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xr:revisionPtr revIDLastSave="0" documentId="13_ncr:1_{6C8A701B-7F14-41B2-AE06-29BAB016D4EB}" xr6:coauthVersionLast="47" xr6:coauthVersionMax="47" xr10:uidLastSave="{00000000-0000-0000-0000-000000000000}"/>
  <bookViews>
    <workbookView xWindow="3075" yWindow="3075" windowWidth="21600" windowHeight="11295" activeTab="1" xr2:uid="{D40677D6-167B-43B4-822D-F41921929ABB}"/>
  </bookViews>
  <sheets>
    <sheet name="Finance Summary" sheetId="2" r:id="rId1"/>
    <sheet name="Income &amp; Expense" sheetId="1" r:id="rId2"/>
    <sheet name="db" sheetId="10" r:id="rId3"/>
    <sheet name="Data" sheetId="3" r:id="rId4"/>
    <sheet name="Macro Code" sheetId="12" r:id="rId5"/>
    <sheet name="Delete--&gt;" sheetId="11" state="hidden" r:id="rId6"/>
    <sheet name="Expense History" sheetId="7" state="hidden" r:id="rId7"/>
    <sheet name="Vendor Spending" sheetId="9" state="hidden" r:id="rId8"/>
    <sheet name="Apartment Expenses" sheetId="4" state="hidden" r:id="rId9"/>
  </sheets>
  <definedNames>
    <definedName name="_xlnm.Print_Area" localSheetId="0">'Finance Summary'!$AA$2:$AY$59</definedName>
    <definedName name="_xlnm.Print_Area" localSheetId="7">'Vendor Spending'!$A$1:$S$206</definedName>
    <definedName name="_xlnm.Print_Titles" localSheetId="7">'Vendor Spending'!$1:$6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3" i="10" l="1"/>
  <c r="AH4" i="10"/>
  <c r="AH5" i="10"/>
  <c r="AH6" i="10"/>
  <c r="AH7" i="10"/>
  <c r="AH8" i="10"/>
  <c r="V46" i="1"/>
  <c r="V47" i="1"/>
  <c r="V48" i="1"/>
  <c r="V49" i="1"/>
  <c r="V50" i="1"/>
  <c r="V51" i="1"/>
  <c r="V52" i="1"/>
  <c r="A2" i="2" l="1"/>
  <c r="J2" i="2"/>
  <c r="K2" i="2"/>
  <c r="L2" i="2"/>
  <c r="M2" i="2"/>
  <c r="N2" i="2"/>
  <c r="O2" i="2"/>
  <c r="P2" i="2"/>
  <c r="Q2" i="2"/>
  <c r="R2" i="2"/>
  <c r="A3" i="2"/>
  <c r="C3" i="2"/>
  <c r="J3" i="2"/>
  <c r="A4" i="2"/>
  <c r="J4" i="2"/>
  <c r="A5" i="2"/>
  <c r="B5" i="2"/>
  <c r="C5" i="2"/>
  <c r="J5" i="2"/>
  <c r="A6" i="2"/>
  <c r="B6" i="2"/>
  <c r="C6" i="2"/>
  <c r="J6" i="2"/>
  <c r="A7" i="2"/>
  <c r="B7" i="2"/>
  <c r="C7" i="2"/>
  <c r="J7" i="2"/>
  <c r="A8" i="2"/>
  <c r="B8" i="2"/>
  <c r="C8" i="2"/>
  <c r="J8" i="2"/>
  <c r="A9" i="2"/>
  <c r="B9" i="2"/>
  <c r="C9" i="2"/>
  <c r="J9" i="2"/>
  <c r="A10" i="2"/>
  <c r="B10" i="2"/>
  <c r="C10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23" i="1"/>
  <c r="FH23" i="1" s="1"/>
  <c r="V23" i="1"/>
  <c r="T26" i="2"/>
  <c r="AK8" i="2"/>
  <c r="T27" i="2"/>
  <c r="T8" i="2"/>
  <c r="AU8" i="2" s="1"/>
  <c r="AB14" i="2"/>
  <c r="AB15" i="2"/>
  <c r="AB16" i="2"/>
  <c r="AB17" i="2"/>
  <c r="AB18" i="2"/>
  <c r="AB19" i="2"/>
  <c r="AB20" i="2"/>
  <c r="AB21" i="2"/>
  <c r="AB22" i="2"/>
  <c r="AB9" i="2"/>
  <c r="AB10" i="2"/>
  <c r="AB11" i="2"/>
  <c r="AB12" i="2"/>
  <c r="AB13" i="2"/>
  <c r="AB8" i="2"/>
  <c r="T4" i="10"/>
  <c r="T5" i="10" s="1"/>
  <c r="AM8" i="2" l="1"/>
  <c r="AG23" i="1"/>
  <c r="AW23" i="1"/>
  <c r="BM23" i="1"/>
  <c r="CC23" i="1"/>
  <c r="CS23" i="1"/>
  <c r="DI23" i="1"/>
  <c r="DY23" i="1"/>
  <c r="EO23" i="1"/>
  <c r="FE23" i="1"/>
  <c r="AS23" i="1"/>
  <c r="BI23" i="1"/>
  <c r="BY23" i="1"/>
  <c r="CO23" i="1"/>
  <c r="DE23" i="1"/>
  <c r="DU23" i="1"/>
  <c r="EK23" i="1"/>
  <c r="FA23" i="1"/>
  <c r="T9" i="2"/>
  <c r="AK23" i="1"/>
  <c r="AK26" i="2" s="1"/>
  <c r="BA23" i="1"/>
  <c r="BQ23" i="1"/>
  <c r="CG23" i="1"/>
  <c r="CW23" i="1"/>
  <c r="DM23" i="1"/>
  <c r="EC23" i="1"/>
  <c r="ES23" i="1"/>
  <c r="AC8" i="2"/>
  <c r="AO23" i="1"/>
  <c r="BE23" i="1"/>
  <c r="BU23" i="1"/>
  <c r="CK23" i="1"/>
  <c r="DA23" i="1"/>
  <c r="DQ23" i="1"/>
  <c r="EG23" i="1"/>
  <c r="EW23" i="1"/>
  <c r="AS26" i="2"/>
  <c r="AC26" i="2"/>
  <c r="AH23" i="1"/>
  <c r="AE26" i="2" s="1"/>
  <c r="AL23" i="1"/>
  <c r="AM26" i="2" s="1"/>
  <c r="AP23" i="1"/>
  <c r="AU26" i="2" s="1"/>
  <c r="AT23" i="1"/>
  <c r="AX23" i="1"/>
  <c r="BB23" i="1"/>
  <c r="BF23" i="1"/>
  <c r="BJ23" i="1"/>
  <c r="BN23" i="1"/>
  <c r="BR23" i="1"/>
  <c r="BV23" i="1"/>
  <c r="BZ23" i="1"/>
  <c r="CD23" i="1"/>
  <c r="CH23" i="1"/>
  <c r="CL23" i="1"/>
  <c r="CP23" i="1"/>
  <c r="CT23" i="1"/>
  <c r="CX23" i="1"/>
  <c r="DB23" i="1"/>
  <c r="DF23" i="1"/>
  <c r="DJ23" i="1"/>
  <c r="DN23" i="1"/>
  <c r="DR23" i="1"/>
  <c r="DV23" i="1"/>
  <c r="DZ23" i="1"/>
  <c r="ED23" i="1"/>
  <c r="EH23" i="1"/>
  <c r="EL23" i="1"/>
  <c r="EP23" i="1"/>
  <c r="ET23" i="1"/>
  <c r="EX23" i="1"/>
  <c r="FB23" i="1"/>
  <c r="FF23" i="1"/>
  <c r="AI23" i="1"/>
  <c r="AG26" i="2" s="1"/>
  <c r="AM23" i="1"/>
  <c r="AO26" i="2" s="1"/>
  <c r="AQ23" i="1"/>
  <c r="AW26" i="2" s="1"/>
  <c r="AU23" i="1"/>
  <c r="AY23" i="1"/>
  <c r="BC23" i="1"/>
  <c r="BG23" i="1"/>
  <c r="BK23" i="1"/>
  <c r="BO23" i="1"/>
  <c r="BS23" i="1"/>
  <c r="BW23" i="1"/>
  <c r="CA23" i="1"/>
  <c r="CE23" i="1"/>
  <c r="CI23" i="1"/>
  <c r="CM23" i="1"/>
  <c r="CQ23" i="1"/>
  <c r="CU23" i="1"/>
  <c r="CY23" i="1"/>
  <c r="DC23" i="1"/>
  <c r="DG23" i="1"/>
  <c r="DK23" i="1"/>
  <c r="DO23" i="1"/>
  <c r="DS23" i="1"/>
  <c r="DW23" i="1"/>
  <c r="EA23" i="1"/>
  <c r="EE23" i="1"/>
  <c r="EI23" i="1"/>
  <c r="EM23" i="1"/>
  <c r="EQ23" i="1"/>
  <c r="EU23" i="1"/>
  <c r="EY23" i="1"/>
  <c r="FC23" i="1"/>
  <c r="FG23" i="1"/>
  <c r="AJ23" i="1"/>
  <c r="AI26" i="2" s="1"/>
  <c r="AN23" i="1"/>
  <c r="AQ26" i="2" s="1"/>
  <c r="AR23" i="1"/>
  <c r="AY26" i="2" s="1"/>
  <c r="AV23" i="1"/>
  <c r="AZ23" i="1"/>
  <c r="BD23" i="1"/>
  <c r="BH23" i="1"/>
  <c r="BL23" i="1"/>
  <c r="BP23" i="1"/>
  <c r="BT23" i="1"/>
  <c r="BX23" i="1"/>
  <c r="CB23" i="1"/>
  <c r="CF23" i="1"/>
  <c r="CJ23" i="1"/>
  <c r="CN23" i="1"/>
  <c r="CR23" i="1"/>
  <c r="CV23" i="1"/>
  <c r="CZ23" i="1"/>
  <c r="DD23" i="1"/>
  <c r="DH23" i="1"/>
  <c r="DL23" i="1"/>
  <c r="DP23" i="1"/>
  <c r="DT23" i="1"/>
  <c r="DX23" i="1"/>
  <c r="EB23" i="1"/>
  <c r="EF23" i="1"/>
  <c r="EJ23" i="1"/>
  <c r="EN23" i="1"/>
  <c r="ER23" i="1"/>
  <c r="EV23" i="1"/>
  <c r="EZ23" i="1"/>
  <c r="FD23" i="1"/>
  <c r="T10" i="2"/>
  <c r="AS8" i="2"/>
  <c r="AY8" i="2"/>
  <c r="AQ8" i="2"/>
  <c r="AI8" i="2"/>
  <c r="AW8" i="2"/>
  <c r="AO8" i="2"/>
  <c r="AG8" i="2"/>
  <c r="AE8" i="2"/>
  <c r="T28" i="2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5" i="1"/>
  <c r="AA20" i="1"/>
  <c r="AA19" i="1"/>
  <c r="AA18" i="1"/>
  <c r="AA17" i="1"/>
  <c r="AA16" i="1"/>
  <c r="AA15" i="1"/>
  <c r="AA14" i="1"/>
  <c r="AA13" i="1"/>
  <c r="AA7" i="1"/>
  <c r="AA8" i="1"/>
  <c r="AA9" i="1"/>
  <c r="AA10" i="1"/>
  <c r="AA11" i="1"/>
  <c r="AA12" i="1"/>
  <c r="AA6" i="1"/>
  <c r="AA22" i="1"/>
  <c r="AI4" i="10"/>
  <c r="AI5" i="10"/>
  <c r="AI6" i="10"/>
  <c r="AI7" i="10"/>
  <c r="AI8" i="10"/>
  <c r="AI3" i="10"/>
  <c r="AB53" i="1"/>
  <c r="FE6" i="1" l="1"/>
  <c r="FA6" i="1"/>
  <c r="EW6" i="1"/>
  <c r="ES6" i="1"/>
  <c r="EO6" i="1"/>
  <c r="EK6" i="1"/>
  <c r="EG6" i="1"/>
  <c r="EC6" i="1"/>
  <c r="DY6" i="1"/>
  <c r="DU6" i="1"/>
  <c r="DQ6" i="1"/>
  <c r="DM6" i="1"/>
  <c r="DI6" i="1"/>
  <c r="DE6" i="1"/>
  <c r="DA6" i="1"/>
  <c r="CW6" i="1"/>
  <c r="CS6" i="1"/>
  <c r="CO6" i="1"/>
  <c r="CK6" i="1"/>
  <c r="CG6" i="1"/>
  <c r="CC6" i="1"/>
  <c r="BY6" i="1"/>
  <c r="BU6" i="1"/>
  <c r="BQ6" i="1"/>
  <c r="BM6" i="1"/>
  <c r="BI6" i="1"/>
  <c r="BE6" i="1"/>
  <c r="BA6" i="1"/>
  <c r="AW6" i="1"/>
  <c r="AS6" i="1"/>
  <c r="AO6" i="1"/>
  <c r="AS9" i="2" s="1"/>
  <c r="AK6" i="1"/>
  <c r="AK9" i="2" s="1"/>
  <c r="AG6" i="1"/>
  <c r="AC9" i="2" s="1"/>
  <c r="FH6" i="1"/>
  <c r="FD6" i="1"/>
  <c r="EZ6" i="1"/>
  <c r="EV6" i="1"/>
  <c r="ER6" i="1"/>
  <c r="EN6" i="1"/>
  <c r="EJ6" i="1"/>
  <c r="EF6" i="1"/>
  <c r="EB6" i="1"/>
  <c r="DX6" i="1"/>
  <c r="DT6" i="1"/>
  <c r="DP6" i="1"/>
  <c r="DL6" i="1"/>
  <c r="DH6" i="1"/>
  <c r="DD6" i="1"/>
  <c r="CZ6" i="1"/>
  <c r="CV6" i="1"/>
  <c r="CR6" i="1"/>
  <c r="CN6" i="1"/>
  <c r="CJ6" i="1"/>
  <c r="CF6" i="1"/>
  <c r="CB6" i="1"/>
  <c r="BX6" i="1"/>
  <c r="BT6" i="1"/>
  <c r="BP6" i="1"/>
  <c r="BL6" i="1"/>
  <c r="BH6" i="1"/>
  <c r="BD6" i="1"/>
  <c r="AZ6" i="1"/>
  <c r="AV6" i="1"/>
  <c r="AR6" i="1"/>
  <c r="AY9" i="2" s="1"/>
  <c r="AN6" i="1"/>
  <c r="AQ9" i="2" s="1"/>
  <c r="AJ6" i="1"/>
  <c r="AI9" i="2" s="1"/>
  <c r="FG6" i="1"/>
  <c r="EY6" i="1"/>
  <c r="EQ6" i="1"/>
  <c r="EI6" i="1"/>
  <c r="EA6" i="1"/>
  <c r="DS6" i="1"/>
  <c r="DK6" i="1"/>
  <c r="DC6" i="1"/>
  <c r="CU6" i="1"/>
  <c r="CM6" i="1"/>
  <c r="CE6" i="1"/>
  <c r="BW6" i="1"/>
  <c r="BO6" i="1"/>
  <c r="BG6" i="1"/>
  <c r="AY6" i="1"/>
  <c r="AQ6" i="1"/>
  <c r="AW9" i="2" s="1"/>
  <c r="AI6" i="1"/>
  <c r="AG9" i="2" s="1"/>
  <c r="FF6" i="1"/>
  <c r="EX6" i="1"/>
  <c r="EP6" i="1"/>
  <c r="EH6" i="1"/>
  <c r="DZ6" i="1"/>
  <c r="DR6" i="1"/>
  <c r="DJ6" i="1"/>
  <c r="DB6" i="1"/>
  <c r="CT6" i="1"/>
  <c r="CL6" i="1"/>
  <c r="CD6" i="1"/>
  <c r="BV6" i="1"/>
  <c r="BN6" i="1"/>
  <c r="BF6" i="1"/>
  <c r="AX6" i="1"/>
  <c r="AP6" i="1"/>
  <c r="AU9" i="2" s="1"/>
  <c r="AH6" i="1"/>
  <c r="AE9" i="2" s="1"/>
  <c r="FC6" i="1"/>
  <c r="EM6" i="1"/>
  <c r="DW6" i="1"/>
  <c r="DG6" i="1"/>
  <c r="CQ6" i="1"/>
  <c r="CA6" i="1"/>
  <c r="BK6" i="1"/>
  <c r="AU6" i="1"/>
  <c r="EU6" i="1"/>
  <c r="DO6" i="1"/>
  <c r="CI6" i="1"/>
  <c r="BC6" i="1"/>
  <c r="FB6" i="1"/>
  <c r="EL6" i="1"/>
  <c r="DV6" i="1"/>
  <c r="DF6" i="1"/>
  <c r="CP6" i="1"/>
  <c r="BZ6" i="1"/>
  <c r="BJ6" i="1"/>
  <c r="AT6" i="1"/>
  <c r="EE6" i="1"/>
  <c r="CY6" i="1"/>
  <c r="BS6" i="1"/>
  <c r="AM6" i="1"/>
  <c r="AO9" i="2" s="1"/>
  <c r="ET6" i="1"/>
  <c r="CH6" i="1"/>
  <c r="ED6" i="1"/>
  <c r="BR6" i="1"/>
  <c r="DN6" i="1"/>
  <c r="BB6" i="1"/>
  <c r="CX6" i="1"/>
  <c r="AL6" i="1"/>
  <c r="AM9" i="2" s="1"/>
  <c r="FH9" i="1"/>
  <c r="FD9" i="1"/>
  <c r="EZ9" i="1"/>
  <c r="EV9" i="1"/>
  <c r="ER9" i="1"/>
  <c r="EN9" i="1"/>
  <c r="EJ9" i="1"/>
  <c r="EF9" i="1"/>
  <c r="EB9" i="1"/>
  <c r="DX9" i="1"/>
  <c r="DT9" i="1"/>
  <c r="DP9" i="1"/>
  <c r="DL9" i="1"/>
  <c r="DH9" i="1"/>
  <c r="DD9" i="1"/>
  <c r="CZ9" i="1"/>
  <c r="CV9" i="1"/>
  <c r="CR9" i="1"/>
  <c r="CN9" i="1"/>
  <c r="CJ9" i="1"/>
  <c r="CF9" i="1"/>
  <c r="CB9" i="1"/>
  <c r="BX9" i="1"/>
  <c r="BT9" i="1"/>
  <c r="BP9" i="1"/>
  <c r="BL9" i="1"/>
  <c r="BH9" i="1"/>
  <c r="FG9" i="1"/>
  <c r="FB9" i="1"/>
  <c r="EW9" i="1"/>
  <c r="EQ9" i="1"/>
  <c r="EL9" i="1"/>
  <c r="EG9" i="1"/>
  <c r="EA9" i="1"/>
  <c r="DV9" i="1"/>
  <c r="DQ9" i="1"/>
  <c r="DK9" i="1"/>
  <c r="DF9" i="1"/>
  <c r="DA9" i="1"/>
  <c r="CU9" i="1"/>
  <c r="CP9" i="1"/>
  <c r="CK9" i="1"/>
  <c r="CE9" i="1"/>
  <c r="BZ9" i="1"/>
  <c r="BU9" i="1"/>
  <c r="BO9" i="1"/>
  <c r="BJ9" i="1"/>
  <c r="BE9" i="1"/>
  <c r="BA9" i="1"/>
  <c r="AW9" i="1"/>
  <c r="AS9" i="1"/>
  <c r="AO9" i="1"/>
  <c r="AK9" i="1"/>
  <c r="AG9" i="1"/>
  <c r="FF9" i="1"/>
  <c r="FA9" i="1"/>
  <c r="EU9" i="1"/>
  <c r="EP9" i="1"/>
  <c r="EK9" i="1"/>
  <c r="EE9" i="1"/>
  <c r="DZ9" i="1"/>
  <c r="DU9" i="1"/>
  <c r="DO9" i="1"/>
  <c r="DJ9" i="1"/>
  <c r="DE9" i="1"/>
  <c r="CY9" i="1"/>
  <c r="CT9" i="1"/>
  <c r="CO9" i="1"/>
  <c r="CI9" i="1"/>
  <c r="CD9" i="1"/>
  <c r="BY9" i="1"/>
  <c r="BS9" i="1"/>
  <c r="BN9" i="1"/>
  <c r="BI9" i="1"/>
  <c r="BD9" i="1"/>
  <c r="AZ9" i="1"/>
  <c r="AV9" i="1"/>
  <c r="AR9" i="1"/>
  <c r="AN9" i="1"/>
  <c r="AJ9" i="1"/>
  <c r="FE9" i="1"/>
  <c r="ET9" i="1"/>
  <c r="EI9" i="1"/>
  <c r="DY9" i="1"/>
  <c r="DN9" i="1"/>
  <c r="DC9" i="1"/>
  <c r="CS9" i="1"/>
  <c r="CH9" i="1"/>
  <c r="BW9" i="1"/>
  <c r="BM9" i="1"/>
  <c r="BC9" i="1"/>
  <c r="AU9" i="1"/>
  <c r="AM9" i="1"/>
  <c r="FC9" i="1"/>
  <c r="ES9" i="1"/>
  <c r="EH9" i="1"/>
  <c r="DW9" i="1"/>
  <c r="DM9" i="1"/>
  <c r="DB9" i="1"/>
  <c r="CQ9" i="1"/>
  <c r="CG9" i="1"/>
  <c r="BV9" i="1"/>
  <c r="BK9" i="1"/>
  <c r="BB9" i="1"/>
  <c r="AT9" i="1"/>
  <c r="AL9" i="1"/>
  <c r="EY9" i="1"/>
  <c r="ED9" i="1"/>
  <c r="DI9" i="1"/>
  <c r="CM9" i="1"/>
  <c r="BR9" i="1"/>
  <c r="AY9" i="1"/>
  <c r="AI9" i="1"/>
  <c r="DS9" i="1"/>
  <c r="CC9" i="1"/>
  <c r="AQ9" i="1"/>
  <c r="EX9" i="1"/>
  <c r="EC9" i="1"/>
  <c r="DG9" i="1"/>
  <c r="CL9" i="1"/>
  <c r="BQ9" i="1"/>
  <c r="AX9" i="1"/>
  <c r="AH9" i="1"/>
  <c r="EO9" i="1"/>
  <c r="CX9" i="1"/>
  <c r="BG9" i="1"/>
  <c r="CA9" i="1"/>
  <c r="EM9" i="1"/>
  <c r="BF9" i="1"/>
  <c r="DR9" i="1"/>
  <c r="AP9" i="1"/>
  <c r="CW9" i="1"/>
  <c r="FH14" i="1"/>
  <c r="FD14" i="1"/>
  <c r="EZ14" i="1"/>
  <c r="EV14" i="1"/>
  <c r="ER14" i="1"/>
  <c r="EN14" i="1"/>
  <c r="EJ14" i="1"/>
  <c r="EF14" i="1"/>
  <c r="EB14" i="1"/>
  <c r="DX14" i="1"/>
  <c r="DT14" i="1"/>
  <c r="DP14" i="1"/>
  <c r="DL14" i="1"/>
  <c r="DH14" i="1"/>
  <c r="DD14" i="1"/>
  <c r="CZ14" i="1"/>
  <c r="CV14" i="1"/>
  <c r="CR14" i="1"/>
  <c r="CN14" i="1"/>
  <c r="CJ14" i="1"/>
  <c r="CF14" i="1"/>
  <c r="CB14" i="1"/>
  <c r="BX14" i="1"/>
  <c r="BT14" i="1"/>
  <c r="BP14" i="1"/>
  <c r="BL14" i="1"/>
  <c r="BH14" i="1"/>
  <c r="BD14" i="1"/>
  <c r="AZ14" i="1"/>
  <c r="AV14" i="1"/>
  <c r="AR14" i="1"/>
  <c r="AN14" i="1"/>
  <c r="AJ14" i="1"/>
  <c r="FG14" i="1"/>
  <c r="FC14" i="1"/>
  <c r="EY14" i="1"/>
  <c r="EU14" i="1"/>
  <c r="EQ14" i="1"/>
  <c r="EM14" i="1"/>
  <c r="EI14" i="1"/>
  <c r="EE14" i="1"/>
  <c r="EA14" i="1"/>
  <c r="DW14" i="1"/>
  <c r="DS14" i="1"/>
  <c r="DO14" i="1"/>
  <c r="DK14" i="1"/>
  <c r="DG14" i="1"/>
  <c r="DC14" i="1"/>
  <c r="CY14" i="1"/>
  <c r="CU14" i="1"/>
  <c r="CQ14" i="1"/>
  <c r="CM14" i="1"/>
  <c r="CI14" i="1"/>
  <c r="CE14" i="1"/>
  <c r="CA14" i="1"/>
  <c r="BW14" i="1"/>
  <c r="BS14" i="1"/>
  <c r="BO14" i="1"/>
  <c r="BK14" i="1"/>
  <c r="BG14" i="1"/>
  <c r="BC14" i="1"/>
  <c r="AY14" i="1"/>
  <c r="AU14" i="1"/>
  <c r="AQ14" i="1"/>
  <c r="AM14" i="1"/>
  <c r="AI14" i="1"/>
  <c r="FF14" i="1"/>
  <c r="EX14" i="1"/>
  <c r="EP14" i="1"/>
  <c r="EH14" i="1"/>
  <c r="DZ14" i="1"/>
  <c r="DR14" i="1"/>
  <c r="DJ14" i="1"/>
  <c r="DB14" i="1"/>
  <c r="CT14" i="1"/>
  <c r="CL14" i="1"/>
  <c r="CD14" i="1"/>
  <c r="BV14" i="1"/>
  <c r="BN14" i="1"/>
  <c r="BF14" i="1"/>
  <c r="AX14" i="1"/>
  <c r="AP14" i="1"/>
  <c r="AH14" i="1"/>
  <c r="FE14" i="1"/>
  <c r="ET14" i="1"/>
  <c r="EK14" i="1"/>
  <c r="DY14" i="1"/>
  <c r="DN14" i="1"/>
  <c r="DE14" i="1"/>
  <c r="CS14" i="1"/>
  <c r="CH14" i="1"/>
  <c r="BY14" i="1"/>
  <c r="BM14" i="1"/>
  <c r="BB14" i="1"/>
  <c r="AS14" i="1"/>
  <c r="AG14" i="1"/>
  <c r="FB14" i="1"/>
  <c r="ES14" i="1"/>
  <c r="EG14" i="1"/>
  <c r="DV14" i="1"/>
  <c r="DM14" i="1"/>
  <c r="DA14" i="1"/>
  <c r="CP14" i="1"/>
  <c r="CG14" i="1"/>
  <c r="BU14" i="1"/>
  <c r="BJ14" i="1"/>
  <c r="BA14" i="1"/>
  <c r="AO14" i="1"/>
  <c r="FA14" i="1"/>
  <c r="ED14" i="1"/>
  <c r="DI14" i="1"/>
  <c r="CO14" i="1"/>
  <c r="BR14" i="1"/>
  <c r="AW14" i="1"/>
  <c r="EW14" i="1"/>
  <c r="EC14" i="1"/>
  <c r="DF14" i="1"/>
  <c r="CK14" i="1"/>
  <c r="BQ14" i="1"/>
  <c r="AT14" i="1"/>
  <c r="EO14" i="1"/>
  <c r="CX14" i="1"/>
  <c r="BI14" i="1"/>
  <c r="DU14" i="1"/>
  <c r="CC14" i="1"/>
  <c r="EL14" i="1"/>
  <c r="CW14" i="1"/>
  <c r="BE14" i="1"/>
  <c r="AL14" i="1"/>
  <c r="DQ14" i="1"/>
  <c r="BZ14" i="1"/>
  <c r="AK14" i="1"/>
  <c r="FH18" i="1"/>
  <c r="FD18" i="1"/>
  <c r="EZ18" i="1"/>
  <c r="EV18" i="1"/>
  <c r="ER18" i="1"/>
  <c r="FG18" i="1"/>
  <c r="FC18" i="1"/>
  <c r="EY18" i="1"/>
  <c r="EU18" i="1"/>
  <c r="EQ18" i="1"/>
  <c r="EM18" i="1"/>
  <c r="FE18" i="1"/>
  <c r="EW18" i="1"/>
  <c r="EO18" i="1"/>
  <c r="EJ18" i="1"/>
  <c r="EF18" i="1"/>
  <c r="EB18" i="1"/>
  <c r="DX18" i="1"/>
  <c r="DT18" i="1"/>
  <c r="DP18" i="1"/>
  <c r="DL18" i="1"/>
  <c r="DH18" i="1"/>
  <c r="DD18" i="1"/>
  <c r="CZ18" i="1"/>
  <c r="CV18" i="1"/>
  <c r="CR18" i="1"/>
  <c r="CN18" i="1"/>
  <c r="CJ18" i="1"/>
  <c r="CF18" i="1"/>
  <c r="CB18" i="1"/>
  <c r="BX18" i="1"/>
  <c r="BT18" i="1"/>
  <c r="BP18" i="1"/>
  <c r="BL18" i="1"/>
  <c r="BH18" i="1"/>
  <c r="BD18" i="1"/>
  <c r="AZ18" i="1"/>
  <c r="AV18" i="1"/>
  <c r="AR18" i="1"/>
  <c r="AN18" i="1"/>
  <c r="AJ18" i="1"/>
  <c r="FB18" i="1"/>
  <c r="ET18" i="1"/>
  <c r="EN18" i="1"/>
  <c r="EI18" i="1"/>
  <c r="EE18" i="1"/>
  <c r="EA18" i="1"/>
  <c r="DW18" i="1"/>
  <c r="DS18" i="1"/>
  <c r="DO18" i="1"/>
  <c r="DK18" i="1"/>
  <c r="DG18" i="1"/>
  <c r="DC18" i="1"/>
  <c r="CY18" i="1"/>
  <c r="CU18" i="1"/>
  <c r="CQ18" i="1"/>
  <c r="CM18" i="1"/>
  <c r="CI18" i="1"/>
  <c r="CE18" i="1"/>
  <c r="CA18" i="1"/>
  <c r="BW18" i="1"/>
  <c r="BS18" i="1"/>
  <c r="BO18" i="1"/>
  <c r="BK18" i="1"/>
  <c r="BG18" i="1"/>
  <c r="BC18" i="1"/>
  <c r="AY18" i="1"/>
  <c r="AU18" i="1"/>
  <c r="AQ18" i="1"/>
  <c r="AM18" i="1"/>
  <c r="AI18" i="1"/>
  <c r="FF18" i="1"/>
  <c r="EP18" i="1"/>
  <c r="EG18" i="1"/>
  <c r="DY18" i="1"/>
  <c r="DQ18" i="1"/>
  <c r="DI18" i="1"/>
  <c r="DA18" i="1"/>
  <c r="CS18" i="1"/>
  <c r="CK18" i="1"/>
  <c r="CC18" i="1"/>
  <c r="BU18" i="1"/>
  <c r="BM18" i="1"/>
  <c r="BE18" i="1"/>
  <c r="AW18" i="1"/>
  <c r="AO18" i="1"/>
  <c r="AG18" i="1"/>
  <c r="FA18" i="1"/>
  <c r="EL18" i="1"/>
  <c r="ED18" i="1"/>
  <c r="DV18" i="1"/>
  <c r="DN18" i="1"/>
  <c r="DF18" i="1"/>
  <c r="CX18" i="1"/>
  <c r="CP18" i="1"/>
  <c r="CH18" i="1"/>
  <c r="BZ18" i="1"/>
  <c r="BR18" i="1"/>
  <c r="BJ18" i="1"/>
  <c r="BB18" i="1"/>
  <c r="AT18" i="1"/>
  <c r="AL18" i="1"/>
  <c r="EX18" i="1"/>
  <c r="EC18" i="1"/>
  <c r="DM18" i="1"/>
  <c r="CW18" i="1"/>
  <c r="CG18" i="1"/>
  <c r="BQ18" i="1"/>
  <c r="BA18" i="1"/>
  <c r="AK18" i="1"/>
  <c r="ES18" i="1"/>
  <c r="DZ18" i="1"/>
  <c r="DJ18" i="1"/>
  <c r="CT18" i="1"/>
  <c r="CD18" i="1"/>
  <c r="BN18" i="1"/>
  <c r="AX18" i="1"/>
  <c r="AH18" i="1"/>
  <c r="EK18" i="1"/>
  <c r="DE18" i="1"/>
  <c r="BY18" i="1"/>
  <c r="AS18" i="1"/>
  <c r="EH18" i="1"/>
  <c r="DB18" i="1"/>
  <c r="BV18" i="1"/>
  <c r="AP18" i="1"/>
  <c r="DU18" i="1"/>
  <c r="BI18" i="1"/>
  <c r="DR18" i="1"/>
  <c r="BF18" i="1"/>
  <c r="CO18" i="1"/>
  <c r="CL18" i="1"/>
  <c r="FH12" i="1"/>
  <c r="FD12" i="1"/>
  <c r="EZ12" i="1"/>
  <c r="EV12" i="1"/>
  <c r="ER12" i="1"/>
  <c r="EN12" i="1"/>
  <c r="EJ12" i="1"/>
  <c r="EF12" i="1"/>
  <c r="EB12" i="1"/>
  <c r="DX12" i="1"/>
  <c r="DT12" i="1"/>
  <c r="DP12" i="1"/>
  <c r="DL12" i="1"/>
  <c r="DH12" i="1"/>
  <c r="DD12" i="1"/>
  <c r="CZ12" i="1"/>
  <c r="CV12" i="1"/>
  <c r="CR12" i="1"/>
  <c r="CN12" i="1"/>
  <c r="CJ12" i="1"/>
  <c r="CF12" i="1"/>
  <c r="CB12" i="1"/>
  <c r="BX12" i="1"/>
  <c r="BT12" i="1"/>
  <c r="BP12" i="1"/>
  <c r="BL12" i="1"/>
  <c r="BH12" i="1"/>
  <c r="BD12" i="1"/>
  <c r="AZ12" i="1"/>
  <c r="AV12" i="1"/>
  <c r="AR12" i="1"/>
  <c r="AN12" i="1"/>
  <c r="AJ12" i="1"/>
  <c r="FG12" i="1"/>
  <c r="FC12" i="1"/>
  <c r="EY12" i="1"/>
  <c r="EU12" i="1"/>
  <c r="EQ12" i="1"/>
  <c r="EM12" i="1"/>
  <c r="EI12" i="1"/>
  <c r="EE12" i="1"/>
  <c r="EA12" i="1"/>
  <c r="DW12" i="1"/>
  <c r="DS12" i="1"/>
  <c r="DO12" i="1"/>
  <c r="DK12" i="1"/>
  <c r="DG12" i="1"/>
  <c r="DC12" i="1"/>
  <c r="CY12" i="1"/>
  <c r="CU12" i="1"/>
  <c r="CQ12" i="1"/>
  <c r="CM12" i="1"/>
  <c r="CI12" i="1"/>
  <c r="CE12" i="1"/>
  <c r="CA12" i="1"/>
  <c r="BW12" i="1"/>
  <c r="BS12" i="1"/>
  <c r="BO12" i="1"/>
  <c r="BK12" i="1"/>
  <c r="BG12" i="1"/>
  <c r="BC12" i="1"/>
  <c r="AY12" i="1"/>
  <c r="AU12" i="1"/>
  <c r="AQ12" i="1"/>
  <c r="AM12" i="1"/>
  <c r="AI12" i="1"/>
  <c r="FF12" i="1"/>
  <c r="EX12" i="1"/>
  <c r="EP12" i="1"/>
  <c r="EH12" i="1"/>
  <c r="DZ12" i="1"/>
  <c r="DR12" i="1"/>
  <c r="DJ12" i="1"/>
  <c r="DB12" i="1"/>
  <c r="CT12" i="1"/>
  <c r="CL12" i="1"/>
  <c r="CD12" i="1"/>
  <c r="BV12" i="1"/>
  <c r="BN12" i="1"/>
  <c r="BF12" i="1"/>
  <c r="AX12" i="1"/>
  <c r="AP12" i="1"/>
  <c r="AH12" i="1"/>
  <c r="FB12" i="1"/>
  <c r="ES12" i="1"/>
  <c r="EG12" i="1"/>
  <c r="DV12" i="1"/>
  <c r="DM12" i="1"/>
  <c r="DA12" i="1"/>
  <c r="CP12" i="1"/>
  <c r="CG12" i="1"/>
  <c r="BU12" i="1"/>
  <c r="BJ12" i="1"/>
  <c r="BA12" i="1"/>
  <c r="AO12" i="1"/>
  <c r="FA12" i="1"/>
  <c r="EO12" i="1"/>
  <c r="ED12" i="1"/>
  <c r="DU12" i="1"/>
  <c r="DI12" i="1"/>
  <c r="CX12" i="1"/>
  <c r="CO12" i="1"/>
  <c r="CC12" i="1"/>
  <c r="BR12" i="1"/>
  <c r="BI12" i="1"/>
  <c r="AW12" i="1"/>
  <c r="AL12" i="1"/>
  <c r="EL12" i="1"/>
  <c r="DQ12" i="1"/>
  <c r="CW12" i="1"/>
  <c r="BZ12" i="1"/>
  <c r="BE12" i="1"/>
  <c r="AK12" i="1"/>
  <c r="FE12" i="1"/>
  <c r="EK12" i="1"/>
  <c r="DN12" i="1"/>
  <c r="CS12" i="1"/>
  <c r="BY12" i="1"/>
  <c r="BB12" i="1"/>
  <c r="AG12" i="1"/>
  <c r="EW12" i="1"/>
  <c r="DF12" i="1"/>
  <c r="BQ12" i="1"/>
  <c r="EC12" i="1"/>
  <c r="AT12" i="1"/>
  <c r="ET12" i="1"/>
  <c r="DE12" i="1"/>
  <c r="BM12" i="1"/>
  <c r="CK12" i="1"/>
  <c r="AS12" i="1"/>
  <c r="DY12" i="1"/>
  <c r="CH12" i="1"/>
  <c r="FE8" i="1"/>
  <c r="FA8" i="1"/>
  <c r="EW8" i="1"/>
  <c r="ES8" i="1"/>
  <c r="EO8" i="1"/>
  <c r="EK8" i="1"/>
  <c r="EG8" i="1"/>
  <c r="EC8" i="1"/>
  <c r="DY8" i="1"/>
  <c r="DU8" i="1"/>
  <c r="DQ8" i="1"/>
  <c r="DM8" i="1"/>
  <c r="DI8" i="1"/>
  <c r="DE8" i="1"/>
  <c r="DA8" i="1"/>
  <c r="CW8" i="1"/>
  <c r="CS8" i="1"/>
  <c r="CO8" i="1"/>
  <c r="CK8" i="1"/>
  <c r="CG8" i="1"/>
  <c r="CC8" i="1"/>
  <c r="BY8" i="1"/>
  <c r="BU8" i="1"/>
  <c r="BQ8" i="1"/>
  <c r="BM8" i="1"/>
  <c r="BI8" i="1"/>
  <c r="BE8" i="1"/>
  <c r="BA8" i="1"/>
  <c r="AW8" i="1"/>
  <c r="AS8" i="1"/>
  <c r="AO8" i="1"/>
  <c r="AK8" i="1"/>
  <c r="AG8" i="1"/>
  <c r="FH8" i="1"/>
  <c r="FD8" i="1"/>
  <c r="EZ8" i="1"/>
  <c r="EV8" i="1"/>
  <c r="ER8" i="1"/>
  <c r="EN8" i="1"/>
  <c r="EJ8" i="1"/>
  <c r="EF8" i="1"/>
  <c r="EB8" i="1"/>
  <c r="DX8" i="1"/>
  <c r="DT8" i="1"/>
  <c r="DP8" i="1"/>
  <c r="DL8" i="1"/>
  <c r="DH8" i="1"/>
  <c r="DD8" i="1"/>
  <c r="CZ8" i="1"/>
  <c r="CV8" i="1"/>
  <c r="CR8" i="1"/>
  <c r="CN8" i="1"/>
  <c r="CJ8" i="1"/>
  <c r="CF8" i="1"/>
  <c r="CB8" i="1"/>
  <c r="BX8" i="1"/>
  <c r="BT8" i="1"/>
  <c r="BP8" i="1"/>
  <c r="BL8" i="1"/>
  <c r="BH8" i="1"/>
  <c r="BD8" i="1"/>
  <c r="AZ8" i="1"/>
  <c r="AV8" i="1"/>
  <c r="AR8" i="1"/>
  <c r="AN8" i="1"/>
  <c r="AJ8" i="1"/>
  <c r="FG8" i="1"/>
  <c r="EY8" i="1"/>
  <c r="EQ8" i="1"/>
  <c r="EI8" i="1"/>
  <c r="EA8" i="1"/>
  <c r="DS8" i="1"/>
  <c r="DK8" i="1"/>
  <c r="DC8" i="1"/>
  <c r="CU8" i="1"/>
  <c r="CM8" i="1"/>
  <c r="CE8" i="1"/>
  <c r="BW8" i="1"/>
  <c r="BO8" i="1"/>
  <c r="BG8" i="1"/>
  <c r="AY8" i="1"/>
  <c r="AQ8" i="1"/>
  <c r="AI8" i="1"/>
  <c r="FF8" i="1"/>
  <c r="EX8" i="1"/>
  <c r="EP8" i="1"/>
  <c r="EH8" i="1"/>
  <c r="DZ8" i="1"/>
  <c r="DR8" i="1"/>
  <c r="DJ8" i="1"/>
  <c r="DB8" i="1"/>
  <c r="CT8" i="1"/>
  <c r="CL8" i="1"/>
  <c r="CD8" i="1"/>
  <c r="BV8" i="1"/>
  <c r="BN8" i="1"/>
  <c r="BF8" i="1"/>
  <c r="AX8" i="1"/>
  <c r="AP8" i="1"/>
  <c r="AH8" i="1"/>
  <c r="EU8" i="1"/>
  <c r="EE8" i="1"/>
  <c r="DO8" i="1"/>
  <c r="CY8" i="1"/>
  <c r="CI8" i="1"/>
  <c r="BS8" i="1"/>
  <c r="BC8" i="1"/>
  <c r="AM8" i="1"/>
  <c r="EM8" i="1"/>
  <c r="DG8" i="1"/>
  <c r="CA8" i="1"/>
  <c r="AU8" i="1"/>
  <c r="ET8" i="1"/>
  <c r="ED8" i="1"/>
  <c r="DN8" i="1"/>
  <c r="CX8" i="1"/>
  <c r="CH8" i="1"/>
  <c r="BR8" i="1"/>
  <c r="BB8" i="1"/>
  <c r="AL8" i="1"/>
  <c r="FC8" i="1"/>
  <c r="DW8" i="1"/>
  <c r="CQ8" i="1"/>
  <c r="BK8" i="1"/>
  <c r="EL8" i="1"/>
  <c r="BZ8" i="1"/>
  <c r="DV8" i="1"/>
  <c r="BJ8" i="1"/>
  <c r="DF8" i="1"/>
  <c r="AT8" i="1"/>
  <c r="FB8" i="1"/>
  <c r="CP8" i="1"/>
  <c r="FH15" i="1"/>
  <c r="FD15" i="1"/>
  <c r="EZ15" i="1"/>
  <c r="EV15" i="1"/>
  <c r="ER15" i="1"/>
  <c r="EN15" i="1"/>
  <c r="EJ15" i="1"/>
  <c r="EF15" i="1"/>
  <c r="EB15" i="1"/>
  <c r="DX15" i="1"/>
  <c r="DT15" i="1"/>
  <c r="DP15" i="1"/>
  <c r="DL15" i="1"/>
  <c r="DH15" i="1"/>
  <c r="FG15" i="1"/>
  <c r="FC15" i="1"/>
  <c r="EY15" i="1"/>
  <c r="EU15" i="1"/>
  <c r="EQ15" i="1"/>
  <c r="EM15" i="1"/>
  <c r="EI15" i="1"/>
  <c r="EE15" i="1"/>
  <c r="EA15" i="1"/>
  <c r="DW15" i="1"/>
  <c r="DS15" i="1"/>
  <c r="DO15" i="1"/>
  <c r="FB15" i="1"/>
  <c r="ET15" i="1"/>
  <c r="EL15" i="1"/>
  <c r="ED15" i="1"/>
  <c r="DV15" i="1"/>
  <c r="DN15" i="1"/>
  <c r="DI15" i="1"/>
  <c r="DD15" i="1"/>
  <c r="CZ15" i="1"/>
  <c r="CV15" i="1"/>
  <c r="CR15" i="1"/>
  <c r="CN15" i="1"/>
  <c r="CJ15" i="1"/>
  <c r="CF15" i="1"/>
  <c r="CB15" i="1"/>
  <c r="BX15" i="1"/>
  <c r="BT15" i="1"/>
  <c r="BP15" i="1"/>
  <c r="BL15" i="1"/>
  <c r="BH15" i="1"/>
  <c r="BD15" i="1"/>
  <c r="AZ15" i="1"/>
  <c r="AV15" i="1"/>
  <c r="AR15" i="1"/>
  <c r="AN15" i="1"/>
  <c r="AJ15" i="1"/>
  <c r="FA15" i="1"/>
  <c r="ES15" i="1"/>
  <c r="EK15" i="1"/>
  <c r="EC15" i="1"/>
  <c r="DU15" i="1"/>
  <c r="DM15" i="1"/>
  <c r="DG15" i="1"/>
  <c r="DC15" i="1"/>
  <c r="CY15" i="1"/>
  <c r="CU15" i="1"/>
  <c r="CQ15" i="1"/>
  <c r="CM15" i="1"/>
  <c r="CI15" i="1"/>
  <c r="CE15" i="1"/>
  <c r="CA15" i="1"/>
  <c r="BW15" i="1"/>
  <c r="BS15" i="1"/>
  <c r="BO15" i="1"/>
  <c r="BK15" i="1"/>
  <c r="BG15" i="1"/>
  <c r="BC15" i="1"/>
  <c r="AY15" i="1"/>
  <c r="AU15" i="1"/>
  <c r="AQ15" i="1"/>
  <c r="AM15" i="1"/>
  <c r="AI15" i="1"/>
  <c r="EX15" i="1"/>
  <c r="EH15" i="1"/>
  <c r="DR15" i="1"/>
  <c r="DF15" i="1"/>
  <c r="CX15" i="1"/>
  <c r="CP15" i="1"/>
  <c r="CH15" i="1"/>
  <c r="BZ15" i="1"/>
  <c r="BR15" i="1"/>
  <c r="BJ15" i="1"/>
  <c r="BB15" i="1"/>
  <c r="AT15" i="1"/>
  <c r="AL15" i="1"/>
  <c r="EW15" i="1"/>
  <c r="EG15" i="1"/>
  <c r="DQ15" i="1"/>
  <c r="DE15" i="1"/>
  <c r="CW15" i="1"/>
  <c r="CO15" i="1"/>
  <c r="CG15" i="1"/>
  <c r="BY15" i="1"/>
  <c r="BQ15" i="1"/>
  <c r="BI15" i="1"/>
  <c r="BA15" i="1"/>
  <c r="EP15" i="1"/>
  <c r="DK15" i="1"/>
  <c r="CT15" i="1"/>
  <c r="CD15" i="1"/>
  <c r="BN15" i="1"/>
  <c r="AX15" i="1"/>
  <c r="AO15" i="1"/>
  <c r="EO15" i="1"/>
  <c r="DJ15" i="1"/>
  <c r="CS15" i="1"/>
  <c r="CC15" i="1"/>
  <c r="BM15" i="1"/>
  <c r="AW15" i="1"/>
  <c r="AK15" i="1"/>
  <c r="FF15" i="1"/>
  <c r="DB15" i="1"/>
  <c r="BV15" i="1"/>
  <c r="AS15" i="1"/>
  <c r="FE15" i="1"/>
  <c r="DA15" i="1"/>
  <c r="BU15" i="1"/>
  <c r="AP15" i="1"/>
  <c r="DZ15" i="1"/>
  <c r="BF15" i="1"/>
  <c r="CL15" i="1"/>
  <c r="AH15" i="1"/>
  <c r="DY15" i="1"/>
  <c r="BE15" i="1"/>
  <c r="CK15" i="1"/>
  <c r="AG15" i="1"/>
  <c r="FH19" i="1"/>
  <c r="FD19" i="1"/>
  <c r="EZ19" i="1"/>
  <c r="EV19" i="1"/>
  <c r="ER19" i="1"/>
  <c r="EN19" i="1"/>
  <c r="EJ19" i="1"/>
  <c r="EF19" i="1"/>
  <c r="EB19" i="1"/>
  <c r="DX19" i="1"/>
  <c r="DT19" i="1"/>
  <c r="DP19" i="1"/>
  <c r="DL19" i="1"/>
  <c r="DH19" i="1"/>
  <c r="DD19" i="1"/>
  <c r="CZ19" i="1"/>
  <c r="CV19" i="1"/>
  <c r="CR19" i="1"/>
  <c r="CN19" i="1"/>
  <c r="CJ19" i="1"/>
  <c r="CF19" i="1"/>
  <c r="CB19" i="1"/>
  <c r="BX19" i="1"/>
  <c r="BT19" i="1"/>
  <c r="BP19" i="1"/>
  <c r="BL19" i="1"/>
  <c r="BH19" i="1"/>
  <c r="BD19" i="1"/>
  <c r="AZ19" i="1"/>
  <c r="AV19" i="1"/>
  <c r="AR19" i="1"/>
  <c r="AY22" i="2" s="1"/>
  <c r="AN19" i="1"/>
  <c r="AQ22" i="2" s="1"/>
  <c r="AJ19" i="1"/>
  <c r="AI22" i="2" s="1"/>
  <c r="FG19" i="1"/>
  <c r="FC19" i="1"/>
  <c r="EY19" i="1"/>
  <c r="EU19" i="1"/>
  <c r="EQ19" i="1"/>
  <c r="EM19" i="1"/>
  <c r="EI19" i="1"/>
  <c r="EE19" i="1"/>
  <c r="EA19" i="1"/>
  <c r="DW19" i="1"/>
  <c r="DS19" i="1"/>
  <c r="DO19" i="1"/>
  <c r="DK19" i="1"/>
  <c r="DG19" i="1"/>
  <c r="DC19" i="1"/>
  <c r="CY19" i="1"/>
  <c r="CU19" i="1"/>
  <c r="CQ19" i="1"/>
  <c r="CM19" i="1"/>
  <c r="CI19" i="1"/>
  <c r="CE19" i="1"/>
  <c r="CA19" i="1"/>
  <c r="BW19" i="1"/>
  <c r="BS19" i="1"/>
  <c r="BO19" i="1"/>
  <c r="BK19" i="1"/>
  <c r="BG19" i="1"/>
  <c r="BC19" i="1"/>
  <c r="AY19" i="1"/>
  <c r="AU19" i="1"/>
  <c r="AQ19" i="1"/>
  <c r="AW22" i="2" s="1"/>
  <c r="AM19" i="1"/>
  <c r="AO22" i="2" s="1"/>
  <c r="AI19" i="1"/>
  <c r="AG22" i="2" s="1"/>
  <c r="FA19" i="1"/>
  <c r="ES19" i="1"/>
  <c r="EK19" i="1"/>
  <c r="EC19" i="1"/>
  <c r="DU19" i="1"/>
  <c r="DM19" i="1"/>
  <c r="DE19" i="1"/>
  <c r="CW19" i="1"/>
  <c r="CO19" i="1"/>
  <c r="CG19" i="1"/>
  <c r="BY19" i="1"/>
  <c r="BQ19" i="1"/>
  <c r="BI19" i="1"/>
  <c r="BA19" i="1"/>
  <c r="AS19" i="1"/>
  <c r="AK19" i="1"/>
  <c r="AK22" i="2" s="1"/>
  <c r="FF19" i="1"/>
  <c r="EX19" i="1"/>
  <c r="EP19" i="1"/>
  <c r="EH19" i="1"/>
  <c r="DZ19" i="1"/>
  <c r="DR19" i="1"/>
  <c r="DJ19" i="1"/>
  <c r="DB19" i="1"/>
  <c r="CT19" i="1"/>
  <c r="CL19" i="1"/>
  <c r="CD19" i="1"/>
  <c r="BV19" i="1"/>
  <c r="BN19" i="1"/>
  <c r="BF19" i="1"/>
  <c r="AX19" i="1"/>
  <c r="AP19" i="1"/>
  <c r="AU22" i="2" s="1"/>
  <c r="AH19" i="1"/>
  <c r="AE22" i="2" s="1"/>
  <c r="FB19" i="1"/>
  <c r="EL19" i="1"/>
  <c r="DV19" i="1"/>
  <c r="DF19" i="1"/>
  <c r="CP19" i="1"/>
  <c r="BZ19" i="1"/>
  <c r="BJ19" i="1"/>
  <c r="AT19" i="1"/>
  <c r="EW19" i="1"/>
  <c r="EG19" i="1"/>
  <c r="DQ19" i="1"/>
  <c r="DA19" i="1"/>
  <c r="CK19" i="1"/>
  <c r="BU19" i="1"/>
  <c r="BE19" i="1"/>
  <c r="AO19" i="1"/>
  <c r="AS22" i="2" s="1"/>
  <c r="ET19" i="1"/>
  <c r="DN19" i="1"/>
  <c r="CH19" i="1"/>
  <c r="BB19" i="1"/>
  <c r="EO19" i="1"/>
  <c r="DI19" i="1"/>
  <c r="CC19" i="1"/>
  <c r="AW19" i="1"/>
  <c r="ED19" i="1"/>
  <c r="BR19" i="1"/>
  <c r="DY19" i="1"/>
  <c r="BM19" i="1"/>
  <c r="CX19" i="1"/>
  <c r="CS19" i="1"/>
  <c r="AL19" i="1"/>
  <c r="AM22" i="2" s="1"/>
  <c r="AG19" i="1"/>
  <c r="AC22" i="2" s="1"/>
  <c r="FE19" i="1"/>
  <c r="FH11" i="1"/>
  <c r="FD11" i="1"/>
  <c r="EZ11" i="1"/>
  <c r="EV11" i="1"/>
  <c r="ER11" i="1"/>
  <c r="FG11" i="1"/>
  <c r="FC11" i="1"/>
  <c r="EY11" i="1"/>
  <c r="EU11" i="1"/>
  <c r="EQ11" i="1"/>
  <c r="EM11" i="1"/>
  <c r="EI11" i="1"/>
  <c r="EE11" i="1"/>
  <c r="EA11" i="1"/>
  <c r="FB11" i="1"/>
  <c r="ET11" i="1"/>
  <c r="EN11" i="1"/>
  <c r="EH11" i="1"/>
  <c r="EC11" i="1"/>
  <c r="DX11" i="1"/>
  <c r="DT11" i="1"/>
  <c r="DP11" i="1"/>
  <c r="DL11" i="1"/>
  <c r="DH11" i="1"/>
  <c r="DD11" i="1"/>
  <c r="CZ11" i="1"/>
  <c r="CV11" i="1"/>
  <c r="CR11" i="1"/>
  <c r="CN11" i="1"/>
  <c r="CJ11" i="1"/>
  <c r="CF11" i="1"/>
  <c r="CB11" i="1"/>
  <c r="BX11" i="1"/>
  <c r="BT11" i="1"/>
  <c r="BP11" i="1"/>
  <c r="BL11" i="1"/>
  <c r="BH11" i="1"/>
  <c r="BD11" i="1"/>
  <c r="AZ11" i="1"/>
  <c r="AV11" i="1"/>
  <c r="AR11" i="1"/>
  <c r="AN11" i="1"/>
  <c r="AJ11" i="1"/>
  <c r="FF11" i="1"/>
  <c r="EW11" i="1"/>
  <c r="EL11" i="1"/>
  <c r="EF11" i="1"/>
  <c r="DY11" i="1"/>
  <c r="DS11" i="1"/>
  <c r="DN11" i="1"/>
  <c r="DI11" i="1"/>
  <c r="DC11" i="1"/>
  <c r="CX11" i="1"/>
  <c r="CS11" i="1"/>
  <c r="CM11" i="1"/>
  <c r="CH11" i="1"/>
  <c r="CC11" i="1"/>
  <c r="BW11" i="1"/>
  <c r="BR11" i="1"/>
  <c r="BM11" i="1"/>
  <c r="BG11" i="1"/>
  <c r="BB11" i="1"/>
  <c r="AW11" i="1"/>
  <c r="AQ11" i="1"/>
  <c r="AL11" i="1"/>
  <c r="AG11" i="1"/>
  <c r="FE11" i="1"/>
  <c r="ES11" i="1"/>
  <c r="EK11" i="1"/>
  <c r="ED11" i="1"/>
  <c r="DW11" i="1"/>
  <c r="DR11" i="1"/>
  <c r="DM11" i="1"/>
  <c r="DG11" i="1"/>
  <c r="DB11" i="1"/>
  <c r="CW11" i="1"/>
  <c r="CQ11" i="1"/>
  <c r="CL11" i="1"/>
  <c r="CG11" i="1"/>
  <c r="CA11" i="1"/>
  <c r="BV11" i="1"/>
  <c r="BQ11" i="1"/>
  <c r="BK11" i="1"/>
  <c r="BF11" i="1"/>
  <c r="BA11" i="1"/>
  <c r="AU11" i="1"/>
  <c r="AP11" i="1"/>
  <c r="AK11" i="1"/>
  <c r="EP11" i="1"/>
  <c r="EB11" i="1"/>
  <c r="DQ11" i="1"/>
  <c r="DF11" i="1"/>
  <c r="CU11" i="1"/>
  <c r="CK11" i="1"/>
  <c r="BZ11" i="1"/>
  <c r="BO11" i="1"/>
  <c r="BE11" i="1"/>
  <c r="AT11" i="1"/>
  <c r="AI11" i="1"/>
  <c r="EO11" i="1"/>
  <c r="DZ11" i="1"/>
  <c r="DO11" i="1"/>
  <c r="DE11" i="1"/>
  <c r="CT11" i="1"/>
  <c r="CI11" i="1"/>
  <c r="BY11" i="1"/>
  <c r="BN11" i="1"/>
  <c r="BC11" i="1"/>
  <c r="AS11" i="1"/>
  <c r="AH11" i="1"/>
  <c r="FA11" i="1"/>
  <c r="DV11" i="1"/>
  <c r="DA11" i="1"/>
  <c r="CE11" i="1"/>
  <c r="BJ11" i="1"/>
  <c r="AO11" i="1"/>
  <c r="DK11" i="1"/>
  <c r="BU11" i="1"/>
  <c r="EX11" i="1"/>
  <c r="DU11" i="1"/>
  <c r="CY11" i="1"/>
  <c r="CD11" i="1"/>
  <c r="BI11" i="1"/>
  <c r="AM11" i="1"/>
  <c r="EJ11" i="1"/>
  <c r="CP11" i="1"/>
  <c r="AY11" i="1"/>
  <c r="BS11" i="1"/>
  <c r="EG11" i="1"/>
  <c r="AX11" i="1"/>
  <c r="DJ11" i="1"/>
  <c r="CO11" i="1"/>
  <c r="FE7" i="1"/>
  <c r="FA7" i="1"/>
  <c r="EW7" i="1"/>
  <c r="ES7" i="1"/>
  <c r="EO7" i="1"/>
  <c r="EK7" i="1"/>
  <c r="EG7" i="1"/>
  <c r="EC7" i="1"/>
  <c r="DY7" i="1"/>
  <c r="DU7" i="1"/>
  <c r="DQ7" i="1"/>
  <c r="DM7" i="1"/>
  <c r="DI7" i="1"/>
  <c r="DE7" i="1"/>
  <c r="DA7" i="1"/>
  <c r="CW7" i="1"/>
  <c r="CS7" i="1"/>
  <c r="CO7" i="1"/>
  <c r="CK7" i="1"/>
  <c r="CG7" i="1"/>
  <c r="CC7" i="1"/>
  <c r="BY7" i="1"/>
  <c r="BU7" i="1"/>
  <c r="BQ7" i="1"/>
  <c r="BM7" i="1"/>
  <c r="BI7" i="1"/>
  <c r="BE7" i="1"/>
  <c r="BA7" i="1"/>
  <c r="AW7" i="1"/>
  <c r="AS7" i="1"/>
  <c r="AO7" i="1"/>
  <c r="AS10" i="2" s="1"/>
  <c r="AK7" i="1"/>
  <c r="AK10" i="2" s="1"/>
  <c r="AG7" i="1"/>
  <c r="FH7" i="1"/>
  <c r="FD7" i="1"/>
  <c r="EZ7" i="1"/>
  <c r="EV7" i="1"/>
  <c r="ER7" i="1"/>
  <c r="EN7" i="1"/>
  <c r="EJ7" i="1"/>
  <c r="EF7" i="1"/>
  <c r="EB7" i="1"/>
  <c r="DX7" i="1"/>
  <c r="DT7" i="1"/>
  <c r="DP7" i="1"/>
  <c r="DL7" i="1"/>
  <c r="DH7" i="1"/>
  <c r="DD7" i="1"/>
  <c r="CZ7" i="1"/>
  <c r="CV7" i="1"/>
  <c r="CR7" i="1"/>
  <c r="CN7" i="1"/>
  <c r="CJ7" i="1"/>
  <c r="CF7" i="1"/>
  <c r="CB7" i="1"/>
  <c r="BX7" i="1"/>
  <c r="BT7" i="1"/>
  <c r="BP7" i="1"/>
  <c r="BL7" i="1"/>
  <c r="BH7" i="1"/>
  <c r="BD7" i="1"/>
  <c r="AZ7" i="1"/>
  <c r="AV7" i="1"/>
  <c r="AR7" i="1"/>
  <c r="AY10" i="2" s="1"/>
  <c r="AN7" i="1"/>
  <c r="AQ10" i="2" s="1"/>
  <c r="AJ7" i="1"/>
  <c r="FC7" i="1"/>
  <c r="EU7" i="1"/>
  <c r="EM7" i="1"/>
  <c r="EE7" i="1"/>
  <c r="DW7" i="1"/>
  <c r="DO7" i="1"/>
  <c r="DG7" i="1"/>
  <c r="CY7" i="1"/>
  <c r="CQ7" i="1"/>
  <c r="CI7" i="1"/>
  <c r="CA7" i="1"/>
  <c r="BS7" i="1"/>
  <c r="BK7" i="1"/>
  <c r="BC7" i="1"/>
  <c r="AU7" i="1"/>
  <c r="AM7" i="1"/>
  <c r="AO10" i="2" s="1"/>
  <c r="FB7" i="1"/>
  <c r="ET7" i="1"/>
  <c r="EL7" i="1"/>
  <c r="ED7" i="1"/>
  <c r="DV7" i="1"/>
  <c r="DN7" i="1"/>
  <c r="DF7" i="1"/>
  <c r="CX7" i="1"/>
  <c r="CP7" i="1"/>
  <c r="CH7" i="1"/>
  <c r="BZ7" i="1"/>
  <c r="BR7" i="1"/>
  <c r="BJ7" i="1"/>
  <c r="BB7" i="1"/>
  <c r="AT7" i="1"/>
  <c r="AL7" i="1"/>
  <c r="AM10" i="2" s="1"/>
  <c r="EY7" i="1"/>
  <c r="EI7" i="1"/>
  <c r="DS7" i="1"/>
  <c r="DC7" i="1"/>
  <c r="CM7" i="1"/>
  <c r="BW7" i="1"/>
  <c r="BG7" i="1"/>
  <c r="AQ7" i="1"/>
  <c r="AW10" i="2" s="1"/>
  <c r="EQ7" i="1"/>
  <c r="DK7" i="1"/>
  <c r="CE7" i="1"/>
  <c r="AY7" i="1"/>
  <c r="EX7" i="1"/>
  <c r="EH7" i="1"/>
  <c r="DR7" i="1"/>
  <c r="DB7" i="1"/>
  <c r="CL7" i="1"/>
  <c r="BV7" i="1"/>
  <c r="BF7" i="1"/>
  <c r="AP7" i="1"/>
  <c r="AU10" i="2" s="1"/>
  <c r="FG7" i="1"/>
  <c r="EA7" i="1"/>
  <c r="CU7" i="1"/>
  <c r="BO7" i="1"/>
  <c r="AI7" i="1"/>
  <c r="AG10" i="2" s="1"/>
  <c r="EP7" i="1"/>
  <c r="CD7" i="1"/>
  <c r="DZ7" i="1"/>
  <c r="BN7" i="1"/>
  <c r="DJ7" i="1"/>
  <c r="AX7" i="1"/>
  <c r="FF7" i="1"/>
  <c r="CT7" i="1"/>
  <c r="AH7" i="1"/>
  <c r="AE10" i="2" s="1"/>
  <c r="FH16" i="1"/>
  <c r="FD16" i="1"/>
  <c r="EZ16" i="1"/>
  <c r="FG16" i="1"/>
  <c r="FC16" i="1"/>
  <c r="EY16" i="1"/>
  <c r="EU16" i="1"/>
  <c r="FE16" i="1"/>
  <c r="EW16" i="1"/>
  <c r="ER16" i="1"/>
  <c r="EN16" i="1"/>
  <c r="EJ16" i="1"/>
  <c r="EF16" i="1"/>
  <c r="EB16" i="1"/>
  <c r="DX16" i="1"/>
  <c r="DT16" i="1"/>
  <c r="DP16" i="1"/>
  <c r="DL16" i="1"/>
  <c r="DH16" i="1"/>
  <c r="DD16" i="1"/>
  <c r="CZ16" i="1"/>
  <c r="CV16" i="1"/>
  <c r="CR16" i="1"/>
  <c r="CN16" i="1"/>
  <c r="CJ16" i="1"/>
  <c r="CF16" i="1"/>
  <c r="CB16" i="1"/>
  <c r="BX16" i="1"/>
  <c r="BT16" i="1"/>
  <c r="BP16" i="1"/>
  <c r="BL16" i="1"/>
  <c r="BH16" i="1"/>
  <c r="BD16" i="1"/>
  <c r="AZ16" i="1"/>
  <c r="AV16" i="1"/>
  <c r="AR16" i="1"/>
  <c r="AN16" i="1"/>
  <c r="AJ16" i="1"/>
  <c r="FB16" i="1"/>
  <c r="EV16" i="1"/>
  <c r="EQ16" i="1"/>
  <c r="EM16" i="1"/>
  <c r="EI16" i="1"/>
  <c r="EE16" i="1"/>
  <c r="EA16" i="1"/>
  <c r="DW16" i="1"/>
  <c r="DS16" i="1"/>
  <c r="DO16" i="1"/>
  <c r="DK16" i="1"/>
  <c r="DG16" i="1"/>
  <c r="DC16" i="1"/>
  <c r="CY16" i="1"/>
  <c r="CU16" i="1"/>
  <c r="CQ16" i="1"/>
  <c r="CM16" i="1"/>
  <c r="CI16" i="1"/>
  <c r="CE16" i="1"/>
  <c r="CA16" i="1"/>
  <c r="BW16" i="1"/>
  <c r="BS16" i="1"/>
  <c r="BO16" i="1"/>
  <c r="BK16" i="1"/>
  <c r="BG16" i="1"/>
  <c r="BC16" i="1"/>
  <c r="AY16" i="1"/>
  <c r="AU16" i="1"/>
  <c r="AQ16" i="1"/>
  <c r="AM16" i="1"/>
  <c r="AI16" i="1"/>
  <c r="FA16" i="1"/>
  <c r="EP16" i="1"/>
  <c r="EH16" i="1"/>
  <c r="DZ16" i="1"/>
  <c r="DR16" i="1"/>
  <c r="DJ16" i="1"/>
  <c r="DB16" i="1"/>
  <c r="CT16" i="1"/>
  <c r="CL16" i="1"/>
  <c r="CD16" i="1"/>
  <c r="BV16" i="1"/>
  <c r="BN16" i="1"/>
  <c r="BF16" i="1"/>
  <c r="AX16" i="1"/>
  <c r="AP16" i="1"/>
  <c r="AH16" i="1"/>
  <c r="EX16" i="1"/>
  <c r="EO16" i="1"/>
  <c r="EG16" i="1"/>
  <c r="DY16" i="1"/>
  <c r="DQ16" i="1"/>
  <c r="DI16" i="1"/>
  <c r="DA16" i="1"/>
  <c r="CS16" i="1"/>
  <c r="CK16" i="1"/>
  <c r="CC16" i="1"/>
  <c r="BU16" i="1"/>
  <c r="BM16" i="1"/>
  <c r="BE16" i="1"/>
  <c r="AW16" i="1"/>
  <c r="AO16" i="1"/>
  <c r="AG16" i="1"/>
  <c r="ET16" i="1"/>
  <c r="ED16" i="1"/>
  <c r="DN16" i="1"/>
  <c r="CX16" i="1"/>
  <c r="CH16" i="1"/>
  <c r="BR16" i="1"/>
  <c r="BB16" i="1"/>
  <c r="AL16" i="1"/>
  <c r="ES16" i="1"/>
  <c r="EC16" i="1"/>
  <c r="DM16" i="1"/>
  <c r="CW16" i="1"/>
  <c r="CG16" i="1"/>
  <c r="BQ16" i="1"/>
  <c r="BA16" i="1"/>
  <c r="AK16" i="1"/>
  <c r="EL16" i="1"/>
  <c r="DF16" i="1"/>
  <c r="BZ16" i="1"/>
  <c r="AT16" i="1"/>
  <c r="EK16" i="1"/>
  <c r="DE16" i="1"/>
  <c r="BY16" i="1"/>
  <c r="AS16" i="1"/>
  <c r="CP16" i="1"/>
  <c r="FF16" i="1"/>
  <c r="CO16" i="1"/>
  <c r="DV16" i="1"/>
  <c r="DU16" i="1"/>
  <c r="BJ16" i="1"/>
  <c r="BI16" i="1"/>
  <c r="T11" i="2"/>
  <c r="AI10" i="2"/>
  <c r="AC10" i="2"/>
  <c r="FH10" i="1"/>
  <c r="FD10" i="1"/>
  <c r="EZ10" i="1"/>
  <c r="EV10" i="1"/>
  <c r="ER10" i="1"/>
  <c r="EN10" i="1"/>
  <c r="EJ10" i="1"/>
  <c r="EF10" i="1"/>
  <c r="EB10" i="1"/>
  <c r="DX10" i="1"/>
  <c r="DT10" i="1"/>
  <c r="DP10" i="1"/>
  <c r="DL10" i="1"/>
  <c r="DH10" i="1"/>
  <c r="DD10" i="1"/>
  <c r="CZ10" i="1"/>
  <c r="CV10" i="1"/>
  <c r="CR10" i="1"/>
  <c r="CN10" i="1"/>
  <c r="CJ10" i="1"/>
  <c r="CF10" i="1"/>
  <c r="CB10" i="1"/>
  <c r="BX10" i="1"/>
  <c r="BT10" i="1"/>
  <c r="BP10" i="1"/>
  <c r="BL10" i="1"/>
  <c r="BH10" i="1"/>
  <c r="BD10" i="1"/>
  <c r="AZ10" i="1"/>
  <c r="AV10" i="1"/>
  <c r="AR10" i="1"/>
  <c r="AN10" i="1"/>
  <c r="AJ10" i="1"/>
  <c r="FC10" i="1"/>
  <c r="EX10" i="1"/>
  <c r="ES10" i="1"/>
  <c r="EM10" i="1"/>
  <c r="EH10" i="1"/>
  <c r="EC10" i="1"/>
  <c r="DW10" i="1"/>
  <c r="DR10" i="1"/>
  <c r="DM10" i="1"/>
  <c r="DG10" i="1"/>
  <c r="DB10" i="1"/>
  <c r="CW10" i="1"/>
  <c r="CQ10" i="1"/>
  <c r="CL10" i="1"/>
  <c r="CG10" i="1"/>
  <c r="CA10" i="1"/>
  <c r="BV10" i="1"/>
  <c r="BQ10" i="1"/>
  <c r="BK10" i="1"/>
  <c r="BF10" i="1"/>
  <c r="BA10" i="1"/>
  <c r="AU10" i="1"/>
  <c r="AP10" i="1"/>
  <c r="AK10" i="1"/>
  <c r="FG10" i="1"/>
  <c r="FB10" i="1"/>
  <c r="EW10" i="1"/>
  <c r="EQ10" i="1"/>
  <c r="EL10" i="1"/>
  <c r="EG10" i="1"/>
  <c r="EA10" i="1"/>
  <c r="DV10" i="1"/>
  <c r="DQ10" i="1"/>
  <c r="DK10" i="1"/>
  <c r="DF10" i="1"/>
  <c r="DA10" i="1"/>
  <c r="CU10" i="1"/>
  <c r="CP10" i="1"/>
  <c r="CK10" i="1"/>
  <c r="CE10" i="1"/>
  <c r="BZ10" i="1"/>
  <c r="BU10" i="1"/>
  <c r="BO10" i="1"/>
  <c r="BJ10" i="1"/>
  <c r="BE10" i="1"/>
  <c r="AY10" i="1"/>
  <c r="AT10" i="1"/>
  <c r="AO10" i="1"/>
  <c r="AI10" i="1"/>
  <c r="FA10" i="1"/>
  <c r="EP10" i="1"/>
  <c r="EE10" i="1"/>
  <c r="DU10" i="1"/>
  <c r="DJ10" i="1"/>
  <c r="CY10" i="1"/>
  <c r="CO10" i="1"/>
  <c r="CD10" i="1"/>
  <c r="BS10" i="1"/>
  <c r="BI10" i="1"/>
  <c r="AX10" i="1"/>
  <c r="AM10" i="1"/>
  <c r="EY10" i="1"/>
  <c r="EO10" i="1"/>
  <c r="ED10" i="1"/>
  <c r="DS10" i="1"/>
  <c r="DI10" i="1"/>
  <c r="CX10" i="1"/>
  <c r="CM10" i="1"/>
  <c r="CC10" i="1"/>
  <c r="BR10" i="1"/>
  <c r="BG10" i="1"/>
  <c r="AW10" i="1"/>
  <c r="AL10" i="1"/>
  <c r="EU10" i="1"/>
  <c r="DZ10" i="1"/>
  <c r="DE10" i="1"/>
  <c r="CI10" i="1"/>
  <c r="BN10" i="1"/>
  <c r="AS10" i="1"/>
  <c r="FF10" i="1"/>
  <c r="DO10" i="1"/>
  <c r="BY10" i="1"/>
  <c r="AH10" i="1"/>
  <c r="ET10" i="1"/>
  <c r="DY10" i="1"/>
  <c r="DC10" i="1"/>
  <c r="CH10" i="1"/>
  <c r="BM10" i="1"/>
  <c r="AQ10" i="1"/>
  <c r="EK10" i="1"/>
  <c r="CT10" i="1"/>
  <c r="BC10" i="1"/>
  <c r="DN10" i="1"/>
  <c r="AG10" i="1"/>
  <c r="CS10" i="1"/>
  <c r="FE10" i="1"/>
  <c r="BW10" i="1"/>
  <c r="EI10" i="1"/>
  <c r="BB10" i="1"/>
  <c r="FH13" i="1"/>
  <c r="FD13" i="1"/>
  <c r="EZ13" i="1"/>
  <c r="EV13" i="1"/>
  <c r="ER13" i="1"/>
  <c r="EN13" i="1"/>
  <c r="EJ13" i="1"/>
  <c r="EF13" i="1"/>
  <c r="EB13" i="1"/>
  <c r="DX13" i="1"/>
  <c r="DT13" i="1"/>
  <c r="DP13" i="1"/>
  <c r="DL13" i="1"/>
  <c r="DH13" i="1"/>
  <c r="DD13" i="1"/>
  <c r="CZ13" i="1"/>
  <c r="CV13" i="1"/>
  <c r="CR13" i="1"/>
  <c r="CN13" i="1"/>
  <c r="CJ13" i="1"/>
  <c r="CF13" i="1"/>
  <c r="CB13" i="1"/>
  <c r="BX13" i="1"/>
  <c r="BT13" i="1"/>
  <c r="BP13" i="1"/>
  <c r="BL13" i="1"/>
  <c r="BH13" i="1"/>
  <c r="BD13" i="1"/>
  <c r="AZ13" i="1"/>
  <c r="AV13" i="1"/>
  <c r="AR13" i="1"/>
  <c r="AN13" i="1"/>
  <c r="AJ13" i="1"/>
  <c r="FG13" i="1"/>
  <c r="FC13" i="1"/>
  <c r="EY13" i="1"/>
  <c r="EU13" i="1"/>
  <c r="EQ13" i="1"/>
  <c r="EM13" i="1"/>
  <c r="EI13" i="1"/>
  <c r="EE13" i="1"/>
  <c r="EA13" i="1"/>
  <c r="DW13" i="1"/>
  <c r="DS13" i="1"/>
  <c r="DO13" i="1"/>
  <c r="DK13" i="1"/>
  <c r="DG13" i="1"/>
  <c r="DC13" i="1"/>
  <c r="CY13" i="1"/>
  <c r="CU13" i="1"/>
  <c r="CQ13" i="1"/>
  <c r="CM13" i="1"/>
  <c r="CI13" i="1"/>
  <c r="CE13" i="1"/>
  <c r="CA13" i="1"/>
  <c r="BW13" i="1"/>
  <c r="BS13" i="1"/>
  <c r="BO13" i="1"/>
  <c r="BK13" i="1"/>
  <c r="BG13" i="1"/>
  <c r="BC13" i="1"/>
  <c r="AY13" i="1"/>
  <c r="AU13" i="1"/>
  <c r="AQ13" i="1"/>
  <c r="AM13" i="1"/>
  <c r="AI13" i="1"/>
  <c r="FB13" i="1"/>
  <c r="ET13" i="1"/>
  <c r="EL13" i="1"/>
  <c r="ED13" i="1"/>
  <c r="DV13" i="1"/>
  <c r="DN13" i="1"/>
  <c r="DF13" i="1"/>
  <c r="CX13" i="1"/>
  <c r="CP13" i="1"/>
  <c r="CH13" i="1"/>
  <c r="BZ13" i="1"/>
  <c r="BR13" i="1"/>
  <c r="BJ13" i="1"/>
  <c r="BB13" i="1"/>
  <c r="AT13" i="1"/>
  <c r="AL13" i="1"/>
  <c r="EX13" i="1"/>
  <c r="EO13" i="1"/>
  <c r="EC13" i="1"/>
  <c r="DR13" i="1"/>
  <c r="DI13" i="1"/>
  <c r="CW13" i="1"/>
  <c r="CL13" i="1"/>
  <c r="CC13" i="1"/>
  <c r="BQ13" i="1"/>
  <c r="BF13" i="1"/>
  <c r="AW13" i="1"/>
  <c r="AK13" i="1"/>
  <c r="FF13" i="1"/>
  <c r="EW13" i="1"/>
  <c r="EK13" i="1"/>
  <c r="DZ13" i="1"/>
  <c r="DQ13" i="1"/>
  <c r="DE13" i="1"/>
  <c r="CT13" i="1"/>
  <c r="CK13" i="1"/>
  <c r="BY13" i="1"/>
  <c r="BN13" i="1"/>
  <c r="BE13" i="1"/>
  <c r="AS13" i="1"/>
  <c r="AH13" i="1"/>
  <c r="FE13" i="1"/>
  <c r="EH13" i="1"/>
  <c r="DM13" i="1"/>
  <c r="CS13" i="1"/>
  <c r="BV13" i="1"/>
  <c r="BA13" i="1"/>
  <c r="AG13" i="1"/>
  <c r="FA13" i="1"/>
  <c r="EG13" i="1"/>
  <c r="DJ13" i="1"/>
  <c r="CO13" i="1"/>
  <c r="BU13" i="1"/>
  <c r="AX13" i="1"/>
  <c r="ES13" i="1"/>
  <c r="DB13" i="1"/>
  <c r="BM13" i="1"/>
  <c r="DY13" i="1"/>
  <c r="CG13" i="1"/>
  <c r="EP13" i="1"/>
  <c r="DA13" i="1"/>
  <c r="BI13" i="1"/>
  <c r="AP13" i="1"/>
  <c r="CD13" i="1"/>
  <c r="AO13" i="1"/>
  <c r="DU13" i="1"/>
  <c r="FH17" i="1"/>
  <c r="FD17" i="1"/>
  <c r="EZ17" i="1"/>
  <c r="EV17" i="1"/>
  <c r="ER17" i="1"/>
  <c r="EN17" i="1"/>
  <c r="EJ17" i="1"/>
  <c r="EF17" i="1"/>
  <c r="EB17" i="1"/>
  <c r="DX17" i="1"/>
  <c r="DT17" i="1"/>
  <c r="DP17" i="1"/>
  <c r="DL17" i="1"/>
  <c r="DH17" i="1"/>
  <c r="DD17" i="1"/>
  <c r="CZ17" i="1"/>
  <c r="CV17" i="1"/>
  <c r="CR17" i="1"/>
  <c r="CN17" i="1"/>
  <c r="CJ17" i="1"/>
  <c r="CF17" i="1"/>
  <c r="CB17" i="1"/>
  <c r="BX17" i="1"/>
  <c r="BT17" i="1"/>
  <c r="BP17" i="1"/>
  <c r="BL17" i="1"/>
  <c r="BH17" i="1"/>
  <c r="BD17" i="1"/>
  <c r="AZ17" i="1"/>
  <c r="AV17" i="1"/>
  <c r="AR17" i="1"/>
  <c r="AN17" i="1"/>
  <c r="AJ17" i="1"/>
  <c r="FG17" i="1"/>
  <c r="FC17" i="1"/>
  <c r="EY17" i="1"/>
  <c r="EU17" i="1"/>
  <c r="EQ17" i="1"/>
  <c r="EM17" i="1"/>
  <c r="EI17" i="1"/>
  <c r="EE17" i="1"/>
  <c r="EA17" i="1"/>
  <c r="DW17" i="1"/>
  <c r="DS17" i="1"/>
  <c r="DO17" i="1"/>
  <c r="DK17" i="1"/>
  <c r="DG17" i="1"/>
  <c r="DC17" i="1"/>
  <c r="CY17" i="1"/>
  <c r="CU17" i="1"/>
  <c r="CQ17" i="1"/>
  <c r="CM17" i="1"/>
  <c r="CI17" i="1"/>
  <c r="CE17" i="1"/>
  <c r="CA17" i="1"/>
  <c r="BW17" i="1"/>
  <c r="BS17" i="1"/>
  <c r="BO17" i="1"/>
  <c r="BK17" i="1"/>
  <c r="BG17" i="1"/>
  <c r="BC17" i="1"/>
  <c r="AY17" i="1"/>
  <c r="AU17" i="1"/>
  <c r="AQ17" i="1"/>
  <c r="AM17" i="1"/>
  <c r="AI17" i="1"/>
  <c r="FA17" i="1"/>
  <c r="ES17" i="1"/>
  <c r="EK17" i="1"/>
  <c r="EC17" i="1"/>
  <c r="DU17" i="1"/>
  <c r="DM17" i="1"/>
  <c r="DE17" i="1"/>
  <c r="CW17" i="1"/>
  <c r="CO17" i="1"/>
  <c r="CG17" i="1"/>
  <c r="BY17" i="1"/>
  <c r="BQ17" i="1"/>
  <c r="BI17" i="1"/>
  <c r="BA17" i="1"/>
  <c r="AS17" i="1"/>
  <c r="AK17" i="1"/>
  <c r="FF17" i="1"/>
  <c r="EX17" i="1"/>
  <c r="EP17" i="1"/>
  <c r="EH17" i="1"/>
  <c r="DZ17" i="1"/>
  <c r="DR17" i="1"/>
  <c r="DJ17" i="1"/>
  <c r="DB17" i="1"/>
  <c r="CT17" i="1"/>
  <c r="CL17" i="1"/>
  <c r="CD17" i="1"/>
  <c r="BV17" i="1"/>
  <c r="BN17" i="1"/>
  <c r="BF17" i="1"/>
  <c r="AX17" i="1"/>
  <c r="AP17" i="1"/>
  <c r="AH17" i="1"/>
  <c r="EW17" i="1"/>
  <c r="EG17" i="1"/>
  <c r="DQ17" i="1"/>
  <c r="DA17" i="1"/>
  <c r="CK17" i="1"/>
  <c r="BU17" i="1"/>
  <c r="BE17" i="1"/>
  <c r="AO17" i="1"/>
  <c r="ET17" i="1"/>
  <c r="ED17" i="1"/>
  <c r="DN17" i="1"/>
  <c r="CX17" i="1"/>
  <c r="CH17" i="1"/>
  <c r="BR17" i="1"/>
  <c r="BB17" i="1"/>
  <c r="AL17" i="1"/>
  <c r="EO17" i="1"/>
  <c r="DI17" i="1"/>
  <c r="CC17" i="1"/>
  <c r="AW17" i="1"/>
  <c r="EL17" i="1"/>
  <c r="DF17" i="1"/>
  <c r="BZ17" i="1"/>
  <c r="AT17" i="1"/>
  <c r="DY17" i="1"/>
  <c r="BM17" i="1"/>
  <c r="DV17" i="1"/>
  <c r="BJ17" i="1"/>
  <c r="FE17" i="1"/>
  <c r="AG17" i="1"/>
  <c r="FB17" i="1"/>
  <c r="CS17" i="1"/>
  <c r="CP17" i="1"/>
  <c r="T29" i="2"/>
  <c r="FE20" i="1"/>
  <c r="FA20" i="1"/>
  <c r="EW20" i="1"/>
  <c r="ES20" i="1"/>
  <c r="EO20" i="1"/>
  <c r="EK20" i="1"/>
  <c r="EG20" i="1"/>
  <c r="EC20" i="1"/>
  <c r="DY20" i="1"/>
  <c r="DU20" i="1"/>
  <c r="DQ20" i="1"/>
  <c r="DM20" i="1"/>
  <c r="DI20" i="1"/>
  <c r="DE20" i="1"/>
  <c r="DA20" i="1"/>
  <c r="CW20" i="1"/>
  <c r="CS20" i="1"/>
  <c r="CO20" i="1"/>
  <c r="CK20" i="1"/>
  <c r="CG20" i="1"/>
  <c r="CC20" i="1"/>
  <c r="BY20" i="1"/>
  <c r="BU20" i="1"/>
  <c r="BQ20" i="1"/>
  <c r="BM20" i="1"/>
  <c r="BI20" i="1"/>
  <c r="BE20" i="1"/>
  <c r="BA20" i="1"/>
  <c r="AW20" i="1"/>
  <c r="AS20" i="1"/>
  <c r="AO20" i="1"/>
  <c r="AK20" i="1"/>
  <c r="AG20" i="1"/>
  <c r="EL20" i="1"/>
  <c r="DV20" i="1"/>
  <c r="DJ20" i="1"/>
  <c r="CX20" i="1"/>
  <c r="CL20" i="1"/>
  <c r="BV20" i="1"/>
  <c r="BJ20" i="1"/>
  <c r="AX20" i="1"/>
  <c r="AL20" i="1"/>
  <c r="FH20" i="1"/>
  <c r="FD20" i="1"/>
  <c r="EZ20" i="1"/>
  <c r="EV20" i="1"/>
  <c r="ER20" i="1"/>
  <c r="EN20" i="1"/>
  <c r="EJ20" i="1"/>
  <c r="EF20" i="1"/>
  <c r="EB20" i="1"/>
  <c r="DX20" i="1"/>
  <c r="DT20" i="1"/>
  <c r="DP20" i="1"/>
  <c r="DL20" i="1"/>
  <c r="DH20" i="1"/>
  <c r="DD20" i="1"/>
  <c r="CZ20" i="1"/>
  <c r="CV20" i="1"/>
  <c r="CR20" i="1"/>
  <c r="CN20" i="1"/>
  <c r="CJ20" i="1"/>
  <c r="CF20" i="1"/>
  <c r="CB20" i="1"/>
  <c r="BX20" i="1"/>
  <c r="BT20" i="1"/>
  <c r="BP20" i="1"/>
  <c r="BL20" i="1"/>
  <c r="BH20" i="1"/>
  <c r="BD20" i="1"/>
  <c r="AZ20" i="1"/>
  <c r="AV20" i="1"/>
  <c r="AR20" i="1"/>
  <c r="AN20" i="1"/>
  <c r="AJ20" i="1"/>
  <c r="EH20" i="1"/>
  <c r="DR20" i="1"/>
  <c r="DF20" i="1"/>
  <c r="CT20" i="1"/>
  <c r="CH20" i="1"/>
  <c r="BZ20" i="1"/>
  <c r="BN20" i="1"/>
  <c r="BB20" i="1"/>
  <c r="AP20" i="1"/>
  <c r="FG20" i="1"/>
  <c r="FC20" i="1"/>
  <c r="EY20" i="1"/>
  <c r="EU20" i="1"/>
  <c r="EQ20" i="1"/>
  <c r="EM20" i="1"/>
  <c r="EI20" i="1"/>
  <c r="EE20" i="1"/>
  <c r="EA20" i="1"/>
  <c r="DW20" i="1"/>
  <c r="DS20" i="1"/>
  <c r="DO20" i="1"/>
  <c r="DK20" i="1"/>
  <c r="DG20" i="1"/>
  <c r="DG21" i="1" s="1"/>
  <c r="DG55" i="1" s="1"/>
  <c r="DC20" i="1"/>
  <c r="CY20" i="1"/>
  <c r="CU20" i="1"/>
  <c r="CQ20" i="1"/>
  <c r="CM20" i="1"/>
  <c r="CI20" i="1"/>
  <c r="CE20" i="1"/>
  <c r="CA20" i="1"/>
  <c r="BW20" i="1"/>
  <c r="BS20" i="1"/>
  <c r="BO20" i="1"/>
  <c r="BK20" i="1"/>
  <c r="BG20" i="1"/>
  <c r="BC20" i="1"/>
  <c r="AY20" i="1"/>
  <c r="AU20" i="1"/>
  <c r="AU21" i="1" s="1"/>
  <c r="AU55" i="1" s="1"/>
  <c r="AQ20" i="1"/>
  <c r="AM20" i="1"/>
  <c r="AI20" i="1"/>
  <c r="FF20" i="1"/>
  <c r="FB20" i="1"/>
  <c r="EX20" i="1"/>
  <c r="ET20" i="1"/>
  <c r="EP20" i="1"/>
  <c r="ED20" i="1"/>
  <c r="DZ20" i="1"/>
  <c r="DN20" i="1"/>
  <c r="DB20" i="1"/>
  <c r="CP20" i="1"/>
  <c r="CD20" i="1"/>
  <c r="BR20" i="1"/>
  <c r="BF20" i="1"/>
  <c r="AT20" i="1"/>
  <c r="AH20" i="1"/>
  <c r="CQ21" i="1" l="1"/>
  <c r="CQ55" i="1" s="1"/>
  <c r="FC21" i="1"/>
  <c r="FC55" i="1" s="1"/>
  <c r="CU21" i="1"/>
  <c r="CU55" i="1" s="1"/>
  <c r="CA21" i="1"/>
  <c r="CA55" i="1" s="1"/>
  <c r="EM21" i="1"/>
  <c r="EM55" i="1" s="1"/>
  <c r="AI21" i="1"/>
  <c r="AI55" i="1" s="1"/>
  <c r="CE21" i="1"/>
  <c r="CE55" i="1" s="1"/>
  <c r="EQ21" i="1"/>
  <c r="EQ55" i="1" s="1"/>
  <c r="CC21" i="1"/>
  <c r="CC55" i="1" s="1"/>
  <c r="FF21" i="1"/>
  <c r="FF55" i="1" s="1"/>
  <c r="DB21" i="1"/>
  <c r="DB55" i="1" s="1"/>
  <c r="AL21" i="1"/>
  <c r="AL55" i="1" s="1"/>
  <c r="CO21" i="1"/>
  <c r="CO55" i="1" s="1"/>
  <c r="BF21" i="1"/>
  <c r="BF55" i="1" s="1"/>
  <c r="EP21" i="1"/>
  <c r="EP55" i="1" s="1"/>
  <c r="BK21" i="1"/>
  <c r="BK55" i="1" s="1"/>
  <c r="DW21" i="1"/>
  <c r="DW55" i="1" s="1"/>
  <c r="BN21" i="1"/>
  <c r="BN55" i="1" s="1"/>
  <c r="DF21" i="1"/>
  <c r="DF55" i="1" s="1"/>
  <c r="AN21" i="1"/>
  <c r="AN55" i="1" s="1"/>
  <c r="BD21" i="1"/>
  <c r="BD55" i="1" s="1"/>
  <c r="BT21" i="1"/>
  <c r="BT55" i="1" s="1"/>
  <c r="CJ21" i="1"/>
  <c r="CJ55" i="1" s="1"/>
  <c r="CZ21" i="1"/>
  <c r="CZ55" i="1" s="1"/>
  <c r="DP21" i="1"/>
  <c r="DP55" i="1" s="1"/>
  <c r="EF21" i="1"/>
  <c r="EF55" i="1" s="1"/>
  <c r="EV21" i="1"/>
  <c r="EV55" i="1" s="1"/>
  <c r="CL21" i="1"/>
  <c r="CL55" i="1" s="1"/>
  <c r="EL21" i="1"/>
  <c r="EL55" i="1" s="1"/>
  <c r="AS21" i="1"/>
  <c r="AS55" i="1" s="1"/>
  <c r="BI21" i="1"/>
  <c r="BI55" i="1" s="1"/>
  <c r="BY21" i="1"/>
  <c r="BY55" i="1" s="1"/>
  <c r="DE21" i="1"/>
  <c r="DE55" i="1" s="1"/>
  <c r="DU21" i="1"/>
  <c r="DU55" i="1" s="1"/>
  <c r="EK21" i="1"/>
  <c r="EK55" i="1" s="1"/>
  <c r="FA21" i="1"/>
  <c r="FA55" i="1" s="1"/>
  <c r="FE43" i="1"/>
  <c r="FA43" i="1"/>
  <c r="EW43" i="1"/>
  <c r="ES43" i="1"/>
  <c r="EO43" i="1"/>
  <c r="EK43" i="1"/>
  <c r="EG43" i="1"/>
  <c r="EC43" i="1"/>
  <c r="DY43" i="1"/>
  <c r="DU43" i="1"/>
  <c r="DQ43" i="1"/>
  <c r="DM43" i="1"/>
  <c r="DI43" i="1"/>
  <c r="DE43" i="1"/>
  <c r="DA43" i="1"/>
  <c r="CW43" i="1"/>
  <c r="CS43" i="1"/>
  <c r="CO43" i="1"/>
  <c r="CK43" i="1"/>
  <c r="CG43" i="1"/>
  <c r="CC43" i="1"/>
  <c r="BY43" i="1"/>
  <c r="BU43" i="1"/>
  <c r="BQ43" i="1"/>
  <c r="BM43" i="1"/>
  <c r="BI43" i="1"/>
  <c r="BE43" i="1"/>
  <c r="BA43" i="1"/>
  <c r="AW43" i="1"/>
  <c r="AS43" i="1"/>
  <c r="AO43" i="1"/>
  <c r="AK43" i="1"/>
  <c r="AG43" i="1"/>
  <c r="FH43" i="1"/>
  <c r="FD43" i="1"/>
  <c r="EZ43" i="1"/>
  <c r="EV43" i="1"/>
  <c r="ER43" i="1"/>
  <c r="EN43" i="1"/>
  <c r="EJ43" i="1"/>
  <c r="EF43" i="1"/>
  <c r="EB43" i="1"/>
  <c r="DX43" i="1"/>
  <c r="DT43" i="1"/>
  <c r="DP43" i="1"/>
  <c r="DL43" i="1"/>
  <c r="DH43" i="1"/>
  <c r="DD43" i="1"/>
  <c r="CZ43" i="1"/>
  <c r="CV43" i="1"/>
  <c r="CR43" i="1"/>
  <c r="CN43" i="1"/>
  <c r="CJ43" i="1"/>
  <c r="CF43" i="1"/>
  <c r="CB43" i="1"/>
  <c r="BX43" i="1"/>
  <c r="BT43" i="1"/>
  <c r="BP43" i="1"/>
  <c r="BL43" i="1"/>
  <c r="BH43" i="1"/>
  <c r="BD43" i="1"/>
  <c r="AZ43" i="1"/>
  <c r="AV43" i="1"/>
  <c r="AR43" i="1"/>
  <c r="AN43" i="1"/>
  <c r="AJ43" i="1"/>
  <c r="FC43" i="1"/>
  <c r="EU43" i="1"/>
  <c r="EM43" i="1"/>
  <c r="EE43" i="1"/>
  <c r="DW43" i="1"/>
  <c r="DO43" i="1"/>
  <c r="DG43" i="1"/>
  <c r="CY43" i="1"/>
  <c r="CQ43" i="1"/>
  <c r="CI43" i="1"/>
  <c r="CA43" i="1"/>
  <c r="BS43" i="1"/>
  <c r="BK43" i="1"/>
  <c r="BC43" i="1"/>
  <c r="AU43" i="1"/>
  <c r="AM43" i="1"/>
  <c r="EY43" i="1"/>
  <c r="EI43" i="1"/>
  <c r="DS43" i="1"/>
  <c r="DC43" i="1"/>
  <c r="CE43" i="1"/>
  <c r="BO43" i="1"/>
  <c r="AY43" i="1"/>
  <c r="AI43" i="1"/>
  <c r="FB43" i="1"/>
  <c r="ET43" i="1"/>
  <c r="EL43" i="1"/>
  <c r="ED43" i="1"/>
  <c r="DV43" i="1"/>
  <c r="DN43" i="1"/>
  <c r="DF43" i="1"/>
  <c r="CX43" i="1"/>
  <c r="CP43" i="1"/>
  <c r="CH43" i="1"/>
  <c r="BZ43" i="1"/>
  <c r="BR43" i="1"/>
  <c r="BJ43" i="1"/>
  <c r="BB43" i="1"/>
  <c r="AT43" i="1"/>
  <c r="AL43" i="1"/>
  <c r="FG43" i="1"/>
  <c r="EQ43" i="1"/>
  <c r="EA43" i="1"/>
  <c r="DK43" i="1"/>
  <c r="CU43" i="1"/>
  <c r="CM43" i="1"/>
  <c r="BW43" i="1"/>
  <c r="BG43" i="1"/>
  <c r="AQ43" i="1"/>
  <c r="EP43" i="1"/>
  <c r="DJ43" i="1"/>
  <c r="CD43" i="1"/>
  <c r="AX43" i="1"/>
  <c r="EH43" i="1"/>
  <c r="DB43" i="1"/>
  <c r="BV43" i="1"/>
  <c r="AP43" i="1"/>
  <c r="FF43" i="1"/>
  <c r="DZ43" i="1"/>
  <c r="CT43" i="1"/>
  <c r="BN43" i="1"/>
  <c r="AH43" i="1"/>
  <c r="EX43" i="1"/>
  <c r="DR43" i="1"/>
  <c r="CL43" i="1"/>
  <c r="BF43" i="1"/>
  <c r="FE39" i="1"/>
  <c r="FA39" i="1"/>
  <c r="EW39" i="1"/>
  <c r="ES39" i="1"/>
  <c r="EO39" i="1"/>
  <c r="EK39" i="1"/>
  <c r="EG39" i="1"/>
  <c r="EC39" i="1"/>
  <c r="DY39" i="1"/>
  <c r="DU39" i="1"/>
  <c r="DQ39" i="1"/>
  <c r="DM39" i="1"/>
  <c r="DI39" i="1"/>
  <c r="DE39" i="1"/>
  <c r="DA39" i="1"/>
  <c r="CW39" i="1"/>
  <c r="CS39" i="1"/>
  <c r="CO39" i="1"/>
  <c r="CK39" i="1"/>
  <c r="CG39" i="1"/>
  <c r="CC39" i="1"/>
  <c r="BY39" i="1"/>
  <c r="BU39" i="1"/>
  <c r="BQ39" i="1"/>
  <c r="BM39" i="1"/>
  <c r="BI39" i="1"/>
  <c r="BE39" i="1"/>
  <c r="BA39" i="1"/>
  <c r="AW39" i="1"/>
  <c r="AS39" i="1"/>
  <c r="AO39" i="1"/>
  <c r="AK39" i="1"/>
  <c r="AG39" i="1"/>
  <c r="FH39" i="1"/>
  <c r="FD39" i="1"/>
  <c r="EZ39" i="1"/>
  <c r="EV39" i="1"/>
  <c r="ER39" i="1"/>
  <c r="EN39" i="1"/>
  <c r="EJ39" i="1"/>
  <c r="EF39" i="1"/>
  <c r="EB39" i="1"/>
  <c r="DX39" i="1"/>
  <c r="DT39" i="1"/>
  <c r="DP39" i="1"/>
  <c r="DL39" i="1"/>
  <c r="DH39" i="1"/>
  <c r="DD39" i="1"/>
  <c r="CZ39" i="1"/>
  <c r="CV39" i="1"/>
  <c r="CR39" i="1"/>
  <c r="CN39" i="1"/>
  <c r="CJ39" i="1"/>
  <c r="CF39" i="1"/>
  <c r="CB39" i="1"/>
  <c r="BX39" i="1"/>
  <c r="BT39" i="1"/>
  <c r="BP39" i="1"/>
  <c r="BL39" i="1"/>
  <c r="BH39" i="1"/>
  <c r="BD39" i="1"/>
  <c r="AZ39" i="1"/>
  <c r="AV39" i="1"/>
  <c r="AR39" i="1"/>
  <c r="AN39" i="1"/>
  <c r="AJ39" i="1"/>
  <c r="FC39" i="1"/>
  <c r="EU39" i="1"/>
  <c r="EM39" i="1"/>
  <c r="EE39" i="1"/>
  <c r="DW39" i="1"/>
  <c r="DO39" i="1"/>
  <c r="DG39" i="1"/>
  <c r="CY39" i="1"/>
  <c r="CQ39" i="1"/>
  <c r="CI39" i="1"/>
  <c r="CA39" i="1"/>
  <c r="BS39" i="1"/>
  <c r="BK39" i="1"/>
  <c r="BC39" i="1"/>
  <c r="AU39" i="1"/>
  <c r="AM39" i="1"/>
  <c r="FG39" i="1"/>
  <c r="EQ39" i="1"/>
  <c r="EA39" i="1"/>
  <c r="DK39" i="1"/>
  <c r="CU39" i="1"/>
  <c r="CE39" i="1"/>
  <c r="BO39" i="1"/>
  <c r="AY39" i="1"/>
  <c r="AI39" i="1"/>
  <c r="FB39" i="1"/>
  <c r="ET39" i="1"/>
  <c r="EL39" i="1"/>
  <c r="ED39" i="1"/>
  <c r="DV39" i="1"/>
  <c r="DN39" i="1"/>
  <c r="DF39" i="1"/>
  <c r="CX39" i="1"/>
  <c r="CP39" i="1"/>
  <c r="CH39" i="1"/>
  <c r="BZ39" i="1"/>
  <c r="BR39" i="1"/>
  <c r="BJ39" i="1"/>
  <c r="BB39" i="1"/>
  <c r="AT39" i="1"/>
  <c r="AL39" i="1"/>
  <c r="EY39" i="1"/>
  <c r="EI39" i="1"/>
  <c r="DS39" i="1"/>
  <c r="DC39" i="1"/>
  <c r="CM39" i="1"/>
  <c r="BW39" i="1"/>
  <c r="BG39" i="1"/>
  <c r="AQ39" i="1"/>
  <c r="FF39" i="1"/>
  <c r="DZ39" i="1"/>
  <c r="CT39" i="1"/>
  <c r="BN39" i="1"/>
  <c r="AH39" i="1"/>
  <c r="EX39" i="1"/>
  <c r="DR39" i="1"/>
  <c r="CL39" i="1"/>
  <c r="BF39" i="1"/>
  <c r="EP39" i="1"/>
  <c r="DJ39" i="1"/>
  <c r="CD39" i="1"/>
  <c r="AX39" i="1"/>
  <c r="EH39" i="1"/>
  <c r="DB39" i="1"/>
  <c r="BV39" i="1"/>
  <c r="AP39" i="1"/>
  <c r="FE35" i="1"/>
  <c r="FA35" i="1"/>
  <c r="EW35" i="1"/>
  <c r="ES35" i="1"/>
  <c r="EO35" i="1"/>
  <c r="EK35" i="1"/>
  <c r="EG35" i="1"/>
  <c r="EC35" i="1"/>
  <c r="DY35" i="1"/>
  <c r="DU35" i="1"/>
  <c r="DQ35" i="1"/>
  <c r="DM35" i="1"/>
  <c r="DI35" i="1"/>
  <c r="DE35" i="1"/>
  <c r="DA35" i="1"/>
  <c r="CW35" i="1"/>
  <c r="CS35" i="1"/>
  <c r="CO35" i="1"/>
  <c r="CK35" i="1"/>
  <c r="CG35" i="1"/>
  <c r="CC35" i="1"/>
  <c r="BY35" i="1"/>
  <c r="BU35" i="1"/>
  <c r="BQ35" i="1"/>
  <c r="BM35" i="1"/>
  <c r="BI35" i="1"/>
  <c r="BE35" i="1"/>
  <c r="BA35" i="1"/>
  <c r="AW35" i="1"/>
  <c r="AS35" i="1"/>
  <c r="AO35" i="1"/>
  <c r="AK35" i="1"/>
  <c r="AG35" i="1"/>
  <c r="FH35" i="1"/>
  <c r="FC35" i="1"/>
  <c r="EX35" i="1"/>
  <c r="ER35" i="1"/>
  <c r="EM35" i="1"/>
  <c r="EH35" i="1"/>
  <c r="EB35" i="1"/>
  <c r="DW35" i="1"/>
  <c r="DR35" i="1"/>
  <c r="DL35" i="1"/>
  <c r="DG35" i="1"/>
  <c r="DB35" i="1"/>
  <c r="CV35" i="1"/>
  <c r="CQ35" i="1"/>
  <c r="CL35" i="1"/>
  <c r="CF35" i="1"/>
  <c r="CA35" i="1"/>
  <c r="BV35" i="1"/>
  <c r="BP35" i="1"/>
  <c r="BK35" i="1"/>
  <c r="BF35" i="1"/>
  <c r="AZ35" i="1"/>
  <c r="AU35" i="1"/>
  <c r="AP35" i="1"/>
  <c r="AJ35" i="1"/>
  <c r="FG35" i="1"/>
  <c r="FB35" i="1"/>
  <c r="EV35" i="1"/>
  <c r="EQ35" i="1"/>
  <c r="EL35" i="1"/>
  <c r="EF35" i="1"/>
  <c r="EA35" i="1"/>
  <c r="DV35" i="1"/>
  <c r="DP35" i="1"/>
  <c r="DK35" i="1"/>
  <c r="DF35" i="1"/>
  <c r="CZ35" i="1"/>
  <c r="CU35" i="1"/>
  <c r="CP35" i="1"/>
  <c r="CJ35" i="1"/>
  <c r="CE35" i="1"/>
  <c r="BZ35" i="1"/>
  <c r="BT35" i="1"/>
  <c r="BO35" i="1"/>
  <c r="BJ35" i="1"/>
  <c r="BD35" i="1"/>
  <c r="AY35" i="1"/>
  <c r="AT35" i="1"/>
  <c r="AN35" i="1"/>
  <c r="AI35" i="1"/>
  <c r="FD35" i="1"/>
  <c r="ET35" i="1"/>
  <c r="EI35" i="1"/>
  <c r="DX35" i="1"/>
  <c r="DN35" i="1"/>
  <c r="DC35" i="1"/>
  <c r="CR35" i="1"/>
  <c r="CH35" i="1"/>
  <c r="BW35" i="1"/>
  <c r="BL35" i="1"/>
  <c r="BB35" i="1"/>
  <c r="AQ35" i="1"/>
  <c r="EZ35" i="1"/>
  <c r="EP35" i="1"/>
  <c r="EE35" i="1"/>
  <c r="DT35" i="1"/>
  <c r="DJ35" i="1"/>
  <c r="CY35" i="1"/>
  <c r="CN35" i="1"/>
  <c r="CD35" i="1"/>
  <c r="BS35" i="1"/>
  <c r="BH35" i="1"/>
  <c r="AX35" i="1"/>
  <c r="AM35" i="1"/>
  <c r="EY35" i="1"/>
  <c r="EN35" i="1"/>
  <c r="ED35" i="1"/>
  <c r="DS35" i="1"/>
  <c r="DH35" i="1"/>
  <c r="CX35" i="1"/>
  <c r="CM35" i="1"/>
  <c r="CB35" i="1"/>
  <c r="BR35" i="1"/>
  <c r="BG35" i="1"/>
  <c r="AV35" i="1"/>
  <c r="AL35" i="1"/>
  <c r="FF35" i="1"/>
  <c r="EU35" i="1"/>
  <c r="EJ35" i="1"/>
  <c r="DZ35" i="1"/>
  <c r="DO35" i="1"/>
  <c r="DD35" i="1"/>
  <c r="CT35" i="1"/>
  <c r="CI35" i="1"/>
  <c r="BX35" i="1"/>
  <c r="BN35" i="1"/>
  <c r="BC35" i="1"/>
  <c r="AR35" i="1"/>
  <c r="AH35" i="1"/>
  <c r="FE31" i="1"/>
  <c r="FA31" i="1"/>
  <c r="EW31" i="1"/>
  <c r="ES31" i="1"/>
  <c r="EO31" i="1"/>
  <c r="EK31" i="1"/>
  <c r="EG31" i="1"/>
  <c r="EC31" i="1"/>
  <c r="DY31" i="1"/>
  <c r="DU31" i="1"/>
  <c r="DQ31" i="1"/>
  <c r="DM31" i="1"/>
  <c r="DI31" i="1"/>
  <c r="DE31" i="1"/>
  <c r="DA31" i="1"/>
  <c r="CW31" i="1"/>
  <c r="CS31" i="1"/>
  <c r="CO31" i="1"/>
  <c r="CK31" i="1"/>
  <c r="CG31" i="1"/>
  <c r="CC31" i="1"/>
  <c r="BY31" i="1"/>
  <c r="BU31" i="1"/>
  <c r="BQ31" i="1"/>
  <c r="BM31" i="1"/>
  <c r="BI31" i="1"/>
  <c r="BE31" i="1"/>
  <c r="BA31" i="1"/>
  <c r="AW31" i="1"/>
  <c r="AS31" i="1"/>
  <c r="AO31" i="1"/>
  <c r="AK31" i="1"/>
  <c r="AG31" i="1"/>
  <c r="FH31" i="1"/>
  <c r="FC31" i="1"/>
  <c r="EX31" i="1"/>
  <c r="ER31" i="1"/>
  <c r="EM31" i="1"/>
  <c r="EH31" i="1"/>
  <c r="EB31" i="1"/>
  <c r="DW31" i="1"/>
  <c r="DR31" i="1"/>
  <c r="DL31" i="1"/>
  <c r="DG31" i="1"/>
  <c r="DB31" i="1"/>
  <c r="CV31" i="1"/>
  <c r="CQ31" i="1"/>
  <c r="CL31" i="1"/>
  <c r="CF31" i="1"/>
  <c r="CA31" i="1"/>
  <c r="BV31" i="1"/>
  <c r="BP31" i="1"/>
  <c r="BK31" i="1"/>
  <c r="BF31" i="1"/>
  <c r="AZ31" i="1"/>
  <c r="AU31" i="1"/>
  <c r="AP31" i="1"/>
  <c r="AJ31" i="1"/>
  <c r="FG31" i="1"/>
  <c r="FB31" i="1"/>
  <c r="EV31" i="1"/>
  <c r="EQ31" i="1"/>
  <c r="EL31" i="1"/>
  <c r="EF31" i="1"/>
  <c r="EA31" i="1"/>
  <c r="DV31" i="1"/>
  <c r="DP31" i="1"/>
  <c r="DK31" i="1"/>
  <c r="DF31" i="1"/>
  <c r="CZ31" i="1"/>
  <c r="CU31" i="1"/>
  <c r="CP31" i="1"/>
  <c r="CJ31" i="1"/>
  <c r="CE31" i="1"/>
  <c r="BZ31" i="1"/>
  <c r="BT31" i="1"/>
  <c r="BO31" i="1"/>
  <c r="BJ31" i="1"/>
  <c r="BD31" i="1"/>
  <c r="AY31" i="1"/>
  <c r="AT31" i="1"/>
  <c r="AN31" i="1"/>
  <c r="AI31" i="1"/>
  <c r="EY31" i="1"/>
  <c r="EN31" i="1"/>
  <c r="ED31" i="1"/>
  <c r="DS31" i="1"/>
  <c r="DH31" i="1"/>
  <c r="CX31" i="1"/>
  <c r="CM31" i="1"/>
  <c r="CB31" i="1"/>
  <c r="BR31" i="1"/>
  <c r="BG31" i="1"/>
  <c r="AV31" i="1"/>
  <c r="AL31" i="1"/>
  <c r="FF31" i="1"/>
  <c r="EU31" i="1"/>
  <c r="EJ31" i="1"/>
  <c r="DZ31" i="1"/>
  <c r="DO31" i="1"/>
  <c r="DD31" i="1"/>
  <c r="CT31" i="1"/>
  <c r="CI31" i="1"/>
  <c r="BX31" i="1"/>
  <c r="BN31" i="1"/>
  <c r="BC31" i="1"/>
  <c r="AR31" i="1"/>
  <c r="AH31" i="1"/>
  <c r="FD31" i="1"/>
  <c r="ET31" i="1"/>
  <c r="EI31" i="1"/>
  <c r="DX31" i="1"/>
  <c r="DN31" i="1"/>
  <c r="DC31" i="1"/>
  <c r="CR31" i="1"/>
  <c r="CH31" i="1"/>
  <c r="BW31" i="1"/>
  <c r="BL31" i="1"/>
  <c r="BB31" i="1"/>
  <c r="AQ31" i="1"/>
  <c r="EZ31" i="1"/>
  <c r="EP31" i="1"/>
  <c r="EE31" i="1"/>
  <c r="DT31" i="1"/>
  <c r="DJ31" i="1"/>
  <c r="CY31" i="1"/>
  <c r="CN31" i="1"/>
  <c r="CD31" i="1"/>
  <c r="BS31" i="1"/>
  <c r="BH31" i="1"/>
  <c r="AX31" i="1"/>
  <c r="AM31" i="1"/>
  <c r="FF27" i="1"/>
  <c r="FB27" i="1"/>
  <c r="EX27" i="1"/>
  <c r="ET27" i="1"/>
  <c r="EP27" i="1"/>
  <c r="EL27" i="1"/>
  <c r="EH27" i="1"/>
  <c r="ED27" i="1"/>
  <c r="DZ27" i="1"/>
  <c r="DV27" i="1"/>
  <c r="DR27" i="1"/>
  <c r="DN27" i="1"/>
  <c r="DJ27" i="1"/>
  <c r="DF27" i="1"/>
  <c r="DB27" i="1"/>
  <c r="CX27" i="1"/>
  <c r="CT27" i="1"/>
  <c r="CP27" i="1"/>
  <c r="CL27" i="1"/>
  <c r="CH27" i="1"/>
  <c r="CD27" i="1"/>
  <c r="BZ27" i="1"/>
  <c r="BV27" i="1"/>
  <c r="BR27" i="1"/>
  <c r="BN27" i="1"/>
  <c r="BJ27" i="1"/>
  <c r="BF27" i="1"/>
  <c r="BB27" i="1"/>
  <c r="AX27" i="1"/>
  <c r="AT27" i="1"/>
  <c r="AP27" i="1"/>
  <c r="AL27" i="1"/>
  <c r="AH27" i="1"/>
  <c r="FE27" i="1"/>
  <c r="FA27" i="1"/>
  <c r="EW27" i="1"/>
  <c r="ES27" i="1"/>
  <c r="EO27" i="1"/>
  <c r="EK27" i="1"/>
  <c r="EG27" i="1"/>
  <c r="EC27" i="1"/>
  <c r="DY27" i="1"/>
  <c r="DU27" i="1"/>
  <c r="DQ27" i="1"/>
  <c r="DM27" i="1"/>
  <c r="DI27" i="1"/>
  <c r="DE27" i="1"/>
  <c r="DA27" i="1"/>
  <c r="CW27" i="1"/>
  <c r="CS27" i="1"/>
  <c r="CO27" i="1"/>
  <c r="CK27" i="1"/>
  <c r="CG27" i="1"/>
  <c r="CC27" i="1"/>
  <c r="BY27" i="1"/>
  <c r="BU27" i="1"/>
  <c r="BQ27" i="1"/>
  <c r="BM27" i="1"/>
  <c r="BI27" i="1"/>
  <c r="BE27" i="1"/>
  <c r="BA27" i="1"/>
  <c r="AW27" i="1"/>
  <c r="AS27" i="1"/>
  <c r="AO27" i="1"/>
  <c r="AK27" i="1"/>
  <c r="AG27" i="1"/>
  <c r="FG27" i="1"/>
  <c r="EY27" i="1"/>
  <c r="EQ27" i="1"/>
  <c r="EI27" i="1"/>
  <c r="EA27" i="1"/>
  <c r="DS27" i="1"/>
  <c r="DK27" i="1"/>
  <c r="DC27" i="1"/>
  <c r="CU27" i="1"/>
  <c r="CM27" i="1"/>
  <c r="CE27" i="1"/>
  <c r="BW27" i="1"/>
  <c r="BO27" i="1"/>
  <c r="BG27" i="1"/>
  <c r="AY27" i="1"/>
  <c r="AQ27" i="1"/>
  <c r="AI27" i="1"/>
  <c r="FD27" i="1"/>
  <c r="EV27" i="1"/>
  <c r="EN27" i="1"/>
  <c r="EF27" i="1"/>
  <c r="DX27" i="1"/>
  <c r="DP27" i="1"/>
  <c r="DH27" i="1"/>
  <c r="CZ27" i="1"/>
  <c r="CR27" i="1"/>
  <c r="CJ27" i="1"/>
  <c r="CB27" i="1"/>
  <c r="BT27" i="1"/>
  <c r="BL27" i="1"/>
  <c r="BD27" i="1"/>
  <c r="AV27" i="1"/>
  <c r="AN27" i="1"/>
  <c r="FC27" i="1"/>
  <c r="EU27" i="1"/>
  <c r="EM27" i="1"/>
  <c r="EE27" i="1"/>
  <c r="DW27" i="1"/>
  <c r="DO27" i="1"/>
  <c r="DG27" i="1"/>
  <c r="CY27" i="1"/>
  <c r="CQ27" i="1"/>
  <c r="CI27" i="1"/>
  <c r="CA27" i="1"/>
  <c r="BS27" i="1"/>
  <c r="BK27" i="1"/>
  <c r="BC27" i="1"/>
  <c r="AU27" i="1"/>
  <c r="AM27" i="1"/>
  <c r="FH27" i="1"/>
  <c r="EZ27" i="1"/>
  <c r="ER27" i="1"/>
  <c r="EJ27" i="1"/>
  <c r="EB27" i="1"/>
  <c r="DT27" i="1"/>
  <c r="DL27" i="1"/>
  <c r="DD27" i="1"/>
  <c r="CV27" i="1"/>
  <c r="CN27" i="1"/>
  <c r="CF27" i="1"/>
  <c r="BX27" i="1"/>
  <c r="BP27" i="1"/>
  <c r="BH27" i="1"/>
  <c r="AZ27" i="1"/>
  <c r="AR27" i="1"/>
  <c r="AJ27" i="1"/>
  <c r="FC48" i="1"/>
  <c r="EU48" i="1"/>
  <c r="EM48" i="1"/>
  <c r="EE48" i="1"/>
  <c r="DW48" i="1"/>
  <c r="DO48" i="1"/>
  <c r="DG48" i="1"/>
  <c r="CY48" i="1"/>
  <c r="CQ48" i="1"/>
  <c r="CI48" i="1"/>
  <c r="CA48" i="1"/>
  <c r="BS48" i="1"/>
  <c r="BK48" i="1"/>
  <c r="BC48" i="1"/>
  <c r="AU48" i="1"/>
  <c r="AM48" i="1"/>
  <c r="FA48" i="1"/>
  <c r="ES48" i="1"/>
  <c r="EK48" i="1"/>
  <c r="EC48" i="1"/>
  <c r="DU48" i="1"/>
  <c r="DM48" i="1"/>
  <c r="DE48" i="1"/>
  <c r="CW48" i="1"/>
  <c r="CO48" i="1"/>
  <c r="CG48" i="1"/>
  <c r="BY48" i="1"/>
  <c r="BQ48" i="1"/>
  <c r="BI48" i="1"/>
  <c r="BA48" i="1"/>
  <c r="AS48" i="1"/>
  <c r="AK48" i="1"/>
  <c r="EW48" i="1"/>
  <c r="EG48" i="1"/>
  <c r="DQ48" i="1"/>
  <c r="DA48" i="1"/>
  <c r="CK48" i="1"/>
  <c r="BU48" i="1"/>
  <c r="BE48" i="1"/>
  <c r="AO48" i="1"/>
  <c r="FG48" i="1"/>
  <c r="EQ48" i="1"/>
  <c r="EA48" i="1"/>
  <c r="DK48" i="1"/>
  <c r="CU48" i="1"/>
  <c r="CE48" i="1"/>
  <c r="BO48" i="1"/>
  <c r="AY48" i="1"/>
  <c r="AI48" i="1"/>
  <c r="FE48" i="1"/>
  <c r="DY48" i="1"/>
  <c r="CS48" i="1"/>
  <c r="BM48" i="1"/>
  <c r="AG48" i="1"/>
  <c r="DI48" i="1"/>
  <c r="AW48" i="1"/>
  <c r="EY48" i="1"/>
  <c r="DS48" i="1"/>
  <c r="CM48" i="1"/>
  <c r="BG48" i="1"/>
  <c r="EO48" i="1"/>
  <c r="CC48" i="1"/>
  <c r="BW48" i="1"/>
  <c r="AQ48" i="1"/>
  <c r="EI48" i="1"/>
  <c r="DC48" i="1"/>
  <c r="AR48" i="1"/>
  <c r="BH48" i="1"/>
  <c r="BX48" i="1"/>
  <c r="CN48" i="1"/>
  <c r="DD48" i="1"/>
  <c r="DT48" i="1"/>
  <c r="EJ48" i="1"/>
  <c r="EZ48" i="1"/>
  <c r="AP48" i="1"/>
  <c r="BF48" i="1"/>
  <c r="BV48" i="1"/>
  <c r="CL48" i="1"/>
  <c r="DB48" i="1"/>
  <c r="DR48" i="1"/>
  <c r="EH48" i="1"/>
  <c r="EX48" i="1"/>
  <c r="AV48" i="1"/>
  <c r="BL48" i="1"/>
  <c r="CB48" i="1"/>
  <c r="CR48" i="1"/>
  <c r="DH48" i="1"/>
  <c r="DX48" i="1"/>
  <c r="EN48" i="1"/>
  <c r="FD48" i="1"/>
  <c r="AT48" i="1"/>
  <c r="BJ48" i="1"/>
  <c r="BZ48" i="1"/>
  <c r="CP48" i="1"/>
  <c r="DF48" i="1"/>
  <c r="DV48" i="1"/>
  <c r="EL48" i="1"/>
  <c r="FB48" i="1"/>
  <c r="AJ48" i="1"/>
  <c r="AZ48" i="1"/>
  <c r="BP48" i="1"/>
  <c r="CF48" i="1"/>
  <c r="CV48" i="1"/>
  <c r="DL48" i="1"/>
  <c r="EB48" i="1"/>
  <c r="ER48" i="1"/>
  <c r="FH48" i="1"/>
  <c r="AH48" i="1"/>
  <c r="AX48" i="1"/>
  <c r="BN48" i="1"/>
  <c r="CD48" i="1"/>
  <c r="CT48" i="1"/>
  <c r="DJ48" i="1"/>
  <c r="DZ48" i="1"/>
  <c r="EP48" i="1"/>
  <c r="FF48" i="1"/>
  <c r="AN48" i="1"/>
  <c r="BD48" i="1"/>
  <c r="BT48" i="1"/>
  <c r="CJ48" i="1"/>
  <c r="CZ48" i="1"/>
  <c r="DP48" i="1"/>
  <c r="EF48" i="1"/>
  <c r="EV48" i="1"/>
  <c r="AL48" i="1"/>
  <c r="BB48" i="1"/>
  <c r="BR48" i="1"/>
  <c r="CH48" i="1"/>
  <c r="CX48" i="1"/>
  <c r="DN48" i="1"/>
  <c r="ED48" i="1"/>
  <c r="ET48" i="1"/>
  <c r="DN21" i="1"/>
  <c r="DN55" i="1" s="1"/>
  <c r="AY21" i="1"/>
  <c r="AY55" i="1" s="1"/>
  <c r="DR21" i="1"/>
  <c r="DR55" i="1" s="1"/>
  <c r="BX21" i="1"/>
  <c r="BX55" i="1" s="1"/>
  <c r="DT21" i="1"/>
  <c r="DT55" i="1" s="1"/>
  <c r="AX21" i="1"/>
  <c r="AX55" i="1" s="1"/>
  <c r="AW21" i="1"/>
  <c r="AW55" i="1" s="1"/>
  <c r="CS21" i="1"/>
  <c r="CS55" i="1" s="1"/>
  <c r="EO21" i="1"/>
  <c r="EO55" i="1" s="1"/>
  <c r="BR21" i="1"/>
  <c r="BR55" i="1" s="1"/>
  <c r="EA21" i="1"/>
  <c r="EA55" i="1" s="1"/>
  <c r="BZ21" i="1"/>
  <c r="BZ55" i="1" s="1"/>
  <c r="BH21" i="1"/>
  <c r="BH55" i="1" s="1"/>
  <c r="DD21" i="1"/>
  <c r="DD55" i="1" s="1"/>
  <c r="EZ21" i="1"/>
  <c r="EZ55" i="1" s="1"/>
  <c r="AG21" i="1"/>
  <c r="AG55" i="1" s="1"/>
  <c r="DY21" i="1"/>
  <c r="DY55" i="1" s="1"/>
  <c r="AH21" i="1"/>
  <c r="AH55" i="1" s="1"/>
  <c r="DZ21" i="1"/>
  <c r="DZ55" i="1" s="1"/>
  <c r="AM21" i="1"/>
  <c r="AM55" i="1" s="1"/>
  <c r="BS21" i="1"/>
  <c r="BS55" i="1" s="1"/>
  <c r="CY21" i="1"/>
  <c r="CY55" i="1" s="1"/>
  <c r="EE21" i="1"/>
  <c r="EE55" i="1" s="1"/>
  <c r="AP21" i="1"/>
  <c r="AP55" i="1" s="1"/>
  <c r="EH21" i="1"/>
  <c r="EH55" i="1" s="1"/>
  <c r="BL21" i="1"/>
  <c r="BL55" i="1" s="1"/>
  <c r="CR21" i="1"/>
  <c r="CR55" i="1" s="1"/>
  <c r="DX21" i="1"/>
  <c r="DX55" i="1" s="1"/>
  <c r="FD21" i="1"/>
  <c r="FD55" i="1" s="1"/>
  <c r="DJ21" i="1"/>
  <c r="DJ55" i="1" s="1"/>
  <c r="BA21" i="1"/>
  <c r="BA55" i="1" s="1"/>
  <c r="CG21" i="1"/>
  <c r="CG55" i="1" s="1"/>
  <c r="DM21" i="1"/>
  <c r="DM55" i="1" s="1"/>
  <c r="ES21" i="1"/>
  <c r="ES55" i="1" s="1"/>
  <c r="FC46" i="1"/>
  <c r="EU46" i="1"/>
  <c r="EM46" i="1"/>
  <c r="EE46" i="1"/>
  <c r="DW46" i="1"/>
  <c r="DO46" i="1"/>
  <c r="DG46" i="1"/>
  <c r="CY46" i="1"/>
  <c r="CQ46" i="1"/>
  <c r="CI46" i="1"/>
  <c r="CA46" i="1"/>
  <c r="BS46" i="1"/>
  <c r="BK46" i="1"/>
  <c r="BD46" i="1"/>
  <c r="AY46" i="1"/>
  <c r="AS46" i="1"/>
  <c r="AN46" i="1"/>
  <c r="AI46" i="1"/>
  <c r="FA46" i="1"/>
  <c r="ES46" i="1"/>
  <c r="EK46" i="1"/>
  <c r="EC46" i="1"/>
  <c r="DU46" i="1"/>
  <c r="DM46" i="1"/>
  <c r="DE46" i="1"/>
  <c r="CW46" i="1"/>
  <c r="CO46" i="1"/>
  <c r="CG46" i="1"/>
  <c r="BY46" i="1"/>
  <c r="BQ46" i="1"/>
  <c r="BI46" i="1"/>
  <c r="BC46" i="1"/>
  <c r="AW46" i="1"/>
  <c r="AR46" i="1"/>
  <c r="AM46" i="1"/>
  <c r="AG46" i="1"/>
  <c r="FE46" i="1"/>
  <c r="EO46" i="1"/>
  <c r="DY46" i="1"/>
  <c r="DI46" i="1"/>
  <c r="CS46" i="1"/>
  <c r="CC46" i="1"/>
  <c r="BM46" i="1"/>
  <c r="AZ46" i="1"/>
  <c r="AO46" i="1"/>
  <c r="EY46" i="1"/>
  <c r="EI46" i="1"/>
  <c r="DS46" i="1"/>
  <c r="DC46" i="1"/>
  <c r="CM46" i="1"/>
  <c r="BW46" i="1"/>
  <c r="BG46" i="1"/>
  <c r="AV46" i="1"/>
  <c r="AK46" i="1"/>
  <c r="EG46" i="1"/>
  <c r="DA46" i="1"/>
  <c r="BU46" i="1"/>
  <c r="AU46" i="1"/>
  <c r="EW46" i="1"/>
  <c r="CK46" i="1"/>
  <c r="AJ46" i="1"/>
  <c r="FG46" i="1"/>
  <c r="EA46" i="1"/>
  <c r="CU46" i="1"/>
  <c r="BO46" i="1"/>
  <c r="AQ46" i="1"/>
  <c r="DQ46" i="1"/>
  <c r="BE46" i="1"/>
  <c r="CE46" i="1"/>
  <c r="BA46" i="1"/>
  <c r="EQ46" i="1"/>
  <c r="DK46" i="1"/>
  <c r="BP46" i="1"/>
  <c r="CF46" i="1"/>
  <c r="CV46" i="1"/>
  <c r="DL46" i="1"/>
  <c r="EB46" i="1"/>
  <c r="ER46" i="1"/>
  <c r="FH46" i="1"/>
  <c r="AH46" i="1"/>
  <c r="AX46" i="1"/>
  <c r="BN46" i="1"/>
  <c r="CD46" i="1"/>
  <c r="CT46" i="1"/>
  <c r="DJ46" i="1"/>
  <c r="DZ46" i="1"/>
  <c r="EP46" i="1"/>
  <c r="FF46" i="1"/>
  <c r="BT46" i="1"/>
  <c r="CJ46" i="1"/>
  <c r="CZ46" i="1"/>
  <c r="DP46" i="1"/>
  <c r="EF46" i="1"/>
  <c r="EV46" i="1"/>
  <c r="AL46" i="1"/>
  <c r="BB46" i="1"/>
  <c r="BR46" i="1"/>
  <c r="CH46" i="1"/>
  <c r="CX46" i="1"/>
  <c r="DN46" i="1"/>
  <c r="ED46" i="1"/>
  <c r="ET46" i="1"/>
  <c r="BH46" i="1"/>
  <c r="BX46" i="1"/>
  <c r="CN46" i="1"/>
  <c r="DD46" i="1"/>
  <c r="DT46" i="1"/>
  <c r="EJ46" i="1"/>
  <c r="EZ46" i="1"/>
  <c r="AP46" i="1"/>
  <c r="BF46" i="1"/>
  <c r="BV46" i="1"/>
  <c r="CL46" i="1"/>
  <c r="DB46" i="1"/>
  <c r="DR46" i="1"/>
  <c r="EH46" i="1"/>
  <c r="EX46" i="1"/>
  <c r="BL46" i="1"/>
  <c r="CB46" i="1"/>
  <c r="CR46" i="1"/>
  <c r="DH46" i="1"/>
  <c r="DX46" i="1"/>
  <c r="EN46" i="1"/>
  <c r="FD46" i="1"/>
  <c r="AT46" i="1"/>
  <c r="BJ46" i="1"/>
  <c r="BZ46" i="1"/>
  <c r="CP46" i="1"/>
  <c r="DF46" i="1"/>
  <c r="DV46" i="1"/>
  <c r="EL46" i="1"/>
  <c r="FB46" i="1"/>
  <c r="FE42" i="1"/>
  <c r="FA42" i="1"/>
  <c r="EW42" i="1"/>
  <c r="ES42" i="1"/>
  <c r="EO42" i="1"/>
  <c r="EK42" i="1"/>
  <c r="EG42" i="1"/>
  <c r="EC42" i="1"/>
  <c r="DY42" i="1"/>
  <c r="DU42" i="1"/>
  <c r="DQ42" i="1"/>
  <c r="DM42" i="1"/>
  <c r="DI42" i="1"/>
  <c r="DE42" i="1"/>
  <c r="DA42" i="1"/>
  <c r="CW42" i="1"/>
  <c r="CS42" i="1"/>
  <c r="CO42" i="1"/>
  <c r="CK42" i="1"/>
  <c r="CG42" i="1"/>
  <c r="CC42" i="1"/>
  <c r="BY42" i="1"/>
  <c r="BU42" i="1"/>
  <c r="BQ42" i="1"/>
  <c r="BM42" i="1"/>
  <c r="BI42" i="1"/>
  <c r="BE42" i="1"/>
  <c r="BA42" i="1"/>
  <c r="AW42" i="1"/>
  <c r="AS42" i="1"/>
  <c r="AO42" i="1"/>
  <c r="AK42" i="1"/>
  <c r="AG42" i="1"/>
  <c r="FH42" i="1"/>
  <c r="FD42" i="1"/>
  <c r="EZ42" i="1"/>
  <c r="EV42" i="1"/>
  <c r="ER42" i="1"/>
  <c r="EN42" i="1"/>
  <c r="EJ42" i="1"/>
  <c r="EF42" i="1"/>
  <c r="EB42" i="1"/>
  <c r="DX42" i="1"/>
  <c r="DT42" i="1"/>
  <c r="DP42" i="1"/>
  <c r="DL42" i="1"/>
  <c r="DH42" i="1"/>
  <c r="DD42" i="1"/>
  <c r="CZ42" i="1"/>
  <c r="CV42" i="1"/>
  <c r="CR42" i="1"/>
  <c r="CN42" i="1"/>
  <c r="CJ42" i="1"/>
  <c r="CF42" i="1"/>
  <c r="CB42" i="1"/>
  <c r="BX42" i="1"/>
  <c r="BT42" i="1"/>
  <c r="BP42" i="1"/>
  <c r="BL42" i="1"/>
  <c r="BH42" i="1"/>
  <c r="BD42" i="1"/>
  <c r="AZ42" i="1"/>
  <c r="AV42" i="1"/>
  <c r="AR42" i="1"/>
  <c r="AN42" i="1"/>
  <c r="AJ42" i="1"/>
  <c r="FG42" i="1"/>
  <c r="EY42" i="1"/>
  <c r="EQ42" i="1"/>
  <c r="EI42" i="1"/>
  <c r="EA42" i="1"/>
  <c r="DS42" i="1"/>
  <c r="DK42" i="1"/>
  <c r="DC42" i="1"/>
  <c r="CU42" i="1"/>
  <c r="CM42" i="1"/>
  <c r="CE42" i="1"/>
  <c r="BW42" i="1"/>
  <c r="BO42" i="1"/>
  <c r="BG42" i="1"/>
  <c r="AY42" i="1"/>
  <c r="AQ42" i="1"/>
  <c r="AI42" i="1"/>
  <c r="EU42" i="1"/>
  <c r="EE42" i="1"/>
  <c r="DO42" i="1"/>
  <c r="CY42" i="1"/>
  <c r="CI42" i="1"/>
  <c r="BS42" i="1"/>
  <c r="BC42" i="1"/>
  <c r="AM42" i="1"/>
  <c r="FF42" i="1"/>
  <c r="EX42" i="1"/>
  <c r="EP42" i="1"/>
  <c r="EH42" i="1"/>
  <c r="DZ42" i="1"/>
  <c r="DR42" i="1"/>
  <c r="DJ42" i="1"/>
  <c r="DB42" i="1"/>
  <c r="CT42" i="1"/>
  <c r="CL42" i="1"/>
  <c r="CD42" i="1"/>
  <c r="BV42" i="1"/>
  <c r="BN42" i="1"/>
  <c r="BF42" i="1"/>
  <c r="AX42" i="1"/>
  <c r="AP42" i="1"/>
  <c r="AH42" i="1"/>
  <c r="FC42" i="1"/>
  <c r="EM42" i="1"/>
  <c r="DW42" i="1"/>
  <c r="DG42" i="1"/>
  <c r="CQ42" i="1"/>
  <c r="CA42" i="1"/>
  <c r="BK42" i="1"/>
  <c r="AU42" i="1"/>
  <c r="ET42" i="1"/>
  <c r="DN42" i="1"/>
  <c r="CH42" i="1"/>
  <c r="BB42" i="1"/>
  <c r="EL42" i="1"/>
  <c r="DF42" i="1"/>
  <c r="BZ42" i="1"/>
  <c r="AT42" i="1"/>
  <c r="ED42" i="1"/>
  <c r="CX42" i="1"/>
  <c r="BR42" i="1"/>
  <c r="AL42" i="1"/>
  <c r="FB42" i="1"/>
  <c r="DV42" i="1"/>
  <c r="CP42" i="1"/>
  <c r="BJ42" i="1"/>
  <c r="FE38" i="1"/>
  <c r="FA38" i="1"/>
  <c r="EW38" i="1"/>
  <c r="ES38" i="1"/>
  <c r="EO38" i="1"/>
  <c r="EK38" i="1"/>
  <c r="EG38" i="1"/>
  <c r="EC38" i="1"/>
  <c r="DY38" i="1"/>
  <c r="DU38" i="1"/>
  <c r="DQ38" i="1"/>
  <c r="DM38" i="1"/>
  <c r="DI38" i="1"/>
  <c r="DE38" i="1"/>
  <c r="DA38" i="1"/>
  <c r="CW38" i="1"/>
  <c r="CS38" i="1"/>
  <c r="CO38" i="1"/>
  <c r="CK38" i="1"/>
  <c r="CG38" i="1"/>
  <c r="CC38" i="1"/>
  <c r="BY38" i="1"/>
  <c r="BU38" i="1"/>
  <c r="BQ38" i="1"/>
  <c r="BM38" i="1"/>
  <c r="BI38" i="1"/>
  <c r="BE38" i="1"/>
  <c r="BA38" i="1"/>
  <c r="AW38" i="1"/>
  <c r="AS38" i="1"/>
  <c r="AO38" i="1"/>
  <c r="AK38" i="1"/>
  <c r="AG38" i="1"/>
  <c r="FH38" i="1"/>
  <c r="FD38" i="1"/>
  <c r="EZ38" i="1"/>
  <c r="EV38" i="1"/>
  <c r="ER38" i="1"/>
  <c r="EN38" i="1"/>
  <c r="EJ38" i="1"/>
  <c r="EF38" i="1"/>
  <c r="EB38" i="1"/>
  <c r="DX38" i="1"/>
  <c r="DT38" i="1"/>
  <c r="DP38" i="1"/>
  <c r="DL38" i="1"/>
  <c r="DH38" i="1"/>
  <c r="DD38" i="1"/>
  <c r="CZ38" i="1"/>
  <c r="CV38" i="1"/>
  <c r="CR38" i="1"/>
  <c r="CN38" i="1"/>
  <c r="CJ38" i="1"/>
  <c r="CF38" i="1"/>
  <c r="CB38" i="1"/>
  <c r="BX38" i="1"/>
  <c r="BT38" i="1"/>
  <c r="BP38" i="1"/>
  <c r="BL38" i="1"/>
  <c r="BH38" i="1"/>
  <c r="BD38" i="1"/>
  <c r="AZ38" i="1"/>
  <c r="AV38" i="1"/>
  <c r="AR38" i="1"/>
  <c r="AN38" i="1"/>
  <c r="AJ38" i="1"/>
  <c r="FG38" i="1"/>
  <c r="EY38" i="1"/>
  <c r="EQ38" i="1"/>
  <c r="EI38" i="1"/>
  <c r="EA38" i="1"/>
  <c r="DS38" i="1"/>
  <c r="DK38" i="1"/>
  <c r="DC38" i="1"/>
  <c r="CU38" i="1"/>
  <c r="CM38" i="1"/>
  <c r="CE38" i="1"/>
  <c r="BW38" i="1"/>
  <c r="BO38" i="1"/>
  <c r="BG38" i="1"/>
  <c r="AY38" i="1"/>
  <c r="AQ38" i="1"/>
  <c r="AI38" i="1"/>
  <c r="EU38" i="1"/>
  <c r="EE38" i="1"/>
  <c r="DO38" i="1"/>
  <c r="CY38" i="1"/>
  <c r="CI38" i="1"/>
  <c r="BS38" i="1"/>
  <c r="BC38" i="1"/>
  <c r="AM38" i="1"/>
  <c r="FF38" i="1"/>
  <c r="EX38" i="1"/>
  <c r="EP38" i="1"/>
  <c r="EH38" i="1"/>
  <c r="DZ38" i="1"/>
  <c r="DR38" i="1"/>
  <c r="DJ38" i="1"/>
  <c r="DB38" i="1"/>
  <c r="CT38" i="1"/>
  <c r="CL38" i="1"/>
  <c r="CD38" i="1"/>
  <c r="BV38" i="1"/>
  <c r="BN38" i="1"/>
  <c r="BF38" i="1"/>
  <c r="AX38" i="1"/>
  <c r="AP38" i="1"/>
  <c r="AH38" i="1"/>
  <c r="FC38" i="1"/>
  <c r="EM38" i="1"/>
  <c r="DW38" i="1"/>
  <c r="DG38" i="1"/>
  <c r="CQ38" i="1"/>
  <c r="CA38" i="1"/>
  <c r="BK38" i="1"/>
  <c r="AU38" i="1"/>
  <c r="ED38" i="1"/>
  <c r="CX38" i="1"/>
  <c r="BR38" i="1"/>
  <c r="AL38" i="1"/>
  <c r="FB38" i="1"/>
  <c r="DV38" i="1"/>
  <c r="CP38" i="1"/>
  <c r="BJ38" i="1"/>
  <c r="ET38" i="1"/>
  <c r="DN38" i="1"/>
  <c r="CH38" i="1"/>
  <c r="BB38" i="1"/>
  <c r="EL38" i="1"/>
  <c r="DF38" i="1"/>
  <c r="BZ38" i="1"/>
  <c r="AT38" i="1"/>
  <c r="FE34" i="1"/>
  <c r="FA34" i="1"/>
  <c r="EW34" i="1"/>
  <c r="ES34" i="1"/>
  <c r="EO34" i="1"/>
  <c r="EK34" i="1"/>
  <c r="EG34" i="1"/>
  <c r="EC34" i="1"/>
  <c r="DY34" i="1"/>
  <c r="DU34" i="1"/>
  <c r="DQ34" i="1"/>
  <c r="DM34" i="1"/>
  <c r="DI34" i="1"/>
  <c r="DE34" i="1"/>
  <c r="DA34" i="1"/>
  <c r="CW34" i="1"/>
  <c r="CS34" i="1"/>
  <c r="CO34" i="1"/>
  <c r="CK34" i="1"/>
  <c r="CG34" i="1"/>
  <c r="CC34" i="1"/>
  <c r="BY34" i="1"/>
  <c r="BU34" i="1"/>
  <c r="BQ34" i="1"/>
  <c r="BM34" i="1"/>
  <c r="BI34" i="1"/>
  <c r="BE34" i="1"/>
  <c r="BA34" i="1"/>
  <c r="AW34" i="1"/>
  <c r="AS34" i="1"/>
  <c r="AO34" i="1"/>
  <c r="AK34" i="1"/>
  <c r="AG34" i="1"/>
  <c r="FG34" i="1"/>
  <c r="FB34" i="1"/>
  <c r="EV34" i="1"/>
  <c r="EQ34" i="1"/>
  <c r="EL34" i="1"/>
  <c r="EF34" i="1"/>
  <c r="EA34" i="1"/>
  <c r="DV34" i="1"/>
  <c r="DP34" i="1"/>
  <c r="DK34" i="1"/>
  <c r="DF34" i="1"/>
  <c r="CZ34" i="1"/>
  <c r="CU34" i="1"/>
  <c r="CP34" i="1"/>
  <c r="CJ34" i="1"/>
  <c r="CE34" i="1"/>
  <c r="BZ34" i="1"/>
  <c r="BT34" i="1"/>
  <c r="BO34" i="1"/>
  <c r="BJ34" i="1"/>
  <c r="BD34" i="1"/>
  <c r="AY34" i="1"/>
  <c r="AT34" i="1"/>
  <c r="AN34" i="1"/>
  <c r="AI34" i="1"/>
  <c r="FF34" i="1"/>
  <c r="EZ34" i="1"/>
  <c r="EU34" i="1"/>
  <c r="EP34" i="1"/>
  <c r="EJ34" i="1"/>
  <c r="EE34" i="1"/>
  <c r="DZ34" i="1"/>
  <c r="DT34" i="1"/>
  <c r="DO34" i="1"/>
  <c r="DJ34" i="1"/>
  <c r="DD34" i="1"/>
  <c r="CY34" i="1"/>
  <c r="CT34" i="1"/>
  <c r="CN34" i="1"/>
  <c r="CI34" i="1"/>
  <c r="CD34" i="1"/>
  <c r="BX34" i="1"/>
  <c r="BS34" i="1"/>
  <c r="BN34" i="1"/>
  <c r="BH34" i="1"/>
  <c r="BC34" i="1"/>
  <c r="AX34" i="1"/>
  <c r="AR34" i="1"/>
  <c r="AM34" i="1"/>
  <c r="AH34" i="1"/>
  <c r="FH34" i="1"/>
  <c r="EX34" i="1"/>
  <c r="EM34" i="1"/>
  <c r="EB34" i="1"/>
  <c r="DR34" i="1"/>
  <c r="DG34" i="1"/>
  <c r="CV34" i="1"/>
  <c r="CL34" i="1"/>
  <c r="CA34" i="1"/>
  <c r="BP34" i="1"/>
  <c r="BF34" i="1"/>
  <c r="AU34" i="1"/>
  <c r="AJ34" i="1"/>
  <c r="FD34" i="1"/>
  <c r="ET34" i="1"/>
  <c r="EI34" i="1"/>
  <c r="DX34" i="1"/>
  <c r="DN34" i="1"/>
  <c r="DC34" i="1"/>
  <c r="CR34" i="1"/>
  <c r="CH34" i="1"/>
  <c r="BW34" i="1"/>
  <c r="BL34" i="1"/>
  <c r="BB34" i="1"/>
  <c r="AQ34" i="1"/>
  <c r="FC34" i="1"/>
  <c r="ER34" i="1"/>
  <c r="EH34" i="1"/>
  <c r="DW34" i="1"/>
  <c r="DL34" i="1"/>
  <c r="DB34" i="1"/>
  <c r="CQ34" i="1"/>
  <c r="CF34" i="1"/>
  <c r="BV34" i="1"/>
  <c r="BK34" i="1"/>
  <c r="AZ34" i="1"/>
  <c r="AP34" i="1"/>
  <c r="EY34" i="1"/>
  <c r="EN34" i="1"/>
  <c r="ED34" i="1"/>
  <c r="DS34" i="1"/>
  <c r="DH34" i="1"/>
  <c r="CX34" i="1"/>
  <c r="CM34" i="1"/>
  <c r="CB34" i="1"/>
  <c r="BR34" i="1"/>
  <c r="BG34" i="1"/>
  <c r="AV34" i="1"/>
  <c r="AL34" i="1"/>
  <c r="FE30" i="1"/>
  <c r="FA30" i="1"/>
  <c r="EW30" i="1"/>
  <c r="ES30" i="1"/>
  <c r="EO30" i="1"/>
  <c r="EK30" i="1"/>
  <c r="EG30" i="1"/>
  <c r="EC30" i="1"/>
  <c r="DY30" i="1"/>
  <c r="DU30" i="1"/>
  <c r="DQ30" i="1"/>
  <c r="DM30" i="1"/>
  <c r="DI30" i="1"/>
  <c r="DE30" i="1"/>
  <c r="DA30" i="1"/>
  <c r="CW30" i="1"/>
  <c r="CS30" i="1"/>
  <c r="CO30" i="1"/>
  <c r="CK30" i="1"/>
  <c r="CG30" i="1"/>
  <c r="CC30" i="1"/>
  <c r="BY30" i="1"/>
  <c r="BU30" i="1"/>
  <c r="BQ30" i="1"/>
  <c r="BM30" i="1"/>
  <c r="BI30" i="1"/>
  <c r="BE30" i="1"/>
  <c r="BA30" i="1"/>
  <c r="AW30" i="1"/>
  <c r="AS30" i="1"/>
  <c r="AO30" i="1"/>
  <c r="AK30" i="1"/>
  <c r="AG30" i="1"/>
  <c r="FG30" i="1"/>
  <c r="FB30" i="1"/>
  <c r="EV30" i="1"/>
  <c r="EQ30" i="1"/>
  <c r="EL30" i="1"/>
  <c r="EF30" i="1"/>
  <c r="EA30" i="1"/>
  <c r="DV30" i="1"/>
  <c r="DP30" i="1"/>
  <c r="DK30" i="1"/>
  <c r="DF30" i="1"/>
  <c r="CZ30" i="1"/>
  <c r="CU30" i="1"/>
  <c r="CP30" i="1"/>
  <c r="CJ30" i="1"/>
  <c r="CE30" i="1"/>
  <c r="BZ30" i="1"/>
  <c r="BT30" i="1"/>
  <c r="BO30" i="1"/>
  <c r="BJ30" i="1"/>
  <c r="BD30" i="1"/>
  <c r="AY30" i="1"/>
  <c r="AT30" i="1"/>
  <c r="AN30" i="1"/>
  <c r="AI30" i="1"/>
  <c r="FF30" i="1"/>
  <c r="EZ30" i="1"/>
  <c r="EU30" i="1"/>
  <c r="EP30" i="1"/>
  <c r="EJ30" i="1"/>
  <c r="EE30" i="1"/>
  <c r="DZ30" i="1"/>
  <c r="DT30" i="1"/>
  <c r="DO30" i="1"/>
  <c r="DJ30" i="1"/>
  <c r="DD30" i="1"/>
  <c r="CY30" i="1"/>
  <c r="CT30" i="1"/>
  <c r="CN30" i="1"/>
  <c r="CI30" i="1"/>
  <c r="CD30" i="1"/>
  <c r="BX30" i="1"/>
  <c r="BS30" i="1"/>
  <c r="BN30" i="1"/>
  <c r="BH30" i="1"/>
  <c r="BC30" i="1"/>
  <c r="AX30" i="1"/>
  <c r="AR30" i="1"/>
  <c r="AM30" i="1"/>
  <c r="AH30" i="1"/>
  <c r="FC30" i="1"/>
  <c r="ER30" i="1"/>
  <c r="EH30" i="1"/>
  <c r="DW30" i="1"/>
  <c r="DL30" i="1"/>
  <c r="DB30" i="1"/>
  <c r="CQ30" i="1"/>
  <c r="CF30" i="1"/>
  <c r="BV30" i="1"/>
  <c r="BK30" i="1"/>
  <c r="AZ30" i="1"/>
  <c r="AP30" i="1"/>
  <c r="EY30" i="1"/>
  <c r="EN30" i="1"/>
  <c r="ED30" i="1"/>
  <c r="DS30" i="1"/>
  <c r="DH30" i="1"/>
  <c r="CX30" i="1"/>
  <c r="CM30" i="1"/>
  <c r="CB30" i="1"/>
  <c r="BR30" i="1"/>
  <c r="BG30" i="1"/>
  <c r="AV30" i="1"/>
  <c r="AL30" i="1"/>
  <c r="FH30" i="1"/>
  <c r="EX30" i="1"/>
  <c r="EM30" i="1"/>
  <c r="EB30" i="1"/>
  <c r="DR30" i="1"/>
  <c r="DG30" i="1"/>
  <c r="CV30" i="1"/>
  <c r="CL30" i="1"/>
  <c r="CA30" i="1"/>
  <c r="BP30" i="1"/>
  <c r="BF30" i="1"/>
  <c r="AU30" i="1"/>
  <c r="AJ30" i="1"/>
  <c r="FD30" i="1"/>
  <c r="ET30" i="1"/>
  <c r="EI30" i="1"/>
  <c r="DX30" i="1"/>
  <c r="DN30" i="1"/>
  <c r="DC30" i="1"/>
  <c r="CR30" i="1"/>
  <c r="CH30" i="1"/>
  <c r="BW30" i="1"/>
  <c r="BL30" i="1"/>
  <c r="BB30" i="1"/>
  <c r="AQ30" i="1"/>
  <c r="FF26" i="1"/>
  <c r="FB26" i="1"/>
  <c r="EX26" i="1"/>
  <c r="ET26" i="1"/>
  <c r="EP26" i="1"/>
  <c r="EL26" i="1"/>
  <c r="EH26" i="1"/>
  <c r="ED26" i="1"/>
  <c r="DZ26" i="1"/>
  <c r="DV26" i="1"/>
  <c r="DR26" i="1"/>
  <c r="DN26" i="1"/>
  <c r="DJ26" i="1"/>
  <c r="DF26" i="1"/>
  <c r="DB26" i="1"/>
  <c r="CX26" i="1"/>
  <c r="CT26" i="1"/>
  <c r="CP26" i="1"/>
  <c r="CL26" i="1"/>
  <c r="CH26" i="1"/>
  <c r="CD26" i="1"/>
  <c r="BZ26" i="1"/>
  <c r="BV26" i="1"/>
  <c r="BR26" i="1"/>
  <c r="BN26" i="1"/>
  <c r="BJ26" i="1"/>
  <c r="BF26" i="1"/>
  <c r="BB26" i="1"/>
  <c r="AX26" i="1"/>
  <c r="AT26" i="1"/>
  <c r="AP26" i="1"/>
  <c r="AL26" i="1"/>
  <c r="AH26" i="1"/>
  <c r="FE26" i="1"/>
  <c r="FA26" i="1"/>
  <c r="EW26" i="1"/>
  <c r="ES26" i="1"/>
  <c r="EO26" i="1"/>
  <c r="EK26" i="1"/>
  <c r="EG26" i="1"/>
  <c r="EC26" i="1"/>
  <c r="DY26" i="1"/>
  <c r="DU26" i="1"/>
  <c r="DQ26" i="1"/>
  <c r="DM26" i="1"/>
  <c r="DI26" i="1"/>
  <c r="DE26" i="1"/>
  <c r="DA26" i="1"/>
  <c r="CW26" i="1"/>
  <c r="CS26" i="1"/>
  <c r="CO26" i="1"/>
  <c r="CK26" i="1"/>
  <c r="CG26" i="1"/>
  <c r="CC26" i="1"/>
  <c r="BY26" i="1"/>
  <c r="BU26" i="1"/>
  <c r="BQ26" i="1"/>
  <c r="BM26" i="1"/>
  <c r="BI26" i="1"/>
  <c r="BE26" i="1"/>
  <c r="BA26" i="1"/>
  <c r="AW26" i="1"/>
  <c r="AS26" i="1"/>
  <c r="AO26" i="1"/>
  <c r="AK26" i="1"/>
  <c r="AG26" i="1"/>
  <c r="FC26" i="1"/>
  <c r="EU26" i="1"/>
  <c r="EM26" i="1"/>
  <c r="EE26" i="1"/>
  <c r="DW26" i="1"/>
  <c r="DO26" i="1"/>
  <c r="DG26" i="1"/>
  <c r="CY26" i="1"/>
  <c r="CQ26" i="1"/>
  <c r="CI26" i="1"/>
  <c r="CA26" i="1"/>
  <c r="BS26" i="1"/>
  <c r="BK26" i="1"/>
  <c r="BC26" i="1"/>
  <c r="AU26" i="1"/>
  <c r="AM26" i="1"/>
  <c r="FH26" i="1"/>
  <c r="EZ26" i="1"/>
  <c r="ER26" i="1"/>
  <c r="EJ26" i="1"/>
  <c r="EB26" i="1"/>
  <c r="DT26" i="1"/>
  <c r="DL26" i="1"/>
  <c r="DD26" i="1"/>
  <c r="CV26" i="1"/>
  <c r="CN26" i="1"/>
  <c r="CF26" i="1"/>
  <c r="BX26" i="1"/>
  <c r="BP26" i="1"/>
  <c r="BH26" i="1"/>
  <c r="AZ26" i="1"/>
  <c r="AR26" i="1"/>
  <c r="AJ26" i="1"/>
  <c r="FG26" i="1"/>
  <c r="EY26" i="1"/>
  <c r="EQ26" i="1"/>
  <c r="EI26" i="1"/>
  <c r="EA26" i="1"/>
  <c r="DS26" i="1"/>
  <c r="DK26" i="1"/>
  <c r="DC26" i="1"/>
  <c r="CU26" i="1"/>
  <c r="CM26" i="1"/>
  <c r="CE26" i="1"/>
  <c r="BW26" i="1"/>
  <c r="BO26" i="1"/>
  <c r="BG26" i="1"/>
  <c r="AY26" i="1"/>
  <c r="AQ26" i="1"/>
  <c r="AI26" i="1"/>
  <c r="FD26" i="1"/>
  <c r="EV26" i="1"/>
  <c r="EN26" i="1"/>
  <c r="EF26" i="1"/>
  <c r="DX26" i="1"/>
  <c r="DP26" i="1"/>
  <c r="DH26" i="1"/>
  <c r="CZ26" i="1"/>
  <c r="CR26" i="1"/>
  <c r="CJ26" i="1"/>
  <c r="CB26" i="1"/>
  <c r="BT26" i="1"/>
  <c r="BL26" i="1"/>
  <c r="BD26" i="1"/>
  <c r="AV26" i="1"/>
  <c r="AN26" i="1"/>
  <c r="EN51" i="1"/>
  <c r="DH51" i="1"/>
  <c r="CB51" i="1"/>
  <c r="AV51" i="1"/>
  <c r="EF51" i="1"/>
  <c r="CZ51" i="1"/>
  <c r="BT51" i="1"/>
  <c r="AN51" i="1"/>
  <c r="EV51" i="1"/>
  <c r="CJ51" i="1"/>
  <c r="DX51" i="1"/>
  <c r="BL51" i="1"/>
  <c r="BD51" i="1"/>
  <c r="DP51" i="1"/>
  <c r="FD51" i="1"/>
  <c r="CR51" i="1"/>
  <c r="EW51" i="1"/>
  <c r="EG51" i="1"/>
  <c r="DQ51" i="1"/>
  <c r="DA51" i="1"/>
  <c r="CK51" i="1"/>
  <c r="BU51" i="1"/>
  <c r="BE51" i="1"/>
  <c r="AO51" i="1"/>
  <c r="EY51" i="1"/>
  <c r="EI51" i="1"/>
  <c r="DS51" i="1"/>
  <c r="DC51" i="1"/>
  <c r="CM51" i="1"/>
  <c r="BW51" i="1"/>
  <c r="BG51" i="1"/>
  <c r="AQ51" i="1"/>
  <c r="EL51" i="1"/>
  <c r="DF51" i="1"/>
  <c r="BZ51" i="1"/>
  <c r="AT51" i="1"/>
  <c r="FH51" i="1"/>
  <c r="EB51" i="1"/>
  <c r="CV51" i="1"/>
  <c r="BP51" i="1"/>
  <c r="AJ51" i="1"/>
  <c r="AH51" i="1"/>
  <c r="CT51" i="1"/>
  <c r="FF51" i="1"/>
  <c r="CL51" i="1"/>
  <c r="EX51" i="1"/>
  <c r="ES51" i="1"/>
  <c r="EC51" i="1"/>
  <c r="DM51" i="1"/>
  <c r="CW51" i="1"/>
  <c r="CG51" i="1"/>
  <c r="BQ51" i="1"/>
  <c r="BA51" i="1"/>
  <c r="AK51" i="1"/>
  <c r="EU51" i="1"/>
  <c r="EE51" i="1"/>
  <c r="DO51" i="1"/>
  <c r="CY51" i="1"/>
  <c r="CI51" i="1"/>
  <c r="BS51" i="1"/>
  <c r="BC51" i="1"/>
  <c r="AM51" i="1"/>
  <c r="ED51" i="1"/>
  <c r="CX51" i="1"/>
  <c r="BR51" i="1"/>
  <c r="AL51" i="1"/>
  <c r="EZ51" i="1"/>
  <c r="DT51" i="1"/>
  <c r="CN51" i="1"/>
  <c r="BH51" i="1"/>
  <c r="AX51" i="1"/>
  <c r="DJ51" i="1"/>
  <c r="AP51" i="1"/>
  <c r="DB51" i="1"/>
  <c r="FE51" i="1"/>
  <c r="EO51" i="1"/>
  <c r="DY51" i="1"/>
  <c r="DI51" i="1"/>
  <c r="CS51" i="1"/>
  <c r="CC51" i="1"/>
  <c r="BM51" i="1"/>
  <c r="AW51" i="1"/>
  <c r="AG51" i="1"/>
  <c r="FG51" i="1"/>
  <c r="EQ51" i="1"/>
  <c r="EA51" i="1"/>
  <c r="DK51" i="1"/>
  <c r="CU51" i="1"/>
  <c r="CE51" i="1"/>
  <c r="BO51" i="1"/>
  <c r="AY51" i="1"/>
  <c r="AI51" i="1"/>
  <c r="FB51" i="1"/>
  <c r="DV51" i="1"/>
  <c r="CP51" i="1"/>
  <c r="BJ51" i="1"/>
  <c r="ER51" i="1"/>
  <c r="DL51" i="1"/>
  <c r="CF51" i="1"/>
  <c r="AZ51" i="1"/>
  <c r="BN51" i="1"/>
  <c r="DZ51" i="1"/>
  <c r="BF51" i="1"/>
  <c r="DR51" i="1"/>
  <c r="FA51" i="1"/>
  <c r="EK51" i="1"/>
  <c r="DU51" i="1"/>
  <c r="DE51" i="1"/>
  <c r="CO51" i="1"/>
  <c r="BY51" i="1"/>
  <c r="BI51" i="1"/>
  <c r="AS51" i="1"/>
  <c r="FC51" i="1"/>
  <c r="EM51" i="1"/>
  <c r="DW51" i="1"/>
  <c r="DG51" i="1"/>
  <c r="CQ51" i="1"/>
  <c r="CA51" i="1"/>
  <c r="BK51" i="1"/>
  <c r="AU51" i="1"/>
  <c r="ET51" i="1"/>
  <c r="DN51" i="1"/>
  <c r="CH51" i="1"/>
  <c r="BB51" i="1"/>
  <c r="EJ51" i="1"/>
  <c r="DD51" i="1"/>
  <c r="BX51" i="1"/>
  <c r="AR51" i="1"/>
  <c r="CD51" i="1"/>
  <c r="EP51" i="1"/>
  <c r="BV51" i="1"/>
  <c r="EH51" i="1"/>
  <c r="FG47" i="1"/>
  <c r="EY47" i="1"/>
  <c r="EQ47" i="1"/>
  <c r="EI47" i="1"/>
  <c r="EA47" i="1"/>
  <c r="DS47" i="1"/>
  <c r="DK47" i="1"/>
  <c r="DC47" i="1"/>
  <c r="CU47" i="1"/>
  <c r="CM47" i="1"/>
  <c r="CE47" i="1"/>
  <c r="BW47" i="1"/>
  <c r="BO47" i="1"/>
  <c r="BG47" i="1"/>
  <c r="AY47" i="1"/>
  <c r="AQ47" i="1"/>
  <c r="AI47" i="1"/>
  <c r="FE47" i="1"/>
  <c r="EW47" i="1"/>
  <c r="EO47" i="1"/>
  <c r="EG47" i="1"/>
  <c r="DY47" i="1"/>
  <c r="DQ47" i="1"/>
  <c r="DI47" i="1"/>
  <c r="DA47" i="1"/>
  <c r="CS47" i="1"/>
  <c r="CK47" i="1"/>
  <c r="CC47" i="1"/>
  <c r="BU47" i="1"/>
  <c r="BM47" i="1"/>
  <c r="BE47" i="1"/>
  <c r="AW47" i="1"/>
  <c r="AO47" i="1"/>
  <c r="AG47" i="1"/>
  <c r="FA47" i="1"/>
  <c r="EK47" i="1"/>
  <c r="DU47" i="1"/>
  <c r="DE47" i="1"/>
  <c r="CO47" i="1"/>
  <c r="BY47" i="1"/>
  <c r="BI47" i="1"/>
  <c r="AS47" i="1"/>
  <c r="EU47" i="1"/>
  <c r="EE47" i="1"/>
  <c r="DO47" i="1"/>
  <c r="CY47" i="1"/>
  <c r="CI47" i="1"/>
  <c r="BS47" i="1"/>
  <c r="BC47" i="1"/>
  <c r="AM47" i="1"/>
  <c r="EC47" i="1"/>
  <c r="CW47" i="1"/>
  <c r="BQ47" i="1"/>
  <c r="AK47" i="1"/>
  <c r="DM47" i="1"/>
  <c r="FC47" i="1"/>
  <c r="DW47" i="1"/>
  <c r="CQ47" i="1"/>
  <c r="BK47" i="1"/>
  <c r="ES47" i="1"/>
  <c r="CG47" i="1"/>
  <c r="BA47" i="1"/>
  <c r="CA47" i="1"/>
  <c r="AU47" i="1"/>
  <c r="EM47" i="1"/>
  <c r="DG47" i="1"/>
  <c r="AV47" i="1"/>
  <c r="BL47" i="1"/>
  <c r="CB47" i="1"/>
  <c r="CR47" i="1"/>
  <c r="DH47" i="1"/>
  <c r="DX47" i="1"/>
  <c r="EN47" i="1"/>
  <c r="FD47" i="1"/>
  <c r="AT47" i="1"/>
  <c r="BJ47" i="1"/>
  <c r="BZ47" i="1"/>
  <c r="CP47" i="1"/>
  <c r="DF47" i="1"/>
  <c r="DV47" i="1"/>
  <c r="EL47" i="1"/>
  <c r="FB47" i="1"/>
  <c r="AJ47" i="1"/>
  <c r="AZ47" i="1"/>
  <c r="BP47" i="1"/>
  <c r="CF47" i="1"/>
  <c r="CV47" i="1"/>
  <c r="DL47" i="1"/>
  <c r="EB47" i="1"/>
  <c r="ER47" i="1"/>
  <c r="FH47" i="1"/>
  <c r="AH47" i="1"/>
  <c r="AX47" i="1"/>
  <c r="BN47" i="1"/>
  <c r="CD47" i="1"/>
  <c r="CT47" i="1"/>
  <c r="DJ47" i="1"/>
  <c r="DZ47" i="1"/>
  <c r="EP47" i="1"/>
  <c r="FF47" i="1"/>
  <c r="AN47" i="1"/>
  <c r="BD47" i="1"/>
  <c r="BT47" i="1"/>
  <c r="CJ47" i="1"/>
  <c r="CZ47" i="1"/>
  <c r="DP47" i="1"/>
  <c r="EF47" i="1"/>
  <c r="EV47" i="1"/>
  <c r="AL47" i="1"/>
  <c r="BB47" i="1"/>
  <c r="BR47" i="1"/>
  <c r="CH47" i="1"/>
  <c r="CX47" i="1"/>
  <c r="DN47" i="1"/>
  <c r="ED47" i="1"/>
  <c r="ET47" i="1"/>
  <c r="AR47" i="1"/>
  <c r="BH47" i="1"/>
  <c r="BX47" i="1"/>
  <c r="CN47" i="1"/>
  <c r="DD47" i="1"/>
  <c r="DT47" i="1"/>
  <c r="EJ47" i="1"/>
  <c r="EZ47" i="1"/>
  <c r="AP47" i="1"/>
  <c r="BF47" i="1"/>
  <c r="BV47" i="1"/>
  <c r="CL47" i="1"/>
  <c r="DB47" i="1"/>
  <c r="DR47" i="1"/>
  <c r="EH47" i="1"/>
  <c r="EX47" i="1"/>
  <c r="ET21" i="1"/>
  <c r="ET55" i="1" s="1"/>
  <c r="BO21" i="1"/>
  <c r="BO55" i="1" s="1"/>
  <c r="DK21" i="1"/>
  <c r="DK55" i="1" s="1"/>
  <c r="FG21" i="1"/>
  <c r="FG55" i="1" s="1"/>
  <c r="AR21" i="1"/>
  <c r="AR55" i="1" s="1"/>
  <c r="CN21" i="1"/>
  <c r="CN55" i="1" s="1"/>
  <c r="EJ21" i="1"/>
  <c r="EJ55" i="1" s="1"/>
  <c r="CX21" i="1"/>
  <c r="CX55" i="1" s="1"/>
  <c r="BM21" i="1"/>
  <c r="BM55" i="1" s="1"/>
  <c r="DI21" i="1"/>
  <c r="DI55" i="1" s="1"/>
  <c r="FE21" i="1"/>
  <c r="FE55" i="1" s="1"/>
  <c r="FE45" i="1"/>
  <c r="EZ45" i="1"/>
  <c r="EU45" i="1"/>
  <c r="EO45" i="1"/>
  <c r="EJ45" i="1"/>
  <c r="EE45" i="1"/>
  <c r="DY45" i="1"/>
  <c r="DT45" i="1"/>
  <c r="DO45" i="1"/>
  <c r="DI45" i="1"/>
  <c r="DD45" i="1"/>
  <c r="CY45" i="1"/>
  <c r="CU45" i="1"/>
  <c r="CQ45" i="1"/>
  <c r="CM45" i="1"/>
  <c r="CI45" i="1"/>
  <c r="CE45" i="1"/>
  <c r="CA45" i="1"/>
  <c r="BW45" i="1"/>
  <c r="BS45" i="1"/>
  <c r="BO45" i="1"/>
  <c r="BK45" i="1"/>
  <c r="BG45" i="1"/>
  <c r="BC45" i="1"/>
  <c r="AY45" i="1"/>
  <c r="AU45" i="1"/>
  <c r="AQ45" i="1"/>
  <c r="AM45" i="1"/>
  <c r="AI45" i="1"/>
  <c r="FD45" i="1"/>
  <c r="EY45" i="1"/>
  <c r="ES45" i="1"/>
  <c r="EN45" i="1"/>
  <c r="EI45" i="1"/>
  <c r="EC45" i="1"/>
  <c r="DX45" i="1"/>
  <c r="DS45" i="1"/>
  <c r="DM45" i="1"/>
  <c r="DH45" i="1"/>
  <c r="DC45" i="1"/>
  <c r="CX45" i="1"/>
  <c r="CT45" i="1"/>
  <c r="CP45" i="1"/>
  <c r="CL45" i="1"/>
  <c r="CH45" i="1"/>
  <c r="CD45" i="1"/>
  <c r="BZ45" i="1"/>
  <c r="BV45" i="1"/>
  <c r="BR45" i="1"/>
  <c r="BN45" i="1"/>
  <c r="BJ45" i="1"/>
  <c r="BF45" i="1"/>
  <c r="BB45" i="1"/>
  <c r="AX45" i="1"/>
  <c r="AT45" i="1"/>
  <c r="AP45" i="1"/>
  <c r="AL45" i="1"/>
  <c r="AH45" i="1"/>
  <c r="FG45" i="1"/>
  <c r="EV45" i="1"/>
  <c r="EK45" i="1"/>
  <c r="EA45" i="1"/>
  <c r="DP45" i="1"/>
  <c r="DE45" i="1"/>
  <c r="CV45" i="1"/>
  <c r="CN45" i="1"/>
  <c r="CF45" i="1"/>
  <c r="BX45" i="1"/>
  <c r="BP45" i="1"/>
  <c r="BH45" i="1"/>
  <c r="AZ45" i="1"/>
  <c r="AR45" i="1"/>
  <c r="AJ45" i="1"/>
  <c r="FC45" i="1"/>
  <c r="ER45" i="1"/>
  <c r="EG45" i="1"/>
  <c r="DW45" i="1"/>
  <c r="DL45" i="1"/>
  <c r="DA45" i="1"/>
  <c r="CS45" i="1"/>
  <c r="CK45" i="1"/>
  <c r="CC45" i="1"/>
  <c r="BU45" i="1"/>
  <c r="BM45" i="1"/>
  <c r="BE45" i="1"/>
  <c r="AW45" i="1"/>
  <c r="AO45" i="1"/>
  <c r="AG45" i="1"/>
  <c r="FA45" i="1"/>
  <c r="EF45" i="1"/>
  <c r="DK45" i="1"/>
  <c r="CR45" i="1"/>
  <c r="CB45" i="1"/>
  <c r="BL45" i="1"/>
  <c r="AV45" i="1"/>
  <c r="DU45" i="1"/>
  <c r="CJ45" i="1"/>
  <c r="BD45" i="1"/>
  <c r="EW45" i="1"/>
  <c r="EB45" i="1"/>
  <c r="DG45" i="1"/>
  <c r="CO45" i="1"/>
  <c r="BY45" i="1"/>
  <c r="BI45" i="1"/>
  <c r="AS45" i="1"/>
  <c r="EQ45" i="1"/>
  <c r="CZ45" i="1"/>
  <c r="BT45" i="1"/>
  <c r="AN45" i="1"/>
  <c r="DQ45" i="1"/>
  <c r="BA45" i="1"/>
  <c r="CW45" i="1"/>
  <c r="AK45" i="1"/>
  <c r="FH45" i="1"/>
  <c r="CG45" i="1"/>
  <c r="EM45" i="1"/>
  <c r="BQ45" i="1"/>
  <c r="DN45" i="1"/>
  <c r="ED45" i="1"/>
  <c r="ET45" i="1"/>
  <c r="DB45" i="1"/>
  <c r="DR45" i="1"/>
  <c r="EH45" i="1"/>
  <c r="EX45" i="1"/>
  <c r="DF45" i="1"/>
  <c r="DV45" i="1"/>
  <c r="EL45" i="1"/>
  <c r="FB45" i="1"/>
  <c r="DJ45" i="1"/>
  <c r="DZ45" i="1"/>
  <c r="EP45" i="1"/>
  <c r="FF45" i="1"/>
  <c r="FE41" i="1"/>
  <c r="FA41" i="1"/>
  <c r="EW41" i="1"/>
  <c r="ES41" i="1"/>
  <c r="EO41" i="1"/>
  <c r="EK41" i="1"/>
  <c r="EG41" i="1"/>
  <c r="EC41" i="1"/>
  <c r="DY41" i="1"/>
  <c r="DU41" i="1"/>
  <c r="DQ41" i="1"/>
  <c r="DM41" i="1"/>
  <c r="DI41" i="1"/>
  <c r="DE41" i="1"/>
  <c r="DA41" i="1"/>
  <c r="CW41" i="1"/>
  <c r="CS41" i="1"/>
  <c r="CO41" i="1"/>
  <c r="CK41" i="1"/>
  <c r="CG41" i="1"/>
  <c r="CC41" i="1"/>
  <c r="BY41" i="1"/>
  <c r="BU41" i="1"/>
  <c r="BQ41" i="1"/>
  <c r="BM41" i="1"/>
  <c r="BI41" i="1"/>
  <c r="BE41" i="1"/>
  <c r="BA41" i="1"/>
  <c r="AW41" i="1"/>
  <c r="AS41" i="1"/>
  <c r="AO41" i="1"/>
  <c r="AK41" i="1"/>
  <c r="AG41" i="1"/>
  <c r="FH41" i="1"/>
  <c r="FD41" i="1"/>
  <c r="EZ41" i="1"/>
  <c r="EV41" i="1"/>
  <c r="ER41" i="1"/>
  <c r="EN41" i="1"/>
  <c r="EJ41" i="1"/>
  <c r="EF41" i="1"/>
  <c r="EB41" i="1"/>
  <c r="DX41" i="1"/>
  <c r="DT41" i="1"/>
  <c r="DP41" i="1"/>
  <c r="DL41" i="1"/>
  <c r="DH41" i="1"/>
  <c r="DD41" i="1"/>
  <c r="CZ41" i="1"/>
  <c r="CV41" i="1"/>
  <c r="CR41" i="1"/>
  <c r="CN41" i="1"/>
  <c r="CJ41" i="1"/>
  <c r="CF41" i="1"/>
  <c r="CB41" i="1"/>
  <c r="BX41" i="1"/>
  <c r="BT41" i="1"/>
  <c r="BP41" i="1"/>
  <c r="BL41" i="1"/>
  <c r="BH41" i="1"/>
  <c r="BD41" i="1"/>
  <c r="AZ41" i="1"/>
  <c r="AV41" i="1"/>
  <c r="AR41" i="1"/>
  <c r="AN41" i="1"/>
  <c r="AJ41" i="1"/>
  <c r="FC41" i="1"/>
  <c r="EU41" i="1"/>
  <c r="EM41" i="1"/>
  <c r="EE41" i="1"/>
  <c r="DW41" i="1"/>
  <c r="DO41" i="1"/>
  <c r="DG41" i="1"/>
  <c r="CY41" i="1"/>
  <c r="CQ41" i="1"/>
  <c r="CI41" i="1"/>
  <c r="CA41" i="1"/>
  <c r="BS41" i="1"/>
  <c r="BK41" i="1"/>
  <c r="BC41" i="1"/>
  <c r="AU41" i="1"/>
  <c r="AM41" i="1"/>
  <c r="EY41" i="1"/>
  <c r="EI41" i="1"/>
  <c r="DS41" i="1"/>
  <c r="DC41" i="1"/>
  <c r="CM41" i="1"/>
  <c r="BW41" i="1"/>
  <c r="BG41" i="1"/>
  <c r="AQ41" i="1"/>
  <c r="FB41" i="1"/>
  <c r="ET41" i="1"/>
  <c r="EL41" i="1"/>
  <c r="ED41" i="1"/>
  <c r="DV41" i="1"/>
  <c r="DN41" i="1"/>
  <c r="DF41" i="1"/>
  <c r="CX41" i="1"/>
  <c r="CP41" i="1"/>
  <c r="CH41" i="1"/>
  <c r="BZ41" i="1"/>
  <c r="BR41" i="1"/>
  <c r="BJ41" i="1"/>
  <c r="BB41" i="1"/>
  <c r="AT41" i="1"/>
  <c r="AL41" i="1"/>
  <c r="FG41" i="1"/>
  <c r="EQ41" i="1"/>
  <c r="EA41" i="1"/>
  <c r="DK41" i="1"/>
  <c r="CU41" i="1"/>
  <c r="CE41" i="1"/>
  <c r="BO41" i="1"/>
  <c r="AY41" i="1"/>
  <c r="AI41" i="1"/>
  <c r="EX41" i="1"/>
  <c r="DR41" i="1"/>
  <c r="CL41" i="1"/>
  <c r="BF41" i="1"/>
  <c r="EP41" i="1"/>
  <c r="DJ41" i="1"/>
  <c r="CD41" i="1"/>
  <c r="AX41" i="1"/>
  <c r="EH41" i="1"/>
  <c r="DB41" i="1"/>
  <c r="BV41" i="1"/>
  <c r="AP41" i="1"/>
  <c r="FF41" i="1"/>
  <c r="DZ41" i="1"/>
  <c r="CT41" i="1"/>
  <c r="BN41" i="1"/>
  <c r="AH41" i="1"/>
  <c r="FE37" i="1"/>
  <c r="FA37" i="1"/>
  <c r="EW37" i="1"/>
  <c r="ES37" i="1"/>
  <c r="EO37" i="1"/>
  <c r="EK37" i="1"/>
  <c r="EG37" i="1"/>
  <c r="EC37" i="1"/>
  <c r="DY37" i="1"/>
  <c r="DU37" i="1"/>
  <c r="DQ37" i="1"/>
  <c r="DM37" i="1"/>
  <c r="DI37" i="1"/>
  <c r="DE37" i="1"/>
  <c r="DA37" i="1"/>
  <c r="CW37" i="1"/>
  <c r="CS37" i="1"/>
  <c r="CO37" i="1"/>
  <c r="CK37" i="1"/>
  <c r="CG37" i="1"/>
  <c r="CC37" i="1"/>
  <c r="BY37" i="1"/>
  <c r="BU37" i="1"/>
  <c r="BQ37" i="1"/>
  <c r="BM37" i="1"/>
  <c r="BI37" i="1"/>
  <c r="BE37" i="1"/>
  <c r="BA37" i="1"/>
  <c r="AW37" i="1"/>
  <c r="AS37" i="1"/>
  <c r="AO37" i="1"/>
  <c r="AK37" i="1"/>
  <c r="AG37" i="1"/>
  <c r="FH37" i="1"/>
  <c r="FD37" i="1"/>
  <c r="EZ37" i="1"/>
  <c r="EV37" i="1"/>
  <c r="ER37" i="1"/>
  <c r="EN37" i="1"/>
  <c r="EJ37" i="1"/>
  <c r="EF37" i="1"/>
  <c r="EB37" i="1"/>
  <c r="DX37" i="1"/>
  <c r="DT37" i="1"/>
  <c r="DP37" i="1"/>
  <c r="DL37" i="1"/>
  <c r="DH37" i="1"/>
  <c r="DD37" i="1"/>
  <c r="CZ37" i="1"/>
  <c r="CV37" i="1"/>
  <c r="CR37" i="1"/>
  <c r="CN37" i="1"/>
  <c r="CJ37" i="1"/>
  <c r="CF37" i="1"/>
  <c r="CB37" i="1"/>
  <c r="BX37" i="1"/>
  <c r="BT37" i="1"/>
  <c r="BP37" i="1"/>
  <c r="BL37" i="1"/>
  <c r="BH37" i="1"/>
  <c r="BD37" i="1"/>
  <c r="AZ37" i="1"/>
  <c r="AV37" i="1"/>
  <c r="AR37" i="1"/>
  <c r="AN37" i="1"/>
  <c r="AJ37" i="1"/>
  <c r="FC37" i="1"/>
  <c r="EU37" i="1"/>
  <c r="EM37" i="1"/>
  <c r="EE37" i="1"/>
  <c r="DW37" i="1"/>
  <c r="DO37" i="1"/>
  <c r="DG37" i="1"/>
  <c r="CY37" i="1"/>
  <c r="CQ37" i="1"/>
  <c r="CI37" i="1"/>
  <c r="CA37" i="1"/>
  <c r="BS37" i="1"/>
  <c r="BK37" i="1"/>
  <c r="BC37" i="1"/>
  <c r="AU37" i="1"/>
  <c r="AM37" i="1"/>
  <c r="EY37" i="1"/>
  <c r="EI37" i="1"/>
  <c r="DS37" i="1"/>
  <c r="CU37" i="1"/>
  <c r="CE37" i="1"/>
  <c r="BO37" i="1"/>
  <c r="AY37" i="1"/>
  <c r="AI37" i="1"/>
  <c r="FB37" i="1"/>
  <c r="ET37" i="1"/>
  <c r="EL37" i="1"/>
  <c r="ED37" i="1"/>
  <c r="DV37" i="1"/>
  <c r="DN37" i="1"/>
  <c r="DF37" i="1"/>
  <c r="CX37" i="1"/>
  <c r="CP37" i="1"/>
  <c r="CH37" i="1"/>
  <c r="BZ37" i="1"/>
  <c r="BR37" i="1"/>
  <c r="BJ37" i="1"/>
  <c r="BB37" i="1"/>
  <c r="AT37" i="1"/>
  <c r="AL37" i="1"/>
  <c r="FG37" i="1"/>
  <c r="EQ37" i="1"/>
  <c r="EA37" i="1"/>
  <c r="DK37" i="1"/>
  <c r="DC37" i="1"/>
  <c r="CM37" i="1"/>
  <c r="BW37" i="1"/>
  <c r="BG37" i="1"/>
  <c r="AQ37" i="1"/>
  <c r="EH37" i="1"/>
  <c r="DB37" i="1"/>
  <c r="BV37" i="1"/>
  <c r="AP37" i="1"/>
  <c r="FF37" i="1"/>
  <c r="DZ37" i="1"/>
  <c r="CT37" i="1"/>
  <c r="BN37" i="1"/>
  <c r="AH37" i="1"/>
  <c r="EX37" i="1"/>
  <c r="DR37" i="1"/>
  <c r="CL37" i="1"/>
  <c r="BF37" i="1"/>
  <c r="EP37" i="1"/>
  <c r="DJ37" i="1"/>
  <c r="CD37" i="1"/>
  <c r="AX37" i="1"/>
  <c r="FE33" i="1"/>
  <c r="FA33" i="1"/>
  <c r="EW33" i="1"/>
  <c r="ES33" i="1"/>
  <c r="EO33" i="1"/>
  <c r="EK33" i="1"/>
  <c r="EG33" i="1"/>
  <c r="EC33" i="1"/>
  <c r="DY33" i="1"/>
  <c r="DU33" i="1"/>
  <c r="DQ33" i="1"/>
  <c r="DM33" i="1"/>
  <c r="DI33" i="1"/>
  <c r="DE33" i="1"/>
  <c r="DA33" i="1"/>
  <c r="CW33" i="1"/>
  <c r="CS33" i="1"/>
  <c r="CO33" i="1"/>
  <c r="CK33" i="1"/>
  <c r="CG33" i="1"/>
  <c r="CC33" i="1"/>
  <c r="BY33" i="1"/>
  <c r="BU33" i="1"/>
  <c r="BQ33" i="1"/>
  <c r="BM33" i="1"/>
  <c r="BI33" i="1"/>
  <c r="BE33" i="1"/>
  <c r="BA33" i="1"/>
  <c r="AW33" i="1"/>
  <c r="AS33" i="1"/>
  <c r="AO33" i="1"/>
  <c r="AK33" i="1"/>
  <c r="AG33" i="1"/>
  <c r="FF33" i="1"/>
  <c r="EZ33" i="1"/>
  <c r="EU33" i="1"/>
  <c r="EP33" i="1"/>
  <c r="EJ33" i="1"/>
  <c r="EE33" i="1"/>
  <c r="DZ33" i="1"/>
  <c r="DT33" i="1"/>
  <c r="DO33" i="1"/>
  <c r="DJ33" i="1"/>
  <c r="DD33" i="1"/>
  <c r="CY33" i="1"/>
  <c r="CT33" i="1"/>
  <c r="CN33" i="1"/>
  <c r="CI33" i="1"/>
  <c r="CD33" i="1"/>
  <c r="BX33" i="1"/>
  <c r="BS33" i="1"/>
  <c r="BN33" i="1"/>
  <c r="BH33" i="1"/>
  <c r="BC33" i="1"/>
  <c r="AX33" i="1"/>
  <c r="AR33" i="1"/>
  <c r="AM33" i="1"/>
  <c r="AH33" i="1"/>
  <c r="FD33" i="1"/>
  <c r="EY33" i="1"/>
  <c r="ET33" i="1"/>
  <c r="EN33" i="1"/>
  <c r="EI33" i="1"/>
  <c r="ED33" i="1"/>
  <c r="DX33" i="1"/>
  <c r="DS33" i="1"/>
  <c r="DN33" i="1"/>
  <c r="DH33" i="1"/>
  <c r="DC33" i="1"/>
  <c r="CX33" i="1"/>
  <c r="CR33" i="1"/>
  <c r="CM33" i="1"/>
  <c r="CH33" i="1"/>
  <c r="CB33" i="1"/>
  <c r="BW33" i="1"/>
  <c r="BR33" i="1"/>
  <c r="BL33" i="1"/>
  <c r="BG33" i="1"/>
  <c r="BB33" i="1"/>
  <c r="AV33" i="1"/>
  <c r="AQ33" i="1"/>
  <c r="AL33" i="1"/>
  <c r="FB33" i="1"/>
  <c r="EQ33" i="1"/>
  <c r="EF33" i="1"/>
  <c r="DV33" i="1"/>
  <c r="DK33" i="1"/>
  <c r="CZ33" i="1"/>
  <c r="CP33" i="1"/>
  <c r="CE33" i="1"/>
  <c r="BT33" i="1"/>
  <c r="BJ33" i="1"/>
  <c r="AY33" i="1"/>
  <c r="AN33" i="1"/>
  <c r="FH33" i="1"/>
  <c r="EX33" i="1"/>
  <c r="EM33" i="1"/>
  <c r="EB33" i="1"/>
  <c r="DR33" i="1"/>
  <c r="DG33" i="1"/>
  <c r="CV33" i="1"/>
  <c r="CL33" i="1"/>
  <c r="CA33" i="1"/>
  <c r="BP33" i="1"/>
  <c r="BF33" i="1"/>
  <c r="AU33" i="1"/>
  <c r="AJ33" i="1"/>
  <c r="FG33" i="1"/>
  <c r="EV33" i="1"/>
  <c r="EL33" i="1"/>
  <c r="EA33" i="1"/>
  <c r="DP33" i="1"/>
  <c r="DF33" i="1"/>
  <c r="CU33" i="1"/>
  <c r="CJ33" i="1"/>
  <c r="BZ33" i="1"/>
  <c r="BO33" i="1"/>
  <c r="BD33" i="1"/>
  <c r="AT33" i="1"/>
  <c r="AI33" i="1"/>
  <c r="FC33" i="1"/>
  <c r="ER33" i="1"/>
  <c r="EH33" i="1"/>
  <c r="DW33" i="1"/>
  <c r="DL33" i="1"/>
  <c r="DB33" i="1"/>
  <c r="CQ33" i="1"/>
  <c r="CF33" i="1"/>
  <c r="BV33" i="1"/>
  <c r="BK33" i="1"/>
  <c r="AZ33" i="1"/>
  <c r="AP33" i="1"/>
  <c r="FE29" i="1"/>
  <c r="FA29" i="1"/>
  <c r="EW29" i="1"/>
  <c r="ES29" i="1"/>
  <c r="EO29" i="1"/>
  <c r="EK29" i="1"/>
  <c r="EG29" i="1"/>
  <c r="EC29" i="1"/>
  <c r="DY29" i="1"/>
  <c r="DU29" i="1"/>
  <c r="DQ29" i="1"/>
  <c r="DM29" i="1"/>
  <c r="DI29" i="1"/>
  <c r="DE29" i="1"/>
  <c r="DA29" i="1"/>
  <c r="CW29" i="1"/>
  <c r="CS29" i="1"/>
  <c r="CO29" i="1"/>
  <c r="CK29" i="1"/>
  <c r="CG29" i="1"/>
  <c r="CC29" i="1"/>
  <c r="BY29" i="1"/>
  <c r="BU29" i="1"/>
  <c r="BQ29" i="1"/>
  <c r="BM29" i="1"/>
  <c r="BI29" i="1"/>
  <c r="BE29" i="1"/>
  <c r="BA29" i="1"/>
  <c r="AW29" i="1"/>
  <c r="AS29" i="1"/>
  <c r="AO29" i="1"/>
  <c r="AK29" i="1"/>
  <c r="FF29" i="1"/>
  <c r="EZ29" i="1"/>
  <c r="EU29" i="1"/>
  <c r="EP29" i="1"/>
  <c r="EJ29" i="1"/>
  <c r="EE29" i="1"/>
  <c r="DZ29" i="1"/>
  <c r="DT29" i="1"/>
  <c r="DO29" i="1"/>
  <c r="DJ29" i="1"/>
  <c r="DD29" i="1"/>
  <c r="CY29" i="1"/>
  <c r="CT29" i="1"/>
  <c r="CN29" i="1"/>
  <c r="CI29" i="1"/>
  <c r="CD29" i="1"/>
  <c r="BX29" i="1"/>
  <c r="BS29" i="1"/>
  <c r="BN29" i="1"/>
  <c r="BH29" i="1"/>
  <c r="BC29" i="1"/>
  <c r="AX29" i="1"/>
  <c r="AR29" i="1"/>
  <c r="AM29" i="1"/>
  <c r="AH29" i="1"/>
  <c r="FD29" i="1"/>
  <c r="EY29" i="1"/>
  <c r="ET29" i="1"/>
  <c r="EN29" i="1"/>
  <c r="EI29" i="1"/>
  <c r="ED29" i="1"/>
  <c r="DX29" i="1"/>
  <c r="DS29" i="1"/>
  <c r="DN29" i="1"/>
  <c r="DH29" i="1"/>
  <c r="DC29" i="1"/>
  <c r="CX29" i="1"/>
  <c r="CR29" i="1"/>
  <c r="CM29" i="1"/>
  <c r="CH29" i="1"/>
  <c r="CB29" i="1"/>
  <c r="BW29" i="1"/>
  <c r="BR29" i="1"/>
  <c r="BL29" i="1"/>
  <c r="BG29" i="1"/>
  <c r="BB29" i="1"/>
  <c r="AV29" i="1"/>
  <c r="AQ29" i="1"/>
  <c r="AL29" i="1"/>
  <c r="AG29" i="1"/>
  <c r="FG29" i="1"/>
  <c r="EV29" i="1"/>
  <c r="EL29" i="1"/>
  <c r="EA29" i="1"/>
  <c r="DP29" i="1"/>
  <c r="DF29" i="1"/>
  <c r="CU29" i="1"/>
  <c r="CJ29" i="1"/>
  <c r="BZ29" i="1"/>
  <c r="BO29" i="1"/>
  <c r="BD29" i="1"/>
  <c r="AT29" i="1"/>
  <c r="AI29" i="1"/>
  <c r="FC29" i="1"/>
  <c r="ER29" i="1"/>
  <c r="EH29" i="1"/>
  <c r="DW29" i="1"/>
  <c r="DL29" i="1"/>
  <c r="DB29" i="1"/>
  <c r="CQ29" i="1"/>
  <c r="CF29" i="1"/>
  <c r="BV29" i="1"/>
  <c r="BK29" i="1"/>
  <c r="AZ29" i="1"/>
  <c r="AP29" i="1"/>
  <c r="FB29" i="1"/>
  <c r="EQ29" i="1"/>
  <c r="EF29" i="1"/>
  <c r="DV29" i="1"/>
  <c r="DK29" i="1"/>
  <c r="CZ29" i="1"/>
  <c r="CP29" i="1"/>
  <c r="CE29" i="1"/>
  <c r="BT29" i="1"/>
  <c r="BJ29" i="1"/>
  <c r="AY29" i="1"/>
  <c r="AN29" i="1"/>
  <c r="FH29" i="1"/>
  <c r="EX29" i="1"/>
  <c r="EM29" i="1"/>
  <c r="EB29" i="1"/>
  <c r="DR29" i="1"/>
  <c r="DG29" i="1"/>
  <c r="CV29" i="1"/>
  <c r="CL29" i="1"/>
  <c r="CA29" i="1"/>
  <c r="BP29" i="1"/>
  <c r="BF29" i="1"/>
  <c r="AU29" i="1"/>
  <c r="AJ29" i="1"/>
  <c r="FF25" i="1"/>
  <c r="FB25" i="1"/>
  <c r="EX25" i="1"/>
  <c r="ET25" i="1"/>
  <c r="EP25" i="1"/>
  <c r="EL25" i="1"/>
  <c r="EH25" i="1"/>
  <c r="ED25" i="1"/>
  <c r="DZ25" i="1"/>
  <c r="DV25" i="1"/>
  <c r="DR25" i="1"/>
  <c r="DN25" i="1"/>
  <c r="DJ25" i="1"/>
  <c r="DF25" i="1"/>
  <c r="DB25" i="1"/>
  <c r="CX25" i="1"/>
  <c r="CT25" i="1"/>
  <c r="CP25" i="1"/>
  <c r="CL25" i="1"/>
  <c r="CH25" i="1"/>
  <c r="CD25" i="1"/>
  <c r="BZ25" i="1"/>
  <c r="BV25" i="1"/>
  <c r="BR25" i="1"/>
  <c r="BN25" i="1"/>
  <c r="BJ25" i="1"/>
  <c r="BF25" i="1"/>
  <c r="BB25" i="1"/>
  <c r="AX25" i="1"/>
  <c r="AT25" i="1"/>
  <c r="AP25" i="1"/>
  <c r="AU28" i="2" s="1"/>
  <c r="AL25" i="1"/>
  <c r="AM28" i="2" s="1"/>
  <c r="AH25" i="1"/>
  <c r="AE28" i="2" s="1"/>
  <c r="FE25" i="1"/>
  <c r="FA25" i="1"/>
  <c r="EW25" i="1"/>
  <c r="ES25" i="1"/>
  <c r="EO25" i="1"/>
  <c r="EK25" i="1"/>
  <c r="EG25" i="1"/>
  <c r="EC25" i="1"/>
  <c r="DY25" i="1"/>
  <c r="DU25" i="1"/>
  <c r="DQ25" i="1"/>
  <c r="DM25" i="1"/>
  <c r="DI25" i="1"/>
  <c r="DE25" i="1"/>
  <c r="DA25" i="1"/>
  <c r="CW25" i="1"/>
  <c r="CS25" i="1"/>
  <c r="CO25" i="1"/>
  <c r="CK25" i="1"/>
  <c r="CG25" i="1"/>
  <c r="CC25" i="1"/>
  <c r="BY25" i="1"/>
  <c r="BU25" i="1"/>
  <c r="BQ25" i="1"/>
  <c r="BM25" i="1"/>
  <c r="BI25" i="1"/>
  <c r="BE25" i="1"/>
  <c r="BA25" i="1"/>
  <c r="AW25" i="1"/>
  <c r="AS25" i="1"/>
  <c r="AO25" i="1"/>
  <c r="AS28" i="2" s="1"/>
  <c r="AK25" i="1"/>
  <c r="AK28" i="2" s="1"/>
  <c r="AG25" i="1"/>
  <c r="AC28" i="2" s="1"/>
  <c r="FG25" i="1"/>
  <c r="EY25" i="1"/>
  <c r="EQ25" i="1"/>
  <c r="EI25" i="1"/>
  <c r="EA25" i="1"/>
  <c r="DS25" i="1"/>
  <c r="DK25" i="1"/>
  <c r="DC25" i="1"/>
  <c r="CU25" i="1"/>
  <c r="CM25" i="1"/>
  <c r="CE25" i="1"/>
  <c r="BW25" i="1"/>
  <c r="BO25" i="1"/>
  <c r="BG25" i="1"/>
  <c r="AY25" i="1"/>
  <c r="AQ25" i="1"/>
  <c r="AW28" i="2" s="1"/>
  <c r="AI25" i="1"/>
  <c r="AG28" i="2" s="1"/>
  <c r="FD25" i="1"/>
  <c r="EV25" i="1"/>
  <c r="EN25" i="1"/>
  <c r="EF25" i="1"/>
  <c r="DX25" i="1"/>
  <c r="DP25" i="1"/>
  <c r="DH25" i="1"/>
  <c r="CZ25" i="1"/>
  <c r="CR25" i="1"/>
  <c r="CJ25" i="1"/>
  <c r="CB25" i="1"/>
  <c r="BT25" i="1"/>
  <c r="BL25" i="1"/>
  <c r="BD25" i="1"/>
  <c r="AV25" i="1"/>
  <c r="AN25" i="1"/>
  <c r="AQ28" i="2" s="1"/>
  <c r="FC25" i="1"/>
  <c r="EU25" i="1"/>
  <c r="EM25" i="1"/>
  <c r="EE25" i="1"/>
  <c r="DW25" i="1"/>
  <c r="DO25" i="1"/>
  <c r="DG25" i="1"/>
  <c r="CY25" i="1"/>
  <c r="CQ25" i="1"/>
  <c r="CI25" i="1"/>
  <c r="CA25" i="1"/>
  <c r="BS25" i="1"/>
  <c r="BK25" i="1"/>
  <c r="BC25" i="1"/>
  <c r="AU25" i="1"/>
  <c r="AM25" i="1"/>
  <c r="AO28" i="2" s="1"/>
  <c r="FH25" i="1"/>
  <c r="EZ25" i="1"/>
  <c r="ER25" i="1"/>
  <c r="EJ25" i="1"/>
  <c r="EB25" i="1"/>
  <c r="DT25" i="1"/>
  <c r="DL25" i="1"/>
  <c r="DD25" i="1"/>
  <c r="CV25" i="1"/>
  <c r="CN25" i="1"/>
  <c r="CF25" i="1"/>
  <c r="BX25" i="1"/>
  <c r="BP25" i="1"/>
  <c r="BH25" i="1"/>
  <c r="AZ25" i="1"/>
  <c r="AR25" i="1"/>
  <c r="AY28" i="2" s="1"/>
  <c r="AJ25" i="1"/>
  <c r="AI28" i="2" s="1"/>
  <c r="ER50" i="1"/>
  <c r="DL50" i="1"/>
  <c r="CH50" i="1"/>
  <c r="BR50" i="1"/>
  <c r="BB50" i="1"/>
  <c r="AL50" i="1"/>
  <c r="EJ50" i="1"/>
  <c r="DD50" i="1"/>
  <c r="CD50" i="1"/>
  <c r="BN50" i="1"/>
  <c r="AX50" i="1"/>
  <c r="AH50" i="1"/>
  <c r="EZ50" i="1"/>
  <c r="CN50" i="1"/>
  <c r="BF50" i="1"/>
  <c r="EB50" i="1"/>
  <c r="BZ50" i="1"/>
  <c r="AT50" i="1"/>
  <c r="BV50" i="1"/>
  <c r="AP50" i="1"/>
  <c r="FH50" i="1"/>
  <c r="BJ50" i="1"/>
  <c r="DT50" i="1"/>
  <c r="CV50" i="1"/>
  <c r="FA50" i="1"/>
  <c r="EK50" i="1"/>
  <c r="DU50" i="1"/>
  <c r="DE50" i="1"/>
  <c r="CO50" i="1"/>
  <c r="FC50" i="1"/>
  <c r="EM50" i="1"/>
  <c r="DW50" i="1"/>
  <c r="DG50" i="1"/>
  <c r="CQ50" i="1"/>
  <c r="EP50" i="1"/>
  <c r="DJ50" i="1"/>
  <c r="CG50" i="1"/>
  <c r="BQ50" i="1"/>
  <c r="BA50" i="1"/>
  <c r="AK50" i="1"/>
  <c r="EF50" i="1"/>
  <c r="CZ50" i="1"/>
  <c r="CB50" i="1"/>
  <c r="BL50" i="1"/>
  <c r="AV50" i="1"/>
  <c r="BK50" i="1"/>
  <c r="CX50" i="1"/>
  <c r="BG50" i="1"/>
  <c r="CP50" i="1"/>
  <c r="FB50" i="1"/>
  <c r="EW50" i="1"/>
  <c r="EG50" i="1"/>
  <c r="DQ50" i="1"/>
  <c r="DA50" i="1"/>
  <c r="CK50" i="1"/>
  <c r="EY50" i="1"/>
  <c r="EI50" i="1"/>
  <c r="DS50" i="1"/>
  <c r="DC50" i="1"/>
  <c r="CM50" i="1"/>
  <c r="EH50" i="1"/>
  <c r="DB50" i="1"/>
  <c r="CC50" i="1"/>
  <c r="BM50" i="1"/>
  <c r="AW50" i="1"/>
  <c r="AG50" i="1"/>
  <c r="FD50" i="1"/>
  <c r="DX50" i="1"/>
  <c r="CR50" i="1"/>
  <c r="BX50" i="1"/>
  <c r="BH50" i="1"/>
  <c r="AR50" i="1"/>
  <c r="AM50" i="1"/>
  <c r="BS50" i="1"/>
  <c r="DN50" i="1"/>
  <c r="AI50" i="1"/>
  <c r="BO50" i="1"/>
  <c r="DF50" i="1"/>
  <c r="ES50" i="1"/>
  <c r="EC50" i="1"/>
  <c r="DM50" i="1"/>
  <c r="CW50" i="1"/>
  <c r="EU50" i="1"/>
  <c r="EE50" i="1"/>
  <c r="DO50" i="1"/>
  <c r="CY50" i="1"/>
  <c r="FF50" i="1"/>
  <c r="DZ50" i="1"/>
  <c r="CT50" i="1"/>
  <c r="BY50" i="1"/>
  <c r="BI50" i="1"/>
  <c r="AS50" i="1"/>
  <c r="EV50" i="1"/>
  <c r="DP50" i="1"/>
  <c r="CJ50" i="1"/>
  <c r="BT50" i="1"/>
  <c r="BD50" i="1"/>
  <c r="AN50" i="1"/>
  <c r="AU50" i="1"/>
  <c r="CA50" i="1"/>
  <c r="ED50" i="1"/>
  <c r="AQ50" i="1"/>
  <c r="BW50" i="1"/>
  <c r="DV50" i="1"/>
  <c r="FE50" i="1"/>
  <c r="EO50" i="1"/>
  <c r="DY50" i="1"/>
  <c r="DI50" i="1"/>
  <c r="CS50" i="1"/>
  <c r="FG50" i="1"/>
  <c r="EQ50" i="1"/>
  <c r="EA50" i="1"/>
  <c r="DK50" i="1"/>
  <c r="CU50" i="1"/>
  <c r="EX50" i="1"/>
  <c r="DR50" i="1"/>
  <c r="CL50" i="1"/>
  <c r="BU50" i="1"/>
  <c r="BE50" i="1"/>
  <c r="AO50" i="1"/>
  <c r="EN50" i="1"/>
  <c r="DH50" i="1"/>
  <c r="CF50" i="1"/>
  <c r="BP50" i="1"/>
  <c r="AZ50" i="1"/>
  <c r="AJ50" i="1"/>
  <c r="BC50" i="1"/>
  <c r="CI50" i="1"/>
  <c r="ET50" i="1"/>
  <c r="AY50" i="1"/>
  <c r="CE50" i="1"/>
  <c r="EL50" i="1"/>
  <c r="CD21" i="1"/>
  <c r="CD55" i="1" s="1"/>
  <c r="EX21" i="1"/>
  <c r="EX55" i="1" s="1"/>
  <c r="BC21" i="1"/>
  <c r="BC55" i="1" s="1"/>
  <c r="CI21" i="1"/>
  <c r="CI55" i="1" s="1"/>
  <c r="DO21" i="1"/>
  <c r="DO55" i="1" s="1"/>
  <c r="EU21" i="1"/>
  <c r="EU55" i="1" s="1"/>
  <c r="CH21" i="1"/>
  <c r="CH55" i="1" s="1"/>
  <c r="AV21" i="1"/>
  <c r="AV55" i="1" s="1"/>
  <c r="CB21" i="1"/>
  <c r="CB55" i="1" s="1"/>
  <c r="DH21" i="1"/>
  <c r="DH55" i="1" s="1"/>
  <c r="EN21" i="1"/>
  <c r="EN55" i="1" s="1"/>
  <c r="BJ21" i="1"/>
  <c r="BJ55" i="1" s="1"/>
  <c r="AK21" i="1"/>
  <c r="AK55" i="1" s="1"/>
  <c r="BQ21" i="1"/>
  <c r="BQ55" i="1" s="1"/>
  <c r="CW21" i="1"/>
  <c r="CW55" i="1" s="1"/>
  <c r="EC21" i="1"/>
  <c r="EC55" i="1" s="1"/>
  <c r="FG44" i="1"/>
  <c r="FC44" i="1"/>
  <c r="EY44" i="1"/>
  <c r="EU44" i="1"/>
  <c r="EQ44" i="1"/>
  <c r="EM44" i="1"/>
  <c r="EI44" i="1"/>
  <c r="EE44" i="1"/>
  <c r="EA44" i="1"/>
  <c r="DW44" i="1"/>
  <c r="DS44" i="1"/>
  <c r="DO44" i="1"/>
  <c r="DK44" i="1"/>
  <c r="DG44" i="1"/>
  <c r="DC44" i="1"/>
  <c r="CY44" i="1"/>
  <c r="FF44" i="1"/>
  <c r="FB44" i="1"/>
  <c r="EX44" i="1"/>
  <c r="ET44" i="1"/>
  <c r="EP44" i="1"/>
  <c r="EL44" i="1"/>
  <c r="EH44" i="1"/>
  <c r="ED44" i="1"/>
  <c r="DZ44" i="1"/>
  <c r="DV44" i="1"/>
  <c r="DR44" i="1"/>
  <c r="DN44" i="1"/>
  <c r="DJ44" i="1"/>
  <c r="DF44" i="1"/>
  <c r="DB44" i="1"/>
  <c r="CX44" i="1"/>
  <c r="CT44" i="1"/>
  <c r="FD44" i="1"/>
  <c r="EV44" i="1"/>
  <c r="EN44" i="1"/>
  <c r="EF44" i="1"/>
  <c r="DX44" i="1"/>
  <c r="DP44" i="1"/>
  <c r="DH44" i="1"/>
  <c r="CZ44" i="1"/>
  <c r="CS44" i="1"/>
  <c r="CO44" i="1"/>
  <c r="CK44" i="1"/>
  <c r="CG44" i="1"/>
  <c r="CC44" i="1"/>
  <c r="BY44" i="1"/>
  <c r="BU44" i="1"/>
  <c r="BQ44" i="1"/>
  <c r="BM44" i="1"/>
  <c r="BI44" i="1"/>
  <c r="BE44" i="1"/>
  <c r="BA44" i="1"/>
  <c r="AW44" i="1"/>
  <c r="AS44" i="1"/>
  <c r="AO44" i="1"/>
  <c r="AK44" i="1"/>
  <c r="AG44" i="1"/>
  <c r="FA44" i="1"/>
  <c r="ES44" i="1"/>
  <c r="EK44" i="1"/>
  <c r="EC44" i="1"/>
  <c r="DU44" i="1"/>
  <c r="DM44" i="1"/>
  <c r="DE44" i="1"/>
  <c r="CW44" i="1"/>
  <c r="CR44" i="1"/>
  <c r="CN44" i="1"/>
  <c r="CJ44" i="1"/>
  <c r="CF44" i="1"/>
  <c r="CB44" i="1"/>
  <c r="BX44" i="1"/>
  <c r="BT44" i="1"/>
  <c r="BP44" i="1"/>
  <c r="BL44" i="1"/>
  <c r="BH44" i="1"/>
  <c r="BD44" i="1"/>
  <c r="AZ44" i="1"/>
  <c r="AV44" i="1"/>
  <c r="AR44" i="1"/>
  <c r="AN44" i="1"/>
  <c r="AJ44" i="1"/>
  <c r="FH44" i="1"/>
  <c r="ER44" i="1"/>
  <c r="EB44" i="1"/>
  <c r="DL44" i="1"/>
  <c r="CV44" i="1"/>
  <c r="CM44" i="1"/>
  <c r="CE44" i="1"/>
  <c r="BW44" i="1"/>
  <c r="BO44" i="1"/>
  <c r="BG44" i="1"/>
  <c r="AY44" i="1"/>
  <c r="AQ44" i="1"/>
  <c r="AI44" i="1"/>
  <c r="EZ44" i="1"/>
  <c r="DT44" i="1"/>
  <c r="CQ44" i="1"/>
  <c r="CA44" i="1"/>
  <c r="BK44" i="1"/>
  <c r="BC44" i="1"/>
  <c r="AM44" i="1"/>
  <c r="FE44" i="1"/>
  <c r="EO44" i="1"/>
  <c r="DY44" i="1"/>
  <c r="DI44" i="1"/>
  <c r="CU44" i="1"/>
  <c r="CL44" i="1"/>
  <c r="CD44" i="1"/>
  <c r="BV44" i="1"/>
  <c r="BN44" i="1"/>
  <c r="BF44" i="1"/>
  <c r="AX44" i="1"/>
  <c r="AP44" i="1"/>
  <c r="AH44" i="1"/>
  <c r="EJ44" i="1"/>
  <c r="DD44" i="1"/>
  <c r="CI44" i="1"/>
  <c r="BS44" i="1"/>
  <c r="AU44" i="1"/>
  <c r="DQ44" i="1"/>
  <c r="BZ44" i="1"/>
  <c r="AT44" i="1"/>
  <c r="DA44" i="1"/>
  <c r="BR44" i="1"/>
  <c r="AL44" i="1"/>
  <c r="EW44" i="1"/>
  <c r="CP44" i="1"/>
  <c r="BJ44" i="1"/>
  <c r="EG44" i="1"/>
  <c r="CH44" i="1"/>
  <c r="BB44" i="1"/>
  <c r="FE40" i="1"/>
  <c r="FA40" i="1"/>
  <c r="EW40" i="1"/>
  <c r="ES40" i="1"/>
  <c r="EO40" i="1"/>
  <c r="EK40" i="1"/>
  <c r="EG40" i="1"/>
  <c r="EC40" i="1"/>
  <c r="DY40" i="1"/>
  <c r="DU40" i="1"/>
  <c r="DQ40" i="1"/>
  <c r="DM40" i="1"/>
  <c r="DI40" i="1"/>
  <c r="DE40" i="1"/>
  <c r="DA40" i="1"/>
  <c r="CW40" i="1"/>
  <c r="CS40" i="1"/>
  <c r="CO40" i="1"/>
  <c r="CK40" i="1"/>
  <c r="CG40" i="1"/>
  <c r="CC40" i="1"/>
  <c r="BY40" i="1"/>
  <c r="BU40" i="1"/>
  <c r="BQ40" i="1"/>
  <c r="BM40" i="1"/>
  <c r="BI40" i="1"/>
  <c r="BE40" i="1"/>
  <c r="BA40" i="1"/>
  <c r="AW40" i="1"/>
  <c r="AS40" i="1"/>
  <c r="AO40" i="1"/>
  <c r="AK40" i="1"/>
  <c r="AG40" i="1"/>
  <c r="FH40" i="1"/>
  <c r="FD40" i="1"/>
  <c r="EZ40" i="1"/>
  <c r="EV40" i="1"/>
  <c r="ER40" i="1"/>
  <c r="EN40" i="1"/>
  <c r="EJ40" i="1"/>
  <c r="EF40" i="1"/>
  <c r="EB40" i="1"/>
  <c r="DX40" i="1"/>
  <c r="DT40" i="1"/>
  <c r="DP40" i="1"/>
  <c r="DL40" i="1"/>
  <c r="DH40" i="1"/>
  <c r="DD40" i="1"/>
  <c r="CZ40" i="1"/>
  <c r="CV40" i="1"/>
  <c r="CR40" i="1"/>
  <c r="CN40" i="1"/>
  <c r="CJ40" i="1"/>
  <c r="CF40" i="1"/>
  <c r="CB40" i="1"/>
  <c r="BX40" i="1"/>
  <c r="BT40" i="1"/>
  <c r="BP40" i="1"/>
  <c r="BL40" i="1"/>
  <c r="BH40" i="1"/>
  <c r="BD40" i="1"/>
  <c r="AZ40" i="1"/>
  <c r="AV40" i="1"/>
  <c r="AR40" i="1"/>
  <c r="AN40" i="1"/>
  <c r="AJ40" i="1"/>
  <c r="FG40" i="1"/>
  <c r="EY40" i="1"/>
  <c r="EQ40" i="1"/>
  <c r="EI40" i="1"/>
  <c r="EA40" i="1"/>
  <c r="DS40" i="1"/>
  <c r="DK40" i="1"/>
  <c r="DC40" i="1"/>
  <c r="CU40" i="1"/>
  <c r="CM40" i="1"/>
  <c r="CE40" i="1"/>
  <c r="BW40" i="1"/>
  <c r="BO40" i="1"/>
  <c r="BG40" i="1"/>
  <c r="AY40" i="1"/>
  <c r="AQ40" i="1"/>
  <c r="AI40" i="1"/>
  <c r="FC40" i="1"/>
  <c r="EM40" i="1"/>
  <c r="DW40" i="1"/>
  <c r="DG40" i="1"/>
  <c r="CQ40" i="1"/>
  <c r="CA40" i="1"/>
  <c r="BK40" i="1"/>
  <c r="AU40" i="1"/>
  <c r="FF40" i="1"/>
  <c r="EX40" i="1"/>
  <c r="EP40" i="1"/>
  <c r="EH40" i="1"/>
  <c r="DZ40" i="1"/>
  <c r="DR40" i="1"/>
  <c r="DJ40" i="1"/>
  <c r="DB40" i="1"/>
  <c r="CT40" i="1"/>
  <c r="CL40" i="1"/>
  <c r="CD40" i="1"/>
  <c r="BV40" i="1"/>
  <c r="BN40" i="1"/>
  <c r="BF40" i="1"/>
  <c r="AX40" i="1"/>
  <c r="AP40" i="1"/>
  <c r="AH40" i="1"/>
  <c r="EU40" i="1"/>
  <c r="EE40" i="1"/>
  <c r="DO40" i="1"/>
  <c r="CY40" i="1"/>
  <c r="CI40" i="1"/>
  <c r="BS40" i="1"/>
  <c r="BC40" i="1"/>
  <c r="AM40" i="1"/>
  <c r="FB40" i="1"/>
  <c r="DV40" i="1"/>
  <c r="CP40" i="1"/>
  <c r="BJ40" i="1"/>
  <c r="ET40" i="1"/>
  <c r="DN40" i="1"/>
  <c r="CH40" i="1"/>
  <c r="BB40" i="1"/>
  <c r="EL40" i="1"/>
  <c r="DF40" i="1"/>
  <c r="BZ40" i="1"/>
  <c r="AT40" i="1"/>
  <c r="ED40" i="1"/>
  <c r="CX40" i="1"/>
  <c r="BR40" i="1"/>
  <c r="AL40" i="1"/>
  <c r="FE36" i="1"/>
  <c r="FA36" i="1"/>
  <c r="EW36" i="1"/>
  <c r="ES36" i="1"/>
  <c r="EO36" i="1"/>
  <c r="EK36" i="1"/>
  <c r="EG36" i="1"/>
  <c r="EC36" i="1"/>
  <c r="DY36" i="1"/>
  <c r="DU36" i="1"/>
  <c r="DQ36" i="1"/>
  <c r="DM36" i="1"/>
  <c r="DI36" i="1"/>
  <c r="DE36" i="1"/>
  <c r="DA36" i="1"/>
  <c r="CW36" i="1"/>
  <c r="CS36" i="1"/>
  <c r="CO36" i="1"/>
  <c r="CK36" i="1"/>
  <c r="CG36" i="1"/>
  <c r="CC36" i="1"/>
  <c r="BY36" i="1"/>
  <c r="BU36" i="1"/>
  <c r="BQ36" i="1"/>
  <c r="BM36" i="1"/>
  <c r="BI36" i="1"/>
  <c r="BE36" i="1"/>
  <c r="BA36" i="1"/>
  <c r="AW36" i="1"/>
  <c r="AS36" i="1"/>
  <c r="AO36" i="1"/>
  <c r="AK36" i="1"/>
  <c r="AG36" i="1"/>
  <c r="FH36" i="1"/>
  <c r="FD36" i="1"/>
  <c r="EZ36" i="1"/>
  <c r="EV36" i="1"/>
  <c r="ER36" i="1"/>
  <c r="EN36" i="1"/>
  <c r="EJ36" i="1"/>
  <c r="FG36" i="1"/>
  <c r="EY36" i="1"/>
  <c r="EQ36" i="1"/>
  <c r="EI36" i="1"/>
  <c r="ED36" i="1"/>
  <c r="DX36" i="1"/>
  <c r="DS36" i="1"/>
  <c r="DN36" i="1"/>
  <c r="DH36" i="1"/>
  <c r="DC36" i="1"/>
  <c r="CX36" i="1"/>
  <c r="CR36" i="1"/>
  <c r="CM36" i="1"/>
  <c r="CH36" i="1"/>
  <c r="CB36" i="1"/>
  <c r="BW36" i="1"/>
  <c r="BR36" i="1"/>
  <c r="BL36" i="1"/>
  <c r="BG36" i="1"/>
  <c r="BB36" i="1"/>
  <c r="AV36" i="1"/>
  <c r="AQ36" i="1"/>
  <c r="AL36" i="1"/>
  <c r="EU36" i="1"/>
  <c r="EF36" i="1"/>
  <c r="EA36" i="1"/>
  <c r="DP36" i="1"/>
  <c r="DF36" i="1"/>
  <c r="CU36" i="1"/>
  <c r="CJ36" i="1"/>
  <c r="BZ36" i="1"/>
  <c r="BO36" i="1"/>
  <c r="FF36" i="1"/>
  <c r="EX36" i="1"/>
  <c r="EP36" i="1"/>
  <c r="EH36" i="1"/>
  <c r="EB36" i="1"/>
  <c r="DW36" i="1"/>
  <c r="DR36" i="1"/>
  <c r="DL36" i="1"/>
  <c r="DG36" i="1"/>
  <c r="DB36" i="1"/>
  <c r="CV36" i="1"/>
  <c r="CQ36" i="1"/>
  <c r="CL36" i="1"/>
  <c r="CF36" i="1"/>
  <c r="CA36" i="1"/>
  <c r="BV36" i="1"/>
  <c r="BP36" i="1"/>
  <c r="BK36" i="1"/>
  <c r="BF36" i="1"/>
  <c r="AZ36" i="1"/>
  <c r="AU36" i="1"/>
  <c r="AP36" i="1"/>
  <c r="AJ36" i="1"/>
  <c r="FC36" i="1"/>
  <c r="EM36" i="1"/>
  <c r="DV36" i="1"/>
  <c r="DK36" i="1"/>
  <c r="CZ36" i="1"/>
  <c r="CP36" i="1"/>
  <c r="CE36" i="1"/>
  <c r="BT36" i="1"/>
  <c r="EL36" i="1"/>
  <c r="DO36" i="1"/>
  <c r="CT36" i="1"/>
  <c r="BX36" i="1"/>
  <c r="BH36" i="1"/>
  <c r="AX36" i="1"/>
  <c r="AM36" i="1"/>
  <c r="EE36" i="1"/>
  <c r="DJ36" i="1"/>
  <c r="CN36" i="1"/>
  <c r="BS36" i="1"/>
  <c r="BD36" i="1"/>
  <c r="AT36" i="1"/>
  <c r="AI36" i="1"/>
  <c r="FB36" i="1"/>
  <c r="DZ36" i="1"/>
  <c r="DD36" i="1"/>
  <c r="CI36" i="1"/>
  <c r="BN36" i="1"/>
  <c r="BC36" i="1"/>
  <c r="AR36" i="1"/>
  <c r="AH36" i="1"/>
  <c r="ET36" i="1"/>
  <c r="DT36" i="1"/>
  <c r="CY36" i="1"/>
  <c r="CD36" i="1"/>
  <c r="BJ36" i="1"/>
  <c r="AY36" i="1"/>
  <c r="AN36" i="1"/>
  <c r="FE32" i="1"/>
  <c r="FA32" i="1"/>
  <c r="EW32" i="1"/>
  <c r="ES32" i="1"/>
  <c r="EO32" i="1"/>
  <c r="EK32" i="1"/>
  <c r="EG32" i="1"/>
  <c r="EC32" i="1"/>
  <c r="DY32" i="1"/>
  <c r="DU32" i="1"/>
  <c r="DQ32" i="1"/>
  <c r="DM32" i="1"/>
  <c r="DI32" i="1"/>
  <c r="DE32" i="1"/>
  <c r="DA32" i="1"/>
  <c r="CW32" i="1"/>
  <c r="CS32" i="1"/>
  <c r="CO32" i="1"/>
  <c r="CK32" i="1"/>
  <c r="CG32" i="1"/>
  <c r="CC32" i="1"/>
  <c r="BY32" i="1"/>
  <c r="BU32" i="1"/>
  <c r="BQ32" i="1"/>
  <c r="BM32" i="1"/>
  <c r="BI32" i="1"/>
  <c r="BE32" i="1"/>
  <c r="BA32" i="1"/>
  <c r="AW32" i="1"/>
  <c r="AS32" i="1"/>
  <c r="AO32" i="1"/>
  <c r="AK32" i="1"/>
  <c r="AG32" i="1"/>
  <c r="FD32" i="1"/>
  <c r="EY32" i="1"/>
  <c r="ET32" i="1"/>
  <c r="EN32" i="1"/>
  <c r="EI32" i="1"/>
  <c r="ED32" i="1"/>
  <c r="DX32" i="1"/>
  <c r="DS32" i="1"/>
  <c r="DN32" i="1"/>
  <c r="DH32" i="1"/>
  <c r="DC32" i="1"/>
  <c r="CX32" i="1"/>
  <c r="CR32" i="1"/>
  <c r="CM32" i="1"/>
  <c r="CH32" i="1"/>
  <c r="CB32" i="1"/>
  <c r="BW32" i="1"/>
  <c r="BR32" i="1"/>
  <c r="BL32" i="1"/>
  <c r="BG32" i="1"/>
  <c r="BB32" i="1"/>
  <c r="AV32" i="1"/>
  <c r="AQ32" i="1"/>
  <c r="AL32" i="1"/>
  <c r="FH32" i="1"/>
  <c r="FC32" i="1"/>
  <c r="EX32" i="1"/>
  <c r="ER32" i="1"/>
  <c r="EM32" i="1"/>
  <c r="EH32" i="1"/>
  <c r="EB32" i="1"/>
  <c r="DW32" i="1"/>
  <c r="DR32" i="1"/>
  <c r="DL32" i="1"/>
  <c r="DG32" i="1"/>
  <c r="DB32" i="1"/>
  <c r="CV32" i="1"/>
  <c r="CQ32" i="1"/>
  <c r="CL32" i="1"/>
  <c r="CF32" i="1"/>
  <c r="CA32" i="1"/>
  <c r="BV32" i="1"/>
  <c r="BP32" i="1"/>
  <c r="BK32" i="1"/>
  <c r="BF32" i="1"/>
  <c r="AZ32" i="1"/>
  <c r="AU32" i="1"/>
  <c r="AP32" i="1"/>
  <c r="AJ32" i="1"/>
  <c r="FF32" i="1"/>
  <c r="EU32" i="1"/>
  <c r="EJ32" i="1"/>
  <c r="DZ32" i="1"/>
  <c r="DO32" i="1"/>
  <c r="DD32" i="1"/>
  <c r="CT32" i="1"/>
  <c r="CI32" i="1"/>
  <c r="BX32" i="1"/>
  <c r="BN32" i="1"/>
  <c r="BC32" i="1"/>
  <c r="AR32" i="1"/>
  <c r="AH32" i="1"/>
  <c r="FB32" i="1"/>
  <c r="EQ32" i="1"/>
  <c r="EF32" i="1"/>
  <c r="DV32" i="1"/>
  <c r="DK32" i="1"/>
  <c r="CZ32" i="1"/>
  <c r="CP32" i="1"/>
  <c r="CE32" i="1"/>
  <c r="BT32" i="1"/>
  <c r="BJ32" i="1"/>
  <c r="AY32" i="1"/>
  <c r="AN32" i="1"/>
  <c r="EZ32" i="1"/>
  <c r="EP32" i="1"/>
  <c r="EE32" i="1"/>
  <c r="DT32" i="1"/>
  <c r="DJ32" i="1"/>
  <c r="CY32" i="1"/>
  <c r="CN32" i="1"/>
  <c r="CD32" i="1"/>
  <c r="BS32" i="1"/>
  <c r="BH32" i="1"/>
  <c r="AX32" i="1"/>
  <c r="AM32" i="1"/>
  <c r="FG32" i="1"/>
  <c r="EV32" i="1"/>
  <c r="EL32" i="1"/>
  <c r="EA32" i="1"/>
  <c r="DP32" i="1"/>
  <c r="DF32" i="1"/>
  <c r="CU32" i="1"/>
  <c r="CJ32" i="1"/>
  <c r="BZ32" i="1"/>
  <c r="BO32" i="1"/>
  <c r="BD32" i="1"/>
  <c r="AT32" i="1"/>
  <c r="AI32" i="1"/>
  <c r="FF28" i="1"/>
  <c r="FB28" i="1"/>
  <c r="EX28" i="1"/>
  <c r="ET28" i="1"/>
  <c r="EP28" i="1"/>
  <c r="EL28" i="1"/>
  <c r="EH28" i="1"/>
  <c r="ED28" i="1"/>
  <c r="DZ28" i="1"/>
  <c r="DV28" i="1"/>
  <c r="DR28" i="1"/>
  <c r="DN28" i="1"/>
  <c r="DJ28" i="1"/>
  <c r="DF28" i="1"/>
  <c r="DB28" i="1"/>
  <c r="CX28" i="1"/>
  <c r="CT28" i="1"/>
  <c r="CP28" i="1"/>
  <c r="CL28" i="1"/>
  <c r="CH28" i="1"/>
  <c r="CD28" i="1"/>
  <c r="BZ28" i="1"/>
  <c r="BV28" i="1"/>
  <c r="BR28" i="1"/>
  <c r="BN28" i="1"/>
  <c r="BJ28" i="1"/>
  <c r="BF28" i="1"/>
  <c r="BB28" i="1"/>
  <c r="AX28" i="1"/>
  <c r="AT28" i="1"/>
  <c r="AP28" i="1"/>
  <c r="AL28" i="1"/>
  <c r="AH28" i="1"/>
  <c r="FE28" i="1"/>
  <c r="FA28" i="1"/>
  <c r="EW28" i="1"/>
  <c r="ES28" i="1"/>
  <c r="EO28" i="1"/>
  <c r="EK28" i="1"/>
  <c r="EG28" i="1"/>
  <c r="EC28" i="1"/>
  <c r="DY28" i="1"/>
  <c r="DU28" i="1"/>
  <c r="DQ28" i="1"/>
  <c r="DM28" i="1"/>
  <c r="DI28" i="1"/>
  <c r="DE28" i="1"/>
  <c r="DA28" i="1"/>
  <c r="CW28" i="1"/>
  <c r="CS28" i="1"/>
  <c r="CO28" i="1"/>
  <c r="CK28" i="1"/>
  <c r="CG28" i="1"/>
  <c r="CC28" i="1"/>
  <c r="BY28" i="1"/>
  <c r="BU28" i="1"/>
  <c r="BQ28" i="1"/>
  <c r="BM28" i="1"/>
  <c r="BI28" i="1"/>
  <c r="BE28" i="1"/>
  <c r="BA28" i="1"/>
  <c r="AW28" i="1"/>
  <c r="AS28" i="1"/>
  <c r="AO28" i="1"/>
  <c r="AK28" i="1"/>
  <c r="AG28" i="1"/>
  <c r="FC28" i="1"/>
  <c r="EU28" i="1"/>
  <c r="EM28" i="1"/>
  <c r="EE28" i="1"/>
  <c r="DW28" i="1"/>
  <c r="DO28" i="1"/>
  <c r="DG28" i="1"/>
  <c r="CY28" i="1"/>
  <c r="CQ28" i="1"/>
  <c r="CI28" i="1"/>
  <c r="CA28" i="1"/>
  <c r="BS28" i="1"/>
  <c r="BK28" i="1"/>
  <c r="BC28" i="1"/>
  <c r="AU28" i="1"/>
  <c r="AM28" i="1"/>
  <c r="FH28" i="1"/>
  <c r="EZ28" i="1"/>
  <c r="ER28" i="1"/>
  <c r="EJ28" i="1"/>
  <c r="EB28" i="1"/>
  <c r="DT28" i="1"/>
  <c r="DL28" i="1"/>
  <c r="DD28" i="1"/>
  <c r="CV28" i="1"/>
  <c r="CN28" i="1"/>
  <c r="CF28" i="1"/>
  <c r="BX28" i="1"/>
  <c r="BP28" i="1"/>
  <c r="BH28" i="1"/>
  <c r="AZ28" i="1"/>
  <c r="AR28" i="1"/>
  <c r="AJ28" i="1"/>
  <c r="FG28" i="1"/>
  <c r="EY28" i="1"/>
  <c r="EQ28" i="1"/>
  <c r="EI28" i="1"/>
  <c r="EA28" i="1"/>
  <c r="DS28" i="1"/>
  <c r="DK28" i="1"/>
  <c r="DC28" i="1"/>
  <c r="CU28" i="1"/>
  <c r="CM28" i="1"/>
  <c r="CE28" i="1"/>
  <c r="BW28" i="1"/>
  <c r="BO28" i="1"/>
  <c r="BG28" i="1"/>
  <c r="AY28" i="1"/>
  <c r="AQ28" i="1"/>
  <c r="AI28" i="1"/>
  <c r="FD28" i="1"/>
  <c r="EV28" i="1"/>
  <c r="EN28" i="1"/>
  <c r="EF28" i="1"/>
  <c r="DX28" i="1"/>
  <c r="DP28" i="1"/>
  <c r="DH28" i="1"/>
  <c r="CZ28" i="1"/>
  <c r="CR28" i="1"/>
  <c r="CJ28" i="1"/>
  <c r="CB28" i="1"/>
  <c r="BT28" i="1"/>
  <c r="BL28" i="1"/>
  <c r="BD28" i="1"/>
  <c r="AV28" i="1"/>
  <c r="AN28" i="1"/>
  <c r="FF24" i="1"/>
  <c r="FB24" i="1"/>
  <c r="EX24" i="1"/>
  <c r="ET24" i="1"/>
  <c r="EP24" i="1"/>
  <c r="EL24" i="1"/>
  <c r="EH24" i="1"/>
  <c r="ED24" i="1"/>
  <c r="DZ24" i="1"/>
  <c r="DV24" i="1"/>
  <c r="DR24" i="1"/>
  <c r="DN24" i="1"/>
  <c r="DJ24" i="1"/>
  <c r="DF24" i="1"/>
  <c r="DB24" i="1"/>
  <c r="CX24" i="1"/>
  <c r="CT24" i="1"/>
  <c r="CP24" i="1"/>
  <c r="CL24" i="1"/>
  <c r="CH24" i="1"/>
  <c r="CD24" i="1"/>
  <c r="BZ24" i="1"/>
  <c r="BV24" i="1"/>
  <c r="BR24" i="1"/>
  <c r="BN24" i="1"/>
  <c r="BJ24" i="1"/>
  <c r="BF24" i="1"/>
  <c r="BB24" i="1"/>
  <c r="AX24" i="1"/>
  <c r="AT24" i="1"/>
  <c r="AP24" i="1"/>
  <c r="AU27" i="2" s="1"/>
  <c r="AL24" i="1"/>
  <c r="AM27" i="2" s="1"/>
  <c r="AH24" i="1"/>
  <c r="AE27" i="2" s="1"/>
  <c r="FE24" i="1"/>
  <c r="FA24" i="1"/>
  <c r="EW24" i="1"/>
  <c r="ES24" i="1"/>
  <c r="EO24" i="1"/>
  <c r="EK24" i="1"/>
  <c r="EG24" i="1"/>
  <c r="EC24" i="1"/>
  <c r="DY24" i="1"/>
  <c r="DU24" i="1"/>
  <c r="DQ24" i="1"/>
  <c r="DM24" i="1"/>
  <c r="DI24" i="1"/>
  <c r="DE24" i="1"/>
  <c r="DA24" i="1"/>
  <c r="CW24" i="1"/>
  <c r="CS24" i="1"/>
  <c r="CO24" i="1"/>
  <c r="CK24" i="1"/>
  <c r="CG24" i="1"/>
  <c r="CC24" i="1"/>
  <c r="BY24" i="1"/>
  <c r="BU24" i="1"/>
  <c r="BQ24" i="1"/>
  <c r="BM24" i="1"/>
  <c r="BI24" i="1"/>
  <c r="BE24" i="1"/>
  <c r="BA24" i="1"/>
  <c r="AW24" i="1"/>
  <c r="AS24" i="1"/>
  <c r="AO24" i="1"/>
  <c r="AS27" i="2" s="1"/>
  <c r="AK24" i="1"/>
  <c r="AK27" i="2" s="1"/>
  <c r="AG24" i="1"/>
  <c r="AC27" i="2" s="1"/>
  <c r="FC24" i="1"/>
  <c r="EU24" i="1"/>
  <c r="EM24" i="1"/>
  <c r="EE24" i="1"/>
  <c r="DW24" i="1"/>
  <c r="DO24" i="1"/>
  <c r="DG24" i="1"/>
  <c r="CY24" i="1"/>
  <c r="CQ24" i="1"/>
  <c r="CI24" i="1"/>
  <c r="CA24" i="1"/>
  <c r="BS24" i="1"/>
  <c r="BK24" i="1"/>
  <c r="BC24" i="1"/>
  <c r="AU24" i="1"/>
  <c r="AM24" i="1"/>
  <c r="AO27" i="2" s="1"/>
  <c r="FH24" i="1"/>
  <c r="EZ24" i="1"/>
  <c r="ER24" i="1"/>
  <c r="EJ24" i="1"/>
  <c r="EB24" i="1"/>
  <c r="DT24" i="1"/>
  <c r="DL24" i="1"/>
  <c r="DD24" i="1"/>
  <c r="CV24" i="1"/>
  <c r="CN24" i="1"/>
  <c r="CF24" i="1"/>
  <c r="BX24" i="1"/>
  <c r="BP24" i="1"/>
  <c r="BH24" i="1"/>
  <c r="AZ24" i="1"/>
  <c r="AR24" i="1"/>
  <c r="AY27" i="2" s="1"/>
  <c r="AJ24" i="1"/>
  <c r="AI27" i="2" s="1"/>
  <c r="FG24" i="1"/>
  <c r="EY24" i="1"/>
  <c r="EQ24" i="1"/>
  <c r="EI24" i="1"/>
  <c r="EA24" i="1"/>
  <c r="DS24" i="1"/>
  <c r="DK24" i="1"/>
  <c r="DC24" i="1"/>
  <c r="CU24" i="1"/>
  <c r="CM24" i="1"/>
  <c r="CE24" i="1"/>
  <c r="BW24" i="1"/>
  <c r="BO24" i="1"/>
  <c r="BG24" i="1"/>
  <c r="AY24" i="1"/>
  <c r="AQ24" i="1"/>
  <c r="AW27" i="2" s="1"/>
  <c r="AI24" i="1"/>
  <c r="AG27" i="2" s="1"/>
  <c r="FD24" i="1"/>
  <c r="EV24" i="1"/>
  <c r="EN24" i="1"/>
  <c r="EF24" i="1"/>
  <c r="DX24" i="1"/>
  <c r="DP24" i="1"/>
  <c r="DH24" i="1"/>
  <c r="CZ24" i="1"/>
  <c r="CR24" i="1"/>
  <c r="CJ24" i="1"/>
  <c r="CB24" i="1"/>
  <c r="BT24" i="1"/>
  <c r="BL24" i="1"/>
  <c r="BD24" i="1"/>
  <c r="AV24" i="1"/>
  <c r="AN24" i="1"/>
  <c r="AQ27" i="2" s="1"/>
  <c r="EX49" i="1"/>
  <c r="EH49" i="1"/>
  <c r="DR49" i="1"/>
  <c r="DB49" i="1"/>
  <c r="CL49" i="1"/>
  <c r="BV49" i="1"/>
  <c r="BF49" i="1"/>
  <c r="AQ49" i="1"/>
  <c r="AI49" i="1"/>
  <c r="ET49" i="1"/>
  <c r="ED49" i="1"/>
  <c r="DN49" i="1"/>
  <c r="CX49" i="1"/>
  <c r="CH49" i="1"/>
  <c r="BR49" i="1"/>
  <c r="BB49" i="1"/>
  <c r="AO49" i="1"/>
  <c r="AG49" i="1"/>
  <c r="FB49" i="1"/>
  <c r="DV49" i="1"/>
  <c r="CP49" i="1"/>
  <c r="BJ49" i="1"/>
  <c r="AK49" i="1"/>
  <c r="EP49" i="1"/>
  <c r="DJ49" i="1"/>
  <c r="CD49" i="1"/>
  <c r="AX49" i="1"/>
  <c r="EL49" i="1"/>
  <c r="BZ49" i="1"/>
  <c r="AT49" i="1"/>
  <c r="DZ49" i="1"/>
  <c r="BN49" i="1"/>
  <c r="DF49" i="1"/>
  <c r="CT49" i="1"/>
  <c r="AM49" i="1"/>
  <c r="FF49" i="1"/>
  <c r="EW49" i="1"/>
  <c r="EG49" i="1"/>
  <c r="DQ49" i="1"/>
  <c r="DA49" i="1"/>
  <c r="CK49" i="1"/>
  <c r="BU49" i="1"/>
  <c r="BE49" i="1"/>
  <c r="FH49" i="1"/>
  <c r="ER49" i="1"/>
  <c r="EB49" i="1"/>
  <c r="DL49" i="1"/>
  <c r="CV49" i="1"/>
  <c r="CF49" i="1"/>
  <c r="BP49" i="1"/>
  <c r="AZ49" i="1"/>
  <c r="AN49" i="1"/>
  <c r="BO49" i="1"/>
  <c r="CU49" i="1"/>
  <c r="EA49" i="1"/>
  <c r="FG49" i="1"/>
  <c r="AL49" i="1"/>
  <c r="BK49" i="1"/>
  <c r="CQ49" i="1"/>
  <c r="DW49" i="1"/>
  <c r="FC49" i="1"/>
  <c r="ES49" i="1"/>
  <c r="EC49" i="1"/>
  <c r="DM49" i="1"/>
  <c r="CW49" i="1"/>
  <c r="CG49" i="1"/>
  <c r="BQ49" i="1"/>
  <c r="BA49" i="1"/>
  <c r="FD49" i="1"/>
  <c r="EN49" i="1"/>
  <c r="DX49" i="1"/>
  <c r="DH49" i="1"/>
  <c r="CR49" i="1"/>
  <c r="CB49" i="1"/>
  <c r="BL49" i="1"/>
  <c r="AV49" i="1"/>
  <c r="AR49" i="1"/>
  <c r="BW49" i="1"/>
  <c r="DC49" i="1"/>
  <c r="EI49" i="1"/>
  <c r="AP49" i="1"/>
  <c r="BS49" i="1"/>
  <c r="CY49" i="1"/>
  <c r="EE49" i="1"/>
  <c r="FE49" i="1"/>
  <c r="EO49" i="1"/>
  <c r="DY49" i="1"/>
  <c r="DI49" i="1"/>
  <c r="CS49" i="1"/>
  <c r="CC49" i="1"/>
  <c r="BM49" i="1"/>
  <c r="AW49" i="1"/>
  <c r="EZ49" i="1"/>
  <c r="EJ49" i="1"/>
  <c r="DT49" i="1"/>
  <c r="DD49" i="1"/>
  <c r="CN49" i="1"/>
  <c r="BX49" i="1"/>
  <c r="BH49" i="1"/>
  <c r="AY49" i="1"/>
  <c r="CE49" i="1"/>
  <c r="DK49" i="1"/>
  <c r="EQ49" i="1"/>
  <c r="AU49" i="1"/>
  <c r="CA49" i="1"/>
  <c r="DG49" i="1"/>
  <c r="EM49" i="1"/>
  <c r="FA49" i="1"/>
  <c r="EK49" i="1"/>
  <c r="DU49" i="1"/>
  <c r="DE49" i="1"/>
  <c r="CO49" i="1"/>
  <c r="BY49" i="1"/>
  <c r="BI49" i="1"/>
  <c r="AS49" i="1"/>
  <c r="EV49" i="1"/>
  <c r="EF49" i="1"/>
  <c r="DP49" i="1"/>
  <c r="CZ49" i="1"/>
  <c r="CJ49" i="1"/>
  <c r="BT49" i="1"/>
  <c r="BD49" i="1"/>
  <c r="AJ49" i="1"/>
  <c r="BG49" i="1"/>
  <c r="CM49" i="1"/>
  <c r="DS49" i="1"/>
  <c r="EY49" i="1"/>
  <c r="AH49" i="1"/>
  <c r="BC49" i="1"/>
  <c r="CI49" i="1"/>
  <c r="DO49" i="1"/>
  <c r="EU49" i="1"/>
  <c r="AT21" i="1"/>
  <c r="AT55" i="1" s="1"/>
  <c r="CP21" i="1"/>
  <c r="CP55" i="1" s="1"/>
  <c r="ED21" i="1"/>
  <c r="ED55" i="1" s="1"/>
  <c r="FB21" i="1"/>
  <c r="FB55" i="1" s="1"/>
  <c r="AQ21" i="1"/>
  <c r="AQ55" i="1" s="1"/>
  <c r="BG21" i="1"/>
  <c r="BG55" i="1" s="1"/>
  <c r="BW21" i="1"/>
  <c r="BW55" i="1" s="1"/>
  <c r="CM21" i="1"/>
  <c r="CM55" i="1" s="1"/>
  <c r="DC21" i="1"/>
  <c r="DC55" i="1" s="1"/>
  <c r="DS21" i="1"/>
  <c r="DS55" i="1" s="1"/>
  <c r="EI21" i="1"/>
  <c r="EI55" i="1" s="1"/>
  <c r="EY21" i="1"/>
  <c r="EY55" i="1" s="1"/>
  <c r="BB21" i="1"/>
  <c r="BB55" i="1" s="1"/>
  <c r="CT21" i="1"/>
  <c r="CT55" i="1" s="1"/>
  <c r="AJ21" i="1"/>
  <c r="AJ55" i="1" s="1"/>
  <c r="AZ21" i="1"/>
  <c r="AZ55" i="1" s="1"/>
  <c r="BP21" i="1"/>
  <c r="BP55" i="1" s="1"/>
  <c r="CF21" i="1"/>
  <c r="CF55" i="1" s="1"/>
  <c r="CV21" i="1"/>
  <c r="CV55" i="1" s="1"/>
  <c r="DL21" i="1"/>
  <c r="DL55" i="1" s="1"/>
  <c r="EB21" i="1"/>
  <c r="EB55" i="1" s="1"/>
  <c r="ER21" i="1"/>
  <c r="ER55" i="1" s="1"/>
  <c r="FH21" i="1"/>
  <c r="FH55" i="1" s="1"/>
  <c r="BV21" i="1"/>
  <c r="BV55" i="1" s="1"/>
  <c r="DV21" i="1"/>
  <c r="DV55" i="1" s="1"/>
  <c r="AO21" i="1"/>
  <c r="AO55" i="1" s="1"/>
  <c r="BE21" i="1"/>
  <c r="BE55" i="1" s="1"/>
  <c r="BU21" i="1"/>
  <c r="BU55" i="1" s="1"/>
  <c r="CK21" i="1"/>
  <c r="CK55" i="1" s="1"/>
  <c r="DA21" i="1"/>
  <c r="DA55" i="1" s="1"/>
  <c r="DQ21" i="1"/>
  <c r="DQ55" i="1" s="1"/>
  <c r="EG21" i="1"/>
  <c r="EG55" i="1" s="1"/>
  <c r="EW21" i="1"/>
  <c r="EW55" i="1" s="1"/>
  <c r="T12" i="2"/>
  <c r="AI11" i="2"/>
  <c r="AQ11" i="2"/>
  <c r="AY11" i="2"/>
  <c r="AC11" i="2"/>
  <c r="AK11" i="2"/>
  <c r="AS11" i="2"/>
  <c r="AE11" i="2"/>
  <c r="AM11" i="2"/>
  <c r="AU11" i="2"/>
  <c r="AG11" i="2"/>
  <c r="AO11" i="2"/>
  <c r="AW11" i="2"/>
  <c r="T30" i="2"/>
  <c r="AI29" i="2"/>
  <c r="AQ29" i="2"/>
  <c r="AY29" i="2"/>
  <c r="AC29" i="2"/>
  <c r="AK29" i="2"/>
  <c r="AS29" i="2"/>
  <c r="AE29" i="2"/>
  <c r="AM29" i="2"/>
  <c r="AU29" i="2"/>
  <c r="AO29" i="2"/>
  <c r="AW29" i="2"/>
  <c r="AG29" i="2"/>
  <c r="EB52" i="1"/>
  <c r="CV52" i="1"/>
  <c r="BP52" i="1"/>
  <c r="AJ52" i="1"/>
  <c r="DD52" i="1"/>
  <c r="DT52" i="1"/>
  <c r="CN52" i="1"/>
  <c r="BH52" i="1"/>
  <c r="EJ52" i="1"/>
  <c r="EX52" i="1"/>
  <c r="DL52" i="1"/>
  <c r="CF52" i="1"/>
  <c r="AZ52" i="1"/>
  <c r="BX52" i="1"/>
  <c r="AR52" i="1"/>
  <c r="FE52" i="1"/>
  <c r="EO52" i="1"/>
  <c r="DY52" i="1"/>
  <c r="DI52" i="1"/>
  <c r="CS52" i="1"/>
  <c r="CC52" i="1"/>
  <c r="BM52" i="1"/>
  <c r="AW52" i="1"/>
  <c r="AG52" i="1"/>
  <c r="EV52" i="1"/>
  <c r="FC52" i="1"/>
  <c r="EM52" i="1"/>
  <c r="DW52" i="1"/>
  <c r="DG52" i="1"/>
  <c r="CQ52" i="1"/>
  <c r="CA52" i="1"/>
  <c r="BK52" i="1"/>
  <c r="AU52" i="1"/>
  <c r="ET52" i="1"/>
  <c r="DJ52" i="1"/>
  <c r="CD52" i="1"/>
  <c r="AX52" i="1"/>
  <c r="DX52" i="1"/>
  <c r="CR52" i="1"/>
  <c r="BL52" i="1"/>
  <c r="BZ52" i="1"/>
  <c r="EL52" i="1"/>
  <c r="CH52" i="1"/>
  <c r="DP52" i="1"/>
  <c r="AL52" i="1"/>
  <c r="DV52" i="1"/>
  <c r="FA52" i="1"/>
  <c r="EK52" i="1"/>
  <c r="DU52" i="1"/>
  <c r="DE52" i="1"/>
  <c r="CO52" i="1"/>
  <c r="BY52" i="1"/>
  <c r="BI52" i="1"/>
  <c r="AS52" i="1"/>
  <c r="FH52" i="1"/>
  <c r="ER52" i="1"/>
  <c r="EY52" i="1"/>
  <c r="EI52" i="1"/>
  <c r="DS52" i="1"/>
  <c r="DC52" i="1"/>
  <c r="CM52" i="1"/>
  <c r="BW52" i="1"/>
  <c r="BG52" i="1"/>
  <c r="AQ52" i="1"/>
  <c r="EH52" i="1"/>
  <c r="DB52" i="1"/>
  <c r="BV52" i="1"/>
  <c r="AP52" i="1"/>
  <c r="FF52" i="1"/>
  <c r="CJ52" i="1"/>
  <c r="BD52" i="1"/>
  <c r="CP52" i="1"/>
  <c r="CX52" i="1"/>
  <c r="CL52" i="1"/>
  <c r="ED52" i="1"/>
  <c r="EW52" i="1"/>
  <c r="EG52" i="1"/>
  <c r="DQ52" i="1"/>
  <c r="DA52" i="1"/>
  <c r="CK52" i="1"/>
  <c r="BU52" i="1"/>
  <c r="BE52" i="1"/>
  <c r="AO52" i="1"/>
  <c r="FD52" i="1"/>
  <c r="EN52" i="1"/>
  <c r="EU52" i="1"/>
  <c r="EE52" i="1"/>
  <c r="DO52" i="1"/>
  <c r="CY52" i="1"/>
  <c r="CI52" i="1"/>
  <c r="BS52" i="1"/>
  <c r="BC52" i="1"/>
  <c r="AM52" i="1"/>
  <c r="DZ52" i="1"/>
  <c r="CT52" i="1"/>
  <c r="BN52" i="1"/>
  <c r="AH52" i="1"/>
  <c r="EP52" i="1"/>
  <c r="DH52" i="1"/>
  <c r="CB52" i="1"/>
  <c r="AV52" i="1"/>
  <c r="FB52" i="1"/>
  <c r="AT52" i="1"/>
  <c r="DF52" i="1"/>
  <c r="BB52" i="1"/>
  <c r="DN52" i="1"/>
  <c r="ES52" i="1"/>
  <c r="EC52" i="1"/>
  <c r="DM52" i="1"/>
  <c r="CW52" i="1"/>
  <c r="CG52" i="1"/>
  <c r="BQ52" i="1"/>
  <c r="BA52" i="1"/>
  <c r="AK52" i="1"/>
  <c r="EZ52" i="1"/>
  <c r="FG52" i="1"/>
  <c r="EQ52" i="1"/>
  <c r="EA52" i="1"/>
  <c r="DK52" i="1"/>
  <c r="CU52" i="1"/>
  <c r="CE52" i="1"/>
  <c r="BO52" i="1"/>
  <c r="AY52" i="1"/>
  <c r="AI52" i="1"/>
  <c r="DR52" i="1"/>
  <c r="BF52" i="1"/>
  <c r="EF52" i="1"/>
  <c r="CZ52" i="1"/>
  <c r="BT52" i="1"/>
  <c r="AN52" i="1"/>
  <c r="BJ52" i="1"/>
  <c r="BR52" i="1"/>
  <c r="AH112" i="1"/>
  <c r="AI112" i="1"/>
  <c r="AJ112" i="1"/>
  <c r="AK112" i="1"/>
  <c r="AA112" i="1" s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AG112" i="1"/>
  <c r="X1324" i="3"/>
  <c r="X1325" i="3" s="1"/>
  <c r="X1326" i="3" s="1"/>
  <c r="X1327" i="3" s="1"/>
  <c r="X1328" i="3" s="1"/>
  <c r="X1329" i="3" s="1"/>
  <c r="X1330" i="3" s="1"/>
  <c r="X1331" i="3" s="1"/>
  <c r="X1332" i="3" s="1"/>
  <c r="X1333" i="3" s="1"/>
  <c r="X1334" i="3" s="1"/>
  <c r="X1335" i="3" s="1"/>
  <c r="X1336" i="3" s="1"/>
  <c r="X1337" i="3" s="1"/>
  <c r="X1338" i="3" s="1"/>
  <c r="X1339" i="3" s="1"/>
  <c r="X1340" i="3" s="1"/>
  <c r="X1341" i="3" s="1"/>
  <c r="X1342" i="3" s="1"/>
  <c r="X1343" i="3" s="1"/>
  <c r="X1344" i="3" s="1"/>
  <c r="X1345" i="3" s="1"/>
  <c r="X1346" i="3" s="1"/>
  <c r="X1347" i="3" s="1"/>
  <c r="X1348" i="3" s="1"/>
  <c r="X1349" i="3" s="1"/>
  <c r="X1350" i="3" s="1"/>
  <c r="X1351" i="3" s="1"/>
  <c r="X1352" i="3" s="1"/>
  <c r="X1353" i="3" s="1"/>
  <c r="X1354" i="3" s="1"/>
  <c r="X1355" i="3" s="1"/>
  <c r="X1356" i="3" s="1"/>
  <c r="X1357" i="3" s="1"/>
  <c r="X1358" i="3" s="1"/>
  <c r="X1359" i="3" s="1"/>
  <c r="X1360" i="3" s="1"/>
  <c r="X1361" i="3" s="1"/>
  <c r="X1362" i="3" s="1"/>
  <c r="X1363" i="3" s="1"/>
  <c r="X1364" i="3" s="1"/>
  <c r="X1365" i="3" s="1"/>
  <c r="X1366" i="3" s="1"/>
  <c r="X1367" i="3" s="1"/>
  <c r="X1368" i="3" s="1"/>
  <c r="X1369" i="3" s="1"/>
  <c r="X1370" i="3" s="1"/>
  <c r="X1371" i="3" s="1"/>
  <c r="X1372" i="3" s="1"/>
  <c r="X1373" i="3" s="1"/>
  <c r="X1374" i="3" s="1"/>
  <c r="X1375" i="3" s="1"/>
  <c r="X1376" i="3" s="1"/>
  <c r="X1377" i="3" s="1"/>
  <c r="X1378" i="3" s="1"/>
  <c r="X1379" i="3" s="1"/>
  <c r="X1380" i="3" s="1"/>
  <c r="X1381" i="3" s="1"/>
  <c r="X1382" i="3" s="1"/>
  <c r="X1383" i="3" s="1"/>
  <c r="Z681" i="3"/>
  <c r="Z682" i="3" s="1"/>
  <c r="Z655" i="3"/>
  <c r="Z656" i="3" s="1"/>
  <c r="Z629" i="3"/>
  <c r="Z630" i="3" s="1"/>
  <c r="Z603" i="3"/>
  <c r="Z604" i="3" s="1"/>
  <c r="Z577" i="3"/>
  <c r="Z578" i="3" s="1"/>
  <c r="Z551" i="3"/>
  <c r="Z552" i="3" s="1"/>
  <c r="Z525" i="3"/>
  <c r="Z526" i="3" s="1"/>
  <c r="Z499" i="3"/>
  <c r="Z500" i="3" s="1"/>
  <c r="Z473" i="3"/>
  <c r="Z474" i="3" s="1"/>
  <c r="Z447" i="3"/>
  <c r="Z448" i="3" s="1"/>
  <c r="Z421" i="3"/>
  <c r="Z422" i="3" s="1"/>
  <c r="Z395" i="3"/>
  <c r="Z396" i="3" s="1"/>
  <c r="Z369" i="3"/>
  <c r="Z370" i="3" s="1"/>
  <c r="Z343" i="3"/>
  <c r="Z344" i="3" s="1"/>
  <c r="Z317" i="3"/>
  <c r="Z318" i="3" s="1"/>
  <c r="Z291" i="3"/>
  <c r="Z292" i="3" s="1"/>
  <c r="Z265" i="3"/>
  <c r="Z266" i="3" s="1"/>
  <c r="Z239" i="3"/>
  <c r="Z240" i="3" s="1"/>
  <c r="Z213" i="3"/>
  <c r="Z214" i="3" s="1"/>
  <c r="Z187" i="3"/>
  <c r="Z188" i="3" s="1"/>
  <c r="Z161" i="3"/>
  <c r="Z162" i="3" s="1"/>
  <c r="Z135" i="3"/>
  <c r="Z136" i="3" s="1"/>
  <c r="Z109" i="3"/>
  <c r="Z110" i="3" s="1"/>
  <c r="Z83" i="3"/>
  <c r="Z57" i="3"/>
  <c r="AA57" i="3"/>
  <c r="AA83" i="3" s="1"/>
  <c r="AA109" i="3" s="1"/>
  <c r="AA135" i="3" s="1"/>
  <c r="AA161" i="3" s="1"/>
  <c r="AA187" i="3" s="1"/>
  <c r="AA213" i="3" s="1"/>
  <c r="AA239" i="3" s="1"/>
  <c r="AA265" i="3" s="1"/>
  <c r="AA291" i="3" s="1"/>
  <c r="AA317" i="3" s="1"/>
  <c r="AA343" i="3" s="1"/>
  <c r="AA369" i="3" s="1"/>
  <c r="AA395" i="3" s="1"/>
  <c r="AA421" i="3" s="1"/>
  <c r="AA447" i="3" s="1"/>
  <c r="AA473" i="3" s="1"/>
  <c r="AA499" i="3" s="1"/>
  <c r="AA525" i="3" s="1"/>
  <c r="AA551" i="3" s="1"/>
  <c r="AA577" i="3" s="1"/>
  <c r="AA603" i="3" s="1"/>
  <c r="AA629" i="3" s="1"/>
  <c r="AA655" i="3" s="1"/>
  <c r="AA681" i="3" s="1"/>
  <c r="AA707" i="3" s="1"/>
  <c r="Z58" i="3"/>
  <c r="AA58" i="3"/>
  <c r="AA84" i="3" s="1"/>
  <c r="AA110" i="3" s="1"/>
  <c r="AA136" i="3" s="1"/>
  <c r="AA162" i="3" s="1"/>
  <c r="AA188" i="3" s="1"/>
  <c r="AA214" i="3" s="1"/>
  <c r="AA240" i="3" s="1"/>
  <c r="AA266" i="3" s="1"/>
  <c r="AA292" i="3" s="1"/>
  <c r="AA318" i="3" s="1"/>
  <c r="AA344" i="3" s="1"/>
  <c r="AA370" i="3" s="1"/>
  <c r="AA396" i="3" s="1"/>
  <c r="AA422" i="3" s="1"/>
  <c r="AA448" i="3" s="1"/>
  <c r="AA474" i="3" s="1"/>
  <c r="AA500" i="3" s="1"/>
  <c r="AA526" i="3" s="1"/>
  <c r="AA552" i="3" s="1"/>
  <c r="AA578" i="3" s="1"/>
  <c r="AA604" i="3" s="1"/>
  <c r="AA630" i="3" s="1"/>
  <c r="AA656" i="3" s="1"/>
  <c r="AA682" i="3" s="1"/>
  <c r="AA708" i="3" s="1"/>
  <c r="Z59" i="3"/>
  <c r="AA59" i="3"/>
  <c r="AA85" i="3" s="1"/>
  <c r="AA111" i="3" s="1"/>
  <c r="AA137" i="3" s="1"/>
  <c r="AA163" i="3" s="1"/>
  <c r="AA189" i="3" s="1"/>
  <c r="AA215" i="3" s="1"/>
  <c r="AA241" i="3" s="1"/>
  <c r="AA267" i="3" s="1"/>
  <c r="AA293" i="3" s="1"/>
  <c r="AA319" i="3" s="1"/>
  <c r="AA345" i="3" s="1"/>
  <c r="AA371" i="3" s="1"/>
  <c r="AA397" i="3" s="1"/>
  <c r="AA423" i="3" s="1"/>
  <c r="AA449" i="3" s="1"/>
  <c r="AA475" i="3" s="1"/>
  <c r="AA501" i="3" s="1"/>
  <c r="AA527" i="3" s="1"/>
  <c r="AA553" i="3" s="1"/>
  <c r="AA579" i="3" s="1"/>
  <c r="AA605" i="3" s="1"/>
  <c r="AA631" i="3" s="1"/>
  <c r="AA657" i="3" s="1"/>
  <c r="AA683" i="3" s="1"/>
  <c r="AA709" i="3" s="1"/>
  <c r="Z60" i="3"/>
  <c r="AA60" i="3"/>
  <c r="AA86" i="3" s="1"/>
  <c r="AA112" i="3" s="1"/>
  <c r="AA138" i="3" s="1"/>
  <c r="AA164" i="3" s="1"/>
  <c r="AA190" i="3" s="1"/>
  <c r="AA216" i="3" s="1"/>
  <c r="AA242" i="3" s="1"/>
  <c r="AA268" i="3" s="1"/>
  <c r="AA294" i="3" s="1"/>
  <c r="AA320" i="3" s="1"/>
  <c r="AA346" i="3" s="1"/>
  <c r="AA372" i="3" s="1"/>
  <c r="AA398" i="3" s="1"/>
  <c r="AA424" i="3" s="1"/>
  <c r="AA450" i="3" s="1"/>
  <c r="AA476" i="3" s="1"/>
  <c r="AA502" i="3" s="1"/>
  <c r="AA528" i="3" s="1"/>
  <c r="AA554" i="3" s="1"/>
  <c r="AA580" i="3" s="1"/>
  <c r="AA606" i="3" s="1"/>
  <c r="AA632" i="3" s="1"/>
  <c r="AA658" i="3" s="1"/>
  <c r="AA684" i="3" s="1"/>
  <c r="AA710" i="3" s="1"/>
  <c r="Z61" i="3"/>
  <c r="AA61" i="3"/>
  <c r="AA87" i="3" s="1"/>
  <c r="AA113" i="3" s="1"/>
  <c r="AA139" i="3" s="1"/>
  <c r="AA165" i="3" s="1"/>
  <c r="AA191" i="3" s="1"/>
  <c r="AA217" i="3" s="1"/>
  <c r="AA243" i="3" s="1"/>
  <c r="AA269" i="3" s="1"/>
  <c r="AA295" i="3" s="1"/>
  <c r="AA321" i="3" s="1"/>
  <c r="AA347" i="3" s="1"/>
  <c r="AA373" i="3" s="1"/>
  <c r="AA399" i="3" s="1"/>
  <c r="AA425" i="3" s="1"/>
  <c r="AA451" i="3" s="1"/>
  <c r="AA477" i="3" s="1"/>
  <c r="AA503" i="3" s="1"/>
  <c r="AA529" i="3" s="1"/>
  <c r="AA555" i="3" s="1"/>
  <c r="AA581" i="3" s="1"/>
  <c r="AA607" i="3" s="1"/>
  <c r="AA633" i="3" s="1"/>
  <c r="AA659" i="3" s="1"/>
  <c r="AA685" i="3" s="1"/>
  <c r="AA711" i="3" s="1"/>
  <c r="Z62" i="3"/>
  <c r="AA62" i="3"/>
  <c r="AA88" i="3" s="1"/>
  <c r="AA114" i="3" s="1"/>
  <c r="AA140" i="3" s="1"/>
  <c r="AA166" i="3" s="1"/>
  <c r="AA192" i="3" s="1"/>
  <c r="AA218" i="3" s="1"/>
  <c r="AA244" i="3" s="1"/>
  <c r="AA270" i="3" s="1"/>
  <c r="AA296" i="3" s="1"/>
  <c r="AA322" i="3" s="1"/>
  <c r="AA348" i="3" s="1"/>
  <c r="AA374" i="3" s="1"/>
  <c r="AA400" i="3" s="1"/>
  <c r="AA426" i="3" s="1"/>
  <c r="AA452" i="3" s="1"/>
  <c r="AA478" i="3" s="1"/>
  <c r="AA504" i="3" s="1"/>
  <c r="AA530" i="3" s="1"/>
  <c r="AA556" i="3" s="1"/>
  <c r="AA582" i="3" s="1"/>
  <c r="AA608" i="3" s="1"/>
  <c r="AA634" i="3" s="1"/>
  <c r="AA660" i="3" s="1"/>
  <c r="AA686" i="3" s="1"/>
  <c r="AA712" i="3" s="1"/>
  <c r="Z63" i="3"/>
  <c r="AA63" i="3"/>
  <c r="AA89" i="3" s="1"/>
  <c r="AA115" i="3" s="1"/>
  <c r="AA141" i="3" s="1"/>
  <c r="AA167" i="3" s="1"/>
  <c r="AA193" i="3" s="1"/>
  <c r="AA219" i="3" s="1"/>
  <c r="AA245" i="3" s="1"/>
  <c r="AA271" i="3" s="1"/>
  <c r="AA297" i="3" s="1"/>
  <c r="AA323" i="3" s="1"/>
  <c r="AA349" i="3" s="1"/>
  <c r="AA375" i="3" s="1"/>
  <c r="AA401" i="3" s="1"/>
  <c r="AA427" i="3" s="1"/>
  <c r="AA453" i="3" s="1"/>
  <c r="AA479" i="3" s="1"/>
  <c r="AA505" i="3" s="1"/>
  <c r="AA531" i="3" s="1"/>
  <c r="AA557" i="3" s="1"/>
  <c r="AA583" i="3" s="1"/>
  <c r="AA609" i="3" s="1"/>
  <c r="AA635" i="3" s="1"/>
  <c r="AA661" i="3" s="1"/>
  <c r="AA687" i="3" s="1"/>
  <c r="AA713" i="3" s="1"/>
  <c r="Z64" i="3"/>
  <c r="AA64" i="3"/>
  <c r="Z65" i="3"/>
  <c r="AA65" i="3"/>
  <c r="AA91" i="3" s="1"/>
  <c r="AA117" i="3" s="1"/>
  <c r="AA143" i="3" s="1"/>
  <c r="AA169" i="3" s="1"/>
  <c r="AA195" i="3" s="1"/>
  <c r="AA221" i="3" s="1"/>
  <c r="AA247" i="3" s="1"/>
  <c r="AA273" i="3" s="1"/>
  <c r="AA299" i="3" s="1"/>
  <c r="AA325" i="3" s="1"/>
  <c r="AA351" i="3" s="1"/>
  <c r="AA377" i="3" s="1"/>
  <c r="AA403" i="3" s="1"/>
  <c r="AA429" i="3" s="1"/>
  <c r="AA455" i="3" s="1"/>
  <c r="AA481" i="3" s="1"/>
  <c r="AA507" i="3" s="1"/>
  <c r="AA533" i="3" s="1"/>
  <c r="AA559" i="3" s="1"/>
  <c r="AA585" i="3" s="1"/>
  <c r="AA611" i="3" s="1"/>
  <c r="AA637" i="3" s="1"/>
  <c r="AA663" i="3" s="1"/>
  <c r="AA689" i="3" s="1"/>
  <c r="AA715" i="3" s="1"/>
  <c r="Z66" i="3"/>
  <c r="AA66" i="3"/>
  <c r="AA92" i="3" s="1"/>
  <c r="AA118" i="3" s="1"/>
  <c r="AA144" i="3" s="1"/>
  <c r="AA170" i="3" s="1"/>
  <c r="AA196" i="3" s="1"/>
  <c r="AA222" i="3" s="1"/>
  <c r="AA248" i="3" s="1"/>
  <c r="AA274" i="3" s="1"/>
  <c r="AA300" i="3" s="1"/>
  <c r="AA326" i="3" s="1"/>
  <c r="AA352" i="3" s="1"/>
  <c r="AA378" i="3" s="1"/>
  <c r="AA404" i="3" s="1"/>
  <c r="AA430" i="3" s="1"/>
  <c r="AA456" i="3" s="1"/>
  <c r="AA482" i="3" s="1"/>
  <c r="AA508" i="3" s="1"/>
  <c r="AA534" i="3" s="1"/>
  <c r="AA560" i="3" s="1"/>
  <c r="AA586" i="3" s="1"/>
  <c r="AA612" i="3" s="1"/>
  <c r="AA638" i="3" s="1"/>
  <c r="AA664" i="3" s="1"/>
  <c r="AA690" i="3" s="1"/>
  <c r="AA716" i="3" s="1"/>
  <c r="Z67" i="3"/>
  <c r="AA67" i="3"/>
  <c r="AA93" i="3" s="1"/>
  <c r="AA119" i="3" s="1"/>
  <c r="AA145" i="3" s="1"/>
  <c r="AA171" i="3" s="1"/>
  <c r="AA197" i="3" s="1"/>
  <c r="AA223" i="3" s="1"/>
  <c r="AA249" i="3" s="1"/>
  <c r="AA275" i="3" s="1"/>
  <c r="AA301" i="3" s="1"/>
  <c r="AA327" i="3" s="1"/>
  <c r="AA353" i="3" s="1"/>
  <c r="AA379" i="3" s="1"/>
  <c r="AA405" i="3" s="1"/>
  <c r="AA431" i="3" s="1"/>
  <c r="AA457" i="3" s="1"/>
  <c r="AA483" i="3" s="1"/>
  <c r="AA509" i="3" s="1"/>
  <c r="AA535" i="3" s="1"/>
  <c r="AA561" i="3" s="1"/>
  <c r="AA587" i="3" s="1"/>
  <c r="AA613" i="3" s="1"/>
  <c r="AA639" i="3" s="1"/>
  <c r="AA665" i="3" s="1"/>
  <c r="AA691" i="3" s="1"/>
  <c r="AA717" i="3" s="1"/>
  <c r="Z68" i="3"/>
  <c r="AA68" i="3"/>
  <c r="AA94" i="3" s="1"/>
  <c r="AA120" i="3" s="1"/>
  <c r="AA146" i="3" s="1"/>
  <c r="AA172" i="3" s="1"/>
  <c r="AA198" i="3" s="1"/>
  <c r="AA224" i="3" s="1"/>
  <c r="AA250" i="3" s="1"/>
  <c r="AA276" i="3" s="1"/>
  <c r="AA302" i="3" s="1"/>
  <c r="AA328" i="3" s="1"/>
  <c r="AA354" i="3" s="1"/>
  <c r="AA380" i="3" s="1"/>
  <c r="AA406" i="3" s="1"/>
  <c r="AA432" i="3" s="1"/>
  <c r="AA458" i="3" s="1"/>
  <c r="AA484" i="3" s="1"/>
  <c r="AA510" i="3" s="1"/>
  <c r="AA536" i="3" s="1"/>
  <c r="AA562" i="3" s="1"/>
  <c r="AA588" i="3" s="1"/>
  <c r="AA614" i="3" s="1"/>
  <c r="AA640" i="3" s="1"/>
  <c r="AA666" i="3" s="1"/>
  <c r="AA692" i="3" s="1"/>
  <c r="AA718" i="3" s="1"/>
  <c r="Z69" i="3"/>
  <c r="AA69" i="3"/>
  <c r="AA95" i="3" s="1"/>
  <c r="AA121" i="3" s="1"/>
  <c r="AA147" i="3" s="1"/>
  <c r="AA173" i="3" s="1"/>
  <c r="AA199" i="3" s="1"/>
  <c r="AA225" i="3" s="1"/>
  <c r="AA251" i="3" s="1"/>
  <c r="AA277" i="3" s="1"/>
  <c r="AA303" i="3" s="1"/>
  <c r="AA329" i="3" s="1"/>
  <c r="AA355" i="3" s="1"/>
  <c r="AA381" i="3" s="1"/>
  <c r="AA407" i="3" s="1"/>
  <c r="AA433" i="3" s="1"/>
  <c r="AA459" i="3" s="1"/>
  <c r="AA485" i="3" s="1"/>
  <c r="AA511" i="3" s="1"/>
  <c r="AA537" i="3" s="1"/>
  <c r="AA563" i="3" s="1"/>
  <c r="AA589" i="3" s="1"/>
  <c r="AA615" i="3" s="1"/>
  <c r="AA641" i="3" s="1"/>
  <c r="AA667" i="3" s="1"/>
  <c r="AA693" i="3" s="1"/>
  <c r="AA719" i="3" s="1"/>
  <c r="Z70" i="3"/>
  <c r="AA70" i="3"/>
  <c r="Z71" i="3"/>
  <c r="AA71" i="3"/>
  <c r="AA97" i="3" s="1"/>
  <c r="AA123" i="3" s="1"/>
  <c r="AA149" i="3" s="1"/>
  <c r="AA175" i="3" s="1"/>
  <c r="AA201" i="3" s="1"/>
  <c r="AA227" i="3" s="1"/>
  <c r="AA253" i="3" s="1"/>
  <c r="AA279" i="3" s="1"/>
  <c r="AA305" i="3" s="1"/>
  <c r="AA331" i="3" s="1"/>
  <c r="AA357" i="3" s="1"/>
  <c r="AA383" i="3" s="1"/>
  <c r="AA409" i="3" s="1"/>
  <c r="AA435" i="3" s="1"/>
  <c r="AA461" i="3" s="1"/>
  <c r="AA487" i="3" s="1"/>
  <c r="AA513" i="3" s="1"/>
  <c r="AA539" i="3" s="1"/>
  <c r="AA565" i="3" s="1"/>
  <c r="AA591" i="3" s="1"/>
  <c r="AA617" i="3" s="1"/>
  <c r="AA643" i="3" s="1"/>
  <c r="AA669" i="3" s="1"/>
  <c r="AA695" i="3" s="1"/>
  <c r="AA721" i="3" s="1"/>
  <c r="Z72" i="3"/>
  <c r="AA72" i="3"/>
  <c r="Z73" i="3"/>
  <c r="AA73" i="3"/>
  <c r="AA99" i="3" s="1"/>
  <c r="AA125" i="3" s="1"/>
  <c r="AA151" i="3" s="1"/>
  <c r="AA177" i="3" s="1"/>
  <c r="AA203" i="3" s="1"/>
  <c r="AA229" i="3" s="1"/>
  <c r="AA255" i="3" s="1"/>
  <c r="AA281" i="3" s="1"/>
  <c r="AA307" i="3" s="1"/>
  <c r="AA333" i="3" s="1"/>
  <c r="AA359" i="3" s="1"/>
  <c r="AA385" i="3" s="1"/>
  <c r="AA411" i="3" s="1"/>
  <c r="AA437" i="3" s="1"/>
  <c r="AA463" i="3" s="1"/>
  <c r="AA489" i="3" s="1"/>
  <c r="AA515" i="3" s="1"/>
  <c r="AA541" i="3" s="1"/>
  <c r="AA567" i="3" s="1"/>
  <c r="AA593" i="3" s="1"/>
  <c r="AA619" i="3" s="1"/>
  <c r="AA645" i="3" s="1"/>
  <c r="AA671" i="3" s="1"/>
  <c r="AA697" i="3" s="1"/>
  <c r="AA723" i="3" s="1"/>
  <c r="Z74" i="3"/>
  <c r="AA74" i="3"/>
  <c r="AA100" i="3" s="1"/>
  <c r="AA126" i="3" s="1"/>
  <c r="AA152" i="3" s="1"/>
  <c r="AA178" i="3" s="1"/>
  <c r="AA204" i="3" s="1"/>
  <c r="AA230" i="3" s="1"/>
  <c r="AA256" i="3" s="1"/>
  <c r="AA282" i="3" s="1"/>
  <c r="AA308" i="3" s="1"/>
  <c r="AA334" i="3" s="1"/>
  <c r="AA360" i="3" s="1"/>
  <c r="AA386" i="3" s="1"/>
  <c r="AA412" i="3" s="1"/>
  <c r="AA438" i="3" s="1"/>
  <c r="AA464" i="3" s="1"/>
  <c r="AA490" i="3" s="1"/>
  <c r="AA516" i="3" s="1"/>
  <c r="AA542" i="3" s="1"/>
  <c r="AA568" i="3" s="1"/>
  <c r="AA594" i="3" s="1"/>
  <c r="AA620" i="3" s="1"/>
  <c r="AA646" i="3" s="1"/>
  <c r="AA672" i="3" s="1"/>
  <c r="AA698" i="3" s="1"/>
  <c r="AA724" i="3" s="1"/>
  <c r="Z75" i="3"/>
  <c r="AA75" i="3"/>
  <c r="AA101" i="3" s="1"/>
  <c r="AA127" i="3" s="1"/>
  <c r="AA153" i="3" s="1"/>
  <c r="AA179" i="3" s="1"/>
  <c r="AA205" i="3" s="1"/>
  <c r="AA231" i="3" s="1"/>
  <c r="AA257" i="3" s="1"/>
  <c r="AA283" i="3" s="1"/>
  <c r="AA309" i="3" s="1"/>
  <c r="AA335" i="3" s="1"/>
  <c r="AA361" i="3" s="1"/>
  <c r="AA387" i="3" s="1"/>
  <c r="AA413" i="3" s="1"/>
  <c r="AA439" i="3" s="1"/>
  <c r="AA465" i="3" s="1"/>
  <c r="AA491" i="3" s="1"/>
  <c r="AA517" i="3" s="1"/>
  <c r="AA543" i="3" s="1"/>
  <c r="AA569" i="3" s="1"/>
  <c r="AA595" i="3" s="1"/>
  <c r="AA621" i="3" s="1"/>
  <c r="AA647" i="3" s="1"/>
  <c r="AA673" i="3" s="1"/>
  <c r="AA699" i="3" s="1"/>
  <c r="AA725" i="3" s="1"/>
  <c r="Z76" i="3"/>
  <c r="AA76" i="3"/>
  <c r="AA102" i="3" s="1"/>
  <c r="AA128" i="3" s="1"/>
  <c r="AA154" i="3" s="1"/>
  <c r="AA180" i="3" s="1"/>
  <c r="AA206" i="3" s="1"/>
  <c r="AA232" i="3" s="1"/>
  <c r="AA258" i="3" s="1"/>
  <c r="AA284" i="3" s="1"/>
  <c r="AA310" i="3" s="1"/>
  <c r="AA336" i="3" s="1"/>
  <c r="AA362" i="3" s="1"/>
  <c r="AA388" i="3" s="1"/>
  <c r="AA414" i="3" s="1"/>
  <c r="AA440" i="3" s="1"/>
  <c r="AA466" i="3" s="1"/>
  <c r="AA492" i="3" s="1"/>
  <c r="AA518" i="3" s="1"/>
  <c r="AA544" i="3" s="1"/>
  <c r="AA570" i="3" s="1"/>
  <c r="AA596" i="3" s="1"/>
  <c r="AA622" i="3" s="1"/>
  <c r="AA648" i="3" s="1"/>
  <c r="AA674" i="3" s="1"/>
  <c r="AA700" i="3" s="1"/>
  <c r="AA726" i="3" s="1"/>
  <c r="Z77" i="3"/>
  <c r="AA77" i="3"/>
  <c r="AA103" i="3" s="1"/>
  <c r="AA129" i="3" s="1"/>
  <c r="AA155" i="3" s="1"/>
  <c r="AA181" i="3" s="1"/>
  <c r="AA207" i="3" s="1"/>
  <c r="AA233" i="3" s="1"/>
  <c r="AA259" i="3" s="1"/>
  <c r="AA285" i="3" s="1"/>
  <c r="AA311" i="3" s="1"/>
  <c r="AA337" i="3" s="1"/>
  <c r="AA363" i="3" s="1"/>
  <c r="AA389" i="3" s="1"/>
  <c r="AA415" i="3" s="1"/>
  <c r="AA441" i="3" s="1"/>
  <c r="AA467" i="3" s="1"/>
  <c r="AA493" i="3" s="1"/>
  <c r="AA519" i="3" s="1"/>
  <c r="AA545" i="3" s="1"/>
  <c r="AA571" i="3" s="1"/>
  <c r="AA597" i="3" s="1"/>
  <c r="AA623" i="3" s="1"/>
  <c r="AA649" i="3" s="1"/>
  <c r="AA675" i="3" s="1"/>
  <c r="AA701" i="3" s="1"/>
  <c r="AA727" i="3" s="1"/>
  <c r="Z78" i="3"/>
  <c r="AA78" i="3"/>
  <c r="AA104" i="3" s="1"/>
  <c r="AA130" i="3" s="1"/>
  <c r="AA156" i="3" s="1"/>
  <c r="AA182" i="3" s="1"/>
  <c r="AA208" i="3" s="1"/>
  <c r="AA234" i="3" s="1"/>
  <c r="AA260" i="3" s="1"/>
  <c r="AA286" i="3" s="1"/>
  <c r="AA312" i="3" s="1"/>
  <c r="AA338" i="3" s="1"/>
  <c r="AA364" i="3" s="1"/>
  <c r="AA390" i="3" s="1"/>
  <c r="AA416" i="3" s="1"/>
  <c r="AA442" i="3" s="1"/>
  <c r="AA468" i="3" s="1"/>
  <c r="AA494" i="3" s="1"/>
  <c r="AA520" i="3" s="1"/>
  <c r="AA546" i="3" s="1"/>
  <c r="AA572" i="3" s="1"/>
  <c r="AA598" i="3" s="1"/>
  <c r="AA624" i="3" s="1"/>
  <c r="AA650" i="3" s="1"/>
  <c r="AA676" i="3" s="1"/>
  <c r="AA702" i="3" s="1"/>
  <c r="AA728" i="3" s="1"/>
  <c r="Z79" i="3"/>
  <c r="AA79" i="3"/>
  <c r="AA105" i="3" s="1"/>
  <c r="AA131" i="3" s="1"/>
  <c r="AA157" i="3" s="1"/>
  <c r="AA183" i="3" s="1"/>
  <c r="AA209" i="3" s="1"/>
  <c r="AA235" i="3" s="1"/>
  <c r="AA261" i="3" s="1"/>
  <c r="AA287" i="3" s="1"/>
  <c r="AA313" i="3" s="1"/>
  <c r="AA339" i="3" s="1"/>
  <c r="AA365" i="3" s="1"/>
  <c r="AA391" i="3" s="1"/>
  <c r="AA417" i="3" s="1"/>
  <c r="AA443" i="3" s="1"/>
  <c r="AA469" i="3" s="1"/>
  <c r="AA495" i="3" s="1"/>
  <c r="AA521" i="3" s="1"/>
  <c r="AA547" i="3" s="1"/>
  <c r="AA573" i="3" s="1"/>
  <c r="AA599" i="3" s="1"/>
  <c r="AA625" i="3" s="1"/>
  <c r="AA651" i="3" s="1"/>
  <c r="AA677" i="3" s="1"/>
  <c r="AA703" i="3" s="1"/>
  <c r="AA729" i="3" s="1"/>
  <c r="Z80" i="3"/>
  <c r="AA80" i="3"/>
  <c r="Z81" i="3"/>
  <c r="AA81" i="3"/>
  <c r="AA107" i="3" s="1"/>
  <c r="AA133" i="3" s="1"/>
  <c r="AA159" i="3" s="1"/>
  <c r="AA185" i="3" s="1"/>
  <c r="AA211" i="3" s="1"/>
  <c r="AA237" i="3" s="1"/>
  <c r="AA263" i="3" s="1"/>
  <c r="AA289" i="3" s="1"/>
  <c r="AA315" i="3" s="1"/>
  <c r="AA341" i="3" s="1"/>
  <c r="AA367" i="3" s="1"/>
  <c r="AA393" i="3" s="1"/>
  <c r="AA419" i="3" s="1"/>
  <c r="AA445" i="3" s="1"/>
  <c r="AA471" i="3" s="1"/>
  <c r="AA497" i="3" s="1"/>
  <c r="AA523" i="3" s="1"/>
  <c r="AA549" i="3" s="1"/>
  <c r="AA575" i="3" s="1"/>
  <c r="AA601" i="3" s="1"/>
  <c r="AA627" i="3" s="1"/>
  <c r="AA653" i="3" s="1"/>
  <c r="AA679" i="3" s="1"/>
  <c r="AA705" i="3" s="1"/>
  <c r="AA731" i="3" s="1"/>
  <c r="AA56" i="3"/>
  <c r="AA82" i="3" s="1"/>
  <c r="Y82" i="3" s="1"/>
  <c r="Y758" i="3" s="1"/>
  <c r="Z56" i="3"/>
  <c r="Z55" i="3"/>
  <c r="Y55" i="3" s="1"/>
  <c r="Y731" i="3" s="1"/>
  <c r="Z31" i="3"/>
  <c r="Y31" i="3" s="1"/>
  <c r="Z32" i="3"/>
  <c r="Y32" i="3" s="1"/>
  <c r="Y708" i="3" s="1"/>
  <c r="Z33" i="3"/>
  <c r="Y33" i="3" s="1"/>
  <c r="Y709" i="3" s="1"/>
  <c r="Z34" i="3"/>
  <c r="Y34" i="3" s="1"/>
  <c r="Y710" i="3" s="1"/>
  <c r="Z35" i="3"/>
  <c r="Y35" i="3" s="1"/>
  <c r="Y711" i="3" s="1"/>
  <c r="Z36" i="3"/>
  <c r="Y36" i="3" s="1"/>
  <c r="Y712" i="3" s="1"/>
  <c r="Z37" i="3"/>
  <c r="Y37" i="3" s="1"/>
  <c r="Y713" i="3" s="1"/>
  <c r="Z38" i="3"/>
  <c r="Y38" i="3" s="1"/>
  <c r="Y714" i="3" s="1"/>
  <c r="Z39" i="3"/>
  <c r="Y39" i="3" s="1"/>
  <c r="Y715" i="3" s="1"/>
  <c r="Z40" i="3"/>
  <c r="Y40" i="3" s="1"/>
  <c r="Y716" i="3" s="1"/>
  <c r="Z41" i="3"/>
  <c r="Y41" i="3" s="1"/>
  <c r="Y717" i="3" s="1"/>
  <c r="Z42" i="3"/>
  <c r="Y42" i="3" s="1"/>
  <c r="Y718" i="3" s="1"/>
  <c r="Z43" i="3"/>
  <c r="Y43" i="3" s="1"/>
  <c r="Y719" i="3" s="1"/>
  <c r="Z44" i="3"/>
  <c r="Y44" i="3" s="1"/>
  <c r="Y720" i="3" s="1"/>
  <c r="Z45" i="3"/>
  <c r="Y45" i="3" s="1"/>
  <c r="Y721" i="3" s="1"/>
  <c r="Z46" i="3"/>
  <c r="Y46" i="3" s="1"/>
  <c r="Y722" i="3" s="1"/>
  <c r="Z47" i="3"/>
  <c r="Y47" i="3" s="1"/>
  <c r="Y723" i="3" s="1"/>
  <c r="Z48" i="3"/>
  <c r="Y48" i="3" s="1"/>
  <c r="Y724" i="3" s="1"/>
  <c r="Z49" i="3"/>
  <c r="Y49" i="3" s="1"/>
  <c r="Y725" i="3" s="1"/>
  <c r="Z50" i="3"/>
  <c r="Y50" i="3" s="1"/>
  <c r="Y726" i="3" s="1"/>
  <c r="Z51" i="3"/>
  <c r="Y51" i="3" s="1"/>
  <c r="Y727" i="3" s="1"/>
  <c r="Z52" i="3"/>
  <c r="Y52" i="3" s="1"/>
  <c r="Y728" i="3" s="1"/>
  <c r="Z53" i="3"/>
  <c r="Y53" i="3" s="1"/>
  <c r="Y729" i="3" s="1"/>
  <c r="Z54" i="3"/>
  <c r="Y54" i="3" s="1"/>
  <c r="Y730" i="3" s="1"/>
  <c r="Z30" i="3"/>
  <c r="Y30" i="3" s="1"/>
  <c r="T13" i="2" l="1"/>
  <c r="AI12" i="2"/>
  <c r="AQ12" i="2"/>
  <c r="AY12" i="2"/>
  <c r="AC12" i="2"/>
  <c r="AK12" i="2"/>
  <c r="AS12" i="2"/>
  <c r="AE12" i="2"/>
  <c r="AM12" i="2"/>
  <c r="AU12" i="2"/>
  <c r="AG12" i="2"/>
  <c r="AO12" i="2"/>
  <c r="AW12" i="2"/>
  <c r="T31" i="2"/>
  <c r="AI30" i="2"/>
  <c r="AQ30" i="2"/>
  <c r="AY30" i="2"/>
  <c r="AC30" i="2"/>
  <c r="AK30" i="2"/>
  <c r="AS30" i="2"/>
  <c r="AE30" i="2"/>
  <c r="AM30" i="2"/>
  <c r="AU30" i="2"/>
  <c r="AW30" i="2"/>
  <c r="AG30" i="2"/>
  <c r="AO30" i="2"/>
  <c r="DN53" i="1"/>
  <c r="DN56" i="1" s="1"/>
  <c r="AO53" i="1"/>
  <c r="AO56" i="1" s="1"/>
  <c r="DG53" i="1"/>
  <c r="DG56" i="1" s="1"/>
  <c r="AJ53" i="1"/>
  <c r="AJ56" i="1" s="1"/>
  <c r="BP53" i="1"/>
  <c r="BP56" i="1" s="1"/>
  <c r="BQ53" i="1"/>
  <c r="BQ56" i="1" s="1"/>
  <c r="AH53" i="1"/>
  <c r="AH56" i="1" s="1"/>
  <c r="AX53" i="1"/>
  <c r="AX56" i="1" s="1"/>
  <c r="BN53" i="1"/>
  <c r="BN56" i="1" s="1"/>
  <c r="CD53" i="1"/>
  <c r="CD56" i="1" s="1"/>
  <c r="DB53" i="1"/>
  <c r="DB56" i="1" s="1"/>
  <c r="EH53" i="1"/>
  <c r="EH56" i="1" s="1"/>
  <c r="DF53" i="1"/>
  <c r="DF56" i="1" s="1"/>
  <c r="AK53" i="1"/>
  <c r="AK56" i="1" s="1"/>
  <c r="BU53" i="1"/>
  <c r="BU56" i="1" s="1"/>
  <c r="AM53" i="1"/>
  <c r="AM56" i="1" s="1"/>
  <c r="BC53" i="1"/>
  <c r="BC56" i="1" s="1"/>
  <c r="DK53" i="1"/>
  <c r="DK56" i="1" s="1"/>
  <c r="EQ53" i="1"/>
  <c r="EQ56" i="1" s="1"/>
  <c r="DH53" i="1"/>
  <c r="DH56" i="1" s="1"/>
  <c r="EN53" i="1"/>
  <c r="EN56" i="1" s="1"/>
  <c r="CW53" i="1"/>
  <c r="CW56" i="1" s="1"/>
  <c r="EC53" i="1"/>
  <c r="EC56" i="1" s="1"/>
  <c r="ES53" i="1"/>
  <c r="ES56" i="1" s="1"/>
  <c r="AN53" i="1"/>
  <c r="AN56" i="1" s="1"/>
  <c r="BT53" i="1"/>
  <c r="BT56" i="1" s="1"/>
  <c r="DO53" i="1"/>
  <c r="DO56" i="1" s="1"/>
  <c r="CR53" i="1"/>
  <c r="CR56" i="1" s="1"/>
  <c r="FD53" i="1"/>
  <c r="FD56" i="1" s="1"/>
  <c r="AE55" i="1"/>
  <c r="DM53" i="1"/>
  <c r="DM56" i="1" s="1"/>
  <c r="AZ53" i="1"/>
  <c r="AZ56" i="1" s="1"/>
  <c r="EP53" i="1"/>
  <c r="EP56" i="1" s="1"/>
  <c r="DV53" i="1"/>
  <c r="DV56" i="1" s="1"/>
  <c r="CV53" i="1"/>
  <c r="CV56" i="1" s="1"/>
  <c r="ER53" i="1"/>
  <c r="ER56" i="1" s="1"/>
  <c r="CC53" i="1"/>
  <c r="CC56" i="1" s="1"/>
  <c r="DL53" i="1"/>
  <c r="DL56" i="1" s="1"/>
  <c r="FH53" i="1"/>
  <c r="FH56" i="1" s="1"/>
  <c r="CF53" i="1"/>
  <c r="CF56" i="1" s="1"/>
  <c r="AS53" i="1"/>
  <c r="AS56" i="1" s="1"/>
  <c r="EM53" i="1"/>
  <c r="EM56" i="1" s="1"/>
  <c r="CQ53" i="1"/>
  <c r="CQ56" i="1" s="1"/>
  <c r="FC53" i="1"/>
  <c r="FC56" i="1" s="1"/>
  <c r="BJ53" i="1"/>
  <c r="BJ56" i="1" s="1"/>
  <c r="CP53" i="1"/>
  <c r="CP56" i="1" s="1"/>
  <c r="BM53" i="1"/>
  <c r="BM56" i="1" s="1"/>
  <c r="AY53" i="1"/>
  <c r="AY56" i="1" s="1"/>
  <c r="CE53" i="1"/>
  <c r="CE56" i="1" s="1"/>
  <c r="BX53" i="1"/>
  <c r="BX56" i="1" s="1"/>
  <c r="DW53" i="1"/>
  <c r="DW56" i="1" s="1"/>
  <c r="BB53" i="1"/>
  <c r="BB56" i="1" s="1"/>
  <c r="CH53" i="1"/>
  <c r="CH56" i="1" s="1"/>
  <c r="AW53" i="1"/>
  <c r="AW56" i="1" s="1"/>
  <c r="EE53" i="1"/>
  <c r="EE56" i="1" s="1"/>
  <c r="BG53" i="1"/>
  <c r="BG56" i="1" s="1"/>
  <c r="CM53" i="1"/>
  <c r="CM56" i="1" s="1"/>
  <c r="EY53" i="1"/>
  <c r="EY56" i="1" s="1"/>
  <c r="EB53" i="1"/>
  <c r="EB56" i="1" s="1"/>
  <c r="DA53" i="1"/>
  <c r="DA56" i="1" s="1"/>
  <c r="DQ53" i="1"/>
  <c r="DQ56" i="1" s="1"/>
  <c r="EG53" i="1"/>
  <c r="EG56" i="1" s="1"/>
  <c r="EW53" i="1"/>
  <c r="EW56" i="1" s="1"/>
  <c r="AR53" i="1"/>
  <c r="AR56" i="1" s="1"/>
  <c r="ED53" i="1"/>
  <c r="ED56" i="1" s="1"/>
  <c r="BY53" i="1"/>
  <c r="BY56" i="1" s="1"/>
  <c r="AL53" i="1"/>
  <c r="AL56" i="1" s="1"/>
  <c r="BR53" i="1"/>
  <c r="BR56" i="1" s="1"/>
  <c r="DJ53" i="1"/>
  <c r="DJ56" i="1" s="1"/>
  <c r="AV53" i="1"/>
  <c r="AV56" i="1" s="1"/>
  <c r="CB53" i="1"/>
  <c r="CB56" i="1" s="1"/>
  <c r="AQ53" i="1"/>
  <c r="AQ56" i="1" s="1"/>
  <c r="BW53" i="1"/>
  <c r="BW56" i="1" s="1"/>
  <c r="DS53" i="1"/>
  <c r="DS56" i="1" s="1"/>
  <c r="ET53" i="1"/>
  <c r="ET56" i="1" s="1"/>
  <c r="BA53" i="1"/>
  <c r="BA56" i="1" s="1"/>
  <c r="CG53" i="1"/>
  <c r="CG56" i="1" s="1"/>
  <c r="AP53" i="1"/>
  <c r="AP56" i="1" s="1"/>
  <c r="BF53" i="1"/>
  <c r="BF56" i="1" s="1"/>
  <c r="BV53" i="1"/>
  <c r="BV56" i="1" s="1"/>
  <c r="CL53" i="1"/>
  <c r="CL56" i="1" s="1"/>
  <c r="DR53" i="1"/>
  <c r="DR56" i="1" s="1"/>
  <c r="EX53" i="1"/>
  <c r="EX56" i="1" s="1"/>
  <c r="BD53" i="1"/>
  <c r="BD56" i="1" s="1"/>
  <c r="EL53" i="1"/>
  <c r="EL56" i="1" s="1"/>
  <c r="BE53" i="1"/>
  <c r="BE56" i="1" s="1"/>
  <c r="CK53" i="1"/>
  <c r="CK56" i="1" s="1"/>
  <c r="EU53" i="1"/>
  <c r="EU56" i="1" s="1"/>
  <c r="AU53" i="1"/>
  <c r="AU56" i="1" s="1"/>
  <c r="CA53" i="1"/>
  <c r="CA56" i="1" s="1"/>
  <c r="CU53" i="1"/>
  <c r="CU56" i="1" s="1"/>
  <c r="EA53" i="1"/>
  <c r="EA56" i="1" s="1"/>
  <c r="FG53" i="1"/>
  <c r="FG56" i="1" s="1"/>
  <c r="CZ53" i="1"/>
  <c r="CZ56" i="1" s="1"/>
  <c r="DP53" i="1"/>
  <c r="DP56" i="1" s="1"/>
  <c r="EF53" i="1"/>
  <c r="EF56" i="1" s="1"/>
  <c r="EV53" i="1"/>
  <c r="EV56" i="1" s="1"/>
  <c r="BH53" i="1"/>
  <c r="BH56" i="1" s="1"/>
  <c r="CX53" i="1"/>
  <c r="CX56" i="1" s="1"/>
  <c r="AG53" i="1"/>
  <c r="AG56" i="1" s="1"/>
  <c r="BI53" i="1"/>
  <c r="BI56" i="1" s="1"/>
  <c r="AT53" i="1"/>
  <c r="AT56" i="1" s="1"/>
  <c r="BZ53" i="1"/>
  <c r="BZ56" i="1" s="1"/>
  <c r="CT53" i="1"/>
  <c r="CT56" i="1" s="1"/>
  <c r="DZ53" i="1"/>
  <c r="DZ56" i="1" s="1"/>
  <c r="FF53" i="1"/>
  <c r="FF56" i="1" s="1"/>
  <c r="FB53" i="1"/>
  <c r="FB56" i="1" s="1"/>
  <c r="AI53" i="1"/>
  <c r="AI56" i="1" s="1"/>
  <c r="BO53" i="1"/>
  <c r="BO56" i="1" s="1"/>
  <c r="CN53" i="1"/>
  <c r="CN56" i="1" s="1"/>
  <c r="DD53" i="1"/>
  <c r="DD56" i="1" s="1"/>
  <c r="DT53" i="1"/>
  <c r="DT56" i="1" s="1"/>
  <c r="EJ53" i="1"/>
  <c r="EJ56" i="1" s="1"/>
  <c r="EZ53" i="1"/>
  <c r="EZ56" i="1" s="1"/>
  <c r="CS53" i="1"/>
  <c r="CS56" i="1" s="1"/>
  <c r="DI53" i="1"/>
  <c r="DI56" i="1" s="1"/>
  <c r="DY53" i="1"/>
  <c r="DY56" i="1" s="1"/>
  <c r="EO53" i="1"/>
  <c r="EO56" i="1" s="1"/>
  <c r="FE53" i="1"/>
  <c r="FE56" i="1" s="1"/>
  <c r="CO53" i="1"/>
  <c r="CO56" i="1" s="1"/>
  <c r="DE53" i="1"/>
  <c r="DE56" i="1" s="1"/>
  <c r="DU53" i="1"/>
  <c r="DU56" i="1" s="1"/>
  <c r="EK53" i="1"/>
  <c r="EK56" i="1" s="1"/>
  <c r="FA53" i="1"/>
  <c r="FA56" i="1" s="1"/>
  <c r="BL53" i="1"/>
  <c r="BL56" i="1" s="1"/>
  <c r="BS53" i="1"/>
  <c r="BS56" i="1" s="1"/>
  <c r="CI53" i="1"/>
  <c r="CI56" i="1" s="1"/>
  <c r="DX53" i="1"/>
  <c r="DX56" i="1" s="1"/>
  <c r="CJ53" i="1"/>
  <c r="CJ56" i="1" s="1"/>
  <c r="BK53" i="1"/>
  <c r="BK56" i="1" s="1"/>
  <c r="CY53" i="1"/>
  <c r="CY56" i="1" s="1"/>
  <c r="DC53" i="1"/>
  <c r="DC56" i="1" s="1"/>
  <c r="EI53" i="1"/>
  <c r="EI56" i="1" s="1"/>
  <c r="Y78" i="3"/>
  <c r="Y754" i="3" s="1"/>
  <c r="Y74" i="3"/>
  <c r="Y750" i="3" s="1"/>
  <c r="Y66" i="3"/>
  <c r="Y742" i="3" s="1"/>
  <c r="Y62" i="3"/>
  <c r="Y738" i="3" s="1"/>
  <c r="Y80" i="3"/>
  <c r="Y756" i="3" s="1"/>
  <c r="Y67" i="3"/>
  <c r="Y743" i="3" s="1"/>
  <c r="Y59" i="3"/>
  <c r="Y735" i="3" s="1"/>
  <c r="Y58" i="3"/>
  <c r="Y734" i="3" s="1"/>
  <c r="Y77" i="3"/>
  <c r="Y753" i="3" s="1"/>
  <c r="Y75" i="3"/>
  <c r="Y751" i="3" s="1"/>
  <c r="Y69" i="3"/>
  <c r="Y745" i="3" s="1"/>
  <c r="Y56" i="3"/>
  <c r="Y732" i="3" s="1"/>
  <c r="Y72" i="3"/>
  <c r="Y748" i="3" s="1"/>
  <c r="Y70" i="3"/>
  <c r="Y746" i="3" s="1"/>
  <c r="Y64" i="3"/>
  <c r="Y740" i="3" s="1"/>
  <c r="Y61" i="3"/>
  <c r="Y737" i="3" s="1"/>
  <c r="Y81" i="3"/>
  <c r="Y757" i="3" s="1"/>
  <c r="Y79" i="3"/>
  <c r="Y755" i="3" s="1"/>
  <c r="Y68" i="3"/>
  <c r="Y744" i="3" s="1"/>
  <c r="Y65" i="3"/>
  <c r="Y741" i="3" s="1"/>
  <c r="Y63" i="3"/>
  <c r="Y739" i="3" s="1"/>
  <c r="AA96" i="3"/>
  <c r="AA122" i="3" s="1"/>
  <c r="AA148" i="3" s="1"/>
  <c r="AA174" i="3" s="1"/>
  <c r="AA200" i="3" s="1"/>
  <c r="AA226" i="3" s="1"/>
  <c r="AA252" i="3" s="1"/>
  <c r="AA278" i="3" s="1"/>
  <c r="AA304" i="3" s="1"/>
  <c r="AA330" i="3" s="1"/>
  <c r="AA356" i="3" s="1"/>
  <c r="AA382" i="3" s="1"/>
  <c r="AA408" i="3" s="1"/>
  <c r="AA434" i="3" s="1"/>
  <c r="AA460" i="3" s="1"/>
  <c r="AA486" i="3" s="1"/>
  <c r="AA512" i="3" s="1"/>
  <c r="AA538" i="3" s="1"/>
  <c r="AA564" i="3" s="1"/>
  <c r="AA590" i="3" s="1"/>
  <c r="AA616" i="3" s="1"/>
  <c r="AA642" i="3" s="1"/>
  <c r="AA668" i="3" s="1"/>
  <c r="AA694" i="3" s="1"/>
  <c r="AA720" i="3" s="1"/>
  <c r="Y83" i="3"/>
  <c r="Y759" i="3" s="1"/>
  <c r="AA90" i="3"/>
  <c r="AA116" i="3" s="1"/>
  <c r="AA142" i="3" s="1"/>
  <c r="AA168" i="3" s="1"/>
  <c r="AA194" i="3" s="1"/>
  <c r="AA220" i="3" s="1"/>
  <c r="AA246" i="3" s="1"/>
  <c r="AA272" i="3" s="1"/>
  <c r="AA298" i="3" s="1"/>
  <c r="AA324" i="3" s="1"/>
  <c r="AA350" i="3" s="1"/>
  <c r="AA376" i="3" s="1"/>
  <c r="AA402" i="3" s="1"/>
  <c r="AA428" i="3" s="1"/>
  <c r="AA454" i="3" s="1"/>
  <c r="AA480" i="3" s="1"/>
  <c r="AA506" i="3" s="1"/>
  <c r="AA532" i="3" s="1"/>
  <c r="AA558" i="3" s="1"/>
  <c r="AA584" i="3" s="1"/>
  <c r="AA610" i="3" s="1"/>
  <c r="AA636" i="3" s="1"/>
  <c r="AA662" i="3" s="1"/>
  <c r="AA688" i="3" s="1"/>
  <c r="AA714" i="3" s="1"/>
  <c r="AA98" i="3"/>
  <c r="AA124" i="3" s="1"/>
  <c r="AA150" i="3" s="1"/>
  <c r="AA176" i="3" s="1"/>
  <c r="AA202" i="3" s="1"/>
  <c r="AA228" i="3" s="1"/>
  <c r="AA254" i="3" s="1"/>
  <c r="AA280" i="3" s="1"/>
  <c r="AA306" i="3" s="1"/>
  <c r="AA332" i="3" s="1"/>
  <c r="AA358" i="3" s="1"/>
  <c r="AA384" i="3" s="1"/>
  <c r="AA410" i="3" s="1"/>
  <c r="AA436" i="3" s="1"/>
  <c r="AA462" i="3" s="1"/>
  <c r="AA488" i="3" s="1"/>
  <c r="AA514" i="3" s="1"/>
  <c r="AA540" i="3" s="1"/>
  <c r="AA566" i="3" s="1"/>
  <c r="AA592" i="3" s="1"/>
  <c r="AA618" i="3" s="1"/>
  <c r="AA644" i="3" s="1"/>
  <c r="AA670" i="3" s="1"/>
  <c r="AA696" i="3" s="1"/>
  <c r="AA722" i="3" s="1"/>
  <c r="AA106" i="3"/>
  <c r="AA132" i="3" s="1"/>
  <c r="AA158" i="3" s="1"/>
  <c r="AA184" i="3" s="1"/>
  <c r="AA210" i="3" s="1"/>
  <c r="AA236" i="3" s="1"/>
  <c r="AA262" i="3" s="1"/>
  <c r="AA288" i="3" s="1"/>
  <c r="AA314" i="3" s="1"/>
  <c r="AA340" i="3" s="1"/>
  <c r="AA366" i="3" s="1"/>
  <c r="AA392" i="3" s="1"/>
  <c r="AA418" i="3" s="1"/>
  <c r="AA444" i="3" s="1"/>
  <c r="AA470" i="3" s="1"/>
  <c r="AA496" i="3" s="1"/>
  <c r="AA522" i="3" s="1"/>
  <c r="AA548" i="3" s="1"/>
  <c r="AA574" i="3" s="1"/>
  <c r="AA600" i="3" s="1"/>
  <c r="AA626" i="3" s="1"/>
  <c r="AA652" i="3" s="1"/>
  <c r="AA678" i="3" s="1"/>
  <c r="AA704" i="3" s="1"/>
  <c r="AA730" i="3" s="1"/>
  <c r="Z84" i="3"/>
  <c r="Y1382" i="3"/>
  <c r="Y706" i="3"/>
  <c r="Y1383" i="3"/>
  <c r="Y707" i="3"/>
  <c r="Y76" i="3"/>
  <c r="Y752" i="3" s="1"/>
  <c r="Y73" i="3"/>
  <c r="Y749" i="3" s="1"/>
  <c r="Y71" i="3"/>
  <c r="Y747" i="3" s="1"/>
  <c r="Y60" i="3"/>
  <c r="Y736" i="3" s="1"/>
  <c r="Y57" i="3"/>
  <c r="Y733" i="3" s="1"/>
  <c r="AA108" i="3"/>
  <c r="Z683" i="3"/>
  <c r="Y682" i="3"/>
  <c r="Y1358" i="3" s="1"/>
  <c r="Y681" i="3"/>
  <c r="Y1357" i="3" s="1"/>
  <c r="Z657" i="3"/>
  <c r="Y656" i="3"/>
  <c r="Y1332" i="3" s="1"/>
  <c r="Y655" i="3"/>
  <c r="Y1331" i="3" s="1"/>
  <c r="Z631" i="3"/>
  <c r="Z632" i="3" s="1"/>
  <c r="Z633" i="3" s="1"/>
  <c r="Y630" i="3"/>
  <c r="Y1306" i="3" s="1"/>
  <c r="Y629" i="3"/>
  <c r="Y1305" i="3" s="1"/>
  <c r="Z605" i="3"/>
  <c r="Y604" i="3"/>
  <c r="Y1280" i="3" s="1"/>
  <c r="Y603" i="3"/>
  <c r="Y1279" i="3" s="1"/>
  <c r="Z579" i="3"/>
  <c r="Y578" i="3"/>
  <c r="Y1254" i="3" s="1"/>
  <c r="Y577" i="3"/>
  <c r="Y1253" i="3" s="1"/>
  <c r="Y552" i="3"/>
  <c r="Y1228" i="3" s="1"/>
  <c r="Z553" i="3"/>
  <c r="Z554" i="3" s="1"/>
  <c r="Z555" i="3" s="1"/>
  <c r="Y551" i="3"/>
  <c r="Y1227" i="3" s="1"/>
  <c r="Z527" i="3"/>
  <c r="Y526" i="3"/>
  <c r="Y1202" i="3" s="1"/>
  <c r="Y525" i="3"/>
  <c r="Y1201" i="3" s="1"/>
  <c r="Z501" i="3"/>
  <c r="Y500" i="3"/>
  <c r="Y1176" i="3" s="1"/>
  <c r="Y499" i="3"/>
  <c r="Y1175" i="3" s="1"/>
  <c r="Z475" i="3"/>
  <c r="Y474" i="3"/>
  <c r="Y1150" i="3" s="1"/>
  <c r="Y473" i="3"/>
  <c r="Y1149" i="3" s="1"/>
  <c r="Y448" i="3"/>
  <c r="Y1124" i="3" s="1"/>
  <c r="Z449" i="3"/>
  <c r="Y447" i="3"/>
  <c r="Y1123" i="3" s="1"/>
  <c r="Z423" i="3"/>
  <c r="Z424" i="3" s="1"/>
  <c r="Y424" i="3" s="1"/>
  <c r="Y1100" i="3" s="1"/>
  <c r="Y422" i="3"/>
  <c r="Y1098" i="3" s="1"/>
  <c r="Y421" i="3"/>
  <c r="Y1097" i="3" s="1"/>
  <c r="Y396" i="3"/>
  <c r="Y1072" i="3" s="1"/>
  <c r="Z397" i="3"/>
  <c r="Y395" i="3"/>
  <c r="Y1071" i="3" s="1"/>
  <c r="Y370" i="3"/>
  <c r="Y1046" i="3" s="1"/>
  <c r="Z371" i="3"/>
  <c r="Y369" i="3"/>
  <c r="Y1045" i="3" s="1"/>
  <c r="Z345" i="3"/>
  <c r="Y344" i="3"/>
  <c r="Y1020" i="3" s="1"/>
  <c r="Y343" i="3"/>
  <c r="Y1019" i="3" s="1"/>
  <c r="Z319" i="3"/>
  <c r="Y318" i="3"/>
  <c r="Y994" i="3" s="1"/>
  <c r="Y317" i="3"/>
  <c r="Y993" i="3" s="1"/>
  <c r="Y292" i="3"/>
  <c r="Y968" i="3" s="1"/>
  <c r="Z293" i="3"/>
  <c r="Y291" i="3"/>
  <c r="Y967" i="3" s="1"/>
  <c r="Z267" i="3"/>
  <c r="Y266" i="3"/>
  <c r="Y942" i="3" s="1"/>
  <c r="Y265" i="3"/>
  <c r="Y941" i="3" s="1"/>
  <c r="Z241" i="3"/>
  <c r="Y240" i="3"/>
  <c r="Y916" i="3" s="1"/>
  <c r="Y239" i="3"/>
  <c r="Y915" i="3" s="1"/>
  <c r="Z215" i="3"/>
  <c r="Y214" i="3"/>
  <c r="Y890" i="3" s="1"/>
  <c r="Y213" i="3"/>
  <c r="Y889" i="3" s="1"/>
  <c r="Z189" i="3"/>
  <c r="Y188" i="3"/>
  <c r="Y864" i="3" s="1"/>
  <c r="Y187" i="3"/>
  <c r="Y863" i="3" s="1"/>
  <c r="Y162" i="3"/>
  <c r="Y838" i="3" s="1"/>
  <c r="Z163" i="3"/>
  <c r="Z164" i="3" s="1"/>
  <c r="Z165" i="3" s="1"/>
  <c r="Y161" i="3"/>
  <c r="Y837" i="3" s="1"/>
  <c r="Z137" i="3"/>
  <c r="Y136" i="3"/>
  <c r="Y812" i="3" s="1"/>
  <c r="Y135" i="3"/>
  <c r="Y811" i="3" s="1"/>
  <c r="Y110" i="3"/>
  <c r="Y786" i="3" s="1"/>
  <c r="Z111" i="3"/>
  <c r="Y109" i="3"/>
  <c r="Y785" i="3" s="1"/>
  <c r="T14" i="2" l="1"/>
  <c r="AI13" i="2"/>
  <c r="AQ13" i="2"/>
  <c r="AY13" i="2"/>
  <c r="AC13" i="2"/>
  <c r="AK13" i="2"/>
  <c r="AS13" i="2"/>
  <c r="AE13" i="2"/>
  <c r="AM13" i="2"/>
  <c r="AU13" i="2"/>
  <c r="AG13" i="2"/>
  <c r="AO13" i="2"/>
  <c r="AW13" i="2"/>
  <c r="T32" i="2"/>
  <c r="AI31" i="2"/>
  <c r="AQ31" i="2"/>
  <c r="AY31" i="2"/>
  <c r="AC31" i="2"/>
  <c r="AK31" i="2"/>
  <c r="AS31" i="2"/>
  <c r="AE31" i="2"/>
  <c r="AM31" i="2"/>
  <c r="AU31" i="2"/>
  <c r="AG31" i="2"/>
  <c r="AO31" i="2"/>
  <c r="AW31" i="2"/>
  <c r="AE56" i="1"/>
  <c r="Y554" i="3"/>
  <c r="Y1230" i="3" s="1"/>
  <c r="Y632" i="3"/>
  <c r="Y1308" i="3" s="1"/>
  <c r="Y163" i="3"/>
  <c r="Y839" i="3" s="1"/>
  <c r="Y164" i="3"/>
  <c r="Y840" i="3" s="1"/>
  <c r="Y553" i="3"/>
  <c r="Y1229" i="3" s="1"/>
  <c r="Z425" i="3"/>
  <c r="Z426" i="3" s="1"/>
  <c r="Y84" i="3"/>
  <c r="Y760" i="3" s="1"/>
  <c r="Z85" i="3"/>
  <c r="Y108" i="3"/>
  <c r="Y784" i="3" s="1"/>
  <c r="AA134" i="3"/>
  <c r="Z684" i="3"/>
  <c r="Y683" i="3"/>
  <c r="Y1359" i="3" s="1"/>
  <c r="Z658" i="3"/>
  <c r="Y657" i="3"/>
  <c r="Y1333" i="3" s="1"/>
  <c r="Y631" i="3"/>
  <c r="Y1307" i="3" s="1"/>
  <c r="Z634" i="3"/>
  <c r="Y633" i="3"/>
  <c r="Y1309" i="3" s="1"/>
  <c r="Z606" i="3"/>
  <c r="Y605" i="3"/>
  <c r="Y1281" i="3" s="1"/>
  <c r="Z580" i="3"/>
  <c r="Y579" i="3"/>
  <c r="Y1255" i="3" s="1"/>
  <c r="Z556" i="3"/>
  <c r="Y555" i="3"/>
  <c r="Y1231" i="3" s="1"/>
  <c r="Z528" i="3"/>
  <c r="Y527" i="3"/>
  <c r="Y1203" i="3" s="1"/>
  <c r="Z502" i="3"/>
  <c r="Y501" i="3"/>
  <c r="Y1177" i="3" s="1"/>
  <c r="Z476" i="3"/>
  <c r="Y475" i="3"/>
  <c r="Y1151" i="3" s="1"/>
  <c r="Z450" i="3"/>
  <c r="Y449" i="3"/>
  <c r="Y1125" i="3" s="1"/>
  <c r="Y423" i="3"/>
  <c r="Y1099" i="3" s="1"/>
  <c r="Z398" i="3"/>
  <c r="Y397" i="3"/>
  <c r="Y1073" i="3" s="1"/>
  <c r="Z372" i="3"/>
  <c r="Y371" i="3"/>
  <c r="Y1047" i="3" s="1"/>
  <c r="Z346" i="3"/>
  <c r="Y345" i="3"/>
  <c r="Y1021" i="3" s="1"/>
  <c r="Z320" i="3"/>
  <c r="Y319" i="3"/>
  <c r="Y995" i="3" s="1"/>
  <c r="Z294" i="3"/>
  <c r="Y293" i="3"/>
  <c r="Y969" i="3" s="1"/>
  <c r="Z268" i="3"/>
  <c r="Y267" i="3"/>
  <c r="Y943" i="3" s="1"/>
  <c r="Z242" i="3"/>
  <c r="Y241" i="3"/>
  <c r="Y917" i="3" s="1"/>
  <c r="Z216" i="3"/>
  <c r="Y215" i="3"/>
  <c r="Y891" i="3" s="1"/>
  <c r="Z190" i="3"/>
  <c r="Y189" i="3"/>
  <c r="Y865" i="3" s="1"/>
  <c r="Z166" i="3"/>
  <c r="Y165" i="3"/>
  <c r="Y841" i="3" s="1"/>
  <c r="Z138" i="3"/>
  <c r="Y137" i="3"/>
  <c r="Y813" i="3" s="1"/>
  <c r="Z112" i="3"/>
  <c r="Y111" i="3"/>
  <c r="Y787" i="3" s="1"/>
  <c r="T15" i="2" l="1"/>
  <c r="AI14" i="2"/>
  <c r="AQ14" i="2"/>
  <c r="AY14" i="2"/>
  <c r="AC14" i="2"/>
  <c r="AK14" i="2"/>
  <c r="AS14" i="2"/>
  <c r="AE14" i="2"/>
  <c r="AM14" i="2"/>
  <c r="AU14" i="2"/>
  <c r="AG14" i="2"/>
  <c r="AO14" i="2"/>
  <c r="AW14" i="2"/>
  <c r="T33" i="2"/>
  <c r="AI32" i="2"/>
  <c r="AQ32" i="2"/>
  <c r="AY32" i="2"/>
  <c r="AC32" i="2"/>
  <c r="AK32" i="2"/>
  <c r="AS32" i="2"/>
  <c r="AE32" i="2"/>
  <c r="AM32" i="2"/>
  <c r="AU32" i="2"/>
  <c r="AG32" i="2"/>
  <c r="AO32" i="2"/>
  <c r="AW32" i="2"/>
  <c r="Y425" i="3"/>
  <c r="Y1101" i="3" s="1"/>
  <c r="Z86" i="3"/>
  <c r="Y85" i="3"/>
  <c r="Y761" i="3" s="1"/>
  <c r="Y134" i="3"/>
  <c r="Y810" i="3" s="1"/>
  <c r="AA160" i="3"/>
  <c r="Z685" i="3"/>
  <c r="Y684" i="3"/>
  <c r="Y1360" i="3" s="1"/>
  <c r="Z659" i="3"/>
  <c r="Y658" i="3"/>
  <c r="Y1334" i="3" s="1"/>
  <c r="Z635" i="3"/>
  <c r="Y634" i="3"/>
  <c r="Y1310" i="3" s="1"/>
  <c r="Z607" i="3"/>
  <c r="Y606" i="3"/>
  <c r="Y1282" i="3" s="1"/>
  <c r="Z581" i="3"/>
  <c r="Y580" i="3"/>
  <c r="Y1256" i="3" s="1"/>
  <c r="Z557" i="3"/>
  <c r="Y556" i="3"/>
  <c r="Y1232" i="3" s="1"/>
  <c r="Z529" i="3"/>
  <c r="Y528" i="3"/>
  <c r="Y1204" i="3" s="1"/>
  <c r="Z503" i="3"/>
  <c r="Y502" i="3"/>
  <c r="Y1178" i="3" s="1"/>
  <c r="Z477" i="3"/>
  <c r="Y476" i="3"/>
  <c r="Y1152" i="3" s="1"/>
  <c r="Z451" i="3"/>
  <c r="Y450" i="3"/>
  <c r="Y1126" i="3" s="1"/>
  <c r="Z427" i="3"/>
  <c r="Y426" i="3"/>
  <c r="Y1102" i="3" s="1"/>
  <c r="Z399" i="3"/>
  <c r="Y398" i="3"/>
  <c r="Y1074" i="3" s="1"/>
  <c r="Z373" i="3"/>
  <c r="Y372" i="3"/>
  <c r="Y1048" i="3" s="1"/>
  <c r="Z347" i="3"/>
  <c r="Y346" i="3"/>
  <c r="Y1022" i="3" s="1"/>
  <c r="Z321" i="3"/>
  <c r="Y320" i="3"/>
  <c r="Y996" i="3" s="1"/>
  <c r="Z295" i="3"/>
  <c r="Y294" i="3"/>
  <c r="Y970" i="3" s="1"/>
  <c r="Z269" i="3"/>
  <c r="Y268" i="3"/>
  <c r="Y944" i="3" s="1"/>
  <c r="Z243" i="3"/>
  <c r="Y242" i="3"/>
  <c r="Y918" i="3" s="1"/>
  <c r="Z217" i="3"/>
  <c r="Y216" i="3"/>
  <c r="Y892" i="3" s="1"/>
  <c r="Z191" i="3"/>
  <c r="Y190" i="3"/>
  <c r="Y866" i="3" s="1"/>
  <c r="Z167" i="3"/>
  <c r="Y166" i="3"/>
  <c r="Y842" i="3" s="1"/>
  <c r="Z139" i="3"/>
  <c r="Y138" i="3"/>
  <c r="Y814" i="3" s="1"/>
  <c r="Z113" i="3"/>
  <c r="Y112" i="3"/>
  <c r="Y788" i="3" s="1"/>
  <c r="T16" i="2" l="1"/>
  <c r="AI15" i="2"/>
  <c r="AQ15" i="2"/>
  <c r="AY15" i="2"/>
  <c r="AC15" i="2"/>
  <c r="AK15" i="2"/>
  <c r="AS15" i="2"/>
  <c r="AE15" i="2"/>
  <c r="AM15" i="2"/>
  <c r="AU15" i="2"/>
  <c r="AG15" i="2"/>
  <c r="AO15" i="2"/>
  <c r="AW15" i="2"/>
  <c r="T34" i="2"/>
  <c r="AI33" i="2"/>
  <c r="AQ33" i="2"/>
  <c r="AY33" i="2"/>
  <c r="AC33" i="2"/>
  <c r="AK33" i="2"/>
  <c r="AS33" i="2"/>
  <c r="AE33" i="2"/>
  <c r="AM33" i="2"/>
  <c r="AU33" i="2"/>
  <c r="AO33" i="2"/>
  <c r="AW33" i="2"/>
  <c r="AG33" i="2"/>
  <c r="Y160" i="3"/>
  <c r="Y836" i="3" s="1"/>
  <c r="AA186" i="3"/>
  <c r="Z87" i="3"/>
  <c r="Y86" i="3"/>
  <c r="Y762" i="3" s="1"/>
  <c r="Z686" i="3"/>
  <c r="Y685" i="3"/>
  <c r="Y1361" i="3" s="1"/>
  <c r="Z660" i="3"/>
  <c r="Y659" i="3"/>
  <c r="Y1335" i="3" s="1"/>
  <c r="Z636" i="3"/>
  <c r="Y635" i="3"/>
  <c r="Y1311" i="3" s="1"/>
  <c r="Z608" i="3"/>
  <c r="Y607" i="3"/>
  <c r="Y1283" i="3" s="1"/>
  <c r="Z582" i="3"/>
  <c r="Y581" i="3"/>
  <c r="Y1257" i="3" s="1"/>
  <c r="Z558" i="3"/>
  <c r="Y557" i="3"/>
  <c r="Y1233" i="3" s="1"/>
  <c r="Z530" i="3"/>
  <c r="Y529" i="3"/>
  <c r="Y1205" i="3" s="1"/>
  <c r="Z504" i="3"/>
  <c r="Y503" i="3"/>
  <c r="Y1179" i="3" s="1"/>
  <c r="Z478" i="3"/>
  <c r="Y477" i="3"/>
  <c r="Y1153" i="3" s="1"/>
  <c r="Z452" i="3"/>
  <c r="Y451" i="3"/>
  <c r="Y1127" i="3" s="1"/>
  <c r="Z428" i="3"/>
  <c r="Y427" i="3"/>
  <c r="Y1103" i="3" s="1"/>
  <c r="Z400" i="3"/>
  <c r="Y399" i="3"/>
  <c r="Y1075" i="3" s="1"/>
  <c r="Z374" i="3"/>
  <c r="Y373" i="3"/>
  <c r="Y1049" i="3" s="1"/>
  <c r="Z348" i="3"/>
  <c r="Y347" i="3"/>
  <c r="Y1023" i="3" s="1"/>
  <c r="Z322" i="3"/>
  <c r="Y321" i="3"/>
  <c r="Y997" i="3" s="1"/>
  <c r="Z296" i="3"/>
  <c r="Y295" i="3"/>
  <c r="Y971" i="3" s="1"/>
  <c r="Z270" i="3"/>
  <c r="Y269" i="3"/>
  <c r="Y945" i="3" s="1"/>
  <c r="Z244" i="3"/>
  <c r="Y243" i="3"/>
  <c r="Y919" i="3" s="1"/>
  <c r="Z218" i="3"/>
  <c r="Y217" i="3"/>
  <c r="Y893" i="3" s="1"/>
  <c r="Z192" i="3"/>
  <c r="Y191" i="3"/>
  <c r="Y867" i="3" s="1"/>
  <c r="Z168" i="3"/>
  <c r="Y167" i="3"/>
  <c r="Y843" i="3" s="1"/>
  <c r="Z140" i="3"/>
  <c r="Y139" i="3"/>
  <c r="Y815" i="3" s="1"/>
  <c r="Z114" i="3"/>
  <c r="Y113" i="3"/>
  <c r="Y789" i="3" s="1"/>
  <c r="T17" i="2" l="1"/>
  <c r="AI16" i="2"/>
  <c r="AQ16" i="2"/>
  <c r="AY16" i="2"/>
  <c r="AC16" i="2"/>
  <c r="AK16" i="2"/>
  <c r="AS16" i="2"/>
  <c r="AE16" i="2"/>
  <c r="AM16" i="2"/>
  <c r="AU16" i="2"/>
  <c r="AG16" i="2"/>
  <c r="AO16" i="2"/>
  <c r="AW16" i="2"/>
  <c r="T35" i="2"/>
  <c r="AI34" i="2"/>
  <c r="AQ34" i="2"/>
  <c r="AY34" i="2"/>
  <c r="AC34" i="2"/>
  <c r="AK34" i="2"/>
  <c r="AS34" i="2"/>
  <c r="AE34" i="2"/>
  <c r="AM34" i="2"/>
  <c r="AU34" i="2"/>
  <c r="AW34" i="2"/>
  <c r="AG34" i="2"/>
  <c r="AO34" i="2"/>
  <c r="Y87" i="3"/>
  <c r="Y763" i="3" s="1"/>
  <c r="Z88" i="3"/>
  <c r="Y186" i="3"/>
  <c r="Y862" i="3" s="1"/>
  <c r="AA212" i="3"/>
  <c r="Y686" i="3"/>
  <c r="Y1362" i="3" s="1"/>
  <c r="Z687" i="3"/>
  <c r="Z661" i="3"/>
  <c r="Y660" i="3"/>
  <c r="Y1336" i="3" s="1"/>
  <c r="Z637" i="3"/>
  <c r="Y636" i="3"/>
  <c r="Y1312" i="3" s="1"/>
  <c r="Y608" i="3"/>
  <c r="Y1284" i="3" s="1"/>
  <c r="Z609" i="3"/>
  <c r="Z583" i="3"/>
  <c r="Y582" i="3"/>
  <c r="Y1258" i="3" s="1"/>
  <c r="Z559" i="3"/>
  <c r="Y558" i="3"/>
  <c r="Y1234" i="3" s="1"/>
  <c r="Z531" i="3"/>
  <c r="Y530" i="3"/>
  <c r="Y1206" i="3" s="1"/>
  <c r="Z505" i="3"/>
  <c r="Y504" i="3"/>
  <c r="Y1180" i="3" s="1"/>
  <c r="Z479" i="3"/>
  <c r="Y478" i="3"/>
  <c r="Y1154" i="3" s="1"/>
  <c r="Y452" i="3"/>
  <c r="Y1128" i="3" s="1"/>
  <c r="Z453" i="3"/>
  <c r="Z429" i="3"/>
  <c r="Y428" i="3"/>
  <c r="Y1104" i="3" s="1"/>
  <c r="Z401" i="3"/>
  <c r="Y400" i="3"/>
  <c r="Y1076" i="3" s="1"/>
  <c r="Z375" i="3"/>
  <c r="Y374" i="3"/>
  <c r="Y1050" i="3" s="1"/>
  <c r="Z349" i="3"/>
  <c r="Y348" i="3"/>
  <c r="Y1024" i="3" s="1"/>
  <c r="Z323" i="3"/>
  <c r="Y322" i="3"/>
  <c r="Y998" i="3" s="1"/>
  <c r="Z297" i="3"/>
  <c r="Y296" i="3"/>
  <c r="Y972" i="3" s="1"/>
  <c r="Z271" i="3"/>
  <c r="Y270" i="3"/>
  <c r="Y946" i="3" s="1"/>
  <c r="Z245" i="3"/>
  <c r="Y244" i="3"/>
  <c r="Y920" i="3" s="1"/>
  <c r="Y218" i="3"/>
  <c r="Y894" i="3" s="1"/>
  <c r="Z219" i="3"/>
  <c r="Z193" i="3"/>
  <c r="Y192" i="3"/>
  <c r="Y868" i="3" s="1"/>
  <c r="Z169" i="3"/>
  <c r="Y168" i="3"/>
  <c r="Y844" i="3" s="1"/>
  <c r="Z141" i="3"/>
  <c r="Y140" i="3"/>
  <c r="Y816" i="3" s="1"/>
  <c r="Z115" i="3"/>
  <c r="Y114" i="3"/>
  <c r="Y790" i="3" s="1"/>
  <c r="T18" i="2" l="1"/>
  <c r="AI17" i="2"/>
  <c r="AQ17" i="2"/>
  <c r="AY17" i="2"/>
  <c r="AC17" i="2"/>
  <c r="AK17" i="2"/>
  <c r="AS17" i="2"/>
  <c r="AE17" i="2"/>
  <c r="AM17" i="2"/>
  <c r="AU17" i="2"/>
  <c r="AG17" i="2"/>
  <c r="AO17" i="2"/>
  <c r="AW17" i="2"/>
  <c r="T36" i="2"/>
  <c r="AI35" i="2"/>
  <c r="AQ35" i="2"/>
  <c r="AY35" i="2"/>
  <c r="AC35" i="2"/>
  <c r="AK35" i="2"/>
  <c r="AS35" i="2"/>
  <c r="AE35" i="2"/>
  <c r="AM35" i="2"/>
  <c r="AU35" i="2"/>
  <c r="AG35" i="2"/>
  <c r="AO35" i="2"/>
  <c r="AW35" i="2"/>
  <c r="Y88" i="3"/>
  <c r="Y764" i="3" s="1"/>
  <c r="Z89" i="3"/>
  <c r="Y212" i="3"/>
  <c r="Y888" i="3" s="1"/>
  <c r="AA238" i="3"/>
  <c r="Z688" i="3"/>
  <c r="Y687" i="3"/>
  <c r="Y1363" i="3" s="1"/>
  <c r="Z662" i="3"/>
  <c r="Y661" i="3"/>
  <c r="Y1337" i="3" s="1"/>
  <c r="Z638" i="3"/>
  <c r="Y637" i="3"/>
  <c r="Y1313" i="3" s="1"/>
  <c r="Z610" i="3"/>
  <c r="Y609" i="3"/>
  <c r="Y1285" i="3" s="1"/>
  <c r="Z584" i="3"/>
  <c r="Y583" i="3"/>
  <c r="Y1259" i="3" s="1"/>
  <c r="Z560" i="3"/>
  <c r="Y559" i="3"/>
  <c r="Y1235" i="3" s="1"/>
  <c r="Z532" i="3"/>
  <c r="Y531" i="3"/>
  <c r="Y1207" i="3" s="1"/>
  <c r="Z506" i="3"/>
  <c r="Y505" i="3"/>
  <c r="Y1181" i="3" s="1"/>
  <c r="Z480" i="3"/>
  <c r="Y479" i="3"/>
  <c r="Y1155" i="3" s="1"/>
  <c r="Z454" i="3"/>
  <c r="Y453" i="3"/>
  <c r="Y1129" i="3" s="1"/>
  <c r="Z430" i="3"/>
  <c r="Y429" i="3"/>
  <c r="Y1105" i="3" s="1"/>
  <c r="Z402" i="3"/>
  <c r="Y401" i="3"/>
  <c r="Y1077" i="3" s="1"/>
  <c r="Z376" i="3"/>
  <c r="Y375" i="3"/>
  <c r="Y1051" i="3" s="1"/>
  <c r="Z350" i="3"/>
  <c r="Y349" i="3"/>
  <c r="Y1025" i="3" s="1"/>
  <c r="Z324" i="3"/>
  <c r="Y323" i="3"/>
  <c r="Y999" i="3" s="1"/>
  <c r="Z298" i="3"/>
  <c r="Y297" i="3"/>
  <c r="Y973" i="3" s="1"/>
  <c r="Z272" i="3"/>
  <c r="Y271" i="3"/>
  <c r="Y947" i="3" s="1"/>
  <c r="Z246" i="3"/>
  <c r="Y245" i="3"/>
  <c r="Y921" i="3" s="1"/>
  <c r="Z220" i="3"/>
  <c r="Y219" i="3"/>
  <c r="Y895" i="3" s="1"/>
  <c r="Z194" i="3"/>
  <c r="Y193" i="3"/>
  <c r="Y869" i="3" s="1"/>
  <c r="Y169" i="3"/>
  <c r="Y845" i="3" s="1"/>
  <c r="Z170" i="3"/>
  <c r="Z142" i="3"/>
  <c r="Y141" i="3"/>
  <c r="Y817" i="3" s="1"/>
  <c r="Z116" i="3"/>
  <c r="Y115" i="3"/>
  <c r="Y791" i="3" s="1"/>
  <c r="T19" i="2" l="1"/>
  <c r="AI18" i="2"/>
  <c r="AQ18" i="2"/>
  <c r="AY18" i="2"/>
  <c r="AC18" i="2"/>
  <c r="AK18" i="2"/>
  <c r="AS18" i="2"/>
  <c r="AE18" i="2"/>
  <c r="AM18" i="2"/>
  <c r="AU18" i="2"/>
  <c r="AG18" i="2"/>
  <c r="AO18" i="2"/>
  <c r="AW18" i="2"/>
  <c r="T37" i="2"/>
  <c r="AI36" i="2"/>
  <c r="AQ36" i="2"/>
  <c r="AY36" i="2"/>
  <c r="AC36" i="2"/>
  <c r="AK36" i="2"/>
  <c r="AS36" i="2"/>
  <c r="AE36" i="2"/>
  <c r="AM36" i="2"/>
  <c r="AU36" i="2"/>
  <c r="AG36" i="2"/>
  <c r="AO36" i="2"/>
  <c r="AW36" i="2"/>
  <c r="Y238" i="3"/>
  <c r="Y914" i="3" s="1"/>
  <c r="AA264" i="3"/>
  <c r="Z90" i="3"/>
  <c r="Y89" i="3"/>
  <c r="Y765" i="3" s="1"/>
  <c r="Z689" i="3"/>
  <c r="Y688" i="3"/>
  <c r="Y1364" i="3" s="1"/>
  <c r="Z663" i="3"/>
  <c r="Y662" i="3"/>
  <c r="Y1338" i="3" s="1"/>
  <c r="Z639" i="3"/>
  <c r="Y638" i="3"/>
  <c r="Y1314" i="3" s="1"/>
  <c r="Z611" i="3"/>
  <c r="Y610" i="3"/>
  <c r="Y1286" i="3" s="1"/>
  <c r="Z585" i="3"/>
  <c r="Y584" i="3"/>
  <c r="Y1260" i="3" s="1"/>
  <c r="Z561" i="3"/>
  <c r="Y560" i="3"/>
  <c r="Y1236" i="3" s="1"/>
  <c r="Z533" i="3"/>
  <c r="Y532" i="3"/>
  <c r="Y1208" i="3" s="1"/>
  <c r="Z507" i="3"/>
  <c r="Y506" i="3"/>
  <c r="Y1182" i="3" s="1"/>
  <c r="Z481" i="3"/>
  <c r="Y480" i="3"/>
  <c r="Y1156" i="3" s="1"/>
  <c r="Z455" i="3"/>
  <c r="Y454" i="3"/>
  <c r="Y1130" i="3" s="1"/>
  <c r="Z431" i="3"/>
  <c r="Y430" i="3"/>
  <c r="Y1106" i="3" s="1"/>
  <c r="Z403" i="3"/>
  <c r="Y402" i="3"/>
  <c r="Y1078" i="3" s="1"/>
  <c r="Z377" i="3"/>
  <c r="Y376" i="3"/>
  <c r="Y1052" i="3" s="1"/>
  <c r="Z351" i="3"/>
  <c r="Y350" i="3"/>
  <c r="Y1026" i="3" s="1"/>
  <c r="Z325" i="3"/>
  <c r="Y324" i="3"/>
  <c r="Y1000" i="3" s="1"/>
  <c r="Z299" i="3"/>
  <c r="Y298" i="3"/>
  <c r="Y974" i="3" s="1"/>
  <c r="Z273" i="3"/>
  <c r="Y272" i="3"/>
  <c r="Y948" i="3" s="1"/>
  <c r="Z247" i="3"/>
  <c r="Y246" i="3"/>
  <c r="Y922" i="3" s="1"/>
  <c r="Z221" i="3"/>
  <c r="Y220" i="3"/>
  <c r="Y896" i="3" s="1"/>
  <c r="Z195" i="3"/>
  <c r="Y194" i="3"/>
  <c r="Y870" i="3" s="1"/>
  <c r="Z171" i="3"/>
  <c r="Y170" i="3"/>
  <c r="Y846" i="3" s="1"/>
  <c r="Z143" i="3"/>
  <c r="Y142" i="3"/>
  <c r="Y818" i="3" s="1"/>
  <c r="Z117" i="3"/>
  <c r="Y116" i="3"/>
  <c r="Y792" i="3" s="1"/>
  <c r="T20" i="2" l="1"/>
  <c r="AI19" i="2"/>
  <c r="AQ19" i="2"/>
  <c r="AY19" i="2"/>
  <c r="AC19" i="2"/>
  <c r="AK19" i="2"/>
  <c r="AS19" i="2"/>
  <c r="AE19" i="2"/>
  <c r="AM19" i="2"/>
  <c r="AU19" i="2"/>
  <c r="AG19" i="2"/>
  <c r="AO19" i="2"/>
  <c r="AW19" i="2"/>
  <c r="T38" i="2"/>
  <c r="AI37" i="2"/>
  <c r="AQ37" i="2"/>
  <c r="AY37" i="2"/>
  <c r="AC37" i="2"/>
  <c r="AK37" i="2"/>
  <c r="AS37" i="2"/>
  <c r="AE37" i="2"/>
  <c r="AM37" i="2"/>
  <c r="AU37" i="2"/>
  <c r="AO37" i="2"/>
  <c r="AW37" i="2"/>
  <c r="AG37" i="2"/>
  <c r="Y90" i="3"/>
  <c r="Y766" i="3" s="1"/>
  <c r="Z91" i="3"/>
  <c r="Y264" i="3"/>
  <c r="Y940" i="3" s="1"/>
  <c r="AA290" i="3"/>
  <c r="Z690" i="3"/>
  <c r="Y689" i="3"/>
  <c r="Y1365" i="3" s="1"/>
  <c r="Z664" i="3"/>
  <c r="Y663" i="3"/>
  <c r="Y1339" i="3" s="1"/>
  <c r="Z640" i="3"/>
  <c r="Y639" i="3"/>
  <c r="Y1315" i="3" s="1"/>
  <c r="Z612" i="3"/>
  <c r="Y611" i="3"/>
  <c r="Y1287" i="3" s="1"/>
  <c r="Z586" i="3"/>
  <c r="Y585" i="3"/>
  <c r="Y1261" i="3" s="1"/>
  <c r="Z562" i="3"/>
  <c r="Y561" i="3"/>
  <c r="Y1237" i="3" s="1"/>
  <c r="Z534" i="3"/>
  <c r="Y533" i="3"/>
  <c r="Y1209" i="3" s="1"/>
  <c r="Z508" i="3"/>
  <c r="Y507" i="3"/>
  <c r="Y1183" i="3" s="1"/>
  <c r="Z482" i="3"/>
  <c r="Y481" i="3"/>
  <c r="Y1157" i="3" s="1"/>
  <c r="Z456" i="3"/>
  <c r="Y455" i="3"/>
  <c r="Y1131" i="3" s="1"/>
  <c r="Z432" i="3"/>
  <c r="Y431" i="3"/>
  <c r="Y1107" i="3" s="1"/>
  <c r="Z404" i="3"/>
  <c r="Y403" i="3"/>
  <c r="Y1079" i="3" s="1"/>
  <c r="Z378" i="3"/>
  <c r="Y377" i="3"/>
  <c r="Y1053" i="3" s="1"/>
  <c r="Z352" i="3"/>
  <c r="Y351" i="3"/>
  <c r="Y1027" i="3" s="1"/>
  <c r="Z326" i="3"/>
  <c r="Y325" i="3"/>
  <c r="Y1001" i="3" s="1"/>
  <c r="Z300" i="3"/>
  <c r="Y299" i="3"/>
  <c r="Y975" i="3" s="1"/>
  <c r="Z274" i="3"/>
  <c r="Y273" i="3"/>
  <c r="Y949" i="3" s="1"/>
  <c r="Z248" i="3"/>
  <c r="Y247" i="3"/>
  <c r="Y923" i="3" s="1"/>
  <c r="Z222" i="3"/>
  <c r="Y221" i="3"/>
  <c r="Y897" i="3" s="1"/>
  <c r="Z196" i="3"/>
  <c r="Y195" i="3"/>
  <c r="Y871" i="3" s="1"/>
  <c r="Z172" i="3"/>
  <c r="Y171" i="3"/>
  <c r="Y847" i="3" s="1"/>
  <c r="Z144" i="3"/>
  <c r="Y143" i="3"/>
  <c r="Y819" i="3" s="1"/>
  <c r="Z118" i="3"/>
  <c r="Y117" i="3"/>
  <c r="Y793" i="3" s="1"/>
  <c r="T21" i="2" l="1"/>
  <c r="AI20" i="2"/>
  <c r="AQ20" i="2"/>
  <c r="AY20" i="2"/>
  <c r="AC20" i="2"/>
  <c r="AK20" i="2"/>
  <c r="AS20" i="2"/>
  <c r="AE20" i="2"/>
  <c r="AM20" i="2"/>
  <c r="AU20" i="2"/>
  <c r="AG20" i="2"/>
  <c r="AO20" i="2"/>
  <c r="AW20" i="2"/>
  <c r="T39" i="2"/>
  <c r="AI38" i="2"/>
  <c r="AQ38" i="2"/>
  <c r="AY38" i="2"/>
  <c r="AC38" i="2"/>
  <c r="AK38" i="2"/>
  <c r="AS38" i="2"/>
  <c r="AE38" i="2"/>
  <c r="AM38" i="2"/>
  <c r="AU38" i="2"/>
  <c r="AW38" i="2"/>
  <c r="AG38" i="2"/>
  <c r="AO38" i="2"/>
  <c r="Y290" i="3"/>
  <c r="Y966" i="3" s="1"/>
  <c r="AA316" i="3"/>
  <c r="Y91" i="3"/>
  <c r="Y767" i="3" s="1"/>
  <c r="Z92" i="3"/>
  <c r="Z691" i="3"/>
  <c r="Y690" i="3"/>
  <c r="Y1366" i="3" s="1"/>
  <c r="Z665" i="3"/>
  <c r="Y664" i="3"/>
  <c r="Y1340" i="3" s="1"/>
  <c r="Z641" i="3"/>
  <c r="Y640" i="3"/>
  <c r="Y1316" i="3" s="1"/>
  <c r="Z613" i="3"/>
  <c r="Y612" i="3"/>
  <c r="Y1288" i="3" s="1"/>
  <c r="Z587" i="3"/>
  <c r="Y586" i="3"/>
  <c r="Y1262" i="3" s="1"/>
  <c r="Z563" i="3"/>
  <c r="Y562" i="3"/>
  <c r="Y1238" i="3" s="1"/>
  <c r="Z535" i="3"/>
  <c r="Y534" i="3"/>
  <c r="Y1210" i="3" s="1"/>
  <c r="Z509" i="3"/>
  <c r="Y508" i="3"/>
  <c r="Y1184" i="3" s="1"/>
  <c r="Y482" i="3"/>
  <c r="Y1158" i="3" s="1"/>
  <c r="Z483" i="3"/>
  <c r="Z457" i="3"/>
  <c r="Y456" i="3"/>
  <c r="Y1132" i="3" s="1"/>
  <c r="Z433" i="3"/>
  <c r="Y432" i="3"/>
  <c r="Y1108" i="3" s="1"/>
  <c r="Z405" i="3"/>
  <c r="Y404" i="3"/>
  <c r="Y1080" i="3" s="1"/>
  <c r="Y378" i="3"/>
  <c r="Y1054" i="3" s="1"/>
  <c r="Z379" i="3"/>
  <c r="Z353" i="3"/>
  <c r="Y352" i="3"/>
  <c r="Y1028" i="3" s="1"/>
  <c r="Z327" i="3"/>
  <c r="Y326" i="3"/>
  <c r="Y1002" i="3" s="1"/>
  <c r="Z301" i="3"/>
  <c r="Y300" i="3"/>
  <c r="Y976" i="3" s="1"/>
  <c r="Z275" i="3"/>
  <c r="Y274" i="3"/>
  <c r="Y950" i="3" s="1"/>
  <c r="Z249" i="3"/>
  <c r="Y248" i="3"/>
  <c r="Y924" i="3" s="1"/>
  <c r="Z223" i="3"/>
  <c r="Y222" i="3"/>
  <c r="Y898" i="3" s="1"/>
  <c r="Z197" i="3"/>
  <c r="Y196" i="3"/>
  <c r="Y872" i="3" s="1"/>
  <c r="Z173" i="3"/>
  <c r="Y172" i="3"/>
  <c r="Y848" i="3" s="1"/>
  <c r="Y144" i="3"/>
  <c r="Y820" i="3" s="1"/>
  <c r="Z145" i="3"/>
  <c r="Z119" i="3"/>
  <c r="Y118" i="3"/>
  <c r="Y794" i="3" s="1"/>
  <c r="AI21" i="2" l="1"/>
  <c r="AQ21" i="2"/>
  <c r="AY21" i="2"/>
  <c r="AC21" i="2"/>
  <c r="AK21" i="2"/>
  <c r="AS21" i="2"/>
  <c r="AE21" i="2"/>
  <c r="AM21" i="2"/>
  <c r="AU21" i="2"/>
  <c r="AG21" i="2"/>
  <c r="AO21" i="2"/>
  <c r="AW21" i="2"/>
  <c r="T40" i="2"/>
  <c r="AI39" i="2"/>
  <c r="AQ39" i="2"/>
  <c r="AY39" i="2"/>
  <c r="AC39" i="2"/>
  <c r="AK39" i="2"/>
  <c r="AS39" i="2"/>
  <c r="AE39" i="2"/>
  <c r="AM39" i="2"/>
  <c r="AU39" i="2"/>
  <c r="AG39" i="2"/>
  <c r="AO39" i="2"/>
  <c r="AW39" i="2"/>
  <c r="Y92" i="3"/>
  <c r="Y768" i="3" s="1"/>
  <c r="Z93" i="3"/>
  <c r="Y316" i="3"/>
  <c r="Y992" i="3" s="1"/>
  <c r="AA342" i="3"/>
  <c r="Z692" i="3"/>
  <c r="Y691" i="3"/>
  <c r="Y1367" i="3" s="1"/>
  <c r="Z666" i="3"/>
  <c r="Y665" i="3"/>
  <c r="Y1341" i="3" s="1"/>
  <c r="Z642" i="3"/>
  <c r="Y641" i="3"/>
  <c r="Y1317" i="3" s="1"/>
  <c r="Z614" i="3"/>
  <c r="Y613" i="3"/>
  <c r="Y1289" i="3" s="1"/>
  <c r="Z588" i="3"/>
  <c r="Y587" i="3"/>
  <c r="Y1263" i="3" s="1"/>
  <c r="Z564" i="3"/>
  <c r="Y563" i="3"/>
  <c r="Y1239" i="3" s="1"/>
  <c r="Z536" i="3"/>
  <c r="Y535" i="3"/>
  <c r="Y1211" i="3" s="1"/>
  <c r="Z510" i="3"/>
  <c r="Y509" i="3"/>
  <c r="Y1185" i="3" s="1"/>
  <c r="Z484" i="3"/>
  <c r="Y483" i="3"/>
  <c r="Y1159" i="3" s="1"/>
  <c r="Z458" i="3"/>
  <c r="Y457" i="3"/>
  <c r="Y1133" i="3" s="1"/>
  <c r="Z434" i="3"/>
  <c r="Y433" i="3"/>
  <c r="Y1109" i="3" s="1"/>
  <c r="Z406" i="3"/>
  <c r="Y405" i="3"/>
  <c r="Y1081" i="3" s="1"/>
  <c r="Z380" i="3"/>
  <c r="Y379" i="3"/>
  <c r="Y1055" i="3" s="1"/>
  <c r="Z354" i="3"/>
  <c r="Y353" i="3"/>
  <c r="Y1029" i="3" s="1"/>
  <c r="Z328" i="3"/>
  <c r="Y327" i="3"/>
  <c r="Y1003" i="3" s="1"/>
  <c r="Z302" i="3"/>
  <c r="Y301" i="3"/>
  <c r="Y977" i="3" s="1"/>
  <c r="Z276" i="3"/>
  <c r="Y275" i="3"/>
  <c r="Y951" i="3" s="1"/>
  <c r="Z250" i="3"/>
  <c r="Y249" i="3"/>
  <c r="Y925" i="3" s="1"/>
  <c r="Z224" i="3"/>
  <c r="Y223" i="3"/>
  <c r="Y899" i="3" s="1"/>
  <c r="Z198" i="3"/>
  <c r="Y197" i="3"/>
  <c r="Y873" i="3" s="1"/>
  <c r="Z174" i="3"/>
  <c r="Y173" i="3"/>
  <c r="Y849" i="3" s="1"/>
  <c r="Z146" i="3"/>
  <c r="Y145" i="3"/>
  <c r="Y821" i="3" s="1"/>
  <c r="Z120" i="3"/>
  <c r="Y119" i="3"/>
  <c r="Y795" i="3" s="1"/>
  <c r="T41" i="2" l="1"/>
  <c r="AI40" i="2"/>
  <c r="AQ40" i="2"/>
  <c r="AY40" i="2"/>
  <c r="AC40" i="2"/>
  <c r="AK40" i="2"/>
  <c r="AS40" i="2"/>
  <c r="AE40" i="2"/>
  <c r="AM40" i="2"/>
  <c r="AU40" i="2"/>
  <c r="AG40" i="2"/>
  <c r="AO40" i="2"/>
  <c r="AW40" i="2"/>
  <c r="Z94" i="3"/>
  <c r="Y93" i="3"/>
  <c r="Y769" i="3" s="1"/>
  <c r="Y342" i="3"/>
  <c r="Y1018" i="3" s="1"/>
  <c r="AA368" i="3"/>
  <c r="Z693" i="3"/>
  <c r="Y692" i="3"/>
  <c r="Y1368" i="3" s="1"/>
  <c r="Z667" i="3"/>
  <c r="Y666" i="3"/>
  <c r="Y1342" i="3" s="1"/>
  <c r="Z643" i="3"/>
  <c r="Y642" i="3"/>
  <c r="Y1318" i="3" s="1"/>
  <c r="Z615" i="3"/>
  <c r="Y614" i="3"/>
  <c r="Y1290" i="3" s="1"/>
  <c r="Z589" i="3"/>
  <c r="Y588" i="3"/>
  <c r="Y1264" i="3" s="1"/>
  <c r="Z565" i="3"/>
  <c r="Y564" i="3"/>
  <c r="Y1240" i="3" s="1"/>
  <c r="Z537" i="3"/>
  <c r="Y536" i="3"/>
  <c r="Y1212" i="3" s="1"/>
  <c r="Z511" i="3"/>
  <c r="Y510" i="3"/>
  <c r="Y1186" i="3" s="1"/>
  <c r="Z485" i="3"/>
  <c r="Y484" i="3"/>
  <c r="Y1160" i="3" s="1"/>
  <c r="Z459" i="3"/>
  <c r="Y458" i="3"/>
  <c r="Y1134" i="3" s="1"/>
  <c r="Z435" i="3"/>
  <c r="Y434" i="3"/>
  <c r="Y1110" i="3" s="1"/>
  <c r="Z407" i="3"/>
  <c r="Y406" i="3"/>
  <c r="Y1082" i="3" s="1"/>
  <c r="Z381" i="3"/>
  <c r="Y380" i="3"/>
  <c r="Y1056" i="3" s="1"/>
  <c r="Z355" i="3"/>
  <c r="Y354" i="3"/>
  <c r="Y1030" i="3" s="1"/>
  <c r="Z329" i="3"/>
  <c r="Y328" i="3"/>
  <c r="Y1004" i="3" s="1"/>
  <c r="Z303" i="3"/>
  <c r="Y302" i="3"/>
  <c r="Y978" i="3" s="1"/>
  <c r="Z277" i="3"/>
  <c r="Y276" i="3"/>
  <c r="Y952" i="3" s="1"/>
  <c r="Z251" i="3"/>
  <c r="Y250" i="3"/>
  <c r="Y926" i="3" s="1"/>
  <c r="Z225" i="3"/>
  <c r="Y224" i="3"/>
  <c r="Y900" i="3" s="1"/>
  <c r="Z199" i="3"/>
  <c r="Y198" i="3"/>
  <c r="Y874" i="3" s="1"/>
  <c r="Z175" i="3"/>
  <c r="Y174" i="3"/>
  <c r="Y850" i="3" s="1"/>
  <c r="Z147" i="3"/>
  <c r="Y146" i="3"/>
  <c r="Y822" i="3" s="1"/>
  <c r="Z121" i="3"/>
  <c r="Y120" i="3"/>
  <c r="Y796" i="3" s="1"/>
  <c r="T42" i="2" l="1"/>
  <c r="AI41" i="2"/>
  <c r="AQ41" i="2"/>
  <c r="AY41" i="2"/>
  <c r="AC41" i="2"/>
  <c r="AK41" i="2"/>
  <c r="AS41" i="2"/>
  <c r="AE41" i="2"/>
  <c r="AM41" i="2"/>
  <c r="AU41" i="2"/>
  <c r="AO41" i="2"/>
  <c r="AW41" i="2"/>
  <c r="AG41" i="2"/>
  <c r="Y368" i="3"/>
  <c r="Y1044" i="3" s="1"/>
  <c r="AA394" i="3"/>
  <c r="Z95" i="3"/>
  <c r="Y94" i="3"/>
  <c r="Y770" i="3" s="1"/>
  <c r="Z694" i="3"/>
  <c r="Y693" i="3"/>
  <c r="Y1369" i="3" s="1"/>
  <c r="Z668" i="3"/>
  <c r="Y667" i="3"/>
  <c r="Y1343" i="3" s="1"/>
  <c r="Z644" i="3"/>
  <c r="Y643" i="3"/>
  <c r="Y1319" i="3" s="1"/>
  <c r="Z616" i="3"/>
  <c r="Y615" i="3"/>
  <c r="Y1291" i="3" s="1"/>
  <c r="Z590" i="3"/>
  <c r="Y589" i="3"/>
  <c r="Y1265" i="3" s="1"/>
  <c r="Z566" i="3"/>
  <c r="Y565" i="3"/>
  <c r="Y1241" i="3" s="1"/>
  <c r="Z538" i="3"/>
  <c r="Y537" i="3"/>
  <c r="Y1213" i="3" s="1"/>
  <c r="Z512" i="3"/>
  <c r="Y511" i="3"/>
  <c r="Y1187" i="3" s="1"/>
  <c r="Z486" i="3"/>
  <c r="Y485" i="3"/>
  <c r="Y1161" i="3" s="1"/>
  <c r="Z460" i="3"/>
  <c r="Y459" i="3"/>
  <c r="Y1135" i="3" s="1"/>
  <c r="Z436" i="3"/>
  <c r="Y435" i="3"/>
  <c r="Y1111" i="3" s="1"/>
  <c r="Z408" i="3"/>
  <c r="Y407" i="3"/>
  <c r="Y1083" i="3" s="1"/>
  <c r="Z382" i="3"/>
  <c r="Y381" i="3"/>
  <c r="Y1057" i="3" s="1"/>
  <c r="Z356" i="3"/>
  <c r="Y355" i="3"/>
  <c r="Y1031" i="3" s="1"/>
  <c r="Z330" i="3"/>
  <c r="Y329" i="3"/>
  <c r="Y1005" i="3" s="1"/>
  <c r="Z304" i="3"/>
  <c r="Y303" i="3"/>
  <c r="Y979" i="3" s="1"/>
  <c r="Z278" i="3"/>
  <c r="Y277" i="3"/>
  <c r="Y953" i="3" s="1"/>
  <c r="Z252" i="3"/>
  <c r="Y251" i="3"/>
  <c r="Y927" i="3" s="1"/>
  <c r="Z226" i="3"/>
  <c r="Y225" i="3"/>
  <c r="Y901" i="3" s="1"/>
  <c r="Z200" i="3"/>
  <c r="Y199" i="3"/>
  <c r="Y875" i="3" s="1"/>
  <c r="Z176" i="3"/>
  <c r="Y175" i="3"/>
  <c r="Y851" i="3" s="1"/>
  <c r="Z148" i="3"/>
  <c r="Y147" i="3"/>
  <c r="Y823" i="3" s="1"/>
  <c r="Z122" i="3"/>
  <c r="Y121" i="3"/>
  <c r="Y797" i="3" s="1"/>
  <c r="T43" i="2" l="1"/>
  <c r="AI42" i="2"/>
  <c r="AQ42" i="2"/>
  <c r="AY42" i="2"/>
  <c r="AC42" i="2"/>
  <c r="AK42" i="2"/>
  <c r="AS42" i="2"/>
  <c r="AE42" i="2"/>
  <c r="AM42" i="2"/>
  <c r="AU42" i="2"/>
  <c r="AW42" i="2"/>
  <c r="AG42" i="2"/>
  <c r="AO42" i="2"/>
  <c r="Y394" i="3"/>
  <c r="Y1070" i="3" s="1"/>
  <c r="AA420" i="3"/>
  <c r="Y95" i="3"/>
  <c r="Y771" i="3" s="1"/>
  <c r="Z96" i="3"/>
  <c r="Z695" i="3"/>
  <c r="Y694" i="3"/>
  <c r="Y1370" i="3" s="1"/>
  <c r="Z669" i="3"/>
  <c r="Y668" i="3"/>
  <c r="Y1344" i="3" s="1"/>
  <c r="Z645" i="3"/>
  <c r="Y644" i="3"/>
  <c r="Y1320" i="3" s="1"/>
  <c r="Y616" i="3"/>
  <c r="Y1292" i="3" s="1"/>
  <c r="Z617" i="3"/>
  <c r="Z591" i="3"/>
  <c r="Y590" i="3"/>
  <c r="Y1266" i="3" s="1"/>
  <c r="Z567" i="3"/>
  <c r="Y566" i="3"/>
  <c r="Y1242" i="3" s="1"/>
  <c r="Z539" i="3"/>
  <c r="Y538" i="3"/>
  <c r="Y1214" i="3" s="1"/>
  <c r="Y512" i="3"/>
  <c r="Y1188" i="3" s="1"/>
  <c r="Z513" i="3"/>
  <c r="Z487" i="3"/>
  <c r="Y486" i="3"/>
  <c r="Y1162" i="3" s="1"/>
  <c r="Y460" i="3"/>
  <c r="Y1136" i="3" s="1"/>
  <c r="Z461" i="3"/>
  <c r="Z437" i="3"/>
  <c r="Y436" i="3"/>
  <c r="Y1112" i="3" s="1"/>
  <c r="Z409" i="3"/>
  <c r="Y408" i="3"/>
  <c r="Y1084" i="3" s="1"/>
  <c r="Z383" i="3"/>
  <c r="Y382" i="3"/>
  <c r="Y1058" i="3" s="1"/>
  <c r="Z357" i="3"/>
  <c r="Y356" i="3"/>
  <c r="Y1032" i="3" s="1"/>
  <c r="Z331" i="3"/>
  <c r="Y330" i="3"/>
  <c r="Y1006" i="3" s="1"/>
  <c r="Z305" i="3"/>
  <c r="Y304" i="3"/>
  <c r="Y980" i="3" s="1"/>
  <c r="Y278" i="3"/>
  <c r="Y954" i="3" s="1"/>
  <c r="Z279" i="3"/>
  <c r="Z253" i="3"/>
  <c r="Y252" i="3"/>
  <c r="Y928" i="3" s="1"/>
  <c r="Z227" i="3"/>
  <c r="Y226" i="3"/>
  <c r="Y902" i="3" s="1"/>
  <c r="Z201" i="3"/>
  <c r="Y200" i="3"/>
  <c r="Y876" i="3" s="1"/>
  <c r="Z177" i="3"/>
  <c r="Y176" i="3"/>
  <c r="Y852" i="3" s="1"/>
  <c r="Y148" i="3"/>
  <c r="Y824" i="3" s="1"/>
  <c r="Z149" i="3"/>
  <c r="Z123" i="3"/>
  <c r="Y122" i="3"/>
  <c r="Y798" i="3" s="1"/>
  <c r="T44" i="2" l="1"/>
  <c r="AI43" i="2"/>
  <c r="AQ43" i="2"/>
  <c r="AY43" i="2"/>
  <c r="AC43" i="2"/>
  <c r="AK43" i="2"/>
  <c r="AS43" i="2"/>
  <c r="AE43" i="2"/>
  <c r="AM43" i="2"/>
  <c r="AU43" i="2"/>
  <c r="AG43" i="2"/>
  <c r="AO43" i="2"/>
  <c r="AW43" i="2"/>
  <c r="Y420" i="3"/>
  <c r="Y1096" i="3" s="1"/>
  <c r="AA446" i="3"/>
  <c r="Y96" i="3"/>
  <c r="Y772" i="3" s="1"/>
  <c r="Z97" i="3"/>
  <c r="Z696" i="3"/>
  <c r="Y695" i="3"/>
  <c r="Y1371" i="3" s="1"/>
  <c r="Z670" i="3"/>
  <c r="Y669" i="3"/>
  <c r="Y1345" i="3" s="1"/>
  <c r="Z646" i="3"/>
  <c r="Y645" i="3"/>
  <c r="Y1321" i="3" s="1"/>
  <c r="Z618" i="3"/>
  <c r="Y617" i="3"/>
  <c r="Y1293" i="3" s="1"/>
  <c r="Z592" i="3"/>
  <c r="Y591" i="3"/>
  <c r="Y1267" i="3" s="1"/>
  <c r="Z568" i="3"/>
  <c r="Y567" i="3"/>
  <c r="Y1243" i="3" s="1"/>
  <c r="Z540" i="3"/>
  <c r="Y539" i="3"/>
  <c r="Y1215" i="3" s="1"/>
  <c r="Z514" i="3"/>
  <c r="Y513" i="3"/>
  <c r="Y1189" i="3" s="1"/>
  <c r="Z488" i="3"/>
  <c r="Y487" i="3"/>
  <c r="Y1163" i="3" s="1"/>
  <c r="Z462" i="3"/>
  <c r="Y461" i="3"/>
  <c r="Y1137" i="3" s="1"/>
  <c r="Z438" i="3"/>
  <c r="Y437" i="3"/>
  <c r="Y1113" i="3" s="1"/>
  <c r="Z410" i="3"/>
  <c r="Y409" i="3"/>
  <c r="Y1085" i="3" s="1"/>
  <c r="Z384" i="3"/>
  <c r="Y383" i="3"/>
  <c r="Y1059" i="3" s="1"/>
  <c r="Z358" i="3"/>
  <c r="Y357" i="3"/>
  <c r="Y1033" i="3" s="1"/>
  <c r="Z332" i="3"/>
  <c r="Y331" i="3"/>
  <c r="Y1007" i="3" s="1"/>
  <c r="Z306" i="3"/>
  <c r="Y305" i="3"/>
  <c r="Y981" i="3" s="1"/>
  <c r="Z280" i="3"/>
  <c r="Y279" i="3"/>
  <c r="Y955" i="3" s="1"/>
  <c r="Z254" i="3"/>
  <c r="Y253" i="3"/>
  <c r="Y929" i="3" s="1"/>
  <c r="Z228" i="3"/>
  <c r="Y227" i="3"/>
  <c r="Y903" i="3" s="1"/>
  <c r="Z202" i="3"/>
  <c r="Y201" i="3"/>
  <c r="Y877" i="3" s="1"/>
  <c r="Y177" i="3"/>
  <c r="Y853" i="3" s="1"/>
  <c r="Z178" i="3"/>
  <c r="Z150" i="3"/>
  <c r="Y149" i="3"/>
  <c r="Y825" i="3" s="1"/>
  <c r="Z124" i="3"/>
  <c r="Y123" i="3"/>
  <c r="Y799" i="3" s="1"/>
  <c r="T45" i="2" l="1"/>
  <c r="AI44" i="2"/>
  <c r="AQ44" i="2"/>
  <c r="AY44" i="2"/>
  <c r="AC44" i="2"/>
  <c r="AK44" i="2"/>
  <c r="AS44" i="2"/>
  <c r="AE44" i="2"/>
  <c r="AM44" i="2"/>
  <c r="AU44" i="2"/>
  <c r="AG44" i="2"/>
  <c r="AO44" i="2"/>
  <c r="AW44" i="2"/>
  <c r="Z98" i="3"/>
  <c r="Y97" i="3"/>
  <c r="Y773" i="3" s="1"/>
  <c r="Y446" i="3"/>
  <c r="Y1122" i="3" s="1"/>
  <c r="AA472" i="3"/>
  <c r="Z697" i="3"/>
  <c r="Y696" i="3"/>
  <c r="Y1372" i="3" s="1"/>
  <c r="Z671" i="3"/>
  <c r="Y670" i="3"/>
  <c r="Y1346" i="3" s="1"/>
  <c r="Z647" i="3"/>
  <c r="Y646" i="3"/>
  <c r="Y1322" i="3" s="1"/>
  <c r="Z619" i="3"/>
  <c r="Y618" i="3"/>
  <c r="Y1294" i="3" s="1"/>
  <c r="Z593" i="3"/>
  <c r="Y592" i="3"/>
  <c r="Y1268" i="3" s="1"/>
  <c r="Z569" i="3"/>
  <c r="Y568" i="3"/>
  <c r="Y1244" i="3" s="1"/>
  <c r="Z541" i="3"/>
  <c r="Y540" i="3"/>
  <c r="Y1216" i="3" s="1"/>
  <c r="Z515" i="3"/>
  <c r="Y514" i="3"/>
  <c r="Y1190" i="3" s="1"/>
  <c r="Z489" i="3"/>
  <c r="Y488" i="3"/>
  <c r="Y1164" i="3" s="1"/>
  <c r="Z463" i="3"/>
  <c r="Y462" i="3"/>
  <c r="Y1138" i="3" s="1"/>
  <c r="Z439" i="3"/>
  <c r="Y438" i="3"/>
  <c r="Y1114" i="3" s="1"/>
  <c r="Z411" i="3"/>
  <c r="Y410" i="3"/>
  <c r="Y1086" i="3" s="1"/>
  <c r="Z385" i="3"/>
  <c r="Y384" i="3"/>
  <c r="Y1060" i="3" s="1"/>
  <c r="Z359" i="3"/>
  <c r="Y358" i="3"/>
  <c r="Y1034" i="3" s="1"/>
  <c r="Z333" i="3"/>
  <c r="Y332" i="3"/>
  <c r="Y1008" i="3" s="1"/>
  <c r="Z307" i="3"/>
  <c r="Y306" i="3"/>
  <c r="Y982" i="3" s="1"/>
  <c r="Z281" i="3"/>
  <c r="Y280" i="3"/>
  <c r="Y956" i="3" s="1"/>
  <c r="Z255" i="3"/>
  <c r="Y254" i="3"/>
  <c r="Y930" i="3" s="1"/>
  <c r="Z229" i="3"/>
  <c r="Y228" i="3"/>
  <c r="Y904" i="3" s="1"/>
  <c r="Z203" i="3"/>
  <c r="Y202" i="3"/>
  <c r="Z179" i="3"/>
  <c r="Y178" i="3"/>
  <c r="Y854" i="3" s="1"/>
  <c r="Z151" i="3"/>
  <c r="Y150" i="3"/>
  <c r="Y826" i="3" s="1"/>
  <c r="Z125" i="3"/>
  <c r="Y124" i="3"/>
  <c r="Y800" i="3" s="1"/>
  <c r="T46" i="2" l="1"/>
  <c r="AI45" i="2"/>
  <c r="AQ45" i="2"/>
  <c r="AY45" i="2"/>
  <c r="AC45" i="2"/>
  <c r="AK45" i="2"/>
  <c r="AS45" i="2"/>
  <c r="AE45" i="2"/>
  <c r="AM45" i="2"/>
  <c r="AU45" i="2"/>
  <c r="AO45" i="2"/>
  <c r="AW45" i="2"/>
  <c r="AG45" i="2"/>
  <c r="Y472" i="3"/>
  <c r="Y1148" i="3" s="1"/>
  <c r="AA498" i="3"/>
  <c r="Y878" i="3"/>
  <c r="Y98" i="3"/>
  <c r="Y774" i="3" s="1"/>
  <c r="Z99" i="3"/>
  <c r="Z698" i="3"/>
  <c r="Y697" i="3"/>
  <c r="Y1373" i="3" s="1"/>
  <c r="Z672" i="3"/>
  <c r="Y671" i="3"/>
  <c r="Y1347" i="3" s="1"/>
  <c r="Z648" i="3"/>
  <c r="Y647" i="3"/>
  <c r="Y1323" i="3" s="1"/>
  <c r="Z620" i="3"/>
  <c r="Y619" i="3"/>
  <c r="Y1295" i="3" s="1"/>
  <c r="Z594" i="3"/>
  <c r="Y593" i="3"/>
  <c r="Y1269" i="3" s="1"/>
  <c r="Z570" i="3"/>
  <c r="Y569" i="3"/>
  <c r="Y1245" i="3" s="1"/>
  <c r="Z542" i="3"/>
  <c r="Y541" i="3"/>
  <c r="Y1217" i="3" s="1"/>
  <c r="Z516" i="3"/>
  <c r="Y515" i="3"/>
  <c r="Y1191" i="3" s="1"/>
  <c r="Z490" i="3"/>
  <c r="Y489" i="3"/>
  <c r="Y1165" i="3" s="1"/>
  <c r="Z464" i="3"/>
  <c r="Y463" i="3"/>
  <c r="Y1139" i="3" s="1"/>
  <c r="Z440" i="3"/>
  <c r="Y439" i="3"/>
  <c r="Y1115" i="3" s="1"/>
  <c r="Z412" i="3"/>
  <c r="Y411" i="3"/>
  <c r="Y1087" i="3" s="1"/>
  <c r="Z386" i="3"/>
  <c r="Y385" i="3"/>
  <c r="Y1061" i="3" s="1"/>
  <c r="Z360" i="3"/>
  <c r="Y359" i="3"/>
  <c r="Y1035" i="3" s="1"/>
  <c r="Z334" i="3"/>
  <c r="Y333" i="3"/>
  <c r="Y1009" i="3" s="1"/>
  <c r="Z308" i="3"/>
  <c r="Y307" i="3"/>
  <c r="Y983" i="3" s="1"/>
  <c r="Z282" i="3"/>
  <c r="Y281" i="3"/>
  <c r="Y957" i="3" s="1"/>
  <c r="Z256" i="3"/>
  <c r="Y255" i="3"/>
  <c r="Y931" i="3" s="1"/>
  <c r="Z230" i="3"/>
  <c r="Y229" i="3"/>
  <c r="Y905" i="3" s="1"/>
  <c r="Z204" i="3"/>
  <c r="Y203" i="3"/>
  <c r="Y879" i="3" s="1"/>
  <c r="Z180" i="3"/>
  <c r="Y179" i="3"/>
  <c r="Y855" i="3" s="1"/>
  <c r="Z152" i="3"/>
  <c r="Y151" i="3"/>
  <c r="Y827" i="3" s="1"/>
  <c r="Z126" i="3"/>
  <c r="Y125" i="3"/>
  <c r="Y801" i="3" s="1"/>
  <c r="T47" i="2" l="1"/>
  <c r="AI46" i="2"/>
  <c r="AQ46" i="2"/>
  <c r="AY46" i="2"/>
  <c r="AC46" i="2"/>
  <c r="AK46" i="2"/>
  <c r="AS46" i="2"/>
  <c r="AE46" i="2"/>
  <c r="AM46" i="2"/>
  <c r="AU46" i="2"/>
  <c r="AW46" i="2"/>
  <c r="AG46" i="2"/>
  <c r="AO46" i="2"/>
  <c r="Y99" i="3"/>
  <c r="Y775" i="3" s="1"/>
  <c r="Z100" i="3"/>
  <c r="Y498" i="3"/>
  <c r="Y1174" i="3" s="1"/>
  <c r="AA524" i="3"/>
  <c r="Z699" i="3"/>
  <c r="Y698" i="3"/>
  <c r="Y1374" i="3" s="1"/>
  <c r="Z673" i="3"/>
  <c r="Y672" i="3"/>
  <c r="Y1348" i="3" s="1"/>
  <c r="Z649" i="3"/>
  <c r="Y648" i="3"/>
  <c r="Y1324" i="3" s="1"/>
  <c r="Y620" i="3"/>
  <c r="Y1296" i="3" s="1"/>
  <c r="Z621" i="3"/>
  <c r="Z595" i="3"/>
  <c r="Y594" i="3"/>
  <c r="Y1270" i="3" s="1"/>
  <c r="Z571" i="3"/>
  <c r="Y570" i="3"/>
  <c r="Y1246" i="3" s="1"/>
  <c r="Y542" i="3"/>
  <c r="Y1218" i="3" s="1"/>
  <c r="Z543" i="3"/>
  <c r="Z517" i="3"/>
  <c r="Y516" i="3"/>
  <c r="Y1192" i="3" s="1"/>
  <c r="Y490" i="3"/>
  <c r="Y1166" i="3" s="1"/>
  <c r="Z491" i="3"/>
  <c r="Z465" i="3"/>
  <c r="Y464" i="3"/>
  <c r="Y1140" i="3" s="1"/>
  <c r="Z441" i="3"/>
  <c r="Y440" i="3"/>
  <c r="Y1116" i="3" s="1"/>
  <c r="Z413" i="3"/>
  <c r="Y412" i="3"/>
  <c r="Y1088" i="3" s="1"/>
  <c r="Z387" i="3"/>
  <c r="Y386" i="3"/>
  <c r="Y1062" i="3" s="1"/>
  <c r="Z361" i="3"/>
  <c r="Y360" i="3"/>
  <c r="Y1036" i="3" s="1"/>
  <c r="Z335" i="3"/>
  <c r="Y334" i="3"/>
  <c r="Y1010" i="3" s="1"/>
  <c r="Y308" i="3"/>
  <c r="Y984" i="3" s="1"/>
  <c r="Z309" i="3"/>
  <c r="Z283" i="3"/>
  <c r="Y282" i="3"/>
  <c r="Y958" i="3" s="1"/>
  <c r="Z257" i="3"/>
  <c r="Y256" i="3"/>
  <c r="Y932" i="3" s="1"/>
  <c r="Z231" i="3"/>
  <c r="Y230" i="3"/>
  <c r="Y906" i="3" s="1"/>
  <c r="Z205" i="3"/>
  <c r="Y204" i="3"/>
  <c r="Y880" i="3" s="1"/>
  <c r="Z181" i="3"/>
  <c r="Y180" i="3"/>
  <c r="Y856" i="3" s="1"/>
  <c r="Y152" i="3"/>
  <c r="Y828" i="3" s="1"/>
  <c r="Z153" i="3"/>
  <c r="Y126" i="3"/>
  <c r="Y802" i="3" s="1"/>
  <c r="Z127" i="3"/>
  <c r="T48" i="2" l="1"/>
  <c r="AI47" i="2"/>
  <c r="AQ47" i="2"/>
  <c r="AY47" i="2"/>
  <c r="AC47" i="2"/>
  <c r="AK47" i="2"/>
  <c r="AS47" i="2"/>
  <c r="AE47" i="2"/>
  <c r="AM47" i="2"/>
  <c r="AU47" i="2"/>
  <c r="AG47" i="2"/>
  <c r="AO47" i="2"/>
  <c r="AW47" i="2"/>
  <c r="Y524" i="3"/>
  <c r="Y1200" i="3" s="1"/>
  <c r="AA550" i="3"/>
  <c r="Y100" i="3"/>
  <c r="Y776" i="3" s="1"/>
  <c r="Z101" i="3"/>
  <c r="Z700" i="3"/>
  <c r="Y699" i="3"/>
  <c r="Y1375" i="3" s="1"/>
  <c r="Z674" i="3"/>
  <c r="Y673" i="3"/>
  <c r="Y1349" i="3" s="1"/>
  <c r="Z650" i="3"/>
  <c r="Y649" i="3"/>
  <c r="Y1325" i="3" s="1"/>
  <c r="Z622" i="3"/>
  <c r="Y621" i="3"/>
  <c r="Y1297" i="3" s="1"/>
  <c r="Z596" i="3"/>
  <c r="Y595" i="3"/>
  <c r="Y1271" i="3" s="1"/>
  <c r="Z572" i="3"/>
  <c r="Y571" i="3"/>
  <c r="Y1247" i="3" s="1"/>
  <c r="Z544" i="3"/>
  <c r="Y543" i="3"/>
  <c r="Y1219" i="3" s="1"/>
  <c r="Z518" i="3"/>
  <c r="Y517" i="3"/>
  <c r="Y1193" i="3" s="1"/>
  <c r="Z492" i="3"/>
  <c r="Y491" i="3"/>
  <c r="Y1167" i="3" s="1"/>
  <c r="Z466" i="3"/>
  <c r="Y465" i="3"/>
  <c r="Y1141" i="3" s="1"/>
  <c r="Z442" i="3"/>
  <c r="Y441" i="3"/>
  <c r="Y1117" i="3" s="1"/>
  <c r="Z414" i="3"/>
  <c r="Y413" i="3"/>
  <c r="Y1089" i="3" s="1"/>
  <c r="Z388" i="3"/>
  <c r="Y387" i="3"/>
  <c r="Y1063" i="3" s="1"/>
  <c r="Z362" i="3"/>
  <c r="Y361" i="3"/>
  <c r="Y1037" i="3" s="1"/>
  <c r="Z336" i="3"/>
  <c r="Y335" i="3"/>
  <c r="Y1011" i="3" s="1"/>
  <c r="Z310" i="3"/>
  <c r="Y309" i="3"/>
  <c r="Y985" i="3" s="1"/>
  <c r="Z284" i="3"/>
  <c r="Y283" i="3"/>
  <c r="Y959" i="3" s="1"/>
  <c r="Z258" i="3"/>
  <c r="Y257" i="3"/>
  <c r="Y933" i="3" s="1"/>
  <c r="Z232" i="3"/>
  <c r="Y231" i="3"/>
  <c r="Y907" i="3" s="1"/>
  <c r="Z206" i="3"/>
  <c r="Y205" i="3"/>
  <c r="Y881" i="3" s="1"/>
  <c r="Z182" i="3"/>
  <c r="Y181" i="3"/>
  <c r="Y857" i="3" s="1"/>
  <c r="Z154" i="3"/>
  <c r="Y153" i="3"/>
  <c r="Y829" i="3" s="1"/>
  <c r="Z128" i="3"/>
  <c r="Y127" i="3"/>
  <c r="Y803" i="3" s="1"/>
  <c r="T49" i="2" l="1"/>
  <c r="AI48" i="2"/>
  <c r="AQ48" i="2"/>
  <c r="AY48" i="2"/>
  <c r="AC48" i="2"/>
  <c r="AK48" i="2"/>
  <c r="AS48" i="2"/>
  <c r="AE48" i="2"/>
  <c r="AM48" i="2"/>
  <c r="AU48" i="2"/>
  <c r="AG48" i="2"/>
  <c r="AO48" i="2"/>
  <c r="AW48" i="2"/>
  <c r="Y550" i="3"/>
  <c r="Y1226" i="3" s="1"/>
  <c r="AA576" i="3"/>
  <c r="Z102" i="3"/>
  <c r="Y101" i="3"/>
  <c r="Y777" i="3" s="1"/>
  <c r="Z701" i="3"/>
  <c r="Y700" i="3"/>
  <c r="Y1376" i="3" s="1"/>
  <c r="Z675" i="3"/>
  <c r="Y674" i="3"/>
  <c r="Y1350" i="3" s="1"/>
  <c r="Z651" i="3"/>
  <c r="Y650" i="3"/>
  <c r="Y1326" i="3" s="1"/>
  <c r="Z623" i="3"/>
  <c r="Y622" i="3"/>
  <c r="Y1298" i="3" s="1"/>
  <c r="Z597" i="3"/>
  <c r="Y596" i="3"/>
  <c r="Y1272" i="3" s="1"/>
  <c r="Z573" i="3"/>
  <c r="Y572" i="3"/>
  <c r="Y1248" i="3" s="1"/>
  <c r="Z545" i="3"/>
  <c r="Y544" i="3"/>
  <c r="Y1220" i="3" s="1"/>
  <c r="Z519" i="3"/>
  <c r="Y518" i="3"/>
  <c r="Y1194" i="3" s="1"/>
  <c r="Z493" i="3"/>
  <c r="Y492" i="3"/>
  <c r="Y1168" i="3" s="1"/>
  <c r="Z467" i="3"/>
  <c r="Y466" i="3"/>
  <c r="Y1142" i="3" s="1"/>
  <c r="Z443" i="3"/>
  <c r="Y442" i="3"/>
  <c r="Y1118" i="3" s="1"/>
  <c r="Z415" i="3"/>
  <c r="Y414" i="3"/>
  <c r="Y1090" i="3" s="1"/>
  <c r="Z389" i="3"/>
  <c r="Y388" i="3"/>
  <c r="Y1064" i="3" s="1"/>
  <c r="Z363" i="3"/>
  <c r="Y362" i="3"/>
  <c r="Y1038" i="3" s="1"/>
  <c r="Z337" i="3"/>
  <c r="Y336" i="3"/>
  <c r="Y1012" i="3" s="1"/>
  <c r="Z311" i="3"/>
  <c r="Y310" i="3"/>
  <c r="Y986" i="3" s="1"/>
  <c r="Z285" i="3"/>
  <c r="Y284" i="3"/>
  <c r="Y960" i="3" s="1"/>
  <c r="Z259" i="3"/>
  <c r="Y258" i="3"/>
  <c r="Y934" i="3" s="1"/>
  <c r="Z233" i="3"/>
  <c r="Y232" i="3"/>
  <c r="Y908" i="3" s="1"/>
  <c r="Z207" i="3"/>
  <c r="Y206" i="3"/>
  <c r="Y882" i="3" s="1"/>
  <c r="Z183" i="3"/>
  <c r="Y182" i="3"/>
  <c r="Y858" i="3" s="1"/>
  <c r="Z155" i="3"/>
  <c r="Y154" i="3"/>
  <c r="Y830" i="3" s="1"/>
  <c r="Z129" i="3"/>
  <c r="Y128" i="3"/>
  <c r="Y804" i="3" s="1"/>
  <c r="T50" i="2" l="1"/>
  <c r="AI49" i="2"/>
  <c r="AQ49" i="2"/>
  <c r="AY49" i="2"/>
  <c r="AC49" i="2"/>
  <c r="AK49" i="2"/>
  <c r="AS49" i="2"/>
  <c r="AE49" i="2"/>
  <c r="AM49" i="2"/>
  <c r="AU49" i="2"/>
  <c r="AO49" i="2"/>
  <c r="AW49" i="2"/>
  <c r="AG49" i="2"/>
  <c r="Y576" i="3"/>
  <c r="Y1252" i="3" s="1"/>
  <c r="AA602" i="3"/>
  <c r="Z103" i="3"/>
  <c r="Y102" i="3"/>
  <c r="Y778" i="3" s="1"/>
  <c r="Z702" i="3"/>
  <c r="Y701" i="3"/>
  <c r="Y1377" i="3" s="1"/>
  <c r="Z676" i="3"/>
  <c r="Y675" i="3"/>
  <c r="Y1351" i="3" s="1"/>
  <c r="Z652" i="3"/>
  <c r="Y651" i="3"/>
  <c r="Y1327" i="3" s="1"/>
  <c r="Z624" i="3"/>
  <c r="Y623" i="3"/>
  <c r="Y1299" i="3" s="1"/>
  <c r="Z598" i="3"/>
  <c r="Y597" i="3"/>
  <c r="Y1273" i="3" s="1"/>
  <c r="Z574" i="3"/>
  <c r="Y573" i="3"/>
  <c r="Y1249" i="3" s="1"/>
  <c r="Z546" i="3"/>
  <c r="Y545" i="3"/>
  <c r="Y1221" i="3" s="1"/>
  <c r="Z520" i="3"/>
  <c r="Y519" i="3"/>
  <c r="Y1195" i="3" s="1"/>
  <c r="Z494" i="3"/>
  <c r="Y493" i="3"/>
  <c r="Y1169" i="3" s="1"/>
  <c r="Z468" i="3"/>
  <c r="Y467" i="3"/>
  <c r="Y1143" i="3" s="1"/>
  <c r="Z444" i="3"/>
  <c r="Y443" i="3"/>
  <c r="Y1119" i="3" s="1"/>
  <c r="Z416" i="3"/>
  <c r="Y415" i="3"/>
  <c r="Y1091" i="3" s="1"/>
  <c r="Z390" i="3"/>
  <c r="Y389" i="3"/>
  <c r="Y1065" i="3" s="1"/>
  <c r="Z364" i="3"/>
  <c r="Y363" i="3"/>
  <c r="Y1039" i="3" s="1"/>
  <c r="Z338" i="3"/>
  <c r="Y337" i="3"/>
  <c r="Y1013" i="3" s="1"/>
  <c r="Z312" i="3"/>
  <c r="Y311" i="3"/>
  <c r="Y987" i="3" s="1"/>
  <c r="Z286" i="3"/>
  <c r="Y285" i="3"/>
  <c r="Y961" i="3" s="1"/>
  <c r="Z260" i="3"/>
  <c r="Y259" i="3"/>
  <c r="Y935" i="3" s="1"/>
  <c r="Z234" i="3"/>
  <c r="Y233" i="3"/>
  <c r="Y909" i="3" s="1"/>
  <c r="Z208" i="3"/>
  <c r="Y207" i="3"/>
  <c r="Y883" i="3" s="1"/>
  <c r="Z184" i="3"/>
  <c r="Y183" i="3"/>
  <c r="Y859" i="3" s="1"/>
  <c r="Z156" i="3"/>
  <c r="Y155" i="3"/>
  <c r="Y831" i="3" s="1"/>
  <c r="Z130" i="3"/>
  <c r="Y129" i="3"/>
  <c r="Y805" i="3" s="1"/>
  <c r="T51" i="2" l="1"/>
  <c r="AI50" i="2"/>
  <c r="AQ50" i="2"/>
  <c r="AY50" i="2"/>
  <c r="AC50" i="2"/>
  <c r="AK50" i="2"/>
  <c r="AS50" i="2"/>
  <c r="AE50" i="2"/>
  <c r="AM50" i="2"/>
  <c r="AU50" i="2"/>
  <c r="AW50" i="2"/>
  <c r="AG50" i="2"/>
  <c r="AO50" i="2"/>
  <c r="Y602" i="3"/>
  <c r="Y1278" i="3" s="1"/>
  <c r="AA628" i="3"/>
  <c r="Z104" i="3"/>
  <c r="Y103" i="3"/>
  <c r="Y779" i="3" s="1"/>
  <c r="Z703" i="3"/>
  <c r="Y702" i="3"/>
  <c r="Y1378" i="3" s="1"/>
  <c r="Z677" i="3"/>
  <c r="Y676" i="3"/>
  <c r="Y1352" i="3" s="1"/>
  <c r="Z653" i="3"/>
  <c r="Y653" i="3" s="1"/>
  <c r="Y1329" i="3" s="1"/>
  <c r="Y652" i="3"/>
  <c r="Y1328" i="3" s="1"/>
  <c r="Z625" i="3"/>
  <c r="Y624" i="3"/>
  <c r="Y1300" i="3" s="1"/>
  <c r="Z599" i="3"/>
  <c r="Y598" i="3"/>
  <c r="Y1274" i="3" s="1"/>
  <c r="Z575" i="3"/>
  <c r="Y575" i="3" s="1"/>
  <c r="Y1251" i="3" s="1"/>
  <c r="Y574" i="3"/>
  <c r="Y1250" i="3" s="1"/>
  <c r="Z547" i="3"/>
  <c r="Y546" i="3"/>
  <c r="Y1222" i="3" s="1"/>
  <c r="Z521" i="3"/>
  <c r="Y520" i="3"/>
  <c r="Y1196" i="3" s="1"/>
  <c r="Y494" i="3"/>
  <c r="Y1170" i="3" s="1"/>
  <c r="Z495" i="3"/>
  <c r="Z469" i="3"/>
  <c r="Y468" i="3"/>
  <c r="Y1144" i="3" s="1"/>
  <c r="Z445" i="3"/>
  <c r="Y445" i="3" s="1"/>
  <c r="Y1121" i="3" s="1"/>
  <c r="Y444" i="3"/>
  <c r="Y1120" i="3" s="1"/>
  <c r="Z417" i="3"/>
  <c r="Y416" i="3"/>
  <c r="Y1092" i="3" s="1"/>
  <c r="Y390" i="3"/>
  <c r="Y1066" i="3" s="1"/>
  <c r="Z391" i="3"/>
  <c r="Z365" i="3"/>
  <c r="Y364" i="3"/>
  <c r="Y1040" i="3" s="1"/>
  <c r="Z339" i="3"/>
  <c r="Y338" i="3"/>
  <c r="Y1014" i="3" s="1"/>
  <c r="Z313" i="3"/>
  <c r="Y312" i="3"/>
  <c r="Y988" i="3" s="1"/>
  <c r="Z287" i="3"/>
  <c r="Y286" i="3"/>
  <c r="Y962" i="3" s="1"/>
  <c r="Z261" i="3"/>
  <c r="Y260" i="3"/>
  <c r="Y936" i="3" s="1"/>
  <c r="Z235" i="3"/>
  <c r="Y234" i="3"/>
  <c r="Y910" i="3" s="1"/>
  <c r="Z209" i="3"/>
  <c r="Y208" i="3"/>
  <c r="Y884" i="3" s="1"/>
  <c r="Z185" i="3"/>
  <c r="Y185" i="3" s="1"/>
  <c r="Y861" i="3" s="1"/>
  <c r="Y184" i="3"/>
  <c r="Y860" i="3" s="1"/>
  <c r="Z157" i="3"/>
  <c r="Y156" i="3"/>
  <c r="Y832" i="3" s="1"/>
  <c r="Z131" i="3"/>
  <c r="Y130" i="3"/>
  <c r="Y806" i="3" s="1"/>
  <c r="T52" i="2" l="1"/>
  <c r="AI51" i="2"/>
  <c r="AQ51" i="2"/>
  <c r="AY51" i="2"/>
  <c r="AC51" i="2"/>
  <c r="AK51" i="2"/>
  <c r="AS51" i="2"/>
  <c r="AE51" i="2"/>
  <c r="AM51" i="2"/>
  <c r="AU51" i="2"/>
  <c r="AG51" i="2"/>
  <c r="AO51" i="2"/>
  <c r="AW51" i="2"/>
  <c r="Y104" i="3"/>
  <c r="Y780" i="3" s="1"/>
  <c r="Z105" i="3"/>
  <c r="Y628" i="3"/>
  <c r="Y1304" i="3" s="1"/>
  <c r="AA654" i="3"/>
  <c r="Z704" i="3"/>
  <c r="Y703" i="3"/>
  <c r="Y1379" i="3" s="1"/>
  <c r="Z678" i="3"/>
  <c r="Y677" i="3"/>
  <c r="Y1353" i="3" s="1"/>
  <c r="Z626" i="3"/>
  <c r="Y625" i="3"/>
  <c r="Y1301" i="3" s="1"/>
  <c r="Z600" i="3"/>
  <c r="Y599" i="3"/>
  <c r="Y1275" i="3" s="1"/>
  <c r="Z548" i="3"/>
  <c r="Y547" i="3"/>
  <c r="Y1223" i="3" s="1"/>
  <c r="Z522" i="3"/>
  <c r="Y521" i="3"/>
  <c r="Y1197" i="3" s="1"/>
  <c r="Z496" i="3"/>
  <c r="Y495" i="3"/>
  <c r="Y1171" i="3" s="1"/>
  <c r="Z470" i="3"/>
  <c r="Y469" i="3"/>
  <c r="Y1145" i="3" s="1"/>
  <c r="Z418" i="3"/>
  <c r="Y417" i="3"/>
  <c r="Y1093" i="3" s="1"/>
  <c r="Z392" i="3"/>
  <c r="Y391" i="3"/>
  <c r="Y1067" i="3" s="1"/>
  <c r="Z366" i="3"/>
  <c r="Y365" i="3"/>
  <c r="Y1041" i="3" s="1"/>
  <c r="Z340" i="3"/>
  <c r="Y339" i="3"/>
  <c r="Y1015" i="3" s="1"/>
  <c r="Z314" i="3"/>
  <c r="Y313" i="3"/>
  <c r="Y989" i="3" s="1"/>
  <c r="Z288" i="3"/>
  <c r="Y287" i="3"/>
  <c r="Y963" i="3" s="1"/>
  <c r="Z262" i="3"/>
  <c r="Y261" i="3"/>
  <c r="Y937" i="3" s="1"/>
  <c r="Z236" i="3"/>
  <c r="Y235" i="3"/>
  <c r="Y911" i="3" s="1"/>
  <c r="Z210" i="3"/>
  <c r="Y209" i="3"/>
  <c r="Y885" i="3" s="1"/>
  <c r="Z158" i="3"/>
  <c r="Y157" i="3"/>
  <c r="Y833" i="3" s="1"/>
  <c r="Z132" i="3"/>
  <c r="Y131" i="3"/>
  <c r="Y807" i="3" s="1"/>
  <c r="T53" i="2" l="1"/>
  <c r="AI52" i="2"/>
  <c r="AQ52" i="2"/>
  <c r="AY52" i="2"/>
  <c r="AC52" i="2"/>
  <c r="AK52" i="2"/>
  <c r="AS52" i="2"/>
  <c r="AE52" i="2"/>
  <c r="AM52" i="2"/>
  <c r="AU52" i="2"/>
  <c r="AG52" i="2"/>
  <c r="AO52" i="2"/>
  <c r="AW52" i="2"/>
  <c r="Y654" i="3"/>
  <c r="Y1330" i="3" s="1"/>
  <c r="AA680" i="3"/>
  <c r="Z106" i="3"/>
  <c r="Y105" i="3"/>
  <c r="Y781" i="3" s="1"/>
  <c r="Z705" i="3"/>
  <c r="Y705" i="3" s="1"/>
  <c r="Y1381" i="3" s="1"/>
  <c r="Y704" i="3"/>
  <c r="Y1380" i="3" s="1"/>
  <c r="Z679" i="3"/>
  <c r="Y679" i="3" s="1"/>
  <c r="Y1355" i="3" s="1"/>
  <c r="Y678" i="3"/>
  <c r="Y1354" i="3" s="1"/>
  <c r="Z627" i="3"/>
  <c r="Y627" i="3" s="1"/>
  <c r="Y1303" i="3" s="1"/>
  <c r="Y626" i="3"/>
  <c r="Y1302" i="3" s="1"/>
  <c r="Z601" i="3"/>
  <c r="Y601" i="3" s="1"/>
  <c r="Y1277" i="3" s="1"/>
  <c r="Y600" i="3"/>
  <c r="Y1276" i="3" s="1"/>
  <c r="Z549" i="3"/>
  <c r="Y549" i="3" s="1"/>
  <c r="Y1225" i="3" s="1"/>
  <c r="Y548" i="3"/>
  <c r="Y1224" i="3" s="1"/>
  <c r="Z523" i="3"/>
  <c r="Y523" i="3" s="1"/>
  <c r="Y1199" i="3" s="1"/>
  <c r="Y522" i="3"/>
  <c r="Y1198" i="3" s="1"/>
  <c r="Z497" i="3"/>
  <c r="Y497" i="3" s="1"/>
  <c r="Y1173" i="3" s="1"/>
  <c r="Y496" i="3"/>
  <c r="Y1172" i="3" s="1"/>
  <c r="Z471" i="3"/>
  <c r="Y471" i="3" s="1"/>
  <c r="Y1147" i="3" s="1"/>
  <c r="Y470" i="3"/>
  <c r="Y1146" i="3" s="1"/>
  <c r="Z419" i="3"/>
  <c r="Y419" i="3" s="1"/>
  <c r="Y1095" i="3" s="1"/>
  <c r="Y418" i="3"/>
  <c r="Y1094" i="3" s="1"/>
  <c r="Z393" i="3"/>
  <c r="Y393" i="3" s="1"/>
  <c r="Y1069" i="3" s="1"/>
  <c r="Y392" i="3"/>
  <c r="Y1068" i="3" s="1"/>
  <c r="Z367" i="3"/>
  <c r="Y367" i="3" s="1"/>
  <c r="Y1043" i="3" s="1"/>
  <c r="Y366" i="3"/>
  <c r="Y1042" i="3" s="1"/>
  <c r="Z341" i="3"/>
  <c r="Y341" i="3" s="1"/>
  <c r="Y1017" i="3" s="1"/>
  <c r="Y340" i="3"/>
  <c r="Y1016" i="3" s="1"/>
  <c r="Z315" i="3"/>
  <c r="Y315" i="3" s="1"/>
  <c r="Y991" i="3" s="1"/>
  <c r="Y314" i="3"/>
  <c r="Y990" i="3" s="1"/>
  <c r="Z289" i="3"/>
  <c r="Y289" i="3" s="1"/>
  <c r="Y965" i="3" s="1"/>
  <c r="Y288" i="3"/>
  <c r="Y964" i="3" s="1"/>
  <c r="Z263" i="3"/>
  <c r="Y263" i="3" s="1"/>
  <c r="Y939" i="3" s="1"/>
  <c r="Y262" i="3"/>
  <c r="Y938" i="3" s="1"/>
  <c r="Z237" i="3"/>
  <c r="Y237" i="3" s="1"/>
  <c r="Y913" i="3" s="1"/>
  <c r="Y236" i="3"/>
  <c r="Y912" i="3" s="1"/>
  <c r="Z211" i="3"/>
  <c r="Y211" i="3" s="1"/>
  <c r="Y887" i="3" s="1"/>
  <c r="Y210" i="3"/>
  <c r="Y886" i="3" s="1"/>
  <c r="Z159" i="3"/>
  <c r="Y159" i="3" s="1"/>
  <c r="Y835" i="3" s="1"/>
  <c r="Y158" i="3"/>
  <c r="Y834" i="3" s="1"/>
  <c r="Z133" i="3"/>
  <c r="Y133" i="3" s="1"/>
  <c r="Y809" i="3" s="1"/>
  <c r="Y132" i="3"/>
  <c r="Y808" i="3" s="1"/>
  <c r="T54" i="2" l="1"/>
  <c r="AC53" i="2"/>
  <c r="AE53" i="2"/>
  <c r="AM53" i="2"/>
  <c r="AU53" i="2"/>
  <c r="AI53" i="2"/>
  <c r="AK53" i="2"/>
  <c r="AW53" i="2"/>
  <c r="AO53" i="2"/>
  <c r="AY53" i="2"/>
  <c r="AG53" i="2"/>
  <c r="AQ53" i="2"/>
  <c r="AS53" i="2"/>
  <c r="Y106" i="3"/>
  <c r="Y782" i="3" s="1"/>
  <c r="Z107" i="3"/>
  <c r="Y107" i="3" s="1"/>
  <c r="Y783" i="3" s="1"/>
  <c r="Y680" i="3"/>
  <c r="Y1356" i="3" s="1"/>
  <c r="AA706" i="3"/>
  <c r="T55" i="2" l="1"/>
  <c r="AE54" i="2"/>
  <c r="AM54" i="2"/>
  <c r="AU54" i="2"/>
  <c r="AI54" i="2"/>
  <c r="AS54" i="2"/>
  <c r="AK54" i="2"/>
  <c r="AW54" i="2"/>
  <c r="AC54" i="2"/>
  <c r="AO54" i="2"/>
  <c r="AY54" i="2"/>
  <c r="AG54" i="2"/>
  <c r="AQ54" i="2"/>
  <c r="O2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2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4" i="4"/>
  <c r="BF65" i="4"/>
  <c r="BF66" i="4"/>
  <c r="BF67" i="4"/>
  <c r="BF68" i="4"/>
  <c r="BF69" i="4"/>
  <c r="BF70" i="4"/>
  <c r="BF71" i="4"/>
  <c r="BF72" i="4"/>
  <c r="BF73" i="4"/>
  <c r="BF74" i="4"/>
  <c r="BF75" i="4"/>
  <c r="BF76" i="4"/>
  <c r="BF77" i="4"/>
  <c r="BF78" i="4"/>
  <c r="BF79" i="4"/>
  <c r="BF80" i="4"/>
  <c r="BF81" i="4"/>
  <c r="BF82" i="4"/>
  <c r="BF83" i="4"/>
  <c r="BF84" i="4"/>
  <c r="BF85" i="4"/>
  <c r="BF86" i="4"/>
  <c r="BF87" i="4"/>
  <c r="BF88" i="4"/>
  <c r="BF89" i="4"/>
  <c r="BF90" i="4"/>
  <c r="BF91" i="4"/>
  <c r="BF92" i="4"/>
  <c r="BF93" i="4"/>
  <c r="BF94" i="4"/>
  <c r="BF95" i="4"/>
  <c r="BF96" i="4"/>
  <c r="BF97" i="4"/>
  <c r="BF98" i="4"/>
  <c r="BF99" i="4"/>
  <c r="BF100" i="4"/>
  <c r="BF101" i="4"/>
  <c r="BF102" i="4"/>
  <c r="BF103" i="4"/>
  <c r="BF104" i="4"/>
  <c r="BF105" i="4"/>
  <c r="BF106" i="4"/>
  <c r="BF107" i="4"/>
  <c r="BF108" i="4"/>
  <c r="BF109" i="4"/>
  <c r="BF110" i="4"/>
  <c r="BF111" i="4"/>
  <c r="BF112" i="4"/>
  <c r="BF113" i="4"/>
  <c r="BF114" i="4"/>
  <c r="BF115" i="4"/>
  <c r="BF116" i="4"/>
  <c r="BF117" i="4"/>
  <c r="BF118" i="4"/>
  <c r="BF119" i="4"/>
  <c r="BF120" i="4"/>
  <c r="BF121" i="4"/>
  <c r="BF122" i="4"/>
  <c r="BF123" i="4"/>
  <c r="BF124" i="4"/>
  <c r="BF125" i="4"/>
  <c r="BF126" i="4"/>
  <c r="BF127" i="4"/>
  <c r="BF128" i="4"/>
  <c r="BF129" i="4"/>
  <c r="BF130" i="4"/>
  <c r="BF131" i="4"/>
  <c r="BF132" i="4"/>
  <c r="BF133" i="4"/>
  <c r="BF134" i="4"/>
  <c r="BF135" i="4"/>
  <c r="BF136" i="4"/>
  <c r="BF137" i="4"/>
  <c r="BF138" i="4"/>
  <c r="BF139" i="4"/>
  <c r="BF140" i="4"/>
  <c r="BF141" i="4"/>
  <c r="BF142" i="4"/>
  <c r="BF143" i="4"/>
  <c r="BF144" i="4"/>
  <c r="BF145" i="4"/>
  <c r="BF146" i="4"/>
  <c r="BF147" i="4"/>
  <c r="BF148" i="4"/>
  <c r="BF149" i="4"/>
  <c r="BF150" i="4"/>
  <c r="BF151" i="4"/>
  <c r="BF152" i="4"/>
  <c r="BF153" i="4"/>
  <c r="BF154" i="4"/>
  <c r="BF155" i="4"/>
  <c r="BF156" i="4"/>
  <c r="BF157" i="4"/>
  <c r="BF158" i="4"/>
  <c r="BF159" i="4"/>
  <c r="BF160" i="4"/>
  <c r="BF161" i="4"/>
  <c r="BF162" i="4"/>
  <c r="BF163" i="4"/>
  <c r="BF164" i="4"/>
  <c r="BF165" i="4"/>
  <c r="BF166" i="4"/>
  <c r="BF167" i="4"/>
  <c r="BF168" i="4"/>
  <c r="BF169" i="4"/>
  <c r="BF170" i="4"/>
  <c r="BF171" i="4"/>
  <c r="BF172" i="4"/>
  <c r="BF173" i="4"/>
  <c r="BF174" i="4"/>
  <c r="BF175" i="4"/>
  <c r="BF176" i="4"/>
  <c r="BF177" i="4"/>
  <c r="BF178" i="4"/>
  <c r="BF179" i="4"/>
  <c r="BF180" i="4"/>
  <c r="BF181" i="4"/>
  <c r="BF182" i="4"/>
  <c r="BF183" i="4"/>
  <c r="BF184" i="4"/>
  <c r="BF185" i="4"/>
  <c r="BF186" i="4"/>
  <c r="BF187" i="4"/>
  <c r="BF188" i="4"/>
  <c r="BF189" i="4"/>
  <c r="BF190" i="4"/>
  <c r="BF191" i="4"/>
  <c r="BF192" i="4"/>
  <c r="BF193" i="4"/>
  <c r="BF194" i="4"/>
  <c r="BF195" i="4"/>
  <c r="BF196" i="4"/>
  <c r="BF197" i="4"/>
  <c r="BF198" i="4"/>
  <c r="BF199" i="4"/>
  <c r="BF200" i="4"/>
  <c r="BF201" i="4"/>
  <c r="BF202" i="4"/>
  <c r="BF203" i="4"/>
  <c r="BF204" i="4"/>
  <c r="BF205" i="4"/>
  <c r="BF206" i="4"/>
  <c r="BF207" i="4"/>
  <c r="BF208" i="4"/>
  <c r="BF209" i="4"/>
  <c r="BF210" i="4"/>
  <c r="BF211" i="4"/>
  <c r="BF212" i="4"/>
  <c r="BF213" i="4"/>
  <c r="BF214" i="4"/>
  <c r="BF215" i="4"/>
  <c r="BF216" i="4"/>
  <c r="BF217" i="4"/>
  <c r="BF218" i="4"/>
  <c r="BF219" i="4"/>
  <c r="BF220" i="4"/>
  <c r="BF221" i="4"/>
  <c r="BF222" i="4"/>
  <c r="BF223" i="4"/>
  <c r="BF224" i="4"/>
  <c r="BF225" i="4"/>
  <c r="BF226" i="4"/>
  <c r="BF227" i="4"/>
  <c r="BF228" i="4"/>
  <c r="BF229" i="4"/>
  <c r="BF230" i="4"/>
  <c r="BF231" i="4"/>
  <c r="BF232" i="4"/>
  <c r="BF233" i="4"/>
  <c r="BF234" i="4"/>
  <c r="BF235" i="4"/>
  <c r="BF236" i="4"/>
  <c r="BF237" i="4"/>
  <c r="BF238" i="4"/>
  <c r="BF239" i="4"/>
  <c r="BF240" i="4"/>
  <c r="BF241" i="4"/>
  <c r="BF242" i="4"/>
  <c r="BF243" i="4"/>
  <c r="BF244" i="4"/>
  <c r="BF245" i="4"/>
  <c r="BF246" i="4"/>
  <c r="BF247" i="4"/>
  <c r="BF248" i="4"/>
  <c r="BF249" i="4"/>
  <c r="BF250" i="4"/>
  <c r="BF251" i="4"/>
  <c r="BF252" i="4"/>
  <c r="BF253" i="4"/>
  <c r="BF254" i="4"/>
  <c r="BF255" i="4"/>
  <c r="BF256" i="4"/>
  <c r="BF257" i="4"/>
  <c r="BF258" i="4"/>
  <c r="BF259" i="4"/>
  <c r="BF260" i="4"/>
  <c r="BF261" i="4"/>
  <c r="BF262" i="4"/>
  <c r="BF263" i="4"/>
  <c r="BF264" i="4"/>
  <c r="BF265" i="4"/>
  <c r="BF266" i="4"/>
  <c r="BF267" i="4"/>
  <c r="BF268" i="4"/>
  <c r="BF269" i="4"/>
  <c r="BF270" i="4"/>
  <c r="BF271" i="4"/>
  <c r="BF272" i="4"/>
  <c r="BF273" i="4"/>
  <c r="BF274" i="4"/>
  <c r="BF275" i="4"/>
  <c r="BF276" i="4"/>
  <c r="BF277" i="4"/>
  <c r="BF278" i="4"/>
  <c r="BF279" i="4"/>
  <c r="BF280" i="4"/>
  <c r="BF281" i="4"/>
  <c r="BF282" i="4"/>
  <c r="BF283" i="4"/>
  <c r="BF284" i="4"/>
  <c r="BF285" i="4"/>
  <c r="BF286" i="4"/>
  <c r="BF287" i="4"/>
  <c r="BF288" i="4"/>
  <c r="BF289" i="4"/>
  <c r="BF290" i="4"/>
  <c r="BF291" i="4"/>
  <c r="BF292" i="4"/>
  <c r="BF293" i="4"/>
  <c r="BF294" i="4"/>
  <c r="BF295" i="4"/>
  <c r="BF296" i="4"/>
  <c r="BF297" i="4"/>
  <c r="BF298" i="4"/>
  <c r="BF299" i="4"/>
  <c r="BF300" i="4"/>
  <c r="BF301" i="4"/>
  <c r="BF302" i="4"/>
  <c r="BF303" i="4"/>
  <c r="BF304" i="4"/>
  <c r="BF305" i="4"/>
  <c r="BF306" i="4"/>
  <c r="BF307" i="4"/>
  <c r="BF308" i="4"/>
  <c r="BF309" i="4"/>
  <c r="BF310" i="4"/>
  <c r="BF311" i="4"/>
  <c r="BF312" i="4"/>
  <c r="BF313" i="4"/>
  <c r="BF314" i="4"/>
  <c r="BF315" i="4"/>
  <c r="BF316" i="4"/>
  <c r="BF317" i="4"/>
  <c r="BF318" i="4"/>
  <c r="BF319" i="4"/>
  <c r="BF320" i="4"/>
  <c r="BF321" i="4"/>
  <c r="BF322" i="4"/>
  <c r="BF323" i="4"/>
  <c r="BF324" i="4"/>
  <c r="BF325" i="4"/>
  <c r="BF326" i="4"/>
  <c r="BF327" i="4"/>
  <c r="BF328" i="4"/>
  <c r="BF329" i="4"/>
  <c r="BF330" i="4"/>
  <c r="BF331" i="4"/>
  <c r="BF332" i="4"/>
  <c r="BF333" i="4"/>
  <c r="BF334" i="4"/>
  <c r="BF335" i="4"/>
  <c r="BF336" i="4"/>
  <c r="BF337" i="4"/>
  <c r="BF338" i="4"/>
  <c r="BF339" i="4"/>
  <c r="BF340" i="4"/>
  <c r="BF341" i="4"/>
  <c r="BF342" i="4"/>
  <c r="BF343" i="4"/>
  <c r="BF344" i="4"/>
  <c r="BF345" i="4"/>
  <c r="BF346" i="4"/>
  <c r="BF347" i="4"/>
  <c r="BF348" i="4"/>
  <c r="BF349" i="4"/>
  <c r="BF350" i="4"/>
  <c r="BF351" i="4"/>
  <c r="BF352" i="4"/>
  <c r="BF353" i="4"/>
  <c r="BF354" i="4"/>
  <c r="BF355" i="4"/>
  <c r="BF356" i="4"/>
  <c r="BF357" i="4"/>
  <c r="BF358" i="4"/>
  <c r="BF359" i="4"/>
  <c r="BF360" i="4"/>
  <c r="BF361" i="4"/>
  <c r="BF362" i="4"/>
  <c r="BF363" i="4"/>
  <c r="BF364" i="4"/>
  <c r="BF365" i="4"/>
  <c r="BF366" i="4"/>
  <c r="BF367" i="4"/>
  <c r="BF368" i="4"/>
  <c r="BF369" i="4"/>
  <c r="BF370" i="4"/>
  <c r="BF371" i="4"/>
  <c r="BF372" i="4"/>
  <c r="BF373" i="4"/>
  <c r="BF374" i="4"/>
  <c r="BF375" i="4"/>
  <c r="BF376" i="4"/>
  <c r="BF377" i="4"/>
  <c r="BF378" i="4"/>
  <c r="BF379" i="4"/>
  <c r="BF380" i="4"/>
  <c r="BF381" i="4"/>
  <c r="BF382" i="4"/>
  <c r="BF383" i="4"/>
  <c r="BF384" i="4"/>
  <c r="BF385" i="4"/>
  <c r="BF386" i="4"/>
  <c r="BF387" i="4"/>
  <c r="BF388" i="4"/>
  <c r="BF389" i="4"/>
  <c r="BF390" i="4"/>
  <c r="BF391" i="4"/>
  <c r="BF392" i="4"/>
  <c r="BF393" i="4"/>
  <c r="BF394" i="4"/>
  <c r="BF395" i="4"/>
  <c r="BF396" i="4"/>
  <c r="BF397" i="4"/>
  <c r="BF398" i="4"/>
  <c r="BF399" i="4"/>
  <c r="BF400" i="4"/>
  <c r="BF401" i="4"/>
  <c r="BF402" i="4"/>
  <c r="BF403" i="4"/>
  <c r="BF404" i="4"/>
  <c r="BF405" i="4"/>
  <c r="BF406" i="4"/>
  <c r="BF407" i="4"/>
  <c r="BF408" i="4"/>
  <c r="BF409" i="4"/>
  <c r="BF410" i="4"/>
  <c r="BF411" i="4"/>
  <c r="BF412" i="4"/>
  <c r="BF413" i="4"/>
  <c r="BF414" i="4"/>
  <c r="BF415" i="4"/>
  <c r="BF416" i="4"/>
  <c r="BF417" i="4"/>
  <c r="BF418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1" i="4"/>
  <c r="BF432" i="4"/>
  <c r="BF433" i="4"/>
  <c r="BF434" i="4"/>
  <c r="BF435" i="4"/>
  <c r="BF436" i="4"/>
  <c r="BF437" i="4"/>
  <c r="BF438" i="4"/>
  <c r="BF439" i="4"/>
  <c r="BF440" i="4"/>
  <c r="BF441" i="4"/>
  <c r="BF442" i="4"/>
  <c r="BF443" i="4"/>
  <c r="BF444" i="4"/>
  <c r="BF445" i="4"/>
  <c r="BF446" i="4"/>
  <c r="BF447" i="4"/>
  <c r="BF448" i="4"/>
  <c r="BF449" i="4"/>
  <c r="BF450" i="4"/>
  <c r="BF451" i="4"/>
  <c r="BF452" i="4"/>
  <c r="BF453" i="4"/>
  <c r="BF454" i="4"/>
  <c r="BF455" i="4"/>
  <c r="BF456" i="4"/>
  <c r="BF457" i="4"/>
  <c r="BF458" i="4"/>
  <c r="BF459" i="4"/>
  <c r="BF460" i="4"/>
  <c r="BF461" i="4"/>
  <c r="BF462" i="4"/>
  <c r="BF463" i="4"/>
  <c r="BF464" i="4"/>
  <c r="BF465" i="4"/>
  <c r="BF466" i="4"/>
  <c r="BF467" i="4"/>
  <c r="BF468" i="4"/>
  <c r="BF469" i="4"/>
  <c r="BF470" i="4"/>
  <c r="BF471" i="4"/>
  <c r="BF472" i="4"/>
  <c r="BF473" i="4"/>
  <c r="BF474" i="4"/>
  <c r="BF475" i="4"/>
  <c r="BF476" i="4"/>
  <c r="BF477" i="4"/>
  <c r="BF478" i="4"/>
  <c r="BF479" i="4"/>
  <c r="BF480" i="4"/>
  <c r="BF481" i="4"/>
  <c r="BF482" i="4"/>
  <c r="BF483" i="4"/>
  <c r="BF484" i="4"/>
  <c r="BF485" i="4"/>
  <c r="BF486" i="4"/>
  <c r="BF487" i="4"/>
  <c r="BF488" i="4"/>
  <c r="BF489" i="4"/>
  <c r="BF490" i="4"/>
  <c r="BF491" i="4"/>
  <c r="BF492" i="4"/>
  <c r="BF493" i="4"/>
  <c r="BF494" i="4"/>
  <c r="BF495" i="4"/>
  <c r="BF496" i="4"/>
  <c r="BF497" i="4"/>
  <c r="BF498" i="4"/>
  <c r="BF499" i="4"/>
  <c r="BF500" i="4"/>
  <c r="BF501" i="4"/>
  <c r="BF502" i="4"/>
  <c r="BF503" i="4"/>
  <c r="BF504" i="4"/>
  <c r="BF505" i="4"/>
  <c r="BF506" i="4"/>
  <c r="BF507" i="4"/>
  <c r="BF508" i="4"/>
  <c r="BF509" i="4"/>
  <c r="BF510" i="4"/>
  <c r="BF511" i="4"/>
  <c r="BF512" i="4"/>
  <c r="BF513" i="4"/>
  <c r="BF514" i="4"/>
  <c r="BF515" i="4"/>
  <c r="BF516" i="4"/>
  <c r="BF517" i="4"/>
  <c r="BF518" i="4"/>
  <c r="BF519" i="4"/>
  <c r="BF520" i="4"/>
  <c r="BF521" i="4"/>
  <c r="BF522" i="4"/>
  <c r="BF523" i="4"/>
  <c r="BF524" i="4"/>
  <c r="BF525" i="4"/>
  <c r="BF526" i="4"/>
  <c r="BF527" i="4"/>
  <c r="BF528" i="4"/>
  <c r="BF529" i="4"/>
  <c r="BF530" i="4"/>
  <c r="BF531" i="4"/>
  <c r="BF532" i="4"/>
  <c r="BF533" i="4"/>
  <c r="BF534" i="4"/>
  <c r="BF535" i="4"/>
  <c r="BF536" i="4"/>
  <c r="BF537" i="4"/>
  <c r="BF538" i="4"/>
  <c r="BF539" i="4"/>
  <c r="BF540" i="4"/>
  <c r="BF541" i="4"/>
  <c r="BF542" i="4"/>
  <c r="BF543" i="4"/>
  <c r="BF544" i="4"/>
  <c r="BF545" i="4"/>
  <c r="BF546" i="4"/>
  <c r="BF547" i="4"/>
  <c r="BF548" i="4"/>
  <c r="BF549" i="4"/>
  <c r="BF550" i="4"/>
  <c r="BF551" i="4"/>
  <c r="BF552" i="4"/>
  <c r="BF553" i="4"/>
  <c r="BF554" i="4"/>
  <c r="BF555" i="4"/>
  <c r="BF556" i="4"/>
  <c r="BF557" i="4"/>
  <c r="BF558" i="4"/>
  <c r="BF559" i="4"/>
  <c r="BF560" i="4"/>
  <c r="BF561" i="4"/>
  <c r="BF562" i="4"/>
  <c r="BF563" i="4"/>
  <c r="BF564" i="4"/>
  <c r="BF565" i="4"/>
  <c r="BF566" i="4"/>
  <c r="BF567" i="4"/>
  <c r="BF568" i="4"/>
  <c r="BF569" i="4"/>
  <c r="BF570" i="4"/>
  <c r="BF571" i="4"/>
  <c r="BF572" i="4"/>
  <c r="BF573" i="4"/>
  <c r="BF574" i="4"/>
  <c r="BF575" i="4"/>
  <c r="BF576" i="4"/>
  <c r="BF577" i="4"/>
  <c r="BF578" i="4"/>
  <c r="BF579" i="4"/>
  <c r="BF580" i="4"/>
  <c r="BF581" i="4"/>
  <c r="BF582" i="4"/>
  <c r="BF583" i="4"/>
  <c r="BF584" i="4"/>
  <c r="BF585" i="4"/>
  <c r="BF586" i="4"/>
  <c r="BF587" i="4"/>
  <c r="BF588" i="4"/>
  <c r="BF589" i="4"/>
  <c r="BF590" i="4"/>
  <c r="BF591" i="4"/>
  <c r="BF592" i="4"/>
  <c r="BF593" i="4"/>
  <c r="BF594" i="4"/>
  <c r="BF595" i="4"/>
  <c r="BF596" i="4"/>
  <c r="BF597" i="4"/>
  <c r="BF598" i="4"/>
  <c r="BF599" i="4"/>
  <c r="BF600" i="4"/>
  <c r="BF601" i="4"/>
  <c r="BF602" i="4"/>
  <c r="BF603" i="4"/>
  <c r="BF604" i="4"/>
  <c r="BF605" i="4"/>
  <c r="BF606" i="4"/>
  <c r="BF607" i="4"/>
  <c r="BF608" i="4"/>
  <c r="BF609" i="4"/>
  <c r="BF610" i="4"/>
  <c r="BF611" i="4"/>
  <c r="BF612" i="4"/>
  <c r="BF613" i="4"/>
  <c r="BF614" i="4"/>
  <c r="BF615" i="4"/>
  <c r="BF616" i="4"/>
  <c r="BF617" i="4"/>
  <c r="BF618" i="4"/>
  <c r="BF619" i="4"/>
  <c r="BF620" i="4"/>
  <c r="BF621" i="4"/>
  <c r="BF622" i="4"/>
  <c r="BF623" i="4"/>
  <c r="BF624" i="4"/>
  <c r="BF625" i="4"/>
  <c r="BF626" i="4"/>
  <c r="BF627" i="4"/>
  <c r="BF628" i="4"/>
  <c r="BF629" i="4"/>
  <c r="BF630" i="4"/>
  <c r="BF631" i="4"/>
  <c r="BF632" i="4"/>
  <c r="BF633" i="4"/>
  <c r="BF634" i="4"/>
  <c r="BF635" i="4"/>
  <c r="BF636" i="4"/>
  <c r="BF637" i="4"/>
  <c r="BF638" i="4"/>
  <c r="BF639" i="4"/>
  <c r="BF640" i="4"/>
  <c r="BF641" i="4"/>
  <c r="BF642" i="4"/>
  <c r="BF643" i="4"/>
  <c r="BF644" i="4"/>
  <c r="BF645" i="4"/>
  <c r="BF646" i="4"/>
  <c r="BF647" i="4"/>
  <c r="BF648" i="4"/>
  <c r="BF649" i="4"/>
  <c r="BF650" i="4"/>
  <c r="BF651" i="4"/>
  <c r="BF652" i="4"/>
  <c r="BF653" i="4"/>
  <c r="BF654" i="4"/>
  <c r="BF655" i="4"/>
  <c r="BF656" i="4"/>
  <c r="BF657" i="4"/>
  <c r="BF658" i="4"/>
  <c r="BF659" i="4"/>
  <c r="BF660" i="4"/>
  <c r="BF661" i="4"/>
  <c r="BF662" i="4"/>
  <c r="BF663" i="4"/>
  <c r="BF664" i="4"/>
  <c r="BF665" i="4"/>
  <c r="BF666" i="4"/>
  <c r="BF667" i="4"/>
  <c r="BF668" i="4"/>
  <c r="BF669" i="4"/>
  <c r="BF670" i="4"/>
  <c r="BF671" i="4"/>
  <c r="BF672" i="4"/>
  <c r="BF673" i="4"/>
  <c r="BF674" i="4"/>
  <c r="BF675" i="4"/>
  <c r="BF676" i="4"/>
  <c r="BF677" i="4"/>
  <c r="BF678" i="4"/>
  <c r="BF679" i="4"/>
  <c r="BF680" i="4"/>
  <c r="BF681" i="4"/>
  <c r="BF682" i="4"/>
  <c r="BF683" i="4"/>
  <c r="BF684" i="4"/>
  <c r="BF685" i="4"/>
  <c r="BF686" i="4"/>
  <c r="BF687" i="4"/>
  <c r="BF688" i="4"/>
  <c r="BF689" i="4"/>
  <c r="BF690" i="4"/>
  <c r="BF691" i="4"/>
  <c r="BF692" i="4"/>
  <c r="BF693" i="4"/>
  <c r="BF694" i="4"/>
  <c r="BF695" i="4"/>
  <c r="BF696" i="4"/>
  <c r="BF697" i="4"/>
  <c r="BF698" i="4"/>
  <c r="BF699" i="4"/>
  <c r="BF700" i="4"/>
  <c r="BF701" i="4"/>
  <c r="BF702" i="4"/>
  <c r="BF703" i="4"/>
  <c r="BF704" i="4"/>
  <c r="BF705" i="4"/>
  <c r="BF706" i="4"/>
  <c r="BF707" i="4"/>
  <c r="BF708" i="4"/>
  <c r="BF709" i="4"/>
  <c r="BF710" i="4"/>
  <c r="BF711" i="4"/>
  <c r="BF712" i="4"/>
  <c r="BF713" i="4"/>
  <c r="BF714" i="4"/>
  <c r="BF715" i="4"/>
  <c r="BF716" i="4"/>
  <c r="BF717" i="4"/>
  <c r="BF718" i="4"/>
  <c r="BF719" i="4"/>
  <c r="BF720" i="4"/>
  <c r="BF721" i="4"/>
  <c r="BF722" i="4"/>
  <c r="BF723" i="4"/>
  <c r="BF724" i="4"/>
  <c r="BF725" i="4"/>
  <c r="BF726" i="4"/>
  <c r="BF727" i="4"/>
  <c r="BF728" i="4"/>
  <c r="BF729" i="4"/>
  <c r="BF730" i="4"/>
  <c r="BF731" i="4"/>
  <c r="BF732" i="4"/>
  <c r="BF733" i="4"/>
  <c r="BF734" i="4"/>
  <c r="BF735" i="4"/>
  <c r="BF736" i="4"/>
  <c r="BF737" i="4"/>
  <c r="BF738" i="4"/>
  <c r="BF739" i="4"/>
  <c r="BF740" i="4"/>
  <c r="BF741" i="4"/>
  <c r="BF742" i="4"/>
  <c r="BF743" i="4"/>
  <c r="BF744" i="4"/>
  <c r="BF745" i="4"/>
  <c r="BF746" i="4"/>
  <c r="BF747" i="4"/>
  <c r="BF748" i="4"/>
  <c r="BF749" i="4"/>
  <c r="BF750" i="4"/>
  <c r="BF751" i="4"/>
  <c r="BF752" i="4"/>
  <c r="BF753" i="4"/>
  <c r="BF754" i="4"/>
  <c r="BF755" i="4"/>
  <c r="BF756" i="4"/>
  <c r="BF757" i="4"/>
  <c r="BF758" i="4"/>
  <c r="BF759" i="4"/>
  <c r="BF760" i="4"/>
  <c r="BF761" i="4"/>
  <c r="BF762" i="4"/>
  <c r="BF763" i="4"/>
  <c r="BF764" i="4"/>
  <c r="BF765" i="4"/>
  <c r="BF766" i="4"/>
  <c r="BF767" i="4"/>
  <c r="BF768" i="4"/>
  <c r="BF769" i="4"/>
  <c r="BF770" i="4"/>
  <c r="BF771" i="4"/>
  <c r="BF772" i="4"/>
  <c r="BF773" i="4"/>
  <c r="BF774" i="4"/>
  <c r="BF775" i="4"/>
  <c r="BF776" i="4"/>
  <c r="BF777" i="4"/>
  <c r="BF778" i="4"/>
  <c r="BF779" i="4"/>
  <c r="BF780" i="4"/>
  <c r="BF781" i="4"/>
  <c r="BF782" i="4"/>
  <c r="BF783" i="4"/>
  <c r="BF784" i="4"/>
  <c r="BF785" i="4"/>
  <c r="BF786" i="4"/>
  <c r="BF787" i="4"/>
  <c r="BF788" i="4"/>
  <c r="BF789" i="4"/>
  <c r="BF790" i="4"/>
  <c r="BF791" i="4"/>
  <c r="BF792" i="4"/>
  <c r="BF793" i="4"/>
  <c r="BF794" i="4"/>
  <c r="BF795" i="4"/>
  <c r="BF796" i="4"/>
  <c r="BF797" i="4"/>
  <c r="BF798" i="4"/>
  <c r="BF799" i="4"/>
  <c r="BF800" i="4"/>
  <c r="BF801" i="4"/>
  <c r="BF802" i="4"/>
  <c r="BF803" i="4"/>
  <c r="BF804" i="4"/>
  <c r="BF805" i="4"/>
  <c r="BF806" i="4"/>
  <c r="BF807" i="4"/>
  <c r="BF808" i="4"/>
  <c r="BF809" i="4"/>
  <c r="BF810" i="4"/>
  <c r="BF811" i="4"/>
  <c r="BF812" i="4"/>
  <c r="BF813" i="4"/>
  <c r="BF814" i="4"/>
  <c r="BF815" i="4"/>
  <c r="BF816" i="4"/>
  <c r="BF817" i="4"/>
  <c r="BF818" i="4"/>
  <c r="BF819" i="4"/>
  <c r="BF820" i="4"/>
  <c r="BF821" i="4"/>
  <c r="BF822" i="4"/>
  <c r="BF823" i="4"/>
  <c r="BF824" i="4"/>
  <c r="BF825" i="4"/>
  <c r="BF826" i="4"/>
  <c r="BF827" i="4"/>
  <c r="BF828" i="4"/>
  <c r="BF829" i="4"/>
  <c r="BF830" i="4"/>
  <c r="BF831" i="4"/>
  <c r="BF832" i="4"/>
  <c r="BF833" i="4"/>
  <c r="BF834" i="4"/>
  <c r="BF835" i="4"/>
  <c r="BF836" i="4"/>
  <c r="BF837" i="4"/>
  <c r="BF838" i="4"/>
  <c r="BF839" i="4"/>
  <c r="BF840" i="4"/>
  <c r="BF841" i="4"/>
  <c r="BF842" i="4"/>
  <c r="BF843" i="4"/>
  <c r="BF844" i="4"/>
  <c r="BF845" i="4"/>
  <c r="BF846" i="4"/>
  <c r="BF847" i="4"/>
  <c r="BF848" i="4"/>
  <c r="BF849" i="4"/>
  <c r="BF850" i="4"/>
  <c r="BF851" i="4"/>
  <c r="BF852" i="4"/>
  <c r="BF853" i="4"/>
  <c r="BF854" i="4"/>
  <c r="BF855" i="4"/>
  <c r="BF856" i="4"/>
  <c r="BF857" i="4"/>
  <c r="BF858" i="4"/>
  <c r="BF859" i="4"/>
  <c r="BF860" i="4"/>
  <c r="BF861" i="4"/>
  <c r="BF862" i="4"/>
  <c r="BF863" i="4"/>
  <c r="BF864" i="4"/>
  <c r="BF865" i="4"/>
  <c r="BF866" i="4"/>
  <c r="BF867" i="4"/>
  <c r="BF868" i="4"/>
  <c r="BF869" i="4"/>
  <c r="BF870" i="4"/>
  <c r="BF871" i="4"/>
  <c r="BF872" i="4"/>
  <c r="BF873" i="4"/>
  <c r="BF874" i="4"/>
  <c r="BF875" i="4"/>
  <c r="BF876" i="4"/>
  <c r="BF877" i="4"/>
  <c r="BF878" i="4"/>
  <c r="BF879" i="4"/>
  <c r="BF880" i="4"/>
  <c r="BF881" i="4"/>
  <c r="BF882" i="4"/>
  <c r="BF883" i="4"/>
  <c r="BF884" i="4"/>
  <c r="BF885" i="4"/>
  <c r="BF886" i="4"/>
  <c r="BF887" i="4"/>
  <c r="BF888" i="4"/>
  <c r="BF889" i="4"/>
  <c r="BF890" i="4"/>
  <c r="BF891" i="4"/>
  <c r="BF892" i="4"/>
  <c r="BF893" i="4"/>
  <c r="BF894" i="4"/>
  <c r="BF895" i="4"/>
  <c r="BF896" i="4"/>
  <c r="BF897" i="4"/>
  <c r="BF898" i="4"/>
  <c r="BF899" i="4"/>
  <c r="BF900" i="4"/>
  <c r="BF901" i="4"/>
  <c r="BF902" i="4"/>
  <c r="BF903" i="4"/>
  <c r="BF904" i="4"/>
  <c r="BF905" i="4"/>
  <c r="BF906" i="4"/>
  <c r="BF907" i="4"/>
  <c r="BF908" i="4"/>
  <c r="BF909" i="4"/>
  <c r="BF910" i="4"/>
  <c r="BF911" i="4"/>
  <c r="BF912" i="4"/>
  <c r="BF913" i="4"/>
  <c r="BF914" i="4"/>
  <c r="BF915" i="4"/>
  <c r="BF916" i="4"/>
  <c r="BF917" i="4"/>
  <c r="BF918" i="4"/>
  <c r="BF919" i="4"/>
  <c r="BF920" i="4"/>
  <c r="BF921" i="4"/>
  <c r="BF922" i="4"/>
  <c r="BF923" i="4"/>
  <c r="BF924" i="4"/>
  <c r="BF925" i="4"/>
  <c r="BF926" i="4"/>
  <c r="BF927" i="4"/>
  <c r="BF928" i="4"/>
  <c r="BF929" i="4"/>
  <c r="BF930" i="4"/>
  <c r="BF931" i="4"/>
  <c r="BF932" i="4"/>
  <c r="BF933" i="4"/>
  <c r="BF934" i="4"/>
  <c r="BF935" i="4"/>
  <c r="BF936" i="4"/>
  <c r="BF937" i="4"/>
  <c r="BF938" i="4"/>
  <c r="BF939" i="4"/>
  <c r="BF940" i="4"/>
  <c r="BF941" i="4"/>
  <c r="BF942" i="4"/>
  <c r="BF943" i="4"/>
  <c r="BF944" i="4"/>
  <c r="BF945" i="4"/>
  <c r="BF946" i="4"/>
  <c r="BF947" i="4"/>
  <c r="BF948" i="4"/>
  <c r="BF949" i="4"/>
  <c r="BF950" i="4"/>
  <c r="BF951" i="4"/>
  <c r="BF952" i="4"/>
  <c r="BF953" i="4"/>
  <c r="BF954" i="4"/>
  <c r="BF955" i="4"/>
  <c r="BF956" i="4"/>
  <c r="BF957" i="4"/>
  <c r="BF958" i="4"/>
  <c r="BF959" i="4"/>
  <c r="BF960" i="4"/>
  <c r="BF961" i="4"/>
  <c r="BF962" i="4"/>
  <c r="BF963" i="4"/>
  <c r="BF964" i="4"/>
  <c r="BF965" i="4"/>
  <c r="BF966" i="4"/>
  <c r="BF967" i="4"/>
  <c r="BF968" i="4"/>
  <c r="BF969" i="4"/>
  <c r="BF970" i="4"/>
  <c r="BF971" i="4"/>
  <c r="BF972" i="4"/>
  <c r="BF973" i="4"/>
  <c r="BF974" i="4"/>
  <c r="BF975" i="4"/>
  <c r="BF976" i="4"/>
  <c r="BF977" i="4"/>
  <c r="BF978" i="4"/>
  <c r="BF979" i="4"/>
  <c r="BF980" i="4"/>
  <c r="BF981" i="4"/>
  <c r="BF982" i="4"/>
  <c r="BF983" i="4"/>
  <c r="BF984" i="4"/>
  <c r="BF985" i="4"/>
  <c r="BF986" i="4"/>
  <c r="BF987" i="4"/>
  <c r="BF988" i="4"/>
  <c r="BF989" i="4"/>
  <c r="BF990" i="4"/>
  <c r="BF991" i="4"/>
  <c r="BF992" i="4"/>
  <c r="BF993" i="4"/>
  <c r="BF994" i="4"/>
  <c r="BF995" i="4"/>
  <c r="BF996" i="4"/>
  <c r="BF997" i="4"/>
  <c r="BF998" i="4"/>
  <c r="BF999" i="4"/>
  <c r="BF1000" i="4"/>
  <c r="BF1001" i="4"/>
  <c r="BF1002" i="4"/>
  <c r="BF1003" i="4"/>
  <c r="BF1004" i="4"/>
  <c r="BF1005" i="4"/>
  <c r="BF1006" i="4"/>
  <c r="BF1007" i="4"/>
  <c r="BF1008" i="4"/>
  <c r="BF1009" i="4"/>
  <c r="BF1010" i="4"/>
  <c r="BF1011" i="4"/>
  <c r="BF1012" i="4"/>
  <c r="BF1013" i="4"/>
  <c r="BF1014" i="4"/>
  <c r="BF1015" i="4"/>
  <c r="BF1016" i="4"/>
  <c r="BF1017" i="4"/>
  <c r="BF1018" i="4"/>
  <c r="BF1019" i="4"/>
  <c r="BF1020" i="4"/>
  <c r="BF1021" i="4"/>
  <c r="BF1022" i="4"/>
  <c r="BF1023" i="4"/>
  <c r="BF1024" i="4"/>
  <c r="BF1025" i="4"/>
  <c r="BF1026" i="4"/>
  <c r="BF1027" i="4"/>
  <c r="BF1028" i="4"/>
  <c r="BF1029" i="4"/>
  <c r="BF1030" i="4"/>
  <c r="BF1031" i="4"/>
  <c r="BF1032" i="4"/>
  <c r="BF1033" i="4"/>
  <c r="BF1034" i="4"/>
  <c r="BF1035" i="4"/>
  <c r="BF1036" i="4"/>
  <c r="BF1037" i="4"/>
  <c r="BF1038" i="4"/>
  <c r="BF1039" i="4"/>
  <c r="BF1040" i="4"/>
  <c r="BF1041" i="4"/>
  <c r="BF1042" i="4"/>
  <c r="BF1043" i="4"/>
  <c r="BF1044" i="4"/>
  <c r="BF1045" i="4"/>
  <c r="BF1046" i="4"/>
  <c r="BF1047" i="4"/>
  <c r="BF1048" i="4"/>
  <c r="BF1049" i="4"/>
  <c r="BF1050" i="4"/>
  <c r="BF1051" i="4"/>
  <c r="BF1052" i="4"/>
  <c r="BF1053" i="4"/>
  <c r="BF1054" i="4"/>
  <c r="BF1055" i="4"/>
  <c r="BF1056" i="4"/>
  <c r="BF1057" i="4"/>
  <c r="BF1058" i="4"/>
  <c r="BF1059" i="4"/>
  <c r="BF1060" i="4"/>
  <c r="BF1061" i="4"/>
  <c r="BF1062" i="4"/>
  <c r="BF1063" i="4"/>
  <c r="BF1064" i="4"/>
  <c r="BF1065" i="4"/>
  <c r="BF1066" i="4"/>
  <c r="BF1067" i="4"/>
  <c r="BF1068" i="4"/>
  <c r="BF1069" i="4"/>
  <c r="BF1070" i="4"/>
  <c r="BF1071" i="4"/>
  <c r="BF1072" i="4"/>
  <c r="BF1073" i="4"/>
  <c r="BF1074" i="4"/>
  <c r="BF1075" i="4"/>
  <c r="BF1076" i="4"/>
  <c r="BF1077" i="4"/>
  <c r="BF1078" i="4"/>
  <c r="BF1079" i="4"/>
  <c r="BF1080" i="4"/>
  <c r="BF1081" i="4"/>
  <c r="BF1082" i="4"/>
  <c r="BF1083" i="4"/>
  <c r="BF1084" i="4"/>
  <c r="BF1085" i="4"/>
  <c r="BF1086" i="4"/>
  <c r="BF1087" i="4"/>
  <c r="BF1088" i="4"/>
  <c r="BF1089" i="4"/>
  <c r="BF1090" i="4"/>
  <c r="BF1091" i="4"/>
  <c r="BF1092" i="4"/>
  <c r="BF1093" i="4"/>
  <c r="BF1094" i="4"/>
  <c r="BF1095" i="4"/>
  <c r="BF1096" i="4"/>
  <c r="BF1097" i="4"/>
  <c r="BF1098" i="4"/>
  <c r="BF1099" i="4"/>
  <c r="BF1100" i="4"/>
  <c r="BF1101" i="4"/>
  <c r="BF1102" i="4"/>
  <c r="BF1103" i="4"/>
  <c r="BF1104" i="4"/>
  <c r="BF1105" i="4"/>
  <c r="BF1106" i="4"/>
  <c r="BF1107" i="4"/>
  <c r="BF1108" i="4"/>
  <c r="BF1109" i="4"/>
  <c r="BF1110" i="4"/>
  <c r="BF1111" i="4"/>
  <c r="BF1112" i="4"/>
  <c r="BF1113" i="4"/>
  <c r="BF1114" i="4"/>
  <c r="BF1115" i="4"/>
  <c r="BF1116" i="4"/>
  <c r="BF1117" i="4"/>
  <c r="BF1118" i="4"/>
  <c r="BF1119" i="4"/>
  <c r="BF1120" i="4"/>
  <c r="BF1121" i="4"/>
  <c r="BF1122" i="4"/>
  <c r="BF1123" i="4"/>
  <c r="BF1124" i="4"/>
  <c r="BF1125" i="4"/>
  <c r="BF1126" i="4"/>
  <c r="BF1127" i="4"/>
  <c r="BF1128" i="4"/>
  <c r="BF1129" i="4"/>
  <c r="BF1130" i="4"/>
  <c r="BF1131" i="4"/>
  <c r="BF1132" i="4"/>
  <c r="BF1133" i="4"/>
  <c r="BF1134" i="4"/>
  <c r="BF1135" i="4"/>
  <c r="BF1136" i="4"/>
  <c r="BF1137" i="4"/>
  <c r="BF1138" i="4"/>
  <c r="BF1139" i="4"/>
  <c r="BF1140" i="4"/>
  <c r="BF1141" i="4"/>
  <c r="BF1142" i="4"/>
  <c r="BF1143" i="4"/>
  <c r="BF1144" i="4"/>
  <c r="BF1145" i="4"/>
  <c r="BF1146" i="4"/>
  <c r="BF1147" i="4"/>
  <c r="BF1148" i="4"/>
  <c r="BF1149" i="4"/>
  <c r="BF1150" i="4"/>
  <c r="BF1151" i="4"/>
  <c r="BF1152" i="4"/>
  <c r="BF1153" i="4"/>
  <c r="BF1154" i="4"/>
  <c r="BF1155" i="4"/>
  <c r="BF1156" i="4"/>
  <c r="BF1157" i="4"/>
  <c r="BF1158" i="4"/>
  <c r="BF1159" i="4"/>
  <c r="BF1160" i="4"/>
  <c r="BF1161" i="4"/>
  <c r="BF1162" i="4"/>
  <c r="BF1163" i="4"/>
  <c r="BF1164" i="4"/>
  <c r="BF1165" i="4"/>
  <c r="BF1166" i="4"/>
  <c r="BF1167" i="4"/>
  <c r="BF1168" i="4"/>
  <c r="BF1169" i="4"/>
  <c r="BF1170" i="4"/>
  <c r="BF1171" i="4"/>
  <c r="BF1172" i="4"/>
  <c r="BF1173" i="4"/>
  <c r="BF1174" i="4"/>
  <c r="BF1175" i="4"/>
  <c r="BF1176" i="4"/>
  <c r="BF1177" i="4"/>
  <c r="BF1178" i="4"/>
  <c r="BF1179" i="4"/>
  <c r="BF1180" i="4"/>
  <c r="BF1181" i="4"/>
  <c r="BF1182" i="4"/>
  <c r="BF1183" i="4"/>
  <c r="BF1184" i="4"/>
  <c r="BF1185" i="4"/>
  <c r="BF1186" i="4"/>
  <c r="BF1187" i="4"/>
  <c r="BF1188" i="4"/>
  <c r="BF1189" i="4"/>
  <c r="BF1190" i="4"/>
  <c r="BF1191" i="4"/>
  <c r="BF1192" i="4"/>
  <c r="BF1193" i="4"/>
  <c r="BF1194" i="4"/>
  <c r="BF1195" i="4"/>
  <c r="BF1196" i="4"/>
  <c r="BF1197" i="4"/>
  <c r="BF1198" i="4"/>
  <c r="BF1199" i="4"/>
  <c r="BF1200" i="4"/>
  <c r="BF1201" i="4"/>
  <c r="BF1202" i="4"/>
  <c r="BF1203" i="4"/>
  <c r="BF1204" i="4"/>
  <c r="BF1205" i="4"/>
  <c r="BF1206" i="4"/>
  <c r="BF1207" i="4"/>
  <c r="BF1208" i="4"/>
  <c r="BF1209" i="4"/>
  <c r="BF1210" i="4"/>
  <c r="BF1211" i="4"/>
  <c r="BF1212" i="4"/>
  <c r="BF1213" i="4"/>
  <c r="BF1214" i="4"/>
  <c r="BF1215" i="4"/>
  <c r="BF1216" i="4"/>
  <c r="BF1217" i="4"/>
  <c r="BF1218" i="4"/>
  <c r="BF1219" i="4"/>
  <c r="BF1220" i="4"/>
  <c r="BF1221" i="4"/>
  <c r="BF1222" i="4"/>
  <c r="BF1223" i="4"/>
  <c r="BF1224" i="4"/>
  <c r="BF1225" i="4"/>
  <c r="BF1226" i="4"/>
  <c r="BF1227" i="4"/>
  <c r="BF1228" i="4"/>
  <c r="BF1229" i="4"/>
  <c r="BF1230" i="4"/>
  <c r="BF1231" i="4"/>
  <c r="BF1232" i="4"/>
  <c r="BF1233" i="4"/>
  <c r="BF1234" i="4"/>
  <c r="BF1235" i="4"/>
  <c r="BF1236" i="4"/>
  <c r="BF1237" i="4"/>
  <c r="BF1238" i="4"/>
  <c r="BF1239" i="4"/>
  <c r="BF1240" i="4"/>
  <c r="BF1241" i="4"/>
  <c r="BF1242" i="4"/>
  <c r="BF1243" i="4"/>
  <c r="BF1244" i="4"/>
  <c r="BF1245" i="4"/>
  <c r="BF1246" i="4"/>
  <c r="BF1247" i="4"/>
  <c r="BF1248" i="4"/>
  <c r="BF1249" i="4"/>
  <c r="BF1250" i="4"/>
  <c r="BF1251" i="4"/>
  <c r="BF1252" i="4"/>
  <c r="BF1253" i="4"/>
  <c r="BF1254" i="4"/>
  <c r="BF1255" i="4"/>
  <c r="BF1256" i="4"/>
  <c r="BF1257" i="4"/>
  <c r="BF1258" i="4"/>
  <c r="BF1259" i="4"/>
  <c r="BF1260" i="4"/>
  <c r="BF1261" i="4"/>
  <c r="BF1262" i="4"/>
  <c r="BF1263" i="4"/>
  <c r="BF1264" i="4"/>
  <c r="BF1265" i="4"/>
  <c r="BF1266" i="4"/>
  <c r="BF1267" i="4"/>
  <c r="BF1268" i="4"/>
  <c r="BF1269" i="4"/>
  <c r="BF1270" i="4"/>
  <c r="BF1271" i="4"/>
  <c r="BF1272" i="4"/>
  <c r="BF1273" i="4"/>
  <c r="BF1274" i="4"/>
  <c r="BF1275" i="4"/>
  <c r="BF1276" i="4"/>
  <c r="BF1277" i="4"/>
  <c r="BF1278" i="4"/>
  <c r="BF1279" i="4"/>
  <c r="BF1280" i="4"/>
  <c r="BF1281" i="4"/>
  <c r="BF1282" i="4"/>
  <c r="BF1283" i="4"/>
  <c r="BF1284" i="4"/>
  <c r="BF1285" i="4"/>
  <c r="BF1286" i="4"/>
  <c r="BF1287" i="4"/>
  <c r="BF1288" i="4"/>
  <c r="BF1289" i="4"/>
  <c r="BF1290" i="4"/>
  <c r="BF1291" i="4"/>
  <c r="BF1292" i="4"/>
  <c r="BF1293" i="4"/>
  <c r="BF1294" i="4"/>
  <c r="BF1295" i="4"/>
  <c r="BF1296" i="4"/>
  <c r="BF1297" i="4"/>
  <c r="BF1298" i="4"/>
  <c r="BF1299" i="4"/>
  <c r="BF1300" i="4"/>
  <c r="BF1301" i="4"/>
  <c r="BF1302" i="4"/>
  <c r="BF1303" i="4"/>
  <c r="BF1304" i="4"/>
  <c r="BF1305" i="4"/>
  <c r="BF1306" i="4"/>
  <c r="BF1307" i="4"/>
  <c r="BF1308" i="4"/>
  <c r="BF1309" i="4"/>
  <c r="BF1310" i="4"/>
  <c r="BF1311" i="4"/>
  <c r="BF1312" i="4"/>
  <c r="BF1313" i="4"/>
  <c r="BF1314" i="4"/>
  <c r="BF1315" i="4"/>
  <c r="BF1316" i="4"/>
  <c r="BF1317" i="4"/>
  <c r="BF1318" i="4"/>
  <c r="BF1319" i="4"/>
  <c r="BF1320" i="4"/>
  <c r="BF1321" i="4"/>
  <c r="BF1322" i="4"/>
  <c r="BF1323" i="4"/>
  <c r="BF1324" i="4"/>
  <c r="BF1325" i="4"/>
  <c r="BF1326" i="4"/>
  <c r="BF1327" i="4"/>
  <c r="BF1328" i="4"/>
  <c r="BF1329" i="4"/>
  <c r="BF1330" i="4"/>
  <c r="BF1331" i="4"/>
  <c r="BF1332" i="4"/>
  <c r="BF1333" i="4"/>
  <c r="BF1334" i="4"/>
  <c r="BF1335" i="4"/>
  <c r="BF1336" i="4"/>
  <c r="BF1337" i="4"/>
  <c r="BF1338" i="4"/>
  <c r="BF1339" i="4"/>
  <c r="BF1340" i="4"/>
  <c r="BF1341" i="4"/>
  <c r="BF1342" i="4"/>
  <c r="BF1343" i="4"/>
  <c r="BF1344" i="4"/>
  <c r="BF1345" i="4"/>
  <c r="BF1346" i="4"/>
  <c r="BF1347" i="4"/>
  <c r="BF1348" i="4"/>
  <c r="BF1349" i="4"/>
  <c r="BF1350" i="4"/>
  <c r="BF1351" i="4"/>
  <c r="BF1352" i="4"/>
  <c r="BF1353" i="4"/>
  <c r="BF1354" i="4"/>
  <c r="BF1355" i="4"/>
  <c r="BF1356" i="4"/>
  <c r="BF1357" i="4"/>
  <c r="BF1358" i="4"/>
  <c r="BF1359" i="4"/>
  <c r="BF1360" i="4"/>
  <c r="BF1361" i="4"/>
  <c r="BF1362" i="4"/>
  <c r="BF1363" i="4"/>
  <c r="BF1364" i="4"/>
  <c r="BF1365" i="4"/>
  <c r="BF1366" i="4"/>
  <c r="BF1367" i="4"/>
  <c r="BF1368" i="4"/>
  <c r="BF1369" i="4"/>
  <c r="BF1370" i="4"/>
  <c r="BF1371" i="4"/>
  <c r="BF1372" i="4"/>
  <c r="BF1373" i="4"/>
  <c r="BF1374" i="4"/>
  <c r="BF1375" i="4"/>
  <c r="BF1376" i="4"/>
  <c r="BF1377" i="4"/>
  <c r="BF1378" i="4"/>
  <c r="BF1379" i="4"/>
  <c r="BF1380" i="4"/>
  <c r="BF1381" i="4"/>
  <c r="BF1382" i="4"/>
  <c r="BF1383" i="4"/>
  <c r="BF1384" i="4"/>
  <c r="BF1385" i="4"/>
  <c r="BF1386" i="4"/>
  <c r="BF1387" i="4"/>
  <c r="BF1388" i="4"/>
  <c r="BF1389" i="4"/>
  <c r="BF1390" i="4"/>
  <c r="BF1391" i="4"/>
  <c r="BF1392" i="4"/>
  <c r="BF1393" i="4"/>
  <c r="BF1394" i="4"/>
  <c r="BF1395" i="4"/>
  <c r="BF1396" i="4"/>
  <c r="BF1397" i="4"/>
  <c r="BF1398" i="4"/>
  <c r="BF1399" i="4"/>
  <c r="BF1400" i="4"/>
  <c r="BF1401" i="4"/>
  <c r="BF1402" i="4"/>
  <c r="BF1403" i="4"/>
  <c r="BF1404" i="4"/>
  <c r="BF1405" i="4"/>
  <c r="BF1406" i="4"/>
  <c r="BF1407" i="4"/>
  <c r="BF1408" i="4"/>
  <c r="BF1409" i="4"/>
  <c r="BF1410" i="4"/>
  <c r="BF1411" i="4"/>
  <c r="BF1412" i="4"/>
  <c r="BF1413" i="4"/>
  <c r="BF1414" i="4"/>
  <c r="BF1415" i="4"/>
  <c r="BF1416" i="4"/>
  <c r="BF1417" i="4"/>
  <c r="BF1418" i="4"/>
  <c r="BF1419" i="4"/>
  <c r="BF1420" i="4"/>
  <c r="BF1421" i="4"/>
  <c r="BF1422" i="4"/>
  <c r="BF1423" i="4"/>
  <c r="BF1424" i="4"/>
  <c r="BF1425" i="4"/>
  <c r="BF1426" i="4"/>
  <c r="BF1427" i="4"/>
  <c r="BF1428" i="4"/>
  <c r="BF1429" i="4"/>
  <c r="BF1430" i="4"/>
  <c r="BF1431" i="4"/>
  <c r="BF1432" i="4"/>
  <c r="BF1433" i="4"/>
  <c r="BF1434" i="4"/>
  <c r="BF1435" i="4"/>
  <c r="BF1436" i="4"/>
  <c r="BF1437" i="4"/>
  <c r="BF1438" i="4"/>
  <c r="BF1439" i="4"/>
  <c r="BF1440" i="4"/>
  <c r="BF1441" i="4"/>
  <c r="BF1442" i="4"/>
  <c r="BF1443" i="4"/>
  <c r="BF1444" i="4"/>
  <c r="BF1445" i="4"/>
  <c r="BF1446" i="4"/>
  <c r="BF1447" i="4"/>
  <c r="BF1448" i="4"/>
  <c r="BF1449" i="4"/>
  <c r="BF1450" i="4"/>
  <c r="BF1451" i="4"/>
  <c r="BF1452" i="4"/>
  <c r="BF1453" i="4"/>
  <c r="BF1454" i="4"/>
  <c r="BF1455" i="4"/>
  <c r="BF1456" i="4"/>
  <c r="BF1457" i="4"/>
  <c r="BF1458" i="4"/>
  <c r="BF1459" i="4"/>
  <c r="BF1460" i="4"/>
  <c r="BF1461" i="4"/>
  <c r="BF1462" i="4"/>
  <c r="BF1463" i="4"/>
  <c r="BF1464" i="4"/>
  <c r="BF1465" i="4"/>
  <c r="BF1466" i="4"/>
  <c r="BF1467" i="4"/>
  <c r="BF1468" i="4"/>
  <c r="BF1469" i="4"/>
  <c r="BF1470" i="4"/>
  <c r="BF1471" i="4"/>
  <c r="BF1472" i="4"/>
  <c r="BF1473" i="4"/>
  <c r="BF1474" i="4"/>
  <c r="BF1475" i="4"/>
  <c r="BF1476" i="4"/>
  <c r="BF1477" i="4"/>
  <c r="BF1478" i="4"/>
  <c r="BF1479" i="4"/>
  <c r="BF1480" i="4"/>
  <c r="BF1481" i="4"/>
  <c r="BF1482" i="4"/>
  <c r="BF1483" i="4"/>
  <c r="BF1484" i="4"/>
  <c r="BF1485" i="4"/>
  <c r="BF1486" i="4"/>
  <c r="BF1487" i="4"/>
  <c r="BF1488" i="4"/>
  <c r="BF1489" i="4"/>
  <c r="BF1490" i="4"/>
  <c r="BF1491" i="4"/>
  <c r="BF1492" i="4"/>
  <c r="BF1493" i="4"/>
  <c r="BF1494" i="4"/>
  <c r="BF1495" i="4"/>
  <c r="BF1496" i="4"/>
  <c r="BF1497" i="4"/>
  <c r="BF1498" i="4"/>
  <c r="BF1499" i="4"/>
  <c r="BF1500" i="4"/>
  <c r="BF1501" i="4"/>
  <c r="BF1502" i="4"/>
  <c r="BF1503" i="4"/>
  <c r="BF1504" i="4"/>
  <c r="BF1505" i="4"/>
  <c r="BF1506" i="4"/>
  <c r="BF1507" i="4"/>
  <c r="BF1508" i="4"/>
  <c r="BF1509" i="4"/>
  <c r="BF1510" i="4"/>
  <c r="BF1511" i="4"/>
  <c r="BF1512" i="4"/>
  <c r="BF1513" i="4"/>
  <c r="BF1514" i="4"/>
  <c r="BF1515" i="4"/>
  <c r="BF1516" i="4"/>
  <c r="BF1517" i="4"/>
  <c r="BF1518" i="4"/>
  <c r="BF1519" i="4"/>
  <c r="BF1520" i="4"/>
  <c r="BF1521" i="4"/>
  <c r="BF1522" i="4"/>
  <c r="BF1523" i="4"/>
  <c r="BF1524" i="4"/>
  <c r="BF1525" i="4"/>
  <c r="BF1526" i="4"/>
  <c r="BF1527" i="4"/>
  <c r="BF1528" i="4"/>
  <c r="BF1529" i="4"/>
  <c r="BF1530" i="4"/>
  <c r="BF1531" i="4"/>
  <c r="BF1532" i="4"/>
  <c r="BF1533" i="4"/>
  <c r="BF1534" i="4"/>
  <c r="BF1535" i="4"/>
  <c r="BF1536" i="4"/>
  <c r="BF1537" i="4"/>
  <c r="BF1538" i="4"/>
  <c r="BF1539" i="4"/>
  <c r="BF1540" i="4"/>
  <c r="BF1541" i="4"/>
  <c r="BF1542" i="4"/>
  <c r="BF1543" i="4"/>
  <c r="BF1544" i="4"/>
  <c r="BF1545" i="4"/>
  <c r="BF1546" i="4"/>
  <c r="BF1547" i="4"/>
  <c r="BF1548" i="4"/>
  <c r="BF1549" i="4"/>
  <c r="BF1550" i="4"/>
  <c r="BF1551" i="4"/>
  <c r="BF1552" i="4"/>
  <c r="BF1553" i="4"/>
  <c r="BF1554" i="4"/>
  <c r="BF1555" i="4"/>
  <c r="BF1556" i="4"/>
  <c r="BF1557" i="4"/>
  <c r="BF1558" i="4"/>
  <c r="BF1559" i="4"/>
  <c r="BF1560" i="4"/>
  <c r="BF1561" i="4"/>
  <c r="BF1562" i="4"/>
  <c r="BF1563" i="4"/>
  <c r="BF1564" i="4"/>
  <c r="BF1565" i="4"/>
  <c r="BF1566" i="4"/>
  <c r="BF1567" i="4"/>
  <c r="BF1568" i="4"/>
  <c r="BF1569" i="4"/>
  <c r="BF1570" i="4"/>
  <c r="BF1571" i="4"/>
  <c r="BF1572" i="4"/>
  <c r="BF1573" i="4"/>
  <c r="BF1574" i="4"/>
  <c r="BF1575" i="4"/>
  <c r="BF1576" i="4"/>
  <c r="BF1577" i="4"/>
  <c r="BF1578" i="4"/>
  <c r="BF1579" i="4"/>
  <c r="BF1580" i="4"/>
  <c r="BF1581" i="4"/>
  <c r="BF1582" i="4"/>
  <c r="BF1583" i="4"/>
  <c r="BF1584" i="4"/>
  <c r="BF1585" i="4"/>
  <c r="BF1586" i="4"/>
  <c r="BF1587" i="4"/>
  <c r="BF1588" i="4"/>
  <c r="BF1589" i="4"/>
  <c r="BF1590" i="4"/>
  <c r="BF1591" i="4"/>
  <c r="BF1592" i="4"/>
  <c r="BF1593" i="4"/>
  <c r="BF1594" i="4"/>
  <c r="BF1595" i="4"/>
  <c r="BF1596" i="4"/>
  <c r="BF1597" i="4"/>
  <c r="BF1598" i="4"/>
  <c r="BF1599" i="4"/>
  <c r="BF1600" i="4"/>
  <c r="BF1601" i="4"/>
  <c r="BF1602" i="4"/>
  <c r="BF1603" i="4"/>
  <c r="BF1604" i="4"/>
  <c r="BF1605" i="4"/>
  <c r="BF1606" i="4"/>
  <c r="BF1607" i="4"/>
  <c r="BF1608" i="4"/>
  <c r="BF1609" i="4"/>
  <c r="BF1610" i="4"/>
  <c r="BF1611" i="4"/>
  <c r="BF1612" i="4"/>
  <c r="BF1613" i="4"/>
  <c r="BF1614" i="4"/>
  <c r="BF1615" i="4"/>
  <c r="BF1616" i="4"/>
  <c r="BF1617" i="4"/>
  <c r="BF1618" i="4"/>
  <c r="BF1619" i="4"/>
  <c r="BF1620" i="4"/>
  <c r="BF1621" i="4"/>
  <c r="BF1622" i="4"/>
  <c r="BF1623" i="4"/>
  <c r="BF1624" i="4"/>
  <c r="BF1625" i="4"/>
  <c r="BF1626" i="4"/>
  <c r="BF1627" i="4"/>
  <c r="BF1628" i="4"/>
  <c r="BF1629" i="4"/>
  <c r="BF1630" i="4"/>
  <c r="BF1631" i="4"/>
  <c r="BF1632" i="4"/>
  <c r="BF1633" i="4"/>
  <c r="BF1634" i="4"/>
  <c r="BF1635" i="4"/>
  <c r="BF1636" i="4"/>
  <c r="BF1637" i="4"/>
  <c r="BF1638" i="4"/>
  <c r="BF1639" i="4"/>
  <c r="BF1640" i="4"/>
  <c r="BF1641" i="4"/>
  <c r="BF1642" i="4"/>
  <c r="BF1643" i="4"/>
  <c r="BF1644" i="4"/>
  <c r="BF1645" i="4"/>
  <c r="BF1646" i="4"/>
  <c r="BF1647" i="4"/>
  <c r="BF1648" i="4"/>
  <c r="BF1649" i="4"/>
  <c r="BF1650" i="4"/>
  <c r="BF1651" i="4"/>
  <c r="BF1652" i="4"/>
  <c r="BF1653" i="4"/>
  <c r="BF1654" i="4"/>
  <c r="BF1655" i="4"/>
  <c r="BF1656" i="4"/>
  <c r="BF1657" i="4"/>
  <c r="BF1658" i="4"/>
  <c r="BF1659" i="4"/>
  <c r="BF1660" i="4"/>
  <c r="BF1661" i="4"/>
  <c r="BF1662" i="4"/>
  <c r="BF1663" i="4"/>
  <c r="BF1664" i="4"/>
  <c r="BF1665" i="4"/>
  <c r="BF1666" i="4"/>
  <c r="BF1667" i="4"/>
  <c r="BF1668" i="4"/>
  <c r="BF1669" i="4"/>
  <c r="BF1670" i="4"/>
  <c r="BF1671" i="4"/>
  <c r="BF1672" i="4"/>
  <c r="BF1673" i="4"/>
  <c r="BF1674" i="4"/>
  <c r="BF1675" i="4"/>
  <c r="BF1676" i="4"/>
  <c r="BF1677" i="4"/>
  <c r="BF1678" i="4"/>
  <c r="BF1679" i="4"/>
  <c r="BF1680" i="4"/>
  <c r="BF1681" i="4"/>
  <c r="BF1682" i="4"/>
  <c r="BF1683" i="4"/>
  <c r="BF1684" i="4"/>
  <c r="BF1685" i="4"/>
  <c r="BF1686" i="4"/>
  <c r="BF1687" i="4"/>
  <c r="BF1688" i="4"/>
  <c r="BF1689" i="4"/>
  <c r="BF1690" i="4"/>
  <c r="BF1691" i="4"/>
  <c r="BF1692" i="4"/>
  <c r="BF1693" i="4"/>
  <c r="BF1694" i="4"/>
  <c r="BF1695" i="4"/>
  <c r="BF1696" i="4"/>
  <c r="BF1697" i="4"/>
  <c r="BF1698" i="4"/>
  <c r="BF1699" i="4"/>
  <c r="BF1700" i="4"/>
  <c r="BF1701" i="4"/>
  <c r="BF1702" i="4"/>
  <c r="BF1703" i="4"/>
  <c r="BF1704" i="4"/>
  <c r="BF1705" i="4"/>
  <c r="BF1706" i="4"/>
  <c r="BF1707" i="4"/>
  <c r="BF1708" i="4"/>
  <c r="BF1709" i="4"/>
  <c r="BF1710" i="4"/>
  <c r="BF1711" i="4"/>
  <c r="BF1712" i="4"/>
  <c r="BF1713" i="4"/>
  <c r="BF1714" i="4"/>
  <c r="BF1715" i="4"/>
  <c r="BF1716" i="4"/>
  <c r="BF1717" i="4"/>
  <c r="BF1718" i="4"/>
  <c r="BF1719" i="4"/>
  <c r="BF1720" i="4"/>
  <c r="BF1721" i="4"/>
  <c r="BF1722" i="4"/>
  <c r="BF1723" i="4"/>
  <c r="BF1724" i="4"/>
  <c r="BF1725" i="4"/>
  <c r="BF1726" i="4"/>
  <c r="BF1727" i="4"/>
  <c r="BF1728" i="4"/>
  <c r="BF1729" i="4"/>
  <c r="BF1730" i="4"/>
  <c r="BF1731" i="4"/>
  <c r="BF1732" i="4"/>
  <c r="BF1733" i="4"/>
  <c r="BF1734" i="4"/>
  <c r="BF1735" i="4"/>
  <c r="BF1736" i="4"/>
  <c r="BF1737" i="4"/>
  <c r="BF1738" i="4"/>
  <c r="BF1739" i="4"/>
  <c r="BF1740" i="4"/>
  <c r="BF1741" i="4"/>
  <c r="BF1742" i="4"/>
  <c r="BF1743" i="4"/>
  <c r="BF1744" i="4"/>
  <c r="BF1745" i="4"/>
  <c r="BF1746" i="4"/>
  <c r="BF1747" i="4"/>
  <c r="BF1748" i="4"/>
  <c r="BF1749" i="4"/>
  <c r="BF1750" i="4"/>
  <c r="BF1751" i="4"/>
  <c r="BF1752" i="4"/>
  <c r="BF1753" i="4"/>
  <c r="BF1754" i="4"/>
  <c r="BF1755" i="4"/>
  <c r="BF1756" i="4"/>
  <c r="BF1757" i="4"/>
  <c r="BF1758" i="4"/>
  <c r="BF1759" i="4"/>
  <c r="BF1760" i="4"/>
  <c r="BF1761" i="4"/>
  <c r="BF1762" i="4"/>
  <c r="BF1763" i="4"/>
  <c r="BF1764" i="4"/>
  <c r="BF1765" i="4"/>
  <c r="BF1766" i="4"/>
  <c r="BF1767" i="4"/>
  <c r="BF1768" i="4"/>
  <c r="BF1769" i="4"/>
  <c r="BF1770" i="4"/>
  <c r="BF1771" i="4"/>
  <c r="BF1772" i="4"/>
  <c r="BF1773" i="4"/>
  <c r="BF1774" i="4"/>
  <c r="BF1775" i="4"/>
  <c r="BF1776" i="4"/>
  <c r="BF1777" i="4"/>
  <c r="BF1778" i="4"/>
  <c r="BF1779" i="4"/>
  <c r="BF1780" i="4"/>
  <c r="BF1781" i="4"/>
  <c r="BF1782" i="4"/>
  <c r="BF1783" i="4"/>
  <c r="BF1784" i="4"/>
  <c r="BF1785" i="4"/>
  <c r="BF1786" i="4"/>
  <c r="BF1787" i="4"/>
  <c r="BF1788" i="4"/>
  <c r="BF1789" i="4"/>
  <c r="BF1790" i="4"/>
  <c r="BF1791" i="4"/>
  <c r="BF1792" i="4"/>
  <c r="BF1793" i="4"/>
  <c r="BF1794" i="4"/>
  <c r="BF1795" i="4"/>
  <c r="BF1796" i="4"/>
  <c r="BF1797" i="4"/>
  <c r="BF1798" i="4"/>
  <c r="BF1799" i="4"/>
  <c r="BF1800" i="4"/>
  <c r="BF1801" i="4"/>
  <c r="BF1802" i="4"/>
  <c r="BF1803" i="4"/>
  <c r="BF1804" i="4"/>
  <c r="BF1805" i="4"/>
  <c r="BF1806" i="4"/>
  <c r="BF1807" i="4"/>
  <c r="BF1808" i="4"/>
  <c r="BF1809" i="4"/>
  <c r="BF1810" i="4"/>
  <c r="BF1811" i="4"/>
  <c r="BF1812" i="4"/>
  <c r="BF1813" i="4"/>
  <c r="BF1814" i="4"/>
  <c r="BF1815" i="4"/>
  <c r="BF1816" i="4"/>
  <c r="BF1817" i="4"/>
  <c r="BF1818" i="4"/>
  <c r="BF1819" i="4"/>
  <c r="BF1820" i="4"/>
  <c r="BF1821" i="4"/>
  <c r="BF1822" i="4"/>
  <c r="BF1823" i="4"/>
  <c r="BF1824" i="4"/>
  <c r="BF1825" i="4"/>
  <c r="BF1826" i="4"/>
  <c r="BF1827" i="4"/>
  <c r="BF1828" i="4"/>
  <c r="BF1829" i="4"/>
  <c r="BF1830" i="4"/>
  <c r="BF1831" i="4"/>
  <c r="BF1832" i="4"/>
  <c r="BF1833" i="4"/>
  <c r="BF1834" i="4"/>
  <c r="BF1835" i="4"/>
  <c r="BF1836" i="4"/>
  <c r="BF1837" i="4"/>
  <c r="BF1838" i="4"/>
  <c r="BF1839" i="4"/>
  <c r="BF1840" i="4"/>
  <c r="BF1841" i="4"/>
  <c r="BF1842" i="4"/>
  <c r="BF1843" i="4"/>
  <c r="BF1844" i="4"/>
  <c r="BF1845" i="4"/>
  <c r="BF1846" i="4"/>
  <c r="BF1847" i="4"/>
  <c r="BF1848" i="4"/>
  <c r="BF1849" i="4"/>
  <c r="BF1850" i="4"/>
  <c r="BF1851" i="4"/>
  <c r="BF1852" i="4"/>
  <c r="BF1853" i="4"/>
  <c r="BF1854" i="4"/>
  <c r="BF1855" i="4"/>
  <c r="BF1856" i="4"/>
  <c r="BF1857" i="4"/>
  <c r="BF1858" i="4"/>
  <c r="BF1859" i="4"/>
  <c r="BF1860" i="4"/>
  <c r="BF1861" i="4"/>
  <c r="BF1862" i="4"/>
  <c r="BF1863" i="4"/>
  <c r="BF1864" i="4"/>
  <c r="BF1865" i="4"/>
  <c r="BF1866" i="4"/>
  <c r="BF1867" i="4"/>
  <c r="BF1868" i="4"/>
  <c r="BF1869" i="4"/>
  <c r="BF1870" i="4"/>
  <c r="BF1871" i="4"/>
  <c r="BF1872" i="4"/>
  <c r="BF1873" i="4"/>
  <c r="BF1874" i="4"/>
  <c r="BF1875" i="4"/>
  <c r="BF1876" i="4"/>
  <c r="BF1877" i="4"/>
  <c r="BF1878" i="4"/>
  <c r="BF1879" i="4"/>
  <c r="BF1880" i="4"/>
  <c r="BF1881" i="4"/>
  <c r="BF1882" i="4"/>
  <c r="BF1883" i="4"/>
  <c r="BF1884" i="4"/>
  <c r="BF1885" i="4"/>
  <c r="BF1886" i="4"/>
  <c r="BF1887" i="4"/>
  <c r="BF1888" i="4"/>
  <c r="BF1889" i="4"/>
  <c r="BF1890" i="4"/>
  <c r="BF1891" i="4"/>
  <c r="BF1892" i="4"/>
  <c r="BF1893" i="4"/>
  <c r="BF1894" i="4"/>
  <c r="BF1895" i="4"/>
  <c r="BF1896" i="4"/>
  <c r="BF1897" i="4"/>
  <c r="BF1898" i="4"/>
  <c r="BF1899" i="4"/>
  <c r="BF1900" i="4"/>
  <c r="BF1901" i="4"/>
  <c r="BF1902" i="4"/>
  <c r="BF1903" i="4"/>
  <c r="BF1904" i="4"/>
  <c r="BF1905" i="4"/>
  <c r="BF1906" i="4"/>
  <c r="BF1907" i="4"/>
  <c r="BF1908" i="4"/>
  <c r="BF1909" i="4"/>
  <c r="BF1910" i="4"/>
  <c r="BF1911" i="4"/>
  <c r="BF1912" i="4"/>
  <c r="BF1913" i="4"/>
  <c r="BF1914" i="4"/>
  <c r="BF1915" i="4"/>
  <c r="BF1916" i="4"/>
  <c r="BF1917" i="4"/>
  <c r="BF1918" i="4"/>
  <c r="BF1919" i="4"/>
  <c r="BF1920" i="4"/>
  <c r="BF1921" i="4"/>
  <c r="BF1922" i="4"/>
  <c r="BF1923" i="4"/>
  <c r="BF1924" i="4"/>
  <c r="BF1925" i="4"/>
  <c r="BF1926" i="4"/>
  <c r="BF1927" i="4"/>
  <c r="BF1928" i="4"/>
  <c r="BF1929" i="4"/>
  <c r="BF1930" i="4"/>
  <c r="BF1931" i="4"/>
  <c r="BF1932" i="4"/>
  <c r="BF1933" i="4"/>
  <c r="BF1934" i="4"/>
  <c r="BF1935" i="4"/>
  <c r="BF1936" i="4"/>
  <c r="BF1937" i="4"/>
  <c r="BF1938" i="4"/>
  <c r="BF1939" i="4"/>
  <c r="BF1940" i="4"/>
  <c r="BF1941" i="4"/>
  <c r="BF1942" i="4"/>
  <c r="BF1943" i="4"/>
  <c r="BF1944" i="4"/>
  <c r="BF1945" i="4"/>
  <c r="BF1946" i="4"/>
  <c r="BF1947" i="4"/>
  <c r="BF1948" i="4"/>
  <c r="BF1949" i="4"/>
  <c r="BF1950" i="4"/>
  <c r="BF1951" i="4"/>
  <c r="BF1952" i="4"/>
  <c r="BF1953" i="4"/>
  <c r="BF1954" i="4"/>
  <c r="BF1955" i="4"/>
  <c r="BF1956" i="4"/>
  <c r="BF1957" i="4"/>
  <c r="BF1958" i="4"/>
  <c r="BF1959" i="4"/>
  <c r="BF1960" i="4"/>
  <c r="BF1961" i="4"/>
  <c r="BF1962" i="4"/>
  <c r="BF1963" i="4"/>
  <c r="BF1964" i="4"/>
  <c r="BF1965" i="4"/>
  <c r="BF1966" i="4"/>
  <c r="BF1967" i="4"/>
  <c r="BF1968" i="4"/>
  <c r="BF1969" i="4"/>
  <c r="BF1970" i="4"/>
  <c r="BF1971" i="4"/>
  <c r="BF1972" i="4"/>
  <c r="BF1973" i="4"/>
  <c r="BF1974" i="4"/>
  <c r="BF1975" i="4"/>
  <c r="BF1976" i="4"/>
  <c r="BF1977" i="4"/>
  <c r="BF1978" i="4"/>
  <c r="BF1979" i="4"/>
  <c r="BF1980" i="4"/>
  <c r="BF1981" i="4"/>
  <c r="BF1982" i="4"/>
  <c r="BF1983" i="4"/>
  <c r="BF1984" i="4"/>
  <c r="BF1985" i="4"/>
  <c r="BF1986" i="4"/>
  <c r="BF1987" i="4"/>
  <c r="BF1988" i="4"/>
  <c r="BF1989" i="4"/>
  <c r="BF1990" i="4"/>
  <c r="BF1991" i="4"/>
  <c r="BF1992" i="4"/>
  <c r="BF1993" i="4"/>
  <c r="BF1994" i="4"/>
  <c r="BF1995" i="4"/>
  <c r="BF1996" i="4"/>
  <c r="BF1997" i="4"/>
  <c r="BF1998" i="4"/>
  <c r="BF1999" i="4"/>
  <c r="BF2000" i="4"/>
  <c r="BF2001" i="4"/>
  <c r="BF2002" i="4"/>
  <c r="BF2003" i="4"/>
  <c r="BF2004" i="4"/>
  <c r="BA6" i="4"/>
  <c r="BF6" i="4" s="1"/>
  <c r="BA7" i="4"/>
  <c r="BF7" i="4" s="1"/>
  <c r="BA8" i="4"/>
  <c r="BF8" i="4" s="1"/>
  <c r="BA9" i="4"/>
  <c r="BF9" i="4" s="1"/>
  <c r="BA10" i="4"/>
  <c r="BF10" i="4" s="1"/>
  <c r="BA11" i="4"/>
  <c r="BF11" i="4" s="1"/>
  <c r="BA12" i="4"/>
  <c r="BF12" i="4" s="1"/>
  <c r="BA13" i="4"/>
  <c r="BF13" i="4" s="1"/>
  <c r="BA14" i="4"/>
  <c r="BF14" i="4" s="1"/>
  <c r="BA15" i="4"/>
  <c r="BF15" i="4" s="1"/>
  <c r="BA16" i="4"/>
  <c r="BF16" i="4" s="1"/>
  <c r="BA17" i="4"/>
  <c r="BF17" i="4" s="1"/>
  <c r="BA18" i="4"/>
  <c r="BF18" i="4" s="1"/>
  <c r="BA19" i="4"/>
  <c r="BF19" i="4" s="1"/>
  <c r="BA20" i="4"/>
  <c r="BF20" i="4" s="1"/>
  <c r="BA21" i="4"/>
  <c r="BF21" i="4" s="1"/>
  <c r="BA22" i="4"/>
  <c r="BF22" i="4" s="1"/>
  <c r="BA23" i="4"/>
  <c r="BF23" i="4" s="1"/>
  <c r="BA24" i="4"/>
  <c r="BF24" i="4" s="1"/>
  <c r="BA25" i="4"/>
  <c r="BA26" i="4"/>
  <c r="BA27" i="4"/>
  <c r="BA28" i="4"/>
  <c r="BB28" i="4" s="1"/>
  <c r="BA29" i="4"/>
  <c r="BB29" i="4" s="1"/>
  <c r="BA30" i="4"/>
  <c r="BB30" i="4" s="1"/>
  <c r="BA31" i="4"/>
  <c r="BB31" i="4" s="1"/>
  <c r="BA32" i="4"/>
  <c r="BB32" i="4" s="1"/>
  <c r="BA33" i="4"/>
  <c r="BB33" i="4" s="1"/>
  <c r="BA34" i="4"/>
  <c r="BB34" i="4" s="1"/>
  <c r="BA35" i="4"/>
  <c r="BB35" i="4" s="1"/>
  <c r="BA36" i="4"/>
  <c r="BB36" i="4" s="1"/>
  <c r="BA37" i="4"/>
  <c r="BB37" i="4" s="1"/>
  <c r="BA38" i="4"/>
  <c r="BB38" i="4" s="1"/>
  <c r="BA39" i="4"/>
  <c r="BB39" i="4" s="1"/>
  <c r="BA40" i="4"/>
  <c r="BB40" i="4" s="1"/>
  <c r="BA41" i="4"/>
  <c r="BB41" i="4" s="1"/>
  <c r="BA42" i="4"/>
  <c r="BB42" i="4" s="1"/>
  <c r="BA43" i="4"/>
  <c r="BB43" i="4" s="1"/>
  <c r="BA44" i="4"/>
  <c r="BB44" i="4" s="1"/>
  <c r="BA45" i="4"/>
  <c r="BB45" i="4" s="1"/>
  <c r="BA46" i="4"/>
  <c r="BB46" i="4" s="1"/>
  <c r="BA47" i="4"/>
  <c r="BB47" i="4" s="1"/>
  <c r="BA48" i="4"/>
  <c r="BB48" i="4" s="1"/>
  <c r="BA49" i="4"/>
  <c r="BB49" i="4" s="1"/>
  <c r="BA50" i="4"/>
  <c r="BB50" i="4" s="1"/>
  <c r="BA51" i="4"/>
  <c r="BB51" i="4" s="1"/>
  <c r="BA52" i="4"/>
  <c r="BB52" i="4" s="1"/>
  <c r="BA53" i="4"/>
  <c r="BB53" i="4" s="1"/>
  <c r="BA54" i="4"/>
  <c r="BB54" i="4" s="1"/>
  <c r="BA55" i="4"/>
  <c r="BB55" i="4" s="1"/>
  <c r="BA56" i="4"/>
  <c r="BB56" i="4" s="1"/>
  <c r="BA57" i="4"/>
  <c r="BB57" i="4" s="1"/>
  <c r="BA58" i="4"/>
  <c r="BB58" i="4" s="1"/>
  <c r="BA59" i="4"/>
  <c r="BB59" i="4" s="1"/>
  <c r="BA60" i="4"/>
  <c r="BB60" i="4" s="1"/>
  <c r="BA61" i="4"/>
  <c r="BB61" i="4" s="1"/>
  <c r="BA62" i="4"/>
  <c r="BB62" i="4" s="1"/>
  <c r="BA63" i="4"/>
  <c r="BB63" i="4" s="1"/>
  <c r="BA64" i="4"/>
  <c r="BB64" i="4" s="1"/>
  <c r="BA65" i="4"/>
  <c r="BB65" i="4" s="1"/>
  <c r="BA66" i="4"/>
  <c r="BB66" i="4" s="1"/>
  <c r="BA67" i="4"/>
  <c r="BB67" i="4" s="1"/>
  <c r="BA68" i="4"/>
  <c r="BB68" i="4" s="1"/>
  <c r="BA69" i="4"/>
  <c r="BB69" i="4" s="1"/>
  <c r="BA70" i="4"/>
  <c r="BB70" i="4" s="1"/>
  <c r="BA71" i="4"/>
  <c r="BB71" i="4" s="1"/>
  <c r="BA72" i="4"/>
  <c r="BB72" i="4" s="1"/>
  <c r="BA73" i="4"/>
  <c r="BB73" i="4" s="1"/>
  <c r="BA74" i="4"/>
  <c r="BB74" i="4" s="1"/>
  <c r="BA75" i="4"/>
  <c r="BB75" i="4" s="1"/>
  <c r="BA76" i="4"/>
  <c r="BB76" i="4" s="1"/>
  <c r="BA77" i="4"/>
  <c r="BB77" i="4" s="1"/>
  <c r="BA78" i="4"/>
  <c r="BB78" i="4" s="1"/>
  <c r="BA79" i="4"/>
  <c r="BB79" i="4" s="1"/>
  <c r="BA80" i="4"/>
  <c r="BB80" i="4" s="1"/>
  <c r="BA81" i="4"/>
  <c r="BB81" i="4" s="1"/>
  <c r="BA82" i="4"/>
  <c r="BB82" i="4" s="1"/>
  <c r="BA83" i="4"/>
  <c r="BB83" i="4" s="1"/>
  <c r="BA84" i="4"/>
  <c r="BB84" i="4" s="1"/>
  <c r="BA85" i="4"/>
  <c r="BB85" i="4" s="1"/>
  <c r="BA86" i="4"/>
  <c r="BB86" i="4" s="1"/>
  <c r="BA87" i="4"/>
  <c r="BB87" i="4" s="1"/>
  <c r="BA88" i="4"/>
  <c r="BB88" i="4" s="1"/>
  <c r="BA89" i="4"/>
  <c r="BB89" i="4" s="1"/>
  <c r="BA90" i="4"/>
  <c r="BB90" i="4" s="1"/>
  <c r="BA91" i="4"/>
  <c r="BB91" i="4" s="1"/>
  <c r="BA92" i="4"/>
  <c r="BB92" i="4" s="1"/>
  <c r="BA93" i="4"/>
  <c r="BB93" i="4" s="1"/>
  <c r="BA94" i="4"/>
  <c r="BB94" i="4" s="1"/>
  <c r="BA95" i="4"/>
  <c r="BB95" i="4" s="1"/>
  <c r="BA96" i="4"/>
  <c r="BB96" i="4" s="1"/>
  <c r="BA97" i="4"/>
  <c r="BB97" i="4" s="1"/>
  <c r="BA98" i="4"/>
  <c r="BB98" i="4" s="1"/>
  <c r="BA99" i="4"/>
  <c r="BB99" i="4" s="1"/>
  <c r="BA100" i="4"/>
  <c r="BB100" i="4" s="1"/>
  <c r="BA101" i="4"/>
  <c r="BB101" i="4" s="1"/>
  <c r="BA102" i="4"/>
  <c r="BB102" i="4" s="1"/>
  <c r="BA103" i="4"/>
  <c r="BB103" i="4" s="1"/>
  <c r="BA104" i="4"/>
  <c r="BB104" i="4" s="1"/>
  <c r="BA105" i="4"/>
  <c r="BB105" i="4" s="1"/>
  <c r="BA106" i="4"/>
  <c r="BB106" i="4" s="1"/>
  <c r="BA107" i="4"/>
  <c r="BB107" i="4" s="1"/>
  <c r="BA108" i="4"/>
  <c r="BB108" i="4" s="1"/>
  <c r="BA109" i="4"/>
  <c r="BB109" i="4" s="1"/>
  <c r="BA110" i="4"/>
  <c r="BB110" i="4" s="1"/>
  <c r="BA111" i="4"/>
  <c r="BB111" i="4" s="1"/>
  <c r="BA112" i="4"/>
  <c r="BB112" i="4" s="1"/>
  <c r="BA113" i="4"/>
  <c r="BB113" i="4" s="1"/>
  <c r="BA114" i="4"/>
  <c r="BB114" i="4" s="1"/>
  <c r="BA115" i="4"/>
  <c r="BB115" i="4" s="1"/>
  <c r="BA116" i="4"/>
  <c r="BB116" i="4" s="1"/>
  <c r="BA117" i="4"/>
  <c r="BB117" i="4" s="1"/>
  <c r="BA118" i="4"/>
  <c r="BB118" i="4" s="1"/>
  <c r="BA119" i="4"/>
  <c r="BB119" i="4" s="1"/>
  <c r="BA120" i="4"/>
  <c r="BB120" i="4" s="1"/>
  <c r="BA121" i="4"/>
  <c r="BB121" i="4" s="1"/>
  <c r="BA122" i="4"/>
  <c r="BB122" i="4" s="1"/>
  <c r="BA123" i="4"/>
  <c r="BB123" i="4" s="1"/>
  <c r="BA124" i="4"/>
  <c r="BB124" i="4" s="1"/>
  <c r="BA125" i="4"/>
  <c r="BB125" i="4" s="1"/>
  <c r="BA126" i="4"/>
  <c r="BB126" i="4" s="1"/>
  <c r="BA127" i="4"/>
  <c r="BB127" i="4" s="1"/>
  <c r="BA128" i="4"/>
  <c r="BB128" i="4" s="1"/>
  <c r="BA129" i="4"/>
  <c r="BB129" i="4" s="1"/>
  <c r="BA130" i="4"/>
  <c r="BB130" i="4" s="1"/>
  <c r="BA131" i="4"/>
  <c r="BB131" i="4" s="1"/>
  <c r="BA132" i="4"/>
  <c r="BB132" i="4" s="1"/>
  <c r="BA133" i="4"/>
  <c r="BB133" i="4" s="1"/>
  <c r="BA134" i="4"/>
  <c r="BB134" i="4" s="1"/>
  <c r="BA135" i="4"/>
  <c r="BB135" i="4" s="1"/>
  <c r="BA136" i="4"/>
  <c r="BB136" i="4" s="1"/>
  <c r="BA137" i="4"/>
  <c r="BB137" i="4" s="1"/>
  <c r="BA138" i="4"/>
  <c r="BB138" i="4" s="1"/>
  <c r="BA139" i="4"/>
  <c r="BB139" i="4" s="1"/>
  <c r="BA140" i="4"/>
  <c r="BB140" i="4" s="1"/>
  <c r="BA141" i="4"/>
  <c r="BB141" i="4" s="1"/>
  <c r="BA142" i="4"/>
  <c r="BB142" i="4" s="1"/>
  <c r="BA143" i="4"/>
  <c r="BB143" i="4" s="1"/>
  <c r="BA144" i="4"/>
  <c r="BB144" i="4" s="1"/>
  <c r="BA145" i="4"/>
  <c r="BB145" i="4" s="1"/>
  <c r="BA146" i="4"/>
  <c r="BB146" i="4" s="1"/>
  <c r="BA147" i="4"/>
  <c r="BB147" i="4" s="1"/>
  <c r="BA148" i="4"/>
  <c r="BB148" i="4" s="1"/>
  <c r="BA149" i="4"/>
  <c r="BB149" i="4" s="1"/>
  <c r="BA150" i="4"/>
  <c r="BB150" i="4" s="1"/>
  <c r="BA151" i="4"/>
  <c r="BB151" i="4" s="1"/>
  <c r="BA152" i="4"/>
  <c r="BB152" i="4" s="1"/>
  <c r="BA153" i="4"/>
  <c r="BB153" i="4" s="1"/>
  <c r="BA154" i="4"/>
  <c r="BB154" i="4" s="1"/>
  <c r="BA155" i="4"/>
  <c r="BB155" i="4" s="1"/>
  <c r="BA156" i="4"/>
  <c r="BB156" i="4" s="1"/>
  <c r="BA157" i="4"/>
  <c r="BB157" i="4" s="1"/>
  <c r="BA158" i="4"/>
  <c r="BB158" i="4" s="1"/>
  <c r="BA159" i="4"/>
  <c r="BB159" i="4" s="1"/>
  <c r="BA160" i="4"/>
  <c r="BB160" i="4" s="1"/>
  <c r="BA161" i="4"/>
  <c r="BB161" i="4" s="1"/>
  <c r="BA162" i="4"/>
  <c r="BB162" i="4" s="1"/>
  <c r="BA163" i="4"/>
  <c r="BB163" i="4" s="1"/>
  <c r="BA164" i="4"/>
  <c r="BB164" i="4" s="1"/>
  <c r="BA165" i="4"/>
  <c r="BB165" i="4" s="1"/>
  <c r="BA166" i="4"/>
  <c r="BB166" i="4" s="1"/>
  <c r="BA167" i="4"/>
  <c r="BB167" i="4" s="1"/>
  <c r="BA168" i="4"/>
  <c r="BB168" i="4" s="1"/>
  <c r="BA169" i="4"/>
  <c r="BB169" i="4" s="1"/>
  <c r="BA170" i="4"/>
  <c r="BB170" i="4" s="1"/>
  <c r="BA171" i="4"/>
  <c r="BB171" i="4" s="1"/>
  <c r="BA172" i="4"/>
  <c r="BB172" i="4" s="1"/>
  <c r="BA173" i="4"/>
  <c r="BB173" i="4" s="1"/>
  <c r="BA174" i="4"/>
  <c r="BB174" i="4" s="1"/>
  <c r="BA175" i="4"/>
  <c r="BB175" i="4" s="1"/>
  <c r="BA176" i="4"/>
  <c r="BB176" i="4" s="1"/>
  <c r="BA177" i="4"/>
  <c r="BB177" i="4" s="1"/>
  <c r="BA178" i="4"/>
  <c r="BB178" i="4" s="1"/>
  <c r="BA179" i="4"/>
  <c r="BB179" i="4" s="1"/>
  <c r="BA180" i="4"/>
  <c r="BB180" i="4" s="1"/>
  <c r="BA181" i="4"/>
  <c r="BB181" i="4" s="1"/>
  <c r="BA182" i="4"/>
  <c r="BB182" i="4" s="1"/>
  <c r="BA183" i="4"/>
  <c r="BB183" i="4" s="1"/>
  <c r="BA184" i="4"/>
  <c r="BB184" i="4" s="1"/>
  <c r="BA185" i="4"/>
  <c r="BB185" i="4" s="1"/>
  <c r="BA186" i="4"/>
  <c r="BB186" i="4" s="1"/>
  <c r="BA187" i="4"/>
  <c r="BB187" i="4" s="1"/>
  <c r="BA188" i="4"/>
  <c r="BB188" i="4" s="1"/>
  <c r="BA189" i="4"/>
  <c r="BB189" i="4" s="1"/>
  <c r="BA190" i="4"/>
  <c r="BB190" i="4" s="1"/>
  <c r="BA191" i="4"/>
  <c r="BB191" i="4" s="1"/>
  <c r="BA192" i="4"/>
  <c r="BB192" i="4" s="1"/>
  <c r="BA193" i="4"/>
  <c r="BB193" i="4" s="1"/>
  <c r="BA194" i="4"/>
  <c r="BB194" i="4" s="1"/>
  <c r="BA195" i="4"/>
  <c r="BB195" i="4" s="1"/>
  <c r="BA196" i="4"/>
  <c r="BB196" i="4" s="1"/>
  <c r="BA197" i="4"/>
  <c r="BB197" i="4" s="1"/>
  <c r="BA198" i="4"/>
  <c r="BB198" i="4" s="1"/>
  <c r="BA199" i="4"/>
  <c r="BB199" i="4" s="1"/>
  <c r="BA200" i="4"/>
  <c r="BB200" i="4" s="1"/>
  <c r="BA201" i="4"/>
  <c r="BB201" i="4" s="1"/>
  <c r="BA202" i="4"/>
  <c r="BB202" i="4" s="1"/>
  <c r="BA203" i="4"/>
  <c r="BB203" i="4" s="1"/>
  <c r="BA204" i="4"/>
  <c r="BB204" i="4" s="1"/>
  <c r="BA205" i="4"/>
  <c r="BB205" i="4" s="1"/>
  <c r="BA206" i="4"/>
  <c r="BB206" i="4" s="1"/>
  <c r="BA207" i="4"/>
  <c r="BB207" i="4" s="1"/>
  <c r="BA208" i="4"/>
  <c r="BB208" i="4" s="1"/>
  <c r="BA209" i="4"/>
  <c r="BB209" i="4" s="1"/>
  <c r="BA210" i="4"/>
  <c r="BB210" i="4" s="1"/>
  <c r="BA211" i="4"/>
  <c r="BB211" i="4" s="1"/>
  <c r="BA212" i="4"/>
  <c r="BB212" i="4" s="1"/>
  <c r="BA213" i="4"/>
  <c r="BB213" i="4" s="1"/>
  <c r="BA214" i="4"/>
  <c r="BB214" i="4" s="1"/>
  <c r="BA215" i="4"/>
  <c r="BB215" i="4" s="1"/>
  <c r="BA216" i="4"/>
  <c r="BB216" i="4" s="1"/>
  <c r="BA217" i="4"/>
  <c r="BB217" i="4" s="1"/>
  <c r="BA218" i="4"/>
  <c r="BB218" i="4" s="1"/>
  <c r="BA219" i="4"/>
  <c r="BB219" i="4" s="1"/>
  <c r="BA220" i="4"/>
  <c r="BB220" i="4" s="1"/>
  <c r="BA221" i="4"/>
  <c r="BB221" i="4" s="1"/>
  <c r="BA222" i="4"/>
  <c r="BB222" i="4" s="1"/>
  <c r="BA223" i="4"/>
  <c r="BB223" i="4" s="1"/>
  <c r="BA224" i="4"/>
  <c r="BB224" i="4" s="1"/>
  <c r="BA225" i="4"/>
  <c r="BB225" i="4" s="1"/>
  <c r="BA226" i="4"/>
  <c r="BB226" i="4" s="1"/>
  <c r="BA227" i="4"/>
  <c r="BB227" i="4" s="1"/>
  <c r="BA228" i="4"/>
  <c r="BB228" i="4" s="1"/>
  <c r="BA229" i="4"/>
  <c r="BB229" i="4" s="1"/>
  <c r="BA230" i="4"/>
  <c r="BB230" i="4" s="1"/>
  <c r="BA231" i="4"/>
  <c r="BB231" i="4" s="1"/>
  <c r="BA232" i="4"/>
  <c r="BB232" i="4" s="1"/>
  <c r="BA233" i="4"/>
  <c r="BB233" i="4" s="1"/>
  <c r="BA234" i="4"/>
  <c r="BB234" i="4" s="1"/>
  <c r="BA235" i="4"/>
  <c r="BB235" i="4" s="1"/>
  <c r="BA236" i="4"/>
  <c r="BB236" i="4" s="1"/>
  <c r="BA237" i="4"/>
  <c r="BB237" i="4" s="1"/>
  <c r="BA238" i="4"/>
  <c r="BB238" i="4" s="1"/>
  <c r="BA239" i="4"/>
  <c r="BB239" i="4" s="1"/>
  <c r="BA240" i="4"/>
  <c r="BB240" i="4" s="1"/>
  <c r="BA241" i="4"/>
  <c r="BB241" i="4" s="1"/>
  <c r="BA242" i="4"/>
  <c r="BB242" i="4" s="1"/>
  <c r="BA243" i="4"/>
  <c r="BB243" i="4" s="1"/>
  <c r="BA244" i="4"/>
  <c r="BB244" i="4" s="1"/>
  <c r="BA245" i="4"/>
  <c r="BB245" i="4" s="1"/>
  <c r="BA246" i="4"/>
  <c r="BB246" i="4" s="1"/>
  <c r="BA247" i="4"/>
  <c r="BB247" i="4" s="1"/>
  <c r="BA248" i="4"/>
  <c r="BB248" i="4" s="1"/>
  <c r="BA249" i="4"/>
  <c r="BB249" i="4" s="1"/>
  <c r="BA250" i="4"/>
  <c r="BB250" i="4" s="1"/>
  <c r="BA251" i="4"/>
  <c r="BB251" i="4" s="1"/>
  <c r="BA252" i="4"/>
  <c r="BB252" i="4" s="1"/>
  <c r="BA253" i="4"/>
  <c r="BB253" i="4" s="1"/>
  <c r="BA254" i="4"/>
  <c r="BB254" i="4" s="1"/>
  <c r="BA255" i="4"/>
  <c r="BB255" i="4" s="1"/>
  <c r="BA256" i="4"/>
  <c r="BB256" i="4" s="1"/>
  <c r="BA257" i="4"/>
  <c r="BB257" i="4" s="1"/>
  <c r="BA258" i="4"/>
  <c r="BB258" i="4" s="1"/>
  <c r="BA259" i="4"/>
  <c r="BB259" i="4" s="1"/>
  <c r="BA260" i="4"/>
  <c r="BB260" i="4" s="1"/>
  <c r="BA261" i="4"/>
  <c r="BB261" i="4" s="1"/>
  <c r="BA262" i="4"/>
  <c r="BB262" i="4" s="1"/>
  <c r="BA263" i="4"/>
  <c r="BB263" i="4" s="1"/>
  <c r="BA264" i="4"/>
  <c r="BB264" i="4" s="1"/>
  <c r="BA265" i="4"/>
  <c r="BB265" i="4" s="1"/>
  <c r="BA266" i="4"/>
  <c r="BB266" i="4" s="1"/>
  <c r="BA267" i="4"/>
  <c r="BB267" i="4" s="1"/>
  <c r="BA268" i="4"/>
  <c r="BB268" i="4" s="1"/>
  <c r="BA269" i="4"/>
  <c r="BB269" i="4" s="1"/>
  <c r="BA270" i="4"/>
  <c r="BB270" i="4" s="1"/>
  <c r="BA271" i="4"/>
  <c r="BB271" i="4" s="1"/>
  <c r="BA272" i="4"/>
  <c r="BB272" i="4" s="1"/>
  <c r="BA273" i="4"/>
  <c r="BB273" i="4" s="1"/>
  <c r="BA274" i="4"/>
  <c r="BB274" i="4" s="1"/>
  <c r="BA275" i="4"/>
  <c r="BB275" i="4" s="1"/>
  <c r="BA276" i="4"/>
  <c r="BB276" i="4" s="1"/>
  <c r="BA277" i="4"/>
  <c r="BB277" i="4" s="1"/>
  <c r="BA278" i="4"/>
  <c r="BB278" i="4" s="1"/>
  <c r="BA279" i="4"/>
  <c r="BB279" i="4" s="1"/>
  <c r="BA280" i="4"/>
  <c r="BB280" i="4" s="1"/>
  <c r="BA281" i="4"/>
  <c r="BB281" i="4" s="1"/>
  <c r="BA282" i="4"/>
  <c r="BB282" i="4" s="1"/>
  <c r="BA283" i="4"/>
  <c r="BB283" i="4" s="1"/>
  <c r="BA284" i="4"/>
  <c r="BB284" i="4" s="1"/>
  <c r="BA285" i="4"/>
  <c r="BB285" i="4" s="1"/>
  <c r="BA286" i="4"/>
  <c r="BB286" i="4" s="1"/>
  <c r="BA287" i="4"/>
  <c r="BB287" i="4" s="1"/>
  <c r="BA288" i="4"/>
  <c r="BB288" i="4" s="1"/>
  <c r="BA289" i="4"/>
  <c r="BB289" i="4" s="1"/>
  <c r="BA290" i="4"/>
  <c r="BB290" i="4" s="1"/>
  <c r="BA291" i="4"/>
  <c r="BB291" i="4" s="1"/>
  <c r="BA292" i="4"/>
  <c r="BB292" i="4" s="1"/>
  <c r="BA293" i="4"/>
  <c r="BB293" i="4" s="1"/>
  <c r="BA294" i="4"/>
  <c r="BB294" i="4" s="1"/>
  <c r="BA295" i="4"/>
  <c r="BB295" i="4" s="1"/>
  <c r="BA296" i="4"/>
  <c r="BB296" i="4" s="1"/>
  <c r="BA297" i="4"/>
  <c r="BB297" i="4" s="1"/>
  <c r="BA298" i="4"/>
  <c r="BB298" i="4" s="1"/>
  <c r="BA299" i="4"/>
  <c r="BB299" i="4" s="1"/>
  <c r="BA300" i="4"/>
  <c r="BB300" i="4" s="1"/>
  <c r="BA301" i="4"/>
  <c r="BB301" i="4" s="1"/>
  <c r="BA302" i="4"/>
  <c r="BB302" i="4" s="1"/>
  <c r="BA303" i="4"/>
  <c r="BB303" i="4" s="1"/>
  <c r="BA304" i="4"/>
  <c r="BB304" i="4" s="1"/>
  <c r="BA305" i="4"/>
  <c r="BB305" i="4" s="1"/>
  <c r="BA306" i="4"/>
  <c r="BB306" i="4" s="1"/>
  <c r="BA307" i="4"/>
  <c r="BB307" i="4" s="1"/>
  <c r="BA308" i="4"/>
  <c r="BB308" i="4" s="1"/>
  <c r="BA309" i="4"/>
  <c r="BB309" i="4" s="1"/>
  <c r="BA310" i="4"/>
  <c r="BB310" i="4" s="1"/>
  <c r="BA311" i="4"/>
  <c r="BB311" i="4" s="1"/>
  <c r="BA312" i="4"/>
  <c r="BB312" i="4" s="1"/>
  <c r="BA313" i="4"/>
  <c r="BB313" i="4" s="1"/>
  <c r="BA314" i="4"/>
  <c r="BB314" i="4" s="1"/>
  <c r="BA315" i="4"/>
  <c r="BB315" i="4" s="1"/>
  <c r="BA316" i="4"/>
  <c r="BB316" i="4" s="1"/>
  <c r="BA317" i="4"/>
  <c r="BB317" i="4" s="1"/>
  <c r="BA318" i="4"/>
  <c r="BB318" i="4" s="1"/>
  <c r="BA319" i="4"/>
  <c r="BB319" i="4" s="1"/>
  <c r="BA320" i="4"/>
  <c r="BB320" i="4" s="1"/>
  <c r="BA321" i="4"/>
  <c r="BB321" i="4" s="1"/>
  <c r="BA322" i="4"/>
  <c r="BB322" i="4" s="1"/>
  <c r="BA323" i="4"/>
  <c r="BB323" i="4" s="1"/>
  <c r="BA324" i="4"/>
  <c r="BB324" i="4" s="1"/>
  <c r="BA325" i="4"/>
  <c r="BB325" i="4" s="1"/>
  <c r="BA326" i="4"/>
  <c r="BB326" i="4" s="1"/>
  <c r="BA327" i="4"/>
  <c r="BB327" i="4" s="1"/>
  <c r="BA328" i="4"/>
  <c r="BB328" i="4" s="1"/>
  <c r="BA329" i="4"/>
  <c r="BB329" i="4" s="1"/>
  <c r="BA330" i="4"/>
  <c r="BB330" i="4" s="1"/>
  <c r="BA331" i="4"/>
  <c r="BB331" i="4" s="1"/>
  <c r="BA332" i="4"/>
  <c r="BB332" i="4" s="1"/>
  <c r="BA333" i="4"/>
  <c r="BB333" i="4" s="1"/>
  <c r="BA334" i="4"/>
  <c r="BB334" i="4" s="1"/>
  <c r="BA335" i="4"/>
  <c r="BB335" i="4" s="1"/>
  <c r="BA336" i="4"/>
  <c r="BB336" i="4" s="1"/>
  <c r="BA337" i="4"/>
  <c r="BB337" i="4" s="1"/>
  <c r="BA338" i="4"/>
  <c r="BB338" i="4" s="1"/>
  <c r="BA339" i="4"/>
  <c r="BB339" i="4" s="1"/>
  <c r="BA340" i="4"/>
  <c r="BB340" i="4" s="1"/>
  <c r="BA341" i="4"/>
  <c r="BB341" i="4" s="1"/>
  <c r="BA342" i="4"/>
  <c r="BB342" i="4" s="1"/>
  <c r="BA343" i="4"/>
  <c r="BB343" i="4" s="1"/>
  <c r="BA344" i="4"/>
  <c r="BB344" i="4" s="1"/>
  <c r="BA345" i="4"/>
  <c r="BB345" i="4" s="1"/>
  <c r="BA346" i="4"/>
  <c r="BB346" i="4" s="1"/>
  <c r="BA347" i="4"/>
  <c r="BB347" i="4" s="1"/>
  <c r="BA348" i="4"/>
  <c r="BB348" i="4" s="1"/>
  <c r="BA349" i="4"/>
  <c r="BB349" i="4" s="1"/>
  <c r="BA350" i="4"/>
  <c r="BB350" i="4" s="1"/>
  <c r="BA351" i="4"/>
  <c r="BB351" i="4" s="1"/>
  <c r="BA352" i="4"/>
  <c r="BB352" i="4" s="1"/>
  <c r="BA353" i="4"/>
  <c r="BB353" i="4" s="1"/>
  <c r="BA354" i="4"/>
  <c r="BB354" i="4" s="1"/>
  <c r="BA355" i="4"/>
  <c r="BB355" i="4" s="1"/>
  <c r="BA356" i="4"/>
  <c r="BB356" i="4" s="1"/>
  <c r="BA357" i="4"/>
  <c r="BB357" i="4" s="1"/>
  <c r="BA358" i="4"/>
  <c r="BB358" i="4" s="1"/>
  <c r="BA359" i="4"/>
  <c r="BB359" i="4" s="1"/>
  <c r="BA360" i="4"/>
  <c r="BB360" i="4" s="1"/>
  <c r="BA361" i="4"/>
  <c r="BB361" i="4" s="1"/>
  <c r="BA362" i="4"/>
  <c r="BB362" i="4" s="1"/>
  <c r="BA363" i="4"/>
  <c r="BB363" i="4" s="1"/>
  <c r="BA364" i="4"/>
  <c r="BB364" i="4" s="1"/>
  <c r="BA365" i="4"/>
  <c r="BB365" i="4" s="1"/>
  <c r="BA366" i="4"/>
  <c r="BB366" i="4" s="1"/>
  <c r="BA367" i="4"/>
  <c r="BB367" i="4" s="1"/>
  <c r="BA368" i="4"/>
  <c r="BB368" i="4" s="1"/>
  <c r="BA369" i="4"/>
  <c r="BB369" i="4" s="1"/>
  <c r="BA370" i="4"/>
  <c r="BB370" i="4" s="1"/>
  <c r="BA371" i="4"/>
  <c r="BB371" i="4" s="1"/>
  <c r="BA372" i="4"/>
  <c r="BB372" i="4" s="1"/>
  <c r="BA373" i="4"/>
  <c r="BB373" i="4" s="1"/>
  <c r="BA374" i="4"/>
  <c r="BB374" i="4" s="1"/>
  <c r="BA375" i="4"/>
  <c r="BB375" i="4" s="1"/>
  <c r="BA376" i="4"/>
  <c r="BB376" i="4" s="1"/>
  <c r="BA377" i="4"/>
  <c r="BB377" i="4" s="1"/>
  <c r="BA378" i="4"/>
  <c r="BB378" i="4" s="1"/>
  <c r="BA379" i="4"/>
  <c r="BB379" i="4" s="1"/>
  <c r="BA380" i="4"/>
  <c r="BB380" i="4" s="1"/>
  <c r="BA381" i="4"/>
  <c r="BB381" i="4" s="1"/>
  <c r="BA382" i="4"/>
  <c r="BB382" i="4" s="1"/>
  <c r="BA383" i="4"/>
  <c r="BB383" i="4" s="1"/>
  <c r="BA384" i="4"/>
  <c r="BB384" i="4" s="1"/>
  <c r="BA385" i="4"/>
  <c r="BB385" i="4" s="1"/>
  <c r="BA386" i="4"/>
  <c r="BB386" i="4" s="1"/>
  <c r="BA387" i="4"/>
  <c r="BB387" i="4" s="1"/>
  <c r="BA388" i="4"/>
  <c r="BB388" i="4" s="1"/>
  <c r="BA389" i="4"/>
  <c r="BB389" i="4" s="1"/>
  <c r="BA390" i="4"/>
  <c r="BB390" i="4" s="1"/>
  <c r="BA391" i="4"/>
  <c r="BB391" i="4" s="1"/>
  <c r="BA392" i="4"/>
  <c r="BB392" i="4" s="1"/>
  <c r="BA393" i="4"/>
  <c r="BB393" i="4" s="1"/>
  <c r="BA394" i="4"/>
  <c r="BB394" i="4" s="1"/>
  <c r="BA395" i="4"/>
  <c r="BB395" i="4" s="1"/>
  <c r="BA396" i="4"/>
  <c r="BB396" i="4" s="1"/>
  <c r="BA397" i="4"/>
  <c r="BB397" i="4" s="1"/>
  <c r="BA398" i="4"/>
  <c r="BB398" i="4" s="1"/>
  <c r="BA399" i="4"/>
  <c r="BB399" i="4" s="1"/>
  <c r="BA400" i="4"/>
  <c r="BB400" i="4" s="1"/>
  <c r="BA401" i="4"/>
  <c r="BB401" i="4" s="1"/>
  <c r="BA402" i="4"/>
  <c r="BB402" i="4" s="1"/>
  <c r="BA403" i="4"/>
  <c r="BB403" i="4" s="1"/>
  <c r="BA404" i="4"/>
  <c r="BB404" i="4" s="1"/>
  <c r="BA405" i="4"/>
  <c r="BB405" i="4" s="1"/>
  <c r="BA406" i="4"/>
  <c r="BB406" i="4" s="1"/>
  <c r="BA407" i="4"/>
  <c r="BB407" i="4" s="1"/>
  <c r="BA408" i="4"/>
  <c r="BB408" i="4" s="1"/>
  <c r="BA409" i="4"/>
  <c r="BB409" i="4" s="1"/>
  <c r="BA410" i="4"/>
  <c r="BB410" i="4" s="1"/>
  <c r="BA411" i="4"/>
  <c r="BB411" i="4" s="1"/>
  <c r="BA412" i="4"/>
  <c r="BB412" i="4" s="1"/>
  <c r="BA413" i="4"/>
  <c r="BB413" i="4" s="1"/>
  <c r="BA414" i="4"/>
  <c r="BB414" i="4" s="1"/>
  <c r="BA415" i="4"/>
  <c r="BB415" i="4" s="1"/>
  <c r="BA416" i="4"/>
  <c r="BB416" i="4" s="1"/>
  <c r="BA417" i="4"/>
  <c r="BB417" i="4" s="1"/>
  <c r="BA418" i="4"/>
  <c r="BB418" i="4" s="1"/>
  <c r="BA419" i="4"/>
  <c r="BB419" i="4" s="1"/>
  <c r="BA420" i="4"/>
  <c r="BB420" i="4" s="1"/>
  <c r="BA421" i="4"/>
  <c r="BB421" i="4" s="1"/>
  <c r="BA422" i="4"/>
  <c r="BB422" i="4" s="1"/>
  <c r="BA423" i="4"/>
  <c r="BB423" i="4" s="1"/>
  <c r="BA424" i="4"/>
  <c r="BB424" i="4" s="1"/>
  <c r="BA425" i="4"/>
  <c r="BB425" i="4" s="1"/>
  <c r="BA426" i="4"/>
  <c r="BB426" i="4" s="1"/>
  <c r="BA427" i="4"/>
  <c r="BB427" i="4" s="1"/>
  <c r="BA428" i="4"/>
  <c r="BB428" i="4" s="1"/>
  <c r="BA429" i="4"/>
  <c r="BB429" i="4" s="1"/>
  <c r="BA430" i="4"/>
  <c r="BB430" i="4" s="1"/>
  <c r="BA431" i="4"/>
  <c r="BB431" i="4" s="1"/>
  <c r="BA432" i="4"/>
  <c r="BB432" i="4" s="1"/>
  <c r="BA433" i="4"/>
  <c r="BB433" i="4" s="1"/>
  <c r="BA434" i="4"/>
  <c r="BB434" i="4" s="1"/>
  <c r="BA435" i="4"/>
  <c r="BB435" i="4" s="1"/>
  <c r="BA436" i="4"/>
  <c r="BB436" i="4" s="1"/>
  <c r="BA437" i="4"/>
  <c r="BB437" i="4" s="1"/>
  <c r="BA438" i="4"/>
  <c r="BB438" i="4" s="1"/>
  <c r="BA439" i="4"/>
  <c r="BB439" i="4" s="1"/>
  <c r="BA440" i="4"/>
  <c r="BB440" i="4" s="1"/>
  <c r="BA441" i="4"/>
  <c r="BB441" i="4" s="1"/>
  <c r="BA442" i="4"/>
  <c r="BB442" i="4" s="1"/>
  <c r="BA443" i="4"/>
  <c r="BB443" i="4" s="1"/>
  <c r="BA444" i="4"/>
  <c r="BB444" i="4" s="1"/>
  <c r="BA445" i="4"/>
  <c r="BB445" i="4" s="1"/>
  <c r="BA446" i="4"/>
  <c r="BB446" i="4" s="1"/>
  <c r="BA447" i="4"/>
  <c r="BB447" i="4" s="1"/>
  <c r="BA448" i="4"/>
  <c r="BB448" i="4" s="1"/>
  <c r="BA449" i="4"/>
  <c r="BB449" i="4" s="1"/>
  <c r="BA450" i="4"/>
  <c r="BB450" i="4" s="1"/>
  <c r="BA451" i="4"/>
  <c r="BB451" i="4" s="1"/>
  <c r="BA452" i="4"/>
  <c r="BB452" i="4" s="1"/>
  <c r="BA453" i="4"/>
  <c r="BB453" i="4" s="1"/>
  <c r="BA454" i="4"/>
  <c r="BB454" i="4" s="1"/>
  <c r="BA455" i="4"/>
  <c r="BB455" i="4" s="1"/>
  <c r="BA456" i="4"/>
  <c r="BB456" i="4" s="1"/>
  <c r="BA457" i="4"/>
  <c r="BB457" i="4" s="1"/>
  <c r="BA458" i="4"/>
  <c r="BB458" i="4" s="1"/>
  <c r="BA459" i="4"/>
  <c r="BB459" i="4" s="1"/>
  <c r="BA460" i="4"/>
  <c r="BB460" i="4" s="1"/>
  <c r="BA461" i="4"/>
  <c r="BB461" i="4" s="1"/>
  <c r="BA462" i="4"/>
  <c r="BB462" i="4" s="1"/>
  <c r="BA463" i="4"/>
  <c r="BB463" i="4" s="1"/>
  <c r="BA464" i="4"/>
  <c r="BB464" i="4" s="1"/>
  <c r="BA465" i="4"/>
  <c r="BB465" i="4" s="1"/>
  <c r="BA466" i="4"/>
  <c r="BB466" i="4" s="1"/>
  <c r="BA467" i="4"/>
  <c r="BB467" i="4" s="1"/>
  <c r="BA468" i="4"/>
  <c r="BB468" i="4" s="1"/>
  <c r="BA469" i="4"/>
  <c r="BB469" i="4" s="1"/>
  <c r="BA470" i="4"/>
  <c r="BB470" i="4" s="1"/>
  <c r="BA471" i="4"/>
  <c r="BB471" i="4" s="1"/>
  <c r="BA472" i="4"/>
  <c r="BB472" i="4" s="1"/>
  <c r="BA473" i="4"/>
  <c r="BB473" i="4" s="1"/>
  <c r="BA474" i="4"/>
  <c r="BB474" i="4" s="1"/>
  <c r="BA475" i="4"/>
  <c r="BB475" i="4" s="1"/>
  <c r="BA476" i="4"/>
  <c r="BB476" i="4" s="1"/>
  <c r="BA477" i="4"/>
  <c r="BB477" i="4" s="1"/>
  <c r="BA478" i="4"/>
  <c r="BB478" i="4" s="1"/>
  <c r="BA479" i="4"/>
  <c r="BB479" i="4" s="1"/>
  <c r="BA480" i="4"/>
  <c r="BB480" i="4" s="1"/>
  <c r="BA481" i="4"/>
  <c r="BB481" i="4" s="1"/>
  <c r="BA482" i="4"/>
  <c r="BB482" i="4" s="1"/>
  <c r="BA483" i="4"/>
  <c r="BB483" i="4" s="1"/>
  <c r="BA484" i="4"/>
  <c r="BB484" i="4" s="1"/>
  <c r="BA485" i="4"/>
  <c r="BB485" i="4" s="1"/>
  <c r="BA486" i="4"/>
  <c r="BB486" i="4" s="1"/>
  <c r="BA487" i="4"/>
  <c r="BB487" i="4" s="1"/>
  <c r="BA488" i="4"/>
  <c r="BB488" i="4" s="1"/>
  <c r="BA489" i="4"/>
  <c r="BB489" i="4" s="1"/>
  <c r="BA490" i="4"/>
  <c r="BB490" i="4" s="1"/>
  <c r="BA491" i="4"/>
  <c r="BB491" i="4" s="1"/>
  <c r="BA492" i="4"/>
  <c r="BB492" i="4" s="1"/>
  <c r="BA493" i="4"/>
  <c r="BB493" i="4" s="1"/>
  <c r="BA494" i="4"/>
  <c r="BB494" i="4" s="1"/>
  <c r="BA495" i="4"/>
  <c r="BB495" i="4" s="1"/>
  <c r="BA496" i="4"/>
  <c r="BB496" i="4" s="1"/>
  <c r="BA497" i="4"/>
  <c r="BB497" i="4" s="1"/>
  <c r="BA498" i="4"/>
  <c r="BB498" i="4" s="1"/>
  <c r="BA499" i="4"/>
  <c r="BB499" i="4" s="1"/>
  <c r="BA500" i="4"/>
  <c r="BB500" i="4" s="1"/>
  <c r="BA501" i="4"/>
  <c r="BB501" i="4" s="1"/>
  <c r="BA502" i="4"/>
  <c r="BB502" i="4" s="1"/>
  <c r="BA503" i="4"/>
  <c r="BB503" i="4" s="1"/>
  <c r="BA504" i="4"/>
  <c r="BB504" i="4" s="1"/>
  <c r="BA505" i="4"/>
  <c r="BB505" i="4" s="1"/>
  <c r="BA506" i="4"/>
  <c r="BB506" i="4" s="1"/>
  <c r="BA507" i="4"/>
  <c r="BB507" i="4" s="1"/>
  <c r="BA508" i="4"/>
  <c r="BB508" i="4" s="1"/>
  <c r="BA509" i="4"/>
  <c r="BB509" i="4" s="1"/>
  <c r="BA510" i="4"/>
  <c r="BB510" i="4" s="1"/>
  <c r="BA511" i="4"/>
  <c r="BB511" i="4" s="1"/>
  <c r="BA512" i="4"/>
  <c r="BB512" i="4" s="1"/>
  <c r="BA513" i="4"/>
  <c r="BB513" i="4" s="1"/>
  <c r="BA514" i="4"/>
  <c r="BB514" i="4" s="1"/>
  <c r="BA515" i="4"/>
  <c r="BB515" i="4" s="1"/>
  <c r="BA516" i="4"/>
  <c r="BB516" i="4" s="1"/>
  <c r="BA517" i="4"/>
  <c r="BB517" i="4" s="1"/>
  <c r="BA518" i="4"/>
  <c r="BB518" i="4" s="1"/>
  <c r="BA519" i="4"/>
  <c r="BB519" i="4" s="1"/>
  <c r="BA520" i="4"/>
  <c r="BB520" i="4" s="1"/>
  <c r="BA521" i="4"/>
  <c r="BB521" i="4" s="1"/>
  <c r="BA522" i="4"/>
  <c r="BB522" i="4" s="1"/>
  <c r="BA523" i="4"/>
  <c r="BB523" i="4" s="1"/>
  <c r="BA524" i="4"/>
  <c r="BB524" i="4" s="1"/>
  <c r="BA525" i="4"/>
  <c r="BB525" i="4" s="1"/>
  <c r="BA526" i="4"/>
  <c r="BB526" i="4" s="1"/>
  <c r="BA527" i="4"/>
  <c r="BB527" i="4" s="1"/>
  <c r="BA528" i="4"/>
  <c r="BB528" i="4" s="1"/>
  <c r="BA529" i="4"/>
  <c r="BB529" i="4" s="1"/>
  <c r="BA530" i="4"/>
  <c r="BB530" i="4" s="1"/>
  <c r="BA531" i="4"/>
  <c r="BB531" i="4" s="1"/>
  <c r="BA532" i="4"/>
  <c r="BB532" i="4" s="1"/>
  <c r="BA533" i="4"/>
  <c r="BB533" i="4" s="1"/>
  <c r="BA534" i="4"/>
  <c r="BB534" i="4" s="1"/>
  <c r="BA535" i="4"/>
  <c r="BB535" i="4" s="1"/>
  <c r="BA536" i="4"/>
  <c r="BB536" i="4" s="1"/>
  <c r="BA537" i="4"/>
  <c r="BB537" i="4" s="1"/>
  <c r="BA538" i="4"/>
  <c r="BB538" i="4" s="1"/>
  <c r="BA539" i="4"/>
  <c r="BB539" i="4" s="1"/>
  <c r="BA540" i="4"/>
  <c r="BB540" i="4" s="1"/>
  <c r="BA541" i="4"/>
  <c r="BB541" i="4" s="1"/>
  <c r="BA542" i="4"/>
  <c r="BB542" i="4" s="1"/>
  <c r="BA543" i="4"/>
  <c r="BB543" i="4" s="1"/>
  <c r="BA544" i="4"/>
  <c r="BB544" i="4" s="1"/>
  <c r="BA545" i="4"/>
  <c r="BB545" i="4" s="1"/>
  <c r="BA546" i="4"/>
  <c r="BB546" i="4" s="1"/>
  <c r="BA547" i="4"/>
  <c r="BB547" i="4" s="1"/>
  <c r="BA548" i="4"/>
  <c r="BB548" i="4" s="1"/>
  <c r="BA549" i="4"/>
  <c r="BB549" i="4" s="1"/>
  <c r="BA550" i="4"/>
  <c r="BB550" i="4" s="1"/>
  <c r="BA551" i="4"/>
  <c r="BB551" i="4" s="1"/>
  <c r="BA552" i="4"/>
  <c r="BB552" i="4" s="1"/>
  <c r="BA553" i="4"/>
  <c r="BB553" i="4" s="1"/>
  <c r="BA554" i="4"/>
  <c r="BB554" i="4" s="1"/>
  <c r="BA555" i="4"/>
  <c r="BB555" i="4" s="1"/>
  <c r="BA556" i="4"/>
  <c r="BB556" i="4" s="1"/>
  <c r="BA557" i="4"/>
  <c r="BB557" i="4" s="1"/>
  <c r="BA558" i="4"/>
  <c r="BB558" i="4" s="1"/>
  <c r="BA559" i="4"/>
  <c r="BB559" i="4" s="1"/>
  <c r="BA560" i="4"/>
  <c r="BB560" i="4" s="1"/>
  <c r="BA561" i="4"/>
  <c r="BB561" i="4" s="1"/>
  <c r="BA562" i="4"/>
  <c r="BB562" i="4" s="1"/>
  <c r="BA563" i="4"/>
  <c r="BB563" i="4" s="1"/>
  <c r="BA564" i="4"/>
  <c r="BB564" i="4" s="1"/>
  <c r="BA565" i="4"/>
  <c r="BB565" i="4" s="1"/>
  <c r="BA566" i="4"/>
  <c r="BB566" i="4" s="1"/>
  <c r="BA567" i="4"/>
  <c r="BB567" i="4" s="1"/>
  <c r="BA568" i="4"/>
  <c r="BB568" i="4" s="1"/>
  <c r="BA569" i="4"/>
  <c r="BB569" i="4" s="1"/>
  <c r="BA570" i="4"/>
  <c r="BB570" i="4" s="1"/>
  <c r="BA571" i="4"/>
  <c r="BB571" i="4" s="1"/>
  <c r="BA572" i="4"/>
  <c r="BB572" i="4" s="1"/>
  <c r="BA573" i="4"/>
  <c r="BB573" i="4" s="1"/>
  <c r="BA574" i="4"/>
  <c r="BB574" i="4" s="1"/>
  <c r="BA575" i="4"/>
  <c r="BB575" i="4" s="1"/>
  <c r="BA576" i="4"/>
  <c r="BB576" i="4" s="1"/>
  <c r="BA577" i="4"/>
  <c r="BB577" i="4" s="1"/>
  <c r="BA578" i="4"/>
  <c r="BB578" i="4" s="1"/>
  <c r="BA579" i="4"/>
  <c r="BB579" i="4" s="1"/>
  <c r="BA580" i="4"/>
  <c r="BB580" i="4" s="1"/>
  <c r="BA581" i="4"/>
  <c r="BB581" i="4" s="1"/>
  <c r="BA582" i="4"/>
  <c r="BB582" i="4" s="1"/>
  <c r="BA583" i="4"/>
  <c r="BB583" i="4" s="1"/>
  <c r="BA584" i="4"/>
  <c r="BB584" i="4" s="1"/>
  <c r="BA585" i="4"/>
  <c r="BB585" i="4" s="1"/>
  <c r="BA586" i="4"/>
  <c r="BB586" i="4" s="1"/>
  <c r="BA587" i="4"/>
  <c r="BB587" i="4" s="1"/>
  <c r="BA588" i="4"/>
  <c r="BB588" i="4" s="1"/>
  <c r="BA589" i="4"/>
  <c r="BB589" i="4" s="1"/>
  <c r="BA590" i="4"/>
  <c r="BB590" i="4" s="1"/>
  <c r="BA591" i="4"/>
  <c r="BB591" i="4" s="1"/>
  <c r="BA592" i="4"/>
  <c r="BB592" i="4" s="1"/>
  <c r="BA593" i="4"/>
  <c r="BB593" i="4" s="1"/>
  <c r="BA594" i="4"/>
  <c r="BB594" i="4" s="1"/>
  <c r="BA595" i="4"/>
  <c r="BB595" i="4" s="1"/>
  <c r="BA596" i="4"/>
  <c r="BB596" i="4" s="1"/>
  <c r="BA597" i="4"/>
  <c r="BB597" i="4" s="1"/>
  <c r="BA598" i="4"/>
  <c r="BB598" i="4" s="1"/>
  <c r="BA599" i="4"/>
  <c r="BB599" i="4" s="1"/>
  <c r="BA600" i="4"/>
  <c r="BB600" i="4" s="1"/>
  <c r="BA601" i="4"/>
  <c r="BB601" i="4" s="1"/>
  <c r="BA602" i="4"/>
  <c r="BB602" i="4" s="1"/>
  <c r="BA603" i="4"/>
  <c r="BB603" i="4" s="1"/>
  <c r="BA604" i="4"/>
  <c r="BB604" i="4" s="1"/>
  <c r="BA605" i="4"/>
  <c r="BB605" i="4" s="1"/>
  <c r="BA606" i="4"/>
  <c r="BB606" i="4" s="1"/>
  <c r="BA607" i="4"/>
  <c r="BB607" i="4" s="1"/>
  <c r="BA608" i="4"/>
  <c r="BB608" i="4" s="1"/>
  <c r="BA609" i="4"/>
  <c r="BB609" i="4" s="1"/>
  <c r="BA610" i="4"/>
  <c r="BB610" i="4" s="1"/>
  <c r="BA611" i="4"/>
  <c r="BB611" i="4" s="1"/>
  <c r="BA612" i="4"/>
  <c r="BB612" i="4" s="1"/>
  <c r="BA613" i="4"/>
  <c r="BB613" i="4" s="1"/>
  <c r="BA614" i="4"/>
  <c r="BB614" i="4" s="1"/>
  <c r="BA615" i="4"/>
  <c r="BB615" i="4" s="1"/>
  <c r="BA616" i="4"/>
  <c r="BB616" i="4" s="1"/>
  <c r="BA617" i="4"/>
  <c r="BB617" i="4" s="1"/>
  <c r="BA618" i="4"/>
  <c r="BB618" i="4" s="1"/>
  <c r="BA619" i="4"/>
  <c r="BB619" i="4" s="1"/>
  <c r="BA620" i="4"/>
  <c r="BB620" i="4" s="1"/>
  <c r="BA621" i="4"/>
  <c r="BB621" i="4" s="1"/>
  <c r="BA622" i="4"/>
  <c r="BB622" i="4" s="1"/>
  <c r="BA623" i="4"/>
  <c r="BB623" i="4" s="1"/>
  <c r="BA624" i="4"/>
  <c r="BB624" i="4" s="1"/>
  <c r="BA625" i="4"/>
  <c r="BB625" i="4" s="1"/>
  <c r="BA626" i="4"/>
  <c r="BB626" i="4" s="1"/>
  <c r="BA627" i="4"/>
  <c r="BB627" i="4" s="1"/>
  <c r="BA628" i="4"/>
  <c r="BB628" i="4" s="1"/>
  <c r="BA629" i="4"/>
  <c r="BB629" i="4" s="1"/>
  <c r="BA630" i="4"/>
  <c r="BB630" i="4" s="1"/>
  <c r="BA631" i="4"/>
  <c r="BB631" i="4" s="1"/>
  <c r="BA632" i="4"/>
  <c r="BB632" i="4" s="1"/>
  <c r="BA633" i="4"/>
  <c r="BB633" i="4" s="1"/>
  <c r="BA634" i="4"/>
  <c r="BB634" i="4" s="1"/>
  <c r="BA635" i="4"/>
  <c r="BB635" i="4" s="1"/>
  <c r="BA636" i="4"/>
  <c r="BB636" i="4" s="1"/>
  <c r="BA637" i="4"/>
  <c r="BB637" i="4" s="1"/>
  <c r="BA638" i="4"/>
  <c r="BB638" i="4" s="1"/>
  <c r="BA639" i="4"/>
  <c r="BB639" i="4" s="1"/>
  <c r="BA640" i="4"/>
  <c r="BB640" i="4" s="1"/>
  <c r="BA641" i="4"/>
  <c r="BB641" i="4" s="1"/>
  <c r="BA642" i="4"/>
  <c r="BB642" i="4" s="1"/>
  <c r="BA643" i="4"/>
  <c r="BB643" i="4" s="1"/>
  <c r="BA644" i="4"/>
  <c r="BB644" i="4" s="1"/>
  <c r="BA645" i="4"/>
  <c r="BB645" i="4" s="1"/>
  <c r="BA646" i="4"/>
  <c r="BB646" i="4" s="1"/>
  <c r="BA647" i="4"/>
  <c r="BB647" i="4" s="1"/>
  <c r="BA648" i="4"/>
  <c r="BB648" i="4" s="1"/>
  <c r="BA649" i="4"/>
  <c r="BB649" i="4" s="1"/>
  <c r="BA650" i="4"/>
  <c r="BB650" i="4" s="1"/>
  <c r="BA651" i="4"/>
  <c r="BB651" i="4" s="1"/>
  <c r="BA652" i="4"/>
  <c r="BB652" i="4" s="1"/>
  <c r="BA653" i="4"/>
  <c r="BB653" i="4" s="1"/>
  <c r="BA654" i="4"/>
  <c r="BB654" i="4" s="1"/>
  <c r="BA655" i="4"/>
  <c r="BB655" i="4" s="1"/>
  <c r="BA656" i="4"/>
  <c r="BB656" i="4" s="1"/>
  <c r="BA657" i="4"/>
  <c r="BB657" i="4" s="1"/>
  <c r="BA658" i="4"/>
  <c r="BB658" i="4" s="1"/>
  <c r="BA659" i="4"/>
  <c r="BB659" i="4" s="1"/>
  <c r="BA660" i="4"/>
  <c r="BB660" i="4" s="1"/>
  <c r="BA661" i="4"/>
  <c r="BB661" i="4" s="1"/>
  <c r="BA662" i="4"/>
  <c r="BB662" i="4" s="1"/>
  <c r="BA663" i="4"/>
  <c r="BB663" i="4" s="1"/>
  <c r="BA664" i="4"/>
  <c r="BB664" i="4" s="1"/>
  <c r="BA665" i="4"/>
  <c r="BB665" i="4" s="1"/>
  <c r="BA666" i="4"/>
  <c r="BB666" i="4" s="1"/>
  <c r="BA667" i="4"/>
  <c r="BB667" i="4" s="1"/>
  <c r="BA668" i="4"/>
  <c r="BB668" i="4" s="1"/>
  <c r="BA669" i="4"/>
  <c r="BB669" i="4" s="1"/>
  <c r="BA670" i="4"/>
  <c r="BB670" i="4" s="1"/>
  <c r="BA671" i="4"/>
  <c r="BB671" i="4" s="1"/>
  <c r="BA672" i="4"/>
  <c r="BB672" i="4" s="1"/>
  <c r="BA673" i="4"/>
  <c r="BB673" i="4" s="1"/>
  <c r="BA674" i="4"/>
  <c r="BB674" i="4" s="1"/>
  <c r="BA675" i="4"/>
  <c r="BB675" i="4" s="1"/>
  <c r="BA676" i="4"/>
  <c r="BB676" i="4" s="1"/>
  <c r="BA677" i="4"/>
  <c r="BB677" i="4" s="1"/>
  <c r="BA678" i="4"/>
  <c r="BB678" i="4" s="1"/>
  <c r="BA679" i="4"/>
  <c r="BB679" i="4" s="1"/>
  <c r="BA680" i="4"/>
  <c r="BB680" i="4" s="1"/>
  <c r="BA681" i="4"/>
  <c r="BB681" i="4" s="1"/>
  <c r="BA682" i="4"/>
  <c r="BB682" i="4" s="1"/>
  <c r="BA683" i="4"/>
  <c r="BB683" i="4" s="1"/>
  <c r="BA684" i="4"/>
  <c r="BB684" i="4" s="1"/>
  <c r="BA685" i="4"/>
  <c r="BB685" i="4" s="1"/>
  <c r="BA686" i="4"/>
  <c r="BB686" i="4" s="1"/>
  <c r="BA687" i="4"/>
  <c r="BB687" i="4" s="1"/>
  <c r="BA688" i="4"/>
  <c r="BB688" i="4" s="1"/>
  <c r="BA689" i="4"/>
  <c r="BB689" i="4" s="1"/>
  <c r="BA690" i="4"/>
  <c r="BB690" i="4" s="1"/>
  <c r="BA691" i="4"/>
  <c r="BB691" i="4" s="1"/>
  <c r="BA692" i="4"/>
  <c r="BB692" i="4" s="1"/>
  <c r="BA693" i="4"/>
  <c r="BB693" i="4" s="1"/>
  <c r="BA694" i="4"/>
  <c r="BB694" i="4" s="1"/>
  <c r="BA695" i="4"/>
  <c r="BB695" i="4" s="1"/>
  <c r="BA696" i="4"/>
  <c r="BB696" i="4" s="1"/>
  <c r="BA697" i="4"/>
  <c r="BB697" i="4" s="1"/>
  <c r="BA698" i="4"/>
  <c r="BB698" i="4" s="1"/>
  <c r="BA699" i="4"/>
  <c r="BB699" i="4" s="1"/>
  <c r="BA700" i="4"/>
  <c r="BB700" i="4" s="1"/>
  <c r="BA701" i="4"/>
  <c r="BB701" i="4" s="1"/>
  <c r="BA702" i="4"/>
  <c r="BB702" i="4" s="1"/>
  <c r="BA703" i="4"/>
  <c r="BB703" i="4" s="1"/>
  <c r="BA704" i="4"/>
  <c r="BB704" i="4" s="1"/>
  <c r="BA705" i="4"/>
  <c r="BB705" i="4" s="1"/>
  <c r="BA706" i="4"/>
  <c r="BB706" i="4" s="1"/>
  <c r="BA707" i="4"/>
  <c r="BB707" i="4" s="1"/>
  <c r="BA708" i="4"/>
  <c r="BB708" i="4" s="1"/>
  <c r="BA709" i="4"/>
  <c r="BB709" i="4" s="1"/>
  <c r="BA710" i="4"/>
  <c r="BB710" i="4" s="1"/>
  <c r="BA711" i="4"/>
  <c r="BB711" i="4" s="1"/>
  <c r="BA712" i="4"/>
  <c r="BB712" i="4" s="1"/>
  <c r="BA713" i="4"/>
  <c r="BB713" i="4" s="1"/>
  <c r="BA714" i="4"/>
  <c r="BB714" i="4" s="1"/>
  <c r="BA715" i="4"/>
  <c r="BB715" i="4" s="1"/>
  <c r="BA716" i="4"/>
  <c r="BB716" i="4" s="1"/>
  <c r="BA717" i="4"/>
  <c r="BB717" i="4" s="1"/>
  <c r="BA718" i="4"/>
  <c r="BB718" i="4" s="1"/>
  <c r="BA719" i="4"/>
  <c r="BB719" i="4" s="1"/>
  <c r="BA720" i="4"/>
  <c r="BB720" i="4" s="1"/>
  <c r="BA721" i="4"/>
  <c r="BB721" i="4" s="1"/>
  <c r="BA722" i="4"/>
  <c r="BB722" i="4" s="1"/>
  <c r="BA723" i="4"/>
  <c r="BB723" i="4" s="1"/>
  <c r="BA724" i="4"/>
  <c r="BB724" i="4" s="1"/>
  <c r="BA725" i="4"/>
  <c r="BB725" i="4" s="1"/>
  <c r="BA726" i="4"/>
  <c r="BB726" i="4" s="1"/>
  <c r="BA727" i="4"/>
  <c r="BB727" i="4" s="1"/>
  <c r="BA728" i="4"/>
  <c r="BB728" i="4" s="1"/>
  <c r="BA729" i="4"/>
  <c r="BB729" i="4" s="1"/>
  <c r="BA730" i="4"/>
  <c r="BB730" i="4" s="1"/>
  <c r="BA731" i="4"/>
  <c r="BB731" i="4" s="1"/>
  <c r="BA732" i="4"/>
  <c r="BB732" i="4" s="1"/>
  <c r="BA733" i="4"/>
  <c r="BB733" i="4" s="1"/>
  <c r="BA734" i="4"/>
  <c r="BB734" i="4" s="1"/>
  <c r="BA735" i="4"/>
  <c r="BB735" i="4" s="1"/>
  <c r="BA736" i="4"/>
  <c r="BB736" i="4" s="1"/>
  <c r="BA737" i="4"/>
  <c r="BB737" i="4" s="1"/>
  <c r="BA738" i="4"/>
  <c r="BB738" i="4" s="1"/>
  <c r="BA739" i="4"/>
  <c r="BB739" i="4" s="1"/>
  <c r="BA740" i="4"/>
  <c r="BB740" i="4" s="1"/>
  <c r="BA741" i="4"/>
  <c r="BB741" i="4" s="1"/>
  <c r="BA742" i="4"/>
  <c r="BB742" i="4" s="1"/>
  <c r="BA743" i="4"/>
  <c r="BB743" i="4" s="1"/>
  <c r="BA744" i="4"/>
  <c r="BB744" i="4" s="1"/>
  <c r="BA745" i="4"/>
  <c r="BB745" i="4" s="1"/>
  <c r="BA746" i="4"/>
  <c r="BB746" i="4" s="1"/>
  <c r="BA747" i="4"/>
  <c r="BB747" i="4" s="1"/>
  <c r="BA748" i="4"/>
  <c r="BB748" i="4" s="1"/>
  <c r="BA749" i="4"/>
  <c r="BB749" i="4" s="1"/>
  <c r="BA750" i="4"/>
  <c r="BB750" i="4" s="1"/>
  <c r="BA751" i="4"/>
  <c r="BB751" i="4" s="1"/>
  <c r="BA752" i="4"/>
  <c r="BB752" i="4" s="1"/>
  <c r="BA753" i="4"/>
  <c r="BB753" i="4" s="1"/>
  <c r="BA754" i="4"/>
  <c r="BB754" i="4" s="1"/>
  <c r="BA755" i="4"/>
  <c r="BB755" i="4" s="1"/>
  <c r="BA756" i="4"/>
  <c r="BB756" i="4" s="1"/>
  <c r="BA757" i="4"/>
  <c r="BB757" i="4" s="1"/>
  <c r="BA758" i="4"/>
  <c r="BB758" i="4" s="1"/>
  <c r="BA759" i="4"/>
  <c r="BB759" i="4" s="1"/>
  <c r="BA760" i="4"/>
  <c r="BB760" i="4" s="1"/>
  <c r="BA761" i="4"/>
  <c r="BB761" i="4" s="1"/>
  <c r="BA762" i="4"/>
  <c r="BB762" i="4" s="1"/>
  <c r="BA763" i="4"/>
  <c r="BB763" i="4" s="1"/>
  <c r="BA764" i="4"/>
  <c r="BB764" i="4" s="1"/>
  <c r="BA765" i="4"/>
  <c r="BB765" i="4" s="1"/>
  <c r="BA766" i="4"/>
  <c r="BB766" i="4" s="1"/>
  <c r="BA767" i="4"/>
  <c r="BB767" i="4" s="1"/>
  <c r="BA768" i="4"/>
  <c r="BB768" i="4" s="1"/>
  <c r="BA769" i="4"/>
  <c r="BB769" i="4" s="1"/>
  <c r="BA770" i="4"/>
  <c r="BB770" i="4" s="1"/>
  <c r="BA771" i="4"/>
  <c r="BB771" i="4" s="1"/>
  <c r="BA772" i="4"/>
  <c r="BB772" i="4" s="1"/>
  <c r="BA773" i="4"/>
  <c r="BB773" i="4" s="1"/>
  <c r="BA774" i="4"/>
  <c r="BB774" i="4" s="1"/>
  <c r="BA775" i="4"/>
  <c r="BB775" i="4" s="1"/>
  <c r="BA776" i="4"/>
  <c r="BB776" i="4" s="1"/>
  <c r="BA777" i="4"/>
  <c r="BB777" i="4" s="1"/>
  <c r="BA778" i="4"/>
  <c r="BB778" i="4" s="1"/>
  <c r="BA779" i="4"/>
  <c r="BB779" i="4" s="1"/>
  <c r="BA780" i="4"/>
  <c r="BB780" i="4" s="1"/>
  <c r="BA781" i="4"/>
  <c r="BB781" i="4" s="1"/>
  <c r="BA782" i="4"/>
  <c r="BB782" i="4" s="1"/>
  <c r="BA783" i="4"/>
  <c r="BB783" i="4" s="1"/>
  <c r="BA784" i="4"/>
  <c r="BB784" i="4" s="1"/>
  <c r="BA785" i="4"/>
  <c r="BB785" i="4" s="1"/>
  <c r="BA786" i="4"/>
  <c r="BB786" i="4" s="1"/>
  <c r="BA787" i="4"/>
  <c r="BB787" i="4" s="1"/>
  <c r="BA788" i="4"/>
  <c r="BB788" i="4" s="1"/>
  <c r="BA789" i="4"/>
  <c r="BB789" i="4" s="1"/>
  <c r="BA790" i="4"/>
  <c r="BB790" i="4" s="1"/>
  <c r="BA791" i="4"/>
  <c r="BB791" i="4" s="1"/>
  <c r="BA792" i="4"/>
  <c r="BB792" i="4" s="1"/>
  <c r="BA793" i="4"/>
  <c r="BB793" i="4" s="1"/>
  <c r="BA794" i="4"/>
  <c r="BB794" i="4" s="1"/>
  <c r="BA795" i="4"/>
  <c r="BB795" i="4" s="1"/>
  <c r="BA796" i="4"/>
  <c r="BB796" i="4" s="1"/>
  <c r="BA797" i="4"/>
  <c r="BB797" i="4" s="1"/>
  <c r="BA798" i="4"/>
  <c r="BB798" i="4" s="1"/>
  <c r="BA799" i="4"/>
  <c r="BB799" i="4" s="1"/>
  <c r="BA800" i="4"/>
  <c r="BB800" i="4" s="1"/>
  <c r="BA801" i="4"/>
  <c r="BB801" i="4" s="1"/>
  <c r="BA802" i="4"/>
  <c r="BB802" i="4" s="1"/>
  <c r="BA803" i="4"/>
  <c r="BB803" i="4" s="1"/>
  <c r="BA804" i="4"/>
  <c r="BB804" i="4" s="1"/>
  <c r="BA805" i="4"/>
  <c r="BB805" i="4" s="1"/>
  <c r="BA806" i="4"/>
  <c r="BB806" i="4" s="1"/>
  <c r="BA807" i="4"/>
  <c r="BB807" i="4" s="1"/>
  <c r="BA808" i="4"/>
  <c r="BB808" i="4" s="1"/>
  <c r="BA809" i="4"/>
  <c r="BB809" i="4" s="1"/>
  <c r="BA810" i="4"/>
  <c r="BB810" i="4" s="1"/>
  <c r="BA811" i="4"/>
  <c r="BB811" i="4" s="1"/>
  <c r="BA812" i="4"/>
  <c r="BB812" i="4" s="1"/>
  <c r="BA813" i="4"/>
  <c r="BB813" i="4" s="1"/>
  <c r="BA814" i="4"/>
  <c r="BB814" i="4" s="1"/>
  <c r="BA815" i="4"/>
  <c r="BB815" i="4" s="1"/>
  <c r="BA816" i="4"/>
  <c r="BB816" i="4" s="1"/>
  <c r="BA817" i="4"/>
  <c r="BB817" i="4" s="1"/>
  <c r="BA818" i="4"/>
  <c r="BB818" i="4" s="1"/>
  <c r="BA819" i="4"/>
  <c r="BB819" i="4" s="1"/>
  <c r="BA820" i="4"/>
  <c r="BB820" i="4" s="1"/>
  <c r="BA821" i="4"/>
  <c r="BB821" i="4" s="1"/>
  <c r="BA822" i="4"/>
  <c r="BB822" i="4" s="1"/>
  <c r="BA823" i="4"/>
  <c r="BB823" i="4" s="1"/>
  <c r="BA824" i="4"/>
  <c r="BB824" i="4" s="1"/>
  <c r="BA825" i="4"/>
  <c r="BB825" i="4" s="1"/>
  <c r="BA826" i="4"/>
  <c r="BB826" i="4" s="1"/>
  <c r="BA827" i="4"/>
  <c r="BB827" i="4" s="1"/>
  <c r="BA828" i="4"/>
  <c r="BB828" i="4" s="1"/>
  <c r="BA829" i="4"/>
  <c r="BB829" i="4" s="1"/>
  <c r="BA830" i="4"/>
  <c r="BB830" i="4" s="1"/>
  <c r="BA831" i="4"/>
  <c r="BB831" i="4" s="1"/>
  <c r="BA832" i="4"/>
  <c r="BB832" i="4" s="1"/>
  <c r="BA833" i="4"/>
  <c r="BB833" i="4" s="1"/>
  <c r="BA834" i="4"/>
  <c r="BB834" i="4" s="1"/>
  <c r="BA835" i="4"/>
  <c r="BB835" i="4" s="1"/>
  <c r="BA836" i="4"/>
  <c r="BB836" i="4" s="1"/>
  <c r="BA837" i="4"/>
  <c r="BB837" i="4" s="1"/>
  <c r="BA838" i="4"/>
  <c r="BB838" i="4" s="1"/>
  <c r="BA839" i="4"/>
  <c r="BB839" i="4" s="1"/>
  <c r="BA840" i="4"/>
  <c r="BB840" i="4" s="1"/>
  <c r="BA841" i="4"/>
  <c r="BB841" i="4" s="1"/>
  <c r="BA842" i="4"/>
  <c r="BB842" i="4" s="1"/>
  <c r="BA843" i="4"/>
  <c r="BB843" i="4" s="1"/>
  <c r="BA844" i="4"/>
  <c r="BB844" i="4" s="1"/>
  <c r="BA845" i="4"/>
  <c r="BB845" i="4" s="1"/>
  <c r="BA846" i="4"/>
  <c r="BB846" i="4" s="1"/>
  <c r="BA847" i="4"/>
  <c r="BB847" i="4" s="1"/>
  <c r="BA848" i="4"/>
  <c r="BB848" i="4" s="1"/>
  <c r="BA849" i="4"/>
  <c r="BB849" i="4" s="1"/>
  <c r="BA850" i="4"/>
  <c r="BB850" i="4" s="1"/>
  <c r="BA851" i="4"/>
  <c r="BB851" i="4" s="1"/>
  <c r="BA852" i="4"/>
  <c r="BB852" i="4" s="1"/>
  <c r="BA853" i="4"/>
  <c r="BB853" i="4" s="1"/>
  <c r="BA854" i="4"/>
  <c r="BB854" i="4" s="1"/>
  <c r="BA855" i="4"/>
  <c r="BB855" i="4" s="1"/>
  <c r="BA856" i="4"/>
  <c r="BB856" i="4" s="1"/>
  <c r="BA857" i="4"/>
  <c r="BB857" i="4" s="1"/>
  <c r="BA858" i="4"/>
  <c r="BB858" i="4" s="1"/>
  <c r="BA859" i="4"/>
  <c r="BB859" i="4" s="1"/>
  <c r="BA860" i="4"/>
  <c r="BB860" i="4" s="1"/>
  <c r="BA861" i="4"/>
  <c r="BB861" i="4" s="1"/>
  <c r="BA862" i="4"/>
  <c r="BB862" i="4" s="1"/>
  <c r="BA863" i="4"/>
  <c r="BB863" i="4" s="1"/>
  <c r="BA864" i="4"/>
  <c r="BB864" i="4" s="1"/>
  <c r="BA865" i="4"/>
  <c r="BB865" i="4" s="1"/>
  <c r="BA866" i="4"/>
  <c r="BB866" i="4" s="1"/>
  <c r="BA867" i="4"/>
  <c r="BB867" i="4" s="1"/>
  <c r="BA868" i="4"/>
  <c r="BB868" i="4" s="1"/>
  <c r="BA869" i="4"/>
  <c r="BB869" i="4" s="1"/>
  <c r="BA870" i="4"/>
  <c r="BB870" i="4" s="1"/>
  <c r="BA871" i="4"/>
  <c r="BB871" i="4" s="1"/>
  <c r="BA872" i="4"/>
  <c r="BB872" i="4" s="1"/>
  <c r="BA873" i="4"/>
  <c r="BB873" i="4" s="1"/>
  <c r="BA874" i="4"/>
  <c r="BB874" i="4" s="1"/>
  <c r="BA875" i="4"/>
  <c r="BB875" i="4" s="1"/>
  <c r="BA876" i="4"/>
  <c r="BB876" i="4" s="1"/>
  <c r="BA877" i="4"/>
  <c r="BB877" i="4" s="1"/>
  <c r="BA878" i="4"/>
  <c r="BB878" i="4" s="1"/>
  <c r="BA879" i="4"/>
  <c r="BB879" i="4" s="1"/>
  <c r="BA880" i="4"/>
  <c r="BB880" i="4" s="1"/>
  <c r="BA881" i="4"/>
  <c r="BB881" i="4" s="1"/>
  <c r="BA882" i="4"/>
  <c r="BB882" i="4" s="1"/>
  <c r="BA883" i="4"/>
  <c r="BB883" i="4" s="1"/>
  <c r="BA884" i="4"/>
  <c r="BB884" i="4" s="1"/>
  <c r="BA885" i="4"/>
  <c r="BB885" i="4" s="1"/>
  <c r="BA886" i="4"/>
  <c r="BB886" i="4" s="1"/>
  <c r="BA887" i="4"/>
  <c r="BB887" i="4" s="1"/>
  <c r="BA888" i="4"/>
  <c r="BB888" i="4" s="1"/>
  <c r="BA889" i="4"/>
  <c r="BB889" i="4" s="1"/>
  <c r="BA890" i="4"/>
  <c r="BB890" i="4" s="1"/>
  <c r="BA891" i="4"/>
  <c r="BB891" i="4" s="1"/>
  <c r="BA892" i="4"/>
  <c r="BB892" i="4" s="1"/>
  <c r="BA893" i="4"/>
  <c r="BB893" i="4" s="1"/>
  <c r="BA894" i="4"/>
  <c r="BB894" i="4" s="1"/>
  <c r="BA895" i="4"/>
  <c r="BB895" i="4" s="1"/>
  <c r="BA896" i="4"/>
  <c r="BB896" i="4" s="1"/>
  <c r="BA897" i="4"/>
  <c r="BB897" i="4" s="1"/>
  <c r="BA898" i="4"/>
  <c r="BB898" i="4" s="1"/>
  <c r="BA899" i="4"/>
  <c r="BB899" i="4" s="1"/>
  <c r="BA900" i="4"/>
  <c r="BB900" i="4" s="1"/>
  <c r="BA901" i="4"/>
  <c r="BB901" i="4" s="1"/>
  <c r="BA902" i="4"/>
  <c r="BB902" i="4" s="1"/>
  <c r="BA903" i="4"/>
  <c r="BB903" i="4" s="1"/>
  <c r="BA904" i="4"/>
  <c r="BB904" i="4" s="1"/>
  <c r="BA905" i="4"/>
  <c r="BB905" i="4" s="1"/>
  <c r="BA906" i="4"/>
  <c r="BB906" i="4" s="1"/>
  <c r="BA907" i="4"/>
  <c r="BB907" i="4" s="1"/>
  <c r="BA908" i="4"/>
  <c r="BB908" i="4" s="1"/>
  <c r="BA909" i="4"/>
  <c r="BB909" i="4" s="1"/>
  <c r="BA910" i="4"/>
  <c r="BB910" i="4" s="1"/>
  <c r="BA911" i="4"/>
  <c r="BB911" i="4" s="1"/>
  <c r="BA912" i="4"/>
  <c r="BB912" i="4" s="1"/>
  <c r="BA913" i="4"/>
  <c r="BB913" i="4" s="1"/>
  <c r="BA914" i="4"/>
  <c r="BB914" i="4" s="1"/>
  <c r="BA915" i="4"/>
  <c r="BB915" i="4" s="1"/>
  <c r="BA916" i="4"/>
  <c r="BB916" i="4" s="1"/>
  <c r="BA917" i="4"/>
  <c r="BB917" i="4" s="1"/>
  <c r="BA918" i="4"/>
  <c r="BB918" i="4" s="1"/>
  <c r="BA919" i="4"/>
  <c r="BB919" i="4" s="1"/>
  <c r="BA920" i="4"/>
  <c r="BB920" i="4" s="1"/>
  <c r="BA921" i="4"/>
  <c r="BB921" i="4" s="1"/>
  <c r="BA922" i="4"/>
  <c r="BB922" i="4" s="1"/>
  <c r="BA923" i="4"/>
  <c r="BB923" i="4" s="1"/>
  <c r="BA924" i="4"/>
  <c r="BB924" i="4" s="1"/>
  <c r="BA925" i="4"/>
  <c r="BB925" i="4" s="1"/>
  <c r="BA926" i="4"/>
  <c r="BB926" i="4" s="1"/>
  <c r="BA927" i="4"/>
  <c r="BB927" i="4" s="1"/>
  <c r="BA928" i="4"/>
  <c r="BB928" i="4" s="1"/>
  <c r="BA929" i="4"/>
  <c r="BB929" i="4" s="1"/>
  <c r="BA930" i="4"/>
  <c r="BB930" i="4" s="1"/>
  <c r="BA931" i="4"/>
  <c r="BB931" i="4" s="1"/>
  <c r="BA932" i="4"/>
  <c r="BB932" i="4" s="1"/>
  <c r="BA933" i="4"/>
  <c r="BB933" i="4" s="1"/>
  <c r="BA934" i="4"/>
  <c r="BB934" i="4" s="1"/>
  <c r="BA935" i="4"/>
  <c r="BB935" i="4" s="1"/>
  <c r="BA936" i="4"/>
  <c r="BB936" i="4" s="1"/>
  <c r="BA937" i="4"/>
  <c r="BB937" i="4" s="1"/>
  <c r="BA938" i="4"/>
  <c r="BB938" i="4" s="1"/>
  <c r="BA939" i="4"/>
  <c r="BB939" i="4" s="1"/>
  <c r="BA940" i="4"/>
  <c r="BB940" i="4" s="1"/>
  <c r="BA941" i="4"/>
  <c r="BB941" i="4" s="1"/>
  <c r="BA942" i="4"/>
  <c r="BB942" i="4" s="1"/>
  <c r="BA943" i="4"/>
  <c r="BB943" i="4" s="1"/>
  <c r="BA944" i="4"/>
  <c r="BB944" i="4" s="1"/>
  <c r="BA945" i="4"/>
  <c r="BB945" i="4" s="1"/>
  <c r="BA946" i="4"/>
  <c r="BB946" i="4" s="1"/>
  <c r="BA947" i="4"/>
  <c r="BB947" i="4" s="1"/>
  <c r="BA948" i="4"/>
  <c r="BB948" i="4" s="1"/>
  <c r="BA949" i="4"/>
  <c r="BB949" i="4" s="1"/>
  <c r="BA950" i="4"/>
  <c r="BB950" i="4" s="1"/>
  <c r="BA951" i="4"/>
  <c r="BB951" i="4" s="1"/>
  <c r="BA952" i="4"/>
  <c r="BB952" i="4" s="1"/>
  <c r="BA953" i="4"/>
  <c r="BB953" i="4" s="1"/>
  <c r="BA954" i="4"/>
  <c r="BB954" i="4" s="1"/>
  <c r="BA955" i="4"/>
  <c r="BB955" i="4" s="1"/>
  <c r="BA956" i="4"/>
  <c r="BB956" i="4" s="1"/>
  <c r="BA957" i="4"/>
  <c r="BB957" i="4" s="1"/>
  <c r="BA958" i="4"/>
  <c r="BB958" i="4" s="1"/>
  <c r="BA959" i="4"/>
  <c r="BB959" i="4" s="1"/>
  <c r="BA960" i="4"/>
  <c r="BB960" i="4" s="1"/>
  <c r="BA961" i="4"/>
  <c r="BB961" i="4" s="1"/>
  <c r="BA962" i="4"/>
  <c r="BB962" i="4" s="1"/>
  <c r="BA963" i="4"/>
  <c r="BB963" i="4" s="1"/>
  <c r="BA964" i="4"/>
  <c r="BB964" i="4" s="1"/>
  <c r="BA965" i="4"/>
  <c r="BB965" i="4" s="1"/>
  <c r="BA966" i="4"/>
  <c r="BB966" i="4" s="1"/>
  <c r="BA967" i="4"/>
  <c r="BB967" i="4" s="1"/>
  <c r="BA968" i="4"/>
  <c r="BB968" i="4" s="1"/>
  <c r="BA969" i="4"/>
  <c r="BB969" i="4" s="1"/>
  <c r="BA970" i="4"/>
  <c r="BB970" i="4" s="1"/>
  <c r="BA971" i="4"/>
  <c r="BB971" i="4" s="1"/>
  <c r="BA972" i="4"/>
  <c r="BB972" i="4" s="1"/>
  <c r="BA973" i="4"/>
  <c r="BB973" i="4" s="1"/>
  <c r="BA974" i="4"/>
  <c r="BB974" i="4" s="1"/>
  <c r="BA975" i="4"/>
  <c r="BB975" i="4" s="1"/>
  <c r="BA976" i="4"/>
  <c r="BB976" i="4" s="1"/>
  <c r="BA977" i="4"/>
  <c r="BB977" i="4" s="1"/>
  <c r="BA978" i="4"/>
  <c r="BB978" i="4" s="1"/>
  <c r="BA979" i="4"/>
  <c r="BB979" i="4" s="1"/>
  <c r="BA980" i="4"/>
  <c r="BB980" i="4" s="1"/>
  <c r="BA981" i="4"/>
  <c r="BB981" i="4" s="1"/>
  <c r="BA982" i="4"/>
  <c r="BB982" i="4" s="1"/>
  <c r="BA983" i="4"/>
  <c r="BB983" i="4" s="1"/>
  <c r="BA984" i="4"/>
  <c r="BB984" i="4" s="1"/>
  <c r="BA985" i="4"/>
  <c r="BB985" i="4" s="1"/>
  <c r="BA986" i="4"/>
  <c r="BB986" i="4" s="1"/>
  <c r="BA987" i="4"/>
  <c r="BB987" i="4" s="1"/>
  <c r="BA988" i="4"/>
  <c r="BB988" i="4" s="1"/>
  <c r="BA989" i="4"/>
  <c r="BB989" i="4" s="1"/>
  <c r="BA990" i="4"/>
  <c r="BB990" i="4" s="1"/>
  <c r="BA991" i="4"/>
  <c r="BB991" i="4" s="1"/>
  <c r="BA992" i="4"/>
  <c r="BB992" i="4" s="1"/>
  <c r="BA993" i="4"/>
  <c r="BB993" i="4" s="1"/>
  <c r="BA994" i="4"/>
  <c r="BB994" i="4" s="1"/>
  <c r="BA995" i="4"/>
  <c r="BB995" i="4" s="1"/>
  <c r="BA996" i="4"/>
  <c r="BB996" i="4" s="1"/>
  <c r="BA997" i="4"/>
  <c r="BB997" i="4" s="1"/>
  <c r="BA998" i="4"/>
  <c r="BB998" i="4" s="1"/>
  <c r="BA999" i="4"/>
  <c r="BB999" i="4" s="1"/>
  <c r="BA1000" i="4"/>
  <c r="BB1000" i="4" s="1"/>
  <c r="BA1001" i="4"/>
  <c r="BB1001" i="4" s="1"/>
  <c r="BA1002" i="4"/>
  <c r="BB1002" i="4" s="1"/>
  <c r="BA1003" i="4"/>
  <c r="BB1003" i="4" s="1"/>
  <c r="BA1004" i="4"/>
  <c r="BB1004" i="4" s="1"/>
  <c r="BA1005" i="4"/>
  <c r="BB1005" i="4" s="1"/>
  <c r="BA1006" i="4"/>
  <c r="BB1006" i="4" s="1"/>
  <c r="BA1007" i="4"/>
  <c r="BB1007" i="4" s="1"/>
  <c r="BA1008" i="4"/>
  <c r="BB1008" i="4" s="1"/>
  <c r="BA1009" i="4"/>
  <c r="BB1009" i="4" s="1"/>
  <c r="BA1010" i="4"/>
  <c r="BB1010" i="4" s="1"/>
  <c r="BA1011" i="4"/>
  <c r="BB1011" i="4" s="1"/>
  <c r="BA1012" i="4"/>
  <c r="BB1012" i="4" s="1"/>
  <c r="BA1013" i="4"/>
  <c r="BB1013" i="4" s="1"/>
  <c r="BA1014" i="4"/>
  <c r="BB1014" i="4" s="1"/>
  <c r="BA1015" i="4"/>
  <c r="BB1015" i="4" s="1"/>
  <c r="BA1016" i="4"/>
  <c r="BB1016" i="4" s="1"/>
  <c r="BA1017" i="4"/>
  <c r="BB1017" i="4" s="1"/>
  <c r="BA1018" i="4"/>
  <c r="BB1018" i="4" s="1"/>
  <c r="BA1019" i="4"/>
  <c r="BB1019" i="4" s="1"/>
  <c r="BA1020" i="4"/>
  <c r="BB1020" i="4" s="1"/>
  <c r="BA1021" i="4"/>
  <c r="BB1021" i="4" s="1"/>
  <c r="BA1022" i="4"/>
  <c r="BB1022" i="4" s="1"/>
  <c r="BA1023" i="4"/>
  <c r="BB1023" i="4" s="1"/>
  <c r="BA1024" i="4"/>
  <c r="BB1024" i="4" s="1"/>
  <c r="BA1025" i="4"/>
  <c r="BB1025" i="4" s="1"/>
  <c r="BA1026" i="4"/>
  <c r="BB1026" i="4" s="1"/>
  <c r="BA1027" i="4"/>
  <c r="BB1027" i="4" s="1"/>
  <c r="BA1028" i="4"/>
  <c r="BB1028" i="4" s="1"/>
  <c r="BA1029" i="4"/>
  <c r="BB1029" i="4" s="1"/>
  <c r="BA1030" i="4"/>
  <c r="BB1030" i="4" s="1"/>
  <c r="BA1031" i="4"/>
  <c r="BB1031" i="4" s="1"/>
  <c r="BA1032" i="4"/>
  <c r="BB1032" i="4" s="1"/>
  <c r="BA1033" i="4"/>
  <c r="BB1033" i="4" s="1"/>
  <c r="BA1034" i="4"/>
  <c r="BB1034" i="4" s="1"/>
  <c r="BA1035" i="4"/>
  <c r="BB1035" i="4" s="1"/>
  <c r="BA1036" i="4"/>
  <c r="BB1036" i="4" s="1"/>
  <c r="BA1037" i="4"/>
  <c r="BB1037" i="4" s="1"/>
  <c r="BA1038" i="4"/>
  <c r="BB1038" i="4" s="1"/>
  <c r="BA1039" i="4"/>
  <c r="BB1039" i="4" s="1"/>
  <c r="BA1040" i="4"/>
  <c r="BB1040" i="4" s="1"/>
  <c r="BA1041" i="4"/>
  <c r="BB1041" i="4" s="1"/>
  <c r="BA1042" i="4"/>
  <c r="BB1042" i="4" s="1"/>
  <c r="BA1043" i="4"/>
  <c r="BB1043" i="4" s="1"/>
  <c r="BA1044" i="4"/>
  <c r="BB1044" i="4" s="1"/>
  <c r="BA1045" i="4"/>
  <c r="BB1045" i="4" s="1"/>
  <c r="BA1046" i="4"/>
  <c r="BB1046" i="4" s="1"/>
  <c r="BA1047" i="4"/>
  <c r="BB1047" i="4" s="1"/>
  <c r="BA1048" i="4"/>
  <c r="BB1048" i="4" s="1"/>
  <c r="BA1049" i="4"/>
  <c r="BB1049" i="4" s="1"/>
  <c r="BA1050" i="4"/>
  <c r="BB1050" i="4" s="1"/>
  <c r="BA1051" i="4"/>
  <c r="BB1051" i="4" s="1"/>
  <c r="BA1052" i="4"/>
  <c r="BB1052" i="4" s="1"/>
  <c r="BA1053" i="4"/>
  <c r="BB1053" i="4" s="1"/>
  <c r="BA1054" i="4"/>
  <c r="BB1054" i="4" s="1"/>
  <c r="BA1055" i="4"/>
  <c r="BB1055" i="4" s="1"/>
  <c r="BA1056" i="4"/>
  <c r="BB1056" i="4" s="1"/>
  <c r="BA1057" i="4"/>
  <c r="BB1057" i="4" s="1"/>
  <c r="BA1058" i="4"/>
  <c r="BB1058" i="4" s="1"/>
  <c r="BA1059" i="4"/>
  <c r="BB1059" i="4" s="1"/>
  <c r="BA1060" i="4"/>
  <c r="BB1060" i="4" s="1"/>
  <c r="BA1061" i="4"/>
  <c r="BB1061" i="4" s="1"/>
  <c r="BA1062" i="4"/>
  <c r="BB1062" i="4" s="1"/>
  <c r="BA1063" i="4"/>
  <c r="BB1063" i="4" s="1"/>
  <c r="BA1064" i="4"/>
  <c r="BB1064" i="4" s="1"/>
  <c r="BA1065" i="4"/>
  <c r="BB1065" i="4" s="1"/>
  <c r="BA1066" i="4"/>
  <c r="BB1066" i="4" s="1"/>
  <c r="BA1067" i="4"/>
  <c r="BB1067" i="4" s="1"/>
  <c r="BA1068" i="4"/>
  <c r="BB1068" i="4" s="1"/>
  <c r="BA1069" i="4"/>
  <c r="BB1069" i="4" s="1"/>
  <c r="BA1070" i="4"/>
  <c r="BB1070" i="4" s="1"/>
  <c r="BA1071" i="4"/>
  <c r="BB1071" i="4" s="1"/>
  <c r="BA1072" i="4"/>
  <c r="BB1072" i="4" s="1"/>
  <c r="BA1073" i="4"/>
  <c r="BB1073" i="4" s="1"/>
  <c r="BA1074" i="4"/>
  <c r="BB1074" i="4" s="1"/>
  <c r="BA1075" i="4"/>
  <c r="BB1075" i="4" s="1"/>
  <c r="BA1076" i="4"/>
  <c r="BB1076" i="4" s="1"/>
  <c r="BA1077" i="4"/>
  <c r="BB1077" i="4" s="1"/>
  <c r="BA1078" i="4"/>
  <c r="BB1078" i="4" s="1"/>
  <c r="BA1079" i="4"/>
  <c r="BB1079" i="4" s="1"/>
  <c r="BA1080" i="4"/>
  <c r="BB1080" i="4" s="1"/>
  <c r="BA1081" i="4"/>
  <c r="BB1081" i="4" s="1"/>
  <c r="BA1082" i="4"/>
  <c r="BB1082" i="4" s="1"/>
  <c r="BA1083" i="4"/>
  <c r="BB1083" i="4" s="1"/>
  <c r="BA1084" i="4"/>
  <c r="BB1084" i="4" s="1"/>
  <c r="BA1085" i="4"/>
  <c r="BB1085" i="4" s="1"/>
  <c r="BA1086" i="4"/>
  <c r="BB1086" i="4" s="1"/>
  <c r="BA1087" i="4"/>
  <c r="BB1087" i="4" s="1"/>
  <c r="BA1088" i="4"/>
  <c r="BB1088" i="4" s="1"/>
  <c r="BA1089" i="4"/>
  <c r="BB1089" i="4" s="1"/>
  <c r="BA1090" i="4"/>
  <c r="BB1090" i="4" s="1"/>
  <c r="BA1091" i="4"/>
  <c r="BB1091" i="4" s="1"/>
  <c r="BA1092" i="4"/>
  <c r="BB1092" i="4" s="1"/>
  <c r="BA1093" i="4"/>
  <c r="BB1093" i="4" s="1"/>
  <c r="BA1094" i="4"/>
  <c r="BB1094" i="4" s="1"/>
  <c r="BA1095" i="4"/>
  <c r="BB1095" i="4" s="1"/>
  <c r="BA1096" i="4"/>
  <c r="BB1096" i="4" s="1"/>
  <c r="BA1097" i="4"/>
  <c r="BB1097" i="4" s="1"/>
  <c r="BA1098" i="4"/>
  <c r="BB1098" i="4" s="1"/>
  <c r="BA1099" i="4"/>
  <c r="BB1099" i="4" s="1"/>
  <c r="BA1100" i="4"/>
  <c r="BB1100" i="4" s="1"/>
  <c r="BA1101" i="4"/>
  <c r="BB1101" i="4" s="1"/>
  <c r="BA1102" i="4"/>
  <c r="BB1102" i="4" s="1"/>
  <c r="BA1103" i="4"/>
  <c r="BB1103" i="4" s="1"/>
  <c r="BA1104" i="4"/>
  <c r="BB1104" i="4" s="1"/>
  <c r="BA1105" i="4"/>
  <c r="BB1105" i="4" s="1"/>
  <c r="BA1106" i="4"/>
  <c r="BB1106" i="4" s="1"/>
  <c r="BA1107" i="4"/>
  <c r="BB1107" i="4" s="1"/>
  <c r="BA1108" i="4"/>
  <c r="BB1108" i="4" s="1"/>
  <c r="BA1109" i="4"/>
  <c r="BB1109" i="4" s="1"/>
  <c r="BA1110" i="4"/>
  <c r="BB1110" i="4" s="1"/>
  <c r="BA1111" i="4"/>
  <c r="BB1111" i="4" s="1"/>
  <c r="BA1112" i="4"/>
  <c r="BB1112" i="4" s="1"/>
  <c r="BA1113" i="4"/>
  <c r="BB1113" i="4" s="1"/>
  <c r="BA1114" i="4"/>
  <c r="BB1114" i="4" s="1"/>
  <c r="BA1115" i="4"/>
  <c r="BB1115" i="4" s="1"/>
  <c r="BA1116" i="4"/>
  <c r="BB1116" i="4" s="1"/>
  <c r="BA1117" i="4"/>
  <c r="BB1117" i="4" s="1"/>
  <c r="BA1118" i="4"/>
  <c r="BB1118" i="4" s="1"/>
  <c r="BA1119" i="4"/>
  <c r="BB1119" i="4" s="1"/>
  <c r="BA1120" i="4"/>
  <c r="BB1120" i="4" s="1"/>
  <c r="BA1121" i="4"/>
  <c r="BB1121" i="4" s="1"/>
  <c r="BA1122" i="4"/>
  <c r="BB1122" i="4" s="1"/>
  <c r="BA1123" i="4"/>
  <c r="BB1123" i="4" s="1"/>
  <c r="BA1124" i="4"/>
  <c r="BB1124" i="4" s="1"/>
  <c r="BA1125" i="4"/>
  <c r="BB1125" i="4" s="1"/>
  <c r="BA1126" i="4"/>
  <c r="BB1126" i="4" s="1"/>
  <c r="BA1127" i="4"/>
  <c r="BB1127" i="4" s="1"/>
  <c r="BA1128" i="4"/>
  <c r="BB1128" i="4" s="1"/>
  <c r="BA1129" i="4"/>
  <c r="BB1129" i="4" s="1"/>
  <c r="BA1130" i="4"/>
  <c r="BB1130" i="4" s="1"/>
  <c r="BA1131" i="4"/>
  <c r="BB1131" i="4" s="1"/>
  <c r="BA1132" i="4"/>
  <c r="BB1132" i="4" s="1"/>
  <c r="BA1133" i="4"/>
  <c r="BB1133" i="4" s="1"/>
  <c r="BA1134" i="4"/>
  <c r="BB1134" i="4" s="1"/>
  <c r="BA1135" i="4"/>
  <c r="BB1135" i="4" s="1"/>
  <c r="BA1136" i="4"/>
  <c r="BB1136" i="4" s="1"/>
  <c r="BA1137" i="4"/>
  <c r="BB1137" i="4" s="1"/>
  <c r="BA1138" i="4"/>
  <c r="BB1138" i="4" s="1"/>
  <c r="BA1139" i="4"/>
  <c r="BB1139" i="4" s="1"/>
  <c r="BA1140" i="4"/>
  <c r="BB1140" i="4" s="1"/>
  <c r="BA1141" i="4"/>
  <c r="BB1141" i="4" s="1"/>
  <c r="BA1142" i="4"/>
  <c r="BB1142" i="4" s="1"/>
  <c r="BA1143" i="4"/>
  <c r="BB1143" i="4" s="1"/>
  <c r="BA1144" i="4"/>
  <c r="BB1144" i="4" s="1"/>
  <c r="BA1145" i="4"/>
  <c r="BB1145" i="4" s="1"/>
  <c r="BA1146" i="4"/>
  <c r="BB1146" i="4" s="1"/>
  <c r="BA1147" i="4"/>
  <c r="BB1147" i="4" s="1"/>
  <c r="BA1148" i="4"/>
  <c r="BB1148" i="4" s="1"/>
  <c r="BA1149" i="4"/>
  <c r="BB1149" i="4" s="1"/>
  <c r="BA1150" i="4"/>
  <c r="BB1150" i="4" s="1"/>
  <c r="BA1151" i="4"/>
  <c r="BB1151" i="4" s="1"/>
  <c r="BA1152" i="4"/>
  <c r="BB1152" i="4" s="1"/>
  <c r="BA1153" i="4"/>
  <c r="BB1153" i="4" s="1"/>
  <c r="BA1154" i="4"/>
  <c r="BB1154" i="4" s="1"/>
  <c r="BA1155" i="4"/>
  <c r="BB1155" i="4" s="1"/>
  <c r="BA1156" i="4"/>
  <c r="BB1156" i="4" s="1"/>
  <c r="BA1157" i="4"/>
  <c r="BB1157" i="4" s="1"/>
  <c r="BA1158" i="4"/>
  <c r="BB1158" i="4" s="1"/>
  <c r="BA1159" i="4"/>
  <c r="BB1159" i="4" s="1"/>
  <c r="BA1160" i="4"/>
  <c r="BB1160" i="4" s="1"/>
  <c r="BA1161" i="4"/>
  <c r="BB1161" i="4" s="1"/>
  <c r="BA1162" i="4"/>
  <c r="BB1162" i="4" s="1"/>
  <c r="BA1163" i="4"/>
  <c r="BB1163" i="4" s="1"/>
  <c r="BA1164" i="4"/>
  <c r="BB1164" i="4" s="1"/>
  <c r="BA1165" i="4"/>
  <c r="BB1165" i="4" s="1"/>
  <c r="BA1166" i="4"/>
  <c r="BB1166" i="4" s="1"/>
  <c r="BA1167" i="4"/>
  <c r="BB1167" i="4" s="1"/>
  <c r="BA1168" i="4"/>
  <c r="BB1168" i="4" s="1"/>
  <c r="BA1169" i="4"/>
  <c r="BB1169" i="4" s="1"/>
  <c r="BA1170" i="4"/>
  <c r="BB1170" i="4" s="1"/>
  <c r="BA1171" i="4"/>
  <c r="BB1171" i="4" s="1"/>
  <c r="BA1172" i="4"/>
  <c r="BB1172" i="4" s="1"/>
  <c r="BA1173" i="4"/>
  <c r="BB1173" i="4" s="1"/>
  <c r="BA1174" i="4"/>
  <c r="BB1174" i="4" s="1"/>
  <c r="BA1175" i="4"/>
  <c r="BB1175" i="4" s="1"/>
  <c r="BA1176" i="4"/>
  <c r="BB1176" i="4" s="1"/>
  <c r="BA1177" i="4"/>
  <c r="BB1177" i="4" s="1"/>
  <c r="BA1178" i="4"/>
  <c r="BB1178" i="4" s="1"/>
  <c r="BA1179" i="4"/>
  <c r="BB1179" i="4" s="1"/>
  <c r="BA1180" i="4"/>
  <c r="BB1180" i="4" s="1"/>
  <c r="BA1181" i="4"/>
  <c r="BB1181" i="4" s="1"/>
  <c r="BA1182" i="4"/>
  <c r="BB1182" i="4" s="1"/>
  <c r="BA1183" i="4"/>
  <c r="BB1183" i="4" s="1"/>
  <c r="BA1184" i="4"/>
  <c r="BB1184" i="4" s="1"/>
  <c r="BA1185" i="4"/>
  <c r="BB1185" i="4" s="1"/>
  <c r="BA1186" i="4"/>
  <c r="BB1186" i="4" s="1"/>
  <c r="BA1187" i="4"/>
  <c r="BB1187" i="4" s="1"/>
  <c r="BA1188" i="4"/>
  <c r="BB1188" i="4" s="1"/>
  <c r="BA1189" i="4"/>
  <c r="BB1189" i="4" s="1"/>
  <c r="BA1190" i="4"/>
  <c r="BB1190" i="4" s="1"/>
  <c r="BA1191" i="4"/>
  <c r="BB1191" i="4" s="1"/>
  <c r="BA1192" i="4"/>
  <c r="BB1192" i="4" s="1"/>
  <c r="BA1193" i="4"/>
  <c r="BB1193" i="4" s="1"/>
  <c r="BA1194" i="4"/>
  <c r="BB1194" i="4" s="1"/>
  <c r="BA1195" i="4"/>
  <c r="BB1195" i="4" s="1"/>
  <c r="BA1196" i="4"/>
  <c r="BB1196" i="4" s="1"/>
  <c r="BA1197" i="4"/>
  <c r="BB1197" i="4" s="1"/>
  <c r="BA1198" i="4"/>
  <c r="BB1198" i="4" s="1"/>
  <c r="BA1199" i="4"/>
  <c r="BB1199" i="4" s="1"/>
  <c r="BA1200" i="4"/>
  <c r="BB1200" i="4" s="1"/>
  <c r="BA1201" i="4"/>
  <c r="BB1201" i="4" s="1"/>
  <c r="BA1202" i="4"/>
  <c r="BB1202" i="4" s="1"/>
  <c r="BA1203" i="4"/>
  <c r="BB1203" i="4" s="1"/>
  <c r="BA1204" i="4"/>
  <c r="BB1204" i="4" s="1"/>
  <c r="BA1205" i="4"/>
  <c r="BB1205" i="4" s="1"/>
  <c r="BA1206" i="4"/>
  <c r="BB1206" i="4" s="1"/>
  <c r="BA1207" i="4"/>
  <c r="BB1207" i="4" s="1"/>
  <c r="BA1208" i="4"/>
  <c r="BB1208" i="4" s="1"/>
  <c r="BA1209" i="4"/>
  <c r="BB1209" i="4" s="1"/>
  <c r="BA1210" i="4"/>
  <c r="BB1210" i="4" s="1"/>
  <c r="BA1211" i="4"/>
  <c r="BB1211" i="4" s="1"/>
  <c r="BA1212" i="4"/>
  <c r="BB1212" i="4" s="1"/>
  <c r="BA1213" i="4"/>
  <c r="BB1213" i="4" s="1"/>
  <c r="BA1214" i="4"/>
  <c r="BB1214" i="4" s="1"/>
  <c r="BA1215" i="4"/>
  <c r="BB1215" i="4" s="1"/>
  <c r="BA1216" i="4"/>
  <c r="BB1216" i="4" s="1"/>
  <c r="BA1217" i="4"/>
  <c r="BB1217" i="4" s="1"/>
  <c r="BA1218" i="4"/>
  <c r="BB1218" i="4" s="1"/>
  <c r="BA1219" i="4"/>
  <c r="BB1219" i="4" s="1"/>
  <c r="BA1220" i="4"/>
  <c r="BB1220" i="4" s="1"/>
  <c r="BA1221" i="4"/>
  <c r="BB1221" i="4" s="1"/>
  <c r="BA1222" i="4"/>
  <c r="BB1222" i="4" s="1"/>
  <c r="BA1223" i="4"/>
  <c r="BB1223" i="4" s="1"/>
  <c r="BA1224" i="4"/>
  <c r="BB1224" i="4" s="1"/>
  <c r="BA1225" i="4"/>
  <c r="BB1225" i="4" s="1"/>
  <c r="BA1226" i="4"/>
  <c r="BB1226" i="4" s="1"/>
  <c r="BA1227" i="4"/>
  <c r="BB1227" i="4" s="1"/>
  <c r="BA1228" i="4"/>
  <c r="BB1228" i="4" s="1"/>
  <c r="BA1229" i="4"/>
  <c r="BB1229" i="4" s="1"/>
  <c r="BA1230" i="4"/>
  <c r="BB1230" i="4" s="1"/>
  <c r="BA1231" i="4"/>
  <c r="BB1231" i="4" s="1"/>
  <c r="BA1232" i="4"/>
  <c r="BB1232" i="4" s="1"/>
  <c r="BA1233" i="4"/>
  <c r="BB1233" i="4" s="1"/>
  <c r="BA1234" i="4"/>
  <c r="BB1234" i="4" s="1"/>
  <c r="BA1235" i="4"/>
  <c r="BB1235" i="4" s="1"/>
  <c r="BA1236" i="4"/>
  <c r="BB1236" i="4" s="1"/>
  <c r="BA1237" i="4"/>
  <c r="BB1237" i="4" s="1"/>
  <c r="BA1238" i="4"/>
  <c r="BB1238" i="4" s="1"/>
  <c r="BA1239" i="4"/>
  <c r="BB1239" i="4" s="1"/>
  <c r="BA1240" i="4"/>
  <c r="BB1240" i="4" s="1"/>
  <c r="BA1241" i="4"/>
  <c r="BB1241" i="4" s="1"/>
  <c r="BA1242" i="4"/>
  <c r="BB1242" i="4" s="1"/>
  <c r="BA1243" i="4"/>
  <c r="BB1243" i="4" s="1"/>
  <c r="BA1244" i="4"/>
  <c r="BB1244" i="4" s="1"/>
  <c r="BA1245" i="4"/>
  <c r="BB1245" i="4" s="1"/>
  <c r="BA1246" i="4"/>
  <c r="BB1246" i="4" s="1"/>
  <c r="BA1247" i="4"/>
  <c r="BB1247" i="4" s="1"/>
  <c r="BA1248" i="4"/>
  <c r="BB1248" i="4" s="1"/>
  <c r="BA1249" i="4"/>
  <c r="BB1249" i="4" s="1"/>
  <c r="BA1250" i="4"/>
  <c r="BB1250" i="4" s="1"/>
  <c r="BA1251" i="4"/>
  <c r="BB1251" i="4" s="1"/>
  <c r="BA1252" i="4"/>
  <c r="BB1252" i="4" s="1"/>
  <c r="BA1253" i="4"/>
  <c r="BB1253" i="4" s="1"/>
  <c r="BA1254" i="4"/>
  <c r="BB1254" i="4" s="1"/>
  <c r="BA1255" i="4"/>
  <c r="BB1255" i="4" s="1"/>
  <c r="BA1256" i="4"/>
  <c r="BB1256" i="4" s="1"/>
  <c r="BA1257" i="4"/>
  <c r="BB1257" i="4" s="1"/>
  <c r="BA1258" i="4"/>
  <c r="BB1258" i="4" s="1"/>
  <c r="BA1259" i="4"/>
  <c r="BB1259" i="4" s="1"/>
  <c r="BA1260" i="4"/>
  <c r="BB1260" i="4" s="1"/>
  <c r="BA1261" i="4"/>
  <c r="BB1261" i="4" s="1"/>
  <c r="BA1262" i="4"/>
  <c r="BB1262" i="4" s="1"/>
  <c r="BA1263" i="4"/>
  <c r="BB1263" i="4" s="1"/>
  <c r="BA1264" i="4"/>
  <c r="BB1264" i="4" s="1"/>
  <c r="BA1265" i="4"/>
  <c r="BB1265" i="4" s="1"/>
  <c r="BA1266" i="4"/>
  <c r="BB1266" i="4" s="1"/>
  <c r="BA1267" i="4"/>
  <c r="BB1267" i="4" s="1"/>
  <c r="BA1268" i="4"/>
  <c r="BB1268" i="4" s="1"/>
  <c r="BA1269" i="4"/>
  <c r="BB1269" i="4" s="1"/>
  <c r="BA1270" i="4"/>
  <c r="BB1270" i="4" s="1"/>
  <c r="BA1271" i="4"/>
  <c r="BB1271" i="4" s="1"/>
  <c r="BA1272" i="4"/>
  <c r="BB1272" i="4" s="1"/>
  <c r="BA1273" i="4"/>
  <c r="BB1273" i="4" s="1"/>
  <c r="BA1274" i="4"/>
  <c r="BB1274" i="4" s="1"/>
  <c r="BA1275" i="4"/>
  <c r="BB1275" i="4" s="1"/>
  <c r="BA1276" i="4"/>
  <c r="BB1276" i="4" s="1"/>
  <c r="BA1277" i="4"/>
  <c r="BB1277" i="4" s="1"/>
  <c r="BA1278" i="4"/>
  <c r="BB1278" i="4" s="1"/>
  <c r="BA1279" i="4"/>
  <c r="BB1279" i="4" s="1"/>
  <c r="BA1280" i="4"/>
  <c r="BB1280" i="4" s="1"/>
  <c r="BA1281" i="4"/>
  <c r="BB1281" i="4" s="1"/>
  <c r="BA1282" i="4"/>
  <c r="BB1282" i="4" s="1"/>
  <c r="BA1283" i="4"/>
  <c r="BB1283" i="4" s="1"/>
  <c r="BA1284" i="4"/>
  <c r="BB1284" i="4" s="1"/>
  <c r="BA1285" i="4"/>
  <c r="BB1285" i="4" s="1"/>
  <c r="BA1286" i="4"/>
  <c r="BB1286" i="4" s="1"/>
  <c r="BA1287" i="4"/>
  <c r="BB1287" i="4" s="1"/>
  <c r="BA1288" i="4"/>
  <c r="BB1288" i="4" s="1"/>
  <c r="BA1289" i="4"/>
  <c r="BB1289" i="4" s="1"/>
  <c r="BA1290" i="4"/>
  <c r="BB1290" i="4" s="1"/>
  <c r="BA1291" i="4"/>
  <c r="BB1291" i="4" s="1"/>
  <c r="BA1292" i="4"/>
  <c r="BB1292" i="4" s="1"/>
  <c r="BA1293" i="4"/>
  <c r="BB1293" i="4" s="1"/>
  <c r="BA1294" i="4"/>
  <c r="BB1294" i="4" s="1"/>
  <c r="BA1295" i="4"/>
  <c r="BB1295" i="4" s="1"/>
  <c r="BA1296" i="4"/>
  <c r="BB1296" i="4" s="1"/>
  <c r="BA1297" i="4"/>
  <c r="BB1297" i="4" s="1"/>
  <c r="BA1298" i="4"/>
  <c r="BB1298" i="4" s="1"/>
  <c r="BA1299" i="4"/>
  <c r="BB1299" i="4" s="1"/>
  <c r="BA1300" i="4"/>
  <c r="BB1300" i="4" s="1"/>
  <c r="BA1301" i="4"/>
  <c r="BB1301" i="4" s="1"/>
  <c r="BA1302" i="4"/>
  <c r="BB1302" i="4" s="1"/>
  <c r="BA1303" i="4"/>
  <c r="BB1303" i="4" s="1"/>
  <c r="BA1304" i="4"/>
  <c r="BB1304" i="4" s="1"/>
  <c r="BA1305" i="4"/>
  <c r="BB1305" i="4" s="1"/>
  <c r="BA1306" i="4"/>
  <c r="BB1306" i="4" s="1"/>
  <c r="BA1307" i="4"/>
  <c r="BB1307" i="4" s="1"/>
  <c r="BA1308" i="4"/>
  <c r="BB1308" i="4" s="1"/>
  <c r="BA1309" i="4"/>
  <c r="BB1309" i="4" s="1"/>
  <c r="BA1310" i="4"/>
  <c r="BB1310" i="4" s="1"/>
  <c r="BA1311" i="4"/>
  <c r="BB1311" i="4" s="1"/>
  <c r="BA1312" i="4"/>
  <c r="BB1312" i="4" s="1"/>
  <c r="BA1313" i="4"/>
  <c r="BB1313" i="4" s="1"/>
  <c r="BA1314" i="4"/>
  <c r="BB1314" i="4" s="1"/>
  <c r="BA1315" i="4"/>
  <c r="BB1315" i="4" s="1"/>
  <c r="BA1316" i="4"/>
  <c r="BB1316" i="4" s="1"/>
  <c r="BA1317" i="4"/>
  <c r="BB1317" i="4" s="1"/>
  <c r="BA1318" i="4"/>
  <c r="BB1318" i="4" s="1"/>
  <c r="BA1319" i="4"/>
  <c r="BB1319" i="4" s="1"/>
  <c r="BA1320" i="4"/>
  <c r="BB1320" i="4" s="1"/>
  <c r="BA1321" i="4"/>
  <c r="BB1321" i="4" s="1"/>
  <c r="BA1322" i="4"/>
  <c r="BB1322" i="4" s="1"/>
  <c r="BA1323" i="4"/>
  <c r="BB1323" i="4" s="1"/>
  <c r="BA1324" i="4"/>
  <c r="BB1324" i="4" s="1"/>
  <c r="BA1325" i="4"/>
  <c r="BB1325" i="4" s="1"/>
  <c r="BA1326" i="4"/>
  <c r="BB1326" i="4" s="1"/>
  <c r="BA1327" i="4"/>
  <c r="BB1327" i="4" s="1"/>
  <c r="BA1328" i="4"/>
  <c r="BB1328" i="4" s="1"/>
  <c r="BA1329" i="4"/>
  <c r="BB1329" i="4" s="1"/>
  <c r="BA1330" i="4"/>
  <c r="BB1330" i="4" s="1"/>
  <c r="BA1331" i="4"/>
  <c r="BB1331" i="4" s="1"/>
  <c r="BA1332" i="4"/>
  <c r="BB1332" i="4" s="1"/>
  <c r="BA1333" i="4"/>
  <c r="BB1333" i="4" s="1"/>
  <c r="BA1334" i="4"/>
  <c r="BB1334" i="4" s="1"/>
  <c r="BA1335" i="4"/>
  <c r="BB1335" i="4" s="1"/>
  <c r="BA1336" i="4"/>
  <c r="BB1336" i="4" s="1"/>
  <c r="BA1337" i="4"/>
  <c r="BB1337" i="4" s="1"/>
  <c r="BA1338" i="4"/>
  <c r="BB1338" i="4" s="1"/>
  <c r="BA1339" i="4"/>
  <c r="BB1339" i="4" s="1"/>
  <c r="BA1340" i="4"/>
  <c r="BB1340" i="4" s="1"/>
  <c r="BA1341" i="4"/>
  <c r="BB1341" i="4" s="1"/>
  <c r="BA1342" i="4"/>
  <c r="BB1342" i="4" s="1"/>
  <c r="BA1343" i="4"/>
  <c r="BB1343" i="4" s="1"/>
  <c r="BA1344" i="4"/>
  <c r="BB1344" i="4" s="1"/>
  <c r="BA1345" i="4"/>
  <c r="BB1345" i="4" s="1"/>
  <c r="BA1346" i="4"/>
  <c r="BB1346" i="4" s="1"/>
  <c r="BA1347" i="4"/>
  <c r="BB1347" i="4" s="1"/>
  <c r="BA1348" i="4"/>
  <c r="BB1348" i="4" s="1"/>
  <c r="BA1349" i="4"/>
  <c r="BB1349" i="4" s="1"/>
  <c r="BA1350" i="4"/>
  <c r="BB1350" i="4" s="1"/>
  <c r="BA1351" i="4"/>
  <c r="BB1351" i="4" s="1"/>
  <c r="BA1352" i="4"/>
  <c r="BB1352" i="4" s="1"/>
  <c r="BA1353" i="4"/>
  <c r="BB1353" i="4" s="1"/>
  <c r="BA1354" i="4"/>
  <c r="BB1354" i="4" s="1"/>
  <c r="BA1355" i="4"/>
  <c r="BB1355" i="4" s="1"/>
  <c r="BA1356" i="4"/>
  <c r="BB1356" i="4" s="1"/>
  <c r="BA1357" i="4"/>
  <c r="BB1357" i="4" s="1"/>
  <c r="BA1358" i="4"/>
  <c r="BB1358" i="4" s="1"/>
  <c r="BA1359" i="4"/>
  <c r="BB1359" i="4" s="1"/>
  <c r="BA1360" i="4"/>
  <c r="BB1360" i="4" s="1"/>
  <c r="BA1361" i="4"/>
  <c r="BB1361" i="4" s="1"/>
  <c r="BA1362" i="4"/>
  <c r="BB1362" i="4" s="1"/>
  <c r="BA1363" i="4"/>
  <c r="BB1363" i="4" s="1"/>
  <c r="BA1364" i="4"/>
  <c r="BB1364" i="4" s="1"/>
  <c r="BA1365" i="4"/>
  <c r="BB1365" i="4" s="1"/>
  <c r="BA1366" i="4"/>
  <c r="BB1366" i="4" s="1"/>
  <c r="BA1367" i="4"/>
  <c r="BB1367" i="4" s="1"/>
  <c r="BA1368" i="4"/>
  <c r="BB1368" i="4" s="1"/>
  <c r="BA1369" i="4"/>
  <c r="BB1369" i="4" s="1"/>
  <c r="BA1370" i="4"/>
  <c r="BB1370" i="4" s="1"/>
  <c r="BA1371" i="4"/>
  <c r="BB1371" i="4" s="1"/>
  <c r="BA1372" i="4"/>
  <c r="BB1372" i="4" s="1"/>
  <c r="BA1373" i="4"/>
  <c r="BB1373" i="4" s="1"/>
  <c r="BA1374" i="4"/>
  <c r="BB1374" i="4" s="1"/>
  <c r="BA1375" i="4"/>
  <c r="BB1375" i="4" s="1"/>
  <c r="BA1376" i="4"/>
  <c r="BB1376" i="4" s="1"/>
  <c r="BA1377" i="4"/>
  <c r="BB1377" i="4" s="1"/>
  <c r="BA1378" i="4"/>
  <c r="BB1378" i="4" s="1"/>
  <c r="BA1379" i="4"/>
  <c r="BB1379" i="4" s="1"/>
  <c r="BA1380" i="4"/>
  <c r="BB1380" i="4" s="1"/>
  <c r="BA1381" i="4"/>
  <c r="BB1381" i="4" s="1"/>
  <c r="BA1382" i="4"/>
  <c r="BB1382" i="4" s="1"/>
  <c r="BA1383" i="4"/>
  <c r="BB1383" i="4" s="1"/>
  <c r="BA1384" i="4"/>
  <c r="BB1384" i="4" s="1"/>
  <c r="BA1385" i="4"/>
  <c r="BB1385" i="4" s="1"/>
  <c r="BA1386" i="4"/>
  <c r="BB1386" i="4" s="1"/>
  <c r="BA1387" i="4"/>
  <c r="BB1387" i="4" s="1"/>
  <c r="BA1388" i="4"/>
  <c r="BB1388" i="4" s="1"/>
  <c r="BA1389" i="4"/>
  <c r="BB1389" i="4" s="1"/>
  <c r="BA1390" i="4"/>
  <c r="BB1390" i="4" s="1"/>
  <c r="BA1391" i="4"/>
  <c r="BB1391" i="4" s="1"/>
  <c r="BA1392" i="4"/>
  <c r="BB1392" i="4" s="1"/>
  <c r="BA1393" i="4"/>
  <c r="BB1393" i="4" s="1"/>
  <c r="BA1394" i="4"/>
  <c r="BB1394" i="4" s="1"/>
  <c r="BA1395" i="4"/>
  <c r="BB1395" i="4" s="1"/>
  <c r="BA1396" i="4"/>
  <c r="BB1396" i="4" s="1"/>
  <c r="BA1397" i="4"/>
  <c r="BB1397" i="4" s="1"/>
  <c r="BA1398" i="4"/>
  <c r="BB1398" i="4" s="1"/>
  <c r="BA1399" i="4"/>
  <c r="BB1399" i="4" s="1"/>
  <c r="BA1400" i="4"/>
  <c r="BB1400" i="4" s="1"/>
  <c r="BA1401" i="4"/>
  <c r="BB1401" i="4" s="1"/>
  <c r="BA1402" i="4"/>
  <c r="BB1402" i="4" s="1"/>
  <c r="BA1403" i="4"/>
  <c r="BB1403" i="4" s="1"/>
  <c r="BA1404" i="4"/>
  <c r="BB1404" i="4" s="1"/>
  <c r="BA1405" i="4"/>
  <c r="BB1405" i="4" s="1"/>
  <c r="BA1406" i="4"/>
  <c r="BB1406" i="4" s="1"/>
  <c r="BA1407" i="4"/>
  <c r="BB1407" i="4" s="1"/>
  <c r="BA1408" i="4"/>
  <c r="BB1408" i="4" s="1"/>
  <c r="BA1409" i="4"/>
  <c r="BB1409" i="4" s="1"/>
  <c r="BA1410" i="4"/>
  <c r="BB1410" i="4" s="1"/>
  <c r="BA1411" i="4"/>
  <c r="BB1411" i="4" s="1"/>
  <c r="BA1412" i="4"/>
  <c r="BB1412" i="4" s="1"/>
  <c r="BA1413" i="4"/>
  <c r="BB1413" i="4" s="1"/>
  <c r="BA1414" i="4"/>
  <c r="BB1414" i="4" s="1"/>
  <c r="BA1415" i="4"/>
  <c r="BB1415" i="4" s="1"/>
  <c r="BA1416" i="4"/>
  <c r="BB1416" i="4" s="1"/>
  <c r="BA1417" i="4"/>
  <c r="BB1417" i="4" s="1"/>
  <c r="BA1418" i="4"/>
  <c r="BB1418" i="4" s="1"/>
  <c r="BA1419" i="4"/>
  <c r="BB1419" i="4" s="1"/>
  <c r="BA1420" i="4"/>
  <c r="BB1420" i="4" s="1"/>
  <c r="BA1421" i="4"/>
  <c r="BB1421" i="4" s="1"/>
  <c r="BA1422" i="4"/>
  <c r="BB1422" i="4" s="1"/>
  <c r="BA1423" i="4"/>
  <c r="BB1423" i="4" s="1"/>
  <c r="BA1424" i="4"/>
  <c r="BB1424" i="4" s="1"/>
  <c r="BA1425" i="4"/>
  <c r="BB1425" i="4" s="1"/>
  <c r="BA1426" i="4"/>
  <c r="BB1426" i="4" s="1"/>
  <c r="BA1427" i="4"/>
  <c r="BB1427" i="4" s="1"/>
  <c r="BA1428" i="4"/>
  <c r="BB1428" i="4" s="1"/>
  <c r="BA1429" i="4"/>
  <c r="BB1429" i="4" s="1"/>
  <c r="BA1430" i="4"/>
  <c r="BB1430" i="4" s="1"/>
  <c r="BA1431" i="4"/>
  <c r="BB1431" i="4" s="1"/>
  <c r="BA1432" i="4"/>
  <c r="BB1432" i="4" s="1"/>
  <c r="BA1433" i="4"/>
  <c r="BB1433" i="4" s="1"/>
  <c r="BA1434" i="4"/>
  <c r="BB1434" i="4" s="1"/>
  <c r="BA1435" i="4"/>
  <c r="BB1435" i="4" s="1"/>
  <c r="BA1436" i="4"/>
  <c r="BB1436" i="4" s="1"/>
  <c r="BA1437" i="4"/>
  <c r="BB1437" i="4" s="1"/>
  <c r="BA1438" i="4"/>
  <c r="BB1438" i="4" s="1"/>
  <c r="BA1439" i="4"/>
  <c r="BB1439" i="4" s="1"/>
  <c r="BA1440" i="4"/>
  <c r="BB1440" i="4" s="1"/>
  <c r="BA1441" i="4"/>
  <c r="BB1441" i="4" s="1"/>
  <c r="BA1442" i="4"/>
  <c r="BB1442" i="4" s="1"/>
  <c r="BA1443" i="4"/>
  <c r="BB1443" i="4" s="1"/>
  <c r="BA1444" i="4"/>
  <c r="BB1444" i="4" s="1"/>
  <c r="BA1445" i="4"/>
  <c r="BB1445" i="4" s="1"/>
  <c r="BA1446" i="4"/>
  <c r="BB1446" i="4" s="1"/>
  <c r="BA1447" i="4"/>
  <c r="BB1447" i="4" s="1"/>
  <c r="BA1448" i="4"/>
  <c r="BB1448" i="4" s="1"/>
  <c r="BA1449" i="4"/>
  <c r="BB1449" i="4" s="1"/>
  <c r="BA1450" i="4"/>
  <c r="BB1450" i="4" s="1"/>
  <c r="BA1451" i="4"/>
  <c r="BB1451" i="4" s="1"/>
  <c r="BA1452" i="4"/>
  <c r="BB1452" i="4" s="1"/>
  <c r="BA1453" i="4"/>
  <c r="BB1453" i="4" s="1"/>
  <c r="BA1454" i="4"/>
  <c r="BB1454" i="4" s="1"/>
  <c r="BA1455" i="4"/>
  <c r="BB1455" i="4" s="1"/>
  <c r="BA1456" i="4"/>
  <c r="BB1456" i="4" s="1"/>
  <c r="BA1457" i="4"/>
  <c r="BB1457" i="4" s="1"/>
  <c r="BA1458" i="4"/>
  <c r="BB1458" i="4" s="1"/>
  <c r="BA1459" i="4"/>
  <c r="BB1459" i="4" s="1"/>
  <c r="BA1460" i="4"/>
  <c r="BB1460" i="4" s="1"/>
  <c r="BA1461" i="4"/>
  <c r="BB1461" i="4" s="1"/>
  <c r="BA1462" i="4"/>
  <c r="BB1462" i="4" s="1"/>
  <c r="BA1463" i="4"/>
  <c r="BB1463" i="4" s="1"/>
  <c r="BA1464" i="4"/>
  <c r="BB1464" i="4" s="1"/>
  <c r="BA1465" i="4"/>
  <c r="BB1465" i="4" s="1"/>
  <c r="BA1466" i="4"/>
  <c r="BB1466" i="4" s="1"/>
  <c r="BA1467" i="4"/>
  <c r="BB1467" i="4" s="1"/>
  <c r="BA1468" i="4"/>
  <c r="BB1468" i="4" s="1"/>
  <c r="BA1469" i="4"/>
  <c r="BB1469" i="4" s="1"/>
  <c r="BA1470" i="4"/>
  <c r="BB1470" i="4" s="1"/>
  <c r="BA1471" i="4"/>
  <c r="BB1471" i="4" s="1"/>
  <c r="BA1472" i="4"/>
  <c r="BB1472" i="4" s="1"/>
  <c r="BA1473" i="4"/>
  <c r="BB1473" i="4" s="1"/>
  <c r="BA1474" i="4"/>
  <c r="BB1474" i="4" s="1"/>
  <c r="BA1475" i="4"/>
  <c r="BB1475" i="4" s="1"/>
  <c r="BA1476" i="4"/>
  <c r="BB1476" i="4" s="1"/>
  <c r="BA1477" i="4"/>
  <c r="BB1477" i="4" s="1"/>
  <c r="BA1478" i="4"/>
  <c r="BB1478" i="4" s="1"/>
  <c r="BA1479" i="4"/>
  <c r="BB1479" i="4" s="1"/>
  <c r="BA1480" i="4"/>
  <c r="BB1480" i="4" s="1"/>
  <c r="BA1481" i="4"/>
  <c r="BB1481" i="4" s="1"/>
  <c r="BA1482" i="4"/>
  <c r="BB1482" i="4" s="1"/>
  <c r="BA1483" i="4"/>
  <c r="BB1483" i="4" s="1"/>
  <c r="BA1484" i="4"/>
  <c r="BB1484" i="4" s="1"/>
  <c r="BA1485" i="4"/>
  <c r="BB1485" i="4" s="1"/>
  <c r="BA1486" i="4"/>
  <c r="BB1486" i="4" s="1"/>
  <c r="BA1487" i="4"/>
  <c r="BB1487" i="4" s="1"/>
  <c r="BA1488" i="4"/>
  <c r="BB1488" i="4" s="1"/>
  <c r="BA1489" i="4"/>
  <c r="BB1489" i="4" s="1"/>
  <c r="BA1490" i="4"/>
  <c r="BB1490" i="4" s="1"/>
  <c r="BA1491" i="4"/>
  <c r="BB1491" i="4" s="1"/>
  <c r="BA1492" i="4"/>
  <c r="BB1492" i="4" s="1"/>
  <c r="BA1493" i="4"/>
  <c r="BB1493" i="4" s="1"/>
  <c r="BA1494" i="4"/>
  <c r="BB1494" i="4" s="1"/>
  <c r="BA1495" i="4"/>
  <c r="BB1495" i="4" s="1"/>
  <c r="BA1496" i="4"/>
  <c r="BB1496" i="4" s="1"/>
  <c r="BA1497" i="4"/>
  <c r="BB1497" i="4" s="1"/>
  <c r="BA1498" i="4"/>
  <c r="BB1498" i="4" s="1"/>
  <c r="BA1499" i="4"/>
  <c r="BB1499" i="4" s="1"/>
  <c r="BA1500" i="4"/>
  <c r="BB1500" i="4" s="1"/>
  <c r="BA1501" i="4"/>
  <c r="BB1501" i="4" s="1"/>
  <c r="BA1502" i="4"/>
  <c r="BB1502" i="4" s="1"/>
  <c r="BA1503" i="4"/>
  <c r="BB1503" i="4" s="1"/>
  <c r="BA1504" i="4"/>
  <c r="BB1504" i="4" s="1"/>
  <c r="BA1505" i="4"/>
  <c r="BB1505" i="4" s="1"/>
  <c r="BA1506" i="4"/>
  <c r="BB1506" i="4" s="1"/>
  <c r="BA1507" i="4"/>
  <c r="BB1507" i="4" s="1"/>
  <c r="BA1508" i="4"/>
  <c r="BB1508" i="4" s="1"/>
  <c r="BA1509" i="4"/>
  <c r="BB1509" i="4" s="1"/>
  <c r="BA1510" i="4"/>
  <c r="BB1510" i="4" s="1"/>
  <c r="BA1511" i="4"/>
  <c r="BB1511" i="4" s="1"/>
  <c r="BA1512" i="4"/>
  <c r="BB1512" i="4" s="1"/>
  <c r="BA1513" i="4"/>
  <c r="BB1513" i="4" s="1"/>
  <c r="BA1514" i="4"/>
  <c r="BB1514" i="4" s="1"/>
  <c r="BA1515" i="4"/>
  <c r="BB1515" i="4" s="1"/>
  <c r="BA1516" i="4"/>
  <c r="BB1516" i="4" s="1"/>
  <c r="BA1517" i="4"/>
  <c r="BB1517" i="4" s="1"/>
  <c r="BA1518" i="4"/>
  <c r="BB1518" i="4" s="1"/>
  <c r="BA1519" i="4"/>
  <c r="BB1519" i="4" s="1"/>
  <c r="BA1520" i="4"/>
  <c r="BB1520" i="4" s="1"/>
  <c r="BA1521" i="4"/>
  <c r="BB1521" i="4" s="1"/>
  <c r="BA1522" i="4"/>
  <c r="BB1522" i="4" s="1"/>
  <c r="BA1523" i="4"/>
  <c r="BB1523" i="4" s="1"/>
  <c r="BA1524" i="4"/>
  <c r="BB1524" i="4" s="1"/>
  <c r="BA1525" i="4"/>
  <c r="BB1525" i="4" s="1"/>
  <c r="BA1526" i="4"/>
  <c r="BB1526" i="4" s="1"/>
  <c r="BA1527" i="4"/>
  <c r="BB1527" i="4" s="1"/>
  <c r="BA1528" i="4"/>
  <c r="BB1528" i="4" s="1"/>
  <c r="BA1529" i="4"/>
  <c r="BB1529" i="4" s="1"/>
  <c r="BA1530" i="4"/>
  <c r="BB1530" i="4" s="1"/>
  <c r="BA1531" i="4"/>
  <c r="BB1531" i="4" s="1"/>
  <c r="BA1532" i="4"/>
  <c r="BB1532" i="4" s="1"/>
  <c r="BA1533" i="4"/>
  <c r="BB1533" i="4" s="1"/>
  <c r="BA1534" i="4"/>
  <c r="BB1534" i="4" s="1"/>
  <c r="BA1535" i="4"/>
  <c r="BB1535" i="4" s="1"/>
  <c r="BA1536" i="4"/>
  <c r="BB1536" i="4" s="1"/>
  <c r="BA1537" i="4"/>
  <c r="BB1537" i="4" s="1"/>
  <c r="BA1538" i="4"/>
  <c r="BB1538" i="4" s="1"/>
  <c r="BA1539" i="4"/>
  <c r="BB1539" i="4" s="1"/>
  <c r="BA1540" i="4"/>
  <c r="BB1540" i="4" s="1"/>
  <c r="BA1541" i="4"/>
  <c r="BB1541" i="4" s="1"/>
  <c r="BA1542" i="4"/>
  <c r="BB1542" i="4" s="1"/>
  <c r="BA1543" i="4"/>
  <c r="BB1543" i="4" s="1"/>
  <c r="BA1544" i="4"/>
  <c r="BB1544" i="4" s="1"/>
  <c r="BA1545" i="4"/>
  <c r="BB1545" i="4" s="1"/>
  <c r="BA1546" i="4"/>
  <c r="BB1546" i="4" s="1"/>
  <c r="BA1547" i="4"/>
  <c r="BB1547" i="4" s="1"/>
  <c r="BA1548" i="4"/>
  <c r="BB1548" i="4" s="1"/>
  <c r="BA1549" i="4"/>
  <c r="BB1549" i="4" s="1"/>
  <c r="BA1550" i="4"/>
  <c r="BB1550" i="4" s="1"/>
  <c r="BA1551" i="4"/>
  <c r="BB1551" i="4" s="1"/>
  <c r="BA1552" i="4"/>
  <c r="BB1552" i="4" s="1"/>
  <c r="BA1553" i="4"/>
  <c r="BB1553" i="4" s="1"/>
  <c r="BA1554" i="4"/>
  <c r="BB1554" i="4" s="1"/>
  <c r="BA1555" i="4"/>
  <c r="BB1555" i="4" s="1"/>
  <c r="BA1556" i="4"/>
  <c r="BB1556" i="4" s="1"/>
  <c r="BA1557" i="4"/>
  <c r="BB1557" i="4" s="1"/>
  <c r="BA1558" i="4"/>
  <c r="BB1558" i="4" s="1"/>
  <c r="BA1559" i="4"/>
  <c r="BB1559" i="4" s="1"/>
  <c r="BA1560" i="4"/>
  <c r="BB1560" i="4" s="1"/>
  <c r="BA1561" i="4"/>
  <c r="BB1561" i="4" s="1"/>
  <c r="BA1562" i="4"/>
  <c r="BB1562" i="4" s="1"/>
  <c r="BA1563" i="4"/>
  <c r="BB1563" i="4" s="1"/>
  <c r="BA1564" i="4"/>
  <c r="BB1564" i="4" s="1"/>
  <c r="BA1565" i="4"/>
  <c r="BB1565" i="4" s="1"/>
  <c r="BA1566" i="4"/>
  <c r="BB1566" i="4" s="1"/>
  <c r="BA1567" i="4"/>
  <c r="BB1567" i="4" s="1"/>
  <c r="BA1568" i="4"/>
  <c r="BB1568" i="4" s="1"/>
  <c r="BA1569" i="4"/>
  <c r="BB1569" i="4" s="1"/>
  <c r="BA1570" i="4"/>
  <c r="BB1570" i="4" s="1"/>
  <c r="BA1571" i="4"/>
  <c r="BB1571" i="4" s="1"/>
  <c r="BA1572" i="4"/>
  <c r="BB1572" i="4" s="1"/>
  <c r="BA1573" i="4"/>
  <c r="BB1573" i="4" s="1"/>
  <c r="BA1574" i="4"/>
  <c r="BB1574" i="4" s="1"/>
  <c r="BA1575" i="4"/>
  <c r="BB1575" i="4" s="1"/>
  <c r="BA1576" i="4"/>
  <c r="BB1576" i="4" s="1"/>
  <c r="BA1577" i="4"/>
  <c r="BB1577" i="4" s="1"/>
  <c r="BA1578" i="4"/>
  <c r="BB1578" i="4" s="1"/>
  <c r="BA1579" i="4"/>
  <c r="BB1579" i="4" s="1"/>
  <c r="BA1580" i="4"/>
  <c r="BB1580" i="4" s="1"/>
  <c r="BA1581" i="4"/>
  <c r="BB1581" i="4" s="1"/>
  <c r="BA1582" i="4"/>
  <c r="BB1582" i="4" s="1"/>
  <c r="BA1583" i="4"/>
  <c r="BB1583" i="4" s="1"/>
  <c r="BA1584" i="4"/>
  <c r="BB1584" i="4" s="1"/>
  <c r="BA1585" i="4"/>
  <c r="BB1585" i="4" s="1"/>
  <c r="BA1586" i="4"/>
  <c r="BB1586" i="4" s="1"/>
  <c r="BA1587" i="4"/>
  <c r="BB1587" i="4" s="1"/>
  <c r="BA1588" i="4"/>
  <c r="BB1588" i="4" s="1"/>
  <c r="BA1589" i="4"/>
  <c r="BB1589" i="4" s="1"/>
  <c r="BA1590" i="4"/>
  <c r="BB1590" i="4" s="1"/>
  <c r="BA1591" i="4"/>
  <c r="BB1591" i="4" s="1"/>
  <c r="BA1592" i="4"/>
  <c r="BB1592" i="4" s="1"/>
  <c r="BA1593" i="4"/>
  <c r="BB1593" i="4" s="1"/>
  <c r="BA1594" i="4"/>
  <c r="BB1594" i="4" s="1"/>
  <c r="BA1595" i="4"/>
  <c r="BB1595" i="4" s="1"/>
  <c r="BA1596" i="4"/>
  <c r="BB1596" i="4" s="1"/>
  <c r="BA1597" i="4"/>
  <c r="BB1597" i="4" s="1"/>
  <c r="BA1598" i="4"/>
  <c r="BB1598" i="4" s="1"/>
  <c r="BA1599" i="4"/>
  <c r="BB1599" i="4" s="1"/>
  <c r="BA1600" i="4"/>
  <c r="BB1600" i="4" s="1"/>
  <c r="BA1601" i="4"/>
  <c r="BB1601" i="4" s="1"/>
  <c r="BA1602" i="4"/>
  <c r="BB1602" i="4" s="1"/>
  <c r="BA1603" i="4"/>
  <c r="BB1603" i="4" s="1"/>
  <c r="BA1604" i="4"/>
  <c r="BB1604" i="4" s="1"/>
  <c r="BA1605" i="4"/>
  <c r="BB1605" i="4" s="1"/>
  <c r="BA1606" i="4"/>
  <c r="BB1606" i="4" s="1"/>
  <c r="BA1607" i="4"/>
  <c r="BB1607" i="4" s="1"/>
  <c r="BA1608" i="4"/>
  <c r="BB1608" i="4" s="1"/>
  <c r="BA1609" i="4"/>
  <c r="BB1609" i="4" s="1"/>
  <c r="BA1610" i="4"/>
  <c r="BB1610" i="4" s="1"/>
  <c r="BA1611" i="4"/>
  <c r="BB1611" i="4" s="1"/>
  <c r="BA1612" i="4"/>
  <c r="BB1612" i="4" s="1"/>
  <c r="BA1613" i="4"/>
  <c r="BB1613" i="4" s="1"/>
  <c r="BA1614" i="4"/>
  <c r="BB1614" i="4" s="1"/>
  <c r="BA1615" i="4"/>
  <c r="BB1615" i="4" s="1"/>
  <c r="BA1616" i="4"/>
  <c r="BB1616" i="4" s="1"/>
  <c r="BA1617" i="4"/>
  <c r="BB1617" i="4" s="1"/>
  <c r="BA1618" i="4"/>
  <c r="BB1618" i="4" s="1"/>
  <c r="BA1619" i="4"/>
  <c r="BB1619" i="4" s="1"/>
  <c r="BA1620" i="4"/>
  <c r="BB1620" i="4" s="1"/>
  <c r="BA1621" i="4"/>
  <c r="BB1621" i="4" s="1"/>
  <c r="BA1622" i="4"/>
  <c r="BB1622" i="4" s="1"/>
  <c r="BA1623" i="4"/>
  <c r="BB1623" i="4" s="1"/>
  <c r="BA1624" i="4"/>
  <c r="BB1624" i="4" s="1"/>
  <c r="BA1625" i="4"/>
  <c r="BB1625" i="4" s="1"/>
  <c r="BA1626" i="4"/>
  <c r="BB1626" i="4" s="1"/>
  <c r="BA1627" i="4"/>
  <c r="BB1627" i="4" s="1"/>
  <c r="BA1628" i="4"/>
  <c r="BB1628" i="4" s="1"/>
  <c r="BA1629" i="4"/>
  <c r="BB1629" i="4" s="1"/>
  <c r="BA1630" i="4"/>
  <c r="BB1630" i="4" s="1"/>
  <c r="BA1631" i="4"/>
  <c r="BB1631" i="4" s="1"/>
  <c r="BA1632" i="4"/>
  <c r="BB1632" i="4" s="1"/>
  <c r="BA1633" i="4"/>
  <c r="BB1633" i="4" s="1"/>
  <c r="BA1634" i="4"/>
  <c r="BB1634" i="4" s="1"/>
  <c r="BA1635" i="4"/>
  <c r="BB1635" i="4" s="1"/>
  <c r="BA1636" i="4"/>
  <c r="BB1636" i="4" s="1"/>
  <c r="BA1637" i="4"/>
  <c r="BB1637" i="4" s="1"/>
  <c r="BA1638" i="4"/>
  <c r="BB1638" i="4" s="1"/>
  <c r="BA1639" i="4"/>
  <c r="BB1639" i="4" s="1"/>
  <c r="BA1640" i="4"/>
  <c r="BB1640" i="4" s="1"/>
  <c r="BA1641" i="4"/>
  <c r="BB1641" i="4" s="1"/>
  <c r="BA1642" i="4"/>
  <c r="BB1642" i="4" s="1"/>
  <c r="BA1643" i="4"/>
  <c r="BB1643" i="4" s="1"/>
  <c r="BA1644" i="4"/>
  <c r="BB1644" i="4" s="1"/>
  <c r="BA1645" i="4"/>
  <c r="BB1645" i="4" s="1"/>
  <c r="BA1646" i="4"/>
  <c r="BB1646" i="4" s="1"/>
  <c r="BA1647" i="4"/>
  <c r="BB1647" i="4" s="1"/>
  <c r="BA1648" i="4"/>
  <c r="BB1648" i="4" s="1"/>
  <c r="BA1649" i="4"/>
  <c r="BB1649" i="4" s="1"/>
  <c r="BA1650" i="4"/>
  <c r="BB1650" i="4" s="1"/>
  <c r="BA1651" i="4"/>
  <c r="BB1651" i="4" s="1"/>
  <c r="BA1652" i="4"/>
  <c r="BB1652" i="4" s="1"/>
  <c r="BA1653" i="4"/>
  <c r="BB1653" i="4" s="1"/>
  <c r="BA1654" i="4"/>
  <c r="BB1654" i="4" s="1"/>
  <c r="BA1655" i="4"/>
  <c r="BB1655" i="4" s="1"/>
  <c r="BA1656" i="4"/>
  <c r="BB1656" i="4" s="1"/>
  <c r="BA1657" i="4"/>
  <c r="BB1657" i="4" s="1"/>
  <c r="BA1658" i="4"/>
  <c r="BB1658" i="4" s="1"/>
  <c r="BA1659" i="4"/>
  <c r="BB1659" i="4" s="1"/>
  <c r="BA1660" i="4"/>
  <c r="BB1660" i="4" s="1"/>
  <c r="BA1661" i="4"/>
  <c r="BB1661" i="4" s="1"/>
  <c r="BA1662" i="4"/>
  <c r="BB1662" i="4" s="1"/>
  <c r="BA1663" i="4"/>
  <c r="BB1663" i="4" s="1"/>
  <c r="BA1664" i="4"/>
  <c r="BB1664" i="4" s="1"/>
  <c r="BA1665" i="4"/>
  <c r="BB1665" i="4" s="1"/>
  <c r="BA1666" i="4"/>
  <c r="BB1666" i="4" s="1"/>
  <c r="BA1667" i="4"/>
  <c r="BB1667" i="4" s="1"/>
  <c r="BA1668" i="4"/>
  <c r="BB1668" i="4" s="1"/>
  <c r="BA1669" i="4"/>
  <c r="BB1669" i="4" s="1"/>
  <c r="BA1670" i="4"/>
  <c r="BB1670" i="4" s="1"/>
  <c r="BA1671" i="4"/>
  <c r="BB1671" i="4" s="1"/>
  <c r="BA1672" i="4"/>
  <c r="BB1672" i="4" s="1"/>
  <c r="BA1673" i="4"/>
  <c r="BB1673" i="4" s="1"/>
  <c r="BA1674" i="4"/>
  <c r="BB1674" i="4" s="1"/>
  <c r="BA1675" i="4"/>
  <c r="BB1675" i="4" s="1"/>
  <c r="BA1676" i="4"/>
  <c r="BB1676" i="4" s="1"/>
  <c r="BA1677" i="4"/>
  <c r="BB1677" i="4" s="1"/>
  <c r="BA1678" i="4"/>
  <c r="BB1678" i="4" s="1"/>
  <c r="BA1679" i="4"/>
  <c r="BB1679" i="4" s="1"/>
  <c r="BA1680" i="4"/>
  <c r="BB1680" i="4" s="1"/>
  <c r="BA1681" i="4"/>
  <c r="BB1681" i="4" s="1"/>
  <c r="BA1682" i="4"/>
  <c r="BB1682" i="4" s="1"/>
  <c r="BA1683" i="4"/>
  <c r="BB1683" i="4" s="1"/>
  <c r="BA1684" i="4"/>
  <c r="BB1684" i="4" s="1"/>
  <c r="BA1685" i="4"/>
  <c r="BB1685" i="4" s="1"/>
  <c r="BA1686" i="4"/>
  <c r="BB1686" i="4" s="1"/>
  <c r="BA1687" i="4"/>
  <c r="BB1687" i="4" s="1"/>
  <c r="BA1688" i="4"/>
  <c r="BB1688" i="4" s="1"/>
  <c r="BA1689" i="4"/>
  <c r="BB1689" i="4" s="1"/>
  <c r="BA1690" i="4"/>
  <c r="BB1690" i="4" s="1"/>
  <c r="BA1691" i="4"/>
  <c r="BB1691" i="4" s="1"/>
  <c r="BA1692" i="4"/>
  <c r="BB1692" i="4" s="1"/>
  <c r="BA1693" i="4"/>
  <c r="BB1693" i="4" s="1"/>
  <c r="BA1694" i="4"/>
  <c r="BB1694" i="4" s="1"/>
  <c r="BA1695" i="4"/>
  <c r="BB1695" i="4" s="1"/>
  <c r="BA1696" i="4"/>
  <c r="BB1696" i="4" s="1"/>
  <c r="BA1697" i="4"/>
  <c r="BB1697" i="4" s="1"/>
  <c r="BA1698" i="4"/>
  <c r="BB1698" i="4" s="1"/>
  <c r="BA1699" i="4"/>
  <c r="BB1699" i="4" s="1"/>
  <c r="BA1700" i="4"/>
  <c r="BB1700" i="4" s="1"/>
  <c r="BA1701" i="4"/>
  <c r="BB1701" i="4" s="1"/>
  <c r="BA1702" i="4"/>
  <c r="BB1702" i="4" s="1"/>
  <c r="BA1703" i="4"/>
  <c r="BB1703" i="4" s="1"/>
  <c r="BA1704" i="4"/>
  <c r="BB1704" i="4" s="1"/>
  <c r="BA1705" i="4"/>
  <c r="BB1705" i="4" s="1"/>
  <c r="BA1706" i="4"/>
  <c r="BB1706" i="4" s="1"/>
  <c r="BA1707" i="4"/>
  <c r="BB1707" i="4" s="1"/>
  <c r="BA1708" i="4"/>
  <c r="BB1708" i="4" s="1"/>
  <c r="BA1709" i="4"/>
  <c r="BB1709" i="4" s="1"/>
  <c r="BA1710" i="4"/>
  <c r="BB1710" i="4" s="1"/>
  <c r="BA1711" i="4"/>
  <c r="BB1711" i="4" s="1"/>
  <c r="BA1712" i="4"/>
  <c r="BB1712" i="4" s="1"/>
  <c r="BA1713" i="4"/>
  <c r="BB1713" i="4" s="1"/>
  <c r="BA1714" i="4"/>
  <c r="BB1714" i="4" s="1"/>
  <c r="BA1715" i="4"/>
  <c r="BB1715" i="4" s="1"/>
  <c r="BA1716" i="4"/>
  <c r="BB1716" i="4" s="1"/>
  <c r="BA1717" i="4"/>
  <c r="BB1717" i="4" s="1"/>
  <c r="BA1718" i="4"/>
  <c r="BB1718" i="4" s="1"/>
  <c r="BA1719" i="4"/>
  <c r="BB1719" i="4" s="1"/>
  <c r="BA1720" i="4"/>
  <c r="BB1720" i="4" s="1"/>
  <c r="BA1721" i="4"/>
  <c r="BB1721" i="4" s="1"/>
  <c r="BA1722" i="4"/>
  <c r="BB1722" i="4" s="1"/>
  <c r="BA1723" i="4"/>
  <c r="BB1723" i="4" s="1"/>
  <c r="BA1724" i="4"/>
  <c r="BB1724" i="4" s="1"/>
  <c r="BA1725" i="4"/>
  <c r="BB1725" i="4" s="1"/>
  <c r="BA1726" i="4"/>
  <c r="BB1726" i="4" s="1"/>
  <c r="BA1727" i="4"/>
  <c r="BB1727" i="4" s="1"/>
  <c r="BA1728" i="4"/>
  <c r="BB1728" i="4" s="1"/>
  <c r="BA1729" i="4"/>
  <c r="BB1729" i="4" s="1"/>
  <c r="BA1730" i="4"/>
  <c r="BB1730" i="4" s="1"/>
  <c r="BA1731" i="4"/>
  <c r="BB1731" i="4" s="1"/>
  <c r="BA1732" i="4"/>
  <c r="BB1732" i="4" s="1"/>
  <c r="BA1733" i="4"/>
  <c r="BB1733" i="4" s="1"/>
  <c r="BA1734" i="4"/>
  <c r="BB1734" i="4" s="1"/>
  <c r="BA1735" i="4"/>
  <c r="BB1735" i="4" s="1"/>
  <c r="BA1736" i="4"/>
  <c r="BB1736" i="4" s="1"/>
  <c r="BA1737" i="4"/>
  <c r="BB1737" i="4" s="1"/>
  <c r="BA1738" i="4"/>
  <c r="BB1738" i="4" s="1"/>
  <c r="BA1739" i="4"/>
  <c r="BB1739" i="4" s="1"/>
  <c r="BA1740" i="4"/>
  <c r="BB1740" i="4" s="1"/>
  <c r="BA1741" i="4"/>
  <c r="BB1741" i="4" s="1"/>
  <c r="BA1742" i="4"/>
  <c r="BB1742" i="4" s="1"/>
  <c r="BA1743" i="4"/>
  <c r="BB1743" i="4" s="1"/>
  <c r="BA1744" i="4"/>
  <c r="BB1744" i="4" s="1"/>
  <c r="BA1745" i="4"/>
  <c r="BB1745" i="4" s="1"/>
  <c r="BA1746" i="4"/>
  <c r="BB1746" i="4" s="1"/>
  <c r="BA1747" i="4"/>
  <c r="BB1747" i="4" s="1"/>
  <c r="BA1748" i="4"/>
  <c r="BB1748" i="4" s="1"/>
  <c r="BA1749" i="4"/>
  <c r="BB1749" i="4" s="1"/>
  <c r="BA1750" i="4"/>
  <c r="BB1750" i="4" s="1"/>
  <c r="BA1751" i="4"/>
  <c r="BB1751" i="4" s="1"/>
  <c r="BA1752" i="4"/>
  <c r="BB1752" i="4" s="1"/>
  <c r="BA1753" i="4"/>
  <c r="BB1753" i="4" s="1"/>
  <c r="BA1754" i="4"/>
  <c r="BB1754" i="4" s="1"/>
  <c r="BA1755" i="4"/>
  <c r="BB1755" i="4" s="1"/>
  <c r="BA1756" i="4"/>
  <c r="BB1756" i="4" s="1"/>
  <c r="BA1757" i="4"/>
  <c r="BB1757" i="4" s="1"/>
  <c r="BA1758" i="4"/>
  <c r="BB1758" i="4" s="1"/>
  <c r="BA1759" i="4"/>
  <c r="BB1759" i="4" s="1"/>
  <c r="BA1760" i="4"/>
  <c r="BB1760" i="4" s="1"/>
  <c r="BA1761" i="4"/>
  <c r="BB1761" i="4" s="1"/>
  <c r="BA1762" i="4"/>
  <c r="BB1762" i="4" s="1"/>
  <c r="BA1763" i="4"/>
  <c r="BB1763" i="4" s="1"/>
  <c r="BA1764" i="4"/>
  <c r="BB1764" i="4" s="1"/>
  <c r="BA1765" i="4"/>
  <c r="BB1765" i="4" s="1"/>
  <c r="BA1766" i="4"/>
  <c r="BB1766" i="4" s="1"/>
  <c r="BA1767" i="4"/>
  <c r="BB1767" i="4" s="1"/>
  <c r="BA1768" i="4"/>
  <c r="BB1768" i="4" s="1"/>
  <c r="BA1769" i="4"/>
  <c r="BB1769" i="4" s="1"/>
  <c r="BA1770" i="4"/>
  <c r="BB1770" i="4" s="1"/>
  <c r="BA1771" i="4"/>
  <c r="BB1771" i="4" s="1"/>
  <c r="BA1772" i="4"/>
  <c r="BB1772" i="4" s="1"/>
  <c r="BA1773" i="4"/>
  <c r="BB1773" i="4" s="1"/>
  <c r="BA1774" i="4"/>
  <c r="BB1774" i="4" s="1"/>
  <c r="BA1775" i="4"/>
  <c r="BB1775" i="4" s="1"/>
  <c r="BA1776" i="4"/>
  <c r="BB1776" i="4" s="1"/>
  <c r="BA1777" i="4"/>
  <c r="BB1777" i="4" s="1"/>
  <c r="BA1778" i="4"/>
  <c r="BB1778" i="4" s="1"/>
  <c r="BA1779" i="4"/>
  <c r="BB1779" i="4" s="1"/>
  <c r="BA1780" i="4"/>
  <c r="BB1780" i="4" s="1"/>
  <c r="BA1781" i="4"/>
  <c r="BB1781" i="4" s="1"/>
  <c r="BA1782" i="4"/>
  <c r="BB1782" i="4" s="1"/>
  <c r="BA1783" i="4"/>
  <c r="BB1783" i="4" s="1"/>
  <c r="BA1784" i="4"/>
  <c r="BB1784" i="4" s="1"/>
  <c r="BA1785" i="4"/>
  <c r="BB1785" i="4" s="1"/>
  <c r="BA1786" i="4"/>
  <c r="BB1786" i="4" s="1"/>
  <c r="BA1787" i="4"/>
  <c r="BB1787" i="4" s="1"/>
  <c r="BA1788" i="4"/>
  <c r="BB1788" i="4" s="1"/>
  <c r="BA1789" i="4"/>
  <c r="BB1789" i="4" s="1"/>
  <c r="BA1790" i="4"/>
  <c r="BB1790" i="4" s="1"/>
  <c r="BA1791" i="4"/>
  <c r="BB1791" i="4" s="1"/>
  <c r="BA1792" i="4"/>
  <c r="BB1792" i="4" s="1"/>
  <c r="BA1793" i="4"/>
  <c r="BB1793" i="4" s="1"/>
  <c r="BA1794" i="4"/>
  <c r="BB1794" i="4" s="1"/>
  <c r="BA1795" i="4"/>
  <c r="BB1795" i="4" s="1"/>
  <c r="BA1796" i="4"/>
  <c r="BB1796" i="4" s="1"/>
  <c r="BA1797" i="4"/>
  <c r="BB1797" i="4" s="1"/>
  <c r="BA1798" i="4"/>
  <c r="BB1798" i="4" s="1"/>
  <c r="BA1799" i="4"/>
  <c r="BB1799" i="4" s="1"/>
  <c r="BA1800" i="4"/>
  <c r="BB1800" i="4" s="1"/>
  <c r="BA1801" i="4"/>
  <c r="BB1801" i="4" s="1"/>
  <c r="BA1802" i="4"/>
  <c r="BB1802" i="4" s="1"/>
  <c r="BA1803" i="4"/>
  <c r="BB1803" i="4" s="1"/>
  <c r="BA1804" i="4"/>
  <c r="BB1804" i="4" s="1"/>
  <c r="BA1805" i="4"/>
  <c r="BB1805" i="4" s="1"/>
  <c r="BA1806" i="4"/>
  <c r="BB1806" i="4" s="1"/>
  <c r="BA1807" i="4"/>
  <c r="BB1807" i="4" s="1"/>
  <c r="BA1808" i="4"/>
  <c r="BB1808" i="4" s="1"/>
  <c r="BA1809" i="4"/>
  <c r="BB1809" i="4" s="1"/>
  <c r="BA1810" i="4"/>
  <c r="BB1810" i="4" s="1"/>
  <c r="BA1811" i="4"/>
  <c r="BB1811" i="4" s="1"/>
  <c r="BA1812" i="4"/>
  <c r="BB1812" i="4" s="1"/>
  <c r="BA1813" i="4"/>
  <c r="BB1813" i="4" s="1"/>
  <c r="BA1814" i="4"/>
  <c r="BB1814" i="4" s="1"/>
  <c r="BA1815" i="4"/>
  <c r="BB1815" i="4" s="1"/>
  <c r="BA1816" i="4"/>
  <c r="BB1816" i="4" s="1"/>
  <c r="BA1817" i="4"/>
  <c r="BB1817" i="4" s="1"/>
  <c r="BA1818" i="4"/>
  <c r="BB1818" i="4" s="1"/>
  <c r="BA1819" i="4"/>
  <c r="BB1819" i="4" s="1"/>
  <c r="BA1820" i="4"/>
  <c r="BB1820" i="4" s="1"/>
  <c r="BA1821" i="4"/>
  <c r="BB1821" i="4" s="1"/>
  <c r="BA1822" i="4"/>
  <c r="BB1822" i="4" s="1"/>
  <c r="BA1823" i="4"/>
  <c r="BB1823" i="4" s="1"/>
  <c r="BA1824" i="4"/>
  <c r="BB1824" i="4" s="1"/>
  <c r="BA1825" i="4"/>
  <c r="BB1825" i="4" s="1"/>
  <c r="BA1826" i="4"/>
  <c r="BB1826" i="4" s="1"/>
  <c r="BA1827" i="4"/>
  <c r="BB1827" i="4" s="1"/>
  <c r="BA1828" i="4"/>
  <c r="BB1828" i="4" s="1"/>
  <c r="BA1829" i="4"/>
  <c r="BB1829" i="4" s="1"/>
  <c r="BA1830" i="4"/>
  <c r="BB1830" i="4" s="1"/>
  <c r="BA1831" i="4"/>
  <c r="BB1831" i="4" s="1"/>
  <c r="BA1832" i="4"/>
  <c r="BB1832" i="4" s="1"/>
  <c r="BA1833" i="4"/>
  <c r="BB1833" i="4" s="1"/>
  <c r="BA1834" i="4"/>
  <c r="BB1834" i="4" s="1"/>
  <c r="BA1835" i="4"/>
  <c r="BB1835" i="4" s="1"/>
  <c r="BA1836" i="4"/>
  <c r="BB1836" i="4" s="1"/>
  <c r="BA1837" i="4"/>
  <c r="BB1837" i="4" s="1"/>
  <c r="BA1838" i="4"/>
  <c r="BB1838" i="4" s="1"/>
  <c r="BA1839" i="4"/>
  <c r="BB1839" i="4" s="1"/>
  <c r="BA1840" i="4"/>
  <c r="BB1840" i="4" s="1"/>
  <c r="BA1841" i="4"/>
  <c r="BB1841" i="4" s="1"/>
  <c r="BA1842" i="4"/>
  <c r="BB1842" i="4" s="1"/>
  <c r="BA1843" i="4"/>
  <c r="BB1843" i="4" s="1"/>
  <c r="BA1844" i="4"/>
  <c r="BB1844" i="4" s="1"/>
  <c r="BA1845" i="4"/>
  <c r="BB1845" i="4" s="1"/>
  <c r="BA1846" i="4"/>
  <c r="BB1846" i="4" s="1"/>
  <c r="BA1847" i="4"/>
  <c r="BB1847" i="4" s="1"/>
  <c r="BA1848" i="4"/>
  <c r="BB1848" i="4" s="1"/>
  <c r="BA1849" i="4"/>
  <c r="BB1849" i="4" s="1"/>
  <c r="BA1850" i="4"/>
  <c r="BB1850" i="4" s="1"/>
  <c r="BA1851" i="4"/>
  <c r="BB1851" i="4" s="1"/>
  <c r="BA1852" i="4"/>
  <c r="BB1852" i="4" s="1"/>
  <c r="BA1853" i="4"/>
  <c r="BB1853" i="4" s="1"/>
  <c r="BA1854" i="4"/>
  <c r="BB1854" i="4" s="1"/>
  <c r="BA1855" i="4"/>
  <c r="BB1855" i="4" s="1"/>
  <c r="BA1856" i="4"/>
  <c r="BB1856" i="4" s="1"/>
  <c r="BA1857" i="4"/>
  <c r="BB1857" i="4" s="1"/>
  <c r="BA1858" i="4"/>
  <c r="BB1858" i="4" s="1"/>
  <c r="BA1859" i="4"/>
  <c r="BB1859" i="4" s="1"/>
  <c r="BA1860" i="4"/>
  <c r="BB1860" i="4" s="1"/>
  <c r="BA1861" i="4"/>
  <c r="BB1861" i="4" s="1"/>
  <c r="BA1862" i="4"/>
  <c r="BB1862" i="4" s="1"/>
  <c r="BA1863" i="4"/>
  <c r="BB1863" i="4" s="1"/>
  <c r="BA1864" i="4"/>
  <c r="BB1864" i="4" s="1"/>
  <c r="BA1865" i="4"/>
  <c r="BB1865" i="4" s="1"/>
  <c r="BA1866" i="4"/>
  <c r="BB1866" i="4" s="1"/>
  <c r="BA1867" i="4"/>
  <c r="BB1867" i="4" s="1"/>
  <c r="BA1868" i="4"/>
  <c r="BB1868" i="4" s="1"/>
  <c r="BA1869" i="4"/>
  <c r="BB1869" i="4" s="1"/>
  <c r="BA1870" i="4"/>
  <c r="BB1870" i="4" s="1"/>
  <c r="BA1871" i="4"/>
  <c r="BB1871" i="4" s="1"/>
  <c r="BA1872" i="4"/>
  <c r="BB1872" i="4" s="1"/>
  <c r="BA1873" i="4"/>
  <c r="BB1873" i="4" s="1"/>
  <c r="BA1874" i="4"/>
  <c r="BB1874" i="4" s="1"/>
  <c r="BA1875" i="4"/>
  <c r="BB1875" i="4" s="1"/>
  <c r="BA1876" i="4"/>
  <c r="BB1876" i="4" s="1"/>
  <c r="BA1877" i="4"/>
  <c r="BB1877" i="4" s="1"/>
  <c r="BA1878" i="4"/>
  <c r="BB1878" i="4" s="1"/>
  <c r="BA1879" i="4"/>
  <c r="BB1879" i="4" s="1"/>
  <c r="BA1880" i="4"/>
  <c r="BB1880" i="4" s="1"/>
  <c r="BA1881" i="4"/>
  <c r="BB1881" i="4" s="1"/>
  <c r="BA1882" i="4"/>
  <c r="BB1882" i="4" s="1"/>
  <c r="BA1883" i="4"/>
  <c r="BB1883" i="4" s="1"/>
  <c r="BA1884" i="4"/>
  <c r="BB1884" i="4" s="1"/>
  <c r="BA1885" i="4"/>
  <c r="BB1885" i="4" s="1"/>
  <c r="BA1886" i="4"/>
  <c r="BB1886" i="4" s="1"/>
  <c r="BA1887" i="4"/>
  <c r="BB1887" i="4" s="1"/>
  <c r="BA1888" i="4"/>
  <c r="BB1888" i="4" s="1"/>
  <c r="BA1889" i="4"/>
  <c r="BB1889" i="4" s="1"/>
  <c r="BA1890" i="4"/>
  <c r="BB1890" i="4" s="1"/>
  <c r="BA1891" i="4"/>
  <c r="BB1891" i="4" s="1"/>
  <c r="BA1892" i="4"/>
  <c r="BB1892" i="4" s="1"/>
  <c r="BA1893" i="4"/>
  <c r="BB1893" i="4" s="1"/>
  <c r="BA1894" i="4"/>
  <c r="BB1894" i="4" s="1"/>
  <c r="BA1895" i="4"/>
  <c r="BB1895" i="4" s="1"/>
  <c r="BA1896" i="4"/>
  <c r="BB1896" i="4" s="1"/>
  <c r="BA1897" i="4"/>
  <c r="BB1897" i="4" s="1"/>
  <c r="BA1898" i="4"/>
  <c r="BB1898" i="4" s="1"/>
  <c r="BA1899" i="4"/>
  <c r="BB1899" i="4" s="1"/>
  <c r="BA1900" i="4"/>
  <c r="BB1900" i="4" s="1"/>
  <c r="BA1901" i="4"/>
  <c r="BB1901" i="4" s="1"/>
  <c r="BA1902" i="4"/>
  <c r="BB1902" i="4" s="1"/>
  <c r="BA1903" i="4"/>
  <c r="BB1903" i="4" s="1"/>
  <c r="BA1904" i="4"/>
  <c r="BB1904" i="4" s="1"/>
  <c r="BA1905" i="4"/>
  <c r="BB1905" i="4" s="1"/>
  <c r="BA1906" i="4"/>
  <c r="BB1906" i="4" s="1"/>
  <c r="BA1907" i="4"/>
  <c r="BB1907" i="4" s="1"/>
  <c r="BA1908" i="4"/>
  <c r="BB1908" i="4" s="1"/>
  <c r="BA1909" i="4"/>
  <c r="BB1909" i="4" s="1"/>
  <c r="BA1910" i="4"/>
  <c r="BB1910" i="4" s="1"/>
  <c r="BA1911" i="4"/>
  <c r="BB1911" i="4" s="1"/>
  <c r="BA1912" i="4"/>
  <c r="BB1912" i="4" s="1"/>
  <c r="BA1913" i="4"/>
  <c r="BB1913" i="4" s="1"/>
  <c r="BA1914" i="4"/>
  <c r="BB1914" i="4" s="1"/>
  <c r="BA1915" i="4"/>
  <c r="BB1915" i="4" s="1"/>
  <c r="BA1916" i="4"/>
  <c r="BB1916" i="4" s="1"/>
  <c r="BA1917" i="4"/>
  <c r="BB1917" i="4" s="1"/>
  <c r="BA1918" i="4"/>
  <c r="BB1918" i="4" s="1"/>
  <c r="BA1919" i="4"/>
  <c r="BB1919" i="4" s="1"/>
  <c r="BA1920" i="4"/>
  <c r="BB1920" i="4" s="1"/>
  <c r="BA1921" i="4"/>
  <c r="BB1921" i="4" s="1"/>
  <c r="BA1922" i="4"/>
  <c r="BB1922" i="4" s="1"/>
  <c r="BA1923" i="4"/>
  <c r="BB1923" i="4" s="1"/>
  <c r="BA1924" i="4"/>
  <c r="BB1924" i="4" s="1"/>
  <c r="BA1925" i="4"/>
  <c r="BB1925" i="4" s="1"/>
  <c r="BA1926" i="4"/>
  <c r="BB1926" i="4" s="1"/>
  <c r="BA1927" i="4"/>
  <c r="BB1927" i="4" s="1"/>
  <c r="BA1928" i="4"/>
  <c r="BB1928" i="4" s="1"/>
  <c r="BA1929" i="4"/>
  <c r="BB1929" i="4" s="1"/>
  <c r="BA1930" i="4"/>
  <c r="BB1930" i="4" s="1"/>
  <c r="BA1931" i="4"/>
  <c r="BB1931" i="4" s="1"/>
  <c r="BA1932" i="4"/>
  <c r="BB1932" i="4" s="1"/>
  <c r="BA1933" i="4"/>
  <c r="BB1933" i="4" s="1"/>
  <c r="BA1934" i="4"/>
  <c r="BB1934" i="4" s="1"/>
  <c r="BA1935" i="4"/>
  <c r="BB1935" i="4" s="1"/>
  <c r="BA1936" i="4"/>
  <c r="BB1936" i="4" s="1"/>
  <c r="BA1937" i="4"/>
  <c r="BB1937" i="4" s="1"/>
  <c r="BA1938" i="4"/>
  <c r="BB1938" i="4" s="1"/>
  <c r="BA1939" i="4"/>
  <c r="BB1939" i="4" s="1"/>
  <c r="BA1940" i="4"/>
  <c r="BB1940" i="4" s="1"/>
  <c r="BA1941" i="4"/>
  <c r="BB1941" i="4" s="1"/>
  <c r="BA1942" i="4"/>
  <c r="BB1942" i="4" s="1"/>
  <c r="BA1943" i="4"/>
  <c r="BB1943" i="4" s="1"/>
  <c r="BA1944" i="4"/>
  <c r="BB1944" i="4" s="1"/>
  <c r="BA1945" i="4"/>
  <c r="BB1945" i="4" s="1"/>
  <c r="BA1946" i="4"/>
  <c r="BB1946" i="4" s="1"/>
  <c r="BA1947" i="4"/>
  <c r="BB1947" i="4" s="1"/>
  <c r="BA1948" i="4"/>
  <c r="BB1948" i="4" s="1"/>
  <c r="BA1949" i="4"/>
  <c r="BB1949" i="4" s="1"/>
  <c r="BA1950" i="4"/>
  <c r="BB1950" i="4" s="1"/>
  <c r="BA1951" i="4"/>
  <c r="BB1951" i="4" s="1"/>
  <c r="BA1952" i="4"/>
  <c r="BB1952" i="4" s="1"/>
  <c r="BA1953" i="4"/>
  <c r="BB1953" i="4" s="1"/>
  <c r="BA1954" i="4"/>
  <c r="BB1954" i="4" s="1"/>
  <c r="BA1955" i="4"/>
  <c r="BB1955" i="4" s="1"/>
  <c r="BA1956" i="4"/>
  <c r="BB1956" i="4" s="1"/>
  <c r="BA1957" i="4"/>
  <c r="BB1957" i="4" s="1"/>
  <c r="BA1958" i="4"/>
  <c r="BB1958" i="4" s="1"/>
  <c r="BA1959" i="4"/>
  <c r="BB1959" i="4" s="1"/>
  <c r="BA1960" i="4"/>
  <c r="BB1960" i="4" s="1"/>
  <c r="BA1961" i="4"/>
  <c r="BB1961" i="4" s="1"/>
  <c r="BA1962" i="4"/>
  <c r="BB1962" i="4" s="1"/>
  <c r="BA1963" i="4"/>
  <c r="BB1963" i="4" s="1"/>
  <c r="BA1964" i="4"/>
  <c r="BB1964" i="4" s="1"/>
  <c r="BA1965" i="4"/>
  <c r="BB1965" i="4" s="1"/>
  <c r="BA1966" i="4"/>
  <c r="BB1966" i="4" s="1"/>
  <c r="BA1967" i="4"/>
  <c r="BB1967" i="4" s="1"/>
  <c r="BA1968" i="4"/>
  <c r="BB1968" i="4" s="1"/>
  <c r="BA1969" i="4"/>
  <c r="BB1969" i="4" s="1"/>
  <c r="BA1970" i="4"/>
  <c r="BB1970" i="4" s="1"/>
  <c r="BA1971" i="4"/>
  <c r="BB1971" i="4" s="1"/>
  <c r="BA1972" i="4"/>
  <c r="BB1972" i="4" s="1"/>
  <c r="BA1973" i="4"/>
  <c r="BB1973" i="4" s="1"/>
  <c r="BA1974" i="4"/>
  <c r="BB1974" i="4" s="1"/>
  <c r="BA1975" i="4"/>
  <c r="BB1975" i="4" s="1"/>
  <c r="BA1976" i="4"/>
  <c r="BB1976" i="4" s="1"/>
  <c r="BA1977" i="4"/>
  <c r="BB1977" i="4" s="1"/>
  <c r="BA1978" i="4"/>
  <c r="BB1978" i="4" s="1"/>
  <c r="BA1979" i="4"/>
  <c r="BB1979" i="4" s="1"/>
  <c r="BA1980" i="4"/>
  <c r="BB1980" i="4" s="1"/>
  <c r="BA1981" i="4"/>
  <c r="BB1981" i="4" s="1"/>
  <c r="BA1982" i="4"/>
  <c r="BB1982" i="4" s="1"/>
  <c r="BA1983" i="4"/>
  <c r="BB1983" i="4" s="1"/>
  <c r="BA1984" i="4"/>
  <c r="BB1984" i="4" s="1"/>
  <c r="BA1985" i="4"/>
  <c r="BB1985" i="4" s="1"/>
  <c r="BA1986" i="4"/>
  <c r="BB1986" i="4" s="1"/>
  <c r="BA1987" i="4"/>
  <c r="BB1987" i="4" s="1"/>
  <c r="BA1988" i="4"/>
  <c r="BB1988" i="4" s="1"/>
  <c r="BA1989" i="4"/>
  <c r="BB1989" i="4" s="1"/>
  <c r="BA1990" i="4"/>
  <c r="BB1990" i="4" s="1"/>
  <c r="BA1991" i="4"/>
  <c r="BB1991" i="4" s="1"/>
  <c r="BA1992" i="4"/>
  <c r="BB1992" i="4" s="1"/>
  <c r="BA1993" i="4"/>
  <c r="BB1993" i="4" s="1"/>
  <c r="BA1994" i="4"/>
  <c r="BB1994" i="4" s="1"/>
  <c r="BA1995" i="4"/>
  <c r="BB1995" i="4" s="1"/>
  <c r="BA1996" i="4"/>
  <c r="BB1996" i="4" s="1"/>
  <c r="BA1997" i="4"/>
  <c r="BB1997" i="4" s="1"/>
  <c r="BA1998" i="4"/>
  <c r="BB1998" i="4" s="1"/>
  <c r="BA1999" i="4"/>
  <c r="BB1999" i="4" s="1"/>
  <c r="BA2000" i="4"/>
  <c r="BB2000" i="4" s="1"/>
  <c r="BA2001" i="4"/>
  <c r="BB2001" i="4" s="1"/>
  <c r="BA2002" i="4"/>
  <c r="BB2002" i="4" s="1"/>
  <c r="BA2003" i="4"/>
  <c r="BB2003" i="4" s="1"/>
  <c r="BA2004" i="4"/>
  <c r="BB2004" i="4" s="1"/>
  <c r="BA5" i="4"/>
  <c r="BF5" i="4" s="1"/>
  <c r="J2004" i="4"/>
  <c r="J2003" i="4"/>
  <c r="J2002" i="4"/>
  <c r="J2001" i="4"/>
  <c r="J2000" i="4"/>
  <c r="J1999" i="4"/>
  <c r="J1998" i="4"/>
  <c r="J1997" i="4"/>
  <c r="J1996" i="4"/>
  <c r="J1995" i="4"/>
  <c r="J1994" i="4"/>
  <c r="J1993" i="4"/>
  <c r="J1992" i="4"/>
  <c r="J1991" i="4"/>
  <c r="J1990" i="4"/>
  <c r="J1989" i="4"/>
  <c r="J1988" i="4"/>
  <c r="J1987" i="4"/>
  <c r="J1986" i="4"/>
  <c r="J1985" i="4"/>
  <c r="J1984" i="4"/>
  <c r="J1983" i="4"/>
  <c r="J1982" i="4"/>
  <c r="J1981" i="4"/>
  <c r="J1980" i="4"/>
  <c r="J1979" i="4"/>
  <c r="J1978" i="4"/>
  <c r="J1977" i="4"/>
  <c r="J1976" i="4"/>
  <c r="J1975" i="4"/>
  <c r="J1974" i="4"/>
  <c r="J1973" i="4"/>
  <c r="J1972" i="4"/>
  <c r="J1971" i="4"/>
  <c r="J1970" i="4"/>
  <c r="J1969" i="4"/>
  <c r="J1968" i="4"/>
  <c r="J1967" i="4"/>
  <c r="J1966" i="4"/>
  <c r="J1965" i="4"/>
  <c r="J1964" i="4"/>
  <c r="J1963" i="4"/>
  <c r="J1962" i="4"/>
  <c r="J1961" i="4"/>
  <c r="J1960" i="4"/>
  <c r="J1959" i="4"/>
  <c r="J1958" i="4"/>
  <c r="J1957" i="4"/>
  <c r="J1956" i="4"/>
  <c r="J1955" i="4"/>
  <c r="J1954" i="4"/>
  <c r="J1953" i="4"/>
  <c r="J1952" i="4"/>
  <c r="J1951" i="4"/>
  <c r="J1950" i="4"/>
  <c r="J1949" i="4"/>
  <c r="J1948" i="4"/>
  <c r="J1947" i="4"/>
  <c r="J1946" i="4"/>
  <c r="J1945" i="4"/>
  <c r="J1944" i="4"/>
  <c r="J1943" i="4"/>
  <c r="J1942" i="4"/>
  <c r="J1941" i="4"/>
  <c r="J1940" i="4"/>
  <c r="J1939" i="4"/>
  <c r="J1938" i="4"/>
  <c r="J1937" i="4"/>
  <c r="J1936" i="4"/>
  <c r="J1935" i="4"/>
  <c r="J1934" i="4"/>
  <c r="J1933" i="4"/>
  <c r="J1932" i="4"/>
  <c r="J1931" i="4"/>
  <c r="J1930" i="4"/>
  <c r="J1929" i="4"/>
  <c r="J1928" i="4"/>
  <c r="J1927" i="4"/>
  <c r="J1926" i="4"/>
  <c r="J1925" i="4"/>
  <c r="J1924" i="4"/>
  <c r="J1923" i="4"/>
  <c r="J1922" i="4"/>
  <c r="J1921" i="4"/>
  <c r="J1920" i="4"/>
  <c r="J1919" i="4"/>
  <c r="J1918" i="4"/>
  <c r="J1917" i="4"/>
  <c r="J1916" i="4"/>
  <c r="J1915" i="4"/>
  <c r="J1914" i="4"/>
  <c r="J1913" i="4"/>
  <c r="J1912" i="4"/>
  <c r="J1911" i="4"/>
  <c r="J1910" i="4"/>
  <c r="J1909" i="4"/>
  <c r="J1908" i="4"/>
  <c r="J1907" i="4"/>
  <c r="J1906" i="4"/>
  <c r="J1905" i="4"/>
  <c r="J1904" i="4"/>
  <c r="J1903" i="4"/>
  <c r="J1902" i="4"/>
  <c r="J1901" i="4"/>
  <c r="J1900" i="4"/>
  <c r="J1899" i="4"/>
  <c r="J1898" i="4"/>
  <c r="J1897" i="4"/>
  <c r="J1896" i="4"/>
  <c r="J1895" i="4"/>
  <c r="J1894" i="4"/>
  <c r="J1893" i="4"/>
  <c r="J1892" i="4"/>
  <c r="J1891" i="4"/>
  <c r="J1890" i="4"/>
  <c r="J1889" i="4"/>
  <c r="J1888" i="4"/>
  <c r="J1887" i="4"/>
  <c r="J1886" i="4"/>
  <c r="J1885" i="4"/>
  <c r="J1884" i="4"/>
  <c r="J1883" i="4"/>
  <c r="J1882" i="4"/>
  <c r="J1881" i="4"/>
  <c r="J1880" i="4"/>
  <c r="J1879" i="4"/>
  <c r="J1878" i="4"/>
  <c r="J1877" i="4"/>
  <c r="J1876" i="4"/>
  <c r="J1875" i="4"/>
  <c r="J1874" i="4"/>
  <c r="J1873" i="4"/>
  <c r="J1872" i="4"/>
  <c r="J1871" i="4"/>
  <c r="J1870" i="4"/>
  <c r="J1869" i="4"/>
  <c r="J1868" i="4"/>
  <c r="J1867" i="4"/>
  <c r="J1866" i="4"/>
  <c r="J1865" i="4"/>
  <c r="J1864" i="4"/>
  <c r="J1863" i="4"/>
  <c r="J1862" i="4"/>
  <c r="J1861" i="4"/>
  <c r="J1860" i="4"/>
  <c r="J1859" i="4"/>
  <c r="J1858" i="4"/>
  <c r="J1857" i="4"/>
  <c r="J1856" i="4"/>
  <c r="J1855" i="4"/>
  <c r="J1854" i="4"/>
  <c r="J1853" i="4"/>
  <c r="J1852" i="4"/>
  <c r="J1851" i="4"/>
  <c r="J1850" i="4"/>
  <c r="J1849" i="4"/>
  <c r="J1848" i="4"/>
  <c r="J1847" i="4"/>
  <c r="J1846" i="4"/>
  <c r="J1845" i="4"/>
  <c r="J1844" i="4"/>
  <c r="J1843" i="4"/>
  <c r="J1842" i="4"/>
  <c r="J1841" i="4"/>
  <c r="J1840" i="4"/>
  <c r="J1839" i="4"/>
  <c r="J1838" i="4"/>
  <c r="J1837" i="4"/>
  <c r="J1836" i="4"/>
  <c r="J1835" i="4"/>
  <c r="J1834" i="4"/>
  <c r="J1833" i="4"/>
  <c r="J1832" i="4"/>
  <c r="J1831" i="4"/>
  <c r="J1830" i="4"/>
  <c r="J1829" i="4"/>
  <c r="J1828" i="4"/>
  <c r="J1827" i="4"/>
  <c r="J1826" i="4"/>
  <c r="J1825" i="4"/>
  <c r="J1824" i="4"/>
  <c r="J1823" i="4"/>
  <c r="J1822" i="4"/>
  <c r="J1821" i="4"/>
  <c r="J1820" i="4"/>
  <c r="J1819" i="4"/>
  <c r="J1818" i="4"/>
  <c r="J1817" i="4"/>
  <c r="J1816" i="4"/>
  <c r="J1815" i="4"/>
  <c r="J1814" i="4"/>
  <c r="J1813" i="4"/>
  <c r="J1812" i="4"/>
  <c r="J1811" i="4"/>
  <c r="J1810" i="4"/>
  <c r="J1809" i="4"/>
  <c r="J1808" i="4"/>
  <c r="J1807" i="4"/>
  <c r="J1806" i="4"/>
  <c r="J1805" i="4"/>
  <c r="J1804" i="4"/>
  <c r="J1803" i="4"/>
  <c r="J1802" i="4"/>
  <c r="J1801" i="4"/>
  <c r="J1800" i="4"/>
  <c r="J1799" i="4"/>
  <c r="J1798" i="4"/>
  <c r="J1797" i="4"/>
  <c r="J1796" i="4"/>
  <c r="J1795" i="4"/>
  <c r="J1794" i="4"/>
  <c r="J1793" i="4"/>
  <c r="J1792" i="4"/>
  <c r="J1791" i="4"/>
  <c r="J1790" i="4"/>
  <c r="J1789" i="4"/>
  <c r="J1788" i="4"/>
  <c r="J1787" i="4"/>
  <c r="J1786" i="4"/>
  <c r="J1785" i="4"/>
  <c r="J1784" i="4"/>
  <c r="J1783" i="4"/>
  <c r="J1782" i="4"/>
  <c r="J1781" i="4"/>
  <c r="J1780" i="4"/>
  <c r="J1779" i="4"/>
  <c r="J1778" i="4"/>
  <c r="J1777" i="4"/>
  <c r="J1776" i="4"/>
  <c r="J1775" i="4"/>
  <c r="J1774" i="4"/>
  <c r="J1773" i="4"/>
  <c r="J1772" i="4"/>
  <c r="J1771" i="4"/>
  <c r="J1770" i="4"/>
  <c r="J1769" i="4"/>
  <c r="J1768" i="4"/>
  <c r="J1767" i="4"/>
  <c r="J1766" i="4"/>
  <c r="J1765" i="4"/>
  <c r="J1764" i="4"/>
  <c r="J1763" i="4"/>
  <c r="J1762" i="4"/>
  <c r="J1761" i="4"/>
  <c r="J1760" i="4"/>
  <c r="J1759" i="4"/>
  <c r="J1758" i="4"/>
  <c r="J1757" i="4"/>
  <c r="J1756" i="4"/>
  <c r="J1755" i="4"/>
  <c r="J1754" i="4"/>
  <c r="J1753" i="4"/>
  <c r="J1752" i="4"/>
  <c r="J1751" i="4"/>
  <c r="J1750" i="4"/>
  <c r="J1749" i="4"/>
  <c r="J1748" i="4"/>
  <c r="J1747" i="4"/>
  <c r="J1746" i="4"/>
  <c r="J1745" i="4"/>
  <c r="J1744" i="4"/>
  <c r="J1743" i="4"/>
  <c r="J1742" i="4"/>
  <c r="J1741" i="4"/>
  <c r="J1740" i="4"/>
  <c r="J1739" i="4"/>
  <c r="J1738" i="4"/>
  <c r="J1737" i="4"/>
  <c r="J1736" i="4"/>
  <c r="J1735" i="4"/>
  <c r="J1734" i="4"/>
  <c r="J1733" i="4"/>
  <c r="J1732" i="4"/>
  <c r="J1731" i="4"/>
  <c r="J1730" i="4"/>
  <c r="J1729" i="4"/>
  <c r="J1728" i="4"/>
  <c r="J1727" i="4"/>
  <c r="J1726" i="4"/>
  <c r="J1725" i="4"/>
  <c r="J1724" i="4"/>
  <c r="J1723" i="4"/>
  <c r="J1722" i="4"/>
  <c r="J1721" i="4"/>
  <c r="J1720" i="4"/>
  <c r="J1719" i="4"/>
  <c r="J1718" i="4"/>
  <c r="J1717" i="4"/>
  <c r="J1716" i="4"/>
  <c r="J1715" i="4"/>
  <c r="J1714" i="4"/>
  <c r="J1713" i="4"/>
  <c r="J1712" i="4"/>
  <c r="J1711" i="4"/>
  <c r="J1710" i="4"/>
  <c r="J1709" i="4"/>
  <c r="J1708" i="4"/>
  <c r="J1707" i="4"/>
  <c r="J1706" i="4"/>
  <c r="J1705" i="4"/>
  <c r="J1704" i="4"/>
  <c r="J1703" i="4"/>
  <c r="J1702" i="4"/>
  <c r="J1701" i="4"/>
  <c r="J1700" i="4"/>
  <c r="J1699" i="4"/>
  <c r="J1698" i="4"/>
  <c r="J1697" i="4"/>
  <c r="J1696" i="4"/>
  <c r="J1695" i="4"/>
  <c r="J1694" i="4"/>
  <c r="J1693" i="4"/>
  <c r="J1692" i="4"/>
  <c r="J1691" i="4"/>
  <c r="J1690" i="4"/>
  <c r="J1689" i="4"/>
  <c r="J1688" i="4"/>
  <c r="J1687" i="4"/>
  <c r="J1686" i="4"/>
  <c r="J1685" i="4"/>
  <c r="J1684" i="4"/>
  <c r="J1683" i="4"/>
  <c r="J1682" i="4"/>
  <c r="J1681" i="4"/>
  <c r="J1680" i="4"/>
  <c r="J1679" i="4"/>
  <c r="J1678" i="4"/>
  <c r="J1677" i="4"/>
  <c r="J1676" i="4"/>
  <c r="J1675" i="4"/>
  <c r="J1674" i="4"/>
  <c r="J1673" i="4"/>
  <c r="J1672" i="4"/>
  <c r="J1671" i="4"/>
  <c r="J1670" i="4"/>
  <c r="J1669" i="4"/>
  <c r="J1668" i="4"/>
  <c r="J1667" i="4"/>
  <c r="J1666" i="4"/>
  <c r="J1665" i="4"/>
  <c r="J1664" i="4"/>
  <c r="J1663" i="4"/>
  <c r="J1662" i="4"/>
  <c r="J1661" i="4"/>
  <c r="J1660" i="4"/>
  <c r="J1659" i="4"/>
  <c r="J1658" i="4"/>
  <c r="J1657" i="4"/>
  <c r="J1656" i="4"/>
  <c r="J1655" i="4"/>
  <c r="J1654" i="4"/>
  <c r="J1653" i="4"/>
  <c r="J1652" i="4"/>
  <c r="J1651" i="4"/>
  <c r="J1650" i="4"/>
  <c r="J1649" i="4"/>
  <c r="J1648" i="4"/>
  <c r="J1647" i="4"/>
  <c r="J1646" i="4"/>
  <c r="J1645" i="4"/>
  <c r="J1644" i="4"/>
  <c r="J1643" i="4"/>
  <c r="J1642" i="4"/>
  <c r="J1641" i="4"/>
  <c r="J1640" i="4"/>
  <c r="J1639" i="4"/>
  <c r="J1638" i="4"/>
  <c r="J1637" i="4"/>
  <c r="J1636" i="4"/>
  <c r="J1635" i="4"/>
  <c r="J1634" i="4"/>
  <c r="J1633" i="4"/>
  <c r="J1632" i="4"/>
  <c r="J1631" i="4"/>
  <c r="J1630" i="4"/>
  <c r="J1629" i="4"/>
  <c r="J1628" i="4"/>
  <c r="J1627" i="4"/>
  <c r="J1626" i="4"/>
  <c r="J1625" i="4"/>
  <c r="J1624" i="4"/>
  <c r="J1623" i="4"/>
  <c r="J1622" i="4"/>
  <c r="J1621" i="4"/>
  <c r="J1620" i="4"/>
  <c r="J1619" i="4"/>
  <c r="J1618" i="4"/>
  <c r="J1617" i="4"/>
  <c r="J1616" i="4"/>
  <c r="J1615" i="4"/>
  <c r="J1614" i="4"/>
  <c r="J1613" i="4"/>
  <c r="J1612" i="4"/>
  <c r="J1611" i="4"/>
  <c r="J1610" i="4"/>
  <c r="J1609" i="4"/>
  <c r="J1608" i="4"/>
  <c r="J1607" i="4"/>
  <c r="J1606" i="4"/>
  <c r="J1605" i="4"/>
  <c r="J1604" i="4"/>
  <c r="J1603" i="4"/>
  <c r="J1602" i="4"/>
  <c r="J1601" i="4"/>
  <c r="J1600" i="4"/>
  <c r="J1599" i="4"/>
  <c r="J1598" i="4"/>
  <c r="J1597" i="4"/>
  <c r="J1596" i="4"/>
  <c r="J1595" i="4"/>
  <c r="J1594" i="4"/>
  <c r="J1593" i="4"/>
  <c r="J1592" i="4"/>
  <c r="J1591" i="4"/>
  <c r="J1590" i="4"/>
  <c r="J1589" i="4"/>
  <c r="J1588" i="4"/>
  <c r="J1587" i="4"/>
  <c r="J1586" i="4"/>
  <c r="J1585" i="4"/>
  <c r="J1584" i="4"/>
  <c r="J1583" i="4"/>
  <c r="J1582" i="4"/>
  <c r="J1581" i="4"/>
  <c r="J1580" i="4"/>
  <c r="J1579" i="4"/>
  <c r="J1578" i="4"/>
  <c r="J1577" i="4"/>
  <c r="J1576" i="4"/>
  <c r="J1575" i="4"/>
  <c r="J1574" i="4"/>
  <c r="J1573" i="4"/>
  <c r="J1572" i="4"/>
  <c r="J1571" i="4"/>
  <c r="J1570" i="4"/>
  <c r="J1569" i="4"/>
  <c r="J1568" i="4"/>
  <c r="J1567" i="4"/>
  <c r="J1566" i="4"/>
  <c r="J1565" i="4"/>
  <c r="J1564" i="4"/>
  <c r="J1563" i="4"/>
  <c r="J1562" i="4"/>
  <c r="J1561" i="4"/>
  <c r="J1560" i="4"/>
  <c r="J1559" i="4"/>
  <c r="J1558" i="4"/>
  <c r="J1557" i="4"/>
  <c r="J1556" i="4"/>
  <c r="J1555" i="4"/>
  <c r="J1554" i="4"/>
  <c r="J1553" i="4"/>
  <c r="J1552" i="4"/>
  <c r="J1551" i="4"/>
  <c r="J1550" i="4"/>
  <c r="J1549" i="4"/>
  <c r="J1548" i="4"/>
  <c r="J1547" i="4"/>
  <c r="J1546" i="4"/>
  <c r="J1545" i="4"/>
  <c r="J1544" i="4"/>
  <c r="J1543" i="4"/>
  <c r="J1542" i="4"/>
  <c r="J1541" i="4"/>
  <c r="J1540" i="4"/>
  <c r="J1539" i="4"/>
  <c r="J1538" i="4"/>
  <c r="J1537" i="4"/>
  <c r="J1536" i="4"/>
  <c r="J1535" i="4"/>
  <c r="J1534" i="4"/>
  <c r="J1533" i="4"/>
  <c r="J1532" i="4"/>
  <c r="J1531" i="4"/>
  <c r="J1530" i="4"/>
  <c r="J1529" i="4"/>
  <c r="J1528" i="4"/>
  <c r="J1527" i="4"/>
  <c r="J1526" i="4"/>
  <c r="J1525" i="4"/>
  <c r="J1524" i="4"/>
  <c r="J1523" i="4"/>
  <c r="J1522" i="4"/>
  <c r="J1521" i="4"/>
  <c r="J1520" i="4"/>
  <c r="J1519" i="4"/>
  <c r="J1518" i="4"/>
  <c r="J1517" i="4"/>
  <c r="J1516" i="4"/>
  <c r="J1515" i="4"/>
  <c r="J1514" i="4"/>
  <c r="J1513" i="4"/>
  <c r="J1512" i="4"/>
  <c r="J1511" i="4"/>
  <c r="J1510" i="4"/>
  <c r="J1509" i="4"/>
  <c r="J1508" i="4"/>
  <c r="J1507" i="4"/>
  <c r="J1506" i="4"/>
  <c r="J1505" i="4"/>
  <c r="J1504" i="4"/>
  <c r="J1503" i="4"/>
  <c r="J1502" i="4"/>
  <c r="J1501" i="4"/>
  <c r="J1500" i="4"/>
  <c r="J1499" i="4"/>
  <c r="J1498" i="4"/>
  <c r="J1497" i="4"/>
  <c r="J1496" i="4"/>
  <c r="J1495" i="4"/>
  <c r="J1494" i="4"/>
  <c r="J1493" i="4"/>
  <c r="J1492" i="4"/>
  <c r="J1491" i="4"/>
  <c r="J1490" i="4"/>
  <c r="J1489" i="4"/>
  <c r="J1488" i="4"/>
  <c r="J1487" i="4"/>
  <c r="J1486" i="4"/>
  <c r="J1485" i="4"/>
  <c r="J1484" i="4"/>
  <c r="J1483" i="4"/>
  <c r="J1482" i="4"/>
  <c r="J1481" i="4"/>
  <c r="J1480" i="4"/>
  <c r="J1479" i="4"/>
  <c r="J1478" i="4"/>
  <c r="J1477" i="4"/>
  <c r="J1476" i="4"/>
  <c r="J1475" i="4"/>
  <c r="J1474" i="4"/>
  <c r="J1473" i="4"/>
  <c r="J1472" i="4"/>
  <c r="J1471" i="4"/>
  <c r="J1470" i="4"/>
  <c r="J1469" i="4"/>
  <c r="J1468" i="4"/>
  <c r="J1467" i="4"/>
  <c r="J1466" i="4"/>
  <c r="J1465" i="4"/>
  <c r="J1464" i="4"/>
  <c r="J1463" i="4"/>
  <c r="J1462" i="4"/>
  <c r="J1461" i="4"/>
  <c r="J1460" i="4"/>
  <c r="J1459" i="4"/>
  <c r="J1458" i="4"/>
  <c r="J1457" i="4"/>
  <c r="J1456" i="4"/>
  <c r="J1455" i="4"/>
  <c r="J1454" i="4"/>
  <c r="J1453" i="4"/>
  <c r="J1452" i="4"/>
  <c r="J1451" i="4"/>
  <c r="J1450" i="4"/>
  <c r="J1449" i="4"/>
  <c r="J1448" i="4"/>
  <c r="J1447" i="4"/>
  <c r="J1446" i="4"/>
  <c r="J1445" i="4"/>
  <c r="J1444" i="4"/>
  <c r="J1443" i="4"/>
  <c r="J1442" i="4"/>
  <c r="J1441" i="4"/>
  <c r="J1440" i="4"/>
  <c r="J1439" i="4"/>
  <c r="J1438" i="4"/>
  <c r="J1437" i="4"/>
  <c r="J1436" i="4"/>
  <c r="J1435" i="4"/>
  <c r="J1434" i="4"/>
  <c r="J1433" i="4"/>
  <c r="J1432" i="4"/>
  <c r="J1431" i="4"/>
  <c r="J1430" i="4"/>
  <c r="J1429" i="4"/>
  <c r="J1428" i="4"/>
  <c r="J1427" i="4"/>
  <c r="J1426" i="4"/>
  <c r="J1425" i="4"/>
  <c r="J1424" i="4"/>
  <c r="J1423" i="4"/>
  <c r="J1422" i="4"/>
  <c r="J1421" i="4"/>
  <c r="J1420" i="4"/>
  <c r="J1419" i="4"/>
  <c r="J1418" i="4"/>
  <c r="J1417" i="4"/>
  <c r="J1416" i="4"/>
  <c r="J1415" i="4"/>
  <c r="J1414" i="4"/>
  <c r="J1413" i="4"/>
  <c r="J1412" i="4"/>
  <c r="J1411" i="4"/>
  <c r="J1410" i="4"/>
  <c r="J1409" i="4"/>
  <c r="J1408" i="4"/>
  <c r="J1407" i="4"/>
  <c r="J1406" i="4"/>
  <c r="J1405" i="4"/>
  <c r="J1404" i="4"/>
  <c r="J1403" i="4"/>
  <c r="J1402" i="4"/>
  <c r="J1401" i="4"/>
  <c r="J1400" i="4"/>
  <c r="J1399" i="4"/>
  <c r="J1398" i="4"/>
  <c r="J1397" i="4"/>
  <c r="J1396" i="4"/>
  <c r="J1395" i="4"/>
  <c r="J1394" i="4"/>
  <c r="J1393" i="4"/>
  <c r="J1392" i="4"/>
  <c r="J1391" i="4"/>
  <c r="J1390" i="4"/>
  <c r="J1389" i="4"/>
  <c r="J1388" i="4"/>
  <c r="J1387" i="4"/>
  <c r="J1386" i="4"/>
  <c r="J1385" i="4"/>
  <c r="J1384" i="4"/>
  <c r="J1383" i="4"/>
  <c r="J1382" i="4"/>
  <c r="J1381" i="4"/>
  <c r="J1380" i="4"/>
  <c r="J1379" i="4"/>
  <c r="J1378" i="4"/>
  <c r="J1377" i="4"/>
  <c r="J1376" i="4"/>
  <c r="J1375" i="4"/>
  <c r="J1374" i="4"/>
  <c r="J1373" i="4"/>
  <c r="J1372" i="4"/>
  <c r="J1371" i="4"/>
  <c r="J1370" i="4"/>
  <c r="J1369" i="4"/>
  <c r="J1368" i="4"/>
  <c r="J1367" i="4"/>
  <c r="J1366" i="4"/>
  <c r="J1365" i="4"/>
  <c r="J1364" i="4"/>
  <c r="J1363" i="4"/>
  <c r="J1362" i="4"/>
  <c r="J1361" i="4"/>
  <c r="J1360" i="4"/>
  <c r="J1359" i="4"/>
  <c r="J1358" i="4"/>
  <c r="J1357" i="4"/>
  <c r="J1356" i="4"/>
  <c r="J1355" i="4"/>
  <c r="J1354" i="4"/>
  <c r="J1353" i="4"/>
  <c r="J1352" i="4"/>
  <c r="J1351" i="4"/>
  <c r="J1350" i="4"/>
  <c r="J1349" i="4"/>
  <c r="J1348" i="4"/>
  <c r="J1347" i="4"/>
  <c r="J1346" i="4"/>
  <c r="J1345" i="4"/>
  <c r="J1344" i="4"/>
  <c r="J1343" i="4"/>
  <c r="J1342" i="4"/>
  <c r="J1341" i="4"/>
  <c r="J1340" i="4"/>
  <c r="J1339" i="4"/>
  <c r="J1338" i="4"/>
  <c r="J1337" i="4"/>
  <c r="J1336" i="4"/>
  <c r="J1335" i="4"/>
  <c r="J1334" i="4"/>
  <c r="J1333" i="4"/>
  <c r="J1332" i="4"/>
  <c r="J1331" i="4"/>
  <c r="J1330" i="4"/>
  <c r="J1329" i="4"/>
  <c r="J1328" i="4"/>
  <c r="J1327" i="4"/>
  <c r="J1326" i="4"/>
  <c r="J1325" i="4"/>
  <c r="J1324" i="4"/>
  <c r="J1323" i="4"/>
  <c r="J1322" i="4"/>
  <c r="J1321" i="4"/>
  <c r="J1320" i="4"/>
  <c r="J1319" i="4"/>
  <c r="J1318" i="4"/>
  <c r="J1317" i="4"/>
  <c r="J1316" i="4"/>
  <c r="J1315" i="4"/>
  <c r="J1314" i="4"/>
  <c r="J1313" i="4"/>
  <c r="J1312" i="4"/>
  <c r="J1311" i="4"/>
  <c r="J1310" i="4"/>
  <c r="J1309" i="4"/>
  <c r="J1308" i="4"/>
  <c r="J1307" i="4"/>
  <c r="J1306" i="4"/>
  <c r="J1305" i="4"/>
  <c r="J1304" i="4"/>
  <c r="J1303" i="4"/>
  <c r="J1302" i="4"/>
  <c r="J1301" i="4"/>
  <c r="J1300" i="4"/>
  <c r="J1299" i="4"/>
  <c r="J1298" i="4"/>
  <c r="J1297" i="4"/>
  <c r="J1296" i="4"/>
  <c r="J1295" i="4"/>
  <c r="J1294" i="4"/>
  <c r="J1293" i="4"/>
  <c r="J1292" i="4"/>
  <c r="J1291" i="4"/>
  <c r="J1290" i="4"/>
  <c r="J1289" i="4"/>
  <c r="J1288" i="4"/>
  <c r="J1287" i="4"/>
  <c r="J1286" i="4"/>
  <c r="J1285" i="4"/>
  <c r="J1284" i="4"/>
  <c r="J1283" i="4"/>
  <c r="J1282" i="4"/>
  <c r="J1281" i="4"/>
  <c r="J1280" i="4"/>
  <c r="J1279" i="4"/>
  <c r="J1278" i="4"/>
  <c r="J1277" i="4"/>
  <c r="J1276" i="4"/>
  <c r="J1275" i="4"/>
  <c r="J1274" i="4"/>
  <c r="J1273" i="4"/>
  <c r="J1272" i="4"/>
  <c r="J1271" i="4"/>
  <c r="J1270" i="4"/>
  <c r="J1269" i="4"/>
  <c r="J1268" i="4"/>
  <c r="J1267" i="4"/>
  <c r="J1266" i="4"/>
  <c r="J1265" i="4"/>
  <c r="J1264" i="4"/>
  <c r="J1263" i="4"/>
  <c r="J1262" i="4"/>
  <c r="J1261" i="4"/>
  <c r="J1260" i="4"/>
  <c r="J1259" i="4"/>
  <c r="J1258" i="4"/>
  <c r="J1257" i="4"/>
  <c r="J1256" i="4"/>
  <c r="J1255" i="4"/>
  <c r="J1254" i="4"/>
  <c r="J1253" i="4"/>
  <c r="J1252" i="4"/>
  <c r="J1251" i="4"/>
  <c r="J1250" i="4"/>
  <c r="J1249" i="4"/>
  <c r="J1248" i="4"/>
  <c r="J1247" i="4"/>
  <c r="J1246" i="4"/>
  <c r="J1245" i="4"/>
  <c r="J1244" i="4"/>
  <c r="J1243" i="4"/>
  <c r="J1242" i="4"/>
  <c r="J1241" i="4"/>
  <c r="J1240" i="4"/>
  <c r="J1239" i="4"/>
  <c r="J1238" i="4"/>
  <c r="J1237" i="4"/>
  <c r="J1236" i="4"/>
  <c r="J1235" i="4"/>
  <c r="J1234" i="4"/>
  <c r="J1233" i="4"/>
  <c r="J1232" i="4"/>
  <c r="J1231" i="4"/>
  <c r="J1230" i="4"/>
  <c r="J1229" i="4"/>
  <c r="J1228" i="4"/>
  <c r="J1227" i="4"/>
  <c r="J1226" i="4"/>
  <c r="J1225" i="4"/>
  <c r="J1224" i="4"/>
  <c r="J1223" i="4"/>
  <c r="J1222" i="4"/>
  <c r="J1221" i="4"/>
  <c r="J1220" i="4"/>
  <c r="J1219" i="4"/>
  <c r="J1218" i="4"/>
  <c r="J1217" i="4"/>
  <c r="J1216" i="4"/>
  <c r="J1215" i="4"/>
  <c r="J1214" i="4"/>
  <c r="J1213" i="4"/>
  <c r="J1212" i="4"/>
  <c r="J1211" i="4"/>
  <c r="J1210" i="4"/>
  <c r="J1209" i="4"/>
  <c r="J1208" i="4"/>
  <c r="J1207" i="4"/>
  <c r="J1206" i="4"/>
  <c r="J1205" i="4"/>
  <c r="J1204" i="4"/>
  <c r="J1203" i="4"/>
  <c r="J1202" i="4"/>
  <c r="J1201" i="4"/>
  <c r="J1200" i="4"/>
  <c r="J1199" i="4"/>
  <c r="J1198" i="4"/>
  <c r="J1197" i="4"/>
  <c r="J1196" i="4"/>
  <c r="J1195" i="4"/>
  <c r="J1194" i="4"/>
  <c r="J1193" i="4"/>
  <c r="J1192" i="4"/>
  <c r="J1191" i="4"/>
  <c r="J1190" i="4"/>
  <c r="J1189" i="4"/>
  <c r="J1188" i="4"/>
  <c r="J1187" i="4"/>
  <c r="J1186" i="4"/>
  <c r="J1185" i="4"/>
  <c r="J1184" i="4"/>
  <c r="J1183" i="4"/>
  <c r="J1182" i="4"/>
  <c r="J1181" i="4"/>
  <c r="J1180" i="4"/>
  <c r="J1179" i="4"/>
  <c r="J1178" i="4"/>
  <c r="J1177" i="4"/>
  <c r="J1176" i="4"/>
  <c r="J1175" i="4"/>
  <c r="J1174" i="4"/>
  <c r="J1173" i="4"/>
  <c r="J1172" i="4"/>
  <c r="J1171" i="4"/>
  <c r="J1170" i="4"/>
  <c r="J1169" i="4"/>
  <c r="J1168" i="4"/>
  <c r="J1167" i="4"/>
  <c r="J1166" i="4"/>
  <c r="J1165" i="4"/>
  <c r="J1164" i="4"/>
  <c r="J1163" i="4"/>
  <c r="J1162" i="4"/>
  <c r="J1161" i="4"/>
  <c r="J1160" i="4"/>
  <c r="J1159" i="4"/>
  <c r="J1158" i="4"/>
  <c r="J1157" i="4"/>
  <c r="J1156" i="4"/>
  <c r="J1155" i="4"/>
  <c r="J1154" i="4"/>
  <c r="J1153" i="4"/>
  <c r="J1152" i="4"/>
  <c r="J1151" i="4"/>
  <c r="J1150" i="4"/>
  <c r="J1149" i="4"/>
  <c r="J1148" i="4"/>
  <c r="J1147" i="4"/>
  <c r="J1146" i="4"/>
  <c r="J1145" i="4"/>
  <c r="J1144" i="4"/>
  <c r="J1143" i="4"/>
  <c r="J1142" i="4"/>
  <c r="J1141" i="4"/>
  <c r="J1140" i="4"/>
  <c r="J1139" i="4"/>
  <c r="J1138" i="4"/>
  <c r="J1137" i="4"/>
  <c r="J1136" i="4"/>
  <c r="J1135" i="4"/>
  <c r="J1134" i="4"/>
  <c r="J1133" i="4"/>
  <c r="J1132" i="4"/>
  <c r="J1131" i="4"/>
  <c r="J1130" i="4"/>
  <c r="J1129" i="4"/>
  <c r="J1128" i="4"/>
  <c r="J1127" i="4"/>
  <c r="J1126" i="4"/>
  <c r="J1125" i="4"/>
  <c r="J1124" i="4"/>
  <c r="J1123" i="4"/>
  <c r="J1122" i="4"/>
  <c r="J1121" i="4"/>
  <c r="J1120" i="4"/>
  <c r="J1119" i="4"/>
  <c r="J1118" i="4"/>
  <c r="J1117" i="4"/>
  <c r="J1116" i="4"/>
  <c r="J1115" i="4"/>
  <c r="J1114" i="4"/>
  <c r="J1113" i="4"/>
  <c r="J1112" i="4"/>
  <c r="J1111" i="4"/>
  <c r="J1110" i="4"/>
  <c r="J1109" i="4"/>
  <c r="J1108" i="4"/>
  <c r="J1107" i="4"/>
  <c r="J1106" i="4"/>
  <c r="J1105" i="4"/>
  <c r="J1104" i="4"/>
  <c r="J1103" i="4"/>
  <c r="J1102" i="4"/>
  <c r="J1101" i="4"/>
  <c r="J1100" i="4"/>
  <c r="J1099" i="4"/>
  <c r="J1098" i="4"/>
  <c r="J1097" i="4"/>
  <c r="J1096" i="4"/>
  <c r="J1095" i="4"/>
  <c r="J1094" i="4"/>
  <c r="J1093" i="4"/>
  <c r="J1092" i="4"/>
  <c r="J1091" i="4"/>
  <c r="J1090" i="4"/>
  <c r="J1089" i="4"/>
  <c r="J1088" i="4"/>
  <c r="J1087" i="4"/>
  <c r="J1086" i="4"/>
  <c r="J1085" i="4"/>
  <c r="J1084" i="4"/>
  <c r="J1083" i="4"/>
  <c r="J1082" i="4"/>
  <c r="J1081" i="4"/>
  <c r="J1080" i="4"/>
  <c r="J1079" i="4"/>
  <c r="J1078" i="4"/>
  <c r="J1077" i="4"/>
  <c r="J1076" i="4"/>
  <c r="J1075" i="4"/>
  <c r="J1074" i="4"/>
  <c r="J1073" i="4"/>
  <c r="J1072" i="4"/>
  <c r="J1071" i="4"/>
  <c r="J1070" i="4"/>
  <c r="J1069" i="4"/>
  <c r="J1068" i="4"/>
  <c r="J1067" i="4"/>
  <c r="J1066" i="4"/>
  <c r="J1065" i="4"/>
  <c r="J1064" i="4"/>
  <c r="J1063" i="4"/>
  <c r="J1062" i="4"/>
  <c r="J1061" i="4"/>
  <c r="J1060" i="4"/>
  <c r="J1059" i="4"/>
  <c r="J1058" i="4"/>
  <c r="J1057" i="4"/>
  <c r="J1056" i="4"/>
  <c r="J1055" i="4"/>
  <c r="J1054" i="4"/>
  <c r="J1053" i="4"/>
  <c r="J1052" i="4"/>
  <c r="J1051" i="4"/>
  <c r="J1050" i="4"/>
  <c r="J1049" i="4"/>
  <c r="J1048" i="4"/>
  <c r="J1047" i="4"/>
  <c r="J1046" i="4"/>
  <c r="J1045" i="4"/>
  <c r="J1044" i="4"/>
  <c r="J1043" i="4"/>
  <c r="J1042" i="4"/>
  <c r="J1041" i="4"/>
  <c r="J1040" i="4"/>
  <c r="J1039" i="4"/>
  <c r="J1038" i="4"/>
  <c r="J1037" i="4"/>
  <c r="J1036" i="4"/>
  <c r="J1035" i="4"/>
  <c r="J1034" i="4"/>
  <c r="J1033" i="4"/>
  <c r="J1032" i="4"/>
  <c r="J1031" i="4"/>
  <c r="J1030" i="4"/>
  <c r="J1029" i="4"/>
  <c r="J1028" i="4"/>
  <c r="J1027" i="4"/>
  <c r="J1026" i="4"/>
  <c r="J1025" i="4"/>
  <c r="J1024" i="4"/>
  <c r="J1023" i="4"/>
  <c r="J1022" i="4"/>
  <c r="J1021" i="4"/>
  <c r="J1020" i="4"/>
  <c r="J1019" i="4"/>
  <c r="J1018" i="4"/>
  <c r="J1017" i="4"/>
  <c r="J1016" i="4"/>
  <c r="J1015" i="4"/>
  <c r="J1014" i="4"/>
  <c r="J1013" i="4"/>
  <c r="J1012" i="4"/>
  <c r="J1011" i="4"/>
  <c r="J1010" i="4"/>
  <c r="J1009" i="4"/>
  <c r="J1008" i="4"/>
  <c r="J1007" i="4"/>
  <c r="J1006" i="4"/>
  <c r="J1005" i="4"/>
  <c r="J1004" i="4"/>
  <c r="J1003" i="4"/>
  <c r="J1002" i="4"/>
  <c r="J1001" i="4"/>
  <c r="J1000" i="4"/>
  <c r="J999" i="4"/>
  <c r="J998" i="4"/>
  <c r="J997" i="4"/>
  <c r="J996" i="4"/>
  <c r="J995" i="4"/>
  <c r="J994" i="4"/>
  <c r="J993" i="4"/>
  <c r="J992" i="4"/>
  <c r="J991" i="4"/>
  <c r="J990" i="4"/>
  <c r="J989" i="4"/>
  <c r="J988" i="4"/>
  <c r="J987" i="4"/>
  <c r="J986" i="4"/>
  <c r="J985" i="4"/>
  <c r="J984" i="4"/>
  <c r="J983" i="4"/>
  <c r="J982" i="4"/>
  <c r="J981" i="4"/>
  <c r="J980" i="4"/>
  <c r="J979" i="4"/>
  <c r="J978" i="4"/>
  <c r="J977" i="4"/>
  <c r="J976" i="4"/>
  <c r="J975" i="4"/>
  <c r="J974" i="4"/>
  <c r="J973" i="4"/>
  <c r="J972" i="4"/>
  <c r="J971" i="4"/>
  <c r="J970" i="4"/>
  <c r="J969" i="4"/>
  <c r="J968" i="4"/>
  <c r="J967" i="4"/>
  <c r="J966" i="4"/>
  <c r="J965" i="4"/>
  <c r="J964" i="4"/>
  <c r="J963" i="4"/>
  <c r="J962" i="4"/>
  <c r="J961" i="4"/>
  <c r="J960" i="4"/>
  <c r="J959" i="4"/>
  <c r="J958" i="4"/>
  <c r="J957" i="4"/>
  <c r="J956" i="4"/>
  <c r="J955" i="4"/>
  <c r="J954" i="4"/>
  <c r="J953" i="4"/>
  <c r="J952" i="4"/>
  <c r="J951" i="4"/>
  <c r="J950" i="4"/>
  <c r="J949" i="4"/>
  <c r="J948" i="4"/>
  <c r="J947" i="4"/>
  <c r="J946" i="4"/>
  <c r="J945" i="4"/>
  <c r="J944" i="4"/>
  <c r="J943" i="4"/>
  <c r="J942" i="4"/>
  <c r="J941" i="4"/>
  <c r="J940" i="4"/>
  <c r="J939" i="4"/>
  <c r="J938" i="4"/>
  <c r="J937" i="4"/>
  <c r="J936" i="4"/>
  <c r="J935" i="4"/>
  <c r="J934" i="4"/>
  <c r="J933" i="4"/>
  <c r="J932" i="4"/>
  <c r="J931" i="4"/>
  <c r="J930" i="4"/>
  <c r="J929" i="4"/>
  <c r="J928" i="4"/>
  <c r="J927" i="4"/>
  <c r="J926" i="4"/>
  <c r="J925" i="4"/>
  <c r="J924" i="4"/>
  <c r="J923" i="4"/>
  <c r="J922" i="4"/>
  <c r="J921" i="4"/>
  <c r="J920" i="4"/>
  <c r="J919" i="4"/>
  <c r="J918" i="4"/>
  <c r="J917" i="4"/>
  <c r="J916" i="4"/>
  <c r="J915" i="4"/>
  <c r="J914" i="4"/>
  <c r="J913" i="4"/>
  <c r="J912" i="4"/>
  <c r="J911" i="4"/>
  <c r="J910" i="4"/>
  <c r="J909" i="4"/>
  <c r="J908" i="4"/>
  <c r="J907" i="4"/>
  <c r="J906" i="4"/>
  <c r="J905" i="4"/>
  <c r="J904" i="4"/>
  <c r="J903" i="4"/>
  <c r="J902" i="4"/>
  <c r="J901" i="4"/>
  <c r="J900" i="4"/>
  <c r="J899" i="4"/>
  <c r="J898" i="4"/>
  <c r="J897" i="4"/>
  <c r="J896" i="4"/>
  <c r="J895" i="4"/>
  <c r="J894" i="4"/>
  <c r="J893" i="4"/>
  <c r="J892" i="4"/>
  <c r="J891" i="4"/>
  <c r="J890" i="4"/>
  <c r="J889" i="4"/>
  <c r="J888" i="4"/>
  <c r="J887" i="4"/>
  <c r="J886" i="4"/>
  <c r="J885" i="4"/>
  <c r="J884" i="4"/>
  <c r="J883" i="4"/>
  <c r="J882" i="4"/>
  <c r="J881" i="4"/>
  <c r="J880" i="4"/>
  <c r="J879" i="4"/>
  <c r="J878" i="4"/>
  <c r="J877" i="4"/>
  <c r="J876" i="4"/>
  <c r="J875" i="4"/>
  <c r="J874" i="4"/>
  <c r="J873" i="4"/>
  <c r="J872" i="4"/>
  <c r="J871" i="4"/>
  <c r="J870" i="4"/>
  <c r="J869" i="4"/>
  <c r="J868" i="4"/>
  <c r="J867" i="4"/>
  <c r="J866" i="4"/>
  <c r="J865" i="4"/>
  <c r="J864" i="4"/>
  <c r="J863" i="4"/>
  <c r="J862" i="4"/>
  <c r="J861" i="4"/>
  <c r="J860" i="4"/>
  <c r="J859" i="4"/>
  <c r="J858" i="4"/>
  <c r="J857" i="4"/>
  <c r="J856" i="4"/>
  <c r="J855" i="4"/>
  <c r="J854" i="4"/>
  <c r="J853" i="4"/>
  <c r="J852" i="4"/>
  <c r="J851" i="4"/>
  <c r="J850" i="4"/>
  <c r="J849" i="4"/>
  <c r="J848" i="4"/>
  <c r="J847" i="4"/>
  <c r="J846" i="4"/>
  <c r="J845" i="4"/>
  <c r="J844" i="4"/>
  <c r="J843" i="4"/>
  <c r="J842" i="4"/>
  <c r="J841" i="4"/>
  <c r="J840" i="4"/>
  <c r="J839" i="4"/>
  <c r="J838" i="4"/>
  <c r="J837" i="4"/>
  <c r="J836" i="4"/>
  <c r="J835" i="4"/>
  <c r="J834" i="4"/>
  <c r="J833" i="4"/>
  <c r="J832" i="4"/>
  <c r="J831" i="4"/>
  <c r="J830" i="4"/>
  <c r="J829" i="4"/>
  <c r="J828" i="4"/>
  <c r="J827" i="4"/>
  <c r="J826" i="4"/>
  <c r="J825" i="4"/>
  <c r="J824" i="4"/>
  <c r="J823" i="4"/>
  <c r="J822" i="4"/>
  <c r="J821" i="4"/>
  <c r="J820" i="4"/>
  <c r="J819" i="4"/>
  <c r="J818" i="4"/>
  <c r="J817" i="4"/>
  <c r="J816" i="4"/>
  <c r="J815" i="4"/>
  <c r="J814" i="4"/>
  <c r="J813" i="4"/>
  <c r="J812" i="4"/>
  <c r="J811" i="4"/>
  <c r="J810" i="4"/>
  <c r="J809" i="4"/>
  <c r="J808" i="4"/>
  <c r="J807" i="4"/>
  <c r="J806" i="4"/>
  <c r="J805" i="4"/>
  <c r="J804" i="4"/>
  <c r="J803" i="4"/>
  <c r="J802" i="4"/>
  <c r="J801" i="4"/>
  <c r="J800" i="4"/>
  <c r="J799" i="4"/>
  <c r="J798" i="4"/>
  <c r="J797" i="4"/>
  <c r="J796" i="4"/>
  <c r="J795" i="4"/>
  <c r="J794" i="4"/>
  <c r="J793" i="4"/>
  <c r="J792" i="4"/>
  <c r="J791" i="4"/>
  <c r="J790" i="4"/>
  <c r="J789" i="4"/>
  <c r="J788" i="4"/>
  <c r="J787" i="4"/>
  <c r="J786" i="4"/>
  <c r="J785" i="4"/>
  <c r="J784" i="4"/>
  <c r="J783" i="4"/>
  <c r="J782" i="4"/>
  <c r="J781" i="4"/>
  <c r="J780" i="4"/>
  <c r="J779" i="4"/>
  <c r="J778" i="4"/>
  <c r="J777" i="4"/>
  <c r="J776" i="4"/>
  <c r="J775" i="4"/>
  <c r="J774" i="4"/>
  <c r="J773" i="4"/>
  <c r="J772" i="4"/>
  <c r="J771" i="4"/>
  <c r="J770" i="4"/>
  <c r="J769" i="4"/>
  <c r="J768" i="4"/>
  <c r="J767" i="4"/>
  <c r="J766" i="4"/>
  <c r="J765" i="4"/>
  <c r="J764" i="4"/>
  <c r="J763" i="4"/>
  <c r="J762" i="4"/>
  <c r="J761" i="4"/>
  <c r="J760" i="4"/>
  <c r="J759" i="4"/>
  <c r="J758" i="4"/>
  <c r="J757" i="4"/>
  <c r="J756" i="4"/>
  <c r="J755" i="4"/>
  <c r="J754" i="4"/>
  <c r="J753" i="4"/>
  <c r="J752" i="4"/>
  <c r="J751" i="4"/>
  <c r="J750" i="4"/>
  <c r="J749" i="4"/>
  <c r="J748" i="4"/>
  <c r="J747" i="4"/>
  <c r="J746" i="4"/>
  <c r="J745" i="4"/>
  <c r="J744" i="4"/>
  <c r="J743" i="4"/>
  <c r="J742" i="4"/>
  <c r="J741" i="4"/>
  <c r="J740" i="4"/>
  <c r="J739" i="4"/>
  <c r="J738" i="4"/>
  <c r="J737" i="4"/>
  <c r="J736" i="4"/>
  <c r="J735" i="4"/>
  <c r="J734" i="4"/>
  <c r="J733" i="4"/>
  <c r="J732" i="4"/>
  <c r="J731" i="4"/>
  <c r="J730" i="4"/>
  <c r="J729" i="4"/>
  <c r="J728" i="4"/>
  <c r="J727" i="4"/>
  <c r="J726" i="4"/>
  <c r="J725" i="4"/>
  <c r="J724" i="4"/>
  <c r="J723" i="4"/>
  <c r="J722" i="4"/>
  <c r="J721" i="4"/>
  <c r="J720" i="4"/>
  <c r="J719" i="4"/>
  <c r="J718" i="4"/>
  <c r="J717" i="4"/>
  <c r="J716" i="4"/>
  <c r="J715" i="4"/>
  <c r="J714" i="4"/>
  <c r="J713" i="4"/>
  <c r="J712" i="4"/>
  <c r="J711" i="4"/>
  <c r="J710" i="4"/>
  <c r="J709" i="4"/>
  <c r="J708" i="4"/>
  <c r="J707" i="4"/>
  <c r="J706" i="4"/>
  <c r="J705" i="4"/>
  <c r="J704" i="4"/>
  <c r="J703" i="4"/>
  <c r="J702" i="4"/>
  <c r="J701" i="4"/>
  <c r="J700" i="4"/>
  <c r="J699" i="4"/>
  <c r="J698" i="4"/>
  <c r="J697" i="4"/>
  <c r="J696" i="4"/>
  <c r="J695" i="4"/>
  <c r="J694" i="4"/>
  <c r="J693" i="4"/>
  <c r="J692" i="4"/>
  <c r="J691" i="4"/>
  <c r="J690" i="4"/>
  <c r="J689" i="4"/>
  <c r="J688" i="4"/>
  <c r="J687" i="4"/>
  <c r="J686" i="4"/>
  <c r="J685" i="4"/>
  <c r="J684" i="4"/>
  <c r="J683" i="4"/>
  <c r="J682" i="4"/>
  <c r="J681" i="4"/>
  <c r="J680" i="4"/>
  <c r="J679" i="4"/>
  <c r="J678" i="4"/>
  <c r="J677" i="4"/>
  <c r="J676" i="4"/>
  <c r="J675" i="4"/>
  <c r="J674" i="4"/>
  <c r="J673" i="4"/>
  <c r="J672" i="4"/>
  <c r="J671" i="4"/>
  <c r="J670" i="4"/>
  <c r="J669" i="4"/>
  <c r="J668" i="4"/>
  <c r="J667" i="4"/>
  <c r="J666" i="4"/>
  <c r="J665" i="4"/>
  <c r="J664" i="4"/>
  <c r="J663" i="4"/>
  <c r="J662" i="4"/>
  <c r="J661" i="4"/>
  <c r="J660" i="4"/>
  <c r="J659" i="4"/>
  <c r="J658" i="4"/>
  <c r="J657" i="4"/>
  <c r="J656" i="4"/>
  <c r="J655" i="4"/>
  <c r="J654" i="4"/>
  <c r="J653" i="4"/>
  <c r="J652" i="4"/>
  <c r="J651" i="4"/>
  <c r="J650" i="4"/>
  <c r="J649" i="4"/>
  <c r="J648" i="4"/>
  <c r="J647" i="4"/>
  <c r="J646" i="4"/>
  <c r="J645" i="4"/>
  <c r="J644" i="4"/>
  <c r="J643" i="4"/>
  <c r="J642" i="4"/>
  <c r="J641" i="4"/>
  <c r="J640" i="4"/>
  <c r="J639" i="4"/>
  <c r="J638" i="4"/>
  <c r="J637" i="4"/>
  <c r="J636" i="4"/>
  <c r="J635" i="4"/>
  <c r="J634" i="4"/>
  <c r="J633" i="4"/>
  <c r="J632" i="4"/>
  <c r="J631" i="4"/>
  <c r="J630" i="4"/>
  <c r="J629" i="4"/>
  <c r="J628" i="4"/>
  <c r="J627" i="4"/>
  <c r="J626" i="4"/>
  <c r="J625" i="4"/>
  <c r="J624" i="4"/>
  <c r="J623" i="4"/>
  <c r="J622" i="4"/>
  <c r="J621" i="4"/>
  <c r="J620" i="4"/>
  <c r="J619" i="4"/>
  <c r="J618" i="4"/>
  <c r="J617" i="4"/>
  <c r="J616" i="4"/>
  <c r="J615" i="4"/>
  <c r="J614" i="4"/>
  <c r="J613" i="4"/>
  <c r="J612" i="4"/>
  <c r="J611" i="4"/>
  <c r="J610" i="4"/>
  <c r="J609" i="4"/>
  <c r="J608" i="4"/>
  <c r="J607" i="4"/>
  <c r="J606" i="4"/>
  <c r="J605" i="4"/>
  <c r="J604" i="4"/>
  <c r="J603" i="4"/>
  <c r="J602" i="4"/>
  <c r="J601" i="4"/>
  <c r="J600" i="4"/>
  <c r="J599" i="4"/>
  <c r="J598" i="4"/>
  <c r="J597" i="4"/>
  <c r="J596" i="4"/>
  <c r="J595" i="4"/>
  <c r="J594" i="4"/>
  <c r="J593" i="4"/>
  <c r="J592" i="4"/>
  <c r="J591" i="4"/>
  <c r="J590" i="4"/>
  <c r="J589" i="4"/>
  <c r="J588" i="4"/>
  <c r="J587" i="4"/>
  <c r="J586" i="4"/>
  <c r="J585" i="4"/>
  <c r="J584" i="4"/>
  <c r="J583" i="4"/>
  <c r="J582" i="4"/>
  <c r="J581" i="4"/>
  <c r="J580" i="4"/>
  <c r="J579" i="4"/>
  <c r="J578" i="4"/>
  <c r="J577" i="4"/>
  <c r="J576" i="4"/>
  <c r="J575" i="4"/>
  <c r="J574" i="4"/>
  <c r="J573" i="4"/>
  <c r="J572" i="4"/>
  <c r="J571" i="4"/>
  <c r="J570" i="4"/>
  <c r="J569" i="4"/>
  <c r="J568" i="4"/>
  <c r="J567" i="4"/>
  <c r="J566" i="4"/>
  <c r="J565" i="4"/>
  <c r="J564" i="4"/>
  <c r="J563" i="4"/>
  <c r="J562" i="4"/>
  <c r="J561" i="4"/>
  <c r="J560" i="4"/>
  <c r="J559" i="4"/>
  <c r="J558" i="4"/>
  <c r="J557" i="4"/>
  <c r="J556" i="4"/>
  <c r="J555" i="4"/>
  <c r="J554" i="4"/>
  <c r="J553" i="4"/>
  <c r="J552" i="4"/>
  <c r="J551" i="4"/>
  <c r="J550" i="4"/>
  <c r="J549" i="4"/>
  <c r="J548" i="4"/>
  <c r="J547" i="4"/>
  <c r="J546" i="4"/>
  <c r="J545" i="4"/>
  <c r="J544" i="4"/>
  <c r="J543" i="4"/>
  <c r="J542" i="4"/>
  <c r="J541" i="4"/>
  <c r="J540" i="4"/>
  <c r="J539" i="4"/>
  <c r="J538" i="4"/>
  <c r="J537" i="4"/>
  <c r="J536" i="4"/>
  <c r="J535" i="4"/>
  <c r="J534" i="4"/>
  <c r="J533" i="4"/>
  <c r="J532" i="4"/>
  <c r="J531" i="4"/>
  <c r="J530" i="4"/>
  <c r="J529" i="4"/>
  <c r="J528" i="4"/>
  <c r="J527" i="4"/>
  <c r="J526" i="4"/>
  <c r="J525" i="4"/>
  <c r="J524" i="4"/>
  <c r="J523" i="4"/>
  <c r="J522" i="4"/>
  <c r="J521" i="4"/>
  <c r="J520" i="4"/>
  <c r="J519" i="4"/>
  <c r="J518" i="4"/>
  <c r="J517" i="4"/>
  <c r="J516" i="4"/>
  <c r="J515" i="4"/>
  <c r="J514" i="4"/>
  <c r="J513" i="4"/>
  <c r="J512" i="4"/>
  <c r="J511" i="4"/>
  <c r="J510" i="4"/>
  <c r="J509" i="4"/>
  <c r="J508" i="4"/>
  <c r="J507" i="4"/>
  <c r="J506" i="4"/>
  <c r="J505" i="4"/>
  <c r="J504" i="4"/>
  <c r="J503" i="4"/>
  <c r="J502" i="4"/>
  <c r="J501" i="4"/>
  <c r="J500" i="4"/>
  <c r="J499" i="4"/>
  <c r="J498" i="4"/>
  <c r="J497" i="4"/>
  <c r="J496" i="4"/>
  <c r="J495" i="4"/>
  <c r="J494" i="4"/>
  <c r="J493" i="4"/>
  <c r="J492" i="4"/>
  <c r="J491" i="4"/>
  <c r="J490" i="4"/>
  <c r="J489" i="4"/>
  <c r="J488" i="4"/>
  <c r="J487" i="4"/>
  <c r="J486" i="4"/>
  <c r="J485" i="4"/>
  <c r="J484" i="4"/>
  <c r="J483" i="4"/>
  <c r="J482" i="4"/>
  <c r="J481" i="4"/>
  <c r="J480" i="4"/>
  <c r="J479" i="4"/>
  <c r="J478" i="4"/>
  <c r="J477" i="4"/>
  <c r="J476" i="4"/>
  <c r="J475" i="4"/>
  <c r="J474" i="4"/>
  <c r="J473" i="4"/>
  <c r="J472" i="4"/>
  <c r="J471" i="4"/>
  <c r="J470" i="4"/>
  <c r="J469" i="4"/>
  <c r="J468" i="4"/>
  <c r="J467" i="4"/>
  <c r="J466" i="4"/>
  <c r="J465" i="4"/>
  <c r="J464" i="4"/>
  <c r="J463" i="4"/>
  <c r="J462" i="4"/>
  <c r="J461" i="4"/>
  <c r="J460" i="4"/>
  <c r="J459" i="4"/>
  <c r="J458" i="4"/>
  <c r="J457" i="4"/>
  <c r="J456" i="4"/>
  <c r="J455" i="4"/>
  <c r="J454" i="4"/>
  <c r="J453" i="4"/>
  <c r="J452" i="4"/>
  <c r="J451" i="4"/>
  <c r="J450" i="4"/>
  <c r="J449" i="4"/>
  <c r="J448" i="4"/>
  <c r="J447" i="4"/>
  <c r="J446" i="4"/>
  <c r="J445" i="4"/>
  <c r="J444" i="4"/>
  <c r="J443" i="4"/>
  <c r="J442" i="4"/>
  <c r="J441" i="4"/>
  <c r="J440" i="4"/>
  <c r="J439" i="4"/>
  <c r="J438" i="4"/>
  <c r="J437" i="4"/>
  <c r="J436" i="4"/>
  <c r="J435" i="4"/>
  <c r="J434" i="4"/>
  <c r="J433" i="4"/>
  <c r="J432" i="4"/>
  <c r="J431" i="4"/>
  <c r="J430" i="4"/>
  <c r="J429" i="4"/>
  <c r="J428" i="4"/>
  <c r="J427" i="4"/>
  <c r="J426" i="4"/>
  <c r="J425" i="4"/>
  <c r="J424" i="4"/>
  <c r="J423" i="4"/>
  <c r="J422" i="4"/>
  <c r="J421" i="4"/>
  <c r="J420" i="4"/>
  <c r="J419" i="4"/>
  <c r="J418" i="4"/>
  <c r="J417" i="4"/>
  <c r="J416" i="4"/>
  <c r="J415" i="4"/>
  <c r="J414" i="4"/>
  <c r="J413" i="4"/>
  <c r="J412" i="4"/>
  <c r="J411" i="4"/>
  <c r="J410" i="4"/>
  <c r="J409" i="4"/>
  <c r="J408" i="4"/>
  <c r="J407" i="4"/>
  <c r="J406" i="4"/>
  <c r="J405" i="4"/>
  <c r="J404" i="4"/>
  <c r="J403" i="4"/>
  <c r="J402" i="4"/>
  <c r="J401" i="4"/>
  <c r="J400" i="4"/>
  <c r="J399" i="4"/>
  <c r="J398" i="4"/>
  <c r="J397" i="4"/>
  <c r="J396" i="4"/>
  <c r="J395" i="4"/>
  <c r="J394" i="4"/>
  <c r="J393" i="4"/>
  <c r="J392" i="4"/>
  <c r="J391" i="4"/>
  <c r="J390" i="4"/>
  <c r="J389" i="4"/>
  <c r="J388" i="4"/>
  <c r="J387" i="4"/>
  <c r="J386" i="4"/>
  <c r="J385" i="4"/>
  <c r="J384" i="4"/>
  <c r="J383" i="4"/>
  <c r="J382" i="4"/>
  <c r="J381" i="4"/>
  <c r="J380" i="4"/>
  <c r="J379" i="4"/>
  <c r="J378" i="4"/>
  <c r="J377" i="4"/>
  <c r="J376" i="4"/>
  <c r="J375" i="4"/>
  <c r="J374" i="4"/>
  <c r="J373" i="4"/>
  <c r="J372" i="4"/>
  <c r="J371" i="4"/>
  <c r="J370" i="4"/>
  <c r="J369" i="4"/>
  <c r="J368" i="4"/>
  <c r="J367" i="4"/>
  <c r="J366" i="4"/>
  <c r="J365" i="4"/>
  <c r="J364" i="4"/>
  <c r="J363" i="4"/>
  <c r="J362" i="4"/>
  <c r="J361" i="4"/>
  <c r="J360" i="4"/>
  <c r="J359" i="4"/>
  <c r="J358" i="4"/>
  <c r="J357" i="4"/>
  <c r="J356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1" i="4"/>
  <c r="J340" i="4"/>
  <c r="J339" i="4"/>
  <c r="J338" i="4"/>
  <c r="J337" i="4"/>
  <c r="J336" i="4"/>
  <c r="J335" i="4"/>
  <c r="J334" i="4"/>
  <c r="J333" i="4"/>
  <c r="J332" i="4"/>
  <c r="J331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J295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7" i="4"/>
  <c r="J6" i="4"/>
  <c r="J5" i="4"/>
  <c r="B3" i="4"/>
  <c r="C84" i="4" s="1"/>
  <c r="AK1" i="4"/>
  <c r="AJ1" i="4"/>
  <c r="AI1" i="4"/>
  <c r="AH1" i="4"/>
  <c r="P4" i="4"/>
  <c r="Y6" i="4"/>
  <c r="Y7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7" i="4"/>
  <c r="Y1678" i="4"/>
  <c r="Y1679" i="4"/>
  <c r="Y1680" i="4"/>
  <c r="Y1681" i="4"/>
  <c r="Y1682" i="4"/>
  <c r="Y1683" i="4"/>
  <c r="Y1684" i="4"/>
  <c r="Y1685" i="4"/>
  <c r="Y1686" i="4"/>
  <c r="Y1687" i="4"/>
  <c r="Y1688" i="4"/>
  <c r="Y1689" i="4"/>
  <c r="Y1690" i="4"/>
  <c r="Y1691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717" i="4"/>
  <c r="Y1718" i="4"/>
  <c r="Y1719" i="4"/>
  <c r="Y1720" i="4"/>
  <c r="Y1721" i="4"/>
  <c r="Y1722" i="4"/>
  <c r="Y1723" i="4"/>
  <c r="Y1724" i="4"/>
  <c r="Y1725" i="4"/>
  <c r="Y1726" i="4"/>
  <c r="Y1727" i="4"/>
  <c r="Y1728" i="4"/>
  <c r="Y1729" i="4"/>
  <c r="Y1730" i="4"/>
  <c r="Y1731" i="4"/>
  <c r="Y1732" i="4"/>
  <c r="Y1733" i="4"/>
  <c r="Y1734" i="4"/>
  <c r="Y1735" i="4"/>
  <c r="Y1736" i="4"/>
  <c r="Y1737" i="4"/>
  <c r="Y1738" i="4"/>
  <c r="Y1739" i="4"/>
  <c r="Y1740" i="4"/>
  <c r="Y1741" i="4"/>
  <c r="Y1742" i="4"/>
  <c r="Y1743" i="4"/>
  <c r="Y1744" i="4"/>
  <c r="Y1745" i="4"/>
  <c r="Y1746" i="4"/>
  <c r="Y1747" i="4"/>
  <c r="Y1748" i="4"/>
  <c r="Y1749" i="4"/>
  <c r="Y1750" i="4"/>
  <c r="Y1751" i="4"/>
  <c r="Y1752" i="4"/>
  <c r="Y1753" i="4"/>
  <c r="Y1754" i="4"/>
  <c r="Y1755" i="4"/>
  <c r="Y1756" i="4"/>
  <c r="Y1757" i="4"/>
  <c r="Y1758" i="4"/>
  <c r="Y1759" i="4"/>
  <c r="Y1760" i="4"/>
  <c r="Y1761" i="4"/>
  <c r="Y1762" i="4"/>
  <c r="Y1763" i="4"/>
  <c r="Y1764" i="4"/>
  <c r="Y1765" i="4"/>
  <c r="Y1766" i="4"/>
  <c r="Y1767" i="4"/>
  <c r="Y1768" i="4"/>
  <c r="Y1769" i="4"/>
  <c r="Y1770" i="4"/>
  <c r="Y1771" i="4"/>
  <c r="Y1772" i="4"/>
  <c r="Y1773" i="4"/>
  <c r="Y1774" i="4"/>
  <c r="Y1775" i="4"/>
  <c r="Y1776" i="4"/>
  <c r="Y1777" i="4"/>
  <c r="Y1778" i="4"/>
  <c r="Y1779" i="4"/>
  <c r="Y1780" i="4"/>
  <c r="Y1781" i="4"/>
  <c r="Y1782" i="4"/>
  <c r="Y1783" i="4"/>
  <c r="Y1784" i="4"/>
  <c r="Y1785" i="4"/>
  <c r="Y1786" i="4"/>
  <c r="Y1787" i="4"/>
  <c r="Y1788" i="4"/>
  <c r="Y1789" i="4"/>
  <c r="Y1790" i="4"/>
  <c r="Y1791" i="4"/>
  <c r="Y1792" i="4"/>
  <c r="Y1793" i="4"/>
  <c r="Y1794" i="4"/>
  <c r="Y1795" i="4"/>
  <c r="Y1796" i="4"/>
  <c r="Y1797" i="4"/>
  <c r="Y1798" i="4"/>
  <c r="Y1799" i="4"/>
  <c r="Y1800" i="4"/>
  <c r="Y1801" i="4"/>
  <c r="Y1802" i="4"/>
  <c r="Y1803" i="4"/>
  <c r="Y1804" i="4"/>
  <c r="Y1805" i="4"/>
  <c r="Y1806" i="4"/>
  <c r="Y1807" i="4"/>
  <c r="Y1808" i="4"/>
  <c r="Y1809" i="4"/>
  <c r="Y1810" i="4"/>
  <c r="Y1811" i="4"/>
  <c r="Y1812" i="4"/>
  <c r="Y1813" i="4"/>
  <c r="Y1814" i="4"/>
  <c r="Y1815" i="4"/>
  <c r="Y1816" i="4"/>
  <c r="Y1817" i="4"/>
  <c r="Y1818" i="4"/>
  <c r="Y1819" i="4"/>
  <c r="Y1820" i="4"/>
  <c r="Y1821" i="4"/>
  <c r="Y1822" i="4"/>
  <c r="Y1823" i="4"/>
  <c r="Y1824" i="4"/>
  <c r="Y1825" i="4"/>
  <c r="Y1826" i="4"/>
  <c r="Y1827" i="4"/>
  <c r="Y1828" i="4"/>
  <c r="Y1829" i="4"/>
  <c r="Y1830" i="4"/>
  <c r="Y1831" i="4"/>
  <c r="Y1832" i="4"/>
  <c r="Y1833" i="4"/>
  <c r="Y1834" i="4"/>
  <c r="Y1835" i="4"/>
  <c r="Y1836" i="4"/>
  <c r="Y1837" i="4"/>
  <c r="Y1838" i="4"/>
  <c r="Y1839" i="4"/>
  <c r="Y1840" i="4"/>
  <c r="Y1841" i="4"/>
  <c r="Y1842" i="4"/>
  <c r="Y1843" i="4"/>
  <c r="Y1844" i="4"/>
  <c r="Y1845" i="4"/>
  <c r="Y1846" i="4"/>
  <c r="Y1847" i="4"/>
  <c r="Y1848" i="4"/>
  <c r="Y1849" i="4"/>
  <c r="Y1850" i="4"/>
  <c r="Y1851" i="4"/>
  <c r="Y1852" i="4"/>
  <c r="Y1853" i="4"/>
  <c r="Y1854" i="4"/>
  <c r="Y1855" i="4"/>
  <c r="Y1856" i="4"/>
  <c r="Y1857" i="4"/>
  <c r="Y1858" i="4"/>
  <c r="Y1859" i="4"/>
  <c r="Y1860" i="4"/>
  <c r="Y1861" i="4"/>
  <c r="Y1862" i="4"/>
  <c r="Y1863" i="4"/>
  <c r="Y1864" i="4"/>
  <c r="Y1865" i="4"/>
  <c r="Y1866" i="4"/>
  <c r="Y1867" i="4"/>
  <c r="Y1868" i="4"/>
  <c r="Y1869" i="4"/>
  <c r="Y1870" i="4"/>
  <c r="Y1871" i="4"/>
  <c r="Y1872" i="4"/>
  <c r="Y1873" i="4"/>
  <c r="Y1874" i="4"/>
  <c r="Y1875" i="4"/>
  <c r="Y1876" i="4"/>
  <c r="Y1877" i="4"/>
  <c r="Y1878" i="4"/>
  <c r="Y1879" i="4"/>
  <c r="Y1880" i="4"/>
  <c r="Y1881" i="4"/>
  <c r="Y1882" i="4"/>
  <c r="Y1883" i="4"/>
  <c r="Y1884" i="4"/>
  <c r="Y1885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09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3" i="4"/>
  <c r="Y1924" i="4"/>
  <c r="Y1925" i="4"/>
  <c r="Y1926" i="4"/>
  <c r="Y1927" i="4"/>
  <c r="Y1928" i="4"/>
  <c r="Y1929" i="4"/>
  <c r="Y1930" i="4"/>
  <c r="Y1931" i="4"/>
  <c r="Y1932" i="4"/>
  <c r="Y1933" i="4"/>
  <c r="Y1934" i="4"/>
  <c r="Y1935" i="4"/>
  <c r="Y1936" i="4"/>
  <c r="Y1937" i="4"/>
  <c r="Y1938" i="4"/>
  <c r="Y1939" i="4"/>
  <c r="Y1940" i="4"/>
  <c r="Y1941" i="4"/>
  <c r="Y1942" i="4"/>
  <c r="Y1943" i="4"/>
  <c r="Y1944" i="4"/>
  <c r="Y1945" i="4"/>
  <c r="Y1946" i="4"/>
  <c r="Y1947" i="4"/>
  <c r="Y1948" i="4"/>
  <c r="Y1949" i="4"/>
  <c r="Y1950" i="4"/>
  <c r="Y1951" i="4"/>
  <c r="Y1952" i="4"/>
  <c r="Y1953" i="4"/>
  <c r="Y1954" i="4"/>
  <c r="Y1955" i="4"/>
  <c r="Y1956" i="4"/>
  <c r="Y1957" i="4"/>
  <c r="Y1958" i="4"/>
  <c r="Y1959" i="4"/>
  <c r="Y1960" i="4"/>
  <c r="Y1961" i="4"/>
  <c r="Y1962" i="4"/>
  <c r="Y1963" i="4"/>
  <c r="Y1964" i="4"/>
  <c r="Y1965" i="4"/>
  <c r="Y1966" i="4"/>
  <c r="Y1967" i="4"/>
  <c r="Y1968" i="4"/>
  <c r="Y1969" i="4"/>
  <c r="Y1970" i="4"/>
  <c r="Y1971" i="4"/>
  <c r="Y1972" i="4"/>
  <c r="Y1973" i="4"/>
  <c r="Y1974" i="4"/>
  <c r="Y1975" i="4"/>
  <c r="Y1976" i="4"/>
  <c r="Y1977" i="4"/>
  <c r="Y1978" i="4"/>
  <c r="Y1979" i="4"/>
  <c r="Y1980" i="4"/>
  <c r="Y1981" i="4"/>
  <c r="Y1982" i="4"/>
  <c r="Y1983" i="4"/>
  <c r="Y1984" i="4"/>
  <c r="Y1985" i="4"/>
  <c r="Y1986" i="4"/>
  <c r="Y1987" i="4"/>
  <c r="Y1988" i="4"/>
  <c r="Y1989" i="4"/>
  <c r="Y1990" i="4"/>
  <c r="Y1991" i="4"/>
  <c r="Y1992" i="4"/>
  <c r="Y1993" i="4"/>
  <c r="Y1994" i="4"/>
  <c r="Y1995" i="4"/>
  <c r="Y1996" i="4"/>
  <c r="Y1997" i="4"/>
  <c r="Y1998" i="4"/>
  <c r="Y1999" i="4"/>
  <c r="Y2000" i="4"/>
  <c r="Y2001" i="4"/>
  <c r="Y2002" i="4"/>
  <c r="Y2003" i="4"/>
  <c r="Y2004" i="4"/>
  <c r="Y5" i="4"/>
  <c r="AB55" i="2"/>
  <c r="AB53" i="2"/>
  <c r="AB54" i="2"/>
  <c r="AB51" i="2"/>
  <c r="AB52" i="2"/>
  <c r="AB46" i="2"/>
  <c r="AB47" i="2"/>
  <c r="AB48" i="2"/>
  <c r="AB49" i="2"/>
  <c r="AB50" i="2"/>
  <c r="AB41" i="2"/>
  <c r="AB42" i="2"/>
  <c r="AB43" i="2"/>
  <c r="AB44" i="2"/>
  <c r="AB45" i="2"/>
  <c r="AB39" i="2"/>
  <c r="AB40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26" i="2"/>
  <c r="AE55" i="2" l="1"/>
  <c r="AG55" i="2"/>
  <c r="AO55" i="2"/>
  <c r="AW55" i="2"/>
  <c r="AI55" i="2"/>
  <c r="AQ55" i="2"/>
  <c r="AY55" i="2"/>
  <c r="AK55" i="2"/>
  <c r="AS55" i="2"/>
  <c r="AC55" i="2"/>
  <c r="AM55" i="2"/>
  <c r="AU55" i="2"/>
  <c r="AY23" i="2"/>
  <c r="BF27" i="4"/>
  <c r="BF25" i="4"/>
  <c r="BF26" i="4"/>
  <c r="O422" i="4"/>
  <c r="V422" i="4" s="1"/>
  <c r="J8" i="4"/>
  <c r="Y8" i="4"/>
  <c r="O1845" i="4"/>
  <c r="O2002" i="4"/>
  <c r="O1781" i="4"/>
  <c r="O1958" i="4"/>
  <c r="V1958" i="4" s="1"/>
  <c r="O1590" i="4"/>
  <c r="R1590" i="4" s="1"/>
  <c r="O1909" i="4"/>
  <c r="V1909" i="4" s="1"/>
  <c r="O1249" i="4"/>
  <c r="O1990" i="4"/>
  <c r="V1990" i="4" s="1"/>
  <c r="O1949" i="4"/>
  <c r="R1949" i="4" s="1"/>
  <c r="O1893" i="4"/>
  <c r="O1829" i="4"/>
  <c r="O1765" i="4"/>
  <c r="R1765" i="4" s="1"/>
  <c r="O1526" i="4"/>
  <c r="U1526" i="4" s="1"/>
  <c r="O1121" i="4"/>
  <c r="X1121" i="4" s="1"/>
  <c r="O1981" i="4"/>
  <c r="O1938" i="4"/>
  <c r="V1938" i="4" s="1"/>
  <c r="O1877" i="4"/>
  <c r="R1877" i="4" s="1"/>
  <c r="O1813" i="4"/>
  <c r="S1813" i="4" s="1"/>
  <c r="O1718" i="4"/>
  <c r="O1462" i="4"/>
  <c r="P1462" i="4" s="1"/>
  <c r="O912" i="4"/>
  <c r="P912" i="4" s="1"/>
  <c r="O1970" i="4"/>
  <c r="T1970" i="4" s="1"/>
  <c r="O1925" i="4"/>
  <c r="O1861" i="4"/>
  <c r="R1861" i="4" s="1"/>
  <c r="O1797" i="4"/>
  <c r="O1654" i="4"/>
  <c r="O1377" i="4"/>
  <c r="O656" i="4"/>
  <c r="P656" i="4" s="1"/>
  <c r="O1998" i="4"/>
  <c r="V1998" i="4" s="1"/>
  <c r="O1989" i="4"/>
  <c r="O1978" i="4"/>
  <c r="O1966" i="4"/>
  <c r="O1957" i="4"/>
  <c r="T1957" i="4" s="1"/>
  <c r="O1946" i="4"/>
  <c r="W1946" i="4" s="1"/>
  <c r="O1934" i="4"/>
  <c r="O1922" i="4"/>
  <c r="V1922" i="4" s="1"/>
  <c r="O1906" i="4"/>
  <c r="W1906" i="4" s="1"/>
  <c r="O1890" i="4"/>
  <c r="U1890" i="4" s="1"/>
  <c r="O1874" i="4"/>
  <c r="O1858" i="4"/>
  <c r="O1842" i="4"/>
  <c r="S1842" i="4" s="1"/>
  <c r="O1826" i="4"/>
  <c r="O1810" i="4"/>
  <c r="O1794" i="4"/>
  <c r="W1794" i="4" s="1"/>
  <c r="O1778" i="4"/>
  <c r="V1778" i="4" s="1"/>
  <c r="O1762" i="4"/>
  <c r="P1762" i="4" s="1"/>
  <c r="O1710" i="4"/>
  <c r="O1646" i="4"/>
  <c r="V1646" i="4" s="1"/>
  <c r="O1582" i="4"/>
  <c r="W1582" i="4" s="1"/>
  <c r="O1518" i="4"/>
  <c r="S1518" i="4" s="1"/>
  <c r="O1454" i="4"/>
  <c r="O1361" i="4"/>
  <c r="P1361" i="4" s="1"/>
  <c r="O1233" i="4"/>
  <c r="O1105" i="4"/>
  <c r="P1105" i="4" s="1"/>
  <c r="O880" i="4"/>
  <c r="O624" i="4"/>
  <c r="P624" i="4" s="1"/>
  <c r="O1997" i="4"/>
  <c r="R1997" i="4" s="1"/>
  <c r="O1986" i="4"/>
  <c r="U1986" i="4" s="1"/>
  <c r="O1974" i="4"/>
  <c r="O1965" i="4"/>
  <c r="R1965" i="4" s="1"/>
  <c r="O1954" i="4"/>
  <c r="O1942" i="4"/>
  <c r="U1942" i="4" s="1"/>
  <c r="O1933" i="4"/>
  <c r="O1917" i="4"/>
  <c r="V1917" i="4" s="1"/>
  <c r="O1901" i="4"/>
  <c r="R1901" i="4" s="1"/>
  <c r="O1885" i="4"/>
  <c r="V1885" i="4" s="1"/>
  <c r="O1869" i="4"/>
  <c r="O1853" i="4"/>
  <c r="V1853" i="4" s="1"/>
  <c r="O1837" i="4"/>
  <c r="V1837" i="4" s="1"/>
  <c r="O1821" i="4"/>
  <c r="O1805" i="4"/>
  <c r="O1789" i="4"/>
  <c r="V1789" i="4" s="1"/>
  <c r="O1773" i="4"/>
  <c r="W1773" i="4" s="1"/>
  <c r="O1750" i="4"/>
  <c r="R1750" i="4" s="1"/>
  <c r="O1686" i="4"/>
  <c r="O1622" i="4"/>
  <c r="O1558" i="4"/>
  <c r="W1558" i="4" s="1"/>
  <c r="O1494" i="4"/>
  <c r="S1494" i="4" s="1"/>
  <c r="O1430" i="4"/>
  <c r="O1313" i="4"/>
  <c r="S1313" i="4" s="1"/>
  <c r="O1185" i="4"/>
  <c r="S1185" i="4" s="1"/>
  <c r="O1040" i="4"/>
  <c r="U1040" i="4" s="1"/>
  <c r="O784" i="4"/>
  <c r="O486" i="4"/>
  <c r="V486" i="4" s="1"/>
  <c r="O5" i="4"/>
  <c r="S5" i="4" s="1"/>
  <c r="O1994" i="4"/>
  <c r="O1982" i="4"/>
  <c r="O1973" i="4"/>
  <c r="O1962" i="4"/>
  <c r="O1950" i="4"/>
  <c r="V1950" i="4" s="1"/>
  <c r="O1941" i="4"/>
  <c r="O1930" i="4"/>
  <c r="O1914" i="4"/>
  <c r="T1914" i="4" s="1"/>
  <c r="O1898" i="4"/>
  <c r="S1898" i="4" s="1"/>
  <c r="O1882" i="4"/>
  <c r="O1866" i="4"/>
  <c r="V1866" i="4" s="1"/>
  <c r="O1850" i="4"/>
  <c r="O1834" i="4"/>
  <c r="O1818" i="4"/>
  <c r="O1802" i="4"/>
  <c r="O1786" i="4"/>
  <c r="W1786" i="4" s="1"/>
  <c r="O1770" i="4"/>
  <c r="O1742" i="4"/>
  <c r="O1678" i="4"/>
  <c r="O1614" i="4"/>
  <c r="R1614" i="4" s="1"/>
  <c r="O1550" i="4"/>
  <c r="T1550" i="4" s="1"/>
  <c r="O1486" i="4"/>
  <c r="O1422" i="4"/>
  <c r="V1422" i="4" s="1"/>
  <c r="O1297" i="4"/>
  <c r="P1297" i="4" s="1"/>
  <c r="O1169" i="4"/>
  <c r="P1169" i="4" s="1"/>
  <c r="O1008" i="4"/>
  <c r="O752" i="4"/>
  <c r="R752" i="4" s="1"/>
  <c r="O69" i="4"/>
  <c r="P69" i="4" s="1"/>
  <c r="O129" i="4"/>
  <c r="P129" i="4" s="1"/>
  <c r="O318" i="4"/>
  <c r="O389" i="4"/>
  <c r="W389" i="4" s="1"/>
  <c r="O453" i="4"/>
  <c r="R453" i="4" s="1"/>
  <c r="O517" i="4"/>
  <c r="R517" i="4" s="1"/>
  <c r="O575" i="4"/>
  <c r="O607" i="4"/>
  <c r="O639" i="4"/>
  <c r="O671" i="4"/>
  <c r="S671" i="4" s="1"/>
  <c r="O703" i="4"/>
  <c r="O735" i="4"/>
  <c r="O767" i="4"/>
  <c r="R767" i="4" s="1"/>
  <c r="O799" i="4"/>
  <c r="V799" i="4" s="1"/>
  <c r="O831" i="4"/>
  <c r="O863" i="4"/>
  <c r="O895" i="4"/>
  <c r="O927" i="4"/>
  <c r="O959" i="4"/>
  <c r="O991" i="4"/>
  <c r="U991" i="4" s="1"/>
  <c r="O1023" i="4"/>
  <c r="U1023" i="4" s="1"/>
  <c r="O1055" i="4"/>
  <c r="U1055" i="4" s="1"/>
  <c r="O1080" i="4"/>
  <c r="O1096" i="4"/>
  <c r="P1096" i="4" s="1"/>
  <c r="O1112" i="4"/>
  <c r="W1112" i="4" s="1"/>
  <c r="O1128" i="4"/>
  <c r="O1144" i="4"/>
  <c r="O1160" i="4"/>
  <c r="O1176" i="4"/>
  <c r="R1176" i="4" s="1"/>
  <c r="O1192" i="4"/>
  <c r="O1208" i="4"/>
  <c r="O1224" i="4"/>
  <c r="P1224" i="4" s="1"/>
  <c r="O1240" i="4"/>
  <c r="R1240" i="4" s="1"/>
  <c r="O1256" i="4"/>
  <c r="O1272" i="4"/>
  <c r="O1288" i="4"/>
  <c r="P1288" i="4" s="1"/>
  <c r="O1304" i="4"/>
  <c r="R1304" i="4" s="1"/>
  <c r="O1320" i="4"/>
  <c r="O1336" i="4"/>
  <c r="O1352" i="4"/>
  <c r="O1368" i="4"/>
  <c r="P1368" i="4" s="1"/>
  <c r="O1384" i="4"/>
  <c r="O1400" i="4"/>
  <c r="O1416" i="4"/>
  <c r="O1425" i="4"/>
  <c r="P1425" i="4" s="1"/>
  <c r="O1433" i="4"/>
  <c r="T1433" i="4" s="1"/>
  <c r="O1441" i="4"/>
  <c r="O1449" i="4"/>
  <c r="T1449" i="4" s="1"/>
  <c r="O1457" i="4"/>
  <c r="P1457" i="4" s="1"/>
  <c r="O1465" i="4"/>
  <c r="R1465" i="4" s="1"/>
  <c r="O1473" i="4"/>
  <c r="O1481" i="4"/>
  <c r="O1489" i="4"/>
  <c r="V1489" i="4" s="1"/>
  <c r="O1497" i="4"/>
  <c r="U1497" i="4" s="1"/>
  <c r="O1505" i="4"/>
  <c r="O1513" i="4"/>
  <c r="P1513" i="4" s="1"/>
  <c r="O1521" i="4"/>
  <c r="P1521" i="4" s="1"/>
  <c r="O1529" i="4"/>
  <c r="X1529" i="4" s="1"/>
  <c r="O1537" i="4"/>
  <c r="O1545" i="4"/>
  <c r="U1545" i="4" s="1"/>
  <c r="O1553" i="4"/>
  <c r="V1553" i="4" s="1"/>
  <c r="O1561" i="4"/>
  <c r="R1561" i="4" s="1"/>
  <c r="O1569" i="4"/>
  <c r="O1577" i="4"/>
  <c r="O1585" i="4"/>
  <c r="O1593" i="4"/>
  <c r="T1593" i="4" s="1"/>
  <c r="O1601" i="4"/>
  <c r="O1609" i="4"/>
  <c r="V1609" i="4" s="1"/>
  <c r="O1617" i="4"/>
  <c r="X1617" i="4" s="1"/>
  <c r="O1625" i="4"/>
  <c r="O1633" i="4"/>
  <c r="O1641" i="4"/>
  <c r="O1649" i="4"/>
  <c r="V1649" i="4" s="1"/>
  <c r="O1657" i="4"/>
  <c r="O1665" i="4"/>
  <c r="O1673" i="4"/>
  <c r="V1673" i="4" s="1"/>
  <c r="O1681" i="4"/>
  <c r="O1689" i="4"/>
  <c r="P1689" i="4" s="1"/>
  <c r="O1697" i="4"/>
  <c r="O1705" i="4"/>
  <c r="P1705" i="4" s="1"/>
  <c r="O1713" i="4"/>
  <c r="P1713" i="4" s="1"/>
  <c r="O1721" i="4"/>
  <c r="O1729" i="4"/>
  <c r="O1737" i="4"/>
  <c r="P1737" i="4" s="1"/>
  <c r="O1745" i="4"/>
  <c r="O1753" i="4"/>
  <c r="V1753" i="4" s="1"/>
  <c r="O133" i="4"/>
  <c r="O319" i="4"/>
  <c r="T319" i="4" s="1"/>
  <c r="O390" i="4"/>
  <c r="R390" i="4" s="1"/>
  <c r="O454" i="4"/>
  <c r="R454" i="4" s="1"/>
  <c r="O518" i="4"/>
  <c r="O576" i="4"/>
  <c r="U576" i="4" s="1"/>
  <c r="O608" i="4"/>
  <c r="O640" i="4"/>
  <c r="X640" i="4" s="1"/>
  <c r="O672" i="4"/>
  <c r="O704" i="4"/>
  <c r="T704" i="4" s="1"/>
  <c r="O736" i="4"/>
  <c r="P736" i="4" s="1"/>
  <c r="O768" i="4"/>
  <c r="S768" i="4" s="1"/>
  <c r="O800" i="4"/>
  <c r="O832" i="4"/>
  <c r="O864" i="4"/>
  <c r="P864" i="4" s="1"/>
  <c r="O896" i="4"/>
  <c r="X896" i="4" s="1"/>
  <c r="O928" i="4"/>
  <c r="O960" i="4"/>
  <c r="P960" i="4" s="1"/>
  <c r="O992" i="4"/>
  <c r="P992" i="4" s="1"/>
  <c r="O1024" i="4"/>
  <c r="T1024" i="4" s="1"/>
  <c r="O1056" i="4"/>
  <c r="O1081" i="4"/>
  <c r="P1081" i="4" s="1"/>
  <c r="O1097" i="4"/>
  <c r="O1113" i="4"/>
  <c r="P1113" i="4" s="1"/>
  <c r="O1129" i="4"/>
  <c r="O1145" i="4"/>
  <c r="P1145" i="4" s="1"/>
  <c r="O1161" i="4"/>
  <c r="X1161" i="4" s="1"/>
  <c r="O1177" i="4"/>
  <c r="V1177" i="4" s="1"/>
  <c r="O1193" i="4"/>
  <c r="O1209" i="4"/>
  <c r="R1209" i="4" s="1"/>
  <c r="O1225" i="4"/>
  <c r="P1225" i="4" s="1"/>
  <c r="O1241" i="4"/>
  <c r="X1241" i="4" s="1"/>
  <c r="O1257" i="4"/>
  <c r="O1273" i="4"/>
  <c r="T1273" i="4" s="1"/>
  <c r="O1289" i="4"/>
  <c r="W1289" i="4" s="1"/>
  <c r="O1305" i="4"/>
  <c r="W1305" i="4" s="1"/>
  <c r="O1321" i="4"/>
  <c r="O1337" i="4"/>
  <c r="P1337" i="4" s="1"/>
  <c r="O1353" i="4"/>
  <c r="P1353" i="4" s="1"/>
  <c r="O1369" i="4"/>
  <c r="P1369" i="4" s="1"/>
  <c r="O1385" i="4"/>
  <c r="O1401" i="4"/>
  <c r="P1401" i="4" s="1"/>
  <c r="O1417" i="4"/>
  <c r="T1417" i="4" s="1"/>
  <c r="O1426" i="4"/>
  <c r="U1426" i="4" s="1"/>
  <c r="O1434" i="4"/>
  <c r="O1442" i="4"/>
  <c r="O1450" i="4"/>
  <c r="R1450" i="4" s="1"/>
  <c r="O1458" i="4"/>
  <c r="W1458" i="4" s="1"/>
  <c r="O1466" i="4"/>
  <c r="O1474" i="4"/>
  <c r="P1474" i="4" s="1"/>
  <c r="O1482" i="4"/>
  <c r="O1490" i="4"/>
  <c r="X1490" i="4" s="1"/>
  <c r="O1498" i="4"/>
  <c r="O1506" i="4"/>
  <c r="S1506" i="4" s="1"/>
  <c r="O1514" i="4"/>
  <c r="O1522" i="4"/>
  <c r="O1530" i="4"/>
  <c r="O1538" i="4"/>
  <c r="V1538" i="4" s="1"/>
  <c r="O1546" i="4"/>
  <c r="O1554" i="4"/>
  <c r="S1554" i="4" s="1"/>
  <c r="O1562" i="4"/>
  <c r="O1570" i="4"/>
  <c r="O1578" i="4"/>
  <c r="U1578" i="4" s="1"/>
  <c r="O1586" i="4"/>
  <c r="U1586" i="4" s="1"/>
  <c r="O1594" i="4"/>
  <c r="O1602" i="4"/>
  <c r="R1602" i="4" s="1"/>
  <c r="O1610" i="4"/>
  <c r="T1610" i="4" s="1"/>
  <c r="O1618" i="4"/>
  <c r="V1618" i="4" s="1"/>
  <c r="O1626" i="4"/>
  <c r="O1634" i="4"/>
  <c r="P1634" i="4" s="1"/>
  <c r="O1642" i="4"/>
  <c r="O1650" i="4"/>
  <c r="V1650" i="4" s="1"/>
  <c r="O1658" i="4"/>
  <c r="O1666" i="4"/>
  <c r="X1666" i="4" s="1"/>
  <c r="O1674" i="4"/>
  <c r="V1674" i="4" s="1"/>
  <c r="O1682" i="4"/>
  <c r="O1690" i="4"/>
  <c r="O1698" i="4"/>
  <c r="W1698" i="4" s="1"/>
  <c r="O1706" i="4"/>
  <c r="O1714" i="4"/>
  <c r="O1722" i="4"/>
  <c r="O1730" i="4"/>
  <c r="T1730" i="4" s="1"/>
  <c r="O1738" i="4"/>
  <c r="W1738" i="4" s="1"/>
  <c r="O1746" i="4"/>
  <c r="O1754" i="4"/>
  <c r="O257" i="4"/>
  <c r="P257" i="4" s="1"/>
  <c r="O357" i="4"/>
  <c r="P357" i="4" s="1"/>
  <c r="O421" i="4"/>
  <c r="P421" i="4" s="1"/>
  <c r="O485" i="4"/>
  <c r="O549" i="4"/>
  <c r="P549" i="4" s="1"/>
  <c r="O591" i="4"/>
  <c r="X591" i="4" s="1"/>
  <c r="O623" i="4"/>
  <c r="O655" i="4"/>
  <c r="O687" i="4"/>
  <c r="U687" i="4" s="1"/>
  <c r="O719" i="4"/>
  <c r="O751" i="4"/>
  <c r="O783" i="4"/>
  <c r="O815" i="4"/>
  <c r="V815" i="4" s="1"/>
  <c r="O847" i="4"/>
  <c r="U847" i="4" s="1"/>
  <c r="O879" i="4"/>
  <c r="O911" i="4"/>
  <c r="O943" i="4"/>
  <c r="O975" i="4"/>
  <c r="O1007" i="4"/>
  <c r="U1007" i="4" s="1"/>
  <c r="O1039" i="4"/>
  <c r="O1070" i="4"/>
  <c r="U1070" i="4" s="1"/>
  <c r="O1088" i="4"/>
  <c r="P1088" i="4" s="1"/>
  <c r="O1104" i="4"/>
  <c r="O1120" i="4"/>
  <c r="O1136" i="4"/>
  <c r="T1136" i="4" s="1"/>
  <c r="O1152" i="4"/>
  <c r="P1152" i="4" s="1"/>
  <c r="O1168" i="4"/>
  <c r="P1168" i="4" s="1"/>
  <c r="O1184" i="4"/>
  <c r="O1200" i="4"/>
  <c r="P1200" i="4" s="1"/>
  <c r="O1216" i="4"/>
  <c r="X1216" i="4" s="1"/>
  <c r="O1232" i="4"/>
  <c r="P1232" i="4" s="1"/>
  <c r="O1248" i="4"/>
  <c r="O1264" i="4"/>
  <c r="R1264" i="4" s="1"/>
  <c r="O1280" i="4"/>
  <c r="P1280" i="4" s="1"/>
  <c r="O1296" i="4"/>
  <c r="V1296" i="4" s="1"/>
  <c r="O1312" i="4"/>
  <c r="O1328" i="4"/>
  <c r="P1328" i="4" s="1"/>
  <c r="O1344" i="4"/>
  <c r="P1344" i="4" s="1"/>
  <c r="O1360" i="4"/>
  <c r="O1376" i="4"/>
  <c r="O1392" i="4"/>
  <c r="X1392" i="4" s="1"/>
  <c r="O1408" i="4"/>
  <c r="P1408" i="4" s="1"/>
  <c r="O1421" i="4"/>
  <c r="P1421" i="4" s="1"/>
  <c r="O1429" i="4"/>
  <c r="O1437" i="4"/>
  <c r="P1437" i="4" s="1"/>
  <c r="O1445" i="4"/>
  <c r="T1445" i="4" s="1"/>
  <c r="O1453" i="4"/>
  <c r="U1453" i="4" s="1"/>
  <c r="O1461" i="4"/>
  <c r="O1469" i="4"/>
  <c r="P1469" i="4" s="1"/>
  <c r="O1477" i="4"/>
  <c r="U1477" i="4" s="1"/>
  <c r="O1485" i="4"/>
  <c r="P1485" i="4" s="1"/>
  <c r="O1493" i="4"/>
  <c r="O1501" i="4"/>
  <c r="R1501" i="4" s="1"/>
  <c r="O1509" i="4"/>
  <c r="U1509" i="4" s="1"/>
  <c r="O1517" i="4"/>
  <c r="O1525" i="4"/>
  <c r="O1533" i="4"/>
  <c r="P1533" i="4" s="1"/>
  <c r="O1541" i="4"/>
  <c r="U1541" i="4" s="1"/>
  <c r="O1549" i="4"/>
  <c r="P1549" i="4" s="1"/>
  <c r="O1557" i="4"/>
  <c r="O1565" i="4"/>
  <c r="S1565" i="4" s="1"/>
  <c r="O1573" i="4"/>
  <c r="R1573" i="4" s="1"/>
  <c r="O1581" i="4"/>
  <c r="O1589" i="4"/>
  <c r="O1597" i="4"/>
  <c r="T1597" i="4" s="1"/>
  <c r="O1605" i="4"/>
  <c r="O1613" i="4"/>
  <c r="T1613" i="4" s="1"/>
  <c r="O1621" i="4"/>
  <c r="O1629" i="4"/>
  <c r="R1629" i="4" s="1"/>
  <c r="O1637" i="4"/>
  <c r="X1637" i="4" s="1"/>
  <c r="O1645" i="4"/>
  <c r="R1645" i="4" s="1"/>
  <c r="O1653" i="4"/>
  <c r="O1661" i="4"/>
  <c r="V1661" i="4" s="1"/>
  <c r="O1669" i="4"/>
  <c r="O1677" i="4"/>
  <c r="X1677" i="4" s="1"/>
  <c r="O1685" i="4"/>
  <c r="O1693" i="4"/>
  <c r="V1693" i="4" s="1"/>
  <c r="O1701" i="4"/>
  <c r="O1709" i="4"/>
  <c r="R1709" i="4" s="1"/>
  <c r="O1717" i="4"/>
  <c r="O1725" i="4"/>
  <c r="S1725" i="4" s="1"/>
  <c r="O1733" i="4"/>
  <c r="S1733" i="4" s="1"/>
  <c r="O1741" i="4"/>
  <c r="S1741" i="4" s="1"/>
  <c r="O1749" i="4"/>
  <c r="O1757" i="4"/>
  <c r="O2001" i="4"/>
  <c r="O1993" i="4"/>
  <c r="O1985" i="4"/>
  <c r="O1977" i="4"/>
  <c r="V1977" i="4" s="1"/>
  <c r="O1969" i="4"/>
  <c r="R1969" i="4" s="1"/>
  <c r="O1961" i="4"/>
  <c r="V1961" i="4" s="1"/>
  <c r="O1953" i="4"/>
  <c r="O1945" i="4"/>
  <c r="O1937" i="4"/>
  <c r="R1937" i="4" s="1"/>
  <c r="O1929" i="4"/>
  <c r="V1929" i="4" s="1"/>
  <c r="O1921" i="4"/>
  <c r="O1913" i="4"/>
  <c r="R1913" i="4" s="1"/>
  <c r="O1905" i="4"/>
  <c r="O1897" i="4"/>
  <c r="R1897" i="4" s="1"/>
  <c r="O1889" i="4"/>
  <c r="O1881" i="4"/>
  <c r="P1881" i="4" s="1"/>
  <c r="O1873" i="4"/>
  <c r="O1865" i="4"/>
  <c r="O1857" i="4"/>
  <c r="O1849" i="4"/>
  <c r="T1849" i="4" s="1"/>
  <c r="O1841" i="4"/>
  <c r="P1841" i="4" s="1"/>
  <c r="O1833" i="4"/>
  <c r="V1833" i="4" s="1"/>
  <c r="O1825" i="4"/>
  <c r="O1817" i="4"/>
  <c r="V1817" i="4" s="1"/>
  <c r="O1809" i="4"/>
  <c r="V1809" i="4" s="1"/>
  <c r="O1801" i="4"/>
  <c r="O1793" i="4"/>
  <c r="O1785" i="4"/>
  <c r="P1785" i="4" s="1"/>
  <c r="O1777" i="4"/>
  <c r="W1777" i="4" s="1"/>
  <c r="O1769" i="4"/>
  <c r="O1761" i="4"/>
  <c r="O1734" i="4"/>
  <c r="S1734" i="4" s="1"/>
  <c r="O1702" i="4"/>
  <c r="W1702" i="4" s="1"/>
  <c r="O1670" i="4"/>
  <c r="W1670" i="4" s="1"/>
  <c r="O1638" i="4"/>
  <c r="O1606" i="4"/>
  <c r="T1606" i="4" s="1"/>
  <c r="O1574" i="4"/>
  <c r="T1574" i="4" s="1"/>
  <c r="O1542" i="4"/>
  <c r="O1510" i="4"/>
  <c r="O1478" i="4"/>
  <c r="O1446" i="4"/>
  <c r="O1409" i="4"/>
  <c r="O1345" i="4"/>
  <c r="O1281" i="4"/>
  <c r="U1281" i="4" s="1"/>
  <c r="O1217" i="4"/>
  <c r="P1217" i="4" s="1"/>
  <c r="O1153" i="4"/>
  <c r="P1153" i="4" s="1"/>
  <c r="O1089" i="4"/>
  <c r="O976" i="4"/>
  <c r="P976" i="4" s="1"/>
  <c r="O848" i="4"/>
  <c r="P848" i="4" s="1"/>
  <c r="O720" i="4"/>
  <c r="W720" i="4" s="1"/>
  <c r="O592" i="4"/>
  <c r="O358" i="4"/>
  <c r="P358" i="4" s="1"/>
  <c r="O1926" i="4"/>
  <c r="V1926" i="4" s="1"/>
  <c r="O1918" i="4"/>
  <c r="X1918" i="4" s="1"/>
  <c r="O1910" i="4"/>
  <c r="O1902" i="4"/>
  <c r="V1902" i="4" s="1"/>
  <c r="O1894" i="4"/>
  <c r="W1894" i="4" s="1"/>
  <c r="O1886" i="4"/>
  <c r="O1878" i="4"/>
  <c r="O1870" i="4"/>
  <c r="O1862" i="4"/>
  <c r="W1862" i="4" s="1"/>
  <c r="O1854" i="4"/>
  <c r="V1854" i="4" s="1"/>
  <c r="O1846" i="4"/>
  <c r="O1838" i="4"/>
  <c r="O1830" i="4"/>
  <c r="S1830" i="4" s="1"/>
  <c r="O1822" i="4"/>
  <c r="P1822" i="4" s="1"/>
  <c r="O1814" i="4"/>
  <c r="O1806" i="4"/>
  <c r="V1806" i="4" s="1"/>
  <c r="O1798" i="4"/>
  <c r="V1798" i="4" s="1"/>
  <c r="O1790" i="4"/>
  <c r="O1782" i="4"/>
  <c r="O1774" i="4"/>
  <c r="R1774" i="4" s="1"/>
  <c r="O1766" i="4"/>
  <c r="O1758" i="4"/>
  <c r="S1758" i="4" s="1"/>
  <c r="O1726" i="4"/>
  <c r="O1694" i="4"/>
  <c r="X1694" i="4" s="1"/>
  <c r="O1662" i="4"/>
  <c r="W1662" i="4" s="1"/>
  <c r="O1630" i="4"/>
  <c r="O1598" i="4"/>
  <c r="O1566" i="4"/>
  <c r="S1566" i="4" s="1"/>
  <c r="O1534" i="4"/>
  <c r="W1534" i="4" s="1"/>
  <c r="O1502" i="4"/>
  <c r="X1502" i="4" s="1"/>
  <c r="O1470" i="4"/>
  <c r="O1438" i="4"/>
  <c r="O1393" i="4"/>
  <c r="P1393" i="4" s="1"/>
  <c r="O1329" i="4"/>
  <c r="P1329" i="4" s="1"/>
  <c r="O1265" i="4"/>
  <c r="O1201" i="4"/>
  <c r="P1201" i="4" s="1"/>
  <c r="O1137" i="4"/>
  <c r="P1137" i="4" s="1"/>
  <c r="O1071" i="4"/>
  <c r="S1071" i="4" s="1"/>
  <c r="O944" i="4"/>
  <c r="O816" i="4"/>
  <c r="P816" i="4" s="1"/>
  <c r="O688" i="4"/>
  <c r="R688" i="4" s="1"/>
  <c r="O550" i="4"/>
  <c r="R550" i="4" s="1"/>
  <c r="O261" i="4"/>
  <c r="O2004" i="4"/>
  <c r="O2000" i="4"/>
  <c r="T2000" i="4" s="1"/>
  <c r="O1996" i="4"/>
  <c r="P1996" i="4" s="1"/>
  <c r="O1992" i="4"/>
  <c r="W1992" i="4" s="1"/>
  <c r="O1988" i="4"/>
  <c r="P1988" i="4" s="1"/>
  <c r="O1984" i="4"/>
  <c r="O1980" i="4"/>
  <c r="X1980" i="4" s="1"/>
  <c r="O1976" i="4"/>
  <c r="O1972" i="4"/>
  <c r="O1968" i="4"/>
  <c r="S1968" i="4" s="1"/>
  <c r="O1964" i="4"/>
  <c r="O1960" i="4"/>
  <c r="O1956" i="4"/>
  <c r="O1952" i="4"/>
  <c r="U1952" i="4" s="1"/>
  <c r="O1948" i="4"/>
  <c r="O1944" i="4"/>
  <c r="O1940" i="4"/>
  <c r="P1940" i="4" s="1"/>
  <c r="O1936" i="4"/>
  <c r="X1936" i="4" s="1"/>
  <c r="O1932" i="4"/>
  <c r="P1932" i="4" s="1"/>
  <c r="O1928" i="4"/>
  <c r="S1928" i="4" s="1"/>
  <c r="O1924" i="4"/>
  <c r="U1924" i="4" s="1"/>
  <c r="O1920" i="4"/>
  <c r="P1920" i="4" s="1"/>
  <c r="O1916" i="4"/>
  <c r="O1912" i="4"/>
  <c r="O1908" i="4"/>
  <c r="P1908" i="4" s="1"/>
  <c r="O1904" i="4"/>
  <c r="U1904" i="4" s="1"/>
  <c r="O1900" i="4"/>
  <c r="P1900" i="4" s="1"/>
  <c r="O1896" i="4"/>
  <c r="O1892" i="4"/>
  <c r="O1888" i="4"/>
  <c r="U1888" i="4" s="1"/>
  <c r="O1884" i="4"/>
  <c r="X1884" i="4" s="1"/>
  <c r="O1880" i="4"/>
  <c r="S1880" i="4" s="1"/>
  <c r="O1876" i="4"/>
  <c r="O1872" i="4"/>
  <c r="O1868" i="4"/>
  <c r="P1868" i="4" s="1"/>
  <c r="O1864" i="4"/>
  <c r="S1864" i="4" s="1"/>
  <c r="O1860" i="4"/>
  <c r="P1860" i="4" s="1"/>
  <c r="O1856" i="4"/>
  <c r="O1852" i="4"/>
  <c r="P1852" i="4" s="1"/>
  <c r="O1848" i="4"/>
  <c r="O1844" i="4"/>
  <c r="O1840" i="4"/>
  <c r="U1840" i="4" s="1"/>
  <c r="O1836" i="4"/>
  <c r="X1836" i="4" s="1"/>
  <c r="O1832" i="4"/>
  <c r="W1832" i="4" s="1"/>
  <c r="O1828" i="4"/>
  <c r="O1824" i="4"/>
  <c r="O1820" i="4"/>
  <c r="V1820" i="4" s="1"/>
  <c r="O1816" i="4"/>
  <c r="W1816" i="4" s="1"/>
  <c r="O1812" i="4"/>
  <c r="P1812" i="4" s="1"/>
  <c r="O1808" i="4"/>
  <c r="X1808" i="4" s="1"/>
  <c r="O1804" i="4"/>
  <c r="X1804" i="4" s="1"/>
  <c r="O1800" i="4"/>
  <c r="W1800" i="4" s="1"/>
  <c r="O1796" i="4"/>
  <c r="U1796" i="4" s="1"/>
  <c r="O1792" i="4"/>
  <c r="U1792" i="4" s="1"/>
  <c r="O1788" i="4"/>
  <c r="P1788" i="4" s="1"/>
  <c r="O1784" i="4"/>
  <c r="O1780" i="4"/>
  <c r="P1780" i="4" s="1"/>
  <c r="O1776" i="4"/>
  <c r="O1772" i="4"/>
  <c r="V1772" i="4" s="1"/>
  <c r="O1768" i="4"/>
  <c r="U1768" i="4" s="1"/>
  <c r="O1764" i="4"/>
  <c r="P1764" i="4" s="1"/>
  <c r="O1760" i="4"/>
  <c r="P1760" i="4" s="1"/>
  <c r="O1756" i="4"/>
  <c r="X1756" i="4" s="1"/>
  <c r="O1752" i="4"/>
  <c r="R1752" i="4" s="1"/>
  <c r="O1748" i="4"/>
  <c r="O1744" i="4"/>
  <c r="P1744" i="4" s="1"/>
  <c r="O1740" i="4"/>
  <c r="R1740" i="4" s="1"/>
  <c r="O1736" i="4"/>
  <c r="P1736" i="4" s="1"/>
  <c r="O1732" i="4"/>
  <c r="U1732" i="4" s="1"/>
  <c r="O1728" i="4"/>
  <c r="U1728" i="4" s="1"/>
  <c r="O1724" i="4"/>
  <c r="P1724" i="4" s="1"/>
  <c r="O1720" i="4"/>
  <c r="O1716" i="4"/>
  <c r="V1716" i="4" s="1"/>
  <c r="O1712" i="4"/>
  <c r="X1712" i="4" s="1"/>
  <c r="O1708" i="4"/>
  <c r="O1704" i="4"/>
  <c r="O1700" i="4"/>
  <c r="P1700" i="4" s="1"/>
  <c r="O1696" i="4"/>
  <c r="X1696" i="4" s="1"/>
  <c r="O1692" i="4"/>
  <c r="X1692" i="4" s="1"/>
  <c r="O1688" i="4"/>
  <c r="O1684" i="4"/>
  <c r="P1684" i="4" s="1"/>
  <c r="O1680" i="4"/>
  <c r="O1676" i="4"/>
  <c r="O1672" i="4"/>
  <c r="O1668" i="4"/>
  <c r="X1668" i="4" s="1"/>
  <c r="O1664" i="4"/>
  <c r="U1664" i="4" s="1"/>
  <c r="O1660" i="4"/>
  <c r="O1656" i="4"/>
  <c r="O1652" i="4"/>
  <c r="X1652" i="4" s="1"/>
  <c r="O1648" i="4"/>
  <c r="O1644" i="4"/>
  <c r="R1644" i="4" s="1"/>
  <c r="O1640" i="4"/>
  <c r="O1636" i="4"/>
  <c r="X1636" i="4" s="1"/>
  <c r="O1632" i="4"/>
  <c r="X1632" i="4" s="1"/>
  <c r="O1628" i="4"/>
  <c r="U1628" i="4" s="1"/>
  <c r="O1624" i="4"/>
  <c r="X1624" i="4" s="1"/>
  <c r="O1620" i="4"/>
  <c r="R1620" i="4" s="1"/>
  <c r="O1616" i="4"/>
  <c r="S1616" i="4" s="1"/>
  <c r="O1612" i="4"/>
  <c r="T1612" i="4" s="1"/>
  <c r="O1608" i="4"/>
  <c r="O1604" i="4"/>
  <c r="S1604" i="4" s="1"/>
  <c r="O1600" i="4"/>
  <c r="P1600" i="4" s="1"/>
  <c r="O1596" i="4"/>
  <c r="U1596" i="4" s="1"/>
  <c r="O1592" i="4"/>
  <c r="O1588" i="4"/>
  <c r="W1588" i="4" s="1"/>
  <c r="O1584" i="4"/>
  <c r="T1584" i="4" s="1"/>
  <c r="O1580" i="4"/>
  <c r="S1580" i="4" s="1"/>
  <c r="O1576" i="4"/>
  <c r="R1576" i="4" s="1"/>
  <c r="O1572" i="4"/>
  <c r="P1572" i="4" s="1"/>
  <c r="O1568" i="4"/>
  <c r="O1564" i="4"/>
  <c r="P1564" i="4" s="1"/>
  <c r="O1560" i="4"/>
  <c r="O1556" i="4"/>
  <c r="P1556" i="4" s="1"/>
  <c r="O1552" i="4"/>
  <c r="W1552" i="4" s="1"/>
  <c r="O1548" i="4"/>
  <c r="U1548" i="4" s="1"/>
  <c r="O1544" i="4"/>
  <c r="P1544" i="4" s="1"/>
  <c r="O1540" i="4"/>
  <c r="V1540" i="4" s="1"/>
  <c r="O1536" i="4"/>
  <c r="P1536" i="4" s="1"/>
  <c r="O1532" i="4"/>
  <c r="P1532" i="4" s="1"/>
  <c r="O1528" i="4"/>
  <c r="R1528" i="4" s="1"/>
  <c r="O1524" i="4"/>
  <c r="S1524" i="4" s="1"/>
  <c r="O1520" i="4"/>
  <c r="P1520" i="4" s="1"/>
  <c r="O1516" i="4"/>
  <c r="P1516" i="4" s="1"/>
  <c r="O1512" i="4"/>
  <c r="O1508" i="4"/>
  <c r="O1504" i="4"/>
  <c r="T1504" i="4" s="1"/>
  <c r="O1500" i="4"/>
  <c r="P1500" i="4" s="1"/>
  <c r="O1496" i="4"/>
  <c r="R1496" i="4" s="1"/>
  <c r="O1492" i="4"/>
  <c r="R1492" i="4" s="1"/>
  <c r="O1488" i="4"/>
  <c r="O1484" i="4"/>
  <c r="U1484" i="4" s="1"/>
  <c r="O1480" i="4"/>
  <c r="O1476" i="4"/>
  <c r="P1476" i="4" s="1"/>
  <c r="O1472" i="4"/>
  <c r="P1472" i="4" s="1"/>
  <c r="O1468" i="4"/>
  <c r="O1464" i="4"/>
  <c r="P1464" i="4" s="1"/>
  <c r="O1460" i="4"/>
  <c r="X1460" i="4" s="1"/>
  <c r="O1456" i="4"/>
  <c r="P1456" i="4" s="1"/>
  <c r="O1452" i="4"/>
  <c r="P1452" i="4" s="1"/>
  <c r="O1448" i="4"/>
  <c r="O1444" i="4"/>
  <c r="P1444" i="4" s="1"/>
  <c r="O1440" i="4"/>
  <c r="O1436" i="4"/>
  <c r="P1436" i="4" s="1"/>
  <c r="O1432" i="4"/>
  <c r="U1432" i="4" s="1"/>
  <c r="O1428" i="4"/>
  <c r="P1428" i="4" s="1"/>
  <c r="O1424" i="4"/>
  <c r="O1420" i="4"/>
  <c r="U1420" i="4" s="1"/>
  <c r="O1413" i="4"/>
  <c r="W1413" i="4" s="1"/>
  <c r="O1405" i="4"/>
  <c r="P1405" i="4" s="1"/>
  <c r="O1397" i="4"/>
  <c r="P1397" i="4" s="1"/>
  <c r="O1389" i="4"/>
  <c r="V1389" i="4" s="1"/>
  <c r="O1381" i="4"/>
  <c r="P1381" i="4" s="1"/>
  <c r="O1373" i="4"/>
  <c r="P1373" i="4" s="1"/>
  <c r="O1365" i="4"/>
  <c r="P1365" i="4" s="1"/>
  <c r="O1357" i="4"/>
  <c r="O1349" i="4"/>
  <c r="P1349" i="4" s="1"/>
  <c r="O1341" i="4"/>
  <c r="P1341" i="4" s="1"/>
  <c r="O1333" i="4"/>
  <c r="P1333" i="4" s="1"/>
  <c r="O1325" i="4"/>
  <c r="X1325" i="4" s="1"/>
  <c r="O1317" i="4"/>
  <c r="P1317" i="4" s="1"/>
  <c r="O1309" i="4"/>
  <c r="P1309" i="4" s="1"/>
  <c r="O1301" i="4"/>
  <c r="S1301" i="4" s="1"/>
  <c r="O1293" i="4"/>
  <c r="O1285" i="4"/>
  <c r="P1285" i="4" s="1"/>
  <c r="O1277" i="4"/>
  <c r="P1277" i="4" s="1"/>
  <c r="O1269" i="4"/>
  <c r="P1269" i="4" s="1"/>
  <c r="O1261" i="4"/>
  <c r="U1261" i="4" s="1"/>
  <c r="O1253" i="4"/>
  <c r="O1245" i="4"/>
  <c r="P1245" i="4" s="1"/>
  <c r="O1237" i="4"/>
  <c r="O1229" i="4"/>
  <c r="U1229" i="4" s="1"/>
  <c r="O1221" i="4"/>
  <c r="R1221" i="4" s="1"/>
  <c r="O1213" i="4"/>
  <c r="P1213" i="4" s="1"/>
  <c r="O1205" i="4"/>
  <c r="O1197" i="4"/>
  <c r="O1189" i="4"/>
  <c r="S1189" i="4" s="1"/>
  <c r="O1181" i="4"/>
  <c r="P1181" i="4" s="1"/>
  <c r="O1173" i="4"/>
  <c r="T1173" i="4" s="1"/>
  <c r="O1165" i="4"/>
  <c r="O1157" i="4"/>
  <c r="R1157" i="4" s="1"/>
  <c r="O1149" i="4"/>
  <c r="P1149" i="4" s="1"/>
  <c r="O1141" i="4"/>
  <c r="P1141" i="4" s="1"/>
  <c r="O1133" i="4"/>
  <c r="S1133" i="4" s="1"/>
  <c r="O1125" i="4"/>
  <c r="O1117" i="4"/>
  <c r="P1117" i="4" s="1"/>
  <c r="O1109" i="4"/>
  <c r="S1109" i="4" s="1"/>
  <c r="O1101" i="4"/>
  <c r="P1101" i="4" s="1"/>
  <c r="O1093" i="4"/>
  <c r="P1093" i="4" s="1"/>
  <c r="O1085" i="4"/>
  <c r="P1085" i="4" s="1"/>
  <c r="O1076" i="4"/>
  <c r="U1076" i="4" s="1"/>
  <c r="O1064" i="4"/>
  <c r="O1048" i="4"/>
  <c r="R1048" i="4" s="1"/>
  <c r="O1032" i="4"/>
  <c r="P1032" i="4" s="1"/>
  <c r="O1016" i="4"/>
  <c r="U1016" i="4" s="1"/>
  <c r="O1000" i="4"/>
  <c r="O984" i="4"/>
  <c r="O968" i="4"/>
  <c r="O952" i="4"/>
  <c r="P952" i="4" s="1"/>
  <c r="O936" i="4"/>
  <c r="O920" i="4"/>
  <c r="O904" i="4"/>
  <c r="R904" i="4" s="1"/>
  <c r="O888" i="4"/>
  <c r="R888" i="4" s="1"/>
  <c r="O872" i="4"/>
  <c r="P872" i="4" s="1"/>
  <c r="O856" i="4"/>
  <c r="W856" i="4" s="1"/>
  <c r="O840" i="4"/>
  <c r="P840" i="4" s="1"/>
  <c r="O824" i="4"/>
  <c r="V824" i="4" s="1"/>
  <c r="O808" i="4"/>
  <c r="P808" i="4" s="1"/>
  <c r="O792" i="4"/>
  <c r="O776" i="4"/>
  <c r="V776" i="4" s="1"/>
  <c r="O760" i="4"/>
  <c r="W760" i="4" s="1"/>
  <c r="O744" i="4"/>
  <c r="R744" i="4" s="1"/>
  <c r="O728" i="4"/>
  <c r="X728" i="4" s="1"/>
  <c r="O712" i="4"/>
  <c r="S712" i="4" s="1"/>
  <c r="O696" i="4"/>
  <c r="O680" i="4"/>
  <c r="O664" i="4"/>
  <c r="O648" i="4"/>
  <c r="R648" i="4" s="1"/>
  <c r="O632" i="4"/>
  <c r="S632" i="4" s="1"/>
  <c r="O616" i="4"/>
  <c r="P616" i="4" s="1"/>
  <c r="O600" i="4"/>
  <c r="P600" i="4" s="1"/>
  <c r="O584" i="4"/>
  <c r="O566" i="4"/>
  <c r="O534" i="4"/>
  <c r="O502" i="4"/>
  <c r="O470" i="4"/>
  <c r="V470" i="4" s="1"/>
  <c r="O438" i="4"/>
  <c r="O406" i="4"/>
  <c r="U406" i="4" s="1"/>
  <c r="O374" i="4"/>
  <c r="P374" i="4" s="1"/>
  <c r="O341" i="4"/>
  <c r="W341" i="4" s="1"/>
  <c r="O298" i="4"/>
  <c r="V298" i="4" s="1"/>
  <c r="O197" i="4"/>
  <c r="P197" i="4" s="1"/>
  <c r="O6" i="4"/>
  <c r="O10" i="4"/>
  <c r="O14" i="4"/>
  <c r="X14" i="4" s="1"/>
  <c r="O18" i="4"/>
  <c r="O22" i="4"/>
  <c r="O26" i="4"/>
  <c r="O30" i="4"/>
  <c r="S30" i="4" s="1"/>
  <c r="O34" i="4"/>
  <c r="V34" i="4" s="1"/>
  <c r="O38" i="4"/>
  <c r="P38" i="4" s="1"/>
  <c r="O42" i="4"/>
  <c r="T42" i="4" s="1"/>
  <c r="O46" i="4"/>
  <c r="X46" i="4" s="1"/>
  <c r="O50" i="4"/>
  <c r="O54" i="4"/>
  <c r="P54" i="4" s="1"/>
  <c r="O58" i="4"/>
  <c r="O62" i="4"/>
  <c r="O66" i="4"/>
  <c r="O70" i="4"/>
  <c r="P70" i="4" s="1"/>
  <c r="O74" i="4"/>
  <c r="V74" i="4" s="1"/>
  <c r="O78" i="4"/>
  <c r="O82" i="4"/>
  <c r="O86" i="4"/>
  <c r="O90" i="4"/>
  <c r="O94" i="4"/>
  <c r="V94" i="4" s="1"/>
  <c r="O98" i="4"/>
  <c r="V98" i="4" s="1"/>
  <c r="O102" i="4"/>
  <c r="P102" i="4" s="1"/>
  <c r="O106" i="4"/>
  <c r="U106" i="4" s="1"/>
  <c r="O110" i="4"/>
  <c r="O114" i="4"/>
  <c r="O118" i="4"/>
  <c r="P118" i="4" s="1"/>
  <c r="O122" i="4"/>
  <c r="O126" i="4"/>
  <c r="V126" i="4" s="1"/>
  <c r="O130" i="4"/>
  <c r="W130" i="4" s="1"/>
  <c r="O134" i="4"/>
  <c r="O138" i="4"/>
  <c r="U138" i="4" s="1"/>
  <c r="O142" i="4"/>
  <c r="S142" i="4" s="1"/>
  <c r="O146" i="4"/>
  <c r="O150" i="4"/>
  <c r="P150" i="4" s="1"/>
  <c r="O154" i="4"/>
  <c r="T154" i="4" s="1"/>
  <c r="O158" i="4"/>
  <c r="V158" i="4" s="1"/>
  <c r="O162" i="4"/>
  <c r="O166" i="4"/>
  <c r="P166" i="4" s="1"/>
  <c r="O170" i="4"/>
  <c r="O174" i="4"/>
  <c r="U174" i="4" s="1"/>
  <c r="O178" i="4"/>
  <c r="O182" i="4"/>
  <c r="O186" i="4"/>
  <c r="U186" i="4" s="1"/>
  <c r="O190" i="4"/>
  <c r="O194" i="4"/>
  <c r="O198" i="4"/>
  <c r="P198" i="4" s="1"/>
  <c r="O202" i="4"/>
  <c r="X202" i="4" s="1"/>
  <c r="O206" i="4"/>
  <c r="O210" i="4"/>
  <c r="O214" i="4"/>
  <c r="P214" i="4" s="1"/>
  <c r="O218" i="4"/>
  <c r="T218" i="4" s="1"/>
  <c r="O222" i="4"/>
  <c r="S222" i="4" s="1"/>
  <c r="O226" i="4"/>
  <c r="O230" i="4"/>
  <c r="P230" i="4" s="1"/>
  <c r="O234" i="4"/>
  <c r="R234" i="4" s="1"/>
  <c r="O238" i="4"/>
  <c r="X238" i="4" s="1"/>
  <c r="O242" i="4"/>
  <c r="O246" i="4"/>
  <c r="P246" i="4" s="1"/>
  <c r="O250" i="4"/>
  <c r="T250" i="4" s="1"/>
  <c r="O254" i="4"/>
  <c r="O258" i="4"/>
  <c r="O262" i="4"/>
  <c r="O266" i="4"/>
  <c r="X266" i="4" s="1"/>
  <c r="O270" i="4"/>
  <c r="O274" i="4"/>
  <c r="O7" i="4"/>
  <c r="X7" i="4" s="1"/>
  <c r="O11" i="4"/>
  <c r="O15" i="4"/>
  <c r="O19" i="4"/>
  <c r="O23" i="4"/>
  <c r="O27" i="4"/>
  <c r="S27" i="4" s="1"/>
  <c r="O31" i="4"/>
  <c r="S31" i="4" s="1"/>
  <c r="O35" i="4"/>
  <c r="O39" i="4"/>
  <c r="O43" i="4"/>
  <c r="X43" i="4" s="1"/>
  <c r="O47" i="4"/>
  <c r="O51" i="4"/>
  <c r="U51" i="4" s="1"/>
  <c r="O55" i="4"/>
  <c r="O59" i="4"/>
  <c r="O63" i="4"/>
  <c r="T63" i="4" s="1"/>
  <c r="O67" i="4"/>
  <c r="U67" i="4" s="1"/>
  <c r="O71" i="4"/>
  <c r="O75" i="4"/>
  <c r="O79" i="4"/>
  <c r="O83" i="4"/>
  <c r="O87" i="4"/>
  <c r="O91" i="4"/>
  <c r="X91" i="4" s="1"/>
  <c r="O95" i="4"/>
  <c r="R95" i="4" s="1"/>
  <c r="O99" i="4"/>
  <c r="S99" i="4" s="1"/>
  <c r="O103" i="4"/>
  <c r="O107" i="4"/>
  <c r="W107" i="4" s="1"/>
  <c r="O111" i="4"/>
  <c r="O115" i="4"/>
  <c r="W115" i="4" s="1"/>
  <c r="O119" i="4"/>
  <c r="O123" i="4"/>
  <c r="O127" i="4"/>
  <c r="U127" i="4" s="1"/>
  <c r="O131" i="4"/>
  <c r="S131" i="4" s="1"/>
  <c r="O135" i="4"/>
  <c r="O139" i="4"/>
  <c r="O143" i="4"/>
  <c r="O147" i="4"/>
  <c r="O151" i="4"/>
  <c r="O155" i="4"/>
  <c r="S155" i="4" s="1"/>
  <c r="O159" i="4"/>
  <c r="R159" i="4" s="1"/>
  <c r="O163" i="4"/>
  <c r="S163" i="4" s="1"/>
  <c r="O167" i="4"/>
  <c r="O171" i="4"/>
  <c r="V171" i="4" s="1"/>
  <c r="O175" i="4"/>
  <c r="O179" i="4"/>
  <c r="O183" i="4"/>
  <c r="O187" i="4"/>
  <c r="R187" i="4" s="1"/>
  <c r="O191" i="4"/>
  <c r="U191" i="4" s="1"/>
  <c r="O195" i="4"/>
  <c r="O199" i="4"/>
  <c r="O203" i="4"/>
  <c r="O207" i="4"/>
  <c r="O211" i="4"/>
  <c r="X211" i="4" s="1"/>
  <c r="O215" i="4"/>
  <c r="R215" i="4" s="1"/>
  <c r="O219" i="4"/>
  <c r="O223" i="4"/>
  <c r="U223" i="4" s="1"/>
  <c r="O227" i="4"/>
  <c r="O231" i="4"/>
  <c r="O235" i="4"/>
  <c r="S235" i="4" s="1"/>
  <c r="O239" i="4"/>
  <c r="O243" i="4"/>
  <c r="W243" i="4" s="1"/>
  <c r="O247" i="4"/>
  <c r="O251" i="4"/>
  <c r="O255" i="4"/>
  <c r="S255" i="4" s="1"/>
  <c r="O259" i="4"/>
  <c r="O263" i="4"/>
  <c r="O267" i="4"/>
  <c r="O271" i="4"/>
  <c r="O275" i="4"/>
  <c r="U275" i="4" s="1"/>
  <c r="O279" i="4"/>
  <c r="O283" i="4"/>
  <c r="V283" i="4" s="1"/>
  <c r="O287" i="4"/>
  <c r="T287" i="4" s="1"/>
  <c r="O291" i="4"/>
  <c r="X291" i="4" s="1"/>
  <c r="O8" i="4"/>
  <c r="W8" i="4" s="1"/>
  <c r="O12" i="4"/>
  <c r="O16" i="4"/>
  <c r="X16" i="4" s="1"/>
  <c r="O20" i="4"/>
  <c r="O24" i="4"/>
  <c r="O28" i="4"/>
  <c r="O32" i="4"/>
  <c r="R32" i="4" s="1"/>
  <c r="O36" i="4"/>
  <c r="O40" i="4"/>
  <c r="S40" i="4" s="1"/>
  <c r="O44" i="4"/>
  <c r="U44" i="4" s="1"/>
  <c r="O48" i="4"/>
  <c r="O52" i="4"/>
  <c r="O56" i="4"/>
  <c r="R56" i="4" s="1"/>
  <c r="O60" i="4"/>
  <c r="P60" i="4" s="1"/>
  <c r="O64" i="4"/>
  <c r="T64" i="4" s="1"/>
  <c r="O68" i="4"/>
  <c r="O72" i="4"/>
  <c r="S72" i="4" s="1"/>
  <c r="O76" i="4"/>
  <c r="O80" i="4"/>
  <c r="X80" i="4" s="1"/>
  <c r="O84" i="4"/>
  <c r="O88" i="4"/>
  <c r="S88" i="4" s="1"/>
  <c r="O92" i="4"/>
  <c r="O96" i="4"/>
  <c r="P96" i="4" s="1"/>
  <c r="O100" i="4"/>
  <c r="O104" i="4"/>
  <c r="W104" i="4" s="1"/>
  <c r="O108" i="4"/>
  <c r="O112" i="4"/>
  <c r="P112" i="4" s="1"/>
  <c r="O116" i="4"/>
  <c r="O120" i="4"/>
  <c r="R120" i="4" s="1"/>
  <c r="O124" i="4"/>
  <c r="P124" i="4" s="1"/>
  <c r="O128" i="4"/>
  <c r="V128" i="4" s="1"/>
  <c r="O132" i="4"/>
  <c r="O136" i="4"/>
  <c r="U136" i="4" s="1"/>
  <c r="O140" i="4"/>
  <c r="P140" i="4" s="1"/>
  <c r="O144" i="4"/>
  <c r="O148" i="4"/>
  <c r="O152" i="4"/>
  <c r="T152" i="4" s="1"/>
  <c r="O156" i="4"/>
  <c r="O160" i="4"/>
  <c r="X160" i="4" s="1"/>
  <c r="O164" i="4"/>
  <c r="O168" i="4"/>
  <c r="S168" i="4" s="1"/>
  <c r="O172" i="4"/>
  <c r="P172" i="4" s="1"/>
  <c r="O176" i="4"/>
  <c r="W176" i="4" s="1"/>
  <c r="O180" i="4"/>
  <c r="O184" i="4"/>
  <c r="T184" i="4" s="1"/>
  <c r="O188" i="4"/>
  <c r="O192" i="4"/>
  <c r="O196" i="4"/>
  <c r="O200" i="4"/>
  <c r="T200" i="4" s="1"/>
  <c r="O204" i="4"/>
  <c r="P204" i="4" s="1"/>
  <c r="O208" i="4"/>
  <c r="U208" i="4" s="1"/>
  <c r="O212" i="4"/>
  <c r="O216" i="4"/>
  <c r="T216" i="4" s="1"/>
  <c r="O220" i="4"/>
  <c r="X220" i="4" s="1"/>
  <c r="O224" i="4"/>
  <c r="S224" i="4" s="1"/>
  <c r="O228" i="4"/>
  <c r="O232" i="4"/>
  <c r="S232" i="4" s="1"/>
  <c r="O236" i="4"/>
  <c r="O240" i="4"/>
  <c r="P240" i="4" s="1"/>
  <c r="O244" i="4"/>
  <c r="O248" i="4"/>
  <c r="X248" i="4" s="1"/>
  <c r="O252" i="4"/>
  <c r="O256" i="4"/>
  <c r="X256" i="4" s="1"/>
  <c r="O260" i="4"/>
  <c r="O264" i="4"/>
  <c r="V264" i="4" s="1"/>
  <c r="O268" i="4"/>
  <c r="O272" i="4"/>
  <c r="O276" i="4"/>
  <c r="O280" i="4"/>
  <c r="U280" i="4" s="1"/>
  <c r="O284" i="4"/>
  <c r="P284" i="4" s="1"/>
  <c r="O288" i="4"/>
  <c r="S288" i="4" s="1"/>
  <c r="O292" i="4"/>
  <c r="O296" i="4"/>
  <c r="X296" i="4" s="1"/>
  <c r="O300" i="4"/>
  <c r="O304" i="4"/>
  <c r="O308" i="4"/>
  <c r="O312" i="4"/>
  <c r="T312" i="4" s="1"/>
  <c r="O316" i="4"/>
  <c r="P316" i="4" s="1"/>
  <c r="O320" i="4"/>
  <c r="T320" i="4" s="1"/>
  <c r="O324" i="4"/>
  <c r="O328" i="4"/>
  <c r="R328" i="4" s="1"/>
  <c r="O332" i="4"/>
  <c r="O336" i="4"/>
  <c r="X336" i="4" s="1"/>
  <c r="O340" i="4"/>
  <c r="S340" i="4" s="1"/>
  <c r="O344" i="4"/>
  <c r="U344" i="4" s="1"/>
  <c r="O9" i="4"/>
  <c r="U9" i="4" s="1"/>
  <c r="O25" i="4"/>
  <c r="O41" i="4"/>
  <c r="P41" i="4" s="1"/>
  <c r="O57" i="4"/>
  <c r="S57" i="4" s="1"/>
  <c r="O73" i="4"/>
  <c r="P73" i="4" s="1"/>
  <c r="O89" i="4"/>
  <c r="P89" i="4" s="1"/>
  <c r="O105" i="4"/>
  <c r="P105" i="4" s="1"/>
  <c r="O121" i="4"/>
  <c r="P121" i="4" s="1"/>
  <c r="O137" i="4"/>
  <c r="P137" i="4" s="1"/>
  <c r="O153" i="4"/>
  <c r="P153" i="4" s="1"/>
  <c r="O169" i="4"/>
  <c r="P169" i="4" s="1"/>
  <c r="O185" i="4"/>
  <c r="S185" i="4" s="1"/>
  <c r="O201" i="4"/>
  <c r="P201" i="4" s="1"/>
  <c r="O217" i="4"/>
  <c r="P217" i="4" s="1"/>
  <c r="O233" i="4"/>
  <c r="P233" i="4" s="1"/>
  <c r="O249" i="4"/>
  <c r="P249" i="4" s="1"/>
  <c r="O265" i="4"/>
  <c r="P265" i="4" s="1"/>
  <c r="O278" i="4"/>
  <c r="R278" i="4" s="1"/>
  <c r="O286" i="4"/>
  <c r="O294" i="4"/>
  <c r="P294" i="4" s="1"/>
  <c r="O299" i="4"/>
  <c r="O305" i="4"/>
  <c r="P305" i="4" s="1"/>
  <c r="O310" i="4"/>
  <c r="V310" i="4" s="1"/>
  <c r="O315" i="4"/>
  <c r="O321" i="4"/>
  <c r="T321" i="4" s="1"/>
  <c r="O326" i="4"/>
  <c r="R326" i="4" s="1"/>
  <c r="O331" i="4"/>
  <c r="O337" i="4"/>
  <c r="P337" i="4" s="1"/>
  <c r="O342" i="4"/>
  <c r="W342" i="4" s="1"/>
  <c r="O347" i="4"/>
  <c r="O351" i="4"/>
  <c r="R351" i="4" s="1"/>
  <c r="O355" i="4"/>
  <c r="O359" i="4"/>
  <c r="T359" i="4" s="1"/>
  <c r="O363" i="4"/>
  <c r="U363" i="4" s="1"/>
  <c r="O367" i="4"/>
  <c r="O371" i="4"/>
  <c r="O375" i="4"/>
  <c r="O379" i="4"/>
  <c r="T379" i="4" s="1"/>
  <c r="O383" i="4"/>
  <c r="O387" i="4"/>
  <c r="T387" i="4" s="1"/>
  <c r="O391" i="4"/>
  <c r="R391" i="4" s="1"/>
  <c r="O395" i="4"/>
  <c r="X395" i="4" s="1"/>
  <c r="O399" i="4"/>
  <c r="O403" i="4"/>
  <c r="X403" i="4" s="1"/>
  <c r="O407" i="4"/>
  <c r="S407" i="4" s="1"/>
  <c r="O411" i="4"/>
  <c r="O415" i="4"/>
  <c r="O419" i="4"/>
  <c r="R419" i="4" s="1"/>
  <c r="O423" i="4"/>
  <c r="O427" i="4"/>
  <c r="U427" i="4" s="1"/>
  <c r="O431" i="4"/>
  <c r="U431" i="4" s="1"/>
  <c r="O435" i="4"/>
  <c r="O439" i="4"/>
  <c r="W439" i="4" s="1"/>
  <c r="O443" i="4"/>
  <c r="O447" i="4"/>
  <c r="O451" i="4"/>
  <c r="W451" i="4" s="1"/>
  <c r="O455" i="4"/>
  <c r="U455" i="4" s="1"/>
  <c r="O459" i="4"/>
  <c r="U459" i="4" s="1"/>
  <c r="O463" i="4"/>
  <c r="S463" i="4" s="1"/>
  <c r="O467" i="4"/>
  <c r="O471" i="4"/>
  <c r="O475" i="4"/>
  <c r="O479" i="4"/>
  <c r="S479" i="4" s="1"/>
  <c r="O483" i="4"/>
  <c r="O487" i="4"/>
  <c r="T487" i="4" s="1"/>
  <c r="O491" i="4"/>
  <c r="O495" i="4"/>
  <c r="O499" i="4"/>
  <c r="O503" i="4"/>
  <c r="O507" i="4"/>
  <c r="U507" i="4" s="1"/>
  <c r="O511" i="4"/>
  <c r="O515" i="4"/>
  <c r="O519" i="4"/>
  <c r="O523" i="4"/>
  <c r="O527" i="4"/>
  <c r="O531" i="4"/>
  <c r="X531" i="4" s="1"/>
  <c r="O535" i="4"/>
  <c r="O539" i="4"/>
  <c r="O543" i="4"/>
  <c r="S543" i="4" s="1"/>
  <c r="O547" i="4"/>
  <c r="X547" i="4" s="1"/>
  <c r="O551" i="4"/>
  <c r="O555" i="4"/>
  <c r="V555" i="4" s="1"/>
  <c r="O559" i="4"/>
  <c r="O563" i="4"/>
  <c r="O567" i="4"/>
  <c r="R567" i="4" s="1"/>
  <c r="O13" i="4"/>
  <c r="O29" i="4"/>
  <c r="O45" i="4"/>
  <c r="O61" i="4"/>
  <c r="P61" i="4" s="1"/>
  <c r="O77" i="4"/>
  <c r="P77" i="4" s="1"/>
  <c r="O93" i="4"/>
  <c r="P93" i="4" s="1"/>
  <c r="O109" i="4"/>
  <c r="O125" i="4"/>
  <c r="P125" i="4" s="1"/>
  <c r="O141" i="4"/>
  <c r="P141" i="4" s="1"/>
  <c r="O157" i="4"/>
  <c r="P157" i="4" s="1"/>
  <c r="O173" i="4"/>
  <c r="P173" i="4" s="1"/>
  <c r="O189" i="4"/>
  <c r="T189" i="4" s="1"/>
  <c r="O205" i="4"/>
  <c r="P205" i="4" s="1"/>
  <c r="O221" i="4"/>
  <c r="P221" i="4" s="1"/>
  <c r="O237" i="4"/>
  <c r="P237" i="4" s="1"/>
  <c r="O253" i="4"/>
  <c r="P253" i="4" s="1"/>
  <c r="O269" i="4"/>
  <c r="P269" i="4" s="1"/>
  <c r="O281" i="4"/>
  <c r="P281" i="4" s="1"/>
  <c r="O289" i="4"/>
  <c r="P289" i="4" s="1"/>
  <c r="O295" i="4"/>
  <c r="O301" i="4"/>
  <c r="P301" i="4" s="1"/>
  <c r="O306" i="4"/>
  <c r="O311" i="4"/>
  <c r="O317" i="4"/>
  <c r="R317" i="4" s="1"/>
  <c r="O322" i="4"/>
  <c r="O327" i="4"/>
  <c r="O333" i="4"/>
  <c r="P333" i="4" s="1"/>
  <c r="O338" i="4"/>
  <c r="O343" i="4"/>
  <c r="U343" i="4" s="1"/>
  <c r="O348" i="4"/>
  <c r="S348" i="4" s="1"/>
  <c r="O352" i="4"/>
  <c r="O356" i="4"/>
  <c r="O360" i="4"/>
  <c r="W360" i="4" s="1"/>
  <c r="O364" i="4"/>
  <c r="O368" i="4"/>
  <c r="W368" i="4" s="1"/>
  <c r="O372" i="4"/>
  <c r="O376" i="4"/>
  <c r="T376" i="4" s="1"/>
  <c r="O380" i="4"/>
  <c r="O384" i="4"/>
  <c r="R384" i="4" s="1"/>
  <c r="O388" i="4"/>
  <c r="P388" i="4" s="1"/>
  <c r="O392" i="4"/>
  <c r="T392" i="4" s="1"/>
  <c r="O396" i="4"/>
  <c r="P396" i="4" s="1"/>
  <c r="O400" i="4"/>
  <c r="O404" i="4"/>
  <c r="R404" i="4" s="1"/>
  <c r="O408" i="4"/>
  <c r="O412" i="4"/>
  <c r="W412" i="4" s="1"/>
  <c r="O416" i="4"/>
  <c r="O420" i="4"/>
  <c r="P420" i="4" s="1"/>
  <c r="O424" i="4"/>
  <c r="O428" i="4"/>
  <c r="O432" i="4"/>
  <c r="X432" i="4" s="1"/>
  <c r="O436" i="4"/>
  <c r="O440" i="4"/>
  <c r="O444" i="4"/>
  <c r="O448" i="4"/>
  <c r="U448" i="4" s="1"/>
  <c r="O452" i="4"/>
  <c r="O456" i="4"/>
  <c r="P456" i="4" s="1"/>
  <c r="O460" i="4"/>
  <c r="V460" i="4" s="1"/>
  <c r="O464" i="4"/>
  <c r="O468" i="4"/>
  <c r="P468" i="4" s="1"/>
  <c r="O472" i="4"/>
  <c r="P472" i="4" s="1"/>
  <c r="O476" i="4"/>
  <c r="P476" i="4" s="1"/>
  <c r="O480" i="4"/>
  <c r="S480" i="4" s="1"/>
  <c r="O484" i="4"/>
  <c r="P484" i="4" s="1"/>
  <c r="O488" i="4"/>
  <c r="R488" i="4" s="1"/>
  <c r="O492" i="4"/>
  <c r="P492" i="4" s="1"/>
  <c r="O496" i="4"/>
  <c r="O500" i="4"/>
  <c r="X500" i="4" s="1"/>
  <c r="O504" i="4"/>
  <c r="X504" i="4" s="1"/>
  <c r="O508" i="4"/>
  <c r="T508" i="4" s="1"/>
  <c r="O512" i="4"/>
  <c r="O516" i="4"/>
  <c r="U516" i="4" s="1"/>
  <c r="O520" i="4"/>
  <c r="P520" i="4" s="1"/>
  <c r="O524" i="4"/>
  <c r="P524" i="4" s="1"/>
  <c r="O528" i="4"/>
  <c r="O532" i="4"/>
  <c r="R532" i="4" s="1"/>
  <c r="O536" i="4"/>
  <c r="O540" i="4"/>
  <c r="T540" i="4" s="1"/>
  <c r="O544" i="4"/>
  <c r="V544" i="4" s="1"/>
  <c r="O548" i="4"/>
  <c r="O552" i="4"/>
  <c r="P552" i="4" s="1"/>
  <c r="O556" i="4"/>
  <c r="P556" i="4" s="1"/>
  <c r="O560" i="4"/>
  <c r="O564" i="4"/>
  <c r="S564" i="4" s="1"/>
  <c r="O568" i="4"/>
  <c r="R568" i="4" s="1"/>
  <c r="O17" i="4"/>
  <c r="O49" i="4"/>
  <c r="O81" i="4"/>
  <c r="P81" i="4" s="1"/>
  <c r="O113" i="4"/>
  <c r="P113" i="4" s="1"/>
  <c r="O145" i="4"/>
  <c r="P145" i="4" s="1"/>
  <c r="O177" i="4"/>
  <c r="P177" i="4" s="1"/>
  <c r="O209" i="4"/>
  <c r="X209" i="4" s="1"/>
  <c r="O241" i="4"/>
  <c r="P241" i="4" s="1"/>
  <c r="O273" i="4"/>
  <c r="P273" i="4" s="1"/>
  <c r="O290" i="4"/>
  <c r="O302" i="4"/>
  <c r="R302" i="4" s="1"/>
  <c r="O313" i="4"/>
  <c r="O323" i="4"/>
  <c r="T323" i="4" s="1"/>
  <c r="O334" i="4"/>
  <c r="O345" i="4"/>
  <c r="P345" i="4" s="1"/>
  <c r="O353" i="4"/>
  <c r="P353" i="4" s="1"/>
  <c r="O361" i="4"/>
  <c r="P361" i="4" s="1"/>
  <c r="O369" i="4"/>
  <c r="P369" i="4" s="1"/>
  <c r="O377" i="4"/>
  <c r="P377" i="4" s="1"/>
  <c r="O385" i="4"/>
  <c r="P385" i="4" s="1"/>
  <c r="O393" i="4"/>
  <c r="P393" i="4" s="1"/>
  <c r="O401" i="4"/>
  <c r="P401" i="4" s="1"/>
  <c r="O409" i="4"/>
  <c r="P409" i="4" s="1"/>
  <c r="O417" i="4"/>
  <c r="P417" i="4" s="1"/>
  <c r="O425" i="4"/>
  <c r="P425" i="4" s="1"/>
  <c r="O433" i="4"/>
  <c r="P433" i="4" s="1"/>
  <c r="O441" i="4"/>
  <c r="P441" i="4" s="1"/>
  <c r="O449" i="4"/>
  <c r="P449" i="4" s="1"/>
  <c r="O457" i="4"/>
  <c r="P457" i="4" s="1"/>
  <c r="O465" i="4"/>
  <c r="P465" i="4" s="1"/>
  <c r="O473" i="4"/>
  <c r="P473" i="4" s="1"/>
  <c r="O481" i="4"/>
  <c r="P481" i="4" s="1"/>
  <c r="O489" i="4"/>
  <c r="P489" i="4" s="1"/>
  <c r="O497" i="4"/>
  <c r="P497" i="4" s="1"/>
  <c r="O505" i="4"/>
  <c r="P505" i="4" s="1"/>
  <c r="O513" i="4"/>
  <c r="P513" i="4" s="1"/>
  <c r="O521" i="4"/>
  <c r="P521" i="4" s="1"/>
  <c r="O529" i="4"/>
  <c r="P529" i="4" s="1"/>
  <c r="O537" i="4"/>
  <c r="P537" i="4" s="1"/>
  <c r="O545" i="4"/>
  <c r="P545" i="4" s="1"/>
  <c r="O553" i="4"/>
  <c r="P553" i="4" s="1"/>
  <c r="O561" i="4"/>
  <c r="P561" i="4" s="1"/>
  <c r="O569" i="4"/>
  <c r="P569" i="4" s="1"/>
  <c r="O573" i="4"/>
  <c r="P573" i="4" s="1"/>
  <c r="O577" i="4"/>
  <c r="P577" i="4" s="1"/>
  <c r="O581" i="4"/>
  <c r="P581" i="4" s="1"/>
  <c r="O585" i="4"/>
  <c r="P585" i="4" s="1"/>
  <c r="O589" i="4"/>
  <c r="X589" i="4" s="1"/>
  <c r="O593" i="4"/>
  <c r="P593" i="4" s="1"/>
  <c r="O597" i="4"/>
  <c r="P597" i="4" s="1"/>
  <c r="O601" i="4"/>
  <c r="P601" i="4" s="1"/>
  <c r="O605" i="4"/>
  <c r="O609" i="4"/>
  <c r="P609" i="4" s="1"/>
  <c r="O613" i="4"/>
  <c r="P613" i="4" s="1"/>
  <c r="O617" i="4"/>
  <c r="P617" i="4" s="1"/>
  <c r="O621" i="4"/>
  <c r="P621" i="4" s="1"/>
  <c r="O625" i="4"/>
  <c r="P625" i="4" s="1"/>
  <c r="O629" i="4"/>
  <c r="P629" i="4" s="1"/>
  <c r="O633" i="4"/>
  <c r="P633" i="4" s="1"/>
  <c r="O637" i="4"/>
  <c r="P637" i="4" s="1"/>
  <c r="O641" i="4"/>
  <c r="P641" i="4" s="1"/>
  <c r="O645" i="4"/>
  <c r="P645" i="4" s="1"/>
  <c r="O649" i="4"/>
  <c r="P649" i="4" s="1"/>
  <c r="O653" i="4"/>
  <c r="P653" i="4" s="1"/>
  <c r="O657" i="4"/>
  <c r="P657" i="4" s="1"/>
  <c r="O661" i="4"/>
  <c r="P661" i="4" s="1"/>
  <c r="O665" i="4"/>
  <c r="P665" i="4" s="1"/>
  <c r="O669" i="4"/>
  <c r="P669" i="4" s="1"/>
  <c r="O673" i="4"/>
  <c r="P673" i="4" s="1"/>
  <c r="O677" i="4"/>
  <c r="P677" i="4" s="1"/>
  <c r="O681" i="4"/>
  <c r="P681" i="4" s="1"/>
  <c r="O685" i="4"/>
  <c r="X685" i="4" s="1"/>
  <c r="O689" i="4"/>
  <c r="P689" i="4" s="1"/>
  <c r="O693" i="4"/>
  <c r="P693" i="4" s="1"/>
  <c r="O697" i="4"/>
  <c r="P697" i="4" s="1"/>
  <c r="O701" i="4"/>
  <c r="O705" i="4"/>
  <c r="P705" i="4" s="1"/>
  <c r="O709" i="4"/>
  <c r="P709" i="4" s="1"/>
  <c r="O713" i="4"/>
  <c r="P713" i="4" s="1"/>
  <c r="O717" i="4"/>
  <c r="O721" i="4"/>
  <c r="P721" i="4" s="1"/>
  <c r="O725" i="4"/>
  <c r="P725" i="4" s="1"/>
  <c r="O729" i="4"/>
  <c r="P729" i="4" s="1"/>
  <c r="O733" i="4"/>
  <c r="O737" i="4"/>
  <c r="P737" i="4" s="1"/>
  <c r="O741" i="4"/>
  <c r="P741" i="4" s="1"/>
  <c r="O745" i="4"/>
  <c r="P745" i="4" s="1"/>
  <c r="O749" i="4"/>
  <c r="P749" i="4" s="1"/>
  <c r="O753" i="4"/>
  <c r="P753" i="4" s="1"/>
  <c r="O757" i="4"/>
  <c r="P757" i="4" s="1"/>
  <c r="O761" i="4"/>
  <c r="P761" i="4" s="1"/>
  <c r="O765" i="4"/>
  <c r="P765" i="4" s="1"/>
  <c r="O769" i="4"/>
  <c r="P769" i="4" s="1"/>
  <c r="O773" i="4"/>
  <c r="P773" i="4" s="1"/>
  <c r="O777" i="4"/>
  <c r="P777" i="4" s="1"/>
  <c r="O781" i="4"/>
  <c r="P781" i="4" s="1"/>
  <c r="O785" i="4"/>
  <c r="P785" i="4" s="1"/>
  <c r="O789" i="4"/>
  <c r="P789" i="4" s="1"/>
  <c r="O793" i="4"/>
  <c r="P793" i="4" s="1"/>
  <c r="O797" i="4"/>
  <c r="O801" i="4"/>
  <c r="P801" i="4" s="1"/>
  <c r="O805" i="4"/>
  <c r="P805" i="4" s="1"/>
  <c r="O809" i="4"/>
  <c r="P809" i="4" s="1"/>
  <c r="O813" i="4"/>
  <c r="O817" i="4"/>
  <c r="P817" i="4" s="1"/>
  <c r="O821" i="4"/>
  <c r="O825" i="4"/>
  <c r="P825" i="4" s="1"/>
  <c r="O829" i="4"/>
  <c r="P829" i="4" s="1"/>
  <c r="O833" i="4"/>
  <c r="P833" i="4" s="1"/>
  <c r="O837" i="4"/>
  <c r="P837" i="4" s="1"/>
  <c r="O841" i="4"/>
  <c r="P841" i="4" s="1"/>
  <c r="O845" i="4"/>
  <c r="P845" i="4" s="1"/>
  <c r="O849" i="4"/>
  <c r="P849" i="4" s="1"/>
  <c r="O853" i="4"/>
  <c r="P853" i="4" s="1"/>
  <c r="O857" i="4"/>
  <c r="P857" i="4" s="1"/>
  <c r="O861" i="4"/>
  <c r="P861" i="4" s="1"/>
  <c r="O865" i="4"/>
  <c r="P865" i="4" s="1"/>
  <c r="O869" i="4"/>
  <c r="P869" i="4" s="1"/>
  <c r="O873" i="4"/>
  <c r="P873" i="4" s="1"/>
  <c r="O877" i="4"/>
  <c r="P877" i="4" s="1"/>
  <c r="O881" i="4"/>
  <c r="P881" i="4" s="1"/>
  <c r="O885" i="4"/>
  <c r="S885" i="4" s="1"/>
  <c r="O889" i="4"/>
  <c r="P889" i="4" s="1"/>
  <c r="O893" i="4"/>
  <c r="P893" i="4" s="1"/>
  <c r="O897" i="4"/>
  <c r="P897" i="4" s="1"/>
  <c r="O901" i="4"/>
  <c r="V901" i="4" s="1"/>
  <c r="O905" i="4"/>
  <c r="P905" i="4" s="1"/>
  <c r="O909" i="4"/>
  <c r="P909" i="4" s="1"/>
  <c r="O913" i="4"/>
  <c r="P913" i="4" s="1"/>
  <c r="O917" i="4"/>
  <c r="R917" i="4" s="1"/>
  <c r="O921" i="4"/>
  <c r="P921" i="4" s="1"/>
  <c r="O925" i="4"/>
  <c r="P925" i="4" s="1"/>
  <c r="O929" i="4"/>
  <c r="P929" i="4" s="1"/>
  <c r="O933" i="4"/>
  <c r="W933" i="4" s="1"/>
  <c r="O937" i="4"/>
  <c r="P937" i="4" s="1"/>
  <c r="O941" i="4"/>
  <c r="S941" i="4" s="1"/>
  <c r="O945" i="4"/>
  <c r="P945" i="4" s="1"/>
  <c r="O949" i="4"/>
  <c r="O953" i="4"/>
  <c r="X953" i="4" s="1"/>
  <c r="O957" i="4"/>
  <c r="P957" i="4" s="1"/>
  <c r="O961" i="4"/>
  <c r="O965" i="4"/>
  <c r="O969" i="4"/>
  <c r="O973" i="4"/>
  <c r="P973" i="4" s="1"/>
  <c r="O977" i="4"/>
  <c r="P977" i="4" s="1"/>
  <c r="O981" i="4"/>
  <c r="P981" i="4" s="1"/>
  <c r="O985" i="4"/>
  <c r="V985" i="4" s="1"/>
  <c r="O989" i="4"/>
  <c r="P989" i="4" s="1"/>
  <c r="O993" i="4"/>
  <c r="U993" i="4" s="1"/>
  <c r="O997" i="4"/>
  <c r="W997" i="4" s="1"/>
  <c r="O1001" i="4"/>
  <c r="P1001" i="4" s="1"/>
  <c r="O1005" i="4"/>
  <c r="U1005" i="4" s="1"/>
  <c r="O1009" i="4"/>
  <c r="P1009" i="4" s="1"/>
  <c r="O1013" i="4"/>
  <c r="P1013" i="4" s="1"/>
  <c r="O1017" i="4"/>
  <c r="V1017" i="4" s="1"/>
  <c r="O1021" i="4"/>
  <c r="P1021" i="4" s="1"/>
  <c r="O1025" i="4"/>
  <c r="O1029" i="4"/>
  <c r="O1033" i="4"/>
  <c r="P1033" i="4" s="1"/>
  <c r="O1037" i="4"/>
  <c r="P1037" i="4" s="1"/>
  <c r="O1041" i="4"/>
  <c r="P1041" i="4" s="1"/>
  <c r="O1045" i="4"/>
  <c r="R1045" i="4" s="1"/>
  <c r="O1049" i="4"/>
  <c r="S1049" i="4" s="1"/>
  <c r="O1053" i="4"/>
  <c r="P1053" i="4" s="1"/>
  <c r="O1057" i="4"/>
  <c r="X1057" i="4" s="1"/>
  <c r="O1061" i="4"/>
  <c r="P1061" i="4" s="1"/>
  <c r="O1065" i="4"/>
  <c r="P1065" i="4" s="1"/>
  <c r="O1069" i="4"/>
  <c r="W1069" i="4" s="1"/>
  <c r="O1073" i="4"/>
  <c r="P1073" i="4" s="1"/>
  <c r="O1077" i="4"/>
  <c r="P1077" i="4" s="1"/>
  <c r="O21" i="4"/>
  <c r="W21" i="4" s="1"/>
  <c r="O53" i="4"/>
  <c r="P53" i="4" s="1"/>
  <c r="O85" i="4"/>
  <c r="P85" i="4" s="1"/>
  <c r="O117" i="4"/>
  <c r="O149" i="4"/>
  <c r="P149" i="4" s="1"/>
  <c r="O181" i="4"/>
  <c r="P181" i="4" s="1"/>
  <c r="O213" i="4"/>
  <c r="P213" i="4" s="1"/>
  <c r="O245" i="4"/>
  <c r="P245" i="4" s="1"/>
  <c r="O277" i="4"/>
  <c r="P277" i="4" s="1"/>
  <c r="O293" i="4"/>
  <c r="P293" i="4" s="1"/>
  <c r="O303" i="4"/>
  <c r="O314" i="4"/>
  <c r="R314" i="4" s="1"/>
  <c r="O325" i="4"/>
  <c r="P325" i="4" s="1"/>
  <c r="O335" i="4"/>
  <c r="O346" i="4"/>
  <c r="X346" i="4" s="1"/>
  <c r="O354" i="4"/>
  <c r="W354" i="4" s="1"/>
  <c r="O362" i="4"/>
  <c r="R362" i="4" s="1"/>
  <c r="O370" i="4"/>
  <c r="S370" i="4" s="1"/>
  <c r="O378" i="4"/>
  <c r="R378" i="4" s="1"/>
  <c r="O386" i="4"/>
  <c r="X386" i="4" s="1"/>
  <c r="O394" i="4"/>
  <c r="O402" i="4"/>
  <c r="U402" i="4" s="1"/>
  <c r="O410" i="4"/>
  <c r="X410" i="4" s="1"/>
  <c r="O418" i="4"/>
  <c r="O426" i="4"/>
  <c r="O434" i="4"/>
  <c r="V434" i="4" s="1"/>
  <c r="O442" i="4"/>
  <c r="R442" i="4" s="1"/>
  <c r="O450" i="4"/>
  <c r="X450" i="4" s="1"/>
  <c r="O458" i="4"/>
  <c r="O466" i="4"/>
  <c r="X466" i="4" s="1"/>
  <c r="O474" i="4"/>
  <c r="W474" i="4" s="1"/>
  <c r="O482" i="4"/>
  <c r="O490" i="4"/>
  <c r="R490" i="4" s="1"/>
  <c r="O498" i="4"/>
  <c r="O506" i="4"/>
  <c r="W506" i="4" s="1"/>
  <c r="O514" i="4"/>
  <c r="O522" i="4"/>
  <c r="O530" i="4"/>
  <c r="R530" i="4" s="1"/>
  <c r="O538" i="4"/>
  <c r="O546" i="4"/>
  <c r="O554" i="4"/>
  <c r="O562" i="4"/>
  <c r="R562" i="4" s="1"/>
  <c r="O570" i="4"/>
  <c r="S570" i="4" s="1"/>
  <c r="O574" i="4"/>
  <c r="S574" i="4" s="1"/>
  <c r="O578" i="4"/>
  <c r="U578" i="4" s="1"/>
  <c r="O582" i="4"/>
  <c r="T582" i="4" s="1"/>
  <c r="O586" i="4"/>
  <c r="O590" i="4"/>
  <c r="O594" i="4"/>
  <c r="T594" i="4" s="1"/>
  <c r="O598" i="4"/>
  <c r="O602" i="4"/>
  <c r="O606" i="4"/>
  <c r="W606" i="4" s="1"/>
  <c r="O610" i="4"/>
  <c r="V610" i="4" s="1"/>
  <c r="O614" i="4"/>
  <c r="O618" i="4"/>
  <c r="V618" i="4" s="1"/>
  <c r="O622" i="4"/>
  <c r="O626" i="4"/>
  <c r="O630" i="4"/>
  <c r="X630" i="4" s="1"/>
  <c r="O634" i="4"/>
  <c r="X634" i="4" s="1"/>
  <c r="O638" i="4"/>
  <c r="O642" i="4"/>
  <c r="O646" i="4"/>
  <c r="U646" i="4" s="1"/>
  <c r="O650" i="4"/>
  <c r="X650" i="4" s="1"/>
  <c r="O654" i="4"/>
  <c r="R654" i="4" s="1"/>
  <c r="O658" i="4"/>
  <c r="R658" i="4" s="1"/>
  <c r="O662" i="4"/>
  <c r="R662" i="4" s="1"/>
  <c r="O666" i="4"/>
  <c r="S666" i="4" s="1"/>
  <c r="O670" i="4"/>
  <c r="X670" i="4" s="1"/>
  <c r="O674" i="4"/>
  <c r="X674" i="4" s="1"/>
  <c r="O678" i="4"/>
  <c r="S678" i="4" s="1"/>
  <c r="O682" i="4"/>
  <c r="X682" i="4" s="1"/>
  <c r="O686" i="4"/>
  <c r="T686" i="4" s="1"/>
  <c r="O690" i="4"/>
  <c r="X690" i="4" s="1"/>
  <c r="O694" i="4"/>
  <c r="X694" i="4" s="1"/>
  <c r="O698" i="4"/>
  <c r="R698" i="4" s="1"/>
  <c r="O702" i="4"/>
  <c r="W702" i="4" s="1"/>
  <c r="O706" i="4"/>
  <c r="V706" i="4" s="1"/>
  <c r="O710" i="4"/>
  <c r="T710" i="4" s="1"/>
  <c r="O714" i="4"/>
  <c r="U714" i="4" s="1"/>
  <c r="O718" i="4"/>
  <c r="R718" i="4" s="1"/>
  <c r="O722" i="4"/>
  <c r="S722" i="4" s="1"/>
  <c r="O726" i="4"/>
  <c r="O730" i="4"/>
  <c r="O734" i="4"/>
  <c r="S734" i="4" s="1"/>
  <c r="O738" i="4"/>
  <c r="U738" i="4" s="1"/>
  <c r="O742" i="4"/>
  <c r="U742" i="4" s="1"/>
  <c r="O746" i="4"/>
  <c r="O750" i="4"/>
  <c r="O754" i="4"/>
  <c r="O758" i="4"/>
  <c r="V758" i="4" s="1"/>
  <c r="O762" i="4"/>
  <c r="X762" i="4" s="1"/>
  <c r="O766" i="4"/>
  <c r="T766" i="4" s="1"/>
  <c r="O770" i="4"/>
  <c r="O774" i="4"/>
  <c r="O778" i="4"/>
  <c r="X778" i="4" s="1"/>
  <c r="O782" i="4"/>
  <c r="O786" i="4"/>
  <c r="X786" i="4" s="1"/>
  <c r="O790" i="4"/>
  <c r="O794" i="4"/>
  <c r="O798" i="4"/>
  <c r="O802" i="4"/>
  <c r="O806" i="4"/>
  <c r="O810" i="4"/>
  <c r="U810" i="4" s="1"/>
  <c r="O814" i="4"/>
  <c r="T814" i="4" s="1"/>
  <c r="O818" i="4"/>
  <c r="S818" i="4" s="1"/>
  <c r="O822" i="4"/>
  <c r="W822" i="4" s="1"/>
  <c r="O826" i="4"/>
  <c r="O830" i="4"/>
  <c r="U830" i="4" s="1"/>
  <c r="O834" i="4"/>
  <c r="V834" i="4" s="1"/>
  <c r="O838" i="4"/>
  <c r="V838" i="4" s="1"/>
  <c r="O842" i="4"/>
  <c r="T842" i="4" s="1"/>
  <c r="O846" i="4"/>
  <c r="W846" i="4" s="1"/>
  <c r="O850" i="4"/>
  <c r="R850" i="4" s="1"/>
  <c r="O854" i="4"/>
  <c r="T854" i="4" s="1"/>
  <c r="O858" i="4"/>
  <c r="O862" i="4"/>
  <c r="U862" i="4" s="1"/>
  <c r="O866" i="4"/>
  <c r="R866" i="4" s="1"/>
  <c r="O870" i="4"/>
  <c r="V870" i="4" s="1"/>
  <c r="O874" i="4"/>
  <c r="U874" i="4" s="1"/>
  <c r="O878" i="4"/>
  <c r="R878" i="4" s="1"/>
  <c r="O882" i="4"/>
  <c r="R882" i="4" s="1"/>
  <c r="O886" i="4"/>
  <c r="T886" i="4" s="1"/>
  <c r="O890" i="4"/>
  <c r="O894" i="4"/>
  <c r="X894" i="4" s="1"/>
  <c r="O898" i="4"/>
  <c r="O902" i="4"/>
  <c r="W902" i="4" s="1"/>
  <c r="O906" i="4"/>
  <c r="U906" i="4" s="1"/>
  <c r="O910" i="4"/>
  <c r="O914" i="4"/>
  <c r="U914" i="4" s="1"/>
  <c r="O918" i="4"/>
  <c r="O922" i="4"/>
  <c r="R922" i="4" s="1"/>
  <c r="O926" i="4"/>
  <c r="T926" i="4" s="1"/>
  <c r="O930" i="4"/>
  <c r="O934" i="4"/>
  <c r="S934" i="4" s="1"/>
  <c r="O938" i="4"/>
  <c r="S938" i="4" s="1"/>
  <c r="O942" i="4"/>
  <c r="O946" i="4"/>
  <c r="X946" i="4" s="1"/>
  <c r="O950" i="4"/>
  <c r="V950" i="4" s="1"/>
  <c r="O954" i="4"/>
  <c r="O958" i="4"/>
  <c r="X958" i="4" s="1"/>
  <c r="O962" i="4"/>
  <c r="R962" i="4" s="1"/>
  <c r="O966" i="4"/>
  <c r="S966" i="4" s="1"/>
  <c r="O970" i="4"/>
  <c r="O974" i="4"/>
  <c r="X974" i="4" s="1"/>
  <c r="O978" i="4"/>
  <c r="R978" i="4" s="1"/>
  <c r="O982" i="4"/>
  <c r="V982" i="4" s="1"/>
  <c r="O986" i="4"/>
  <c r="U986" i="4" s="1"/>
  <c r="O990" i="4"/>
  <c r="W990" i="4" s="1"/>
  <c r="O994" i="4"/>
  <c r="O998" i="4"/>
  <c r="X998" i="4" s="1"/>
  <c r="O1002" i="4"/>
  <c r="T1002" i="4" s="1"/>
  <c r="O1006" i="4"/>
  <c r="S1006" i="4" s="1"/>
  <c r="O1010" i="4"/>
  <c r="T1010" i="4" s="1"/>
  <c r="O1014" i="4"/>
  <c r="O1018" i="4"/>
  <c r="S1018" i="4" s="1"/>
  <c r="O1022" i="4"/>
  <c r="V1022" i="4" s="1"/>
  <c r="O1026" i="4"/>
  <c r="U1026" i="4" s="1"/>
  <c r="O1030" i="4"/>
  <c r="U1030" i="4" s="1"/>
  <c r="O1034" i="4"/>
  <c r="O1038" i="4"/>
  <c r="X1038" i="4" s="1"/>
  <c r="O1042" i="4"/>
  <c r="O1046" i="4"/>
  <c r="T1046" i="4" s="1"/>
  <c r="O1050" i="4"/>
  <c r="O1054" i="4"/>
  <c r="O1058" i="4"/>
  <c r="U1058" i="4" s="1"/>
  <c r="O1062" i="4"/>
  <c r="O1066" i="4"/>
  <c r="O33" i="4"/>
  <c r="P33" i="4" s="1"/>
  <c r="O97" i="4"/>
  <c r="P97" i="4" s="1"/>
  <c r="O161" i="4"/>
  <c r="P161" i="4" s="1"/>
  <c r="O225" i="4"/>
  <c r="P225" i="4" s="1"/>
  <c r="O282" i="4"/>
  <c r="X282" i="4" s="1"/>
  <c r="O307" i="4"/>
  <c r="R307" i="4" s="1"/>
  <c r="O329" i="4"/>
  <c r="P329" i="4" s="1"/>
  <c r="O349" i="4"/>
  <c r="P349" i="4" s="1"/>
  <c r="O365" i="4"/>
  <c r="P365" i="4" s="1"/>
  <c r="O381" i="4"/>
  <c r="X381" i="4" s="1"/>
  <c r="O397" i="4"/>
  <c r="O413" i="4"/>
  <c r="R413" i="4" s="1"/>
  <c r="O429" i="4"/>
  <c r="P429" i="4" s="1"/>
  <c r="O445" i="4"/>
  <c r="P445" i="4" s="1"/>
  <c r="O461" i="4"/>
  <c r="O477" i="4"/>
  <c r="O493" i="4"/>
  <c r="O509" i="4"/>
  <c r="R509" i="4" s="1"/>
  <c r="O525" i="4"/>
  <c r="O541" i="4"/>
  <c r="O557" i="4"/>
  <c r="P557" i="4" s="1"/>
  <c r="O571" i="4"/>
  <c r="U571" i="4" s="1"/>
  <c r="O579" i="4"/>
  <c r="T579" i="4" s="1"/>
  <c r="O587" i="4"/>
  <c r="U587" i="4" s="1"/>
  <c r="O595" i="4"/>
  <c r="O603" i="4"/>
  <c r="O611" i="4"/>
  <c r="O619" i="4"/>
  <c r="W619" i="4" s="1"/>
  <c r="O627" i="4"/>
  <c r="O635" i="4"/>
  <c r="U635" i="4" s="1"/>
  <c r="O643" i="4"/>
  <c r="V643" i="4" s="1"/>
  <c r="O651" i="4"/>
  <c r="W651" i="4" s="1"/>
  <c r="O659" i="4"/>
  <c r="V659" i="4" s="1"/>
  <c r="O667" i="4"/>
  <c r="O675" i="4"/>
  <c r="T675" i="4" s="1"/>
  <c r="O683" i="4"/>
  <c r="O691" i="4"/>
  <c r="O699" i="4"/>
  <c r="R699" i="4" s="1"/>
  <c r="O707" i="4"/>
  <c r="O715" i="4"/>
  <c r="O723" i="4"/>
  <c r="O731" i="4"/>
  <c r="O739" i="4"/>
  <c r="V739" i="4" s="1"/>
  <c r="O747" i="4"/>
  <c r="W747" i="4" s="1"/>
  <c r="O755" i="4"/>
  <c r="O763" i="4"/>
  <c r="U763" i="4" s="1"/>
  <c r="O771" i="4"/>
  <c r="X771" i="4" s="1"/>
  <c r="O779" i="4"/>
  <c r="O787" i="4"/>
  <c r="O795" i="4"/>
  <c r="W795" i="4" s="1"/>
  <c r="O803" i="4"/>
  <c r="O811" i="4"/>
  <c r="U811" i="4" s="1"/>
  <c r="O819" i="4"/>
  <c r="X819" i="4" s="1"/>
  <c r="O827" i="4"/>
  <c r="O835" i="4"/>
  <c r="O843" i="4"/>
  <c r="W843" i="4" s="1"/>
  <c r="O851" i="4"/>
  <c r="O859" i="4"/>
  <c r="X859" i="4" s="1"/>
  <c r="O867" i="4"/>
  <c r="V867" i="4" s="1"/>
  <c r="O875" i="4"/>
  <c r="O883" i="4"/>
  <c r="O891" i="4"/>
  <c r="O899" i="4"/>
  <c r="O907" i="4"/>
  <c r="R907" i="4" s="1"/>
  <c r="O915" i="4"/>
  <c r="S915" i="4" s="1"/>
  <c r="O923" i="4"/>
  <c r="U923" i="4" s="1"/>
  <c r="O931" i="4"/>
  <c r="T931" i="4" s="1"/>
  <c r="O939" i="4"/>
  <c r="T939" i="4" s="1"/>
  <c r="O947" i="4"/>
  <c r="O955" i="4"/>
  <c r="O963" i="4"/>
  <c r="O971" i="4"/>
  <c r="R971" i="4" s="1"/>
  <c r="O979" i="4"/>
  <c r="O987" i="4"/>
  <c r="T987" i="4" s="1"/>
  <c r="O995" i="4"/>
  <c r="R995" i="4" s="1"/>
  <c r="O1003" i="4"/>
  <c r="S1003" i="4" s="1"/>
  <c r="O1011" i="4"/>
  <c r="O1019" i="4"/>
  <c r="O1027" i="4"/>
  <c r="T1027" i="4" s="1"/>
  <c r="O1035" i="4"/>
  <c r="T1035" i="4" s="1"/>
  <c r="O1043" i="4"/>
  <c r="O1051" i="4"/>
  <c r="O1059" i="4"/>
  <c r="O1067" i="4"/>
  <c r="R1067" i="4" s="1"/>
  <c r="O1072" i="4"/>
  <c r="O1078" i="4"/>
  <c r="V1078" i="4" s="1"/>
  <c r="O1082" i="4"/>
  <c r="O1086" i="4"/>
  <c r="X1086" i="4" s="1"/>
  <c r="O1090" i="4"/>
  <c r="X1090" i="4" s="1"/>
  <c r="O1094" i="4"/>
  <c r="S1094" i="4" s="1"/>
  <c r="O1098" i="4"/>
  <c r="O1102" i="4"/>
  <c r="V1102" i="4" s="1"/>
  <c r="O1106" i="4"/>
  <c r="O1110" i="4"/>
  <c r="U1110" i="4" s="1"/>
  <c r="O1114" i="4"/>
  <c r="T1114" i="4" s="1"/>
  <c r="O1118" i="4"/>
  <c r="X1118" i="4" s="1"/>
  <c r="O1122" i="4"/>
  <c r="O1126" i="4"/>
  <c r="T1126" i="4" s="1"/>
  <c r="O1130" i="4"/>
  <c r="S1130" i="4" s="1"/>
  <c r="O1134" i="4"/>
  <c r="O1138" i="4"/>
  <c r="V1138" i="4" s="1"/>
  <c r="O1142" i="4"/>
  <c r="X1142" i="4" s="1"/>
  <c r="O1146" i="4"/>
  <c r="W1146" i="4" s="1"/>
  <c r="O1150" i="4"/>
  <c r="O1154" i="4"/>
  <c r="S1154" i="4" s="1"/>
  <c r="O1158" i="4"/>
  <c r="V1158" i="4" s="1"/>
  <c r="O1162" i="4"/>
  <c r="T1162" i="4" s="1"/>
  <c r="O1166" i="4"/>
  <c r="O1170" i="4"/>
  <c r="W1170" i="4" s="1"/>
  <c r="O1174" i="4"/>
  <c r="W1174" i="4" s="1"/>
  <c r="O1178" i="4"/>
  <c r="U1178" i="4" s="1"/>
  <c r="O1182" i="4"/>
  <c r="S1182" i="4" s="1"/>
  <c r="O1186" i="4"/>
  <c r="O1190" i="4"/>
  <c r="V1190" i="4" s="1"/>
  <c r="O1194" i="4"/>
  <c r="U1194" i="4" s="1"/>
  <c r="O1198" i="4"/>
  <c r="V1198" i="4" s="1"/>
  <c r="O1202" i="4"/>
  <c r="O1206" i="4"/>
  <c r="T1206" i="4" s="1"/>
  <c r="O1210" i="4"/>
  <c r="R1210" i="4" s="1"/>
  <c r="O1214" i="4"/>
  <c r="O1218" i="4"/>
  <c r="W1218" i="4" s="1"/>
  <c r="O1222" i="4"/>
  <c r="O1226" i="4"/>
  <c r="O1230" i="4"/>
  <c r="T1230" i="4" s="1"/>
  <c r="O1234" i="4"/>
  <c r="O1238" i="4"/>
  <c r="S1238" i="4" s="1"/>
  <c r="O1242" i="4"/>
  <c r="R1242" i="4" s="1"/>
  <c r="O1246" i="4"/>
  <c r="W1246" i="4" s="1"/>
  <c r="O1250" i="4"/>
  <c r="S1250" i="4" s="1"/>
  <c r="O1254" i="4"/>
  <c r="S1254" i="4" s="1"/>
  <c r="O1258" i="4"/>
  <c r="O1262" i="4"/>
  <c r="O1266" i="4"/>
  <c r="W1266" i="4" s="1"/>
  <c r="O1270" i="4"/>
  <c r="V1270" i="4" s="1"/>
  <c r="O1274" i="4"/>
  <c r="X1274" i="4" s="1"/>
  <c r="O1278" i="4"/>
  <c r="U1278" i="4" s="1"/>
  <c r="O1282" i="4"/>
  <c r="P1282" i="4" s="1"/>
  <c r="O1286" i="4"/>
  <c r="U1286" i="4" s="1"/>
  <c r="O1290" i="4"/>
  <c r="R1290" i="4" s="1"/>
  <c r="O1294" i="4"/>
  <c r="O1298" i="4"/>
  <c r="S1298" i="4" s="1"/>
  <c r="O1302" i="4"/>
  <c r="O1306" i="4"/>
  <c r="O1310" i="4"/>
  <c r="O1314" i="4"/>
  <c r="S1314" i="4" s="1"/>
  <c r="O1318" i="4"/>
  <c r="R1318" i="4" s="1"/>
  <c r="O1322" i="4"/>
  <c r="W1322" i="4" s="1"/>
  <c r="O1326" i="4"/>
  <c r="O1330" i="4"/>
  <c r="S1330" i="4" s="1"/>
  <c r="O1334" i="4"/>
  <c r="R1334" i="4" s="1"/>
  <c r="O1338" i="4"/>
  <c r="O1342" i="4"/>
  <c r="O1346" i="4"/>
  <c r="P1346" i="4" s="1"/>
  <c r="O1350" i="4"/>
  <c r="O1354" i="4"/>
  <c r="W1354" i="4" s="1"/>
  <c r="O1358" i="4"/>
  <c r="T1358" i="4" s="1"/>
  <c r="O1362" i="4"/>
  <c r="V1362" i="4" s="1"/>
  <c r="O1366" i="4"/>
  <c r="X1366" i="4" s="1"/>
  <c r="O1370" i="4"/>
  <c r="X1370" i="4" s="1"/>
  <c r="O1374" i="4"/>
  <c r="V1374" i="4" s="1"/>
  <c r="O1378" i="4"/>
  <c r="V1378" i="4" s="1"/>
  <c r="O1382" i="4"/>
  <c r="U1382" i="4" s="1"/>
  <c r="O1386" i="4"/>
  <c r="O1390" i="4"/>
  <c r="V1390" i="4" s="1"/>
  <c r="O1394" i="4"/>
  <c r="X1394" i="4" s="1"/>
  <c r="O1398" i="4"/>
  <c r="X1398" i="4" s="1"/>
  <c r="O1402" i="4"/>
  <c r="W1402" i="4" s="1"/>
  <c r="O1406" i="4"/>
  <c r="U1406" i="4" s="1"/>
  <c r="O1410" i="4"/>
  <c r="X1410" i="4" s="1"/>
  <c r="O1414" i="4"/>
  <c r="V1414" i="4" s="1"/>
  <c r="O1418" i="4"/>
  <c r="S1418" i="4" s="1"/>
  <c r="O37" i="4"/>
  <c r="P37" i="4" s="1"/>
  <c r="O101" i="4"/>
  <c r="P101" i="4" s="1"/>
  <c r="O165" i="4"/>
  <c r="P165" i="4" s="1"/>
  <c r="O229" i="4"/>
  <c r="P229" i="4" s="1"/>
  <c r="O285" i="4"/>
  <c r="P285" i="4" s="1"/>
  <c r="O309" i="4"/>
  <c r="P309" i="4" s="1"/>
  <c r="O330" i="4"/>
  <c r="O350" i="4"/>
  <c r="O366" i="4"/>
  <c r="T366" i="4" s="1"/>
  <c r="O382" i="4"/>
  <c r="S382" i="4" s="1"/>
  <c r="O398" i="4"/>
  <c r="S398" i="4" s="1"/>
  <c r="O414" i="4"/>
  <c r="O430" i="4"/>
  <c r="R430" i="4" s="1"/>
  <c r="O446" i="4"/>
  <c r="O462" i="4"/>
  <c r="V462" i="4" s="1"/>
  <c r="O478" i="4"/>
  <c r="W478" i="4" s="1"/>
  <c r="O494" i="4"/>
  <c r="O510" i="4"/>
  <c r="S510" i="4" s="1"/>
  <c r="O526" i="4"/>
  <c r="S526" i="4" s="1"/>
  <c r="O542" i="4"/>
  <c r="T542" i="4" s="1"/>
  <c r="O558" i="4"/>
  <c r="O572" i="4"/>
  <c r="W572" i="4" s="1"/>
  <c r="O580" i="4"/>
  <c r="T580" i="4" s="1"/>
  <c r="O588" i="4"/>
  <c r="P588" i="4" s="1"/>
  <c r="O596" i="4"/>
  <c r="X596" i="4" s="1"/>
  <c r="O604" i="4"/>
  <c r="V604" i="4" s="1"/>
  <c r="O612" i="4"/>
  <c r="U612" i="4" s="1"/>
  <c r="O620" i="4"/>
  <c r="X620" i="4" s="1"/>
  <c r="O628" i="4"/>
  <c r="P628" i="4" s="1"/>
  <c r="O636" i="4"/>
  <c r="R636" i="4" s="1"/>
  <c r="O644" i="4"/>
  <c r="W644" i="4" s="1"/>
  <c r="O652" i="4"/>
  <c r="P652" i="4" s="1"/>
  <c r="O660" i="4"/>
  <c r="P660" i="4" s="1"/>
  <c r="O668" i="4"/>
  <c r="R668" i="4" s="1"/>
  <c r="O676" i="4"/>
  <c r="V676" i="4" s="1"/>
  <c r="O684" i="4"/>
  <c r="P684" i="4" s="1"/>
  <c r="O692" i="4"/>
  <c r="O700" i="4"/>
  <c r="R700" i="4" s="1"/>
  <c r="O708" i="4"/>
  <c r="O716" i="4"/>
  <c r="P716" i="4" s="1"/>
  <c r="O724" i="4"/>
  <c r="R724" i="4" s="1"/>
  <c r="O732" i="4"/>
  <c r="V732" i="4" s="1"/>
  <c r="O740" i="4"/>
  <c r="X740" i="4" s="1"/>
  <c r="O748" i="4"/>
  <c r="P748" i="4" s="1"/>
  <c r="O756" i="4"/>
  <c r="R756" i="4" s="1"/>
  <c r="O764" i="4"/>
  <c r="P764" i="4" s="1"/>
  <c r="O772" i="4"/>
  <c r="R772" i="4" s="1"/>
  <c r="O780" i="4"/>
  <c r="P780" i="4" s="1"/>
  <c r="O788" i="4"/>
  <c r="O796" i="4"/>
  <c r="W796" i="4" s="1"/>
  <c r="O804" i="4"/>
  <c r="V804" i="4" s="1"/>
  <c r="O812" i="4"/>
  <c r="P812" i="4" s="1"/>
  <c r="O820" i="4"/>
  <c r="P820" i="4" s="1"/>
  <c r="O828" i="4"/>
  <c r="R828" i="4" s="1"/>
  <c r="O836" i="4"/>
  <c r="P836" i="4" s="1"/>
  <c r="O844" i="4"/>
  <c r="P844" i="4" s="1"/>
  <c r="O852" i="4"/>
  <c r="P852" i="4" s="1"/>
  <c r="O860" i="4"/>
  <c r="U860" i="4" s="1"/>
  <c r="O868" i="4"/>
  <c r="P868" i="4" s="1"/>
  <c r="O876" i="4"/>
  <c r="T876" i="4" s="1"/>
  <c r="O884" i="4"/>
  <c r="P884" i="4" s="1"/>
  <c r="O892" i="4"/>
  <c r="U892" i="4" s="1"/>
  <c r="O900" i="4"/>
  <c r="P900" i="4" s="1"/>
  <c r="O908" i="4"/>
  <c r="P908" i="4" s="1"/>
  <c r="O916" i="4"/>
  <c r="P916" i="4" s="1"/>
  <c r="O924" i="4"/>
  <c r="P924" i="4" s="1"/>
  <c r="O932" i="4"/>
  <c r="P932" i="4" s="1"/>
  <c r="O940" i="4"/>
  <c r="P940" i="4" s="1"/>
  <c r="O948" i="4"/>
  <c r="P948" i="4" s="1"/>
  <c r="O956" i="4"/>
  <c r="P956" i="4" s="1"/>
  <c r="O964" i="4"/>
  <c r="O972" i="4"/>
  <c r="V972" i="4" s="1"/>
  <c r="O980" i="4"/>
  <c r="R980" i="4" s="1"/>
  <c r="O988" i="4"/>
  <c r="P988" i="4" s="1"/>
  <c r="O996" i="4"/>
  <c r="O1004" i="4"/>
  <c r="P1004" i="4" s="1"/>
  <c r="O1012" i="4"/>
  <c r="P1012" i="4" s="1"/>
  <c r="O1020" i="4"/>
  <c r="P1020" i="4" s="1"/>
  <c r="O1028" i="4"/>
  <c r="P1028" i="4" s="1"/>
  <c r="O1036" i="4"/>
  <c r="R1036" i="4" s="1"/>
  <c r="O1044" i="4"/>
  <c r="P1044" i="4" s="1"/>
  <c r="O1052" i="4"/>
  <c r="P1052" i="4" s="1"/>
  <c r="O1060" i="4"/>
  <c r="V1060" i="4" s="1"/>
  <c r="O1068" i="4"/>
  <c r="P1068" i="4" s="1"/>
  <c r="O1074" i="4"/>
  <c r="O1079" i="4"/>
  <c r="X1079" i="4" s="1"/>
  <c r="O1083" i="4"/>
  <c r="S1083" i="4" s="1"/>
  <c r="O1087" i="4"/>
  <c r="U1087" i="4" s="1"/>
  <c r="O1091" i="4"/>
  <c r="O1095" i="4"/>
  <c r="P1095" i="4" s="1"/>
  <c r="O1099" i="4"/>
  <c r="W1099" i="4" s="1"/>
  <c r="O1103" i="4"/>
  <c r="T1103" i="4" s="1"/>
  <c r="O1107" i="4"/>
  <c r="O1111" i="4"/>
  <c r="P1111" i="4" s="1"/>
  <c r="O1115" i="4"/>
  <c r="O1119" i="4"/>
  <c r="X1119" i="4" s="1"/>
  <c r="O1123" i="4"/>
  <c r="O1127" i="4"/>
  <c r="W1127" i="4" s="1"/>
  <c r="O1131" i="4"/>
  <c r="O1135" i="4"/>
  <c r="X1135" i="4" s="1"/>
  <c r="O1139" i="4"/>
  <c r="O1143" i="4"/>
  <c r="P1143" i="4" s="1"/>
  <c r="O1147" i="4"/>
  <c r="O1151" i="4"/>
  <c r="R1151" i="4" s="1"/>
  <c r="O1155" i="4"/>
  <c r="T1155" i="4" s="1"/>
  <c r="O1159" i="4"/>
  <c r="X1159" i="4" s="1"/>
  <c r="O1163" i="4"/>
  <c r="O1167" i="4"/>
  <c r="V1167" i="4" s="1"/>
  <c r="O1171" i="4"/>
  <c r="O1175" i="4"/>
  <c r="P1175" i="4" s="1"/>
  <c r="O1179" i="4"/>
  <c r="O1183" i="4"/>
  <c r="U1183" i="4" s="1"/>
  <c r="O1187" i="4"/>
  <c r="O1191" i="4"/>
  <c r="V1191" i="4" s="1"/>
  <c r="O1195" i="4"/>
  <c r="O1199" i="4"/>
  <c r="S1199" i="4" s="1"/>
  <c r="O1203" i="4"/>
  <c r="O1207" i="4"/>
  <c r="P1207" i="4" s="1"/>
  <c r="O1211" i="4"/>
  <c r="O1215" i="4"/>
  <c r="S1215" i="4" s="1"/>
  <c r="O1219" i="4"/>
  <c r="O1223" i="4"/>
  <c r="W1223" i="4" s="1"/>
  <c r="O1227" i="4"/>
  <c r="O1231" i="4"/>
  <c r="U1231" i="4" s="1"/>
  <c r="O1235" i="4"/>
  <c r="O1239" i="4"/>
  <c r="P1239" i="4" s="1"/>
  <c r="O1243" i="4"/>
  <c r="X1243" i="4" s="1"/>
  <c r="O1247" i="4"/>
  <c r="U1247" i="4" s="1"/>
  <c r="O1251" i="4"/>
  <c r="O1255" i="4"/>
  <c r="P1255" i="4" s="1"/>
  <c r="O1259" i="4"/>
  <c r="R1259" i="4" s="1"/>
  <c r="O1263" i="4"/>
  <c r="S1263" i="4" s="1"/>
  <c r="O1267" i="4"/>
  <c r="O1271" i="4"/>
  <c r="P1271" i="4" s="1"/>
  <c r="O1275" i="4"/>
  <c r="O1279" i="4"/>
  <c r="V1279" i="4" s="1"/>
  <c r="O1283" i="4"/>
  <c r="O1287" i="4"/>
  <c r="P1287" i="4" s="1"/>
  <c r="O1291" i="4"/>
  <c r="O1295" i="4"/>
  <c r="R1295" i="4" s="1"/>
  <c r="O1299" i="4"/>
  <c r="U1299" i="4" s="1"/>
  <c r="O1303" i="4"/>
  <c r="P1303" i="4" s="1"/>
  <c r="O1307" i="4"/>
  <c r="O1311" i="4"/>
  <c r="R1311" i="4" s="1"/>
  <c r="O1315" i="4"/>
  <c r="O1319" i="4"/>
  <c r="P1319" i="4" s="1"/>
  <c r="O1323" i="4"/>
  <c r="O1327" i="4"/>
  <c r="V1327" i="4" s="1"/>
  <c r="O1331" i="4"/>
  <c r="O1335" i="4"/>
  <c r="P1335" i="4" s="1"/>
  <c r="O1339" i="4"/>
  <c r="O1343" i="4"/>
  <c r="T1343" i="4" s="1"/>
  <c r="O1347" i="4"/>
  <c r="O1351" i="4"/>
  <c r="P1351" i="4" s="1"/>
  <c r="O1355" i="4"/>
  <c r="U1355" i="4" s="1"/>
  <c r="O1359" i="4"/>
  <c r="S1359" i="4" s="1"/>
  <c r="O1363" i="4"/>
  <c r="O1367" i="4"/>
  <c r="X1367" i="4" s="1"/>
  <c r="O1371" i="4"/>
  <c r="O1375" i="4"/>
  <c r="W1375" i="4" s="1"/>
  <c r="O1379" i="4"/>
  <c r="O1383" i="4"/>
  <c r="X1383" i="4" s="1"/>
  <c r="O1387" i="4"/>
  <c r="O1391" i="4"/>
  <c r="W1391" i="4" s="1"/>
  <c r="O1395" i="4"/>
  <c r="O1399" i="4"/>
  <c r="X1399" i="4" s="1"/>
  <c r="O1403" i="4"/>
  <c r="O1407" i="4"/>
  <c r="U1407" i="4" s="1"/>
  <c r="O1411" i="4"/>
  <c r="O1415" i="4"/>
  <c r="R1415" i="4" s="1"/>
  <c r="O2003" i="4"/>
  <c r="O1999" i="4"/>
  <c r="T1999" i="4" s="1"/>
  <c r="O1995" i="4"/>
  <c r="O1991" i="4"/>
  <c r="O1987" i="4"/>
  <c r="W1987" i="4" s="1"/>
  <c r="O1983" i="4"/>
  <c r="W1983" i="4" s="1"/>
  <c r="O1979" i="4"/>
  <c r="T1979" i="4" s="1"/>
  <c r="O1975" i="4"/>
  <c r="W1975" i="4" s="1"/>
  <c r="O1971" i="4"/>
  <c r="U1971" i="4" s="1"/>
  <c r="O1967" i="4"/>
  <c r="T1967" i="4" s="1"/>
  <c r="O1963" i="4"/>
  <c r="O1959" i="4"/>
  <c r="X1959" i="4" s="1"/>
  <c r="O1955" i="4"/>
  <c r="O1951" i="4"/>
  <c r="O1947" i="4"/>
  <c r="O1943" i="4"/>
  <c r="W1943" i="4" s="1"/>
  <c r="O1939" i="4"/>
  <c r="T1939" i="4" s="1"/>
  <c r="O1935" i="4"/>
  <c r="R1935" i="4" s="1"/>
  <c r="O1931" i="4"/>
  <c r="R1931" i="4" s="1"/>
  <c r="O1927" i="4"/>
  <c r="X1927" i="4" s="1"/>
  <c r="O1923" i="4"/>
  <c r="T1923" i="4" s="1"/>
  <c r="O1919" i="4"/>
  <c r="T1919" i="4" s="1"/>
  <c r="O1915" i="4"/>
  <c r="O1911" i="4"/>
  <c r="O1907" i="4"/>
  <c r="T1907" i="4" s="1"/>
  <c r="O1903" i="4"/>
  <c r="W1903" i="4" s="1"/>
  <c r="O1899" i="4"/>
  <c r="U1899" i="4" s="1"/>
  <c r="O1895" i="4"/>
  <c r="O1891" i="4"/>
  <c r="W1891" i="4" s="1"/>
  <c r="O1887" i="4"/>
  <c r="X1887" i="4" s="1"/>
  <c r="O1883" i="4"/>
  <c r="W1883" i="4" s="1"/>
  <c r="O1879" i="4"/>
  <c r="P1879" i="4" s="1"/>
  <c r="O1875" i="4"/>
  <c r="O1871" i="4"/>
  <c r="X1871" i="4" s="1"/>
  <c r="O1867" i="4"/>
  <c r="S1867" i="4" s="1"/>
  <c r="O1863" i="4"/>
  <c r="O1859" i="4"/>
  <c r="W1859" i="4" s="1"/>
  <c r="O1855" i="4"/>
  <c r="U1855" i="4" s="1"/>
  <c r="O1851" i="4"/>
  <c r="O1847" i="4"/>
  <c r="W1847" i="4" s="1"/>
  <c r="O1843" i="4"/>
  <c r="X1843" i="4" s="1"/>
  <c r="O1839" i="4"/>
  <c r="U1839" i="4" s="1"/>
  <c r="O1835" i="4"/>
  <c r="U1835" i="4" s="1"/>
  <c r="O1831" i="4"/>
  <c r="T1831" i="4" s="1"/>
  <c r="O1827" i="4"/>
  <c r="X1827" i="4" s="1"/>
  <c r="O1823" i="4"/>
  <c r="U1823" i="4" s="1"/>
  <c r="O1819" i="4"/>
  <c r="O1815" i="4"/>
  <c r="T1815" i="4" s="1"/>
  <c r="O1811" i="4"/>
  <c r="O1807" i="4"/>
  <c r="O1803" i="4"/>
  <c r="R1803" i="4" s="1"/>
  <c r="O1799" i="4"/>
  <c r="W1799" i="4" s="1"/>
  <c r="O1795" i="4"/>
  <c r="O1791" i="4"/>
  <c r="U1791" i="4" s="1"/>
  <c r="O1787" i="4"/>
  <c r="U1787" i="4" s="1"/>
  <c r="O1783" i="4"/>
  <c r="P1783" i="4" s="1"/>
  <c r="O1779" i="4"/>
  <c r="X1779" i="4" s="1"/>
  <c r="O1775" i="4"/>
  <c r="U1775" i="4" s="1"/>
  <c r="O1771" i="4"/>
  <c r="W1771" i="4" s="1"/>
  <c r="O1767" i="4"/>
  <c r="X1767" i="4" s="1"/>
  <c r="O1763" i="4"/>
  <c r="W1763" i="4" s="1"/>
  <c r="O1759" i="4"/>
  <c r="U1759" i="4" s="1"/>
  <c r="O1755" i="4"/>
  <c r="U1755" i="4" s="1"/>
  <c r="O1751" i="4"/>
  <c r="X1751" i="4" s="1"/>
  <c r="O1747" i="4"/>
  <c r="X1747" i="4" s="1"/>
  <c r="O1743" i="4"/>
  <c r="W1743" i="4" s="1"/>
  <c r="O1739" i="4"/>
  <c r="O1735" i="4"/>
  <c r="R1735" i="4" s="1"/>
  <c r="O1731" i="4"/>
  <c r="X1731" i="4" s="1"/>
  <c r="O1727" i="4"/>
  <c r="X1727" i="4" s="1"/>
  <c r="O1723" i="4"/>
  <c r="T1723" i="4" s="1"/>
  <c r="O1719" i="4"/>
  <c r="W1719" i="4" s="1"/>
  <c r="O1715" i="4"/>
  <c r="W1715" i="4" s="1"/>
  <c r="O1711" i="4"/>
  <c r="U1711" i="4" s="1"/>
  <c r="O1707" i="4"/>
  <c r="O1703" i="4"/>
  <c r="X1703" i="4" s="1"/>
  <c r="O1699" i="4"/>
  <c r="U1699" i="4" s="1"/>
  <c r="O1695" i="4"/>
  <c r="O1691" i="4"/>
  <c r="O1687" i="4"/>
  <c r="T1687" i="4" s="1"/>
  <c r="O1683" i="4"/>
  <c r="X1683" i="4" s="1"/>
  <c r="O1679" i="4"/>
  <c r="U1679" i="4" s="1"/>
  <c r="O1675" i="4"/>
  <c r="R1675" i="4" s="1"/>
  <c r="O1671" i="4"/>
  <c r="T1671" i="4" s="1"/>
  <c r="O1667" i="4"/>
  <c r="W1667" i="4" s="1"/>
  <c r="O1663" i="4"/>
  <c r="O1659" i="4"/>
  <c r="O1655" i="4"/>
  <c r="P1655" i="4" s="1"/>
  <c r="O1651" i="4"/>
  <c r="X1651" i="4" s="1"/>
  <c r="O1647" i="4"/>
  <c r="T1647" i="4" s="1"/>
  <c r="O1643" i="4"/>
  <c r="O1639" i="4"/>
  <c r="W1639" i="4" s="1"/>
  <c r="O1635" i="4"/>
  <c r="X1635" i="4" s="1"/>
  <c r="O1631" i="4"/>
  <c r="U1631" i="4" s="1"/>
  <c r="O1627" i="4"/>
  <c r="U1627" i="4" s="1"/>
  <c r="O1623" i="4"/>
  <c r="S1623" i="4" s="1"/>
  <c r="O1619" i="4"/>
  <c r="X1619" i="4" s="1"/>
  <c r="O1615" i="4"/>
  <c r="U1615" i="4" s="1"/>
  <c r="O1611" i="4"/>
  <c r="O1607" i="4"/>
  <c r="R1607" i="4" s="1"/>
  <c r="O1603" i="4"/>
  <c r="O1599" i="4"/>
  <c r="W1599" i="4" s="1"/>
  <c r="O1595" i="4"/>
  <c r="O1591" i="4"/>
  <c r="T1591" i="4" s="1"/>
  <c r="O1587" i="4"/>
  <c r="O1583" i="4"/>
  <c r="T1583" i="4" s="1"/>
  <c r="O1579" i="4"/>
  <c r="O1575" i="4"/>
  <c r="R1575" i="4" s="1"/>
  <c r="O1571" i="4"/>
  <c r="O1567" i="4"/>
  <c r="O1563" i="4"/>
  <c r="O1559" i="4"/>
  <c r="W1559" i="4" s="1"/>
  <c r="O1555" i="4"/>
  <c r="S1555" i="4" s="1"/>
  <c r="O1551" i="4"/>
  <c r="R1551" i="4" s="1"/>
  <c r="O1547" i="4"/>
  <c r="O1543" i="4"/>
  <c r="W1543" i="4" s="1"/>
  <c r="O1539" i="4"/>
  <c r="O1535" i="4"/>
  <c r="U1535" i="4" s="1"/>
  <c r="O1531" i="4"/>
  <c r="O1527" i="4"/>
  <c r="T1527" i="4" s="1"/>
  <c r="O1523" i="4"/>
  <c r="O1519" i="4"/>
  <c r="W1519" i="4" s="1"/>
  <c r="O1515" i="4"/>
  <c r="O1511" i="4"/>
  <c r="X1511" i="4" s="1"/>
  <c r="O1507" i="4"/>
  <c r="O1503" i="4"/>
  <c r="S1503" i="4" s="1"/>
  <c r="O1499" i="4"/>
  <c r="O1495" i="4"/>
  <c r="X1495" i="4" s="1"/>
  <c r="O1491" i="4"/>
  <c r="O1487" i="4"/>
  <c r="S1487" i="4" s="1"/>
  <c r="O1483" i="4"/>
  <c r="O1479" i="4"/>
  <c r="U1479" i="4" s="1"/>
  <c r="O1475" i="4"/>
  <c r="O1471" i="4"/>
  <c r="T1471" i="4" s="1"/>
  <c r="O1467" i="4"/>
  <c r="O1463" i="4"/>
  <c r="R1463" i="4" s="1"/>
  <c r="O1459" i="4"/>
  <c r="O1455" i="4"/>
  <c r="T1455" i="4" s="1"/>
  <c r="O1451" i="4"/>
  <c r="O1447" i="4"/>
  <c r="T1447" i="4" s="1"/>
  <c r="O1443" i="4"/>
  <c r="W1443" i="4" s="1"/>
  <c r="O1439" i="4"/>
  <c r="V1439" i="4" s="1"/>
  <c r="O1435" i="4"/>
  <c r="O1431" i="4"/>
  <c r="W1431" i="4" s="1"/>
  <c r="O1427" i="4"/>
  <c r="O1423" i="4"/>
  <c r="U1423" i="4" s="1"/>
  <c r="O1419" i="4"/>
  <c r="O1412" i="4"/>
  <c r="S1412" i="4" s="1"/>
  <c r="O1404" i="4"/>
  <c r="P1404" i="4" s="1"/>
  <c r="O1396" i="4"/>
  <c r="P1396" i="4" s="1"/>
  <c r="O1388" i="4"/>
  <c r="R1388" i="4" s="1"/>
  <c r="O1380" i="4"/>
  <c r="O1372" i="4"/>
  <c r="P1372" i="4" s="1"/>
  <c r="O1364" i="4"/>
  <c r="U1364" i="4" s="1"/>
  <c r="O1356" i="4"/>
  <c r="O1348" i="4"/>
  <c r="U1348" i="4" s="1"/>
  <c r="O1340" i="4"/>
  <c r="P1340" i="4" s="1"/>
  <c r="O1332" i="4"/>
  <c r="X1332" i="4" s="1"/>
  <c r="O1324" i="4"/>
  <c r="U1324" i="4" s="1"/>
  <c r="O1316" i="4"/>
  <c r="R1316" i="4" s="1"/>
  <c r="O1308" i="4"/>
  <c r="P1308" i="4" s="1"/>
  <c r="O1300" i="4"/>
  <c r="P1300" i="4" s="1"/>
  <c r="O1292" i="4"/>
  <c r="S1292" i="4" s="1"/>
  <c r="O1284" i="4"/>
  <c r="P1284" i="4" s="1"/>
  <c r="O1276" i="4"/>
  <c r="O1268" i="4"/>
  <c r="O1260" i="4"/>
  <c r="P1260" i="4" s="1"/>
  <c r="O1252" i="4"/>
  <c r="P1252" i="4" s="1"/>
  <c r="O1244" i="4"/>
  <c r="P1244" i="4" s="1"/>
  <c r="O1236" i="4"/>
  <c r="U1236" i="4" s="1"/>
  <c r="O1228" i="4"/>
  <c r="V1228" i="4" s="1"/>
  <c r="O1220" i="4"/>
  <c r="U1220" i="4" s="1"/>
  <c r="O1212" i="4"/>
  <c r="O1204" i="4"/>
  <c r="S1204" i="4" s="1"/>
  <c r="O1196" i="4"/>
  <c r="P1196" i="4" s="1"/>
  <c r="O1188" i="4"/>
  <c r="P1188" i="4" s="1"/>
  <c r="O1180" i="4"/>
  <c r="P1180" i="4" s="1"/>
  <c r="O1172" i="4"/>
  <c r="P1172" i="4" s="1"/>
  <c r="O1164" i="4"/>
  <c r="P1164" i="4" s="1"/>
  <c r="O1156" i="4"/>
  <c r="S1156" i="4" s="1"/>
  <c r="O1148" i="4"/>
  <c r="O1140" i="4"/>
  <c r="V1140" i="4" s="1"/>
  <c r="O1132" i="4"/>
  <c r="P1132" i="4" s="1"/>
  <c r="O1124" i="4"/>
  <c r="T1124" i="4" s="1"/>
  <c r="O1116" i="4"/>
  <c r="P1116" i="4" s="1"/>
  <c r="O1108" i="4"/>
  <c r="P1108" i="4" s="1"/>
  <c r="O1100" i="4"/>
  <c r="V1100" i="4" s="1"/>
  <c r="O1092" i="4"/>
  <c r="U1092" i="4" s="1"/>
  <c r="O1084" i="4"/>
  <c r="P1084" i="4" s="1"/>
  <c r="O1075" i="4"/>
  <c r="O1063" i="4"/>
  <c r="O1047" i="4"/>
  <c r="X1047" i="4" s="1"/>
  <c r="O1031" i="4"/>
  <c r="O1015" i="4"/>
  <c r="O999" i="4"/>
  <c r="V999" i="4" s="1"/>
  <c r="O983" i="4"/>
  <c r="P983" i="4" s="1"/>
  <c r="O967" i="4"/>
  <c r="O951" i="4"/>
  <c r="V951" i="4" s="1"/>
  <c r="O935" i="4"/>
  <c r="O919" i="4"/>
  <c r="O903" i="4"/>
  <c r="O887" i="4"/>
  <c r="O871" i="4"/>
  <c r="W871" i="4" s="1"/>
  <c r="O855" i="4"/>
  <c r="R855" i="4" s="1"/>
  <c r="O839" i="4"/>
  <c r="R839" i="4" s="1"/>
  <c r="O823" i="4"/>
  <c r="V823" i="4" s="1"/>
  <c r="O807" i="4"/>
  <c r="O791" i="4"/>
  <c r="O775" i="4"/>
  <c r="R775" i="4" s="1"/>
  <c r="O759" i="4"/>
  <c r="T759" i="4" s="1"/>
  <c r="O743" i="4"/>
  <c r="O727" i="4"/>
  <c r="O711" i="4"/>
  <c r="V711" i="4" s="1"/>
  <c r="O695" i="4"/>
  <c r="O679" i="4"/>
  <c r="O663" i="4"/>
  <c r="O647" i="4"/>
  <c r="W647" i="4" s="1"/>
  <c r="O631" i="4"/>
  <c r="O615" i="4"/>
  <c r="O599" i="4"/>
  <c r="O583" i="4"/>
  <c r="S583" i="4" s="1"/>
  <c r="O565" i="4"/>
  <c r="U565" i="4" s="1"/>
  <c r="O533" i="4"/>
  <c r="S533" i="4" s="1"/>
  <c r="O501" i="4"/>
  <c r="U501" i="4" s="1"/>
  <c r="O469" i="4"/>
  <c r="P469" i="4" s="1"/>
  <c r="O437" i="4"/>
  <c r="R437" i="4" s="1"/>
  <c r="O405" i="4"/>
  <c r="P405" i="4" s="1"/>
  <c r="O373" i="4"/>
  <c r="R373" i="4" s="1"/>
  <c r="O339" i="4"/>
  <c r="O297" i="4"/>
  <c r="P297" i="4" s="1"/>
  <c r="O193" i="4"/>
  <c r="P193" i="4" s="1"/>
  <c r="O65" i="4"/>
  <c r="P65" i="4" s="1"/>
  <c r="B1749" i="4"/>
  <c r="B541" i="4"/>
  <c r="B1621" i="4"/>
  <c r="B29" i="4"/>
  <c r="B5" i="4"/>
  <c r="B1487" i="4"/>
  <c r="C1485" i="4"/>
  <c r="B1877" i="4"/>
  <c r="B1053" i="4"/>
  <c r="C697" i="4"/>
  <c r="B1973" i="4"/>
  <c r="B1845" i="4"/>
  <c r="B1717" i="4"/>
  <c r="B1589" i="4"/>
  <c r="B1422" i="4"/>
  <c r="B925" i="4"/>
  <c r="B413" i="4"/>
  <c r="C1900" i="4"/>
  <c r="C1314" i="4"/>
  <c r="C404" i="4"/>
  <c r="B1941" i="4"/>
  <c r="B1813" i="4"/>
  <c r="B1685" i="4"/>
  <c r="B1557" i="4"/>
  <c r="B1309" i="4"/>
  <c r="B797" i="4"/>
  <c r="B285" i="4"/>
  <c r="C1772" i="4"/>
  <c r="C1143" i="4"/>
  <c r="B1909" i="4"/>
  <c r="B1781" i="4"/>
  <c r="B1653" i="4"/>
  <c r="B1525" i="4"/>
  <c r="B1181" i="4"/>
  <c r="B669" i="4"/>
  <c r="B157" i="4"/>
  <c r="C1644" i="4"/>
  <c r="C953" i="4"/>
  <c r="B1997" i="4"/>
  <c r="B1965" i="4"/>
  <c r="B1933" i="4"/>
  <c r="B1901" i="4"/>
  <c r="B1869" i="4"/>
  <c r="B1837" i="4"/>
  <c r="B1805" i="4"/>
  <c r="B1773" i="4"/>
  <c r="B1741" i="4"/>
  <c r="B1709" i="4"/>
  <c r="B1677" i="4"/>
  <c r="B1645" i="4"/>
  <c r="B1613" i="4"/>
  <c r="B1581" i="4"/>
  <c r="B1549" i="4"/>
  <c r="B1517" i="4"/>
  <c r="B1477" i="4"/>
  <c r="B1401" i="4"/>
  <c r="B1277" i="4"/>
  <c r="B1149" i="4"/>
  <c r="B1021" i="4"/>
  <c r="B893" i="4"/>
  <c r="B765" i="4"/>
  <c r="B637" i="4"/>
  <c r="B509" i="4"/>
  <c r="B381" i="4"/>
  <c r="B253" i="4"/>
  <c r="B125" i="4"/>
  <c r="C1996" i="4"/>
  <c r="C1868" i="4"/>
  <c r="C1740" i="4"/>
  <c r="C1612" i="4"/>
  <c r="C1442" i="4"/>
  <c r="C1271" i="4"/>
  <c r="C1101" i="4"/>
  <c r="C889" i="4"/>
  <c r="C633" i="4"/>
  <c r="C276" i="4"/>
  <c r="B1989" i="4"/>
  <c r="B1957" i="4"/>
  <c r="B1925" i="4"/>
  <c r="B1893" i="4"/>
  <c r="B1861" i="4"/>
  <c r="B1829" i="4"/>
  <c r="B1797" i="4"/>
  <c r="B1765" i="4"/>
  <c r="B1733" i="4"/>
  <c r="B1701" i="4"/>
  <c r="B1669" i="4"/>
  <c r="B1637" i="4"/>
  <c r="B1605" i="4"/>
  <c r="B1573" i="4"/>
  <c r="B1541" i="4"/>
  <c r="B1509" i="4"/>
  <c r="B1465" i="4"/>
  <c r="B1373" i="4"/>
  <c r="B1245" i="4"/>
  <c r="B1117" i="4"/>
  <c r="B989" i="4"/>
  <c r="B861" i="4"/>
  <c r="B733" i="4"/>
  <c r="B605" i="4"/>
  <c r="B477" i="4"/>
  <c r="B349" i="4"/>
  <c r="B221" i="4"/>
  <c r="B93" i="4"/>
  <c r="C1964" i="4"/>
  <c r="C1836" i="4"/>
  <c r="C1708" i="4"/>
  <c r="C1570" i="4"/>
  <c r="C1399" i="4"/>
  <c r="C1229" i="4"/>
  <c r="C1058" i="4"/>
  <c r="C825" i="4"/>
  <c r="C569" i="4"/>
  <c r="C148" i="4"/>
  <c r="B1981" i="4"/>
  <c r="B1949" i="4"/>
  <c r="B1917" i="4"/>
  <c r="B1885" i="4"/>
  <c r="B1853" i="4"/>
  <c r="B1821" i="4"/>
  <c r="B1789" i="4"/>
  <c r="B1757" i="4"/>
  <c r="B1725" i="4"/>
  <c r="B1693" i="4"/>
  <c r="B1661" i="4"/>
  <c r="B1629" i="4"/>
  <c r="B1597" i="4"/>
  <c r="B1565" i="4"/>
  <c r="B1533" i="4"/>
  <c r="B1498" i="4"/>
  <c r="B1443" i="4"/>
  <c r="B1341" i="4"/>
  <c r="B1213" i="4"/>
  <c r="B1085" i="4"/>
  <c r="B957" i="4"/>
  <c r="B829" i="4"/>
  <c r="B701" i="4"/>
  <c r="B573" i="4"/>
  <c r="B445" i="4"/>
  <c r="B317" i="4"/>
  <c r="B189" i="4"/>
  <c r="B61" i="4"/>
  <c r="C1932" i="4"/>
  <c r="C1804" i="4"/>
  <c r="C1676" i="4"/>
  <c r="C1527" i="4"/>
  <c r="C1357" i="4"/>
  <c r="C1186" i="4"/>
  <c r="C1015" i="4"/>
  <c r="C761" i="4"/>
  <c r="C505" i="4"/>
  <c r="B2004" i="4"/>
  <c r="B1996" i="4"/>
  <c r="B1988" i="4"/>
  <c r="B1980" i="4"/>
  <c r="B1972" i="4"/>
  <c r="B1964" i="4"/>
  <c r="B1956" i="4"/>
  <c r="B1948" i="4"/>
  <c r="B1940" i="4"/>
  <c r="B1932" i="4"/>
  <c r="B1924" i="4"/>
  <c r="B1916" i="4"/>
  <c r="B1908" i="4"/>
  <c r="B1900" i="4"/>
  <c r="B1892" i="4"/>
  <c r="B1884" i="4"/>
  <c r="B1876" i="4"/>
  <c r="B1868" i="4"/>
  <c r="B1860" i="4"/>
  <c r="B1852" i="4"/>
  <c r="B1844" i="4"/>
  <c r="B1836" i="4"/>
  <c r="B1828" i="4"/>
  <c r="B1820" i="4"/>
  <c r="B1812" i="4"/>
  <c r="B1804" i="4"/>
  <c r="B1796" i="4"/>
  <c r="B1788" i="4"/>
  <c r="B1780" i="4"/>
  <c r="B1772" i="4"/>
  <c r="B1764" i="4"/>
  <c r="B1756" i="4"/>
  <c r="B1748" i="4"/>
  <c r="B1740" i="4"/>
  <c r="B1732" i="4"/>
  <c r="B1724" i="4"/>
  <c r="B1716" i="4"/>
  <c r="B1708" i="4"/>
  <c r="B1700" i="4"/>
  <c r="B1692" i="4"/>
  <c r="B1684" i="4"/>
  <c r="B1676" i="4"/>
  <c r="B1668" i="4"/>
  <c r="B1660" i="4"/>
  <c r="B1652" i="4"/>
  <c r="B1644" i="4"/>
  <c r="B1636" i="4"/>
  <c r="B1628" i="4"/>
  <c r="B1620" i="4"/>
  <c r="B1612" i="4"/>
  <c r="B1604" i="4"/>
  <c r="B1596" i="4"/>
  <c r="B1588" i="4"/>
  <c r="B1580" i="4"/>
  <c r="B1572" i="4"/>
  <c r="B1564" i="4"/>
  <c r="B1556" i="4"/>
  <c r="B1548" i="4"/>
  <c r="B1540" i="4"/>
  <c r="B1532" i="4"/>
  <c r="B1524" i="4"/>
  <c r="B1516" i="4"/>
  <c r="B1507" i="4"/>
  <c r="B1497" i="4"/>
  <c r="B1486" i="4"/>
  <c r="B1475" i="4"/>
  <c r="B1459" i="4"/>
  <c r="B1438" i="4"/>
  <c r="B1417" i="4"/>
  <c r="B1395" i="4"/>
  <c r="B1365" i="4"/>
  <c r="B1333" i="4"/>
  <c r="B1301" i="4"/>
  <c r="B1269" i="4"/>
  <c r="B1237" i="4"/>
  <c r="B1205" i="4"/>
  <c r="B1173" i="4"/>
  <c r="B1141" i="4"/>
  <c r="B1109" i="4"/>
  <c r="B1077" i="4"/>
  <c r="B1045" i="4"/>
  <c r="B1013" i="4"/>
  <c r="B981" i="4"/>
  <c r="B949" i="4"/>
  <c r="B917" i="4"/>
  <c r="B885" i="4"/>
  <c r="B853" i="4"/>
  <c r="B821" i="4"/>
  <c r="B789" i="4"/>
  <c r="B757" i="4"/>
  <c r="B725" i="4"/>
  <c r="B693" i="4"/>
  <c r="B661" i="4"/>
  <c r="B629" i="4"/>
  <c r="B597" i="4"/>
  <c r="B565" i="4"/>
  <c r="B533" i="4"/>
  <c r="B501" i="4"/>
  <c r="B469" i="4"/>
  <c r="B437" i="4"/>
  <c r="B405" i="4"/>
  <c r="B373" i="4"/>
  <c r="B341" i="4"/>
  <c r="B309" i="4"/>
  <c r="B277" i="4"/>
  <c r="B245" i="4"/>
  <c r="B213" i="4"/>
  <c r="B181" i="4"/>
  <c r="B149" i="4"/>
  <c r="B117" i="4"/>
  <c r="B85" i="4"/>
  <c r="B53" i="4"/>
  <c r="C1988" i="4"/>
  <c r="C1956" i="4"/>
  <c r="C1924" i="4"/>
  <c r="C1892" i="4"/>
  <c r="C1860" i="4"/>
  <c r="C1828" i="4"/>
  <c r="C1796" i="4"/>
  <c r="C1764" i="4"/>
  <c r="C1732" i="4"/>
  <c r="C1700" i="4"/>
  <c r="C1668" i="4"/>
  <c r="C1636" i="4"/>
  <c r="C1602" i="4"/>
  <c r="C1559" i="4"/>
  <c r="C1517" i="4"/>
  <c r="C1474" i="4"/>
  <c r="C1431" i="4"/>
  <c r="C1389" i="4"/>
  <c r="C1346" i="4"/>
  <c r="C1303" i="4"/>
  <c r="C1261" i="4"/>
  <c r="C1218" i="4"/>
  <c r="C1175" i="4"/>
  <c r="C1133" i="4"/>
  <c r="C1090" i="4"/>
  <c r="C1047" i="4"/>
  <c r="C1001" i="4"/>
  <c r="C937" i="4"/>
  <c r="C873" i="4"/>
  <c r="C809" i="4"/>
  <c r="C745" i="4"/>
  <c r="C681" i="4"/>
  <c r="C617" i="4"/>
  <c r="C553" i="4"/>
  <c r="C489" i="4"/>
  <c r="C372" i="4"/>
  <c r="C244" i="4"/>
  <c r="C116" i="4"/>
  <c r="B2001" i="4"/>
  <c r="B1993" i="4"/>
  <c r="B1985" i="4"/>
  <c r="B1977" i="4"/>
  <c r="B1969" i="4"/>
  <c r="B1961" i="4"/>
  <c r="B1953" i="4"/>
  <c r="B1945" i="4"/>
  <c r="B1937" i="4"/>
  <c r="B1929" i="4"/>
  <c r="B1921" i="4"/>
  <c r="B1913" i="4"/>
  <c r="B1905" i="4"/>
  <c r="B1897" i="4"/>
  <c r="B1889" i="4"/>
  <c r="B1881" i="4"/>
  <c r="B1873" i="4"/>
  <c r="B1865" i="4"/>
  <c r="B1857" i="4"/>
  <c r="B1849" i="4"/>
  <c r="B1841" i="4"/>
  <c r="B1833" i="4"/>
  <c r="B1825" i="4"/>
  <c r="B1817" i="4"/>
  <c r="B1809" i="4"/>
  <c r="B1801" i="4"/>
  <c r="B1793" i="4"/>
  <c r="B1785" i="4"/>
  <c r="B1777" i="4"/>
  <c r="B1769" i="4"/>
  <c r="B1761" i="4"/>
  <c r="B1753" i="4"/>
  <c r="B1745" i="4"/>
  <c r="B1737" i="4"/>
  <c r="B1729" i="4"/>
  <c r="B1721" i="4"/>
  <c r="B1713" i="4"/>
  <c r="B1705" i="4"/>
  <c r="B1697" i="4"/>
  <c r="B1689" i="4"/>
  <c r="B1681" i="4"/>
  <c r="B1673" i="4"/>
  <c r="B1665" i="4"/>
  <c r="B1657" i="4"/>
  <c r="B1649" i="4"/>
  <c r="B1641" i="4"/>
  <c r="B1633" i="4"/>
  <c r="B1625" i="4"/>
  <c r="B1617" i="4"/>
  <c r="B1609" i="4"/>
  <c r="B1601" i="4"/>
  <c r="B1593" i="4"/>
  <c r="B1585" i="4"/>
  <c r="B1577" i="4"/>
  <c r="B1569" i="4"/>
  <c r="B1561" i="4"/>
  <c r="B1553" i="4"/>
  <c r="B1545" i="4"/>
  <c r="B1537" i="4"/>
  <c r="B1529" i="4"/>
  <c r="B1521" i="4"/>
  <c r="B1513" i="4"/>
  <c r="B1503" i="4"/>
  <c r="B1493" i="4"/>
  <c r="B1482" i="4"/>
  <c r="B1471" i="4"/>
  <c r="B1454" i="4"/>
  <c r="B1433" i="4"/>
  <c r="B1411" i="4"/>
  <c r="B1389" i="4"/>
  <c r="B1357" i="4"/>
  <c r="B1325" i="4"/>
  <c r="B1293" i="4"/>
  <c r="B1261" i="4"/>
  <c r="B1229" i="4"/>
  <c r="B1197" i="4"/>
  <c r="B1165" i="4"/>
  <c r="B1133" i="4"/>
  <c r="B1101" i="4"/>
  <c r="B1069" i="4"/>
  <c r="B1037" i="4"/>
  <c r="B1005" i="4"/>
  <c r="B973" i="4"/>
  <c r="B941" i="4"/>
  <c r="B909" i="4"/>
  <c r="B877" i="4"/>
  <c r="B845" i="4"/>
  <c r="B813" i="4"/>
  <c r="B781" i="4"/>
  <c r="B749" i="4"/>
  <c r="B717" i="4"/>
  <c r="B685" i="4"/>
  <c r="B653" i="4"/>
  <c r="B621" i="4"/>
  <c r="B589" i="4"/>
  <c r="B557" i="4"/>
  <c r="B525" i="4"/>
  <c r="B493" i="4"/>
  <c r="B461" i="4"/>
  <c r="B429" i="4"/>
  <c r="B397" i="4"/>
  <c r="B365" i="4"/>
  <c r="B333" i="4"/>
  <c r="B301" i="4"/>
  <c r="B269" i="4"/>
  <c r="B237" i="4"/>
  <c r="B205" i="4"/>
  <c r="B173" i="4"/>
  <c r="B141" i="4"/>
  <c r="B109" i="4"/>
  <c r="B77" i="4"/>
  <c r="B45" i="4"/>
  <c r="C1980" i="4"/>
  <c r="C1948" i="4"/>
  <c r="C1916" i="4"/>
  <c r="C1884" i="4"/>
  <c r="C1852" i="4"/>
  <c r="C1820" i="4"/>
  <c r="C1788" i="4"/>
  <c r="C1756" i="4"/>
  <c r="C1724" i="4"/>
  <c r="C1692" i="4"/>
  <c r="C1660" i="4"/>
  <c r="C1628" i="4"/>
  <c r="C1591" i="4"/>
  <c r="C1549" i="4"/>
  <c r="C1506" i="4"/>
  <c r="C1463" i="4"/>
  <c r="C1421" i="4"/>
  <c r="C1378" i="4"/>
  <c r="C1335" i="4"/>
  <c r="C1293" i="4"/>
  <c r="C1250" i="4"/>
  <c r="C1207" i="4"/>
  <c r="C1165" i="4"/>
  <c r="C1122" i="4"/>
  <c r="C1079" i="4"/>
  <c r="C1037" i="4"/>
  <c r="C985" i="4"/>
  <c r="C921" i="4"/>
  <c r="C857" i="4"/>
  <c r="C793" i="4"/>
  <c r="C729" i="4"/>
  <c r="C665" i="4"/>
  <c r="C601" i="4"/>
  <c r="C537" i="4"/>
  <c r="C468" i="4"/>
  <c r="C340" i="4"/>
  <c r="C212" i="4"/>
  <c r="C29" i="4"/>
  <c r="C33" i="4"/>
  <c r="C37" i="4"/>
  <c r="C41" i="4"/>
  <c r="C45" i="4"/>
  <c r="C49" i="4"/>
  <c r="C53" i="4"/>
  <c r="C57" i="4"/>
  <c r="C61" i="4"/>
  <c r="C65" i="4"/>
  <c r="C69" i="4"/>
  <c r="C73" i="4"/>
  <c r="C77" i="4"/>
  <c r="C81" i="4"/>
  <c r="C85" i="4"/>
  <c r="C89" i="4"/>
  <c r="C93" i="4"/>
  <c r="C97" i="4"/>
  <c r="C101" i="4"/>
  <c r="C105" i="4"/>
  <c r="C109" i="4"/>
  <c r="C113" i="4"/>
  <c r="C117" i="4"/>
  <c r="C121" i="4"/>
  <c r="C125" i="4"/>
  <c r="C129" i="4"/>
  <c r="C133" i="4"/>
  <c r="C137" i="4"/>
  <c r="C141" i="4"/>
  <c r="C145" i="4"/>
  <c r="C149" i="4"/>
  <c r="C153" i="4"/>
  <c r="C157" i="4"/>
  <c r="C161" i="4"/>
  <c r="C165" i="4"/>
  <c r="C169" i="4"/>
  <c r="C173" i="4"/>
  <c r="C177" i="4"/>
  <c r="C181" i="4"/>
  <c r="C185" i="4"/>
  <c r="C189" i="4"/>
  <c r="C193" i="4"/>
  <c r="C197" i="4"/>
  <c r="C201" i="4"/>
  <c r="C205" i="4"/>
  <c r="C209" i="4"/>
  <c r="C213" i="4"/>
  <c r="C217" i="4"/>
  <c r="C221" i="4"/>
  <c r="C225" i="4"/>
  <c r="C229" i="4"/>
  <c r="C233" i="4"/>
  <c r="C237" i="4"/>
  <c r="C241" i="4"/>
  <c r="C245" i="4"/>
  <c r="C249" i="4"/>
  <c r="C253" i="4"/>
  <c r="C257" i="4"/>
  <c r="C261" i="4"/>
  <c r="C265" i="4"/>
  <c r="C269" i="4"/>
  <c r="C273" i="4"/>
  <c r="C277" i="4"/>
  <c r="C281" i="4"/>
  <c r="C285" i="4"/>
  <c r="C289" i="4"/>
  <c r="C293" i="4"/>
  <c r="C297" i="4"/>
  <c r="C301" i="4"/>
  <c r="C305" i="4"/>
  <c r="C309" i="4"/>
  <c r="C313" i="4"/>
  <c r="C317" i="4"/>
  <c r="C321" i="4"/>
  <c r="C325" i="4"/>
  <c r="C329" i="4"/>
  <c r="C333" i="4"/>
  <c r="C337" i="4"/>
  <c r="C341" i="4"/>
  <c r="C345" i="4"/>
  <c r="C349" i="4"/>
  <c r="C353" i="4"/>
  <c r="C357" i="4"/>
  <c r="C361" i="4"/>
  <c r="C365" i="4"/>
  <c r="C369" i="4"/>
  <c r="C373" i="4"/>
  <c r="C377" i="4"/>
  <c r="C381" i="4"/>
  <c r="C385" i="4"/>
  <c r="C389" i="4"/>
  <c r="C393" i="4"/>
  <c r="C397" i="4"/>
  <c r="C401" i="4"/>
  <c r="C405" i="4"/>
  <c r="C409" i="4"/>
  <c r="C413" i="4"/>
  <c r="C417" i="4"/>
  <c r="C421" i="4"/>
  <c r="C425" i="4"/>
  <c r="C429" i="4"/>
  <c r="C433" i="4"/>
  <c r="C437" i="4"/>
  <c r="C441" i="4"/>
  <c r="C445" i="4"/>
  <c r="C449" i="4"/>
  <c r="C453" i="4"/>
  <c r="C457" i="4"/>
  <c r="C461" i="4"/>
  <c r="C465" i="4"/>
  <c r="C469" i="4"/>
  <c r="C473" i="4"/>
  <c r="C477" i="4"/>
  <c r="C30" i="4"/>
  <c r="C34" i="4"/>
  <c r="C38" i="4"/>
  <c r="C42" i="4"/>
  <c r="C46" i="4"/>
  <c r="C50" i="4"/>
  <c r="C54" i="4"/>
  <c r="C58" i="4"/>
  <c r="C62" i="4"/>
  <c r="C66" i="4"/>
  <c r="C70" i="4"/>
  <c r="C74" i="4"/>
  <c r="C78" i="4"/>
  <c r="C82" i="4"/>
  <c r="C86" i="4"/>
  <c r="C90" i="4"/>
  <c r="C94" i="4"/>
  <c r="C98" i="4"/>
  <c r="C102" i="4"/>
  <c r="C106" i="4"/>
  <c r="C110" i="4"/>
  <c r="C114" i="4"/>
  <c r="C118" i="4"/>
  <c r="C122" i="4"/>
  <c r="C126" i="4"/>
  <c r="C130" i="4"/>
  <c r="C134" i="4"/>
  <c r="C138" i="4"/>
  <c r="C142" i="4"/>
  <c r="C146" i="4"/>
  <c r="C150" i="4"/>
  <c r="C154" i="4"/>
  <c r="C158" i="4"/>
  <c r="C162" i="4"/>
  <c r="C166" i="4"/>
  <c r="C170" i="4"/>
  <c r="C174" i="4"/>
  <c r="C178" i="4"/>
  <c r="C182" i="4"/>
  <c r="C186" i="4"/>
  <c r="C190" i="4"/>
  <c r="C194" i="4"/>
  <c r="C198" i="4"/>
  <c r="C202" i="4"/>
  <c r="C206" i="4"/>
  <c r="C210" i="4"/>
  <c r="C214" i="4"/>
  <c r="C218" i="4"/>
  <c r="C222" i="4"/>
  <c r="C226" i="4"/>
  <c r="C230" i="4"/>
  <c r="C234" i="4"/>
  <c r="C238" i="4"/>
  <c r="C242" i="4"/>
  <c r="C246" i="4"/>
  <c r="C250" i="4"/>
  <c r="C254" i="4"/>
  <c r="C258" i="4"/>
  <c r="C262" i="4"/>
  <c r="C266" i="4"/>
  <c r="C270" i="4"/>
  <c r="C274" i="4"/>
  <c r="C278" i="4"/>
  <c r="C282" i="4"/>
  <c r="C286" i="4"/>
  <c r="C290" i="4"/>
  <c r="C294" i="4"/>
  <c r="C298" i="4"/>
  <c r="C302" i="4"/>
  <c r="C306" i="4"/>
  <c r="C310" i="4"/>
  <c r="C314" i="4"/>
  <c r="C318" i="4"/>
  <c r="C322" i="4"/>
  <c r="C326" i="4"/>
  <c r="C330" i="4"/>
  <c r="C334" i="4"/>
  <c r="C338" i="4"/>
  <c r="C342" i="4"/>
  <c r="C346" i="4"/>
  <c r="C350" i="4"/>
  <c r="C354" i="4"/>
  <c r="C358" i="4"/>
  <c r="C362" i="4"/>
  <c r="C366" i="4"/>
  <c r="C370" i="4"/>
  <c r="C374" i="4"/>
  <c r="C378" i="4"/>
  <c r="C382" i="4"/>
  <c r="C386" i="4"/>
  <c r="C390" i="4"/>
  <c r="C394" i="4"/>
  <c r="C398" i="4"/>
  <c r="C402" i="4"/>
  <c r="C406" i="4"/>
  <c r="C410" i="4"/>
  <c r="C414" i="4"/>
  <c r="C418" i="4"/>
  <c r="C422" i="4"/>
  <c r="C426" i="4"/>
  <c r="C430" i="4"/>
  <c r="C434" i="4"/>
  <c r="C438" i="4"/>
  <c r="C442" i="4"/>
  <c r="C446" i="4"/>
  <c r="C450" i="4"/>
  <c r="C454" i="4"/>
  <c r="C458" i="4"/>
  <c r="C462" i="4"/>
  <c r="C466" i="4"/>
  <c r="C470" i="4"/>
  <c r="C474" i="4"/>
  <c r="C32" i="4"/>
  <c r="C40" i="4"/>
  <c r="C48" i="4"/>
  <c r="C56" i="4"/>
  <c r="C64" i="4"/>
  <c r="C72" i="4"/>
  <c r="C80" i="4"/>
  <c r="C88" i="4"/>
  <c r="C96" i="4"/>
  <c r="C104" i="4"/>
  <c r="C112" i="4"/>
  <c r="C120" i="4"/>
  <c r="C128" i="4"/>
  <c r="C136" i="4"/>
  <c r="C144" i="4"/>
  <c r="C152" i="4"/>
  <c r="C160" i="4"/>
  <c r="C168" i="4"/>
  <c r="C176" i="4"/>
  <c r="C184" i="4"/>
  <c r="C192" i="4"/>
  <c r="C200" i="4"/>
  <c r="C208" i="4"/>
  <c r="C216" i="4"/>
  <c r="C224" i="4"/>
  <c r="C232" i="4"/>
  <c r="C240" i="4"/>
  <c r="C248" i="4"/>
  <c r="C256" i="4"/>
  <c r="C264" i="4"/>
  <c r="C272" i="4"/>
  <c r="C280" i="4"/>
  <c r="C288" i="4"/>
  <c r="C296" i="4"/>
  <c r="C304" i="4"/>
  <c r="C312" i="4"/>
  <c r="C320" i="4"/>
  <c r="C328" i="4"/>
  <c r="C336" i="4"/>
  <c r="C344" i="4"/>
  <c r="C352" i="4"/>
  <c r="C360" i="4"/>
  <c r="C368" i="4"/>
  <c r="C376" i="4"/>
  <c r="C384" i="4"/>
  <c r="C392" i="4"/>
  <c r="C400" i="4"/>
  <c r="C408" i="4"/>
  <c r="C416" i="4"/>
  <c r="C424" i="4"/>
  <c r="C432" i="4"/>
  <c r="C440" i="4"/>
  <c r="C448" i="4"/>
  <c r="C456" i="4"/>
  <c r="C464" i="4"/>
  <c r="C472" i="4"/>
  <c r="C479" i="4"/>
  <c r="C483" i="4"/>
  <c r="C487" i="4"/>
  <c r="C491" i="4"/>
  <c r="C495" i="4"/>
  <c r="C499" i="4"/>
  <c r="C503" i="4"/>
  <c r="C507" i="4"/>
  <c r="C511" i="4"/>
  <c r="C515" i="4"/>
  <c r="C519" i="4"/>
  <c r="C523" i="4"/>
  <c r="C527" i="4"/>
  <c r="C531" i="4"/>
  <c r="C535" i="4"/>
  <c r="C539" i="4"/>
  <c r="C543" i="4"/>
  <c r="C547" i="4"/>
  <c r="C551" i="4"/>
  <c r="C555" i="4"/>
  <c r="C559" i="4"/>
  <c r="C563" i="4"/>
  <c r="C567" i="4"/>
  <c r="C571" i="4"/>
  <c r="C575" i="4"/>
  <c r="C579" i="4"/>
  <c r="C583" i="4"/>
  <c r="C587" i="4"/>
  <c r="C591" i="4"/>
  <c r="C595" i="4"/>
  <c r="C599" i="4"/>
  <c r="C603" i="4"/>
  <c r="C607" i="4"/>
  <c r="C611" i="4"/>
  <c r="C615" i="4"/>
  <c r="C619" i="4"/>
  <c r="C623" i="4"/>
  <c r="C627" i="4"/>
  <c r="C631" i="4"/>
  <c r="C635" i="4"/>
  <c r="C639" i="4"/>
  <c r="C643" i="4"/>
  <c r="C647" i="4"/>
  <c r="C651" i="4"/>
  <c r="C655" i="4"/>
  <c r="C659" i="4"/>
  <c r="C663" i="4"/>
  <c r="C667" i="4"/>
  <c r="C671" i="4"/>
  <c r="C675" i="4"/>
  <c r="C679" i="4"/>
  <c r="C683" i="4"/>
  <c r="C687" i="4"/>
  <c r="C691" i="4"/>
  <c r="C695" i="4"/>
  <c r="C699" i="4"/>
  <c r="C703" i="4"/>
  <c r="C707" i="4"/>
  <c r="C711" i="4"/>
  <c r="C715" i="4"/>
  <c r="C719" i="4"/>
  <c r="C723" i="4"/>
  <c r="C727" i="4"/>
  <c r="C731" i="4"/>
  <c r="C735" i="4"/>
  <c r="C739" i="4"/>
  <c r="C743" i="4"/>
  <c r="C747" i="4"/>
  <c r="C751" i="4"/>
  <c r="C755" i="4"/>
  <c r="C759" i="4"/>
  <c r="C763" i="4"/>
  <c r="C767" i="4"/>
  <c r="C771" i="4"/>
  <c r="C775" i="4"/>
  <c r="C779" i="4"/>
  <c r="C783" i="4"/>
  <c r="C787" i="4"/>
  <c r="C791" i="4"/>
  <c r="C795" i="4"/>
  <c r="C799" i="4"/>
  <c r="C803" i="4"/>
  <c r="C807" i="4"/>
  <c r="C811" i="4"/>
  <c r="C815" i="4"/>
  <c r="C819" i="4"/>
  <c r="C823" i="4"/>
  <c r="C827" i="4"/>
  <c r="C831" i="4"/>
  <c r="C835" i="4"/>
  <c r="C839" i="4"/>
  <c r="C843" i="4"/>
  <c r="C847" i="4"/>
  <c r="C851" i="4"/>
  <c r="C855" i="4"/>
  <c r="C859" i="4"/>
  <c r="C863" i="4"/>
  <c r="C867" i="4"/>
  <c r="C871" i="4"/>
  <c r="C875" i="4"/>
  <c r="C879" i="4"/>
  <c r="C883" i="4"/>
  <c r="C887" i="4"/>
  <c r="C891" i="4"/>
  <c r="C895" i="4"/>
  <c r="C899" i="4"/>
  <c r="C903" i="4"/>
  <c r="C907" i="4"/>
  <c r="C911" i="4"/>
  <c r="C915" i="4"/>
  <c r="C919" i="4"/>
  <c r="C923" i="4"/>
  <c r="C927" i="4"/>
  <c r="C931" i="4"/>
  <c r="C935" i="4"/>
  <c r="C939" i="4"/>
  <c r="C943" i="4"/>
  <c r="C947" i="4"/>
  <c r="C951" i="4"/>
  <c r="C955" i="4"/>
  <c r="C959" i="4"/>
  <c r="C963" i="4"/>
  <c r="C967" i="4"/>
  <c r="C971" i="4"/>
  <c r="C975" i="4"/>
  <c r="C979" i="4"/>
  <c r="C983" i="4"/>
  <c r="C987" i="4"/>
  <c r="C991" i="4"/>
  <c r="C995" i="4"/>
  <c r="C999" i="4"/>
  <c r="C1003" i="4"/>
  <c r="C1007" i="4"/>
  <c r="C1011" i="4"/>
  <c r="C35" i="4"/>
  <c r="C43" i="4"/>
  <c r="C51" i="4"/>
  <c r="C59" i="4"/>
  <c r="C67" i="4"/>
  <c r="C75" i="4"/>
  <c r="C83" i="4"/>
  <c r="C91" i="4"/>
  <c r="C99" i="4"/>
  <c r="C107" i="4"/>
  <c r="C115" i="4"/>
  <c r="C123" i="4"/>
  <c r="C131" i="4"/>
  <c r="C139" i="4"/>
  <c r="C147" i="4"/>
  <c r="C155" i="4"/>
  <c r="C163" i="4"/>
  <c r="C171" i="4"/>
  <c r="C179" i="4"/>
  <c r="C187" i="4"/>
  <c r="C195" i="4"/>
  <c r="C203" i="4"/>
  <c r="C211" i="4"/>
  <c r="C219" i="4"/>
  <c r="C227" i="4"/>
  <c r="C235" i="4"/>
  <c r="C243" i="4"/>
  <c r="C251" i="4"/>
  <c r="C259" i="4"/>
  <c r="C267" i="4"/>
  <c r="C275" i="4"/>
  <c r="C283" i="4"/>
  <c r="C291" i="4"/>
  <c r="C299" i="4"/>
  <c r="C307" i="4"/>
  <c r="C315" i="4"/>
  <c r="C323" i="4"/>
  <c r="C331" i="4"/>
  <c r="C339" i="4"/>
  <c r="C347" i="4"/>
  <c r="C355" i="4"/>
  <c r="C363" i="4"/>
  <c r="C371" i="4"/>
  <c r="C379" i="4"/>
  <c r="C387" i="4"/>
  <c r="C395" i="4"/>
  <c r="C403" i="4"/>
  <c r="C411" i="4"/>
  <c r="C419" i="4"/>
  <c r="C427" i="4"/>
  <c r="C435" i="4"/>
  <c r="C443" i="4"/>
  <c r="C451" i="4"/>
  <c r="C459" i="4"/>
  <c r="C467" i="4"/>
  <c r="C475" i="4"/>
  <c r="C480" i="4"/>
  <c r="C484" i="4"/>
  <c r="C488" i="4"/>
  <c r="C492" i="4"/>
  <c r="C496" i="4"/>
  <c r="C500" i="4"/>
  <c r="C504" i="4"/>
  <c r="C508" i="4"/>
  <c r="C512" i="4"/>
  <c r="C516" i="4"/>
  <c r="C520" i="4"/>
  <c r="C524" i="4"/>
  <c r="C528" i="4"/>
  <c r="C532" i="4"/>
  <c r="C536" i="4"/>
  <c r="C540" i="4"/>
  <c r="C544" i="4"/>
  <c r="C548" i="4"/>
  <c r="C552" i="4"/>
  <c r="C556" i="4"/>
  <c r="C560" i="4"/>
  <c r="C564" i="4"/>
  <c r="C568" i="4"/>
  <c r="C572" i="4"/>
  <c r="C576" i="4"/>
  <c r="C580" i="4"/>
  <c r="C584" i="4"/>
  <c r="C588" i="4"/>
  <c r="C592" i="4"/>
  <c r="C596" i="4"/>
  <c r="C600" i="4"/>
  <c r="C604" i="4"/>
  <c r="C608" i="4"/>
  <c r="C612" i="4"/>
  <c r="C616" i="4"/>
  <c r="C620" i="4"/>
  <c r="C624" i="4"/>
  <c r="C628" i="4"/>
  <c r="C632" i="4"/>
  <c r="C636" i="4"/>
  <c r="C640" i="4"/>
  <c r="C644" i="4"/>
  <c r="C648" i="4"/>
  <c r="C652" i="4"/>
  <c r="C656" i="4"/>
  <c r="C660" i="4"/>
  <c r="C664" i="4"/>
  <c r="C668" i="4"/>
  <c r="C672" i="4"/>
  <c r="C676" i="4"/>
  <c r="C680" i="4"/>
  <c r="C684" i="4"/>
  <c r="C688" i="4"/>
  <c r="C692" i="4"/>
  <c r="C696" i="4"/>
  <c r="C700" i="4"/>
  <c r="C704" i="4"/>
  <c r="C708" i="4"/>
  <c r="C712" i="4"/>
  <c r="C716" i="4"/>
  <c r="C720" i="4"/>
  <c r="C724" i="4"/>
  <c r="C728" i="4"/>
  <c r="C732" i="4"/>
  <c r="C736" i="4"/>
  <c r="C740" i="4"/>
  <c r="C744" i="4"/>
  <c r="C748" i="4"/>
  <c r="C752" i="4"/>
  <c r="C756" i="4"/>
  <c r="C760" i="4"/>
  <c r="C764" i="4"/>
  <c r="C768" i="4"/>
  <c r="C772" i="4"/>
  <c r="C776" i="4"/>
  <c r="C780" i="4"/>
  <c r="C784" i="4"/>
  <c r="C788" i="4"/>
  <c r="C792" i="4"/>
  <c r="C796" i="4"/>
  <c r="C800" i="4"/>
  <c r="C804" i="4"/>
  <c r="C808" i="4"/>
  <c r="C812" i="4"/>
  <c r="C816" i="4"/>
  <c r="C820" i="4"/>
  <c r="C824" i="4"/>
  <c r="C828" i="4"/>
  <c r="C832" i="4"/>
  <c r="C836" i="4"/>
  <c r="C840" i="4"/>
  <c r="C844" i="4"/>
  <c r="C848" i="4"/>
  <c r="C852" i="4"/>
  <c r="C856" i="4"/>
  <c r="C860" i="4"/>
  <c r="C864" i="4"/>
  <c r="C868" i="4"/>
  <c r="C872" i="4"/>
  <c r="C876" i="4"/>
  <c r="C880" i="4"/>
  <c r="C884" i="4"/>
  <c r="C888" i="4"/>
  <c r="C892" i="4"/>
  <c r="C896" i="4"/>
  <c r="C900" i="4"/>
  <c r="C904" i="4"/>
  <c r="C908" i="4"/>
  <c r="C912" i="4"/>
  <c r="C916" i="4"/>
  <c r="C920" i="4"/>
  <c r="C924" i="4"/>
  <c r="C928" i="4"/>
  <c r="C932" i="4"/>
  <c r="C936" i="4"/>
  <c r="C940" i="4"/>
  <c r="C944" i="4"/>
  <c r="C948" i="4"/>
  <c r="C952" i="4"/>
  <c r="C956" i="4"/>
  <c r="C960" i="4"/>
  <c r="C964" i="4"/>
  <c r="C968" i="4"/>
  <c r="C972" i="4"/>
  <c r="C976" i="4"/>
  <c r="C980" i="4"/>
  <c r="C984" i="4"/>
  <c r="C988" i="4"/>
  <c r="C992" i="4"/>
  <c r="C996" i="4"/>
  <c r="C1000" i="4"/>
  <c r="C1004" i="4"/>
  <c r="C1008" i="4"/>
  <c r="C1012" i="4"/>
  <c r="C1016" i="4"/>
  <c r="C1020" i="4"/>
  <c r="C1024" i="4"/>
  <c r="C1028" i="4"/>
  <c r="C1032" i="4"/>
  <c r="C1036" i="4"/>
  <c r="C1040" i="4"/>
  <c r="C1044" i="4"/>
  <c r="C1048" i="4"/>
  <c r="C1052" i="4"/>
  <c r="C1056" i="4"/>
  <c r="C1060" i="4"/>
  <c r="C1064" i="4"/>
  <c r="C1068" i="4"/>
  <c r="C1072" i="4"/>
  <c r="C1076" i="4"/>
  <c r="C1080" i="4"/>
  <c r="C1084" i="4"/>
  <c r="C1088" i="4"/>
  <c r="C1092" i="4"/>
  <c r="C1096" i="4"/>
  <c r="C1100" i="4"/>
  <c r="C1104" i="4"/>
  <c r="C1108" i="4"/>
  <c r="C1112" i="4"/>
  <c r="C1116" i="4"/>
  <c r="C1120" i="4"/>
  <c r="C1124" i="4"/>
  <c r="C1128" i="4"/>
  <c r="C1132" i="4"/>
  <c r="C1136" i="4"/>
  <c r="C1140" i="4"/>
  <c r="C1144" i="4"/>
  <c r="C1148" i="4"/>
  <c r="C1152" i="4"/>
  <c r="C1156" i="4"/>
  <c r="C1160" i="4"/>
  <c r="C1164" i="4"/>
  <c r="C1168" i="4"/>
  <c r="C1172" i="4"/>
  <c r="C1176" i="4"/>
  <c r="C1180" i="4"/>
  <c r="C1184" i="4"/>
  <c r="C1188" i="4"/>
  <c r="C1192" i="4"/>
  <c r="C1196" i="4"/>
  <c r="C1200" i="4"/>
  <c r="C1204" i="4"/>
  <c r="C1208" i="4"/>
  <c r="C1212" i="4"/>
  <c r="C1216" i="4"/>
  <c r="C1220" i="4"/>
  <c r="C1224" i="4"/>
  <c r="C1228" i="4"/>
  <c r="C1232" i="4"/>
  <c r="C1236" i="4"/>
  <c r="C1240" i="4"/>
  <c r="C1244" i="4"/>
  <c r="C1248" i="4"/>
  <c r="C1252" i="4"/>
  <c r="C1256" i="4"/>
  <c r="C1260" i="4"/>
  <c r="C1264" i="4"/>
  <c r="C1268" i="4"/>
  <c r="C1272" i="4"/>
  <c r="C1276" i="4"/>
  <c r="C1280" i="4"/>
  <c r="C1284" i="4"/>
  <c r="C1288" i="4"/>
  <c r="C1292" i="4"/>
  <c r="C1296" i="4"/>
  <c r="C1300" i="4"/>
  <c r="C1304" i="4"/>
  <c r="C1308" i="4"/>
  <c r="C1312" i="4"/>
  <c r="C1316" i="4"/>
  <c r="C1320" i="4"/>
  <c r="C1324" i="4"/>
  <c r="C1328" i="4"/>
  <c r="C1332" i="4"/>
  <c r="C1336" i="4"/>
  <c r="C1340" i="4"/>
  <c r="C1344" i="4"/>
  <c r="C1348" i="4"/>
  <c r="C1352" i="4"/>
  <c r="C1356" i="4"/>
  <c r="C1360" i="4"/>
  <c r="C1364" i="4"/>
  <c r="C1368" i="4"/>
  <c r="C1372" i="4"/>
  <c r="C1376" i="4"/>
  <c r="C1380" i="4"/>
  <c r="C1384" i="4"/>
  <c r="C1388" i="4"/>
  <c r="C1392" i="4"/>
  <c r="C1396" i="4"/>
  <c r="C1400" i="4"/>
  <c r="C1404" i="4"/>
  <c r="C1408" i="4"/>
  <c r="C1412" i="4"/>
  <c r="C1416" i="4"/>
  <c r="C1420" i="4"/>
  <c r="C1424" i="4"/>
  <c r="C1428" i="4"/>
  <c r="C1432" i="4"/>
  <c r="C1436" i="4"/>
  <c r="C1440" i="4"/>
  <c r="C1444" i="4"/>
  <c r="C1448" i="4"/>
  <c r="C1452" i="4"/>
  <c r="C1456" i="4"/>
  <c r="C1460" i="4"/>
  <c r="C1464" i="4"/>
  <c r="C1468" i="4"/>
  <c r="C1472" i="4"/>
  <c r="C1476" i="4"/>
  <c r="C1480" i="4"/>
  <c r="C1484" i="4"/>
  <c r="C1488" i="4"/>
  <c r="C1492" i="4"/>
  <c r="C1496" i="4"/>
  <c r="C1500" i="4"/>
  <c r="C1504" i="4"/>
  <c r="C1508" i="4"/>
  <c r="C1512" i="4"/>
  <c r="C1516" i="4"/>
  <c r="C1520" i="4"/>
  <c r="C1524" i="4"/>
  <c r="C1528" i="4"/>
  <c r="C1532" i="4"/>
  <c r="C1536" i="4"/>
  <c r="C1540" i="4"/>
  <c r="C1544" i="4"/>
  <c r="C1548" i="4"/>
  <c r="C1552" i="4"/>
  <c r="C1556" i="4"/>
  <c r="C1560" i="4"/>
  <c r="C1564" i="4"/>
  <c r="C1568" i="4"/>
  <c r="C1572" i="4"/>
  <c r="C1576" i="4"/>
  <c r="C1580" i="4"/>
  <c r="C1584" i="4"/>
  <c r="C1588" i="4"/>
  <c r="C1592" i="4"/>
  <c r="C1596" i="4"/>
  <c r="C1600" i="4"/>
  <c r="C1604" i="4"/>
  <c r="C1608" i="4"/>
  <c r="C28" i="4"/>
  <c r="C44" i="4"/>
  <c r="C60" i="4"/>
  <c r="C76" i="4"/>
  <c r="C92" i="4"/>
  <c r="C108" i="4"/>
  <c r="C124" i="4"/>
  <c r="C140" i="4"/>
  <c r="C156" i="4"/>
  <c r="C172" i="4"/>
  <c r="C188" i="4"/>
  <c r="C204" i="4"/>
  <c r="C220" i="4"/>
  <c r="C236" i="4"/>
  <c r="C252" i="4"/>
  <c r="C268" i="4"/>
  <c r="C284" i="4"/>
  <c r="C300" i="4"/>
  <c r="C316" i="4"/>
  <c r="C332" i="4"/>
  <c r="C348" i="4"/>
  <c r="C364" i="4"/>
  <c r="C380" i="4"/>
  <c r="C396" i="4"/>
  <c r="C412" i="4"/>
  <c r="C428" i="4"/>
  <c r="C444" i="4"/>
  <c r="C460" i="4"/>
  <c r="C476" i="4"/>
  <c r="C485" i="4"/>
  <c r="C493" i="4"/>
  <c r="C501" i="4"/>
  <c r="C509" i="4"/>
  <c r="C517" i="4"/>
  <c r="C525" i="4"/>
  <c r="C533" i="4"/>
  <c r="C541" i="4"/>
  <c r="C549" i="4"/>
  <c r="C557" i="4"/>
  <c r="C565" i="4"/>
  <c r="C573" i="4"/>
  <c r="C581" i="4"/>
  <c r="C589" i="4"/>
  <c r="C597" i="4"/>
  <c r="C605" i="4"/>
  <c r="C613" i="4"/>
  <c r="C621" i="4"/>
  <c r="C629" i="4"/>
  <c r="C637" i="4"/>
  <c r="C645" i="4"/>
  <c r="C653" i="4"/>
  <c r="C661" i="4"/>
  <c r="C669" i="4"/>
  <c r="C677" i="4"/>
  <c r="C685" i="4"/>
  <c r="C693" i="4"/>
  <c r="C701" i="4"/>
  <c r="C709" i="4"/>
  <c r="C717" i="4"/>
  <c r="C725" i="4"/>
  <c r="C733" i="4"/>
  <c r="C741" i="4"/>
  <c r="C749" i="4"/>
  <c r="C757" i="4"/>
  <c r="C765" i="4"/>
  <c r="C773" i="4"/>
  <c r="C781" i="4"/>
  <c r="C789" i="4"/>
  <c r="C797" i="4"/>
  <c r="C805" i="4"/>
  <c r="C813" i="4"/>
  <c r="C821" i="4"/>
  <c r="C829" i="4"/>
  <c r="C837" i="4"/>
  <c r="C845" i="4"/>
  <c r="C853" i="4"/>
  <c r="C861" i="4"/>
  <c r="C869" i="4"/>
  <c r="C877" i="4"/>
  <c r="C885" i="4"/>
  <c r="C893" i="4"/>
  <c r="C901" i="4"/>
  <c r="C909" i="4"/>
  <c r="C917" i="4"/>
  <c r="C925" i="4"/>
  <c r="C933" i="4"/>
  <c r="C941" i="4"/>
  <c r="C949" i="4"/>
  <c r="C957" i="4"/>
  <c r="C965" i="4"/>
  <c r="C973" i="4"/>
  <c r="C981" i="4"/>
  <c r="C989" i="4"/>
  <c r="C997" i="4"/>
  <c r="C1005" i="4"/>
  <c r="C1013" i="4"/>
  <c r="C1018" i="4"/>
  <c r="C1023" i="4"/>
  <c r="C1029" i="4"/>
  <c r="C1034" i="4"/>
  <c r="C1039" i="4"/>
  <c r="C1045" i="4"/>
  <c r="C1050" i="4"/>
  <c r="C1055" i="4"/>
  <c r="C1061" i="4"/>
  <c r="C1066" i="4"/>
  <c r="C1071" i="4"/>
  <c r="C1077" i="4"/>
  <c r="C1082" i="4"/>
  <c r="C1087" i="4"/>
  <c r="C1093" i="4"/>
  <c r="C1098" i="4"/>
  <c r="C1103" i="4"/>
  <c r="C1109" i="4"/>
  <c r="C1114" i="4"/>
  <c r="C1119" i="4"/>
  <c r="C1125" i="4"/>
  <c r="C1130" i="4"/>
  <c r="C1135" i="4"/>
  <c r="C1141" i="4"/>
  <c r="C1146" i="4"/>
  <c r="C1151" i="4"/>
  <c r="C1157" i="4"/>
  <c r="C1162" i="4"/>
  <c r="C1167" i="4"/>
  <c r="C1173" i="4"/>
  <c r="C1178" i="4"/>
  <c r="C1183" i="4"/>
  <c r="C1189" i="4"/>
  <c r="C1194" i="4"/>
  <c r="C1199" i="4"/>
  <c r="C1205" i="4"/>
  <c r="C1210" i="4"/>
  <c r="C1215" i="4"/>
  <c r="C1221" i="4"/>
  <c r="C1226" i="4"/>
  <c r="C1231" i="4"/>
  <c r="C1237" i="4"/>
  <c r="C1242" i="4"/>
  <c r="C1247" i="4"/>
  <c r="C1253" i="4"/>
  <c r="C1258" i="4"/>
  <c r="C1263" i="4"/>
  <c r="C1269" i="4"/>
  <c r="C1274" i="4"/>
  <c r="C1279" i="4"/>
  <c r="C1285" i="4"/>
  <c r="C1290" i="4"/>
  <c r="C1295" i="4"/>
  <c r="C1301" i="4"/>
  <c r="C1306" i="4"/>
  <c r="C1311" i="4"/>
  <c r="C1317" i="4"/>
  <c r="C1322" i="4"/>
  <c r="C1327" i="4"/>
  <c r="C1333" i="4"/>
  <c r="C1338" i="4"/>
  <c r="C1343" i="4"/>
  <c r="C1349" i="4"/>
  <c r="C1354" i="4"/>
  <c r="C1359" i="4"/>
  <c r="C1365" i="4"/>
  <c r="C1370" i="4"/>
  <c r="C1375" i="4"/>
  <c r="C1381" i="4"/>
  <c r="C1386" i="4"/>
  <c r="C1391" i="4"/>
  <c r="C1397" i="4"/>
  <c r="C1402" i="4"/>
  <c r="C1407" i="4"/>
  <c r="C1413" i="4"/>
  <c r="C1418" i="4"/>
  <c r="C1423" i="4"/>
  <c r="C1429" i="4"/>
  <c r="C1434" i="4"/>
  <c r="C1439" i="4"/>
  <c r="C1445" i="4"/>
  <c r="C1450" i="4"/>
  <c r="C1455" i="4"/>
  <c r="C1461" i="4"/>
  <c r="C1466" i="4"/>
  <c r="C1471" i="4"/>
  <c r="C1477" i="4"/>
  <c r="C1482" i="4"/>
  <c r="C1487" i="4"/>
  <c r="C1493" i="4"/>
  <c r="C1498" i="4"/>
  <c r="C1503" i="4"/>
  <c r="C1509" i="4"/>
  <c r="C1514" i="4"/>
  <c r="C1519" i="4"/>
  <c r="C1525" i="4"/>
  <c r="C1530" i="4"/>
  <c r="C1535" i="4"/>
  <c r="C1541" i="4"/>
  <c r="C1546" i="4"/>
  <c r="C1551" i="4"/>
  <c r="C1557" i="4"/>
  <c r="C1562" i="4"/>
  <c r="C1567" i="4"/>
  <c r="C1573" i="4"/>
  <c r="C1578" i="4"/>
  <c r="C1583" i="4"/>
  <c r="C1589" i="4"/>
  <c r="C1594" i="4"/>
  <c r="C1599" i="4"/>
  <c r="C1605" i="4"/>
  <c r="C1610" i="4"/>
  <c r="C1614" i="4"/>
  <c r="C1618" i="4"/>
  <c r="C1622" i="4"/>
  <c r="C1626" i="4"/>
  <c r="C1630" i="4"/>
  <c r="C1634" i="4"/>
  <c r="C1638" i="4"/>
  <c r="C1642" i="4"/>
  <c r="C1646" i="4"/>
  <c r="C1650" i="4"/>
  <c r="C1654" i="4"/>
  <c r="C1658" i="4"/>
  <c r="C1662" i="4"/>
  <c r="C1666" i="4"/>
  <c r="C1670" i="4"/>
  <c r="C1674" i="4"/>
  <c r="C1678" i="4"/>
  <c r="C1682" i="4"/>
  <c r="C1686" i="4"/>
  <c r="C1690" i="4"/>
  <c r="C1694" i="4"/>
  <c r="C1698" i="4"/>
  <c r="C1702" i="4"/>
  <c r="C1706" i="4"/>
  <c r="C1710" i="4"/>
  <c r="C1714" i="4"/>
  <c r="C1718" i="4"/>
  <c r="C1722" i="4"/>
  <c r="C1726" i="4"/>
  <c r="C1730" i="4"/>
  <c r="C1734" i="4"/>
  <c r="C1738" i="4"/>
  <c r="C1742" i="4"/>
  <c r="C1746" i="4"/>
  <c r="C1750" i="4"/>
  <c r="C1754" i="4"/>
  <c r="C1758" i="4"/>
  <c r="C1762" i="4"/>
  <c r="C1766" i="4"/>
  <c r="C1770" i="4"/>
  <c r="C1774" i="4"/>
  <c r="C1778" i="4"/>
  <c r="C1782" i="4"/>
  <c r="C1786" i="4"/>
  <c r="C1790" i="4"/>
  <c r="C1794" i="4"/>
  <c r="C1798" i="4"/>
  <c r="C1802" i="4"/>
  <c r="C1806" i="4"/>
  <c r="C1810" i="4"/>
  <c r="C1814" i="4"/>
  <c r="C1818" i="4"/>
  <c r="C1822" i="4"/>
  <c r="C1826" i="4"/>
  <c r="C1830" i="4"/>
  <c r="C1834" i="4"/>
  <c r="C1838" i="4"/>
  <c r="C1842" i="4"/>
  <c r="C1846" i="4"/>
  <c r="C1850" i="4"/>
  <c r="C1854" i="4"/>
  <c r="C1858" i="4"/>
  <c r="C1862" i="4"/>
  <c r="C1866" i="4"/>
  <c r="C1870" i="4"/>
  <c r="C1874" i="4"/>
  <c r="C1878" i="4"/>
  <c r="C1882" i="4"/>
  <c r="C1886" i="4"/>
  <c r="C1890" i="4"/>
  <c r="C1894" i="4"/>
  <c r="C1898" i="4"/>
  <c r="C1902" i="4"/>
  <c r="C1906" i="4"/>
  <c r="C1910" i="4"/>
  <c r="C1914" i="4"/>
  <c r="C1918" i="4"/>
  <c r="C1922" i="4"/>
  <c r="C1926" i="4"/>
  <c r="C1930" i="4"/>
  <c r="C1934" i="4"/>
  <c r="C1938" i="4"/>
  <c r="C1942" i="4"/>
  <c r="C1946" i="4"/>
  <c r="C1950" i="4"/>
  <c r="C1954" i="4"/>
  <c r="C1958" i="4"/>
  <c r="C1962" i="4"/>
  <c r="C1966" i="4"/>
  <c r="C1970" i="4"/>
  <c r="C1974" i="4"/>
  <c r="C1978" i="4"/>
  <c r="C1982" i="4"/>
  <c r="C1986" i="4"/>
  <c r="C1990" i="4"/>
  <c r="C1994" i="4"/>
  <c r="C1998" i="4"/>
  <c r="C2002" i="4"/>
  <c r="B7" i="4"/>
  <c r="B27" i="4"/>
  <c r="B31" i="4"/>
  <c r="B35" i="4"/>
  <c r="B39" i="4"/>
  <c r="B43" i="4"/>
  <c r="B47" i="4"/>
  <c r="B51" i="4"/>
  <c r="B55" i="4"/>
  <c r="B59" i="4"/>
  <c r="B63" i="4"/>
  <c r="B67" i="4"/>
  <c r="B71" i="4"/>
  <c r="B75" i="4"/>
  <c r="B79" i="4"/>
  <c r="B83" i="4"/>
  <c r="B87" i="4"/>
  <c r="B91" i="4"/>
  <c r="B95" i="4"/>
  <c r="B99" i="4"/>
  <c r="B103" i="4"/>
  <c r="B107" i="4"/>
  <c r="B111" i="4"/>
  <c r="B115" i="4"/>
  <c r="B119" i="4"/>
  <c r="B123" i="4"/>
  <c r="B127" i="4"/>
  <c r="B131" i="4"/>
  <c r="B135" i="4"/>
  <c r="B139" i="4"/>
  <c r="B143" i="4"/>
  <c r="B147" i="4"/>
  <c r="B151" i="4"/>
  <c r="B155" i="4"/>
  <c r="B159" i="4"/>
  <c r="B163" i="4"/>
  <c r="B167" i="4"/>
  <c r="B171" i="4"/>
  <c r="B175" i="4"/>
  <c r="B179" i="4"/>
  <c r="B183" i="4"/>
  <c r="B187" i="4"/>
  <c r="B191" i="4"/>
  <c r="B195" i="4"/>
  <c r="B199" i="4"/>
  <c r="B203" i="4"/>
  <c r="B207" i="4"/>
  <c r="B211" i="4"/>
  <c r="B215" i="4"/>
  <c r="B219" i="4"/>
  <c r="B223" i="4"/>
  <c r="B227" i="4"/>
  <c r="B231" i="4"/>
  <c r="B235" i="4"/>
  <c r="B239" i="4"/>
  <c r="B243" i="4"/>
  <c r="B247" i="4"/>
  <c r="B251" i="4"/>
  <c r="B255" i="4"/>
  <c r="B259" i="4"/>
  <c r="B263" i="4"/>
  <c r="B267" i="4"/>
  <c r="B271" i="4"/>
  <c r="B275" i="4"/>
  <c r="B279" i="4"/>
  <c r="B283" i="4"/>
  <c r="B287" i="4"/>
  <c r="B291" i="4"/>
  <c r="B295" i="4"/>
  <c r="B299" i="4"/>
  <c r="B303" i="4"/>
  <c r="B307" i="4"/>
  <c r="B311" i="4"/>
  <c r="B315" i="4"/>
  <c r="B319" i="4"/>
  <c r="B323" i="4"/>
  <c r="B327" i="4"/>
  <c r="B331" i="4"/>
  <c r="B335" i="4"/>
  <c r="B339" i="4"/>
  <c r="B343" i="4"/>
  <c r="B347" i="4"/>
  <c r="B351" i="4"/>
  <c r="B355" i="4"/>
  <c r="B359" i="4"/>
  <c r="B363" i="4"/>
  <c r="B367" i="4"/>
  <c r="B371" i="4"/>
  <c r="B375" i="4"/>
  <c r="B379" i="4"/>
  <c r="B383" i="4"/>
  <c r="B387" i="4"/>
  <c r="B391" i="4"/>
  <c r="B395" i="4"/>
  <c r="B399" i="4"/>
  <c r="B403" i="4"/>
  <c r="B407" i="4"/>
  <c r="B411" i="4"/>
  <c r="B415" i="4"/>
  <c r="B419" i="4"/>
  <c r="B423" i="4"/>
  <c r="B427" i="4"/>
  <c r="B431" i="4"/>
  <c r="B435" i="4"/>
  <c r="B439" i="4"/>
  <c r="B443" i="4"/>
  <c r="B447" i="4"/>
  <c r="B451" i="4"/>
  <c r="B455" i="4"/>
  <c r="B459" i="4"/>
  <c r="B463" i="4"/>
  <c r="B467" i="4"/>
  <c r="B471" i="4"/>
  <c r="B475" i="4"/>
  <c r="B479" i="4"/>
  <c r="B483" i="4"/>
  <c r="B487" i="4"/>
  <c r="B491" i="4"/>
  <c r="B495" i="4"/>
  <c r="B499" i="4"/>
  <c r="B503" i="4"/>
  <c r="B507" i="4"/>
  <c r="B511" i="4"/>
  <c r="B515" i="4"/>
  <c r="B519" i="4"/>
  <c r="B523" i="4"/>
  <c r="B527" i="4"/>
  <c r="B531" i="4"/>
  <c r="B535" i="4"/>
  <c r="B539" i="4"/>
  <c r="B543" i="4"/>
  <c r="B547" i="4"/>
  <c r="B551" i="4"/>
  <c r="B555" i="4"/>
  <c r="B559" i="4"/>
  <c r="B563" i="4"/>
  <c r="B567" i="4"/>
  <c r="B571" i="4"/>
  <c r="B575" i="4"/>
  <c r="B579" i="4"/>
  <c r="B583" i="4"/>
  <c r="B587" i="4"/>
  <c r="B591" i="4"/>
  <c r="B595" i="4"/>
  <c r="B599" i="4"/>
  <c r="B603" i="4"/>
  <c r="B607" i="4"/>
  <c r="B611" i="4"/>
  <c r="B615" i="4"/>
  <c r="B619" i="4"/>
  <c r="B623" i="4"/>
  <c r="B627" i="4"/>
  <c r="B631" i="4"/>
  <c r="B635" i="4"/>
  <c r="B639" i="4"/>
  <c r="B643" i="4"/>
  <c r="B647" i="4"/>
  <c r="B651" i="4"/>
  <c r="B655" i="4"/>
  <c r="B659" i="4"/>
  <c r="B663" i="4"/>
  <c r="B667" i="4"/>
  <c r="B671" i="4"/>
  <c r="B675" i="4"/>
  <c r="B679" i="4"/>
  <c r="B683" i="4"/>
  <c r="B687" i="4"/>
  <c r="B691" i="4"/>
  <c r="B695" i="4"/>
  <c r="B699" i="4"/>
  <c r="B703" i="4"/>
  <c r="B707" i="4"/>
  <c r="B711" i="4"/>
  <c r="B715" i="4"/>
  <c r="B719" i="4"/>
  <c r="B723" i="4"/>
  <c r="B727" i="4"/>
  <c r="B731" i="4"/>
  <c r="B735" i="4"/>
  <c r="B739" i="4"/>
  <c r="B743" i="4"/>
  <c r="B747" i="4"/>
  <c r="B751" i="4"/>
  <c r="B755" i="4"/>
  <c r="B759" i="4"/>
  <c r="B763" i="4"/>
  <c r="B767" i="4"/>
  <c r="B771" i="4"/>
  <c r="B775" i="4"/>
  <c r="B779" i="4"/>
  <c r="B783" i="4"/>
  <c r="B787" i="4"/>
  <c r="B791" i="4"/>
  <c r="B795" i="4"/>
  <c r="B799" i="4"/>
  <c r="B803" i="4"/>
  <c r="B807" i="4"/>
  <c r="B811" i="4"/>
  <c r="B815" i="4"/>
  <c r="B819" i="4"/>
  <c r="B823" i="4"/>
  <c r="B827" i="4"/>
  <c r="B831" i="4"/>
  <c r="B835" i="4"/>
  <c r="B839" i="4"/>
  <c r="B843" i="4"/>
  <c r="B847" i="4"/>
  <c r="B851" i="4"/>
  <c r="B855" i="4"/>
  <c r="B859" i="4"/>
  <c r="B863" i="4"/>
  <c r="B867" i="4"/>
  <c r="B871" i="4"/>
  <c r="B875" i="4"/>
  <c r="B879" i="4"/>
  <c r="B883" i="4"/>
  <c r="B887" i="4"/>
  <c r="B891" i="4"/>
  <c r="B895" i="4"/>
  <c r="B899" i="4"/>
  <c r="B903" i="4"/>
  <c r="B907" i="4"/>
  <c r="B911" i="4"/>
  <c r="B915" i="4"/>
  <c r="B919" i="4"/>
  <c r="B923" i="4"/>
  <c r="B927" i="4"/>
  <c r="B931" i="4"/>
  <c r="B935" i="4"/>
  <c r="B939" i="4"/>
  <c r="B943" i="4"/>
  <c r="B947" i="4"/>
  <c r="B951" i="4"/>
  <c r="B955" i="4"/>
  <c r="B959" i="4"/>
  <c r="B963" i="4"/>
  <c r="B967" i="4"/>
  <c r="B971" i="4"/>
  <c r="B975" i="4"/>
  <c r="B979" i="4"/>
  <c r="B983" i="4"/>
  <c r="B987" i="4"/>
  <c r="B991" i="4"/>
  <c r="B995" i="4"/>
  <c r="B999" i="4"/>
  <c r="B1003" i="4"/>
  <c r="B1007" i="4"/>
  <c r="B1011" i="4"/>
  <c r="B1015" i="4"/>
  <c r="B1019" i="4"/>
  <c r="B1023" i="4"/>
  <c r="B1027" i="4"/>
  <c r="B1031" i="4"/>
  <c r="B1035" i="4"/>
  <c r="B1039" i="4"/>
  <c r="B1043" i="4"/>
  <c r="B1047" i="4"/>
  <c r="B1051" i="4"/>
  <c r="B1055" i="4"/>
  <c r="B1059" i="4"/>
  <c r="B1063" i="4"/>
  <c r="B1067" i="4"/>
  <c r="B1071" i="4"/>
  <c r="B1075" i="4"/>
  <c r="B1079" i="4"/>
  <c r="B1083" i="4"/>
  <c r="B1087" i="4"/>
  <c r="B1091" i="4"/>
  <c r="B1095" i="4"/>
  <c r="B1099" i="4"/>
  <c r="B1103" i="4"/>
  <c r="B1107" i="4"/>
  <c r="B1111" i="4"/>
  <c r="B1115" i="4"/>
  <c r="B1119" i="4"/>
  <c r="B1123" i="4"/>
  <c r="B1127" i="4"/>
  <c r="B1131" i="4"/>
  <c r="B1135" i="4"/>
  <c r="B1139" i="4"/>
  <c r="B1143" i="4"/>
  <c r="B1147" i="4"/>
  <c r="B1151" i="4"/>
  <c r="B1155" i="4"/>
  <c r="B1159" i="4"/>
  <c r="B1163" i="4"/>
  <c r="B1167" i="4"/>
  <c r="B1171" i="4"/>
  <c r="B1175" i="4"/>
  <c r="B1179" i="4"/>
  <c r="B1183" i="4"/>
  <c r="B1187" i="4"/>
  <c r="B1191" i="4"/>
  <c r="B1195" i="4"/>
  <c r="B1199" i="4"/>
  <c r="B1203" i="4"/>
  <c r="B1207" i="4"/>
  <c r="B1211" i="4"/>
  <c r="B1215" i="4"/>
  <c r="B1219" i="4"/>
  <c r="B1223" i="4"/>
  <c r="B1227" i="4"/>
  <c r="B1231" i="4"/>
  <c r="B1235" i="4"/>
  <c r="B1239" i="4"/>
  <c r="B1243" i="4"/>
  <c r="B1247" i="4"/>
  <c r="B1251" i="4"/>
  <c r="B1255" i="4"/>
  <c r="B1259" i="4"/>
  <c r="B1263" i="4"/>
  <c r="B1267" i="4"/>
  <c r="B1271" i="4"/>
  <c r="B1275" i="4"/>
  <c r="B1279" i="4"/>
  <c r="B1283" i="4"/>
  <c r="B1287" i="4"/>
  <c r="B1291" i="4"/>
  <c r="B1295" i="4"/>
  <c r="B1299" i="4"/>
  <c r="B1303" i="4"/>
  <c r="B1307" i="4"/>
  <c r="B1311" i="4"/>
  <c r="B1315" i="4"/>
  <c r="B1319" i="4"/>
  <c r="B1323" i="4"/>
  <c r="B1327" i="4"/>
  <c r="B1331" i="4"/>
  <c r="B1335" i="4"/>
  <c r="B1339" i="4"/>
  <c r="B1343" i="4"/>
  <c r="B1347" i="4"/>
  <c r="B1351" i="4"/>
  <c r="B1355" i="4"/>
  <c r="B1359" i="4"/>
  <c r="B1363" i="4"/>
  <c r="B1367" i="4"/>
  <c r="B1371" i="4"/>
  <c r="B1375" i="4"/>
  <c r="B1379" i="4"/>
  <c r="B1383" i="4"/>
  <c r="B1387" i="4"/>
  <c r="B1391" i="4"/>
  <c r="C31" i="4"/>
  <c r="C47" i="4"/>
  <c r="C63" i="4"/>
  <c r="C79" i="4"/>
  <c r="C95" i="4"/>
  <c r="C111" i="4"/>
  <c r="C127" i="4"/>
  <c r="C143" i="4"/>
  <c r="C159" i="4"/>
  <c r="C175" i="4"/>
  <c r="C191" i="4"/>
  <c r="C207" i="4"/>
  <c r="C223" i="4"/>
  <c r="C239" i="4"/>
  <c r="C255" i="4"/>
  <c r="C271" i="4"/>
  <c r="C287" i="4"/>
  <c r="C303" i="4"/>
  <c r="C319" i="4"/>
  <c r="C335" i="4"/>
  <c r="C351" i="4"/>
  <c r="C367" i="4"/>
  <c r="C383" i="4"/>
  <c r="C399" i="4"/>
  <c r="C415" i="4"/>
  <c r="C431" i="4"/>
  <c r="C447" i="4"/>
  <c r="C463" i="4"/>
  <c r="C478" i="4"/>
  <c r="C486" i="4"/>
  <c r="C494" i="4"/>
  <c r="C502" i="4"/>
  <c r="C510" i="4"/>
  <c r="C518" i="4"/>
  <c r="C526" i="4"/>
  <c r="C534" i="4"/>
  <c r="C542" i="4"/>
  <c r="C550" i="4"/>
  <c r="C558" i="4"/>
  <c r="C566" i="4"/>
  <c r="C574" i="4"/>
  <c r="C582" i="4"/>
  <c r="C590" i="4"/>
  <c r="C598" i="4"/>
  <c r="C606" i="4"/>
  <c r="C614" i="4"/>
  <c r="C622" i="4"/>
  <c r="C630" i="4"/>
  <c r="C638" i="4"/>
  <c r="C646" i="4"/>
  <c r="C654" i="4"/>
  <c r="C662" i="4"/>
  <c r="C670" i="4"/>
  <c r="C678" i="4"/>
  <c r="C686" i="4"/>
  <c r="C694" i="4"/>
  <c r="C702" i="4"/>
  <c r="C710" i="4"/>
  <c r="C718" i="4"/>
  <c r="C726" i="4"/>
  <c r="C734" i="4"/>
  <c r="C742" i="4"/>
  <c r="C750" i="4"/>
  <c r="C758" i="4"/>
  <c r="C766" i="4"/>
  <c r="C774" i="4"/>
  <c r="C782" i="4"/>
  <c r="C790" i="4"/>
  <c r="C798" i="4"/>
  <c r="C806" i="4"/>
  <c r="C814" i="4"/>
  <c r="C822" i="4"/>
  <c r="C830" i="4"/>
  <c r="C838" i="4"/>
  <c r="C846" i="4"/>
  <c r="C854" i="4"/>
  <c r="C862" i="4"/>
  <c r="C870" i="4"/>
  <c r="C878" i="4"/>
  <c r="C886" i="4"/>
  <c r="C894" i="4"/>
  <c r="C902" i="4"/>
  <c r="C910" i="4"/>
  <c r="C918" i="4"/>
  <c r="C926" i="4"/>
  <c r="C934" i="4"/>
  <c r="C942" i="4"/>
  <c r="C950" i="4"/>
  <c r="C958" i="4"/>
  <c r="C966" i="4"/>
  <c r="C974" i="4"/>
  <c r="C982" i="4"/>
  <c r="C990" i="4"/>
  <c r="C998" i="4"/>
  <c r="C1006" i="4"/>
  <c r="C1014" i="4"/>
  <c r="C1019" i="4"/>
  <c r="C1025" i="4"/>
  <c r="C1030" i="4"/>
  <c r="C1035" i="4"/>
  <c r="C1041" i="4"/>
  <c r="C1046" i="4"/>
  <c r="C1051" i="4"/>
  <c r="C1057" i="4"/>
  <c r="C1062" i="4"/>
  <c r="C1067" i="4"/>
  <c r="C1073" i="4"/>
  <c r="C1078" i="4"/>
  <c r="C1083" i="4"/>
  <c r="C1089" i="4"/>
  <c r="C1094" i="4"/>
  <c r="C1099" i="4"/>
  <c r="C1105" i="4"/>
  <c r="C1110" i="4"/>
  <c r="C1115" i="4"/>
  <c r="C1121" i="4"/>
  <c r="C1126" i="4"/>
  <c r="C1131" i="4"/>
  <c r="C1137" i="4"/>
  <c r="C1142" i="4"/>
  <c r="C1147" i="4"/>
  <c r="C1153" i="4"/>
  <c r="C1158" i="4"/>
  <c r="C1163" i="4"/>
  <c r="C1169" i="4"/>
  <c r="C1174" i="4"/>
  <c r="C1179" i="4"/>
  <c r="C1185" i="4"/>
  <c r="C1190" i="4"/>
  <c r="C1195" i="4"/>
  <c r="C1201" i="4"/>
  <c r="C1206" i="4"/>
  <c r="C1211" i="4"/>
  <c r="C1217" i="4"/>
  <c r="C1222" i="4"/>
  <c r="C1227" i="4"/>
  <c r="C1233" i="4"/>
  <c r="C1238" i="4"/>
  <c r="C1243" i="4"/>
  <c r="C1249" i="4"/>
  <c r="C1254" i="4"/>
  <c r="C1259" i="4"/>
  <c r="C1265" i="4"/>
  <c r="C1270" i="4"/>
  <c r="C1275" i="4"/>
  <c r="C1281" i="4"/>
  <c r="C1286" i="4"/>
  <c r="C1291" i="4"/>
  <c r="C1297" i="4"/>
  <c r="C1302" i="4"/>
  <c r="C1307" i="4"/>
  <c r="C1313" i="4"/>
  <c r="C1318" i="4"/>
  <c r="C1323" i="4"/>
  <c r="C1329" i="4"/>
  <c r="C1334" i="4"/>
  <c r="C1339" i="4"/>
  <c r="C1345" i="4"/>
  <c r="C1350" i="4"/>
  <c r="C1355" i="4"/>
  <c r="C1361" i="4"/>
  <c r="C1366" i="4"/>
  <c r="C1371" i="4"/>
  <c r="C1377" i="4"/>
  <c r="C1382" i="4"/>
  <c r="C1387" i="4"/>
  <c r="C1393" i="4"/>
  <c r="C1398" i="4"/>
  <c r="C1403" i="4"/>
  <c r="C1409" i="4"/>
  <c r="C1414" i="4"/>
  <c r="C1419" i="4"/>
  <c r="C1425" i="4"/>
  <c r="C1430" i="4"/>
  <c r="C1435" i="4"/>
  <c r="C1441" i="4"/>
  <c r="C1446" i="4"/>
  <c r="C1451" i="4"/>
  <c r="C1457" i="4"/>
  <c r="C1462" i="4"/>
  <c r="C1467" i="4"/>
  <c r="C1473" i="4"/>
  <c r="C1478" i="4"/>
  <c r="C1483" i="4"/>
  <c r="C1489" i="4"/>
  <c r="C1494" i="4"/>
  <c r="C1499" i="4"/>
  <c r="C1505" i="4"/>
  <c r="C1510" i="4"/>
  <c r="C1515" i="4"/>
  <c r="C1521" i="4"/>
  <c r="C1526" i="4"/>
  <c r="C1531" i="4"/>
  <c r="C1537" i="4"/>
  <c r="C1542" i="4"/>
  <c r="C1547" i="4"/>
  <c r="C1553" i="4"/>
  <c r="C1558" i="4"/>
  <c r="C1563" i="4"/>
  <c r="C1569" i="4"/>
  <c r="C1574" i="4"/>
  <c r="C1579" i="4"/>
  <c r="C1585" i="4"/>
  <c r="C1590" i="4"/>
  <c r="C1595" i="4"/>
  <c r="C1601" i="4"/>
  <c r="C1606" i="4"/>
  <c r="C1611" i="4"/>
  <c r="C1615" i="4"/>
  <c r="C1619" i="4"/>
  <c r="C1623" i="4"/>
  <c r="C1627" i="4"/>
  <c r="C1631" i="4"/>
  <c r="C1635" i="4"/>
  <c r="C1639" i="4"/>
  <c r="C1643" i="4"/>
  <c r="C1647" i="4"/>
  <c r="C1651" i="4"/>
  <c r="C1655" i="4"/>
  <c r="C1659" i="4"/>
  <c r="C1663" i="4"/>
  <c r="C1667" i="4"/>
  <c r="C1671" i="4"/>
  <c r="C1675" i="4"/>
  <c r="C1679" i="4"/>
  <c r="C1683" i="4"/>
  <c r="C1687" i="4"/>
  <c r="C1691" i="4"/>
  <c r="C1695" i="4"/>
  <c r="C1699" i="4"/>
  <c r="C1703" i="4"/>
  <c r="C1707" i="4"/>
  <c r="C1711" i="4"/>
  <c r="C1715" i="4"/>
  <c r="C1719" i="4"/>
  <c r="C1723" i="4"/>
  <c r="C1727" i="4"/>
  <c r="C1731" i="4"/>
  <c r="C1735" i="4"/>
  <c r="C1739" i="4"/>
  <c r="C1743" i="4"/>
  <c r="C1747" i="4"/>
  <c r="C1751" i="4"/>
  <c r="C1755" i="4"/>
  <c r="C1759" i="4"/>
  <c r="C1763" i="4"/>
  <c r="C1767" i="4"/>
  <c r="C1771" i="4"/>
  <c r="C1775" i="4"/>
  <c r="C1779" i="4"/>
  <c r="C1783" i="4"/>
  <c r="C1787" i="4"/>
  <c r="C1791" i="4"/>
  <c r="C1795" i="4"/>
  <c r="C1799" i="4"/>
  <c r="C1803" i="4"/>
  <c r="C1807" i="4"/>
  <c r="C1811" i="4"/>
  <c r="C1815" i="4"/>
  <c r="C1819" i="4"/>
  <c r="C1823" i="4"/>
  <c r="C1827" i="4"/>
  <c r="C1831" i="4"/>
  <c r="C1835" i="4"/>
  <c r="C1839" i="4"/>
  <c r="C1843" i="4"/>
  <c r="C1847" i="4"/>
  <c r="C1851" i="4"/>
  <c r="C1855" i="4"/>
  <c r="C1859" i="4"/>
  <c r="C1863" i="4"/>
  <c r="C1867" i="4"/>
  <c r="C1871" i="4"/>
  <c r="C1875" i="4"/>
  <c r="C1879" i="4"/>
  <c r="C1883" i="4"/>
  <c r="C1887" i="4"/>
  <c r="C1891" i="4"/>
  <c r="C1895" i="4"/>
  <c r="C1899" i="4"/>
  <c r="C1903" i="4"/>
  <c r="C1907" i="4"/>
  <c r="C1911" i="4"/>
  <c r="C1915" i="4"/>
  <c r="C1919" i="4"/>
  <c r="C1923" i="4"/>
  <c r="C1927" i="4"/>
  <c r="C1931" i="4"/>
  <c r="C1935" i="4"/>
  <c r="C1939" i="4"/>
  <c r="C1943" i="4"/>
  <c r="C1947" i="4"/>
  <c r="C1951" i="4"/>
  <c r="C1955" i="4"/>
  <c r="C1959" i="4"/>
  <c r="C1963" i="4"/>
  <c r="C1967" i="4"/>
  <c r="C1971" i="4"/>
  <c r="C1975" i="4"/>
  <c r="C1979" i="4"/>
  <c r="C1983" i="4"/>
  <c r="C1987" i="4"/>
  <c r="C1991" i="4"/>
  <c r="C1995" i="4"/>
  <c r="C1999" i="4"/>
  <c r="C2003" i="4"/>
  <c r="B8" i="4"/>
  <c r="B28" i="4"/>
  <c r="B32" i="4"/>
  <c r="B36" i="4"/>
  <c r="B40" i="4"/>
  <c r="B44" i="4"/>
  <c r="B48" i="4"/>
  <c r="B52" i="4"/>
  <c r="B56" i="4"/>
  <c r="B60" i="4"/>
  <c r="B64" i="4"/>
  <c r="B68" i="4"/>
  <c r="B72" i="4"/>
  <c r="B76" i="4"/>
  <c r="B80" i="4"/>
  <c r="B84" i="4"/>
  <c r="B88" i="4"/>
  <c r="B92" i="4"/>
  <c r="B96" i="4"/>
  <c r="B100" i="4"/>
  <c r="B104" i="4"/>
  <c r="B108" i="4"/>
  <c r="B112" i="4"/>
  <c r="B116" i="4"/>
  <c r="B120" i="4"/>
  <c r="B124" i="4"/>
  <c r="B128" i="4"/>
  <c r="B132" i="4"/>
  <c r="B136" i="4"/>
  <c r="B140" i="4"/>
  <c r="B144" i="4"/>
  <c r="B148" i="4"/>
  <c r="B152" i="4"/>
  <c r="B156" i="4"/>
  <c r="B160" i="4"/>
  <c r="B164" i="4"/>
  <c r="B168" i="4"/>
  <c r="B172" i="4"/>
  <c r="B176" i="4"/>
  <c r="B180" i="4"/>
  <c r="B184" i="4"/>
  <c r="B188" i="4"/>
  <c r="B192" i="4"/>
  <c r="B196" i="4"/>
  <c r="B200" i="4"/>
  <c r="B204" i="4"/>
  <c r="B208" i="4"/>
  <c r="B212" i="4"/>
  <c r="B216" i="4"/>
  <c r="B220" i="4"/>
  <c r="B224" i="4"/>
  <c r="B228" i="4"/>
  <c r="B232" i="4"/>
  <c r="B236" i="4"/>
  <c r="B240" i="4"/>
  <c r="B244" i="4"/>
  <c r="B248" i="4"/>
  <c r="B252" i="4"/>
  <c r="B256" i="4"/>
  <c r="B260" i="4"/>
  <c r="B264" i="4"/>
  <c r="B268" i="4"/>
  <c r="B272" i="4"/>
  <c r="B276" i="4"/>
  <c r="B280" i="4"/>
  <c r="B284" i="4"/>
  <c r="B288" i="4"/>
  <c r="B292" i="4"/>
  <c r="B296" i="4"/>
  <c r="B300" i="4"/>
  <c r="B304" i="4"/>
  <c r="B308" i="4"/>
  <c r="B312" i="4"/>
  <c r="B316" i="4"/>
  <c r="B320" i="4"/>
  <c r="B324" i="4"/>
  <c r="B328" i="4"/>
  <c r="B332" i="4"/>
  <c r="B336" i="4"/>
  <c r="B340" i="4"/>
  <c r="B344" i="4"/>
  <c r="B348" i="4"/>
  <c r="B352" i="4"/>
  <c r="B356" i="4"/>
  <c r="B360" i="4"/>
  <c r="B364" i="4"/>
  <c r="B368" i="4"/>
  <c r="B372" i="4"/>
  <c r="B376" i="4"/>
  <c r="B380" i="4"/>
  <c r="B384" i="4"/>
  <c r="B388" i="4"/>
  <c r="B392" i="4"/>
  <c r="B396" i="4"/>
  <c r="B400" i="4"/>
  <c r="B404" i="4"/>
  <c r="B408" i="4"/>
  <c r="B412" i="4"/>
  <c r="B416" i="4"/>
  <c r="B420" i="4"/>
  <c r="B424" i="4"/>
  <c r="B428" i="4"/>
  <c r="B432" i="4"/>
  <c r="B436" i="4"/>
  <c r="B440" i="4"/>
  <c r="B444" i="4"/>
  <c r="B448" i="4"/>
  <c r="B452" i="4"/>
  <c r="B456" i="4"/>
  <c r="B460" i="4"/>
  <c r="B464" i="4"/>
  <c r="B468" i="4"/>
  <c r="B472" i="4"/>
  <c r="B476" i="4"/>
  <c r="B480" i="4"/>
  <c r="B484" i="4"/>
  <c r="B488" i="4"/>
  <c r="B492" i="4"/>
  <c r="B496" i="4"/>
  <c r="B500" i="4"/>
  <c r="B504" i="4"/>
  <c r="B508" i="4"/>
  <c r="B512" i="4"/>
  <c r="B516" i="4"/>
  <c r="B520" i="4"/>
  <c r="B524" i="4"/>
  <c r="B528" i="4"/>
  <c r="B532" i="4"/>
  <c r="B536" i="4"/>
  <c r="B540" i="4"/>
  <c r="B544" i="4"/>
  <c r="B548" i="4"/>
  <c r="B552" i="4"/>
  <c r="B556" i="4"/>
  <c r="B560" i="4"/>
  <c r="B564" i="4"/>
  <c r="B568" i="4"/>
  <c r="B572" i="4"/>
  <c r="B576" i="4"/>
  <c r="B580" i="4"/>
  <c r="B584" i="4"/>
  <c r="B588" i="4"/>
  <c r="B592" i="4"/>
  <c r="B596" i="4"/>
  <c r="B600" i="4"/>
  <c r="B604" i="4"/>
  <c r="B608" i="4"/>
  <c r="B612" i="4"/>
  <c r="B616" i="4"/>
  <c r="B620" i="4"/>
  <c r="B624" i="4"/>
  <c r="B628" i="4"/>
  <c r="B632" i="4"/>
  <c r="B636" i="4"/>
  <c r="B640" i="4"/>
  <c r="B644" i="4"/>
  <c r="B648" i="4"/>
  <c r="B652" i="4"/>
  <c r="B656" i="4"/>
  <c r="B660" i="4"/>
  <c r="B664" i="4"/>
  <c r="B668" i="4"/>
  <c r="B672" i="4"/>
  <c r="B676" i="4"/>
  <c r="B680" i="4"/>
  <c r="B684" i="4"/>
  <c r="B688" i="4"/>
  <c r="B692" i="4"/>
  <c r="B696" i="4"/>
  <c r="B700" i="4"/>
  <c r="B704" i="4"/>
  <c r="B708" i="4"/>
  <c r="B712" i="4"/>
  <c r="B716" i="4"/>
  <c r="B720" i="4"/>
  <c r="B724" i="4"/>
  <c r="B728" i="4"/>
  <c r="B732" i="4"/>
  <c r="B736" i="4"/>
  <c r="B740" i="4"/>
  <c r="B744" i="4"/>
  <c r="B748" i="4"/>
  <c r="B752" i="4"/>
  <c r="B756" i="4"/>
  <c r="B760" i="4"/>
  <c r="B764" i="4"/>
  <c r="B768" i="4"/>
  <c r="B772" i="4"/>
  <c r="B776" i="4"/>
  <c r="B780" i="4"/>
  <c r="B784" i="4"/>
  <c r="B788" i="4"/>
  <c r="B792" i="4"/>
  <c r="B796" i="4"/>
  <c r="B800" i="4"/>
  <c r="B804" i="4"/>
  <c r="B808" i="4"/>
  <c r="B812" i="4"/>
  <c r="B816" i="4"/>
  <c r="B820" i="4"/>
  <c r="B824" i="4"/>
  <c r="B828" i="4"/>
  <c r="B832" i="4"/>
  <c r="B836" i="4"/>
  <c r="B840" i="4"/>
  <c r="B844" i="4"/>
  <c r="B848" i="4"/>
  <c r="B852" i="4"/>
  <c r="B856" i="4"/>
  <c r="B860" i="4"/>
  <c r="B864" i="4"/>
  <c r="B868" i="4"/>
  <c r="B872" i="4"/>
  <c r="B876" i="4"/>
  <c r="B880" i="4"/>
  <c r="B884" i="4"/>
  <c r="B888" i="4"/>
  <c r="B892" i="4"/>
  <c r="B896" i="4"/>
  <c r="B900" i="4"/>
  <c r="B904" i="4"/>
  <c r="B908" i="4"/>
  <c r="B912" i="4"/>
  <c r="B916" i="4"/>
  <c r="B920" i="4"/>
  <c r="B924" i="4"/>
  <c r="B928" i="4"/>
  <c r="B932" i="4"/>
  <c r="B936" i="4"/>
  <c r="B940" i="4"/>
  <c r="B944" i="4"/>
  <c r="B948" i="4"/>
  <c r="B952" i="4"/>
  <c r="B956" i="4"/>
  <c r="B960" i="4"/>
  <c r="B964" i="4"/>
  <c r="B968" i="4"/>
  <c r="B972" i="4"/>
  <c r="B976" i="4"/>
  <c r="B980" i="4"/>
  <c r="B984" i="4"/>
  <c r="B988" i="4"/>
  <c r="B992" i="4"/>
  <c r="B996" i="4"/>
  <c r="B1000" i="4"/>
  <c r="B1004" i="4"/>
  <c r="B1008" i="4"/>
  <c r="B1012" i="4"/>
  <c r="B1016" i="4"/>
  <c r="B1020" i="4"/>
  <c r="B1024" i="4"/>
  <c r="B1028" i="4"/>
  <c r="B1032" i="4"/>
  <c r="B1036" i="4"/>
  <c r="B1040" i="4"/>
  <c r="B1044" i="4"/>
  <c r="B1048" i="4"/>
  <c r="B1052" i="4"/>
  <c r="B1056" i="4"/>
  <c r="B1060" i="4"/>
  <c r="B1064" i="4"/>
  <c r="B1068" i="4"/>
  <c r="B1072" i="4"/>
  <c r="B1076" i="4"/>
  <c r="B1080" i="4"/>
  <c r="B1084" i="4"/>
  <c r="B1088" i="4"/>
  <c r="B1092" i="4"/>
  <c r="B1096" i="4"/>
  <c r="B1100" i="4"/>
  <c r="B1104" i="4"/>
  <c r="B1108" i="4"/>
  <c r="B1112" i="4"/>
  <c r="B1116" i="4"/>
  <c r="B1120" i="4"/>
  <c r="B1124" i="4"/>
  <c r="B1128" i="4"/>
  <c r="B1132" i="4"/>
  <c r="B1136" i="4"/>
  <c r="B1140" i="4"/>
  <c r="B1144" i="4"/>
  <c r="B1148" i="4"/>
  <c r="B1152" i="4"/>
  <c r="B1156" i="4"/>
  <c r="B1160" i="4"/>
  <c r="B1164" i="4"/>
  <c r="B1168" i="4"/>
  <c r="B1172" i="4"/>
  <c r="B1176" i="4"/>
  <c r="B1180" i="4"/>
  <c r="B1184" i="4"/>
  <c r="B1188" i="4"/>
  <c r="B1192" i="4"/>
  <c r="B1196" i="4"/>
  <c r="B1200" i="4"/>
  <c r="B1204" i="4"/>
  <c r="B1208" i="4"/>
  <c r="B1212" i="4"/>
  <c r="B1216" i="4"/>
  <c r="B1220" i="4"/>
  <c r="B1224" i="4"/>
  <c r="B1228" i="4"/>
  <c r="B1232" i="4"/>
  <c r="B1236" i="4"/>
  <c r="B1240" i="4"/>
  <c r="B1244" i="4"/>
  <c r="B1248" i="4"/>
  <c r="B1252" i="4"/>
  <c r="B1256" i="4"/>
  <c r="B1260" i="4"/>
  <c r="B1264" i="4"/>
  <c r="B1268" i="4"/>
  <c r="B1272" i="4"/>
  <c r="B1276" i="4"/>
  <c r="B1280" i="4"/>
  <c r="B1284" i="4"/>
  <c r="B1288" i="4"/>
  <c r="B1292" i="4"/>
  <c r="B1296" i="4"/>
  <c r="B1300" i="4"/>
  <c r="B1304" i="4"/>
  <c r="B1308" i="4"/>
  <c r="B1312" i="4"/>
  <c r="B1316" i="4"/>
  <c r="B1320" i="4"/>
  <c r="B1324" i="4"/>
  <c r="B1328" i="4"/>
  <c r="B1332" i="4"/>
  <c r="B1336" i="4"/>
  <c r="B1340" i="4"/>
  <c r="B1344" i="4"/>
  <c r="B1348" i="4"/>
  <c r="B1352" i="4"/>
  <c r="B1356" i="4"/>
  <c r="B1360" i="4"/>
  <c r="B1364" i="4"/>
  <c r="B1368" i="4"/>
  <c r="B1372" i="4"/>
  <c r="B1376" i="4"/>
  <c r="B1380" i="4"/>
  <c r="B1384" i="4"/>
  <c r="B1388" i="4"/>
  <c r="B1392" i="4"/>
  <c r="B1396" i="4"/>
  <c r="B1400" i="4"/>
  <c r="B1404" i="4"/>
  <c r="B1408" i="4"/>
  <c r="B1412" i="4"/>
  <c r="B1416" i="4"/>
  <c r="B1420" i="4"/>
  <c r="B1424" i="4"/>
  <c r="B1428" i="4"/>
  <c r="B1432" i="4"/>
  <c r="B1436" i="4"/>
  <c r="B1440" i="4"/>
  <c r="B1444" i="4"/>
  <c r="B1448" i="4"/>
  <c r="B1452" i="4"/>
  <c r="B1456" i="4"/>
  <c r="B1460" i="4"/>
  <c r="B1464" i="4"/>
  <c r="B1468" i="4"/>
  <c r="B1472" i="4"/>
  <c r="B1476" i="4"/>
  <c r="B1480" i="4"/>
  <c r="B1484" i="4"/>
  <c r="B1488" i="4"/>
  <c r="B1492" i="4"/>
  <c r="B1496" i="4"/>
  <c r="B1500" i="4"/>
  <c r="B1504" i="4"/>
  <c r="B1508" i="4"/>
  <c r="C55" i="4"/>
  <c r="C87" i="4"/>
  <c r="C119" i="4"/>
  <c r="C151" i="4"/>
  <c r="C183" i="4"/>
  <c r="C215" i="4"/>
  <c r="C247" i="4"/>
  <c r="C279" i="4"/>
  <c r="C311" i="4"/>
  <c r="C343" i="4"/>
  <c r="C375" i="4"/>
  <c r="C407" i="4"/>
  <c r="C439" i="4"/>
  <c r="C471" i="4"/>
  <c r="C490" i="4"/>
  <c r="C506" i="4"/>
  <c r="C522" i="4"/>
  <c r="C538" i="4"/>
  <c r="C554" i="4"/>
  <c r="C570" i="4"/>
  <c r="C586" i="4"/>
  <c r="C602" i="4"/>
  <c r="C618" i="4"/>
  <c r="C634" i="4"/>
  <c r="C650" i="4"/>
  <c r="C666" i="4"/>
  <c r="C682" i="4"/>
  <c r="C698" i="4"/>
  <c r="C714" i="4"/>
  <c r="C730" i="4"/>
  <c r="C746" i="4"/>
  <c r="C762" i="4"/>
  <c r="C778" i="4"/>
  <c r="C794" i="4"/>
  <c r="C810" i="4"/>
  <c r="C826" i="4"/>
  <c r="C842" i="4"/>
  <c r="C858" i="4"/>
  <c r="C874" i="4"/>
  <c r="C890" i="4"/>
  <c r="C906" i="4"/>
  <c r="C922" i="4"/>
  <c r="C938" i="4"/>
  <c r="C954" i="4"/>
  <c r="C970" i="4"/>
  <c r="C986" i="4"/>
  <c r="C1002" i="4"/>
  <c r="C1017" i="4"/>
  <c r="C1027" i="4"/>
  <c r="C1038" i="4"/>
  <c r="C1049" i="4"/>
  <c r="C1059" i="4"/>
  <c r="C1070" i="4"/>
  <c r="C1081" i="4"/>
  <c r="C1091" i="4"/>
  <c r="C1102" i="4"/>
  <c r="C1113" i="4"/>
  <c r="C1123" i="4"/>
  <c r="C1134" i="4"/>
  <c r="C1145" i="4"/>
  <c r="C1155" i="4"/>
  <c r="C1166" i="4"/>
  <c r="C1177" i="4"/>
  <c r="C1187" i="4"/>
  <c r="C1198" i="4"/>
  <c r="C1209" i="4"/>
  <c r="C1219" i="4"/>
  <c r="C1230" i="4"/>
  <c r="C1241" i="4"/>
  <c r="C1251" i="4"/>
  <c r="C1262" i="4"/>
  <c r="C1273" i="4"/>
  <c r="C1283" i="4"/>
  <c r="C1294" i="4"/>
  <c r="C1305" i="4"/>
  <c r="C1315" i="4"/>
  <c r="C1326" i="4"/>
  <c r="C1337" i="4"/>
  <c r="C1347" i="4"/>
  <c r="C1358" i="4"/>
  <c r="C1369" i="4"/>
  <c r="C1379" i="4"/>
  <c r="C1390" i="4"/>
  <c r="C1401" i="4"/>
  <c r="C1411" i="4"/>
  <c r="C1422" i="4"/>
  <c r="C1433" i="4"/>
  <c r="C1443" i="4"/>
  <c r="C1454" i="4"/>
  <c r="C1465" i="4"/>
  <c r="C1475" i="4"/>
  <c r="C1486" i="4"/>
  <c r="C1497" i="4"/>
  <c r="C1507" i="4"/>
  <c r="C1518" i="4"/>
  <c r="C1529" i="4"/>
  <c r="C1539" i="4"/>
  <c r="C1550" i="4"/>
  <c r="C1561" i="4"/>
  <c r="C1571" i="4"/>
  <c r="C1582" i="4"/>
  <c r="C1593" i="4"/>
  <c r="C1603" i="4"/>
  <c r="C1613" i="4"/>
  <c r="C1621" i="4"/>
  <c r="C1629" i="4"/>
  <c r="C1637" i="4"/>
  <c r="C1645" i="4"/>
  <c r="C1653" i="4"/>
  <c r="C1661" i="4"/>
  <c r="C1669" i="4"/>
  <c r="C1677" i="4"/>
  <c r="C1685" i="4"/>
  <c r="C1693" i="4"/>
  <c r="C1701" i="4"/>
  <c r="C1709" i="4"/>
  <c r="C1717" i="4"/>
  <c r="C1725" i="4"/>
  <c r="C1733" i="4"/>
  <c r="C1741" i="4"/>
  <c r="C1749" i="4"/>
  <c r="C1757" i="4"/>
  <c r="C1765" i="4"/>
  <c r="C1773" i="4"/>
  <c r="C1781" i="4"/>
  <c r="C1789" i="4"/>
  <c r="C1797" i="4"/>
  <c r="C1805" i="4"/>
  <c r="C1813" i="4"/>
  <c r="C1821" i="4"/>
  <c r="C1829" i="4"/>
  <c r="C1837" i="4"/>
  <c r="C1845" i="4"/>
  <c r="C1853" i="4"/>
  <c r="C1861" i="4"/>
  <c r="C1869" i="4"/>
  <c r="C1877" i="4"/>
  <c r="C1885" i="4"/>
  <c r="C1893" i="4"/>
  <c r="C1901" i="4"/>
  <c r="C1909" i="4"/>
  <c r="C1917" i="4"/>
  <c r="C1925" i="4"/>
  <c r="C1933" i="4"/>
  <c r="C1941" i="4"/>
  <c r="C1949" i="4"/>
  <c r="C1957" i="4"/>
  <c r="C1965" i="4"/>
  <c r="C1973" i="4"/>
  <c r="C1981" i="4"/>
  <c r="C1989" i="4"/>
  <c r="C1997" i="4"/>
  <c r="B6" i="4"/>
  <c r="B30" i="4"/>
  <c r="B38" i="4"/>
  <c r="B46" i="4"/>
  <c r="B54" i="4"/>
  <c r="B62" i="4"/>
  <c r="B70" i="4"/>
  <c r="B78" i="4"/>
  <c r="B86" i="4"/>
  <c r="B94" i="4"/>
  <c r="B102" i="4"/>
  <c r="B110" i="4"/>
  <c r="B118" i="4"/>
  <c r="B126" i="4"/>
  <c r="B134" i="4"/>
  <c r="B142" i="4"/>
  <c r="B150" i="4"/>
  <c r="B158" i="4"/>
  <c r="B166" i="4"/>
  <c r="B174" i="4"/>
  <c r="B182" i="4"/>
  <c r="B190" i="4"/>
  <c r="B198" i="4"/>
  <c r="B206" i="4"/>
  <c r="B214" i="4"/>
  <c r="B222" i="4"/>
  <c r="B230" i="4"/>
  <c r="B238" i="4"/>
  <c r="B246" i="4"/>
  <c r="B254" i="4"/>
  <c r="B262" i="4"/>
  <c r="B270" i="4"/>
  <c r="B278" i="4"/>
  <c r="B286" i="4"/>
  <c r="B294" i="4"/>
  <c r="B302" i="4"/>
  <c r="B310" i="4"/>
  <c r="B318" i="4"/>
  <c r="B326" i="4"/>
  <c r="B334" i="4"/>
  <c r="B342" i="4"/>
  <c r="B350" i="4"/>
  <c r="B358" i="4"/>
  <c r="B366" i="4"/>
  <c r="B374" i="4"/>
  <c r="B382" i="4"/>
  <c r="B390" i="4"/>
  <c r="B398" i="4"/>
  <c r="B406" i="4"/>
  <c r="B414" i="4"/>
  <c r="B422" i="4"/>
  <c r="B430" i="4"/>
  <c r="B438" i="4"/>
  <c r="B446" i="4"/>
  <c r="B454" i="4"/>
  <c r="B462" i="4"/>
  <c r="B470" i="4"/>
  <c r="B478" i="4"/>
  <c r="B486" i="4"/>
  <c r="B494" i="4"/>
  <c r="B502" i="4"/>
  <c r="B510" i="4"/>
  <c r="B518" i="4"/>
  <c r="B526" i="4"/>
  <c r="B534" i="4"/>
  <c r="B542" i="4"/>
  <c r="B550" i="4"/>
  <c r="B558" i="4"/>
  <c r="B566" i="4"/>
  <c r="B574" i="4"/>
  <c r="B582" i="4"/>
  <c r="B590" i="4"/>
  <c r="B598" i="4"/>
  <c r="B606" i="4"/>
  <c r="B614" i="4"/>
  <c r="B622" i="4"/>
  <c r="B630" i="4"/>
  <c r="B638" i="4"/>
  <c r="B646" i="4"/>
  <c r="B654" i="4"/>
  <c r="B662" i="4"/>
  <c r="B670" i="4"/>
  <c r="B678" i="4"/>
  <c r="B686" i="4"/>
  <c r="B694" i="4"/>
  <c r="B702" i="4"/>
  <c r="B710" i="4"/>
  <c r="B718" i="4"/>
  <c r="B726" i="4"/>
  <c r="B734" i="4"/>
  <c r="B742" i="4"/>
  <c r="B750" i="4"/>
  <c r="B758" i="4"/>
  <c r="B766" i="4"/>
  <c r="B774" i="4"/>
  <c r="B782" i="4"/>
  <c r="B790" i="4"/>
  <c r="B798" i="4"/>
  <c r="B806" i="4"/>
  <c r="B814" i="4"/>
  <c r="B822" i="4"/>
  <c r="B830" i="4"/>
  <c r="B838" i="4"/>
  <c r="B846" i="4"/>
  <c r="B854" i="4"/>
  <c r="B862" i="4"/>
  <c r="B870" i="4"/>
  <c r="B878" i="4"/>
  <c r="B886" i="4"/>
  <c r="B894" i="4"/>
  <c r="B902" i="4"/>
  <c r="B910" i="4"/>
  <c r="B918" i="4"/>
  <c r="B926" i="4"/>
  <c r="B934" i="4"/>
  <c r="B942" i="4"/>
  <c r="B950" i="4"/>
  <c r="B958" i="4"/>
  <c r="B966" i="4"/>
  <c r="B974" i="4"/>
  <c r="B982" i="4"/>
  <c r="B990" i="4"/>
  <c r="B998" i="4"/>
  <c r="B1006" i="4"/>
  <c r="B1014" i="4"/>
  <c r="B1022" i="4"/>
  <c r="B1030" i="4"/>
  <c r="B1038" i="4"/>
  <c r="B1046" i="4"/>
  <c r="B1054" i="4"/>
  <c r="B1062" i="4"/>
  <c r="B1070" i="4"/>
  <c r="B1078" i="4"/>
  <c r="B1086" i="4"/>
  <c r="B1094" i="4"/>
  <c r="B1102" i="4"/>
  <c r="B1110" i="4"/>
  <c r="B1118" i="4"/>
  <c r="B1126" i="4"/>
  <c r="B1134" i="4"/>
  <c r="B1142" i="4"/>
  <c r="B1150" i="4"/>
  <c r="B1158" i="4"/>
  <c r="B1166" i="4"/>
  <c r="B1174" i="4"/>
  <c r="B1182" i="4"/>
  <c r="B1190" i="4"/>
  <c r="B1198" i="4"/>
  <c r="B1206" i="4"/>
  <c r="B1214" i="4"/>
  <c r="B1222" i="4"/>
  <c r="B1230" i="4"/>
  <c r="B1238" i="4"/>
  <c r="B1246" i="4"/>
  <c r="B1254" i="4"/>
  <c r="B1262" i="4"/>
  <c r="B1270" i="4"/>
  <c r="B1278" i="4"/>
  <c r="B1286" i="4"/>
  <c r="B1294" i="4"/>
  <c r="B1302" i="4"/>
  <c r="B1310" i="4"/>
  <c r="B1318" i="4"/>
  <c r="B1326" i="4"/>
  <c r="B1334" i="4"/>
  <c r="B1342" i="4"/>
  <c r="B1350" i="4"/>
  <c r="B1358" i="4"/>
  <c r="B1366" i="4"/>
  <c r="B1374" i="4"/>
  <c r="B1382" i="4"/>
  <c r="B1390" i="4"/>
  <c r="B1397" i="4"/>
  <c r="B1402" i="4"/>
  <c r="B1407" i="4"/>
  <c r="B1413" i="4"/>
  <c r="B1418" i="4"/>
  <c r="B1423" i="4"/>
  <c r="B1429" i="4"/>
  <c r="B1434" i="4"/>
  <c r="B1439" i="4"/>
  <c r="B1445" i="4"/>
  <c r="B1450" i="4"/>
  <c r="B1455" i="4"/>
  <c r="B1461" i="4"/>
  <c r="B1466" i="4"/>
  <c r="C36" i="4"/>
  <c r="C68" i="4"/>
  <c r="C100" i="4"/>
  <c r="C132" i="4"/>
  <c r="C164" i="4"/>
  <c r="C196" i="4"/>
  <c r="C228" i="4"/>
  <c r="C260" i="4"/>
  <c r="C292" i="4"/>
  <c r="C324" i="4"/>
  <c r="C356" i="4"/>
  <c r="C388" i="4"/>
  <c r="C420" i="4"/>
  <c r="C452" i="4"/>
  <c r="C481" i="4"/>
  <c r="C497" i="4"/>
  <c r="C513" i="4"/>
  <c r="C529" i="4"/>
  <c r="C545" i="4"/>
  <c r="C561" i="4"/>
  <c r="C577" i="4"/>
  <c r="C593" i="4"/>
  <c r="C609" i="4"/>
  <c r="C625" i="4"/>
  <c r="C641" i="4"/>
  <c r="C657" i="4"/>
  <c r="C673" i="4"/>
  <c r="C689" i="4"/>
  <c r="C705" i="4"/>
  <c r="C721" i="4"/>
  <c r="C737" i="4"/>
  <c r="C753" i="4"/>
  <c r="C769" i="4"/>
  <c r="C785" i="4"/>
  <c r="C801" i="4"/>
  <c r="C817" i="4"/>
  <c r="C833" i="4"/>
  <c r="C849" i="4"/>
  <c r="C865" i="4"/>
  <c r="C881" i="4"/>
  <c r="C897" i="4"/>
  <c r="C913" i="4"/>
  <c r="C929" i="4"/>
  <c r="C945" i="4"/>
  <c r="C961" i="4"/>
  <c r="C977" i="4"/>
  <c r="C993" i="4"/>
  <c r="C1009" i="4"/>
  <c r="C1021" i="4"/>
  <c r="C1031" i="4"/>
  <c r="C1042" i="4"/>
  <c r="C1053" i="4"/>
  <c r="C1063" i="4"/>
  <c r="C1074" i="4"/>
  <c r="C1085" i="4"/>
  <c r="C1095" i="4"/>
  <c r="C1106" i="4"/>
  <c r="C1117" i="4"/>
  <c r="C1127" i="4"/>
  <c r="C1138" i="4"/>
  <c r="C1149" i="4"/>
  <c r="C1159" i="4"/>
  <c r="C1170" i="4"/>
  <c r="C1181" i="4"/>
  <c r="C1191" i="4"/>
  <c r="C1202" i="4"/>
  <c r="C1213" i="4"/>
  <c r="C1223" i="4"/>
  <c r="C1234" i="4"/>
  <c r="C1245" i="4"/>
  <c r="C1255" i="4"/>
  <c r="C1266" i="4"/>
  <c r="C1277" i="4"/>
  <c r="C1287" i="4"/>
  <c r="C1298" i="4"/>
  <c r="C1309" i="4"/>
  <c r="C1319" i="4"/>
  <c r="C1330" i="4"/>
  <c r="C1341" i="4"/>
  <c r="C1351" i="4"/>
  <c r="C1362" i="4"/>
  <c r="C1373" i="4"/>
  <c r="C1383" i="4"/>
  <c r="C1394" i="4"/>
  <c r="C1405" i="4"/>
  <c r="C1415" i="4"/>
  <c r="C1426" i="4"/>
  <c r="C1437" i="4"/>
  <c r="C1447" i="4"/>
  <c r="C1458" i="4"/>
  <c r="C1469" i="4"/>
  <c r="C1479" i="4"/>
  <c r="C1490" i="4"/>
  <c r="C1501" i="4"/>
  <c r="C1511" i="4"/>
  <c r="C1522" i="4"/>
  <c r="C1533" i="4"/>
  <c r="C1543" i="4"/>
  <c r="C1554" i="4"/>
  <c r="C1565" i="4"/>
  <c r="C1575" i="4"/>
  <c r="C1586" i="4"/>
  <c r="C1597" i="4"/>
  <c r="C1607" i="4"/>
  <c r="C1616" i="4"/>
  <c r="C1624" i="4"/>
  <c r="C1632" i="4"/>
  <c r="C1640" i="4"/>
  <c r="C1648" i="4"/>
  <c r="C1656" i="4"/>
  <c r="C1664" i="4"/>
  <c r="C1672" i="4"/>
  <c r="C1680" i="4"/>
  <c r="C1688" i="4"/>
  <c r="C1696" i="4"/>
  <c r="C1704" i="4"/>
  <c r="C1712" i="4"/>
  <c r="C1720" i="4"/>
  <c r="C1728" i="4"/>
  <c r="C1736" i="4"/>
  <c r="C1744" i="4"/>
  <c r="C1752" i="4"/>
  <c r="C1760" i="4"/>
  <c r="C1768" i="4"/>
  <c r="C1776" i="4"/>
  <c r="C1784" i="4"/>
  <c r="C1792" i="4"/>
  <c r="C1800" i="4"/>
  <c r="C1808" i="4"/>
  <c r="C1816" i="4"/>
  <c r="C1824" i="4"/>
  <c r="C1832" i="4"/>
  <c r="C1840" i="4"/>
  <c r="C1848" i="4"/>
  <c r="C1856" i="4"/>
  <c r="C1864" i="4"/>
  <c r="C1872" i="4"/>
  <c r="C1880" i="4"/>
  <c r="C1888" i="4"/>
  <c r="C1896" i="4"/>
  <c r="C1904" i="4"/>
  <c r="C1912" i="4"/>
  <c r="C1920" i="4"/>
  <c r="C1928" i="4"/>
  <c r="C1936" i="4"/>
  <c r="C1944" i="4"/>
  <c r="C1952" i="4"/>
  <c r="C1960" i="4"/>
  <c r="C1968" i="4"/>
  <c r="C1976" i="4"/>
  <c r="C1984" i="4"/>
  <c r="C1992" i="4"/>
  <c r="C2000" i="4"/>
  <c r="B9" i="4"/>
  <c r="B25" i="4"/>
  <c r="B33" i="4"/>
  <c r="B41" i="4"/>
  <c r="B49" i="4"/>
  <c r="B57" i="4"/>
  <c r="B65" i="4"/>
  <c r="B73" i="4"/>
  <c r="B81" i="4"/>
  <c r="B89" i="4"/>
  <c r="B97" i="4"/>
  <c r="B105" i="4"/>
  <c r="B113" i="4"/>
  <c r="B121" i="4"/>
  <c r="B129" i="4"/>
  <c r="B137" i="4"/>
  <c r="B145" i="4"/>
  <c r="B153" i="4"/>
  <c r="B161" i="4"/>
  <c r="B169" i="4"/>
  <c r="B177" i="4"/>
  <c r="B185" i="4"/>
  <c r="B193" i="4"/>
  <c r="B201" i="4"/>
  <c r="B209" i="4"/>
  <c r="B217" i="4"/>
  <c r="B225" i="4"/>
  <c r="B233" i="4"/>
  <c r="B241" i="4"/>
  <c r="B249" i="4"/>
  <c r="B257" i="4"/>
  <c r="B265" i="4"/>
  <c r="B273" i="4"/>
  <c r="B281" i="4"/>
  <c r="B289" i="4"/>
  <c r="B297" i="4"/>
  <c r="B305" i="4"/>
  <c r="B313" i="4"/>
  <c r="B321" i="4"/>
  <c r="B329" i="4"/>
  <c r="B337" i="4"/>
  <c r="B345" i="4"/>
  <c r="B353" i="4"/>
  <c r="B361" i="4"/>
  <c r="B369" i="4"/>
  <c r="B377" i="4"/>
  <c r="B385" i="4"/>
  <c r="B393" i="4"/>
  <c r="B401" i="4"/>
  <c r="B409" i="4"/>
  <c r="B417" i="4"/>
  <c r="B425" i="4"/>
  <c r="B433" i="4"/>
  <c r="B441" i="4"/>
  <c r="B449" i="4"/>
  <c r="B457" i="4"/>
  <c r="B465" i="4"/>
  <c r="B473" i="4"/>
  <c r="B481" i="4"/>
  <c r="B489" i="4"/>
  <c r="B497" i="4"/>
  <c r="B505" i="4"/>
  <c r="B513" i="4"/>
  <c r="B521" i="4"/>
  <c r="B529" i="4"/>
  <c r="B537" i="4"/>
  <c r="B545" i="4"/>
  <c r="B553" i="4"/>
  <c r="B561" i="4"/>
  <c r="B569" i="4"/>
  <c r="B577" i="4"/>
  <c r="B585" i="4"/>
  <c r="B593" i="4"/>
  <c r="B601" i="4"/>
  <c r="B609" i="4"/>
  <c r="B617" i="4"/>
  <c r="B625" i="4"/>
  <c r="B633" i="4"/>
  <c r="B641" i="4"/>
  <c r="B649" i="4"/>
  <c r="B657" i="4"/>
  <c r="B665" i="4"/>
  <c r="B673" i="4"/>
  <c r="B681" i="4"/>
  <c r="B689" i="4"/>
  <c r="B697" i="4"/>
  <c r="B705" i="4"/>
  <c r="B713" i="4"/>
  <c r="B721" i="4"/>
  <c r="B729" i="4"/>
  <c r="B737" i="4"/>
  <c r="B745" i="4"/>
  <c r="B753" i="4"/>
  <c r="B761" i="4"/>
  <c r="B769" i="4"/>
  <c r="B777" i="4"/>
  <c r="B785" i="4"/>
  <c r="B793" i="4"/>
  <c r="B801" i="4"/>
  <c r="B809" i="4"/>
  <c r="B817" i="4"/>
  <c r="B825" i="4"/>
  <c r="B833" i="4"/>
  <c r="B841" i="4"/>
  <c r="B849" i="4"/>
  <c r="B857" i="4"/>
  <c r="B865" i="4"/>
  <c r="B873" i="4"/>
  <c r="B881" i="4"/>
  <c r="B889" i="4"/>
  <c r="B897" i="4"/>
  <c r="B905" i="4"/>
  <c r="B913" i="4"/>
  <c r="B921" i="4"/>
  <c r="B929" i="4"/>
  <c r="B937" i="4"/>
  <c r="B945" i="4"/>
  <c r="B953" i="4"/>
  <c r="B961" i="4"/>
  <c r="B969" i="4"/>
  <c r="B977" i="4"/>
  <c r="B985" i="4"/>
  <c r="B993" i="4"/>
  <c r="B1001" i="4"/>
  <c r="B1009" i="4"/>
  <c r="B1017" i="4"/>
  <c r="B1025" i="4"/>
  <c r="B1033" i="4"/>
  <c r="B1041" i="4"/>
  <c r="B1049" i="4"/>
  <c r="B1057" i="4"/>
  <c r="B1065" i="4"/>
  <c r="B1073" i="4"/>
  <c r="B1081" i="4"/>
  <c r="B1089" i="4"/>
  <c r="B1097" i="4"/>
  <c r="B1105" i="4"/>
  <c r="B1113" i="4"/>
  <c r="B1121" i="4"/>
  <c r="B1129" i="4"/>
  <c r="B1137" i="4"/>
  <c r="B1145" i="4"/>
  <c r="B1153" i="4"/>
  <c r="B1161" i="4"/>
  <c r="B1169" i="4"/>
  <c r="B1177" i="4"/>
  <c r="B1185" i="4"/>
  <c r="B1193" i="4"/>
  <c r="B1201" i="4"/>
  <c r="B1209" i="4"/>
  <c r="B1217" i="4"/>
  <c r="B1225" i="4"/>
  <c r="B1233" i="4"/>
  <c r="B1241" i="4"/>
  <c r="B1249" i="4"/>
  <c r="B1257" i="4"/>
  <c r="B1265" i="4"/>
  <c r="B1273" i="4"/>
  <c r="B1281" i="4"/>
  <c r="B1289" i="4"/>
  <c r="B1297" i="4"/>
  <c r="B1305" i="4"/>
  <c r="B1313" i="4"/>
  <c r="B1321" i="4"/>
  <c r="B1329" i="4"/>
  <c r="B1337" i="4"/>
  <c r="B1345" i="4"/>
  <c r="B1353" i="4"/>
  <c r="B1361" i="4"/>
  <c r="B1369" i="4"/>
  <c r="B1377" i="4"/>
  <c r="B1385" i="4"/>
  <c r="B1393" i="4"/>
  <c r="B1398" i="4"/>
  <c r="B1403" i="4"/>
  <c r="B1409" i="4"/>
  <c r="B1414" i="4"/>
  <c r="B1419" i="4"/>
  <c r="B1425" i="4"/>
  <c r="B1430" i="4"/>
  <c r="B1435" i="4"/>
  <c r="B1441" i="4"/>
  <c r="B1446" i="4"/>
  <c r="B1451" i="4"/>
  <c r="B1457" i="4"/>
  <c r="B1462" i="4"/>
  <c r="B1467" i="4"/>
  <c r="B1473" i="4"/>
  <c r="B1478" i="4"/>
  <c r="B1483" i="4"/>
  <c r="B1489" i="4"/>
  <c r="B1494" i="4"/>
  <c r="B1499" i="4"/>
  <c r="B1505" i="4"/>
  <c r="B1510" i="4"/>
  <c r="B1514" i="4"/>
  <c r="B1518" i="4"/>
  <c r="B1522" i="4"/>
  <c r="B1526" i="4"/>
  <c r="B1530" i="4"/>
  <c r="B1534" i="4"/>
  <c r="B1538" i="4"/>
  <c r="B1542" i="4"/>
  <c r="B1546" i="4"/>
  <c r="B1550" i="4"/>
  <c r="B1554" i="4"/>
  <c r="B1558" i="4"/>
  <c r="B1562" i="4"/>
  <c r="B1566" i="4"/>
  <c r="B1570" i="4"/>
  <c r="B1574" i="4"/>
  <c r="B1578" i="4"/>
  <c r="B1582" i="4"/>
  <c r="B1586" i="4"/>
  <c r="B1590" i="4"/>
  <c r="B1594" i="4"/>
  <c r="B1598" i="4"/>
  <c r="B1602" i="4"/>
  <c r="B1606" i="4"/>
  <c r="B1610" i="4"/>
  <c r="B1614" i="4"/>
  <c r="B1618" i="4"/>
  <c r="B1622" i="4"/>
  <c r="B1626" i="4"/>
  <c r="B1630" i="4"/>
  <c r="B1634" i="4"/>
  <c r="B1638" i="4"/>
  <c r="B1642" i="4"/>
  <c r="B1646" i="4"/>
  <c r="B1650" i="4"/>
  <c r="B1654" i="4"/>
  <c r="B1658" i="4"/>
  <c r="B1662" i="4"/>
  <c r="B1666" i="4"/>
  <c r="B1670" i="4"/>
  <c r="B1674" i="4"/>
  <c r="B1678" i="4"/>
  <c r="B1682" i="4"/>
  <c r="B1686" i="4"/>
  <c r="B1690" i="4"/>
  <c r="B1694" i="4"/>
  <c r="B1698" i="4"/>
  <c r="B1702" i="4"/>
  <c r="B1706" i="4"/>
  <c r="B1710" i="4"/>
  <c r="B1714" i="4"/>
  <c r="B1718" i="4"/>
  <c r="B1722" i="4"/>
  <c r="B1726" i="4"/>
  <c r="B1730" i="4"/>
  <c r="B1734" i="4"/>
  <c r="B1738" i="4"/>
  <c r="B1742" i="4"/>
  <c r="B1746" i="4"/>
  <c r="B1750" i="4"/>
  <c r="B1754" i="4"/>
  <c r="B1758" i="4"/>
  <c r="B1762" i="4"/>
  <c r="B1766" i="4"/>
  <c r="B1770" i="4"/>
  <c r="B1774" i="4"/>
  <c r="B1778" i="4"/>
  <c r="B1782" i="4"/>
  <c r="B1786" i="4"/>
  <c r="B1790" i="4"/>
  <c r="B1794" i="4"/>
  <c r="B1798" i="4"/>
  <c r="B1802" i="4"/>
  <c r="B1806" i="4"/>
  <c r="B1810" i="4"/>
  <c r="B1814" i="4"/>
  <c r="B1818" i="4"/>
  <c r="B1822" i="4"/>
  <c r="B1826" i="4"/>
  <c r="B1830" i="4"/>
  <c r="B1834" i="4"/>
  <c r="B1838" i="4"/>
  <c r="B1842" i="4"/>
  <c r="B1846" i="4"/>
  <c r="B1850" i="4"/>
  <c r="B1854" i="4"/>
  <c r="B1858" i="4"/>
  <c r="B1862" i="4"/>
  <c r="B1866" i="4"/>
  <c r="B1870" i="4"/>
  <c r="B1874" i="4"/>
  <c r="B1878" i="4"/>
  <c r="B1882" i="4"/>
  <c r="B1886" i="4"/>
  <c r="B1890" i="4"/>
  <c r="B1894" i="4"/>
  <c r="B1898" i="4"/>
  <c r="B1902" i="4"/>
  <c r="B1906" i="4"/>
  <c r="B1910" i="4"/>
  <c r="B1914" i="4"/>
  <c r="B1918" i="4"/>
  <c r="B1922" i="4"/>
  <c r="B1926" i="4"/>
  <c r="B1930" i="4"/>
  <c r="B1934" i="4"/>
  <c r="B1938" i="4"/>
  <c r="B1942" i="4"/>
  <c r="B1946" i="4"/>
  <c r="B1950" i="4"/>
  <c r="B1954" i="4"/>
  <c r="B1958" i="4"/>
  <c r="B1962" i="4"/>
  <c r="B1966" i="4"/>
  <c r="B1970" i="4"/>
  <c r="B1974" i="4"/>
  <c r="B1978" i="4"/>
  <c r="B1982" i="4"/>
  <c r="B1986" i="4"/>
  <c r="B1990" i="4"/>
  <c r="B1994" i="4"/>
  <c r="B1998" i="4"/>
  <c r="B2002" i="4"/>
  <c r="C39" i="4"/>
  <c r="C71" i="4"/>
  <c r="C103" i="4"/>
  <c r="C135" i="4"/>
  <c r="C167" i="4"/>
  <c r="C199" i="4"/>
  <c r="C231" i="4"/>
  <c r="C263" i="4"/>
  <c r="C295" i="4"/>
  <c r="C327" i="4"/>
  <c r="C359" i="4"/>
  <c r="C391" i="4"/>
  <c r="C423" i="4"/>
  <c r="C455" i="4"/>
  <c r="C482" i="4"/>
  <c r="C498" i="4"/>
  <c r="C514" i="4"/>
  <c r="C530" i="4"/>
  <c r="C546" i="4"/>
  <c r="C562" i="4"/>
  <c r="C578" i="4"/>
  <c r="C594" i="4"/>
  <c r="C610" i="4"/>
  <c r="C626" i="4"/>
  <c r="C642" i="4"/>
  <c r="C658" i="4"/>
  <c r="C674" i="4"/>
  <c r="C690" i="4"/>
  <c r="C706" i="4"/>
  <c r="C722" i="4"/>
  <c r="C738" i="4"/>
  <c r="C754" i="4"/>
  <c r="C770" i="4"/>
  <c r="C786" i="4"/>
  <c r="C802" i="4"/>
  <c r="C818" i="4"/>
  <c r="C834" i="4"/>
  <c r="C850" i="4"/>
  <c r="C866" i="4"/>
  <c r="C882" i="4"/>
  <c r="C898" i="4"/>
  <c r="C914" i="4"/>
  <c r="C930" i="4"/>
  <c r="C946" i="4"/>
  <c r="C962" i="4"/>
  <c r="C978" i="4"/>
  <c r="C994" i="4"/>
  <c r="C1010" i="4"/>
  <c r="C1022" i="4"/>
  <c r="C1033" i="4"/>
  <c r="C1043" i="4"/>
  <c r="C1054" i="4"/>
  <c r="C1065" i="4"/>
  <c r="C1075" i="4"/>
  <c r="C1086" i="4"/>
  <c r="C1097" i="4"/>
  <c r="C1107" i="4"/>
  <c r="C1118" i="4"/>
  <c r="C1129" i="4"/>
  <c r="C1139" i="4"/>
  <c r="C1150" i="4"/>
  <c r="C1161" i="4"/>
  <c r="C1171" i="4"/>
  <c r="C1182" i="4"/>
  <c r="C1193" i="4"/>
  <c r="C1203" i="4"/>
  <c r="C1214" i="4"/>
  <c r="C1225" i="4"/>
  <c r="C1235" i="4"/>
  <c r="C1246" i="4"/>
  <c r="C1257" i="4"/>
  <c r="C1267" i="4"/>
  <c r="C1278" i="4"/>
  <c r="C1289" i="4"/>
  <c r="C1299" i="4"/>
  <c r="C1310" i="4"/>
  <c r="C1321" i="4"/>
  <c r="C1331" i="4"/>
  <c r="C1342" i="4"/>
  <c r="C1353" i="4"/>
  <c r="C1363" i="4"/>
  <c r="C1374" i="4"/>
  <c r="C1385" i="4"/>
  <c r="C1395" i="4"/>
  <c r="C1406" i="4"/>
  <c r="C1417" i="4"/>
  <c r="C1427" i="4"/>
  <c r="C1438" i="4"/>
  <c r="C1449" i="4"/>
  <c r="C1459" i="4"/>
  <c r="C1470" i="4"/>
  <c r="C1481" i="4"/>
  <c r="C1491" i="4"/>
  <c r="C1502" i="4"/>
  <c r="C1513" i="4"/>
  <c r="C1523" i="4"/>
  <c r="C1534" i="4"/>
  <c r="C1545" i="4"/>
  <c r="C1555" i="4"/>
  <c r="C1566" i="4"/>
  <c r="C1577" i="4"/>
  <c r="C1587" i="4"/>
  <c r="C1598" i="4"/>
  <c r="C1609" i="4"/>
  <c r="C1617" i="4"/>
  <c r="C1625" i="4"/>
  <c r="C1633" i="4"/>
  <c r="C1641" i="4"/>
  <c r="C1649" i="4"/>
  <c r="C1657" i="4"/>
  <c r="C1665" i="4"/>
  <c r="C1673" i="4"/>
  <c r="C1681" i="4"/>
  <c r="C1689" i="4"/>
  <c r="C1697" i="4"/>
  <c r="C1705" i="4"/>
  <c r="C1713" i="4"/>
  <c r="C1721" i="4"/>
  <c r="C1729" i="4"/>
  <c r="C1737" i="4"/>
  <c r="C1745" i="4"/>
  <c r="C1753" i="4"/>
  <c r="C1761" i="4"/>
  <c r="C1769" i="4"/>
  <c r="C1777" i="4"/>
  <c r="C1785" i="4"/>
  <c r="C1793" i="4"/>
  <c r="C1801" i="4"/>
  <c r="C1809" i="4"/>
  <c r="C1817" i="4"/>
  <c r="C1825" i="4"/>
  <c r="C1833" i="4"/>
  <c r="C1841" i="4"/>
  <c r="C1849" i="4"/>
  <c r="C1857" i="4"/>
  <c r="C1865" i="4"/>
  <c r="C1873" i="4"/>
  <c r="C1881" i="4"/>
  <c r="C1889" i="4"/>
  <c r="C1897" i="4"/>
  <c r="C1905" i="4"/>
  <c r="C1913" i="4"/>
  <c r="C1921" i="4"/>
  <c r="C1929" i="4"/>
  <c r="C1937" i="4"/>
  <c r="C1945" i="4"/>
  <c r="C1953" i="4"/>
  <c r="C1961" i="4"/>
  <c r="C1969" i="4"/>
  <c r="C1977" i="4"/>
  <c r="C1985" i="4"/>
  <c r="C1993" i="4"/>
  <c r="C2001" i="4"/>
  <c r="B26" i="4"/>
  <c r="B34" i="4"/>
  <c r="B42" i="4"/>
  <c r="B50" i="4"/>
  <c r="B58" i="4"/>
  <c r="B66" i="4"/>
  <c r="B74" i="4"/>
  <c r="B82" i="4"/>
  <c r="B90" i="4"/>
  <c r="B98" i="4"/>
  <c r="B106" i="4"/>
  <c r="B114" i="4"/>
  <c r="B122" i="4"/>
  <c r="B130" i="4"/>
  <c r="B138" i="4"/>
  <c r="B146" i="4"/>
  <c r="B154" i="4"/>
  <c r="B162" i="4"/>
  <c r="B170" i="4"/>
  <c r="B178" i="4"/>
  <c r="B186" i="4"/>
  <c r="B194" i="4"/>
  <c r="B202" i="4"/>
  <c r="B210" i="4"/>
  <c r="B218" i="4"/>
  <c r="B226" i="4"/>
  <c r="B234" i="4"/>
  <c r="B242" i="4"/>
  <c r="B250" i="4"/>
  <c r="B258" i="4"/>
  <c r="B266" i="4"/>
  <c r="B274" i="4"/>
  <c r="B282" i="4"/>
  <c r="B290" i="4"/>
  <c r="B298" i="4"/>
  <c r="B306" i="4"/>
  <c r="B314" i="4"/>
  <c r="B322" i="4"/>
  <c r="B330" i="4"/>
  <c r="B338" i="4"/>
  <c r="B346" i="4"/>
  <c r="B354" i="4"/>
  <c r="B362" i="4"/>
  <c r="B370" i="4"/>
  <c r="B378" i="4"/>
  <c r="B386" i="4"/>
  <c r="B394" i="4"/>
  <c r="B402" i="4"/>
  <c r="B410" i="4"/>
  <c r="B418" i="4"/>
  <c r="B426" i="4"/>
  <c r="B434" i="4"/>
  <c r="B442" i="4"/>
  <c r="B450" i="4"/>
  <c r="B458" i="4"/>
  <c r="B466" i="4"/>
  <c r="B474" i="4"/>
  <c r="B482" i="4"/>
  <c r="B490" i="4"/>
  <c r="B498" i="4"/>
  <c r="B506" i="4"/>
  <c r="B514" i="4"/>
  <c r="B522" i="4"/>
  <c r="B530" i="4"/>
  <c r="B538" i="4"/>
  <c r="B546" i="4"/>
  <c r="B554" i="4"/>
  <c r="B562" i="4"/>
  <c r="B570" i="4"/>
  <c r="B578" i="4"/>
  <c r="B586" i="4"/>
  <c r="B594" i="4"/>
  <c r="B602" i="4"/>
  <c r="B610" i="4"/>
  <c r="B618" i="4"/>
  <c r="B626" i="4"/>
  <c r="B634" i="4"/>
  <c r="B642" i="4"/>
  <c r="B650" i="4"/>
  <c r="B658" i="4"/>
  <c r="B666" i="4"/>
  <c r="B674" i="4"/>
  <c r="B682" i="4"/>
  <c r="B690" i="4"/>
  <c r="B698" i="4"/>
  <c r="B706" i="4"/>
  <c r="B714" i="4"/>
  <c r="B722" i="4"/>
  <c r="B730" i="4"/>
  <c r="B738" i="4"/>
  <c r="B746" i="4"/>
  <c r="B754" i="4"/>
  <c r="B762" i="4"/>
  <c r="B770" i="4"/>
  <c r="B778" i="4"/>
  <c r="B786" i="4"/>
  <c r="B794" i="4"/>
  <c r="B802" i="4"/>
  <c r="B810" i="4"/>
  <c r="B818" i="4"/>
  <c r="B826" i="4"/>
  <c r="B834" i="4"/>
  <c r="B842" i="4"/>
  <c r="B850" i="4"/>
  <c r="B858" i="4"/>
  <c r="B866" i="4"/>
  <c r="B874" i="4"/>
  <c r="B882" i="4"/>
  <c r="B890" i="4"/>
  <c r="B898" i="4"/>
  <c r="B906" i="4"/>
  <c r="B914" i="4"/>
  <c r="B922" i="4"/>
  <c r="B930" i="4"/>
  <c r="B938" i="4"/>
  <c r="B946" i="4"/>
  <c r="B954" i="4"/>
  <c r="B962" i="4"/>
  <c r="B970" i="4"/>
  <c r="B978" i="4"/>
  <c r="B986" i="4"/>
  <c r="B994" i="4"/>
  <c r="B1002" i="4"/>
  <c r="B1010" i="4"/>
  <c r="B1018" i="4"/>
  <c r="B1026" i="4"/>
  <c r="B1034" i="4"/>
  <c r="B1042" i="4"/>
  <c r="B1050" i="4"/>
  <c r="B1058" i="4"/>
  <c r="B1066" i="4"/>
  <c r="B1074" i="4"/>
  <c r="B1082" i="4"/>
  <c r="B1090" i="4"/>
  <c r="B1098" i="4"/>
  <c r="B1106" i="4"/>
  <c r="B1114" i="4"/>
  <c r="B1122" i="4"/>
  <c r="B1130" i="4"/>
  <c r="B1138" i="4"/>
  <c r="B1146" i="4"/>
  <c r="B1154" i="4"/>
  <c r="B1162" i="4"/>
  <c r="B1170" i="4"/>
  <c r="B1178" i="4"/>
  <c r="B1186" i="4"/>
  <c r="B1194" i="4"/>
  <c r="B1202" i="4"/>
  <c r="B1210" i="4"/>
  <c r="B1218" i="4"/>
  <c r="B1226" i="4"/>
  <c r="B1234" i="4"/>
  <c r="B1242" i="4"/>
  <c r="B1250" i="4"/>
  <c r="B1258" i="4"/>
  <c r="B1266" i="4"/>
  <c r="B1274" i="4"/>
  <c r="B1282" i="4"/>
  <c r="B1290" i="4"/>
  <c r="B1298" i="4"/>
  <c r="B1306" i="4"/>
  <c r="B1314" i="4"/>
  <c r="B1322" i="4"/>
  <c r="B1330" i="4"/>
  <c r="B1338" i="4"/>
  <c r="B1346" i="4"/>
  <c r="B1354" i="4"/>
  <c r="B1362" i="4"/>
  <c r="B1370" i="4"/>
  <c r="B1378" i="4"/>
  <c r="B1386" i="4"/>
  <c r="B1394" i="4"/>
  <c r="B1399" i="4"/>
  <c r="B1405" i="4"/>
  <c r="B1410" i="4"/>
  <c r="B1415" i="4"/>
  <c r="B1421" i="4"/>
  <c r="B1426" i="4"/>
  <c r="B1431" i="4"/>
  <c r="B1437" i="4"/>
  <c r="B1442" i="4"/>
  <c r="B1447" i="4"/>
  <c r="B1453" i="4"/>
  <c r="B1458" i="4"/>
  <c r="B1463" i="4"/>
  <c r="B1469" i="4"/>
  <c r="B1474" i="4"/>
  <c r="B1479" i="4"/>
  <c r="B1485" i="4"/>
  <c r="B1490" i="4"/>
  <c r="B1495" i="4"/>
  <c r="B1501" i="4"/>
  <c r="B1506" i="4"/>
  <c r="B1511" i="4"/>
  <c r="B1515" i="4"/>
  <c r="B1519" i="4"/>
  <c r="B1523" i="4"/>
  <c r="B1527" i="4"/>
  <c r="B1531" i="4"/>
  <c r="B1535" i="4"/>
  <c r="B1539" i="4"/>
  <c r="B1543" i="4"/>
  <c r="B1547" i="4"/>
  <c r="B1551" i="4"/>
  <c r="B1555" i="4"/>
  <c r="B1559" i="4"/>
  <c r="B1563" i="4"/>
  <c r="B1567" i="4"/>
  <c r="B1571" i="4"/>
  <c r="B1575" i="4"/>
  <c r="B1579" i="4"/>
  <c r="B1583" i="4"/>
  <c r="B1587" i="4"/>
  <c r="B1591" i="4"/>
  <c r="B1595" i="4"/>
  <c r="B1599" i="4"/>
  <c r="B1603" i="4"/>
  <c r="B1607" i="4"/>
  <c r="B1611" i="4"/>
  <c r="B1615" i="4"/>
  <c r="B1619" i="4"/>
  <c r="B1623" i="4"/>
  <c r="B1627" i="4"/>
  <c r="B1631" i="4"/>
  <c r="B1635" i="4"/>
  <c r="B1639" i="4"/>
  <c r="B1643" i="4"/>
  <c r="B1647" i="4"/>
  <c r="B1651" i="4"/>
  <c r="B1655" i="4"/>
  <c r="B1659" i="4"/>
  <c r="B1663" i="4"/>
  <c r="B1667" i="4"/>
  <c r="B1671" i="4"/>
  <c r="B1675" i="4"/>
  <c r="B1679" i="4"/>
  <c r="B1683" i="4"/>
  <c r="B1687" i="4"/>
  <c r="B1691" i="4"/>
  <c r="B1695" i="4"/>
  <c r="B1699" i="4"/>
  <c r="B1703" i="4"/>
  <c r="B1707" i="4"/>
  <c r="B1711" i="4"/>
  <c r="B1715" i="4"/>
  <c r="B1719" i="4"/>
  <c r="B1723" i="4"/>
  <c r="B1727" i="4"/>
  <c r="B1731" i="4"/>
  <c r="B1735" i="4"/>
  <c r="B1739" i="4"/>
  <c r="B1743" i="4"/>
  <c r="B1747" i="4"/>
  <c r="B1751" i="4"/>
  <c r="B1755" i="4"/>
  <c r="B1759" i="4"/>
  <c r="B1763" i="4"/>
  <c r="B1767" i="4"/>
  <c r="B1771" i="4"/>
  <c r="B1775" i="4"/>
  <c r="B1779" i="4"/>
  <c r="B1783" i="4"/>
  <c r="B1787" i="4"/>
  <c r="B1791" i="4"/>
  <c r="B1795" i="4"/>
  <c r="B1799" i="4"/>
  <c r="B1803" i="4"/>
  <c r="B1807" i="4"/>
  <c r="B1811" i="4"/>
  <c r="B1815" i="4"/>
  <c r="B1819" i="4"/>
  <c r="B1823" i="4"/>
  <c r="B1827" i="4"/>
  <c r="B1831" i="4"/>
  <c r="B1835" i="4"/>
  <c r="B1839" i="4"/>
  <c r="B1843" i="4"/>
  <c r="B1847" i="4"/>
  <c r="B1851" i="4"/>
  <c r="B1855" i="4"/>
  <c r="B1859" i="4"/>
  <c r="B1863" i="4"/>
  <c r="B1867" i="4"/>
  <c r="B1871" i="4"/>
  <c r="B1875" i="4"/>
  <c r="B1879" i="4"/>
  <c r="B1883" i="4"/>
  <c r="B1887" i="4"/>
  <c r="B1891" i="4"/>
  <c r="B1895" i="4"/>
  <c r="B1899" i="4"/>
  <c r="B1903" i="4"/>
  <c r="B1907" i="4"/>
  <c r="B1911" i="4"/>
  <c r="B1915" i="4"/>
  <c r="B1919" i="4"/>
  <c r="B1923" i="4"/>
  <c r="B1927" i="4"/>
  <c r="B1931" i="4"/>
  <c r="B1935" i="4"/>
  <c r="B1939" i="4"/>
  <c r="B1943" i="4"/>
  <c r="B1947" i="4"/>
  <c r="B1951" i="4"/>
  <c r="B1955" i="4"/>
  <c r="B1959" i="4"/>
  <c r="B1963" i="4"/>
  <c r="B1967" i="4"/>
  <c r="B1971" i="4"/>
  <c r="B1975" i="4"/>
  <c r="B1979" i="4"/>
  <c r="B1983" i="4"/>
  <c r="B1987" i="4"/>
  <c r="B1991" i="4"/>
  <c r="B1995" i="4"/>
  <c r="B1999" i="4"/>
  <c r="B2003" i="4"/>
  <c r="B2000" i="4"/>
  <c r="B1992" i="4"/>
  <c r="B1984" i="4"/>
  <c r="B1976" i="4"/>
  <c r="B1968" i="4"/>
  <c r="B1960" i="4"/>
  <c r="B1952" i="4"/>
  <c r="B1944" i="4"/>
  <c r="B1936" i="4"/>
  <c r="B1928" i="4"/>
  <c r="B1920" i="4"/>
  <c r="B1912" i="4"/>
  <c r="B1904" i="4"/>
  <c r="B1896" i="4"/>
  <c r="B1888" i="4"/>
  <c r="B1880" i="4"/>
  <c r="B1872" i="4"/>
  <c r="B1864" i="4"/>
  <c r="B1856" i="4"/>
  <c r="B1848" i="4"/>
  <c r="B1840" i="4"/>
  <c r="B1832" i="4"/>
  <c r="B1824" i="4"/>
  <c r="B1816" i="4"/>
  <c r="B1808" i="4"/>
  <c r="B1800" i="4"/>
  <c r="B1792" i="4"/>
  <c r="B1784" i="4"/>
  <c r="B1776" i="4"/>
  <c r="B1768" i="4"/>
  <c r="B1760" i="4"/>
  <c r="B1752" i="4"/>
  <c r="B1744" i="4"/>
  <c r="B1736" i="4"/>
  <c r="B1728" i="4"/>
  <c r="B1720" i="4"/>
  <c r="B1712" i="4"/>
  <c r="B1704" i="4"/>
  <c r="B1696" i="4"/>
  <c r="B1688" i="4"/>
  <c r="B1680" i="4"/>
  <c r="B1672" i="4"/>
  <c r="B1664" i="4"/>
  <c r="B1656" i="4"/>
  <c r="B1648" i="4"/>
  <c r="B1640" i="4"/>
  <c r="B1632" i="4"/>
  <c r="B1624" i="4"/>
  <c r="B1616" i="4"/>
  <c r="B1608" i="4"/>
  <c r="B1600" i="4"/>
  <c r="B1592" i="4"/>
  <c r="B1584" i="4"/>
  <c r="B1576" i="4"/>
  <c r="B1568" i="4"/>
  <c r="B1560" i="4"/>
  <c r="B1552" i="4"/>
  <c r="B1544" i="4"/>
  <c r="B1536" i="4"/>
  <c r="B1528" i="4"/>
  <c r="B1520" i="4"/>
  <c r="B1512" i="4"/>
  <c r="B1502" i="4"/>
  <c r="B1491" i="4"/>
  <c r="B1481" i="4"/>
  <c r="B1470" i="4"/>
  <c r="B1449" i="4"/>
  <c r="B1427" i="4"/>
  <c r="B1406" i="4"/>
  <c r="B1381" i="4"/>
  <c r="B1349" i="4"/>
  <c r="B1317" i="4"/>
  <c r="B1285" i="4"/>
  <c r="B1253" i="4"/>
  <c r="B1221" i="4"/>
  <c r="B1189" i="4"/>
  <c r="B1157" i="4"/>
  <c r="B1125" i="4"/>
  <c r="B1093" i="4"/>
  <c r="B1061" i="4"/>
  <c r="B1029" i="4"/>
  <c r="B997" i="4"/>
  <c r="B965" i="4"/>
  <c r="B933" i="4"/>
  <c r="B901" i="4"/>
  <c r="B869" i="4"/>
  <c r="B837" i="4"/>
  <c r="B805" i="4"/>
  <c r="B773" i="4"/>
  <c r="B741" i="4"/>
  <c r="B709" i="4"/>
  <c r="B677" i="4"/>
  <c r="B645" i="4"/>
  <c r="B613" i="4"/>
  <c r="B581" i="4"/>
  <c r="B549" i="4"/>
  <c r="B517" i="4"/>
  <c r="B485" i="4"/>
  <c r="B453" i="4"/>
  <c r="B421" i="4"/>
  <c r="B389" i="4"/>
  <c r="B357" i="4"/>
  <c r="B325" i="4"/>
  <c r="B293" i="4"/>
  <c r="B261" i="4"/>
  <c r="B229" i="4"/>
  <c r="B197" i="4"/>
  <c r="B165" i="4"/>
  <c r="B133" i="4"/>
  <c r="B101" i="4"/>
  <c r="B69" i="4"/>
  <c r="B37" i="4"/>
  <c r="C2004" i="4"/>
  <c r="C1972" i="4"/>
  <c r="C1940" i="4"/>
  <c r="C1908" i="4"/>
  <c r="C1876" i="4"/>
  <c r="C1844" i="4"/>
  <c r="C1812" i="4"/>
  <c r="C1780" i="4"/>
  <c r="C1748" i="4"/>
  <c r="C1716" i="4"/>
  <c r="C1684" i="4"/>
  <c r="C1652" i="4"/>
  <c r="C1620" i="4"/>
  <c r="C1581" i="4"/>
  <c r="C1538" i="4"/>
  <c r="C1495" i="4"/>
  <c r="C1453" i="4"/>
  <c r="C1410" i="4"/>
  <c r="C1367" i="4"/>
  <c r="C1325" i="4"/>
  <c r="C1282" i="4"/>
  <c r="C1239" i="4"/>
  <c r="C1197" i="4"/>
  <c r="C1154" i="4"/>
  <c r="C1111" i="4"/>
  <c r="C1069" i="4"/>
  <c r="C1026" i="4"/>
  <c r="C969" i="4"/>
  <c r="C905" i="4"/>
  <c r="C841" i="4"/>
  <c r="C777" i="4"/>
  <c r="C713" i="4"/>
  <c r="C649" i="4"/>
  <c r="C585" i="4"/>
  <c r="C521" i="4"/>
  <c r="C436" i="4"/>
  <c r="C308" i="4"/>
  <c r="C180" i="4"/>
  <c r="C52" i="4"/>
  <c r="AK23" i="2"/>
  <c r="V2002" i="4"/>
  <c r="X1874" i="4"/>
  <c r="W1810" i="4"/>
  <c r="W1710" i="4"/>
  <c r="P1625" i="4"/>
  <c r="R1454" i="4"/>
  <c r="X831" i="4"/>
  <c r="R1722" i="4"/>
  <c r="V1658" i="4"/>
  <c r="W1594" i="4"/>
  <c r="V1530" i="4"/>
  <c r="P1466" i="4"/>
  <c r="P1125" i="4"/>
  <c r="T655" i="4"/>
  <c r="R1882" i="4"/>
  <c r="R1818" i="4"/>
  <c r="R1742" i="4"/>
  <c r="P1486" i="4"/>
  <c r="V1754" i="4"/>
  <c r="R1690" i="4"/>
  <c r="W1626" i="4"/>
  <c r="V1605" i="4"/>
  <c r="P1434" i="4"/>
  <c r="P1029" i="4"/>
  <c r="P944" i="4"/>
  <c r="P86" i="4"/>
  <c r="P134" i="4"/>
  <c r="P182" i="4"/>
  <c r="P262" i="4"/>
  <c r="S318" i="4"/>
  <c r="S56" i="4"/>
  <c r="X168" i="4"/>
  <c r="P485" i="4"/>
  <c r="P821" i="4"/>
  <c r="P901" i="4"/>
  <c r="V959" i="4"/>
  <c r="S1039" i="4"/>
  <c r="P1383" i="4"/>
  <c r="P45" i="4"/>
  <c r="P464" i="4"/>
  <c r="U528" i="4"/>
  <c r="P592" i="4"/>
  <c r="S664" i="4"/>
  <c r="S784" i="4"/>
  <c r="P1249" i="4"/>
  <c r="P1265" i="4"/>
  <c r="P1345" i="4"/>
  <c r="P1377" i="4"/>
  <c r="T1430" i="4"/>
  <c r="P1441" i="4"/>
  <c r="P1473" i="4"/>
  <c r="P1505" i="4"/>
  <c r="P1537" i="4"/>
  <c r="W1569" i="4"/>
  <c r="T1585" i="4"/>
  <c r="S1633" i="4"/>
  <c r="W1697" i="4"/>
  <c r="P1718" i="4"/>
  <c r="T1782" i="4"/>
  <c r="S1848" i="4"/>
  <c r="W1896" i="4"/>
  <c r="W1912" i="4"/>
  <c r="W1960" i="4"/>
  <c r="S1976" i="4"/>
  <c r="P49" i="4"/>
  <c r="P109" i="4"/>
  <c r="P133" i="4"/>
  <c r="S638" i="4"/>
  <c r="P672" i="4"/>
  <c r="R800" i="4"/>
  <c r="V928" i="4"/>
  <c r="T984" i="4"/>
  <c r="P1080" i="4"/>
  <c r="V1106" i="4"/>
  <c r="P1144" i="4"/>
  <c r="U1186" i="4"/>
  <c r="P1208" i="4"/>
  <c r="P1272" i="4"/>
  <c r="X1336" i="4"/>
  <c r="S1400" i="4"/>
  <c r="P1480" i="4"/>
  <c r="R1592" i="4"/>
  <c r="V1640" i="4"/>
  <c r="V1656" i="4"/>
  <c r="R1704" i="4"/>
  <c r="R1720" i="4"/>
  <c r="S1805" i="4"/>
  <c r="V1869" i="4"/>
  <c r="T1933" i="4"/>
  <c r="P1941" i="4"/>
  <c r="R1981" i="4"/>
  <c r="P496" i="4"/>
  <c r="V518" i="4"/>
  <c r="R560" i="4"/>
  <c r="X575" i="4"/>
  <c r="R1781" i="4"/>
  <c r="W1749" i="4"/>
  <c r="W1685" i="4"/>
  <c r="R1653" i="4"/>
  <c r="T1621" i="4"/>
  <c r="P1557" i="4"/>
  <c r="P1525" i="4"/>
  <c r="P1493" i="4"/>
  <c r="X1461" i="4"/>
  <c r="P1429" i="4"/>
  <c r="P1376" i="4"/>
  <c r="P1248" i="4"/>
  <c r="P1120" i="4"/>
  <c r="P1056" i="4"/>
  <c r="P949" i="4"/>
  <c r="V1982" i="4"/>
  <c r="S1934" i="4"/>
  <c r="W1910" i="4"/>
  <c r="W1878" i="4"/>
  <c r="R1814" i="4"/>
  <c r="W1598" i="4"/>
  <c r="W1470" i="4"/>
  <c r="P1385" i="4"/>
  <c r="P1321" i="4"/>
  <c r="P1257" i="4"/>
  <c r="P1193" i="4"/>
  <c r="P1129" i="4"/>
  <c r="U880" i="4"/>
  <c r="U491" i="4"/>
  <c r="P261" i="4"/>
  <c r="U1008" i="4"/>
  <c r="R1008" i="4"/>
  <c r="V1008" i="4"/>
  <c r="S1008" i="4"/>
  <c r="W1008" i="4"/>
  <c r="X1008" i="4"/>
  <c r="T1008" i="4"/>
  <c r="R764" i="4"/>
  <c r="S728" i="4"/>
  <c r="W528" i="4"/>
  <c r="X448" i="4"/>
  <c r="R448" i="4"/>
  <c r="S448" i="4"/>
  <c r="V328" i="4"/>
  <c r="R312" i="4"/>
  <c r="X312" i="4"/>
  <c r="T296" i="4"/>
  <c r="S280" i="4"/>
  <c r="T264" i="4"/>
  <c r="T248" i="4"/>
  <c r="W248" i="4"/>
  <c r="W232" i="4"/>
  <c r="W216" i="4"/>
  <c r="W200" i="4"/>
  <c r="W184" i="4"/>
  <c r="W168" i="4"/>
  <c r="R152" i="4"/>
  <c r="X152" i="4"/>
  <c r="X136" i="4"/>
  <c r="S120" i="4"/>
  <c r="S104" i="4"/>
  <c r="X104" i="4"/>
  <c r="V88" i="4"/>
  <c r="R72" i="4"/>
  <c r="X72" i="4"/>
  <c r="T56" i="4"/>
  <c r="U40" i="4"/>
  <c r="W40" i="4"/>
  <c r="U1882" i="4"/>
  <c r="U1818" i="4"/>
  <c r="U1782" i="4"/>
  <c r="U1742" i="4"/>
  <c r="U1722" i="4"/>
  <c r="X1697" i="4"/>
  <c r="U1690" i="4"/>
  <c r="R1623" i="4"/>
  <c r="S1255" i="4"/>
  <c r="R1175" i="4"/>
  <c r="V983" i="4"/>
  <c r="X803" i="4"/>
  <c r="R659" i="4"/>
  <c r="R655" i="4"/>
  <c r="X643" i="4"/>
  <c r="V387" i="4"/>
  <c r="P1906" i="4"/>
  <c r="P1882" i="4"/>
  <c r="M1882" i="4" s="1"/>
  <c r="P1818" i="4"/>
  <c r="M1818" i="4" s="1"/>
  <c r="P1742" i="4"/>
  <c r="M1742" i="4" s="1"/>
  <c r="P1722" i="4"/>
  <c r="M1722" i="4" s="1"/>
  <c r="P1690" i="4"/>
  <c r="M1690" i="4" s="1"/>
  <c r="S1953" i="4"/>
  <c r="W1921" i="4"/>
  <c r="X1882" i="4"/>
  <c r="T1882" i="4"/>
  <c r="V1832" i="4"/>
  <c r="S1825" i="4"/>
  <c r="X1818" i="4"/>
  <c r="T1818" i="4"/>
  <c r="W1793" i="4"/>
  <c r="W1761" i="4"/>
  <c r="V1752" i="4"/>
  <c r="X1742" i="4"/>
  <c r="T1742" i="4"/>
  <c r="X1722" i="4"/>
  <c r="T1722" i="4"/>
  <c r="X1690" i="4"/>
  <c r="T1690" i="4"/>
  <c r="W1633" i="4"/>
  <c r="R1486" i="4"/>
  <c r="V1486" i="4"/>
  <c r="S1486" i="4"/>
  <c r="W1486" i="4"/>
  <c r="T1486" i="4"/>
  <c r="X1486" i="4"/>
  <c r="U1486" i="4"/>
  <c r="R1466" i="4"/>
  <c r="V1466" i="4"/>
  <c r="S1466" i="4"/>
  <c r="W1466" i="4"/>
  <c r="T1466" i="4"/>
  <c r="X1466" i="4"/>
  <c r="U1466" i="4"/>
  <c r="R1434" i="4"/>
  <c r="V1434" i="4"/>
  <c r="S1434" i="4"/>
  <c r="W1434" i="4"/>
  <c r="T1434" i="4"/>
  <c r="X1434" i="4"/>
  <c r="U1434" i="4"/>
  <c r="V1006" i="4"/>
  <c r="U974" i="4"/>
  <c r="R974" i="4"/>
  <c r="V830" i="4"/>
  <c r="W814" i="4"/>
  <c r="R798" i="4"/>
  <c r="U782" i="4"/>
  <c r="X734" i="4"/>
  <c r="W590" i="4"/>
  <c r="R574" i="4"/>
  <c r="S390" i="4"/>
  <c r="W374" i="4"/>
  <c r="X374" i="4"/>
  <c r="R374" i="4"/>
  <c r="S294" i="4"/>
  <c r="W294" i="4"/>
  <c r="T294" i="4"/>
  <c r="X294" i="4"/>
  <c r="U294" i="4"/>
  <c r="R294" i="4"/>
  <c r="V294" i="4"/>
  <c r="R262" i="4"/>
  <c r="V262" i="4"/>
  <c r="W262" i="4"/>
  <c r="S262" i="4"/>
  <c r="X262" i="4"/>
  <c r="T262" i="4"/>
  <c r="U262" i="4"/>
  <c r="R246" i="4"/>
  <c r="V246" i="4"/>
  <c r="W246" i="4"/>
  <c r="S246" i="4"/>
  <c r="X246" i="4"/>
  <c r="T246" i="4"/>
  <c r="U246" i="4"/>
  <c r="T230" i="4"/>
  <c r="X230" i="4"/>
  <c r="U230" i="4"/>
  <c r="R230" i="4"/>
  <c r="V230" i="4"/>
  <c r="S230" i="4"/>
  <c r="W230" i="4"/>
  <c r="T214" i="4"/>
  <c r="X214" i="4"/>
  <c r="U214" i="4"/>
  <c r="R214" i="4"/>
  <c r="V214" i="4"/>
  <c r="S214" i="4"/>
  <c r="W214" i="4"/>
  <c r="T198" i="4"/>
  <c r="X198" i="4"/>
  <c r="U198" i="4"/>
  <c r="R198" i="4"/>
  <c r="V198" i="4"/>
  <c r="S198" i="4"/>
  <c r="W198" i="4"/>
  <c r="T182" i="4"/>
  <c r="X182" i="4"/>
  <c r="U182" i="4"/>
  <c r="R182" i="4"/>
  <c r="V182" i="4"/>
  <c r="S182" i="4"/>
  <c r="W182" i="4"/>
  <c r="R166" i="4"/>
  <c r="V166" i="4"/>
  <c r="U166" i="4"/>
  <c r="W166" i="4"/>
  <c r="S166" i="4"/>
  <c r="X166" i="4"/>
  <c r="T166" i="4"/>
  <c r="T150" i="4"/>
  <c r="X150" i="4"/>
  <c r="U150" i="4"/>
  <c r="R150" i="4"/>
  <c r="V150" i="4"/>
  <c r="S150" i="4"/>
  <c r="W150" i="4"/>
  <c r="T134" i="4"/>
  <c r="X134" i="4"/>
  <c r="U134" i="4"/>
  <c r="R134" i="4"/>
  <c r="V134" i="4"/>
  <c r="S134" i="4"/>
  <c r="W134" i="4"/>
  <c r="T118" i="4"/>
  <c r="X118" i="4"/>
  <c r="U118" i="4"/>
  <c r="R118" i="4"/>
  <c r="V118" i="4"/>
  <c r="S118" i="4"/>
  <c r="W118" i="4"/>
  <c r="U102" i="4"/>
  <c r="T102" i="4"/>
  <c r="V102" i="4"/>
  <c r="R102" i="4"/>
  <c r="W102" i="4"/>
  <c r="S102" i="4"/>
  <c r="X102" i="4"/>
  <c r="S86" i="4"/>
  <c r="W86" i="4"/>
  <c r="T86" i="4"/>
  <c r="X86" i="4"/>
  <c r="U86" i="4"/>
  <c r="R86" i="4"/>
  <c r="V86" i="4"/>
  <c r="S70" i="4"/>
  <c r="W70" i="4"/>
  <c r="T70" i="4"/>
  <c r="X70" i="4"/>
  <c r="U70" i="4"/>
  <c r="R70" i="4"/>
  <c r="V70" i="4"/>
  <c r="T54" i="4"/>
  <c r="X54" i="4"/>
  <c r="U54" i="4"/>
  <c r="V54" i="4"/>
  <c r="R54" i="4"/>
  <c r="W54" i="4"/>
  <c r="S54" i="4"/>
  <c r="R38" i="4"/>
  <c r="V38" i="4"/>
  <c r="S38" i="4"/>
  <c r="W38" i="4"/>
  <c r="T38" i="4"/>
  <c r="X38" i="4"/>
  <c r="U38" i="4"/>
  <c r="V22" i="4"/>
  <c r="W22" i="4"/>
  <c r="T22" i="4"/>
  <c r="X22" i="4"/>
  <c r="U22" i="4"/>
  <c r="W6" i="4"/>
  <c r="X6" i="4"/>
  <c r="P1761" i="4"/>
  <c r="P1697" i="4"/>
  <c r="P1685" i="4"/>
  <c r="P1633" i="4"/>
  <c r="P1569" i="4"/>
  <c r="U1992" i="4"/>
  <c r="R1985" i="4"/>
  <c r="U1976" i="4"/>
  <c r="U1960" i="4"/>
  <c r="R1953" i="4"/>
  <c r="U1944" i="4"/>
  <c r="U1928" i="4"/>
  <c r="V1921" i="4"/>
  <c r="U1912" i="4"/>
  <c r="U1896" i="4"/>
  <c r="V1889" i="4"/>
  <c r="W1882" i="4"/>
  <c r="S1882" i="4"/>
  <c r="U1880" i="4"/>
  <c r="U1864" i="4"/>
  <c r="V1857" i="4"/>
  <c r="R1857" i="4"/>
  <c r="U1848" i="4"/>
  <c r="U1832" i="4"/>
  <c r="V1825" i="4"/>
  <c r="R1825" i="4"/>
  <c r="W1818" i="4"/>
  <c r="S1818" i="4"/>
  <c r="U1816" i="4"/>
  <c r="U1800" i="4"/>
  <c r="V1793" i="4"/>
  <c r="R1793" i="4"/>
  <c r="W1782" i="4"/>
  <c r="S1782" i="4"/>
  <c r="T1767" i="4"/>
  <c r="V1761" i="4"/>
  <c r="R1761" i="4"/>
  <c r="U1752" i="4"/>
  <c r="W1742" i="4"/>
  <c r="S1742" i="4"/>
  <c r="W1722" i="4"/>
  <c r="S1722" i="4"/>
  <c r="W1718" i="4"/>
  <c r="S1718" i="4"/>
  <c r="V1697" i="4"/>
  <c r="R1697" i="4"/>
  <c r="W1690" i="4"/>
  <c r="S1690" i="4"/>
  <c r="U1688" i="4"/>
  <c r="V1685" i="4"/>
  <c r="R1685" i="4"/>
  <c r="X1655" i="4"/>
  <c r="T1639" i="4"/>
  <c r="V1633" i="4"/>
  <c r="R1633" i="4"/>
  <c r="V1624" i="4"/>
  <c r="X1623" i="4"/>
  <c r="T1600" i="4"/>
  <c r="X1594" i="4"/>
  <c r="U1569" i="4"/>
  <c r="R1569" i="4"/>
  <c r="V1569" i="4"/>
  <c r="T1569" i="4"/>
  <c r="X1569" i="4"/>
  <c r="U1557" i="4"/>
  <c r="R1557" i="4"/>
  <c r="V1557" i="4"/>
  <c r="S1557" i="4"/>
  <c r="W1557" i="4"/>
  <c r="T1557" i="4"/>
  <c r="X1557" i="4"/>
  <c r="U1505" i="4"/>
  <c r="R1505" i="4"/>
  <c r="V1505" i="4"/>
  <c r="S1505" i="4"/>
  <c r="W1505" i="4"/>
  <c r="T1505" i="4"/>
  <c r="X1505" i="4"/>
  <c r="U1441" i="4"/>
  <c r="R1441" i="4"/>
  <c r="V1441" i="4"/>
  <c r="S1441" i="4"/>
  <c r="W1441" i="4"/>
  <c r="T1441" i="4"/>
  <c r="X1441" i="4"/>
  <c r="U1429" i="4"/>
  <c r="R1429" i="4"/>
  <c r="V1429" i="4"/>
  <c r="S1429" i="4"/>
  <c r="W1429" i="4"/>
  <c r="T1429" i="4"/>
  <c r="X1429" i="4"/>
  <c r="U1381" i="4"/>
  <c r="R1381" i="4"/>
  <c r="V1381" i="4"/>
  <c r="S1381" i="4"/>
  <c r="W1381" i="4"/>
  <c r="T1381" i="4"/>
  <c r="X1381" i="4"/>
  <c r="U1377" i="4"/>
  <c r="R1377" i="4"/>
  <c r="V1377" i="4"/>
  <c r="S1377" i="4"/>
  <c r="W1377" i="4"/>
  <c r="T1377" i="4"/>
  <c r="X1377" i="4"/>
  <c r="U1349" i="4"/>
  <c r="R1349" i="4"/>
  <c r="V1349" i="4"/>
  <c r="S1349" i="4"/>
  <c r="W1349" i="4"/>
  <c r="T1349" i="4"/>
  <c r="X1349" i="4"/>
  <c r="U1301" i="4"/>
  <c r="S1249" i="4"/>
  <c r="W1249" i="4"/>
  <c r="U1249" i="4"/>
  <c r="V1249" i="4"/>
  <c r="R1249" i="4"/>
  <c r="X1249" i="4"/>
  <c r="T1249" i="4"/>
  <c r="T1185" i="4"/>
  <c r="V1161" i="4"/>
  <c r="R1125" i="4"/>
  <c r="V1125" i="4"/>
  <c r="S1125" i="4"/>
  <c r="W1125" i="4"/>
  <c r="U1125" i="4"/>
  <c r="T1125" i="4"/>
  <c r="X1125" i="4"/>
  <c r="R1093" i="4"/>
  <c r="V1093" i="4"/>
  <c r="S1093" i="4"/>
  <c r="W1093" i="4"/>
  <c r="T1093" i="4"/>
  <c r="U1093" i="4"/>
  <c r="X1093" i="4"/>
  <c r="V1045" i="4"/>
  <c r="W1045" i="4"/>
  <c r="X1045" i="4"/>
  <c r="R997" i="4"/>
  <c r="V965" i="4"/>
  <c r="R933" i="4"/>
  <c r="S933" i="4"/>
  <c r="T933" i="4"/>
  <c r="U933" i="4"/>
  <c r="V917" i="4"/>
  <c r="W917" i="4"/>
  <c r="X917" i="4"/>
  <c r="R901" i="4"/>
  <c r="S901" i="4"/>
  <c r="T901" i="4"/>
  <c r="U901" i="4"/>
  <c r="V885" i="4"/>
  <c r="W885" i="4"/>
  <c r="X885" i="4"/>
  <c r="R869" i="4"/>
  <c r="V869" i="4"/>
  <c r="S869" i="4"/>
  <c r="W869" i="4"/>
  <c r="T869" i="4"/>
  <c r="X869" i="4"/>
  <c r="U869" i="4"/>
  <c r="R853" i="4"/>
  <c r="V853" i="4"/>
  <c r="S853" i="4"/>
  <c r="W853" i="4"/>
  <c r="T853" i="4"/>
  <c r="X853" i="4"/>
  <c r="U853" i="4"/>
  <c r="R837" i="4"/>
  <c r="V837" i="4"/>
  <c r="S837" i="4"/>
  <c r="W837" i="4"/>
  <c r="T837" i="4"/>
  <c r="X837" i="4"/>
  <c r="U837" i="4"/>
  <c r="R821" i="4"/>
  <c r="V821" i="4"/>
  <c r="S821" i="4"/>
  <c r="W821" i="4"/>
  <c r="T821" i="4"/>
  <c r="X821" i="4"/>
  <c r="U821" i="4"/>
  <c r="R805" i="4"/>
  <c r="V805" i="4"/>
  <c r="S805" i="4"/>
  <c r="W805" i="4"/>
  <c r="T805" i="4"/>
  <c r="X805" i="4"/>
  <c r="U805" i="4"/>
  <c r="R789" i="4"/>
  <c r="V789" i="4"/>
  <c r="S789" i="4"/>
  <c r="W789" i="4"/>
  <c r="T789" i="4"/>
  <c r="X789" i="4"/>
  <c r="U789" i="4"/>
  <c r="R773" i="4"/>
  <c r="V773" i="4"/>
  <c r="S773" i="4"/>
  <c r="W773" i="4"/>
  <c r="T773" i="4"/>
  <c r="X773" i="4"/>
  <c r="U773" i="4"/>
  <c r="U757" i="4"/>
  <c r="R757" i="4"/>
  <c r="V757" i="4"/>
  <c r="S757" i="4"/>
  <c r="W757" i="4"/>
  <c r="T757" i="4"/>
  <c r="X757" i="4"/>
  <c r="U741" i="4"/>
  <c r="R741" i="4"/>
  <c r="V741" i="4"/>
  <c r="S741" i="4"/>
  <c r="W741" i="4"/>
  <c r="T741" i="4"/>
  <c r="X741" i="4"/>
  <c r="U725" i="4"/>
  <c r="R725" i="4"/>
  <c r="V725" i="4"/>
  <c r="S725" i="4"/>
  <c r="W725" i="4"/>
  <c r="T725" i="4"/>
  <c r="X725" i="4"/>
  <c r="U709" i="4"/>
  <c r="R709" i="4"/>
  <c r="V709" i="4"/>
  <c r="S709" i="4"/>
  <c r="W709" i="4"/>
  <c r="T709" i="4"/>
  <c r="X709" i="4"/>
  <c r="U693" i="4"/>
  <c r="R693" i="4"/>
  <c r="V693" i="4"/>
  <c r="S693" i="4"/>
  <c r="W693" i="4"/>
  <c r="T693" i="4"/>
  <c r="X693" i="4"/>
  <c r="U677" i="4"/>
  <c r="R677" i="4"/>
  <c r="V677" i="4"/>
  <c r="S677" i="4"/>
  <c r="W677" i="4"/>
  <c r="T677" i="4"/>
  <c r="X677" i="4"/>
  <c r="U661" i="4"/>
  <c r="R661" i="4"/>
  <c r="V661" i="4"/>
  <c r="S661" i="4"/>
  <c r="W661" i="4"/>
  <c r="T661" i="4"/>
  <c r="X661" i="4"/>
  <c r="U645" i="4"/>
  <c r="R645" i="4"/>
  <c r="V645" i="4"/>
  <c r="S645" i="4"/>
  <c r="W645" i="4"/>
  <c r="T645" i="4"/>
  <c r="X645" i="4"/>
  <c r="U629" i="4"/>
  <c r="R629" i="4"/>
  <c r="V629" i="4"/>
  <c r="S629" i="4"/>
  <c r="W629" i="4"/>
  <c r="T629" i="4"/>
  <c r="X629" i="4"/>
  <c r="U613" i="4"/>
  <c r="R613" i="4"/>
  <c r="V613" i="4"/>
  <c r="S613" i="4"/>
  <c r="W613" i="4"/>
  <c r="T613" i="4"/>
  <c r="X613" i="4"/>
  <c r="U597" i="4"/>
  <c r="R597" i="4"/>
  <c r="V597" i="4"/>
  <c r="S597" i="4"/>
  <c r="W597" i="4"/>
  <c r="T597" i="4"/>
  <c r="X597" i="4"/>
  <c r="U581" i="4"/>
  <c r="R581" i="4"/>
  <c r="V581" i="4"/>
  <c r="S581" i="4"/>
  <c r="W581" i="4"/>
  <c r="T581" i="4"/>
  <c r="X581" i="4"/>
  <c r="U485" i="4"/>
  <c r="R485" i="4"/>
  <c r="V485" i="4"/>
  <c r="S485" i="4"/>
  <c r="W485" i="4"/>
  <c r="T485" i="4"/>
  <c r="X485" i="4"/>
  <c r="T453" i="4"/>
  <c r="W365" i="4"/>
  <c r="V357" i="4"/>
  <c r="R333" i="4"/>
  <c r="V333" i="4"/>
  <c r="S333" i="4"/>
  <c r="W333" i="4"/>
  <c r="T333" i="4"/>
  <c r="X333" i="4"/>
  <c r="U333" i="4"/>
  <c r="W293" i="4"/>
  <c r="V289" i="4"/>
  <c r="U245" i="4"/>
  <c r="S245" i="4"/>
  <c r="X245" i="4"/>
  <c r="T245" i="4"/>
  <c r="V245" i="4"/>
  <c r="W245" i="4"/>
  <c r="R245" i="4"/>
  <c r="S237" i="4"/>
  <c r="W237" i="4"/>
  <c r="T237" i="4"/>
  <c r="X237" i="4"/>
  <c r="U237" i="4"/>
  <c r="R237" i="4"/>
  <c r="V237" i="4"/>
  <c r="U161" i="4"/>
  <c r="S133" i="4"/>
  <c r="W133" i="4"/>
  <c r="T133" i="4"/>
  <c r="X133" i="4"/>
  <c r="U133" i="4"/>
  <c r="R133" i="4"/>
  <c r="V133" i="4"/>
  <c r="T117" i="4"/>
  <c r="W69" i="4"/>
  <c r="R33" i="4"/>
  <c r="S25" i="4"/>
  <c r="P1992" i="4"/>
  <c r="P1976" i="4"/>
  <c r="P1960" i="4"/>
  <c r="P1944" i="4"/>
  <c r="P1928" i="4"/>
  <c r="P1912" i="4"/>
  <c r="P1896" i="4"/>
  <c r="P1880" i="4"/>
  <c r="P1864" i="4"/>
  <c r="P1848" i="4"/>
  <c r="P1832" i="4"/>
  <c r="P1816" i="4"/>
  <c r="P1800" i="4"/>
  <c r="P1752" i="4"/>
  <c r="M1752" i="4" s="1"/>
  <c r="P1728" i="4"/>
  <c r="P1688" i="4"/>
  <c r="P1624" i="4"/>
  <c r="P1560" i="4"/>
  <c r="P1552" i="4"/>
  <c r="P1496" i="4"/>
  <c r="M1496" i="4" s="1"/>
  <c r="P1432" i="4"/>
  <c r="P1204" i="4"/>
  <c r="P1048" i="4"/>
  <c r="M1048" i="4" s="1"/>
  <c r="P1008" i="4"/>
  <c r="M1008" i="4" s="1"/>
  <c r="P984" i="4"/>
  <c r="P800" i="4"/>
  <c r="M800" i="4" s="1"/>
  <c r="P784" i="4"/>
  <c r="P728" i="4"/>
  <c r="P572" i="4"/>
  <c r="P560" i="4"/>
  <c r="M560" i="4" s="1"/>
  <c r="P544" i="4"/>
  <c r="P528" i="4"/>
  <c r="P448" i="4"/>
  <c r="M448" i="4" s="1"/>
  <c r="P328" i="4"/>
  <c r="M328" i="4" s="1"/>
  <c r="P312" i="4"/>
  <c r="M312" i="4" s="1"/>
  <c r="P296" i="4"/>
  <c r="P280" i="4"/>
  <c r="P264" i="4"/>
  <c r="P248" i="4"/>
  <c r="P232" i="4"/>
  <c r="P216" i="4"/>
  <c r="P200" i="4"/>
  <c r="P184" i="4"/>
  <c r="P168" i="4"/>
  <c r="P152" i="4"/>
  <c r="M152" i="4" s="1"/>
  <c r="P136" i="4"/>
  <c r="P120" i="4"/>
  <c r="M120" i="4" s="1"/>
  <c r="P104" i="4"/>
  <c r="P88" i="4"/>
  <c r="P72" i="4"/>
  <c r="M72" i="4" s="1"/>
  <c r="P56" i="4"/>
  <c r="M56" i="4" s="1"/>
  <c r="P40" i="4"/>
  <c r="X1992" i="4"/>
  <c r="X1976" i="4"/>
  <c r="X1960" i="4"/>
  <c r="X1944" i="4"/>
  <c r="X1928" i="4"/>
  <c r="X1912" i="4"/>
  <c r="X1896" i="4"/>
  <c r="V1894" i="4"/>
  <c r="V1882" i="4"/>
  <c r="X1880" i="4"/>
  <c r="X1864" i="4"/>
  <c r="X1848" i="4"/>
  <c r="X1832" i="4"/>
  <c r="V1818" i="4"/>
  <c r="X1816" i="4"/>
  <c r="V1810" i="4"/>
  <c r="X1800" i="4"/>
  <c r="V1782" i="4"/>
  <c r="X1752" i="4"/>
  <c r="V1742" i="4"/>
  <c r="V1722" i="4"/>
  <c r="V1718" i="4"/>
  <c r="V1690" i="4"/>
  <c r="X1688" i="4"/>
  <c r="V1686" i="4"/>
  <c r="X1648" i="4"/>
  <c r="U1624" i="4"/>
  <c r="W1590" i="4"/>
  <c r="S1569" i="4"/>
  <c r="AM23" i="2"/>
  <c r="AC23" i="2"/>
  <c r="AS23" i="2"/>
  <c r="AE23" i="2"/>
  <c r="AG23" i="2"/>
  <c r="AO23" i="2"/>
  <c r="AW23" i="2"/>
  <c r="AI23" i="2"/>
  <c r="AQ23" i="2"/>
  <c r="W281" i="4" l="1"/>
  <c r="X373" i="4"/>
  <c r="R501" i="4"/>
  <c r="AU23" i="2"/>
  <c r="V1970" i="4"/>
  <c r="R197" i="4"/>
  <c r="W1529" i="4"/>
  <c r="U1561" i="4"/>
  <c r="T517" i="4"/>
  <c r="S1970" i="4"/>
  <c r="P340" i="4"/>
  <c r="R1121" i="4"/>
  <c r="X1133" i="4"/>
  <c r="S916" i="4"/>
  <c r="R1040" i="4"/>
  <c r="V1758" i="4"/>
  <c r="P1100" i="4"/>
  <c r="P1484" i="4"/>
  <c r="U85" i="4"/>
  <c r="T197" i="4"/>
  <c r="W421" i="4"/>
  <c r="U533" i="4"/>
  <c r="V1645" i="4"/>
  <c r="S85" i="4"/>
  <c r="U421" i="4"/>
  <c r="V1325" i="4"/>
  <c r="P1645" i="4"/>
  <c r="M1645" i="4" s="1"/>
  <c r="P1040" i="4"/>
  <c r="M1040" i="4" s="1"/>
  <c r="P1420" i="4"/>
  <c r="T689" i="4"/>
  <c r="S301" i="4"/>
  <c r="T565" i="4"/>
  <c r="V1005" i="4"/>
  <c r="V530" i="4"/>
  <c r="U89" i="4"/>
  <c r="S77" i="4"/>
  <c r="X153" i="4"/>
  <c r="R217" i="4"/>
  <c r="S278" i="4"/>
  <c r="M1685" i="4"/>
  <c r="M1429" i="4"/>
  <c r="M1557" i="4"/>
  <c r="M133" i="4"/>
  <c r="M1505" i="4"/>
  <c r="M1377" i="4"/>
  <c r="M821" i="4"/>
  <c r="M134" i="4"/>
  <c r="M1125" i="4"/>
  <c r="M1569" i="4"/>
  <c r="M1697" i="4"/>
  <c r="M485" i="4"/>
  <c r="M86" i="4"/>
  <c r="M1434" i="4"/>
  <c r="M1466" i="4"/>
  <c r="M1633" i="4"/>
  <c r="M1761" i="4"/>
  <c r="M1441" i="4"/>
  <c r="M262" i="4"/>
  <c r="M1175" i="4"/>
  <c r="M764" i="4"/>
  <c r="M33" i="4"/>
  <c r="M245" i="4"/>
  <c r="M1249" i="4"/>
  <c r="M901" i="4"/>
  <c r="M182" i="4"/>
  <c r="M1486" i="4"/>
  <c r="M217" i="4"/>
  <c r="M869" i="4"/>
  <c r="M853" i="4"/>
  <c r="M837" i="4"/>
  <c r="M805" i="4"/>
  <c r="M789" i="4"/>
  <c r="M773" i="4"/>
  <c r="M757" i="4"/>
  <c r="M741" i="4"/>
  <c r="M725" i="4"/>
  <c r="M709" i="4"/>
  <c r="M693" i="4"/>
  <c r="M677" i="4"/>
  <c r="M661" i="4"/>
  <c r="M645" i="4"/>
  <c r="M629" i="4"/>
  <c r="M613" i="4"/>
  <c r="M597" i="4"/>
  <c r="M581" i="4"/>
  <c r="M333" i="4"/>
  <c r="M237" i="4"/>
  <c r="M294" i="4"/>
  <c r="M246" i="4"/>
  <c r="M230" i="4"/>
  <c r="M214" i="4"/>
  <c r="M198" i="4"/>
  <c r="M166" i="4"/>
  <c r="M150" i="4"/>
  <c r="M118" i="4"/>
  <c r="M102" i="4"/>
  <c r="M70" i="4"/>
  <c r="M54" i="4"/>
  <c r="M38" i="4"/>
  <c r="M374" i="4"/>
  <c r="M1093" i="4"/>
  <c r="M1349" i="4"/>
  <c r="M1381" i="4"/>
  <c r="M197" i="4"/>
  <c r="R1600" i="4"/>
  <c r="M1600" i="4" s="1"/>
  <c r="P504" i="4"/>
  <c r="P972" i="4"/>
  <c r="V301" i="4"/>
  <c r="X437" i="4"/>
  <c r="S1173" i="4"/>
  <c r="R1733" i="4"/>
  <c r="W1839" i="4"/>
  <c r="R69" i="4"/>
  <c r="M69" i="4" s="1"/>
  <c r="S89" i="4"/>
  <c r="S293" i="4"/>
  <c r="X1417" i="4"/>
  <c r="X1728" i="4"/>
  <c r="V1842" i="4"/>
  <c r="P1304" i="4"/>
  <c r="M1304" i="4" s="1"/>
  <c r="U77" i="4"/>
  <c r="R89" i="4"/>
  <c r="M89" i="4" s="1"/>
  <c r="R161" i="4"/>
  <c r="M161" i="4" s="1"/>
  <c r="W217" i="4"/>
  <c r="U301" i="4"/>
  <c r="X357" i="4"/>
  <c r="S437" i="4"/>
  <c r="X941" i="4"/>
  <c r="S1069" i="4"/>
  <c r="U1289" i="4"/>
  <c r="T1935" i="4"/>
  <c r="P1969" i="4"/>
  <c r="M1969" i="4" s="1"/>
  <c r="T326" i="4"/>
  <c r="V466" i="4"/>
  <c r="R542" i="4"/>
  <c r="W630" i="4"/>
  <c r="X456" i="4"/>
  <c r="R760" i="4"/>
  <c r="S1600" i="4"/>
  <c r="W1368" i="4"/>
  <c r="W1871" i="4"/>
  <c r="P1216" i="4"/>
  <c r="S153" i="4"/>
  <c r="T217" i="4"/>
  <c r="U357" i="4"/>
  <c r="V453" i="4"/>
  <c r="X1903" i="4"/>
  <c r="P1809" i="4"/>
  <c r="S402" i="4"/>
  <c r="X1210" i="4"/>
  <c r="W1809" i="4"/>
  <c r="X1830" i="4"/>
  <c r="T1520" i="4"/>
  <c r="S555" i="4"/>
  <c r="P1112" i="4"/>
  <c r="P1332" i="4"/>
  <c r="W25" i="4"/>
  <c r="T69" i="4"/>
  <c r="W77" i="4"/>
  <c r="V89" i="4"/>
  <c r="U153" i="4"/>
  <c r="S161" i="4"/>
  <c r="V217" i="4"/>
  <c r="U293" i="4"/>
  <c r="X301" i="4"/>
  <c r="S357" i="4"/>
  <c r="V437" i="4"/>
  <c r="T390" i="4"/>
  <c r="R466" i="4"/>
  <c r="W1637" i="4"/>
  <c r="X1840" i="4"/>
  <c r="W615" i="4"/>
  <c r="P615" i="4"/>
  <c r="M615" i="4" s="1"/>
  <c r="R615" i="4"/>
  <c r="S807" i="4"/>
  <c r="P807" i="4"/>
  <c r="W807" i="4"/>
  <c r="X935" i="4"/>
  <c r="W935" i="4"/>
  <c r="V1803" i="4"/>
  <c r="S1803" i="4"/>
  <c r="P1803" i="4"/>
  <c r="M1803" i="4" s="1"/>
  <c r="P558" i="4"/>
  <c r="M558" i="4" s="1"/>
  <c r="R558" i="4"/>
  <c r="T558" i="4"/>
  <c r="V558" i="4"/>
  <c r="X558" i="4"/>
  <c r="P541" i="4"/>
  <c r="W541" i="4"/>
  <c r="P842" i="4"/>
  <c r="S842" i="4"/>
  <c r="U842" i="4"/>
  <c r="W842" i="4"/>
  <c r="R842" i="4"/>
  <c r="V842" i="4"/>
  <c r="P586" i="4"/>
  <c r="M586" i="4" s="1"/>
  <c r="R586" i="4"/>
  <c r="T586" i="4"/>
  <c r="V586" i="4"/>
  <c r="X586" i="4"/>
  <c r="P1057" i="4"/>
  <c r="V1057" i="4"/>
  <c r="T1057" i="4"/>
  <c r="S1057" i="4"/>
  <c r="U1057" i="4"/>
  <c r="P993" i="4"/>
  <c r="W993" i="4"/>
  <c r="R993" i="4"/>
  <c r="T993" i="4"/>
  <c r="X447" i="4"/>
  <c r="T447" i="4"/>
  <c r="P310" i="4"/>
  <c r="S310" i="4"/>
  <c r="U310" i="4"/>
  <c r="W310" i="4"/>
  <c r="R310" i="4"/>
  <c r="P259" i="4"/>
  <c r="S259" i="4"/>
  <c r="X259" i="4"/>
  <c r="W259" i="4"/>
  <c r="T259" i="4"/>
  <c r="V259" i="4"/>
  <c r="P227" i="4"/>
  <c r="V227" i="4"/>
  <c r="X227" i="4"/>
  <c r="S227" i="4"/>
  <c r="R227" i="4"/>
  <c r="W227" i="4"/>
  <c r="P179" i="4"/>
  <c r="M179" i="4" s="1"/>
  <c r="W179" i="4"/>
  <c r="X179" i="4"/>
  <c r="U179" i="4"/>
  <c r="T179" i="4"/>
  <c r="R179" i="4"/>
  <c r="U131" i="4"/>
  <c r="W131" i="4"/>
  <c r="P131" i="4"/>
  <c r="M131" i="4" s="1"/>
  <c r="R131" i="4"/>
  <c r="T131" i="4"/>
  <c r="V131" i="4"/>
  <c r="P83" i="4"/>
  <c r="M83" i="4" s="1"/>
  <c r="R83" i="4"/>
  <c r="T83" i="4"/>
  <c r="V83" i="4"/>
  <c r="U83" i="4"/>
  <c r="S83" i="4"/>
  <c r="P35" i="4"/>
  <c r="T35" i="4"/>
  <c r="V35" i="4"/>
  <c r="X35" i="4"/>
  <c r="R35" i="4"/>
  <c r="S35" i="4"/>
  <c r="P1197" i="4"/>
  <c r="X1197" i="4"/>
  <c r="S1197" i="4"/>
  <c r="U1197" i="4"/>
  <c r="W1197" i="4"/>
  <c r="R1676" i="4"/>
  <c r="U1676" i="4"/>
  <c r="W1581" i="4"/>
  <c r="T1581" i="4"/>
  <c r="X1581" i="4"/>
  <c r="P1433" i="4"/>
  <c r="S1433" i="4"/>
  <c r="U1433" i="4"/>
  <c r="W1433" i="4"/>
  <c r="R927" i="4"/>
  <c r="U927" i="4"/>
  <c r="W1770" i="4"/>
  <c r="P1770" i="4"/>
  <c r="S1770" i="4"/>
  <c r="P508" i="4"/>
  <c r="P679" i="4"/>
  <c r="M679" i="4" s="1"/>
  <c r="R679" i="4"/>
  <c r="U1063" i="4"/>
  <c r="W1063" i="4"/>
  <c r="P1262" i="4"/>
  <c r="M1262" i="4" s="1"/>
  <c r="U1262" i="4"/>
  <c r="S1262" i="4"/>
  <c r="V1262" i="4"/>
  <c r="X1262" i="4"/>
  <c r="R1262" i="4"/>
  <c r="P683" i="4"/>
  <c r="T683" i="4"/>
  <c r="R683" i="4"/>
  <c r="X683" i="4"/>
  <c r="W683" i="4"/>
  <c r="U683" i="4"/>
  <c r="P954" i="4"/>
  <c r="M954" i="4" s="1"/>
  <c r="W954" i="4"/>
  <c r="R954" i="4"/>
  <c r="T954" i="4"/>
  <c r="V954" i="4"/>
  <c r="S954" i="4"/>
  <c r="P874" i="4"/>
  <c r="T874" i="4"/>
  <c r="V874" i="4"/>
  <c r="X874" i="4"/>
  <c r="S874" i="4"/>
  <c r="W874" i="4"/>
  <c r="S602" i="4"/>
  <c r="P602" i="4"/>
  <c r="R602" i="4"/>
  <c r="T602" i="4"/>
  <c r="P346" i="4"/>
  <c r="W346" i="4"/>
  <c r="V346" i="4"/>
  <c r="T346" i="4"/>
  <c r="X323" i="4"/>
  <c r="S323" i="4"/>
  <c r="P323" i="4"/>
  <c r="U323" i="4"/>
  <c r="W323" i="4"/>
  <c r="V323" i="4"/>
  <c r="U444" i="4"/>
  <c r="X444" i="4"/>
  <c r="S444" i="4"/>
  <c r="V380" i="4"/>
  <c r="U380" i="4"/>
  <c r="W380" i="4"/>
  <c r="V415" i="4"/>
  <c r="R415" i="4"/>
  <c r="P275" i="4"/>
  <c r="M275" i="4" s="1"/>
  <c r="R275" i="4"/>
  <c r="T275" i="4"/>
  <c r="V275" i="4"/>
  <c r="W275" i="4"/>
  <c r="X275" i="4"/>
  <c r="P243" i="4"/>
  <c r="M243" i="4" s="1"/>
  <c r="R243" i="4"/>
  <c r="T243" i="4"/>
  <c r="V243" i="4"/>
  <c r="X243" i="4"/>
  <c r="U243" i="4"/>
  <c r="S243" i="4"/>
  <c r="P195" i="4"/>
  <c r="U195" i="4"/>
  <c r="W195" i="4"/>
  <c r="R195" i="4"/>
  <c r="T195" i="4"/>
  <c r="S195" i="4"/>
  <c r="X195" i="4"/>
  <c r="P147" i="4"/>
  <c r="M147" i="4" s="1"/>
  <c r="S147" i="4"/>
  <c r="U147" i="4"/>
  <c r="W147" i="4"/>
  <c r="X147" i="4"/>
  <c r="R147" i="4"/>
  <c r="P99" i="4"/>
  <c r="T99" i="4"/>
  <c r="X99" i="4"/>
  <c r="U99" i="4"/>
  <c r="V99" i="4"/>
  <c r="W99" i="4"/>
  <c r="T51" i="4"/>
  <c r="X51" i="4"/>
  <c r="V51" i="4"/>
  <c r="S51" i="4"/>
  <c r="W51" i="4"/>
  <c r="P1261" i="4"/>
  <c r="S1261" i="4"/>
  <c r="X1261" i="4"/>
  <c r="W1261" i="4"/>
  <c r="T1261" i="4"/>
  <c r="P1389" i="4"/>
  <c r="M1389" i="4" s="1"/>
  <c r="U1389" i="4"/>
  <c r="W1389" i="4"/>
  <c r="R1389" i="4"/>
  <c r="T1389" i="4"/>
  <c r="X1612" i="4"/>
  <c r="U1612" i="4"/>
  <c r="X1630" i="4"/>
  <c r="W1630" i="4"/>
  <c r="S1630" i="4"/>
  <c r="R1630" i="4"/>
  <c r="P1517" i="4"/>
  <c r="U1517" i="4"/>
  <c r="W1517" i="4"/>
  <c r="R1517" i="4"/>
  <c r="T1517" i="4"/>
  <c r="P1453" i="4"/>
  <c r="M1453" i="4" s="1"/>
  <c r="R1453" i="4"/>
  <c r="T1453" i="4"/>
  <c r="V1453" i="4"/>
  <c r="X1453" i="4"/>
  <c r="P1177" i="4"/>
  <c r="W1177" i="4"/>
  <c r="R1177" i="4"/>
  <c r="X1177" i="4"/>
  <c r="U1657" i="4"/>
  <c r="W1657" i="4"/>
  <c r="X1657" i="4"/>
  <c r="S1657" i="4"/>
  <c r="P1657" i="4"/>
  <c r="V1657" i="4"/>
  <c r="R1986" i="4"/>
  <c r="T1986" i="4"/>
  <c r="P1518" i="4"/>
  <c r="M1518" i="4" s="1"/>
  <c r="R1518" i="4"/>
  <c r="T1518" i="4"/>
  <c r="V1518" i="4"/>
  <c r="X1518" i="4"/>
  <c r="W1518" i="4"/>
  <c r="U1518" i="4"/>
  <c r="W1654" i="4"/>
  <c r="P1654" i="4"/>
  <c r="S1654" i="4"/>
  <c r="V1654" i="4"/>
  <c r="V1770" i="4"/>
  <c r="P380" i="4"/>
  <c r="P744" i="4"/>
  <c r="M744" i="4" s="1"/>
  <c r="X85" i="4"/>
  <c r="W197" i="4"/>
  <c r="U281" i="4"/>
  <c r="W405" i="4"/>
  <c r="V517" i="4"/>
  <c r="T1121" i="4"/>
  <c r="W1133" i="4"/>
  <c r="T1177" i="4"/>
  <c r="V1197" i="4"/>
  <c r="T1485" i="4"/>
  <c r="X1517" i="4"/>
  <c r="T1803" i="4"/>
  <c r="T1867" i="4"/>
  <c r="P1581" i="4"/>
  <c r="X310" i="4"/>
  <c r="U586" i="4"/>
  <c r="U602" i="4"/>
  <c r="U954" i="4"/>
  <c r="T147" i="4"/>
  <c r="V179" i="4"/>
  <c r="U259" i="4"/>
  <c r="V683" i="4"/>
  <c r="P565" i="4"/>
  <c r="V565" i="4"/>
  <c r="X565" i="4"/>
  <c r="S565" i="4"/>
  <c r="P1015" i="4"/>
  <c r="W1015" i="4"/>
  <c r="U1807" i="4"/>
  <c r="X1807" i="4"/>
  <c r="T1807" i="4"/>
  <c r="X1014" i="4"/>
  <c r="P1014" i="4"/>
  <c r="M1014" i="4" s="1"/>
  <c r="U1014" i="4"/>
  <c r="W1014" i="4"/>
  <c r="R1014" i="4"/>
  <c r="P950" i="4"/>
  <c r="X950" i="4"/>
  <c r="R950" i="4"/>
  <c r="W950" i="4"/>
  <c r="T950" i="4"/>
  <c r="P918" i="4"/>
  <c r="W918" i="4"/>
  <c r="V918" i="4"/>
  <c r="T918" i="4"/>
  <c r="R918" i="4"/>
  <c r="X918" i="4"/>
  <c r="U918" i="4"/>
  <c r="P886" i="4"/>
  <c r="U886" i="4"/>
  <c r="R886" i="4"/>
  <c r="P870" i="4"/>
  <c r="X870" i="4"/>
  <c r="S870" i="4"/>
  <c r="U870" i="4"/>
  <c r="W870" i="4"/>
  <c r="T870" i="4"/>
  <c r="W614" i="4"/>
  <c r="R614" i="4"/>
  <c r="T614" i="4"/>
  <c r="V614" i="4"/>
  <c r="P614" i="4"/>
  <c r="S614" i="4"/>
  <c r="P530" i="4"/>
  <c r="M530" i="4" s="1"/>
  <c r="S530" i="4"/>
  <c r="U530" i="4"/>
  <c r="W530" i="4"/>
  <c r="P1005" i="4"/>
  <c r="W1005" i="4"/>
  <c r="R1005" i="4"/>
  <c r="T1005" i="4"/>
  <c r="P941" i="4"/>
  <c r="W941" i="4"/>
  <c r="R941" i="4"/>
  <c r="T941" i="4"/>
  <c r="S472" i="4"/>
  <c r="X472" i="4"/>
  <c r="P363" i="4"/>
  <c r="M363" i="4" s="1"/>
  <c r="T363" i="4"/>
  <c r="V363" i="4"/>
  <c r="X363" i="4"/>
  <c r="W363" i="4"/>
  <c r="R363" i="4"/>
  <c r="S363" i="4"/>
  <c r="X326" i="4"/>
  <c r="P326" i="4"/>
  <c r="M326" i="4" s="1"/>
  <c r="S326" i="4"/>
  <c r="U326" i="4"/>
  <c r="P278" i="4"/>
  <c r="M278" i="4" s="1"/>
  <c r="T278" i="4"/>
  <c r="V278" i="4"/>
  <c r="X278" i="4"/>
  <c r="T760" i="4"/>
  <c r="V760" i="4"/>
  <c r="X760" i="4"/>
  <c r="S760" i="4"/>
  <c r="U760" i="4"/>
  <c r="P1301" i="4"/>
  <c r="M1301" i="4" s="1"/>
  <c r="W1301" i="4"/>
  <c r="R1301" i="4"/>
  <c r="T1301" i="4"/>
  <c r="X1301" i="4"/>
  <c r="T1776" i="4"/>
  <c r="W1776" i="4"/>
  <c r="V1776" i="4"/>
  <c r="S1776" i="4"/>
  <c r="R1776" i="4"/>
  <c r="U1776" i="4"/>
  <c r="P1873" i="4"/>
  <c r="R1873" i="4"/>
  <c r="R2001" i="4"/>
  <c r="V2001" i="4"/>
  <c r="P2001" i="4"/>
  <c r="M2001" i="4" s="1"/>
  <c r="U1637" i="4"/>
  <c r="T1637" i="4"/>
  <c r="S1637" i="4"/>
  <c r="V1637" i="4"/>
  <c r="R1637" i="4"/>
  <c r="W1605" i="4"/>
  <c r="R1605" i="4"/>
  <c r="S1605" i="4"/>
  <c r="P1605" i="4"/>
  <c r="M1605" i="4" s="1"/>
  <c r="T1605" i="4"/>
  <c r="P591" i="4"/>
  <c r="S591" i="4"/>
  <c r="U591" i="4"/>
  <c r="W591" i="4"/>
  <c r="R591" i="4"/>
  <c r="T591" i="4"/>
  <c r="P1289" i="4"/>
  <c r="M1289" i="4" s="1"/>
  <c r="R1289" i="4"/>
  <c r="T1289" i="4"/>
  <c r="P1161" i="4"/>
  <c r="S1161" i="4"/>
  <c r="W1161" i="4"/>
  <c r="P1185" i="4"/>
  <c r="M1185" i="4" s="1"/>
  <c r="U1185" i="4"/>
  <c r="W1185" i="4"/>
  <c r="R1185" i="4"/>
  <c r="R1842" i="4"/>
  <c r="U1842" i="4"/>
  <c r="T1842" i="4"/>
  <c r="P1842" i="4"/>
  <c r="X1842" i="4"/>
  <c r="W1842" i="4"/>
  <c r="R1906" i="4"/>
  <c r="M1906" i="4" s="1"/>
  <c r="T1906" i="4"/>
  <c r="S1906" i="4"/>
  <c r="X1906" i="4"/>
  <c r="P1526" i="4"/>
  <c r="M1526" i="4" s="1"/>
  <c r="R1526" i="4"/>
  <c r="S1526" i="4"/>
  <c r="T1526" i="4"/>
  <c r="X1600" i="4"/>
  <c r="V1630" i="4"/>
  <c r="X1676" i="4"/>
  <c r="X1776" i="4"/>
  <c r="W1807" i="4"/>
  <c r="V1830" i="4"/>
  <c r="P128" i="4"/>
  <c r="P444" i="4"/>
  <c r="P756" i="4"/>
  <c r="M756" i="4" s="1"/>
  <c r="P1076" i="4"/>
  <c r="P1240" i="4"/>
  <c r="M1240" i="4" s="1"/>
  <c r="P1676" i="4"/>
  <c r="M1676" i="4" s="1"/>
  <c r="T25" i="4"/>
  <c r="V25" i="4"/>
  <c r="U69" i="4"/>
  <c r="S69" i="4"/>
  <c r="X77" i="4"/>
  <c r="V77" i="4"/>
  <c r="T85" i="4"/>
  <c r="R85" i="4"/>
  <c r="M85" i="4" s="1"/>
  <c r="X89" i="4"/>
  <c r="R153" i="4"/>
  <c r="M153" i="4" s="1"/>
  <c r="T153" i="4"/>
  <c r="W161" i="4"/>
  <c r="X161" i="4"/>
  <c r="U197" i="4"/>
  <c r="S197" i="4"/>
  <c r="U217" i="4"/>
  <c r="S217" i="4"/>
  <c r="X281" i="4"/>
  <c r="V281" i="4"/>
  <c r="X293" i="4"/>
  <c r="V293" i="4"/>
  <c r="T301" i="4"/>
  <c r="R301" i="4"/>
  <c r="M301" i="4" s="1"/>
  <c r="T357" i="4"/>
  <c r="R357" i="4"/>
  <c r="M357" i="4" s="1"/>
  <c r="X421" i="4"/>
  <c r="V421" i="4"/>
  <c r="T437" i="4"/>
  <c r="W565" i="4"/>
  <c r="V941" i="4"/>
  <c r="S993" i="4"/>
  <c r="X1005" i="4"/>
  <c r="R1057" i="4"/>
  <c r="S1177" i="4"/>
  <c r="V1185" i="4"/>
  <c r="R1197" i="4"/>
  <c r="V1261" i="4"/>
  <c r="S1289" i="4"/>
  <c r="X1389" i="4"/>
  <c r="R1433" i="4"/>
  <c r="W1453" i="4"/>
  <c r="S1517" i="4"/>
  <c r="U1581" i="4"/>
  <c r="U1740" i="4"/>
  <c r="R1773" i="4"/>
  <c r="R1809" i="4"/>
  <c r="T1839" i="4"/>
  <c r="V1937" i="4"/>
  <c r="U278" i="4"/>
  <c r="T310" i="4"/>
  <c r="W326" i="4"/>
  <c r="X530" i="4"/>
  <c r="W558" i="4"/>
  <c r="W586" i="4"/>
  <c r="U614" i="4"/>
  <c r="R870" i="4"/>
  <c r="S886" i="4"/>
  <c r="X954" i="4"/>
  <c r="S1014" i="4"/>
  <c r="T1262" i="4"/>
  <c r="X1654" i="4"/>
  <c r="W35" i="4"/>
  <c r="W83" i="4"/>
  <c r="V147" i="4"/>
  <c r="S179" i="4"/>
  <c r="T227" i="4"/>
  <c r="R259" i="4"/>
  <c r="S683" i="4"/>
  <c r="T1657" i="4"/>
  <c r="S1612" i="4"/>
  <c r="P51" i="4"/>
  <c r="P743" i="4"/>
  <c r="S743" i="4"/>
  <c r="P1356" i="4"/>
  <c r="T1356" i="4"/>
  <c r="T1995" i="4"/>
  <c r="S1995" i="4"/>
  <c r="U916" i="4"/>
  <c r="W916" i="4"/>
  <c r="R916" i="4"/>
  <c r="M916" i="4" s="1"/>
  <c r="X916" i="4"/>
  <c r="V916" i="4"/>
  <c r="P1230" i="4"/>
  <c r="U1230" i="4"/>
  <c r="S1230" i="4"/>
  <c r="V1230" i="4"/>
  <c r="X1230" i="4"/>
  <c r="R1230" i="4"/>
  <c r="R715" i="4"/>
  <c r="X715" i="4"/>
  <c r="P858" i="4"/>
  <c r="M858" i="4" s="1"/>
  <c r="W858" i="4"/>
  <c r="X858" i="4"/>
  <c r="R858" i="4"/>
  <c r="V508" i="4"/>
  <c r="U508" i="4"/>
  <c r="R340" i="4"/>
  <c r="V340" i="4"/>
  <c r="P291" i="4"/>
  <c r="M291" i="4" s="1"/>
  <c r="U291" i="4"/>
  <c r="W291" i="4"/>
  <c r="R291" i="4"/>
  <c r="S291" i="4"/>
  <c r="T291" i="4"/>
  <c r="P211" i="4"/>
  <c r="S211" i="4"/>
  <c r="U211" i="4"/>
  <c r="W211" i="4"/>
  <c r="V211" i="4"/>
  <c r="T211" i="4"/>
  <c r="P163" i="4"/>
  <c r="M163" i="4" s="1"/>
  <c r="W163" i="4"/>
  <c r="T163" i="4"/>
  <c r="U163" i="4"/>
  <c r="X163" i="4"/>
  <c r="R163" i="4"/>
  <c r="P115" i="4"/>
  <c r="M115" i="4" s="1"/>
  <c r="V115" i="4"/>
  <c r="S115" i="4"/>
  <c r="T115" i="4"/>
  <c r="X115" i="4"/>
  <c r="R115" i="4"/>
  <c r="U115" i="4"/>
  <c r="P67" i="4"/>
  <c r="T67" i="4"/>
  <c r="V67" i="4"/>
  <c r="X67" i="4"/>
  <c r="S67" i="4"/>
  <c r="R67" i="4"/>
  <c r="W67" i="4"/>
  <c r="P1133" i="4"/>
  <c r="M1133" i="4" s="1"/>
  <c r="R1133" i="4"/>
  <c r="U1133" i="4"/>
  <c r="V1133" i="4"/>
  <c r="T1133" i="4"/>
  <c r="P1325" i="4"/>
  <c r="U1325" i="4"/>
  <c r="W1325" i="4"/>
  <c r="R1325" i="4"/>
  <c r="T1325" i="4"/>
  <c r="P1758" i="4"/>
  <c r="W1758" i="4"/>
  <c r="X1709" i="4"/>
  <c r="S1709" i="4"/>
  <c r="P1709" i="4"/>
  <c r="M1709" i="4" s="1"/>
  <c r="V1709" i="4"/>
  <c r="W1296" i="4"/>
  <c r="U1296" i="4"/>
  <c r="S1296" i="4"/>
  <c r="X1296" i="4"/>
  <c r="T1296" i="4"/>
  <c r="U1689" i="4"/>
  <c r="T1689" i="4"/>
  <c r="W1689" i="4"/>
  <c r="R1689" i="4"/>
  <c r="M1689" i="4" s="1"/>
  <c r="X1689" i="4"/>
  <c r="S1689" i="4"/>
  <c r="X671" i="4"/>
  <c r="U671" i="4"/>
  <c r="P517" i="4"/>
  <c r="M517" i="4" s="1"/>
  <c r="S517" i="4"/>
  <c r="U517" i="4"/>
  <c r="W517" i="4"/>
  <c r="V1040" i="4"/>
  <c r="T1040" i="4"/>
  <c r="S1040" i="4"/>
  <c r="W1040" i="4"/>
  <c r="X1040" i="4"/>
  <c r="X1946" i="4"/>
  <c r="U1946" i="4"/>
  <c r="T1946" i="4"/>
  <c r="R1946" i="4"/>
  <c r="S1946" i="4"/>
  <c r="P1946" i="4"/>
  <c r="R1970" i="4"/>
  <c r="U1970" i="4"/>
  <c r="P1970" i="4"/>
  <c r="M1970" i="4" s="1"/>
  <c r="X1970" i="4"/>
  <c r="W1970" i="4"/>
  <c r="P1121" i="4"/>
  <c r="M1121" i="4" s="1"/>
  <c r="S1121" i="4"/>
  <c r="U1121" i="4"/>
  <c r="W1121" i="4"/>
  <c r="X1740" i="4"/>
  <c r="V1946" i="4"/>
  <c r="P1644" i="4"/>
  <c r="M1644" i="4" s="1"/>
  <c r="P1740" i="4"/>
  <c r="M1740" i="4" s="1"/>
  <c r="V85" i="4"/>
  <c r="V197" i="4"/>
  <c r="S281" i="4"/>
  <c r="S421" i="4"/>
  <c r="X993" i="4"/>
  <c r="W1057" i="4"/>
  <c r="R1261" i="4"/>
  <c r="V1433" i="4"/>
  <c r="U558" i="4"/>
  <c r="W1262" i="4"/>
  <c r="U35" i="4"/>
  <c r="R99" i="4"/>
  <c r="R211" i="4"/>
  <c r="V291" i="4"/>
  <c r="P437" i="4"/>
  <c r="M437" i="4" s="1"/>
  <c r="U437" i="4"/>
  <c r="P951" i="4"/>
  <c r="T951" i="4"/>
  <c r="P542" i="4"/>
  <c r="M542" i="4" s="1"/>
  <c r="V542" i="4"/>
  <c r="X542" i="4"/>
  <c r="S542" i="4"/>
  <c r="U542" i="4"/>
  <c r="P1386" i="4"/>
  <c r="W1386" i="4"/>
  <c r="X1338" i="4"/>
  <c r="V1338" i="4"/>
  <c r="P1210" i="4"/>
  <c r="M1210" i="4" s="1"/>
  <c r="S1210" i="4"/>
  <c r="U1210" i="4"/>
  <c r="W1210" i="4"/>
  <c r="V1210" i="4"/>
  <c r="T1210" i="4"/>
  <c r="P1178" i="4"/>
  <c r="S1178" i="4"/>
  <c r="R1178" i="4"/>
  <c r="W1178" i="4"/>
  <c r="X1178" i="4"/>
  <c r="V1178" i="4"/>
  <c r="T1178" i="4"/>
  <c r="W899" i="4"/>
  <c r="X899" i="4"/>
  <c r="S899" i="4"/>
  <c r="P803" i="4"/>
  <c r="M803" i="4" s="1"/>
  <c r="R803" i="4"/>
  <c r="T803" i="4"/>
  <c r="V803" i="4"/>
  <c r="U803" i="4"/>
  <c r="S803" i="4"/>
  <c r="P525" i="4"/>
  <c r="S525" i="4"/>
  <c r="P461" i="4"/>
  <c r="X461" i="4"/>
  <c r="P630" i="4"/>
  <c r="V630" i="4"/>
  <c r="P466" i="4"/>
  <c r="M466" i="4" s="1"/>
  <c r="S466" i="4"/>
  <c r="U466" i="4"/>
  <c r="W466" i="4"/>
  <c r="P402" i="4"/>
  <c r="W402" i="4"/>
  <c r="V402" i="4"/>
  <c r="T402" i="4"/>
  <c r="R402" i="4"/>
  <c r="R1069" i="4"/>
  <c r="T1069" i="4"/>
  <c r="P1069" i="4"/>
  <c r="V1069" i="4"/>
  <c r="U1069" i="4"/>
  <c r="U456" i="4"/>
  <c r="W456" i="4"/>
  <c r="R456" i="4"/>
  <c r="M456" i="4" s="1"/>
  <c r="S456" i="4"/>
  <c r="T456" i="4"/>
  <c r="U443" i="4"/>
  <c r="X443" i="4"/>
  <c r="P1173" i="4"/>
  <c r="R1173" i="4"/>
  <c r="U1173" i="4"/>
  <c r="V1173" i="4"/>
  <c r="X1173" i="4"/>
  <c r="X1520" i="4"/>
  <c r="S1520" i="4"/>
  <c r="U1520" i="4"/>
  <c r="W1520" i="4"/>
  <c r="R1520" i="4"/>
  <c r="M1520" i="4" s="1"/>
  <c r="V1520" i="4"/>
  <c r="T1552" i="4"/>
  <c r="V1552" i="4"/>
  <c r="X1552" i="4"/>
  <c r="S1552" i="4"/>
  <c r="U1552" i="4"/>
  <c r="R1552" i="4"/>
  <c r="M1552" i="4" s="1"/>
  <c r="U1798" i="4"/>
  <c r="W1798" i="4"/>
  <c r="W1841" i="4"/>
  <c r="T1841" i="4"/>
  <c r="R1841" i="4"/>
  <c r="M1841" i="4" s="1"/>
  <c r="P1905" i="4"/>
  <c r="R1905" i="4"/>
  <c r="P847" i="4"/>
  <c r="T847" i="4"/>
  <c r="V847" i="4"/>
  <c r="X847" i="4"/>
  <c r="S847" i="4"/>
  <c r="R847" i="4"/>
  <c r="W847" i="4"/>
  <c r="X1706" i="4"/>
  <c r="T1706" i="4"/>
  <c r="P1642" i="4"/>
  <c r="W1642" i="4"/>
  <c r="P1417" i="4"/>
  <c r="V1417" i="4"/>
  <c r="S1417" i="4"/>
  <c r="P453" i="4"/>
  <c r="M453" i="4" s="1"/>
  <c r="S453" i="4"/>
  <c r="U453" i="4"/>
  <c r="W453" i="4"/>
  <c r="P1590" i="4"/>
  <c r="M1590" i="4" s="1"/>
  <c r="U1590" i="4"/>
  <c r="X1590" i="4"/>
  <c r="V1581" i="4"/>
  <c r="U1605" i="4"/>
  <c r="V1642" i="4"/>
  <c r="V1862" i="4"/>
  <c r="V1906" i="4"/>
  <c r="W1935" i="4"/>
  <c r="W1967" i="4"/>
  <c r="W1999" i="4"/>
  <c r="P488" i="4"/>
  <c r="M488" i="4" s="1"/>
  <c r="P724" i="4"/>
  <c r="M724" i="4" s="1"/>
  <c r="P760" i="4"/>
  <c r="M760" i="4" s="1"/>
  <c r="P1036" i="4"/>
  <c r="M1036" i="4" s="1"/>
  <c r="P1176" i="4"/>
  <c r="M1176" i="4" s="1"/>
  <c r="P1296" i="4"/>
  <c r="P1548" i="4"/>
  <c r="P1612" i="4"/>
  <c r="P1776" i="4"/>
  <c r="M1776" i="4" s="1"/>
  <c r="P1968" i="4"/>
  <c r="X25" i="4"/>
  <c r="R25" i="4"/>
  <c r="X69" i="4"/>
  <c r="V69" i="4"/>
  <c r="T77" i="4"/>
  <c r="R77" i="4"/>
  <c r="M77" i="4" s="1"/>
  <c r="W85" i="4"/>
  <c r="W89" i="4"/>
  <c r="T89" i="4"/>
  <c r="V153" i="4"/>
  <c r="W153" i="4"/>
  <c r="V161" i="4"/>
  <c r="T161" i="4"/>
  <c r="X197" i="4"/>
  <c r="W205" i="4"/>
  <c r="X217" i="4"/>
  <c r="T281" i="4"/>
  <c r="R281" i="4"/>
  <c r="M281" i="4" s="1"/>
  <c r="T293" i="4"/>
  <c r="R293" i="4"/>
  <c r="M293" i="4" s="1"/>
  <c r="W301" i="4"/>
  <c r="V305" i="4"/>
  <c r="S349" i="4"/>
  <c r="W357" i="4"/>
  <c r="T421" i="4"/>
  <c r="R421" i="4"/>
  <c r="M421" i="4" s="1"/>
  <c r="W437" i="4"/>
  <c r="X453" i="4"/>
  <c r="X517" i="4"/>
  <c r="W533" i="4"/>
  <c r="R565" i="4"/>
  <c r="U669" i="4"/>
  <c r="U941" i="4"/>
  <c r="V993" i="4"/>
  <c r="S1005" i="4"/>
  <c r="X1069" i="4"/>
  <c r="V1121" i="4"/>
  <c r="T1161" i="4"/>
  <c r="W1173" i="4"/>
  <c r="U1177" i="4"/>
  <c r="X1185" i="4"/>
  <c r="T1197" i="4"/>
  <c r="V1289" i="4"/>
  <c r="V1301" i="4"/>
  <c r="S1325" i="4"/>
  <c r="S1389" i="4"/>
  <c r="R1417" i="4"/>
  <c r="X1433" i="4"/>
  <c r="S1453" i="4"/>
  <c r="V1517" i="4"/>
  <c r="X1605" i="4"/>
  <c r="S1642" i="4"/>
  <c r="R1657" i="4"/>
  <c r="V1689" i="4"/>
  <c r="V1773" i="4"/>
  <c r="V1841" i="4"/>
  <c r="V1969" i="4"/>
  <c r="P1637" i="4"/>
  <c r="M1637" i="4" s="1"/>
  <c r="P1937" i="4"/>
  <c r="M1937" i="4" s="1"/>
  <c r="W278" i="4"/>
  <c r="V326" i="4"/>
  <c r="R346" i="4"/>
  <c r="X402" i="4"/>
  <c r="T466" i="4"/>
  <c r="T530" i="4"/>
  <c r="W542" i="4"/>
  <c r="S558" i="4"/>
  <c r="S586" i="4"/>
  <c r="X614" i="4"/>
  <c r="X842" i="4"/>
  <c r="R874" i="4"/>
  <c r="S918" i="4"/>
  <c r="W1230" i="4"/>
  <c r="V1612" i="4"/>
  <c r="R51" i="4"/>
  <c r="X83" i="4"/>
  <c r="X131" i="4"/>
  <c r="V163" i="4"/>
  <c r="V195" i="4"/>
  <c r="U227" i="4"/>
  <c r="S275" i="4"/>
  <c r="R323" i="4"/>
  <c r="V591" i="4"/>
  <c r="W803" i="4"/>
  <c r="X871" i="4"/>
  <c r="U1906" i="4"/>
  <c r="X340" i="4"/>
  <c r="V456" i="4"/>
  <c r="T916" i="4"/>
  <c r="R1296" i="4"/>
  <c r="P1118" i="4"/>
  <c r="R1654" i="4"/>
  <c r="J9" i="4"/>
  <c r="Y9" i="4"/>
  <c r="W1867" i="4"/>
  <c r="W1995" i="4"/>
  <c r="X405" i="4"/>
  <c r="V405" i="4"/>
  <c r="X533" i="4"/>
  <c r="V533" i="4"/>
  <c r="X1931" i="4"/>
  <c r="X1995" i="4"/>
  <c r="U1803" i="4"/>
  <c r="U1995" i="4"/>
  <c r="R743" i="4"/>
  <c r="U807" i="4"/>
  <c r="T999" i="4"/>
  <c r="V1867" i="4"/>
  <c r="V1931" i="4"/>
  <c r="R1995" i="4"/>
  <c r="P1931" i="4"/>
  <c r="M1931" i="4" s="1"/>
  <c r="X1164" i="4"/>
  <c r="P871" i="4"/>
  <c r="W1803" i="4"/>
  <c r="P1228" i="4"/>
  <c r="T405" i="4"/>
  <c r="R405" i="4"/>
  <c r="M405" i="4" s="1"/>
  <c r="T533" i="4"/>
  <c r="R533" i="4"/>
  <c r="U1931" i="4"/>
  <c r="V615" i="4"/>
  <c r="V679" i="4"/>
  <c r="W743" i="4"/>
  <c r="V1995" i="4"/>
  <c r="P1995" i="4"/>
  <c r="M1995" i="4" s="1"/>
  <c r="P1063" i="4"/>
  <c r="P999" i="4"/>
  <c r="P935" i="4"/>
  <c r="P533" i="4"/>
  <c r="M533" i="4" s="1"/>
  <c r="S1931" i="4"/>
  <c r="W1931" i="4"/>
  <c r="P1292" i="4"/>
  <c r="U405" i="4"/>
  <c r="S405" i="4"/>
  <c r="X1803" i="4"/>
  <c r="X1867" i="4"/>
  <c r="T1931" i="4"/>
  <c r="U1867" i="4"/>
  <c r="W679" i="4"/>
  <c r="R1867" i="4"/>
  <c r="P1867" i="4"/>
  <c r="M1867" i="4" s="1"/>
  <c r="X1015" i="4"/>
  <c r="X1313" i="4"/>
  <c r="P1588" i="4"/>
  <c r="W1545" i="4"/>
  <c r="W1401" i="4"/>
  <c r="U1774" i="4"/>
  <c r="U1145" i="4"/>
  <c r="V1313" i="4"/>
  <c r="S1774" i="4"/>
  <c r="P636" i="4"/>
  <c r="M636" i="4" s="1"/>
  <c r="P892" i="4"/>
  <c r="U389" i="4"/>
  <c r="R429" i="4"/>
  <c r="M429" i="4" s="1"/>
  <c r="T549" i="4"/>
  <c r="V1145" i="4"/>
  <c r="U1401" i="4"/>
  <c r="S1958" i="4"/>
  <c r="W1990" i="4"/>
  <c r="W734" i="4"/>
  <c r="R814" i="4"/>
  <c r="T830" i="4"/>
  <c r="T974" i="4"/>
  <c r="X1006" i="4"/>
  <c r="S1351" i="4"/>
  <c r="U572" i="4"/>
  <c r="T1316" i="4"/>
  <c r="X387" i="4"/>
  <c r="S248" i="4"/>
  <c r="V200" i="4"/>
  <c r="W136" i="4"/>
  <c r="X1575" i="4"/>
  <c r="X1700" i="4"/>
  <c r="P1716" i="4"/>
  <c r="S389" i="4"/>
  <c r="R549" i="4"/>
  <c r="M549" i="4" s="1"/>
  <c r="X1687" i="4"/>
  <c r="T1703" i="4"/>
  <c r="T574" i="4"/>
  <c r="V734" i="4"/>
  <c r="X814" i="4"/>
  <c r="S974" i="4"/>
  <c r="W1006" i="4"/>
  <c r="R1079" i="4"/>
  <c r="W1447" i="4"/>
  <c r="P1545" i="4"/>
  <c r="P830" i="4"/>
  <c r="V764" i="4"/>
  <c r="P885" i="4"/>
  <c r="W1591" i="4"/>
  <c r="W1607" i="4"/>
  <c r="W1671" i="4"/>
  <c r="W1767" i="4"/>
  <c r="W1783" i="4"/>
  <c r="P1316" i="4"/>
  <c r="M1316" i="4" s="1"/>
  <c r="S501" i="4"/>
  <c r="X1671" i="4"/>
  <c r="S1090" i="4"/>
  <c r="X1154" i="4"/>
  <c r="U1639" i="4"/>
  <c r="U1671" i="4"/>
  <c r="S1159" i="4"/>
  <c r="S1239" i="4"/>
  <c r="T1319" i="4"/>
  <c r="T1431" i="4"/>
  <c r="V1575" i="4"/>
  <c r="V1687" i="4"/>
  <c r="W1316" i="4"/>
  <c r="P1410" i="4"/>
  <c r="P1687" i="4"/>
  <c r="P1191" i="4"/>
  <c r="P974" i="4"/>
  <c r="M974" i="4" s="1"/>
  <c r="W1623" i="4"/>
  <c r="P700" i="4"/>
  <c r="M700" i="4" s="1"/>
  <c r="P828" i="4"/>
  <c r="M828" i="4" s="1"/>
  <c r="W373" i="4"/>
  <c r="X1607" i="4"/>
  <c r="X1719" i="4"/>
  <c r="X1783" i="4"/>
  <c r="U1735" i="4"/>
  <c r="W1047" i="4"/>
  <c r="R1095" i="4"/>
  <c r="M1095" i="4" s="1"/>
  <c r="X1191" i="4"/>
  <c r="R1287" i="4"/>
  <c r="M1287" i="4" s="1"/>
  <c r="S1495" i="4"/>
  <c r="X636" i="4"/>
  <c r="S1348" i="4"/>
  <c r="P1218" i="4"/>
  <c r="P574" i="4"/>
  <c r="M574" i="4" s="1"/>
  <c r="P917" i="4"/>
  <c r="M917" i="4" s="1"/>
  <c r="W1687" i="4"/>
  <c r="W1703" i="4"/>
  <c r="W1735" i="4"/>
  <c r="P860" i="4"/>
  <c r="P1348" i="4"/>
  <c r="V373" i="4"/>
  <c r="T501" i="4"/>
  <c r="X1735" i="4"/>
  <c r="T1751" i="4"/>
  <c r="V1090" i="4"/>
  <c r="V1218" i="4"/>
  <c r="R1282" i="4"/>
  <c r="M1282" i="4" s="1"/>
  <c r="U1719" i="4"/>
  <c r="U915" i="4"/>
  <c r="W1111" i="4"/>
  <c r="V1223" i="4"/>
  <c r="V1303" i="4"/>
  <c r="T1399" i="4"/>
  <c r="S1511" i="4"/>
  <c r="P1719" i="4"/>
  <c r="W700" i="4"/>
  <c r="W1092" i="4"/>
  <c r="R1639" i="4"/>
  <c r="T1559" i="4"/>
  <c r="P1159" i="4"/>
  <c r="P933" i="4"/>
  <c r="M933" i="4" s="1"/>
  <c r="V1666" i="4"/>
  <c r="X1780" i="4"/>
  <c r="R1145" i="4"/>
  <c r="M1145" i="4" s="1"/>
  <c r="W1774" i="4"/>
  <c r="U358" i="4"/>
  <c r="S1264" i="4"/>
  <c r="V389" i="4"/>
  <c r="W549" i="4"/>
  <c r="T1145" i="4"/>
  <c r="T1313" i="4"/>
  <c r="T1602" i="4"/>
  <c r="X1716" i="4"/>
  <c r="V1730" i="4"/>
  <c r="P1264" i="4"/>
  <c r="M1264" i="4" s="1"/>
  <c r="P1604" i="4"/>
  <c r="P1732" i="4"/>
  <c r="T389" i="4"/>
  <c r="R389" i="4"/>
  <c r="S549" i="4"/>
  <c r="W1145" i="4"/>
  <c r="W1313" i="4"/>
  <c r="U1313" i="4"/>
  <c r="X1401" i="4"/>
  <c r="V1401" i="4"/>
  <c r="X1545" i="4"/>
  <c r="R1545" i="4"/>
  <c r="R1604" i="4"/>
  <c r="W1666" i="4"/>
  <c r="W1730" i="4"/>
  <c r="R1849" i="4"/>
  <c r="X358" i="4"/>
  <c r="W1462" i="4"/>
  <c r="T1463" i="4"/>
  <c r="V1543" i="4"/>
  <c r="S1092" i="4"/>
  <c r="V1316" i="4"/>
  <c r="R1348" i="4"/>
  <c r="P1623" i="4"/>
  <c r="M1623" i="4" s="1"/>
  <c r="V1415" i="4"/>
  <c r="P389" i="4"/>
  <c r="M389" i="4" s="1"/>
  <c r="U1588" i="4"/>
  <c r="X389" i="4"/>
  <c r="U549" i="4"/>
  <c r="R1313" i="4"/>
  <c r="S1401" i="4"/>
  <c r="V1545" i="4"/>
  <c r="V1602" i="4"/>
  <c r="S1666" i="4"/>
  <c r="S1730" i="4"/>
  <c r="X1462" i="4"/>
  <c r="W1602" i="4"/>
  <c r="P1313" i="4"/>
  <c r="M1313" i="4" s="1"/>
  <c r="V1604" i="4"/>
  <c r="X1732" i="4"/>
  <c r="V1774" i="4"/>
  <c r="P1460" i="4"/>
  <c r="S321" i="4"/>
  <c r="X549" i="4"/>
  <c r="V549" i="4"/>
  <c r="X1145" i="4"/>
  <c r="S1145" i="4"/>
  <c r="T1401" i="4"/>
  <c r="R1401" i="4"/>
  <c r="M1401" i="4" s="1"/>
  <c r="T1545" i="4"/>
  <c r="S358" i="4"/>
  <c r="V1462" i="4"/>
  <c r="V1474" i="4"/>
  <c r="X1730" i="4"/>
  <c r="P1774" i="4"/>
  <c r="M1774" i="4" s="1"/>
  <c r="R1143" i="4"/>
  <c r="M1143" i="4" s="1"/>
  <c r="U1207" i="4"/>
  <c r="W1271" i="4"/>
  <c r="W1335" i="4"/>
  <c r="W1415" i="4"/>
  <c r="W1479" i="4"/>
  <c r="R1559" i="4"/>
  <c r="R1767" i="4"/>
  <c r="S892" i="4"/>
  <c r="R1092" i="4"/>
  <c r="U1316" i="4"/>
  <c r="X1348" i="4"/>
  <c r="P1154" i="4"/>
  <c r="R1671" i="4"/>
  <c r="P1223" i="4"/>
  <c r="V828" i="4"/>
  <c r="T572" i="4"/>
  <c r="S149" i="4"/>
  <c r="X1604" i="4"/>
  <c r="W850" i="4"/>
  <c r="R914" i="4"/>
  <c r="T1774" i="4"/>
  <c r="U1604" i="4"/>
  <c r="W1264" i="4"/>
  <c r="U1716" i="4"/>
  <c r="V358" i="4"/>
  <c r="T358" i="4"/>
  <c r="S1078" i="4"/>
  <c r="X1774" i="4"/>
  <c r="X687" i="4"/>
  <c r="U1264" i="4"/>
  <c r="V1264" i="4"/>
  <c r="P850" i="4"/>
  <c r="M850" i="4" s="1"/>
  <c r="S21" i="4"/>
  <c r="W189" i="4"/>
  <c r="V1588" i="4"/>
  <c r="R358" i="4"/>
  <c r="M358" i="4" s="1"/>
  <c r="W358" i="4"/>
  <c r="T1604" i="4"/>
  <c r="X816" i="4"/>
  <c r="T1264" i="4"/>
  <c r="X1033" i="4"/>
  <c r="V342" i="4"/>
  <c r="S914" i="4"/>
  <c r="R1971" i="4"/>
  <c r="W1060" i="4"/>
  <c r="V125" i="4"/>
  <c r="X253" i="4"/>
  <c r="X469" i="4"/>
  <c r="T1971" i="4"/>
  <c r="X658" i="4"/>
  <c r="S1206" i="4"/>
  <c r="W1971" i="4"/>
  <c r="T125" i="4"/>
  <c r="U149" i="4"/>
  <c r="R189" i="4"/>
  <c r="V253" i="4"/>
  <c r="W317" i="4"/>
  <c r="V469" i="4"/>
  <c r="S1334" i="4"/>
  <c r="W1604" i="4"/>
  <c r="P967" i="4"/>
  <c r="W967" i="4"/>
  <c r="U1843" i="4"/>
  <c r="V1843" i="4"/>
  <c r="T1843" i="4"/>
  <c r="W2003" i="4"/>
  <c r="P2003" i="4"/>
  <c r="P962" i="4"/>
  <c r="M962" i="4" s="1"/>
  <c r="W962" i="4"/>
  <c r="P423" i="4"/>
  <c r="S423" i="4"/>
  <c r="R423" i="4"/>
  <c r="W423" i="4"/>
  <c r="P342" i="4"/>
  <c r="X342" i="4"/>
  <c r="X1572" i="4"/>
  <c r="V1572" i="4"/>
  <c r="U1572" i="4"/>
  <c r="U804" i="4"/>
  <c r="W804" i="4"/>
  <c r="R804" i="4"/>
  <c r="T804" i="4"/>
  <c r="U676" i="4"/>
  <c r="S676" i="4"/>
  <c r="R676" i="4"/>
  <c r="P1398" i="4"/>
  <c r="V1398" i="4"/>
  <c r="X307" i="4"/>
  <c r="S307" i="4"/>
  <c r="U307" i="4"/>
  <c r="W307" i="4"/>
  <c r="P1026" i="4"/>
  <c r="W1026" i="4"/>
  <c r="S850" i="4"/>
  <c r="U850" i="4"/>
  <c r="S786" i="4"/>
  <c r="U786" i="4"/>
  <c r="P722" i="4"/>
  <c r="V722" i="4"/>
  <c r="X722" i="4"/>
  <c r="P658" i="4"/>
  <c r="M658" i="4" s="1"/>
  <c r="S658" i="4"/>
  <c r="U658" i="4"/>
  <c r="P594" i="4"/>
  <c r="W594" i="4"/>
  <c r="P551" i="4"/>
  <c r="V551" i="4"/>
  <c r="P487" i="4"/>
  <c r="V487" i="4"/>
  <c r="W487" i="4"/>
  <c r="P359" i="4"/>
  <c r="U359" i="4"/>
  <c r="V359" i="4"/>
  <c r="W1939" i="4"/>
  <c r="P532" i="4"/>
  <c r="M532" i="4" s="1"/>
  <c r="P804" i="4"/>
  <c r="M804" i="4" s="1"/>
  <c r="X21" i="4"/>
  <c r="V21" i="4"/>
  <c r="R125" i="4"/>
  <c r="M125" i="4" s="1"/>
  <c r="W125" i="4"/>
  <c r="X149" i="4"/>
  <c r="U189" i="4"/>
  <c r="S189" i="4"/>
  <c r="S253" i="4"/>
  <c r="U253" i="4"/>
  <c r="U317" i="4"/>
  <c r="S317" i="4"/>
  <c r="T469" i="4"/>
  <c r="R469" i="4"/>
  <c r="M469" i="4" s="1"/>
  <c r="U1017" i="4"/>
  <c r="W1033" i="4"/>
  <c r="R1572" i="4"/>
  <c r="M1572" i="4" s="1"/>
  <c r="X1971" i="4"/>
  <c r="R342" i="4"/>
  <c r="S342" i="4"/>
  <c r="S594" i="4"/>
  <c r="T658" i="4"/>
  <c r="U722" i="4"/>
  <c r="R722" i="4"/>
  <c r="T786" i="4"/>
  <c r="V850" i="4"/>
  <c r="X962" i="4"/>
  <c r="R1078" i="4"/>
  <c r="R1206" i="4"/>
  <c r="W1398" i="4"/>
  <c r="T307" i="4"/>
  <c r="W359" i="4"/>
  <c r="T551" i="4"/>
  <c r="P1971" i="4"/>
  <c r="M1971" i="4" s="1"/>
  <c r="W500" i="4"/>
  <c r="X676" i="4"/>
  <c r="S1060" i="4"/>
  <c r="W1572" i="4"/>
  <c r="P317" i="4"/>
  <c r="M317" i="4" s="1"/>
  <c r="P1142" i="4"/>
  <c r="P189" i="4"/>
  <c r="M189" i="4" s="1"/>
  <c r="P307" i="4"/>
  <c r="M307" i="4" s="1"/>
  <c r="S1843" i="4"/>
  <c r="S1907" i="4"/>
  <c r="R1907" i="4"/>
  <c r="P1907" i="4"/>
  <c r="P1334" i="4"/>
  <c r="M1334" i="4" s="1"/>
  <c r="T1334" i="4"/>
  <c r="U1334" i="4"/>
  <c r="R1270" i="4"/>
  <c r="S1270" i="4"/>
  <c r="P914" i="4"/>
  <c r="M914" i="4" s="1"/>
  <c r="T914" i="4"/>
  <c r="V914" i="4"/>
  <c r="P1060" i="4"/>
  <c r="T21" i="4"/>
  <c r="U125" i="4"/>
  <c r="S125" i="4"/>
  <c r="V149" i="4"/>
  <c r="T149" i="4"/>
  <c r="X189" i="4"/>
  <c r="W253" i="4"/>
  <c r="X317" i="4"/>
  <c r="V317" i="4"/>
  <c r="W469" i="4"/>
  <c r="U469" i="4"/>
  <c r="R1017" i="4"/>
  <c r="S1033" i="4"/>
  <c r="X1907" i="4"/>
  <c r="U342" i="4"/>
  <c r="X362" i="4"/>
  <c r="U594" i="4"/>
  <c r="V594" i="4"/>
  <c r="W658" i="4"/>
  <c r="T722" i="4"/>
  <c r="V786" i="4"/>
  <c r="W786" i="4"/>
  <c r="X850" i="4"/>
  <c r="X914" i="4"/>
  <c r="T1270" i="4"/>
  <c r="U1907" i="4"/>
  <c r="S359" i="4"/>
  <c r="U423" i="4"/>
  <c r="W551" i="4"/>
  <c r="R1843" i="4"/>
  <c r="P1843" i="4"/>
  <c r="M1843" i="4" s="1"/>
  <c r="T676" i="4"/>
  <c r="X804" i="4"/>
  <c r="R1476" i="4"/>
  <c r="M1476" i="4" s="1"/>
  <c r="S1572" i="4"/>
  <c r="P1206" i="4"/>
  <c r="M1206" i="4" s="1"/>
  <c r="T1031" i="4"/>
  <c r="V1031" i="4"/>
  <c r="V1971" i="4"/>
  <c r="S1971" i="4"/>
  <c r="U1060" i="4"/>
  <c r="X1060" i="4"/>
  <c r="R1060" i="4"/>
  <c r="T1060" i="4"/>
  <c r="W964" i="4"/>
  <c r="P964" i="4"/>
  <c r="V1142" i="4"/>
  <c r="S1142" i="4"/>
  <c r="R1142" i="4"/>
  <c r="W1078" i="4"/>
  <c r="P1078" i="4"/>
  <c r="M1078" i="4" s="1"/>
  <c r="T1078" i="4"/>
  <c r="W699" i="4"/>
  <c r="T699" i="4"/>
  <c r="P516" i="4"/>
  <c r="P676" i="4"/>
  <c r="M676" i="4" s="1"/>
  <c r="P740" i="4"/>
  <c r="P772" i="4"/>
  <c r="M772" i="4" s="1"/>
  <c r="W1843" i="4"/>
  <c r="W1907" i="4"/>
  <c r="P500" i="4"/>
  <c r="X125" i="4"/>
  <c r="R149" i="4"/>
  <c r="M149" i="4" s="1"/>
  <c r="W149" i="4"/>
  <c r="V189" i="4"/>
  <c r="T253" i="4"/>
  <c r="R253" i="4"/>
  <c r="M253" i="4" s="1"/>
  <c r="T317" i="4"/>
  <c r="S445" i="4"/>
  <c r="S469" i="4"/>
  <c r="U1033" i="4"/>
  <c r="V1033" i="4"/>
  <c r="V1049" i="4"/>
  <c r="T342" i="4"/>
  <c r="S362" i="4"/>
  <c r="X594" i="4"/>
  <c r="R594" i="4"/>
  <c r="V658" i="4"/>
  <c r="W722" i="4"/>
  <c r="R786" i="4"/>
  <c r="T850" i="4"/>
  <c r="W914" i="4"/>
  <c r="V1026" i="4"/>
  <c r="U1078" i="4"/>
  <c r="W1142" i="4"/>
  <c r="V307" i="4"/>
  <c r="X359" i="4"/>
  <c r="X423" i="4"/>
  <c r="U487" i="4"/>
  <c r="X967" i="4"/>
  <c r="V1907" i="4"/>
  <c r="W676" i="4"/>
  <c r="S804" i="4"/>
  <c r="T1572" i="4"/>
  <c r="P1270" i="4"/>
  <c r="M1270" i="4" s="1"/>
  <c r="P1031" i="4"/>
  <c r="P786" i="4"/>
  <c r="M786" i="4" s="1"/>
  <c r="X1264" i="4"/>
  <c r="P501" i="4"/>
  <c r="M501" i="4" s="1"/>
  <c r="P373" i="4"/>
  <c r="M373" i="4" s="1"/>
  <c r="U373" i="4"/>
  <c r="S373" i="4"/>
  <c r="X501" i="4"/>
  <c r="V501" i="4"/>
  <c r="T885" i="4"/>
  <c r="R885" i="4"/>
  <c r="W901" i="4"/>
  <c r="U917" i="4"/>
  <c r="S917" i="4"/>
  <c r="X933" i="4"/>
  <c r="V933" i="4"/>
  <c r="U1045" i="4"/>
  <c r="S1045" i="4"/>
  <c r="X1591" i="4"/>
  <c r="X1639" i="4"/>
  <c r="T1655" i="4"/>
  <c r="T1719" i="4"/>
  <c r="T1735" i="4"/>
  <c r="T1783" i="4"/>
  <c r="U574" i="4"/>
  <c r="T734" i="4"/>
  <c r="R734" i="4"/>
  <c r="U814" i="4"/>
  <c r="S814" i="4"/>
  <c r="S830" i="4"/>
  <c r="V974" i="4"/>
  <c r="W974" i="4"/>
  <c r="R1006" i="4"/>
  <c r="T1006" i="4"/>
  <c r="V1154" i="4"/>
  <c r="X1346" i="4"/>
  <c r="T1623" i="4"/>
  <c r="U1751" i="4"/>
  <c r="U1783" i="4"/>
  <c r="T1095" i="4"/>
  <c r="U1143" i="4"/>
  <c r="U1175" i="4"/>
  <c r="S1207" i="4"/>
  <c r="U1239" i="4"/>
  <c r="T1287" i="4"/>
  <c r="V1319" i="4"/>
  <c r="U1351" i="4"/>
  <c r="V1399" i="4"/>
  <c r="V1431" i="4"/>
  <c r="V1463" i="4"/>
  <c r="U1495" i="4"/>
  <c r="X1527" i="4"/>
  <c r="V1719" i="4"/>
  <c r="T8" i="4"/>
  <c r="W24" i="4"/>
  <c r="X56" i="4"/>
  <c r="V72" i="4"/>
  <c r="R88" i="4"/>
  <c r="M88" i="4" s="1"/>
  <c r="U120" i="4"/>
  <c r="V136" i="4"/>
  <c r="U232" i="4"/>
  <c r="X280" i="4"/>
  <c r="V296" i="4"/>
  <c r="X328" i="4"/>
  <c r="V448" i="4"/>
  <c r="T448" i="4"/>
  <c r="S636" i="4"/>
  <c r="T1092" i="4"/>
  <c r="V1092" i="4"/>
  <c r="X1188" i="4"/>
  <c r="S1316" i="4"/>
  <c r="X1316" i="4"/>
  <c r="V1348" i="4"/>
  <c r="T1348" i="4"/>
  <c r="P1045" i="4"/>
  <c r="M1045" i="4" s="1"/>
  <c r="P1090" i="4"/>
  <c r="P814" i="4"/>
  <c r="M814" i="4" s="1"/>
  <c r="P1127" i="4"/>
  <c r="P1079" i="4"/>
  <c r="M1079" i="4" s="1"/>
  <c r="S312" i="4"/>
  <c r="V216" i="4"/>
  <c r="V184" i="4"/>
  <c r="V104" i="4"/>
  <c r="P1006" i="4"/>
  <c r="M1006" i="4" s="1"/>
  <c r="S328" i="4"/>
  <c r="S296" i="4"/>
  <c r="X264" i="4"/>
  <c r="R232" i="4"/>
  <c r="M232" i="4" s="1"/>
  <c r="S152" i="4"/>
  <c r="R40" i="4"/>
  <c r="M40" i="4" s="1"/>
  <c r="P734" i="4"/>
  <c r="M734" i="4" s="1"/>
  <c r="P1751" i="4"/>
  <c r="U1655" i="4"/>
  <c r="P1367" i="4"/>
  <c r="P1047" i="4"/>
  <c r="W1655" i="4"/>
  <c r="W1751" i="4"/>
  <c r="P1092" i="4"/>
  <c r="M1092" i="4" s="1"/>
  <c r="T373" i="4"/>
  <c r="W501" i="4"/>
  <c r="U885" i="4"/>
  <c r="X901" i="4"/>
  <c r="T917" i="4"/>
  <c r="T1045" i="4"/>
  <c r="S1607" i="4"/>
  <c r="U734" i="4"/>
  <c r="V814" i="4"/>
  <c r="U1006" i="4"/>
  <c r="X1282" i="4"/>
  <c r="T1607" i="4"/>
  <c r="U419" i="4"/>
  <c r="T983" i="4"/>
  <c r="U1255" i="4"/>
  <c r="X1303" i="4"/>
  <c r="R1335" i="4"/>
  <c r="M1335" i="4" s="1"/>
  <c r="R1447" i="4"/>
  <c r="R1479" i="4"/>
  <c r="U1511" i="4"/>
  <c r="T1543" i="4"/>
  <c r="S1575" i="4"/>
  <c r="V8" i="4"/>
  <c r="T88" i="4"/>
  <c r="W448" i="4"/>
  <c r="X1092" i="4"/>
  <c r="W1348" i="4"/>
  <c r="S209" i="4"/>
  <c r="V1241" i="4"/>
  <c r="P1616" i="4"/>
  <c r="U1550" i="4"/>
  <c r="X1616" i="4"/>
  <c r="P1124" i="4"/>
  <c r="X1891" i="4"/>
  <c r="W985" i="4"/>
  <c r="S1169" i="4"/>
  <c r="P888" i="4"/>
  <c r="M888" i="4" s="1"/>
  <c r="V1157" i="4"/>
  <c r="W1979" i="4"/>
  <c r="U953" i="4"/>
  <c r="X1413" i="4"/>
  <c r="P1584" i="4"/>
  <c r="V209" i="4"/>
  <c r="R953" i="4"/>
  <c r="R1497" i="4"/>
  <c r="T1827" i="4"/>
  <c r="P1827" i="4"/>
  <c r="P1293" i="4"/>
  <c r="U1293" i="4"/>
  <c r="P1165" i="4"/>
  <c r="U1165" i="4"/>
  <c r="R416" i="4"/>
  <c r="P416" i="4"/>
  <c r="S1824" i="4"/>
  <c r="U1824" i="4"/>
  <c r="V1708" i="4"/>
  <c r="P1708" i="4"/>
  <c r="U1708" i="4"/>
  <c r="P1025" i="4"/>
  <c r="W1025" i="4"/>
  <c r="T400" i="4"/>
  <c r="X400" i="4"/>
  <c r="X1647" i="4"/>
  <c r="U1647" i="4"/>
  <c r="R626" i="4"/>
  <c r="T626" i="4"/>
  <c r="P813" i="4"/>
  <c r="X813" i="4"/>
  <c r="P797" i="4"/>
  <c r="R797" i="4"/>
  <c r="P733" i="4"/>
  <c r="T733" i="4"/>
  <c r="P605" i="4"/>
  <c r="T605" i="4"/>
  <c r="P313" i="4"/>
  <c r="X313" i="4"/>
  <c r="U192" i="4"/>
  <c r="P192" i="4"/>
  <c r="T315" i="4"/>
  <c r="U315" i="4"/>
  <c r="R267" i="4"/>
  <c r="W267" i="4"/>
  <c r="W139" i="4"/>
  <c r="U139" i="4"/>
  <c r="W75" i="4"/>
  <c r="X75" i="4"/>
  <c r="V59" i="4"/>
  <c r="S59" i="4"/>
  <c r="T254" i="4"/>
  <c r="W254" i="4"/>
  <c r="S190" i="4"/>
  <c r="T190" i="4"/>
  <c r="T110" i="4"/>
  <c r="R110" i="4"/>
  <c r="V62" i="4"/>
  <c r="S62" i="4"/>
  <c r="P341" i="4"/>
  <c r="V341" i="4"/>
  <c r="X341" i="4"/>
  <c r="P965" i="4"/>
  <c r="W965" i="4"/>
  <c r="T965" i="4"/>
  <c r="P1306" i="4"/>
  <c r="T1306" i="4"/>
  <c r="S1306" i="4"/>
  <c r="W1306" i="4"/>
  <c r="X1306" i="4"/>
  <c r="V1306" i="4"/>
  <c r="T1648" i="4"/>
  <c r="U1648" i="4"/>
  <c r="W1648" i="4"/>
  <c r="S1648" i="4"/>
  <c r="V1648" i="4"/>
  <c r="S1875" i="4"/>
  <c r="R1875" i="4"/>
  <c r="X1875" i="4"/>
  <c r="T1875" i="4"/>
  <c r="P1875" i="4"/>
  <c r="M1875" i="4" s="1"/>
  <c r="V1875" i="4"/>
  <c r="P703" i="4"/>
  <c r="T703" i="4"/>
  <c r="V703" i="4"/>
  <c r="X703" i="4"/>
  <c r="R703" i="4"/>
  <c r="S703" i="4"/>
  <c r="W703" i="4"/>
  <c r="U703" i="4"/>
  <c r="P1102" i="4"/>
  <c r="X1102" i="4"/>
  <c r="W1102" i="4"/>
  <c r="U1102" i="4"/>
  <c r="T1102" i="4"/>
  <c r="S1102" i="4"/>
  <c r="P1273" i="4"/>
  <c r="X1273" i="4"/>
  <c r="W1273" i="4"/>
  <c r="V1273" i="4"/>
  <c r="R1273" i="4"/>
  <c r="U1614" i="4"/>
  <c r="T1614" i="4"/>
  <c r="P1614" i="4"/>
  <c r="M1614" i="4" s="1"/>
  <c r="X1614" i="4"/>
  <c r="W1614" i="4"/>
  <c r="S1614" i="4"/>
  <c r="R1850" i="4"/>
  <c r="U1850" i="4"/>
  <c r="W1850" i="4"/>
  <c r="X1850" i="4"/>
  <c r="S1850" i="4"/>
  <c r="T1850" i="4"/>
  <c r="R1978" i="4"/>
  <c r="T1978" i="4"/>
  <c r="X1978" i="4"/>
  <c r="P1978" i="4"/>
  <c r="M1978" i="4" s="1"/>
  <c r="W1978" i="4"/>
  <c r="P790" i="4"/>
  <c r="T790" i="4"/>
  <c r="R790" i="4"/>
  <c r="S790" i="4"/>
  <c r="V790" i="4"/>
  <c r="W790" i="4"/>
  <c r="X790" i="4"/>
  <c r="U790" i="4"/>
  <c r="P1082" i="4"/>
  <c r="W1082" i="4"/>
  <c r="V1082" i="4"/>
  <c r="S1082" i="4"/>
  <c r="R1082" i="4"/>
  <c r="T1082" i="4"/>
  <c r="U1082" i="4"/>
  <c r="P1253" i="4"/>
  <c r="W1253" i="4"/>
  <c r="R1253" i="4"/>
  <c r="S1253" i="4"/>
  <c r="X1253" i="4"/>
  <c r="T1253" i="4"/>
  <c r="U1424" i="4"/>
  <c r="W1424" i="4"/>
  <c r="X1424" i="4"/>
  <c r="R1424" i="4"/>
  <c r="T1424" i="4"/>
  <c r="V1424" i="4"/>
  <c r="T1680" i="4"/>
  <c r="R1680" i="4"/>
  <c r="W1680" i="4"/>
  <c r="U1680" i="4"/>
  <c r="S1680" i="4"/>
  <c r="V1680" i="4"/>
  <c r="S1835" i="4"/>
  <c r="V1835" i="4"/>
  <c r="X1835" i="4"/>
  <c r="T1835" i="4"/>
  <c r="P1835" i="4"/>
  <c r="R1835" i="4"/>
  <c r="S1963" i="4"/>
  <c r="U1963" i="4"/>
  <c r="T1963" i="4"/>
  <c r="P1963" i="4"/>
  <c r="M1963" i="4" s="1"/>
  <c r="R1963" i="4"/>
  <c r="P563" i="4"/>
  <c r="T563" i="4"/>
  <c r="V563" i="4"/>
  <c r="X563" i="4"/>
  <c r="R563" i="4"/>
  <c r="S563" i="4"/>
  <c r="W563" i="4"/>
  <c r="U563" i="4"/>
  <c r="P1134" i="4"/>
  <c r="S1134" i="4"/>
  <c r="V1134" i="4"/>
  <c r="W1134" i="4"/>
  <c r="U1134" i="4"/>
  <c r="T1134" i="4"/>
  <c r="X1134" i="4"/>
  <c r="U1592" i="4"/>
  <c r="V1874" i="4"/>
  <c r="P752" i="4"/>
  <c r="M752" i="4" s="1"/>
  <c r="X121" i="4"/>
  <c r="X145" i="4"/>
  <c r="V313" i="4"/>
  <c r="W829" i="4"/>
  <c r="V1293" i="4"/>
  <c r="V1963" i="4"/>
  <c r="V399" i="4"/>
  <c r="W399" i="4"/>
  <c r="P776" i="4"/>
  <c r="W776" i="4"/>
  <c r="P1157" i="4"/>
  <c r="M1157" i="4" s="1"/>
  <c r="U1157" i="4"/>
  <c r="S1157" i="4"/>
  <c r="T1157" i="4"/>
  <c r="T1328" i="4"/>
  <c r="U1328" i="4"/>
  <c r="V1498" i="4"/>
  <c r="W1498" i="4"/>
  <c r="R1669" i="4"/>
  <c r="V1669" i="4"/>
  <c r="P1955" i="4"/>
  <c r="M1955" i="4" s="1"/>
  <c r="R1955" i="4"/>
  <c r="V534" i="4"/>
  <c r="X534" i="4"/>
  <c r="W534" i="4"/>
  <c r="P1209" i="4"/>
  <c r="M1209" i="4" s="1"/>
  <c r="V1209" i="4"/>
  <c r="T1209" i="4"/>
  <c r="X1209" i="4"/>
  <c r="T1380" i="4"/>
  <c r="W1380" i="4"/>
  <c r="U1802" i="4"/>
  <c r="X1802" i="4"/>
  <c r="S1802" i="4"/>
  <c r="W1802" i="4"/>
  <c r="P704" i="4"/>
  <c r="W704" i="4"/>
  <c r="U932" i="4"/>
  <c r="X932" i="4"/>
  <c r="V1104" i="4"/>
  <c r="S1104" i="4"/>
  <c r="P1445" i="4"/>
  <c r="R1445" i="4"/>
  <c r="X1445" i="4"/>
  <c r="S1445" i="4"/>
  <c r="V1445" i="4"/>
  <c r="V1616" i="4"/>
  <c r="T1616" i="4"/>
  <c r="W1915" i="4"/>
  <c r="U1915" i="4"/>
  <c r="R1915" i="4"/>
  <c r="U774" i="4"/>
  <c r="T774" i="4"/>
  <c r="P985" i="4"/>
  <c r="X985" i="4"/>
  <c r="S985" i="4"/>
  <c r="R1582" i="4"/>
  <c r="U1582" i="4"/>
  <c r="S1826" i="4"/>
  <c r="W1826" i="4"/>
  <c r="V1954" i="4"/>
  <c r="S1954" i="4"/>
  <c r="W1835" i="4"/>
  <c r="W1875" i="4"/>
  <c r="V1890" i="4"/>
  <c r="W1919" i="4"/>
  <c r="W1963" i="4"/>
  <c r="P320" i="4"/>
  <c r="P732" i="4"/>
  <c r="P1156" i="4"/>
  <c r="P1380" i="4"/>
  <c r="V29" i="4"/>
  <c r="U65" i="4"/>
  <c r="T249" i="4"/>
  <c r="X321" i="4"/>
  <c r="R321" i="4"/>
  <c r="U341" i="4"/>
  <c r="R341" i="4"/>
  <c r="R557" i="4"/>
  <c r="M557" i="4" s="1"/>
  <c r="S573" i="4"/>
  <c r="V605" i="4"/>
  <c r="S621" i="4"/>
  <c r="X637" i="4"/>
  <c r="V845" i="4"/>
  <c r="U861" i="4"/>
  <c r="R925" i="4"/>
  <c r="M925" i="4" s="1"/>
  <c r="X965" i="4"/>
  <c r="W981" i="4"/>
  <c r="T997" i="4"/>
  <c r="T1017" i="4"/>
  <c r="T1049" i="4"/>
  <c r="V1253" i="4"/>
  <c r="U1305" i="4"/>
  <c r="T1477" i="4"/>
  <c r="X1509" i="4"/>
  <c r="X1561" i="4"/>
  <c r="V1785" i="4"/>
  <c r="R774" i="4"/>
  <c r="V1038" i="4"/>
  <c r="X1242" i="4"/>
  <c r="R1306" i="4"/>
  <c r="R1390" i="4"/>
  <c r="X1646" i="4"/>
  <c r="X1890" i="4"/>
  <c r="P1850" i="4"/>
  <c r="M1850" i="4" s="1"/>
  <c r="U747" i="4"/>
  <c r="S859" i="4"/>
  <c r="S931" i="4"/>
  <c r="W1700" i="4"/>
  <c r="X484" i="4"/>
  <c r="T632" i="4"/>
  <c r="S1124" i="4"/>
  <c r="P969" i="4"/>
  <c r="U969" i="4"/>
  <c r="S969" i="4"/>
  <c r="P1097" i="4"/>
  <c r="V1097" i="4"/>
  <c r="U1097" i="4"/>
  <c r="R1268" i="4"/>
  <c r="P1268" i="4"/>
  <c r="M1268" i="4" s="1"/>
  <c r="R1846" i="4"/>
  <c r="T1846" i="4"/>
  <c r="V1945" i="4"/>
  <c r="R1945" i="4"/>
  <c r="P1801" i="4"/>
  <c r="M1801" i="4" s="1"/>
  <c r="R1801" i="4"/>
  <c r="V1784" i="4"/>
  <c r="R1784" i="4"/>
  <c r="P1357" i="4"/>
  <c r="V1357" i="4"/>
  <c r="X1357" i="4"/>
  <c r="T730" i="4"/>
  <c r="R730" i="4"/>
  <c r="R1686" i="4"/>
  <c r="T1686" i="4"/>
  <c r="V1622" i="4"/>
  <c r="T1622" i="4"/>
  <c r="W1452" i="4"/>
  <c r="V1452" i="4"/>
  <c r="P1281" i="4"/>
  <c r="T1281" i="4"/>
  <c r="P1089" i="4"/>
  <c r="W1089" i="4"/>
  <c r="U458" i="4"/>
  <c r="S458" i="4"/>
  <c r="R1567" i="4"/>
  <c r="V1567" i="4"/>
  <c r="V943" i="4"/>
  <c r="U943" i="4"/>
  <c r="T519" i="4"/>
  <c r="U519" i="4"/>
  <c r="P117" i="4"/>
  <c r="W117" i="4"/>
  <c r="P685" i="4"/>
  <c r="M685" i="4" s="1"/>
  <c r="R685" i="4"/>
  <c r="P509" i="4"/>
  <c r="M509" i="4" s="1"/>
  <c r="X509" i="4"/>
  <c r="P397" i="4"/>
  <c r="W397" i="4"/>
  <c r="P57" i="4"/>
  <c r="U57" i="4"/>
  <c r="T304" i="4"/>
  <c r="S304" i="4"/>
  <c r="P144" i="4"/>
  <c r="V144" i="4"/>
  <c r="P862" i="4"/>
  <c r="W862" i="4"/>
  <c r="R862" i="4"/>
  <c r="T862" i="4"/>
  <c r="X862" i="4"/>
  <c r="S862" i="4"/>
  <c r="P1221" i="4"/>
  <c r="M1221" i="4" s="1"/>
  <c r="W1221" i="4"/>
  <c r="V1221" i="4"/>
  <c r="S1221" i="4"/>
  <c r="X1221" i="4"/>
  <c r="P1562" i="4"/>
  <c r="V1562" i="4"/>
  <c r="X1562" i="4"/>
  <c r="T1562" i="4"/>
  <c r="R1562" i="4"/>
  <c r="U1562" i="4"/>
  <c r="S1562" i="4"/>
  <c r="W1562" i="4"/>
  <c r="S1939" i="4"/>
  <c r="U1939" i="4"/>
  <c r="V1939" i="4"/>
  <c r="X1939" i="4"/>
  <c r="P1939" i="4"/>
  <c r="U816" i="4"/>
  <c r="W816" i="4"/>
  <c r="R816" i="4"/>
  <c r="M816" i="4" s="1"/>
  <c r="T816" i="4"/>
  <c r="V816" i="4"/>
  <c r="S816" i="4"/>
  <c r="P1358" i="4"/>
  <c r="M1358" i="4" s="1"/>
  <c r="S1358" i="4"/>
  <c r="U1358" i="4"/>
  <c r="R1358" i="4"/>
  <c r="X1358" i="4"/>
  <c r="V1358" i="4"/>
  <c r="V904" i="4"/>
  <c r="T904" i="4"/>
  <c r="S904" i="4"/>
  <c r="X904" i="4"/>
  <c r="U904" i="4"/>
  <c r="P904" i="4"/>
  <c r="M904" i="4" s="1"/>
  <c r="W1899" i="4"/>
  <c r="P768" i="4"/>
  <c r="T81" i="4"/>
  <c r="W129" i="4"/>
  <c r="V321" i="4"/>
  <c r="S341" i="4"/>
  <c r="R461" i="4"/>
  <c r="U541" i="4"/>
  <c r="X557" i="4"/>
  <c r="X845" i="4"/>
  <c r="W909" i="4"/>
  <c r="T925" i="4"/>
  <c r="R965" i="4"/>
  <c r="U997" i="4"/>
  <c r="X1017" i="4"/>
  <c r="U1049" i="4"/>
  <c r="T1221" i="4"/>
  <c r="S1273" i="4"/>
  <c r="V1305" i="4"/>
  <c r="X1679" i="4"/>
  <c r="X1963" i="4"/>
  <c r="S1978" i="4"/>
  <c r="W1732" i="4"/>
  <c r="U1978" i="4"/>
  <c r="P1205" i="4"/>
  <c r="U1205" i="4"/>
  <c r="P1233" i="4"/>
  <c r="R1233" i="4"/>
  <c r="S627" i="4"/>
  <c r="V627" i="4"/>
  <c r="R890" i="4"/>
  <c r="X890" i="4"/>
  <c r="P1072" i="4"/>
  <c r="M1072" i="4" s="1"/>
  <c r="R1072" i="4"/>
  <c r="P1413" i="4"/>
  <c r="V1413" i="4"/>
  <c r="U1413" i="4"/>
  <c r="S1413" i="4"/>
  <c r="S1584" i="4"/>
  <c r="V1584" i="4"/>
  <c r="R1584" i="4"/>
  <c r="W1754" i="4"/>
  <c r="U1754" i="4"/>
  <c r="X1754" i="4"/>
  <c r="P209" i="4"/>
  <c r="U209" i="4"/>
  <c r="T731" i="4"/>
  <c r="S731" i="4"/>
  <c r="P953" i="4"/>
  <c r="M953" i="4" s="1"/>
  <c r="T953" i="4"/>
  <c r="V953" i="4"/>
  <c r="T1294" i="4"/>
  <c r="S1294" i="4"/>
  <c r="P1465" i="4"/>
  <c r="M1465" i="4" s="1"/>
  <c r="U1465" i="4"/>
  <c r="T1465" i="4"/>
  <c r="S1465" i="4"/>
  <c r="W1465" i="4"/>
  <c r="S1636" i="4"/>
  <c r="U1636" i="4"/>
  <c r="X1721" i="4"/>
  <c r="V1721" i="4"/>
  <c r="P1721" i="4"/>
  <c r="M1721" i="4" s="1"/>
  <c r="R1721" i="4"/>
  <c r="P1866" i="4"/>
  <c r="S1866" i="4"/>
  <c r="W1930" i="4"/>
  <c r="X1930" i="4"/>
  <c r="P1994" i="4"/>
  <c r="S1994" i="4"/>
  <c r="X1994" i="4"/>
  <c r="T1018" i="4"/>
  <c r="U1018" i="4"/>
  <c r="P1189" i="4"/>
  <c r="U1189" i="4"/>
  <c r="T1189" i="4"/>
  <c r="W1189" i="4"/>
  <c r="X1189" i="4"/>
  <c r="W1360" i="4"/>
  <c r="V1360" i="4"/>
  <c r="R1701" i="4"/>
  <c r="P1701" i="4"/>
  <c r="V1701" i="4"/>
  <c r="T1851" i="4"/>
  <c r="X1851" i="4"/>
  <c r="W1851" i="4"/>
  <c r="S1070" i="4"/>
  <c r="T1070" i="4"/>
  <c r="P1241" i="4"/>
  <c r="M1241" i="4" s="1"/>
  <c r="U1241" i="4"/>
  <c r="W1241" i="4"/>
  <c r="R1241" i="4"/>
  <c r="S1326" i="4"/>
  <c r="U1326" i="4"/>
  <c r="R1326" i="4"/>
  <c r="P1497" i="4"/>
  <c r="M1497" i="4" s="1"/>
  <c r="W1497" i="4"/>
  <c r="T1497" i="4"/>
  <c r="V1497" i="4"/>
  <c r="X1497" i="4"/>
  <c r="W1668" i="4"/>
  <c r="R1668" i="4"/>
  <c r="U1668" i="4"/>
  <c r="V1614" i="4"/>
  <c r="R1616" i="4"/>
  <c r="X1680" i="4"/>
  <c r="W1791" i="4"/>
  <c r="W1827" i="4"/>
  <c r="V1850" i="4"/>
  <c r="W1955" i="4"/>
  <c r="V1978" i="4"/>
  <c r="V1994" i="4"/>
  <c r="P64" i="4"/>
  <c r="P392" i="4"/>
  <c r="P1104" i="4"/>
  <c r="P1412" i="4"/>
  <c r="P1524" i="4"/>
  <c r="P1636" i="4"/>
  <c r="P1680" i="4"/>
  <c r="M1680" i="4" s="1"/>
  <c r="P1904" i="4"/>
  <c r="T17" i="4"/>
  <c r="T33" i="4"/>
  <c r="T193" i="4"/>
  <c r="R205" i="4"/>
  <c r="M205" i="4" s="1"/>
  <c r="T209" i="4"/>
  <c r="R249" i="4"/>
  <c r="M249" i="4" s="1"/>
  <c r="R257" i="4"/>
  <c r="M257" i="4" s="1"/>
  <c r="X289" i="4"/>
  <c r="X305" i="4"/>
  <c r="T341" i="4"/>
  <c r="U349" i="4"/>
  <c r="X429" i="4"/>
  <c r="R637" i="4"/>
  <c r="M637" i="4" s="1"/>
  <c r="S653" i="4"/>
  <c r="W669" i="4"/>
  <c r="V733" i="4"/>
  <c r="S749" i="4"/>
  <c r="X765" i="4"/>
  <c r="S953" i="4"/>
  <c r="S965" i="4"/>
  <c r="U985" i="4"/>
  <c r="X1157" i="4"/>
  <c r="R1165" i="4"/>
  <c r="V1189" i="4"/>
  <c r="S1209" i="4"/>
  <c r="U1221" i="4"/>
  <c r="U1253" i="4"/>
  <c r="U1273" i="4"/>
  <c r="V1737" i="4"/>
  <c r="T1743" i="4"/>
  <c r="R1753" i="4"/>
  <c r="S1786" i="4"/>
  <c r="X1915" i="4"/>
  <c r="T818" i="4"/>
  <c r="V862" i="4"/>
  <c r="V986" i="4"/>
  <c r="U1046" i="4"/>
  <c r="X1082" i="4"/>
  <c r="R1102" i="4"/>
  <c r="R1134" i="4"/>
  <c r="W1358" i="4"/>
  <c r="W1615" i="4"/>
  <c r="R1648" i="4"/>
  <c r="U1875" i="4"/>
  <c r="R1939" i="4"/>
  <c r="W904" i="4"/>
  <c r="S1424" i="4"/>
  <c r="X1695" i="4"/>
  <c r="U1695" i="4"/>
  <c r="P717" i="4"/>
  <c r="M717" i="4" s="1"/>
  <c r="X717" i="4"/>
  <c r="R717" i="4"/>
  <c r="P589" i="4"/>
  <c r="M589" i="4" s="1"/>
  <c r="R589" i="4"/>
  <c r="P493" i="4"/>
  <c r="S493" i="4"/>
  <c r="P477" i="4"/>
  <c r="V477" i="4"/>
  <c r="P413" i="4"/>
  <c r="M413" i="4" s="1"/>
  <c r="T413" i="4"/>
  <c r="P381" i="4"/>
  <c r="V381" i="4"/>
  <c r="X331" i="4"/>
  <c r="W331" i="4"/>
  <c r="V251" i="4"/>
  <c r="R251" i="4"/>
  <c r="U203" i="4"/>
  <c r="W203" i="4"/>
  <c r="S123" i="4"/>
  <c r="X123" i="4"/>
  <c r="X11" i="4"/>
  <c r="V286" i="4"/>
  <c r="T286" i="4"/>
  <c r="P570" i="4"/>
  <c r="W570" i="4"/>
  <c r="R570" i="4"/>
  <c r="X570" i="4"/>
  <c r="V570" i="4"/>
  <c r="U570" i="4"/>
  <c r="T570" i="4"/>
  <c r="P1050" i="4"/>
  <c r="M1050" i="4" s="1"/>
  <c r="W1050" i="4"/>
  <c r="R1050" i="4"/>
  <c r="U1050" i="4"/>
  <c r="S1050" i="4"/>
  <c r="V1050" i="4"/>
  <c r="T1050" i="4"/>
  <c r="X1050" i="4"/>
  <c r="U1392" i="4"/>
  <c r="W1392" i="4"/>
  <c r="V1392" i="4"/>
  <c r="T1392" i="4"/>
  <c r="S1392" i="4"/>
  <c r="R1392" i="4"/>
  <c r="P1392" i="4"/>
  <c r="M1392" i="4" s="1"/>
  <c r="U1733" i="4"/>
  <c r="X1733" i="4"/>
  <c r="T1733" i="4"/>
  <c r="W1733" i="4"/>
  <c r="V1733" i="4"/>
  <c r="P1733" i="4"/>
  <c r="M1733" i="4" s="1"/>
  <c r="S2003" i="4"/>
  <c r="V2003" i="4"/>
  <c r="R2003" i="4"/>
  <c r="X2003" i="4"/>
  <c r="T2003" i="4"/>
  <c r="U2003" i="4"/>
  <c r="P931" i="4"/>
  <c r="M931" i="4" s="1"/>
  <c r="U931" i="4"/>
  <c r="W931" i="4"/>
  <c r="R931" i="4"/>
  <c r="X931" i="4"/>
  <c r="V931" i="4"/>
  <c r="S1188" i="4"/>
  <c r="U1188" i="4"/>
  <c r="W1188" i="4"/>
  <c r="V1188" i="4"/>
  <c r="T1188" i="4"/>
  <c r="R1188" i="4"/>
  <c r="M1188" i="4" s="1"/>
  <c r="P1529" i="4"/>
  <c r="S1529" i="4"/>
  <c r="U1529" i="4"/>
  <c r="T1529" i="4"/>
  <c r="R1529" i="4"/>
  <c r="V1529" i="4"/>
  <c r="U1785" i="4"/>
  <c r="X1785" i="4"/>
  <c r="R1785" i="4"/>
  <c r="M1785" i="4" s="1"/>
  <c r="T1785" i="4"/>
  <c r="W1785" i="4"/>
  <c r="S1785" i="4"/>
  <c r="R1914" i="4"/>
  <c r="U1914" i="4"/>
  <c r="W1914" i="4"/>
  <c r="X1914" i="4"/>
  <c r="P1914" i="4"/>
  <c r="M1914" i="4" s="1"/>
  <c r="S1914" i="4"/>
  <c r="V1914" i="4"/>
  <c r="P655" i="4"/>
  <c r="M655" i="4" s="1"/>
  <c r="X655" i="4"/>
  <c r="S655" i="4"/>
  <c r="U655" i="4"/>
  <c r="V655" i="4"/>
  <c r="W655" i="4"/>
  <c r="P997" i="4"/>
  <c r="M997" i="4" s="1"/>
  <c r="V997" i="4"/>
  <c r="X997" i="4"/>
  <c r="S997" i="4"/>
  <c r="R1168" i="4"/>
  <c r="M1168" i="4" s="1"/>
  <c r="T1168" i="4"/>
  <c r="S1168" i="4"/>
  <c r="U1168" i="4"/>
  <c r="W1168" i="4"/>
  <c r="V1168" i="4"/>
  <c r="X1168" i="4"/>
  <c r="P1338" i="4"/>
  <c r="M1338" i="4" s="1"/>
  <c r="S1338" i="4"/>
  <c r="U1338" i="4"/>
  <c r="W1338" i="4"/>
  <c r="T1338" i="4"/>
  <c r="R1338" i="4"/>
  <c r="U1594" i="4"/>
  <c r="V1594" i="4"/>
  <c r="S1594" i="4"/>
  <c r="T1594" i="4"/>
  <c r="P1594" i="4"/>
  <c r="R1594" i="4"/>
  <c r="U1765" i="4"/>
  <c r="X1765" i="4"/>
  <c r="T1765" i="4"/>
  <c r="S1765" i="4"/>
  <c r="P1765" i="4"/>
  <c r="M1765" i="4" s="1"/>
  <c r="W1765" i="4"/>
  <c r="V1765" i="4"/>
  <c r="S1899" i="4"/>
  <c r="V1899" i="4"/>
  <c r="R1899" i="4"/>
  <c r="T1899" i="4"/>
  <c r="P1899" i="4"/>
  <c r="M1899" i="4" s="1"/>
  <c r="X1899" i="4"/>
  <c r="P321" i="4"/>
  <c r="M321" i="4" s="1"/>
  <c r="W321" i="4"/>
  <c r="P746" i="4"/>
  <c r="M746" i="4" s="1"/>
  <c r="W746" i="4"/>
  <c r="R746" i="4"/>
  <c r="X746" i="4"/>
  <c r="V746" i="4"/>
  <c r="U746" i="4"/>
  <c r="S746" i="4"/>
  <c r="T746" i="4"/>
  <c r="P859" i="4"/>
  <c r="R859" i="4"/>
  <c r="T859" i="4"/>
  <c r="V859" i="4"/>
  <c r="U859" i="4"/>
  <c r="W859" i="4"/>
  <c r="V964" i="4"/>
  <c r="X964" i="4"/>
  <c r="S964" i="4"/>
  <c r="T964" i="4"/>
  <c r="U964" i="4"/>
  <c r="R964" i="4"/>
  <c r="P1049" i="4"/>
  <c r="M1049" i="4" s="1"/>
  <c r="W1049" i="4"/>
  <c r="R1049" i="4"/>
  <c r="X1049" i="4"/>
  <c r="V1220" i="4"/>
  <c r="R1220" i="4"/>
  <c r="W1220" i="4"/>
  <c r="X1220" i="4"/>
  <c r="S1220" i="4"/>
  <c r="P1220" i="4"/>
  <c r="M1220" i="4" s="1"/>
  <c r="T1220" i="4"/>
  <c r="P1305" i="4"/>
  <c r="M1305" i="4" s="1"/>
  <c r="X1305" i="4"/>
  <c r="S1305" i="4"/>
  <c r="R1305" i="4"/>
  <c r="T1305" i="4"/>
  <c r="P1390" i="4"/>
  <c r="M1390" i="4" s="1"/>
  <c r="S1390" i="4"/>
  <c r="U1390" i="4"/>
  <c r="W1390" i="4"/>
  <c r="T1390" i="4"/>
  <c r="X1390" i="4"/>
  <c r="X1476" i="4"/>
  <c r="S1476" i="4"/>
  <c r="T1476" i="4"/>
  <c r="W1476" i="4"/>
  <c r="U1476" i="4"/>
  <c r="V1476" i="4"/>
  <c r="P1561" i="4"/>
  <c r="M1561" i="4" s="1"/>
  <c r="S1561" i="4"/>
  <c r="W1561" i="4"/>
  <c r="V1561" i="4"/>
  <c r="T1561" i="4"/>
  <c r="R1646" i="4"/>
  <c r="U1646" i="4"/>
  <c r="P1646" i="4"/>
  <c r="T1646" i="4"/>
  <c r="W1646" i="4"/>
  <c r="S1646" i="4"/>
  <c r="T1732" i="4"/>
  <c r="R1732" i="4"/>
  <c r="S1732" i="4"/>
  <c r="V1732" i="4"/>
  <c r="R1810" i="4"/>
  <c r="X1810" i="4"/>
  <c r="S1810" i="4"/>
  <c r="P1810" i="4"/>
  <c r="M1810" i="4" s="1"/>
  <c r="T1810" i="4"/>
  <c r="U1810" i="4"/>
  <c r="R1874" i="4"/>
  <c r="U1874" i="4"/>
  <c r="P1874" i="4"/>
  <c r="T1874" i="4"/>
  <c r="W1874" i="4"/>
  <c r="S1874" i="4"/>
  <c r="R1938" i="4"/>
  <c r="U1938" i="4"/>
  <c r="P1938" i="4"/>
  <c r="M1938" i="4" s="1"/>
  <c r="T1938" i="4"/>
  <c r="S1938" i="4"/>
  <c r="X1938" i="4"/>
  <c r="W1938" i="4"/>
  <c r="R2002" i="4"/>
  <c r="P2002" i="4"/>
  <c r="M2002" i="4" s="1"/>
  <c r="X2002" i="4"/>
  <c r="W2002" i="4"/>
  <c r="T2002" i="4"/>
  <c r="S2002" i="4"/>
  <c r="P1481" i="4"/>
  <c r="V1481" i="4"/>
  <c r="X883" i="4"/>
  <c r="S883" i="4"/>
  <c r="P1109" i="4"/>
  <c r="T1109" i="4"/>
  <c r="P1237" i="4"/>
  <c r="S1237" i="4"/>
  <c r="W1951" i="4"/>
  <c r="X1951" i="4"/>
  <c r="V1442" i="4"/>
  <c r="X1442" i="4"/>
  <c r="P1229" i="4"/>
  <c r="V1229" i="4"/>
  <c r="S502" i="4"/>
  <c r="U502" i="4"/>
  <c r="W1665" i="4"/>
  <c r="V1665" i="4"/>
  <c r="S1601" i="4"/>
  <c r="P1601" i="4"/>
  <c r="P1409" i="4"/>
  <c r="V1409" i="4"/>
  <c r="X1409" i="4"/>
  <c r="P961" i="4"/>
  <c r="R961" i="4"/>
  <c r="P372" i="4"/>
  <c r="X372" i="4"/>
  <c r="U1663" i="4"/>
  <c r="T1663" i="4"/>
  <c r="R903" i="4"/>
  <c r="U903" i="4"/>
  <c r="S754" i="4"/>
  <c r="T754" i="4"/>
  <c r="P701" i="4"/>
  <c r="S701" i="4"/>
  <c r="P185" i="4"/>
  <c r="U185" i="4"/>
  <c r="P272" i="4"/>
  <c r="M272" i="4" s="1"/>
  <c r="R272" i="4"/>
  <c r="W48" i="4"/>
  <c r="R48" i="4"/>
  <c r="W334" i="4"/>
  <c r="X334" i="4"/>
  <c r="X206" i="4"/>
  <c r="R206" i="4"/>
  <c r="W78" i="4"/>
  <c r="X78" i="4"/>
  <c r="P747" i="4"/>
  <c r="T747" i="4"/>
  <c r="R747" i="4"/>
  <c r="X747" i="4"/>
  <c r="V747" i="4"/>
  <c r="S747" i="4"/>
  <c r="R1136" i="4"/>
  <c r="V1136" i="4"/>
  <c r="W1136" i="4"/>
  <c r="X1136" i="4"/>
  <c r="U1136" i="4"/>
  <c r="S1136" i="4"/>
  <c r="P1136" i="4"/>
  <c r="P1477" i="4"/>
  <c r="M1477" i="4" s="1"/>
  <c r="S1477" i="4"/>
  <c r="R1477" i="4"/>
  <c r="X1477" i="4"/>
  <c r="V1477" i="4"/>
  <c r="W1477" i="4"/>
  <c r="S1811" i="4"/>
  <c r="P1811" i="4"/>
  <c r="V1811" i="4"/>
  <c r="R1811" i="4"/>
  <c r="T1811" i="4"/>
  <c r="U1811" i="4"/>
  <c r="W1811" i="4"/>
  <c r="X1811" i="4"/>
  <c r="P478" i="4"/>
  <c r="S478" i="4"/>
  <c r="U478" i="4"/>
  <c r="T478" i="4"/>
  <c r="R478" i="4"/>
  <c r="X478" i="4"/>
  <c r="P1017" i="4"/>
  <c r="M1017" i="4" s="1"/>
  <c r="W1017" i="4"/>
  <c r="S1017" i="4"/>
  <c r="X1444" i="4"/>
  <c r="S1444" i="4"/>
  <c r="R1444" i="4"/>
  <c r="M1444" i="4" s="1"/>
  <c r="V1444" i="4"/>
  <c r="T1444" i="4"/>
  <c r="U1444" i="4"/>
  <c r="W1444" i="4"/>
  <c r="T1700" i="4"/>
  <c r="S1700" i="4"/>
  <c r="R1700" i="4"/>
  <c r="M1700" i="4" s="1"/>
  <c r="V1700" i="4"/>
  <c r="U1700" i="4"/>
  <c r="P427" i="4"/>
  <c r="T427" i="4"/>
  <c r="R427" i="4"/>
  <c r="X427" i="4"/>
  <c r="V427" i="4"/>
  <c r="S427" i="4"/>
  <c r="W427" i="4"/>
  <c r="P1509" i="4"/>
  <c r="R1509" i="4"/>
  <c r="T1509" i="4"/>
  <c r="W1509" i="4"/>
  <c r="V1509" i="4"/>
  <c r="S1509" i="4"/>
  <c r="X1566" i="4"/>
  <c r="W1887" i="4"/>
  <c r="P256" i="4"/>
  <c r="P360" i="4"/>
  <c r="P1424" i="4"/>
  <c r="M1424" i="4" s="1"/>
  <c r="P1648" i="4"/>
  <c r="M1648" i="4" s="1"/>
  <c r="U321" i="4"/>
  <c r="T477" i="4"/>
  <c r="V813" i="4"/>
  <c r="V893" i="4"/>
  <c r="U965" i="4"/>
  <c r="V478" i="4"/>
  <c r="W758" i="4"/>
  <c r="U1306" i="4"/>
  <c r="U2002" i="4"/>
  <c r="P1148" i="4"/>
  <c r="M1148" i="4" s="1"/>
  <c r="R1148" i="4"/>
  <c r="X1986" i="4"/>
  <c r="S1622" i="4"/>
  <c r="W1855" i="4"/>
  <c r="P376" i="4"/>
  <c r="P1388" i="4"/>
  <c r="M1388" i="4" s="1"/>
  <c r="X973" i="4"/>
  <c r="U1037" i="4"/>
  <c r="U1101" i="4"/>
  <c r="W1365" i="4"/>
  <c r="W1473" i="4"/>
  <c r="S1549" i="4"/>
  <c r="S1750" i="4"/>
  <c r="T1775" i="4"/>
  <c r="S1986" i="4"/>
  <c r="X1558" i="4"/>
  <c r="U1727" i="4"/>
  <c r="P1986" i="4"/>
  <c r="M1986" i="4" s="1"/>
  <c r="T1039" i="4"/>
  <c r="W1663" i="4"/>
  <c r="W1823" i="4"/>
  <c r="S65" i="4"/>
  <c r="R81" i="4"/>
  <c r="M81" i="4" s="1"/>
  <c r="T309" i="4"/>
  <c r="T1153" i="4"/>
  <c r="V1217" i="4"/>
  <c r="T1345" i="4"/>
  <c r="T1421" i="4"/>
  <c r="R1485" i="4"/>
  <c r="M1485" i="4" s="1"/>
  <c r="T1578" i="4"/>
  <c r="R1741" i="4"/>
  <c r="S1762" i="4"/>
  <c r="S1878" i="4"/>
  <c r="S430" i="4"/>
  <c r="X474" i="4"/>
  <c r="R686" i="4"/>
  <c r="W815" i="4"/>
  <c r="U432" i="4"/>
  <c r="V1786" i="4"/>
  <c r="V1802" i="4"/>
  <c r="V1826" i="4"/>
  <c r="V1930" i="4"/>
  <c r="V1986" i="4"/>
  <c r="P1360" i="4"/>
  <c r="P1668" i="4"/>
  <c r="M1668" i="4" s="1"/>
  <c r="P1840" i="4"/>
  <c r="X29" i="4"/>
  <c r="R129" i="4"/>
  <c r="M129" i="4" s="1"/>
  <c r="V193" i="4"/>
  <c r="R209" i="4"/>
  <c r="W209" i="4"/>
  <c r="X241" i="4"/>
  <c r="V765" i="4"/>
  <c r="W781" i="4"/>
  <c r="T797" i="4"/>
  <c r="S861" i="4"/>
  <c r="W877" i="4"/>
  <c r="X893" i="4"/>
  <c r="W953" i="4"/>
  <c r="T961" i="4"/>
  <c r="V973" i="4"/>
  <c r="T985" i="4"/>
  <c r="R985" i="4"/>
  <c r="S1037" i="4"/>
  <c r="R1101" i="4"/>
  <c r="M1101" i="4" s="1"/>
  <c r="V1153" i="4"/>
  <c r="W1157" i="4"/>
  <c r="R1189" i="4"/>
  <c r="W1209" i="4"/>
  <c r="U1209" i="4"/>
  <c r="U1217" i="4"/>
  <c r="T1225" i="4"/>
  <c r="V1237" i="4"/>
  <c r="T1241" i="4"/>
  <c r="S1241" i="4"/>
  <c r="R1345" i="4"/>
  <c r="M1345" i="4" s="1"/>
  <c r="S1353" i="4"/>
  <c r="U1365" i="4"/>
  <c r="T1413" i="4"/>
  <c r="R1413" i="4"/>
  <c r="R1421" i="4"/>
  <c r="M1421" i="4" s="1"/>
  <c r="W1445" i="4"/>
  <c r="U1445" i="4"/>
  <c r="X1465" i="4"/>
  <c r="V1465" i="4"/>
  <c r="U1473" i="4"/>
  <c r="X1481" i="4"/>
  <c r="S1493" i="4"/>
  <c r="S1497" i="4"/>
  <c r="S1537" i="4"/>
  <c r="X1582" i="4"/>
  <c r="W1601" i="4"/>
  <c r="V1677" i="4"/>
  <c r="W1694" i="4"/>
  <c r="S1706" i="4"/>
  <c r="X1759" i="4"/>
  <c r="W1890" i="4"/>
  <c r="W1986" i="4"/>
  <c r="S1110" i="4"/>
  <c r="W1194" i="4"/>
  <c r="U1314" i="4"/>
  <c r="T1494" i="4"/>
  <c r="S1665" i="4"/>
  <c r="T1750" i="4"/>
  <c r="P1890" i="4"/>
  <c r="U775" i="4"/>
  <c r="S991" i="4"/>
  <c r="X1071" i="4"/>
  <c r="R1439" i="4"/>
  <c r="T360" i="4"/>
  <c r="W388" i="4"/>
  <c r="W660" i="4"/>
  <c r="X900" i="4"/>
  <c r="V912" i="4"/>
  <c r="S928" i="4"/>
  <c r="U61" i="4"/>
  <c r="R577" i="4"/>
  <c r="M577" i="4" s="1"/>
  <c r="P1585" i="4"/>
  <c r="R513" i="4"/>
  <c r="M513" i="4" s="1"/>
  <c r="T753" i="4"/>
  <c r="S53" i="4"/>
  <c r="V273" i="4"/>
  <c r="S285" i="4"/>
  <c r="X369" i="4"/>
  <c r="R641" i="4"/>
  <c r="M641" i="4" s="1"/>
  <c r="R705" i="4"/>
  <c r="M705" i="4" s="1"/>
  <c r="X817" i="4"/>
  <c r="X881" i="4"/>
  <c r="R1329" i="4"/>
  <c r="M1329" i="4" s="1"/>
  <c r="T1457" i="4"/>
  <c r="X1469" i="4"/>
  <c r="S1513" i="4"/>
  <c r="T1521" i="4"/>
  <c r="V1533" i="4"/>
  <c r="W73" i="4"/>
  <c r="X201" i="4"/>
  <c r="T433" i="4"/>
  <c r="T497" i="4"/>
  <c r="V769" i="4"/>
  <c r="V833" i="4"/>
  <c r="V1341" i="4"/>
  <c r="R1393" i="4"/>
  <c r="M1393" i="4" s="1"/>
  <c r="V1713" i="4"/>
  <c r="X173" i="4"/>
  <c r="W225" i="4"/>
  <c r="V385" i="4"/>
  <c r="R449" i="4"/>
  <c r="M449" i="4" s="1"/>
  <c r="T561" i="4"/>
  <c r="T625" i="4"/>
  <c r="V897" i="4"/>
  <c r="X945" i="4"/>
  <c r="U957" i="4"/>
  <c r="W1001" i="4"/>
  <c r="X1009" i="4"/>
  <c r="S1021" i="4"/>
  <c r="R1141" i="4"/>
  <c r="M1141" i="4" s="1"/>
  <c r="X1149" i="4"/>
  <c r="V1269" i="4"/>
  <c r="X1763" i="4"/>
  <c r="T1758" i="4"/>
  <c r="V1600" i="4"/>
  <c r="R441" i="4"/>
  <c r="M441" i="4" s="1"/>
  <c r="T489" i="4"/>
  <c r="V585" i="4"/>
  <c r="X633" i="4"/>
  <c r="U1146" i="4"/>
  <c r="X1198" i="4"/>
  <c r="V233" i="4"/>
  <c r="U1317" i="4"/>
  <c r="X101" i="4"/>
  <c r="S697" i="4"/>
  <c r="T1425" i="4"/>
  <c r="W1927" i="4"/>
  <c r="U425" i="4"/>
  <c r="V521" i="4"/>
  <c r="P1861" i="4"/>
  <c r="M1861" i="4" s="1"/>
  <c r="V1114" i="4"/>
  <c r="U1330" i="4"/>
  <c r="U1927" i="4"/>
  <c r="X1950" i="4"/>
  <c r="V1980" i="4"/>
  <c r="X1932" i="4"/>
  <c r="P620" i="4"/>
  <c r="X681" i="4"/>
  <c r="R777" i="4"/>
  <c r="M777" i="4" s="1"/>
  <c r="T921" i="4"/>
  <c r="U989" i="4"/>
  <c r="P368" i="4"/>
  <c r="R269" i="4"/>
  <c r="M269" i="4" s="1"/>
  <c r="R505" i="4"/>
  <c r="M505" i="4" s="1"/>
  <c r="X569" i="4"/>
  <c r="S761" i="4"/>
  <c r="S1061" i="4"/>
  <c r="S1081" i="4"/>
  <c r="S1245" i="4"/>
  <c r="X1285" i="4"/>
  <c r="V1369" i="4"/>
  <c r="V154" i="4"/>
  <c r="U638" i="4"/>
  <c r="W41" i="4"/>
  <c r="T345" i="4"/>
  <c r="R873" i="4"/>
  <c r="M873" i="4" s="1"/>
  <c r="V1117" i="4"/>
  <c r="T1337" i="4"/>
  <c r="V1822" i="4"/>
  <c r="P1980" i="4"/>
  <c r="U93" i="4"/>
  <c r="R181" i="4"/>
  <c r="M181" i="4" s="1"/>
  <c r="R361" i="4"/>
  <c r="M361" i="4" s="1"/>
  <c r="T409" i="4"/>
  <c r="T553" i="4"/>
  <c r="S649" i="4"/>
  <c r="S729" i="4"/>
  <c r="T857" i="4"/>
  <c r="R937" i="4"/>
  <c r="M937" i="4" s="1"/>
  <c r="R1361" i="4"/>
  <c r="M1361" i="4" s="1"/>
  <c r="X1437" i="4"/>
  <c r="V1662" i="4"/>
  <c r="X1852" i="4"/>
  <c r="P564" i="4"/>
  <c r="U41" i="4"/>
  <c r="V97" i="4"/>
  <c r="R105" i="4"/>
  <c r="M105" i="4" s="1"/>
  <c r="S165" i="4"/>
  <c r="W177" i="4"/>
  <c r="U213" i="4"/>
  <c r="T233" i="4"/>
  <c r="U297" i="4"/>
  <c r="W325" i="4"/>
  <c r="R345" i="4"/>
  <c r="M345" i="4" s="1"/>
  <c r="R409" i="4"/>
  <c r="M409" i="4" s="1"/>
  <c r="T473" i="4"/>
  <c r="R489" i="4"/>
  <c r="M489" i="4" s="1"/>
  <c r="T537" i="4"/>
  <c r="R553" i="4"/>
  <c r="M553" i="4" s="1"/>
  <c r="V569" i="4"/>
  <c r="X617" i="4"/>
  <c r="V633" i="4"/>
  <c r="X665" i="4"/>
  <c r="V681" i="4"/>
  <c r="W793" i="4"/>
  <c r="T841" i="4"/>
  <c r="R857" i="4"/>
  <c r="M857" i="4" s="1"/>
  <c r="R921" i="4"/>
  <c r="M921" i="4" s="1"/>
  <c r="W949" i="4"/>
  <c r="S989" i="4"/>
  <c r="U1065" i="4"/>
  <c r="U1105" i="4"/>
  <c r="X1113" i="4"/>
  <c r="S1233" i="4"/>
  <c r="T1285" i="4"/>
  <c r="S1321" i="4"/>
  <c r="R1337" i="4"/>
  <c r="M1337" i="4" s="1"/>
  <c r="T1373" i="4"/>
  <c r="R1425" i="4"/>
  <c r="M1425" i="4" s="1"/>
  <c r="V1437" i="4"/>
  <c r="S1854" i="4"/>
  <c r="X422" i="4"/>
  <c r="S1627" i="4"/>
  <c r="R1744" i="4"/>
  <c r="M1744" i="4" s="1"/>
  <c r="W1712" i="4"/>
  <c r="W1724" i="4"/>
  <c r="V1617" i="4"/>
  <c r="V1710" i="4"/>
  <c r="X1760" i="4"/>
  <c r="P648" i="4"/>
  <c r="M648" i="4" s="1"/>
  <c r="P1492" i="4"/>
  <c r="M1492" i="4" s="1"/>
  <c r="T37" i="4"/>
  <c r="S49" i="4"/>
  <c r="R97" i="4"/>
  <c r="M97" i="4" s="1"/>
  <c r="T105" i="4"/>
  <c r="T169" i="4"/>
  <c r="X177" i="4"/>
  <c r="S213" i="4"/>
  <c r="U277" i="4"/>
  <c r="S297" i="4"/>
  <c r="T377" i="4"/>
  <c r="X393" i="4"/>
  <c r="T457" i="4"/>
  <c r="R473" i="4"/>
  <c r="M473" i="4" s="1"/>
  <c r="R537" i="4"/>
  <c r="M537" i="4" s="1"/>
  <c r="X601" i="4"/>
  <c r="V617" i="4"/>
  <c r="V665" i="4"/>
  <c r="S713" i="4"/>
  <c r="S745" i="4"/>
  <c r="T825" i="4"/>
  <c r="R841" i="4"/>
  <c r="M841" i="4" s="1"/>
  <c r="T889" i="4"/>
  <c r="X905" i="4"/>
  <c r="X1029" i="4"/>
  <c r="T1053" i="4"/>
  <c r="V1065" i="4"/>
  <c r="W1077" i="4"/>
  <c r="V1105" i="4"/>
  <c r="S1113" i="4"/>
  <c r="V1193" i="4"/>
  <c r="X1297" i="4"/>
  <c r="X1309" i="4"/>
  <c r="X1333" i="4"/>
  <c r="R1373" i="4"/>
  <c r="M1373" i="4" s="1"/>
  <c r="U666" i="4"/>
  <c r="T718" i="4"/>
  <c r="S1278" i="4"/>
  <c r="T1454" i="4"/>
  <c r="S140" i="4"/>
  <c r="V420" i="4"/>
  <c r="X1724" i="4"/>
  <c r="R37" i="4"/>
  <c r="M37" i="4" s="1"/>
  <c r="S101" i="4"/>
  <c r="W113" i="4"/>
  <c r="R169" i="4"/>
  <c r="M169" i="4" s="1"/>
  <c r="T181" i="4"/>
  <c r="X229" i="4"/>
  <c r="T269" i="4"/>
  <c r="S277" i="4"/>
  <c r="T361" i="4"/>
  <c r="R377" i="4"/>
  <c r="M377" i="4" s="1"/>
  <c r="V393" i="4"/>
  <c r="W425" i="4"/>
  <c r="T441" i="4"/>
  <c r="R457" i="4"/>
  <c r="M457" i="4" s="1"/>
  <c r="T505" i="4"/>
  <c r="X521" i="4"/>
  <c r="X585" i="4"/>
  <c r="V601" i="4"/>
  <c r="T777" i="4"/>
  <c r="W809" i="4"/>
  <c r="R825" i="4"/>
  <c r="M825" i="4" s="1"/>
  <c r="T873" i="4"/>
  <c r="R889" i="4"/>
  <c r="M889" i="4" s="1"/>
  <c r="V905" i="4"/>
  <c r="T937" i="4"/>
  <c r="W977" i="4"/>
  <c r="V1029" i="4"/>
  <c r="W1041" i="4"/>
  <c r="R1053" i="4"/>
  <c r="M1053" i="4" s="1"/>
  <c r="X1061" i="4"/>
  <c r="U1081" i="4"/>
  <c r="T1117" i="4"/>
  <c r="X1169" i="4"/>
  <c r="R1181" i="4"/>
  <c r="M1181" i="4" s="1"/>
  <c r="T1193" i="4"/>
  <c r="W1205" i="4"/>
  <c r="X1245" i="4"/>
  <c r="W1297" i="4"/>
  <c r="V1309" i="4"/>
  <c r="W1317" i="4"/>
  <c r="V1333" i="4"/>
  <c r="T1361" i="4"/>
  <c r="X1369" i="4"/>
  <c r="X1553" i="4"/>
  <c r="V106" i="4"/>
  <c r="X1658" i="4"/>
  <c r="V1712" i="4"/>
  <c r="P55" i="4"/>
  <c r="T55" i="4"/>
  <c r="U55" i="4"/>
  <c r="V55" i="4"/>
  <c r="S55" i="4"/>
  <c r="R55" i="4"/>
  <c r="X55" i="4"/>
  <c r="P606" i="4"/>
  <c r="M606" i="4" s="1"/>
  <c r="R606" i="4"/>
  <c r="T606" i="4"/>
  <c r="V606" i="4"/>
  <c r="X606" i="4"/>
  <c r="S606" i="4"/>
  <c r="U606" i="4"/>
  <c r="P1150" i="4"/>
  <c r="M1150" i="4" s="1"/>
  <c r="W1150" i="4"/>
  <c r="R1150" i="4"/>
  <c r="T1150" i="4"/>
  <c r="U1150" i="4"/>
  <c r="X1150" i="4"/>
  <c r="T1577" i="4"/>
  <c r="V1577" i="4"/>
  <c r="X1577" i="4"/>
  <c r="S1662" i="4"/>
  <c r="X1662" i="4"/>
  <c r="X1790" i="4"/>
  <c r="S1790" i="4"/>
  <c r="P1790" i="4"/>
  <c r="P1886" i="4"/>
  <c r="X1886" i="4"/>
  <c r="T1886" i="4"/>
  <c r="W1886" i="4"/>
  <c r="S1886" i="4"/>
  <c r="T1950" i="4"/>
  <c r="S1950" i="4"/>
  <c r="P414" i="4"/>
  <c r="M414" i="4" s="1"/>
  <c r="X414" i="4"/>
  <c r="S414" i="4"/>
  <c r="U414" i="4"/>
  <c r="W414" i="4"/>
  <c r="R414" i="4"/>
  <c r="P726" i="4"/>
  <c r="W726" i="4"/>
  <c r="R726" i="4"/>
  <c r="T726" i="4"/>
  <c r="V726" i="4"/>
  <c r="X726" i="4"/>
  <c r="P1162" i="4"/>
  <c r="X1162" i="4"/>
  <c r="S1162" i="4"/>
  <c r="R1162" i="4"/>
  <c r="W1162" i="4"/>
  <c r="U1162" i="4"/>
  <c r="P1461" i="4"/>
  <c r="S1461" i="4"/>
  <c r="U1461" i="4"/>
  <c r="W1461" i="4"/>
  <c r="R1461" i="4"/>
  <c r="T1461" i="4"/>
  <c r="W1589" i="4"/>
  <c r="S1589" i="4"/>
  <c r="P1589" i="4"/>
  <c r="U1589" i="4"/>
  <c r="T1589" i="4"/>
  <c r="X1717" i="4"/>
  <c r="V1717" i="4"/>
  <c r="P1717" i="4"/>
  <c r="M1717" i="4" s="1"/>
  <c r="R1717" i="4"/>
  <c r="W1717" i="4"/>
  <c r="X1895" i="4"/>
  <c r="U1895" i="4"/>
  <c r="T1895" i="4"/>
  <c r="X1991" i="4"/>
  <c r="T1991" i="4"/>
  <c r="U511" i="4"/>
  <c r="S511" i="4"/>
  <c r="R511" i="4"/>
  <c r="W511" i="4"/>
  <c r="V511" i="4"/>
  <c r="T511" i="4"/>
  <c r="P426" i="4"/>
  <c r="V426" i="4"/>
  <c r="X426" i="4"/>
  <c r="S426" i="4"/>
  <c r="U426" i="4"/>
  <c r="W426" i="4"/>
  <c r="P398" i="4"/>
  <c r="M398" i="4" s="1"/>
  <c r="W398" i="4"/>
  <c r="R398" i="4"/>
  <c r="T398" i="4"/>
  <c r="V398" i="4"/>
  <c r="X398" i="4"/>
  <c r="U1989" i="4"/>
  <c r="W1989" i="4"/>
  <c r="T1989" i="4"/>
  <c r="R1989" i="4"/>
  <c r="U1941" i="4"/>
  <c r="T1941" i="4"/>
  <c r="W1941" i="4"/>
  <c r="S1941" i="4"/>
  <c r="V1941" i="4"/>
  <c r="R1941" i="4"/>
  <c r="M1941" i="4" s="1"/>
  <c r="U1893" i="4"/>
  <c r="T1893" i="4"/>
  <c r="W1893" i="4"/>
  <c r="P1893" i="4"/>
  <c r="M1893" i="4" s="1"/>
  <c r="V1893" i="4"/>
  <c r="R1893" i="4"/>
  <c r="X1893" i="4"/>
  <c r="U1845" i="4"/>
  <c r="S1845" i="4"/>
  <c r="X1845" i="4"/>
  <c r="P1845" i="4"/>
  <c r="R1845" i="4"/>
  <c r="W1845" i="4"/>
  <c r="U1797" i="4"/>
  <c r="W1797" i="4"/>
  <c r="T1797" i="4"/>
  <c r="R1797" i="4"/>
  <c r="P1797" i="4"/>
  <c r="T1736" i="4"/>
  <c r="W1736" i="4"/>
  <c r="S1736" i="4"/>
  <c r="R1736" i="4"/>
  <c r="M1736" i="4" s="1"/>
  <c r="U1736" i="4"/>
  <c r="T1672" i="4"/>
  <c r="S1672" i="4"/>
  <c r="V1672" i="4"/>
  <c r="U1672" i="4"/>
  <c r="R1672" i="4"/>
  <c r="W1608" i="4"/>
  <c r="T1608" i="4"/>
  <c r="R1608" i="4"/>
  <c r="R1544" i="4"/>
  <c r="M1544" i="4" s="1"/>
  <c r="V1544" i="4"/>
  <c r="P1394" i="4"/>
  <c r="S1394" i="4"/>
  <c r="U1394" i="4"/>
  <c r="W1394" i="4"/>
  <c r="R1394" i="4"/>
  <c r="T1394" i="4"/>
  <c r="U1352" i="4"/>
  <c r="V1352" i="4"/>
  <c r="P1202" i="4"/>
  <c r="V1202" i="4"/>
  <c r="X1202" i="4"/>
  <c r="S1202" i="4"/>
  <c r="U1202" i="4"/>
  <c r="W1202" i="4"/>
  <c r="R1160" i="4"/>
  <c r="W1160" i="4"/>
  <c r="U1160" i="4"/>
  <c r="V1160" i="4"/>
  <c r="P1010" i="4"/>
  <c r="X1010" i="4"/>
  <c r="S1010" i="4"/>
  <c r="U1010" i="4"/>
  <c r="W1010" i="4"/>
  <c r="R1010" i="4"/>
  <c r="P946" i="4"/>
  <c r="S946" i="4"/>
  <c r="U946" i="4"/>
  <c r="W946" i="4"/>
  <c r="R946" i="4"/>
  <c r="T946" i="4"/>
  <c r="V946" i="4"/>
  <c r="V864" i="4"/>
  <c r="S864" i="4"/>
  <c r="W864" i="4"/>
  <c r="P779" i="4"/>
  <c r="M779" i="4" s="1"/>
  <c r="T779" i="4"/>
  <c r="V779" i="4"/>
  <c r="X779" i="4"/>
  <c r="S779" i="4"/>
  <c r="U779" i="4"/>
  <c r="W779" i="4"/>
  <c r="R779" i="4"/>
  <c r="P694" i="4"/>
  <c r="S694" i="4"/>
  <c r="U694" i="4"/>
  <c r="W694" i="4"/>
  <c r="R694" i="4"/>
  <c r="T694" i="4"/>
  <c r="T608" i="4"/>
  <c r="W608" i="4"/>
  <c r="X608" i="4"/>
  <c r="U608" i="4"/>
  <c r="R608" i="4"/>
  <c r="P523" i="4"/>
  <c r="X523" i="4"/>
  <c r="S523" i="4"/>
  <c r="U523" i="4"/>
  <c r="W523" i="4"/>
  <c r="V523" i="4"/>
  <c r="T523" i="4"/>
  <c r="P438" i="4"/>
  <c r="S438" i="4"/>
  <c r="U438" i="4"/>
  <c r="W438" i="4"/>
  <c r="R438" i="4"/>
  <c r="T438" i="4"/>
  <c r="U352" i="4"/>
  <c r="T352" i="4"/>
  <c r="V352" i="4"/>
  <c r="S352" i="4"/>
  <c r="T1964" i="4"/>
  <c r="R1964" i="4"/>
  <c r="S1964" i="4"/>
  <c r="U1964" i="4"/>
  <c r="V1964" i="4"/>
  <c r="T1916" i="4"/>
  <c r="S1916" i="4"/>
  <c r="R1916" i="4"/>
  <c r="V1916" i="4"/>
  <c r="W1916" i="4"/>
  <c r="U1916" i="4"/>
  <c r="T1868" i="4"/>
  <c r="V1868" i="4"/>
  <c r="W1868" i="4"/>
  <c r="R1868" i="4"/>
  <c r="M1868" i="4" s="1"/>
  <c r="S1868" i="4"/>
  <c r="U1868" i="4"/>
  <c r="T1820" i="4"/>
  <c r="S1820" i="4"/>
  <c r="R1820" i="4"/>
  <c r="U1820" i="4"/>
  <c r="R1766" i="4"/>
  <c r="X1766" i="4"/>
  <c r="W1766" i="4"/>
  <c r="P1766" i="4"/>
  <c r="S1766" i="4"/>
  <c r="R1702" i="4"/>
  <c r="P1702" i="4"/>
  <c r="M1702" i="4" s="1"/>
  <c r="X1702" i="4"/>
  <c r="S1702" i="4"/>
  <c r="T1702" i="4"/>
  <c r="R1638" i="4"/>
  <c r="U1638" i="4"/>
  <c r="P1638" i="4"/>
  <c r="M1638" i="4" s="1"/>
  <c r="X1638" i="4"/>
  <c r="T1638" i="4"/>
  <c r="W1638" i="4"/>
  <c r="X1574" i="4"/>
  <c r="P1574" i="4"/>
  <c r="S1574" i="4"/>
  <c r="W1574" i="4"/>
  <c r="R1574" i="4"/>
  <c r="U1574" i="4"/>
  <c r="P1510" i="4"/>
  <c r="S1510" i="4"/>
  <c r="U1510" i="4"/>
  <c r="W1510" i="4"/>
  <c r="R1510" i="4"/>
  <c r="T1510" i="4"/>
  <c r="P1489" i="4"/>
  <c r="S1489" i="4"/>
  <c r="U1489" i="4"/>
  <c r="W1489" i="4"/>
  <c r="R1489" i="4"/>
  <c r="T1489" i="4"/>
  <c r="P1446" i="4"/>
  <c r="S1446" i="4"/>
  <c r="U1446" i="4"/>
  <c r="W1446" i="4"/>
  <c r="R1446" i="4"/>
  <c r="T1446" i="4"/>
  <c r="X1404" i="4"/>
  <c r="T1404" i="4"/>
  <c r="U1404" i="4"/>
  <c r="V1404" i="4"/>
  <c r="W1404" i="4"/>
  <c r="P1254" i="4"/>
  <c r="X1254" i="4"/>
  <c r="U1254" i="4"/>
  <c r="R1254" i="4"/>
  <c r="V1254" i="4"/>
  <c r="W1254" i="4"/>
  <c r="X1212" i="4"/>
  <c r="T1212" i="4"/>
  <c r="V1212" i="4"/>
  <c r="S1212" i="4"/>
  <c r="U1212" i="4"/>
  <c r="W1212" i="4"/>
  <c r="P1062" i="4"/>
  <c r="M1062" i="4" s="1"/>
  <c r="T1062" i="4"/>
  <c r="R1062" i="4"/>
  <c r="X1062" i="4"/>
  <c r="S1062" i="4"/>
  <c r="U1062" i="4"/>
  <c r="S1020" i="4"/>
  <c r="U1020" i="4"/>
  <c r="T1020" i="4"/>
  <c r="R1020" i="4"/>
  <c r="M1020" i="4" s="1"/>
  <c r="X1020" i="4"/>
  <c r="V1020" i="4"/>
  <c r="S956" i="4"/>
  <c r="W956" i="4"/>
  <c r="U956" i="4"/>
  <c r="T956" i="4"/>
  <c r="R956" i="4"/>
  <c r="M956" i="4" s="1"/>
  <c r="X956" i="4"/>
  <c r="V956" i="4"/>
  <c r="P878" i="4"/>
  <c r="M878" i="4" s="1"/>
  <c r="X878" i="4"/>
  <c r="S878" i="4"/>
  <c r="U878" i="4"/>
  <c r="W878" i="4"/>
  <c r="V878" i="4"/>
  <c r="S792" i="4"/>
  <c r="W792" i="4"/>
  <c r="U792" i="4"/>
  <c r="X792" i="4"/>
  <c r="R792" i="4"/>
  <c r="T792" i="4"/>
  <c r="V792" i="4"/>
  <c r="P707" i="4"/>
  <c r="S707" i="4"/>
  <c r="U707" i="4"/>
  <c r="W707" i="4"/>
  <c r="R707" i="4"/>
  <c r="T707" i="4"/>
  <c r="V707" i="4"/>
  <c r="X707" i="4"/>
  <c r="P622" i="4"/>
  <c r="M622" i="4" s="1"/>
  <c r="W622" i="4"/>
  <c r="R622" i="4"/>
  <c r="T622" i="4"/>
  <c r="V622" i="4"/>
  <c r="X622" i="4"/>
  <c r="T536" i="4"/>
  <c r="R536" i="4"/>
  <c r="S536" i="4"/>
  <c r="X536" i="4"/>
  <c r="W536" i="4"/>
  <c r="U536" i="4"/>
  <c r="P451" i="4"/>
  <c r="M451" i="4" s="1"/>
  <c r="T451" i="4"/>
  <c r="V451" i="4"/>
  <c r="X451" i="4"/>
  <c r="S451" i="4"/>
  <c r="U451" i="4"/>
  <c r="R451" i="4"/>
  <c r="P394" i="4"/>
  <c r="T394" i="4"/>
  <c r="V394" i="4"/>
  <c r="X394" i="4"/>
  <c r="S394" i="4"/>
  <c r="U394" i="4"/>
  <c r="S1787" i="4"/>
  <c r="P1787" i="4"/>
  <c r="V1787" i="4"/>
  <c r="R1787" i="4"/>
  <c r="X1787" i="4"/>
  <c r="S1739" i="4"/>
  <c r="R1739" i="4"/>
  <c r="X1739" i="4"/>
  <c r="P1739" i="4"/>
  <c r="V1739" i="4"/>
  <c r="U1739" i="4"/>
  <c r="T1739" i="4"/>
  <c r="S1691" i="4"/>
  <c r="V1691" i="4"/>
  <c r="R1691" i="4"/>
  <c r="P1691" i="4"/>
  <c r="X1691" i="4"/>
  <c r="T1691" i="4"/>
  <c r="S1643" i="4"/>
  <c r="V1643" i="4"/>
  <c r="R1643" i="4"/>
  <c r="X1643" i="4"/>
  <c r="T1643" i="4"/>
  <c r="P1643" i="4"/>
  <c r="M1643" i="4" s="1"/>
  <c r="T1595" i="4"/>
  <c r="R1595" i="4"/>
  <c r="P1595" i="4"/>
  <c r="M1595" i="4" s="1"/>
  <c r="V1595" i="4"/>
  <c r="S1595" i="4"/>
  <c r="W1595" i="4"/>
  <c r="P1547" i="4"/>
  <c r="M1547" i="4" s="1"/>
  <c r="W1547" i="4"/>
  <c r="R1547" i="4"/>
  <c r="T1547" i="4"/>
  <c r="V1547" i="4"/>
  <c r="X1547" i="4"/>
  <c r="S1547" i="4"/>
  <c r="U1547" i="4"/>
  <c r="P1499" i="4"/>
  <c r="M1499" i="4" s="1"/>
  <c r="T1499" i="4"/>
  <c r="V1499" i="4"/>
  <c r="X1499" i="4"/>
  <c r="S1499" i="4"/>
  <c r="U1499" i="4"/>
  <c r="W1499" i="4"/>
  <c r="R1499" i="4"/>
  <c r="P1451" i="4"/>
  <c r="M1451" i="4" s="1"/>
  <c r="X1451" i="4"/>
  <c r="S1451" i="4"/>
  <c r="U1451" i="4"/>
  <c r="W1451" i="4"/>
  <c r="R1451" i="4"/>
  <c r="V1451" i="4"/>
  <c r="P1403" i="4"/>
  <c r="M1403" i="4" s="1"/>
  <c r="T1403" i="4"/>
  <c r="V1403" i="4"/>
  <c r="X1403" i="4"/>
  <c r="S1403" i="4"/>
  <c r="U1403" i="4"/>
  <c r="W1403" i="4"/>
  <c r="R1403" i="4"/>
  <c r="P1355" i="4"/>
  <c r="W1355" i="4"/>
  <c r="R1355" i="4"/>
  <c r="T1355" i="4"/>
  <c r="V1355" i="4"/>
  <c r="X1355" i="4"/>
  <c r="S1355" i="4"/>
  <c r="P1307" i="4"/>
  <c r="T1307" i="4"/>
  <c r="V1307" i="4"/>
  <c r="X1307" i="4"/>
  <c r="S1307" i="4"/>
  <c r="U1307" i="4"/>
  <c r="W1307" i="4"/>
  <c r="R1307" i="4"/>
  <c r="P1259" i="4"/>
  <c r="M1259" i="4" s="1"/>
  <c r="U1259" i="4"/>
  <c r="W1259" i="4"/>
  <c r="T1259" i="4"/>
  <c r="S1259" i="4"/>
  <c r="V1259" i="4"/>
  <c r="X1259" i="4"/>
  <c r="P1211" i="4"/>
  <c r="M1211" i="4" s="1"/>
  <c r="V1211" i="4"/>
  <c r="X1211" i="4"/>
  <c r="S1211" i="4"/>
  <c r="U1211" i="4"/>
  <c r="W1211" i="4"/>
  <c r="R1211" i="4"/>
  <c r="P1163" i="4"/>
  <c r="M1163" i="4" s="1"/>
  <c r="U1163" i="4"/>
  <c r="W1163" i="4"/>
  <c r="S1163" i="4"/>
  <c r="T1163" i="4"/>
  <c r="R1163" i="4"/>
  <c r="X1163" i="4"/>
  <c r="V1163" i="4"/>
  <c r="P1147" i="4"/>
  <c r="M1147" i="4" s="1"/>
  <c r="X1147" i="4"/>
  <c r="R1147" i="4"/>
  <c r="U1147" i="4"/>
  <c r="V1147" i="4"/>
  <c r="S1147" i="4"/>
  <c r="T1147" i="4"/>
  <c r="W1147" i="4"/>
  <c r="P1099" i="4"/>
  <c r="M1099" i="4" s="1"/>
  <c r="R1099" i="4"/>
  <c r="T1099" i="4"/>
  <c r="S1099" i="4"/>
  <c r="X1099" i="4"/>
  <c r="V1099" i="4"/>
  <c r="U1099" i="4"/>
  <c r="P1051" i="4"/>
  <c r="R1051" i="4"/>
  <c r="T1051" i="4"/>
  <c r="V1051" i="4"/>
  <c r="X1051" i="4"/>
  <c r="S1051" i="4"/>
  <c r="U1051" i="4"/>
  <c r="P1003" i="4"/>
  <c r="R1003" i="4"/>
  <c r="T1003" i="4"/>
  <c r="V1003" i="4"/>
  <c r="X1003" i="4"/>
  <c r="W1003" i="4"/>
  <c r="U1003" i="4"/>
  <c r="P955" i="4"/>
  <c r="M955" i="4" s="1"/>
  <c r="R955" i="4"/>
  <c r="T955" i="4"/>
  <c r="V955" i="4"/>
  <c r="X955" i="4"/>
  <c r="S955" i="4"/>
  <c r="U955" i="4"/>
  <c r="P898" i="4"/>
  <c r="X898" i="4"/>
  <c r="S898" i="4"/>
  <c r="U898" i="4"/>
  <c r="W898" i="4"/>
  <c r="V898" i="4"/>
  <c r="P834" i="4"/>
  <c r="T834" i="4"/>
  <c r="R834" i="4"/>
  <c r="X834" i="4"/>
  <c r="S834" i="4"/>
  <c r="U834" i="4"/>
  <c r="P770" i="4"/>
  <c r="M770" i="4" s="1"/>
  <c r="X770" i="4"/>
  <c r="S770" i="4"/>
  <c r="U770" i="4"/>
  <c r="W770" i="4"/>
  <c r="R770" i="4"/>
  <c r="P706" i="4"/>
  <c r="S706" i="4"/>
  <c r="U706" i="4"/>
  <c r="W706" i="4"/>
  <c r="R706" i="4"/>
  <c r="T706" i="4"/>
  <c r="P642" i="4"/>
  <c r="S642" i="4"/>
  <c r="U642" i="4"/>
  <c r="W642" i="4"/>
  <c r="R642" i="4"/>
  <c r="T642" i="4"/>
  <c r="P599" i="4"/>
  <c r="S599" i="4"/>
  <c r="U599" i="4"/>
  <c r="W599" i="4"/>
  <c r="R599" i="4"/>
  <c r="T599" i="4"/>
  <c r="V599" i="4"/>
  <c r="P535" i="4"/>
  <c r="X535" i="4"/>
  <c r="S535" i="4"/>
  <c r="U535" i="4"/>
  <c r="W535" i="4"/>
  <c r="R535" i="4"/>
  <c r="T535" i="4"/>
  <c r="P471" i="4"/>
  <c r="M471" i="4" s="1"/>
  <c r="T471" i="4"/>
  <c r="V471" i="4"/>
  <c r="X471" i="4"/>
  <c r="S471" i="4"/>
  <c r="U471" i="4"/>
  <c r="W471" i="4"/>
  <c r="R471" i="4"/>
  <c r="X428" i="4"/>
  <c r="S428" i="4"/>
  <c r="U428" i="4"/>
  <c r="W428" i="4"/>
  <c r="R428" i="4"/>
  <c r="T428" i="4"/>
  <c r="V428" i="4"/>
  <c r="V364" i="4"/>
  <c r="X364" i="4"/>
  <c r="S364" i="4"/>
  <c r="U364" i="4"/>
  <c r="W364" i="4"/>
  <c r="R364" i="4"/>
  <c r="P343" i="4"/>
  <c r="M343" i="4" s="1"/>
  <c r="R343" i="4"/>
  <c r="T343" i="4"/>
  <c r="V343" i="4"/>
  <c r="X343" i="4"/>
  <c r="S343" i="4"/>
  <c r="W343" i="4"/>
  <c r="S300" i="4"/>
  <c r="U300" i="4"/>
  <c r="W300" i="4"/>
  <c r="R300" i="4"/>
  <c r="T300" i="4"/>
  <c r="X300" i="4"/>
  <c r="R252" i="4"/>
  <c r="V252" i="4"/>
  <c r="W252" i="4"/>
  <c r="T252" i="4"/>
  <c r="S252" i="4"/>
  <c r="X252" i="4"/>
  <c r="U252" i="4"/>
  <c r="R236" i="4"/>
  <c r="T236" i="4"/>
  <c r="V236" i="4"/>
  <c r="X236" i="4"/>
  <c r="S236" i="4"/>
  <c r="U236" i="4"/>
  <c r="W236" i="4"/>
  <c r="R188" i="4"/>
  <c r="T188" i="4"/>
  <c r="V188" i="4"/>
  <c r="X188" i="4"/>
  <c r="S188" i="4"/>
  <c r="U188" i="4"/>
  <c r="W188" i="4"/>
  <c r="W140" i="4"/>
  <c r="R140" i="4"/>
  <c r="M140" i="4" s="1"/>
  <c r="T140" i="4"/>
  <c r="V140" i="4"/>
  <c r="X140" i="4"/>
  <c r="U140" i="4"/>
  <c r="U92" i="4"/>
  <c r="T92" i="4"/>
  <c r="V92" i="4"/>
  <c r="S92" i="4"/>
  <c r="R92" i="4"/>
  <c r="W92" i="4"/>
  <c r="X92" i="4"/>
  <c r="U76" i="4"/>
  <c r="W76" i="4"/>
  <c r="R76" i="4"/>
  <c r="T76" i="4"/>
  <c r="V76" i="4"/>
  <c r="X76" i="4"/>
  <c r="S76" i="4"/>
  <c r="V60" i="4"/>
  <c r="X60" i="4"/>
  <c r="S60" i="4"/>
  <c r="U60" i="4"/>
  <c r="W60" i="4"/>
  <c r="R60" i="4"/>
  <c r="M60" i="4" s="1"/>
  <c r="T60" i="4"/>
  <c r="U12" i="4"/>
  <c r="W12" i="4"/>
  <c r="R12" i="4"/>
  <c r="T12" i="4"/>
  <c r="V12" i="4"/>
  <c r="P327" i="4"/>
  <c r="M327" i="4" s="1"/>
  <c r="U327" i="4"/>
  <c r="W327" i="4"/>
  <c r="R327" i="4"/>
  <c r="T327" i="4"/>
  <c r="V327" i="4"/>
  <c r="S327" i="4"/>
  <c r="P311" i="4"/>
  <c r="R311" i="4"/>
  <c r="T311" i="4"/>
  <c r="V311" i="4"/>
  <c r="X311" i="4"/>
  <c r="S311" i="4"/>
  <c r="U311" i="4"/>
  <c r="W311" i="4"/>
  <c r="P295" i="4"/>
  <c r="X295" i="4"/>
  <c r="S295" i="4"/>
  <c r="U295" i="4"/>
  <c r="W295" i="4"/>
  <c r="R295" i="4"/>
  <c r="T295" i="4"/>
  <c r="P279" i="4"/>
  <c r="M279" i="4" s="1"/>
  <c r="U279" i="4"/>
  <c r="W279" i="4"/>
  <c r="R279" i="4"/>
  <c r="T279" i="4"/>
  <c r="V279" i="4"/>
  <c r="X279" i="4"/>
  <c r="S279" i="4"/>
  <c r="P263" i="4"/>
  <c r="M263" i="4" s="1"/>
  <c r="V263" i="4"/>
  <c r="S263" i="4"/>
  <c r="R263" i="4"/>
  <c r="W263" i="4"/>
  <c r="X263" i="4"/>
  <c r="U263" i="4"/>
  <c r="P247" i="4"/>
  <c r="S247" i="4"/>
  <c r="R247" i="4"/>
  <c r="W247" i="4"/>
  <c r="X247" i="4"/>
  <c r="U247" i="4"/>
  <c r="T247" i="4"/>
  <c r="V247" i="4"/>
  <c r="P231" i="4"/>
  <c r="R231" i="4"/>
  <c r="X231" i="4"/>
  <c r="V231" i="4"/>
  <c r="T231" i="4"/>
  <c r="S231" i="4"/>
  <c r="U231" i="4"/>
  <c r="W231" i="4"/>
  <c r="P215" i="4"/>
  <c r="M215" i="4" s="1"/>
  <c r="V215" i="4"/>
  <c r="T215" i="4"/>
  <c r="S215" i="4"/>
  <c r="U215" i="4"/>
  <c r="W215" i="4"/>
  <c r="X215" i="4"/>
  <c r="P199" i="4"/>
  <c r="S199" i="4"/>
  <c r="U199" i="4"/>
  <c r="W199" i="4"/>
  <c r="R199" i="4"/>
  <c r="X199" i="4"/>
  <c r="V199" i="4"/>
  <c r="T199" i="4"/>
  <c r="P183" i="4"/>
  <c r="M183" i="4" s="1"/>
  <c r="U183" i="4"/>
  <c r="W183" i="4"/>
  <c r="R183" i="4"/>
  <c r="X183" i="4"/>
  <c r="V183" i="4"/>
  <c r="T183" i="4"/>
  <c r="P167" i="4"/>
  <c r="M167" i="4" s="1"/>
  <c r="W167" i="4"/>
  <c r="R167" i="4"/>
  <c r="T167" i="4"/>
  <c r="X167" i="4"/>
  <c r="U167" i="4"/>
  <c r="S167" i="4"/>
  <c r="V167" i="4"/>
  <c r="P151" i="4"/>
  <c r="M151" i="4" s="1"/>
  <c r="V151" i="4"/>
  <c r="X151" i="4"/>
  <c r="S151" i="4"/>
  <c r="U151" i="4"/>
  <c r="W151" i="4"/>
  <c r="R151" i="4"/>
  <c r="P135" i="4"/>
  <c r="S135" i="4"/>
  <c r="U135" i="4"/>
  <c r="W135" i="4"/>
  <c r="R135" i="4"/>
  <c r="T135" i="4"/>
  <c r="V135" i="4"/>
  <c r="X135" i="4"/>
  <c r="P119" i="4"/>
  <c r="M119" i="4" s="1"/>
  <c r="U119" i="4"/>
  <c r="W119" i="4"/>
  <c r="R119" i="4"/>
  <c r="T119" i="4"/>
  <c r="V119" i="4"/>
  <c r="X119" i="4"/>
  <c r="S119" i="4"/>
  <c r="P103" i="4"/>
  <c r="V103" i="4"/>
  <c r="U103" i="4"/>
  <c r="S103" i="4"/>
  <c r="W103" i="4"/>
  <c r="X103" i="4"/>
  <c r="T103" i="4"/>
  <c r="P87" i="4"/>
  <c r="X87" i="4"/>
  <c r="S87" i="4"/>
  <c r="U87" i="4"/>
  <c r="W87" i="4"/>
  <c r="R87" i="4"/>
  <c r="T87" i="4"/>
  <c r="P71" i="4"/>
  <c r="M71" i="4" s="1"/>
  <c r="U71" i="4"/>
  <c r="W71" i="4"/>
  <c r="R71" i="4"/>
  <c r="T71" i="4"/>
  <c r="V71" i="4"/>
  <c r="X71" i="4"/>
  <c r="S71" i="4"/>
  <c r="P314" i="4"/>
  <c r="M314" i="4" s="1"/>
  <c r="T314" i="4"/>
  <c r="V314" i="4"/>
  <c r="X314" i="4"/>
  <c r="S314" i="4"/>
  <c r="U314" i="4"/>
  <c r="P266" i="4"/>
  <c r="U266" i="4"/>
  <c r="T266" i="4"/>
  <c r="W266" i="4"/>
  <c r="R266" i="4"/>
  <c r="S266" i="4"/>
  <c r="P218" i="4"/>
  <c r="M218" i="4" s="1"/>
  <c r="X218" i="4"/>
  <c r="S218" i="4"/>
  <c r="U218" i="4"/>
  <c r="W218" i="4"/>
  <c r="R218" i="4"/>
  <c r="P170" i="4"/>
  <c r="M170" i="4" s="1"/>
  <c r="R170" i="4"/>
  <c r="W170" i="4"/>
  <c r="V170" i="4"/>
  <c r="S170" i="4"/>
  <c r="T170" i="4"/>
  <c r="X170" i="4"/>
  <c r="P122" i="4"/>
  <c r="T122" i="4"/>
  <c r="V122" i="4"/>
  <c r="X122" i="4"/>
  <c r="S122" i="4"/>
  <c r="U122" i="4"/>
  <c r="W122" i="4"/>
  <c r="P74" i="4"/>
  <c r="M74" i="4" s="1"/>
  <c r="X74" i="4"/>
  <c r="S74" i="4"/>
  <c r="U74" i="4"/>
  <c r="W74" i="4"/>
  <c r="R74" i="4"/>
  <c r="S26" i="4"/>
  <c r="U26" i="4"/>
  <c r="W26" i="4"/>
  <c r="R26" i="4"/>
  <c r="T26" i="4"/>
  <c r="T512" i="4"/>
  <c r="X512" i="4"/>
  <c r="W512" i="4"/>
  <c r="U512" i="4"/>
  <c r="R512" i="4"/>
  <c r="S512" i="4"/>
  <c r="U832" i="4"/>
  <c r="S832" i="4"/>
  <c r="T832" i="4"/>
  <c r="R832" i="4"/>
  <c r="X832" i="4"/>
  <c r="V832" i="4"/>
  <c r="P1541" i="4"/>
  <c r="M1541" i="4" s="1"/>
  <c r="R1541" i="4"/>
  <c r="T1541" i="4"/>
  <c r="V1541" i="4"/>
  <c r="X1541" i="4"/>
  <c r="S1541" i="4"/>
  <c r="S1795" i="4"/>
  <c r="U1795" i="4"/>
  <c r="R1795" i="4"/>
  <c r="X1795" i="4"/>
  <c r="T1795" i="4"/>
  <c r="S1987" i="4"/>
  <c r="P1987" i="4"/>
  <c r="M1987" i="4" s="1"/>
  <c r="R1987" i="4"/>
  <c r="U1987" i="4"/>
  <c r="X1987" i="4"/>
  <c r="T1987" i="4"/>
  <c r="U788" i="4"/>
  <c r="V788" i="4"/>
  <c r="S788" i="4"/>
  <c r="T788" i="4"/>
  <c r="R788" i="4"/>
  <c r="V996" i="4"/>
  <c r="W996" i="4"/>
  <c r="U996" i="4"/>
  <c r="X996" i="4"/>
  <c r="R996" i="4"/>
  <c r="P1166" i="4"/>
  <c r="T1166" i="4"/>
  <c r="U1166" i="4"/>
  <c r="X1166" i="4"/>
  <c r="S1166" i="4"/>
  <c r="V1166" i="4"/>
  <c r="P1422" i="4"/>
  <c r="S1422" i="4"/>
  <c r="U1422" i="4"/>
  <c r="W1422" i="4"/>
  <c r="R1422" i="4"/>
  <c r="T1422" i="4"/>
  <c r="R1678" i="4"/>
  <c r="P1678" i="4"/>
  <c r="M1678" i="4" s="1"/>
  <c r="U1678" i="4"/>
  <c r="W1678" i="4"/>
  <c r="X1678" i="4"/>
  <c r="S1678" i="4"/>
  <c r="T1678" i="4"/>
  <c r="R1898" i="4"/>
  <c r="T1898" i="4"/>
  <c r="U1898" i="4"/>
  <c r="P1898" i="4"/>
  <c r="M1898" i="4" s="1"/>
  <c r="X1898" i="4"/>
  <c r="W1898" i="4"/>
  <c r="P598" i="4"/>
  <c r="V598" i="4"/>
  <c r="X598" i="4"/>
  <c r="S598" i="4"/>
  <c r="U598" i="4"/>
  <c r="W598" i="4"/>
  <c r="R1232" i="4"/>
  <c r="M1232" i="4" s="1"/>
  <c r="T1232" i="4"/>
  <c r="V1232" i="4"/>
  <c r="U1232" i="4"/>
  <c r="W1232" i="4"/>
  <c r="S1232" i="4"/>
  <c r="R1488" i="4"/>
  <c r="X1488" i="4"/>
  <c r="W1488" i="4"/>
  <c r="U1488" i="4"/>
  <c r="V1488" i="4"/>
  <c r="T1488" i="4"/>
  <c r="S1488" i="4"/>
  <c r="U1284" i="4"/>
  <c r="R1284" i="4"/>
  <c r="M1284" i="4" s="1"/>
  <c r="X1284" i="4"/>
  <c r="V1284" i="4"/>
  <c r="W1284" i="4"/>
  <c r="S1284" i="4"/>
  <c r="R1858" i="4"/>
  <c r="P1858" i="4"/>
  <c r="M1858" i="4" s="1"/>
  <c r="T1858" i="4"/>
  <c r="U1858" i="4"/>
  <c r="X1858" i="4"/>
  <c r="W1858" i="4"/>
  <c r="R1577" i="4"/>
  <c r="S1586" i="4"/>
  <c r="X1672" i="4"/>
  <c r="V1678" i="4"/>
  <c r="V1702" i="4"/>
  <c r="X1736" i="4"/>
  <c r="X1744" i="4"/>
  <c r="X1764" i="4"/>
  <c r="W1787" i="4"/>
  <c r="V1794" i="4"/>
  <c r="W1831" i="4"/>
  <c r="V1898" i="4"/>
  <c r="W1959" i="4"/>
  <c r="X1964" i="4"/>
  <c r="P92" i="4"/>
  <c r="M92" i="4" s="1"/>
  <c r="P236" i="4"/>
  <c r="M236" i="4" s="1"/>
  <c r="P352" i="4"/>
  <c r="P568" i="4"/>
  <c r="M568" i="4" s="1"/>
  <c r="P788" i="4"/>
  <c r="M788" i="4" s="1"/>
  <c r="P824" i="4"/>
  <c r="P876" i="4"/>
  <c r="P896" i="4"/>
  <c r="P996" i="4"/>
  <c r="M996" i="4" s="1"/>
  <c r="P1236" i="4"/>
  <c r="P1620" i="4"/>
  <c r="M1620" i="4" s="1"/>
  <c r="P1672" i="4"/>
  <c r="M1672" i="4" s="1"/>
  <c r="P1820" i="4"/>
  <c r="M1820" i="4" s="1"/>
  <c r="P1964" i="4"/>
  <c r="M1964" i="4" s="1"/>
  <c r="W37" i="4"/>
  <c r="U37" i="4"/>
  <c r="S41" i="4"/>
  <c r="X49" i="4"/>
  <c r="V49" i="4"/>
  <c r="W93" i="4"/>
  <c r="S93" i="4"/>
  <c r="U97" i="4"/>
  <c r="X97" i="4"/>
  <c r="W101" i="4"/>
  <c r="T101" i="4"/>
  <c r="V105" i="4"/>
  <c r="V113" i="4"/>
  <c r="R113" i="4"/>
  <c r="M113" i="4" s="1"/>
  <c r="V165" i="4"/>
  <c r="W165" i="4"/>
  <c r="X169" i="4"/>
  <c r="V169" i="4"/>
  <c r="R177" i="4"/>
  <c r="M177" i="4" s="1"/>
  <c r="S177" i="4"/>
  <c r="X181" i="4"/>
  <c r="U181" i="4"/>
  <c r="X213" i="4"/>
  <c r="R229" i="4"/>
  <c r="M229" i="4" s="1"/>
  <c r="T229" i="4"/>
  <c r="R233" i="4"/>
  <c r="M233" i="4" s="1"/>
  <c r="W233" i="4"/>
  <c r="X269" i="4"/>
  <c r="V269" i="4"/>
  <c r="X277" i="4"/>
  <c r="V277" i="4"/>
  <c r="X297" i="4"/>
  <c r="V297" i="4"/>
  <c r="U325" i="4"/>
  <c r="S325" i="4"/>
  <c r="W345" i="4"/>
  <c r="W361" i="4"/>
  <c r="W377" i="4"/>
  <c r="T393" i="4"/>
  <c r="R393" i="4"/>
  <c r="M393" i="4" s="1"/>
  <c r="W409" i="4"/>
  <c r="S425" i="4"/>
  <c r="W441" i="4"/>
  <c r="U441" i="4"/>
  <c r="W457" i="4"/>
  <c r="U457" i="4"/>
  <c r="W473" i="4"/>
  <c r="U473" i="4"/>
  <c r="W489" i="4"/>
  <c r="U489" i="4"/>
  <c r="W505" i="4"/>
  <c r="U505" i="4"/>
  <c r="T521" i="4"/>
  <c r="R521" i="4"/>
  <c r="M521" i="4" s="1"/>
  <c r="W537" i="4"/>
  <c r="U537" i="4"/>
  <c r="W553" i="4"/>
  <c r="U553" i="4"/>
  <c r="T569" i="4"/>
  <c r="R569" i="4"/>
  <c r="M569" i="4" s="1"/>
  <c r="T585" i="4"/>
  <c r="R585" i="4"/>
  <c r="M585" i="4" s="1"/>
  <c r="T601" i="4"/>
  <c r="R601" i="4"/>
  <c r="M601" i="4" s="1"/>
  <c r="T617" i="4"/>
  <c r="R617" i="4"/>
  <c r="M617" i="4" s="1"/>
  <c r="T633" i="4"/>
  <c r="R633" i="4"/>
  <c r="M633" i="4" s="1"/>
  <c r="X649" i="4"/>
  <c r="V649" i="4"/>
  <c r="T665" i="4"/>
  <c r="R665" i="4"/>
  <c r="M665" i="4" s="1"/>
  <c r="T681" i="4"/>
  <c r="R681" i="4"/>
  <c r="M681" i="4" s="1"/>
  <c r="X697" i="4"/>
  <c r="V697" i="4"/>
  <c r="X713" i="4"/>
  <c r="V713" i="4"/>
  <c r="X729" i="4"/>
  <c r="V729" i="4"/>
  <c r="X745" i="4"/>
  <c r="V745" i="4"/>
  <c r="X761" i="4"/>
  <c r="V761" i="4"/>
  <c r="W777" i="4"/>
  <c r="U793" i="4"/>
  <c r="S793" i="4"/>
  <c r="U809" i="4"/>
  <c r="S809" i="4"/>
  <c r="W825" i="4"/>
  <c r="W841" i="4"/>
  <c r="W857" i="4"/>
  <c r="W873" i="4"/>
  <c r="W889" i="4"/>
  <c r="T905" i="4"/>
  <c r="R905" i="4"/>
  <c r="M905" i="4" s="1"/>
  <c r="W921" i="4"/>
  <c r="W937" i="4"/>
  <c r="U949" i="4"/>
  <c r="S949" i="4"/>
  <c r="U977" i="4"/>
  <c r="S977" i="4"/>
  <c r="X989" i="4"/>
  <c r="V989" i="4"/>
  <c r="T1029" i="4"/>
  <c r="R1029" i="4"/>
  <c r="M1029" i="4" s="1"/>
  <c r="U1041" i="4"/>
  <c r="S1041" i="4"/>
  <c r="W1053" i="4"/>
  <c r="U1061" i="4"/>
  <c r="V1061" i="4"/>
  <c r="X1065" i="4"/>
  <c r="R1065" i="4"/>
  <c r="M1065" i="4" s="1"/>
  <c r="U1077" i="4"/>
  <c r="S1077" i="4"/>
  <c r="T1081" i="4"/>
  <c r="V1081" i="4"/>
  <c r="T1105" i="4"/>
  <c r="R1105" i="4"/>
  <c r="M1105" i="4" s="1"/>
  <c r="U1113" i="4"/>
  <c r="V1113" i="4"/>
  <c r="U1117" i="4"/>
  <c r="R1117" i="4"/>
  <c r="M1117" i="4" s="1"/>
  <c r="U1169" i="4"/>
  <c r="V1169" i="4"/>
  <c r="W1181" i="4"/>
  <c r="U1181" i="4"/>
  <c r="R1193" i="4"/>
  <c r="M1193" i="4" s="1"/>
  <c r="S1205" i="4"/>
  <c r="X1205" i="4"/>
  <c r="V1233" i="4"/>
  <c r="R1245" i="4"/>
  <c r="M1245" i="4" s="1"/>
  <c r="R1285" i="4"/>
  <c r="M1285" i="4" s="1"/>
  <c r="W1285" i="4"/>
  <c r="R1297" i="4"/>
  <c r="M1297" i="4" s="1"/>
  <c r="S1297" i="4"/>
  <c r="T1309" i="4"/>
  <c r="R1309" i="4"/>
  <c r="M1309" i="4" s="1"/>
  <c r="S1317" i="4"/>
  <c r="X1321" i="4"/>
  <c r="V1321" i="4"/>
  <c r="T1333" i="4"/>
  <c r="R1333" i="4"/>
  <c r="M1333" i="4" s="1"/>
  <c r="W1337" i="4"/>
  <c r="U1337" i="4"/>
  <c r="W1361" i="4"/>
  <c r="U1361" i="4"/>
  <c r="T1369" i="4"/>
  <c r="R1369" i="4"/>
  <c r="M1369" i="4" s="1"/>
  <c r="W1373" i="4"/>
  <c r="U1373" i="4"/>
  <c r="W1425" i="4"/>
  <c r="U1425" i="4"/>
  <c r="T1437" i="4"/>
  <c r="R1437" i="4"/>
  <c r="M1437" i="4" s="1"/>
  <c r="V1461" i="4"/>
  <c r="T1501" i="4"/>
  <c r="V1608" i="4"/>
  <c r="T1787" i="4"/>
  <c r="X1831" i="4"/>
  <c r="V1845" i="4"/>
  <c r="U1996" i="4"/>
  <c r="T74" i="4"/>
  <c r="S202" i="4"/>
  <c r="V266" i="4"/>
  <c r="W314" i="4"/>
  <c r="R394" i="4"/>
  <c r="U622" i="4"/>
  <c r="V694" i="4"/>
  <c r="U726" i="4"/>
  <c r="W834" i="4"/>
  <c r="T878" i="4"/>
  <c r="R898" i="4"/>
  <c r="R1166" i="4"/>
  <c r="X1190" i="4"/>
  <c r="T1254" i="4"/>
  <c r="V1394" i="4"/>
  <c r="U1418" i="4"/>
  <c r="R1589" i="4"/>
  <c r="X1608" i="4"/>
  <c r="T1662" i="4"/>
  <c r="U1675" i="4"/>
  <c r="U1691" i="4"/>
  <c r="S1705" i="4"/>
  <c r="V1736" i="4"/>
  <c r="R103" i="4"/>
  <c r="T263" i="4"/>
  <c r="V535" i="4"/>
  <c r="V300" i="4"/>
  <c r="T364" i="4"/>
  <c r="T944" i="4"/>
  <c r="S996" i="4"/>
  <c r="W1020" i="4"/>
  <c r="P378" i="4"/>
  <c r="M378" i="4" s="1"/>
  <c r="T378" i="4"/>
  <c r="V378" i="4"/>
  <c r="X378" i="4"/>
  <c r="S378" i="4"/>
  <c r="U378" i="4"/>
  <c r="P710" i="4"/>
  <c r="V710" i="4"/>
  <c r="X710" i="4"/>
  <c r="S710" i="4"/>
  <c r="U710" i="4"/>
  <c r="W710" i="4"/>
  <c r="P1022" i="4"/>
  <c r="M1022" i="4" s="1"/>
  <c r="T1022" i="4"/>
  <c r="R1022" i="4"/>
  <c r="X1022" i="4"/>
  <c r="S1022" i="4"/>
  <c r="U1022" i="4"/>
  <c r="P1449" i="4"/>
  <c r="U1449" i="4"/>
  <c r="R1449" i="4"/>
  <c r="V1449" i="4"/>
  <c r="X1449" i="4"/>
  <c r="T1748" i="4"/>
  <c r="W1748" i="4"/>
  <c r="V1748" i="4"/>
  <c r="R1748" i="4"/>
  <c r="U1748" i="4"/>
  <c r="P1854" i="4"/>
  <c r="X1854" i="4"/>
  <c r="W1854" i="4"/>
  <c r="P1034" i="4"/>
  <c r="S1034" i="4"/>
  <c r="U1034" i="4"/>
  <c r="W1034" i="4"/>
  <c r="R1034" i="4"/>
  <c r="T1034" i="4"/>
  <c r="V1034" i="4"/>
  <c r="U1632" i="4"/>
  <c r="V1632" i="4"/>
  <c r="S1760" i="4"/>
  <c r="V1760" i="4"/>
  <c r="U1760" i="4"/>
  <c r="S1863" i="4"/>
  <c r="P1863" i="4"/>
  <c r="M1863" i="4" s="1"/>
  <c r="V1863" i="4"/>
  <c r="R1863" i="4"/>
  <c r="T1863" i="4"/>
  <c r="U1863" i="4"/>
  <c r="U1959" i="4"/>
  <c r="R1959" i="4"/>
  <c r="T1959" i="4"/>
  <c r="P682" i="4"/>
  <c r="S682" i="4"/>
  <c r="U682" i="4"/>
  <c r="W682" i="4"/>
  <c r="R682" i="4"/>
  <c r="T682" i="4"/>
  <c r="W539" i="4"/>
  <c r="R539" i="4"/>
  <c r="T539" i="4"/>
  <c r="X539" i="4"/>
  <c r="V539" i="4"/>
  <c r="P454" i="4"/>
  <c r="M454" i="4" s="1"/>
  <c r="V454" i="4"/>
  <c r="X454" i="4"/>
  <c r="S454" i="4"/>
  <c r="U454" i="4"/>
  <c r="W454" i="4"/>
  <c r="X339" i="4"/>
  <c r="W339" i="4"/>
  <c r="U339" i="4"/>
  <c r="R339" i="4"/>
  <c r="S339" i="4"/>
  <c r="U1973" i="4"/>
  <c r="P1973" i="4"/>
  <c r="V1973" i="4"/>
  <c r="S1973" i="4"/>
  <c r="R1973" i="4"/>
  <c r="U1925" i="4"/>
  <c r="W1925" i="4"/>
  <c r="V1925" i="4"/>
  <c r="P1925" i="4"/>
  <c r="M1925" i="4" s="1"/>
  <c r="R1925" i="4"/>
  <c r="U1861" i="4"/>
  <c r="W1861" i="4"/>
  <c r="V1861" i="4"/>
  <c r="U1813" i="4"/>
  <c r="X1813" i="4"/>
  <c r="W1813" i="4"/>
  <c r="R1813" i="4"/>
  <c r="U1757" i="4"/>
  <c r="S1757" i="4"/>
  <c r="X1757" i="4"/>
  <c r="P1757" i="4"/>
  <c r="M1757" i="4" s="1"/>
  <c r="V1757" i="4"/>
  <c r="W1757" i="4"/>
  <c r="R1757" i="4"/>
  <c r="R1714" i="4"/>
  <c r="P1714" i="4"/>
  <c r="S1714" i="4"/>
  <c r="X1714" i="4"/>
  <c r="T1714" i="4"/>
  <c r="R1650" i="4"/>
  <c r="U1650" i="4"/>
  <c r="P1650" i="4"/>
  <c r="M1650" i="4" s="1"/>
  <c r="X1650" i="4"/>
  <c r="W1650" i="4"/>
  <c r="T1650" i="4"/>
  <c r="S1650" i="4"/>
  <c r="W1586" i="4"/>
  <c r="P1586" i="4"/>
  <c r="R1586" i="4"/>
  <c r="V1586" i="4"/>
  <c r="T1586" i="4"/>
  <c r="P1522" i="4"/>
  <c r="R1522" i="4"/>
  <c r="T1522" i="4"/>
  <c r="V1522" i="4"/>
  <c r="X1522" i="4"/>
  <c r="S1522" i="4"/>
  <c r="U1522" i="4"/>
  <c r="T1480" i="4"/>
  <c r="X1480" i="4"/>
  <c r="W1480" i="4"/>
  <c r="R1416" i="4"/>
  <c r="V1416" i="4"/>
  <c r="P1266" i="4"/>
  <c r="U1266" i="4"/>
  <c r="T1266" i="4"/>
  <c r="V1266" i="4"/>
  <c r="X1266" i="4"/>
  <c r="R1266" i="4"/>
  <c r="P1138" i="4"/>
  <c r="T1138" i="4"/>
  <c r="U1138" i="4"/>
  <c r="X1138" i="4"/>
  <c r="S1138" i="4"/>
  <c r="R1138" i="4"/>
  <c r="V1096" i="4"/>
  <c r="X1096" i="4"/>
  <c r="U1096" i="4"/>
  <c r="R1096" i="4"/>
  <c r="M1096" i="4" s="1"/>
  <c r="P922" i="4"/>
  <c r="M922" i="4" s="1"/>
  <c r="T922" i="4"/>
  <c r="V922" i="4"/>
  <c r="X922" i="4"/>
  <c r="S922" i="4"/>
  <c r="U922" i="4"/>
  <c r="S836" i="4"/>
  <c r="V836" i="4"/>
  <c r="W836" i="4"/>
  <c r="P751" i="4"/>
  <c r="S751" i="4"/>
  <c r="U751" i="4"/>
  <c r="W751" i="4"/>
  <c r="R751" i="4"/>
  <c r="T751" i="4"/>
  <c r="V751" i="4"/>
  <c r="X751" i="4"/>
  <c r="P666" i="4"/>
  <c r="M666" i="4" s="1"/>
  <c r="W666" i="4"/>
  <c r="R666" i="4"/>
  <c r="T666" i="4"/>
  <c r="V666" i="4"/>
  <c r="X666" i="4"/>
  <c r="X580" i="4"/>
  <c r="U580" i="4"/>
  <c r="V580" i="4"/>
  <c r="S580" i="4"/>
  <c r="P495" i="4"/>
  <c r="M495" i="4" s="1"/>
  <c r="T495" i="4"/>
  <c r="V495" i="4"/>
  <c r="X495" i="4"/>
  <c r="S495" i="4"/>
  <c r="U495" i="4"/>
  <c r="W495" i="4"/>
  <c r="R495" i="4"/>
  <c r="P410" i="4"/>
  <c r="S410" i="4"/>
  <c r="U410" i="4"/>
  <c r="W410" i="4"/>
  <c r="R410" i="4"/>
  <c r="T410" i="4"/>
  <c r="V410" i="4"/>
  <c r="T1980" i="4"/>
  <c r="W1980" i="4"/>
  <c r="R1980" i="4"/>
  <c r="S1980" i="4"/>
  <c r="U1980" i="4"/>
  <c r="T1932" i="4"/>
  <c r="R1932" i="4"/>
  <c r="M1932" i="4" s="1"/>
  <c r="W1932" i="4"/>
  <c r="V1932" i="4"/>
  <c r="U1932" i="4"/>
  <c r="T1884" i="4"/>
  <c r="S1884" i="4"/>
  <c r="V1884" i="4"/>
  <c r="R1884" i="4"/>
  <c r="T1836" i="4"/>
  <c r="S1836" i="4"/>
  <c r="R1836" i="4"/>
  <c r="U1836" i="4"/>
  <c r="T1788" i="4"/>
  <c r="R1788" i="4"/>
  <c r="M1788" i="4" s="1"/>
  <c r="S1788" i="4"/>
  <c r="U1788" i="4"/>
  <c r="V1788" i="4"/>
  <c r="T1724" i="4"/>
  <c r="S1724" i="4"/>
  <c r="V1724" i="4"/>
  <c r="R1724" i="4"/>
  <c r="M1724" i="4" s="1"/>
  <c r="U1724" i="4"/>
  <c r="T1660" i="4"/>
  <c r="W1660" i="4"/>
  <c r="V1660" i="4"/>
  <c r="R1660" i="4"/>
  <c r="U1660" i="4"/>
  <c r="S1596" i="4"/>
  <c r="W1596" i="4"/>
  <c r="X1596" i="4"/>
  <c r="R1596" i="4"/>
  <c r="V1596" i="4"/>
  <c r="P1553" i="4"/>
  <c r="S1553" i="4"/>
  <c r="U1553" i="4"/>
  <c r="W1553" i="4"/>
  <c r="R1553" i="4"/>
  <c r="T1553" i="4"/>
  <c r="U1468" i="4"/>
  <c r="V1468" i="4"/>
  <c r="S1468" i="4"/>
  <c r="T1468" i="4"/>
  <c r="X1468" i="4"/>
  <c r="T1340" i="4"/>
  <c r="R1340" i="4"/>
  <c r="M1340" i="4" s="1"/>
  <c r="S1340" i="4"/>
  <c r="W1340" i="4"/>
  <c r="X1340" i="4"/>
  <c r="S1276" i="4"/>
  <c r="U1276" i="4"/>
  <c r="R1276" i="4"/>
  <c r="V1276" i="4"/>
  <c r="P1126" i="4"/>
  <c r="X1126" i="4"/>
  <c r="S1126" i="4"/>
  <c r="V1126" i="4"/>
  <c r="W1126" i="4"/>
  <c r="U1126" i="4"/>
  <c r="U1084" i="4"/>
  <c r="R1084" i="4"/>
  <c r="M1084" i="4" s="1"/>
  <c r="V1084" i="4"/>
  <c r="X1084" i="4"/>
  <c r="T1084" i="4"/>
  <c r="P906" i="4"/>
  <c r="W906" i="4"/>
  <c r="R906" i="4"/>
  <c r="T906" i="4"/>
  <c r="V906" i="4"/>
  <c r="X906" i="4"/>
  <c r="S820" i="4"/>
  <c r="U820" i="4"/>
  <c r="T820" i="4"/>
  <c r="R820" i="4"/>
  <c r="M820" i="4" s="1"/>
  <c r="X820" i="4"/>
  <c r="V820" i="4"/>
  <c r="W820" i="4"/>
  <c r="P735" i="4"/>
  <c r="X735" i="4"/>
  <c r="S735" i="4"/>
  <c r="U735" i="4"/>
  <c r="W735" i="4"/>
  <c r="R735" i="4"/>
  <c r="T735" i="4"/>
  <c r="V735" i="4"/>
  <c r="P650" i="4"/>
  <c r="S650" i="4"/>
  <c r="U650" i="4"/>
  <c r="W650" i="4"/>
  <c r="R650" i="4"/>
  <c r="T650" i="4"/>
  <c r="R564" i="4"/>
  <c r="U564" i="4"/>
  <c r="V564" i="4"/>
  <c r="T564" i="4"/>
  <c r="W564" i="4"/>
  <c r="X564" i="4"/>
  <c r="P479" i="4"/>
  <c r="M479" i="4" s="1"/>
  <c r="W479" i="4"/>
  <c r="R479" i="4"/>
  <c r="T479" i="4"/>
  <c r="V479" i="4"/>
  <c r="X479" i="4"/>
  <c r="U479" i="4"/>
  <c r="P366" i="4"/>
  <c r="X366" i="4"/>
  <c r="S366" i="4"/>
  <c r="U366" i="4"/>
  <c r="W366" i="4"/>
  <c r="R366" i="4"/>
  <c r="S1755" i="4"/>
  <c r="R1755" i="4"/>
  <c r="P1755" i="4"/>
  <c r="M1755" i="4" s="1"/>
  <c r="T1755" i="4"/>
  <c r="V1755" i="4"/>
  <c r="S1707" i="4"/>
  <c r="P1707" i="4"/>
  <c r="V1707" i="4"/>
  <c r="R1707" i="4"/>
  <c r="U1707" i="4"/>
  <c r="X1707" i="4"/>
  <c r="T1707" i="4"/>
  <c r="S1659" i="4"/>
  <c r="R1659" i="4"/>
  <c r="P1659" i="4"/>
  <c r="M1659" i="4" s="1"/>
  <c r="V1659" i="4"/>
  <c r="U1659" i="4"/>
  <c r="X1659" i="4"/>
  <c r="T1627" i="4"/>
  <c r="P1627" i="4"/>
  <c r="R1627" i="4"/>
  <c r="V1627" i="4"/>
  <c r="W1627" i="4"/>
  <c r="X1627" i="4"/>
  <c r="P1579" i="4"/>
  <c r="M1579" i="4" s="1"/>
  <c r="W1579" i="4"/>
  <c r="R1579" i="4"/>
  <c r="V1579" i="4"/>
  <c r="X1579" i="4"/>
  <c r="S1579" i="4"/>
  <c r="U1579" i="4"/>
  <c r="P1531" i="4"/>
  <c r="S1531" i="4"/>
  <c r="U1531" i="4"/>
  <c r="W1531" i="4"/>
  <c r="R1531" i="4"/>
  <c r="T1531" i="4"/>
  <c r="V1531" i="4"/>
  <c r="X1531" i="4"/>
  <c r="P1483" i="4"/>
  <c r="M1483" i="4" s="1"/>
  <c r="W1483" i="4"/>
  <c r="R1483" i="4"/>
  <c r="T1483" i="4"/>
  <c r="V1483" i="4"/>
  <c r="X1483" i="4"/>
  <c r="S1483" i="4"/>
  <c r="U1483" i="4"/>
  <c r="P1435" i="4"/>
  <c r="M1435" i="4" s="1"/>
  <c r="W1435" i="4"/>
  <c r="R1435" i="4"/>
  <c r="T1435" i="4"/>
  <c r="V1435" i="4"/>
  <c r="X1435" i="4"/>
  <c r="S1435" i="4"/>
  <c r="U1435" i="4"/>
  <c r="P1371" i="4"/>
  <c r="M1371" i="4" s="1"/>
  <c r="W1371" i="4"/>
  <c r="R1371" i="4"/>
  <c r="T1371" i="4"/>
  <c r="V1371" i="4"/>
  <c r="X1371" i="4"/>
  <c r="U1371" i="4"/>
  <c r="P1323" i="4"/>
  <c r="X1323" i="4"/>
  <c r="S1323" i="4"/>
  <c r="U1323" i="4"/>
  <c r="W1323" i="4"/>
  <c r="R1323" i="4"/>
  <c r="T1323" i="4"/>
  <c r="V1323" i="4"/>
  <c r="P1275" i="4"/>
  <c r="M1275" i="4" s="1"/>
  <c r="U1275" i="4"/>
  <c r="W1275" i="4"/>
  <c r="T1275" i="4"/>
  <c r="S1275" i="4"/>
  <c r="V1275" i="4"/>
  <c r="X1275" i="4"/>
  <c r="R1275" i="4"/>
  <c r="P1227" i="4"/>
  <c r="M1227" i="4" s="1"/>
  <c r="V1227" i="4"/>
  <c r="X1227" i="4"/>
  <c r="R1227" i="4"/>
  <c r="U1227" i="4"/>
  <c r="W1227" i="4"/>
  <c r="T1227" i="4"/>
  <c r="P1179" i="4"/>
  <c r="U1179" i="4"/>
  <c r="T1179" i="4"/>
  <c r="V1179" i="4"/>
  <c r="X1179" i="4"/>
  <c r="R1179" i="4"/>
  <c r="S1179" i="4"/>
  <c r="W1179" i="4"/>
  <c r="P1115" i="4"/>
  <c r="T1115" i="4"/>
  <c r="W1115" i="4"/>
  <c r="X1115" i="4"/>
  <c r="R1115" i="4"/>
  <c r="U1115" i="4"/>
  <c r="V1115" i="4"/>
  <c r="P1067" i="4"/>
  <c r="M1067" i="4" s="1"/>
  <c r="T1067" i="4"/>
  <c r="S1067" i="4"/>
  <c r="X1067" i="4"/>
  <c r="V1067" i="4"/>
  <c r="U1067" i="4"/>
  <c r="W1067" i="4"/>
  <c r="P1019" i="4"/>
  <c r="T1019" i="4"/>
  <c r="V1019" i="4"/>
  <c r="X1019" i="4"/>
  <c r="S1019" i="4"/>
  <c r="U1019" i="4"/>
  <c r="W1019" i="4"/>
  <c r="P971" i="4"/>
  <c r="M971" i="4" s="1"/>
  <c r="T971" i="4"/>
  <c r="V971" i="4"/>
  <c r="X971" i="4"/>
  <c r="S971" i="4"/>
  <c r="U971" i="4"/>
  <c r="W971" i="4"/>
  <c r="P919" i="4"/>
  <c r="T919" i="4"/>
  <c r="V919" i="4"/>
  <c r="X919" i="4"/>
  <c r="W919" i="4"/>
  <c r="U919" i="4"/>
  <c r="S919" i="4"/>
  <c r="P855" i="4"/>
  <c r="M855" i="4" s="1"/>
  <c r="T855" i="4"/>
  <c r="V855" i="4"/>
  <c r="X855" i="4"/>
  <c r="S855" i="4"/>
  <c r="U855" i="4"/>
  <c r="W855" i="4"/>
  <c r="P791" i="4"/>
  <c r="M791" i="4" s="1"/>
  <c r="U791" i="4"/>
  <c r="W791" i="4"/>
  <c r="R791" i="4"/>
  <c r="T791" i="4"/>
  <c r="V791" i="4"/>
  <c r="X791" i="4"/>
  <c r="P727" i="4"/>
  <c r="M727" i="4" s="1"/>
  <c r="T727" i="4"/>
  <c r="V727" i="4"/>
  <c r="X727" i="4"/>
  <c r="S727" i="4"/>
  <c r="U727" i="4"/>
  <c r="W727" i="4"/>
  <c r="R727" i="4"/>
  <c r="P663" i="4"/>
  <c r="X663" i="4"/>
  <c r="S663" i="4"/>
  <c r="U663" i="4"/>
  <c r="W663" i="4"/>
  <c r="R663" i="4"/>
  <c r="T663" i="4"/>
  <c r="V663" i="4"/>
  <c r="P578" i="4"/>
  <c r="W578" i="4"/>
  <c r="R578" i="4"/>
  <c r="T578" i="4"/>
  <c r="V578" i="4"/>
  <c r="X578" i="4"/>
  <c r="P514" i="4"/>
  <c r="M514" i="4" s="1"/>
  <c r="W514" i="4"/>
  <c r="R514" i="4"/>
  <c r="T514" i="4"/>
  <c r="V514" i="4"/>
  <c r="X514" i="4"/>
  <c r="P450" i="4"/>
  <c r="S450" i="4"/>
  <c r="U450" i="4"/>
  <c r="W450" i="4"/>
  <c r="R450" i="4"/>
  <c r="T450" i="4"/>
  <c r="P386" i="4"/>
  <c r="M386" i="4" s="1"/>
  <c r="S386" i="4"/>
  <c r="U386" i="4"/>
  <c r="W386" i="4"/>
  <c r="V386" i="4"/>
  <c r="T386" i="4"/>
  <c r="R386" i="4"/>
  <c r="U332" i="4"/>
  <c r="W332" i="4"/>
  <c r="R332" i="4"/>
  <c r="T332" i="4"/>
  <c r="V332" i="4"/>
  <c r="X332" i="4"/>
  <c r="S332" i="4"/>
  <c r="W268" i="4"/>
  <c r="T268" i="4"/>
  <c r="S268" i="4"/>
  <c r="X268" i="4"/>
  <c r="U268" i="4"/>
  <c r="R268" i="4"/>
  <c r="V268" i="4"/>
  <c r="V204" i="4"/>
  <c r="X204" i="4"/>
  <c r="S204" i="4"/>
  <c r="U204" i="4"/>
  <c r="W204" i="4"/>
  <c r="R204" i="4"/>
  <c r="M204" i="4" s="1"/>
  <c r="S156" i="4"/>
  <c r="U156" i="4"/>
  <c r="W156" i="4"/>
  <c r="R156" i="4"/>
  <c r="T156" i="4"/>
  <c r="V156" i="4"/>
  <c r="X156" i="4"/>
  <c r="V124" i="4"/>
  <c r="X124" i="4"/>
  <c r="S124" i="4"/>
  <c r="U124" i="4"/>
  <c r="W124" i="4"/>
  <c r="R124" i="4"/>
  <c r="M124" i="4" s="1"/>
  <c r="T124" i="4"/>
  <c r="R44" i="4"/>
  <c r="T44" i="4"/>
  <c r="V44" i="4"/>
  <c r="X44" i="4"/>
  <c r="S44" i="4"/>
  <c r="W44" i="4"/>
  <c r="W23" i="4"/>
  <c r="T23" i="4"/>
  <c r="X23" i="4"/>
  <c r="S23" i="4"/>
  <c r="U23" i="4"/>
  <c r="P330" i="4"/>
  <c r="W330" i="4"/>
  <c r="R330" i="4"/>
  <c r="T330" i="4"/>
  <c r="V330" i="4"/>
  <c r="X330" i="4"/>
  <c r="P282" i="4"/>
  <c r="S282" i="4"/>
  <c r="U282" i="4"/>
  <c r="W282" i="4"/>
  <c r="R282" i="4"/>
  <c r="T282" i="4"/>
  <c r="V282" i="4"/>
  <c r="P234" i="4"/>
  <c r="M234" i="4" s="1"/>
  <c r="T234" i="4"/>
  <c r="V234" i="4"/>
  <c r="X234" i="4"/>
  <c r="S234" i="4"/>
  <c r="U234" i="4"/>
  <c r="W234" i="4"/>
  <c r="P186" i="4"/>
  <c r="R186" i="4"/>
  <c r="T186" i="4"/>
  <c r="V186" i="4"/>
  <c r="X186" i="4"/>
  <c r="S186" i="4"/>
  <c r="P138" i="4"/>
  <c r="R138" i="4"/>
  <c r="T138" i="4"/>
  <c r="V138" i="4"/>
  <c r="X138" i="4"/>
  <c r="S138" i="4"/>
  <c r="P90" i="4"/>
  <c r="X90" i="4"/>
  <c r="W90" i="4"/>
  <c r="T90" i="4"/>
  <c r="U90" i="4"/>
  <c r="V90" i="4"/>
  <c r="P42" i="4"/>
  <c r="V42" i="4"/>
  <c r="X42" i="4"/>
  <c r="S42" i="4"/>
  <c r="U42" i="4"/>
  <c r="W42" i="4"/>
  <c r="S1200" i="4"/>
  <c r="T1200" i="4"/>
  <c r="X1200" i="4"/>
  <c r="R1200" i="4"/>
  <c r="M1200" i="4" s="1"/>
  <c r="W1200" i="4"/>
  <c r="V1200" i="4"/>
  <c r="U1456" i="4"/>
  <c r="R1456" i="4"/>
  <c r="M1456" i="4" s="1"/>
  <c r="V1456" i="4"/>
  <c r="T1456" i="4"/>
  <c r="S1456" i="4"/>
  <c r="T1712" i="4"/>
  <c r="S1712" i="4"/>
  <c r="R1712" i="4"/>
  <c r="U1712" i="4"/>
  <c r="S1923" i="4"/>
  <c r="V1923" i="4"/>
  <c r="P1923" i="4"/>
  <c r="U1923" i="4"/>
  <c r="X1923" i="4"/>
  <c r="T648" i="4"/>
  <c r="S648" i="4"/>
  <c r="X648" i="4"/>
  <c r="W648" i="4"/>
  <c r="U648" i="4"/>
  <c r="P902" i="4"/>
  <c r="T902" i="4"/>
  <c r="V902" i="4"/>
  <c r="X902" i="4"/>
  <c r="S902" i="4"/>
  <c r="U902" i="4"/>
  <c r="U1593" i="4"/>
  <c r="W1593" i="4"/>
  <c r="R1593" i="4"/>
  <c r="X1593" i="4"/>
  <c r="V1593" i="4"/>
  <c r="R1834" i="4"/>
  <c r="P1834" i="4"/>
  <c r="M1834" i="4" s="1"/>
  <c r="X1834" i="4"/>
  <c r="W1834" i="4"/>
  <c r="T1834" i="4"/>
  <c r="S1834" i="4"/>
  <c r="P371" i="4"/>
  <c r="R371" i="4"/>
  <c r="T371" i="4"/>
  <c r="V371" i="4"/>
  <c r="X371" i="4"/>
  <c r="S371" i="4"/>
  <c r="U371" i="4"/>
  <c r="W371" i="4"/>
  <c r="P875" i="4"/>
  <c r="T875" i="4"/>
  <c r="V875" i="4"/>
  <c r="X875" i="4"/>
  <c r="W875" i="4"/>
  <c r="U875" i="4"/>
  <c r="S875" i="4"/>
  <c r="R875" i="4"/>
  <c r="U976" i="4"/>
  <c r="S976" i="4"/>
  <c r="X976" i="4"/>
  <c r="R976" i="4"/>
  <c r="M976" i="4" s="1"/>
  <c r="T976" i="4"/>
  <c r="V976" i="4"/>
  <c r="P1146" i="4"/>
  <c r="T1146" i="4"/>
  <c r="V1146" i="4"/>
  <c r="X1146" i="4"/>
  <c r="S1146" i="4"/>
  <c r="R1146" i="4"/>
  <c r="P1402" i="4"/>
  <c r="R1402" i="4"/>
  <c r="T1402" i="4"/>
  <c r="V1402" i="4"/>
  <c r="X1402" i="4"/>
  <c r="S1402" i="4"/>
  <c r="U1402" i="4"/>
  <c r="R1658" i="4"/>
  <c r="U1658" i="4"/>
  <c r="P1658" i="4"/>
  <c r="M1658" i="4" s="1"/>
  <c r="T1658" i="4"/>
  <c r="W1658" i="4"/>
  <c r="S1658" i="4"/>
  <c r="S1819" i="4"/>
  <c r="R1819" i="4"/>
  <c r="U1819" i="4"/>
  <c r="V1819" i="4"/>
  <c r="X1819" i="4"/>
  <c r="S1947" i="4"/>
  <c r="P1947" i="4"/>
  <c r="M1947" i="4" s="1"/>
  <c r="R1947" i="4"/>
  <c r="U1947" i="4"/>
  <c r="X1947" i="4"/>
  <c r="P718" i="4"/>
  <c r="M718" i="4" s="1"/>
  <c r="V718" i="4"/>
  <c r="X718" i="4"/>
  <c r="S718" i="4"/>
  <c r="U718" i="4"/>
  <c r="W718" i="4"/>
  <c r="P942" i="4"/>
  <c r="W942" i="4"/>
  <c r="V942" i="4"/>
  <c r="T942" i="4"/>
  <c r="R942" i="4"/>
  <c r="X942" i="4"/>
  <c r="U1540" i="4"/>
  <c r="T1540" i="4"/>
  <c r="S1540" i="4"/>
  <c r="X1540" i="4"/>
  <c r="R1540" i="4"/>
  <c r="U1625" i="4"/>
  <c r="R1625" i="4"/>
  <c r="M1625" i="4" s="1"/>
  <c r="X1625" i="4"/>
  <c r="V1625" i="4"/>
  <c r="W1625" i="4"/>
  <c r="R1710" i="4"/>
  <c r="U1710" i="4"/>
  <c r="P1710" i="4"/>
  <c r="S1710" i="4"/>
  <c r="X1710" i="4"/>
  <c r="T1710" i="4"/>
  <c r="R1794" i="4"/>
  <c r="U1794" i="4"/>
  <c r="P1794" i="4"/>
  <c r="M1794" i="4" s="1"/>
  <c r="T1794" i="4"/>
  <c r="X1794" i="4"/>
  <c r="S1794" i="4"/>
  <c r="T1579" i="4"/>
  <c r="U1595" i="4"/>
  <c r="U1608" i="4"/>
  <c r="V1620" i="4"/>
  <c r="S1625" i="4"/>
  <c r="W1643" i="4"/>
  <c r="W1659" i="4"/>
  <c r="V1714" i="4"/>
  <c r="W1739" i="4"/>
  <c r="X1748" i="4"/>
  <c r="W1755" i="4"/>
  <c r="V1766" i="4"/>
  <c r="X1788" i="4"/>
  <c r="W1795" i="4"/>
  <c r="W1819" i="4"/>
  <c r="W1863" i="4"/>
  <c r="X1868" i="4"/>
  <c r="V1886" i="4"/>
  <c r="X1916" i="4"/>
  <c r="W1923" i="4"/>
  <c r="W1947" i="4"/>
  <c r="W1991" i="4"/>
  <c r="X1996" i="4"/>
  <c r="P44" i="4"/>
  <c r="M44" i="4" s="1"/>
  <c r="P156" i="4"/>
  <c r="M156" i="4" s="1"/>
  <c r="P188" i="4"/>
  <c r="M188" i="4" s="1"/>
  <c r="P268" i="4"/>
  <c r="M268" i="4" s="1"/>
  <c r="P300" i="4"/>
  <c r="M300" i="4" s="1"/>
  <c r="P428" i="4"/>
  <c r="M428" i="4" s="1"/>
  <c r="P512" i="4"/>
  <c r="M512" i="4" s="1"/>
  <c r="P596" i="4"/>
  <c r="P792" i="4"/>
  <c r="M792" i="4" s="1"/>
  <c r="P880" i="4"/>
  <c r="P980" i="4"/>
  <c r="M980" i="4" s="1"/>
  <c r="P1364" i="4"/>
  <c r="P1416" i="4"/>
  <c r="M1416" i="4" s="1"/>
  <c r="P1468" i="4"/>
  <c r="P1504" i="4"/>
  <c r="P1608" i="4"/>
  <c r="M1608" i="4" s="1"/>
  <c r="P1884" i="4"/>
  <c r="M1884" i="4" s="1"/>
  <c r="S37" i="4"/>
  <c r="T41" i="4"/>
  <c r="V41" i="4"/>
  <c r="T49" i="4"/>
  <c r="R49" i="4"/>
  <c r="M49" i="4" s="1"/>
  <c r="R93" i="4"/>
  <c r="M93" i="4" s="1"/>
  <c r="X93" i="4"/>
  <c r="S97" i="4"/>
  <c r="T97" i="4"/>
  <c r="R101" i="4"/>
  <c r="M101" i="4" s="1"/>
  <c r="S105" i="4"/>
  <c r="U105" i="4"/>
  <c r="U113" i="4"/>
  <c r="X113" i="4"/>
  <c r="T165" i="4"/>
  <c r="R165" i="4"/>
  <c r="M165" i="4" s="1"/>
  <c r="S169" i="4"/>
  <c r="U169" i="4"/>
  <c r="V177" i="4"/>
  <c r="U177" i="4"/>
  <c r="S181" i="4"/>
  <c r="R213" i="4"/>
  <c r="M213" i="4" s="1"/>
  <c r="T213" i="4"/>
  <c r="V229" i="4"/>
  <c r="W229" i="4"/>
  <c r="U233" i="4"/>
  <c r="S233" i="4"/>
  <c r="S269" i="4"/>
  <c r="U269" i="4"/>
  <c r="T277" i="4"/>
  <c r="R277" i="4"/>
  <c r="M277" i="4" s="1"/>
  <c r="T297" i="4"/>
  <c r="R297" i="4"/>
  <c r="M297" i="4" s="1"/>
  <c r="X325" i="4"/>
  <c r="V325" i="4"/>
  <c r="U345" i="4"/>
  <c r="S345" i="4"/>
  <c r="U361" i="4"/>
  <c r="S361" i="4"/>
  <c r="U377" i="4"/>
  <c r="S377" i="4"/>
  <c r="W393" i="4"/>
  <c r="U409" i="4"/>
  <c r="S409" i="4"/>
  <c r="X425" i="4"/>
  <c r="V425" i="4"/>
  <c r="S441" i="4"/>
  <c r="S457" i="4"/>
  <c r="S473" i="4"/>
  <c r="S489" i="4"/>
  <c r="S505" i="4"/>
  <c r="W521" i="4"/>
  <c r="U521" i="4"/>
  <c r="S537" i="4"/>
  <c r="S553" i="4"/>
  <c r="W569" i="4"/>
  <c r="U569" i="4"/>
  <c r="W585" i="4"/>
  <c r="U585" i="4"/>
  <c r="W601" i="4"/>
  <c r="U601" i="4"/>
  <c r="W617" i="4"/>
  <c r="U617" i="4"/>
  <c r="W633" i="4"/>
  <c r="U633" i="4"/>
  <c r="T649" i="4"/>
  <c r="R649" i="4"/>
  <c r="M649" i="4" s="1"/>
  <c r="W665" i="4"/>
  <c r="U665" i="4"/>
  <c r="W681" i="4"/>
  <c r="U681" i="4"/>
  <c r="T697" i="4"/>
  <c r="R697" i="4"/>
  <c r="M697" i="4" s="1"/>
  <c r="T713" i="4"/>
  <c r="R713" i="4"/>
  <c r="M713" i="4" s="1"/>
  <c r="T729" i="4"/>
  <c r="R729" i="4"/>
  <c r="M729" i="4" s="1"/>
  <c r="T745" i="4"/>
  <c r="R745" i="4"/>
  <c r="M745" i="4" s="1"/>
  <c r="W761" i="4"/>
  <c r="R761" i="4"/>
  <c r="M761" i="4" s="1"/>
  <c r="U777" i="4"/>
  <c r="S777" i="4"/>
  <c r="X793" i="4"/>
  <c r="V793" i="4"/>
  <c r="X809" i="4"/>
  <c r="V809" i="4"/>
  <c r="U825" i="4"/>
  <c r="S825" i="4"/>
  <c r="U841" i="4"/>
  <c r="S841" i="4"/>
  <c r="U857" i="4"/>
  <c r="S857" i="4"/>
  <c r="U873" i="4"/>
  <c r="S873" i="4"/>
  <c r="U889" i="4"/>
  <c r="S889" i="4"/>
  <c r="W905" i="4"/>
  <c r="U921" i="4"/>
  <c r="S921" i="4"/>
  <c r="U937" i="4"/>
  <c r="S937" i="4"/>
  <c r="X949" i="4"/>
  <c r="V949" i="4"/>
  <c r="X977" i="4"/>
  <c r="V977" i="4"/>
  <c r="T989" i="4"/>
  <c r="R989" i="4"/>
  <c r="M989" i="4" s="1"/>
  <c r="W1029" i="4"/>
  <c r="X1041" i="4"/>
  <c r="V1041" i="4"/>
  <c r="U1053" i="4"/>
  <c r="S1053" i="4"/>
  <c r="T1061" i="4"/>
  <c r="R1061" i="4"/>
  <c r="M1061" i="4" s="1"/>
  <c r="W1065" i="4"/>
  <c r="X1077" i="4"/>
  <c r="V1077" i="4"/>
  <c r="X1081" i="4"/>
  <c r="R1081" i="4"/>
  <c r="M1081" i="4" s="1"/>
  <c r="W1105" i="4"/>
  <c r="T1113" i="4"/>
  <c r="R1113" i="4"/>
  <c r="M1113" i="4" s="1"/>
  <c r="W1117" i="4"/>
  <c r="T1169" i="4"/>
  <c r="R1169" i="4"/>
  <c r="M1169" i="4" s="1"/>
  <c r="S1181" i="4"/>
  <c r="X1181" i="4"/>
  <c r="W1193" i="4"/>
  <c r="U1193" i="4"/>
  <c r="V1205" i="4"/>
  <c r="T1205" i="4"/>
  <c r="T1233" i="4"/>
  <c r="U1233" i="4"/>
  <c r="U1245" i="4"/>
  <c r="V1245" i="4"/>
  <c r="V1285" i="4"/>
  <c r="S1285" i="4"/>
  <c r="V1297" i="4"/>
  <c r="W1309" i="4"/>
  <c r="U1309" i="4"/>
  <c r="X1317" i="4"/>
  <c r="V1317" i="4"/>
  <c r="T1321" i="4"/>
  <c r="R1321" i="4"/>
  <c r="M1321" i="4" s="1"/>
  <c r="W1333" i="4"/>
  <c r="U1333" i="4"/>
  <c r="S1337" i="4"/>
  <c r="S1361" i="4"/>
  <c r="W1369" i="4"/>
  <c r="U1369" i="4"/>
  <c r="S1373" i="4"/>
  <c r="S1425" i="4"/>
  <c r="W1437" i="4"/>
  <c r="U1437" i="4"/>
  <c r="W1449" i="4"/>
  <c r="T1625" i="4"/>
  <c r="X1620" i="4"/>
  <c r="S1638" i="4"/>
  <c r="W1714" i="4"/>
  <c r="W1790" i="4"/>
  <c r="V1797" i="4"/>
  <c r="V1813" i="4"/>
  <c r="T1819" i="4"/>
  <c r="X1863" i="4"/>
  <c r="U1884" i="4"/>
  <c r="T1927" i="4"/>
  <c r="T1947" i="4"/>
  <c r="P1593" i="4"/>
  <c r="M1593" i="4" s="1"/>
  <c r="P1813" i="4"/>
  <c r="M1813" i="4" s="1"/>
  <c r="P1989" i="4"/>
  <c r="M1989" i="4" s="1"/>
  <c r="R42" i="4"/>
  <c r="R90" i="4"/>
  <c r="R122" i="4"/>
  <c r="U170" i="4"/>
  <c r="U330" i="4"/>
  <c r="W378" i="4"/>
  <c r="W394" i="4"/>
  <c r="V414" i="4"/>
  <c r="T426" i="4"/>
  <c r="X438" i="4"/>
  <c r="V450" i="4"/>
  <c r="U514" i="4"/>
  <c r="S578" i="4"/>
  <c r="T598" i="4"/>
  <c r="S622" i="4"/>
  <c r="X642" i="4"/>
  <c r="V650" i="4"/>
  <c r="V682" i="4"/>
  <c r="R710" i="4"/>
  <c r="S726" i="4"/>
  <c r="V770" i="4"/>
  <c r="T898" i="4"/>
  <c r="S906" i="4"/>
  <c r="W922" i="4"/>
  <c r="U942" i="4"/>
  <c r="W1022" i="4"/>
  <c r="X1034" i="4"/>
  <c r="V1062" i="4"/>
  <c r="W1138" i="4"/>
  <c r="V1150" i="4"/>
  <c r="W1166" i="4"/>
  <c r="T1202" i="4"/>
  <c r="S1266" i="4"/>
  <c r="X1446" i="4"/>
  <c r="X1510" i="4"/>
  <c r="V1574" i="4"/>
  <c r="T1620" i="4"/>
  <c r="R1632" i="4"/>
  <c r="S1717" i="4"/>
  <c r="T1766" i="4"/>
  <c r="S1797" i="4"/>
  <c r="V1836" i="4"/>
  <c r="S1861" i="4"/>
  <c r="W55" i="4"/>
  <c r="T151" i="4"/>
  <c r="V295" i="4"/>
  <c r="X327" i="4"/>
  <c r="S791" i="4"/>
  <c r="W955" i="4"/>
  <c r="W1051" i="4"/>
  <c r="S1227" i="4"/>
  <c r="S1371" i="4"/>
  <c r="T1451" i="4"/>
  <c r="X788" i="4"/>
  <c r="X1456" i="4"/>
  <c r="P1278" i="4"/>
  <c r="V1278" i="4"/>
  <c r="T1278" i="4"/>
  <c r="R1278" i="4"/>
  <c r="X1278" i="4"/>
  <c r="W1278" i="4"/>
  <c r="P1406" i="4"/>
  <c r="M1406" i="4" s="1"/>
  <c r="W1406" i="4"/>
  <c r="R1406" i="4"/>
  <c r="T1406" i="4"/>
  <c r="V1406" i="4"/>
  <c r="X1406" i="4"/>
  <c r="P1534" i="4"/>
  <c r="M1534" i="4" s="1"/>
  <c r="R1534" i="4"/>
  <c r="T1534" i="4"/>
  <c r="V1534" i="4"/>
  <c r="X1534" i="4"/>
  <c r="S1534" i="4"/>
  <c r="U1534" i="4"/>
  <c r="U1705" i="4"/>
  <c r="R1705" i="4"/>
  <c r="M1705" i="4" s="1"/>
  <c r="W1705" i="4"/>
  <c r="X1822" i="4"/>
  <c r="S1822" i="4"/>
  <c r="R1918" i="4"/>
  <c r="T1918" i="4"/>
  <c r="W1918" i="4"/>
  <c r="S1918" i="4"/>
  <c r="P1918" i="4"/>
  <c r="M1918" i="4" s="1"/>
  <c r="R1982" i="4"/>
  <c r="T1982" i="4"/>
  <c r="P1982" i="4"/>
  <c r="M1982" i="4" s="1"/>
  <c r="X1982" i="4"/>
  <c r="W1982" i="4"/>
  <c r="R527" i="4"/>
  <c r="S527" i="4"/>
  <c r="T527" i="4"/>
  <c r="U527" i="4"/>
  <c r="T783" i="4"/>
  <c r="V783" i="4"/>
  <c r="S783" i="4"/>
  <c r="P1290" i="4"/>
  <c r="M1290" i="4" s="1"/>
  <c r="T1290" i="4"/>
  <c r="W1290" i="4"/>
  <c r="X1290" i="4"/>
  <c r="S1290" i="4"/>
  <c r="V1290" i="4"/>
  <c r="U1290" i="4"/>
  <c r="P1418" i="4"/>
  <c r="W1418" i="4"/>
  <c r="R1418" i="4"/>
  <c r="T1418" i="4"/>
  <c r="V1418" i="4"/>
  <c r="X1418" i="4"/>
  <c r="T1546" i="4"/>
  <c r="R1546" i="4"/>
  <c r="X1546" i="4"/>
  <c r="V1546" i="4"/>
  <c r="U1546" i="4"/>
  <c r="X1674" i="4"/>
  <c r="P1674" i="4"/>
  <c r="W1674" i="4"/>
  <c r="X1799" i="4"/>
  <c r="T1799" i="4"/>
  <c r="P654" i="4"/>
  <c r="M654" i="4" s="1"/>
  <c r="V654" i="4"/>
  <c r="X654" i="4"/>
  <c r="S654" i="4"/>
  <c r="U654" i="4"/>
  <c r="W654" i="4"/>
  <c r="X483" i="4"/>
  <c r="R483" i="4"/>
  <c r="W483" i="4"/>
  <c r="V483" i="4"/>
  <c r="T483" i="4"/>
  <c r="X5" i="4"/>
  <c r="W5" i="4"/>
  <c r="U1957" i="4"/>
  <c r="W1957" i="4"/>
  <c r="P1957" i="4"/>
  <c r="V1957" i="4"/>
  <c r="U1909" i="4"/>
  <c r="S1909" i="4"/>
  <c r="R1909" i="4"/>
  <c r="P1909" i="4"/>
  <c r="U1877" i="4"/>
  <c r="S1877" i="4"/>
  <c r="X1877" i="4"/>
  <c r="W1877" i="4"/>
  <c r="P1877" i="4"/>
  <c r="M1877" i="4" s="1"/>
  <c r="V1877" i="4"/>
  <c r="U1829" i="4"/>
  <c r="T1829" i="4"/>
  <c r="S1829" i="4"/>
  <c r="W1829" i="4"/>
  <c r="P1829" i="4"/>
  <c r="V1829" i="4"/>
  <c r="R1778" i="4"/>
  <c r="P1778" i="4"/>
  <c r="X1778" i="4"/>
  <c r="T1778" i="4"/>
  <c r="W1778" i="4"/>
  <c r="U1778" i="4"/>
  <c r="S1778" i="4"/>
  <c r="U1693" i="4"/>
  <c r="X1693" i="4"/>
  <c r="R1693" i="4"/>
  <c r="W1693" i="4"/>
  <c r="S1693" i="4"/>
  <c r="P1693" i="4"/>
  <c r="M1693" i="4" s="1"/>
  <c r="S1629" i="4"/>
  <c r="U1629" i="4"/>
  <c r="T1629" i="4"/>
  <c r="P1629" i="4"/>
  <c r="M1629" i="4" s="1"/>
  <c r="X1629" i="4"/>
  <c r="P1565" i="4"/>
  <c r="M1565" i="4" s="1"/>
  <c r="U1565" i="4"/>
  <c r="W1565" i="4"/>
  <c r="R1565" i="4"/>
  <c r="T1565" i="4"/>
  <c r="V1565" i="4"/>
  <c r="X1565" i="4"/>
  <c r="P1501" i="4"/>
  <c r="M1501" i="4" s="1"/>
  <c r="V1501" i="4"/>
  <c r="X1501" i="4"/>
  <c r="S1501" i="4"/>
  <c r="U1501" i="4"/>
  <c r="W1501" i="4"/>
  <c r="P1458" i="4"/>
  <c r="R1458" i="4"/>
  <c r="T1458" i="4"/>
  <c r="V1458" i="4"/>
  <c r="X1458" i="4"/>
  <c r="S1458" i="4"/>
  <c r="U1458" i="4"/>
  <c r="P1330" i="4"/>
  <c r="W1330" i="4"/>
  <c r="R1330" i="4"/>
  <c r="T1330" i="4"/>
  <c r="V1330" i="4"/>
  <c r="X1330" i="4"/>
  <c r="V1288" i="4"/>
  <c r="U1288" i="4"/>
  <c r="X1224" i="4"/>
  <c r="R1224" i="4"/>
  <c r="M1224" i="4" s="1"/>
  <c r="P1074" i="4"/>
  <c r="M1074" i="4" s="1"/>
  <c r="S1074" i="4"/>
  <c r="V1074" i="4"/>
  <c r="W1074" i="4"/>
  <c r="U1074" i="4"/>
  <c r="T1074" i="4"/>
  <c r="R1074" i="4"/>
  <c r="V1032" i="4"/>
  <c r="R1032" i="4"/>
  <c r="M1032" i="4" s="1"/>
  <c r="T1032" i="4"/>
  <c r="U1032" i="4"/>
  <c r="R968" i="4"/>
  <c r="W968" i="4"/>
  <c r="T968" i="4"/>
  <c r="U968" i="4"/>
  <c r="P894" i="4"/>
  <c r="S894" i="4"/>
  <c r="U894" i="4"/>
  <c r="W894" i="4"/>
  <c r="V894" i="4"/>
  <c r="T894" i="4"/>
  <c r="R894" i="4"/>
  <c r="V808" i="4"/>
  <c r="S808" i="4"/>
  <c r="W808" i="4"/>
  <c r="P723" i="4"/>
  <c r="X723" i="4"/>
  <c r="S723" i="4"/>
  <c r="U723" i="4"/>
  <c r="W723" i="4"/>
  <c r="R723" i="4"/>
  <c r="T723" i="4"/>
  <c r="P638" i="4"/>
  <c r="M638" i="4" s="1"/>
  <c r="W638" i="4"/>
  <c r="R638" i="4"/>
  <c r="T638" i="4"/>
  <c r="V638" i="4"/>
  <c r="X638" i="4"/>
  <c r="X552" i="4"/>
  <c r="R552" i="4"/>
  <c r="M552" i="4" s="1"/>
  <c r="V552" i="4"/>
  <c r="U552" i="4"/>
  <c r="P467" i="4"/>
  <c r="M467" i="4" s="1"/>
  <c r="X467" i="4"/>
  <c r="S467" i="4"/>
  <c r="U467" i="4"/>
  <c r="W467" i="4"/>
  <c r="R467" i="4"/>
  <c r="V467" i="4"/>
  <c r="P382" i="4"/>
  <c r="M382" i="4" s="1"/>
  <c r="W382" i="4"/>
  <c r="R382" i="4"/>
  <c r="T382" i="4"/>
  <c r="V382" i="4"/>
  <c r="X382" i="4"/>
  <c r="T1996" i="4"/>
  <c r="V1996" i="4"/>
  <c r="S1996" i="4"/>
  <c r="R1996" i="4"/>
  <c r="M1996" i="4" s="1"/>
  <c r="T1948" i="4"/>
  <c r="W1948" i="4"/>
  <c r="S1948" i="4"/>
  <c r="R1948" i="4"/>
  <c r="V1948" i="4"/>
  <c r="U1948" i="4"/>
  <c r="T1900" i="4"/>
  <c r="V1900" i="4"/>
  <c r="W1900" i="4"/>
  <c r="T1852" i="4"/>
  <c r="V1852" i="4"/>
  <c r="U1852" i="4"/>
  <c r="W1852" i="4"/>
  <c r="R1852" i="4"/>
  <c r="M1852" i="4" s="1"/>
  <c r="T1804" i="4"/>
  <c r="V1804" i="4"/>
  <c r="W1804" i="4"/>
  <c r="R1804" i="4"/>
  <c r="U1804" i="4"/>
  <c r="U1745" i="4"/>
  <c r="W1745" i="4"/>
  <c r="T1745" i="4"/>
  <c r="S1745" i="4"/>
  <c r="V1745" i="4"/>
  <c r="P1745" i="4"/>
  <c r="R1745" i="4"/>
  <c r="U1681" i="4"/>
  <c r="X1681" i="4"/>
  <c r="V1681" i="4"/>
  <c r="W1681" i="4"/>
  <c r="P1681" i="4"/>
  <c r="R1681" i="4"/>
  <c r="S1681" i="4"/>
  <c r="R1617" i="4"/>
  <c r="U1617" i="4"/>
  <c r="S1617" i="4"/>
  <c r="P1617" i="4"/>
  <c r="W1617" i="4"/>
  <c r="T1617" i="4"/>
  <c r="R1532" i="4"/>
  <c r="M1532" i="4" s="1"/>
  <c r="S1532" i="4"/>
  <c r="T1532" i="4"/>
  <c r="W1532" i="4"/>
  <c r="X1532" i="4"/>
  <c r="U1532" i="4"/>
  <c r="P1382" i="4"/>
  <c r="M1382" i="4" s="1"/>
  <c r="W1382" i="4"/>
  <c r="R1382" i="4"/>
  <c r="T1382" i="4"/>
  <c r="V1382" i="4"/>
  <c r="X1382" i="4"/>
  <c r="P1318" i="4"/>
  <c r="M1318" i="4" s="1"/>
  <c r="V1318" i="4"/>
  <c r="X1318" i="4"/>
  <c r="S1318" i="4"/>
  <c r="U1318" i="4"/>
  <c r="W1318" i="4"/>
  <c r="P1190" i="4"/>
  <c r="S1190" i="4"/>
  <c r="U1190" i="4"/>
  <c r="W1190" i="4"/>
  <c r="R1190" i="4"/>
  <c r="T1190" i="4"/>
  <c r="V1148" i="4"/>
  <c r="T1148" i="4"/>
  <c r="W1148" i="4"/>
  <c r="U1148" i="4"/>
  <c r="P998" i="4"/>
  <c r="S998" i="4"/>
  <c r="U998" i="4"/>
  <c r="W998" i="4"/>
  <c r="R998" i="4"/>
  <c r="T998" i="4"/>
  <c r="V998" i="4"/>
  <c r="P934" i="4"/>
  <c r="M934" i="4" s="1"/>
  <c r="W934" i="4"/>
  <c r="R934" i="4"/>
  <c r="T934" i="4"/>
  <c r="V934" i="4"/>
  <c r="X934" i="4"/>
  <c r="R848" i="4"/>
  <c r="M848" i="4" s="1"/>
  <c r="V848" i="4"/>
  <c r="S848" i="4"/>
  <c r="W848" i="4"/>
  <c r="U848" i="4"/>
  <c r="X848" i="4"/>
  <c r="P763" i="4"/>
  <c r="R763" i="4"/>
  <c r="T763" i="4"/>
  <c r="V763" i="4"/>
  <c r="X763" i="4"/>
  <c r="S763" i="4"/>
  <c r="W763" i="4"/>
  <c r="P678" i="4"/>
  <c r="M678" i="4" s="1"/>
  <c r="W678" i="4"/>
  <c r="R678" i="4"/>
  <c r="T678" i="4"/>
  <c r="V678" i="4"/>
  <c r="X678" i="4"/>
  <c r="T592" i="4"/>
  <c r="R592" i="4"/>
  <c r="M592" i="4" s="1"/>
  <c r="S592" i="4"/>
  <c r="X592" i="4"/>
  <c r="W592" i="4"/>
  <c r="U592" i="4"/>
  <c r="P507" i="4"/>
  <c r="W507" i="4"/>
  <c r="V507" i="4"/>
  <c r="T507" i="4"/>
  <c r="R507" i="4"/>
  <c r="X507" i="4"/>
  <c r="S507" i="4"/>
  <c r="P422" i="4"/>
  <c r="S422" i="4"/>
  <c r="U422" i="4"/>
  <c r="W422" i="4"/>
  <c r="R422" i="4"/>
  <c r="T422" i="4"/>
  <c r="S1771" i="4"/>
  <c r="R1771" i="4"/>
  <c r="P1771" i="4"/>
  <c r="X1771" i="4"/>
  <c r="V1771" i="4"/>
  <c r="U1771" i="4"/>
  <c r="T1771" i="4"/>
  <c r="S1723" i="4"/>
  <c r="P1723" i="4"/>
  <c r="M1723" i="4" s="1"/>
  <c r="V1723" i="4"/>
  <c r="R1723" i="4"/>
  <c r="U1723" i="4"/>
  <c r="X1723" i="4"/>
  <c r="S1675" i="4"/>
  <c r="P1675" i="4"/>
  <c r="M1675" i="4" s="1"/>
  <c r="V1675" i="4"/>
  <c r="X1675" i="4"/>
  <c r="T1675" i="4"/>
  <c r="T1611" i="4"/>
  <c r="V1611" i="4"/>
  <c r="P1611" i="4"/>
  <c r="R1611" i="4"/>
  <c r="X1611" i="4"/>
  <c r="S1611" i="4"/>
  <c r="W1611" i="4"/>
  <c r="P1563" i="4"/>
  <c r="M1563" i="4" s="1"/>
  <c r="T1563" i="4"/>
  <c r="V1563" i="4"/>
  <c r="X1563" i="4"/>
  <c r="S1563" i="4"/>
  <c r="U1563" i="4"/>
  <c r="W1563" i="4"/>
  <c r="R1563" i="4"/>
  <c r="P1515" i="4"/>
  <c r="M1515" i="4" s="1"/>
  <c r="X1515" i="4"/>
  <c r="S1515" i="4"/>
  <c r="U1515" i="4"/>
  <c r="W1515" i="4"/>
  <c r="R1515" i="4"/>
  <c r="T1515" i="4"/>
  <c r="V1515" i="4"/>
  <c r="P1467" i="4"/>
  <c r="S1467" i="4"/>
  <c r="U1467" i="4"/>
  <c r="W1467" i="4"/>
  <c r="R1467" i="4"/>
  <c r="T1467" i="4"/>
  <c r="V1467" i="4"/>
  <c r="X1467" i="4"/>
  <c r="P1419" i="4"/>
  <c r="S1419" i="4"/>
  <c r="U1419" i="4"/>
  <c r="W1419" i="4"/>
  <c r="R1419" i="4"/>
  <c r="T1419" i="4"/>
  <c r="V1419" i="4"/>
  <c r="X1419" i="4"/>
  <c r="P1387" i="4"/>
  <c r="W1387" i="4"/>
  <c r="R1387" i="4"/>
  <c r="T1387" i="4"/>
  <c r="V1387" i="4"/>
  <c r="X1387" i="4"/>
  <c r="S1387" i="4"/>
  <c r="U1387" i="4"/>
  <c r="P1339" i="4"/>
  <c r="S1339" i="4"/>
  <c r="U1339" i="4"/>
  <c r="W1339" i="4"/>
  <c r="R1339" i="4"/>
  <c r="T1339" i="4"/>
  <c r="V1339" i="4"/>
  <c r="X1339" i="4"/>
  <c r="P1291" i="4"/>
  <c r="M1291" i="4" s="1"/>
  <c r="T1291" i="4"/>
  <c r="S1291" i="4"/>
  <c r="V1291" i="4"/>
  <c r="X1291" i="4"/>
  <c r="R1291" i="4"/>
  <c r="U1291" i="4"/>
  <c r="W1291" i="4"/>
  <c r="P1243" i="4"/>
  <c r="M1243" i="4" s="1"/>
  <c r="R1243" i="4"/>
  <c r="U1243" i="4"/>
  <c r="W1243" i="4"/>
  <c r="T1243" i="4"/>
  <c r="S1243" i="4"/>
  <c r="V1243" i="4"/>
  <c r="P1195" i="4"/>
  <c r="R1195" i="4"/>
  <c r="T1195" i="4"/>
  <c r="V1195" i="4"/>
  <c r="X1195" i="4"/>
  <c r="S1195" i="4"/>
  <c r="U1195" i="4"/>
  <c r="W1195" i="4"/>
  <c r="P1131" i="4"/>
  <c r="M1131" i="4" s="1"/>
  <c r="T1131" i="4"/>
  <c r="R1131" i="4"/>
  <c r="X1131" i="4"/>
  <c r="V1131" i="4"/>
  <c r="U1131" i="4"/>
  <c r="W1131" i="4"/>
  <c r="S1131" i="4"/>
  <c r="P1083" i="4"/>
  <c r="U1083" i="4"/>
  <c r="V1083" i="4"/>
  <c r="R1083" i="4"/>
  <c r="T1083" i="4"/>
  <c r="W1083" i="4"/>
  <c r="X1083" i="4"/>
  <c r="P1035" i="4"/>
  <c r="M1035" i="4" s="1"/>
  <c r="X1035" i="4"/>
  <c r="S1035" i="4"/>
  <c r="U1035" i="4"/>
  <c r="W1035" i="4"/>
  <c r="R1035" i="4"/>
  <c r="V1035" i="4"/>
  <c r="P987" i="4"/>
  <c r="X987" i="4"/>
  <c r="S987" i="4"/>
  <c r="U987" i="4"/>
  <c r="W987" i="4"/>
  <c r="R987" i="4"/>
  <c r="V987" i="4"/>
  <c r="P939" i="4"/>
  <c r="M939" i="4" s="1"/>
  <c r="X939" i="4"/>
  <c r="W939" i="4"/>
  <c r="U939" i="4"/>
  <c r="S939" i="4"/>
  <c r="R939" i="4"/>
  <c r="V939" i="4"/>
  <c r="V876" i="4"/>
  <c r="X876" i="4"/>
  <c r="S876" i="4"/>
  <c r="U876" i="4"/>
  <c r="W876" i="4"/>
  <c r="R876" i="4"/>
  <c r="S812" i="4"/>
  <c r="U812" i="4"/>
  <c r="W812" i="4"/>
  <c r="R812" i="4"/>
  <c r="M812" i="4" s="1"/>
  <c r="T812" i="4"/>
  <c r="V812" i="4"/>
  <c r="X812" i="4"/>
  <c r="U748" i="4"/>
  <c r="W748" i="4"/>
  <c r="R748" i="4"/>
  <c r="M748" i="4" s="1"/>
  <c r="T748" i="4"/>
  <c r="V748" i="4"/>
  <c r="X748" i="4"/>
  <c r="U684" i="4"/>
  <c r="W684" i="4"/>
  <c r="R684" i="4"/>
  <c r="M684" i="4" s="1"/>
  <c r="T684" i="4"/>
  <c r="V684" i="4"/>
  <c r="X684" i="4"/>
  <c r="S684" i="4"/>
  <c r="U620" i="4"/>
  <c r="W620" i="4"/>
  <c r="R620" i="4"/>
  <c r="T620" i="4"/>
  <c r="V620" i="4"/>
  <c r="S620" i="4"/>
  <c r="T556" i="4"/>
  <c r="V556" i="4"/>
  <c r="X556" i="4"/>
  <c r="S556" i="4"/>
  <c r="U556" i="4"/>
  <c r="W556" i="4"/>
  <c r="R556" i="4"/>
  <c r="M556" i="4" s="1"/>
  <c r="T492" i="4"/>
  <c r="V492" i="4"/>
  <c r="X492" i="4"/>
  <c r="S492" i="4"/>
  <c r="U492" i="4"/>
  <c r="W492" i="4"/>
  <c r="R492" i="4"/>
  <c r="M492" i="4" s="1"/>
  <c r="P407" i="4"/>
  <c r="U407" i="4"/>
  <c r="W407" i="4"/>
  <c r="R407" i="4"/>
  <c r="T407" i="4"/>
  <c r="V407" i="4"/>
  <c r="X407" i="4"/>
  <c r="V316" i="4"/>
  <c r="X316" i="4"/>
  <c r="S316" i="4"/>
  <c r="U316" i="4"/>
  <c r="W316" i="4"/>
  <c r="R316" i="4"/>
  <c r="M316" i="4" s="1"/>
  <c r="T316" i="4"/>
  <c r="R284" i="4"/>
  <c r="M284" i="4" s="1"/>
  <c r="T284" i="4"/>
  <c r="V284" i="4"/>
  <c r="X284" i="4"/>
  <c r="S284" i="4"/>
  <c r="U284" i="4"/>
  <c r="W284" i="4"/>
  <c r="S220" i="4"/>
  <c r="U220" i="4"/>
  <c r="W220" i="4"/>
  <c r="R220" i="4"/>
  <c r="T220" i="4"/>
  <c r="V220" i="4"/>
  <c r="R172" i="4"/>
  <c r="M172" i="4" s="1"/>
  <c r="T172" i="4"/>
  <c r="W172" i="4"/>
  <c r="X172" i="4"/>
  <c r="S172" i="4"/>
  <c r="V172" i="4"/>
  <c r="U172" i="4"/>
  <c r="S108" i="4"/>
  <c r="R108" i="4"/>
  <c r="W108" i="4"/>
  <c r="X108" i="4"/>
  <c r="U108" i="4"/>
  <c r="T108" i="4"/>
  <c r="V108" i="4"/>
  <c r="X28" i="4"/>
  <c r="S28" i="4"/>
  <c r="U28" i="4"/>
  <c r="W28" i="4"/>
  <c r="R28" i="4"/>
  <c r="T28" i="4"/>
  <c r="V28" i="4"/>
  <c r="P39" i="4"/>
  <c r="M39" i="4" s="1"/>
  <c r="S39" i="4"/>
  <c r="U39" i="4"/>
  <c r="W39" i="4"/>
  <c r="V39" i="4"/>
  <c r="T39" i="4"/>
  <c r="R39" i="4"/>
  <c r="X39" i="4"/>
  <c r="W7" i="4"/>
  <c r="P298" i="4"/>
  <c r="M298" i="4" s="1"/>
  <c r="X298" i="4"/>
  <c r="S298" i="4"/>
  <c r="U298" i="4"/>
  <c r="W298" i="4"/>
  <c r="R298" i="4"/>
  <c r="P250" i="4"/>
  <c r="W250" i="4"/>
  <c r="R250" i="4"/>
  <c r="S250" i="4"/>
  <c r="V250" i="4"/>
  <c r="X250" i="4"/>
  <c r="P202" i="4"/>
  <c r="M202" i="4" s="1"/>
  <c r="U202" i="4"/>
  <c r="W202" i="4"/>
  <c r="R202" i="4"/>
  <c r="T202" i="4"/>
  <c r="V202" i="4"/>
  <c r="P154" i="4"/>
  <c r="M154" i="4" s="1"/>
  <c r="X154" i="4"/>
  <c r="S154" i="4"/>
  <c r="U154" i="4"/>
  <c r="W154" i="4"/>
  <c r="R154" i="4"/>
  <c r="P106" i="4"/>
  <c r="M106" i="4" s="1"/>
  <c r="S106" i="4"/>
  <c r="R106" i="4"/>
  <c r="X106" i="4"/>
  <c r="W106" i="4"/>
  <c r="T106" i="4"/>
  <c r="P58" i="4"/>
  <c r="S58" i="4"/>
  <c r="U58" i="4"/>
  <c r="W58" i="4"/>
  <c r="R58" i="4"/>
  <c r="T58" i="4"/>
  <c r="V58" i="4"/>
  <c r="P719" i="4"/>
  <c r="S719" i="4"/>
  <c r="U719" i="4"/>
  <c r="W719" i="4"/>
  <c r="R719" i="4"/>
  <c r="T719" i="4"/>
  <c r="V719" i="4"/>
  <c r="X719" i="4"/>
  <c r="U944" i="4"/>
  <c r="V944" i="4"/>
  <c r="S944" i="4"/>
  <c r="X944" i="4"/>
  <c r="R944" i="4"/>
  <c r="M944" i="4" s="1"/>
  <c r="P1114" i="4"/>
  <c r="M1114" i="4" s="1"/>
  <c r="X1114" i="4"/>
  <c r="S1114" i="4"/>
  <c r="R1114" i="4"/>
  <c r="W1114" i="4"/>
  <c r="U1114" i="4"/>
  <c r="P1370" i="4"/>
  <c r="S1370" i="4"/>
  <c r="U1370" i="4"/>
  <c r="W1370" i="4"/>
  <c r="R1370" i="4"/>
  <c r="T1370" i="4"/>
  <c r="U1626" i="4"/>
  <c r="V1626" i="4"/>
  <c r="T1626" i="4"/>
  <c r="P1626" i="4"/>
  <c r="X1626" i="4"/>
  <c r="S1626" i="4"/>
  <c r="S1859" i="4"/>
  <c r="V1859" i="4"/>
  <c r="R1859" i="4"/>
  <c r="P1859" i="4"/>
  <c r="U1859" i="4"/>
  <c r="X1859" i="4"/>
  <c r="T1859" i="4"/>
  <c r="R420" i="4"/>
  <c r="M420" i="4" s="1"/>
  <c r="S420" i="4"/>
  <c r="W420" i="4"/>
  <c r="U420" i="4"/>
  <c r="T420" i="4"/>
  <c r="R1252" i="4"/>
  <c r="M1252" i="4" s="1"/>
  <c r="V1252" i="4"/>
  <c r="T1252" i="4"/>
  <c r="U1252" i="4"/>
  <c r="W1252" i="4"/>
  <c r="R1508" i="4"/>
  <c r="V1508" i="4"/>
  <c r="T1508" i="4"/>
  <c r="S1508" i="4"/>
  <c r="X1508" i="4"/>
  <c r="W1508" i="4"/>
  <c r="U1508" i="4"/>
  <c r="T1764" i="4"/>
  <c r="W1764" i="4"/>
  <c r="V1764" i="4"/>
  <c r="U1764" i="4"/>
  <c r="R1764" i="4"/>
  <c r="M1764" i="4" s="1"/>
  <c r="R1962" i="4"/>
  <c r="U1962" i="4"/>
  <c r="P1962" i="4"/>
  <c r="M1962" i="4" s="1"/>
  <c r="X1962" i="4"/>
  <c r="T1962" i="4"/>
  <c r="W1962" i="4"/>
  <c r="S1962" i="4"/>
  <c r="P762" i="4"/>
  <c r="S762" i="4"/>
  <c r="U762" i="4"/>
  <c r="W762" i="4"/>
  <c r="R762" i="4"/>
  <c r="T762" i="4"/>
  <c r="V762" i="4"/>
  <c r="P1573" i="4"/>
  <c r="M1573" i="4" s="1"/>
  <c r="V1573" i="4"/>
  <c r="T1573" i="4"/>
  <c r="U1573" i="4"/>
  <c r="X1573" i="4"/>
  <c r="T1744" i="4"/>
  <c r="W1744" i="4"/>
  <c r="S1744" i="4"/>
  <c r="V1744" i="4"/>
  <c r="S1883" i="4"/>
  <c r="R1883" i="4"/>
  <c r="U1883" i="4"/>
  <c r="P1883" i="4"/>
  <c r="M1883" i="4" s="1"/>
  <c r="V1883" i="4"/>
  <c r="X1883" i="4"/>
  <c r="T1883" i="4"/>
  <c r="P506" i="4"/>
  <c r="R506" i="4"/>
  <c r="T506" i="4"/>
  <c r="V506" i="4"/>
  <c r="X506" i="4"/>
  <c r="S506" i="4"/>
  <c r="U506" i="4"/>
  <c r="P831" i="4"/>
  <c r="M831" i="4" s="1"/>
  <c r="U831" i="4"/>
  <c r="W831" i="4"/>
  <c r="R831" i="4"/>
  <c r="T831" i="4"/>
  <c r="V831" i="4"/>
  <c r="S831" i="4"/>
  <c r="S1028" i="4"/>
  <c r="V1028" i="4"/>
  <c r="W1028" i="4"/>
  <c r="U1028" i="4"/>
  <c r="T1028" i="4"/>
  <c r="R1028" i="4"/>
  <c r="M1028" i="4" s="1"/>
  <c r="X1028" i="4"/>
  <c r="P1198" i="4"/>
  <c r="S1198" i="4"/>
  <c r="U1198" i="4"/>
  <c r="W1198" i="4"/>
  <c r="R1198" i="4"/>
  <c r="T1198" i="4"/>
  <c r="P1454" i="4"/>
  <c r="M1454" i="4" s="1"/>
  <c r="V1454" i="4"/>
  <c r="X1454" i="4"/>
  <c r="S1454" i="4"/>
  <c r="U1454" i="4"/>
  <c r="W1454" i="4"/>
  <c r="R1922" i="4"/>
  <c r="U1922" i="4"/>
  <c r="P1922" i="4"/>
  <c r="X1922" i="4"/>
  <c r="W1922" i="4"/>
  <c r="T1922" i="4"/>
  <c r="S1922" i="4"/>
  <c r="W1573" i="4"/>
  <c r="V1589" i="4"/>
  <c r="S1593" i="4"/>
  <c r="T1596" i="4"/>
  <c r="U1611" i="4"/>
  <c r="R1626" i="4"/>
  <c r="W1629" i="4"/>
  <c r="V1638" i="4"/>
  <c r="X1660" i="4"/>
  <c r="W1675" i="4"/>
  <c r="W1691" i="4"/>
  <c r="W1707" i="4"/>
  <c r="W1723" i="4"/>
  <c r="V1790" i="4"/>
  <c r="X1820" i="4"/>
  <c r="V1834" i="4"/>
  <c r="V1858" i="4"/>
  <c r="W1895" i="4"/>
  <c r="X1900" i="4"/>
  <c r="V1918" i="4"/>
  <c r="X1948" i="4"/>
  <c r="V1962" i="4"/>
  <c r="P76" i="4"/>
  <c r="M76" i="4" s="1"/>
  <c r="P108" i="4"/>
  <c r="M108" i="4" s="1"/>
  <c r="P220" i="4"/>
  <c r="M220" i="4" s="1"/>
  <c r="P252" i="4"/>
  <c r="M252" i="4" s="1"/>
  <c r="P332" i="4"/>
  <c r="M332" i="4" s="1"/>
  <c r="P364" i="4"/>
  <c r="M364" i="4" s="1"/>
  <c r="P536" i="4"/>
  <c r="M536" i="4" s="1"/>
  <c r="P580" i="4"/>
  <c r="P608" i="4"/>
  <c r="M608" i="4" s="1"/>
  <c r="P640" i="4"/>
  <c r="P832" i="4"/>
  <c r="M832" i="4" s="1"/>
  <c r="P968" i="4"/>
  <c r="M968" i="4" s="1"/>
  <c r="P1160" i="4"/>
  <c r="M1160" i="4" s="1"/>
  <c r="P1212" i="4"/>
  <c r="P1276" i="4"/>
  <c r="M1276" i="4" s="1"/>
  <c r="P1352" i="4"/>
  <c r="P1488" i="4"/>
  <c r="M1488" i="4" s="1"/>
  <c r="P1508" i="4"/>
  <c r="M1508" i="4" s="1"/>
  <c r="P1540" i="4"/>
  <c r="M1540" i="4" s="1"/>
  <c r="P1596" i="4"/>
  <c r="M1596" i="4" s="1"/>
  <c r="P1632" i="4"/>
  <c r="M1632" i="4" s="1"/>
  <c r="P1660" i="4"/>
  <c r="M1660" i="4" s="1"/>
  <c r="P1712" i="4"/>
  <c r="M1712" i="4" s="1"/>
  <c r="P1748" i="4"/>
  <c r="M1748" i="4" s="1"/>
  <c r="P1804" i="4"/>
  <c r="M1804" i="4" s="1"/>
  <c r="P1836" i="4"/>
  <c r="M1836" i="4" s="1"/>
  <c r="P1916" i="4"/>
  <c r="M1916" i="4" s="1"/>
  <c r="P1948" i="4"/>
  <c r="M1948" i="4" s="1"/>
  <c r="X37" i="4"/>
  <c r="V37" i="4"/>
  <c r="X41" i="4"/>
  <c r="R41" i="4"/>
  <c r="M41" i="4" s="1"/>
  <c r="W49" i="4"/>
  <c r="U49" i="4"/>
  <c r="V93" i="4"/>
  <c r="T93" i="4"/>
  <c r="W97" i="4"/>
  <c r="U101" i="4"/>
  <c r="V101" i="4"/>
  <c r="W105" i="4"/>
  <c r="X105" i="4"/>
  <c r="S113" i="4"/>
  <c r="T113" i="4"/>
  <c r="X165" i="4"/>
  <c r="U165" i="4"/>
  <c r="W169" i="4"/>
  <c r="T177" i="4"/>
  <c r="V181" i="4"/>
  <c r="W181" i="4"/>
  <c r="V213" i="4"/>
  <c r="W213" i="4"/>
  <c r="U229" i="4"/>
  <c r="S229" i="4"/>
  <c r="X233" i="4"/>
  <c r="W269" i="4"/>
  <c r="W277" i="4"/>
  <c r="W297" i="4"/>
  <c r="T325" i="4"/>
  <c r="R325" i="4"/>
  <c r="M325" i="4" s="1"/>
  <c r="X345" i="4"/>
  <c r="V345" i="4"/>
  <c r="X361" i="4"/>
  <c r="V361" i="4"/>
  <c r="X377" i="4"/>
  <c r="V377" i="4"/>
  <c r="U393" i="4"/>
  <c r="S393" i="4"/>
  <c r="X409" i="4"/>
  <c r="V409" i="4"/>
  <c r="T425" i="4"/>
  <c r="R425" i="4"/>
  <c r="M425" i="4" s="1"/>
  <c r="X441" i="4"/>
  <c r="V441" i="4"/>
  <c r="X457" i="4"/>
  <c r="V457" i="4"/>
  <c r="X473" i="4"/>
  <c r="V473" i="4"/>
  <c r="X489" i="4"/>
  <c r="V489" i="4"/>
  <c r="X505" i="4"/>
  <c r="V505" i="4"/>
  <c r="S521" i="4"/>
  <c r="X537" i="4"/>
  <c r="V537" i="4"/>
  <c r="X553" i="4"/>
  <c r="V553" i="4"/>
  <c r="S569" i="4"/>
  <c r="S585" i="4"/>
  <c r="S601" i="4"/>
  <c r="S617" i="4"/>
  <c r="S633" i="4"/>
  <c r="W649" i="4"/>
  <c r="U649" i="4"/>
  <c r="S665" i="4"/>
  <c r="S681" i="4"/>
  <c r="W697" i="4"/>
  <c r="U697" i="4"/>
  <c r="W713" i="4"/>
  <c r="U713" i="4"/>
  <c r="W729" i="4"/>
  <c r="U729" i="4"/>
  <c r="W745" i="4"/>
  <c r="U745" i="4"/>
  <c r="T761" i="4"/>
  <c r="U761" i="4"/>
  <c r="X777" i="4"/>
  <c r="V777" i="4"/>
  <c r="T793" i="4"/>
  <c r="R793" i="4"/>
  <c r="M793" i="4" s="1"/>
  <c r="T809" i="4"/>
  <c r="R809" i="4"/>
  <c r="M809" i="4" s="1"/>
  <c r="X825" i="4"/>
  <c r="V825" i="4"/>
  <c r="X841" i="4"/>
  <c r="V841" i="4"/>
  <c r="X857" i="4"/>
  <c r="V857" i="4"/>
  <c r="X873" i="4"/>
  <c r="V873" i="4"/>
  <c r="X889" i="4"/>
  <c r="V889" i="4"/>
  <c r="U905" i="4"/>
  <c r="S905" i="4"/>
  <c r="X921" i="4"/>
  <c r="V921" i="4"/>
  <c r="X937" i="4"/>
  <c r="V937" i="4"/>
  <c r="T949" i="4"/>
  <c r="R949" i="4"/>
  <c r="M949" i="4" s="1"/>
  <c r="T977" i="4"/>
  <c r="R977" i="4"/>
  <c r="M977" i="4" s="1"/>
  <c r="W989" i="4"/>
  <c r="U1029" i="4"/>
  <c r="S1029" i="4"/>
  <c r="T1041" i="4"/>
  <c r="R1041" i="4"/>
  <c r="M1041" i="4" s="1"/>
  <c r="X1053" i="4"/>
  <c r="V1053" i="4"/>
  <c r="W1061" i="4"/>
  <c r="T1065" i="4"/>
  <c r="S1065" i="4"/>
  <c r="T1077" i="4"/>
  <c r="R1077" i="4"/>
  <c r="M1077" i="4" s="1"/>
  <c r="W1081" i="4"/>
  <c r="X1105" i="4"/>
  <c r="S1105" i="4"/>
  <c r="W1113" i="4"/>
  <c r="X1117" i="4"/>
  <c r="S1117" i="4"/>
  <c r="W1169" i="4"/>
  <c r="V1181" i="4"/>
  <c r="T1181" i="4"/>
  <c r="S1193" i="4"/>
  <c r="X1193" i="4"/>
  <c r="R1205" i="4"/>
  <c r="X1233" i="4"/>
  <c r="W1233" i="4"/>
  <c r="T1245" i="4"/>
  <c r="W1245" i="4"/>
  <c r="U1285" i="4"/>
  <c r="T1297" i="4"/>
  <c r="U1297" i="4"/>
  <c r="S1309" i="4"/>
  <c r="T1317" i="4"/>
  <c r="R1317" i="4"/>
  <c r="M1317" i="4" s="1"/>
  <c r="W1321" i="4"/>
  <c r="U1321" i="4"/>
  <c r="S1333" i="4"/>
  <c r="X1337" i="4"/>
  <c r="V1337" i="4"/>
  <c r="X1361" i="4"/>
  <c r="V1361" i="4"/>
  <c r="S1369" i="4"/>
  <c r="X1373" i="4"/>
  <c r="V1373" i="4"/>
  <c r="X1425" i="4"/>
  <c r="V1425" i="4"/>
  <c r="S1437" i="4"/>
  <c r="S1449" i="4"/>
  <c r="X1489" i="4"/>
  <c r="W1541" i="4"/>
  <c r="U1577" i="4"/>
  <c r="X1589" i="4"/>
  <c r="T1659" i="4"/>
  <c r="S1674" i="4"/>
  <c r="V1705" i="4"/>
  <c r="U1744" i="4"/>
  <c r="X1755" i="4"/>
  <c r="W1822" i="4"/>
  <c r="R1829" i="4"/>
  <c r="S1858" i="4"/>
  <c r="U1900" i="4"/>
  <c r="W1950" i="4"/>
  <c r="R1957" i="4"/>
  <c r="S1982" i="4"/>
  <c r="V1989" i="4"/>
  <c r="P1577" i="4"/>
  <c r="M1577" i="4" s="1"/>
  <c r="X26" i="4"/>
  <c r="X58" i="4"/>
  <c r="S90" i="4"/>
  <c r="W138" i="4"/>
  <c r="W186" i="4"/>
  <c r="V218" i="4"/>
  <c r="U250" i="4"/>
  <c r="T298" i="4"/>
  <c r="S330" i="4"/>
  <c r="V366" i="4"/>
  <c r="U382" i="4"/>
  <c r="U398" i="4"/>
  <c r="T414" i="4"/>
  <c r="R426" i="4"/>
  <c r="V438" i="4"/>
  <c r="T454" i="4"/>
  <c r="S514" i="4"/>
  <c r="R598" i="4"/>
  <c r="V642" i="4"/>
  <c r="T654" i="4"/>
  <c r="U678" i="4"/>
  <c r="X706" i="4"/>
  <c r="T770" i="4"/>
  <c r="R902" i="4"/>
  <c r="U934" i="4"/>
  <c r="S942" i="4"/>
  <c r="V1010" i="4"/>
  <c r="W1062" i="4"/>
  <c r="X1074" i="4"/>
  <c r="R1126" i="4"/>
  <c r="S1150" i="4"/>
  <c r="V1162" i="4"/>
  <c r="R1202" i="4"/>
  <c r="T1318" i="4"/>
  <c r="V1370" i="4"/>
  <c r="S1382" i="4"/>
  <c r="S1406" i="4"/>
  <c r="X1422" i="4"/>
  <c r="V1446" i="4"/>
  <c r="V1510" i="4"/>
  <c r="W1522" i="4"/>
  <c r="S1546" i="4"/>
  <c r="X1595" i="4"/>
  <c r="U1643" i="4"/>
  <c r="U1831" i="4"/>
  <c r="R1900" i="4"/>
  <c r="M1900" i="4" s="1"/>
  <c r="S1989" i="4"/>
  <c r="P1950" i="4"/>
  <c r="V87" i="4"/>
  <c r="S183" i="4"/>
  <c r="T467" i="4"/>
  <c r="R523" i="4"/>
  <c r="X599" i="4"/>
  <c r="V723" i="4"/>
  <c r="R919" i="4"/>
  <c r="R1019" i="4"/>
  <c r="S1115" i="4"/>
  <c r="T1211" i="4"/>
  <c r="S1900" i="4"/>
  <c r="T204" i="4"/>
  <c r="S748" i="4"/>
  <c r="X1252" i="4"/>
  <c r="T1276" i="4"/>
  <c r="P491" i="4"/>
  <c r="T491" i="4"/>
  <c r="P767" i="4"/>
  <c r="M767" i="4" s="1"/>
  <c r="X767" i="4"/>
  <c r="T767" i="4"/>
  <c r="W767" i="4"/>
  <c r="T1108" i="4"/>
  <c r="W1108" i="4"/>
  <c r="S1577" i="4"/>
  <c r="W1577" i="4"/>
  <c r="S1620" i="4"/>
  <c r="U1620" i="4"/>
  <c r="R1662" i="4"/>
  <c r="P1662" i="4"/>
  <c r="M1662" i="4" s="1"/>
  <c r="R1790" i="4"/>
  <c r="T1790" i="4"/>
  <c r="R1822" i="4"/>
  <c r="M1822" i="4" s="1"/>
  <c r="T1822" i="4"/>
  <c r="R1854" i="4"/>
  <c r="U1854" i="4"/>
  <c r="T1854" i="4"/>
  <c r="R1886" i="4"/>
  <c r="U1886" i="4"/>
  <c r="R1950" i="4"/>
  <c r="U1950" i="4"/>
  <c r="P527" i="4"/>
  <c r="M527" i="4" s="1"/>
  <c r="W527" i="4"/>
  <c r="V527" i="4"/>
  <c r="U640" i="4"/>
  <c r="T640" i="4"/>
  <c r="V640" i="4"/>
  <c r="P783" i="4"/>
  <c r="M783" i="4" s="1"/>
  <c r="R783" i="4"/>
  <c r="U783" i="4"/>
  <c r="S840" i="4"/>
  <c r="V840" i="4"/>
  <c r="V896" i="4"/>
  <c r="R896" i="4"/>
  <c r="V992" i="4"/>
  <c r="X992" i="4"/>
  <c r="U992" i="4"/>
  <c r="W992" i="4"/>
  <c r="X1120" i="4"/>
  <c r="W1120" i="4"/>
  <c r="U1120" i="4"/>
  <c r="R1120" i="4"/>
  <c r="M1120" i="4" s="1"/>
  <c r="V1248" i="4"/>
  <c r="R1248" i="4"/>
  <c r="M1248" i="4" s="1"/>
  <c r="R1376" i="4"/>
  <c r="M1376" i="4" s="1"/>
  <c r="W1376" i="4"/>
  <c r="P1546" i="4"/>
  <c r="M1546" i="4" s="1"/>
  <c r="W1546" i="4"/>
  <c r="T1632" i="4"/>
  <c r="S1632" i="4"/>
  <c r="W1632" i="4"/>
  <c r="R1674" i="4"/>
  <c r="U1674" i="4"/>
  <c r="T1674" i="4"/>
  <c r="U1717" i="4"/>
  <c r="T1717" i="4"/>
  <c r="T1760" i="4"/>
  <c r="W1760" i="4"/>
  <c r="R1760" i="4"/>
  <c r="M1760" i="4" s="1"/>
  <c r="S1799" i="4"/>
  <c r="P1799" i="4"/>
  <c r="R1799" i="4"/>
  <c r="U1799" i="4"/>
  <c r="S1831" i="4"/>
  <c r="V1831" i="4"/>
  <c r="S1895" i="4"/>
  <c r="V1895" i="4"/>
  <c r="S1927" i="4"/>
  <c r="P1927" i="4"/>
  <c r="V1927" i="4"/>
  <c r="S1959" i="4"/>
  <c r="V1959" i="4"/>
  <c r="S1991" i="4"/>
  <c r="V1991" i="4"/>
  <c r="U1991" i="4"/>
  <c r="U624" i="4"/>
  <c r="S624" i="4"/>
  <c r="T624" i="4"/>
  <c r="V624" i="4"/>
  <c r="U596" i="4"/>
  <c r="V596" i="4"/>
  <c r="W596" i="4"/>
  <c r="X568" i="4"/>
  <c r="T568" i="4"/>
  <c r="P539" i="4"/>
  <c r="M539" i="4" s="1"/>
  <c r="S539" i="4"/>
  <c r="U539" i="4"/>
  <c r="P511" i="4"/>
  <c r="M511" i="4" s="1"/>
  <c r="X511" i="4"/>
  <c r="P483" i="4"/>
  <c r="M483" i="4" s="1"/>
  <c r="S483" i="4"/>
  <c r="U483" i="4"/>
  <c r="R368" i="4"/>
  <c r="V368" i="4"/>
  <c r="X368" i="4"/>
  <c r="U368" i="4"/>
  <c r="P339" i="4"/>
  <c r="M339" i="4" s="1"/>
  <c r="T339" i="4"/>
  <c r="V339" i="4"/>
  <c r="W491" i="4"/>
  <c r="T1705" i="4"/>
  <c r="R491" i="4"/>
  <c r="S491" i="4"/>
  <c r="X1705" i="4"/>
  <c r="V491" i="4"/>
  <c r="V767" i="4"/>
  <c r="R840" i="4"/>
  <c r="M840" i="4" s="1"/>
  <c r="S1893" i="4"/>
  <c r="W1909" i="4"/>
  <c r="S1925" i="4"/>
  <c r="S1957" i="4"/>
  <c r="W1973" i="4"/>
  <c r="T1693" i="4"/>
  <c r="T1813" i="4"/>
  <c r="T1845" i="4"/>
  <c r="X1861" i="4"/>
  <c r="X1909" i="4"/>
  <c r="X1925" i="4"/>
  <c r="S1932" i="4"/>
  <c r="W1964" i="4"/>
  <c r="X1973" i="4"/>
  <c r="X352" i="4"/>
  <c r="R352" i="4"/>
  <c r="W552" i="4"/>
  <c r="T552" i="4"/>
  <c r="R580" i="4"/>
  <c r="S608" i="4"/>
  <c r="X808" i="4"/>
  <c r="U808" i="4"/>
  <c r="X836" i="4"/>
  <c r="U836" i="4"/>
  <c r="T864" i="4"/>
  <c r="U864" i="4"/>
  <c r="V968" i="4"/>
  <c r="S1032" i="4"/>
  <c r="S1084" i="4"/>
  <c r="W1096" i="4"/>
  <c r="S1148" i="4"/>
  <c r="S1152" i="4"/>
  <c r="X1160" i="4"/>
  <c r="R1212" i="4"/>
  <c r="S1224" i="4"/>
  <c r="X1276" i="4"/>
  <c r="X1288" i="4"/>
  <c r="R1288" i="4"/>
  <c r="M1288" i="4" s="1"/>
  <c r="U1340" i="4"/>
  <c r="X1352" i="4"/>
  <c r="R1404" i="4"/>
  <c r="M1404" i="4" s="1"/>
  <c r="W1416" i="4"/>
  <c r="X1416" i="4"/>
  <c r="R1468" i="4"/>
  <c r="R1480" i="4"/>
  <c r="M1480" i="4" s="1"/>
  <c r="V1532" i="4"/>
  <c r="X1544" i="4"/>
  <c r="V1224" i="4"/>
  <c r="W1288" i="4"/>
  <c r="S1352" i="4"/>
  <c r="T1352" i="4"/>
  <c r="S1416" i="4"/>
  <c r="T1416" i="4"/>
  <c r="U1480" i="4"/>
  <c r="W1544" i="4"/>
  <c r="X1797" i="4"/>
  <c r="X1829" i="4"/>
  <c r="T1925" i="4"/>
  <c r="X1989" i="4"/>
  <c r="R808" i="4"/>
  <c r="M808" i="4" s="1"/>
  <c r="T836" i="4"/>
  <c r="R836" i="4"/>
  <c r="M836" i="4" s="1"/>
  <c r="R864" i="4"/>
  <c r="M864" i="4" s="1"/>
  <c r="S968" i="4"/>
  <c r="W1032" i="4"/>
  <c r="S1096" i="4"/>
  <c r="S1160" i="4"/>
  <c r="W1224" i="4"/>
  <c r="T1224" i="4"/>
  <c r="T1288" i="4"/>
  <c r="R1352" i="4"/>
  <c r="U1416" i="4"/>
  <c r="S1480" i="4"/>
  <c r="U1544" i="4"/>
  <c r="S1608" i="4"/>
  <c r="P350" i="4"/>
  <c r="X350" i="4"/>
  <c r="P1054" i="4"/>
  <c r="X1054" i="4"/>
  <c r="P1182" i="4"/>
  <c r="V1182" i="4"/>
  <c r="X1182" i="4"/>
  <c r="R1974" i="4"/>
  <c r="T1974" i="4"/>
  <c r="S1974" i="4"/>
  <c r="P499" i="4"/>
  <c r="X499" i="4"/>
  <c r="P826" i="4"/>
  <c r="S826" i="4"/>
  <c r="U826" i="4"/>
  <c r="P575" i="4"/>
  <c r="S575" i="4"/>
  <c r="U575" i="4"/>
  <c r="P490" i="4"/>
  <c r="M490" i="4" s="1"/>
  <c r="W490" i="4"/>
  <c r="V490" i="4"/>
  <c r="X490" i="4"/>
  <c r="P347" i="4"/>
  <c r="T347" i="4"/>
  <c r="V347" i="4"/>
  <c r="U1993" i="4"/>
  <c r="P1993" i="4"/>
  <c r="V1993" i="4"/>
  <c r="S1613" i="4"/>
  <c r="U1613" i="4"/>
  <c r="P1613" i="4"/>
  <c r="P702" i="4"/>
  <c r="M702" i="4" s="1"/>
  <c r="R702" i="4"/>
  <c r="T702" i="4"/>
  <c r="S702" i="4"/>
  <c r="U702" i="4"/>
  <c r="P531" i="4"/>
  <c r="V531" i="4"/>
  <c r="T531" i="4"/>
  <c r="T1872" i="4"/>
  <c r="W1872" i="4"/>
  <c r="U1872" i="4"/>
  <c r="W1729" i="4"/>
  <c r="P1729" i="4"/>
  <c r="P1430" i="4"/>
  <c r="W1430" i="4"/>
  <c r="V1430" i="4"/>
  <c r="X1430" i="4"/>
  <c r="P1366" i="4"/>
  <c r="M1366" i="4" s="1"/>
  <c r="R1366" i="4"/>
  <c r="T1366" i="4"/>
  <c r="S1366" i="4"/>
  <c r="U1366" i="4"/>
  <c r="P1302" i="4"/>
  <c r="T1302" i="4"/>
  <c r="S1302" i="4"/>
  <c r="R1302" i="4"/>
  <c r="V1302" i="4"/>
  <c r="W827" i="4"/>
  <c r="X827" i="4"/>
  <c r="P714" i="4"/>
  <c r="V714" i="4"/>
  <c r="X714" i="4"/>
  <c r="W714" i="4"/>
  <c r="P486" i="4"/>
  <c r="M486" i="4" s="1"/>
  <c r="R486" i="4"/>
  <c r="T486" i="4"/>
  <c r="S486" i="4"/>
  <c r="U486" i="4"/>
  <c r="P583" i="4"/>
  <c r="X583" i="4"/>
  <c r="W583" i="4"/>
  <c r="R583" i="4"/>
  <c r="P498" i="4"/>
  <c r="S498" i="4"/>
  <c r="U498" i="4"/>
  <c r="R498" i="4"/>
  <c r="T498" i="4"/>
  <c r="P370" i="4"/>
  <c r="W370" i="4"/>
  <c r="V370" i="4"/>
  <c r="X370" i="4"/>
  <c r="P283" i="4"/>
  <c r="R283" i="4"/>
  <c r="X283" i="4"/>
  <c r="W283" i="4"/>
  <c r="P219" i="4"/>
  <c r="V219" i="4"/>
  <c r="X219" i="4"/>
  <c r="U219" i="4"/>
  <c r="W219" i="4"/>
  <c r="P155" i="4"/>
  <c r="V155" i="4"/>
  <c r="T155" i="4"/>
  <c r="U155" i="4"/>
  <c r="W155" i="4"/>
  <c r="P91" i="4"/>
  <c r="V91" i="4"/>
  <c r="T91" i="4"/>
  <c r="S91" i="4"/>
  <c r="W27" i="4"/>
  <c r="X27" i="4"/>
  <c r="P302" i="4"/>
  <c r="M302" i="4" s="1"/>
  <c r="S302" i="4"/>
  <c r="U302" i="4"/>
  <c r="T302" i="4"/>
  <c r="V302" i="4"/>
  <c r="P238" i="4"/>
  <c r="T238" i="4"/>
  <c r="V238" i="4"/>
  <c r="U238" i="4"/>
  <c r="S238" i="4"/>
  <c r="P174" i="4"/>
  <c r="M174" i="4" s="1"/>
  <c r="R174" i="4"/>
  <c r="T174" i="4"/>
  <c r="S174" i="4"/>
  <c r="W174" i="4"/>
  <c r="P126" i="4"/>
  <c r="X126" i="4"/>
  <c r="S126" i="4"/>
  <c r="R126" i="4"/>
  <c r="W30" i="4"/>
  <c r="V30" i="4"/>
  <c r="X30" i="4"/>
  <c r="P691" i="4"/>
  <c r="T691" i="4"/>
  <c r="V691" i="4"/>
  <c r="T1652" i="4"/>
  <c r="S1652" i="4"/>
  <c r="R1652" i="4"/>
  <c r="P938" i="4"/>
  <c r="X938" i="4"/>
  <c r="U1983" i="4"/>
  <c r="T1983" i="4"/>
  <c r="P603" i="4"/>
  <c r="W603" i="4"/>
  <c r="V603" i="4"/>
  <c r="P462" i="4"/>
  <c r="M462" i="4" s="1"/>
  <c r="R462" i="4"/>
  <c r="T462" i="4"/>
  <c r="S462" i="4"/>
  <c r="U462" i="4"/>
  <c r="P1929" i="4"/>
  <c r="M1929" i="4" s="1"/>
  <c r="R1929" i="4"/>
  <c r="U1865" i="4"/>
  <c r="V1865" i="4"/>
  <c r="X1865" i="4"/>
  <c r="P1865" i="4"/>
  <c r="P1186" i="4"/>
  <c r="S1186" i="4"/>
  <c r="R1186" i="4"/>
  <c r="T1186" i="4"/>
  <c r="P1122" i="4"/>
  <c r="M1122" i="4" s="1"/>
  <c r="S1122" i="4"/>
  <c r="R1122" i="4"/>
  <c r="T1122" i="4"/>
  <c r="V1122" i="4"/>
  <c r="P1058" i="4"/>
  <c r="M1058" i="4" s="1"/>
  <c r="S1058" i="4"/>
  <c r="R1058" i="4"/>
  <c r="T1058" i="4"/>
  <c r="V1058" i="4"/>
  <c r="P994" i="4"/>
  <c r="S994" i="4"/>
  <c r="U994" i="4"/>
  <c r="T994" i="4"/>
  <c r="R994" i="4"/>
  <c r="T787" i="4"/>
  <c r="S787" i="4"/>
  <c r="P559" i="4"/>
  <c r="U559" i="4"/>
  <c r="S559" i="4"/>
  <c r="P446" i="4"/>
  <c r="R446" i="4"/>
  <c r="T446" i="4"/>
  <c r="S446" i="4"/>
  <c r="U446" i="4"/>
  <c r="T1984" i="4"/>
  <c r="U1984" i="4"/>
  <c r="P1238" i="4"/>
  <c r="W1238" i="4"/>
  <c r="X1238" i="4"/>
  <c r="U1238" i="4"/>
  <c r="P742" i="4"/>
  <c r="W742" i="4"/>
  <c r="V742" i="4"/>
  <c r="X742" i="4"/>
  <c r="P515" i="4"/>
  <c r="V515" i="4"/>
  <c r="T515" i="4"/>
  <c r="T975" i="4"/>
  <c r="S975" i="4"/>
  <c r="P647" i="4"/>
  <c r="R647" i="4"/>
  <c r="T647" i="4"/>
  <c r="P562" i="4"/>
  <c r="M562" i="4" s="1"/>
  <c r="V562" i="4"/>
  <c r="X562" i="4"/>
  <c r="W562" i="4"/>
  <c r="P455" i="4"/>
  <c r="W455" i="4"/>
  <c r="R455" i="4"/>
  <c r="X455" i="4"/>
  <c r="P299" i="4"/>
  <c r="T299" i="4"/>
  <c r="V299" i="4"/>
  <c r="U299" i="4"/>
  <c r="S299" i="4"/>
  <c r="P235" i="4"/>
  <c r="U235" i="4"/>
  <c r="W235" i="4"/>
  <c r="V235" i="4"/>
  <c r="X235" i="4"/>
  <c r="P171" i="4"/>
  <c r="X171" i="4"/>
  <c r="W171" i="4"/>
  <c r="U171" i="4"/>
  <c r="P107" i="4"/>
  <c r="S107" i="4"/>
  <c r="V107" i="4"/>
  <c r="T107" i="4"/>
  <c r="P43" i="4"/>
  <c r="T43" i="4"/>
  <c r="V43" i="4"/>
  <c r="S43" i="4"/>
  <c r="U43" i="4"/>
  <c r="P318" i="4"/>
  <c r="M318" i="4" s="1"/>
  <c r="W318" i="4"/>
  <c r="R318" i="4"/>
  <c r="X318" i="4"/>
  <c r="P270" i="4"/>
  <c r="T270" i="4"/>
  <c r="V270" i="4"/>
  <c r="S270" i="4"/>
  <c r="U270" i="4"/>
  <c r="P222" i="4"/>
  <c r="M222" i="4" s="1"/>
  <c r="R222" i="4"/>
  <c r="X222" i="4"/>
  <c r="W222" i="4"/>
  <c r="P158" i="4"/>
  <c r="X158" i="4"/>
  <c r="R158" i="4"/>
  <c r="T158" i="4"/>
  <c r="P94" i="4"/>
  <c r="S94" i="4"/>
  <c r="R94" i="4"/>
  <c r="T94" i="4"/>
  <c r="P46" i="4"/>
  <c r="M46" i="4" s="1"/>
  <c r="R46" i="4"/>
  <c r="T46" i="4"/>
  <c r="S46" i="4"/>
  <c r="U46" i="4"/>
  <c r="W1647" i="4"/>
  <c r="X1664" i="4"/>
  <c r="X1708" i="4"/>
  <c r="W1775" i="4"/>
  <c r="X1888" i="4"/>
  <c r="P176" i="4"/>
  <c r="P304" i="4"/>
  <c r="P400" i="4"/>
  <c r="P612" i="4"/>
  <c r="P712" i="4"/>
  <c r="P1016" i="4"/>
  <c r="P1592" i="4"/>
  <c r="M1592" i="4" s="1"/>
  <c r="T29" i="4"/>
  <c r="W33" i="4"/>
  <c r="X57" i="4"/>
  <c r="R117" i="4"/>
  <c r="T121" i="4"/>
  <c r="U129" i="4"/>
  <c r="V145" i="4"/>
  <c r="U249" i="4"/>
  <c r="V257" i="4"/>
  <c r="R289" i="4"/>
  <c r="M289" i="4" s="1"/>
  <c r="T313" i="4"/>
  <c r="X349" i="4"/>
  <c r="U397" i="4"/>
  <c r="W413" i="4"/>
  <c r="T445" i="4"/>
  <c r="W461" i="4"/>
  <c r="T493" i="4"/>
  <c r="W509" i="4"/>
  <c r="V525" i="4"/>
  <c r="W557" i="4"/>
  <c r="T573" i="4"/>
  <c r="W589" i="4"/>
  <c r="R605" i="4"/>
  <c r="T621" i="4"/>
  <c r="W637" i="4"/>
  <c r="V653" i="4"/>
  <c r="T701" i="4"/>
  <c r="W717" i="4"/>
  <c r="V749" i="4"/>
  <c r="U781" i="4"/>
  <c r="W797" i="4"/>
  <c r="U829" i="4"/>
  <c r="X861" i="4"/>
  <c r="S877" i="4"/>
  <c r="R893" i="4"/>
  <c r="M893" i="4" s="1"/>
  <c r="X969" i="4"/>
  <c r="S981" i="4"/>
  <c r="U1025" i="4"/>
  <c r="X1037" i="4"/>
  <c r="U1089" i="4"/>
  <c r="X1097" i="4"/>
  <c r="W1101" i="4"/>
  <c r="V1109" i="4"/>
  <c r="X1153" i="4"/>
  <c r="R1153" i="4"/>
  <c r="M1153" i="4" s="1"/>
  <c r="W1165" i="4"/>
  <c r="R1217" i="4"/>
  <c r="M1217" i="4" s="1"/>
  <c r="T1217" i="4"/>
  <c r="R1225" i="4"/>
  <c r="M1225" i="4" s="1"/>
  <c r="W1225" i="4"/>
  <c r="T1229" i="4"/>
  <c r="W1229" i="4"/>
  <c r="U1237" i="4"/>
  <c r="X1281" i="4"/>
  <c r="W1281" i="4"/>
  <c r="T1293" i="4"/>
  <c r="W1293" i="4"/>
  <c r="W1345" i="4"/>
  <c r="U1345" i="4"/>
  <c r="X1353" i="4"/>
  <c r="V1353" i="4"/>
  <c r="T1357" i="4"/>
  <c r="R1357" i="4"/>
  <c r="S1365" i="4"/>
  <c r="T1409" i="4"/>
  <c r="R1409" i="4"/>
  <c r="W1421" i="4"/>
  <c r="U1421" i="4"/>
  <c r="S1473" i="4"/>
  <c r="T1481" i="4"/>
  <c r="R1481" i="4"/>
  <c r="W1485" i="4"/>
  <c r="U1485" i="4"/>
  <c r="X1493" i="4"/>
  <c r="V1493" i="4"/>
  <c r="X1537" i="4"/>
  <c r="V1537" i="4"/>
  <c r="X1549" i="4"/>
  <c r="V1549" i="4"/>
  <c r="X1601" i="4"/>
  <c r="X1609" i="4"/>
  <c r="U1567" i="4"/>
  <c r="V1592" i="4"/>
  <c r="T1631" i="4"/>
  <c r="U1652" i="4"/>
  <c r="X1663" i="4"/>
  <c r="T1695" i="4"/>
  <c r="S1698" i="4"/>
  <c r="W1706" i="4"/>
  <c r="T1711" i="4"/>
  <c r="R1729" i="4"/>
  <c r="V1741" i="4"/>
  <c r="X1743" i="4"/>
  <c r="W1750" i="4"/>
  <c r="W1762" i="4"/>
  <c r="X1775" i="4"/>
  <c r="T1791" i="4"/>
  <c r="V1801" i="4"/>
  <c r="U1808" i="4"/>
  <c r="R1817" i="4"/>
  <c r="S1846" i="4"/>
  <c r="V1849" i="4"/>
  <c r="T1855" i="4"/>
  <c r="V1913" i="4"/>
  <c r="U1920" i="4"/>
  <c r="U1968" i="4"/>
  <c r="W1974" i="4"/>
  <c r="U2000" i="4"/>
  <c r="P1749" i="4"/>
  <c r="P1817" i="4"/>
  <c r="M1817" i="4" s="1"/>
  <c r="P1849" i="4"/>
  <c r="M1849" i="4" s="1"/>
  <c r="P1913" i="4"/>
  <c r="M1913" i="4" s="1"/>
  <c r="P1945" i="4"/>
  <c r="M1945" i="4" s="1"/>
  <c r="P1977" i="4"/>
  <c r="R30" i="4"/>
  <c r="W46" i="4"/>
  <c r="X94" i="4"/>
  <c r="U126" i="4"/>
  <c r="U158" i="4"/>
  <c r="X174" i="4"/>
  <c r="V222" i="4"/>
  <c r="R270" i="4"/>
  <c r="S286" i="4"/>
  <c r="X302" i="4"/>
  <c r="V318" i="4"/>
  <c r="R370" i="4"/>
  <c r="X446" i="4"/>
  <c r="R458" i="4"/>
  <c r="U490" i="4"/>
  <c r="X498" i="4"/>
  <c r="T502" i="4"/>
  <c r="U562" i="4"/>
  <c r="S626" i="4"/>
  <c r="U686" i="4"/>
  <c r="V702" i="4"/>
  <c r="T714" i="4"/>
  <c r="U730" i="4"/>
  <c r="T742" i="4"/>
  <c r="V994" i="4"/>
  <c r="X1058" i="4"/>
  <c r="U1122" i="4"/>
  <c r="X1186" i="4"/>
  <c r="R1238" i="4"/>
  <c r="U1302" i="4"/>
  <c r="W1366" i="4"/>
  <c r="S1430" i="4"/>
  <c r="T1450" i="4"/>
  <c r="V1644" i="4"/>
  <c r="S1677" i="4"/>
  <c r="V1720" i="4"/>
  <c r="S1729" i="4"/>
  <c r="U1743" i="4"/>
  <c r="P1694" i="4"/>
  <c r="V11" i="4"/>
  <c r="V27" i="4"/>
  <c r="W43" i="4"/>
  <c r="W91" i="4"/>
  <c r="R107" i="4"/>
  <c r="T139" i="4"/>
  <c r="R155" i="4"/>
  <c r="T171" i="4"/>
  <c r="V203" i="4"/>
  <c r="T219" i="4"/>
  <c r="R235" i="4"/>
  <c r="U283" i="4"/>
  <c r="W299" i="4"/>
  <c r="R331" i="4"/>
  <c r="W347" i="4"/>
  <c r="S391" i="4"/>
  <c r="T455" i="4"/>
  <c r="V583" i="4"/>
  <c r="U603" i="4"/>
  <c r="X691" i="4"/>
  <c r="X787" i="4"/>
  <c r="U799" i="4"/>
  <c r="T815" i="4"/>
  <c r="S867" i="4"/>
  <c r="T883" i="4"/>
  <c r="W923" i="4"/>
  <c r="W975" i="4"/>
  <c r="X991" i="4"/>
  <c r="T1023" i="4"/>
  <c r="T1119" i="4"/>
  <c r="R1167" i="4"/>
  <c r="U1199" i="4"/>
  <c r="S1247" i="4"/>
  <c r="V1295" i="4"/>
  <c r="T1327" i="4"/>
  <c r="V1599" i="4"/>
  <c r="X1741" i="4"/>
  <c r="V1823" i="4"/>
  <c r="U1846" i="4"/>
  <c r="T1865" i="4"/>
  <c r="W1984" i="4"/>
  <c r="T96" i="4"/>
  <c r="V176" i="4"/>
  <c r="S208" i="4"/>
  <c r="R376" i="4"/>
  <c r="V404" i="4"/>
  <c r="W612" i="4"/>
  <c r="R672" i="4"/>
  <c r="M672" i="4" s="1"/>
  <c r="S1004" i="4"/>
  <c r="T1016" i="4"/>
  <c r="U1068" i="4"/>
  <c r="X1080" i="4"/>
  <c r="W1280" i="4"/>
  <c r="P399" i="4"/>
  <c r="M399" i="4" s="1"/>
  <c r="R399" i="4"/>
  <c r="X399" i="4"/>
  <c r="S399" i="4"/>
  <c r="P627" i="4"/>
  <c r="X627" i="4"/>
  <c r="W627" i="4"/>
  <c r="R627" i="4"/>
  <c r="R776" i="4"/>
  <c r="X776" i="4"/>
  <c r="S776" i="4"/>
  <c r="P890" i="4"/>
  <c r="M890" i="4" s="1"/>
  <c r="S890" i="4"/>
  <c r="U890" i="4"/>
  <c r="T890" i="4"/>
  <c r="V890" i="4"/>
  <c r="P986" i="4"/>
  <c r="X986" i="4"/>
  <c r="W986" i="4"/>
  <c r="R986" i="4"/>
  <c r="U1072" i="4"/>
  <c r="T1072" i="4"/>
  <c r="V1072" i="4"/>
  <c r="S1072" i="4"/>
  <c r="P1242" i="4"/>
  <c r="M1242" i="4" s="1"/>
  <c r="V1242" i="4"/>
  <c r="U1242" i="4"/>
  <c r="T1242" i="4"/>
  <c r="W1242" i="4"/>
  <c r="R1328" i="4"/>
  <c r="M1328" i="4" s="1"/>
  <c r="X1328" i="4"/>
  <c r="S1328" i="4"/>
  <c r="P1498" i="4"/>
  <c r="S1498" i="4"/>
  <c r="U1498" i="4"/>
  <c r="R1498" i="4"/>
  <c r="T1498" i="4"/>
  <c r="X1584" i="4"/>
  <c r="W1584" i="4"/>
  <c r="U1584" i="4"/>
  <c r="U1669" i="4"/>
  <c r="T1669" i="4"/>
  <c r="P1669" i="4"/>
  <c r="M1669" i="4" s="1"/>
  <c r="W1669" i="4"/>
  <c r="R1754" i="4"/>
  <c r="P1754" i="4"/>
  <c r="T1754" i="4"/>
  <c r="S1827" i="4"/>
  <c r="R1827" i="4"/>
  <c r="U1827" i="4"/>
  <c r="S1891" i="4"/>
  <c r="R1891" i="4"/>
  <c r="T1891" i="4"/>
  <c r="P1891" i="4"/>
  <c r="U1891" i="4"/>
  <c r="S1955" i="4"/>
  <c r="U1955" i="4"/>
  <c r="X1955" i="4"/>
  <c r="V1955" i="4"/>
  <c r="P534" i="4"/>
  <c r="M534" i="4" s="1"/>
  <c r="R534" i="4"/>
  <c r="T534" i="4"/>
  <c r="S534" i="4"/>
  <c r="U534" i="4"/>
  <c r="P731" i="4"/>
  <c r="X731" i="4"/>
  <c r="W731" i="4"/>
  <c r="V731" i="4"/>
  <c r="P846" i="4"/>
  <c r="T846" i="4"/>
  <c r="V846" i="4"/>
  <c r="S846" i="4"/>
  <c r="U846" i="4"/>
  <c r="P1038" i="4"/>
  <c r="S1038" i="4"/>
  <c r="U1038" i="4"/>
  <c r="T1038" i="4"/>
  <c r="R1038" i="4"/>
  <c r="V1124" i="4"/>
  <c r="W1124" i="4"/>
  <c r="U1124" i="4"/>
  <c r="X1124" i="4"/>
  <c r="P1294" i="4"/>
  <c r="X1294" i="4"/>
  <c r="W1294" i="4"/>
  <c r="V1294" i="4"/>
  <c r="X1380" i="4"/>
  <c r="S1380" i="4"/>
  <c r="R1380" i="4"/>
  <c r="P1550" i="4"/>
  <c r="W1550" i="4"/>
  <c r="V1550" i="4"/>
  <c r="X1550" i="4"/>
  <c r="T1636" i="4"/>
  <c r="W1636" i="4"/>
  <c r="R1636" i="4"/>
  <c r="U1721" i="4"/>
  <c r="T1721" i="4"/>
  <c r="S1721" i="4"/>
  <c r="R1802" i="4"/>
  <c r="T1802" i="4"/>
  <c r="R1866" i="4"/>
  <c r="X1866" i="4"/>
  <c r="W1866" i="4"/>
  <c r="R1930" i="4"/>
  <c r="S1930" i="4"/>
  <c r="U1930" i="4"/>
  <c r="T1930" i="4"/>
  <c r="R1994" i="4"/>
  <c r="U1994" i="4"/>
  <c r="W1994" i="4"/>
  <c r="T1994" i="4"/>
  <c r="T484" i="4"/>
  <c r="V484" i="4"/>
  <c r="U484" i="4"/>
  <c r="S484" i="4"/>
  <c r="R704" i="4"/>
  <c r="X704" i="4"/>
  <c r="S704" i="4"/>
  <c r="P819" i="4"/>
  <c r="U819" i="4"/>
  <c r="W819" i="4"/>
  <c r="T819" i="4"/>
  <c r="V819" i="4"/>
  <c r="R932" i="4"/>
  <c r="M932" i="4" s="1"/>
  <c r="T932" i="4"/>
  <c r="S932" i="4"/>
  <c r="P1018" i="4"/>
  <c r="M1018" i="4" s="1"/>
  <c r="W1018" i="4"/>
  <c r="R1018" i="4"/>
  <c r="X1018" i="4"/>
  <c r="R1104" i="4"/>
  <c r="T1104" i="4"/>
  <c r="X1104" i="4"/>
  <c r="P1274" i="4"/>
  <c r="T1274" i="4"/>
  <c r="W1274" i="4"/>
  <c r="V1274" i="4"/>
  <c r="U1274" i="4"/>
  <c r="X1360" i="4"/>
  <c r="S1360" i="4"/>
  <c r="R1360" i="4"/>
  <c r="P1530" i="4"/>
  <c r="R1530" i="4"/>
  <c r="T1530" i="4"/>
  <c r="S1530" i="4"/>
  <c r="U1530" i="4"/>
  <c r="W1616" i="4"/>
  <c r="U1616" i="4"/>
  <c r="U1701" i="4"/>
  <c r="T1701" i="4"/>
  <c r="W1701" i="4"/>
  <c r="R1786" i="4"/>
  <c r="U1786" i="4"/>
  <c r="X1786" i="4"/>
  <c r="P1786" i="4"/>
  <c r="M1786" i="4" s="1"/>
  <c r="S1851" i="4"/>
  <c r="P1851" i="4"/>
  <c r="R1851" i="4"/>
  <c r="S1915" i="4"/>
  <c r="V1915" i="4"/>
  <c r="T1915" i="4"/>
  <c r="S1979" i="4"/>
  <c r="R1979" i="4"/>
  <c r="P1979" i="4"/>
  <c r="X1979" i="4"/>
  <c r="V392" i="4"/>
  <c r="X392" i="4"/>
  <c r="U392" i="4"/>
  <c r="W392" i="4"/>
  <c r="P619" i="4"/>
  <c r="S619" i="4"/>
  <c r="U619" i="4"/>
  <c r="T619" i="4"/>
  <c r="R619" i="4"/>
  <c r="P774" i="4"/>
  <c r="M774" i="4" s="1"/>
  <c r="W774" i="4"/>
  <c r="V774" i="4"/>
  <c r="X774" i="4"/>
  <c r="U888" i="4"/>
  <c r="W888" i="4"/>
  <c r="V888" i="4"/>
  <c r="X888" i="4"/>
  <c r="P1070" i="4"/>
  <c r="M1070" i="4" s="1"/>
  <c r="W1070" i="4"/>
  <c r="R1070" i="4"/>
  <c r="X1070" i="4"/>
  <c r="V1156" i="4"/>
  <c r="W1156" i="4"/>
  <c r="U1156" i="4"/>
  <c r="X1156" i="4"/>
  <c r="P1326" i="4"/>
  <c r="M1326" i="4" s="1"/>
  <c r="W1326" i="4"/>
  <c r="V1326" i="4"/>
  <c r="X1326" i="4"/>
  <c r="T1412" i="4"/>
  <c r="V1412" i="4"/>
  <c r="U1412" i="4"/>
  <c r="W1412" i="4"/>
  <c r="S1582" i="4"/>
  <c r="T1582" i="4"/>
  <c r="P1582" i="4"/>
  <c r="M1582" i="4" s="1"/>
  <c r="V1582" i="4"/>
  <c r="T1668" i="4"/>
  <c r="V1668" i="4"/>
  <c r="S1668" i="4"/>
  <c r="U1753" i="4"/>
  <c r="X1753" i="4"/>
  <c r="S1753" i="4"/>
  <c r="P1753" i="4"/>
  <c r="M1753" i="4" s="1"/>
  <c r="R1826" i="4"/>
  <c r="T1826" i="4"/>
  <c r="R1890" i="4"/>
  <c r="T1890" i="4"/>
  <c r="S1890" i="4"/>
  <c r="R1954" i="4"/>
  <c r="U1954" i="4"/>
  <c r="T1954" i="4"/>
  <c r="W1954" i="4"/>
  <c r="P810" i="4"/>
  <c r="X810" i="4"/>
  <c r="P1310" i="4"/>
  <c r="U1310" i="4"/>
  <c r="S1310" i="4"/>
  <c r="P1438" i="4"/>
  <c r="W1438" i="4"/>
  <c r="T1780" i="4"/>
  <c r="W1780" i="4"/>
  <c r="P1066" i="4"/>
  <c r="U1066" i="4"/>
  <c r="S1066" i="4"/>
  <c r="P1194" i="4"/>
  <c r="S1194" i="4"/>
  <c r="P1322" i="4"/>
  <c r="M1322" i="4" s="1"/>
  <c r="R1322" i="4"/>
  <c r="T1322" i="4"/>
  <c r="U1951" i="4"/>
  <c r="T1951" i="4"/>
  <c r="P518" i="4"/>
  <c r="S518" i="4"/>
  <c r="U518" i="4"/>
  <c r="R518" i="4"/>
  <c r="T518" i="4"/>
  <c r="U1881" i="4"/>
  <c r="R1881" i="4"/>
  <c r="M1881" i="4" s="1"/>
  <c r="P1833" i="4"/>
  <c r="M1833" i="4" s="1"/>
  <c r="R1833" i="4"/>
  <c r="P758" i="4"/>
  <c r="M758" i="4" s="1"/>
  <c r="R758" i="4"/>
  <c r="T758" i="4"/>
  <c r="S758" i="4"/>
  <c r="U758" i="4"/>
  <c r="P587" i="4"/>
  <c r="V587" i="4"/>
  <c r="W587" i="4"/>
  <c r="P474" i="4"/>
  <c r="M474" i="4" s="1"/>
  <c r="S474" i="4"/>
  <c r="U474" i="4"/>
  <c r="R474" i="4"/>
  <c r="T474" i="4"/>
  <c r="T1856" i="4"/>
  <c r="U1856" i="4"/>
  <c r="P1558" i="4"/>
  <c r="S1558" i="4"/>
  <c r="U1558" i="4"/>
  <c r="R1558" i="4"/>
  <c r="T1558" i="4"/>
  <c r="P1494" i="4"/>
  <c r="W1494" i="4"/>
  <c r="V1494" i="4"/>
  <c r="X1494" i="4"/>
  <c r="P1174" i="4"/>
  <c r="T1174" i="4"/>
  <c r="U1174" i="4"/>
  <c r="S1174" i="4"/>
  <c r="V1174" i="4"/>
  <c r="P1110" i="4"/>
  <c r="M1110" i="4" s="1"/>
  <c r="W1110" i="4"/>
  <c r="R1110" i="4"/>
  <c r="X1110" i="4"/>
  <c r="P1046" i="4"/>
  <c r="X1046" i="4"/>
  <c r="W1046" i="4"/>
  <c r="V1046" i="4"/>
  <c r="P982" i="4"/>
  <c r="S982" i="4"/>
  <c r="U982" i="4"/>
  <c r="T982" i="4"/>
  <c r="R982" i="4"/>
  <c r="P543" i="4"/>
  <c r="X543" i="4"/>
  <c r="P430" i="4"/>
  <c r="M430" i="4" s="1"/>
  <c r="V430" i="4"/>
  <c r="X430" i="4"/>
  <c r="W430" i="4"/>
  <c r="P882" i="4"/>
  <c r="M882" i="4" s="1"/>
  <c r="T882" i="4"/>
  <c r="V882" i="4"/>
  <c r="S882" i="4"/>
  <c r="U882" i="4"/>
  <c r="P818" i="4"/>
  <c r="M818" i="4" s="1"/>
  <c r="W818" i="4"/>
  <c r="R818" i="4"/>
  <c r="X818" i="4"/>
  <c r="P754" i="4"/>
  <c r="V754" i="4"/>
  <c r="X754" i="4"/>
  <c r="W754" i="4"/>
  <c r="P690" i="4"/>
  <c r="S690" i="4"/>
  <c r="U690" i="4"/>
  <c r="R690" i="4"/>
  <c r="T690" i="4"/>
  <c r="P519" i="4"/>
  <c r="W519" i="4"/>
  <c r="R519" i="4"/>
  <c r="X519" i="4"/>
  <c r="P434" i="4"/>
  <c r="M434" i="4" s="1"/>
  <c r="R434" i="4"/>
  <c r="T434" i="4"/>
  <c r="S434" i="4"/>
  <c r="U434" i="4"/>
  <c r="P315" i="4"/>
  <c r="X315" i="4"/>
  <c r="W315" i="4"/>
  <c r="R315" i="4"/>
  <c r="P251" i="4"/>
  <c r="M251" i="4" s="1"/>
  <c r="W251" i="4"/>
  <c r="X251" i="4"/>
  <c r="U251" i="4"/>
  <c r="P187" i="4"/>
  <c r="M187" i="4" s="1"/>
  <c r="U187" i="4"/>
  <c r="W187" i="4"/>
  <c r="V187" i="4"/>
  <c r="X187" i="4"/>
  <c r="P123" i="4"/>
  <c r="U123" i="4"/>
  <c r="W123" i="4"/>
  <c r="V123" i="4"/>
  <c r="T123" i="4"/>
  <c r="P59" i="4"/>
  <c r="M59" i="4" s="1"/>
  <c r="R59" i="4"/>
  <c r="X59" i="4"/>
  <c r="W59" i="4"/>
  <c r="P334" i="4"/>
  <c r="T334" i="4"/>
  <c r="V334" i="4"/>
  <c r="S334" i="4"/>
  <c r="U334" i="4"/>
  <c r="P254" i="4"/>
  <c r="V254" i="4"/>
  <c r="X254" i="4"/>
  <c r="U254" i="4"/>
  <c r="P190" i="4"/>
  <c r="X190" i="4"/>
  <c r="W190" i="4"/>
  <c r="R190" i="4"/>
  <c r="P142" i="4"/>
  <c r="U142" i="4"/>
  <c r="W142" i="4"/>
  <c r="T142" i="4"/>
  <c r="V142" i="4"/>
  <c r="P78" i="4"/>
  <c r="T78" i="4"/>
  <c r="V78" i="4"/>
  <c r="S78" i="4"/>
  <c r="U78" i="4"/>
  <c r="P62" i="4"/>
  <c r="M62" i="4" s="1"/>
  <c r="W62" i="4"/>
  <c r="R62" i="4"/>
  <c r="X62" i="4"/>
  <c r="X1622" i="4"/>
  <c r="V1634" i="4"/>
  <c r="V1694" i="4"/>
  <c r="W1727" i="4"/>
  <c r="V1750" i="4"/>
  <c r="X1920" i="4"/>
  <c r="P48" i="4"/>
  <c r="M48" i="4" s="1"/>
  <c r="P540" i="4"/>
  <c r="P576" i="4"/>
  <c r="P1336" i="4"/>
  <c r="P1528" i="4"/>
  <c r="M1528" i="4" s="1"/>
  <c r="P1664" i="4"/>
  <c r="P1888" i="4"/>
  <c r="P1952" i="4"/>
  <c r="W17" i="4"/>
  <c r="R29" i="4"/>
  <c r="U33" i="4"/>
  <c r="X65" i="4"/>
  <c r="W81" i="4"/>
  <c r="R121" i="4"/>
  <c r="M121" i="4" s="1"/>
  <c r="W193" i="4"/>
  <c r="U205" i="4"/>
  <c r="V241" i="4"/>
  <c r="T289" i="4"/>
  <c r="T305" i="4"/>
  <c r="R313" i="4"/>
  <c r="V349" i="4"/>
  <c r="U365" i="4"/>
  <c r="T381" i="4"/>
  <c r="S397" i="4"/>
  <c r="U429" i="4"/>
  <c r="X477" i="4"/>
  <c r="V493" i="4"/>
  <c r="U509" i="4"/>
  <c r="U557" i="4"/>
  <c r="X605" i="4"/>
  <c r="V621" i="4"/>
  <c r="T653" i="4"/>
  <c r="S669" i="4"/>
  <c r="W685" i="4"/>
  <c r="V701" i="4"/>
  <c r="U717" i="4"/>
  <c r="R733" i="4"/>
  <c r="T765" i="4"/>
  <c r="R813" i="4"/>
  <c r="S829" i="4"/>
  <c r="R845" i="4"/>
  <c r="M845" i="4" s="1"/>
  <c r="U877" i="4"/>
  <c r="T893" i="4"/>
  <c r="S909" i="4"/>
  <c r="W961" i="4"/>
  <c r="V969" i="4"/>
  <c r="T973" i="4"/>
  <c r="U981" i="4"/>
  <c r="S1025" i="4"/>
  <c r="V1037" i="4"/>
  <c r="S1089" i="4"/>
  <c r="R1097" i="4"/>
  <c r="X1109" i="4"/>
  <c r="X1583" i="4"/>
  <c r="T1599" i="4"/>
  <c r="R1613" i="4"/>
  <c r="W1679" i="4"/>
  <c r="W1695" i="4"/>
  <c r="V1814" i="4"/>
  <c r="V1846" i="4"/>
  <c r="V1878" i="4"/>
  <c r="V1910" i="4"/>
  <c r="V1942" i="4"/>
  <c r="V1974" i="4"/>
  <c r="P32" i="4"/>
  <c r="M32" i="4" s="1"/>
  <c r="P160" i="4"/>
  <c r="P224" i="4"/>
  <c r="P288" i="4"/>
  <c r="P348" i="4"/>
  <c r="P384" i="4"/>
  <c r="M384" i="4" s="1"/>
  <c r="P404" i="4"/>
  <c r="M404" i="4" s="1"/>
  <c r="P632" i="4"/>
  <c r="P668" i="4"/>
  <c r="M668" i="4" s="1"/>
  <c r="P688" i="4"/>
  <c r="M688" i="4" s="1"/>
  <c r="P796" i="4"/>
  <c r="P928" i="4"/>
  <c r="P1140" i="4"/>
  <c r="P1324" i="4"/>
  <c r="P1580" i="4"/>
  <c r="P1652" i="4"/>
  <c r="M1652" i="4" s="1"/>
  <c r="P1772" i="4"/>
  <c r="P1808" i="4"/>
  <c r="P1872" i="4"/>
  <c r="P1936" i="4"/>
  <c r="P2000" i="4"/>
  <c r="S17" i="4"/>
  <c r="W29" i="4"/>
  <c r="U29" i="4"/>
  <c r="S33" i="4"/>
  <c r="T57" i="4"/>
  <c r="R57" i="4"/>
  <c r="T65" i="4"/>
  <c r="R65" i="4"/>
  <c r="M65" i="4" s="1"/>
  <c r="U81" i="4"/>
  <c r="S81" i="4"/>
  <c r="U117" i="4"/>
  <c r="V117" i="4"/>
  <c r="V121" i="4"/>
  <c r="W121" i="4"/>
  <c r="X129" i="4"/>
  <c r="R145" i="4"/>
  <c r="M145" i="4" s="1"/>
  <c r="W145" i="4"/>
  <c r="V185" i="4"/>
  <c r="T185" i="4"/>
  <c r="U193" i="4"/>
  <c r="S193" i="4"/>
  <c r="X205" i="4"/>
  <c r="R241" i="4"/>
  <c r="M241" i="4" s="1"/>
  <c r="W241" i="4"/>
  <c r="S249" i="4"/>
  <c r="X257" i="4"/>
  <c r="T257" i="4"/>
  <c r="W289" i="4"/>
  <c r="W305" i="4"/>
  <c r="W313" i="4"/>
  <c r="T349" i="4"/>
  <c r="R349" i="4"/>
  <c r="M349" i="4" s="1"/>
  <c r="X365" i="4"/>
  <c r="V365" i="4"/>
  <c r="W381" i="4"/>
  <c r="X397" i="4"/>
  <c r="V397" i="4"/>
  <c r="U413" i="4"/>
  <c r="S413" i="4"/>
  <c r="S429" i="4"/>
  <c r="X445" i="4"/>
  <c r="R445" i="4"/>
  <c r="M445" i="4" s="1"/>
  <c r="S461" i="4"/>
  <c r="W477" i="4"/>
  <c r="U477" i="4"/>
  <c r="X493" i="4"/>
  <c r="R493" i="4"/>
  <c r="S509" i="4"/>
  <c r="X525" i="4"/>
  <c r="R525" i="4"/>
  <c r="T541" i="4"/>
  <c r="V541" i="4"/>
  <c r="S557" i="4"/>
  <c r="X573" i="4"/>
  <c r="R573" i="4"/>
  <c r="M573" i="4" s="1"/>
  <c r="S589" i="4"/>
  <c r="W605" i="4"/>
  <c r="U605" i="4"/>
  <c r="X621" i="4"/>
  <c r="R621" i="4"/>
  <c r="M621" i="4" s="1"/>
  <c r="S637" i="4"/>
  <c r="X653" i="4"/>
  <c r="R653" i="4"/>
  <c r="M653" i="4" s="1"/>
  <c r="T669" i="4"/>
  <c r="V669" i="4"/>
  <c r="S685" i="4"/>
  <c r="X701" i="4"/>
  <c r="R701" i="4"/>
  <c r="S717" i="4"/>
  <c r="W733" i="4"/>
  <c r="U733" i="4"/>
  <c r="X749" i="4"/>
  <c r="R749" i="4"/>
  <c r="M749" i="4" s="1"/>
  <c r="W765" i="4"/>
  <c r="X781" i="4"/>
  <c r="V781" i="4"/>
  <c r="U797" i="4"/>
  <c r="S797" i="4"/>
  <c r="W813" i="4"/>
  <c r="X829" i="4"/>
  <c r="V829" i="4"/>
  <c r="W845" i="4"/>
  <c r="T861" i="4"/>
  <c r="R861" i="4"/>
  <c r="M861" i="4" s="1"/>
  <c r="X877" i="4"/>
  <c r="V877" i="4"/>
  <c r="W893" i="4"/>
  <c r="X909" i="4"/>
  <c r="V909" i="4"/>
  <c r="U925" i="4"/>
  <c r="S925" i="4"/>
  <c r="U961" i="4"/>
  <c r="S961" i="4"/>
  <c r="T969" i="4"/>
  <c r="R969" i="4"/>
  <c r="W973" i="4"/>
  <c r="X981" i="4"/>
  <c r="V981" i="4"/>
  <c r="X1025" i="4"/>
  <c r="V1025" i="4"/>
  <c r="T1037" i="4"/>
  <c r="R1037" i="4"/>
  <c r="M1037" i="4" s="1"/>
  <c r="T1089" i="4"/>
  <c r="V1089" i="4"/>
  <c r="W1097" i="4"/>
  <c r="X1101" i="4"/>
  <c r="S1101" i="4"/>
  <c r="U1109" i="4"/>
  <c r="R1109" i="4"/>
  <c r="W1153" i="4"/>
  <c r="X1165" i="4"/>
  <c r="S1165" i="4"/>
  <c r="W1217" i="4"/>
  <c r="X1225" i="4"/>
  <c r="S1225" i="4"/>
  <c r="X1229" i="4"/>
  <c r="S1229" i="4"/>
  <c r="X1237" i="4"/>
  <c r="T1237" i="4"/>
  <c r="R1281" i="4"/>
  <c r="S1281" i="4"/>
  <c r="X1293" i="4"/>
  <c r="S1293" i="4"/>
  <c r="S1345" i="4"/>
  <c r="T1353" i="4"/>
  <c r="R1353" i="4"/>
  <c r="M1353" i="4" s="1"/>
  <c r="W1357" i="4"/>
  <c r="U1357" i="4"/>
  <c r="X1365" i="4"/>
  <c r="V1365" i="4"/>
  <c r="W1409" i="4"/>
  <c r="U1409" i="4"/>
  <c r="S1421" i="4"/>
  <c r="X1473" i="4"/>
  <c r="V1473" i="4"/>
  <c r="W1481" i="4"/>
  <c r="U1481" i="4"/>
  <c r="S1485" i="4"/>
  <c r="T1493" i="4"/>
  <c r="R1493" i="4"/>
  <c r="M1493" i="4" s="1"/>
  <c r="T1537" i="4"/>
  <c r="R1537" i="4"/>
  <c r="M1537" i="4" s="1"/>
  <c r="T1549" i="4"/>
  <c r="R1549" i="4"/>
  <c r="M1549" i="4" s="1"/>
  <c r="T1601" i="4"/>
  <c r="T1609" i="4"/>
  <c r="V1580" i="4"/>
  <c r="U1599" i="4"/>
  <c r="X1631" i="4"/>
  <c r="S1634" i="4"/>
  <c r="U1656" i="4"/>
  <c r="S1686" i="4"/>
  <c r="X1711" i="4"/>
  <c r="U1720" i="4"/>
  <c r="T1727" i="4"/>
  <c r="V1729" i="4"/>
  <c r="R1749" i="4"/>
  <c r="U1780" i="4"/>
  <c r="X1791" i="4"/>
  <c r="S1814" i="4"/>
  <c r="T1823" i="4"/>
  <c r="W1846" i="4"/>
  <c r="X1855" i="4"/>
  <c r="V1881" i="4"/>
  <c r="T1887" i="4"/>
  <c r="U1936" i="4"/>
  <c r="W1942" i="4"/>
  <c r="X1983" i="4"/>
  <c r="R1993" i="4"/>
  <c r="P1609" i="4"/>
  <c r="P1665" i="4"/>
  <c r="U30" i="4"/>
  <c r="V46" i="4"/>
  <c r="U62" i="4"/>
  <c r="W94" i="4"/>
  <c r="T126" i="4"/>
  <c r="R142" i="4"/>
  <c r="W158" i="4"/>
  <c r="V174" i="4"/>
  <c r="V190" i="4"/>
  <c r="U222" i="4"/>
  <c r="W238" i="4"/>
  <c r="R254" i="4"/>
  <c r="X270" i="4"/>
  <c r="W302" i="4"/>
  <c r="U318" i="4"/>
  <c r="V350" i="4"/>
  <c r="U370" i="4"/>
  <c r="U430" i="4"/>
  <c r="X434" i="4"/>
  <c r="W446" i="4"/>
  <c r="X462" i="4"/>
  <c r="V474" i="4"/>
  <c r="X486" i="4"/>
  <c r="T490" i="4"/>
  <c r="W498" i="4"/>
  <c r="X518" i="4"/>
  <c r="T562" i="4"/>
  <c r="W690" i="4"/>
  <c r="S714" i="4"/>
  <c r="S742" i="4"/>
  <c r="R754" i="4"/>
  <c r="S810" i="4"/>
  <c r="V818" i="4"/>
  <c r="X826" i="4"/>
  <c r="R846" i="4"/>
  <c r="X882" i="4"/>
  <c r="W890" i="4"/>
  <c r="X982" i="4"/>
  <c r="T986" i="4"/>
  <c r="X994" i="4"/>
  <c r="W1038" i="4"/>
  <c r="S1046" i="4"/>
  <c r="V1054" i="4"/>
  <c r="W1058" i="4"/>
  <c r="X1066" i="4"/>
  <c r="V1110" i="4"/>
  <c r="X1122" i="4"/>
  <c r="R1174" i="4"/>
  <c r="W1186" i="4"/>
  <c r="T1238" i="4"/>
  <c r="S1274" i="4"/>
  <c r="R1294" i="4"/>
  <c r="W1302" i="4"/>
  <c r="V1366" i="4"/>
  <c r="R1430" i="4"/>
  <c r="U1438" i="4"/>
  <c r="R1494" i="4"/>
  <c r="X1530" i="4"/>
  <c r="S1550" i="4"/>
  <c r="V1558" i="4"/>
  <c r="V1636" i="4"/>
  <c r="R1656" i="4"/>
  <c r="S1669" i="4"/>
  <c r="W1721" i="4"/>
  <c r="R1780" i="4"/>
  <c r="M1780" i="4" s="1"/>
  <c r="T1814" i="4"/>
  <c r="T1866" i="4"/>
  <c r="T1910" i="4"/>
  <c r="X1954" i="4"/>
  <c r="U1979" i="4"/>
  <c r="P1802" i="4"/>
  <c r="M1802" i="4" s="1"/>
  <c r="P1826" i="4"/>
  <c r="M1826" i="4" s="1"/>
  <c r="P1930" i="4"/>
  <c r="M1930" i="4" s="1"/>
  <c r="P1954" i="4"/>
  <c r="M1954" i="4" s="1"/>
  <c r="U27" i="4"/>
  <c r="U59" i="4"/>
  <c r="R91" i="4"/>
  <c r="U107" i="4"/>
  <c r="R123" i="4"/>
  <c r="R171" i="4"/>
  <c r="T187" i="4"/>
  <c r="S219" i="4"/>
  <c r="T251" i="4"/>
  <c r="T283" i="4"/>
  <c r="R299" i="4"/>
  <c r="S315" i="4"/>
  <c r="X347" i="4"/>
  <c r="U399" i="4"/>
  <c r="S455" i="4"/>
  <c r="V499" i="4"/>
  <c r="X515" i="4"/>
  <c r="S519" i="4"/>
  <c r="X559" i="4"/>
  <c r="U583" i="4"/>
  <c r="S587" i="4"/>
  <c r="S603" i="4"/>
  <c r="V619" i="4"/>
  <c r="U627" i="4"/>
  <c r="V647" i="4"/>
  <c r="R731" i="4"/>
  <c r="S771" i="4"/>
  <c r="S819" i="4"/>
  <c r="U827" i="4"/>
  <c r="U839" i="4"/>
  <c r="T867" i="4"/>
  <c r="X923" i="4"/>
  <c r="S959" i="4"/>
  <c r="X975" i="4"/>
  <c r="S1055" i="4"/>
  <c r="S1375" i="4"/>
  <c r="R1423" i="4"/>
  <c r="V1455" i="4"/>
  <c r="W1503" i="4"/>
  <c r="U1551" i="4"/>
  <c r="X1669" i="4"/>
  <c r="X1701" i="4"/>
  <c r="T1737" i="4"/>
  <c r="V1791" i="4"/>
  <c r="U1826" i="4"/>
  <c r="S1856" i="4"/>
  <c r="U1866" i="4"/>
  <c r="V1891" i="4"/>
  <c r="V1979" i="4"/>
  <c r="S2000" i="4"/>
  <c r="V80" i="4"/>
  <c r="V336" i="4"/>
  <c r="S392" i="4"/>
  <c r="X412" i="4"/>
  <c r="W484" i="4"/>
  <c r="U644" i="4"/>
  <c r="V704" i="4"/>
  <c r="W752" i="4"/>
  <c r="U776" i="4"/>
  <c r="T888" i="4"/>
  <c r="W932" i="4"/>
  <c r="X1072" i="4"/>
  <c r="U1104" i="4"/>
  <c r="R1124" i="4"/>
  <c r="U1144" i="4"/>
  <c r="T1156" i="4"/>
  <c r="W1328" i="4"/>
  <c r="T1336" i="4"/>
  <c r="U1360" i="4"/>
  <c r="V1380" i="4"/>
  <c r="R1412" i="4"/>
  <c r="V1464" i="4"/>
  <c r="P406" i="4"/>
  <c r="S406" i="4"/>
  <c r="P634" i="4"/>
  <c r="V634" i="4"/>
  <c r="P782" i="4"/>
  <c r="S782" i="4"/>
  <c r="P838" i="4"/>
  <c r="T838" i="4"/>
  <c r="R895" i="4"/>
  <c r="U895" i="4"/>
  <c r="P990" i="4"/>
  <c r="V990" i="4"/>
  <c r="P1246" i="4"/>
  <c r="X1246" i="4"/>
  <c r="P1374" i="4"/>
  <c r="X1374" i="4"/>
  <c r="P1502" i="4"/>
  <c r="V1502" i="4"/>
  <c r="S1673" i="4"/>
  <c r="W1673" i="4"/>
  <c r="R1830" i="4"/>
  <c r="W1830" i="4"/>
  <c r="X1862" i="4"/>
  <c r="T1862" i="4"/>
  <c r="R1894" i="4"/>
  <c r="S1894" i="4"/>
  <c r="X1926" i="4"/>
  <c r="W1926" i="4"/>
  <c r="U1958" i="4"/>
  <c r="W1958" i="4"/>
  <c r="U1990" i="4"/>
  <c r="X1990" i="4"/>
  <c r="P442" i="4"/>
  <c r="M442" i="4" s="1"/>
  <c r="T442" i="4"/>
  <c r="P670" i="4"/>
  <c r="V670" i="4"/>
  <c r="P798" i="4"/>
  <c r="M798" i="4" s="1"/>
  <c r="W798" i="4"/>
  <c r="P854" i="4"/>
  <c r="V854" i="4"/>
  <c r="W911" i="4"/>
  <c r="R911" i="4"/>
  <c r="P1002" i="4"/>
  <c r="V1002" i="4"/>
  <c r="P1130" i="4"/>
  <c r="M1130" i="4" s="1"/>
  <c r="R1130" i="4"/>
  <c r="P1258" i="4"/>
  <c r="M1258" i="4" s="1"/>
  <c r="R1258" i="4"/>
  <c r="P1514" i="4"/>
  <c r="W1514" i="4"/>
  <c r="T1728" i="4"/>
  <c r="V1728" i="4"/>
  <c r="T1770" i="4"/>
  <c r="X1770" i="4"/>
  <c r="V1839" i="4"/>
  <c r="X1839" i="4"/>
  <c r="U1871" i="4"/>
  <c r="T1871" i="4"/>
  <c r="U1903" i="4"/>
  <c r="T1903" i="4"/>
  <c r="V1935" i="4"/>
  <c r="X1935" i="4"/>
  <c r="U1967" i="4"/>
  <c r="X1967" i="4"/>
  <c r="U1999" i="4"/>
  <c r="X1999" i="4"/>
  <c r="P646" i="4"/>
  <c r="S646" i="4"/>
  <c r="P618" i="4"/>
  <c r="X618" i="4"/>
  <c r="P590" i="4"/>
  <c r="M590" i="4" s="1"/>
  <c r="R590" i="4"/>
  <c r="T590" i="4"/>
  <c r="U475" i="4"/>
  <c r="X475" i="4"/>
  <c r="P390" i="4"/>
  <c r="M390" i="4" s="1"/>
  <c r="U390" i="4"/>
  <c r="W390" i="4"/>
  <c r="V390" i="4"/>
  <c r="P362" i="4"/>
  <c r="M362" i="4" s="1"/>
  <c r="U362" i="4"/>
  <c r="W362" i="4"/>
  <c r="W1985" i="4"/>
  <c r="P1985" i="4"/>
  <c r="M1985" i="4" s="1"/>
  <c r="V1985" i="4"/>
  <c r="W1953" i="4"/>
  <c r="V1953" i="4"/>
  <c r="P1953" i="4"/>
  <c r="M1953" i="4" s="1"/>
  <c r="U1921" i="4"/>
  <c r="P1921" i="4"/>
  <c r="R1921" i="4"/>
  <c r="W1905" i="4"/>
  <c r="T1905" i="4"/>
  <c r="V1905" i="4"/>
  <c r="W1889" i="4"/>
  <c r="R1889" i="4"/>
  <c r="T1889" i="4"/>
  <c r="P1889" i="4"/>
  <c r="W1873" i="4"/>
  <c r="V1873" i="4"/>
  <c r="W1857" i="4"/>
  <c r="X1857" i="4"/>
  <c r="P1857" i="4"/>
  <c r="M1857" i="4" s="1"/>
  <c r="T1825" i="4"/>
  <c r="P1825" i="4"/>
  <c r="M1825" i="4" s="1"/>
  <c r="X1809" i="4"/>
  <c r="T1809" i="4"/>
  <c r="S1793" i="4"/>
  <c r="P1793" i="4"/>
  <c r="M1793" i="4" s="1"/>
  <c r="S1773" i="4"/>
  <c r="P1773" i="4"/>
  <c r="M1773" i="4" s="1"/>
  <c r="V1688" i="4"/>
  <c r="R1688" i="4"/>
  <c r="M1688" i="4" s="1"/>
  <c r="S1645" i="4"/>
  <c r="W1645" i="4"/>
  <c r="P1538" i="4"/>
  <c r="X1538" i="4"/>
  <c r="P463" i="4"/>
  <c r="X463" i="4"/>
  <c r="P1566" i="4"/>
  <c r="V1566" i="4"/>
  <c r="U1566" i="4"/>
  <c r="R1942" i="4"/>
  <c r="T1942" i="4"/>
  <c r="S1942" i="4"/>
  <c r="P1450" i="4"/>
  <c r="M1450" i="4" s="1"/>
  <c r="W1450" i="4"/>
  <c r="V1621" i="4"/>
  <c r="S1621" i="4"/>
  <c r="P1621" i="4"/>
  <c r="X1919" i="4"/>
  <c r="U1919" i="4"/>
  <c r="P547" i="4"/>
  <c r="V547" i="4"/>
  <c r="T547" i="4"/>
  <c r="P1961" i="4"/>
  <c r="R1961" i="4"/>
  <c r="P1897" i="4"/>
  <c r="M1897" i="4" s="1"/>
  <c r="V1897" i="4"/>
  <c r="R1698" i="4"/>
  <c r="P1698" i="4"/>
  <c r="M1698" i="4" s="1"/>
  <c r="P1570" i="4"/>
  <c r="S1570" i="4"/>
  <c r="P1506" i="4"/>
  <c r="V1506" i="4"/>
  <c r="X1506" i="4"/>
  <c r="P1442" i="4"/>
  <c r="S1442" i="4"/>
  <c r="U1442" i="4"/>
  <c r="P1378" i="4"/>
  <c r="S1378" i="4"/>
  <c r="U1378" i="4"/>
  <c r="P1314" i="4"/>
  <c r="X1314" i="4"/>
  <c r="V1314" i="4"/>
  <c r="P1250" i="4"/>
  <c r="X1250" i="4"/>
  <c r="R1250" i="4"/>
  <c r="P730" i="4"/>
  <c r="M730" i="4" s="1"/>
  <c r="V730" i="4"/>
  <c r="X730" i="4"/>
  <c r="W730" i="4"/>
  <c r="P502" i="4"/>
  <c r="V502" i="4"/>
  <c r="X502" i="4"/>
  <c r="W502" i="4"/>
  <c r="P686" i="4"/>
  <c r="M686" i="4" s="1"/>
  <c r="W686" i="4"/>
  <c r="V686" i="4"/>
  <c r="X686" i="4"/>
  <c r="P571" i="4"/>
  <c r="W571" i="4"/>
  <c r="V571" i="4"/>
  <c r="P458" i="4"/>
  <c r="M458" i="4" s="1"/>
  <c r="V458" i="4"/>
  <c r="X458" i="4"/>
  <c r="W458" i="4"/>
  <c r="P711" i="4"/>
  <c r="R711" i="4"/>
  <c r="W711" i="4"/>
  <c r="P626" i="4"/>
  <c r="M626" i="4" s="1"/>
  <c r="W626" i="4"/>
  <c r="V626" i="4"/>
  <c r="X626" i="4"/>
  <c r="P391" i="4"/>
  <c r="M391" i="4" s="1"/>
  <c r="T391" i="4"/>
  <c r="V391" i="4"/>
  <c r="U391" i="4"/>
  <c r="W391" i="4"/>
  <c r="P331" i="4"/>
  <c r="M331" i="4" s="1"/>
  <c r="U331" i="4"/>
  <c r="S331" i="4"/>
  <c r="T331" i="4"/>
  <c r="V331" i="4"/>
  <c r="P267" i="4"/>
  <c r="M267" i="4" s="1"/>
  <c r="T267" i="4"/>
  <c r="X267" i="4"/>
  <c r="S267" i="4"/>
  <c r="V267" i="4"/>
  <c r="P203" i="4"/>
  <c r="R203" i="4"/>
  <c r="T203" i="4"/>
  <c r="S203" i="4"/>
  <c r="P139" i="4"/>
  <c r="R139" i="4"/>
  <c r="X139" i="4"/>
  <c r="S139" i="4"/>
  <c r="P75" i="4"/>
  <c r="T75" i="4"/>
  <c r="V75" i="4"/>
  <c r="U75" i="4"/>
  <c r="S75" i="4"/>
  <c r="S11" i="4"/>
  <c r="W11" i="4"/>
  <c r="T11" i="4"/>
  <c r="P286" i="4"/>
  <c r="X286" i="4"/>
  <c r="W286" i="4"/>
  <c r="R286" i="4"/>
  <c r="P206" i="4"/>
  <c r="M206" i="4" s="1"/>
  <c r="U206" i="4"/>
  <c r="S206" i="4"/>
  <c r="T206" i="4"/>
  <c r="V206" i="4"/>
  <c r="P110" i="4"/>
  <c r="M110" i="4" s="1"/>
  <c r="U110" i="4"/>
  <c r="X110" i="4"/>
  <c r="W110" i="4"/>
  <c r="V110" i="4"/>
  <c r="R14" i="4"/>
  <c r="T14" i="4"/>
  <c r="S1578" i="4"/>
  <c r="V1601" i="4"/>
  <c r="T1615" i="4"/>
  <c r="X1720" i="4"/>
  <c r="V1762" i="4"/>
  <c r="X1792" i="4"/>
  <c r="X1824" i="4"/>
  <c r="X1856" i="4"/>
  <c r="X1952" i="4"/>
  <c r="X1984" i="4"/>
  <c r="P344" i="4"/>
  <c r="P644" i="4"/>
  <c r="P1784" i="4"/>
  <c r="M1784" i="4" s="1"/>
  <c r="P1824" i="4"/>
  <c r="U17" i="4"/>
  <c r="V57" i="4"/>
  <c r="V65" i="4"/>
  <c r="S129" i="4"/>
  <c r="T145" i="4"/>
  <c r="X185" i="4"/>
  <c r="R193" i="4"/>
  <c r="M193" i="4" s="1"/>
  <c r="S205" i="4"/>
  <c r="T241" i="4"/>
  <c r="X249" i="4"/>
  <c r="S257" i="4"/>
  <c r="R305" i="4"/>
  <c r="M305" i="4" s="1"/>
  <c r="S365" i="4"/>
  <c r="R381" i="4"/>
  <c r="W429" i="4"/>
  <c r="V445" i="4"/>
  <c r="U461" i="4"/>
  <c r="R477" i="4"/>
  <c r="T525" i="4"/>
  <c r="S541" i="4"/>
  <c r="V573" i="4"/>
  <c r="U589" i="4"/>
  <c r="U637" i="4"/>
  <c r="U685" i="4"/>
  <c r="X733" i="4"/>
  <c r="T749" i="4"/>
  <c r="R765" i="4"/>
  <c r="M765" i="4" s="1"/>
  <c r="S781" i="4"/>
  <c r="T813" i="4"/>
  <c r="T845" i="4"/>
  <c r="V861" i="4"/>
  <c r="U909" i="4"/>
  <c r="W925" i="4"/>
  <c r="R973" i="4"/>
  <c r="M973" i="4" s="1"/>
  <c r="U1580" i="4"/>
  <c r="S1609" i="4"/>
  <c r="W1613" i="4"/>
  <c r="U1621" i="4"/>
  <c r="W1631" i="4"/>
  <c r="X1644" i="4"/>
  <c r="X1656" i="4"/>
  <c r="V1698" i="4"/>
  <c r="V1706" i="4"/>
  <c r="W1711" i="4"/>
  <c r="W1759" i="4"/>
  <c r="X1772" i="4"/>
  <c r="X1784" i="4"/>
  <c r="X1872" i="4"/>
  <c r="X1904" i="4"/>
  <c r="X1968" i="4"/>
  <c r="X2000" i="4"/>
  <c r="P80" i="4"/>
  <c r="P208" i="4"/>
  <c r="P336" i="4"/>
  <c r="P412" i="4"/>
  <c r="P432" i="4"/>
  <c r="P604" i="4"/>
  <c r="P856" i="4"/>
  <c r="P1024" i="4"/>
  <c r="P1400" i="4"/>
  <c r="P1656" i="4"/>
  <c r="M1656" i="4" s="1"/>
  <c r="P1720" i="4"/>
  <c r="M1720" i="4" s="1"/>
  <c r="P1792" i="4"/>
  <c r="P1856" i="4"/>
  <c r="P1984" i="4"/>
  <c r="X17" i="4"/>
  <c r="V17" i="4"/>
  <c r="S29" i="4"/>
  <c r="X33" i="4"/>
  <c r="V33" i="4"/>
  <c r="W57" i="4"/>
  <c r="W65" i="4"/>
  <c r="X81" i="4"/>
  <c r="V81" i="4"/>
  <c r="S117" i="4"/>
  <c r="X117" i="4"/>
  <c r="U121" i="4"/>
  <c r="S121" i="4"/>
  <c r="V129" i="4"/>
  <c r="T129" i="4"/>
  <c r="U145" i="4"/>
  <c r="S145" i="4"/>
  <c r="R185" i="4"/>
  <c r="W185" i="4"/>
  <c r="X193" i="4"/>
  <c r="V205" i="4"/>
  <c r="T205" i="4"/>
  <c r="U241" i="4"/>
  <c r="S241" i="4"/>
  <c r="V249" i="4"/>
  <c r="W249" i="4"/>
  <c r="W257" i="4"/>
  <c r="U257" i="4"/>
  <c r="U289" i="4"/>
  <c r="S289" i="4"/>
  <c r="U305" i="4"/>
  <c r="S305" i="4"/>
  <c r="U313" i="4"/>
  <c r="S313" i="4"/>
  <c r="W349" i="4"/>
  <c r="T365" i="4"/>
  <c r="R365" i="4"/>
  <c r="M365" i="4" s="1"/>
  <c r="U381" i="4"/>
  <c r="S381" i="4"/>
  <c r="T397" i="4"/>
  <c r="R397" i="4"/>
  <c r="X413" i="4"/>
  <c r="V413" i="4"/>
  <c r="T429" i="4"/>
  <c r="V429" i="4"/>
  <c r="W445" i="4"/>
  <c r="U445" i="4"/>
  <c r="T461" i="4"/>
  <c r="V461" i="4"/>
  <c r="S477" i="4"/>
  <c r="W493" i="4"/>
  <c r="U493" i="4"/>
  <c r="T509" i="4"/>
  <c r="V509" i="4"/>
  <c r="W525" i="4"/>
  <c r="U525" i="4"/>
  <c r="X541" i="4"/>
  <c r="R541" i="4"/>
  <c r="T557" i="4"/>
  <c r="V557" i="4"/>
  <c r="W573" i="4"/>
  <c r="U573" i="4"/>
  <c r="T589" i="4"/>
  <c r="V589" i="4"/>
  <c r="S605" i="4"/>
  <c r="W621" i="4"/>
  <c r="U621" i="4"/>
  <c r="T637" i="4"/>
  <c r="V637" i="4"/>
  <c r="W653" i="4"/>
  <c r="U653" i="4"/>
  <c r="X669" i="4"/>
  <c r="R669" i="4"/>
  <c r="M669" i="4" s="1"/>
  <c r="T685" i="4"/>
  <c r="V685" i="4"/>
  <c r="W701" i="4"/>
  <c r="U701" i="4"/>
  <c r="T717" i="4"/>
  <c r="V717" i="4"/>
  <c r="S733" i="4"/>
  <c r="W749" i="4"/>
  <c r="U749" i="4"/>
  <c r="U765" i="4"/>
  <c r="S765" i="4"/>
  <c r="T781" i="4"/>
  <c r="R781" i="4"/>
  <c r="M781" i="4" s="1"/>
  <c r="X797" i="4"/>
  <c r="V797" i="4"/>
  <c r="U813" i="4"/>
  <c r="S813" i="4"/>
  <c r="T829" i="4"/>
  <c r="R829" i="4"/>
  <c r="M829" i="4" s="1"/>
  <c r="U845" i="4"/>
  <c r="S845" i="4"/>
  <c r="W861" i="4"/>
  <c r="T877" i="4"/>
  <c r="R877" i="4"/>
  <c r="M877" i="4" s="1"/>
  <c r="U893" i="4"/>
  <c r="S893" i="4"/>
  <c r="T909" i="4"/>
  <c r="R909" i="4"/>
  <c r="M909" i="4" s="1"/>
  <c r="X925" i="4"/>
  <c r="V925" i="4"/>
  <c r="X961" i="4"/>
  <c r="V961" i="4"/>
  <c r="W969" i="4"/>
  <c r="U973" i="4"/>
  <c r="S973" i="4"/>
  <c r="T981" i="4"/>
  <c r="R981" i="4"/>
  <c r="M981" i="4" s="1"/>
  <c r="T1025" i="4"/>
  <c r="R1025" i="4"/>
  <c r="W1037" i="4"/>
  <c r="X1089" i="4"/>
  <c r="R1089" i="4"/>
  <c r="T1097" i="4"/>
  <c r="S1097" i="4"/>
  <c r="T1101" i="4"/>
  <c r="V1101" i="4"/>
  <c r="W1109" i="4"/>
  <c r="U1153" i="4"/>
  <c r="S1153" i="4"/>
  <c r="T1165" i="4"/>
  <c r="V1165" i="4"/>
  <c r="X1217" i="4"/>
  <c r="S1217" i="4"/>
  <c r="V1225" i="4"/>
  <c r="U1225" i="4"/>
  <c r="R1229" i="4"/>
  <c r="R1237" i="4"/>
  <c r="W1237" i="4"/>
  <c r="V1281" i="4"/>
  <c r="R1293" i="4"/>
  <c r="X1345" i="4"/>
  <c r="V1345" i="4"/>
  <c r="W1353" i="4"/>
  <c r="U1353" i="4"/>
  <c r="S1357" i="4"/>
  <c r="T1365" i="4"/>
  <c r="R1365" i="4"/>
  <c r="M1365" i="4" s="1"/>
  <c r="S1409" i="4"/>
  <c r="X1421" i="4"/>
  <c r="V1421" i="4"/>
  <c r="T1473" i="4"/>
  <c r="R1473" i="4"/>
  <c r="M1473" i="4" s="1"/>
  <c r="S1481" i="4"/>
  <c r="X1485" i="4"/>
  <c r="V1485" i="4"/>
  <c r="W1493" i="4"/>
  <c r="U1493" i="4"/>
  <c r="W1537" i="4"/>
  <c r="U1537" i="4"/>
  <c r="W1549" i="4"/>
  <c r="U1549" i="4"/>
  <c r="X1613" i="4"/>
  <c r="X1621" i="4"/>
  <c r="W1634" i="4"/>
  <c r="U1644" i="4"/>
  <c r="R1665" i="4"/>
  <c r="R1677" i="4"/>
  <c r="T1679" i="4"/>
  <c r="W1686" i="4"/>
  <c r="S1694" i="4"/>
  <c r="R1737" i="4"/>
  <c r="M1737" i="4" s="1"/>
  <c r="V1749" i="4"/>
  <c r="S1754" i="4"/>
  <c r="T1759" i="4"/>
  <c r="U1772" i="4"/>
  <c r="U1784" i="4"/>
  <c r="W1814" i="4"/>
  <c r="X1823" i="4"/>
  <c r="R1865" i="4"/>
  <c r="S1910" i="4"/>
  <c r="T1955" i="4"/>
  <c r="R1977" i="4"/>
  <c r="P1677" i="4"/>
  <c r="M1677" i="4" s="1"/>
  <c r="P1741" i="4"/>
  <c r="M1741" i="4" s="1"/>
  <c r="U14" i="4"/>
  <c r="T30" i="4"/>
  <c r="T62" i="4"/>
  <c r="R78" i="4"/>
  <c r="U94" i="4"/>
  <c r="S110" i="4"/>
  <c r="W126" i="4"/>
  <c r="X142" i="4"/>
  <c r="S158" i="4"/>
  <c r="U190" i="4"/>
  <c r="W206" i="4"/>
  <c r="T222" i="4"/>
  <c r="R238" i="4"/>
  <c r="S254" i="4"/>
  <c r="W270" i="4"/>
  <c r="U286" i="4"/>
  <c r="T318" i="4"/>
  <c r="R334" i="4"/>
  <c r="T350" i="4"/>
  <c r="T370" i="4"/>
  <c r="T430" i="4"/>
  <c r="W434" i="4"/>
  <c r="V446" i="4"/>
  <c r="T458" i="4"/>
  <c r="W462" i="4"/>
  <c r="W486" i="4"/>
  <c r="S490" i="4"/>
  <c r="V498" i="4"/>
  <c r="R502" i="4"/>
  <c r="W518" i="4"/>
  <c r="S562" i="4"/>
  <c r="U626" i="4"/>
  <c r="S686" i="4"/>
  <c r="V690" i="4"/>
  <c r="X702" i="4"/>
  <c r="R714" i="4"/>
  <c r="S730" i="4"/>
  <c r="R742" i="4"/>
  <c r="U754" i="4"/>
  <c r="X758" i="4"/>
  <c r="S774" i="4"/>
  <c r="U818" i="4"/>
  <c r="X846" i="4"/>
  <c r="W882" i="4"/>
  <c r="U938" i="4"/>
  <c r="W982" i="4"/>
  <c r="S986" i="4"/>
  <c r="W994" i="4"/>
  <c r="V1018" i="4"/>
  <c r="R1046" i="4"/>
  <c r="T1054" i="4"/>
  <c r="V1070" i="4"/>
  <c r="T1110" i="4"/>
  <c r="W1122" i="4"/>
  <c r="X1174" i="4"/>
  <c r="V1186" i="4"/>
  <c r="V1238" i="4"/>
  <c r="S1242" i="4"/>
  <c r="W1250" i="4"/>
  <c r="R1274" i="4"/>
  <c r="U1294" i="4"/>
  <c r="X1302" i="4"/>
  <c r="W1310" i="4"/>
  <c r="T1326" i="4"/>
  <c r="X1378" i="4"/>
  <c r="U1430" i="4"/>
  <c r="S1438" i="4"/>
  <c r="U1494" i="4"/>
  <c r="X1498" i="4"/>
  <c r="U1506" i="4"/>
  <c r="W1530" i="4"/>
  <c r="R1550" i="4"/>
  <c r="W1570" i="4"/>
  <c r="W1621" i="4"/>
  <c r="S1701" i="4"/>
  <c r="W1753" i="4"/>
  <c r="T1786" i="4"/>
  <c r="X1826" i="4"/>
  <c r="U1851" i="4"/>
  <c r="T1878" i="4"/>
  <c r="U1887" i="4"/>
  <c r="T27" i="4"/>
  <c r="R43" i="4"/>
  <c r="T59" i="4"/>
  <c r="R75" i="4"/>
  <c r="U91" i="4"/>
  <c r="X107" i="4"/>
  <c r="V139" i="4"/>
  <c r="X155" i="4"/>
  <c r="S171" i="4"/>
  <c r="S187" i="4"/>
  <c r="X203" i="4"/>
  <c r="R219" i="4"/>
  <c r="T235" i="4"/>
  <c r="S251" i="4"/>
  <c r="U267" i="4"/>
  <c r="S283" i="4"/>
  <c r="X299" i="4"/>
  <c r="V315" i="4"/>
  <c r="X391" i="4"/>
  <c r="T399" i="4"/>
  <c r="V455" i="4"/>
  <c r="U463" i="4"/>
  <c r="T499" i="4"/>
  <c r="V519" i="4"/>
  <c r="U543" i="4"/>
  <c r="S571" i="4"/>
  <c r="T583" i="4"/>
  <c r="X619" i="4"/>
  <c r="T627" i="4"/>
  <c r="X647" i="4"/>
  <c r="T711" i="4"/>
  <c r="U731" i="4"/>
  <c r="T771" i="4"/>
  <c r="R819" i="4"/>
  <c r="R843" i="4"/>
  <c r="T959" i="4"/>
  <c r="V1007" i="4"/>
  <c r="W1039" i="4"/>
  <c r="X1183" i="4"/>
  <c r="V1311" i="4"/>
  <c r="X1729" i="4"/>
  <c r="T1753" i="4"/>
  <c r="V1827" i="4"/>
  <c r="T1833" i="4"/>
  <c r="V1851" i="4"/>
  <c r="T1881" i="4"/>
  <c r="W1904" i="4"/>
  <c r="P1915" i="4"/>
  <c r="M1915" i="4" s="1"/>
  <c r="X64" i="4"/>
  <c r="X192" i="4"/>
  <c r="X320" i="4"/>
  <c r="R392" i="4"/>
  <c r="V416" i="4"/>
  <c r="R484" i="4"/>
  <c r="M484" i="4" s="1"/>
  <c r="U704" i="4"/>
  <c r="T776" i="4"/>
  <c r="S888" i="4"/>
  <c r="V932" i="4"/>
  <c r="W1072" i="4"/>
  <c r="W1104" i="4"/>
  <c r="R1156" i="4"/>
  <c r="V1328" i="4"/>
  <c r="T1360" i="4"/>
  <c r="U1380" i="4"/>
  <c r="X1412" i="4"/>
  <c r="V374" i="4"/>
  <c r="T374" i="4"/>
  <c r="X574" i="4"/>
  <c r="V574" i="4"/>
  <c r="W602" i="4"/>
  <c r="T630" i="4"/>
  <c r="R630" i="4"/>
  <c r="R830" i="4"/>
  <c r="W830" i="4"/>
  <c r="U858" i="4"/>
  <c r="S858" i="4"/>
  <c r="X886" i="4"/>
  <c r="U962" i="4"/>
  <c r="S962" i="4"/>
  <c r="R1026" i="4"/>
  <c r="S1026" i="4"/>
  <c r="W1090" i="4"/>
  <c r="R1154" i="4"/>
  <c r="W1206" i="4"/>
  <c r="U1206" i="4"/>
  <c r="S1218" i="4"/>
  <c r="W1270" i="4"/>
  <c r="S1282" i="4"/>
  <c r="W1334" i="4"/>
  <c r="V1346" i="4"/>
  <c r="T1398" i="4"/>
  <c r="R1398" i="4"/>
  <c r="V1410" i="4"/>
  <c r="U1462" i="4"/>
  <c r="S1462" i="4"/>
  <c r="W1526" i="4"/>
  <c r="X1718" i="4"/>
  <c r="V1816" i="4"/>
  <c r="V1896" i="4"/>
  <c r="V1912" i="4"/>
  <c r="S387" i="4"/>
  <c r="T415" i="4"/>
  <c r="X431" i="4"/>
  <c r="S443" i="4"/>
  <c r="X459" i="4"/>
  <c r="T643" i="4"/>
  <c r="V699" i="4"/>
  <c r="S871" i="4"/>
  <c r="U899" i="4"/>
  <c r="S927" i="4"/>
  <c r="T935" i="4"/>
  <c r="X951" i="4"/>
  <c r="S967" i="4"/>
  <c r="R983" i="4"/>
  <c r="M983" i="4" s="1"/>
  <c r="W999" i="4"/>
  <c r="T1015" i="4"/>
  <c r="X1031" i="4"/>
  <c r="S1047" i="4"/>
  <c r="X1063" i="4"/>
  <c r="U1079" i="4"/>
  <c r="X1095" i="4"/>
  <c r="T1111" i="4"/>
  <c r="T1127" i="4"/>
  <c r="V1159" i="4"/>
  <c r="X1175" i="4"/>
  <c r="S1191" i="4"/>
  <c r="X1207" i="4"/>
  <c r="T1223" i="4"/>
  <c r="W1239" i="4"/>
  <c r="W1255" i="4"/>
  <c r="R1271" i="4"/>
  <c r="M1271" i="4" s="1"/>
  <c r="V1287" i="4"/>
  <c r="R1303" i="4"/>
  <c r="M1303" i="4" s="1"/>
  <c r="R1319" i="4"/>
  <c r="M1319" i="4" s="1"/>
  <c r="V1335" i="4"/>
  <c r="R1351" i="4"/>
  <c r="M1351" i="4" s="1"/>
  <c r="U1367" i="4"/>
  <c r="U1383" i="4"/>
  <c r="T1415" i="4"/>
  <c r="R1431" i="4"/>
  <c r="V1447" i="4"/>
  <c r="W1463" i="4"/>
  <c r="S1479" i="4"/>
  <c r="V1527" i="4"/>
  <c r="R1543" i="4"/>
  <c r="V1559" i="4"/>
  <c r="V1591" i="4"/>
  <c r="R1687" i="4"/>
  <c r="W1740" i="4"/>
  <c r="R1751" i="4"/>
  <c r="W1880" i="4"/>
  <c r="P1591" i="4"/>
  <c r="T380" i="4"/>
  <c r="T444" i="4"/>
  <c r="S508" i="4"/>
  <c r="T544" i="4"/>
  <c r="U636" i="4"/>
  <c r="R1164" i="4"/>
  <c r="M1164" i="4" s="1"/>
  <c r="U346" i="4"/>
  <c r="S346" i="4"/>
  <c r="U374" i="4"/>
  <c r="S374" i="4"/>
  <c r="W574" i="4"/>
  <c r="X602" i="4"/>
  <c r="V602" i="4"/>
  <c r="U630" i="4"/>
  <c r="S630" i="4"/>
  <c r="X830" i="4"/>
  <c r="V858" i="4"/>
  <c r="T858" i="4"/>
  <c r="V886" i="4"/>
  <c r="W886" i="4"/>
  <c r="U950" i="4"/>
  <c r="S950" i="4"/>
  <c r="V962" i="4"/>
  <c r="T962" i="4"/>
  <c r="V1014" i="4"/>
  <c r="T1014" i="4"/>
  <c r="T1026" i="4"/>
  <c r="X1078" i="4"/>
  <c r="R1090" i="4"/>
  <c r="U1142" i="4"/>
  <c r="T1142" i="4"/>
  <c r="T1154" i="4"/>
  <c r="X1206" i="4"/>
  <c r="V1206" i="4"/>
  <c r="T1218" i="4"/>
  <c r="U1270" i="4"/>
  <c r="X1270" i="4"/>
  <c r="W1282" i="4"/>
  <c r="X1334" i="4"/>
  <c r="V1334" i="4"/>
  <c r="U1398" i="4"/>
  <c r="S1398" i="4"/>
  <c r="T1462" i="4"/>
  <c r="R1462" i="4"/>
  <c r="M1462" i="4" s="1"/>
  <c r="X1474" i="4"/>
  <c r="X1526" i="4"/>
  <c r="V1526" i="4"/>
  <c r="V1590" i="4"/>
  <c r="V1848" i="4"/>
  <c r="V1864" i="4"/>
  <c r="R359" i="4"/>
  <c r="W403" i="4"/>
  <c r="V423" i="4"/>
  <c r="T423" i="4"/>
  <c r="R487" i="4"/>
  <c r="S487" i="4"/>
  <c r="X491" i="4"/>
  <c r="X527" i="4"/>
  <c r="R551" i="4"/>
  <c r="T615" i="4"/>
  <c r="T679" i="4"/>
  <c r="U743" i="4"/>
  <c r="S767" i="4"/>
  <c r="U767" i="4"/>
  <c r="W783" i="4"/>
  <c r="X783" i="4"/>
  <c r="X807" i="4"/>
  <c r="U871" i="4"/>
  <c r="V935" i="4"/>
  <c r="W951" i="4"/>
  <c r="U967" i="4"/>
  <c r="X999" i="4"/>
  <c r="V1015" i="4"/>
  <c r="W1031" i="4"/>
  <c r="U1047" i="4"/>
  <c r="S1063" i="4"/>
  <c r="W1079" i="4"/>
  <c r="S1095" i="4"/>
  <c r="S1111" i="4"/>
  <c r="R1127" i="4"/>
  <c r="W1143" i="4"/>
  <c r="U1159" i="4"/>
  <c r="V1175" i="4"/>
  <c r="U1191" i="4"/>
  <c r="V1207" i="4"/>
  <c r="S1223" i="4"/>
  <c r="T1271" i="4"/>
  <c r="X1287" i="4"/>
  <c r="T1303" i="4"/>
  <c r="W1319" i="4"/>
  <c r="T1335" i="4"/>
  <c r="W1351" i="4"/>
  <c r="S1367" i="4"/>
  <c r="S1383" i="4"/>
  <c r="S1573" i="4"/>
  <c r="X1586" i="4"/>
  <c r="V1629" i="4"/>
  <c r="S1660" i="4"/>
  <c r="W1672" i="4"/>
  <c r="T1681" i="4"/>
  <c r="U1702" i="4"/>
  <c r="U1714" i="4"/>
  <c r="V1735" i="4"/>
  <c r="X1745" i="4"/>
  <c r="T1757" i="4"/>
  <c r="S1764" i="4"/>
  <c r="U1766" i="4"/>
  <c r="W1788" i="4"/>
  <c r="V1795" i="4"/>
  <c r="V1799" i="4"/>
  <c r="S1804" i="4"/>
  <c r="W1820" i="4"/>
  <c r="R1831" i="4"/>
  <c r="U1834" i="4"/>
  <c r="W1836" i="4"/>
  <c r="S1852" i="4"/>
  <c r="T1861" i="4"/>
  <c r="T1877" i="4"/>
  <c r="W1884" i="4"/>
  <c r="R1895" i="4"/>
  <c r="T1909" i="4"/>
  <c r="R1923" i="4"/>
  <c r="R1927" i="4"/>
  <c r="X1941" i="4"/>
  <c r="V1947" i="4"/>
  <c r="X1957" i="4"/>
  <c r="T1973" i="4"/>
  <c r="U1982" i="4"/>
  <c r="V1987" i="4"/>
  <c r="W1996" i="4"/>
  <c r="P1795" i="4"/>
  <c r="M1795" i="4" s="1"/>
  <c r="P1819" i="4"/>
  <c r="M1819" i="4" s="1"/>
  <c r="P1991" i="4"/>
  <c r="X8" i="4"/>
  <c r="X40" i="4"/>
  <c r="V56" i="4"/>
  <c r="T72" i="4"/>
  <c r="X88" i="4"/>
  <c r="T104" i="4"/>
  <c r="W120" i="4"/>
  <c r="S136" i="4"/>
  <c r="V152" i="4"/>
  <c r="T168" i="4"/>
  <c r="R184" i="4"/>
  <c r="M184" i="4" s="1"/>
  <c r="R200" i="4"/>
  <c r="M200" i="4" s="1"/>
  <c r="R216" i="4"/>
  <c r="M216" i="4" s="1"/>
  <c r="V248" i="4"/>
  <c r="U264" i="4"/>
  <c r="V280" i="4"/>
  <c r="R296" i="4"/>
  <c r="M296" i="4" s="1"/>
  <c r="V312" i="4"/>
  <c r="T328" i="4"/>
  <c r="T340" i="4"/>
  <c r="W352" i="4"/>
  <c r="S368" i="4"/>
  <c r="R380" i="4"/>
  <c r="X420" i="4"/>
  <c r="V444" i="4"/>
  <c r="X508" i="4"/>
  <c r="V512" i="4"/>
  <c r="V536" i="4"/>
  <c r="S552" i="4"/>
  <c r="V568" i="4"/>
  <c r="R572" i="4"/>
  <c r="M572" i="4" s="1"/>
  <c r="W580" i="4"/>
  <c r="V592" i="4"/>
  <c r="T596" i="4"/>
  <c r="V608" i="4"/>
  <c r="X624" i="4"/>
  <c r="W636" i="4"/>
  <c r="S640" i="4"/>
  <c r="V648" i="4"/>
  <c r="U700" i="4"/>
  <c r="T764" i="4"/>
  <c r="W788" i="4"/>
  <c r="T808" i="4"/>
  <c r="T828" i="4"/>
  <c r="W832" i="4"/>
  <c r="X840" i="4"/>
  <c r="T848" i="4"/>
  <c r="X864" i="4"/>
  <c r="U896" i="4"/>
  <c r="W944" i="4"/>
  <c r="X968" i="4"/>
  <c r="W976" i="4"/>
  <c r="T996" i="4"/>
  <c r="X1032" i="4"/>
  <c r="W1084" i="4"/>
  <c r="T1096" i="4"/>
  <c r="S1120" i="4"/>
  <c r="X1148" i="4"/>
  <c r="T1160" i="4"/>
  <c r="U1200" i="4"/>
  <c r="U1224" i="4"/>
  <c r="X1232" i="4"/>
  <c r="S1252" i="4"/>
  <c r="W1276" i="4"/>
  <c r="T1284" i="4"/>
  <c r="S1288" i="4"/>
  <c r="V1340" i="4"/>
  <c r="W1352" i="4"/>
  <c r="S1404" i="4"/>
  <c r="W1456" i="4"/>
  <c r="W1468" i="4"/>
  <c r="V1480" i="4"/>
  <c r="R1504" i="4"/>
  <c r="W1540" i="4"/>
  <c r="S1544" i="4"/>
  <c r="T1544" i="4"/>
  <c r="S980" i="4"/>
  <c r="T1033" i="4"/>
  <c r="R1033" i="4"/>
  <c r="M1033" i="4" s="1"/>
  <c r="U1161" i="4"/>
  <c r="R1161" i="4"/>
  <c r="X1289" i="4"/>
  <c r="W1417" i="4"/>
  <c r="U1417" i="4"/>
  <c r="S1545" i="4"/>
  <c r="R1673" i="4"/>
  <c r="S1798" i="4"/>
  <c r="S1862" i="4"/>
  <c r="S1926" i="4"/>
  <c r="S1990" i="4"/>
  <c r="V362" i="4"/>
  <c r="T362" i="4"/>
  <c r="X390" i="4"/>
  <c r="X406" i="4"/>
  <c r="W442" i="4"/>
  <c r="U590" i="4"/>
  <c r="S590" i="4"/>
  <c r="T618" i="4"/>
  <c r="R618" i="4"/>
  <c r="T634" i="4"/>
  <c r="R634" i="4"/>
  <c r="X646" i="4"/>
  <c r="V646" i="4"/>
  <c r="T670" i="4"/>
  <c r="R670" i="4"/>
  <c r="X782" i="4"/>
  <c r="U798" i="4"/>
  <c r="S798" i="4"/>
  <c r="R838" i="4"/>
  <c r="W838" i="4"/>
  <c r="R854" i="4"/>
  <c r="W854" i="4"/>
  <c r="U990" i="4"/>
  <c r="S990" i="4"/>
  <c r="R1002" i="4"/>
  <c r="W1002" i="4"/>
  <c r="X1026" i="4"/>
  <c r="U1090" i="4"/>
  <c r="T1090" i="4"/>
  <c r="U1118" i="4"/>
  <c r="T1118" i="4"/>
  <c r="X1130" i="4"/>
  <c r="U1154" i="4"/>
  <c r="W1154" i="4"/>
  <c r="U1218" i="4"/>
  <c r="R1218" i="4"/>
  <c r="R1246" i="4"/>
  <c r="T1246" i="4"/>
  <c r="U1258" i="4"/>
  <c r="V1258" i="4"/>
  <c r="V1282" i="4"/>
  <c r="T1282" i="4"/>
  <c r="T1346" i="4"/>
  <c r="R1346" i="4"/>
  <c r="M1346" i="4" s="1"/>
  <c r="T1374" i="4"/>
  <c r="R1374" i="4"/>
  <c r="U1386" i="4"/>
  <c r="S1386" i="4"/>
  <c r="T1410" i="4"/>
  <c r="R1410" i="4"/>
  <c r="T1474" i="4"/>
  <c r="R1474" i="4"/>
  <c r="M1474" i="4" s="1"/>
  <c r="T1502" i="4"/>
  <c r="R1502" i="4"/>
  <c r="U1514" i="4"/>
  <c r="S1514" i="4"/>
  <c r="T1538" i="4"/>
  <c r="R1538" i="4"/>
  <c r="R1581" i="4"/>
  <c r="U1600" i="4"/>
  <c r="R1624" i="4"/>
  <c r="M1624" i="4" s="1"/>
  <c r="T1654" i="4"/>
  <c r="S1685" i="4"/>
  <c r="V1800" i="4"/>
  <c r="W1825" i="4"/>
  <c r="S1857" i="4"/>
  <c r="V1880" i="4"/>
  <c r="T1894" i="4"/>
  <c r="U1935" i="4"/>
  <c r="S1985" i="4"/>
  <c r="P1958" i="4"/>
  <c r="S403" i="4"/>
  <c r="S431" i="4"/>
  <c r="S459" i="4"/>
  <c r="S475" i="4"/>
  <c r="U555" i="4"/>
  <c r="T659" i="4"/>
  <c r="V675" i="4"/>
  <c r="S687" i="4"/>
  <c r="T715" i="4"/>
  <c r="U911" i="4"/>
  <c r="X915" i="4"/>
  <c r="S1581" i="4"/>
  <c r="R1588" i="4"/>
  <c r="U1654" i="4"/>
  <c r="U1666" i="4"/>
  <c r="T1673" i="4"/>
  <c r="W1752" i="4"/>
  <c r="T1793" i="4"/>
  <c r="U1830" i="4"/>
  <c r="T1873" i="4"/>
  <c r="T1921" i="4"/>
  <c r="V1967" i="4"/>
  <c r="T772" i="4"/>
  <c r="X972" i="4"/>
  <c r="W1292" i="4"/>
  <c r="P1673" i="4"/>
  <c r="M1673" i="4" s="1"/>
  <c r="V406" i="4"/>
  <c r="T406" i="4"/>
  <c r="U442" i="4"/>
  <c r="S442" i="4"/>
  <c r="X590" i="4"/>
  <c r="V590" i="4"/>
  <c r="W618" i="4"/>
  <c r="W634" i="4"/>
  <c r="T646" i="4"/>
  <c r="R646" i="4"/>
  <c r="W670" i="4"/>
  <c r="V782" i="4"/>
  <c r="T782" i="4"/>
  <c r="X798" i="4"/>
  <c r="U838" i="4"/>
  <c r="S838" i="4"/>
  <c r="U854" i="4"/>
  <c r="S854" i="4"/>
  <c r="X990" i="4"/>
  <c r="U1002" i="4"/>
  <c r="S1002" i="4"/>
  <c r="R1118" i="4"/>
  <c r="W1118" i="4"/>
  <c r="V1130" i="4"/>
  <c r="T1130" i="4"/>
  <c r="X1218" i="4"/>
  <c r="V1246" i="4"/>
  <c r="S1258" i="4"/>
  <c r="X1258" i="4"/>
  <c r="U1282" i="4"/>
  <c r="W1346" i="4"/>
  <c r="W1374" i="4"/>
  <c r="X1386" i="4"/>
  <c r="V1386" i="4"/>
  <c r="W1410" i="4"/>
  <c r="W1474" i="4"/>
  <c r="W1502" i="4"/>
  <c r="X1514" i="4"/>
  <c r="V1514" i="4"/>
  <c r="W1538" i="4"/>
  <c r="T1642" i="4"/>
  <c r="T1666" i="4"/>
  <c r="T1798" i="4"/>
  <c r="S1889" i="4"/>
  <c r="X1894" i="4"/>
  <c r="P1894" i="4"/>
  <c r="M1894" i="4" s="1"/>
  <c r="U403" i="4"/>
  <c r="W419" i="4"/>
  <c r="V447" i="4"/>
  <c r="W555" i="4"/>
  <c r="W659" i="4"/>
  <c r="X675" i="4"/>
  <c r="S895" i="4"/>
  <c r="W915" i="4"/>
  <c r="T1709" i="4"/>
  <c r="S1728" i="4"/>
  <c r="U1894" i="4"/>
  <c r="S1912" i="4"/>
  <c r="X1921" i="4"/>
  <c r="S1960" i="4"/>
  <c r="S516" i="4"/>
  <c r="T800" i="4"/>
  <c r="T1036" i="4"/>
  <c r="S1100" i="4"/>
  <c r="U1228" i="4"/>
  <c r="V1332" i="4"/>
  <c r="V1356" i="4"/>
  <c r="W1420" i="4"/>
  <c r="W1484" i="4"/>
  <c r="R406" i="4"/>
  <c r="W406" i="4"/>
  <c r="X442" i="4"/>
  <c r="V442" i="4"/>
  <c r="U618" i="4"/>
  <c r="S618" i="4"/>
  <c r="U634" i="4"/>
  <c r="S634" i="4"/>
  <c r="W646" i="4"/>
  <c r="U670" i="4"/>
  <c r="S670" i="4"/>
  <c r="R782" i="4"/>
  <c r="W782" i="4"/>
  <c r="V798" i="4"/>
  <c r="T798" i="4"/>
  <c r="X838" i="4"/>
  <c r="X854" i="4"/>
  <c r="R990" i="4"/>
  <c r="T990" i="4"/>
  <c r="X1002" i="4"/>
  <c r="V1118" i="4"/>
  <c r="S1118" i="4"/>
  <c r="U1130" i="4"/>
  <c r="W1130" i="4"/>
  <c r="S1246" i="4"/>
  <c r="U1246" i="4"/>
  <c r="W1258" i="4"/>
  <c r="T1258" i="4"/>
  <c r="U1346" i="4"/>
  <c r="S1346" i="4"/>
  <c r="U1374" i="4"/>
  <c r="S1374" i="4"/>
  <c r="T1386" i="4"/>
  <c r="R1386" i="4"/>
  <c r="U1410" i="4"/>
  <c r="S1410" i="4"/>
  <c r="U1474" i="4"/>
  <c r="S1474" i="4"/>
  <c r="U1502" i="4"/>
  <c r="S1502" i="4"/>
  <c r="T1514" i="4"/>
  <c r="R1514" i="4"/>
  <c r="U1538" i="4"/>
  <c r="S1538" i="4"/>
  <c r="X1642" i="4"/>
  <c r="R1728" i="4"/>
  <c r="M1728" i="4" s="1"/>
  <c r="X1798" i="4"/>
  <c r="T1830" i="4"/>
  <c r="S1921" i="4"/>
  <c r="X1958" i="4"/>
  <c r="P1830" i="4"/>
  <c r="M1830" i="4" s="1"/>
  <c r="W1728" i="4"/>
  <c r="S1076" i="4"/>
  <c r="U1216" i="4"/>
  <c r="X520" i="4"/>
  <c r="V520" i="4"/>
  <c r="P895" i="4"/>
  <c r="M895" i="4" s="1"/>
  <c r="T895" i="4"/>
  <c r="V895" i="4"/>
  <c r="X895" i="4"/>
  <c r="W895" i="4"/>
  <c r="S948" i="4"/>
  <c r="T948" i="4"/>
  <c r="W1204" i="4"/>
  <c r="V1204" i="4"/>
  <c r="U1630" i="4"/>
  <c r="T1630" i="4"/>
  <c r="P1630" i="4"/>
  <c r="M1630" i="4" s="1"/>
  <c r="U1673" i="4"/>
  <c r="X1673" i="4"/>
  <c r="T1716" i="4"/>
  <c r="W1716" i="4"/>
  <c r="S1716" i="4"/>
  <c r="R1716" i="4"/>
  <c r="R1758" i="4"/>
  <c r="X1758" i="4"/>
  <c r="R1798" i="4"/>
  <c r="P1798" i="4"/>
  <c r="M1798" i="4" s="1"/>
  <c r="R1862" i="4"/>
  <c r="P1862" i="4"/>
  <c r="M1862" i="4" s="1"/>
  <c r="U1862" i="4"/>
  <c r="R1926" i="4"/>
  <c r="P1926" i="4"/>
  <c r="M1926" i="4" s="1"/>
  <c r="T1926" i="4"/>
  <c r="R1958" i="4"/>
  <c r="T1958" i="4"/>
  <c r="R1990" i="4"/>
  <c r="P1990" i="4"/>
  <c r="M1990" i="4" s="1"/>
  <c r="T1990" i="4"/>
  <c r="P555" i="4"/>
  <c r="T555" i="4"/>
  <c r="R555" i="4"/>
  <c r="X555" i="4"/>
  <c r="U740" i="4"/>
  <c r="W740" i="4"/>
  <c r="P911" i="4"/>
  <c r="M911" i="4" s="1"/>
  <c r="T911" i="4"/>
  <c r="V911" i="4"/>
  <c r="X911" i="4"/>
  <c r="S911" i="4"/>
  <c r="R960" i="4"/>
  <c r="M960" i="4" s="1"/>
  <c r="U960" i="4"/>
  <c r="W1088" i="4"/>
  <c r="V1088" i="4"/>
  <c r="R1344" i="4"/>
  <c r="M1344" i="4" s="1"/>
  <c r="U1344" i="4"/>
  <c r="W1344" i="4"/>
  <c r="R1472" i="4"/>
  <c r="M1472" i="4" s="1"/>
  <c r="W1472" i="4"/>
  <c r="R1642" i="4"/>
  <c r="U1642" i="4"/>
  <c r="U1685" i="4"/>
  <c r="X1685" i="4"/>
  <c r="T1685" i="4"/>
  <c r="R1770" i="4"/>
  <c r="U1770" i="4"/>
  <c r="S1807" i="4"/>
  <c r="V1807" i="4"/>
  <c r="P1807" i="4"/>
  <c r="R1807" i="4"/>
  <c r="S1839" i="4"/>
  <c r="P1839" i="4"/>
  <c r="M1839" i="4" s="1"/>
  <c r="R1839" i="4"/>
  <c r="S1871" i="4"/>
  <c r="V1871" i="4"/>
  <c r="P1871" i="4"/>
  <c r="M1871" i="4" s="1"/>
  <c r="R1871" i="4"/>
  <c r="S1903" i="4"/>
  <c r="P1903" i="4"/>
  <c r="V1903" i="4"/>
  <c r="R1903" i="4"/>
  <c r="S1935" i="4"/>
  <c r="P1935" i="4"/>
  <c r="M1935" i="4" s="1"/>
  <c r="S1967" i="4"/>
  <c r="P1967" i="4"/>
  <c r="R1967" i="4"/>
  <c r="S1999" i="4"/>
  <c r="V1999" i="4"/>
  <c r="R1999" i="4"/>
  <c r="P1999" i="4"/>
  <c r="M1999" i="4" s="1"/>
  <c r="P675" i="4"/>
  <c r="S675" i="4"/>
  <c r="U675" i="4"/>
  <c r="W675" i="4"/>
  <c r="R675" i="4"/>
  <c r="T560" i="4"/>
  <c r="W560" i="4"/>
  <c r="U560" i="4"/>
  <c r="T532" i="4"/>
  <c r="S532" i="4"/>
  <c r="U532" i="4"/>
  <c r="U504" i="4"/>
  <c r="V504" i="4"/>
  <c r="S504" i="4"/>
  <c r="T504" i="4"/>
  <c r="P475" i="4"/>
  <c r="W475" i="4"/>
  <c r="V475" i="4"/>
  <c r="T475" i="4"/>
  <c r="R475" i="4"/>
  <c r="P447" i="4"/>
  <c r="S447" i="4"/>
  <c r="U447" i="4"/>
  <c r="W447" i="4"/>
  <c r="R447" i="4"/>
  <c r="P419" i="4"/>
  <c r="M419" i="4" s="1"/>
  <c r="T419" i="4"/>
  <c r="V419" i="4"/>
  <c r="X419" i="4"/>
  <c r="S419" i="4"/>
  <c r="U2001" i="4"/>
  <c r="X2001" i="4"/>
  <c r="W2001" i="4"/>
  <c r="T2001" i="4"/>
  <c r="S2001" i="4"/>
  <c r="U1985" i="4"/>
  <c r="X1985" i="4"/>
  <c r="T1985" i="4"/>
  <c r="U1969" i="4"/>
  <c r="X1969" i="4"/>
  <c r="W1969" i="4"/>
  <c r="T1969" i="4"/>
  <c r="S1969" i="4"/>
  <c r="U1953" i="4"/>
  <c r="X1953" i="4"/>
  <c r="T1953" i="4"/>
  <c r="U1937" i="4"/>
  <c r="X1937" i="4"/>
  <c r="W1937" i="4"/>
  <c r="T1937" i="4"/>
  <c r="S1937" i="4"/>
  <c r="U1905" i="4"/>
  <c r="X1905" i="4"/>
  <c r="S1905" i="4"/>
  <c r="U1889" i="4"/>
  <c r="X1889" i="4"/>
  <c r="U1873" i="4"/>
  <c r="X1873" i="4"/>
  <c r="S1873" i="4"/>
  <c r="U1857" i="4"/>
  <c r="T1857" i="4"/>
  <c r="U1841" i="4"/>
  <c r="X1841" i="4"/>
  <c r="S1841" i="4"/>
  <c r="U1825" i="4"/>
  <c r="X1825" i="4"/>
  <c r="U1809" i="4"/>
  <c r="S1809" i="4"/>
  <c r="U1793" i="4"/>
  <c r="X1793" i="4"/>
  <c r="U1773" i="4"/>
  <c r="X1773" i="4"/>
  <c r="T1773" i="4"/>
  <c r="T1752" i="4"/>
  <c r="S1752" i="4"/>
  <c r="R1730" i="4"/>
  <c r="U1730" i="4"/>
  <c r="P1730" i="4"/>
  <c r="U1709" i="4"/>
  <c r="W1709" i="4"/>
  <c r="T1688" i="4"/>
  <c r="W1688" i="4"/>
  <c r="S1688" i="4"/>
  <c r="R1666" i="4"/>
  <c r="P1666" i="4"/>
  <c r="M1666" i="4" s="1"/>
  <c r="U1645" i="4"/>
  <c r="X1645" i="4"/>
  <c r="T1645" i="4"/>
  <c r="S1624" i="4"/>
  <c r="T1624" i="4"/>
  <c r="U1602" i="4"/>
  <c r="X1602" i="4"/>
  <c r="P1602" i="4"/>
  <c r="M1602" i="4" s="1"/>
  <c r="S1602" i="4"/>
  <c r="X1560" i="4"/>
  <c r="T1560" i="4"/>
  <c r="V1560" i="4"/>
  <c r="X1496" i="4"/>
  <c r="V1496" i="4"/>
  <c r="T1496" i="4"/>
  <c r="T1432" i="4"/>
  <c r="R1432" i="4"/>
  <c r="M1432" i="4" s="1"/>
  <c r="W1432" i="4"/>
  <c r="R1368" i="4"/>
  <c r="M1368" i="4" s="1"/>
  <c r="X1368" i="4"/>
  <c r="U1368" i="4"/>
  <c r="S1368" i="4"/>
  <c r="V1304" i="4"/>
  <c r="U1304" i="4"/>
  <c r="W1304" i="4"/>
  <c r="V1240" i="4"/>
  <c r="U1240" i="4"/>
  <c r="W1240" i="4"/>
  <c r="V1176" i="4"/>
  <c r="W1176" i="4"/>
  <c r="S1176" i="4"/>
  <c r="T1176" i="4"/>
  <c r="R1112" i="4"/>
  <c r="U1112" i="4"/>
  <c r="X1112" i="4"/>
  <c r="S1048" i="4"/>
  <c r="V1048" i="4"/>
  <c r="T1048" i="4"/>
  <c r="X1048" i="4"/>
  <c r="U984" i="4"/>
  <c r="V984" i="4"/>
  <c r="S984" i="4"/>
  <c r="P915" i="4"/>
  <c r="M915" i="4" s="1"/>
  <c r="R915" i="4"/>
  <c r="T915" i="4"/>
  <c r="V915" i="4"/>
  <c r="V800" i="4"/>
  <c r="X800" i="4"/>
  <c r="S800" i="4"/>
  <c r="U800" i="4"/>
  <c r="W800" i="4"/>
  <c r="V772" i="4"/>
  <c r="X772" i="4"/>
  <c r="S772" i="4"/>
  <c r="U772" i="4"/>
  <c r="W772" i="4"/>
  <c r="T744" i="4"/>
  <c r="V744" i="4"/>
  <c r="X744" i="4"/>
  <c r="S744" i="4"/>
  <c r="U744" i="4"/>
  <c r="W744" i="4"/>
  <c r="P715" i="4"/>
  <c r="M715" i="4" s="1"/>
  <c r="S715" i="4"/>
  <c r="U715" i="4"/>
  <c r="W715" i="4"/>
  <c r="V715" i="4"/>
  <c r="P687" i="4"/>
  <c r="M687" i="4" s="1"/>
  <c r="W687" i="4"/>
  <c r="R687" i="4"/>
  <c r="T687" i="4"/>
  <c r="V687" i="4"/>
  <c r="P659" i="4"/>
  <c r="M659" i="4" s="1"/>
  <c r="X659" i="4"/>
  <c r="S659" i="4"/>
  <c r="U659" i="4"/>
  <c r="X544" i="4"/>
  <c r="S544" i="4"/>
  <c r="U544" i="4"/>
  <c r="W544" i="4"/>
  <c r="R544" i="4"/>
  <c r="M544" i="4" s="1"/>
  <c r="R516" i="4"/>
  <c r="T516" i="4"/>
  <c r="V516" i="4"/>
  <c r="X516" i="4"/>
  <c r="W516" i="4"/>
  <c r="T488" i="4"/>
  <c r="V488" i="4"/>
  <c r="X488" i="4"/>
  <c r="S488" i="4"/>
  <c r="U488" i="4"/>
  <c r="W488" i="4"/>
  <c r="P459" i="4"/>
  <c r="W459" i="4"/>
  <c r="V459" i="4"/>
  <c r="T459" i="4"/>
  <c r="R459" i="4"/>
  <c r="P431" i="4"/>
  <c r="W431" i="4"/>
  <c r="R431" i="4"/>
  <c r="T431" i="4"/>
  <c r="V431" i="4"/>
  <c r="P403" i="4"/>
  <c r="M403" i="4" s="1"/>
  <c r="R403" i="4"/>
  <c r="T403" i="4"/>
  <c r="V403" i="4"/>
  <c r="T1992" i="4"/>
  <c r="S1992" i="4"/>
  <c r="V1992" i="4"/>
  <c r="R1992" i="4"/>
  <c r="M1992" i="4" s="1"/>
  <c r="T1976" i="4"/>
  <c r="V1976" i="4"/>
  <c r="W1976" i="4"/>
  <c r="R1976" i="4"/>
  <c r="M1976" i="4" s="1"/>
  <c r="T1960" i="4"/>
  <c r="V1960" i="4"/>
  <c r="R1960" i="4"/>
  <c r="M1960" i="4" s="1"/>
  <c r="T1944" i="4"/>
  <c r="W1944" i="4"/>
  <c r="V1944" i="4"/>
  <c r="S1944" i="4"/>
  <c r="R1944" i="4"/>
  <c r="M1944" i="4" s="1"/>
  <c r="T1928" i="4"/>
  <c r="V1928" i="4"/>
  <c r="W1928" i="4"/>
  <c r="R1928" i="4"/>
  <c r="M1928" i="4" s="1"/>
  <c r="T1912" i="4"/>
  <c r="R1912" i="4"/>
  <c r="M1912" i="4" s="1"/>
  <c r="T1896" i="4"/>
  <c r="S1896" i="4"/>
  <c r="R1896" i="4"/>
  <c r="M1896" i="4" s="1"/>
  <c r="T1880" i="4"/>
  <c r="R1880" i="4"/>
  <c r="M1880" i="4" s="1"/>
  <c r="T1864" i="4"/>
  <c r="W1864" i="4"/>
  <c r="R1864" i="4"/>
  <c r="M1864" i="4" s="1"/>
  <c r="T1848" i="4"/>
  <c r="W1848" i="4"/>
  <c r="R1848" i="4"/>
  <c r="M1848" i="4" s="1"/>
  <c r="T1832" i="4"/>
  <c r="S1832" i="4"/>
  <c r="R1832" i="4"/>
  <c r="M1832" i="4" s="1"/>
  <c r="T1816" i="4"/>
  <c r="S1816" i="4"/>
  <c r="R1816" i="4"/>
  <c r="M1816" i="4" s="1"/>
  <c r="T1800" i="4"/>
  <c r="S1800" i="4"/>
  <c r="R1800" i="4"/>
  <c r="M1800" i="4" s="1"/>
  <c r="R1782" i="4"/>
  <c r="P1782" i="4"/>
  <c r="M1782" i="4" s="1"/>
  <c r="X1782" i="4"/>
  <c r="U1761" i="4"/>
  <c r="X1761" i="4"/>
  <c r="T1761" i="4"/>
  <c r="S1761" i="4"/>
  <c r="T1740" i="4"/>
  <c r="S1740" i="4"/>
  <c r="V1740" i="4"/>
  <c r="R1718" i="4"/>
  <c r="M1718" i="4" s="1"/>
  <c r="U1718" i="4"/>
  <c r="T1718" i="4"/>
  <c r="U1697" i="4"/>
  <c r="T1697" i="4"/>
  <c r="S1697" i="4"/>
  <c r="T1676" i="4"/>
  <c r="W1676" i="4"/>
  <c r="S1676" i="4"/>
  <c r="V1676" i="4"/>
  <c r="U1633" i="4"/>
  <c r="X1633" i="4"/>
  <c r="T1633" i="4"/>
  <c r="W1612" i="4"/>
  <c r="R1612" i="4"/>
  <c r="S1590" i="4"/>
  <c r="T1590" i="4"/>
  <c r="X1548" i="4"/>
  <c r="R1548" i="4"/>
  <c r="V1548" i="4"/>
  <c r="T1548" i="4"/>
  <c r="W1548" i="4"/>
  <c r="R1484" i="4"/>
  <c r="M1484" i="4" s="1"/>
  <c r="T1484" i="4"/>
  <c r="V1484" i="4"/>
  <c r="X1484" i="4"/>
  <c r="S1484" i="4"/>
  <c r="R1420" i="4"/>
  <c r="M1420" i="4" s="1"/>
  <c r="T1420" i="4"/>
  <c r="V1420" i="4"/>
  <c r="X1420" i="4"/>
  <c r="S1420" i="4"/>
  <c r="X1356" i="4"/>
  <c r="S1356" i="4"/>
  <c r="U1356" i="4"/>
  <c r="W1356" i="4"/>
  <c r="R1356" i="4"/>
  <c r="X1292" i="4"/>
  <c r="R1292" i="4"/>
  <c r="T1292" i="4"/>
  <c r="V1292" i="4"/>
  <c r="U1292" i="4"/>
  <c r="S1228" i="4"/>
  <c r="W1228" i="4"/>
  <c r="X1228" i="4"/>
  <c r="R1228" i="4"/>
  <c r="T1228" i="4"/>
  <c r="V1164" i="4"/>
  <c r="S1164" i="4"/>
  <c r="T1164" i="4"/>
  <c r="U1164" i="4"/>
  <c r="W1164" i="4"/>
  <c r="T1100" i="4"/>
  <c r="U1100" i="4"/>
  <c r="W1100" i="4"/>
  <c r="R1100" i="4"/>
  <c r="M1100" i="4" s="1"/>
  <c r="X1100" i="4"/>
  <c r="V1036" i="4"/>
  <c r="X1036" i="4"/>
  <c r="S1036" i="4"/>
  <c r="U1036" i="4"/>
  <c r="W1036" i="4"/>
  <c r="S972" i="4"/>
  <c r="U972" i="4"/>
  <c r="W972" i="4"/>
  <c r="R972" i="4"/>
  <c r="T972" i="4"/>
  <c r="P927" i="4"/>
  <c r="M927" i="4" s="1"/>
  <c r="T927" i="4"/>
  <c r="V927" i="4"/>
  <c r="X927" i="4"/>
  <c r="W927" i="4"/>
  <c r="P899" i="4"/>
  <c r="M899" i="4" s="1"/>
  <c r="R899" i="4"/>
  <c r="T899" i="4"/>
  <c r="V899" i="4"/>
  <c r="U784" i="4"/>
  <c r="W784" i="4"/>
  <c r="R784" i="4"/>
  <c r="M784" i="4" s="1"/>
  <c r="T784" i="4"/>
  <c r="V784" i="4"/>
  <c r="X784" i="4"/>
  <c r="T756" i="4"/>
  <c r="V756" i="4"/>
  <c r="X756" i="4"/>
  <c r="W756" i="4"/>
  <c r="U756" i="4"/>
  <c r="S756" i="4"/>
  <c r="U728" i="4"/>
  <c r="W728" i="4"/>
  <c r="R728" i="4"/>
  <c r="M728" i="4" s="1"/>
  <c r="T728" i="4"/>
  <c r="V728" i="4"/>
  <c r="P699" i="4"/>
  <c r="M699" i="4" s="1"/>
  <c r="X699" i="4"/>
  <c r="S699" i="4"/>
  <c r="U699" i="4"/>
  <c r="P671" i="4"/>
  <c r="W671" i="4"/>
  <c r="R671" i="4"/>
  <c r="T671" i="4"/>
  <c r="V671" i="4"/>
  <c r="P643" i="4"/>
  <c r="S643" i="4"/>
  <c r="U643" i="4"/>
  <c r="W643" i="4"/>
  <c r="R643" i="4"/>
  <c r="R528" i="4"/>
  <c r="M528" i="4" s="1"/>
  <c r="T528" i="4"/>
  <c r="V528" i="4"/>
  <c r="X528" i="4"/>
  <c r="S528" i="4"/>
  <c r="U500" i="4"/>
  <c r="S500" i="4"/>
  <c r="R500" i="4"/>
  <c r="T500" i="4"/>
  <c r="V500" i="4"/>
  <c r="U472" i="4"/>
  <c r="W472" i="4"/>
  <c r="R472" i="4"/>
  <c r="M472" i="4" s="1"/>
  <c r="T472" i="4"/>
  <c r="V472" i="4"/>
  <c r="P443" i="4"/>
  <c r="W443" i="4"/>
  <c r="V443" i="4"/>
  <c r="T443" i="4"/>
  <c r="R443" i="4"/>
  <c r="P415" i="4"/>
  <c r="M415" i="4" s="1"/>
  <c r="X415" i="4"/>
  <c r="S415" i="4"/>
  <c r="U415" i="4"/>
  <c r="W415" i="4"/>
  <c r="P387" i="4"/>
  <c r="U387" i="4"/>
  <c r="W387" i="4"/>
  <c r="R387" i="4"/>
  <c r="S1783" i="4"/>
  <c r="V1783" i="4"/>
  <c r="R1783" i="4"/>
  <c r="M1783" i="4" s="1"/>
  <c r="S1767" i="4"/>
  <c r="P1767" i="4"/>
  <c r="M1767" i="4" s="1"/>
  <c r="V1767" i="4"/>
  <c r="U1767" i="4"/>
  <c r="S1751" i="4"/>
  <c r="V1751" i="4"/>
  <c r="S1735" i="4"/>
  <c r="P1735" i="4"/>
  <c r="M1735" i="4" s="1"/>
  <c r="S1719" i="4"/>
  <c r="R1719" i="4"/>
  <c r="S1703" i="4"/>
  <c r="P1703" i="4"/>
  <c r="M1703" i="4" s="1"/>
  <c r="V1703" i="4"/>
  <c r="R1703" i="4"/>
  <c r="U1703" i="4"/>
  <c r="S1687" i="4"/>
  <c r="U1687" i="4"/>
  <c r="S1671" i="4"/>
  <c r="P1671" i="4"/>
  <c r="M1671" i="4" s="1"/>
  <c r="V1671" i="4"/>
  <c r="S1655" i="4"/>
  <c r="V1655" i="4"/>
  <c r="R1655" i="4"/>
  <c r="M1655" i="4" s="1"/>
  <c r="S1639" i="4"/>
  <c r="P1639" i="4"/>
  <c r="M1639" i="4" s="1"/>
  <c r="V1639" i="4"/>
  <c r="U1623" i="4"/>
  <c r="V1623" i="4"/>
  <c r="U1607" i="4"/>
  <c r="P1607" i="4"/>
  <c r="M1607" i="4" s="1"/>
  <c r="V1607" i="4"/>
  <c r="U1591" i="4"/>
  <c r="S1591" i="4"/>
  <c r="R1591" i="4"/>
  <c r="U1575" i="4"/>
  <c r="P1575" i="4"/>
  <c r="M1575" i="4" s="1"/>
  <c r="W1575" i="4"/>
  <c r="T1575" i="4"/>
  <c r="P1559" i="4"/>
  <c r="M1559" i="4" s="1"/>
  <c r="X1559" i="4"/>
  <c r="S1559" i="4"/>
  <c r="U1559" i="4"/>
  <c r="P1543" i="4"/>
  <c r="M1543" i="4" s="1"/>
  <c r="X1543" i="4"/>
  <c r="S1543" i="4"/>
  <c r="U1543" i="4"/>
  <c r="P1527" i="4"/>
  <c r="S1527" i="4"/>
  <c r="U1527" i="4"/>
  <c r="W1527" i="4"/>
  <c r="R1527" i="4"/>
  <c r="P1511" i="4"/>
  <c r="M1511" i="4" s="1"/>
  <c r="W1511" i="4"/>
  <c r="R1511" i="4"/>
  <c r="T1511" i="4"/>
  <c r="V1511" i="4"/>
  <c r="P1495" i="4"/>
  <c r="W1495" i="4"/>
  <c r="R1495" i="4"/>
  <c r="T1495" i="4"/>
  <c r="V1495" i="4"/>
  <c r="P1479" i="4"/>
  <c r="M1479" i="4" s="1"/>
  <c r="T1479" i="4"/>
  <c r="V1479" i="4"/>
  <c r="X1479" i="4"/>
  <c r="P1463" i="4"/>
  <c r="M1463" i="4" s="1"/>
  <c r="X1463" i="4"/>
  <c r="S1463" i="4"/>
  <c r="U1463" i="4"/>
  <c r="P1447" i="4"/>
  <c r="M1447" i="4" s="1"/>
  <c r="X1447" i="4"/>
  <c r="S1447" i="4"/>
  <c r="U1447" i="4"/>
  <c r="P1431" i="4"/>
  <c r="M1431" i="4" s="1"/>
  <c r="X1431" i="4"/>
  <c r="S1431" i="4"/>
  <c r="U1431" i="4"/>
  <c r="P1415" i="4"/>
  <c r="M1415" i="4" s="1"/>
  <c r="X1415" i="4"/>
  <c r="S1415" i="4"/>
  <c r="U1415" i="4"/>
  <c r="P1399" i="4"/>
  <c r="S1399" i="4"/>
  <c r="U1399" i="4"/>
  <c r="W1399" i="4"/>
  <c r="R1399" i="4"/>
  <c r="X487" i="4"/>
  <c r="U551" i="4"/>
  <c r="S551" i="4"/>
  <c r="U615" i="4"/>
  <c r="S615" i="4"/>
  <c r="U679" i="4"/>
  <c r="S679" i="4"/>
  <c r="X743" i="4"/>
  <c r="V807" i="4"/>
  <c r="T807" i="4"/>
  <c r="V871" i="4"/>
  <c r="T871" i="4"/>
  <c r="R935" i="4"/>
  <c r="R951" i="4"/>
  <c r="V967" i="4"/>
  <c r="T967" i="4"/>
  <c r="S983" i="4"/>
  <c r="U983" i="4"/>
  <c r="R999" i="4"/>
  <c r="R1015" i="4"/>
  <c r="R1031" i="4"/>
  <c r="V1047" i="4"/>
  <c r="T1047" i="4"/>
  <c r="R1063" i="4"/>
  <c r="T1063" i="4"/>
  <c r="S1079" i="4"/>
  <c r="T1079" i="4"/>
  <c r="V1095" i="4"/>
  <c r="R1111" i="4"/>
  <c r="M1111" i="4" s="1"/>
  <c r="U1111" i="4"/>
  <c r="V1127" i="4"/>
  <c r="U1127" i="4"/>
  <c r="V1143" i="4"/>
  <c r="X1143" i="4"/>
  <c r="R1159" i="4"/>
  <c r="T1159" i="4"/>
  <c r="S1175" i="4"/>
  <c r="T1175" i="4"/>
  <c r="T1191" i="4"/>
  <c r="R1191" i="4"/>
  <c r="T1207" i="4"/>
  <c r="R1207" i="4"/>
  <c r="M1207" i="4" s="1"/>
  <c r="R1223" i="4"/>
  <c r="T1239" i="4"/>
  <c r="R1239" i="4"/>
  <c r="M1239" i="4" s="1"/>
  <c r="T1255" i="4"/>
  <c r="R1255" i="4"/>
  <c r="M1255" i="4" s="1"/>
  <c r="X1271" i="4"/>
  <c r="V1271" i="4"/>
  <c r="S1287" i="4"/>
  <c r="U1287" i="4"/>
  <c r="S1303" i="4"/>
  <c r="U1303" i="4"/>
  <c r="U1319" i="4"/>
  <c r="S1319" i="4"/>
  <c r="U1335" i="4"/>
  <c r="S1335" i="4"/>
  <c r="X1351" i="4"/>
  <c r="V1367" i="4"/>
  <c r="T1367" i="4"/>
  <c r="V1383" i="4"/>
  <c r="T1383" i="4"/>
  <c r="U1822" i="4"/>
  <c r="R1991" i="4"/>
  <c r="P1831" i="4"/>
  <c r="M1831" i="4" s="1"/>
  <c r="P1895" i="4"/>
  <c r="M1895" i="4" s="1"/>
  <c r="P1959" i="4"/>
  <c r="M1959" i="4" s="1"/>
  <c r="S8" i="4"/>
  <c r="X24" i="4"/>
  <c r="V40" i="4"/>
  <c r="T40" i="4"/>
  <c r="W56" i="4"/>
  <c r="U56" i="4"/>
  <c r="W72" i="4"/>
  <c r="U72" i="4"/>
  <c r="W88" i="4"/>
  <c r="U88" i="4"/>
  <c r="R104" i="4"/>
  <c r="M104" i="4" s="1"/>
  <c r="X120" i="4"/>
  <c r="V120" i="4"/>
  <c r="T136" i="4"/>
  <c r="R136" i="4"/>
  <c r="M136" i="4" s="1"/>
  <c r="W152" i="4"/>
  <c r="V168" i="4"/>
  <c r="R168" i="4"/>
  <c r="M168" i="4" s="1"/>
  <c r="U184" i="4"/>
  <c r="S184" i="4"/>
  <c r="U200" i="4"/>
  <c r="S200" i="4"/>
  <c r="U216" i="4"/>
  <c r="S216" i="4"/>
  <c r="X232" i="4"/>
  <c r="V232" i="4"/>
  <c r="U248" i="4"/>
  <c r="W264" i="4"/>
  <c r="S264" i="4"/>
  <c r="T280" i="4"/>
  <c r="R280" i="4"/>
  <c r="M280" i="4" s="1"/>
  <c r="W296" i="4"/>
  <c r="U296" i="4"/>
  <c r="W312" i="4"/>
  <c r="U312" i="4"/>
  <c r="W328" i="4"/>
  <c r="U328" i="4"/>
  <c r="W340" i="4"/>
  <c r="U340" i="4"/>
  <c r="T368" i="4"/>
  <c r="S380" i="4"/>
  <c r="R444" i="4"/>
  <c r="R508" i="4"/>
  <c r="W568" i="4"/>
  <c r="U568" i="4"/>
  <c r="S572" i="4"/>
  <c r="X572" i="4"/>
  <c r="R596" i="4"/>
  <c r="R624" i="4"/>
  <c r="M624" i="4" s="1"/>
  <c r="V636" i="4"/>
  <c r="T636" i="4"/>
  <c r="R640" i="4"/>
  <c r="S700" i="4"/>
  <c r="X700" i="4"/>
  <c r="W764" i="4"/>
  <c r="U764" i="4"/>
  <c r="R824" i="4"/>
  <c r="W828" i="4"/>
  <c r="U828" i="4"/>
  <c r="T840" i="4"/>
  <c r="U840" i="4"/>
  <c r="T880" i="4"/>
  <c r="X892" i="4"/>
  <c r="V892" i="4"/>
  <c r="W896" i="4"/>
  <c r="S992" i="4"/>
  <c r="T1120" i="4"/>
  <c r="V1236" i="4"/>
  <c r="U1248" i="4"/>
  <c r="U1376" i="4"/>
  <c r="X551" i="4"/>
  <c r="X615" i="4"/>
  <c r="X679" i="4"/>
  <c r="V743" i="4"/>
  <c r="T743" i="4"/>
  <c r="R807" i="4"/>
  <c r="R871" i="4"/>
  <c r="S935" i="4"/>
  <c r="U935" i="4"/>
  <c r="S951" i="4"/>
  <c r="U951" i="4"/>
  <c r="R967" i="4"/>
  <c r="W983" i="4"/>
  <c r="X983" i="4"/>
  <c r="S999" i="4"/>
  <c r="U999" i="4"/>
  <c r="S1015" i="4"/>
  <c r="U1015" i="4"/>
  <c r="S1031" i="4"/>
  <c r="U1031" i="4"/>
  <c r="R1047" i="4"/>
  <c r="V1063" i="4"/>
  <c r="V1079" i="4"/>
  <c r="W1095" i="4"/>
  <c r="U1095" i="4"/>
  <c r="V1111" i="4"/>
  <c r="X1111" i="4"/>
  <c r="S1127" i="4"/>
  <c r="X1127" i="4"/>
  <c r="S1143" i="4"/>
  <c r="T1143" i="4"/>
  <c r="W1159" i="4"/>
  <c r="W1175" i="4"/>
  <c r="W1191" i="4"/>
  <c r="W1207" i="4"/>
  <c r="X1223" i="4"/>
  <c r="U1223" i="4"/>
  <c r="X1239" i="4"/>
  <c r="V1239" i="4"/>
  <c r="X1255" i="4"/>
  <c r="V1255" i="4"/>
  <c r="S1271" i="4"/>
  <c r="U1271" i="4"/>
  <c r="W1287" i="4"/>
  <c r="W1303" i="4"/>
  <c r="X1319" i="4"/>
  <c r="X1335" i="4"/>
  <c r="V1351" i="4"/>
  <c r="T1351" i="4"/>
  <c r="R1367" i="4"/>
  <c r="W1367" i="4"/>
  <c r="R1383" i="4"/>
  <c r="M1383" i="4" s="1"/>
  <c r="W1383" i="4"/>
  <c r="U1662" i="4"/>
  <c r="S1748" i="4"/>
  <c r="U1790" i="4"/>
  <c r="U1918" i="4"/>
  <c r="U104" i="4"/>
  <c r="T120" i="4"/>
  <c r="U152" i="4"/>
  <c r="U168" i="4"/>
  <c r="X184" i="4"/>
  <c r="X200" i="4"/>
  <c r="X216" i="4"/>
  <c r="T232" i="4"/>
  <c r="R248" i="4"/>
  <c r="M248" i="4" s="1"/>
  <c r="R264" i="4"/>
  <c r="M264" i="4" s="1"/>
  <c r="W280" i="4"/>
  <c r="X380" i="4"/>
  <c r="W444" i="4"/>
  <c r="W508" i="4"/>
  <c r="S568" i="4"/>
  <c r="V572" i="4"/>
  <c r="S596" i="4"/>
  <c r="W624" i="4"/>
  <c r="W640" i="4"/>
  <c r="V700" i="4"/>
  <c r="T700" i="4"/>
  <c r="S764" i="4"/>
  <c r="U824" i="4"/>
  <c r="S828" i="4"/>
  <c r="W840" i="4"/>
  <c r="T892" i="4"/>
  <c r="R892" i="4"/>
  <c r="S896" i="4"/>
  <c r="W980" i="4"/>
  <c r="R992" i="4"/>
  <c r="M992" i="4" s="1"/>
  <c r="X1108" i="4"/>
  <c r="V1120" i="4"/>
  <c r="X1248" i="4"/>
  <c r="X1376" i="4"/>
  <c r="X1492" i="4"/>
  <c r="W1504" i="4"/>
  <c r="X764" i="4"/>
  <c r="X828" i="4"/>
  <c r="W892" i="4"/>
  <c r="T520" i="4"/>
  <c r="S724" i="4"/>
  <c r="X824" i="4"/>
  <c r="S880" i="4"/>
  <c r="T896" i="4"/>
  <c r="V948" i="4"/>
  <c r="W960" i="4"/>
  <c r="U980" i="4"/>
  <c r="T992" i="4"/>
  <c r="S1088" i="4"/>
  <c r="R1108" i="4"/>
  <c r="M1108" i="4" s="1"/>
  <c r="T1216" i="4"/>
  <c r="S1248" i="4"/>
  <c r="S1376" i="4"/>
  <c r="T1376" i="4"/>
  <c r="U1472" i="4"/>
  <c r="U1504" i="4"/>
  <c r="W1620" i="4"/>
  <c r="U724" i="4"/>
  <c r="W824" i="4"/>
  <c r="V880" i="4"/>
  <c r="U1108" i="4"/>
  <c r="W1236" i="4"/>
  <c r="W1248" i="4"/>
  <c r="V1376" i="4"/>
  <c r="W1492" i="4"/>
  <c r="U1758" i="4"/>
  <c r="U1926" i="4"/>
  <c r="R504" i="4"/>
  <c r="R520" i="4"/>
  <c r="M520" i="4" s="1"/>
  <c r="W532" i="4"/>
  <c r="X532" i="4"/>
  <c r="S560" i="4"/>
  <c r="X560" i="4"/>
  <c r="W724" i="4"/>
  <c r="X724" i="4"/>
  <c r="V740" i="4"/>
  <c r="T740" i="4"/>
  <c r="S824" i="4"/>
  <c r="X880" i="4"/>
  <c r="R880" i="4"/>
  <c r="X948" i="4"/>
  <c r="R948" i="4"/>
  <c r="M948" i="4" s="1"/>
  <c r="S960" i="4"/>
  <c r="T980" i="4"/>
  <c r="V980" i="4"/>
  <c r="X984" i="4"/>
  <c r="R984" i="4"/>
  <c r="M984" i="4" s="1"/>
  <c r="W1048" i="4"/>
  <c r="U1048" i="4"/>
  <c r="X1076" i="4"/>
  <c r="V1076" i="4"/>
  <c r="X1088" i="4"/>
  <c r="R1088" i="4"/>
  <c r="M1088" i="4" s="1"/>
  <c r="S1108" i="4"/>
  <c r="T1112" i="4"/>
  <c r="V1112" i="4"/>
  <c r="X1176" i="4"/>
  <c r="U1176" i="4"/>
  <c r="U1204" i="4"/>
  <c r="V1216" i="4"/>
  <c r="W1216" i="4"/>
  <c r="X1240" i="4"/>
  <c r="T1240" i="4"/>
  <c r="T1248" i="4"/>
  <c r="X1304" i="4"/>
  <c r="T1304" i="4"/>
  <c r="R1332" i="4"/>
  <c r="S1344" i="4"/>
  <c r="X1344" i="4"/>
  <c r="V1368" i="4"/>
  <c r="T1368" i="4"/>
  <c r="S1432" i="4"/>
  <c r="X1432" i="4"/>
  <c r="S1472" i="4"/>
  <c r="X1472" i="4"/>
  <c r="W1496" i="4"/>
  <c r="U1496" i="4"/>
  <c r="S1504" i="4"/>
  <c r="X1504" i="4"/>
  <c r="S1548" i="4"/>
  <c r="R1560" i="4"/>
  <c r="M1560" i="4" s="1"/>
  <c r="W1600" i="4"/>
  <c r="W1624" i="4"/>
  <c r="W504" i="4"/>
  <c r="W520" i="4"/>
  <c r="U520" i="4"/>
  <c r="V532" i="4"/>
  <c r="V560" i="4"/>
  <c r="V724" i="4"/>
  <c r="T724" i="4"/>
  <c r="R740" i="4"/>
  <c r="T824" i="4"/>
  <c r="W880" i="4"/>
  <c r="W948" i="4"/>
  <c r="U948" i="4"/>
  <c r="T960" i="4"/>
  <c r="V960" i="4"/>
  <c r="X980" i="4"/>
  <c r="W984" i="4"/>
  <c r="W1076" i="4"/>
  <c r="R1076" i="4"/>
  <c r="T1088" i="4"/>
  <c r="U1088" i="4"/>
  <c r="V1108" i="4"/>
  <c r="S1112" i="4"/>
  <c r="X1204" i="4"/>
  <c r="R1216" i="4"/>
  <c r="S1216" i="4"/>
  <c r="S1240" i="4"/>
  <c r="S1304" i="4"/>
  <c r="T1332" i="4"/>
  <c r="V1344" i="4"/>
  <c r="T1344" i="4"/>
  <c r="V1432" i="4"/>
  <c r="V1472" i="4"/>
  <c r="T1472" i="4"/>
  <c r="S1496" i="4"/>
  <c r="V1504" i="4"/>
  <c r="W1560" i="4"/>
  <c r="U1560" i="4"/>
  <c r="S520" i="4"/>
  <c r="S740" i="4"/>
  <c r="X960" i="4"/>
  <c r="T1076" i="4"/>
  <c r="T1204" i="4"/>
  <c r="W1332" i="4"/>
  <c r="T1460" i="4"/>
  <c r="S1560" i="4"/>
  <c r="P1628" i="4"/>
  <c r="P1756" i="4"/>
  <c r="R9" i="4"/>
  <c r="S61" i="4"/>
  <c r="W109" i="4"/>
  <c r="X137" i="4"/>
  <c r="V157" i="4"/>
  <c r="V173" i="4"/>
  <c r="V221" i="4"/>
  <c r="V261" i="4"/>
  <c r="R309" i="4"/>
  <c r="M309" i="4" s="1"/>
  <c r="X353" i="4"/>
  <c r="V369" i="4"/>
  <c r="X417" i="4"/>
  <c r="R433" i="4"/>
  <c r="M433" i="4" s="1"/>
  <c r="T481" i="4"/>
  <c r="R497" i="4"/>
  <c r="M497" i="4" s="1"/>
  <c r="T545" i="4"/>
  <c r="R561" i="4"/>
  <c r="M561" i="4" s="1"/>
  <c r="T609" i="4"/>
  <c r="R625" i="4"/>
  <c r="M625" i="4" s="1"/>
  <c r="T673" i="4"/>
  <c r="R689" i="4"/>
  <c r="M689" i="4" s="1"/>
  <c r="T737" i="4"/>
  <c r="R753" i="4"/>
  <c r="M753" i="4" s="1"/>
  <c r="X801" i="4"/>
  <c r="V817" i="4"/>
  <c r="X865" i="4"/>
  <c r="V881" i="4"/>
  <c r="X929" i="4"/>
  <c r="V945" i="4"/>
  <c r="S957" i="4"/>
  <c r="V1009" i="4"/>
  <c r="T1073" i="4"/>
  <c r="X1085" i="4"/>
  <c r="W1129" i="4"/>
  <c r="U1137" i="4"/>
  <c r="S1149" i="4"/>
  <c r="S1269" i="4"/>
  <c r="U1277" i="4"/>
  <c r="W1397" i="4"/>
  <c r="R1457" i="4"/>
  <c r="M1457" i="4" s="1"/>
  <c r="V1469" i="4"/>
  <c r="R1521" i="4"/>
  <c r="M1521" i="4" s="1"/>
  <c r="U1640" i="4"/>
  <c r="X1667" i="4"/>
  <c r="S1670" i="4"/>
  <c r="X1699" i="4"/>
  <c r="U1704" i="4"/>
  <c r="V1777" i="4"/>
  <c r="V1805" i="4"/>
  <c r="V1933" i="4"/>
  <c r="W1610" i="4"/>
  <c r="V1734" i="4"/>
  <c r="P460" i="4"/>
  <c r="X45" i="4"/>
  <c r="S109" i="4"/>
  <c r="V141" i="4"/>
  <c r="X157" i="4"/>
  <c r="T221" i="4"/>
  <c r="U261" i="4"/>
  <c r="W329" i="4"/>
  <c r="X337" i="4"/>
  <c r="V353" i="4"/>
  <c r="X401" i="4"/>
  <c r="V417" i="4"/>
  <c r="T465" i="4"/>
  <c r="R481" i="4"/>
  <c r="M481" i="4" s="1"/>
  <c r="T529" i="4"/>
  <c r="R545" i="4"/>
  <c r="M545" i="4" s="1"/>
  <c r="T593" i="4"/>
  <c r="R609" i="4"/>
  <c r="M609" i="4" s="1"/>
  <c r="T657" i="4"/>
  <c r="R673" i="4"/>
  <c r="M673" i="4" s="1"/>
  <c r="T721" i="4"/>
  <c r="R737" i="4"/>
  <c r="M737" i="4" s="1"/>
  <c r="X785" i="4"/>
  <c r="V801" i="4"/>
  <c r="X849" i="4"/>
  <c r="V865" i="4"/>
  <c r="X913" i="4"/>
  <c r="V929" i="4"/>
  <c r="T1013" i="4"/>
  <c r="V1073" i="4"/>
  <c r="S1085" i="4"/>
  <c r="V1137" i="4"/>
  <c r="S1201" i="4"/>
  <c r="V1213" i="4"/>
  <c r="X1257" i="4"/>
  <c r="X1265" i="4"/>
  <c r="V1277" i="4"/>
  <c r="U1397" i="4"/>
  <c r="X1405" i="4"/>
  <c r="W1525" i="4"/>
  <c r="R1598" i="4"/>
  <c r="U1860" i="4"/>
  <c r="U1597" i="4"/>
  <c r="V1598" i="4"/>
  <c r="V1670" i="4"/>
  <c r="P1692" i="4"/>
  <c r="V45" i="4"/>
  <c r="X53" i="4"/>
  <c r="T141" i="4"/>
  <c r="R225" i="4"/>
  <c r="M225" i="4" s="1"/>
  <c r="S265" i="4"/>
  <c r="X273" i="4"/>
  <c r="U285" i="4"/>
  <c r="V337" i="4"/>
  <c r="X385" i="4"/>
  <c r="V401" i="4"/>
  <c r="T449" i="4"/>
  <c r="R465" i="4"/>
  <c r="M465" i="4" s="1"/>
  <c r="T513" i="4"/>
  <c r="R529" i="4"/>
  <c r="M529" i="4" s="1"/>
  <c r="T577" i="4"/>
  <c r="R593" i="4"/>
  <c r="M593" i="4" s="1"/>
  <c r="T641" i="4"/>
  <c r="R657" i="4"/>
  <c r="M657" i="4" s="1"/>
  <c r="T705" i="4"/>
  <c r="R721" i="4"/>
  <c r="M721" i="4" s="1"/>
  <c r="X769" i="4"/>
  <c r="V785" i="4"/>
  <c r="X833" i="4"/>
  <c r="V849" i="4"/>
  <c r="X897" i="4"/>
  <c r="V913" i="4"/>
  <c r="R1013" i="4"/>
  <c r="M1013" i="4" s="1"/>
  <c r="U1021" i="4"/>
  <c r="U1141" i="4"/>
  <c r="X1201" i="4"/>
  <c r="U1213" i="4"/>
  <c r="W1265" i="4"/>
  <c r="T1329" i="4"/>
  <c r="X1341" i="4"/>
  <c r="S1385" i="4"/>
  <c r="T1393" i="4"/>
  <c r="V1405" i="4"/>
  <c r="U1525" i="4"/>
  <c r="X1533" i="4"/>
  <c r="R1661" i="4"/>
  <c r="X1715" i="4"/>
  <c r="R1725" i="4"/>
  <c r="T1879" i="4"/>
  <c r="T1943" i="4"/>
  <c r="U1667" i="4"/>
  <c r="S1236" i="4"/>
  <c r="U1332" i="4"/>
  <c r="R1204" i="4"/>
  <c r="M1204" i="4" s="1"/>
  <c r="X1236" i="4"/>
  <c r="R1236" i="4"/>
  <c r="S1332" i="4"/>
  <c r="T1236" i="4"/>
  <c r="V1364" i="4"/>
  <c r="X1364" i="4"/>
  <c r="V1460" i="4"/>
  <c r="S1364" i="4"/>
  <c r="R1460" i="4"/>
  <c r="S1981" i="4"/>
  <c r="V1756" i="4"/>
  <c r="R1940" i="4"/>
  <c r="M1940" i="4" s="1"/>
  <c r="P1998" i="4"/>
  <c r="S1661" i="4"/>
  <c r="X1902" i="4"/>
  <c r="T1364" i="4"/>
  <c r="S1492" i="4"/>
  <c r="U1492" i="4"/>
  <c r="S1588" i="4"/>
  <c r="R1364" i="4"/>
  <c r="W1460" i="4"/>
  <c r="U1460" i="4"/>
  <c r="V1492" i="4"/>
  <c r="T1492" i="4"/>
  <c r="X1588" i="4"/>
  <c r="W1364" i="4"/>
  <c r="S1460" i="4"/>
  <c r="T1588" i="4"/>
  <c r="P435" i="4"/>
  <c r="S435" i="4"/>
  <c r="U435" i="4"/>
  <c r="W435" i="4"/>
  <c r="R435" i="4"/>
  <c r="X435" i="4"/>
  <c r="V435" i="4"/>
  <c r="P795" i="4"/>
  <c r="M795" i="4" s="1"/>
  <c r="T795" i="4"/>
  <c r="V795" i="4"/>
  <c r="R795" i="4"/>
  <c r="S795" i="4"/>
  <c r="X795" i="4"/>
  <c r="U795" i="4"/>
  <c r="P1086" i="4"/>
  <c r="S1086" i="4"/>
  <c r="U1086" i="4"/>
  <c r="W1086" i="4"/>
  <c r="V1086" i="4"/>
  <c r="R1086" i="4"/>
  <c r="T1086" i="4"/>
  <c r="U1641" i="4"/>
  <c r="X1641" i="4"/>
  <c r="W1641" i="4"/>
  <c r="T1641" i="4"/>
  <c r="S1641" i="4"/>
  <c r="P1641" i="4"/>
  <c r="U1769" i="4"/>
  <c r="X1769" i="4"/>
  <c r="W1769" i="4"/>
  <c r="S1769" i="4"/>
  <c r="P1769" i="4"/>
  <c r="T1769" i="4"/>
  <c r="R1870" i="4"/>
  <c r="T1870" i="4"/>
  <c r="U1870" i="4"/>
  <c r="X1870" i="4"/>
  <c r="W1870" i="4"/>
  <c r="R1966" i="4"/>
  <c r="U1966" i="4"/>
  <c r="T1966" i="4"/>
  <c r="W1966" i="4"/>
  <c r="X1966" i="4"/>
  <c r="S1966" i="4"/>
  <c r="P1966" i="4"/>
  <c r="M1966" i="4" s="1"/>
  <c r="P470" i="4"/>
  <c r="S470" i="4"/>
  <c r="U470" i="4"/>
  <c r="W470" i="4"/>
  <c r="T470" i="4"/>
  <c r="X470" i="4"/>
  <c r="R470" i="4"/>
  <c r="P755" i="4"/>
  <c r="T755" i="4"/>
  <c r="V755" i="4"/>
  <c r="X755" i="4"/>
  <c r="U755" i="4"/>
  <c r="S755" i="4"/>
  <c r="W755" i="4"/>
  <c r="P1098" i="4"/>
  <c r="M1098" i="4" s="1"/>
  <c r="W1098" i="4"/>
  <c r="R1098" i="4"/>
  <c r="T1098" i="4"/>
  <c r="U1098" i="4"/>
  <c r="S1098" i="4"/>
  <c r="X1098" i="4"/>
  <c r="V1098" i="4"/>
  <c r="S1184" i="4"/>
  <c r="U1184" i="4"/>
  <c r="W1184" i="4"/>
  <c r="V1184" i="4"/>
  <c r="T1184" i="4"/>
  <c r="R1184" i="4"/>
  <c r="X1184" i="4"/>
  <c r="T1312" i="4"/>
  <c r="V1312" i="4"/>
  <c r="R1312" i="4"/>
  <c r="S1312" i="4"/>
  <c r="U1312" i="4"/>
  <c r="W1312" i="4"/>
  <c r="X1312" i="4"/>
  <c r="T1440" i="4"/>
  <c r="V1440" i="4"/>
  <c r="X1440" i="4"/>
  <c r="W1440" i="4"/>
  <c r="U1440" i="4"/>
  <c r="R1440" i="4"/>
  <c r="U1568" i="4"/>
  <c r="X1568" i="4"/>
  <c r="S1568" i="4"/>
  <c r="V1568" i="4"/>
  <c r="T1568" i="4"/>
  <c r="W1568" i="4"/>
  <c r="T1696" i="4"/>
  <c r="W1696" i="4"/>
  <c r="V1696" i="4"/>
  <c r="S1696" i="4"/>
  <c r="R1696" i="4"/>
  <c r="S1815" i="4"/>
  <c r="P1815" i="4"/>
  <c r="M1815" i="4" s="1"/>
  <c r="V1815" i="4"/>
  <c r="R1815" i="4"/>
  <c r="U1815" i="4"/>
  <c r="X1815" i="4"/>
  <c r="S1911" i="4"/>
  <c r="R1911" i="4"/>
  <c r="P1911" i="4"/>
  <c r="M1911" i="4" s="1"/>
  <c r="U1911" i="4"/>
  <c r="X1911" i="4"/>
  <c r="V1911" i="4"/>
  <c r="U696" i="4"/>
  <c r="W696" i="4"/>
  <c r="R696" i="4"/>
  <c r="S696" i="4"/>
  <c r="T696" i="4"/>
  <c r="V696" i="4"/>
  <c r="X696" i="4"/>
  <c r="P611" i="4"/>
  <c r="S611" i="4"/>
  <c r="U611" i="4"/>
  <c r="W611" i="4"/>
  <c r="R611" i="4"/>
  <c r="T611" i="4"/>
  <c r="X611" i="4"/>
  <c r="P526" i="4"/>
  <c r="R526" i="4"/>
  <c r="T526" i="4"/>
  <c r="V526" i="4"/>
  <c r="X526" i="4"/>
  <c r="W526" i="4"/>
  <c r="U526" i="4"/>
  <c r="U440" i="4"/>
  <c r="W440" i="4"/>
  <c r="X440" i="4"/>
  <c r="R440" i="4"/>
  <c r="T440" i="4"/>
  <c r="V440" i="4"/>
  <c r="P355" i="4"/>
  <c r="M355" i="4" s="1"/>
  <c r="T355" i="4"/>
  <c r="V355" i="4"/>
  <c r="X355" i="4"/>
  <c r="S355" i="4"/>
  <c r="R355" i="4"/>
  <c r="W355" i="4"/>
  <c r="U1965" i="4"/>
  <c r="W1965" i="4"/>
  <c r="T1965" i="4"/>
  <c r="P1965" i="4"/>
  <c r="M1965" i="4" s="1"/>
  <c r="S1965" i="4"/>
  <c r="V1965" i="4"/>
  <c r="U1917" i="4"/>
  <c r="X1917" i="4"/>
  <c r="T1917" i="4"/>
  <c r="W1917" i="4"/>
  <c r="P1917" i="4"/>
  <c r="S1917" i="4"/>
  <c r="U1869" i="4"/>
  <c r="T1869" i="4"/>
  <c r="X1869" i="4"/>
  <c r="W1869" i="4"/>
  <c r="P1869" i="4"/>
  <c r="S1869" i="4"/>
  <c r="U1821" i="4"/>
  <c r="X1821" i="4"/>
  <c r="T1821" i="4"/>
  <c r="W1821" i="4"/>
  <c r="S1821" i="4"/>
  <c r="P1821" i="4"/>
  <c r="R1746" i="4"/>
  <c r="U1746" i="4"/>
  <c r="X1746" i="4"/>
  <c r="T1746" i="4"/>
  <c r="R1682" i="4"/>
  <c r="U1682" i="4"/>
  <c r="X1682" i="4"/>
  <c r="T1682" i="4"/>
  <c r="S1597" i="4"/>
  <c r="V1597" i="4"/>
  <c r="P1597" i="4"/>
  <c r="W1576" i="4"/>
  <c r="X1576" i="4"/>
  <c r="S1576" i="4"/>
  <c r="T1576" i="4"/>
  <c r="U1576" i="4"/>
  <c r="V1576" i="4"/>
  <c r="P1362" i="4"/>
  <c r="W1362" i="4"/>
  <c r="R1362" i="4"/>
  <c r="T1362" i="4"/>
  <c r="S1362" i="4"/>
  <c r="X1362" i="4"/>
  <c r="U1362" i="4"/>
  <c r="P1298" i="4"/>
  <c r="U1298" i="4"/>
  <c r="T1298" i="4"/>
  <c r="V1298" i="4"/>
  <c r="R1298" i="4"/>
  <c r="W1298" i="4"/>
  <c r="X1298" i="4"/>
  <c r="T1256" i="4"/>
  <c r="X1256" i="4"/>
  <c r="R1256" i="4"/>
  <c r="S1256" i="4"/>
  <c r="V1256" i="4"/>
  <c r="U1256" i="4"/>
  <c r="W1256" i="4"/>
  <c r="T1192" i="4"/>
  <c r="V1192" i="4"/>
  <c r="S1192" i="4"/>
  <c r="R1192" i="4"/>
  <c r="W1192" i="4"/>
  <c r="X1192" i="4"/>
  <c r="U1192" i="4"/>
  <c r="P1042" i="4"/>
  <c r="M1042" i="4" s="1"/>
  <c r="X1042" i="4"/>
  <c r="S1042" i="4"/>
  <c r="U1042" i="4"/>
  <c r="T1042" i="4"/>
  <c r="R1042" i="4"/>
  <c r="V1042" i="4"/>
  <c r="P879" i="4"/>
  <c r="M879" i="4" s="1"/>
  <c r="R879" i="4"/>
  <c r="X879" i="4"/>
  <c r="W879" i="4"/>
  <c r="U879" i="4"/>
  <c r="T879" i="4"/>
  <c r="V879" i="4"/>
  <c r="S879" i="4"/>
  <c r="P794" i="4"/>
  <c r="M794" i="4" s="1"/>
  <c r="W794" i="4"/>
  <c r="R794" i="4"/>
  <c r="T794" i="4"/>
  <c r="V794" i="4"/>
  <c r="U794" i="4"/>
  <c r="S794" i="4"/>
  <c r="R708" i="4"/>
  <c r="T708" i="4"/>
  <c r="V708" i="4"/>
  <c r="U708" i="4"/>
  <c r="W708" i="4"/>
  <c r="S708" i="4"/>
  <c r="X708" i="4"/>
  <c r="P623" i="4"/>
  <c r="W623" i="4"/>
  <c r="R623" i="4"/>
  <c r="T623" i="4"/>
  <c r="V623" i="4"/>
  <c r="S623" i="4"/>
  <c r="X623" i="4"/>
  <c r="U623" i="4"/>
  <c r="P538" i="4"/>
  <c r="V538" i="4"/>
  <c r="X538" i="4"/>
  <c r="S538" i="4"/>
  <c r="U538" i="4"/>
  <c r="T538" i="4"/>
  <c r="R538" i="4"/>
  <c r="R452" i="4"/>
  <c r="X452" i="4"/>
  <c r="S452" i="4"/>
  <c r="U452" i="4"/>
  <c r="T452" i="4"/>
  <c r="V452" i="4"/>
  <c r="P367" i="4"/>
  <c r="X367" i="4"/>
  <c r="S367" i="4"/>
  <c r="U367" i="4"/>
  <c r="W367" i="4"/>
  <c r="V367" i="4"/>
  <c r="T367" i="4"/>
  <c r="T1972" i="4"/>
  <c r="W1972" i="4"/>
  <c r="S1972" i="4"/>
  <c r="V1972" i="4"/>
  <c r="R1972" i="4"/>
  <c r="U1972" i="4"/>
  <c r="T1924" i="4"/>
  <c r="W1924" i="4"/>
  <c r="V1924" i="4"/>
  <c r="S1924" i="4"/>
  <c r="R1924" i="4"/>
  <c r="T1876" i="4"/>
  <c r="S1876" i="4"/>
  <c r="W1876" i="4"/>
  <c r="V1876" i="4"/>
  <c r="R1876" i="4"/>
  <c r="T1844" i="4"/>
  <c r="V1844" i="4"/>
  <c r="S1844" i="4"/>
  <c r="R1844" i="4"/>
  <c r="T1796" i="4"/>
  <c r="W1796" i="4"/>
  <c r="S1796" i="4"/>
  <c r="V1796" i="4"/>
  <c r="R1796" i="4"/>
  <c r="R1734" i="4"/>
  <c r="U1734" i="4"/>
  <c r="P1734" i="4"/>
  <c r="M1734" i="4" s="1"/>
  <c r="X1734" i="4"/>
  <c r="T1734" i="4"/>
  <c r="U1649" i="4"/>
  <c r="T1649" i="4"/>
  <c r="X1649" i="4"/>
  <c r="W1649" i="4"/>
  <c r="S1649" i="4"/>
  <c r="S1585" i="4"/>
  <c r="W1585" i="4"/>
  <c r="V1585" i="4"/>
  <c r="P1478" i="4"/>
  <c r="S1478" i="4"/>
  <c r="U1478" i="4"/>
  <c r="W1478" i="4"/>
  <c r="V1478" i="4"/>
  <c r="T1478" i="4"/>
  <c r="X1478" i="4"/>
  <c r="X1436" i="4"/>
  <c r="S1436" i="4"/>
  <c r="V1436" i="4"/>
  <c r="T1436" i="4"/>
  <c r="W1436" i="4"/>
  <c r="R1436" i="4"/>
  <c r="M1436" i="4" s="1"/>
  <c r="U1436" i="4"/>
  <c r="X1372" i="4"/>
  <c r="S1372" i="4"/>
  <c r="V1372" i="4"/>
  <c r="T1372" i="4"/>
  <c r="W1372" i="4"/>
  <c r="U1372" i="4"/>
  <c r="R1372" i="4"/>
  <c r="M1372" i="4" s="1"/>
  <c r="P1222" i="4"/>
  <c r="T1222" i="4"/>
  <c r="W1222" i="4"/>
  <c r="X1222" i="4"/>
  <c r="V1222" i="4"/>
  <c r="S1222" i="4"/>
  <c r="U1222" i="4"/>
  <c r="P1094" i="4"/>
  <c r="M1094" i="4" s="1"/>
  <c r="T1094" i="4"/>
  <c r="R1094" i="4"/>
  <c r="X1094" i="4"/>
  <c r="W1094" i="4"/>
  <c r="U1094" i="4"/>
  <c r="V1094" i="4"/>
  <c r="P863" i="4"/>
  <c r="R863" i="4"/>
  <c r="T863" i="4"/>
  <c r="W863" i="4"/>
  <c r="X863" i="4"/>
  <c r="S863" i="4"/>
  <c r="U863" i="4"/>
  <c r="V863" i="4"/>
  <c r="P778" i="4"/>
  <c r="M778" i="4" s="1"/>
  <c r="W778" i="4"/>
  <c r="R778" i="4"/>
  <c r="T778" i="4"/>
  <c r="V778" i="4"/>
  <c r="U778" i="4"/>
  <c r="S778" i="4"/>
  <c r="U664" i="4"/>
  <c r="W664" i="4"/>
  <c r="R664" i="4"/>
  <c r="T664" i="4"/>
  <c r="X664" i="4"/>
  <c r="V664" i="4"/>
  <c r="P579" i="4"/>
  <c r="S579" i="4"/>
  <c r="U579" i="4"/>
  <c r="W579" i="4"/>
  <c r="R579" i="4"/>
  <c r="X579" i="4"/>
  <c r="V579" i="4"/>
  <c r="P494" i="4"/>
  <c r="R494" i="4"/>
  <c r="T494" i="4"/>
  <c r="V494" i="4"/>
  <c r="X494" i="4"/>
  <c r="W494" i="4"/>
  <c r="U494" i="4"/>
  <c r="V408" i="4"/>
  <c r="X408" i="4"/>
  <c r="U408" i="4"/>
  <c r="T408" i="4"/>
  <c r="R408" i="4"/>
  <c r="S408" i="4"/>
  <c r="W408" i="4"/>
  <c r="S1779" i="4"/>
  <c r="V1779" i="4"/>
  <c r="P1779" i="4"/>
  <c r="M1779" i="4" s="1"/>
  <c r="R1779" i="4"/>
  <c r="U1779" i="4"/>
  <c r="S1731" i="4"/>
  <c r="V1731" i="4"/>
  <c r="R1731" i="4"/>
  <c r="P1731" i="4"/>
  <c r="U1731" i="4"/>
  <c r="S1683" i="4"/>
  <c r="V1683" i="4"/>
  <c r="R1683" i="4"/>
  <c r="P1683" i="4"/>
  <c r="M1683" i="4" s="1"/>
  <c r="S1635" i="4"/>
  <c r="V1635" i="4"/>
  <c r="P1635" i="4"/>
  <c r="U1635" i="4"/>
  <c r="R1635" i="4"/>
  <c r="P1587" i="4"/>
  <c r="M1587" i="4" s="1"/>
  <c r="W1587" i="4"/>
  <c r="S1587" i="4"/>
  <c r="R1587" i="4"/>
  <c r="V1587" i="4"/>
  <c r="X1587" i="4"/>
  <c r="P1539" i="4"/>
  <c r="T1539" i="4"/>
  <c r="V1539" i="4"/>
  <c r="W1539" i="4"/>
  <c r="X1539" i="4"/>
  <c r="R1539" i="4"/>
  <c r="S1539" i="4"/>
  <c r="U1539" i="4"/>
  <c r="P1491" i="4"/>
  <c r="M1491" i="4" s="1"/>
  <c r="T1491" i="4"/>
  <c r="V1491" i="4"/>
  <c r="X1491" i="4"/>
  <c r="U1491" i="4"/>
  <c r="S1491" i="4"/>
  <c r="W1491" i="4"/>
  <c r="R1491" i="4"/>
  <c r="P1427" i="4"/>
  <c r="M1427" i="4" s="1"/>
  <c r="T1427" i="4"/>
  <c r="V1427" i="4"/>
  <c r="X1427" i="4"/>
  <c r="U1427" i="4"/>
  <c r="R1427" i="4"/>
  <c r="S1427" i="4"/>
  <c r="W1427" i="4"/>
  <c r="P1379" i="4"/>
  <c r="M1379" i="4" s="1"/>
  <c r="T1379" i="4"/>
  <c r="V1379" i="4"/>
  <c r="U1379" i="4"/>
  <c r="S1379" i="4"/>
  <c r="R1379" i="4"/>
  <c r="W1379" i="4"/>
  <c r="X1379" i="4"/>
  <c r="P1331" i="4"/>
  <c r="T1331" i="4"/>
  <c r="V1331" i="4"/>
  <c r="S1331" i="4"/>
  <c r="R1331" i="4"/>
  <c r="W1331" i="4"/>
  <c r="U1331" i="4"/>
  <c r="X1331" i="4"/>
  <c r="P1283" i="4"/>
  <c r="M1283" i="4" s="1"/>
  <c r="W1283" i="4"/>
  <c r="V1283" i="4"/>
  <c r="R1283" i="4"/>
  <c r="S1283" i="4"/>
  <c r="T1283" i="4"/>
  <c r="U1283" i="4"/>
  <c r="X1283" i="4"/>
  <c r="P1235" i="4"/>
  <c r="M1235" i="4" s="1"/>
  <c r="W1235" i="4"/>
  <c r="V1235" i="4"/>
  <c r="S1235" i="4"/>
  <c r="X1235" i="4"/>
  <c r="U1235" i="4"/>
  <c r="R1235" i="4"/>
  <c r="T1235" i="4"/>
  <c r="P1187" i="4"/>
  <c r="S1187" i="4"/>
  <c r="U1187" i="4"/>
  <c r="T1187" i="4"/>
  <c r="R1187" i="4"/>
  <c r="X1187" i="4"/>
  <c r="W1187" i="4"/>
  <c r="P1139" i="4"/>
  <c r="U1139" i="4"/>
  <c r="W1139" i="4"/>
  <c r="T1139" i="4"/>
  <c r="V1139" i="4"/>
  <c r="X1139" i="4"/>
  <c r="S1139" i="4"/>
  <c r="R1139" i="4"/>
  <c r="P1091" i="4"/>
  <c r="U1091" i="4"/>
  <c r="W1091" i="4"/>
  <c r="X1091" i="4"/>
  <c r="R1091" i="4"/>
  <c r="T1091" i="4"/>
  <c r="V1091" i="4"/>
  <c r="S1091" i="4"/>
  <c r="P1043" i="4"/>
  <c r="U1043" i="4"/>
  <c r="W1043" i="4"/>
  <c r="V1043" i="4"/>
  <c r="X1043" i="4"/>
  <c r="R1043" i="4"/>
  <c r="T1043" i="4"/>
  <c r="S1043" i="4"/>
  <c r="P995" i="4"/>
  <c r="M995" i="4" s="1"/>
  <c r="U995" i="4"/>
  <c r="W995" i="4"/>
  <c r="T995" i="4"/>
  <c r="S995" i="4"/>
  <c r="X995" i="4"/>
  <c r="V995" i="4"/>
  <c r="P947" i="4"/>
  <c r="U947" i="4"/>
  <c r="W947" i="4"/>
  <c r="X947" i="4"/>
  <c r="R947" i="4"/>
  <c r="S947" i="4"/>
  <c r="T947" i="4"/>
  <c r="P887" i="4"/>
  <c r="X887" i="4"/>
  <c r="W887" i="4"/>
  <c r="V887" i="4"/>
  <c r="T887" i="4"/>
  <c r="S887" i="4"/>
  <c r="R887" i="4"/>
  <c r="P823" i="4"/>
  <c r="X823" i="4"/>
  <c r="S823" i="4"/>
  <c r="U823" i="4"/>
  <c r="R823" i="4"/>
  <c r="W823" i="4"/>
  <c r="T823" i="4"/>
  <c r="P759" i="4"/>
  <c r="M759" i="4" s="1"/>
  <c r="W759" i="4"/>
  <c r="R759" i="4"/>
  <c r="U759" i="4"/>
  <c r="S759" i="4"/>
  <c r="V759" i="4"/>
  <c r="X759" i="4"/>
  <c r="P695" i="4"/>
  <c r="X695" i="4"/>
  <c r="S695" i="4"/>
  <c r="U695" i="4"/>
  <c r="T695" i="4"/>
  <c r="R695" i="4"/>
  <c r="V695" i="4"/>
  <c r="P631" i="4"/>
  <c r="X631" i="4"/>
  <c r="S631" i="4"/>
  <c r="U631" i="4"/>
  <c r="V631" i="4"/>
  <c r="W631" i="4"/>
  <c r="T631" i="4"/>
  <c r="P567" i="4"/>
  <c r="M567" i="4" s="1"/>
  <c r="X567" i="4"/>
  <c r="S567" i="4"/>
  <c r="U567" i="4"/>
  <c r="V567" i="4"/>
  <c r="W567" i="4"/>
  <c r="T567" i="4"/>
  <c r="P503" i="4"/>
  <c r="X503" i="4"/>
  <c r="S503" i="4"/>
  <c r="U503" i="4"/>
  <c r="R503" i="4"/>
  <c r="V503" i="4"/>
  <c r="W503" i="4"/>
  <c r="P439" i="4"/>
  <c r="X439" i="4"/>
  <c r="S439" i="4"/>
  <c r="U439" i="4"/>
  <c r="T439" i="4"/>
  <c r="R439" i="4"/>
  <c r="V439" i="4"/>
  <c r="P375" i="4"/>
  <c r="M375" i="4" s="1"/>
  <c r="R375" i="4"/>
  <c r="T375" i="4"/>
  <c r="V375" i="4"/>
  <c r="U375" i="4"/>
  <c r="S375" i="4"/>
  <c r="W375" i="4"/>
  <c r="S308" i="4"/>
  <c r="V308" i="4"/>
  <c r="W308" i="4"/>
  <c r="X308" i="4"/>
  <c r="T308" i="4"/>
  <c r="U308" i="4"/>
  <c r="S276" i="4"/>
  <c r="U276" i="4"/>
  <c r="X276" i="4"/>
  <c r="R276" i="4"/>
  <c r="T276" i="4"/>
  <c r="V276" i="4"/>
  <c r="W276" i="4"/>
  <c r="V244" i="4"/>
  <c r="U244" i="4"/>
  <c r="R244" i="4"/>
  <c r="T244" i="4"/>
  <c r="X244" i="4"/>
  <c r="W244" i="4"/>
  <c r="S244" i="4"/>
  <c r="W212" i="4"/>
  <c r="R212" i="4"/>
  <c r="X212" i="4"/>
  <c r="V212" i="4"/>
  <c r="U212" i="4"/>
  <c r="T212" i="4"/>
  <c r="S212" i="4"/>
  <c r="U180" i="4"/>
  <c r="S180" i="4"/>
  <c r="V180" i="4"/>
  <c r="R180" i="4"/>
  <c r="W180" i="4"/>
  <c r="T180" i="4"/>
  <c r="X180" i="4"/>
  <c r="W148" i="4"/>
  <c r="R148" i="4"/>
  <c r="X148" i="4"/>
  <c r="V148" i="4"/>
  <c r="U148" i="4"/>
  <c r="S148" i="4"/>
  <c r="X116" i="4"/>
  <c r="R116" i="4"/>
  <c r="T116" i="4"/>
  <c r="S116" i="4"/>
  <c r="W116" i="4"/>
  <c r="V116" i="4"/>
  <c r="S84" i="4"/>
  <c r="U84" i="4"/>
  <c r="X84" i="4"/>
  <c r="R84" i="4"/>
  <c r="T84" i="4"/>
  <c r="W84" i="4"/>
  <c r="X52" i="4"/>
  <c r="S52" i="4"/>
  <c r="T52" i="4"/>
  <c r="U52" i="4"/>
  <c r="W52" i="4"/>
  <c r="R52" i="4"/>
  <c r="S20" i="4"/>
  <c r="X20" i="4"/>
  <c r="W20" i="4"/>
  <c r="U20" i="4"/>
  <c r="V20" i="4"/>
  <c r="P319" i="4"/>
  <c r="M319" i="4" s="1"/>
  <c r="X319" i="4"/>
  <c r="S319" i="4"/>
  <c r="U319" i="4"/>
  <c r="W319" i="4"/>
  <c r="R319" i="4"/>
  <c r="V319" i="4"/>
  <c r="P287" i="4"/>
  <c r="M287" i="4" s="1"/>
  <c r="X287" i="4"/>
  <c r="S287" i="4"/>
  <c r="U287" i="4"/>
  <c r="W287" i="4"/>
  <c r="R287" i="4"/>
  <c r="V287" i="4"/>
  <c r="P255" i="4"/>
  <c r="M255" i="4" s="1"/>
  <c r="W255" i="4"/>
  <c r="U255" i="4"/>
  <c r="R255" i="4"/>
  <c r="V255" i="4"/>
  <c r="X255" i="4"/>
  <c r="T255" i="4"/>
  <c r="P223" i="4"/>
  <c r="R223" i="4"/>
  <c r="T223" i="4"/>
  <c r="V223" i="4"/>
  <c r="X223" i="4"/>
  <c r="S223" i="4"/>
  <c r="W223" i="4"/>
  <c r="P191" i="4"/>
  <c r="M191" i="4" s="1"/>
  <c r="R191" i="4"/>
  <c r="T191" i="4"/>
  <c r="V191" i="4"/>
  <c r="X191" i="4"/>
  <c r="S191" i="4"/>
  <c r="W191" i="4"/>
  <c r="P159" i="4"/>
  <c r="M159" i="4" s="1"/>
  <c r="V159" i="4"/>
  <c r="U159" i="4"/>
  <c r="S159" i="4"/>
  <c r="X159" i="4"/>
  <c r="W159" i="4"/>
  <c r="T159" i="4"/>
  <c r="P127" i="4"/>
  <c r="R127" i="4"/>
  <c r="T127" i="4"/>
  <c r="V127" i="4"/>
  <c r="X127" i="4"/>
  <c r="S127" i="4"/>
  <c r="W127" i="4"/>
  <c r="P95" i="4"/>
  <c r="M95" i="4" s="1"/>
  <c r="V95" i="4"/>
  <c r="X95" i="4"/>
  <c r="U95" i="4"/>
  <c r="T95" i="4"/>
  <c r="W95" i="4"/>
  <c r="S95" i="4"/>
  <c r="P63" i="4"/>
  <c r="X63" i="4"/>
  <c r="S63" i="4"/>
  <c r="U63" i="4"/>
  <c r="W63" i="4"/>
  <c r="R63" i="4"/>
  <c r="V63" i="4"/>
  <c r="W15" i="4"/>
  <c r="R15" i="4"/>
  <c r="V15" i="4"/>
  <c r="X15" i="4"/>
  <c r="U15" i="4"/>
  <c r="P322" i="4"/>
  <c r="X322" i="4"/>
  <c r="S322" i="4"/>
  <c r="U322" i="4"/>
  <c r="R322" i="4"/>
  <c r="W322" i="4"/>
  <c r="T322" i="4"/>
  <c r="P290" i="4"/>
  <c r="M290" i="4" s="1"/>
  <c r="X290" i="4"/>
  <c r="S290" i="4"/>
  <c r="U290" i="4"/>
  <c r="T290" i="4"/>
  <c r="V290" i="4"/>
  <c r="R290" i="4"/>
  <c r="P258" i="4"/>
  <c r="M258" i="4" s="1"/>
  <c r="X258" i="4"/>
  <c r="R258" i="4"/>
  <c r="T258" i="4"/>
  <c r="W258" i="4"/>
  <c r="V258" i="4"/>
  <c r="S258" i="4"/>
  <c r="P226" i="4"/>
  <c r="R226" i="4"/>
  <c r="T226" i="4"/>
  <c r="V226" i="4"/>
  <c r="U226" i="4"/>
  <c r="S226" i="4"/>
  <c r="W226" i="4"/>
  <c r="P194" i="4"/>
  <c r="M194" i="4" s="1"/>
  <c r="R194" i="4"/>
  <c r="T194" i="4"/>
  <c r="V194" i="4"/>
  <c r="W194" i="4"/>
  <c r="X194" i="4"/>
  <c r="U194" i="4"/>
  <c r="P162" i="4"/>
  <c r="T162" i="4"/>
  <c r="U162" i="4"/>
  <c r="W162" i="4"/>
  <c r="V162" i="4"/>
  <c r="X162" i="4"/>
  <c r="S162" i="4"/>
  <c r="P146" i="4"/>
  <c r="R146" i="4"/>
  <c r="T146" i="4"/>
  <c r="V146" i="4"/>
  <c r="X146" i="4"/>
  <c r="U146" i="4"/>
  <c r="W146" i="4"/>
  <c r="P114" i="4"/>
  <c r="W114" i="4"/>
  <c r="U114" i="4"/>
  <c r="S114" i="4"/>
  <c r="X114" i="4"/>
  <c r="T114" i="4"/>
  <c r="V114" i="4"/>
  <c r="P66" i="4"/>
  <c r="X66" i="4"/>
  <c r="S66" i="4"/>
  <c r="U66" i="4"/>
  <c r="R66" i="4"/>
  <c r="W66" i="4"/>
  <c r="T66" i="4"/>
  <c r="R1585" i="4"/>
  <c r="V1682" i="4"/>
  <c r="V1746" i="4"/>
  <c r="W1815" i="4"/>
  <c r="W1879" i="4"/>
  <c r="W1911" i="4"/>
  <c r="P480" i="4"/>
  <c r="P720" i="4"/>
  <c r="P1184" i="4"/>
  <c r="M1184" i="4" s="1"/>
  <c r="P1312" i="4"/>
  <c r="M1312" i="4" s="1"/>
  <c r="P1440" i="4"/>
  <c r="M1440" i="4" s="1"/>
  <c r="P1568" i="4"/>
  <c r="P1696" i="4"/>
  <c r="M1696" i="4" s="1"/>
  <c r="W9" i="4"/>
  <c r="T45" i="4"/>
  <c r="R45" i="4"/>
  <c r="M45" i="4" s="1"/>
  <c r="R53" i="4"/>
  <c r="M53" i="4" s="1"/>
  <c r="X61" i="4"/>
  <c r="V61" i="4"/>
  <c r="U73" i="4"/>
  <c r="S73" i="4"/>
  <c r="R109" i="4"/>
  <c r="M109" i="4" s="1"/>
  <c r="X109" i="4"/>
  <c r="R137" i="4"/>
  <c r="M137" i="4" s="1"/>
  <c r="T137" i="4"/>
  <c r="R141" i="4"/>
  <c r="M141" i="4" s="1"/>
  <c r="W141" i="4"/>
  <c r="R157" i="4"/>
  <c r="M157" i="4" s="1"/>
  <c r="T157" i="4"/>
  <c r="S173" i="4"/>
  <c r="T173" i="4"/>
  <c r="V201" i="4"/>
  <c r="T201" i="4"/>
  <c r="R221" i="4"/>
  <c r="M221" i="4" s="1"/>
  <c r="W221" i="4"/>
  <c r="U225" i="4"/>
  <c r="S225" i="4"/>
  <c r="T261" i="4"/>
  <c r="V265" i="4"/>
  <c r="W265" i="4"/>
  <c r="T273" i="4"/>
  <c r="R273" i="4"/>
  <c r="M273" i="4" s="1"/>
  <c r="X285" i="4"/>
  <c r="V285" i="4"/>
  <c r="W309" i="4"/>
  <c r="U329" i="4"/>
  <c r="S329" i="4"/>
  <c r="T337" i="4"/>
  <c r="R337" i="4"/>
  <c r="M337" i="4" s="1"/>
  <c r="T353" i="4"/>
  <c r="R353" i="4"/>
  <c r="M353" i="4" s="1"/>
  <c r="T369" i="4"/>
  <c r="R369" i="4"/>
  <c r="M369" i="4" s="1"/>
  <c r="T385" i="4"/>
  <c r="R385" i="4"/>
  <c r="M385" i="4" s="1"/>
  <c r="T401" i="4"/>
  <c r="R401" i="4"/>
  <c r="M401" i="4" s="1"/>
  <c r="T417" i="4"/>
  <c r="R417" i="4"/>
  <c r="M417" i="4" s="1"/>
  <c r="W433" i="4"/>
  <c r="U433" i="4"/>
  <c r="W449" i="4"/>
  <c r="U449" i="4"/>
  <c r="W465" i="4"/>
  <c r="U465" i="4"/>
  <c r="W481" i="4"/>
  <c r="U481" i="4"/>
  <c r="W497" i="4"/>
  <c r="U497" i="4"/>
  <c r="W513" i="4"/>
  <c r="U513" i="4"/>
  <c r="W529" i="4"/>
  <c r="U529" i="4"/>
  <c r="W545" i="4"/>
  <c r="U545" i="4"/>
  <c r="W561" i="4"/>
  <c r="U561" i="4"/>
  <c r="W577" i="4"/>
  <c r="U577" i="4"/>
  <c r="W593" i="4"/>
  <c r="U593" i="4"/>
  <c r="W609" i="4"/>
  <c r="U609" i="4"/>
  <c r="W625" i="4"/>
  <c r="U625" i="4"/>
  <c r="W641" i="4"/>
  <c r="U641" i="4"/>
  <c r="W657" i="4"/>
  <c r="U657" i="4"/>
  <c r="W673" i="4"/>
  <c r="U673" i="4"/>
  <c r="W689" i="4"/>
  <c r="U689" i="4"/>
  <c r="W705" i="4"/>
  <c r="U705" i="4"/>
  <c r="W721" i="4"/>
  <c r="U721" i="4"/>
  <c r="W737" i="4"/>
  <c r="U737" i="4"/>
  <c r="W753" i="4"/>
  <c r="U753" i="4"/>
  <c r="T769" i="4"/>
  <c r="R769" i="4"/>
  <c r="M769" i="4" s="1"/>
  <c r="T785" i="4"/>
  <c r="R785" i="4"/>
  <c r="M785" i="4" s="1"/>
  <c r="T801" i="4"/>
  <c r="R801" i="4"/>
  <c r="M801" i="4" s="1"/>
  <c r="T817" i="4"/>
  <c r="R817" i="4"/>
  <c r="M817" i="4" s="1"/>
  <c r="T833" i="4"/>
  <c r="R833" i="4"/>
  <c r="M833" i="4" s="1"/>
  <c r="T849" i="4"/>
  <c r="R849" i="4"/>
  <c r="M849" i="4" s="1"/>
  <c r="T865" i="4"/>
  <c r="R865" i="4"/>
  <c r="M865" i="4" s="1"/>
  <c r="T881" i="4"/>
  <c r="R881" i="4"/>
  <c r="M881" i="4" s="1"/>
  <c r="T897" i="4"/>
  <c r="R897" i="4"/>
  <c r="M897" i="4" s="1"/>
  <c r="T913" i="4"/>
  <c r="R913" i="4"/>
  <c r="M913" i="4" s="1"/>
  <c r="T929" i="4"/>
  <c r="R929" i="4"/>
  <c r="M929" i="4" s="1"/>
  <c r="T945" i="4"/>
  <c r="R945" i="4"/>
  <c r="M945" i="4" s="1"/>
  <c r="X957" i="4"/>
  <c r="V957" i="4"/>
  <c r="U1001" i="4"/>
  <c r="S1001" i="4"/>
  <c r="T1009" i="4"/>
  <c r="R1009" i="4"/>
  <c r="M1009" i="4" s="1"/>
  <c r="W1013" i="4"/>
  <c r="X1021" i="4"/>
  <c r="V1021" i="4"/>
  <c r="X1073" i="4"/>
  <c r="R1073" i="4"/>
  <c r="M1073" i="4" s="1"/>
  <c r="U1085" i="4"/>
  <c r="V1085" i="4"/>
  <c r="T1129" i="4"/>
  <c r="S1129" i="4"/>
  <c r="T1137" i="4"/>
  <c r="R1137" i="4"/>
  <c r="M1137" i="4" s="1"/>
  <c r="W1141" i="4"/>
  <c r="T1149" i="4"/>
  <c r="V1149" i="4"/>
  <c r="V1201" i="4"/>
  <c r="T1201" i="4"/>
  <c r="R1213" i="4"/>
  <c r="M1213" i="4" s="1"/>
  <c r="X1213" i="4"/>
  <c r="V1257" i="4"/>
  <c r="R1257" i="4"/>
  <c r="M1257" i="4" s="1"/>
  <c r="R1265" i="4"/>
  <c r="M1265" i="4" s="1"/>
  <c r="S1265" i="4"/>
  <c r="U1269" i="4"/>
  <c r="T1277" i="4"/>
  <c r="W1277" i="4"/>
  <c r="W1329" i="4"/>
  <c r="U1329" i="4"/>
  <c r="T1341" i="4"/>
  <c r="R1341" i="4"/>
  <c r="M1341" i="4" s="1"/>
  <c r="X1385" i="4"/>
  <c r="V1385" i="4"/>
  <c r="W1393" i="4"/>
  <c r="U1393" i="4"/>
  <c r="S1397" i="4"/>
  <c r="T1405" i="4"/>
  <c r="R1405" i="4"/>
  <c r="M1405" i="4" s="1"/>
  <c r="W1457" i="4"/>
  <c r="U1457" i="4"/>
  <c r="T1469" i="4"/>
  <c r="R1469" i="4"/>
  <c r="M1469" i="4" s="1"/>
  <c r="X1513" i="4"/>
  <c r="V1513" i="4"/>
  <c r="W1521" i="4"/>
  <c r="U1521" i="4"/>
  <c r="S1525" i="4"/>
  <c r="T1533" i="4"/>
  <c r="R1533" i="4"/>
  <c r="M1533" i="4" s="1"/>
  <c r="U1585" i="4"/>
  <c r="S1610" i="4"/>
  <c r="R1641" i="4"/>
  <c r="S1682" i="4"/>
  <c r="U1684" i="4"/>
  <c r="V1725" i="4"/>
  <c r="W1734" i="4"/>
  <c r="S1746" i="4"/>
  <c r="R1769" i="4"/>
  <c r="S1806" i="4"/>
  <c r="R1821" i="4"/>
  <c r="R1837" i="4"/>
  <c r="U1844" i="4"/>
  <c r="S1870" i="4"/>
  <c r="R1885" i="4"/>
  <c r="U1908" i="4"/>
  <c r="V66" i="4"/>
  <c r="R162" i="4"/>
  <c r="S194" i="4"/>
  <c r="X226" i="4"/>
  <c r="U258" i="4"/>
  <c r="W290" i="4"/>
  <c r="V322" i="4"/>
  <c r="W1042" i="4"/>
  <c r="R1478" i="4"/>
  <c r="R1568" i="4"/>
  <c r="S1933" i="4"/>
  <c r="P1746" i="4"/>
  <c r="M1746" i="4" s="1"/>
  <c r="R367" i="4"/>
  <c r="X375" i="4"/>
  <c r="R631" i="4"/>
  <c r="W695" i="4"/>
  <c r="U887" i="4"/>
  <c r="V947" i="4"/>
  <c r="V1187" i="4"/>
  <c r="S1940" i="4"/>
  <c r="W452" i="4"/>
  <c r="R548" i="4"/>
  <c r="T548" i="4"/>
  <c r="V548" i="4"/>
  <c r="X548" i="4"/>
  <c r="U548" i="4"/>
  <c r="W548" i="4"/>
  <c r="S548" i="4"/>
  <c r="P739" i="4"/>
  <c r="S739" i="4"/>
  <c r="U739" i="4"/>
  <c r="W739" i="4"/>
  <c r="R739" i="4"/>
  <c r="T739" i="4"/>
  <c r="X739" i="4"/>
  <c r="P910" i="4"/>
  <c r="M910" i="4" s="1"/>
  <c r="S910" i="4"/>
  <c r="U910" i="4"/>
  <c r="W910" i="4"/>
  <c r="V910" i="4"/>
  <c r="X910" i="4"/>
  <c r="R910" i="4"/>
  <c r="P1214" i="4"/>
  <c r="M1214" i="4" s="1"/>
  <c r="U1214" i="4"/>
  <c r="X1214" i="4"/>
  <c r="R1214" i="4"/>
  <c r="W1214" i="4"/>
  <c r="S1214" i="4"/>
  <c r="V1214" i="4"/>
  <c r="P1342" i="4"/>
  <c r="R1342" i="4"/>
  <c r="T1342" i="4"/>
  <c r="V1342" i="4"/>
  <c r="X1342" i="4"/>
  <c r="S1342" i="4"/>
  <c r="W1342" i="4"/>
  <c r="U1342" i="4"/>
  <c r="P1470" i="4"/>
  <c r="R1470" i="4"/>
  <c r="T1470" i="4"/>
  <c r="V1470" i="4"/>
  <c r="X1470" i="4"/>
  <c r="U1470" i="4"/>
  <c r="S1470" i="4"/>
  <c r="U1598" i="4"/>
  <c r="T1598" i="4"/>
  <c r="X1598" i="4"/>
  <c r="P1598" i="4"/>
  <c r="M1598" i="4" s="1"/>
  <c r="S1598" i="4"/>
  <c r="R1726" i="4"/>
  <c r="T1726" i="4"/>
  <c r="U1726" i="4"/>
  <c r="P1726" i="4"/>
  <c r="M1726" i="4" s="1"/>
  <c r="X1726" i="4"/>
  <c r="R1838" i="4"/>
  <c r="U1838" i="4"/>
  <c r="T1838" i="4"/>
  <c r="W1838" i="4"/>
  <c r="X1838" i="4"/>
  <c r="P1838" i="4"/>
  <c r="R1934" i="4"/>
  <c r="U1934" i="4"/>
  <c r="T1934" i="4"/>
  <c r="W1934" i="4"/>
  <c r="P1934" i="4"/>
  <c r="M1934" i="4" s="1"/>
  <c r="X1934" i="4"/>
  <c r="S356" i="4"/>
  <c r="U356" i="4"/>
  <c r="X356" i="4"/>
  <c r="R356" i="4"/>
  <c r="T356" i="4"/>
  <c r="V356" i="4"/>
  <c r="W356" i="4"/>
  <c r="U584" i="4"/>
  <c r="W584" i="4"/>
  <c r="R584" i="4"/>
  <c r="T584" i="4"/>
  <c r="X584" i="4"/>
  <c r="V584" i="4"/>
  <c r="S584" i="4"/>
  <c r="P811" i="4"/>
  <c r="T811" i="4"/>
  <c r="V811" i="4"/>
  <c r="S811" i="4"/>
  <c r="X811" i="4"/>
  <c r="W811" i="4"/>
  <c r="R811" i="4"/>
  <c r="P970" i="4"/>
  <c r="M970" i="4" s="1"/>
  <c r="W970" i="4"/>
  <c r="R970" i="4"/>
  <c r="T970" i="4"/>
  <c r="V970" i="4"/>
  <c r="S970" i="4"/>
  <c r="X970" i="4"/>
  <c r="U970" i="4"/>
  <c r="P1226" i="4"/>
  <c r="V1226" i="4"/>
  <c r="W1226" i="4"/>
  <c r="T1226" i="4"/>
  <c r="S1226" i="4"/>
  <c r="R1226" i="4"/>
  <c r="X1226" i="4"/>
  <c r="U1226" i="4"/>
  <c r="P1482" i="4"/>
  <c r="V1482" i="4"/>
  <c r="X1482" i="4"/>
  <c r="S1482" i="4"/>
  <c r="U1482" i="4"/>
  <c r="R1482" i="4"/>
  <c r="W1482" i="4"/>
  <c r="T1482" i="4"/>
  <c r="U1610" i="4"/>
  <c r="P1610" i="4"/>
  <c r="V1610" i="4"/>
  <c r="R1738" i="4"/>
  <c r="U1738" i="4"/>
  <c r="P1738" i="4"/>
  <c r="X1738" i="4"/>
  <c r="T1738" i="4"/>
  <c r="S1847" i="4"/>
  <c r="P1847" i="4"/>
  <c r="V1847" i="4"/>
  <c r="U1847" i="4"/>
  <c r="X1847" i="4"/>
  <c r="S1943" i="4"/>
  <c r="P1943" i="4"/>
  <c r="V1943" i="4"/>
  <c r="R1943" i="4"/>
  <c r="U1943" i="4"/>
  <c r="X1943" i="4"/>
  <c r="P667" i="4"/>
  <c r="M667" i="4" s="1"/>
  <c r="T667" i="4"/>
  <c r="R667" i="4"/>
  <c r="X667" i="4"/>
  <c r="V667" i="4"/>
  <c r="S667" i="4"/>
  <c r="W667" i="4"/>
  <c r="P582" i="4"/>
  <c r="S582" i="4"/>
  <c r="U582" i="4"/>
  <c r="W582" i="4"/>
  <c r="X582" i="4"/>
  <c r="R582" i="4"/>
  <c r="V582" i="4"/>
  <c r="T496" i="4"/>
  <c r="V496" i="4"/>
  <c r="X496" i="4"/>
  <c r="S496" i="4"/>
  <c r="U496" i="4"/>
  <c r="R496" i="4"/>
  <c r="M496" i="4" s="1"/>
  <c r="W496" i="4"/>
  <c r="P411" i="4"/>
  <c r="U411" i="4"/>
  <c r="S411" i="4"/>
  <c r="R411" i="4"/>
  <c r="W411" i="4"/>
  <c r="T411" i="4"/>
  <c r="X411" i="4"/>
  <c r="U1997" i="4"/>
  <c r="T1997" i="4"/>
  <c r="W1997" i="4"/>
  <c r="X1997" i="4"/>
  <c r="P1997" i="4"/>
  <c r="M1997" i="4" s="1"/>
  <c r="S1997" i="4"/>
  <c r="V1997" i="4"/>
  <c r="U1949" i="4"/>
  <c r="X1949" i="4"/>
  <c r="W1949" i="4"/>
  <c r="T1949" i="4"/>
  <c r="S1949" i="4"/>
  <c r="P1949" i="4"/>
  <c r="M1949" i="4" s="1"/>
  <c r="U1901" i="4"/>
  <c r="X1901" i="4"/>
  <c r="T1901" i="4"/>
  <c r="W1901" i="4"/>
  <c r="S1901" i="4"/>
  <c r="P1901" i="4"/>
  <c r="M1901" i="4" s="1"/>
  <c r="U1853" i="4"/>
  <c r="X1853" i="4"/>
  <c r="T1853" i="4"/>
  <c r="W1853" i="4"/>
  <c r="P1853" i="4"/>
  <c r="U1805" i="4"/>
  <c r="X1805" i="4"/>
  <c r="T1805" i="4"/>
  <c r="W1805" i="4"/>
  <c r="P1805" i="4"/>
  <c r="T1768" i="4"/>
  <c r="S1768" i="4"/>
  <c r="W1768" i="4"/>
  <c r="V1768" i="4"/>
  <c r="R1768" i="4"/>
  <c r="T1704" i="4"/>
  <c r="S1704" i="4"/>
  <c r="W1704" i="4"/>
  <c r="V1704" i="4"/>
  <c r="T1640" i="4"/>
  <c r="S1640" i="4"/>
  <c r="R1640" i="4"/>
  <c r="W1640" i="4"/>
  <c r="P1490" i="4"/>
  <c r="W1490" i="4"/>
  <c r="R1490" i="4"/>
  <c r="T1490" i="4"/>
  <c r="U1490" i="4"/>
  <c r="V1490" i="4"/>
  <c r="S1490" i="4"/>
  <c r="P1426" i="4"/>
  <c r="M1426" i="4" s="1"/>
  <c r="W1426" i="4"/>
  <c r="R1426" i="4"/>
  <c r="T1426" i="4"/>
  <c r="V1426" i="4"/>
  <c r="S1426" i="4"/>
  <c r="X1426" i="4"/>
  <c r="U1320" i="4"/>
  <c r="W1320" i="4"/>
  <c r="R1320" i="4"/>
  <c r="V1320" i="4"/>
  <c r="T1320" i="4"/>
  <c r="S1320" i="4"/>
  <c r="P1234" i="4"/>
  <c r="U1234" i="4"/>
  <c r="T1234" i="4"/>
  <c r="V1234" i="4"/>
  <c r="W1234" i="4"/>
  <c r="X1234" i="4"/>
  <c r="S1234" i="4"/>
  <c r="V1128" i="4"/>
  <c r="W1128" i="4"/>
  <c r="X1128" i="4"/>
  <c r="S1128" i="4"/>
  <c r="U1128" i="4"/>
  <c r="R1128" i="4"/>
  <c r="T1128" i="4"/>
  <c r="V1064" i="4"/>
  <c r="X1064" i="4"/>
  <c r="W1064" i="4"/>
  <c r="T1064" i="4"/>
  <c r="U1064" i="4"/>
  <c r="R1064" i="4"/>
  <c r="S1064" i="4"/>
  <c r="V1000" i="4"/>
  <c r="T1000" i="4"/>
  <c r="S1000" i="4"/>
  <c r="X1000" i="4"/>
  <c r="U1000" i="4"/>
  <c r="W1000" i="4"/>
  <c r="V936" i="4"/>
  <c r="T936" i="4"/>
  <c r="S936" i="4"/>
  <c r="R936" i="4"/>
  <c r="W936" i="4"/>
  <c r="U936" i="4"/>
  <c r="X936" i="4"/>
  <c r="P851" i="4"/>
  <c r="M851" i="4" s="1"/>
  <c r="U851" i="4"/>
  <c r="W851" i="4"/>
  <c r="T851" i="4"/>
  <c r="S851" i="4"/>
  <c r="X851" i="4"/>
  <c r="R851" i="4"/>
  <c r="V851" i="4"/>
  <c r="P766" i="4"/>
  <c r="S766" i="4"/>
  <c r="U766" i="4"/>
  <c r="W766" i="4"/>
  <c r="R766" i="4"/>
  <c r="X766" i="4"/>
  <c r="V766" i="4"/>
  <c r="U680" i="4"/>
  <c r="W680" i="4"/>
  <c r="R680" i="4"/>
  <c r="X680" i="4"/>
  <c r="V680" i="4"/>
  <c r="T680" i="4"/>
  <c r="S680" i="4"/>
  <c r="P595" i="4"/>
  <c r="S595" i="4"/>
  <c r="U595" i="4"/>
  <c r="W595" i="4"/>
  <c r="R595" i="4"/>
  <c r="V595" i="4"/>
  <c r="T595" i="4"/>
  <c r="P510" i="4"/>
  <c r="R510" i="4"/>
  <c r="T510" i="4"/>
  <c r="V510" i="4"/>
  <c r="X510" i="4"/>
  <c r="W510" i="4"/>
  <c r="U510" i="4"/>
  <c r="U424" i="4"/>
  <c r="W424" i="4"/>
  <c r="R424" i="4"/>
  <c r="V424" i="4"/>
  <c r="T424" i="4"/>
  <c r="X424" i="4"/>
  <c r="S424" i="4"/>
  <c r="T2004" i="4"/>
  <c r="S2004" i="4"/>
  <c r="V2004" i="4"/>
  <c r="R2004" i="4"/>
  <c r="U2004" i="4"/>
  <c r="T1956" i="4"/>
  <c r="W1956" i="4"/>
  <c r="V1956" i="4"/>
  <c r="S1956" i="4"/>
  <c r="U1956" i="4"/>
  <c r="T1892" i="4"/>
  <c r="W1892" i="4"/>
  <c r="S1892" i="4"/>
  <c r="V1892" i="4"/>
  <c r="R1892" i="4"/>
  <c r="T1828" i="4"/>
  <c r="S1828" i="4"/>
  <c r="V1828" i="4"/>
  <c r="W1828" i="4"/>
  <c r="U1777" i="4"/>
  <c r="T1777" i="4"/>
  <c r="S1777" i="4"/>
  <c r="X1777" i="4"/>
  <c r="U1713" i="4"/>
  <c r="T1713" i="4"/>
  <c r="S1713" i="4"/>
  <c r="R1670" i="4"/>
  <c r="U1670" i="4"/>
  <c r="P1670" i="4"/>
  <c r="M1670" i="4" s="1"/>
  <c r="X1670" i="4"/>
  <c r="T1670" i="4"/>
  <c r="U1606" i="4"/>
  <c r="W1606" i="4"/>
  <c r="P1606" i="4"/>
  <c r="M1606" i="4" s="1"/>
  <c r="V1606" i="4"/>
  <c r="R1606" i="4"/>
  <c r="P1542" i="4"/>
  <c r="S1542" i="4"/>
  <c r="U1542" i="4"/>
  <c r="W1542" i="4"/>
  <c r="R1542" i="4"/>
  <c r="V1542" i="4"/>
  <c r="T1542" i="4"/>
  <c r="P1350" i="4"/>
  <c r="S1350" i="4"/>
  <c r="U1350" i="4"/>
  <c r="W1350" i="4"/>
  <c r="X1350" i="4"/>
  <c r="R1350" i="4"/>
  <c r="V1350" i="4"/>
  <c r="X1308" i="4"/>
  <c r="S1308" i="4"/>
  <c r="U1308" i="4"/>
  <c r="R1308" i="4"/>
  <c r="M1308" i="4" s="1"/>
  <c r="W1308" i="4"/>
  <c r="T1308" i="4"/>
  <c r="V1308" i="4"/>
  <c r="V1244" i="4"/>
  <c r="U1244" i="4"/>
  <c r="S1244" i="4"/>
  <c r="X1244" i="4"/>
  <c r="R1244" i="4"/>
  <c r="M1244" i="4" s="1"/>
  <c r="T1244" i="4"/>
  <c r="W1244" i="4"/>
  <c r="R1180" i="4"/>
  <c r="M1180" i="4" s="1"/>
  <c r="T1180" i="4"/>
  <c r="X1180" i="4"/>
  <c r="U1180" i="4"/>
  <c r="V1180" i="4"/>
  <c r="W1180" i="4"/>
  <c r="S1180" i="4"/>
  <c r="R1116" i="4"/>
  <c r="M1116" i="4" s="1"/>
  <c r="W1116" i="4"/>
  <c r="S1116" i="4"/>
  <c r="U1116" i="4"/>
  <c r="X1116" i="4"/>
  <c r="V1116" i="4"/>
  <c r="T1116" i="4"/>
  <c r="R1052" i="4"/>
  <c r="M1052" i="4" s="1"/>
  <c r="T1052" i="4"/>
  <c r="V1052" i="4"/>
  <c r="X1052" i="4"/>
  <c r="S1052" i="4"/>
  <c r="W1052" i="4"/>
  <c r="U1052" i="4"/>
  <c r="R988" i="4"/>
  <c r="M988" i="4" s="1"/>
  <c r="T988" i="4"/>
  <c r="V988" i="4"/>
  <c r="X988" i="4"/>
  <c r="S988" i="4"/>
  <c r="W988" i="4"/>
  <c r="U988" i="4"/>
  <c r="V920" i="4"/>
  <c r="X920" i="4"/>
  <c r="S920" i="4"/>
  <c r="U920" i="4"/>
  <c r="R920" i="4"/>
  <c r="W920" i="4"/>
  <c r="T920" i="4"/>
  <c r="P835" i="4"/>
  <c r="M835" i="4" s="1"/>
  <c r="U835" i="4"/>
  <c r="W835" i="4"/>
  <c r="R835" i="4"/>
  <c r="V835" i="4"/>
  <c r="T835" i="4"/>
  <c r="X835" i="4"/>
  <c r="P750" i="4"/>
  <c r="M750" i="4" s="1"/>
  <c r="R750" i="4"/>
  <c r="T750" i="4"/>
  <c r="V750" i="4"/>
  <c r="X750" i="4"/>
  <c r="W750" i="4"/>
  <c r="U750" i="4"/>
  <c r="R692" i="4"/>
  <c r="T692" i="4"/>
  <c r="V692" i="4"/>
  <c r="S692" i="4"/>
  <c r="X692" i="4"/>
  <c r="U692" i="4"/>
  <c r="W692" i="4"/>
  <c r="P607" i="4"/>
  <c r="M607" i="4" s="1"/>
  <c r="W607" i="4"/>
  <c r="R607" i="4"/>
  <c r="T607" i="4"/>
  <c r="V607" i="4"/>
  <c r="S607" i="4"/>
  <c r="X607" i="4"/>
  <c r="U607" i="4"/>
  <c r="P522" i="4"/>
  <c r="M522" i="4" s="1"/>
  <c r="V522" i="4"/>
  <c r="X522" i="4"/>
  <c r="S522" i="4"/>
  <c r="U522" i="4"/>
  <c r="T522" i="4"/>
  <c r="R522" i="4"/>
  <c r="R436" i="4"/>
  <c r="T436" i="4"/>
  <c r="W436" i="4"/>
  <c r="X436" i="4"/>
  <c r="S436" i="4"/>
  <c r="U436" i="4"/>
  <c r="V436" i="4"/>
  <c r="P351" i="4"/>
  <c r="M351" i="4" s="1"/>
  <c r="X351" i="4"/>
  <c r="S351" i="4"/>
  <c r="U351" i="4"/>
  <c r="W351" i="4"/>
  <c r="V351" i="4"/>
  <c r="T351" i="4"/>
  <c r="S1747" i="4"/>
  <c r="V1747" i="4"/>
  <c r="P1747" i="4"/>
  <c r="M1747" i="4" s="1"/>
  <c r="R1747" i="4"/>
  <c r="U1747" i="4"/>
  <c r="S1699" i="4"/>
  <c r="V1699" i="4"/>
  <c r="R1699" i="4"/>
  <c r="P1699" i="4"/>
  <c r="M1699" i="4" s="1"/>
  <c r="S1651" i="4"/>
  <c r="V1651" i="4"/>
  <c r="P1651" i="4"/>
  <c r="R1651" i="4"/>
  <c r="U1651" i="4"/>
  <c r="W1603" i="4"/>
  <c r="R1603" i="4"/>
  <c r="P1603" i="4"/>
  <c r="M1603" i="4" s="1"/>
  <c r="V1603" i="4"/>
  <c r="U1603" i="4"/>
  <c r="P1555" i="4"/>
  <c r="T1555" i="4"/>
  <c r="V1555" i="4"/>
  <c r="X1555" i="4"/>
  <c r="U1555" i="4"/>
  <c r="R1555" i="4"/>
  <c r="W1555" i="4"/>
  <c r="P1507" i="4"/>
  <c r="T1507" i="4"/>
  <c r="V1507" i="4"/>
  <c r="U1507" i="4"/>
  <c r="S1507" i="4"/>
  <c r="R1507" i="4"/>
  <c r="W1507" i="4"/>
  <c r="X1507" i="4"/>
  <c r="P1459" i="4"/>
  <c r="T1459" i="4"/>
  <c r="V1459" i="4"/>
  <c r="S1459" i="4"/>
  <c r="R1459" i="4"/>
  <c r="W1459" i="4"/>
  <c r="U1459" i="4"/>
  <c r="X1459" i="4"/>
  <c r="P1411" i="4"/>
  <c r="M1411" i="4" s="1"/>
  <c r="T1411" i="4"/>
  <c r="V1411" i="4"/>
  <c r="W1411" i="4"/>
  <c r="X1411" i="4"/>
  <c r="R1411" i="4"/>
  <c r="U1411" i="4"/>
  <c r="P1363" i="4"/>
  <c r="T1363" i="4"/>
  <c r="V1363" i="4"/>
  <c r="X1363" i="4"/>
  <c r="U1363" i="4"/>
  <c r="S1363" i="4"/>
  <c r="W1363" i="4"/>
  <c r="R1363" i="4"/>
  <c r="P1315" i="4"/>
  <c r="T1315" i="4"/>
  <c r="V1315" i="4"/>
  <c r="U1315" i="4"/>
  <c r="S1315" i="4"/>
  <c r="R1315" i="4"/>
  <c r="W1315" i="4"/>
  <c r="X1315" i="4"/>
  <c r="P1267" i="4"/>
  <c r="M1267" i="4" s="1"/>
  <c r="W1267" i="4"/>
  <c r="V1267" i="4"/>
  <c r="U1267" i="4"/>
  <c r="T1267" i="4"/>
  <c r="R1267" i="4"/>
  <c r="S1267" i="4"/>
  <c r="X1267" i="4"/>
  <c r="P1219" i="4"/>
  <c r="M1219" i="4" s="1"/>
  <c r="U1219" i="4"/>
  <c r="T1219" i="4"/>
  <c r="W1219" i="4"/>
  <c r="V1219" i="4"/>
  <c r="S1219" i="4"/>
  <c r="X1219" i="4"/>
  <c r="R1219" i="4"/>
  <c r="P1171" i="4"/>
  <c r="U1171" i="4"/>
  <c r="W1171" i="4"/>
  <c r="S1171" i="4"/>
  <c r="R1171" i="4"/>
  <c r="V1171" i="4"/>
  <c r="T1171" i="4"/>
  <c r="X1171" i="4"/>
  <c r="P1123" i="4"/>
  <c r="M1123" i="4" s="1"/>
  <c r="U1123" i="4"/>
  <c r="R1123" i="4"/>
  <c r="V1123" i="4"/>
  <c r="T1123" i="4"/>
  <c r="W1123" i="4"/>
  <c r="X1123" i="4"/>
  <c r="S1123" i="4"/>
  <c r="P1075" i="4"/>
  <c r="U1075" i="4"/>
  <c r="W1075" i="4"/>
  <c r="X1075" i="4"/>
  <c r="R1075" i="4"/>
  <c r="S1075" i="4"/>
  <c r="T1075" i="4"/>
  <c r="V1075" i="4"/>
  <c r="P1027" i="4"/>
  <c r="M1027" i="4" s="1"/>
  <c r="U1027" i="4"/>
  <c r="W1027" i="4"/>
  <c r="R1027" i="4"/>
  <c r="V1027" i="4"/>
  <c r="S1027" i="4"/>
  <c r="X1027" i="4"/>
  <c r="P979" i="4"/>
  <c r="U979" i="4"/>
  <c r="W979" i="4"/>
  <c r="V979" i="4"/>
  <c r="T979" i="4"/>
  <c r="S979" i="4"/>
  <c r="X979" i="4"/>
  <c r="P930" i="4"/>
  <c r="X930" i="4"/>
  <c r="S930" i="4"/>
  <c r="U930" i="4"/>
  <c r="T930" i="4"/>
  <c r="V930" i="4"/>
  <c r="R930" i="4"/>
  <c r="P866" i="4"/>
  <c r="M866" i="4" s="1"/>
  <c r="X866" i="4"/>
  <c r="S866" i="4"/>
  <c r="U866" i="4"/>
  <c r="W866" i="4"/>
  <c r="T866" i="4"/>
  <c r="V866" i="4"/>
  <c r="P802" i="4"/>
  <c r="M802" i="4" s="1"/>
  <c r="X802" i="4"/>
  <c r="S802" i="4"/>
  <c r="U802" i="4"/>
  <c r="T802" i="4"/>
  <c r="R802" i="4"/>
  <c r="V802" i="4"/>
  <c r="X716" i="4"/>
  <c r="S716" i="4"/>
  <c r="U716" i="4"/>
  <c r="W716" i="4"/>
  <c r="T716" i="4"/>
  <c r="R716" i="4"/>
  <c r="M716" i="4" s="1"/>
  <c r="V716" i="4"/>
  <c r="X652" i="4"/>
  <c r="S652" i="4"/>
  <c r="U652" i="4"/>
  <c r="W652" i="4"/>
  <c r="R652" i="4"/>
  <c r="M652" i="4" s="1"/>
  <c r="V652" i="4"/>
  <c r="T652" i="4"/>
  <c r="X588" i="4"/>
  <c r="S588" i="4"/>
  <c r="U588" i="4"/>
  <c r="W588" i="4"/>
  <c r="T588" i="4"/>
  <c r="R588" i="4"/>
  <c r="M588" i="4" s="1"/>
  <c r="V588" i="4"/>
  <c r="X524" i="4"/>
  <c r="S524" i="4"/>
  <c r="U524" i="4"/>
  <c r="W524" i="4"/>
  <c r="R524" i="4"/>
  <c r="M524" i="4" s="1"/>
  <c r="V524" i="4"/>
  <c r="T524" i="4"/>
  <c r="X460" i="4"/>
  <c r="S460" i="4"/>
  <c r="U460" i="4"/>
  <c r="R460" i="4"/>
  <c r="W460" i="4"/>
  <c r="T460" i="4"/>
  <c r="P418" i="4"/>
  <c r="X418" i="4"/>
  <c r="S418" i="4"/>
  <c r="U418" i="4"/>
  <c r="V418" i="4"/>
  <c r="R418" i="4"/>
  <c r="W418" i="4"/>
  <c r="P354" i="4"/>
  <c r="M354" i="4" s="1"/>
  <c r="X354" i="4"/>
  <c r="S354" i="4"/>
  <c r="U354" i="4"/>
  <c r="T354" i="4"/>
  <c r="V354" i="4"/>
  <c r="R354" i="4"/>
  <c r="S324" i="4"/>
  <c r="W324" i="4"/>
  <c r="U324" i="4"/>
  <c r="X324" i="4"/>
  <c r="T324" i="4"/>
  <c r="R324" i="4"/>
  <c r="V324" i="4"/>
  <c r="S292" i="4"/>
  <c r="R292" i="4"/>
  <c r="T292" i="4"/>
  <c r="V292" i="4"/>
  <c r="X292" i="4"/>
  <c r="U292" i="4"/>
  <c r="W292" i="4"/>
  <c r="V260" i="4"/>
  <c r="R260" i="4"/>
  <c r="T260" i="4"/>
  <c r="W260" i="4"/>
  <c r="X260" i="4"/>
  <c r="U260" i="4"/>
  <c r="S260" i="4"/>
  <c r="W228" i="4"/>
  <c r="V228" i="4"/>
  <c r="U228" i="4"/>
  <c r="S228" i="4"/>
  <c r="R228" i="4"/>
  <c r="T228" i="4"/>
  <c r="X228" i="4"/>
  <c r="W196" i="4"/>
  <c r="T196" i="4"/>
  <c r="R196" i="4"/>
  <c r="X196" i="4"/>
  <c r="U196" i="4"/>
  <c r="V196" i="4"/>
  <c r="U164" i="4"/>
  <c r="X164" i="4"/>
  <c r="W164" i="4"/>
  <c r="S164" i="4"/>
  <c r="R164" i="4"/>
  <c r="T164" i="4"/>
  <c r="W132" i="4"/>
  <c r="T132" i="4"/>
  <c r="R132" i="4"/>
  <c r="X132" i="4"/>
  <c r="V132" i="4"/>
  <c r="S132" i="4"/>
  <c r="X100" i="4"/>
  <c r="W100" i="4"/>
  <c r="V100" i="4"/>
  <c r="R100" i="4"/>
  <c r="S100" i="4"/>
  <c r="T100" i="4"/>
  <c r="S68" i="4"/>
  <c r="W68" i="4"/>
  <c r="U68" i="4"/>
  <c r="X68" i="4"/>
  <c r="T68" i="4"/>
  <c r="R68" i="4"/>
  <c r="V68" i="4"/>
  <c r="R36" i="4"/>
  <c r="X36" i="4"/>
  <c r="W36" i="4"/>
  <c r="U36" i="4"/>
  <c r="S36" i="4"/>
  <c r="T36" i="4"/>
  <c r="V36" i="4"/>
  <c r="P335" i="4"/>
  <c r="M335" i="4" s="1"/>
  <c r="X335" i="4"/>
  <c r="S335" i="4"/>
  <c r="U335" i="4"/>
  <c r="W335" i="4"/>
  <c r="R335" i="4"/>
  <c r="V335" i="4"/>
  <c r="P303" i="4"/>
  <c r="M303" i="4" s="1"/>
  <c r="X303" i="4"/>
  <c r="S303" i="4"/>
  <c r="U303" i="4"/>
  <c r="W303" i="4"/>
  <c r="R303" i="4"/>
  <c r="V303" i="4"/>
  <c r="P271" i="4"/>
  <c r="X271" i="4"/>
  <c r="S271" i="4"/>
  <c r="U271" i="4"/>
  <c r="W271" i="4"/>
  <c r="R271" i="4"/>
  <c r="V271" i="4"/>
  <c r="P239" i="4"/>
  <c r="R239" i="4"/>
  <c r="T239" i="4"/>
  <c r="V239" i="4"/>
  <c r="X239" i="4"/>
  <c r="S239" i="4"/>
  <c r="W239" i="4"/>
  <c r="P207" i="4"/>
  <c r="M207" i="4" s="1"/>
  <c r="R207" i="4"/>
  <c r="T207" i="4"/>
  <c r="V207" i="4"/>
  <c r="X207" i="4"/>
  <c r="S207" i="4"/>
  <c r="W207" i="4"/>
  <c r="P175" i="4"/>
  <c r="M175" i="4" s="1"/>
  <c r="W175" i="4"/>
  <c r="T175" i="4"/>
  <c r="V175" i="4"/>
  <c r="U175" i="4"/>
  <c r="R175" i="4"/>
  <c r="X175" i="4"/>
  <c r="P143" i="4"/>
  <c r="R143" i="4"/>
  <c r="T143" i="4"/>
  <c r="V143" i="4"/>
  <c r="X143" i="4"/>
  <c r="S143" i="4"/>
  <c r="W143" i="4"/>
  <c r="P111" i="4"/>
  <c r="V111" i="4"/>
  <c r="X111" i="4"/>
  <c r="U111" i="4"/>
  <c r="T111" i="4"/>
  <c r="W111" i="4"/>
  <c r="S111" i="4"/>
  <c r="P79" i="4"/>
  <c r="X79" i="4"/>
  <c r="S79" i="4"/>
  <c r="U79" i="4"/>
  <c r="W79" i="4"/>
  <c r="R79" i="4"/>
  <c r="V79" i="4"/>
  <c r="P47" i="4"/>
  <c r="M47" i="4" s="1"/>
  <c r="W47" i="4"/>
  <c r="R47" i="4"/>
  <c r="T47" i="4"/>
  <c r="V47" i="4"/>
  <c r="X47" i="4"/>
  <c r="U47" i="4"/>
  <c r="W31" i="4"/>
  <c r="R31" i="4"/>
  <c r="T31" i="4"/>
  <c r="V31" i="4"/>
  <c r="X31" i="4"/>
  <c r="U31" i="4"/>
  <c r="P338" i="4"/>
  <c r="X338" i="4"/>
  <c r="S338" i="4"/>
  <c r="U338" i="4"/>
  <c r="W338" i="4"/>
  <c r="T338" i="4"/>
  <c r="V338" i="4"/>
  <c r="P306" i="4"/>
  <c r="X306" i="4"/>
  <c r="S306" i="4"/>
  <c r="U306" i="4"/>
  <c r="V306" i="4"/>
  <c r="R306" i="4"/>
  <c r="W306" i="4"/>
  <c r="P274" i="4"/>
  <c r="X274" i="4"/>
  <c r="S274" i="4"/>
  <c r="U274" i="4"/>
  <c r="W274" i="4"/>
  <c r="T274" i="4"/>
  <c r="V274" i="4"/>
  <c r="P242" i="4"/>
  <c r="R242" i="4"/>
  <c r="T242" i="4"/>
  <c r="V242" i="4"/>
  <c r="S242" i="4"/>
  <c r="W242" i="4"/>
  <c r="X242" i="4"/>
  <c r="P210" i="4"/>
  <c r="R210" i="4"/>
  <c r="T210" i="4"/>
  <c r="V210" i="4"/>
  <c r="X210" i="4"/>
  <c r="U210" i="4"/>
  <c r="S210" i="4"/>
  <c r="P178" i="4"/>
  <c r="S178" i="4"/>
  <c r="R178" i="4"/>
  <c r="X178" i="4"/>
  <c r="T178" i="4"/>
  <c r="U178" i="4"/>
  <c r="V178" i="4"/>
  <c r="P130" i="4"/>
  <c r="M130" i="4" s="1"/>
  <c r="R130" i="4"/>
  <c r="T130" i="4"/>
  <c r="V130" i="4"/>
  <c r="S130" i="4"/>
  <c r="X130" i="4"/>
  <c r="U130" i="4"/>
  <c r="P98" i="4"/>
  <c r="W98" i="4"/>
  <c r="U98" i="4"/>
  <c r="S98" i="4"/>
  <c r="R98" i="4"/>
  <c r="X98" i="4"/>
  <c r="T98" i="4"/>
  <c r="P82" i="4"/>
  <c r="X82" i="4"/>
  <c r="S82" i="4"/>
  <c r="U82" i="4"/>
  <c r="W82" i="4"/>
  <c r="T82" i="4"/>
  <c r="V82" i="4"/>
  <c r="P34" i="4"/>
  <c r="W34" i="4"/>
  <c r="R34" i="4"/>
  <c r="T34" i="4"/>
  <c r="S34" i="4"/>
  <c r="X34" i="4"/>
  <c r="U34" i="4"/>
  <c r="R1597" i="4"/>
  <c r="S1603" i="4"/>
  <c r="S1606" i="4"/>
  <c r="T1618" i="4"/>
  <c r="W1635" i="4"/>
  <c r="X1640" i="4"/>
  <c r="W1651" i="4"/>
  <c r="W1683" i="4"/>
  <c r="W1699" i="4"/>
  <c r="X1704" i="4"/>
  <c r="V1726" i="4"/>
  <c r="W1731" i="4"/>
  <c r="W1747" i="4"/>
  <c r="X1768" i="4"/>
  <c r="W1779" i="4"/>
  <c r="V1838" i="4"/>
  <c r="V1870" i="4"/>
  <c r="V1934" i="4"/>
  <c r="V1966" i="4"/>
  <c r="P36" i="4"/>
  <c r="M36" i="4" s="1"/>
  <c r="P52" i="4"/>
  <c r="M52" i="4" s="1"/>
  <c r="P68" i="4"/>
  <c r="M68" i="4" s="1"/>
  <c r="P84" i="4"/>
  <c r="M84" i="4" s="1"/>
  <c r="P100" i="4"/>
  <c r="M100" i="4" s="1"/>
  <c r="P116" i="4"/>
  <c r="M116" i="4" s="1"/>
  <c r="P132" i="4"/>
  <c r="M132" i="4" s="1"/>
  <c r="P148" i="4"/>
  <c r="M148" i="4" s="1"/>
  <c r="P164" i="4"/>
  <c r="M164" i="4" s="1"/>
  <c r="P180" i="4"/>
  <c r="M180" i="4" s="1"/>
  <c r="P196" i="4"/>
  <c r="M196" i="4" s="1"/>
  <c r="P212" i="4"/>
  <c r="M212" i="4" s="1"/>
  <c r="P228" i="4"/>
  <c r="M228" i="4" s="1"/>
  <c r="P244" i="4"/>
  <c r="M244" i="4" s="1"/>
  <c r="P260" i="4"/>
  <c r="M260" i="4" s="1"/>
  <c r="P276" i="4"/>
  <c r="M276" i="4" s="1"/>
  <c r="P292" i="4"/>
  <c r="M292" i="4" s="1"/>
  <c r="P308" i="4"/>
  <c r="P324" i="4"/>
  <c r="M324" i="4" s="1"/>
  <c r="P356" i="4"/>
  <c r="M356" i="4" s="1"/>
  <c r="P436" i="4"/>
  <c r="M436" i="4" s="1"/>
  <c r="P452" i="4"/>
  <c r="M452" i="4" s="1"/>
  <c r="P548" i="4"/>
  <c r="M548" i="4" s="1"/>
  <c r="P692" i="4"/>
  <c r="M692" i="4" s="1"/>
  <c r="P708" i="4"/>
  <c r="M708" i="4" s="1"/>
  <c r="P1796" i="4"/>
  <c r="M1796" i="4" s="1"/>
  <c r="P1828" i="4"/>
  <c r="P1844" i="4"/>
  <c r="M1844" i="4" s="1"/>
  <c r="P1876" i="4"/>
  <c r="M1876" i="4" s="1"/>
  <c r="P1892" i="4"/>
  <c r="M1892" i="4" s="1"/>
  <c r="P1924" i="4"/>
  <c r="M1924" i="4" s="1"/>
  <c r="P1956" i="4"/>
  <c r="P1972" i="4"/>
  <c r="M1972" i="4" s="1"/>
  <c r="P2004" i="4"/>
  <c r="M2004" i="4" s="1"/>
  <c r="V9" i="4"/>
  <c r="W45" i="4"/>
  <c r="U45" i="4"/>
  <c r="U53" i="4"/>
  <c r="V53" i="4"/>
  <c r="T61" i="4"/>
  <c r="R61" i="4"/>
  <c r="M61" i="4" s="1"/>
  <c r="X73" i="4"/>
  <c r="V73" i="4"/>
  <c r="V109" i="4"/>
  <c r="T109" i="4"/>
  <c r="V137" i="4"/>
  <c r="W137" i="4"/>
  <c r="U141" i="4"/>
  <c r="S141" i="4"/>
  <c r="W157" i="4"/>
  <c r="S157" i="4"/>
  <c r="W173" i="4"/>
  <c r="U173" i="4"/>
  <c r="R201" i="4"/>
  <c r="M201" i="4" s="1"/>
  <c r="W201" i="4"/>
  <c r="U221" i="4"/>
  <c r="S221" i="4"/>
  <c r="X225" i="4"/>
  <c r="W261" i="4"/>
  <c r="X261" i="4"/>
  <c r="T265" i="4"/>
  <c r="R265" i="4"/>
  <c r="M265" i="4" s="1"/>
  <c r="W273" i="4"/>
  <c r="T285" i="4"/>
  <c r="R285" i="4"/>
  <c r="M285" i="4" s="1"/>
  <c r="U309" i="4"/>
  <c r="S309" i="4"/>
  <c r="X329" i="4"/>
  <c r="V329" i="4"/>
  <c r="W337" i="4"/>
  <c r="W353" i="4"/>
  <c r="W369" i="4"/>
  <c r="W385" i="4"/>
  <c r="W401" i="4"/>
  <c r="W417" i="4"/>
  <c r="S433" i="4"/>
  <c r="S449" i="4"/>
  <c r="S465" i="4"/>
  <c r="S481" i="4"/>
  <c r="S497" i="4"/>
  <c r="S513" i="4"/>
  <c r="S529" i="4"/>
  <c r="S545" i="4"/>
  <c r="S561" i="4"/>
  <c r="S577" i="4"/>
  <c r="S593" i="4"/>
  <c r="S609" i="4"/>
  <c r="S625" i="4"/>
  <c r="S641" i="4"/>
  <c r="S657" i="4"/>
  <c r="S673" i="4"/>
  <c r="S689" i="4"/>
  <c r="S705" i="4"/>
  <c r="S721" i="4"/>
  <c r="S737" i="4"/>
  <c r="S753" i="4"/>
  <c r="W769" i="4"/>
  <c r="W785" i="4"/>
  <c r="W801" i="4"/>
  <c r="W817" i="4"/>
  <c r="W833" i="4"/>
  <c r="W849" i="4"/>
  <c r="W865" i="4"/>
  <c r="W881" i="4"/>
  <c r="W897" i="4"/>
  <c r="W913" i="4"/>
  <c r="W929" i="4"/>
  <c r="W945" i="4"/>
  <c r="T957" i="4"/>
  <c r="R957" i="4"/>
  <c r="M957" i="4" s="1"/>
  <c r="X1001" i="4"/>
  <c r="V1001" i="4"/>
  <c r="W1009" i="4"/>
  <c r="U1013" i="4"/>
  <c r="S1013" i="4"/>
  <c r="T1021" i="4"/>
  <c r="R1021" i="4"/>
  <c r="M1021" i="4" s="1"/>
  <c r="W1073" i="4"/>
  <c r="T1085" i="4"/>
  <c r="R1085" i="4"/>
  <c r="M1085" i="4" s="1"/>
  <c r="X1129" i="4"/>
  <c r="V1129" i="4"/>
  <c r="W1137" i="4"/>
  <c r="T1141" i="4"/>
  <c r="S1141" i="4"/>
  <c r="U1149" i="4"/>
  <c r="R1149" i="4"/>
  <c r="M1149" i="4" s="1"/>
  <c r="R1201" i="4"/>
  <c r="M1201" i="4" s="1"/>
  <c r="W1213" i="4"/>
  <c r="T1213" i="4"/>
  <c r="U1257" i="4"/>
  <c r="W1257" i="4"/>
  <c r="V1265" i="4"/>
  <c r="X1269" i="4"/>
  <c r="T1269" i="4"/>
  <c r="X1277" i="4"/>
  <c r="S1277" i="4"/>
  <c r="S1329" i="4"/>
  <c r="W1341" i="4"/>
  <c r="U1341" i="4"/>
  <c r="T1385" i="4"/>
  <c r="R1385" i="4"/>
  <c r="M1385" i="4" s="1"/>
  <c r="S1393" i="4"/>
  <c r="X1397" i="4"/>
  <c r="V1397" i="4"/>
  <c r="W1405" i="4"/>
  <c r="U1405" i="4"/>
  <c r="S1457" i="4"/>
  <c r="W1469" i="4"/>
  <c r="U1469" i="4"/>
  <c r="T1513" i="4"/>
  <c r="R1513" i="4"/>
  <c r="M1513" i="4" s="1"/>
  <c r="S1521" i="4"/>
  <c r="X1525" i="4"/>
  <c r="V1525" i="4"/>
  <c r="W1533" i="4"/>
  <c r="U1533" i="4"/>
  <c r="T1603" i="4"/>
  <c r="X1610" i="4"/>
  <c r="V1641" i="4"/>
  <c r="W1682" i="4"/>
  <c r="U1696" i="4"/>
  <c r="S1726" i="4"/>
  <c r="W1746" i="4"/>
  <c r="V1769" i="4"/>
  <c r="V1821" i="4"/>
  <c r="U1828" i="4"/>
  <c r="T1847" i="4"/>
  <c r="U1892" i="4"/>
  <c r="V1901" i="4"/>
  <c r="T1911" i="4"/>
  <c r="V1949" i="4"/>
  <c r="P1649" i="4"/>
  <c r="P1777" i="4"/>
  <c r="S494" i="4"/>
  <c r="X794" i="4"/>
  <c r="W802" i="4"/>
  <c r="W930" i="4"/>
  <c r="R1828" i="4"/>
  <c r="P1682" i="4"/>
  <c r="M1682" i="4" s="1"/>
  <c r="S47" i="4"/>
  <c r="T79" i="4"/>
  <c r="R111" i="4"/>
  <c r="U143" i="4"/>
  <c r="S175" i="4"/>
  <c r="U207" i="4"/>
  <c r="U239" i="4"/>
  <c r="T271" i="4"/>
  <c r="T303" i="4"/>
  <c r="T335" i="4"/>
  <c r="U355" i="4"/>
  <c r="T503" i="4"/>
  <c r="U667" i="4"/>
  <c r="R979" i="4"/>
  <c r="X1965" i="4"/>
  <c r="V52" i="4"/>
  <c r="U116" i="4"/>
  <c r="U132" i="4"/>
  <c r="T148" i="4"/>
  <c r="V164" i="4"/>
  <c r="R308" i="4"/>
  <c r="S440" i="4"/>
  <c r="P662" i="4"/>
  <c r="M662" i="4" s="1"/>
  <c r="S662" i="4"/>
  <c r="U662" i="4"/>
  <c r="W662" i="4"/>
  <c r="V662" i="4"/>
  <c r="T662" i="4"/>
  <c r="X662" i="4"/>
  <c r="S852" i="4"/>
  <c r="U852" i="4"/>
  <c r="W852" i="4"/>
  <c r="T852" i="4"/>
  <c r="R852" i="4"/>
  <c r="M852" i="4" s="1"/>
  <c r="X852" i="4"/>
  <c r="V852" i="4"/>
  <c r="P958" i="4"/>
  <c r="M958" i="4" s="1"/>
  <c r="S958" i="4"/>
  <c r="U958" i="4"/>
  <c r="W958" i="4"/>
  <c r="V958" i="4"/>
  <c r="R958" i="4"/>
  <c r="T958" i="4"/>
  <c r="S1044" i="4"/>
  <c r="U1044" i="4"/>
  <c r="W1044" i="4"/>
  <c r="X1044" i="4"/>
  <c r="R1044" i="4"/>
  <c r="M1044" i="4" s="1"/>
  <c r="T1044" i="4"/>
  <c r="V1044" i="4"/>
  <c r="T1172" i="4"/>
  <c r="S1172" i="4"/>
  <c r="U1172" i="4"/>
  <c r="W1172" i="4"/>
  <c r="X1172" i="4"/>
  <c r="V1172" i="4"/>
  <c r="R1172" i="4"/>
  <c r="M1172" i="4" s="1"/>
  <c r="W1300" i="4"/>
  <c r="V1300" i="4"/>
  <c r="T1300" i="4"/>
  <c r="U1300" i="4"/>
  <c r="R1300" i="4"/>
  <c r="M1300" i="4" s="1"/>
  <c r="S1300" i="4"/>
  <c r="X1300" i="4"/>
  <c r="R1428" i="4"/>
  <c r="M1428" i="4" s="1"/>
  <c r="V1428" i="4"/>
  <c r="T1428" i="4"/>
  <c r="S1428" i="4"/>
  <c r="X1428" i="4"/>
  <c r="U1428" i="4"/>
  <c r="W1428" i="4"/>
  <c r="R1556" i="4"/>
  <c r="M1556" i="4" s="1"/>
  <c r="X1556" i="4"/>
  <c r="W1556" i="4"/>
  <c r="U1556" i="4"/>
  <c r="S1556" i="4"/>
  <c r="V1556" i="4"/>
  <c r="T1556" i="4"/>
  <c r="T1684" i="4"/>
  <c r="W1684" i="4"/>
  <c r="S1684" i="4"/>
  <c r="V1684" i="4"/>
  <c r="R1684" i="4"/>
  <c r="M1684" i="4" s="1"/>
  <c r="R1806" i="4"/>
  <c r="U1806" i="4"/>
  <c r="T1806" i="4"/>
  <c r="W1806" i="4"/>
  <c r="P1806" i="4"/>
  <c r="M1806" i="4" s="1"/>
  <c r="X1806" i="4"/>
  <c r="R1902" i="4"/>
  <c r="T1902" i="4"/>
  <c r="P1902" i="4"/>
  <c r="M1902" i="4" s="1"/>
  <c r="W1902" i="4"/>
  <c r="U1902" i="4"/>
  <c r="R1998" i="4"/>
  <c r="T1998" i="4"/>
  <c r="U1998" i="4"/>
  <c r="X1998" i="4"/>
  <c r="W1998" i="4"/>
  <c r="S1998" i="4"/>
  <c r="P698" i="4"/>
  <c r="M698" i="4" s="1"/>
  <c r="V698" i="4"/>
  <c r="X698" i="4"/>
  <c r="S698" i="4"/>
  <c r="U698" i="4"/>
  <c r="W698" i="4"/>
  <c r="T698" i="4"/>
  <c r="S868" i="4"/>
  <c r="U868" i="4"/>
  <c r="W868" i="4"/>
  <c r="V868" i="4"/>
  <c r="T868" i="4"/>
  <c r="R868" i="4"/>
  <c r="M868" i="4" s="1"/>
  <c r="X868" i="4"/>
  <c r="P926" i="4"/>
  <c r="S926" i="4"/>
  <c r="U926" i="4"/>
  <c r="W926" i="4"/>
  <c r="V926" i="4"/>
  <c r="X926" i="4"/>
  <c r="R926" i="4"/>
  <c r="U1056" i="4"/>
  <c r="T1056" i="4"/>
  <c r="R1056" i="4"/>
  <c r="M1056" i="4" s="1"/>
  <c r="S1056" i="4"/>
  <c r="V1056" i="4"/>
  <c r="W1056" i="4"/>
  <c r="X1056" i="4"/>
  <c r="P1354" i="4"/>
  <c r="M1354" i="4" s="1"/>
  <c r="V1354" i="4"/>
  <c r="X1354" i="4"/>
  <c r="S1354" i="4"/>
  <c r="U1354" i="4"/>
  <c r="T1354" i="4"/>
  <c r="R1354" i="4"/>
  <c r="U1653" i="4"/>
  <c r="X1653" i="4"/>
  <c r="T1653" i="4"/>
  <c r="S1653" i="4"/>
  <c r="W1653" i="4"/>
  <c r="P1653" i="4"/>
  <c r="M1653" i="4" s="1"/>
  <c r="U1781" i="4"/>
  <c r="X1781" i="4"/>
  <c r="T1781" i="4"/>
  <c r="S1781" i="4"/>
  <c r="V1781" i="4"/>
  <c r="W1781" i="4"/>
  <c r="P1781" i="4"/>
  <c r="M1781" i="4" s="1"/>
  <c r="S1879" i="4"/>
  <c r="U1879" i="4"/>
  <c r="V1879" i="4"/>
  <c r="X1879" i="4"/>
  <c r="R1879" i="4"/>
  <c r="M1879" i="4" s="1"/>
  <c r="S1975" i="4"/>
  <c r="P1975" i="4"/>
  <c r="V1975" i="4"/>
  <c r="R1975" i="4"/>
  <c r="U1975" i="4"/>
  <c r="X1975" i="4"/>
  <c r="T1975" i="4"/>
  <c r="P639" i="4"/>
  <c r="M639" i="4" s="1"/>
  <c r="W639" i="4"/>
  <c r="R639" i="4"/>
  <c r="T639" i="4"/>
  <c r="V639" i="4"/>
  <c r="U639" i="4"/>
  <c r="S639" i="4"/>
  <c r="P554" i="4"/>
  <c r="V554" i="4"/>
  <c r="X554" i="4"/>
  <c r="S554" i="4"/>
  <c r="U554" i="4"/>
  <c r="R554" i="4"/>
  <c r="W554" i="4"/>
  <c r="T554" i="4"/>
  <c r="R468" i="4"/>
  <c r="M468" i="4" s="1"/>
  <c r="T468" i="4"/>
  <c r="W468" i="4"/>
  <c r="X468" i="4"/>
  <c r="S468" i="4"/>
  <c r="U468" i="4"/>
  <c r="V468" i="4"/>
  <c r="P383" i="4"/>
  <c r="X383" i="4"/>
  <c r="S383" i="4"/>
  <c r="U383" i="4"/>
  <c r="W383" i="4"/>
  <c r="T383" i="4"/>
  <c r="R383" i="4"/>
  <c r="V383" i="4"/>
  <c r="U1981" i="4"/>
  <c r="W1981" i="4"/>
  <c r="X1981" i="4"/>
  <c r="P1981" i="4"/>
  <c r="M1981" i="4" s="1"/>
  <c r="T1981" i="4"/>
  <c r="V1981" i="4"/>
  <c r="U1933" i="4"/>
  <c r="X1933" i="4"/>
  <c r="W1933" i="4"/>
  <c r="P1933" i="4"/>
  <c r="U1885" i="4"/>
  <c r="T1885" i="4"/>
  <c r="W1885" i="4"/>
  <c r="X1885" i="4"/>
  <c r="P1885" i="4"/>
  <c r="M1885" i="4" s="1"/>
  <c r="S1885" i="4"/>
  <c r="U1837" i="4"/>
  <c r="X1837" i="4"/>
  <c r="T1837" i="4"/>
  <c r="W1837" i="4"/>
  <c r="P1837" i="4"/>
  <c r="M1837" i="4" s="1"/>
  <c r="S1837" i="4"/>
  <c r="U1789" i="4"/>
  <c r="X1789" i="4"/>
  <c r="T1789" i="4"/>
  <c r="W1789" i="4"/>
  <c r="P1789" i="4"/>
  <c r="S1789" i="4"/>
  <c r="U1725" i="4"/>
  <c r="T1725" i="4"/>
  <c r="W1725" i="4"/>
  <c r="P1725" i="4"/>
  <c r="M1725" i="4" s="1"/>
  <c r="U1661" i="4"/>
  <c r="X1661" i="4"/>
  <c r="T1661" i="4"/>
  <c r="W1661" i="4"/>
  <c r="P1661" i="4"/>
  <c r="M1661" i="4" s="1"/>
  <c r="U1618" i="4"/>
  <c r="X1618" i="4"/>
  <c r="S1618" i="4"/>
  <c r="R1618" i="4"/>
  <c r="P1618" i="4"/>
  <c r="M1618" i="4" s="1"/>
  <c r="W1618" i="4"/>
  <c r="P1554" i="4"/>
  <c r="W1554" i="4"/>
  <c r="R1554" i="4"/>
  <c r="T1554" i="4"/>
  <c r="X1554" i="4"/>
  <c r="U1554" i="4"/>
  <c r="V1554" i="4"/>
  <c r="U1512" i="4"/>
  <c r="W1512" i="4"/>
  <c r="T1512" i="4"/>
  <c r="S1512" i="4"/>
  <c r="X1512" i="4"/>
  <c r="R1512" i="4"/>
  <c r="V1512" i="4"/>
  <c r="U1448" i="4"/>
  <c r="W1448" i="4"/>
  <c r="T1448" i="4"/>
  <c r="S1448" i="4"/>
  <c r="X1448" i="4"/>
  <c r="R1448" i="4"/>
  <c r="V1448" i="4"/>
  <c r="U1384" i="4"/>
  <c r="W1384" i="4"/>
  <c r="R1384" i="4"/>
  <c r="V1384" i="4"/>
  <c r="X1384" i="4"/>
  <c r="S1384" i="4"/>
  <c r="P1170" i="4"/>
  <c r="M1170" i="4" s="1"/>
  <c r="X1170" i="4"/>
  <c r="S1170" i="4"/>
  <c r="R1170" i="4"/>
  <c r="T1170" i="4"/>
  <c r="V1170" i="4"/>
  <c r="U1170" i="4"/>
  <c r="P1106" i="4"/>
  <c r="M1106" i="4" s="1"/>
  <c r="X1106" i="4"/>
  <c r="S1106" i="4"/>
  <c r="R1106" i="4"/>
  <c r="U1106" i="4"/>
  <c r="W1106" i="4"/>
  <c r="T1106" i="4"/>
  <c r="P978" i="4"/>
  <c r="M978" i="4" s="1"/>
  <c r="X978" i="4"/>
  <c r="S978" i="4"/>
  <c r="U978" i="4"/>
  <c r="V978" i="4"/>
  <c r="W978" i="4"/>
  <c r="T978" i="4"/>
  <c r="P907" i="4"/>
  <c r="M907" i="4" s="1"/>
  <c r="T907" i="4"/>
  <c r="V907" i="4"/>
  <c r="X907" i="4"/>
  <c r="S907" i="4"/>
  <c r="U907" i="4"/>
  <c r="W907" i="4"/>
  <c r="P822" i="4"/>
  <c r="M822" i="4" s="1"/>
  <c r="T822" i="4"/>
  <c r="R822" i="4"/>
  <c r="X822" i="4"/>
  <c r="U822" i="4"/>
  <c r="V822" i="4"/>
  <c r="S822" i="4"/>
  <c r="T736" i="4"/>
  <c r="V736" i="4"/>
  <c r="X736" i="4"/>
  <c r="S736" i="4"/>
  <c r="U736" i="4"/>
  <c r="R736" i="4"/>
  <c r="M736" i="4" s="1"/>
  <c r="W736" i="4"/>
  <c r="P651" i="4"/>
  <c r="T651" i="4"/>
  <c r="R651" i="4"/>
  <c r="X651" i="4"/>
  <c r="U651" i="4"/>
  <c r="V651" i="4"/>
  <c r="S651" i="4"/>
  <c r="P566" i="4"/>
  <c r="M566" i="4" s="1"/>
  <c r="S566" i="4"/>
  <c r="U566" i="4"/>
  <c r="W566" i="4"/>
  <c r="T566" i="4"/>
  <c r="X566" i="4"/>
  <c r="R566" i="4"/>
  <c r="T480" i="4"/>
  <c r="V480" i="4"/>
  <c r="X480" i="4"/>
  <c r="U480" i="4"/>
  <c r="R480" i="4"/>
  <c r="W480" i="4"/>
  <c r="P395" i="4"/>
  <c r="M395" i="4" s="1"/>
  <c r="U395" i="4"/>
  <c r="S395" i="4"/>
  <c r="R395" i="4"/>
  <c r="V395" i="4"/>
  <c r="W395" i="4"/>
  <c r="T395" i="4"/>
  <c r="T1988" i="4"/>
  <c r="S1988" i="4"/>
  <c r="W1988" i="4"/>
  <c r="V1988" i="4"/>
  <c r="R1988" i="4"/>
  <c r="M1988" i="4" s="1"/>
  <c r="U1988" i="4"/>
  <c r="T1940" i="4"/>
  <c r="W1940" i="4"/>
  <c r="V1940" i="4"/>
  <c r="T1908" i="4"/>
  <c r="W1908" i="4"/>
  <c r="S1908" i="4"/>
  <c r="V1908" i="4"/>
  <c r="R1908" i="4"/>
  <c r="M1908" i="4" s="1"/>
  <c r="T1860" i="4"/>
  <c r="S1860" i="4"/>
  <c r="V1860" i="4"/>
  <c r="R1860" i="4"/>
  <c r="M1860" i="4" s="1"/>
  <c r="T1812" i="4"/>
  <c r="W1812" i="4"/>
  <c r="S1812" i="4"/>
  <c r="V1812" i="4"/>
  <c r="T1756" i="4"/>
  <c r="W1756" i="4"/>
  <c r="S1756" i="4"/>
  <c r="R1756" i="4"/>
  <c r="T1692" i="4"/>
  <c r="W1692" i="4"/>
  <c r="S1692" i="4"/>
  <c r="R1692" i="4"/>
  <c r="V1692" i="4"/>
  <c r="R1628" i="4"/>
  <c r="X1628" i="4"/>
  <c r="S1628" i="4"/>
  <c r="V1628" i="4"/>
  <c r="W1628" i="4"/>
  <c r="X1564" i="4"/>
  <c r="S1564" i="4"/>
  <c r="U1564" i="4"/>
  <c r="R1564" i="4"/>
  <c r="M1564" i="4" s="1"/>
  <c r="T1564" i="4"/>
  <c r="V1564" i="4"/>
  <c r="W1564" i="4"/>
  <c r="X1500" i="4"/>
  <c r="S1500" i="4"/>
  <c r="U1500" i="4"/>
  <c r="R1500" i="4"/>
  <c r="M1500" i="4" s="1"/>
  <c r="W1500" i="4"/>
  <c r="T1500" i="4"/>
  <c r="V1500" i="4"/>
  <c r="P1414" i="4"/>
  <c r="M1414" i="4" s="1"/>
  <c r="S1414" i="4"/>
  <c r="U1414" i="4"/>
  <c r="W1414" i="4"/>
  <c r="T1414" i="4"/>
  <c r="X1414" i="4"/>
  <c r="R1414" i="4"/>
  <c r="P1286" i="4"/>
  <c r="M1286" i="4" s="1"/>
  <c r="R1286" i="4"/>
  <c r="V1286" i="4"/>
  <c r="W1286" i="4"/>
  <c r="T1286" i="4"/>
  <c r="X1286" i="4"/>
  <c r="S1286" i="4"/>
  <c r="P1158" i="4"/>
  <c r="M1158" i="4" s="1"/>
  <c r="T1158" i="4"/>
  <c r="R1158" i="4"/>
  <c r="X1158" i="4"/>
  <c r="U1158" i="4"/>
  <c r="S1158" i="4"/>
  <c r="W1158" i="4"/>
  <c r="P1030" i="4"/>
  <c r="T1030" i="4"/>
  <c r="V1030" i="4"/>
  <c r="X1030" i="4"/>
  <c r="R1030" i="4"/>
  <c r="S1030" i="4"/>
  <c r="W1030" i="4"/>
  <c r="P966" i="4"/>
  <c r="T966" i="4"/>
  <c r="V966" i="4"/>
  <c r="X966" i="4"/>
  <c r="W966" i="4"/>
  <c r="U966" i="4"/>
  <c r="R966" i="4"/>
  <c r="P891" i="4"/>
  <c r="T891" i="4"/>
  <c r="V891" i="4"/>
  <c r="X891" i="4"/>
  <c r="W891" i="4"/>
  <c r="U891" i="4"/>
  <c r="R891" i="4"/>
  <c r="S891" i="4"/>
  <c r="P806" i="4"/>
  <c r="M806" i="4" s="1"/>
  <c r="T806" i="4"/>
  <c r="R806" i="4"/>
  <c r="X806" i="4"/>
  <c r="W806" i="4"/>
  <c r="U806" i="4"/>
  <c r="V806" i="4"/>
  <c r="T720" i="4"/>
  <c r="V720" i="4"/>
  <c r="X720" i="4"/>
  <c r="S720" i="4"/>
  <c r="U720" i="4"/>
  <c r="R720" i="4"/>
  <c r="P635" i="4"/>
  <c r="M635" i="4" s="1"/>
  <c r="T635" i="4"/>
  <c r="R635" i="4"/>
  <c r="X635" i="4"/>
  <c r="V635" i="4"/>
  <c r="S635" i="4"/>
  <c r="W635" i="4"/>
  <c r="P550" i="4"/>
  <c r="M550" i="4" s="1"/>
  <c r="S550" i="4"/>
  <c r="U550" i="4"/>
  <c r="W550" i="4"/>
  <c r="V550" i="4"/>
  <c r="T550" i="4"/>
  <c r="X550" i="4"/>
  <c r="T464" i="4"/>
  <c r="V464" i="4"/>
  <c r="R464" i="4"/>
  <c r="M464" i="4" s="1"/>
  <c r="S464" i="4"/>
  <c r="U464" i="4"/>
  <c r="W464" i="4"/>
  <c r="X464" i="4"/>
  <c r="P379" i="4"/>
  <c r="U379" i="4"/>
  <c r="S379" i="4"/>
  <c r="R379" i="4"/>
  <c r="X379" i="4"/>
  <c r="V379" i="4"/>
  <c r="W379" i="4"/>
  <c r="S1763" i="4"/>
  <c r="V1763" i="4"/>
  <c r="R1763" i="4"/>
  <c r="P1763" i="4"/>
  <c r="M1763" i="4" s="1"/>
  <c r="U1763" i="4"/>
  <c r="S1715" i="4"/>
  <c r="V1715" i="4"/>
  <c r="P1715" i="4"/>
  <c r="M1715" i="4" s="1"/>
  <c r="R1715" i="4"/>
  <c r="U1715" i="4"/>
  <c r="S1667" i="4"/>
  <c r="V1667" i="4"/>
  <c r="P1667" i="4"/>
  <c r="M1667" i="4" s="1"/>
  <c r="R1667" i="4"/>
  <c r="W1619" i="4"/>
  <c r="R1619" i="4"/>
  <c r="P1619" i="4"/>
  <c r="V1619" i="4"/>
  <c r="U1619" i="4"/>
  <c r="P1571" i="4"/>
  <c r="M1571" i="4" s="1"/>
  <c r="S1571" i="4"/>
  <c r="R1571" i="4"/>
  <c r="T1571" i="4"/>
  <c r="X1571" i="4"/>
  <c r="V1571" i="4"/>
  <c r="W1571" i="4"/>
  <c r="P1523" i="4"/>
  <c r="T1523" i="4"/>
  <c r="V1523" i="4"/>
  <c r="S1523" i="4"/>
  <c r="R1523" i="4"/>
  <c r="W1523" i="4"/>
  <c r="X1523" i="4"/>
  <c r="U1523" i="4"/>
  <c r="P1475" i="4"/>
  <c r="M1475" i="4" s="1"/>
  <c r="T1475" i="4"/>
  <c r="V1475" i="4"/>
  <c r="W1475" i="4"/>
  <c r="X1475" i="4"/>
  <c r="S1475" i="4"/>
  <c r="U1475" i="4"/>
  <c r="R1475" i="4"/>
  <c r="P1443" i="4"/>
  <c r="M1443" i="4" s="1"/>
  <c r="T1443" i="4"/>
  <c r="V1443" i="4"/>
  <c r="U1443" i="4"/>
  <c r="S1443" i="4"/>
  <c r="R1443" i="4"/>
  <c r="X1443" i="4"/>
  <c r="P1395" i="4"/>
  <c r="T1395" i="4"/>
  <c r="V1395" i="4"/>
  <c r="S1395" i="4"/>
  <c r="R1395" i="4"/>
  <c r="W1395" i="4"/>
  <c r="X1395" i="4"/>
  <c r="U1395" i="4"/>
  <c r="P1347" i="4"/>
  <c r="M1347" i="4" s="1"/>
  <c r="T1347" i="4"/>
  <c r="V1347" i="4"/>
  <c r="W1347" i="4"/>
  <c r="X1347" i="4"/>
  <c r="S1347" i="4"/>
  <c r="U1347" i="4"/>
  <c r="R1347" i="4"/>
  <c r="P1299" i="4"/>
  <c r="M1299" i="4" s="1"/>
  <c r="W1299" i="4"/>
  <c r="V1299" i="4"/>
  <c r="S1299" i="4"/>
  <c r="X1299" i="4"/>
  <c r="T1299" i="4"/>
  <c r="R1299" i="4"/>
  <c r="P1251" i="4"/>
  <c r="W1251" i="4"/>
  <c r="V1251" i="4"/>
  <c r="X1251" i="4"/>
  <c r="U1251" i="4"/>
  <c r="T1251" i="4"/>
  <c r="R1251" i="4"/>
  <c r="S1251" i="4"/>
  <c r="P1203" i="4"/>
  <c r="M1203" i="4" s="1"/>
  <c r="S1203" i="4"/>
  <c r="U1203" i="4"/>
  <c r="R1203" i="4"/>
  <c r="X1203" i="4"/>
  <c r="V1203" i="4"/>
  <c r="T1203" i="4"/>
  <c r="W1203" i="4"/>
  <c r="P1155" i="4"/>
  <c r="M1155" i="4" s="1"/>
  <c r="U1155" i="4"/>
  <c r="R1155" i="4"/>
  <c r="X1155" i="4"/>
  <c r="S1155" i="4"/>
  <c r="W1155" i="4"/>
  <c r="V1155" i="4"/>
  <c r="P1107" i="4"/>
  <c r="U1107" i="4"/>
  <c r="W1107" i="4"/>
  <c r="S1107" i="4"/>
  <c r="R1107" i="4"/>
  <c r="T1107" i="4"/>
  <c r="X1107" i="4"/>
  <c r="V1107" i="4"/>
  <c r="P1059" i="4"/>
  <c r="M1059" i="4" s="1"/>
  <c r="U1059" i="4"/>
  <c r="W1059" i="4"/>
  <c r="T1059" i="4"/>
  <c r="S1059" i="4"/>
  <c r="X1059" i="4"/>
  <c r="R1059" i="4"/>
  <c r="P1011" i="4"/>
  <c r="U1011" i="4"/>
  <c r="W1011" i="4"/>
  <c r="X1011" i="4"/>
  <c r="T1011" i="4"/>
  <c r="R1011" i="4"/>
  <c r="V1011" i="4"/>
  <c r="S1011" i="4"/>
  <c r="P963" i="4"/>
  <c r="M963" i="4" s="1"/>
  <c r="U963" i="4"/>
  <c r="W963" i="4"/>
  <c r="R963" i="4"/>
  <c r="V963" i="4"/>
  <c r="S963" i="4"/>
  <c r="T963" i="4"/>
  <c r="R908" i="4"/>
  <c r="M908" i="4" s="1"/>
  <c r="T908" i="4"/>
  <c r="V908" i="4"/>
  <c r="X908" i="4"/>
  <c r="W908" i="4"/>
  <c r="U908" i="4"/>
  <c r="S908" i="4"/>
  <c r="R844" i="4"/>
  <c r="M844" i="4" s="1"/>
  <c r="T844" i="4"/>
  <c r="V844" i="4"/>
  <c r="X844" i="4"/>
  <c r="U844" i="4"/>
  <c r="S844" i="4"/>
  <c r="W844" i="4"/>
  <c r="R780" i="4"/>
  <c r="M780" i="4" s="1"/>
  <c r="T780" i="4"/>
  <c r="V780" i="4"/>
  <c r="X780" i="4"/>
  <c r="U780" i="4"/>
  <c r="S780" i="4"/>
  <c r="W780" i="4"/>
  <c r="P738" i="4"/>
  <c r="M738" i="4" s="1"/>
  <c r="W738" i="4"/>
  <c r="R738" i="4"/>
  <c r="T738" i="4"/>
  <c r="V738" i="4"/>
  <c r="S738" i="4"/>
  <c r="X738" i="4"/>
  <c r="P674" i="4"/>
  <c r="M674" i="4" s="1"/>
  <c r="W674" i="4"/>
  <c r="R674" i="4"/>
  <c r="T674" i="4"/>
  <c r="U674" i="4"/>
  <c r="V674" i="4"/>
  <c r="S674" i="4"/>
  <c r="P610" i="4"/>
  <c r="M610" i="4" s="1"/>
  <c r="W610" i="4"/>
  <c r="R610" i="4"/>
  <c r="T610" i="4"/>
  <c r="S610" i="4"/>
  <c r="X610" i="4"/>
  <c r="U610" i="4"/>
  <c r="P546" i="4"/>
  <c r="M546" i="4" s="1"/>
  <c r="W546" i="4"/>
  <c r="R546" i="4"/>
  <c r="T546" i="4"/>
  <c r="S546" i="4"/>
  <c r="X546" i="4"/>
  <c r="U546" i="4"/>
  <c r="P482" i="4"/>
  <c r="M482" i="4" s="1"/>
  <c r="W482" i="4"/>
  <c r="R482" i="4"/>
  <c r="T482" i="4"/>
  <c r="V482" i="4"/>
  <c r="S482" i="4"/>
  <c r="X482" i="4"/>
  <c r="R396" i="4"/>
  <c r="M396" i="4" s="1"/>
  <c r="T396" i="4"/>
  <c r="U396" i="4"/>
  <c r="X396" i="4"/>
  <c r="V396" i="4"/>
  <c r="S396" i="4"/>
  <c r="W396" i="4"/>
  <c r="P50" i="4"/>
  <c r="M50" i="4" s="1"/>
  <c r="X50" i="4"/>
  <c r="R50" i="4"/>
  <c r="V50" i="4"/>
  <c r="W50" i="4"/>
  <c r="U50" i="4"/>
  <c r="S50" i="4"/>
  <c r="U1571" i="4"/>
  <c r="T1587" i="4"/>
  <c r="W1597" i="4"/>
  <c r="X1603" i="4"/>
  <c r="X1606" i="4"/>
  <c r="R1610" i="4"/>
  <c r="S1619" i="4"/>
  <c r="T1628" i="4"/>
  <c r="X1684" i="4"/>
  <c r="V1738" i="4"/>
  <c r="X1796" i="4"/>
  <c r="X1812" i="4"/>
  <c r="X1828" i="4"/>
  <c r="X1844" i="4"/>
  <c r="X1860" i="4"/>
  <c r="X1876" i="4"/>
  <c r="X1892" i="4"/>
  <c r="X1908" i="4"/>
  <c r="X1924" i="4"/>
  <c r="X1940" i="4"/>
  <c r="X1956" i="4"/>
  <c r="X1972" i="4"/>
  <c r="X1988" i="4"/>
  <c r="X2004" i="4"/>
  <c r="P408" i="4"/>
  <c r="M408" i="4" s="1"/>
  <c r="P424" i="4"/>
  <c r="M424" i="4" s="1"/>
  <c r="P440" i="4"/>
  <c r="M440" i="4" s="1"/>
  <c r="P584" i="4"/>
  <c r="M584" i="4" s="1"/>
  <c r="P664" i="4"/>
  <c r="M664" i="4" s="1"/>
  <c r="P680" i="4"/>
  <c r="M680" i="4" s="1"/>
  <c r="P696" i="4"/>
  <c r="M696" i="4" s="1"/>
  <c r="P920" i="4"/>
  <c r="M920" i="4" s="1"/>
  <c r="P936" i="4"/>
  <c r="M936" i="4" s="1"/>
  <c r="P1000" i="4"/>
  <c r="P1064" i="4"/>
  <c r="M1064" i="4" s="1"/>
  <c r="P1128" i="4"/>
  <c r="M1128" i="4" s="1"/>
  <c r="P1192" i="4"/>
  <c r="M1192" i="4" s="1"/>
  <c r="P1256" i="4"/>
  <c r="M1256" i="4" s="1"/>
  <c r="P1320" i="4"/>
  <c r="M1320" i="4" s="1"/>
  <c r="P1384" i="4"/>
  <c r="M1384" i="4" s="1"/>
  <c r="P1448" i="4"/>
  <c r="M1448" i="4" s="1"/>
  <c r="P1512" i="4"/>
  <c r="M1512" i="4" s="1"/>
  <c r="P1576" i="4"/>
  <c r="M1576" i="4" s="1"/>
  <c r="P1640" i="4"/>
  <c r="M1640" i="4" s="1"/>
  <c r="P1704" i="4"/>
  <c r="M1704" i="4" s="1"/>
  <c r="P1768" i="4"/>
  <c r="M1768" i="4" s="1"/>
  <c r="X9" i="4"/>
  <c r="S45" i="4"/>
  <c r="T53" i="4"/>
  <c r="W53" i="4"/>
  <c r="W61" i="4"/>
  <c r="T73" i="4"/>
  <c r="R73" i="4"/>
  <c r="M73" i="4" s="1"/>
  <c r="U109" i="4"/>
  <c r="U137" i="4"/>
  <c r="S137" i="4"/>
  <c r="X141" i="4"/>
  <c r="U157" i="4"/>
  <c r="R173" i="4"/>
  <c r="M173" i="4" s="1"/>
  <c r="U201" i="4"/>
  <c r="S201" i="4"/>
  <c r="X221" i="4"/>
  <c r="V225" i="4"/>
  <c r="T225" i="4"/>
  <c r="R261" i="4"/>
  <c r="M261" i="4" s="1"/>
  <c r="S261" i="4"/>
  <c r="X265" i="4"/>
  <c r="U265" i="4"/>
  <c r="U273" i="4"/>
  <c r="S273" i="4"/>
  <c r="W285" i="4"/>
  <c r="X309" i="4"/>
  <c r="V309" i="4"/>
  <c r="T329" i="4"/>
  <c r="R329" i="4"/>
  <c r="M329" i="4" s="1"/>
  <c r="U337" i="4"/>
  <c r="S337" i="4"/>
  <c r="U353" i="4"/>
  <c r="S353" i="4"/>
  <c r="U369" i="4"/>
  <c r="S369" i="4"/>
  <c r="U385" i="4"/>
  <c r="S385" i="4"/>
  <c r="U401" i="4"/>
  <c r="S401" i="4"/>
  <c r="U417" i="4"/>
  <c r="S417" i="4"/>
  <c r="X433" i="4"/>
  <c r="V433" i="4"/>
  <c r="X449" i="4"/>
  <c r="V449" i="4"/>
  <c r="X465" i="4"/>
  <c r="V465" i="4"/>
  <c r="X481" i="4"/>
  <c r="V481" i="4"/>
  <c r="X497" i="4"/>
  <c r="V497" i="4"/>
  <c r="X513" i="4"/>
  <c r="V513" i="4"/>
  <c r="X529" i="4"/>
  <c r="V529" i="4"/>
  <c r="X545" i="4"/>
  <c r="V545" i="4"/>
  <c r="X561" i="4"/>
  <c r="V561" i="4"/>
  <c r="X577" i="4"/>
  <c r="V577" i="4"/>
  <c r="X593" i="4"/>
  <c r="V593" i="4"/>
  <c r="X609" i="4"/>
  <c r="V609" i="4"/>
  <c r="X625" i="4"/>
  <c r="V625" i="4"/>
  <c r="X641" i="4"/>
  <c r="V641" i="4"/>
  <c r="X657" i="4"/>
  <c r="V657" i="4"/>
  <c r="X673" i="4"/>
  <c r="V673" i="4"/>
  <c r="X689" i="4"/>
  <c r="V689" i="4"/>
  <c r="X705" i="4"/>
  <c r="V705" i="4"/>
  <c r="X721" i="4"/>
  <c r="V721" i="4"/>
  <c r="X737" i="4"/>
  <c r="V737" i="4"/>
  <c r="X753" i="4"/>
  <c r="V753" i="4"/>
  <c r="U769" i="4"/>
  <c r="S769" i="4"/>
  <c r="U785" i="4"/>
  <c r="S785" i="4"/>
  <c r="U801" i="4"/>
  <c r="S801" i="4"/>
  <c r="U817" i="4"/>
  <c r="S817" i="4"/>
  <c r="U833" i="4"/>
  <c r="S833" i="4"/>
  <c r="U849" i="4"/>
  <c r="S849" i="4"/>
  <c r="U865" i="4"/>
  <c r="S865" i="4"/>
  <c r="U881" i="4"/>
  <c r="S881" i="4"/>
  <c r="U897" i="4"/>
  <c r="S897" i="4"/>
  <c r="U913" i="4"/>
  <c r="S913" i="4"/>
  <c r="U929" i="4"/>
  <c r="S929" i="4"/>
  <c r="U945" i="4"/>
  <c r="S945" i="4"/>
  <c r="W957" i="4"/>
  <c r="T1001" i="4"/>
  <c r="R1001" i="4"/>
  <c r="M1001" i="4" s="1"/>
  <c r="U1009" i="4"/>
  <c r="S1009" i="4"/>
  <c r="X1013" i="4"/>
  <c r="V1013" i="4"/>
  <c r="W1021" i="4"/>
  <c r="U1073" i="4"/>
  <c r="S1073" i="4"/>
  <c r="W1085" i="4"/>
  <c r="U1129" i="4"/>
  <c r="R1129" i="4"/>
  <c r="M1129" i="4" s="1"/>
  <c r="X1137" i="4"/>
  <c r="S1137" i="4"/>
  <c r="X1141" i="4"/>
  <c r="V1141" i="4"/>
  <c r="W1149" i="4"/>
  <c r="W1201" i="4"/>
  <c r="U1201" i="4"/>
  <c r="S1213" i="4"/>
  <c r="T1257" i="4"/>
  <c r="S1257" i="4"/>
  <c r="T1265" i="4"/>
  <c r="U1265" i="4"/>
  <c r="R1269" i="4"/>
  <c r="M1269" i="4" s="1"/>
  <c r="W1269" i="4"/>
  <c r="R1277" i="4"/>
  <c r="M1277" i="4" s="1"/>
  <c r="X1329" i="4"/>
  <c r="V1329" i="4"/>
  <c r="S1341" i="4"/>
  <c r="W1385" i="4"/>
  <c r="U1385" i="4"/>
  <c r="X1393" i="4"/>
  <c r="V1393" i="4"/>
  <c r="T1397" i="4"/>
  <c r="R1397" i="4"/>
  <c r="M1397" i="4" s="1"/>
  <c r="S1405" i="4"/>
  <c r="X1457" i="4"/>
  <c r="V1457" i="4"/>
  <c r="S1469" i="4"/>
  <c r="W1513" i="4"/>
  <c r="U1513" i="4"/>
  <c r="X1521" i="4"/>
  <c r="V1521" i="4"/>
  <c r="T1525" i="4"/>
  <c r="R1525" i="4"/>
  <c r="M1525" i="4" s="1"/>
  <c r="S1533" i="4"/>
  <c r="X1585" i="4"/>
  <c r="X1597" i="4"/>
  <c r="U1587" i="4"/>
  <c r="T1619" i="4"/>
  <c r="T1635" i="4"/>
  <c r="R1649" i="4"/>
  <c r="T1651" i="4"/>
  <c r="V1653" i="4"/>
  <c r="T1667" i="4"/>
  <c r="T1683" i="4"/>
  <c r="U1692" i="4"/>
  <c r="T1699" i="4"/>
  <c r="R1713" i="4"/>
  <c r="M1713" i="4" s="1"/>
  <c r="T1715" i="4"/>
  <c r="W1726" i="4"/>
  <c r="T1731" i="4"/>
  <c r="S1738" i="4"/>
  <c r="T1747" i="4"/>
  <c r="U1756" i="4"/>
  <c r="T1763" i="4"/>
  <c r="R1777" i="4"/>
  <c r="T1779" i="4"/>
  <c r="R1789" i="4"/>
  <c r="R1805" i="4"/>
  <c r="U1812" i="4"/>
  <c r="S1838" i="4"/>
  <c r="R1853" i="4"/>
  <c r="R1869" i="4"/>
  <c r="U1876" i="4"/>
  <c r="S1902" i="4"/>
  <c r="R1917" i="4"/>
  <c r="R1933" i="4"/>
  <c r="U1940" i="4"/>
  <c r="T50" i="4"/>
  <c r="R82" i="4"/>
  <c r="R114" i="4"/>
  <c r="S146" i="4"/>
  <c r="W178" i="4"/>
  <c r="W210" i="4"/>
  <c r="U242" i="4"/>
  <c r="R274" i="4"/>
  <c r="T306" i="4"/>
  <c r="R338" i="4"/>
  <c r="T418" i="4"/>
  <c r="U482" i="4"/>
  <c r="W522" i="4"/>
  <c r="W538" i="4"/>
  <c r="V546" i="4"/>
  <c r="V566" i="4"/>
  <c r="S750" i="4"/>
  <c r="S806" i="4"/>
  <c r="T910" i="4"/>
  <c r="T1214" i="4"/>
  <c r="R1222" i="4"/>
  <c r="R1234" i="4"/>
  <c r="T1350" i="4"/>
  <c r="X1542" i="4"/>
  <c r="U1683" i="4"/>
  <c r="W1713" i="4"/>
  <c r="R1812" i="4"/>
  <c r="M1812" i="4" s="1"/>
  <c r="S1853" i="4"/>
  <c r="R1956" i="4"/>
  <c r="P1870" i="4"/>
  <c r="M1870" i="4" s="1"/>
  <c r="V411" i="4"/>
  <c r="T435" i="4"/>
  <c r="X595" i="4"/>
  <c r="V611" i="4"/>
  <c r="X639" i="4"/>
  <c r="R755" i="4"/>
  <c r="S835" i="4"/>
  <c r="X963" i="4"/>
  <c r="V1059" i="4"/>
  <c r="S1411" i="4"/>
  <c r="X1713" i="4"/>
  <c r="X1725" i="4"/>
  <c r="W1844" i="4"/>
  <c r="R1847" i="4"/>
  <c r="W1860" i="4"/>
  <c r="W2004" i="4"/>
  <c r="V84" i="4"/>
  <c r="U100" i="4"/>
  <c r="S196" i="4"/>
  <c r="R1000" i="4"/>
  <c r="X1320" i="4"/>
  <c r="T1384" i="4"/>
  <c r="S1440" i="4"/>
  <c r="T576" i="4"/>
  <c r="V576" i="4"/>
  <c r="X576" i="4"/>
  <c r="S576" i="4"/>
  <c r="R576" i="4"/>
  <c r="W576" i="4"/>
  <c r="T752" i="4"/>
  <c r="V752" i="4"/>
  <c r="X752" i="4"/>
  <c r="S752" i="4"/>
  <c r="U752" i="4"/>
  <c r="P867" i="4"/>
  <c r="U867" i="4"/>
  <c r="W867" i="4"/>
  <c r="P923" i="4"/>
  <c r="T923" i="4"/>
  <c r="V923" i="4"/>
  <c r="S1012" i="4"/>
  <c r="U1012" i="4"/>
  <c r="W1012" i="4"/>
  <c r="V1012" i="4"/>
  <c r="X1012" i="4"/>
  <c r="T1140" i="4"/>
  <c r="U1140" i="4"/>
  <c r="W1140" i="4"/>
  <c r="R1140" i="4"/>
  <c r="X1140" i="4"/>
  <c r="W1268" i="4"/>
  <c r="U1268" i="4"/>
  <c r="S1268" i="4"/>
  <c r="X1268" i="4"/>
  <c r="T1268" i="4"/>
  <c r="R1396" i="4"/>
  <c r="M1396" i="4" s="1"/>
  <c r="T1396" i="4"/>
  <c r="S1396" i="4"/>
  <c r="X1396" i="4"/>
  <c r="W1396" i="4"/>
  <c r="U1396" i="4"/>
  <c r="V1396" i="4"/>
  <c r="R1524" i="4"/>
  <c r="U1524" i="4"/>
  <c r="V1524" i="4"/>
  <c r="T1524" i="4"/>
  <c r="X1524" i="4"/>
  <c r="U1609" i="4"/>
  <c r="R1609" i="4"/>
  <c r="R1694" i="4"/>
  <c r="U1694" i="4"/>
  <c r="U1737" i="4"/>
  <c r="X1737" i="4"/>
  <c r="R1878" i="4"/>
  <c r="U1878" i="4"/>
  <c r="R1910" i="4"/>
  <c r="U1910" i="4"/>
  <c r="U384" i="4"/>
  <c r="W384" i="4"/>
  <c r="S384" i="4"/>
  <c r="T384" i="4"/>
  <c r="R612" i="4"/>
  <c r="T612" i="4"/>
  <c r="V612" i="4"/>
  <c r="S612" i="4"/>
  <c r="X612" i="4"/>
  <c r="U712" i="4"/>
  <c r="W712" i="4"/>
  <c r="R712" i="4"/>
  <c r="X712" i="4"/>
  <c r="V712" i="4"/>
  <c r="U768" i="4"/>
  <c r="W768" i="4"/>
  <c r="R768" i="4"/>
  <c r="T768" i="4"/>
  <c r="V768" i="4"/>
  <c r="P883" i="4"/>
  <c r="U883" i="4"/>
  <c r="W883" i="4"/>
  <c r="U1024" i="4"/>
  <c r="W1024" i="4"/>
  <c r="R1024" i="4"/>
  <c r="X1024" i="4"/>
  <c r="V1024" i="4"/>
  <c r="U1152" i="4"/>
  <c r="T1152" i="4"/>
  <c r="V1152" i="4"/>
  <c r="X1152" i="4"/>
  <c r="R1152" i="4"/>
  <c r="M1152" i="4" s="1"/>
  <c r="R1280" i="4"/>
  <c r="M1280" i="4" s="1"/>
  <c r="X1280" i="4"/>
  <c r="T1280" i="4"/>
  <c r="V1280" i="4"/>
  <c r="U1280" i="4"/>
  <c r="S1280" i="4"/>
  <c r="T1408" i="4"/>
  <c r="V1408" i="4"/>
  <c r="U1408" i="4"/>
  <c r="R1408" i="4"/>
  <c r="M1408" i="4" s="1"/>
  <c r="S1408" i="4"/>
  <c r="W1408" i="4"/>
  <c r="T1536" i="4"/>
  <c r="V1536" i="4"/>
  <c r="S1536" i="4"/>
  <c r="X1536" i="4"/>
  <c r="W1536" i="4"/>
  <c r="U1536" i="4"/>
  <c r="W1578" i="4"/>
  <c r="X1578" i="4"/>
  <c r="T1664" i="4"/>
  <c r="W1664" i="4"/>
  <c r="S1664" i="4"/>
  <c r="R1706" i="4"/>
  <c r="U1706" i="4"/>
  <c r="U1749" i="4"/>
  <c r="X1749" i="4"/>
  <c r="T1749" i="4"/>
  <c r="S1791" i="4"/>
  <c r="P1791" i="4"/>
  <c r="M1791" i="4" s="1"/>
  <c r="R1791" i="4"/>
  <c r="S1823" i="4"/>
  <c r="P1823" i="4"/>
  <c r="R1823" i="4"/>
  <c r="S1855" i="4"/>
  <c r="P1855" i="4"/>
  <c r="R1855" i="4"/>
  <c r="V1855" i="4"/>
  <c r="S1887" i="4"/>
  <c r="P1887" i="4"/>
  <c r="M1887" i="4" s="1"/>
  <c r="R1887" i="4"/>
  <c r="V1887" i="4"/>
  <c r="S1919" i="4"/>
  <c r="P1919" i="4"/>
  <c r="M1919" i="4" s="1"/>
  <c r="R1919" i="4"/>
  <c r="S1951" i="4"/>
  <c r="P1951" i="4"/>
  <c r="R1951" i="4"/>
  <c r="S1983" i="4"/>
  <c r="P1983" i="4"/>
  <c r="M1983" i="4" s="1"/>
  <c r="R1983" i="4"/>
  <c r="V1983" i="4"/>
  <c r="T688" i="4"/>
  <c r="V688" i="4"/>
  <c r="X688" i="4"/>
  <c r="S688" i="4"/>
  <c r="U688" i="4"/>
  <c r="R660" i="4"/>
  <c r="M660" i="4" s="1"/>
  <c r="T660" i="4"/>
  <c r="V660" i="4"/>
  <c r="X660" i="4"/>
  <c r="U660" i="4"/>
  <c r="U632" i="4"/>
  <c r="W632" i="4"/>
  <c r="R632" i="4"/>
  <c r="X632" i="4"/>
  <c r="V632" i="4"/>
  <c r="T432" i="4"/>
  <c r="V432" i="4"/>
  <c r="R432" i="4"/>
  <c r="S432" i="4"/>
  <c r="S404" i="4"/>
  <c r="W404" i="4"/>
  <c r="U404" i="4"/>
  <c r="X404" i="4"/>
  <c r="V376" i="4"/>
  <c r="X376" i="4"/>
  <c r="S376" i="4"/>
  <c r="W376" i="4"/>
  <c r="U1977" i="4"/>
  <c r="X1977" i="4"/>
  <c r="U1961" i="4"/>
  <c r="X1961" i="4"/>
  <c r="U1945" i="4"/>
  <c r="X1945" i="4"/>
  <c r="T1945" i="4"/>
  <c r="U1929" i="4"/>
  <c r="X1929" i="4"/>
  <c r="T1929" i="4"/>
  <c r="U1913" i="4"/>
  <c r="T1913" i="4"/>
  <c r="U1897" i="4"/>
  <c r="T1897" i="4"/>
  <c r="U1849" i="4"/>
  <c r="X1849" i="4"/>
  <c r="U1833" i="4"/>
  <c r="X1833" i="4"/>
  <c r="U1817" i="4"/>
  <c r="X1817" i="4"/>
  <c r="T1817" i="4"/>
  <c r="U1801" i="4"/>
  <c r="X1801" i="4"/>
  <c r="T1801" i="4"/>
  <c r="T1784" i="4"/>
  <c r="S1784" i="4"/>
  <c r="W1784" i="4"/>
  <c r="R1762" i="4"/>
  <c r="M1762" i="4" s="1"/>
  <c r="U1762" i="4"/>
  <c r="U1741" i="4"/>
  <c r="T1741" i="4"/>
  <c r="T1720" i="4"/>
  <c r="S1720" i="4"/>
  <c r="W1720" i="4"/>
  <c r="U1677" i="4"/>
  <c r="T1677" i="4"/>
  <c r="T1656" i="4"/>
  <c r="S1656" i="4"/>
  <c r="W1656" i="4"/>
  <c r="R1634" i="4"/>
  <c r="M1634" i="4" s="1"/>
  <c r="U1634" i="4"/>
  <c r="W1592" i="4"/>
  <c r="S1592" i="4"/>
  <c r="T1570" i="4"/>
  <c r="X1570" i="4"/>
  <c r="U1528" i="4"/>
  <c r="W1528" i="4"/>
  <c r="V1528" i="4"/>
  <c r="T1528" i="4"/>
  <c r="S1528" i="4"/>
  <c r="U1464" i="4"/>
  <c r="W1464" i="4"/>
  <c r="T1464" i="4"/>
  <c r="S1464" i="4"/>
  <c r="X1464" i="4"/>
  <c r="R1464" i="4"/>
  <c r="M1464" i="4" s="1"/>
  <c r="U1400" i="4"/>
  <c r="W1400" i="4"/>
  <c r="X1400" i="4"/>
  <c r="R1400" i="4"/>
  <c r="T1400" i="4"/>
  <c r="U1336" i="4"/>
  <c r="W1336" i="4"/>
  <c r="R1336" i="4"/>
  <c r="V1336" i="4"/>
  <c r="S1336" i="4"/>
  <c r="T1272" i="4"/>
  <c r="X1272" i="4"/>
  <c r="W1272" i="4"/>
  <c r="R1272" i="4"/>
  <c r="M1272" i="4" s="1"/>
  <c r="S1272" i="4"/>
  <c r="V1272" i="4"/>
  <c r="U1272" i="4"/>
  <c r="T1208" i="4"/>
  <c r="V1208" i="4"/>
  <c r="S1208" i="4"/>
  <c r="R1208" i="4"/>
  <c r="M1208" i="4" s="1"/>
  <c r="W1208" i="4"/>
  <c r="U1208" i="4"/>
  <c r="V1144" i="4"/>
  <c r="T1144" i="4"/>
  <c r="R1144" i="4"/>
  <c r="M1144" i="4" s="1"/>
  <c r="X1144" i="4"/>
  <c r="W1144" i="4"/>
  <c r="S1144" i="4"/>
  <c r="V1080" i="4"/>
  <c r="S1080" i="4"/>
  <c r="W1080" i="4"/>
  <c r="U1080" i="4"/>
  <c r="R1080" i="4"/>
  <c r="M1080" i="4" s="1"/>
  <c r="V1016" i="4"/>
  <c r="X1016" i="4"/>
  <c r="S1016" i="4"/>
  <c r="R1016" i="4"/>
  <c r="W1016" i="4"/>
  <c r="V952" i="4"/>
  <c r="X952" i="4"/>
  <c r="S952" i="4"/>
  <c r="W952" i="4"/>
  <c r="T952" i="4"/>
  <c r="U928" i="4"/>
  <c r="W928" i="4"/>
  <c r="R928" i="4"/>
  <c r="X928" i="4"/>
  <c r="T928" i="4"/>
  <c r="S900" i="4"/>
  <c r="U900" i="4"/>
  <c r="W900" i="4"/>
  <c r="R900" i="4"/>
  <c r="M900" i="4" s="1"/>
  <c r="V900" i="4"/>
  <c r="V872" i="4"/>
  <c r="T872" i="4"/>
  <c r="S872" i="4"/>
  <c r="R872" i="4"/>
  <c r="M872" i="4" s="1"/>
  <c r="W872" i="4"/>
  <c r="P843" i="4"/>
  <c r="M843" i="4" s="1"/>
  <c r="T843" i="4"/>
  <c r="V843" i="4"/>
  <c r="P815" i="4"/>
  <c r="R815" i="4"/>
  <c r="P787" i="4"/>
  <c r="U787" i="4"/>
  <c r="W787" i="4"/>
  <c r="T672" i="4"/>
  <c r="V672" i="4"/>
  <c r="X672" i="4"/>
  <c r="S672" i="4"/>
  <c r="W672" i="4"/>
  <c r="R644" i="4"/>
  <c r="T644" i="4"/>
  <c r="V644" i="4"/>
  <c r="S644" i="4"/>
  <c r="X644" i="4"/>
  <c r="U616" i="4"/>
  <c r="W616" i="4"/>
  <c r="R616" i="4"/>
  <c r="M616" i="4" s="1"/>
  <c r="S616" i="4"/>
  <c r="T616" i="4"/>
  <c r="U416" i="4"/>
  <c r="W416" i="4"/>
  <c r="S416" i="4"/>
  <c r="T416" i="4"/>
  <c r="S388" i="4"/>
  <c r="U388" i="4"/>
  <c r="X388" i="4"/>
  <c r="R388" i="4"/>
  <c r="M388" i="4" s="1"/>
  <c r="T388" i="4"/>
  <c r="V360" i="4"/>
  <c r="X360" i="4"/>
  <c r="R360" i="4"/>
  <c r="S360" i="4"/>
  <c r="T1968" i="4"/>
  <c r="W1968" i="4"/>
  <c r="T1952" i="4"/>
  <c r="W1952" i="4"/>
  <c r="T1936" i="4"/>
  <c r="W1936" i="4"/>
  <c r="S1936" i="4"/>
  <c r="T1920" i="4"/>
  <c r="W1920" i="4"/>
  <c r="S1920" i="4"/>
  <c r="T1904" i="4"/>
  <c r="S1904" i="4"/>
  <c r="T1888" i="4"/>
  <c r="S1888" i="4"/>
  <c r="T1840" i="4"/>
  <c r="W1840" i="4"/>
  <c r="T1824" i="4"/>
  <c r="W1824" i="4"/>
  <c r="T1808" i="4"/>
  <c r="W1808" i="4"/>
  <c r="S1808" i="4"/>
  <c r="T1792" i="4"/>
  <c r="W1792" i="4"/>
  <c r="S1792" i="4"/>
  <c r="T1772" i="4"/>
  <c r="W1772" i="4"/>
  <c r="S1772" i="4"/>
  <c r="U1729" i="4"/>
  <c r="T1729" i="4"/>
  <c r="T1708" i="4"/>
  <c r="W1708" i="4"/>
  <c r="S1708" i="4"/>
  <c r="U1665" i="4"/>
  <c r="T1665" i="4"/>
  <c r="T1644" i="4"/>
  <c r="W1644" i="4"/>
  <c r="S1644" i="4"/>
  <c r="U1622" i="4"/>
  <c r="W1622" i="4"/>
  <c r="R1601" i="4"/>
  <c r="U1601" i="4"/>
  <c r="W1580" i="4"/>
  <c r="T1580" i="4"/>
  <c r="X1580" i="4"/>
  <c r="R1580" i="4"/>
  <c r="X1516" i="4"/>
  <c r="S1516" i="4"/>
  <c r="U1516" i="4"/>
  <c r="R1516" i="4"/>
  <c r="M1516" i="4" s="1"/>
  <c r="V1516" i="4"/>
  <c r="W1516" i="4"/>
  <c r="X1452" i="4"/>
  <c r="S1452" i="4"/>
  <c r="U1452" i="4"/>
  <c r="R1452" i="4"/>
  <c r="M1452" i="4" s="1"/>
  <c r="T1452" i="4"/>
  <c r="X1388" i="4"/>
  <c r="S1388" i="4"/>
  <c r="V1388" i="4"/>
  <c r="T1388" i="4"/>
  <c r="W1388" i="4"/>
  <c r="U1388" i="4"/>
  <c r="X1324" i="4"/>
  <c r="S1324" i="4"/>
  <c r="V1324" i="4"/>
  <c r="T1324" i="4"/>
  <c r="W1324" i="4"/>
  <c r="R1324" i="4"/>
  <c r="V1260" i="4"/>
  <c r="U1260" i="4"/>
  <c r="S1260" i="4"/>
  <c r="X1260" i="4"/>
  <c r="R1260" i="4"/>
  <c r="M1260" i="4" s="1"/>
  <c r="W1196" i="4"/>
  <c r="R1196" i="4"/>
  <c r="M1196" i="4" s="1"/>
  <c r="T1196" i="4"/>
  <c r="X1196" i="4"/>
  <c r="U1196" i="4"/>
  <c r="V1196" i="4"/>
  <c r="R1132" i="4"/>
  <c r="M1132" i="4" s="1"/>
  <c r="X1132" i="4"/>
  <c r="W1132" i="4"/>
  <c r="U1132" i="4"/>
  <c r="S1132" i="4"/>
  <c r="T1132" i="4"/>
  <c r="R1068" i="4"/>
  <c r="M1068" i="4" s="1"/>
  <c r="T1068" i="4"/>
  <c r="V1068" i="4"/>
  <c r="X1068" i="4"/>
  <c r="W1068" i="4"/>
  <c r="R1004" i="4"/>
  <c r="M1004" i="4" s="1"/>
  <c r="T1004" i="4"/>
  <c r="V1004" i="4"/>
  <c r="X1004" i="4"/>
  <c r="W1004" i="4"/>
  <c r="R940" i="4"/>
  <c r="M940" i="4" s="1"/>
  <c r="T940" i="4"/>
  <c r="V940" i="4"/>
  <c r="X940" i="4"/>
  <c r="U940" i="4"/>
  <c r="S940" i="4"/>
  <c r="U912" i="4"/>
  <c r="W912" i="4"/>
  <c r="R912" i="4"/>
  <c r="M912" i="4" s="1"/>
  <c r="X912" i="4"/>
  <c r="S912" i="4"/>
  <c r="T912" i="4"/>
  <c r="S884" i="4"/>
  <c r="U884" i="4"/>
  <c r="W884" i="4"/>
  <c r="T884" i="4"/>
  <c r="R884" i="4"/>
  <c r="M884" i="4" s="1"/>
  <c r="V856" i="4"/>
  <c r="X856" i="4"/>
  <c r="S856" i="4"/>
  <c r="T856" i="4"/>
  <c r="U856" i="4"/>
  <c r="P827" i="4"/>
  <c r="T827" i="4"/>
  <c r="V827" i="4"/>
  <c r="P799" i="4"/>
  <c r="R799" i="4"/>
  <c r="P771" i="4"/>
  <c r="U771" i="4"/>
  <c r="W771" i="4"/>
  <c r="T656" i="4"/>
  <c r="V656" i="4"/>
  <c r="X656" i="4"/>
  <c r="S656" i="4"/>
  <c r="U656" i="4"/>
  <c r="R656" i="4"/>
  <c r="M656" i="4" s="1"/>
  <c r="R628" i="4"/>
  <c r="M628" i="4" s="1"/>
  <c r="T628" i="4"/>
  <c r="V628" i="4"/>
  <c r="U628" i="4"/>
  <c r="W628" i="4"/>
  <c r="U600" i="4"/>
  <c r="W600" i="4"/>
  <c r="R600" i="4"/>
  <c r="M600" i="4" s="1"/>
  <c r="X600" i="4"/>
  <c r="V600" i="4"/>
  <c r="U400" i="4"/>
  <c r="W400" i="4"/>
  <c r="V400" i="4"/>
  <c r="S400" i="4"/>
  <c r="S372" i="4"/>
  <c r="R372" i="4"/>
  <c r="T372" i="4"/>
  <c r="V372" i="4"/>
  <c r="V344" i="4"/>
  <c r="X344" i="4"/>
  <c r="S344" i="4"/>
  <c r="W344" i="4"/>
  <c r="S1775" i="4"/>
  <c r="P1775" i="4"/>
  <c r="M1775" i="4" s="1"/>
  <c r="R1775" i="4"/>
  <c r="V1775" i="4"/>
  <c r="S1759" i="4"/>
  <c r="P1759" i="4"/>
  <c r="M1759" i="4" s="1"/>
  <c r="R1759" i="4"/>
  <c r="V1759" i="4"/>
  <c r="S1743" i="4"/>
  <c r="P1743" i="4"/>
  <c r="M1743" i="4" s="1"/>
  <c r="R1743" i="4"/>
  <c r="V1743" i="4"/>
  <c r="S1727" i="4"/>
  <c r="P1727" i="4"/>
  <c r="M1727" i="4" s="1"/>
  <c r="R1727" i="4"/>
  <c r="V1727" i="4"/>
  <c r="S1711" i="4"/>
  <c r="P1711" i="4"/>
  <c r="M1711" i="4" s="1"/>
  <c r="R1711" i="4"/>
  <c r="V1711" i="4"/>
  <c r="S1695" i="4"/>
  <c r="P1695" i="4"/>
  <c r="M1695" i="4" s="1"/>
  <c r="R1695" i="4"/>
  <c r="V1695" i="4"/>
  <c r="S1679" i="4"/>
  <c r="P1679" i="4"/>
  <c r="M1679" i="4" s="1"/>
  <c r="R1679" i="4"/>
  <c r="V1679" i="4"/>
  <c r="S1663" i="4"/>
  <c r="P1663" i="4"/>
  <c r="M1663" i="4" s="1"/>
  <c r="R1663" i="4"/>
  <c r="S1647" i="4"/>
  <c r="P1647" i="4"/>
  <c r="R1647" i="4"/>
  <c r="V1647" i="4"/>
  <c r="S1631" i="4"/>
  <c r="P1631" i="4"/>
  <c r="R1631" i="4"/>
  <c r="V1631" i="4"/>
  <c r="S1615" i="4"/>
  <c r="P1615" i="4"/>
  <c r="R1615" i="4"/>
  <c r="X1615" i="4"/>
  <c r="S1599" i="4"/>
  <c r="P1599" i="4"/>
  <c r="R1599" i="4"/>
  <c r="X1599" i="4"/>
  <c r="U1583" i="4"/>
  <c r="W1583" i="4"/>
  <c r="P1583" i="4"/>
  <c r="M1583" i="4" s="1"/>
  <c r="R1583" i="4"/>
  <c r="V1583" i="4"/>
  <c r="P1567" i="4"/>
  <c r="M1567" i="4" s="1"/>
  <c r="T1567" i="4"/>
  <c r="W1567" i="4"/>
  <c r="X1567" i="4"/>
  <c r="P1551" i="4"/>
  <c r="M1551" i="4" s="1"/>
  <c r="X1551" i="4"/>
  <c r="W1551" i="4"/>
  <c r="V1551" i="4"/>
  <c r="T1551" i="4"/>
  <c r="P1535" i="4"/>
  <c r="M1535" i="4" s="1"/>
  <c r="X1535" i="4"/>
  <c r="S1535" i="4"/>
  <c r="R1535" i="4"/>
  <c r="W1535" i="4"/>
  <c r="V1535" i="4"/>
  <c r="P1519" i="4"/>
  <c r="X1519" i="4"/>
  <c r="U1519" i="4"/>
  <c r="S1519" i="4"/>
  <c r="R1519" i="4"/>
  <c r="P1503" i="4"/>
  <c r="X1503" i="4"/>
  <c r="T1503" i="4"/>
  <c r="U1503" i="4"/>
  <c r="P1487" i="4"/>
  <c r="M1487" i="4" s="1"/>
  <c r="X1487" i="4"/>
  <c r="W1487" i="4"/>
  <c r="V1487" i="4"/>
  <c r="T1487" i="4"/>
  <c r="P1471" i="4"/>
  <c r="X1471" i="4"/>
  <c r="S1471" i="4"/>
  <c r="R1471" i="4"/>
  <c r="W1471" i="4"/>
  <c r="V1471" i="4"/>
  <c r="P1455" i="4"/>
  <c r="X1455" i="4"/>
  <c r="U1455" i="4"/>
  <c r="S1455" i="4"/>
  <c r="R1455" i="4"/>
  <c r="P1439" i="4"/>
  <c r="M1439" i="4" s="1"/>
  <c r="X1439" i="4"/>
  <c r="T1439" i="4"/>
  <c r="U1439" i="4"/>
  <c r="P1423" i="4"/>
  <c r="M1423" i="4" s="1"/>
  <c r="X1423" i="4"/>
  <c r="W1423" i="4"/>
  <c r="V1423" i="4"/>
  <c r="T1423" i="4"/>
  <c r="P1407" i="4"/>
  <c r="X1407" i="4"/>
  <c r="S1407" i="4"/>
  <c r="R1407" i="4"/>
  <c r="W1407" i="4"/>
  <c r="V1407" i="4"/>
  <c r="P1391" i="4"/>
  <c r="X1391" i="4"/>
  <c r="U1391" i="4"/>
  <c r="S1391" i="4"/>
  <c r="R1391" i="4"/>
  <c r="P1375" i="4"/>
  <c r="M1375" i="4" s="1"/>
  <c r="X1375" i="4"/>
  <c r="T1375" i="4"/>
  <c r="U1375" i="4"/>
  <c r="P1359" i="4"/>
  <c r="M1359" i="4" s="1"/>
  <c r="X1359" i="4"/>
  <c r="W1359" i="4"/>
  <c r="V1359" i="4"/>
  <c r="T1359" i="4"/>
  <c r="P1343" i="4"/>
  <c r="X1343" i="4"/>
  <c r="S1343" i="4"/>
  <c r="R1343" i="4"/>
  <c r="W1343" i="4"/>
  <c r="V1343" i="4"/>
  <c r="P1327" i="4"/>
  <c r="X1327" i="4"/>
  <c r="U1327" i="4"/>
  <c r="S1327" i="4"/>
  <c r="R1327" i="4"/>
  <c r="P1311" i="4"/>
  <c r="M1311" i="4" s="1"/>
  <c r="X1311" i="4"/>
  <c r="T1311" i="4"/>
  <c r="U1311" i="4"/>
  <c r="P1295" i="4"/>
  <c r="M1295" i="4" s="1"/>
  <c r="T1295" i="4"/>
  <c r="S1295" i="4"/>
  <c r="W1295" i="4"/>
  <c r="X1295" i="4"/>
  <c r="P1279" i="4"/>
  <c r="T1279" i="4"/>
  <c r="U1279" i="4"/>
  <c r="R1279" i="4"/>
  <c r="S1279" i="4"/>
  <c r="W1279" i="4"/>
  <c r="P1263" i="4"/>
  <c r="T1263" i="4"/>
  <c r="V1263" i="4"/>
  <c r="U1263" i="4"/>
  <c r="R1263" i="4"/>
  <c r="P1247" i="4"/>
  <c r="M1247" i="4" s="1"/>
  <c r="T1247" i="4"/>
  <c r="X1247" i="4"/>
  <c r="V1247" i="4"/>
  <c r="P1231" i="4"/>
  <c r="M1231" i="4" s="1"/>
  <c r="T1231" i="4"/>
  <c r="S1231" i="4"/>
  <c r="W1231" i="4"/>
  <c r="X1231" i="4"/>
  <c r="P1215" i="4"/>
  <c r="M1215" i="4" s="1"/>
  <c r="W1215" i="4"/>
  <c r="R1215" i="4"/>
  <c r="T1215" i="4"/>
  <c r="V1215" i="4"/>
  <c r="X1215" i="4"/>
  <c r="P1199" i="4"/>
  <c r="M1199" i="4" s="1"/>
  <c r="W1199" i="4"/>
  <c r="T1199" i="4"/>
  <c r="R1199" i="4"/>
  <c r="X1199" i="4"/>
  <c r="P1183" i="4"/>
  <c r="M1183" i="4" s="1"/>
  <c r="W1183" i="4"/>
  <c r="S1183" i="4"/>
  <c r="T1183" i="4"/>
  <c r="P1167" i="4"/>
  <c r="M1167" i="4" s="1"/>
  <c r="W1167" i="4"/>
  <c r="X1167" i="4"/>
  <c r="S1167" i="4"/>
  <c r="U1167" i="4"/>
  <c r="P1151" i="4"/>
  <c r="M1151" i="4" s="1"/>
  <c r="W1151" i="4"/>
  <c r="T1151" i="4"/>
  <c r="S1151" i="4"/>
  <c r="X1151" i="4"/>
  <c r="V1151" i="4"/>
  <c r="P1135" i="4"/>
  <c r="W1135" i="4"/>
  <c r="V1135" i="4"/>
  <c r="T1135" i="4"/>
  <c r="R1135" i="4"/>
  <c r="P1119" i="4"/>
  <c r="M1119" i="4" s="1"/>
  <c r="W1119" i="4"/>
  <c r="U1119" i="4"/>
  <c r="R1119" i="4"/>
  <c r="P1103" i="4"/>
  <c r="W1103" i="4"/>
  <c r="X1103" i="4"/>
  <c r="S1103" i="4"/>
  <c r="U1103" i="4"/>
  <c r="P1087" i="4"/>
  <c r="V1087" i="4"/>
  <c r="T1087" i="4"/>
  <c r="S1087" i="4"/>
  <c r="X1087" i="4"/>
  <c r="W1087" i="4"/>
  <c r="P1071" i="4"/>
  <c r="M1071" i="4" s="1"/>
  <c r="V1071" i="4"/>
  <c r="T1071" i="4"/>
  <c r="R1071" i="4"/>
  <c r="P1055" i="4"/>
  <c r="V1055" i="4"/>
  <c r="R1055" i="4"/>
  <c r="P1039" i="4"/>
  <c r="R1039" i="4"/>
  <c r="U1039" i="4"/>
  <c r="P1023" i="4"/>
  <c r="M1023" i="4" s="1"/>
  <c r="R1023" i="4"/>
  <c r="X1023" i="4"/>
  <c r="W1023" i="4"/>
  <c r="P1007" i="4"/>
  <c r="M1007" i="4" s="1"/>
  <c r="R1007" i="4"/>
  <c r="P991" i="4"/>
  <c r="R991" i="4"/>
  <c r="P975" i="4"/>
  <c r="M975" i="4" s="1"/>
  <c r="R975" i="4"/>
  <c r="P959" i="4"/>
  <c r="R959" i="4"/>
  <c r="P943" i="4"/>
  <c r="M943" i="4" s="1"/>
  <c r="R943" i="4"/>
  <c r="R924" i="4"/>
  <c r="M924" i="4" s="1"/>
  <c r="T924" i="4"/>
  <c r="V924" i="4"/>
  <c r="X924" i="4"/>
  <c r="U924" i="4"/>
  <c r="P903" i="4"/>
  <c r="M903" i="4" s="1"/>
  <c r="X903" i="4"/>
  <c r="W903" i="4"/>
  <c r="R860" i="4"/>
  <c r="T860" i="4"/>
  <c r="V860" i="4"/>
  <c r="X860" i="4"/>
  <c r="W860" i="4"/>
  <c r="P839" i="4"/>
  <c r="M839" i="4" s="1"/>
  <c r="X839" i="4"/>
  <c r="S839" i="4"/>
  <c r="R796" i="4"/>
  <c r="T796" i="4"/>
  <c r="V796" i="4"/>
  <c r="X796" i="4"/>
  <c r="U796" i="4"/>
  <c r="S796" i="4"/>
  <c r="P775" i="4"/>
  <c r="M775" i="4" s="1"/>
  <c r="X775" i="4"/>
  <c r="S775" i="4"/>
  <c r="X732" i="4"/>
  <c r="S732" i="4"/>
  <c r="U732" i="4"/>
  <c r="W732" i="4"/>
  <c r="T732" i="4"/>
  <c r="R732" i="4"/>
  <c r="X668" i="4"/>
  <c r="S668" i="4"/>
  <c r="U668" i="4"/>
  <c r="W668" i="4"/>
  <c r="T668" i="4"/>
  <c r="X604" i="4"/>
  <c r="S604" i="4"/>
  <c r="U604" i="4"/>
  <c r="W604" i="4"/>
  <c r="T604" i="4"/>
  <c r="R604" i="4"/>
  <c r="X540" i="4"/>
  <c r="S540" i="4"/>
  <c r="U540" i="4"/>
  <c r="W540" i="4"/>
  <c r="R540" i="4"/>
  <c r="V540" i="4"/>
  <c r="X476" i="4"/>
  <c r="S476" i="4"/>
  <c r="T476" i="4"/>
  <c r="W476" i="4"/>
  <c r="U476" i="4"/>
  <c r="R412" i="4"/>
  <c r="T412" i="4"/>
  <c r="V412" i="4"/>
  <c r="S412" i="4"/>
  <c r="R348" i="4"/>
  <c r="T348" i="4"/>
  <c r="W348" i="4"/>
  <c r="U348" i="4"/>
  <c r="X348" i="4"/>
  <c r="U336" i="4"/>
  <c r="W336" i="4"/>
  <c r="S336" i="4"/>
  <c r="T336" i="4"/>
  <c r="U320" i="4"/>
  <c r="W320" i="4"/>
  <c r="V320" i="4"/>
  <c r="S320" i="4"/>
  <c r="U304" i="4"/>
  <c r="W304" i="4"/>
  <c r="R304" i="4"/>
  <c r="X304" i="4"/>
  <c r="V304" i="4"/>
  <c r="U288" i="4"/>
  <c r="W288" i="4"/>
  <c r="T288" i="4"/>
  <c r="R288" i="4"/>
  <c r="X288" i="4"/>
  <c r="U272" i="4"/>
  <c r="W272" i="4"/>
  <c r="S272" i="4"/>
  <c r="T272" i="4"/>
  <c r="T256" i="4"/>
  <c r="W256" i="4"/>
  <c r="V256" i="4"/>
  <c r="R256" i="4"/>
  <c r="R240" i="4"/>
  <c r="M240" i="4" s="1"/>
  <c r="T240" i="4"/>
  <c r="V240" i="4"/>
  <c r="U240" i="4"/>
  <c r="S240" i="4"/>
  <c r="R224" i="4"/>
  <c r="T224" i="4"/>
  <c r="X224" i="4"/>
  <c r="V224" i="4"/>
  <c r="U224" i="4"/>
  <c r="R208" i="4"/>
  <c r="T208" i="4"/>
  <c r="W208" i="4"/>
  <c r="X208" i="4"/>
  <c r="R192" i="4"/>
  <c r="T192" i="4"/>
  <c r="S192" i="4"/>
  <c r="W192" i="4"/>
  <c r="T176" i="4"/>
  <c r="R176" i="4"/>
  <c r="X176" i="4"/>
  <c r="S176" i="4"/>
  <c r="U176" i="4"/>
  <c r="S160" i="4"/>
  <c r="R160" i="4"/>
  <c r="U160" i="4"/>
  <c r="W160" i="4"/>
  <c r="V160" i="4"/>
  <c r="R144" i="4"/>
  <c r="T144" i="4"/>
  <c r="W144" i="4"/>
  <c r="X144" i="4"/>
  <c r="R128" i="4"/>
  <c r="T128" i="4"/>
  <c r="S128" i="4"/>
  <c r="W128" i="4"/>
  <c r="S112" i="4"/>
  <c r="V112" i="4"/>
  <c r="W112" i="4"/>
  <c r="X112" i="4"/>
  <c r="T112" i="4"/>
  <c r="S96" i="4"/>
  <c r="V96" i="4"/>
  <c r="R96" i="4"/>
  <c r="M96" i="4" s="1"/>
  <c r="W96" i="4"/>
  <c r="X96" i="4"/>
  <c r="U80" i="4"/>
  <c r="W80" i="4"/>
  <c r="S80" i="4"/>
  <c r="T80" i="4"/>
  <c r="U64" i="4"/>
  <c r="W64" i="4"/>
  <c r="V64" i="4"/>
  <c r="S64" i="4"/>
  <c r="T48" i="4"/>
  <c r="V48" i="4"/>
  <c r="X48" i="4"/>
  <c r="S48" i="4"/>
  <c r="U48" i="4"/>
  <c r="T32" i="4"/>
  <c r="V32" i="4"/>
  <c r="W32" i="4"/>
  <c r="X32" i="4"/>
  <c r="S32" i="4"/>
  <c r="V16" i="4"/>
  <c r="W16" i="4"/>
  <c r="R350" i="4"/>
  <c r="W350" i="4"/>
  <c r="V810" i="4"/>
  <c r="T810" i="4"/>
  <c r="V826" i="4"/>
  <c r="T826" i="4"/>
  <c r="V938" i="4"/>
  <c r="T938" i="4"/>
  <c r="R1054" i="4"/>
  <c r="W1054" i="4"/>
  <c r="R1066" i="4"/>
  <c r="T1066" i="4"/>
  <c r="T1182" i="4"/>
  <c r="R1182" i="4"/>
  <c r="X1194" i="4"/>
  <c r="V1194" i="4"/>
  <c r="V1250" i="4"/>
  <c r="T1250" i="4"/>
  <c r="X1310" i="4"/>
  <c r="V1310" i="4"/>
  <c r="T1314" i="4"/>
  <c r="R1314" i="4"/>
  <c r="U1322" i="4"/>
  <c r="S1322" i="4"/>
  <c r="T1378" i="4"/>
  <c r="R1378" i="4"/>
  <c r="X1438" i="4"/>
  <c r="V1438" i="4"/>
  <c r="T1442" i="4"/>
  <c r="R1442" i="4"/>
  <c r="U1450" i="4"/>
  <c r="S1450" i="4"/>
  <c r="T1506" i="4"/>
  <c r="R1506" i="4"/>
  <c r="T1566" i="4"/>
  <c r="R1566" i="4"/>
  <c r="V1570" i="4"/>
  <c r="V1578" i="4"/>
  <c r="X1592" i="4"/>
  <c r="T1634" i="4"/>
  <c r="V1652" i="4"/>
  <c r="R1664" i="4"/>
  <c r="W1677" i="4"/>
  <c r="X1686" i="4"/>
  <c r="T1698" i="4"/>
  <c r="S1737" i="4"/>
  <c r="W1741" i="4"/>
  <c r="X1750" i="4"/>
  <c r="T1762" i="4"/>
  <c r="V1780" i="4"/>
  <c r="R1792" i="4"/>
  <c r="S1801" i="4"/>
  <c r="R1808" i="4"/>
  <c r="X1814" i="4"/>
  <c r="S1817" i="4"/>
  <c r="R1824" i="4"/>
  <c r="S1833" i="4"/>
  <c r="R1840" i="4"/>
  <c r="X1846" i="4"/>
  <c r="S1849" i="4"/>
  <c r="R1856" i="4"/>
  <c r="S1865" i="4"/>
  <c r="R1872" i="4"/>
  <c r="X1878" i="4"/>
  <c r="S1881" i="4"/>
  <c r="R1888" i="4"/>
  <c r="S1897" i="4"/>
  <c r="R1904" i="4"/>
  <c r="X1910" i="4"/>
  <c r="S1913" i="4"/>
  <c r="R1920" i="4"/>
  <c r="M1920" i="4" s="1"/>
  <c r="S1929" i="4"/>
  <c r="R1936" i="4"/>
  <c r="X1942" i="4"/>
  <c r="S1945" i="4"/>
  <c r="R1952" i="4"/>
  <c r="S1961" i="4"/>
  <c r="R1968" i="4"/>
  <c r="X1974" i="4"/>
  <c r="S1977" i="4"/>
  <c r="R1984" i="4"/>
  <c r="S1993" i="4"/>
  <c r="R2000" i="4"/>
  <c r="P1622" i="4"/>
  <c r="P1686" i="4"/>
  <c r="M1686" i="4" s="1"/>
  <c r="P1750" i="4"/>
  <c r="M1750" i="4" s="1"/>
  <c r="P1814" i="4"/>
  <c r="M1814" i="4" s="1"/>
  <c r="P1846" i="4"/>
  <c r="M1846" i="4" s="1"/>
  <c r="P1878" i="4"/>
  <c r="M1878" i="4" s="1"/>
  <c r="P1910" i="4"/>
  <c r="M1910" i="4" s="1"/>
  <c r="P1942" i="4"/>
  <c r="M1942" i="4" s="1"/>
  <c r="P1974" i="4"/>
  <c r="M1974" i="4" s="1"/>
  <c r="R347" i="4"/>
  <c r="V463" i="4"/>
  <c r="T463" i="4"/>
  <c r="R499" i="4"/>
  <c r="W499" i="4"/>
  <c r="R515" i="4"/>
  <c r="W515" i="4"/>
  <c r="R531" i="4"/>
  <c r="W531" i="4"/>
  <c r="V543" i="4"/>
  <c r="T543" i="4"/>
  <c r="R547" i="4"/>
  <c r="W547" i="4"/>
  <c r="V559" i="4"/>
  <c r="T559" i="4"/>
  <c r="X571" i="4"/>
  <c r="V575" i="4"/>
  <c r="T575" i="4"/>
  <c r="X587" i="4"/>
  <c r="X603" i="4"/>
  <c r="U647" i="4"/>
  <c r="S647" i="4"/>
  <c r="R691" i="4"/>
  <c r="W691" i="4"/>
  <c r="U711" i="4"/>
  <c r="S711" i="4"/>
  <c r="V771" i="4"/>
  <c r="W775" i="4"/>
  <c r="T775" i="4"/>
  <c r="V787" i="4"/>
  <c r="S799" i="4"/>
  <c r="X799" i="4"/>
  <c r="U815" i="4"/>
  <c r="S827" i="4"/>
  <c r="W839" i="4"/>
  <c r="T839" i="4"/>
  <c r="U843" i="4"/>
  <c r="R867" i="4"/>
  <c r="V883" i="4"/>
  <c r="S903" i="4"/>
  <c r="T903" i="4"/>
  <c r="S923" i="4"/>
  <c r="W943" i="4"/>
  <c r="X943" i="4"/>
  <c r="U959" i="4"/>
  <c r="V975" i="4"/>
  <c r="W991" i="4"/>
  <c r="T991" i="4"/>
  <c r="W1007" i="4"/>
  <c r="X1007" i="4"/>
  <c r="S1023" i="4"/>
  <c r="V1039" i="4"/>
  <c r="X1055" i="4"/>
  <c r="W1071" i="4"/>
  <c r="R1103" i="4"/>
  <c r="V1119" i="4"/>
  <c r="S1135" i="4"/>
  <c r="U1151" i="4"/>
  <c r="T1167" i="4"/>
  <c r="V1183" i="4"/>
  <c r="V1199" i="4"/>
  <c r="R1231" i="4"/>
  <c r="W1247" i="4"/>
  <c r="W1263" i="4"/>
  <c r="X1279" i="4"/>
  <c r="U1295" i="4"/>
  <c r="W1311" i="4"/>
  <c r="W1327" i="4"/>
  <c r="R1359" i="4"/>
  <c r="V1375" i="4"/>
  <c r="V1391" i="4"/>
  <c r="T1407" i="4"/>
  <c r="S1423" i="4"/>
  <c r="W1439" i="4"/>
  <c r="W1455" i="4"/>
  <c r="R1487" i="4"/>
  <c r="V1503" i="4"/>
  <c r="V1519" i="4"/>
  <c r="T1535" i="4"/>
  <c r="S1551" i="4"/>
  <c r="S1567" i="4"/>
  <c r="S1583" i="4"/>
  <c r="V1615" i="4"/>
  <c r="T1592" i="4"/>
  <c r="R1622" i="4"/>
  <c r="W1652" i="4"/>
  <c r="V1663" i="4"/>
  <c r="U1686" i="4"/>
  <c r="U1698" i="4"/>
  <c r="U1750" i="4"/>
  <c r="U1814" i="4"/>
  <c r="S1840" i="4"/>
  <c r="W1856" i="4"/>
  <c r="X1881" i="4"/>
  <c r="W1888" i="4"/>
  <c r="V1919" i="4"/>
  <c r="V1951" i="4"/>
  <c r="T1961" i="4"/>
  <c r="U1974" i="4"/>
  <c r="T1977" i="4"/>
  <c r="T1993" i="4"/>
  <c r="W2000" i="4"/>
  <c r="S16" i="4"/>
  <c r="U32" i="4"/>
  <c r="R64" i="4"/>
  <c r="R80" i="4"/>
  <c r="R112" i="4"/>
  <c r="M112" i="4" s="1"/>
  <c r="U128" i="4"/>
  <c r="U144" i="4"/>
  <c r="T160" i="4"/>
  <c r="V192" i="4"/>
  <c r="V208" i="4"/>
  <c r="X240" i="4"/>
  <c r="U256" i="4"/>
  <c r="X272" i="4"/>
  <c r="V288" i="4"/>
  <c r="R320" i="4"/>
  <c r="R336" i="4"/>
  <c r="T344" i="4"/>
  <c r="V348" i="4"/>
  <c r="U360" i="4"/>
  <c r="W372" i="4"/>
  <c r="U376" i="4"/>
  <c r="X384" i="4"/>
  <c r="V388" i="4"/>
  <c r="R400" i="4"/>
  <c r="U412" i="4"/>
  <c r="V476" i="4"/>
  <c r="S600" i="4"/>
  <c r="V616" i="4"/>
  <c r="S628" i="4"/>
  <c r="W656" i="4"/>
  <c r="U672" i="4"/>
  <c r="T712" i="4"/>
  <c r="R856" i="4"/>
  <c r="X872" i="4"/>
  <c r="X884" i="4"/>
  <c r="T900" i="4"/>
  <c r="W924" i="4"/>
  <c r="R952" i="4"/>
  <c r="M952" i="4" s="1"/>
  <c r="U1004" i="4"/>
  <c r="T1012" i="4"/>
  <c r="S1024" i="4"/>
  <c r="W1152" i="4"/>
  <c r="X1208" i="4"/>
  <c r="W1260" i="4"/>
  <c r="V1400" i="4"/>
  <c r="X1408" i="4"/>
  <c r="X1528" i="4"/>
  <c r="R1536" i="4"/>
  <c r="M1536" i="4" s="1"/>
  <c r="U350" i="4"/>
  <c r="S350" i="4"/>
  <c r="R810" i="4"/>
  <c r="W810" i="4"/>
  <c r="R826" i="4"/>
  <c r="W826" i="4"/>
  <c r="R938" i="4"/>
  <c r="W938" i="4"/>
  <c r="U1054" i="4"/>
  <c r="S1054" i="4"/>
  <c r="V1066" i="4"/>
  <c r="W1066" i="4"/>
  <c r="W1182" i="4"/>
  <c r="U1182" i="4"/>
  <c r="T1194" i="4"/>
  <c r="R1194" i="4"/>
  <c r="U1250" i="4"/>
  <c r="T1310" i="4"/>
  <c r="R1310" i="4"/>
  <c r="W1314" i="4"/>
  <c r="X1322" i="4"/>
  <c r="V1322" i="4"/>
  <c r="W1378" i="4"/>
  <c r="T1438" i="4"/>
  <c r="R1438" i="4"/>
  <c r="W1442" i="4"/>
  <c r="X1450" i="4"/>
  <c r="V1450" i="4"/>
  <c r="W1506" i="4"/>
  <c r="W1566" i="4"/>
  <c r="U1570" i="4"/>
  <c r="R1570" i="4"/>
  <c r="R1578" i="4"/>
  <c r="R1621" i="4"/>
  <c r="X1634" i="4"/>
  <c r="V1664" i="4"/>
  <c r="T1694" i="4"/>
  <c r="X1698" i="4"/>
  <c r="R1708" i="4"/>
  <c r="W1737" i="4"/>
  <c r="S1749" i="4"/>
  <c r="X1762" i="4"/>
  <c r="R1772" i="4"/>
  <c r="V1792" i="4"/>
  <c r="W1801" i="4"/>
  <c r="V1808" i="4"/>
  <c r="W1817" i="4"/>
  <c r="V1824" i="4"/>
  <c r="W1833" i="4"/>
  <c r="V1840" i="4"/>
  <c r="W1849" i="4"/>
  <c r="V1856" i="4"/>
  <c r="W1865" i="4"/>
  <c r="V1872" i="4"/>
  <c r="W1881" i="4"/>
  <c r="V1888" i="4"/>
  <c r="W1897" i="4"/>
  <c r="V1904" i="4"/>
  <c r="W1913" i="4"/>
  <c r="V1920" i="4"/>
  <c r="W1929" i="4"/>
  <c r="V1936" i="4"/>
  <c r="W1945" i="4"/>
  <c r="V1952" i="4"/>
  <c r="W1961" i="4"/>
  <c r="V1968" i="4"/>
  <c r="W1977" i="4"/>
  <c r="V1984" i="4"/>
  <c r="W1993" i="4"/>
  <c r="V2000" i="4"/>
  <c r="P1578" i="4"/>
  <c r="P1706" i="4"/>
  <c r="M1706" i="4" s="1"/>
  <c r="S347" i="4"/>
  <c r="U347" i="4"/>
  <c r="R463" i="4"/>
  <c r="W463" i="4"/>
  <c r="U499" i="4"/>
  <c r="S499" i="4"/>
  <c r="U515" i="4"/>
  <c r="S515" i="4"/>
  <c r="U531" i="4"/>
  <c r="S531" i="4"/>
  <c r="R543" i="4"/>
  <c r="W543" i="4"/>
  <c r="U547" i="4"/>
  <c r="S547" i="4"/>
  <c r="R559" i="4"/>
  <c r="W559" i="4"/>
  <c r="R571" i="4"/>
  <c r="T571" i="4"/>
  <c r="R575" i="4"/>
  <c r="W575" i="4"/>
  <c r="R587" i="4"/>
  <c r="T587" i="4"/>
  <c r="R603" i="4"/>
  <c r="T603" i="4"/>
  <c r="U691" i="4"/>
  <c r="S691" i="4"/>
  <c r="X711" i="4"/>
  <c r="R771" i="4"/>
  <c r="V775" i="4"/>
  <c r="R787" i="4"/>
  <c r="W799" i="4"/>
  <c r="T799" i="4"/>
  <c r="S815" i="4"/>
  <c r="X815" i="4"/>
  <c r="R827" i="4"/>
  <c r="V839" i="4"/>
  <c r="S843" i="4"/>
  <c r="X843" i="4"/>
  <c r="X867" i="4"/>
  <c r="R883" i="4"/>
  <c r="V903" i="4"/>
  <c r="R923" i="4"/>
  <c r="S943" i="4"/>
  <c r="T943" i="4"/>
  <c r="W959" i="4"/>
  <c r="X959" i="4"/>
  <c r="U975" i="4"/>
  <c r="V991" i="4"/>
  <c r="S1007" i="4"/>
  <c r="T1007" i="4"/>
  <c r="V1023" i="4"/>
  <c r="X1039" i="4"/>
  <c r="W1055" i="4"/>
  <c r="T1055" i="4"/>
  <c r="U1071" i="4"/>
  <c r="R1087" i="4"/>
  <c r="V1103" i="4"/>
  <c r="S1119" i="4"/>
  <c r="U1135" i="4"/>
  <c r="R1183" i="4"/>
  <c r="U1215" i="4"/>
  <c r="V1231" i="4"/>
  <c r="R1247" i="4"/>
  <c r="X1263" i="4"/>
  <c r="S1311" i="4"/>
  <c r="U1343" i="4"/>
  <c r="U1359" i="4"/>
  <c r="R1375" i="4"/>
  <c r="T1391" i="4"/>
  <c r="S1439" i="4"/>
  <c r="U1471" i="4"/>
  <c r="U1487" i="4"/>
  <c r="R1503" i="4"/>
  <c r="T1519" i="4"/>
  <c r="W1609" i="4"/>
  <c r="V1613" i="4"/>
  <c r="X1665" i="4"/>
  <c r="S1780" i="4"/>
  <c r="S1872" i="4"/>
  <c r="X1897" i="4"/>
  <c r="X1913" i="4"/>
  <c r="S1952" i="4"/>
  <c r="S1984" i="4"/>
  <c r="X1993" i="4"/>
  <c r="U16" i="4"/>
  <c r="U96" i="4"/>
  <c r="U112" i="4"/>
  <c r="X128" i="4"/>
  <c r="S144" i="4"/>
  <c r="W224" i="4"/>
  <c r="W240" i="4"/>
  <c r="S256" i="4"/>
  <c r="V272" i="4"/>
  <c r="R344" i="4"/>
  <c r="U372" i="4"/>
  <c r="V384" i="4"/>
  <c r="T404" i="4"/>
  <c r="X416" i="4"/>
  <c r="W432" i="4"/>
  <c r="R476" i="4"/>
  <c r="M476" i="4" s="1"/>
  <c r="T600" i="4"/>
  <c r="X616" i="4"/>
  <c r="X628" i="4"/>
  <c r="S660" i="4"/>
  <c r="V668" i="4"/>
  <c r="W688" i="4"/>
  <c r="X768" i="4"/>
  <c r="S860" i="4"/>
  <c r="U872" i="4"/>
  <c r="V884" i="4"/>
  <c r="S924" i="4"/>
  <c r="W940" i="4"/>
  <c r="U952" i="4"/>
  <c r="R1012" i="4"/>
  <c r="M1012" i="4" s="1"/>
  <c r="S1068" i="4"/>
  <c r="T1080" i="4"/>
  <c r="V1132" i="4"/>
  <c r="S1140" i="4"/>
  <c r="S1196" i="4"/>
  <c r="T1260" i="4"/>
  <c r="V1268" i="4"/>
  <c r="T1516" i="4"/>
  <c r="W1524" i="4"/>
  <c r="M340" i="4" l="1"/>
  <c r="S24" i="4"/>
  <c r="R27" i="4"/>
  <c r="V26" i="4"/>
  <c r="V24" i="4" s="1"/>
  <c r="V23" i="4" s="1"/>
  <c r="U25" i="4"/>
  <c r="U24" i="4" s="1"/>
  <c r="U21" i="4" s="1"/>
  <c r="T24" i="4"/>
  <c r="T20" i="4" s="1"/>
  <c r="M959" i="4"/>
  <c r="M991" i="4"/>
  <c r="M1055" i="4"/>
  <c r="M1135" i="4"/>
  <c r="M1263" i="4"/>
  <c r="M1327" i="4"/>
  <c r="M1391" i="4"/>
  <c r="M1455" i="4"/>
  <c r="M1519" i="4"/>
  <c r="M799" i="4"/>
  <c r="M1951" i="4"/>
  <c r="M1011" i="4"/>
  <c r="M1523" i="4"/>
  <c r="M1554" i="4"/>
  <c r="M1828" i="4"/>
  <c r="M34" i="4"/>
  <c r="M178" i="4"/>
  <c r="M306" i="4"/>
  <c r="M79" i="4"/>
  <c r="M418" i="4"/>
  <c r="M1459" i="4"/>
  <c r="M1507" i="4"/>
  <c r="M1350" i="4"/>
  <c r="M595" i="4"/>
  <c r="M1234" i="4"/>
  <c r="M1490" i="4"/>
  <c r="M1847" i="4"/>
  <c r="M1738" i="4"/>
  <c r="M1610" i="4"/>
  <c r="M811" i="4"/>
  <c r="M739" i="4"/>
  <c r="M480" i="4"/>
  <c r="M114" i="4"/>
  <c r="M226" i="4"/>
  <c r="M223" i="4"/>
  <c r="M1578" i="4"/>
  <c r="M1039" i="4"/>
  <c r="M815" i="4"/>
  <c r="M867" i="4"/>
  <c r="M1395" i="4"/>
  <c r="M379" i="4"/>
  <c r="M1030" i="4"/>
  <c r="M1789" i="4"/>
  <c r="M1777" i="4"/>
  <c r="M308" i="4"/>
  <c r="M274" i="4"/>
  <c r="M1075" i="4"/>
  <c r="M1171" i="4"/>
  <c r="M1315" i="4"/>
  <c r="M1363" i="4"/>
  <c r="M510" i="4"/>
  <c r="M411" i="4"/>
  <c r="M1482" i="4"/>
  <c r="M1226" i="4"/>
  <c r="M1838" i="4"/>
  <c r="M66" i="4"/>
  <c r="M322" i="4"/>
  <c r="M63" i="4"/>
  <c r="M1103" i="4"/>
  <c r="M1622" i="4"/>
  <c r="M1087" i="4"/>
  <c r="M1279" i="4"/>
  <c r="M1343" i="4"/>
  <c r="M1407" i="4"/>
  <c r="M1471" i="4"/>
  <c r="M771" i="4"/>
  <c r="M1823" i="4"/>
  <c r="M923" i="4"/>
  <c r="M1000" i="4"/>
  <c r="M1251" i="4"/>
  <c r="M1619" i="4"/>
  <c r="M966" i="4"/>
  <c r="M1933" i="4"/>
  <c r="M554" i="4"/>
  <c r="M1649" i="4"/>
  <c r="M98" i="4"/>
  <c r="M242" i="4"/>
  <c r="M143" i="4"/>
  <c r="M271" i="4"/>
  <c r="M979" i="4"/>
  <c r="M766" i="4"/>
  <c r="M1805" i="4"/>
  <c r="M162" i="4"/>
  <c r="M1503" i="4"/>
  <c r="M1599" i="4"/>
  <c r="M1615" i="4"/>
  <c r="M1631" i="4"/>
  <c r="M1647" i="4"/>
  <c r="M827" i="4"/>
  <c r="M787" i="4"/>
  <c r="M1855" i="4"/>
  <c r="M883" i="4"/>
  <c r="M1107" i="4"/>
  <c r="M891" i="4"/>
  <c r="M651" i="4"/>
  <c r="M383" i="4"/>
  <c r="M1975" i="4"/>
  <c r="M926" i="4"/>
  <c r="M1956" i="4"/>
  <c r="M82" i="4"/>
  <c r="M210" i="4"/>
  <c r="M338" i="4"/>
  <c r="M111" i="4"/>
  <c r="M239" i="4"/>
  <c r="M930" i="4"/>
  <c r="M1555" i="4"/>
  <c r="M1651" i="4"/>
  <c r="M1542" i="4"/>
  <c r="M1853" i="4"/>
  <c r="M582" i="4"/>
  <c r="M1943" i="4"/>
  <c r="M1470" i="4"/>
  <c r="M1342" i="4"/>
  <c r="M1568" i="4"/>
  <c r="M720" i="4"/>
  <c r="M146" i="4"/>
  <c r="M127" i="4"/>
  <c r="M631" i="4"/>
  <c r="M887" i="4"/>
  <c r="M494" i="4"/>
  <c r="M863" i="4"/>
  <c r="M367" i="4"/>
  <c r="M1821" i="4"/>
  <c r="M1769" i="4"/>
  <c r="M1692" i="4"/>
  <c r="M1399" i="4"/>
  <c r="M387" i="4"/>
  <c r="M475" i="4"/>
  <c r="M1984" i="4"/>
  <c r="M604" i="4"/>
  <c r="M208" i="4"/>
  <c r="M344" i="4"/>
  <c r="M571" i="4"/>
  <c r="M502" i="4"/>
  <c r="M1442" i="4"/>
  <c r="M646" i="4"/>
  <c r="M1002" i="4"/>
  <c r="M854" i="4"/>
  <c r="M670" i="4"/>
  <c r="M1374" i="4"/>
  <c r="M990" i="4"/>
  <c r="M838" i="4"/>
  <c r="M634" i="4"/>
  <c r="M2000" i="4"/>
  <c r="M1772" i="4"/>
  <c r="M1140" i="4"/>
  <c r="M348" i="4"/>
  <c r="M142" i="4"/>
  <c r="M190" i="4"/>
  <c r="M254" i="4"/>
  <c r="M519" i="4"/>
  <c r="M543" i="4"/>
  <c r="M1310" i="4"/>
  <c r="M1851" i="4"/>
  <c r="M1550" i="4"/>
  <c r="M1038" i="4"/>
  <c r="M1891" i="4"/>
  <c r="M1754" i="4"/>
  <c r="M400" i="4"/>
  <c r="M94" i="4"/>
  <c r="M158" i="4"/>
  <c r="M299" i="4"/>
  <c r="M455" i="4"/>
  <c r="M515" i="4"/>
  <c r="M742" i="4"/>
  <c r="M1238" i="4"/>
  <c r="M1865" i="4"/>
  <c r="M498" i="4"/>
  <c r="M583" i="4"/>
  <c r="M1302" i="4"/>
  <c r="M1212" i="4"/>
  <c r="M640" i="4"/>
  <c r="M1922" i="4"/>
  <c r="M58" i="4"/>
  <c r="M250" i="4"/>
  <c r="M1339" i="4"/>
  <c r="M1387" i="4"/>
  <c r="M1419" i="4"/>
  <c r="M1467" i="4"/>
  <c r="M998" i="4"/>
  <c r="M1330" i="4"/>
  <c r="M1829" i="4"/>
  <c r="M1957" i="4"/>
  <c r="M1674" i="4"/>
  <c r="M1418" i="4"/>
  <c r="M1278" i="4"/>
  <c r="M1364" i="4"/>
  <c r="M596" i="4"/>
  <c r="M1710" i="4"/>
  <c r="M902" i="4"/>
  <c r="M1923" i="4"/>
  <c r="M450" i="4"/>
  <c r="M578" i="4"/>
  <c r="M663" i="4"/>
  <c r="M1323" i="4"/>
  <c r="M1707" i="4"/>
  <c r="M366" i="4"/>
  <c r="M906" i="4"/>
  <c r="M410" i="4"/>
  <c r="M1449" i="4"/>
  <c r="M710" i="4"/>
  <c r="M1236" i="4"/>
  <c r="M824" i="4"/>
  <c r="M266" i="4"/>
  <c r="M103" i="4"/>
  <c r="M135" i="4"/>
  <c r="M599" i="4"/>
  <c r="M706" i="4"/>
  <c r="M834" i="4"/>
  <c r="M1003" i="4"/>
  <c r="M1307" i="4"/>
  <c r="M1739" i="4"/>
  <c r="M1446" i="4"/>
  <c r="M1510" i="4"/>
  <c r="M523" i="4"/>
  <c r="M1845" i="4"/>
  <c r="M426" i="4"/>
  <c r="M1886" i="4"/>
  <c r="M55" i="4"/>
  <c r="M564" i="4"/>
  <c r="M368" i="4"/>
  <c r="M1360" i="4"/>
  <c r="M360" i="4"/>
  <c r="M427" i="4"/>
  <c r="M1811" i="4"/>
  <c r="M1136" i="4"/>
  <c r="M747" i="4"/>
  <c r="M185" i="4"/>
  <c r="M961" i="4"/>
  <c r="M1601" i="4"/>
  <c r="M1874" i="4"/>
  <c r="M1646" i="4"/>
  <c r="M1594" i="4"/>
  <c r="M570" i="4"/>
  <c r="M493" i="4"/>
  <c r="M1104" i="4"/>
  <c r="M1413" i="4"/>
  <c r="M1233" i="4"/>
  <c r="M823" i="4"/>
  <c r="M1187" i="4"/>
  <c r="M1331" i="4"/>
  <c r="M1539" i="4"/>
  <c r="M538" i="4"/>
  <c r="M623" i="4"/>
  <c r="M1597" i="4"/>
  <c r="M1917" i="4"/>
  <c r="M1641" i="4"/>
  <c r="M1086" i="4"/>
  <c r="M460" i="4"/>
  <c r="M1495" i="4"/>
  <c r="M431" i="4"/>
  <c r="M1967" i="4"/>
  <c r="M1807" i="4"/>
  <c r="M1991" i="4"/>
  <c r="M1856" i="4"/>
  <c r="M1400" i="4"/>
  <c r="M432" i="4"/>
  <c r="M80" i="4"/>
  <c r="M1824" i="4"/>
  <c r="M711" i="4"/>
  <c r="M1378" i="4"/>
  <c r="M1570" i="4"/>
  <c r="M1621" i="4"/>
  <c r="M463" i="4"/>
  <c r="M1889" i="4"/>
  <c r="M1921" i="4"/>
  <c r="M1665" i="4"/>
  <c r="M1936" i="4"/>
  <c r="M928" i="4"/>
  <c r="M632" i="4"/>
  <c r="M288" i="4"/>
  <c r="M1952" i="4"/>
  <c r="M1336" i="4"/>
  <c r="M334" i="4"/>
  <c r="M690" i="4"/>
  <c r="M754" i="4"/>
  <c r="M982" i="4"/>
  <c r="M1046" i="4"/>
  <c r="M587" i="4"/>
  <c r="M1066" i="4"/>
  <c r="M1438" i="4"/>
  <c r="M1979" i="4"/>
  <c r="M846" i="4"/>
  <c r="M731" i="4"/>
  <c r="M1498" i="4"/>
  <c r="M986" i="4"/>
  <c r="M627" i="4"/>
  <c r="M1016" i="4"/>
  <c r="M304" i="4"/>
  <c r="M270" i="4"/>
  <c r="M994" i="4"/>
  <c r="M603" i="4"/>
  <c r="M938" i="4"/>
  <c r="M238" i="4"/>
  <c r="M91" i="4"/>
  <c r="M714" i="4"/>
  <c r="M1430" i="4"/>
  <c r="M531" i="4"/>
  <c r="M826" i="4"/>
  <c r="M1182" i="4"/>
  <c r="M350" i="4"/>
  <c r="M1927" i="4"/>
  <c r="M1799" i="4"/>
  <c r="M491" i="4"/>
  <c r="M1950" i="4"/>
  <c r="M1626" i="4"/>
  <c r="M719" i="4"/>
  <c r="M1083" i="4"/>
  <c r="M1195" i="4"/>
  <c r="M1611" i="4"/>
  <c r="M763" i="4"/>
  <c r="M1681" i="4"/>
  <c r="M723" i="4"/>
  <c r="M1778" i="4"/>
  <c r="M1504" i="4"/>
  <c r="M1146" i="4"/>
  <c r="M90" i="4"/>
  <c r="M186" i="4"/>
  <c r="M330" i="4"/>
  <c r="M919" i="4"/>
  <c r="M1115" i="4"/>
  <c r="M1179" i="4"/>
  <c r="M1138" i="4"/>
  <c r="M1422" i="4"/>
  <c r="M122" i="4"/>
  <c r="M87" i="4"/>
  <c r="M231" i="4"/>
  <c r="M247" i="4"/>
  <c r="M535" i="4"/>
  <c r="M1691" i="4"/>
  <c r="M707" i="4"/>
  <c r="M1254" i="4"/>
  <c r="M1574" i="4"/>
  <c r="M438" i="4"/>
  <c r="M946" i="4"/>
  <c r="M1202" i="4"/>
  <c r="M1394" i="4"/>
  <c r="M1797" i="4"/>
  <c r="M1162" i="4"/>
  <c r="M1790" i="4"/>
  <c r="M620" i="4"/>
  <c r="M256" i="4"/>
  <c r="M1509" i="4"/>
  <c r="M478" i="4"/>
  <c r="M1237" i="4"/>
  <c r="M1636" i="4"/>
  <c r="M392" i="4"/>
  <c r="M1701" i="4"/>
  <c r="M1189" i="4"/>
  <c r="M768" i="4"/>
  <c r="M503" i="4"/>
  <c r="M1043" i="4"/>
  <c r="M1091" i="4"/>
  <c r="M1139" i="4"/>
  <c r="M1635" i="4"/>
  <c r="M1731" i="4"/>
  <c r="M1222" i="4"/>
  <c r="M1362" i="4"/>
  <c r="M611" i="4"/>
  <c r="M470" i="4"/>
  <c r="M1756" i="4"/>
  <c r="M443" i="4"/>
  <c r="M643" i="4"/>
  <c r="M459" i="4"/>
  <c r="M1730" i="4"/>
  <c r="M555" i="4"/>
  <c r="M1591" i="4"/>
  <c r="M1792" i="4"/>
  <c r="M1024" i="4"/>
  <c r="M412" i="4"/>
  <c r="M1314" i="4"/>
  <c r="M547" i="4"/>
  <c r="M618" i="4"/>
  <c r="M1514" i="4"/>
  <c r="M1502" i="4"/>
  <c r="M1246" i="4"/>
  <c r="M782" i="4"/>
  <c r="M406" i="4"/>
  <c r="M1609" i="4"/>
  <c r="M1872" i="4"/>
  <c r="M1580" i="4"/>
  <c r="M796" i="4"/>
  <c r="M224" i="4"/>
  <c r="M1888" i="4"/>
  <c r="M576" i="4"/>
  <c r="M123" i="4"/>
  <c r="M1174" i="4"/>
  <c r="M1494" i="4"/>
  <c r="M1194" i="4"/>
  <c r="M810" i="4"/>
  <c r="M819" i="4"/>
  <c r="M1977" i="4"/>
  <c r="M712" i="4"/>
  <c r="M176" i="4"/>
  <c r="M43" i="4"/>
  <c r="M107" i="4"/>
  <c r="M171" i="4"/>
  <c r="M559" i="4"/>
  <c r="M155" i="4"/>
  <c r="M1729" i="4"/>
  <c r="M575" i="4"/>
  <c r="M1352" i="4"/>
  <c r="M580" i="4"/>
  <c r="M1198" i="4"/>
  <c r="M762" i="4"/>
  <c r="M1370" i="4"/>
  <c r="M507" i="4"/>
  <c r="M1190" i="4"/>
  <c r="M1468" i="4"/>
  <c r="M880" i="4"/>
  <c r="M942" i="4"/>
  <c r="M751" i="4"/>
  <c r="M682" i="4"/>
  <c r="M1854" i="4"/>
  <c r="M896" i="4"/>
  <c r="M598" i="4"/>
  <c r="M199" i="4"/>
  <c r="M642" i="4"/>
  <c r="M898" i="4"/>
  <c r="M394" i="4"/>
  <c r="M1489" i="4"/>
  <c r="M1980" i="4"/>
  <c r="M1585" i="4"/>
  <c r="M1840" i="4"/>
  <c r="M701" i="4"/>
  <c r="M372" i="4"/>
  <c r="M1529" i="4"/>
  <c r="M381" i="4"/>
  <c r="M477" i="4"/>
  <c r="M1524" i="4"/>
  <c r="M64" i="4"/>
  <c r="M1994" i="4"/>
  <c r="M1866" i="4"/>
  <c r="M209" i="4"/>
  <c r="M1205" i="4"/>
  <c r="M439" i="4"/>
  <c r="M695" i="4"/>
  <c r="M947" i="4"/>
  <c r="M579" i="4"/>
  <c r="M1478" i="4"/>
  <c r="M1298" i="4"/>
  <c r="M1869" i="4"/>
  <c r="M526" i="4"/>
  <c r="M755" i="4"/>
  <c r="M435" i="4"/>
  <c r="M1998" i="4"/>
  <c r="M1628" i="4"/>
  <c r="M1527" i="4"/>
  <c r="M671" i="4"/>
  <c r="M447" i="4"/>
  <c r="M675" i="4"/>
  <c r="M1903" i="4"/>
  <c r="M1958" i="4"/>
  <c r="M856" i="4"/>
  <c r="M336" i="4"/>
  <c r="M644" i="4"/>
  <c r="M286" i="4"/>
  <c r="M75" i="4"/>
  <c r="M139" i="4"/>
  <c r="M203" i="4"/>
  <c r="M1250" i="4"/>
  <c r="M1506" i="4"/>
  <c r="M1961" i="4"/>
  <c r="M1566" i="4"/>
  <c r="M1538" i="4"/>
  <c r="M1808" i="4"/>
  <c r="M1324" i="4"/>
  <c r="M160" i="4"/>
  <c r="M1664" i="4"/>
  <c r="M540" i="4"/>
  <c r="M78" i="4"/>
  <c r="M315" i="4"/>
  <c r="M1558" i="4"/>
  <c r="M518" i="4"/>
  <c r="M619" i="4"/>
  <c r="M1530" i="4"/>
  <c r="M1274" i="4"/>
  <c r="M1294" i="4"/>
  <c r="M1694" i="4"/>
  <c r="M1749" i="4"/>
  <c r="M612" i="4"/>
  <c r="M235" i="4"/>
  <c r="M647" i="4"/>
  <c r="M446" i="4"/>
  <c r="M1186" i="4"/>
  <c r="M691" i="4"/>
  <c r="M126" i="4"/>
  <c r="M219" i="4"/>
  <c r="M283" i="4"/>
  <c r="M370" i="4"/>
  <c r="M1613" i="4"/>
  <c r="M1993" i="4"/>
  <c r="M347" i="4"/>
  <c r="M499" i="4"/>
  <c r="M1054" i="4"/>
  <c r="M506" i="4"/>
  <c r="M1859" i="4"/>
  <c r="M407" i="4"/>
  <c r="M987" i="4"/>
  <c r="M1771" i="4"/>
  <c r="M422" i="4"/>
  <c r="M1617" i="4"/>
  <c r="M1745" i="4"/>
  <c r="M894" i="4"/>
  <c r="M1458" i="4"/>
  <c r="M1909" i="4"/>
  <c r="M1402" i="4"/>
  <c r="M875" i="4"/>
  <c r="M371" i="4"/>
  <c r="M42" i="4"/>
  <c r="M138" i="4"/>
  <c r="M282" i="4"/>
  <c r="M1019" i="4"/>
  <c r="M1531" i="4"/>
  <c r="M1627" i="4"/>
  <c r="M650" i="4"/>
  <c r="M735" i="4"/>
  <c r="M1126" i="4"/>
  <c r="M1553" i="4"/>
  <c r="M1266" i="4"/>
  <c r="M1522" i="4"/>
  <c r="M1586" i="4"/>
  <c r="M1714" i="4"/>
  <c r="M1973" i="4"/>
  <c r="M1034" i="4"/>
  <c r="M876" i="4"/>
  <c r="M352" i="4"/>
  <c r="M1166" i="4"/>
  <c r="M295" i="4"/>
  <c r="M311" i="4"/>
  <c r="M1051" i="4"/>
  <c r="M1355" i="4"/>
  <c r="M1787" i="4"/>
  <c r="M1766" i="4"/>
  <c r="M694" i="4"/>
  <c r="M1010" i="4"/>
  <c r="M1589" i="4"/>
  <c r="M1461" i="4"/>
  <c r="M726" i="4"/>
  <c r="M1890" i="4"/>
  <c r="M376" i="4"/>
  <c r="M1409" i="4"/>
  <c r="M1229" i="4"/>
  <c r="M1109" i="4"/>
  <c r="M1481" i="4"/>
  <c r="M859" i="4"/>
  <c r="M1904" i="4"/>
  <c r="M1412" i="4"/>
  <c r="M144" i="4"/>
  <c r="M57" i="4"/>
  <c r="M117" i="4"/>
  <c r="M1281" i="4"/>
  <c r="M1097" i="4"/>
  <c r="M320" i="4"/>
  <c r="M704" i="4"/>
  <c r="M1835" i="4"/>
  <c r="M341" i="4"/>
  <c r="M605" i="4"/>
  <c r="M797" i="4"/>
  <c r="M1708" i="4"/>
  <c r="M416" i="4"/>
  <c r="M1124" i="4"/>
  <c r="M1047" i="4"/>
  <c r="M964" i="4"/>
  <c r="M1907" i="4"/>
  <c r="M967" i="4"/>
  <c r="M1604" i="4"/>
  <c r="M1159" i="4"/>
  <c r="M1348" i="4"/>
  <c r="M1191" i="4"/>
  <c r="M830" i="4"/>
  <c r="M999" i="4"/>
  <c r="M1228" i="4"/>
  <c r="M1118" i="4"/>
  <c r="M1642" i="4"/>
  <c r="M630" i="4"/>
  <c r="M525" i="4"/>
  <c r="M1178" i="4"/>
  <c r="M1758" i="4"/>
  <c r="M211" i="4"/>
  <c r="M614" i="4"/>
  <c r="M918" i="4"/>
  <c r="M1581" i="4"/>
  <c r="M99" i="4"/>
  <c r="M346" i="4"/>
  <c r="M1197" i="4"/>
  <c r="M259" i="4"/>
  <c r="M1057" i="4"/>
  <c r="M1216" i="4"/>
  <c r="M1380" i="4"/>
  <c r="M1134" i="4"/>
  <c r="M563" i="4"/>
  <c r="M1082" i="4"/>
  <c r="M790" i="4"/>
  <c r="M1102" i="4"/>
  <c r="M703" i="4"/>
  <c r="M965" i="4"/>
  <c r="M1293" i="4"/>
  <c r="M1367" i="4"/>
  <c r="M1127" i="4"/>
  <c r="M500" i="4"/>
  <c r="M740" i="4"/>
  <c r="M487" i="4"/>
  <c r="M594" i="4"/>
  <c r="M1026" i="4"/>
  <c r="M1154" i="4"/>
  <c r="M1719" i="4"/>
  <c r="M860" i="4"/>
  <c r="M1687" i="4"/>
  <c r="M1545" i="4"/>
  <c r="M1716" i="4"/>
  <c r="M1063" i="4"/>
  <c r="M1612" i="4"/>
  <c r="M847" i="4"/>
  <c r="M1173" i="4"/>
  <c r="M951" i="4"/>
  <c r="M1325" i="4"/>
  <c r="M67" i="4"/>
  <c r="M743" i="4"/>
  <c r="M444" i="4"/>
  <c r="M1161" i="4"/>
  <c r="M1873" i="4"/>
  <c r="M886" i="4"/>
  <c r="M950" i="4"/>
  <c r="M1517" i="4"/>
  <c r="M1261" i="4"/>
  <c r="M195" i="4"/>
  <c r="M508" i="4"/>
  <c r="M310" i="4"/>
  <c r="M541" i="4"/>
  <c r="M807" i="4"/>
  <c r="M1332" i="4"/>
  <c r="M1809" i="4"/>
  <c r="M862" i="4"/>
  <c r="M397" i="4"/>
  <c r="M1089" i="4"/>
  <c r="M1156" i="4"/>
  <c r="M985" i="4"/>
  <c r="M1445" i="4"/>
  <c r="M1253" i="4"/>
  <c r="M1306" i="4"/>
  <c r="M313" i="4"/>
  <c r="M733" i="4"/>
  <c r="M813" i="4"/>
  <c r="M1025" i="4"/>
  <c r="M1827" i="4"/>
  <c r="M1031" i="4"/>
  <c r="M1142" i="4"/>
  <c r="M359" i="4"/>
  <c r="M2003" i="4"/>
  <c r="M1410" i="4"/>
  <c r="M885" i="4"/>
  <c r="M871" i="4"/>
  <c r="M1548" i="4"/>
  <c r="M1417" i="4"/>
  <c r="M402" i="4"/>
  <c r="M461" i="4"/>
  <c r="M1386" i="4"/>
  <c r="M1230" i="4"/>
  <c r="M51" i="4"/>
  <c r="M128" i="4"/>
  <c r="M591" i="4"/>
  <c r="M941" i="4"/>
  <c r="M1005" i="4"/>
  <c r="M870" i="4"/>
  <c r="M323" i="4"/>
  <c r="M874" i="4"/>
  <c r="M683" i="4"/>
  <c r="M1433" i="4"/>
  <c r="M35" i="4"/>
  <c r="M227" i="4"/>
  <c r="M1112" i="4"/>
  <c r="M972" i="4"/>
  <c r="M1939" i="4"/>
  <c r="M1562" i="4"/>
  <c r="M1357" i="4"/>
  <c r="M969" i="4"/>
  <c r="M732" i="4"/>
  <c r="M776" i="4"/>
  <c r="M1273" i="4"/>
  <c r="M192" i="4"/>
  <c r="M1165" i="4"/>
  <c r="M1584" i="4"/>
  <c r="M1616" i="4"/>
  <c r="M1751" i="4"/>
  <c r="M1090" i="4"/>
  <c r="M516" i="4"/>
  <c r="M1060" i="4"/>
  <c r="M551" i="4"/>
  <c r="M722" i="4"/>
  <c r="M1398" i="4"/>
  <c r="M342" i="4"/>
  <c r="M423" i="4"/>
  <c r="M1223" i="4"/>
  <c r="M1460" i="4"/>
  <c r="M1732" i="4"/>
  <c r="M1218" i="4"/>
  <c r="M892" i="4"/>
  <c r="M1588" i="4"/>
  <c r="M1292" i="4"/>
  <c r="M935" i="4"/>
  <c r="M1968" i="4"/>
  <c r="M1296" i="4"/>
  <c r="M1905" i="4"/>
  <c r="M1069" i="4"/>
  <c r="M1946" i="4"/>
  <c r="M1356" i="4"/>
  <c r="M1076" i="4"/>
  <c r="M1842" i="4"/>
  <c r="M1015" i="4"/>
  <c r="M565" i="4"/>
  <c r="M380" i="4"/>
  <c r="M1654" i="4"/>
  <c r="M1657" i="4"/>
  <c r="M1177" i="4"/>
  <c r="M602" i="4"/>
  <c r="M1770" i="4"/>
  <c r="M993" i="4"/>
  <c r="M842" i="4"/>
  <c r="M504" i="4"/>
  <c r="J10" i="4"/>
  <c r="Y10" i="4"/>
  <c r="B10" i="4"/>
  <c r="W19" i="4"/>
  <c r="W18" i="4" s="1"/>
  <c r="W14" i="4" s="1"/>
  <c r="W13" i="4" s="1"/>
  <c r="W10" i="4" s="1"/>
  <c r="S22" i="4"/>
  <c r="S19" i="4" s="1"/>
  <c r="S18" i="4" s="1"/>
  <c r="S15" i="4" s="1"/>
  <c r="S14" i="4" s="1"/>
  <c r="X19" i="4"/>
  <c r="X18" i="4" s="1"/>
  <c r="X13" i="4" s="1"/>
  <c r="X12" i="4" s="1"/>
  <c r="X10" i="4" s="1"/>
  <c r="V19" i="4"/>
  <c r="V18" i="4" s="1"/>
  <c r="V14" i="4" s="1"/>
  <c r="V13" i="4" s="1"/>
  <c r="V10" i="4" s="1"/>
  <c r="V7" i="4" s="1"/>
  <c r="V6" i="4" s="1"/>
  <c r="V5" i="4" s="1"/>
  <c r="U19" i="4"/>
  <c r="U18" i="4" s="1"/>
  <c r="U13" i="4" s="1"/>
  <c r="U11" i="4" s="1"/>
  <c r="T19" i="4"/>
  <c r="T18" i="4" s="1"/>
  <c r="T16" i="4" s="1"/>
  <c r="T15" i="4" s="1"/>
  <c r="T13" i="4" s="1"/>
  <c r="T10" i="4" s="1"/>
  <c r="R24" i="4"/>
  <c r="R23" i="4" s="1"/>
  <c r="R21" i="4" l="1"/>
  <c r="R20" i="4" s="1"/>
  <c r="R22" i="4"/>
  <c r="R19" i="4" s="1"/>
  <c r="R18" i="4" s="1"/>
  <c r="R17" i="4" s="1"/>
  <c r="S13" i="4"/>
  <c r="Y11" i="4"/>
  <c r="J11" i="4"/>
  <c r="B11" i="4"/>
  <c r="U10" i="4"/>
  <c r="U8" i="4" s="1"/>
  <c r="U7" i="4" s="1"/>
  <c r="U6" i="4" s="1"/>
  <c r="U5" i="4" s="1"/>
  <c r="T9" i="4"/>
  <c r="T7" i="4" s="1"/>
  <c r="T6" i="4" s="1"/>
  <c r="T5" i="4" s="1"/>
  <c r="R13" i="4" l="1"/>
  <c r="R16" i="4"/>
  <c r="S10" i="4"/>
  <c r="S9" i="4" s="1"/>
  <c r="S12" i="4"/>
  <c r="J12" i="4"/>
  <c r="Y12" i="4"/>
  <c r="B12" i="4"/>
  <c r="R6" i="4"/>
  <c r="R5" i="4" s="1"/>
  <c r="AE6" i="4"/>
  <c r="AE7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P28" i="4" s="1"/>
  <c r="M28" i="4" s="1"/>
  <c r="AE29" i="4"/>
  <c r="P29" i="4" s="1"/>
  <c r="M29" i="4" s="1"/>
  <c r="AE30" i="4"/>
  <c r="P30" i="4" s="1"/>
  <c r="M30" i="4" s="1"/>
  <c r="AE31" i="4"/>
  <c r="P31" i="4" s="1"/>
  <c r="M31" i="4" s="1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E106" i="4"/>
  <c r="AE107" i="4"/>
  <c r="AE108" i="4"/>
  <c r="AE109" i="4"/>
  <c r="AE110" i="4"/>
  <c r="AE111" i="4"/>
  <c r="AE112" i="4"/>
  <c r="AE113" i="4"/>
  <c r="AE114" i="4"/>
  <c r="AE115" i="4"/>
  <c r="AE116" i="4"/>
  <c r="AE117" i="4"/>
  <c r="AE118" i="4"/>
  <c r="AE119" i="4"/>
  <c r="AE120" i="4"/>
  <c r="AE121" i="4"/>
  <c r="AE122" i="4"/>
  <c r="AE123" i="4"/>
  <c r="AE124" i="4"/>
  <c r="AE125" i="4"/>
  <c r="AE126" i="4"/>
  <c r="AE127" i="4"/>
  <c r="AE128" i="4"/>
  <c r="AE129" i="4"/>
  <c r="AE130" i="4"/>
  <c r="AE131" i="4"/>
  <c r="AE132" i="4"/>
  <c r="AE133" i="4"/>
  <c r="AE134" i="4"/>
  <c r="AE135" i="4"/>
  <c r="AE136" i="4"/>
  <c r="AE137" i="4"/>
  <c r="AE138" i="4"/>
  <c r="AE139" i="4"/>
  <c r="AE140" i="4"/>
  <c r="AE141" i="4"/>
  <c r="AE142" i="4"/>
  <c r="AE143" i="4"/>
  <c r="AE144" i="4"/>
  <c r="AE145" i="4"/>
  <c r="AE146" i="4"/>
  <c r="AE147" i="4"/>
  <c r="AE148" i="4"/>
  <c r="AE149" i="4"/>
  <c r="AE150" i="4"/>
  <c r="AE151" i="4"/>
  <c r="AE152" i="4"/>
  <c r="AE153" i="4"/>
  <c r="AE154" i="4"/>
  <c r="AE155" i="4"/>
  <c r="AE156" i="4"/>
  <c r="AE157" i="4"/>
  <c r="AE158" i="4"/>
  <c r="AE159" i="4"/>
  <c r="AE160" i="4"/>
  <c r="AE161" i="4"/>
  <c r="AE162" i="4"/>
  <c r="AE163" i="4"/>
  <c r="AE164" i="4"/>
  <c r="AE165" i="4"/>
  <c r="AE166" i="4"/>
  <c r="AE167" i="4"/>
  <c r="AE168" i="4"/>
  <c r="AE169" i="4"/>
  <c r="AE170" i="4"/>
  <c r="AE171" i="4"/>
  <c r="AE172" i="4"/>
  <c r="AE173" i="4"/>
  <c r="AE174" i="4"/>
  <c r="AE175" i="4"/>
  <c r="AE176" i="4"/>
  <c r="AE177" i="4"/>
  <c r="AE178" i="4"/>
  <c r="AE179" i="4"/>
  <c r="AE180" i="4"/>
  <c r="AE181" i="4"/>
  <c r="AE182" i="4"/>
  <c r="AE183" i="4"/>
  <c r="AE184" i="4"/>
  <c r="AE185" i="4"/>
  <c r="AE186" i="4"/>
  <c r="AE187" i="4"/>
  <c r="AE188" i="4"/>
  <c r="AE189" i="4"/>
  <c r="AE190" i="4"/>
  <c r="AE191" i="4"/>
  <c r="AE192" i="4"/>
  <c r="AE193" i="4"/>
  <c r="AE194" i="4"/>
  <c r="AE195" i="4"/>
  <c r="AE196" i="4"/>
  <c r="AE197" i="4"/>
  <c r="AE198" i="4"/>
  <c r="AE199" i="4"/>
  <c r="AE200" i="4"/>
  <c r="AE201" i="4"/>
  <c r="AE202" i="4"/>
  <c r="AE203" i="4"/>
  <c r="AE204" i="4"/>
  <c r="AE205" i="4"/>
  <c r="AE206" i="4"/>
  <c r="AE207" i="4"/>
  <c r="AE208" i="4"/>
  <c r="AE209" i="4"/>
  <c r="AE210" i="4"/>
  <c r="AE211" i="4"/>
  <c r="AE212" i="4"/>
  <c r="AE213" i="4"/>
  <c r="AE214" i="4"/>
  <c r="AE215" i="4"/>
  <c r="AE216" i="4"/>
  <c r="AE217" i="4"/>
  <c r="AE218" i="4"/>
  <c r="AE219" i="4"/>
  <c r="AE220" i="4"/>
  <c r="AE221" i="4"/>
  <c r="AE222" i="4"/>
  <c r="AE223" i="4"/>
  <c r="AE224" i="4"/>
  <c r="AE225" i="4"/>
  <c r="AE226" i="4"/>
  <c r="AE227" i="4"/>
  <c r="AE228" i="4"/>
  <c r="AE229" i="4"/>
  <c r="AE230" i="4"/>
  <c r="AE231" i="4"/>
  <c r="AE232" i="4"/>
  <c r="AE233" i="4"/>
  <c r="AE234" i="4"/>
  <c r="AE235" i="4"/>
  <c r="AE236" i="4"/>
  <c r="AE237" i="4"/>
  <c r="AE238" i="4"/>
  <c r="AE239" i="4"/>
  <c r="AE240" i="4"/>
  <c r="AE241" i="4"/>
  <c r="AE242" i="4"/>
  <c r="AE243" i="4"/>
  <c r="AE244" i="4"/>
  <c r="AE245" i="4"/>
  <c r="AE246" i="4"/>
  <c r="AE247" i="4"/>
  <c r="AE248" i="4"/>
  <c r="AE249" i="4"/>
  <c r="AE250" i="4"/>
  <c r="AE251" i="4"/>
  <c r="AE252" i="4"/>
  <c r="AE253" i="4"/>
  <c r="AE254" i="4"/>
  <c r="AE255" i="4"/>
  <c r="AE256" i="4"/>
  <c r="AE257" i="4"/>
  <c r="AE258" i="4"/>
  <c r="AE259" i="4"/>
  <c r="AE260" i="4"/>
  <c r="AE261" i="4"/>
  <c r="AE262" i="4"/>
  <c r="AE263" i="4"/>
  <c r="AE264" i="4"/>
  <c r="AE265" i="4"/>
  <c r="AE266" i="4"/>
  <c r="AE267" i="4"/>
  <c r="AE268" i="4"/>
  <c r="AE269" i="4"/>
  <c r="AE270" i="4"/>
  <c r="AE271" i="4"/>
  <c r="AE272" i="4"/>
  <c r="AE273" i="4"/>
  <c r="AE274" i="4"/>
  <c r="AE275" i="4"/>
  <c r="AE276" i="4"/>
  <c r="AE277" i="4"/>
  <c r="AE278" i="4"/>
  <c r="AE279" i="4"/>
  <c r="AE280" i="4"/>
  <c r="AE281" i="4"/>
  <c r="AE282" i="4"/>
  <c r="AE283" i="4"/>
  <c r="AE284" i="4"/>
  <c r="AE285" i="4"/>
  <c r="AE286" i="4"/>
  <c r="AE287" i="4"/>
  <c r="AE288" i="4"/>
  <c r="AE289" i="4"/>
  <c r="AE290" i="4"/>
  <c r="AE291" i="4"/>
  <c r="AE292" i="4"/>
  <c r="AE293" i="4"/>
  <c r="AE294" i="4"/>
  <c r="AE295" i="4"/>
  <c r="AE296" i="4"/>
  <c r="AE297" i="4"/>
  <c r="AE298" i="4"/>
  <c r="AE299" i="4"/>
  <c r="AE300" i="4"/>
  <c r="AE301" i="4"/>
  <c r="AE302" i="4"/>
  <c r="AE303" i="4"/>
  <c r="AE304" i="4"/>
  <c r="AE305" i="4"/>
  <c r="AE306" i="4"/>
  <c r="AE307" i="4"/>
  <c r="AE308" i="4"/>
  <c r="AE309" i="4"/>
  <c r="AE310" i="4"/>
  <c r="AE311" i="4"/>
  <c r="AE312" i="4"/>
  <c r="AE313" i="4"/>
  <c r="AE314" i="4"/>
  <c r="AE315" i="4"/>
  <c r="AE316" i="4"/>
  <c r="AE317" i="4"/>
  <c r="AE318" i="4"/>
  <c r="AE319" i="4"/>
  <c r="AE320" i="4"/>
  <c r="AE321" i="4"/>
  <c r="AE322" i="4"/>
  <c r="AE323" i="4"/>
  <c r="AE324" i="4"/>
  <c r="AE325" i="4"/>
  <c r="AE326" i="4"/>
  <c r="AE327" i="4"/>
  <c r="AE328" i="4"/>
  <c r="AE329" i="4"/>
  <c r="AE330" i="4"/>
  <c r="AE331" i="4"/>
  <c r="AE332" i="4"/>
  <c r="AE333" i="4"/>
  <c r="AE334" i="4"/>
  <c r="AE335" i="4"/>
  <c r="AE336" i="4"/>
  <c r="AE337" i="4"/>
  <c r="AE338" i="4"/>
  <c r="AE339" i="4"/>
  <c r="AE340" i="4"/>
  <c r="AE341" i="4"/>
  <c r="AE342" i="4"/>
  <c r="AE343" i="4"/>
  <c r="AE344" i="4"/>
  <c r="AE345" i="4"/>
  <c r="AE346" i="4"/>
  <c r="AE347" i="4"/>
  <c r="AE348" i="4"/>
  <c r="AE349" i="4"/>
  <c r="AE350" i="4"/>
  <c r="AE351" i="4"/>
  <c r="AE352" i="4"/>
  <c r="AE353" i="4"/>
  <c r="AE354" i="4"/>
  <c r="AE355" i="4"/>
  <c r="AE356" i="4"/>
  <c r="AE357" i="4"/>
  <c r="AE358" i="4"/>
  <c r="AE359" i="4"/>
  <c r="AE360" i="4"/>
  <c r="AE361" i="4"/>
  <c r="AE362" i="4"/>
  <c r="AE363" i="4"/>
  <c r="AE364" i="4"/>
  <c r="AE365" i="4"/>
  <c r="AE366" i="4"/>
  <c r="AE367" i="4"/>
  <c r="AE368" i="4"/>
  <c r="AE369" i="4"/>
  <c r="AE370" i="4"/>
  <c r="AE371" i="4"/>
  <c r="AE372" i="4"/>
  <c r="AE373" i="4"/>
  <c r="AE374" i="4"/>
  <c r="AE375" i="4"/>
  <c r="AE376" i="4"/>
  <c r="AE377" i="4"/>
  <c r="AE378" i="4"/>
  <c r="AE379" i="4"/>
  <c r="AE380" i="4"/>
  <c r="AE381" i="4"/>
  <c r="AE382" i="4"/>
  <c r="AE383" i="4"/>
  <c r="AE384" i="4"/>
  <c r="AE385" i="4"/>
  <c r="AE386" i="4"/>
  <c r="AE387" i="4"/>
  <c r="AE388" i="4"/>
  <c r="AE389" i="4"/>
  <c r="AE390" i="4"/>
  <c r="AE391" i="4"/>
  <c r="AE392" i="4"/>
  <c r="AE393" i="4"/>
  <c r="AE394" i="4"/>
  <c r="AE395" i="4"/>
  <c r="AE396" i="4"/>
  <c r="AE397" i="4"/>
  <c r="AE398" i="4"/>
  <c r="AE399" i="4"/>
  <c r="AE400" i="4"/>
  <c r="AE401" i="4"/>
  <c r="AE402" i="4"/>
  <c r="AE403" i="4"/>
  <c r="AE404" i="4"/>
  <c r="AE405" i="4"/>
  <c r="AE406" i="4"/>
  <c r="AE407" i="4"/>
  <c r="AE408" i="4"/>
  <c r="AE409" i="4"/>
  <c r="AE410" i="4"/>
  <c r="AE411" i="4"/>
  <c r="AE412" i="4"/>
  <c r="AE413" i="4"/>
  <c r="AE414" i="4"/>
  <c r="AE415" i="4"/>
  <c r="AE416" i="4"/>
  <c r="AE417" i="4"/>
  <c r="AE418" i="4"/>
  <c r="AE419" i="4"/>
  <c r="AE420" i="4"/>
  <c r="AE421" i="4"/>
  <c r="AE422" i="4"/>
  <c r="AE423" i="4"/>
  <c r="AE424" i="4"/>
  <c r="AE425" i="4"/>
  <c r="AE426" i="4"/>
  <c r="AE427" i="4"/>
  <c r="AE428" i="4"/>
  <c r="AE429" i="4"/>
  <c r="AE430" i="4"/>
  <c r="AE431" i="4"/>
  <c r="AE432" i="4"/>
  <c r="AE433" i="4"/>
  <c r="AE434" i="4"/>
  <c r="AE435" i="4"/>
  <c r="AE436" i="4"/>
  <c r="AE437" i="4"/>
  <c r="AE438" i="4"/>
  <c r="AE439" i="4"/>
  <c r="AE440" i="4"/>
  <c r="AE441" i="4"/>
  <c r="AE442" i="4"/>
  <c r="AE443" i="4"/>
  <c r="AE444" i="4"/>
  <c r="AE445" i="4"/>
  <c r="AE446" i="4"/>
  <c r="AE447" i="4"/>
  <c r="AE448" i="4"/>
  <c r="AE449" i="4"/>
  <c r="AE450" i="4"/>
  <c r="AE451" i="4"/>
  <c r="AE452" i="4"/>
  <c r="AE453" i="4"/>
  <c r="AE454" i="4"/>
  <c r="AE455" i="4"/>
  <c r="AE456" i="4"/>
  <c r="AE457" i="4"/>
  <c r="AE458" i="4"/>
  <c r="AE459" i="4"/>
  <c r="AE460" i="4"/>
  <c r="AE461" i="4"/>
  <c r="AE462" i="4"/>
  <c r="AE463" i="4"/>
  <c r="AE464" i="4"/>
  <c r="AE465" i="4"/>
  <c r="AE466" i="4"/>
  <c r="AE467" i="4"/>
  <c r="AE468" i="4"/>
  <c r="AE469" i="4"/>
  <c r="AE470" i="4"/>
  <c r="AE471" i="4"/>
  <c r="AE472" i="4"/>
  <c r="AE473" i="4"/>
  <c r="AE474" i="4"/>
  <c r="AE475" i="4"/>
  <c r="AE476" i="4"/>
  <c r="AE477" i="4"/>
  <c r="AE478" i="4"/>
  <c r="AE479" i="4"/>
  <c r="AE480" i="4"/>
  <c r="AE481" i="4"/>
  <c r="AE482" i="4"/>
  <c r="AE483" i="4"/>
  <c r="AE484" i="4"/>
  <c r="AE485" i="4"/>
  <c r="AE486" i="4"/>
  <c r="AE487" i="4"/>
  <c r="AE488" i="4"/>
  <c r="AE489" i="4"/>
  <c r="AE490" i="4"/>
  <c r="AE491" i="4"/>
  <c r="AE492" i="4"/>
  <c r="AE493" i="4"/>
  <c r="AE494" i="4"/>
  <c r="AE495" i="4"/>
  <c r="AE496" i="4"/>
  <c r="AE497" i="4"/>
  <c r="AE498" i="4"/>
  <c r="AE499" i="4"/>
  <c r="AE500" i="4"/>
  <c r="AE501" i="4"/>
  <c r="AE502" i="4"/>
  <c r="AE503" i="4"/>
  <c r="AE504" i="4"/>
  <c r="AE505" i="4"/>
  <c r="AE506" i="4"/>
  <c r="AE507" i="4"/>
  <c r="AE508" i="4"/>
  <c r="AE509" i="4"/>
  <c r="AE510" i="4"/>
  <c r="AE511" i="4"/>
  <c r="AE512" i="4"/>
  <c r="AE513" i="4"/>
  <c r="AE514" i="4"/>
  <c r="AE515" i="4"/>
  <c r="AE516" i="4"/>
  <c r="AE517" i="4"/>
  <c r="AE518" i="4"/>
  <c r="AE519" i="4"/>
  <c r="AE520" i="4"/>
  <c r="AE521" i="4"/>
  <c r="AE522" i="4"/>
  <c r="AE523" i="4"/>
  <c r="AE524" i="4"/>
  <c r="AE525" i="4"/>
  <c r="AE526" i="4"/>
  <c r="AE527" i="4"/>
  <c r="AE528" i="4"/>
  <c r="AE529" i="4"/>
  <c r="AE530" i="4"/>
  <c r="AE531" i="4"/>
  <c r="AE532" i="4"/>
  <c r="AE533" i="4"/>
  <c r="AE534" i="4"/>
  <c r="AE535" i="4"/>
  <c r="AE536" i="4"/>
  <c r="AE537" i="4"/>
  <c r="AE538" i="4"/>
  <c r="AE539" i="4"/>
  <c r="AE540" i="4"/>
  <c r="AE541" i="4"/>
  <c r="AE542" i="4"/>
  <c r="AE543" i="4"/>
  <c r="AE544" i="4"/>
  <c r="AE545" i="4"/>
  <c r="AE546" i="4"/>
  <c r="AE547" i="4"/>
  <c r="AE548" i="4"/>
  <c r="AE549" i="4"/>
  <c r="AE550" i="4"/>
  <c r="AE551" i="4"/>
  <c r="AE552" i="4"/>
  <c r="AE553" i="4"/>
  <c r="AE554" i="4"/>
  <c r="AE555" i="4"/>
  <c r="AE556" i="4"/>
  <c r="AE557" i="4"/>
  <c r="AE558" i="4"/>
  <c r="AE559" i="4"/>
  <c r="AE560" i="4"/>
  <c r="AE561" i="4"/>
  <c r="AE562" i="4"/>
  <c r="AE563" i="4"/>
  <c r="AE564" i="4"/>
  <c r="AE565" i="4"/>
  <c r="AE566" i="4"/>
  <c r="AE567" i="4"/>
  <c r="AE568" i="4"/>
  <c r="AE569" i="4"/>
  <c r="AE570" i="4"/>
  <c r="AE571" i="4"/>
  <c r="AE572" i="4"/>
  <c r="AE573" i="4"/>
  <c r="AE574" i="4"/>
  <c r="AE575" i="4"/>
  <c r="AE576" i="4"/>
  <c r="AE577" i="4"/>
  <c r="AE578" i="4"/>
  <c r="AE579" i="4"/>
  <c r="AE580" i="4"/>
  <c r="AE581" i="4"/>
  <c r="AE582" i="4"/>
  <c r="AE583" i="4"/>
  <c r="AE584" i="4"/>
  <c r="AE585" i="4"/>
  <c r="AE586" i="4"/>
  <c r="AE587" i="4"/>
  <c r="AE588" i="4"/>
  <c r="AE589" i="4"/>
  <c r="AE590" i="4"/>
  <c r="AE591" i="4"/>
  <c r="AE592" i="4"/>
  <c r="AE593" i="4"/>
  <c r="AE594" i="4"/>
  <c r="AE595" i="4"/>
  <c r="AE596" i="4"/>
  <c r="AE597" i="4"/>
  <c r="AE598" i="4"/>
  <c r="AE599" i="4"/>
  <c r="AE600" i="4"/>
  <c r="AE601" i="4"/>
  <c r="AE602" i="4"/>
  <c r="AE603" i="4"/>
  <c r="AE604" i="4"/>
  <c r="AE605" i="4"/>
  <c r="AE606" i="4"/>
  <c r="AE607" i="4"/>
  <c r="AE608" i="4"/>
  <c r="AE609" i="4"/>
  <c r="AE610" i="4"/>
  <c r="AE611" i="4"/>
  <c r="AE612" i="4"/>
  <c r="AE613" i="4"/>
  <c r="AE614" i="4"/>
  <c r="AE615" i="4"/>
  <c r="AE616" i="4"/>
  <c r="AE617" i="4"/>
  <c r="AE618" i="4"/>
  <c r="AE619" i="4"/>
  <c r="AE620" i="4"/>
  <c r="AE621" i="4"/>
  <c r="AE622" i="4"/>
  <c r="AE623" i="4"/>
  <c r="AE624" i="4"/>
  <c r="AE625" i="4"/>
  <c r="AE626" i="4"/>
  <c r="AE627" i="4"/>
  <c r="AE628" i="4"/>
  <c r="AE629" i="4"/>
  <c r="AE630" i="4"/>
  <c r="AE631" i="4"/>
  <c r="AE632" i="4"/>
  <c r="AE633" i="4"/>
  <c r="AE634" i="4"/>
  <c r="AE635" i="4"/>
  <c r="AE636" i="4"/>
  <c r="AE637" i="4"/>
  <c r="AE638" i="4"/>
  <c r="AE639" i="4"/>
  <c r="AE640" i="4"/>
  <c r="AE641" i="4"/>
  <c r="AE642" i="4"/>
  <c r="AE643" i="4"/>
  <c r="AE644" i="4"/>
  <c r="AE645" i="4"/>
  <c r="AE646" i="4"/>
  <c r="AE647" i="4"/>
  <c r="AE648" i="4"/>
  <c r="AE649" i="4"/>
  <c r="AE650" i="4"/>
  <c r="AE651" i="4"/>
  <c r="AE652" i="4"/>
  <c r="AE653" i="4"/>
  <c r="AE654" i="4"/>
  <c r="AE655" i="4"/>
  <c r="AE656" i="4"/>
  <c r="AE657" i="4"/>
  <c r="AE658" i="4"/>
  <c r="AE659" i="4"/>
  <c r="AE660" i="4"/>
  <c r="AE661" i="4"/>
  <c r="AE662" i="4"/>
  <c r="AE663" i="4"/>
  <c r="AE664" i="4"/>
  <c r="AE665" i="4"/>
  <c r="AE666" i="4"/>
  <c r="AE667" i="4"/>
  <c r="AE668" i="4"/>
  <c r="AE669" i="4"/>
  <c r="AE670" i="4"/>
  <c r="AE671" i="4"/>
  <c r="AE672" i="4"/>
  <c r="AE673" i="4"/>
  <c r="AE674" i="4"/>
  <c r="AE675" i="4"/>
  <c r="AE676" i="4"/>
  <c r="AE677" i="4"/>
  <c r="AE678" i="4"/>
  <c r="AE679" i="4"/>
  <c r="AE680" i="4"/>
  <c r="AE681" i="4"/>
  <c r="AE682" i="4"/>
  <c r="AE683" i="4"/>
  <c r="AE684" i="4"/>
  <c r="AE685" i="4"/>
  <c r="AE686" i="4"/>
  <c r="AE687" i="4"/>
  <c r="AE688" i="4"/>
  <c r="AE689" i="4"/>
  <c r="AE690" i="4"/>
  <c r="AE691" i="4"/>
  <c r="AE692" i="4"/>
  <c r="AE693" i="4"/>
  <c r="AE694" i="4"/>
  <c r="AE695" i="4"/>
  <c r="AE696" i="4"/>
  <c r="AE697" i="4"/>
  <c r="AE698" i="4"/>
  <c r="AE699" i="4"/>
  <c r="AE700" i="4"/>
  <c r="AE701" i="4"/>
  <c r="AE702" i="4"/>
  <c r="AE703" i="4"/>
  <c r="AE704" i="4"/>
  <c r="AE705" i="4"/>
  <c r="AE706" i="4"/>
  <c r="AE707" i="4"/>
  <c r="AE708" i="4"/>
  <c r="AE709" i="4"/>
  <c r="AE710" i="4"/>
  <c r="AE711" i="4"/>
  <c r="AE712" i="4"/>
  <c r="AE713" i="4"/>
  <c r="AE714" i="4"/>
  <c r="AE715" i="4"/>
  <c r="AE716" i="4"/>
  <c r="AE717" i="4"/>
  <c r="AE718" i="4"/>
  <c r="AE719" i="4"/>
  <c r="AE720" i="4"/>
  <c r="AE721" i="4"/>
  <c r="AE722" i="4"/>
  <c r="AE723" i="4"/>
  <c r="AE724" i="4"/>
  <c r="AE725" i="4"/>
  <c r="AE726" i="4"/>
  <c r="AE727" i="4"/>
  <c r="AE728" i="4"/>
  <c r="AE729" i="4"/>
  <c r="AE730" i="4"/>
  <c r="AE731" i="4"/>
  <c r="AE732" i="4"/>
  <c r="AE733" i="4"/>
  <c r="AE734" i="4"/>
  <c r="AE735" i="4"/>
  <c r="AE736" i="4"/>
  <c r="AE737" i="4"/>
  <c r="AE738" i="4"/>
  <c r="AE739" i="4"/>
  <c r="AE740" i="4"/>
  <c r="AE741" i="4"/>
  <c r="AE742" i="4"/>
  <c r="AE743" i="4"/>
  <c r="AE744" i="4"/>
  <c r="AE745" i="4"/>
  <c r="AE746" i="4"/>
  <c r="AE747" i="4"/>
  <c r="AE748" i="4"/>
  <c r="AE749" i="4"/>
  <c r="AE750" i="4"/>
  <c r="AE751" i="4"/>
  <c r="AE752" i="4"/>
  <c r="AE753" i="4"/>
  <c r="AE754" i="4"/>
  <c r="AE755" i="4"/>
  <c r="AE756" i="4"/>
  <c r="AE757" i="4"/>
  <c r="AE758" i="4"/>
  <c r="AE759" i="4"/>
  <c r="AE760" i="4"/>
  <c r="AE761" i="4"/>
  <c r="AE762" i="4"/>
  <c r="AE763" i="4"/>
  <c r="AE764" i="4"/>
  <c r="AE765" i="4"/>
  <c r="AE766" i="4"/>
  <c r="AE767" i="4"/>
  <c r="AE768" i="4"/>
  <c r="AE769" i="4"/>
  <c r="AE770" i="4"/>
  <c r="AE771" i="4"/>
  <c r="AE772" i="4"/>
  <c r="AE773" i="4"/>
  <c r="AE774" i="4"/>
  <c r="AE775" i="4"/>
  <c r="AE776" i="4"/>
  <c r="AE777" i="4"/>
  <c r="AE778" i="4"/>
  <c r="AE779" i="4"/>
  <c r="AE780" i="4"/>
  <c r="AE781" i="4"/>
  <c r="AE782" i="4"/>
  <c r="AE783" i="4"/>
  <c r="AE784" i="4"/>
  <c r="AE785" i="4"/>
  <c r="AE786" i="4"/>
  <c r="AE787" i="4"/>
  <c r="AE788" i="4"/>
  <c r="AE789" i="4"/>
  <c r="AE790" i="4"/>
  <c r="AE791" i="4"/>
  <c r="AE792" i="4"/>
  <c r="AE793" i="4"/>
  <c r="AE794" i="4"/>
  <c r="AE795" i="4"/>
  <c r="AE796" i="4"/>
  <c r="AE797" i="4"/>
  <c r="AE798" i="4"/>
  <c r="AE799" i="4"/>
  <c r="AE800" i="4"/>
  <c r="AE801" i="4"/>
  <c r="AE802" i="4"/>
  <c r="AE803" i="4"/>
  <c r="AE804" i="4"/>
  <c r="AE805" i="4"/>
  <c r="AE806" i="4"/>
  <c r="AE807" i="4"/>
  <c r="AE808" i="4"/>
  <c r="AE809" i="4"/>
  <c r="AE810" i="4"/>
  <c r="AE811" i="4"/>
  <c r="AE812" i="4"/>
  <c r="AE813" i="4"/>
  <c r="AE814" i="4"/>
  <c r="AE815" i="4"/>
  <c r="AE816" i="4"/>
  <c r="AE817" i="4"/>
  <c r="AE818" i="4"/>
  <c r="AE819" i="4"/>
  <c r="AE820" i="4"/>
  <c r="AE821" i="4"/>
  <c r="AE822" i="4"/>
  <c r="AE823" i="4"/>
  <c r="AE824" i="4"/>
  <c r="AE825" i="4"/>
  <c r="AE826" i="4"/>
  <c r="AE827" i="4"/>
  <c r="AE828" i="4"/>
  <c r="AE829" i="4"/>
  <c r="AE830" i="4"/>
  <c r="AE831" i="4"/>
  <c r="AE832" i="4"/>
  <c r="AE833" i="4"/>
  <c r="AE834" i="4"/>
  <c r="AE835" i="4"/>
  <c r="AE836" i="4"/>
  <c r="AE837" i="4"/>
  <c r="AE838" i="4"/>
  <c r="AE839" i="4"/>
  <c r="AE840" i="4"/>
  <c r="AE841" i="4"/>
  <c r="AE842" i="4"/>
  <c r="AE843" i="4"/>
  <c r="AE844" i="4"/>
  <c r="AE845" i="4"/>
  <c r="AE846" i="4"/>
  <c r="AE847" i="4"/>
  <c r="AE848" i="4"/>
  <c r="AE849" i="4"/>
  <c r="AE850" i="4"/>
  <c r="AE851" i="4"/>
  <c r="AE852" i="4"/>
  <c r="AE853" i="4"/>
  <c r="AE854" i="4"/>
  <c r="AE855" i="4"/>
  <c r="AE856" i="4"/>
  <c r="AE857" i="4"/>
  <c r="AE858" i="4"/>
  <c r="AE859" i="4"/>
  <c r="AE860" i="4"/>
  <c r="AE861" i="4"/>
  <c r="AE862" i="4"/>
  <c r="AE863" i="4"/>
  <c r="AE864" i="4"/>
  <c r="AE865" i="4"/>
  <c r="AE866" i="4"/>
  <c r="AE867" i="4"/>
  <c r="AE868" i="4"/>
  <c r="AE869" i="4"/>
  <c r="AE870" i="4"/>
  <c r="AE871" i="4"/>
  <c r="AE872" i="4"/>
  <c r="AE873" i="4"/>
  <c r="AE874" i="4"/>
  <c r="AE875" i="4"/>
  <c r="AE876" i="4"/>
  <c r="AE877" i="4"/>
  <c r="AE878" i="4"/>
  <c r="AE879" i="4"/>
  <c r="AE880" i="4"/>
  <c r="AE881" i="4"/>
  <c r="AE882" i="4"/>
  <c r="AE883" i="4"/>
  <c r="AE884" i="4"/>
  <c r="AE885" i="4"/>
  <c r="AE886" i="4"/>
  <c r="AE887" i="4"/>
  <c r="AE888" i="4"/>
  <c r="AE889" i="4"/>
  <c r="AE890" i="4"/>
  <c r="AE891" i="4"/>
  <c r="AE892" i="4"/>
  <c r="AE893" i="4"/>
  <c r="AE894" i="4"/>
  <c r="AE895" i="4"/>
  <c r="AE896" i="4"/>
  <c r="AE897" i="4"/>
  <c r="AE898" i="4"/>
  <c r="AE899" i="4"/>
  <c r="AE900" i="4"/>
  <c r="AE901" i="4"/>
  <c r="AE902" i="4"/>
  <c r="AE903" i="4"/>
  <c r="AE904" i="4"/>
  <c r="AE905" i="4"/>
  <c r="AE906" i="4"/>
  <c r="AE907" i="4"/>
  <c r="AE908" i="4"/>
  <c r="AE909" i="4"/>
  <c r="AE910" i="4"/>
  <c r="AE911" i="4"/>
  <c r="AE912" i="4"/>
  <c r="AE913" i="4"/>
  <c r="AE914" i="4"/>
  <c r="AE915" i="4"/>
  <c r="AE916" i="4"/>
  <c r="AE917" i="4"/>
  <c r="AE918" i="4"/>
  <c r="AE919" i="4"/>
  <c r="AE920" i="4"/>
  <c r="AE921" i="4"/>
  <c r="AE922" i="4"/>
  <c r="AE923" i="4"/>
  <c r="AE924" i="4"/>
  <c r="AE925" i="4"/>
  <c r="AE926" i="4"/>
  <c r="AE927" i="4"/>
  <c r="AE928" i="4"/>
  <c r="AE929" i="4"/>
  <c r="AE930" i="4"/>
  <c r="AE931" i="4"/>
  <c r="AE932" i="4"/>
  <c r="AE933" i="4"/>
  <c r="AE934" i="4"/>
  <c r="AE935" i="4"/>
  <c r="AE936" i="4"/>
  <c r="AE937" i="4"/>
  <c r="AE938" i="4"/>
  <c r="AE939" i="4"/>
  <c r="AE940" i="4"/>
  <c r="AE941" i="4"/>
  <c r="AE942" i="4"/>
  <c r="AE943" i="4"/>
  <c r="AE944" i="4"/>
  <c r="AE945" i="4"/>
  <c r="AE946" i="4"/>
  <c r="AE947" i="4"/>
  <c r="AE948" i="4"/>
  <c r="AE949" i="4"/>
  <c r="AE950" i="4"/>
  <c r="AE951" i="4"/>
  <c r="AE952" i="4"/>
  <c r="AE953" i="4"/>
  <c r="AE954" i="4"/>
  <c r="AE955" i="4"/>
  <c r="AE956" i="4"/>
  <c r="AE957" i="4"/>
  <c r="AE958" i="4"/>
  <c r="AE959" i="4"/>
  <c r="AE960" i="4"/>
  <c r="AE961" i="4"/>
  <c r="AE962" i="4"/>
  <c r="AE963" i="4"/>
  <c r="AE964" i="4"/>
  <c r="AE965" i="4"/>
  <c r="AE966" i="4"/>
  <c r="AE967" i="4"/>
  <c r="AE968" i="4"/>
  <c r="AE969" i="4"/>
  <c r="AE970" i="4"/>
  <c r="AE971" i="4"/>
  <c r="AE972" i="4"/>
  <c r="AE973" i="4"/>
  <c r="AE974" i="4"/>
  <c r="AE975" i="4"/>
  <c r="AE976" i="4"/>
  <c r="AE977" i="4"/>
  <c r="AE978" i="4"/>
  <c r="AE979" i="4"/>
  <c r="AE980" i="4"/>
  <c r="AE981" i="4"/>
  <c r="AE982" i="4"/>
  <c r="AE983" i="4"/>
  <c r="AE984" i="4"/>
  <c r="AE985" i="4"/>
  <c r="AE986" i="4"/>
  <c r="AE987" i="4"/>
  <c r="AE988" i="4"/>
  <c r="AE989" i="4"/>
  <c r="AE990" i="4"/>
  <c r="AE991" i="4"/>
  <c r="AE992" i="4"/>
  <c r="AE993" i="4"/>
  <c r="AE994" i="4"/>
  <c r="AE995" i="4"/>
  <c r="AE996" i="4"/>
  <c r="AE997" i="4"/>
  <c r="AE998" i="4"/>
  <c r="AE999" i="4"/>
  <c r="AE1000" i="4"/>
  <c r="AE1001" i="4"/>
  <c r="AE1002" i="4"/>
  <c r="AE1003" i="4"/>
  <c r="AE1004" i="4"/>
  <c r="AE1005" i="4"/>
  <c r="AE1006" i="4"/>
  <c r="AE1007" i="4"/>
  <c r="AE1008" i="4"/>
  <c r="AE1009" i="4"/>
  <c r="AE1010" i="4"/>
  <c r="AE1011" i="4"/>
  <c r="AE1012" i="4"/>
  <c r="AE1013" i="4"/>
  <c r="AE1014" i="4"/>
  <c r="AE1015" i="4"/>
  <c r="AE1016" i="4"/>
  <c r="AE1017" i="4"/>
  <c r="AE1018" i="4"/>
  <c r="AE1019" i="4"/>
  <c r="AE1020" i="4"/>
  <c r="AE1021" i="4"/>
  <c r="AE1022" i="4"/>
  <c r="AE1023" i="4"/>
  <c r="AE1024" i="4"/>
  <c r="AE1025" i="4"/>
  <c r="AE1026" i="4"/>
  <c r="AE1027" i="4"/>
  <c r="AE1028" i="4"/>
  <c r="AE1029" i="4"/>
  <c r="AE1030" i="4"/>
  <c r="AE1031" i="4"/>
  <c r="AE1032" i="4"/>
  <c r="AE1033" i="4"/>
  <c r="AE1034" i="4"/>
  <c r="AE1035" i="4"/>
  <c r="AE1036" i="4"/>
  <c r="AE1037" i="4"/>
  <c r="AE1038" i="4"/>
  <c r="AE1039" i="4"/>
  <c r="AE1040" i="4"/>
  <c r="AE1041" i="4"/>
  <c r="AE1042" i="4"/>
  <c r="AE1043" i="4"/>
  <c r="AE1044" i="4"/>
  <c r="AE1045" i="4"/>
  <c r="AE1046" i="4"/>
  <c r="AE1047" i="4"/>
  <c r="AE1048" i="4"/>
  <c r="AE1049" i="4"/>
  <c r="AE1050" i="4"/>
  <c r="AE1051" i="4"/>
  <c r="AE1052" i="4"/>
  <c r="AE1053" i="4"/>
  <c r="AE1054" i="4"/>
  <c r="AE1055" i="4"/>
  <c r="AE1056" i="4"/>
  <c r="AE1057" i="4"/>
  <c r="AE1058" i="4"/>
  <c r="AE1059" i="4"/>
  <c r="AE1060" i="4"/>
  <c r="AE1061" i="4"/>
  <c r="AE1062" i="4"/>
  <c r="AE1063" i="4"/>
  <c r="AE1064" i="4"/>
  <c r="AE1065" i="4"/>
  <c r="AE1066" i="4"/>
  <c r="AE1067" i="4"/>
  <c r="AE1068" i="4"/>
  <c r="AE1069" i="4"/>
  <c r="AE1070" i="4"/>
  <c r="AE1071" i="4"/>
  <c r="AE1072" i="4"/>
  <c r="AE1073" i="4"/>
  <c r="AE1074" i="4"/>
  <c r="AE1075" i="4"/>
  <c r="AE1076" i="4"/>
  <c r="AE1077" i="4"/>
  <c r="AE1078" i="4"/>
  <c r="AE1079" i="4"/>
  <c r="AE1080" i="4"/>
  <c r="AE1081" i="4"/>
  <c r="AE1082" i="4"/>
  <c r="AE1083" i="4"/>
  <c r="AE1084" i="4"/>
  <c r="AE1085" i="4"/>
  <c r="AE1086" i="4"/>
  <c r="AE1087" i="4"/>
  <c r="AE1088" i="4"/>
  <c r="AE1089" i="4"/>
  <c r="AE1090" i="4"/>
  <c r="AE1091" i="4"/>
  <c r="AE1092" i="4"/>
  <c r="AE1093" i="4"/>
  <c r="AE1094" i="4"/>
  <c r="AE1095" i="4"/>
  <c r="AE1096" i="4"/>
  <c r="AE1097" i="4"/>
  <c r="AE1098" i="4"/>
  <c r="AE1099" i="4"/>
  <c r="AE1100" i="4"/>
  <c r="AE1101" i="4"/>
  <c r="AE1102" i="4"/>
  <c r="AE1103" i="4"/>
  <c r="AE1104" i="4"/>
  <c r="AE1105" i="4"/>
  <c r="AE1106" i="4"/>
  <c r="AE1107" i="4"/>
  <c r="AE1108" i="4"/>
  <c r="AE1109" i="4"/>
  <c r="AE1110" i="4"/>
  <c r="AE1111" i="4"/>
  <c r="AE1112" i="4"/>
  <c r="AE1113" i="4"/>
  <c r="AE1114" i="4"/>
  <c r="AE1115" i="4"/>
  <c r="AE1116" i="4"/>
  <c r="AE1117" i="4"/>
  <c r="AE1118" i="4"/>
  <c r="AE1119" i="4"/>
  <c r="AE1120" i="4"/>
  <c r="AE1121" i="4"/>
  <c r="AE1122" i="4"/>
  <c r="AE1123" i="4"/>
  <c r="AE1124" i="4"/>
  <c r="AE1125" i="4"/>
  <c r="AE1126" i="4"/>
  <c r="AE1127" i="4"/>
  <c r="AE1128" i="4"/>
  <c r="AE1129" i="4"/>
  <c r="AE1130" i="4"/>
  <c r="AE1131" i="4"/>
  <c r="AE1132" i="4"/>
  <c r="AE1133" i="4"/>
  <c r="AE1134" i="4"/>
  <c r="AE1135" i="4"/>
  <c r="AE1136" i="4"/>
  <c r="AE1137" i="4"/>
  <c r="AE1138" i="4"/>
  <c r="AE1139" i="4"/>
  <c r="AE1140" i="4"/>
  <c r="AE1141" i="4"/>
  <c r="AE1142" i="4"/>
  <c r="AE1143" i="4"/>
  <c r="AE1144" i="4"/>
  <c r="AE1145" i="4"/>
  <c r="AE1146" i="4"/>
  <c r="AE1147" i="4"/>
  <c r="AE1148" i="4"/>
  <c r="AE1149" i="4"/>
  <c r="AE1150" i="4"/>
  <c r="AE1151" i="4"/>
  <c r="AE1152" i="4"/>
  <c r="AE1153" i="4"/>
  <c r="AE1154" i="4"/>
  <c r="AE1155" i="4"/>
  <c r="AE1156" i="4"/>
  <c r="AE1157" i="4"/>
  <c r="AE1158" i="4"/>
  <c r="AE1159" i="4"/>
  <c r="AE1160" i="4"/>
  <c r="AE1161" i="4"/>
  <c r="AE1162" i="4"/>
  <c r="AE1163" i="4"/>
  <c r="AE1164" i="4"/>
  <c r="AE1165" i="4"/>
  <c r="AE1166" i="4"/>
  <c r="AE1167" i="4"/>
  <c r="AE1168" i="4"/>
  <c r="AE1169" i="4"/>
  <c r="AE1170" i="4"/>
  <c r="AE1171" i="4"/>
  <c r="AE1172" i="4"/>
  <c r="AE1173" i="4"/>
  <c r="AE1174" i="4"/>
  <c r="AE1175" i="4"/>
  <c r="AE1176" i="4"/>
  <c r="AE1177" i="4"/>
  <c r="AE1178" i="4"/>
  <c r="AE1179" i="4"/>
  <c r="AE1180" i="4"/>
  <c r="AE1181" i="4"/>
  <c r="AE1182" i="4"/>
  <c r="AE1183" i="4"/>
  <c r="AE1184" i="4"/>
  <c r="AE1185" i="4"/>
  <c r="AE1186" i="4"/>
  <c r="AE1187" i="4"/>
  <c r="AE1188" i="4"/>
  <c r="AE1189" i="4"/>
  <c r="AE1190" i="4"/>
  <c r="AE1191" i="4"/>
  <c r="AE1192" i="4"/>
  <c r="AE1193" i="4"/>
  <c r="AE1194" i="4"/>
  <c r="AE1195" i="4"/>
  <c r="AE1196" i="4"/>
  <c r="AE1197" i="4"/>
  <c r="AE1198" i="4"/>
  <c r="AE1199" i="4"/>
  <c r="AE1200" i="4"/>
  <c r="AE1201" i="4"/>
  <c r="AE1202" i="4"/>
  <c r="AE1203" i="4"/>
  <c r="AE1204" i="4"/>
  <c r="AE1205" i="4"/>
  <c r="AE1206" i="4"/>
  <c r="AE1207" i="4"/>
  <c r="AE1208" i="4"/>
  <c r="AE1209" i="4"/>
  <c r="AE1210" i="4"/>
  <c r="AE1211" i="4"/>
  <c r="AE1212" i="4"/>
  <c r="AE1213" i="4"/>
  <c r="AE1214" i="4"/>
  <c r="AE1215" i="4"/>
  <c r="AE1216" i="4"/>
  <c r="AE1217" i="4"/>
  <c r="AE1218" i="4"/>
  <c r="AE1219" i="4"/>
  <c r="AE1220" i="4"/>
  <c r="AE1221" i="4"/>
  <c r="AE1222" i="4"/>
  <c r="AE1223" i="4"/>
  <c r="AE1224" i="4"/>
  <c r="AE1225" i="4"/>
  <c r="AE1226" i="4"/>
  <c r="AE1227" i="4"/>
  <c r="AE1228" i="4"/>
  <c r="AE1229" i="4"/>
  <c r="AE1230" i="4"/>
  <c r="AE1231" i="4"/>
  <c r="AE1232" i="4"/>
  <c r="AE1233" i="4"/>
  <c r="AE1234" i="4"/>
  <c r="AE1235" i="4"/>
  <c r="AE1236" i="4"/>
  <c r="AE1237" i="4"/>
  <c r="AE1238" i="4"/>
  <c r="AE1239" i="4"/>
  <c r="AE1240" i="4"/>
  <c r="AE1241" i="4"/>
  <c r="AE1242" i="4"/>
  <c r="AE1243" i="4"/>
  <c r="AE1244" i="4"/>
  <c r="AE1245" i="4"/>
  <c r="AE1246" i="4"/>
  <c r="AE1247" i="4"/>
  <c r="AE1248" i="4"/>
  <c r="AE1249" i="4"/>
  <c r="AE1250" i="4"/>
  <c r="AE1251" i="4"/>
  <c r="AE1252" i="4"/>
  <c r="AE1253" i="4"/>
  <c r="AE1254" i="4"/>
  <c r="AE1255" i="4"/>
  <c r="AE1256" i="4"/>
  <c r="AE1257" i="4"/>
  <c r="AE1258" i="4"/>
  <c r="AE1259" i="4"/>
  <c r="AE1260" i="4"/>
  <c r="AE1261" i="4"/>
  <c r="AE1262" i="4"/>
  <c r="AE1263" i="4"/>
  <c r="AE1264" i="4"/>
  <c r="AE1265" i="4"/>
  <c r="AE1266" i="4"/>
  <c r="AE1267" i="4"/>
  <c r="AE1268" i="4"/>
  <c r="AE1269" i="4"/>
  <c r="AE1270" i="4"/>
  <c r="AE1271" i="4"/>
  <c r="AE1272" i="4"/>
  <c r="AE1273" i="4"/>
  <c r="AE1274" i="4"/>
  <c r="AE1275" i="4"/>
  <c r="AE1276" i="4"/>
  <c r="AE1277" i="4"/>
  <c r="AE1278" i="4"/>
  <c r="AE1279" i="4"/>
  <c r="AE1280" i="4"/>
  <c r="AE1281" i="4"/>
  <c r="AE1282" i="4"/>
  <c r="AE1283" i="4"/>
  <c r="AE1284" i="4"/>
  <c r="AE1285" i="4"/>
  <c r="AE1286" i="4"/>
  <c r="AE1287" i="4"/>
  <c r="AE1288" i="4"/>
  <c r="AE1289" i="4"/>
  <c r="AE1290" i="4"/>
  <c r="AE1291" i="4"/>
  <c r="AE1292" i="4"/>
  <c r="AE1293" i="4"/>
  <c r="AE1294" i="4"/>
  <c r="AE1295" i="4"/>
  <c r="AE1296" i="4"/>
  <c r="AE1297" i="4"/>
  <c r="AE1298" i="4"/>
  <c r="AE1299" i="4"/>
  <c r="AE1300" i="4"/>
  <c r="AE1301" i="4"/>
  <c r="AE1302" i="4"/>
  <c r="AE1303" i="4"/>
  <c r="AE1304" i="4"/>
  <c r="AE1305" i="4"/>
  <c r="AE1306" i="4"/>
  <c r="AE1307" i="4"/>
  <c r="AE1308" i="4"/>
  <c r="AE1309" i="4"/>
  <c r="AE1310" i="4"/>
  <c r="AE1311" i="4"/>
  <c r="AE1312" i="4"/>
  <c r="AE1313" i="4"/>
  <c r="AE1314" i="4"/>
  <c r="AE1315" i="4"/>
  <c r="AE1316" i="4"/>
  <c r="AE1317" i="4"/>
  <c r="AE1318" i="4"/>
  <c r="AE1319" i="4"/>
  <c r="AE1320" i="4"/>
  <c r="AE1321" i="4"/>
  <c r="AE1322" i="4"/>
  <c r="AE1323" i="4"/>
  <c r="AE1324" i="4"/>
  <c r="AE1325" i="4"/>
  <c r="AE1326" i="4"/>
  <c r="AE1327" i="4"/>
  <c r="AE1328" i="4"/>
  <c r="AE1329" i="4"/>
  <c r="AE1330" i="4"/>
  <c r="AE1331" i="4"/>
  <c r="AE1332" i="4"/>
  <c r="AE1333" i="4"/>
  <c r="AE1334" i="4"/>
  <c r="AE1335" i="4"/>
  <c r="AE1336" i="4"/>
  <c r="AE1337" i="4"/>
  <c r="AE1338" i="4"/>
  <c r="AE1339" i="4"/>
  <c r="AE1340" i="4"/>
  <c r="AE1341" i="4"/>
  <c r="AE1342" i="4"/>
  <c r="AE1343" i="4"/>
  <c r="AE1344" i="4"/>
  <c r="AE1345" i="4"/>
  <c r="AE1346" i="4"/>
  <c r="AE1347" i="4"/>
  <c r="AE1348" i="4"/>
  <c r="AE1349" i="4"/>
  <c r="AE1350" i="4"/>
  <c r="AE1351" i="4"/>
  <c r="AE1352" i="4"/>
  <c r="AE1353" i="4"/>
  <c r="AE1354" i="4"/>
  <c r="AE1355" i="4"/>
  <c r="AE1356" i="4"/>
  <c r="AE1357" i="4"/>
  <c r="AE1358" i="4"/>
  <c r="AE1359" i="4"/>
  <c r="AE1360" i="4"/>
  <c r="AE1361" i="4"/>
  <c r="AE1362" i="4"/>
  <c r="AE1363" i="4"/>
  <c r="AE1364" i="4"/>
  <c r="AE1365" i="4"/>
  <c r="AE1366" i="4"/>
  <c r="AE1367" i="4"/>
  <c r="AE1368" i="4"/>
  <c r="AE1369" i="4"/>
  <c r="AE1370" i="4"/>
  <c r="AE1371" i="4"/>
  <c r="AE1372" i="4"/>
  <c r="AE1373" i="4"/>
  <c r="AE1374" i="4"/>
  <c r="AE1375" i="4"/>
  <c r="AE1376" i="4"/>
  <c r="AE1377" i="4"/>
  <c r="AE1378" i="4"/>
  <c r="AE1379" i="4"/>
  <c r="AE1380" i="4"/>
  <c r="AE1381" i="4"/>
  <c r="AE1382" i="4"/>
  <c r="AE1383" i="4"/>
  <c r="AE1384" i="4"/>
  <c r="AE1385" i="4"/>
  <c r="AE1386" i="4"/>
  <c r="AE1387" i="4"/>
  <c r="AE1388" i="4"/>
  <c r="AE1389" i="4"/>
  <c r="AE1390" i="4"/>
  <c r="AE1391" i="4"/>
  <c r="AE1392" i="4"/>
  <c r="AE1393" i="4"/>
  <c r="AE1394" i="4"/>
  <c r="AE1395" i="4"/>
  <c r="AE1396" i="4"/>
  <c r="AE1397" i="4"/>
  <c r="AE1398" i="4"/>
  <c r="AE1399" i="4"/>
  <c r="AE1400" i="4"/>
  <c r="AE1401" i="4"/>
  <c r="AE1402" i="4"/>
  <c r="AE1403" i="4"/>
  <c r="AE1404" i="4"/>
  <c r="AE1405" i="4"/>
  <c r="AE1406" i="4"/>
  <c r="AE1407" i="4"/>
  <c r="AE1408" i="4"/>
  <c r="AE1409" i="4"/>
  <c r="AE1410" i="4"/>
  <c r="AE1411" i="4"/>
  <c r="AE1412" i="4"/>
  <c r="AE1413" i="4"/>
  <c r="AE1414" i="4"/>
  <c r="AE1415" i="4"/>
  <c r="AE1416" i="4"/>
  <c r="AE1417" i="4"/>
  <c r="AE1418" i="4"/>
  <c r="AE1419" i="4"/>
  <c r="AE1420" i="4"/>
  <c r="AE1421" i="4"/>
  <c r="AE1422" i="4"/>
  <c r="AE1423" i="4"/>
  <c r="AE1424" i="4"/>
  <c r="AE1425" i="4"/>
  <c r="AE1426" i="4"/>
  <c r="AE1427" i="4"/>
  <c r="AE1428" i="4"/>
  <c r="AE1429" i="4"/>
  <c r="AE1430" i="4"/>
  <c r="AE1431" i="4"/>
  <c r="AE1432" i="4"/>
  <c r="AE1433" i="4"/>
  <c r="AE1434" i="4"/>
  <c r="AE1435" i="4"/>
  <c r="AE1436" i="4"/>
  <c r="AE1437" i="4"/>
  <c r="AE1438" i="4"/>
  <c r="AE1439" i="4"/>
  <c r="AE1440" i="4"/>
  <c r="AE1441" i="4"/>
  <c r="AE1442" i="4"/>
  <c r="AE1443" i="4"/>
  <c r="AE1444" i="4"/>
  <c r="AE1445" i="4"/>
  <c r="AE1446" i="4"/>
  <c r="AE1447" i="4"/>
  <c r="AE1448" i="4"/>
  <c r="AE1449" i="4"/>
  <c r="AE1450" i="4"/>
  <c r="AE1451" i="4"/>
  <c r="AE1452" i="4"/>
  <c r="AE1453" i="4"/>
  <c r="AE1454" i="4"/>
  <c r="AE1455" i="4"/>
  <c r="AE1456" i="4"/>
  <c r="AE1457" i="4"/>
  <c r="AE1458" i="4"/>
  <c r="AE1459" i="4"/>
  <c r="AE1460" i="4"/>
  <c r="AE1461" i="4"/>
  <c r="AE1462" i="4"/>
  <c r="AE1463" i="4"/>
  <c r="AE1464" i="4"/>
  <c r="AE1465" i="4"/>
  <c r="AE1466" i="4"/>
  <c r="AE1467" i="4"/>
  <c r="AE1468" i="4"/>
  <c r="AE1469" i="4"/>
  <c r="AE1470" i="4"/>
  <c r="AE1471" i="4"/>
  <c r="AE1472" i="4"/>
  <c r="AE1473" i="4"/>
  <c r="AE1474" i="4"/>
  <c r="AE1475" i="4"/>
  <c r="AE1476" i="4"/>
  <c r="AE1477" i="4"/>
  <c r="AE1478" i="4"/>
  <c r="AE1479" i="4"/>
  <c r="AE1480" i="4"/>
  <c r="AE1481" i="4"/>
  <c r="AE1482" i="4"/>
  <c r="AE1483" i="4"/>
  <c r="AE1484" i="4"/>
  <c r="AE1485" i="4"/>
  <c r="AE1486" i="4"/>
  <c r="AE1487" i="4"/>
  <c r="AE1488" i="4"/>
  <c r="AE1489" i="4"/>
  <c r="AE1490" i="4"/>
  <c r="AE1491" i="4"/>
  <c r="AE1492" i="4"/>
  <c r="AE1493" i="4"/>
  <c r="AE1494" i="4"/>
  <c r="AE1495" i="4"/>
  <c r="AE1496" i="4"/>
  <c r="AE1497" i="4"/>
  <c r="AE1498" i="4"/>
  <c r="AE1499" i="4"/>
  <c r="AE1500" i="4"/>
  <c r="AE1501" i="4"/>
  <c r="AE1502" i="4"/>
  <c r="AE1503" i="4"/>
  <c r="AE1504" i="4"/>
  <c r="AE1505" i="4"/>
  <c r="AE1506" i="4"/>
  <c r="AE1507" i="4"/>
  <c r="AE1508" i="4"/>
  <c r="AE1509" i="4"/>
  <c r="AE1510" i="4"/>
  <c r="AE1511" i="4"/>
  <c r="AE1512" i="4"/>
  <c r="AE1513" i="4"/>
  <c r="AE1514" i="4"/>
  <c r="AE1515" i="4"/>
  <c r="AE1516" i="4"/>
  <c r="AE1517" i="4"/>
  <c r="AE1518" i="4"/>
  <c r="AE1519" i="4"/>
  <c r="AE1520" i="4"/>
  <c r="AE1521" i="4"/>
  <c r="AE1522" i="4"/>
  <c r="AE1523" i="4"/>
  <c r="AE1524" i="4"/>
  <c r="AE1525" i="4"/>
  <c r="AE1526" i="4"/>
  <c r="AE1527" i="4"/>
  <c r="AE1528" i="4"/>
  <c r="AE1529" i="4"/>
  <c r="AE1530" i="4"/>
  <c r="AE1531" i="4"/>
  <c r="AE1532" i="4"/>
  <c r="AE1533" i="4"/>
  <c r="AE1534" i="4"/>
  <c r="AE1535" i="4"/>
  <c r="AE1536" i="4"/>
  <c r="AE1537" i="4"/>
  <c r="AE1538" i="4"/>
  <c r="AE1539" i="4"/>
  <c r="AE1540" i="4"/>
  <c r="AE1541" i="4"/>
  <c r="AE1542" i="4"/>
  <c r="AE1543" i="4"/>
  <c r="AE1544" i="4"/>
  <c r="AE1545" i="4"/>
  <c r="AE1546" i="4"/>
  <c r="AE1547" i="4"/>
  <c r="AE1548" i="4"/>
  <c r="AE1549" i="4"/>
  <c r="AE1550" i="4"/>
  <c r="AE1551" i="4"/>
  <c r="AE1552" i="4"/>
  <c r="AE1553" i="4"/>
  <c r="AE1554" i="4"/>
  <c r="AE1555" i="4"/>
  <c r="AE1556" i="4"/>
  <c r="AE1557" i="4"/>
  <c r="AE1558" i="4"/>
  <c r="AE1559" i="4"/>
  <c r="AE1560" i="4"/>
  <c r="AE1561" i="4"/>
  <c r="AE1562" i="4"/>
  <c r="AE1563" i="4"/>
  <c r="AE1564" i="4"/>
  <c r="AE1565" i="4"/>
  <c r="AE1566" i="4"/>
  <c r="AE1567" i="4"/>
  <c r="AE1568" i="4"/>
  <c r="AE1569" i="4"/>
  <c r="AE1570" i="4"/>
  <c r="AE1571" i="4"/>
  <c r="AE1572" i="4"/>
  <c r="AE1573" i="4"/>
  <c r="AE1574" i="4"/>
  <c r="AE1575" i="4"/>
  <c r="AE1576" i="4"/>
  <c r="AE1577" i="4"/>
  <c r="AE1578" i="4"/>
  <c r="AE1579" i="4"/>
  <c r="AE1580" i="4"/>
  <c r="AE1581" i="4"/>
  <c r="AE1582" i="4"/>
  <c r="AE1583" i="4"/>
  <c r="AE1584" i="4"/>
  <c r="AE1585" i="4"/>
  <c r="AE1586" i="4"/>
  <c r="AE1587" i="4"/>
  <c r="AE1588" i="4"/>
  <c r="AE1589" i="4"/>
  <c r="AE1590" i="4"/>
  <c r="AE1591" i="4"/>
  <c r="AE1592" i="4"/>
  <c r="AE1593" i="4"/>
  <c r="AE1594" i="4"/>
  <c r="AE1595" i="4"/>
  <c r="AE1596" i="4"/>
  <c r="AE1597" i="4"/>
  <c r="AE1598" i="4"/>
  <c r="AE1599" i="4"/>
  <c r="AE1600" i="4"/>
  <c r="AE1601" i="4"/>
  <c r="AE1602" i="4"/>
  <c r="AE1603" i="4"/>
  <c r="AE1604" i="4"/>
  <c r="AE1605" i="4"/>
  <c r="AE1606" i="4"/>
  <c r="AE1607" i="4"/>
  <c r="AE1608" i="4"/>
  <c r="AE1609" i="4"/>
  <c r="AE1610" i="4"/>
  <c r="AE1611" i="4"/>
  <c r="AE1612" i="4"/>
  <c r="AE1613" i="4"/>
  <c r="AE1614" i="4"/>
  <c r="AE1615" i="4"/>
  <c r="AE1616" i="4"/>
  <c r="AE1617" i="4"/>
  <c r="AE1618" i="4"/>
  <c r="AE1619" i="4"/>
  <c r="AE1620" i="4"/>
  <c r="AE1621" i="4"/>
  <c r="AE1622" i="4"/>
  <c r="AE1623" i="4"/>
  <c r="AE1624" i="4"/>
  <c r="AE1625" i="4"/>
  <c r="AE1626" i="4"/>
  <c r="AE1627" i="4"/>
  <c r="AE1628" i="4"/>
  <c r="AE1629" i="4"/>
  <c r="AE1630" i="4"/>
  <c r="AE1631" i="4"/>
  <c r="AE1632" i="4"/>
  <c r="AE1633" i="4"/>
  <c r="AE1634" i="4"/>
  <c r="AE1635" i="4"/>
  <c r="AE1636" i="4"/>
  <c r="AE1637" i="4"/>
  <c r="AE1638" i="4"/>
  <c r="AE1639" i="4"/>
  <c r="AE1640" i="4"/>
  <c r="AE1641" i="4"/>
  <c r="AE1642" i="4"/>
  <c r="AE1643" i="4"/>
  <c r="AE1644" i="4"/>
  <c r="AE1645" i="4"/>
  <c r="AE1646" i="4"/>
  <c r="AE1647" i="4"/>
  <c r="AE1648" i="4"/>
  <c r="AE1649" i="4"/>
  <c r="AE1650" i="4"/>
  <c r="AE1651" i="4"/>
  <c r="AE1652" i="4"/>
  <c r="AE1653" i="4"/>
  <c r="AE1654" i="4"/>
  <c r="AE1655" i="4"/>
  <c r="AE1656" i="4"/>
  <c r="AE1657" i="4"/>
  <c r="AE1658" i="4"/>
  <c r="AE1659" i="4"/>
  <c r="AE1660" i="4"/>
  <c r="AE1661" i="4"/>
  <c r="AE1662" i="4"/>
  <c r="AE1663" i="4"/>
  <c r="AE1664" i="4"/>
  <c r="AE1665" i="4"/>
  <c r="AE1666" i="4"/>
  <c r="AE1667" i="4"/>
  <c r="AE1668" i="4"/>
  <c r="AE1669" i="4"/>
  <c r="AE1670" i="4"/>
  <c r="AE1671" i="4"/>
  <c r="AE1672" i="4"/>
  <c r="AE1673" i="4"/>
  <c r="AE1674" i="4"/>
  <c r="AE1675" i="4"/>
  <c r="AE1676" i="4"/>
  <c r="AE1677" i="4"/>
  <c r="AE1678" i="4"/>
  <c r="AE1679" i="4"/>
  <c r="AE1680" i="4"/>
  <c r="AE1681" i="4"/>
  <c r="AE1682" i="4"/>
  <c r="AE1683" i="4"/>
  <c r="AE1684" i="4"/>
  <c r="AE1685" i="4"/>
  <c r="AE1686" i="4"/>
  <c r="AE1687" i="4"/>
  <c r="AE1688" i="4"/>
  <c r="AE1689" i="4"/>
  <c r="AE1690" i="4"/>
  <c r="AE1691" i="4"/>
  <c r="AE1692" i="4"/>
  <c r="AE1693" i="4"/>
  <c r="AE1694" i="4"/>
  <c r="AE1695" i="4"/>
  <c r="AE1696" i="4"/>
  <c r="AE1697" i="4"/>
  <c r="AE1698" i="4"/>
  <c r="AE1699" i="4"/>
  <c r="AE1700" i="4"/>
  <c r="AE1701" i="4"/>
  <c r="AE1702" i="4"/>
  <c r="AE1703" i="4"/>
  <c r="AE1704" i="4"/>
  <c r="AE1705" i="4"/>
  <c r="AE1706" i="4"/>
  <c r="AE1707" i="4"/>
  <c r="AE1708" i="4"/>
  <c r="AE1709" i="4"/>
  <c r="AE1710" i="4"/>
  <c r="AE1711" i="4"/>
  <c r="AE1712" i="4"/>
  <c r="AE1713" i="4"/>
  <c r="AE1714" i="4"/>
  <c r="AE1715" i="4"/>
  <c r="AE1716" i="4"/>
  <c r="AE1717" i="4"/>
  <c r="AE1718" i="4"/>
  <c r="AE1719" i="4"/>
  <c r="AE1720" i="4"/>
  <c r="AE1721" i="4"/>
  <c r="AE1722" i="4"/>
  <c r="AE1723" i="4"/>
  <c r="AE1724" i="4"/>
  <c r="AE1725" i="4"/>
  <c r="AE1726" i="4"/>
  <c r="AE1727" i="4"/>
  <c r="AE1728" i="4"/>
  <c r="AE1729" i="4"/>
  <c r="AE1730" i="4"/>
  <c r="AE1731" i="4"/>
  <c r="AE1732" i="4"/>
  <c r="AE1733" i="4"/>
  <c r="AE1734" i="4"/>
  <c r="AE1735" i="4"/>
  <c r="AE1736" i="4"/>
  <c r="AE1737" i="4"/>
  <c r="AE1738" i="4"/>
  <c r="AE1739" i="4"/>
  <c r="AE1740" i="4"/>
  <c r="AE1741" i="4"/>
  <c r="AE1742" i="4"/>
  <c r="AE1743" i="4"/>
  <c r="AE1744" i="4"/>
  <c r="AE1745" i="4"/>
  <c r="AE1746" i="4"/>
  <c r="AE1747" i="4"/>
  <c r="AE1748" i="4"/>
  <c r="AE1749" i="4"/>
  <c r="AE1750" i="4"/>
  <c r="AE1751" i="4"/>
  <c r="AE1752" i="4"/>
  <c r="AE1753" i="4"/>
  <c r="AE1754" i="4"/>
  <c r="AE1755" i="4"/>
  <c r="AE1756" i="4"/>
  <c r="AE1757" i="4"/>
  <c r="AE1758" i="4"/>
  <c r="AE1759" i="4"/>
  <c r="AE1760" i="4"/>
  <c r="AE1761" i="4"/>
  <c r="AE1762" i="4"/>
  <c r="AE1763" i="4"/>
  <c r="AE1764" i="4"/>
  <c r="AE1765" i="4"/>
  <c r="AE1766" i="4"/>
  <c r="AE1767" i="4"/>
  <c r="AE1768" i="4"/>
  <c r="AE1769" i="4"/>
  <c r="AE1770" i="4"/>
  <c r="AE1771" i="4"/>
  <c r="AE1772" i="4"/>
  <c r="AE1773" i="4"/>
  <c r="AE1774" i="4"/>
  <c r="AE1775" i="4"/>
  <c r="AE1776" i="4"/>
  <c r="AE1777" i="4"/>
  <c r="AE1778" i="4"/>
  <c r="AE1779" i="4"/>
  <c r="AE1780" i="4"/>
  <c r="AE1781" i="4"/>
  <c r="AE1782" i="4"/>
  <c r="AE1783" i="4"/>
  <c r="AE1784" i="4"/>
  <c r="AE1785" i="4"/>
  <c r="AE1786" i="4"/>
  <c r="AE1787" i="4"/>
  <c r="AE1788" i="4"/>
  <c r="AE1789" i="4"/>
  <c r="AE1790" i="4"/>
  <c r="AE1791" i="4"/>
  <c r="AE1792" i="4"/>
  <c r="AE1793" i="4"/>
  <c r="AE1794" i="4"/>
  <c r="AE1795" i="4"/>
  <c r="AE1796" i="4"/>
  <c r="AE1797" i="4"/>
  <c r="AE1798" i="4"/>
  <c r="AE1799" i="4"/>
  <c r="AE1800" i="4"/>
  <c r="AE1801" i="4"/>
  <c r="AE1802" i="4"/>
  <c r="AE1803" i="4"/>
  <c r="AE1804" i="4"/>
  <c r="AE1805" i="4"/>
  <c r="AE1806" i="4"/>
  <c r="AE1807" i="4"/>
  <c r="AE1808" i="4"/>
  <c r="AE1809" i="4"/>
  <c r="AE1810" i="4"/>
  <c r="AE1811" i="4"/>
  <c r="AE1812" i="4"/>
  <c r="AE1813" i="4"/>
  <c r="AE1814" i="4"/>
  <c r="AE1815" i="4"/>
  <c r="AE1816" i="4"/>
  <c r="AE1817" i="4"/>
  <c r="AE1818" i="4"/>
  <c r="AE1819" i="4"/>
  <c r="AE1820" i="4"/>
  <c r="AE1821" i="4"/>
  <c r="AE1822" i="4"/>
  <c r="AE1823" i="4"/>
  <c r="AE1824" i="4"/>
  <c r="AE1825" i="4"/>
  <c r="AE1826" i="4"/>
  <c r="AE1827" i="4"/>
  <c r="AE1828" i="4"/>
  <c r="AE1829" i="4"/>
  <c r="AE1830" i="4"/>
  <c r="AE1831" i="4"/>
  <c r="AE1832" i="4"/>
  <c r="AE1833" i="4"/>
  <c r="AE1834" i="4"/>
  <c r="AE1835" i="4"/>
  <c r="AE1836" i="4"/>
  <c r="AE1837" i="4"/>
  <c r="AE1838" i="4"/>
  <c r="AE1839" i="4"/>
  <c r="AE1840" i="4"/>
  <c r="AE1841" i="4"/>
  <c r="AE1842" i="4"/>
  <c r="AE1843" i="4"/>
  <c r="AE1844" i="4"/>
  <c r="AE1845" i="4"/>
  <c r="AE1846" i="4"/>
  <c r="AE1847" i="4"/>
  <c r="AE1848" i="4"/>
  <c r="AE1849" i="4"/>
  <c r="AE1850" i="4"/>
  <c r="AE1851" i="4"/>
  <c r="AE1852" i="4"/>
  <c r="AE1853" i="4"/>
  <c r="AE1854" i="4"/>
  <c r="AE1855" i="4"/>
  <c r="AE1856" i="4"/>
  <c r="AE1857" i="4"/>
  <c r="AE1858" i="4"/>
  <c r="AE1859" i="4"/>
  <c r="AE1860" i="4"/>
  <c r="AE1861" i="4"/>
  <c r="AE1862" i="4"/>
  <c r="AE1863" i="4"/>
  <c r="AE1864" i="4"/>
  <c r="AE1865" i="4"/>
  <c r="AE1866" i="4"/>
  <c r="AE1867" i="4"/>
  <c r="AE1868" i="4"/>
  <c r="AE1869" i="4"/>
  <c r="AE1870" i="4"/>
  <c r="AE1871" i="4"/>
  <c r="AE1872" i="4"/>
  <c r="AE1873" i="4"/>
  <c r="AE1874" i="4"/>
  <c r="AE1875" i="4"/>
  <c r="AE1876" i="4"/>
  <c r="AE1877" i="4"/>
  <c r="AE1878" i="4"/>
  <c r="AE1879" i="4"/>
  <c r="AE1880" i="4"/>
  <c r="AE1881" i="4"/>
  <c r="AE1882" i="4"/>
  <c r="AE1883" i="4"/>
  <c r="AE1884" i="4"/>
  <c r="AE1885" i="4"/>
  <c r="AE1886" i="4"/>
  <c r="AE1887" i="4"/>
  <c r="AE1888" i="4"/>
  <c r="AE1889" i="4"/>
  <c r="AE1890" i="4"/>
  <c r="AE1891" i="4"/>
  <c r="AE1892" i="4"/>
  <c r="AE1893" i="4"/>
  <c r="AE1894" i="4"/>
  <c r="AE1895" i="4"/>
  <c r="AE1896" i="4"/>
  <c r="AE1897" i="4"/>
  <c r="AE1898" i="4"/>
  <c r="AE1899" i="4"/>
  <c r="AE1900" i="4"/>
  <c r="AE1901" i="4"/>
  <c r="AE1902" i="4"/>
  <c r="AE1903" i="4"/>
  <c r="AE1904" i="4"/>
  <c r="AE1905" i="4"/>
  <c r="AE1906" i="4"/>
  <c r="AE1907" i="4"/>
  <c r="AE1908" i="4"/>
  <c r="AE1909" i="4"/>
  <c r="AE1910" i="4"/>
  <c r="AE1911" i="4"/>
  <c r="AE1912" i="4"/>
  <c r="AE1913" i="4"/>
  <c r="AE1914" i="4"/>
  <c r="AE1915" i="4"/>
  <c r="AE1916" i="4"/>
  <c r="AE1917" i="4"/>
  <c r="AE1918" i="4"/>
  <c r="AE1919" i="4"/>
  <c r="AE1920" i="4"/>
  <c r="AE1921" i="4"/>
  <c r="AE1922" i="4"/>
  <c r="AE1923" i="4"/>
  <c r="AE1924" i="4"/>
  <c r="AE1925" i="4"/>
  <c r="AE1926" i="4"/>
  <c r="AE1927" i="4"/>
  <c r="AE1928" i="4"/>
  <c r="AE1929" i="4"/>
  <c r="AE1930" i="4"/>
  <c r="AE1931" i="4"/>
  <c r="AE1932" i="4"/>
  <c r="AE1933" i="4"/>
  <c r="AE1934" i="4"/>
  <c r="AE1935" i="4"/>
  <c r="AE1936" i="4"/>
  <c r="AE1937" i="4"/>
  <c r="AE1938" i="4"/>
  <c r="AE1939" i="4"/>
  <c r="AE1940" i="4"/>
  <c r="AE1941" i="4"/>
  <c r="AE1942" i="4"/>
  <c r="AE1943" i="4"/>
  <c r="AE1944" i="4"/>
  <c r="AE1945" i="4"/>
  <c r="AE1946" i="4"/>
  <c r="AE1947" i="4"/>
  <c r="AE1948" i="4"/>
  <c r="AE1949" i="4"/>
  <c r="AE1950" i="4"/>
  <c r="AE1951" i="4"/>
  <c r="AE1952" i="4"/>
  <c r="AE1953" i="4"/>
  <c r="AE1954" i="4"/>
  <c r="AE1955" i="4"/>
  <c r="AE1956" i="4"/>
  <c r="AE1957" i="4"/>
  <c r="AE1958" i="4"/>
  <c r="AE1959" i="4"/>
  <c r="AE1960" i="4"/>
  <c r="AE1961" i="4"/>
  <c r="AE1962" i="4"/>
  <c r="AE1963" i="4"/>
  <c r="AE1964" i="4"/>
  <c r="AE1965" i="4"/>
  <c r="AE1966" i="4"/>
  <c r="AE1967" i="4"/>
  <c r="AE1968" i="4"/>
  <c r="AE1969" i="4"/>
  <c r="AE1970" i="4"/>
  <c r="AE1971" i="4"/>
  <c r="AE1972" i="4"/>
  <c r="AE1973" i="4"/>
  <c r="AE1974" i="4"/>
  <c r="AE1975" i="4"/>
  <c r="AE1976" i="4"/>
  <c r="AE1977" i="4"/>
  <c r="AE1978" i="4"/>
  <c r="AE1979" i="4"/>
  <c r="AE1980" i="4"/>
  <c r="AE1981" i="4"/>
  <c r="AE1982" i="4"/>
  <c r="AE1983" i="4"/>
  <c r="AE1984" i="4"/>
  <c r="AE1985" i="4"/>
  <c r="AE1986" i="4"/>
  <c r="AE1987" i="4"/>
  <c r="AE1988" i="4"/>
  <c r="AE1989" i="4"/>
  <c r="AE1990" i="4"/>
  <c r="AE1991" i="4"/>
  <c r="AE1992" i="4"/>
  <c r="AE1993" i="4"/>
  <c r="AE1994" i="4"/>
  <c r="AE1995" i="4"/>
  <c r="AE1996" i="4"/>
  <c r="AE1997" i="4"/>
  <c r="AE1998" i="4"/>
  <c r="AE1999" i="4"/>
  <c r="AE2000" i="4"/>
  <c r="AE2001" i="4"/>
  <c r="AE2002" i="4"/>
  <c r="AE2003" i="4"/>
  <c r="AE2004" i="4"/>
  <c r="N2004" i="4" s="1"/>
  <c r="AE5" i="4"/>
  <c r="P27" i="4" l="1"/>
  <c r="M27" i="4" s="1"/>
  <c r="BB25" i="4"/>
  <c r="S6" i="4"/>
  <c r="S7" i="4"/>
  <c r="BB26" i="4"/>
  <c r="BB27" i="4"/>
  <c r="R11" i="4"/>
  <c r="R10" i="4" s="1"/>
  <c r="R8" i="4" s="1"/>
  <c r="R7" i="4" s="1"/>
  <c r="Y13" i="4"/>
  <c r="J13" i="4"/>
  <c r="B13" i="4"/>
  <c r="BB9" i="4"/>
  <c r="BB16" i="4"/>
  <c r="BB12" i="4"/>
  <c r="BB14" i="4"/>
  <c r="BB8" i="4"/>
  <c r="BB19" i="4"/>
  <c r="BB11" i="4"/>
  <c r="BB7" i="4"/>
  <c r="BB13" i="4"/>
  <c r="BB10" i="4"/>
  <c r="BB5" i="4"/>
  <c r="BB18" i="4"/>
  <c r="BB15" i="4"/>
  <c r="BB6" i="4"/>
  <c r="BB17" i="4"/>
  <c r="BB22" i="4"/>
  <c r="BB23" i="4"/>
  <c r="BB24" i="4"/>
  <c r="BB20" i="4"/>
  <c r="BB21" i="4"/>
  <c r="Q111" i="4"/>
  <c r="N110" i="4"/>
  <c r="Q1995" i="4"/>
  <c r="N1994" i="4"/>
  <c r="Q1983" i="4"/>
  <c r="N1982" i="4"/>
  <c r="Q1975" i="4"/>
  <c r="N1974" i="4"/>
  <c r="Q1963" i="4"/>
  <c r="N1962" i="4"/>
  <c r="Q1951" i="4"/>
  <c r="N1950" i="4"/>
  <c r="Q1939" i="4"/>
  <c r="N1938" i="4"/>
  <c r="Q1927" i="4"/>
  <c r="N1926" i="4"/>
  <c r="Q1915" i="4"/>
  <c r="N1914" i="4"/>
  <c r="Q1899" i="4"/>
  <c r="N1898" i="4"/>
  <c r="Q1887" i="4"/>
  <c r="N1886" i="4"/>
  <c r="Q1875" i="4"/>
  <c r="N1874" i="4"/>
  <c r="Q1863" i="4"/>
  <c r="N1862" i="4"/>
  <c r="Q1855" i="4"/>
  <c r="N1854" i="4"/>
  <c r="Q1843" i="4"/>
  <c r="N1842" i="4"/>
  <c r="Q1831" i="4"/>
  <c r="N1830" i="4"/>
  <c r="Q1819" i="4"/>
  <c r="N1818" i="4"/>
  <c r="Q1807" i="4"/>
  <c r="N1806" i="4"/>
  <c r="Q1795" i="4"/>
  <c r="N1794" i="4"/>
  <c r="Q1783" i="4"/>
  <c r="N1782" i="4"/>
  <c r="Q1771" i="4"/>
  <c r="N1770" i="4"/>
  <c r="Q1759" i="4"/>
  <c r="N1758" i="4"/>
  <c r="Q1743" i="4"/>
  <c r="N1742" i="4"/>
  <c r="Q1731" i="4"/>
  <c r="N1730" i="4"/>
  <c r="Q1715" i="4"/>
  <c r="N1714" i="4"/>
  <c r="Q1703" i="4"/>
  <c r="N1702" i="4"/>
  <c r="Q1687" i="4"/>
  <c r="N1686" i="4"/>
  <c r="Q1675" i="4"/>
  <c r="N1674" i="4"/>
  <c r="Q1659" i="4"/>
  <c r="N1658" i="4"/>
  <c r="Q1647" i="4"/>
  <c r="N1646" i="4"/>
  <c r="Q1635" i="4"/>
  <c r="N1634" i="4"/>
  <c r="Q1627" i="4"/>
  <c r="N1626" i="4"/>
  <c r="Q1615" i="4"/>
  <c r="N1614" i="4"/>
  <c r="Q1603" i="4"/>
  <c r="N1602" i="4"/>
  <c r="Q1591" i="4"/>
  <c r="N1590" i="4"/>
  <c r="Q1583" i="4"/>
  <c r="N1582" i="4"/>
  <c r="Q1571" i="4"/>
  <c r="N1570" i="4"/>
  <c r="Q1559" i="4"/>
  <c r="N1558" i="4"/>
  <c r="Q1547" i="4"/>
  <c r="N1546" i="4"/>
  <c r="Q1535" i="4"/>
  <c r="N1534" i="4"/>
  <c r="Q1523" i="4"/>
  <c r="N1522" i="4"/>
  <c r="Q1511" i="4"/>
  <c r="N1510" i="4"/>
  <c r="Q1499" i="4"/>
  <c r="N1498" i="4"/>
  <c r="Q1487" i="4"/>
  <c r="N1486" i="4"/>
  <c r="Q1475" i="4"/>
  <c r="N1474" i="4"/>
  <c r="Q1463" i="4"/>
  <c r="N1462" i="4"/>
  <c r="Q1451" i="4"/>
  <c r="N1450" i="4"/>
  <c r="Q1439" i="4"/>
  <c r="N1438" i="4"/>
  <c r="Q1427" i="4"/>
  <c r="N1426" i="4"/>
  <c r="Q1415" i="4"/>
  <c r="N1414" i="4"/>
  <c r="Q1407" i="4"/>
  <c r="N1406" i="4"/>
  <c r="Q1395" i="4"/>
  <c r="N1394" i="4"/>
  <c r="Q1387" i="4"/>
  <c r="N1386" i="4"/>
  <c r="Q1375" i="4"/>
  <c r="N1374" i="4"/>
  <c r="Q1363" i="4"/>
  <c r="N1362" i="4"/>
  <c r="Q1351" i="4"/>
  <c r="N1350" i="4"/>
  <c r="Q1339" i="4"/>
  <c r="N1338" i="4"/>
  <c r="Q1327" i="4"/>
  <c r="N1326" i="4"/>
  <c r="Q1315" i="4"/>
  <c r="N1314" i="4"/>
  <c r="Q1303" i="4"/>
  <c r="N1302" i="4"/>
  <c r="Q1291" i="4"/>
  <c r="N1290" i="4"/>
  <c r="Q1279" i="4"/>
  <c r="N1278" i="4"/>
  <c r="Q1267" i="4"/>
  <c r="N1266" i="4"/>
  <c r="Q1255" i="4"/>
  <c r="N1254" i="4"/>
  <c r="Q1243" i="4"/>
  <c r="N1242" i="4"/>
  <c r="Q1227" i="4"/>
  <c r="N1226" i="4"/>
  <c r="Q1215" i="4"/>
  <c r="N1214" i="4"/>
  <c r="Q1203" i="4"/>
  <c r="N1202" i="4"/>
  <c r="Q1191" i="4"/>
  <c r="N1190" i="4"/>
  <c r="Q1179" i="4"/>
  <c r="N1178" i="4"/>
  <c r="Q1167" i="4"/>
  <c r="N1166" i="4"/>
  <c r="Q1155" i="4"/>
  <c r="N1154" i="4"/>
  <c r="Q1147" i="4"/>
  <c r="N1146" i="4"/>
  <c r="Q1135" i="4"/>
  <c r="N1134" i="4"/>
  <c r="Q1123" i="4"/>
  <c r="N1122" i="4"/>
  <c r="Q1107" i="4"/>
  <c r="N1106" i="4"/>
  <c r="Q1095" i="4"/>
  <c r="N1094" i="4"/>
  <c r="Q1083" i="4"/>
  <c r="N1082" i="4"/>
  <c r="Q1071" i="4"/>
  <c r="N1070" i="4"/>
  <c r="Q1063" i="4"/>
  <c r="N1062" i="4"/>
  <c r="Q1055" i="4"/>
  <c r="N1054" i="4"/>
  <c r="Q1043" i="4"/>
  <c r="N1042" i="4"/>
  <c r="Q1031" i="4"/>
  <c r="N1030" i="4"/>
  <c r="Q1019" i="4"/>
  <c r="N1018" i="4"/>
  <c r="Q1007" i="4"/>
  <c r="N1006" i="4"/>
  <c r="Q991" i="4"/>
  <c r="N990" i="4"/>
  <c r="Q979" i="4"/>
  <c r="N978" i="4"/>
  <c r="Q967" i="4"/>
  <c r="N966" i="4"/>
  <c r="Q955" i="4"/>
  <c r="N954" i="4"/>
  <c r="Q943" i="4"/>
  <c r="N942" i="4"/>
  <c r="Q931" i="4"/>
  <c r="N930" i="4"/>
  <c r="Q919" i="4"/>
  <c r="N918" i="4"/>
  <c r="Q907" i="4"/>
  <c r="N906" i="4"/>
  <c r="Q895" i="4"/>
  <c r="N894" i="4"/>
  <c r="Q883" i="4"/>
  <c r="N882" i="4"/>
  <c r="Q875" i="4"/>
  <c r="N874" i="4"/>
  <c r="Q863" i="4"/>
  <c r="N862" i="4"/>
  <c r="Q851" i="4"/>
  <c r="N850" i="4"/>
  <c r="Q839" i="4"/>
  <c r="N838" i="4"/>
  <c r="Q831" i="4"/>
  <c r="N830" i="4"/>
  <c r="Q819" i="4"/>
  <c r="N818" i="4"/>
  <c r="Q803" i="4"/>
  <c r="N802" i="4"/>
  <c r="Q791" i="4"/>
  <c r="N790" i="4"/>
  <c r="Q779" i="4"/>
  <c r="N778" i="4"/>
  <c r="Q767" i="4"/>
  <c r="N766" i="4"/>
  <c r="Q755" i="4"/>
  <c r="N754" i="4"/>
  <c r="Q743" i="4"/>
  <c r="N742" i="4"/>
  <c r="Q735" i="4"/>
  <c r="N734" i="4"/>
  <c r="Q723" i="4"/>
  <c r="N722" i="4"/>
  <c r="Q711" i="4"/>
  <c r="N710" i="4"/>
  <c r="Q699" i="4"/>
  <c r="N698" i="4"/>
  <c r="Q687" i="4"/>
  <c r="N686" i="4"/>
  <c r="Q675" i="4"/>
  <c r="N674" i="4"/>
  <c r="Q667" i="4"/>
  <c r="N666" i="4"/>
  <c r="Q651" i="4"/>
  <c r="N650" i="4"/>
  <c r="Q639" i="4"/>
  <c r="N638" i="4"/>
  <c r="Q627" i="4"/>
  <c r="N626" i="4"/>
  <c r="Q615" i="4"/>
  <c r="N614" i="4"/>
  <c r="Q603" i="4"/>
  <c r="N602" i="4"/>
  <c r="Q591" i="4"/>
  <c r="N590" i="4"/>
  <c r="Q579" i="4"/>
  <c r="N578" i="4"/>
  <c r="Q567" i="4"/>
  <c r="N566" i="4"/>
  <c r="Q555" i="4"/>
  <c r="N554" i="4"/>
  <c r="Q543" i="4"/>
  <c r="N542" i="4"/>
  <c r="Q531" i="4"/>
  <c r="N530" i="4"/>
  <c r="Q519" i="4"/>
  <c r="N518" i="4"/>
  <c r="Q507" i="4"/>
  <c r="N506" i="4"/>
  <c r="Q495" i="4"/>
  <c r="N494" i="4"/>
  <c r="Q483" i="4"/>
  <c r="N482" i="4"/>
  <c r="Q471" i="4"/>
  <c r="N470" i="4"/>
  <c r="Q459" i="4"/>
  <c r="N458" i="4"/>
  <c r="Q447" i="4"/>
  <c r="N446" i="4"/>
  <c r="Q435" i="4"/>
  <c r="N434" i="4"/>
  <c r="Q423" i="4"/>
  <c r="N422" i="4"/>
  <c r="Q411" i="4"/>
  <c r="N410" i="4"/>
  <c r="Q399" i="4"/>
  <c r="N398" i="4"/>
  <c r="Q387" i="4"/>
  <c r="N386" i="4"/>
  <c r="Q375" i="4"/>
  <c r="N374" i="4"/>
  <c r="Q363" i="4"/>
  <c r="N362" i="4"/>
  <c r="Q347" i="4"/>
  <c r="N346" i="4"/>
  <c r="Q335" i="4"/>
  <c r="N334" i="4"/>
  <c r="Q323" i="4"/>
  <c r="N322" i="4"/>
  <c r="Q311" i="4"/>
  <c r="N310" i="4"/>
  <c r="Q299" i="4"/>
  <c r="N298" i="4"/>
  <c r="Q283" i="4"/>
  <c r="N282" i="4"/>
  <c r="Q271" i="4"/>
  <c r="N270" i="4"/>
  <c r="Q259" i="4"/>
  <c r="N258" i="4"/>
  <c r="Q243" i="4"/>
  <c r="N242" i="4"/>
  <c r="Q231" i="4"/>
  <c r="N230" i="4"/>
  <c r="Q219" i="4"/>
  <c r="N218" i="4"/>
  <c r="Q203" i="4"/>
  <c r="N202" i="4"/>
  <c r="Q187" i="4"/>
  <c r="N186" i="4"/>
  <c r="Q163" i="4"/>
  <c r="N162" i="4"/>
  <c r="Q107" i="4"/>
  <c r="N106" i="4"/>
  <c r="Q99" i="4"/>
  <c r="N98" i="4"/>
  <c r="Q91" i="4"/>
  <c r="N90" i="4"/>
  <c r="Q75" i="4"/>
  <c r="N74" i="4"/>
  <c r="Q47" i="4"/>
  <c r="N46" i="4"/>
  <c r="N5" i="4"/>
  <c r="Q2002" i="4"/>
  <c r="N2001" i="4"/>
  <c r="Q1998" i="4"/>
  <c r="N1997" i="4"/>
  <c r="Q1994" i="4"/>
  <c r="N1993" i="4"/>
  <c r="Q1990" i="4"/>
  <c r="N1989" i="4"/>
  <c r="Q1986" i="4"/>
  <c r="N1985" i="4"/>
  <c r="Q1982" i="4"/>
  <c r="N1981" i="4"/>
  <c r="Q1978" i="4"/>
  <c r="N1977" i="4"/>
  <c r="Q1974" i="4"/>
  <c r="N1973" i="4"/>
  <c r="Q1970" i="4"/>
  <c r="N1969" i="4"/>
  <c r="Q1966" i="4"/>
  <c r="N1965" i="4"/>
  <c r="Q1962" i="4"/>
  <c r="N1961" i="4"/>
  <c r="Q1958" i="4"/>
  <c r="N1957" i="4"/>
  <c r="Q1954" i="4"/>
  <c r="N1953" i="4"/>
  <c r="Q1950" i="4"/>
  <c r="N1949" i="4"/>
  <c r="Q1946" i="4"/>
  <c r="N1945" i="4"/>
  <c r="Q1942" i="4"/>
  <c r="N1941" i="4"/>
  <c r="Q1938" i="4"/>
  <c r="N1937" i="4"/>
  <c r="Q1934" i="4"/>
  <c r="N1933" i="4"/>
  <c r="Q1930" i="4"/>
  <c r="N1929" i="4"/>
  <c r="Q1926" i="4"/>
  <c r="N1925" i="4"/>
  <c r="Q1922" i="4"/>
  <c r="N1921" i="4"/>
  <c r="Q1918" i="4"/>
  <c r="N1917" i="4"/>
  <c r="Q1914" i="4"/>
  <c r="N1913" i="4"/>
  <c r="Q1910" i="4"/>
  <c r="N1909" i="4"/>
  <c r="Q1906" i="4"/>
  <c r="N1905" i="4"/>
  <c r="Q1902" i="4"/>
  <c r="N1901" i="4"/>
  <c r="Q1898" i="4"/>
  <c r="N1897" i="4"/>
  <c r="Q1894" i="4"/>
  <c r="N1893" i="4"/>
  <c r="Q1890" i="4"/>
  <c r="N1889" i="4"/>
  <c r="Q1886" i="4"/>
  <c r="N1885" i="4"/>
  <c r="Q1882" i="4"/>
  <c r="N1881" i="4"/>
  <c r="Q1878" i="4"/>
  <c r="N1877" i="4"/>
  <c r="Q1874" i="4"/>
  <c r="N1873" i="4"/>
  <c r="Q1870" i="4"/>
  <c r="N1869" i="4"/>
  <c r="Q1866" i="4"/>
  <c r="N1865" i="4"/>
  <c r="Q1862" i="4"/>
  <c r="N1861" i="4"/>
  <c r="Q1858" i="4"/>
  <c r="N1857" i="4"/>
  <c r="Q1854" i="4"/>
  <c r="N1853" i="4"/>
  <c r="Q1850" i="4"/>
  <c r="N1849" i="4"/>
  <c r="Q1846" i="4"/>
  <c r="N1845" i="4"/>
  <c r="Q1842" i="4"/>
  <c r="N1841" i="4"/>
  <c r="Q1838" i="4"/>
  <c r="N1837" i="4"/>
  <c r="Q1834" i="4"/>
  <c r="N1833" i="4"/>
  <c r="Q1830" i="4"/>
  <c r="N1829" i="4"/>
  <c r="Q1826" i="4"/>
  <c r="N1825" i="4"/>
  <c r="Q1822" i="4"/>
  <c r="N1821" i="4"/>
  <c r="Q1818" i="4"/>
  <c r="N1817" i="4"/>
  <c r="Q1814" i="4"/>
  <c r="N1813" i="4"/>
  <c r="Q1810" i="4"/>
  <c r="N1809" i="4"/>
  <c r="Q1806" i="4"/>
  <c r="N1805" i="4"/>
  <c r="Q1802" i="4"/>
  <c r="N1801" i="4"/>
  <c r="Q1798" i="4"/>
  <c r="N1797" i="4"/>
  <c r="Q1794" i="4"/>
  <c r="N1793" i="4"/>
  <c r="Q1790" i="4"/>
  <c r="N1789" i="4"/>
  <c r="Q1786" i="4"/>
  <c r="N1785" i="4"/>
  <c r="Q1782" i="4"/>
  <c r="N1781" i="4"/>
  <c r="Q1778" i="4"/>
  <c r="N1777" i="4"/>
  <c r="Q1774" i="4"/>
  <c r="N1773" i="4"/>
  <c r="Q1770" i="4"/>
  <c r="N1769" i="4"/>
  <c r="Q1766" i="4"/>
  <c r="N1765" i="4"/>
  <c r="Q1762" i="4"/>
  <c r="N1761" i="4"/>
  <c r="Q1758" i="4"/>
  <c r="N1757" i="4"/>
  <c r="Q1754" i="4"/>
  <c r="N1753" i="4"/>
  <c r="Q1750" i="4"/>
  <c r="N1749" i="4"/>
  <c r="Q1746" i="4"/>
  <c r="N1745" i="4"/>
  <c r="Q1742" i="4"/>
  <c r="N1741" i="4"/>
  <c r="Q1738" i="4"/>
  <c r="N1737" i="4"/>
  <c r="Q1734" i="4"/>
  <c r="N1733" i="4"/>
  <c r="Q1730" i="4"/>
  <c r="N1729" i="4"/>
  <c r="Q1726" i="4"/>
  <c r="N1725" i="4"/>
  <c r="Q1722" i="4"/>
  <c r="N1721" i="4"/>
  <c r="Q1718" i="4"/>
  <c r="N1717" i="4"/>
  <c r="Q1714" i="4"/>
  <c r="N1713" i="4"/>
  <c r="Q1710" i="4"/>
  <c r="N1709" i="4"/>
  <c r="Q1706" i="4"/>
  <c r="N1705" i="4"/>
  <c r="Q1702" i="4"/>
  <c r="N1701" i="4"/>
  <c r="Q1698" i="4"/>
  <c r="N1697" i="4"/>
  <c r="Q1694" i="4"/>
  <c r="N1693" i="4"/>
  <c r="Q1690" i="4"/>
  <c r="N1689" i="4"/>
  <c r="Q1686" i="4"/>
  <c r="N1685" i="4"/>
  <c r="Q1682" i="4"/>
  <c r="N1681" i="4"/>
  <c r="Q1678" i="4"/>
  <c r="N1677" i="4"/>
  <c r="Q1674" i="4"/>
  <c r="N1673" i="4"/>
  <c r="Q1670" i="4"/>
  <c r="N1669" i="4"/>
  <c r="Q1666" i="4"/>
  <c r="N1665" i="4"/>
  <c r="Q1662" i="4"/>
  <c r="N1661" i="4"/>
  <c r="Q1658" i="4"/>
  <c r="N1657" i="4"/>
  <c r="Q1654" i="4"/>
  <c r="N1653" i="4"/>
  <c r="Q1650" i="4"/>
  <c r="N1649" i="4"/>
  <c r="Q1646" i="4"/>
  <c r="N1645" i="4"/>
  <c r="Q1642" i="4"/>
  <c r="N1641" i="4"/>
  <c r="Q1638" i="4"/>
  <c r="N1637" i="4"/>
  <c r="Q1634" i="4"/>
  <c r="N1633" i="4"/>
  <c r="Q1630" i="4"/>
  <c r="N1629" i="4"/>
  <c r="Q1626" i="4"/>
  <c r="N1625" i="4"/>
  <c r="Q1622" i="4"/>
  <c r="N1621" i="4"/>
  <c r="Q1618" i="4"/>
  <c r="N1617" i="4"/>
  <c r="Q1614" i="4"/>
  <c r="N1613" i="4"/>
  <c r="Q1610" i="4"/>
  <c r="N1609" i="4"/>
  <c r="Q1606" i="4"/>
  <c r="N1605" i="4"/>
  <c r="Q1602" i="4"/>
  <c r="N1601" i="4"/>
  <c r="Q1598" i="4"/>
  <c r="N1597" i="4"/>
  <c r="Q1594" i="4"/>
  <c r="N1593" i="4"/>
  <c r="Q1590" i="4"/>
  <c r="N1589" i="4"/>
  <c r="Q1586" i="4"/>
  <c r="N1585" i="4"/>
  <c r="Q1582" i="4"/>
  <c r="N1581" i="4"/>
  <c r="Q1578" i="4"/>
  <c r="N1577" i="4"/>
  <c r="Q1574" i="4"/>
  <c r="N1573" i="4"/>
  <c r="Q1570" i="4"/>
  <c r="N1569" i="4"/>
  <c r="Q1566" i="4"/>
  <c r="N1565" i="4"/>
  <c r="Q1562" i="4"/>
  <c r="N1561" i="4"/>
  <c r="Q1558" i="4"/>
  <c r="N1557" i="4"/>
  <c r="Q1554" i="4"/>
  <c r="N1553" i="4"/>
  <c r="Q1550" i="4"/>
  <c r="N1549" i="4"/>
  <c r="Q1546" i="4"/>
  <c r="N1545" i="4"/>
  <c r="Q1542" i="4"/>
  <c r="N1541" i="4"/>
  <c r="Q1538" i="4"/>
  <c r="N1537" i="4"/>
  <c r="Q1534" i="4"/>
  <c r="N1533" i="4"/>
  <c r="Q1530" i="4"/>
  <c r="N1529" i="4"/>
  <c r="Q1526" i="4"/>
  <c r="N1525" i="4"/>
  <c r="Q1522" i="4"/>
  <c r="N1521" i="4"/>
  <c r="Q1518" i="4"/>
  <c r="N1517" i="4"/>
  <c r="Q1514" i="4"/>
  <c r="N1513" i="4"/>
  <c r="Q1510" i="4"/>
  <c r="N1509" i="4"/>
  <c r="Q1506" i="4"/>
  <c r="N1505" i="4"/>
  <c r="Q1502" i="4"/>
  <c r="N1501" i="4"/>
  <c r="Q1498" i="4"/>
  <c r="N1497" i="4"/>
  <c r="Q1494" i="4"/>
  <c r="N1493" i="4"/>
  <c r="Q1490" i="4"/>
  <c r="N1489" i="4"/>
  <c r="Q1486" i="4"/>
  <c r="N1485" i="4"/>
  <c r="Q1482" i="4"/>
  <c r="N1481" i="4"/>
  <c r="Q1478" i="4"/>
  <c r="N1477" i="4"/>
  <c r="Q1474" i="4"/>
  <c r="N1473" i="4"/>
  <c r="Q1470" i="4"/>
  <c r="N1469" i="4"/>
  <c r="Q1466" i="4"/>
  <c r="N1465" i="4"/>
  <c r="Q1462" i="4"/>
  <c r="N1461" i="4"/>
  <c r="Q1458" i="4"/>
  <c r="N1457" i="4"/>
  <c r="Q1454" i="4"/>
  <c r="N1453" i="4"/>
  <c r="Q1450" i="4"/>
  <c r="N1449" i="4"/>
  <c r="Q1446" i="4"/>
  <c r="N1445" i="4"/>
  <c r="Q1442" i="4"/>
  <c r="N1441" i="4"/>
  <c r="Q1438" i="4"/>
  <c r="N1437" i="4"/>
  <c r="Q1434" i="4"/>
  <c r="N1433" i="4"/>
  <c r="Q1430" i="4"/>
  <c r="N1429" i="4"/>
  <c r="Q1426" i="4"/>
  <c r="N1425" i="4"/>
  <c r="Q1422" i="4"/>
  <c r="N1421" i="4"/>
  <c r="Q1418" i="4"/>
  <c r="N1417" i="4"/>
  <c r="Q1414" i="4"/>
  <c r="N1413" i="4"/>
  <c r="Q1410" i="4"/>
  <c r="N1409" i="4"/>
  <c r="Q1406" i="4"/>
  <c r="N1405" i="4"/>
  <c r="Q1402" i="4"/>
  <c r="N1401" i="4"/>
  <c r="Q1398" i="4"/>
  <c r="N1397" i="4"/>
  <c r="Q1394" i="4"/>
  <c r="N1393" i="4"/>
  <c r="Q1390" i="4"/>
  <c r="N1389" i="4"/>
  <c r="Q1386" i="4"/>
  <c r="N1385" i="4"/>
  <c r="Q1382" i="4"/>
  <c r="N1381" i="4"/>
  <c r="Q1378" i="4"/>
  <c r="N1377" i="4"/>
  <c r="Q1374" i="4"/>
  <c r="N1373" i="4"/>
  <c r="Q1370" i="4"/>
  <c r="N1369" i="4"/>
  <c r="Q1366" i="4"/>
  <c r="N1365" i="4"/>
  <c r="Q1362" i="4"/>
  <c r="N1361" i="4"/>
  <c r="Q1358" i="4"/>
  <c r="N1357" i="4"/>
  <c r="Q1354" i="4"/>
  <c r="N1353" i="4"/>
  <c r="Q1350" i="4"/>
  <c r="N1349" i="4"/>
  <c r="Q1346" i="4"/>
  <c r="N1345" i="4"/>
  <c r="Q1342" i="4"/>
  <c r="N1341" i="4"/>
  <c r="Q1338" i="4"/>
  <c r="N1337" i="4"/>
  <c r="Q1334" i="4"/>
  <c r="N1333" i="4"/>
  <c r="Q1330" i="4"/>
  <c r="N1329" i="4"/>
  <c r="Q1326" i="4"/>
  <c r="N1325" i="4"/>
  <c r="Q1322" i="4"/>
  <c r="N1321" i="4"/>
  <c r="Q1318" i="4"/>
  <c r="N1317" i="4"/>
  <c r="Q1314" i="4"/>
  <c r="N1313" i="4"/>
  <c r="Q1310" i="4"/>
  <c r="N1309" i="4"/>
  <c r="Q1306" i="4"/>
  <c r="N1305" i="4"/>
  <c r="Q1302" i="4"/>
  <c r="N1301" i="4"/>
  <c r="Q1298" i="4"/>
  <c r="N1297" i="4"/>
  <c r="Q1294" i="4"/>
  <c r="N1293" i="4"/>
  <c r="Q1290" i="4"/>
  <c r="N1289" i="4"/>
  <c r="Q1286" i="4"/>
  <c r="N1285" i="4"/>
  <c r="Q1282" i="4"/>
  <c r="N1281" i="4"/>
  <c r="Q1278" i="4"/>
  <c r="N1277" i="4"/>
  <c r="Q1274" i="4"/>
  <c r="N1273" i="4"/>
  <c r="Q1270" i="4"/>
  <c r="N1269" i="4"/>
  <c r="Q1266" i="4"/>
  <c r="N1265" i="4"/>
  <c r="Q1262" i="4"/>
  <c r="N1261" i="4"/>
  <c r="Q1258" i="4"/>
  <c r="N1257" i="4"/>
  <c r="Q1254" i="4"/>
  <c r="N1253" i="4"/>
  <c r="Q1250" i="4"/>
  <c r="N1249" i="4"/>
  <c r="Q1246" i="4"/>
  <c r="N1245" i="4"/>
  <c r="Q1242" i="4"/>
  <c r="N1241" i="4"/>
  <c r="Q1238" i="4"/>
  <c r="N1237" i="4"/>
  <c r="Q1234" i="4"/>
  <c r="N1233" i="4"/>
  <c r="Q1230" i="4"/>
  <c r="N1229" i="4"/>
  <c r="Q1226" i="4"/>
  <c r="N1225" i="4"/>
  <c r="Q1222" i="4"/>
  <c r="N1221" i="4"/>
  <c r="Q1218" i="4"/>
  <c r="N1217" i="4"/>
  <c r="Q1214" i="4"/>
  <c r="N1213" i="4"/>
  <c r="Q1210" i="4"/>
  <c r="N1209" i="4"/>
  <c r="Q1206" i="4"/>
  <c r="N1205" i="4"/>
  <c r="Q1202" i="4"/>
  <c r="N1201" i="4"/>
  <c r="Q1198" i="4"/>
  <c r="N1197" i="4"/>
  <c r="Q1194" i="4"/>
  <c r="N1193" i="4"/>
  <c r="Q1190" i="4"/>
  <c r="N1189" i="4"/>
  <c r="Q1186" i="4"/>
  <c r="N1185" i="4"/>
  <c r="Q1182" i="4"/>
  <c r="N1181" i="4"/>
  <c r="Q1178" i="4"/>
  <c r="N1177" i="4"/>
  <c r="Q1174" i="4"/>
  <c r="N1173" i="4"/>
  <c r="Q1170" i="4"/>
  <c r="N1169" i="4"/>
  <c r="Q1166" i="4"/>
  <c r="N1165" i="4"/>
  <c r="Q1162" i="4"/>
  <c r="N1161" i="4"/>
  <c r="Q1158" i="4"/>
  <c r="N1157" i="4"/>
  <c r="Q1154" i="4"/>
  <c r="N1153" i="4"/>
  <c r="Q1150" i="4"/>
  <c r="N1149" i="4"/>
  <c r="Q1146" i="4"/>
  <c r="N1145" i="4"/>
  <c r="Q1142" i="4"/>
  <c r="N1141" i="4"/>
  <c r="Q1138" i="4"/>
  <c r="N1137" i="4"/>
  <c r="Q1134" i="4"/>
  <c r="N1133" i="4"/>
  <c r="Q1130" i="4"/>
  <c r="N1129" i="4"/>
  <c r="Q1126" i="4"/>
  <c r="N1125" i="4"/>
  <c r="Q1122" i="4"/>
  <c r="N1121" i="4"/>
  <c r="Q1118" i="4"/>
  <c r="N1117" i="4"/>
  <c r="Q1114" i="4"/>
  <c r="N1113" i="4"/>
  <c r="Q1110" i="4"/>
  <c r="N1109" i="4"/>
  <c r="Q1106" i="4"/>
  <c r="N1105" i="4"/>
  <c r="Q1102" i="4"/>
  <c r="N1101" i="4"/>
  <c r="Q1098" i="4"/>
  <c r="N1097" i="4"/>
  <c r="Q1094" i="4"/>
  <c r="N1093" i="4"/>
  <c r="Q1090" i="4"/>
  <c r="N1089" i="4"/>
  <c r="Q1086" i="4"/>
  <c r="N1085" i="4"/>
  <c r="Q1082" i="4"/>
  <c r="N1081" i="4"/>
  <c r="Q1078" i="4"/>
  <c r="N1077" i="4"/>
  <c r="Q1074" i="4"/>
  <c r="N1073" i="4"/>
  <c r="Q1070" i="4"/>
  <c r="N1069" i="4"/>
  <c r="Q1066" i="4"/>
  <c r="N1065" i="4"/>
  <c r="Q1062" i="4"/>
  <c r="N1061" i="4"/>
  <c r="Q1058" i="4"/>
  <c r="N1057" i="4"/>
  <c r="Q1054" i="4"/>
  <c r="N1053" i="4"/>
  <c r="Q1050" i="4"/>
  <c r="N1049" i="4"/>
  <c r="Q1046" i="4"/>
  <c r="N1045" i="4"/>
  <c r="Q1042" i="4"/>
  <c r="N1041" i="4"/>
  <c r="Q1038" i="4"/>
  <c r="N1037" i="4"/>
  <c r="Q1034" i="4"/>
  <c r="N1033" i="4"/>
  <c r="Q1030" i="4"/>
  <c r="N1029" i="4"/>
  <c r="Q1026" i="4"/>
  <c r="N1025" i="4"/>
  <c r="Q1022" i="4"/>
  <c r="N1021" i="4"/>
  <c r="Q1018" i="4"/>
  <c r="N1017" i="4"/>
  <c r="Q1014" i="4"/>
  <c r="N1013" i="4"/>
  <c r="Q1010" i="4"/>
  <c r="N1009" i="4"/>
  <c r="Q1006" i="4"/>
  <c r="N1005" i="4"/>
  <c r="Q1002" i="4"/>
  <c r="N1001" i="4"/>
  <c r="Q998" i="4"/>
  <c r="N997" i="4"/>
  <c r="Q994" i="4"/>
  <c r="N993" i="4"/>
  <c r="Q990" i="4"/>
  <c r="N989" i="4"/>
  <c r="Q986" i="4"/>
  <c r="N985" i="4"/>
  <c r="Q982" i="4"/>
  <c r="N981" i="4"/>
  <c r="Q978" i="4"/>
  <c r="N977" i="4"/>
  <c r="Q974" i="4"/>
  <c r="N973" i="4"/>
  <c r="Q970" i="4"/>
  <c r="N969" i="4"/>
  <c r="Q966" i="4"/>
  <c r="N965" i="4"/>
  <c r="Q962" i="4"/>
  <c r="N961" i="4"/>
  <c r="Q958" i="4"/>
  <c r="N957" i="4"/>
  <c r="Q954" i="4"/>
  <c r="N953" i="4"/>
  <c r="Q950" i="4"/>
  <c r="N949" i="4"/>
  <c r="Q946" i="4"/>
  <c r="N945" i="4"/>
  <c r="Q942" i="4"/>
  <c r="N941" i="4"/>
  <c r="Q938" i="4"/>
  <c r="N937" i="4"/>
  <c r="Q934" i="4"/>
  <c r="N933" i="4"/>
  <c r="Q930" i="4"/>
  <c r="N929" i="4"/>
  <c r="Q926" i="4"/>
  <c r="N925" i="4"/>
  <c r="Q922" i="4"/>
  <c r="N921" i="4"/>
  <c r="Q918" i="4"/>
  <c r="N917" i="4"/>
  <c r="Q914" i="4"/>
  <c r="N913" i="4"/>
  <c r="Q910" i="4"/>
  <c r="N909" i="4"/>
  <c r="Q906" i="4"/>
  <c r="N905" i="4"/>
  <c r="Q902" i="4"/>
  <c r="N901" i="4"/>
  <c r="Q898" i="4"/>
  <c r="N897" i="4"/>
  <c r="Q894" i="4"/>
  <c r="N893" i="4"/>
  <c r="Q890" i="4"/>
  <c r="N889" i="4"/>
  <c r="Q886" i="4"/>
  <c r="N885" i="4"/>
  <c r="Q882" i="4"/>
  <c r="N881" i="4"/>
  <c r="Q878" i="4"/>
  <c r="N877" i="4"/>
  <c r="Q874" i="4"/>
  <c r="N873" i="4"/>
  <c r="Q870" i="4"/>
  <c r="N869" i="4"/>
  <c r="Q866" i="4"/>
  <c r="N865" i="4"/>
  <c r="Q862" i="4"/>
  <c r="N861" i="4"/>
  <c r="Q858" i="4"/>
  <c r="N857" i="4"/>
  <c r="Q854" i="4"/>
  <c r="N853" i="4"/>
  <c r="Q850" i="4"/>
  <c r="N849" i="4"/>
  <c r="Q846" i="4"/>
  <c r="N845" i="4"/>
  <c r="Q842" i="4"/>
  <c r="N841" i="4"/>
  <c r="Q838" i="4"/>
  <c r="N837" i="4"/>
  <c r="Q834" i="4"/>
  <c r="N833" i="4"/>
  <c r="Q830" i="4"/>
  <c r="N829" i="4"/>
  <c r="Q826" i="4"/>
  <c r="N825" i="4"/>
  <c r="Q822" i="4"/>
  <c r="N821" i="4"/>
  <c r="Q818" i="4"/>
  <c r="N817" i="4"/>
  <c r="Q814" i="4"/>
  <c r="N813" i="4"/>
  <c r="Q810" i="4"/>
  <c r="N809" i="4"/>
  <c r="Q806" i="4"/>
  <c r="N805" i="4"/>
  <c r="Q802" i="4"/>
  <c r="N801" i="4"/>
  <c r="Q798" i="4"/>
  <c r="N797" i="4"/>
  <c r="Q794" i="4"/>
  <c r="N793" i="4"/>
  <c r="Q790" i="4"/>
  <c r="N789" i="4"/>
  <c r="Q786" i="4"/>
  <c r="N785" i="4"/>
  <c r="Q782" i="4"/>
  <c r="N781" i="4"/>
  <c r="Q778" i="4"/>
  <c r="N777" i="4"/>
  <c r="Q774" i="4"/>
  <c r="N773" i="4"/>
  <c r="Q770" i="4"/>
  <c r="N769" i="4"/>
  <c r="Q766" i="4"/>
  <c r="N765" i="4"/>
  <c r="Q762" i="4"/>
  <c r="N761" i="4"/>
  <c r="Q758" i="4"/>
  <c r="N757" i="4"/>
  <c r="Q754" i="4"/>
  <c r="N753" i="4"/>
  <c r="Q750" i="4"/>
  <c r="N749" i="4"/>
  <c r="Q746" i="4"/>
  <c r="N745" i="4"/>
  <c r="Q742" i="4"/>
  <c r="N741" i="4"/>
  <c r="Q738" i="4"/>
  <c r="N737" i="4"/>
  <c r="Q734" i="4"/>
  <c r="N733" i="4"/>
  <c r="Q730" i="4"/>
  <c r="N729" i="4"/>
  <c r="Q726" i="4"/>
  <c r="N725" i="4"/>
  <c r="Q722" i="4"/>
  <c r="N721" i="4"/>
  <c r="Q718" i="4"/>
  <c r="N717" i="4"/>
  <c r="Q714" i="4"/>
  <c r="N713" i="4"/>
  <c r="Q710" i="4"/>
  <c r="N709" i="4"/>
  <c r="Q706" i="4"/>
  <c r="N705" i="4"/>
  <c r="Q702" i="4"/>
  <c r="N701" i="4"/>
  <c r="Q698" i="4"/>
  <c r="N697" i="4"/>
  <c r="Q694" i="4"/>
  <c r="N693" i="4"/>
  <c r="Q690" i="4"/>
  <c r="N689" i="4"/>
  <c r="Q686" i="4"/>
  <c r="N685" i="4"/>
  <c r="Q682" i="4"/>
  <c r="N681" i="4"/>
  <c r="Q678" i="4"/>
  <c r="N677" i="4"/>
  <c r="Q674" i="4"/>
  <c r="N673" i="4"/>
  <c r="Q670" i="4"/>
  <c r="N669" i="4"/>
  <c r="Q666" i="4"/>
  <c r="N665" i="4"/>
  <c r="Q662" i="4"/>
  <c r="N661" i="4"/>
  <c r="Q658" i="4"/>
  <c r="N657" i="4"/>
  <c r="Q654" i="4"/>
  <c r="N653" i="4"/>
  <c r="Q650" i="4"/>
  <c r="N649" i="4"/>
  <c r="Q646" i="4"/>
  <c r="N645" i="4"/>
  <c r="Q642" i="4"/>
  <c r="N641" i="4"/>
  <c r="Q638" i="4"/>
  <c r="N637" i="4"/>
  <c r="Q634" i="4"/>
  <c r="N633" i="4"/>
  <c r="Q630" i="4"/>
  <c r="N629" i="4"/>
  <c r="Q626" i="4"/>
  <c r="N625" i="4"/>
  <c r="Q622" i="4"/>
  <c r="N621" i="4"/>
  <c r="Q618" i="4"/>
  <c r="N617" i="4"/>
  <c r="Q614" i="4"/>
  <c r="N613" i="4"/>
  <c r="Q610" i="4"/>
  <c r="N609" i="4"/>
  <c r="Q606" i="4"/>
  <c r="N605" i="4"/>
  <c r="Q602" i="4"/>
  <c r="N601" i="4"/>
  <c r="Q598" i="4"/>
  <c r="N597" i="4"/>
  <c r="Q594" i="4"/>
  <c r="N593" i="4"/>
  <c r="Q590" i="4"/>
  <c r="N589" i="4"/>
  <c r="Q586" i="4"/>
  <c r="N585" i="4"/>
  <c r="Q582" i="4"/>
  <c r="N581" i="4"/>
  <c r="Q578" i="4"/>
  <c r="N577" i="4"/>
  <c r="Q574" i="4"/>
  <c r="N573" i="4"/>
  <c r="Q570" i="4"/>
  <c r="N569" i="4"/>
  <c r="Q566" i="4"/>
  <c r="N565" i="4"/>
  <c r="Q562" i="4"/>
  <c r="N561" i="4"/>
  <c r="Q558" i="4"/>
  <c r="N557" i="4"/>
  <c r="Q554" i="4"/>
  <c r="N553" i="4"/>
  <c r="Q550" i="4"/>
  <c r="N549" i="4"/>
  <c r="Q546" i="4"/>
  <c r="N545" i="4"/>
  <c r="Q542" i="4"/>
  <c r="N541" i="4"/>
  <c r="Q538" i="4"/>
  <c r="N537" i="4"/>
  <c r="Q534" i="4"/>
  <c r="N533" i="4"/>
  <c r="Q530" i="4"/>
  <c r="N529" i="4"/>
  <c r="Q526" i="4"/>
  <c r="N525" i="4"/>
  <c r="Q522" i="4"/>
  <c r="N521" i="4"/>
  <c r="Q518" i="4"/>
  <c r="N517" i="4"/>
  <c r="Q514" i="4"/>
  <c r="N513" i="4"/>
  <c r="Q510" i="4"/>
  <c r="N509" i="4"/>
  <c r="Q506" i="4"/>
  <c r="N505" i="4"/>
  <c r="Q502" i="4"/>
  <c r="N501" i="4"/>
  <c r="Q498" i="4"/>
  <c r="N497" i="4"/>
  <c r="Q494" i="4"/>
  <c r="N493" i="4"/>
  <c r="Q490" i="4"/>
  <c r="N489" i="4"/>
  <c r="Q486" i="4"/>
  <c r="N485" i="4"/>
  <c r="Q482" i="4"/>
  <c r="N481" i="4"/>
  <c r="Q478" i="4"/>
  <c r="N477" i="4"/>
  <c r="Q474" i="4"/>
  <c r="N473" i="4"/>
  <c r="Q470" i="4"/>
  <c r="N469" i="4"/>
  <c r="Q466" i="4"/>
  <c r="N465" i="4"/>
  <c r="Q462" i="4"/>
  <c r="N461" i="4"/>
  <c r="Q458" i="4"/>
  <c r="N457" i="4"/>
  <c r="Q454" i="4"/>
  <c r="N453" i="4"/>
  <c r="Q450" i="4"/>
  <c r="N449" i="4"/>
  <c r="Q446" i="4"/>
  <c r="N445" i="4"/>
  <c r="Q442" i="4"/>
  <c r="N441" i="4"/>
  <c r="Q438" i="4"/>
  <c r="N437" i="4"/>
  <c r="Q434" i="4"/>
  <c r="N433" i="4"/>
  <c r="Q430" i="4"/>
  <c r="N429" i="4"/>
  <c r="Q426" i="4"/>
  <c r="N425" i="4"/>
  <c r="Q422" i="4"/>
  <c r="N421" i="4"/>
  <c r="Q418" i="4"/>
  <c r="N417" i="4"/>
  <c r="Q414" i="4"/>
  <c r="N413" i="4"/>
  <c r="Q410" i="4"/>
  <c r="N409" i="4"/>
  <c r="Q406" i="4"/>
  <c r="N405" i="4"/>
  <c r="Q402" i="4"/>
  <c r="N401" i="4"/>
  <c r="Q398" i="4"/>
  <c r="N397" i="4"/>
  <c r="Q394" i="4"/>
  <c r="N393" i="4"/>
  <c r="Q390" i="4"/>
  <c r="N389" i="4"/>
  <c r="Q386" i="4"/>
  <c r="N385" i="4"/>
  <c r="Q382" i="4"/>
  <c r="N381" i="4"/>
  <c r="Q378" i="4"/>
  <c r="N377" i="4"/>
  <c r="Q374" i="4"/>
  <c r="N373" i="4"/>
  <c r="Q370" i="4"/>
  <c r="N369" i="4"/>
  <c r="Q366" i="4"/>
  <c r="N365" i="4"/>
  <c r="Q362" i="4"/>
  <c r="N361" i="4"/>
  <c r="Q358" i="4"/>
  <c r="N357" i="4"/>
  <c r="Q354" i="4"/>
  <c r="N353" i="4"/>
  <c r="Q350" i="4"/>
  <c r="N349" i="4"/>
  <c r="Q346" i="4"/>
  <c r="N345" i="4"/>
  <c r="Q342" i="4"/>
  <c r="N341" i="4"/>
  <c r="Q338" i="4"/>
  <c r="N337" i="4"/>
  <c r="Q334" i="4"/>
  <c r="N333" i="4"/>
  <c r="Q330" i="4"/>
  <c r="N329" i="4"/>
  <c r="Q326" i="4"/>
  <c r="N325" i="4"/>
  <c r="Q322" i="4"/>
  <c r="N321" i="4"/>
  <c r="Q318" i="4"/>
  <c r="N317" i="4"/>
  <c r="Q314" i="4"/>
  <c r="N313" i="4"/>
  <c r="Q310" i="4"/>
  <c r="N309" i="4"/>
  <c r="Q306" i="4"/>
  <c r="N305" i="4"/>
  <c r="Q302" i="4"/>
  <c r="N301" i="4"/>
  <c r="Q298" i="4"/>
  <c r="N297" i="4"/>
  <c r="Q294" i="4"/>
  <c r="N293" i="4"/>
  <c r="Q290" i="4"/>
  <c r="N289" i="4"/>
  <c r="Q286" i="4"/>
  <c r="N285" i="4"/>
  <c r="Q282" i="4"/>
  <c r="N281" i="4"/>
  <c r="Q278" i="4"/>
  <c r="N277" i="4"/>
  <c r="Q274" i="4"/>
  <c r="N273" i="4"/>
  <c r="Q270" i="4"/>
  <c r="N269" i="4"/>
  <c r="Q266" i="4"/>
  <c r="N265" i="4"/>
  <c r="Q262" i="4"/>
  <c r="N261" i="4"/>
  <c r="Q258" i="4"/>
  <c r="N257" i="4"/>
  <c r="Q254" i="4"/>
  <c r="N253" i="4"/>
  <c r="Q250" i="4"/>
  <c r="N249" i="4"/>
  <c r="Q246" i="4"/>
  <c r="N245" i="4"/>
  <c r="Q242" i="4"/>
  <c r="N241" i="4"/>
  <c r="Q238" i="4"/>
  <c r="N237" i="4"/>
  <c r="Q234" i="4"/>
  <c r="N233" i="4"/>
  <c r="Q230" i="4"/>
  <c r="N229" i="4"/>
  <c r="Q226" i="4"/>
  <c r="N225" i="4"/>
  <c r="Q222" i="4"/>
  <c r="N221" i="4"/>
  <c r="Q218" i="4"/>
  <c r="N217" i="4"/>
  <c r="Q214" i="4"/>
  <c r="N213" i="4"/>
  <c r="Q210" i="4"/>
  <c r="N209" i="4"/>
  <c r="Q206" i="4"/>
  <c r="N205" i="4"/>
  <c r="Q202" i="4"/>
  <c r="N201" i="4"/>
  <c r="Q198" i="4"/>
  <c r="N197" i="4"/>
  <c r="Q194" i="4"/>
  <c r="N193" i="4"/>
  <c r="Q190" i="4"/>
  <c r="N189" i="4"/>
  <c r="Q186" i="4"/>
  <c r="N185" i="4"/>
  <c r="Q182" i="4"/>
  <c r="N181" i="4"/>
  <c r="Q178" i="4"/>
  <c r="N177" i="4"/>
  <c r="Q174" i="4"/>
  <c r="N173" i="4"/>
  <c r="Q170" i="4"/>
  <c r="N169" i="4"/>
  <c r="Q166" i="4"/>
  <c r="N165" i="4"/>
  <c r="Q162" i="4"/>
  <c r="N161" i="4"/>
  <c r="Q158" i="4"/>
  <c r="N157" i="4"/>
  <c r="Q154" i="4"/>
  <c r="N153" i="4"/>
  <c r="Q150" i="4"/>
  <c r="N149" i="4"/>
  <c r="Q146" i="4"/>
  <c r="N145" i="4"/>
  <c r="Q142" i="4"/>
  <c r="N141" i="4"/>
  <c r="Q138" i="4"/>
  <c r="N137" i="4"/>
  <c r="Q134" i="4"/>
  <c r="N133" i="4"/>
  <c r="Q130" i="4"/>
  <c r="N129" i="4"/>
  <c r="Q126" i="4"/>
  <c r="N125" i="4"/>
  <c r="Q122" i="4"/>
  <c r="N121" i="4"/>
  <c r="Q118" i="4"/>
  <c r="N117" i="4"/>
  <c r="Q114" i="4"/>
  <c r="N113" i="4"/>
  <c r="Q110" i="4"/>
  <c r="N109" i="4"/>
  <c r="Q106" i="4"/>
  <c r="N105" i="4"/>
  <c r="Q102" i="4"/>
  <c r="N101" i="4"/>
  <c r="Q98" i="4"/>
  <c r="N97" i="4"/>
  <c r="Q94" i="4"/>
  <c r="N93" i="4"/>
  <c r="Q90" i="4"/>
  <c r="N89" i="4"/>
  <c r="Q86" i="4"/>
  <c r="N85" i="4"/>
  <c r="Q82" i="4"/>
  <c r="N81" i="4"/>
  <c r="Q78" i="4"/>
  <c r="N77" i="4"/>
  <c r="Q74" i="4"/>
  <c r="N73" i="4"/>
  <c r="Q70" i="4"/>
  <c r="N69" i="4"/>
  <c r="Q66" i="4"/>
  <c r="N65" i="4"/>
  <c r="Q62" i="4"/>
  <c r="N61" i="4"/>
  <c r="Q58" i="4"/>
  <c r="N57" i="4"/>
  <c r="Q54" i="4"/>
  <c r="N53" i="4"/>
  <c r="Q50" i="4"/>
  <c r="N49" i="4"/>
  <c r="Q46" i="4"/>
  <c r="N45" i="4"/>
  <c r="Q42" i="4"/>
  <c r="N41" i="4"/>
  <c r="Q38" i="4"/>
  <c r="N37" i="4"/>
  <c r="Q34" i="4"/>
  <c r="N33" i="4"/>
  <c r="Q30" i="4"/>
  <c r="N29" i="4"/>
  <c r="N25" i="4"/>
  <c r="N21" i="4"/>
  <c r="N17" i="4"/>
  <c r="N13" i="4"/>
  <c r="N9" i="4"/>
  <c r="Q1999" i="4"/>
  <c r="N1998" i="4"/>
  <c r="Q1987" i="4"/>
  <c r="N1986" i="4"/>
  <c r="Q1971" i="4"/>
  <c r="N1970" i="4"/>
  <c r="Q1959" i="4"/>
  <c r="N1958" i="4"/>
  <c r="Q1947" i="4"/>
  <c r="N1946" i="4"/>
  <c r="Q1935" i="4"/>
  <c r="N1934" i="4"/>
  <c r="Q1923" i="4"/>
  <c r="N1922" i="4"/>
  <c r="Q1911" i="4"/>
  <c r="N1910" i="4"/>
  <c r="Q1903" i="4"/>
  <c r="N1902" i="4"/>
  <c r="Q1891" i="4"/>
  <c r="N1890" i="4"/>
  <c r="Q1879" i="4"/>
  <c r="N1878" i="4"/>
  <c r="Q1867" i="4"/>
  <c r="N1866" i="4"/>
  <c r="Q1851" i="4"/>
  <c r="N1850" i="4"/>
  <c r="Q1839" i="4"/>
  <c r="N1838" i="4"/>
  <c r="Q1827" i="4"/>
  <c r="N1826" i="4"/>
  <c r="Q1815" i="4"/>
  <c r="N1814" i="4"/>
  <c r="Q1803" i="4"/>
  <c r="N1802" i="4"/>
  <c r="Q1791" i="4"/>
  <c r="N1790" i="4"/>
  <c r="Q1779" i="4"/>
  <c r="N1778" i="4"/>
  <c r="Q1767" i="4"/>
  <c r="N1766" i="4"/>
  <c r="Q1751" i="4"/>
  <c r="N1750" i="4"/>
  <c r="Q1739" i="4"/>
  <c r="N1738" i="4"/>
  <c r="Q1727" i="4"/>
  <c r="N1726" i="4"/>
  <c r="Q1719" i="4"/>
  <c r="N1718" i="4"/>
  <c r="Q1707" i="4"/>
  <c r="N1706" i="4"/>
  <c r="Q1695" i="4"/>
  <c r="N1694" i="4"/>
  <c r="Q1679" i="4"/>
  <c r="N1678" i="4"/>
  <c r="Q1667" i="4"/>
  <c r="N1666" i="4"/>
  <c r="Q1655" i="4"/>
  <c r="N1654" i="4"/>
  <c r="Q1643" i="4"/>
  <c r="N1642" i="4"/>
  <c r="Q1631" i="4"/>
  <c r="N1630" i="4"/>
  <c r="Q1619" i="4"/>
  <c r="N1618" i="4"/>
  <c r="Q1607" i="4"/>
  <c r="N1606" i="4"/>
  <c r="Q1595" i="4"/>
  <c r="N1594" i="4"/>
  <c r="Q1579" i="4"/>
  <c r="N1578" i="4"/>
  <c r="Q1567" i="4"/>
  <c r="N1566" i="4"/>
  <c r="Q1555" i="4"/>
  <c r="N1554" i="4"/>
  <c r="Q1543" i="4"/>
  <c r="N1542" i="4"/>
  <c r="Q1527" i="4"/>
  <c r="N1526" i="4"/>
  <c r="Q1515" i="4"/>
  <c r="N1514" i="4"/>
  <c r="Q1503" i="4"/>
  <c r="N1502" i="4"/>
  <c r="Q1491" i="4"/>
  <c r="N1490" i="4"/>
  <c r="Q1479" i="4"/>
  <c r="N1478" i="4"/>
  <c r="Q1467" i="4"/>
  <c r="N1466" i="4"/>
  <c r="Q1459" i="4"/>
  <c r="N1458" i="4"/>
  <c r="Q1447" i="4"/>
  <c r="N1446" i="4"/>
  <c r="Q1435" i="4"/>
  <c r="N1434" i="4"/>
  <c r="Q1423" i="4"/>
  <c r="N1422" i="4"/>
  <c r="Q1411" i="4"/>
  <c r="N1410" i="4"/>
  <c r="Q1399" i="4"/>
  <c r="N1398" i="4"/>
  <c r="Q1383" i="4"/>
  <c r="N1382" i="4"/>
  <c r="Q1371" i="4"/>
  <c r="N1370" i="4"/>
  <c r="Q1359" i="4"/>
  <c r="N1358" i="4"/>
  <c r="Q1347" i="4"/>
  <c r="N1346" i="4"/>
  <c r="Q1331" i="4"/>
  <c r="N1330" i="4"/>
  <c r="Q1319" i="4"/>
  <c r="N1318" i="4"/>
  <c r="Q1307" i="4"/>
  <c r="N1306" i="4"/>
  <c r="Q1295" i="4"/>
  <c r="N1294" i="4"/>
  <c r="Q1283" i="4"/>
  <c r="N1282" i="4"/>
  <c r="Q1271" i="4"/>
  <c r="N1270" i="4"/>
  <c r="Q1259" i="4"/>
  <c r="N1258" i="4"/>
  <c r="Q1247" i="4"/>
  <c r="N1246" i="4"/>
  <c r="Q1235" i="4"/>
  <c r="N1234" i="4"/>
  <c r="Q1223" i="4"/>
  <c r="N1222" i="4"/>
  <c r="Q1211" i="4"/>
  <c r="N1210" i="4"/>
  <c r="Q1199" i="4"/>
  <c r="N1198" i="4"/>
  <c r="Q1187" i="4"/>
  <c r="N1186" i="4"/>
  <c r="Q1175" i="4"/>
  <c r="N1174" i="4"/>
  <c r="Q1163" i="4"/>
  <c r="N1162" i="4"/>
  <c r="Q1151" i="4"/>
  <c r="N1150" i="4"/>
  <c r="Q1139" i="4"/>
  <c r="N1138" i="4"/>
  <c r="Q1127" i="4"/>
  <c r="N1126" i="4"/>
  <c r="Q1115" i="4"/>
  <c r="N1114" i="4"/>
  <c r="Q1103" i="4"/>
  <c r="N1102" i="4"/>
  <c r="Q1091" i="4"/>
  <c r="N1090" i="4"/>
  <c r="Q1075" i="4"/>
  <c r="N1074" i="4"/>
  <c r="Q1059" i="4"/>
  <c r="N1058" i="4"/>
  <c r="Q1047" i="4"/>
  <c r="N1046" i="4"/>
  <c r="Q1035" i="4"/>
  <c r="N1034" i="4"/>
  <c r="Q1023" i="4"/>
  <c r="N1022" i="4"/>
  <c r="Q1011" i="4"/>
  <c r="N1010" i="4"/>
  <c r="Q999" i="4"/>
  <c r="N998" i="4"/>
  <c r="Q987" i="4"/>
  <c r="N986" i="4"/>
  <c r="Q975" i="4"/>
  <c r="N974" i="4"/>
  <c r="Q963" i="4"/>
  <c r="N962" i="4"/>
  <c r="Q951" i="4"/>
  <c r="N950" i="4"/>
  <c r="Q939" i="4"/>
  <c r="N938" i="4"/>
  <c r="Q923" i="4"/>
  <c r="N922" i="4"/>
  <c r="Q911" i="4"/>
  <c r="N910" i="4"/>
  <c r="Q899" i="4"/>
  <c r="N898" i="4"/>
  <c r="Q887" i="4"/>
  <c r="N886" i="4"/>
  <c r="Q871" i="4"/>
  <c r="N870" i="4"/>
  <c r="Q859" i="4"/>
  <c r="N858" i="4"/>
  <c r="Q847" i="4"/>
  <c r="N846" i="4"/>
  <c r="Q835" i="4"/>
  <c r="N834" i="4"/>
  <c r="Q823" i="4"/>
  <c r="N822" i="4"/>
  <c r="Q811" i="4"/>
  <c r="N810" i="4"/>
  <c r="Q799" i="4"/>
  <c r="N798" i="4"/>
  <c r="Q787" i="4"/>
  <c r="N786" i="4"/>
  <c r="Q775" i="4"/>
  <c r="N774" i="4"/>
  <c r="Q759" i="4"/>
  <c r="N758" i="4"/>
  <c r="Q747" i="4"/>
  <c r="N746" i="4"/>
  <c r="Q731" i="4"/>
  <c r="N730" i="4"/>
  <c r="Q719" i="4"/>
  <c r="N718" i="4"/>
  <c r="Q707" i="4"/>
  <c r="N706" i="4"/>
  <c r="Q695" i="4"/>
  <c r="N694" i="4"/>
  <c r="Q683" i="4"/>
  <c r="N682" i="4"/>
  <c r="Q671" i="4"/>
  <c r="N670" i="4"/>
  <c r="Q659" i="4"/>
  <c r="N658" i="4"/>
  <c r="Q647" i="4"/>
  <c r="N646" i="4"/>
  <c r="Q635" i="4"/>
  <c r="N634" i="4"/>
  <c r="Q623" i="4"/>
  <c r="N622" i="4"/>
  <c r="Q611" i="4"/>
  <c r="N610" i="4"/>
  <c r="Q599" i="4"/>
  <c r="N598" i="4"/>
  <c r="Q587" i="4"/>
  <c r="N586" i="4"/>
  <c r="Q575" i="4"/>
  <c r="N574" i="4"/>
  <c r="Q563" i="4"/>
  <c r="N562" i="4"/>
  <c r="Q551" i="4"/>
  <c r="N550" i="4"/>
  <c r="Q539" i="4"/>
  <c r="N538" i="4"/>
  <c r="Q527" i="4"/>
  <c r="N526" i="4"/>
  <c r="Q515" i="4"/>
  <c r="N514" i="4"/>
  <c r="Q503" i="4"/>
  <c r="N502" i="4"/>
  <c r="Q491" i="4"/>
  <c r="N490" i="4"/>
  <c r="Q479" i="4"/>
  <c r="N478" i="4"/>
  <c r="Q467" i="4"/>
  <c r="N466" i="4"/>
  <c r="Q455" i="4"/>
  <c r="N454" i="4"/>
  <c r="Q443" i="4"/>
  <c r="N442" i="4"/>
  <c r="Q431" i="4"/>
  <c r="N430" i="4"/>
  <c r="Q419" i="4"/>
  <c r="N418" i="4"/>
  <c r="Q403" i="4"/>
  <c r="N402" i="4"/>
  <c r="Q391" i="4"/>
  <c r="N390" i="4"/>
  <c r="Q379" i="4"/>
  <c r="N378" i="4"/>
  <c r="Q367" i="4"/>
  <c r="N366" i="4"/>
  <c r="Q355" i="4"/>
  <c r="N354" i="4"/>
  <c r="Q343" i="4"/>
  <c r="N342" i="4"/>
  <c r="Q327" i="4"/>
  <c r="N326" i="4"/>
  <c r="Q315" i="4"/>
  <c r="N314" i="4"/>
  <c r="Q303" i="4"/>
  <c r="N302" i="4"/>
  <c r="Q291" i="4"/>
  <c r="N290" i="4"/>
  <c r="Q275" i="4"/>
  <c r="N274" i="4"/>
  <c r="Q263" i="4"/>
  <c r="N262" i="4"/>
  <c r="Q251" i="4"/>
  <c r="N250" i="4"/>
  <c r="Q239" i="4"/>
  <c r="N238" i="4"/>
  <c r="Q227" i="4"/>
  <c r="N226" i="4"/>
  <c r="Q215" i="4"/>
  <c r="N214" i="4"/>
  <c r="Q207" i="4"/>
  <c r="N206" i="4"/>
  <c r="Q199" i="4"/>
  <c r="N198" i="4"/>
  <c r="Q191" i="4"/>
  <c r="N190" i="4"/>
  <c r="Q179" i="4"/>
  <c r="N178" i="4"/>
  <c r="Q171" i="4"/>
  <c r="N170" i="4"/>
  <c r="Q159" i="4"/>
  <c r="N158" i="4"/>
  <c r="Q151" i="4"/>
  <c r="N150" i="4"/>
  <c r="Q143" i="4"/>
  <c r="N142" i="4"/>
  <c r="Q135" i="4"/>
  <c r="N134" i="4"/>
  <c r="Q123" i="4"/>
  <c r="N122" i="4"/>
  <c r="Q103" i="4"/>
  <c r="N102" i="4"/>
  <c r="Q95" i="4"/>
  <c r="N94" i="4"/>
  <c r="Q87" i="4"/>
  <c r="N86" i="4"/>
  <c r="Q79" i="4"/>
  <c r="N78" i="4"/>
  <c r="Q71" i="4"/>
  <c r="N70" i="4"/>
  <c r="Q63" i="4"/>
  <c r="N62" i="4"/>
  <c r="Q55" i="4"/>
  <c r="N54" i="4"/>
  <c r="Q43" i="4"/>
  <c r="N42" i="4"/>
  <c r="N6" i="4"/>
  <c r="Q2001" i="4"/>
  <c r="N2000" i="4"/>
  <c r="Q1997" i="4"/>
  <c r="N1996" i="4"/>
  <c r="Q1993" i="4"/>
  <c r="N1992" i="4"/>
  <c r="Q1989" i="4"/>
  <c r="N1988" i="4"/>
  <c r="Q1985" i="4"/>
  <c r="N1984" i="4"/>
  <c r="Q1981" i="4"/>
  <c r="N1980" i="4"/>
  <c r="Q1977" i="4"/>
  <c r="N1976" i="4"/>
  <c r="Q1973" i="4"/>
  <c r="N1972" i="4"/>
  <c r="Q1969" i="4"/>
  <c r="N1968" i="4"/>
  <c r="Q1965" i="4"/>
  <c r="N1964" i="4"/>
  <c r="Q1961" i="4"/>
  <c r="N1960" i="4"/>
  <c r="Q1957" i="4"/>
  <c r="N1956" i="4"/>
  <c r="Q1953" i="4"/>
  <c r="N1952" i="4"/>
  <c r="Q1949" i="4"/>
  <c r="N1948" i="4"/>
  <c r="Q1945" i="4"/>
  <c r="N1944" i="4"/>
  <c r="Q1941" i="4"/>
  <c r="N1940" i="4"/>
  <c r="Q1937" i="4"/>
  <c r="N1936" i="4"/>
  <c r="Q1933" i="4"/>
  <c r="N1932" i="4"/>
  <c r="Q1929" i="4"/>
  <c r="N1928" i="4"/>
  <c r="Q1925" i="4"/>
  <c r="N1924" i="4"/>
  <c r="Q1921" i="4"/>
  <c r="N1920" i="4"/>
  <c r="Q1917" i="4"/>
  <c r="N1916" i="4"/>
  <c r="Q1913" i="4"/>
  <c r="N1912" i="4"/>
  <c r="Q1909" i="4"/>
  <c r="N1908" i="4"/>
  <c r="Q1905" i="4"/>
  <c r="N1904" i="4"/>
  <c r="Q1901" i="4"/>
  <c r="N1900" i="4"/>
  <c r="Q1897" i="4"/>
  <c r="N1896" i="4"/>
  <c r="Q1893" i="4"/>
  <c r="N1892" i="4"/>
  <c r="Q1889" i="4"/>
  <c r="N1888" i="4"/>
  <c r="Q1885" i="4"/>
  <c r="N1884" i="4"/>
  <c r="Q1881" i="4"/>
  <c r="N1880" i="4"/>
  <c r="Q1877" i="4"/>
  <c r="N1876" i="4"/>
  <c r="Q1873" i="4"/>
  <c r="N1872" i="4"/>
  <c r="Q1869" i="4"/>
  <c r="N1868" i="4"/>
  <c r="Q1865" i="4"/>
  <c r="N1864" i="4"/>
  <c r="Q1861" i="4"/>
  <c r="N1860" i="4"/>
  <c r="Q1857" i="4"/>
  <c r="N1856" i="4"/>
  <c r="Q1853" i="4"/>
  <c r="N1852" i="4"/>
  <c r="Q1849" i="4"/>
  <c r="N1848" i="4"/>
  <c r="Q1845" i="4"/>
  <c r="N1844" i="4"/>
  <c r="Q1841" i="4"/>
  <c r="N1840" i="4"/>
  <c r="Q1837" i="4"/>
  <c r="N1836" i="4"/>
  <c r="Q1833" i="4"/>
  <c r="N1832" i="4"/>
  <c r="Q1829" i="4"/>
  <c r="N1828" i="4"/>
  <c r="Q1825" i="4"/>
  <c r="N1824" i="4"/>
  <c r="Q1821" i="4"/>
  <c r="N1820" i="4"/>
  <c r="Q1817" i="4"/>
  <c r="N1816" i="4"/>
  <c r="Q1813" i="4"/>
  <c r="N1812" i="4"/>
  <c r="Q1809" i="4"/>
  <c r="N1808" i="4"/>
  <c r="Q1805" i="4"/>
  <c r="N1804" i="4"/>
  <c r="Q1801" i="4"/>
  <c r="N1800" i="4"/>
  <c r="Q1797" i="4"/>
  <c r="N1796" i="4"/>
  <c r="Q1793" i="4"/>
  <c r="N1792" i="4"/>
  <c r="Q1789" i="4"/>
  <c r="N1788" i="4"/>
  <c r="Q1785" i="4"/>
  <c r="N1784" i="4"/>
  <c r="Q1781" i="4"/>
  <c r="N1780" i="4"/>
  <c r="Q1777" i="4"/>
  <c r="N1776" i="4"/>
  <c r="Q1773" i="4"/>
  <c r="N1772" i="4"/>
  <c r="Q1769" i="4"/>
  <c r="N1768" i="4"/>
  <c r="Q1765" i="4"/>
  <c r="N1764" i="4"/>
  <c r="Q1761" i="4"/>
  <c r="N1760" i="4"/>
  <c r="Q1757" i="4"/>
  <c r="N1756" i="4"/>
  <c r="Q1753" i="4"/>
  <c r="N1752" i="4"/>
  <c r="Q1749" i="4"/>
  <c r="N1748" i="4"/>
  <c r="Q1745" i="4"/>
  <c r="N1744" i="4"/>
  <c r="Q1741" i="4"/>
  <c r="N1740" i="4"/>
  <c r="Q1737" i="4"/>
  <c r="N1736" i="4"/>
  <c r="Q1733" i="4"/>
  <c r="N1732" i="4"/>
  <c r="Q1729" i="4"/>
  <c r="N1728" i="4"/>
  <c r="Q1725" i="4"/>
  <c r="N1724" i="4"/>
  <c r="Q1721" i="4"/>
  <c r="N1720" i="4"/>
  <c r="Q1717" i="4"/>
  <c r="N1716" i="4"/>
  <c r="Q1713" i="4"/>
  <c r="N1712" i="4"/>
  <c r="Q1709" i="4"/>
  <c r="N1708" i="4"/>
  <c r="Q1705" i="4"/>
  <c r="N1704" i="4"/>
  <c r="Q1701" i="4"/>
  <c r="N1700" i="4"/>
  <c r="Q1697" i="4"/>
  <c r="N1696" i="4"/>
  <c r="Q1693" i="4"/>
  <c r="N1692" i="4"/>
  <c r="Q1689" i="4"/>
  <c r="N1688" i="4"/>
  <c r="Q1685" i="4"/>
  <c r="N1684" i="4"/>
  <c r="Q1681" i="4"/>
  <c r="N1680" i="4"/>
  <c r="Q1677" i="4"/>
  <c r="N1676" i="4"/>
  <c r="Q1673" i="4"/>
  <c r="N1672" i="4"/>
  <c r="Q1669" i="4"/>
  <c r="N1668" i="4"/>
  <c r="Q1665" i="4"/>
  <c r="N1664" i="4"/>
  <c r="Q1661" i="4"/>
  <c r="N1660" i="4"/>
  <c r="Q1657" i="4"/>
  <c r="N1656" i="4"/>
  <c r="Q1653" i="4"/>
  <c r="N1652" i="4"/>
  <c r="Q1649" i="4"/>
  <c r="N1648" i="4"/>
  <c r="Q1645" i="4"/>
  <c r="N1644" i="4"/>
  <c r="Q1641" i="4"/>
  <c r="N1640" i="4"/>
  <c r="Q1637" i="4"/>
  <c r="N1636" i="4"/>
  <c r="Q1633" i="4"/>
  <c r="N1632" i="4"/>
  <c r="Q1629" i="4"/>
  <c r="N1628" i="4"/>
  <c r="Q1625" i="4"/>
  <c r="N1624" i="4"/>
  <c r="Q1621" i="4"/>
  <c r="N1620" i="4"/>
  <c r="Q1617" i="4"/>
  <c r="N1616" i="4"/>
  <c r="Q1613" i="4"/>
  <c r="N1612" i="4"/>
  <c r="Q1609" i="4"/>
  <c r="N1608" i="4"/>
  <c r="Q1605" i="4"/>
  <c r="N1604" i="4"/>
  <c r="Q1601" i="4"/>
  <c r="N1600" i="4"/>
  <c r="Q1597" i="4"/>
  <c r="N1596" i="4"/>
  <c r="Q1593" i="4"/>
  <c r="N1592" i="4"/>
  <c r="Q1589" i="4"/>
  <c r="N1588" i="4"/>
  <c r="Q1585" i="4"/>
  <c r="N1584" i="4"/>
  <c r="Q1581" i="4"/>
  <c r="N1580" i="4"/>
  <c r="Q1577" i="4"/>
  <c r="N1576" i="4"/>
  <c r="Q1573" i="4"/>
  <c r="N1572" i="4"/>
  <c r="Q1569" i="4"/>
  <c r="N1568" i="4"/>
  <c r="Q1565" i="4"/>
  <c r="N1564" i="4"/>
  <c r="Q1561" i="4"/>
  <c r="N1560" i="4"/>
  <c r="Q1557" i="4"/>
  <c r="N1556" i="4"/>
  <c r="Q1553" i="4"/>
  <c r="N1552" i="4"/>
  <c r="Q1549" i="4"/>
  <c r="N1548" i="4"/>
  <c r="Q1545" i="4"/>
  <c r="N1544" i="4"/>
  <c r="Q1541" i="4"/>
  <c r="N1540" i="4"/>
  <c r="Q1537" i="4"/>
  <c r="N1536" i="4"/>
  <c r="Q1533" i="4"/>
  <c r="N1532" i="4"/>
  <c r="Q1529" i="4"/>
  <c r="N1528" i="4"/>
  <c r="Q1525" i="4"/>
  <c r="N1524" i="4"/>
  <c r="Q1521" i="4"/>
  <c r="N1520" i="4"/>
  <c r="Q1517" i="4"/>
  <c r="N1516" i="4"/>
  <c r="Q1513" i="4"/>
  <c r="N1512" i="4"/>
  <c r="Q1509" i="4"/>
  <c r="N1508" i="4"/>
  <c r="Q1505" i="4"/>
  <c r="N1504" i="4"/>
  <c r="Q1501" i="4"/>
  <c r="N1500" i="4"/>
  <c r="Q1497" i="4"/>
  <c r="N1496" i="4"/>
  <c r="Q1493" i="4"/>
  <c r="N1492" i="4"/>
  <c r="Q1489" i="4"/>
  <c r="N1488" i="4"/>
  <c r="Q1485" i="4"/>
  <c r="N1484" i="4"/>
  <c r="Q1481" i="4"/>
  <c r="N1480" i="4"/>
  <c r="Q1477" i="4"/>
  <c r="N1476" i="4"/>
  <c r="Q1473" i="4"/>
  <c r="N1472" i="4"/>
  <c r="Q1469" i="4"/>
  <c r="N1468" i="4"/>
  <c r="Q1465" i="4"/>
  <c r="N1464" i="4"/>
  <c r="Q1461" i="4"/>
  <c r="N1460" i="4"/>
  <c r="Q1457" i="4"/>
  <c r="N1456" i="4"/>
  <c r="Q1453" i="4"/>
  <c r="N1452" i="4"/>
  <c r="Q1449" i="4"/>
  <c r="N1448" i="4"/>
  <c r="Q1445" i="4"/>
  <c r="N1444" i="4"/>
  <c r="Q1441" i="4"/>
  <c r="N1440" i="4"/>
  <c r="Q1437" i="4"/>
  <c r="N1436" i="4"/>
  <c r="Q1433" i="4"/>
  <c r="N1432" i="4"/>
  <c r="Q1429" i="4"/>
  <c r="N1428" i="4"/>
  <c r="Q1425" i="4"/>
  <c r="N1424" i="4"/>
  <c r="Q1421" i="4"/>
  <c r="N1420" i="4"/>
  <c r="Q1417" i="4"/>
  <c r="N1416" i="4"/>
  <c r="Q1413" i="4"/>
  <c r="N1412" i="4"/>
  <c r="Q1409" i="4"/>
  <c r="N1408" i="4"/>
  <c r="Q1405" i="4"/>
  <c r="N1404" i="4"/>
  <c r="Q1401" i="4"/>
  <c r="N1400" i="4"/>
  <c r="Q1397" i="4"/>
  <c r="N1396" i="4"/>
  <c r="Q1393" i="4"/>
  <c r="N1392" i="4"/>
  <c r="Q1389" i="4"/>
  <c r="N1388" i="4"/>
  <c r="Q1385" i="4"/>
  <c r="N1384" i="4"/>
  <c r="Q1381" i="4"/>
  <c r="N1380" i="4"/>
  <c r="Q1377" i="4"/>
  <c r="N1376" i="4"/>
  <c r="Q1373" i="4"/>
  <c r="N1372" i="4"/>
  <c r="Q1369" i="4"/>
  <c r="N1368" i="4"/>
  <c r="Q1365" i="4"/>
  <c r="N1364" i="4"/>
  <c r="Q1361" i="4"/>
  <c r="N1360" i="4"/>
  <c r="Q1357" i="4"/>
  <c r="N1356" i="4"/>
  <c r="Q1353" i="4"/>
  <c r="N1352" i="4"/>
  <c r="Q1349" i="4"/>
  <c r="N1348" i="4"/>
  <c r="Q1345" i="4"/>
  <c r="N1344" i="4"/>
  <c r="Q1341" i="4"/>
  <c r="N1340" i="4"/>
  <c r="Q1337" i="4"/>
  <c r="N1336" i="4"/>
  <c r="Q1333" i="4"/>
  <c r="N1332" i="4"/>
  <c r="Q1329" i="4"/>
  <c r="N1328" i="4"/>
  <c r="Q1325" i="4"/>
  <c r="N1324" i="4"/>
  <c r="Q1321" i="4"/>
  <c r="N1320" i="4"/>
  <c r="Q1317" i="4"/>
  <c r="N1316" i="4"/>
  <c r="Q1313" i="4"/>
  <c r="N1312" i="4"/>
  <c r="Q1309" i="4"/>
  <c r="N1308" i="4"/>
  <c r="Q1305" i="4"/>
  <c r="N1304" i="4"/>
  <c r="Q1301" i="4"/>
  <c r="N1300" i="4"/>
  <c r="Q1297" i="4"/>
  <c r="N1296" i="4"/>
  <c r="Q1293" i="4"/>
  <c r="N1292" i="4"/>
  <c r="Q1289" i="4"/>
  <c r="N1288" i="4"/>
  <c r="Q1285" i="4"/>
  <c r="N1284" i="4"/>
  <c r="Q1281" i="4"/>
  <c r="N1280" i="4"/>
  <c r="Q1277" i="4"/>
  <c r="N1276" i="4"/>
  <c r="Q1273" i="4"/>
  <c r="N1272" i="4"/>
  <c r="Q1269" i="4"/>
  <c r="N1268" i="4"/>
  <c r="Q1265" i="4"/>
  <c r="N1264" i="4"/>
  <c r="Q1261" i="4"/>
  <c r="N1260" i="4"/>
  <c r="Q1257" i="4"/>
  <c r="N1256" i="4"/>
  <c r="Q1253" i="4"/>
  <c r="N1252" i="4"/>
  <c r="Q1249" i="4"/>
  <c r="N1248" i="4"/>
  <c r="Q1245" i="4"/>
  <c r="N1244" i="4"/>
  <c r="Q1241" i="4"/>
  <c r="N1240" i="4"/>
  <c r="Q1237" i="4"/>
  <c r="N1236" i="4"/>
  <c r="Q1233" i="4"/>
  <c r="N1232" i="4"/>
  <c r="Q1229" i="4"/>
  <c r="N1228" i="4"/>
  <c r="Q1225" i="4"/>
  <c r="N1224" i="4"/>
  <c r="Q1221" i="4"/>
  <c r="N1220" i="4"/>
  <c r="Q1217" i="4"/>
  <c r="N1216" i="4"/>
  <c r="Q1213" i="4"/>
  <c r="N1212" i="4"/>
  <c r="Q1209" i="4"/>
  <c r="N1208" i="4"/>
  <c r="Q1205" i="4"/>
  <c r="N1204" i="4"/>
  <c r="Q1201" i="4"/>
  <c r="N1200" i="4"/>
  <c r="Q1197" i="4"/>
  <c r="N1196" i="4"/>
  <c r="Q1193" i="4"/>
  <c r="N1192" i="4"/>
  <c r="Q1189" i="4"/>
  <c r="N1188" i="4"/>
  <c r="Q1185" i="4"/>
  <c r="N1184" i="4"/>
  <c r="Q1181" i="4"/>
  <c r="N1180" i="4"/>
  <c r="Q1177" i="4"/>
  <c r="N1176" i="4"/>
  <c r="Q1173" i="4"/>
  <c r="N1172" i="4"/>
  <c r="Q1169" i="4"/>
  <c r="N1168" i="4"/>
  <c r="Q1165" i="4"/>
  <c r="N1164" i="4"/>
  <c r="Q1161" i="4"/>
  <c r="N1160" i="4"/>
  <c r="Q1157" i="4"/>
  <c r="N1156" i="4"/>
  <c r="Q1153" i="4"/>
  <c r="N1152" i="4"/>
  <c r="Q1149" i="4"/>
  <c r="N1148" i="4"/>
  <c r="Q1145" i="4"/>
  <c r="N1144" i="4"/>
  <c r="Q1141" i="4"/>
  <c r="N1140" i="4"/>
  <c r="Q1137" i="4"/>
  <c r="N1136" i="4"/>
  <c r="Q1133" i="4"/>
  <c r="N1132" i="4"/>
  <c r="Q1129" i="4"/>
  <c r="N1128" i="4"/>
  <c r="Q1125" i="4"/>
  <c r="N1124" i="4"/>
  <c r="Q1121" i="4"/>
  <c r="N1120" i="4"/>
  <c r="Q1117" i="4"/>
  <c r="N1116" i="4"/>
  <c r="Q1113" i="4"/>
  <c r="N1112" i="4"/>
  <c r="Q1109" i="4"/>
  <c r="N1108" i="4"/>
  <c r="Q1105" i="4"/>
  <c r="N1104" i="4"/>
  <c r="Q1101" i="4"/>
  <c r="N1100" i="4"/>
  <c r="Q1097" i="4"/>
  <c r="N1096" i="4"/>
  <c r="Q1093" i="4"/>
  <c r="N1092" i="4"/>
  <c r="Q1089" i="4"/>
  <c r="N1088" i="4"/>
  <c r="Q1085" i="4"/>
  <c r="N1084" i="4"/>
  <c r="Q1081" i="4"/>
  <c r="N1080" i="4"/>
  <c r="Q1077" i="4"/>
  <c r="N1076" i="4"/>
  <c r="Q1073" i="4"/>
  <c r="N1072" i="4"/>
  <c r="Q1069" i="4"/>
  <c r="N1068" i="4"/>
  <c r="Q1065" i="4"/>
  <c r="N1064" i="4"/>
  <c r="Q1061" i="4"/>
  <c r="N1060" i="4"/>
  <c r="Q1057" i="4"/>
  <c r="N1056" i="4"/>
  <c r="Q1053" i="4"/>
  <c r="N1052" i="4"/>
  <c r="Q1049" i="4"/>
  <c r="N1048" i="4"/>
  <c r="Q1045" i="4"/>
  <c r="N1044" i="4"/>
  <c r="Q1041" i="4"/>
  <c r="N1040" i="4"/>
  <c r="Q1037" i="4"/>
  <c r="N1036" i="4"/>
  <c r="Q1033" i="4"/>
  <c r="N1032" i="4"/>
  <c r="Q1029" i="4"/>
  <c r="N1028" i="4"/>
  <c r="Q1025" i="4"/>
  <c r="N1024" i="4"/>
  <c r="Q1021" i="4"/>
  <c r="N1020" i="4"/>
  <c r="Q1017" i="4"/>
  <c r="N1016" i="4"/>
  <c r="Q1013" i="4"/>
  <c r="N1012" i="4"/>
  <c r="Q1009" i="4"/>
  <c r="N1008" i="4"/>
  <c r="Q1005" i="4"/>
  <c r="N1004" i="4"/>
  <c r="Q1001" i="4"/>
  <c r="N1000" i="4"/>
  <c r="Q997" i="4"/>
  <c r="N996" i="4"/>
  <c r="Q993" i="4"/>
  <c r="N992" i="4"/>
  <c r="Q989" i="4"/>
  <c r="N988" i="4"/>
  <c r="Q985" i="4"/>
  <c r="N984" i="4"/>
  <c r="Q981" i="4"/>
  <c r="N980" i="4"/>
  <c r="Q977" i="4"/>
  <c r="N976" i="4"/>
  <c r="Q973" i="4"/>
  <c r="N972" i="4"/>
  <c r="Q969" i="4"/>
  <c r="N968" i="4"/>
  <c r="Q965" i="4"/>
  <c r="N964" i="4"/>
  <c r="Q961" i="4"/>
  <c r="N960" i="4"/>
  <c r="Q957" i="4"/>
  <c r="N956" i="4"/>
  <c r="Q953" i="4"/>
  <c r="N952" i="4"/>
  <c r="Q949" i="4"/>
  <c r="N948" i="4"/>
  <c r="Q945" i="4"/>
  <c r="N944" i="4"/>
  <c r="Q941" i="4"/>
  <c r="N940" i="4"/>
  <c r="Q937" i="4"/>
  <c r="N936" i="4"/>
  <c r="Q933" i="4"/>
  <c r="N932" i="4"/>
  <c r="Q929" i="4"/>
  <c r="N928" i="4"/>
  <c r="Q925" i="4"/>
  <c r="N924" i="4"/>
  <c r="Q921" i="4"/>
  <c r="N920" i="4"/>
  <c r="Q917" i="4"/>
  <c r="N916" i="4"/>
  <c r="Q913" i="4"/>
  <c r="N912" i="4"/>
  <c r="Q909" i="4"/>
  <c r="N908" i="4"/>
  <c r="Q905" i="4"/>
  <c r="N904" i="4"/>
  <c r="Q901" i="4"/>
  <c r="N900" i="4"/>
  <c r="Q897" i="4"/>
  <c r="N896" i="4"/>
  <c r="Q893" i="4"/>
  <c r="N892" i="4"/>
  <c r="Q889" i="4"/>
  <c r="N888" i="4"/>
  <c r="Q885" i="4"/>
  <c r="N884" i="4"/>
  <c r="Q881" i="4"/>
  <c r="N880" i="4"/>
  <c r="Q877" i="4"/>
  <c r="N876" i="4"/>
  <c r="Q873" i="4"/>
  <c r="N872" i="4"/>
  <c r="Q869" i="4"/>
  <c r="N868" i="4"/>
  <c r="Q865" i="4"/>
  <c r="N864" i="4"/>
  <c r="Q861" i="4"/>
  <c r="N860" i="4"/>
  <c r="Q857" i="4"/>
  <c r="N856" i="4"/>
  <c r="Q853" i="4"/>
  <c r="N852" i="4"/>
  <c r="Q849" i="4"/>
  <c r="N848" i="4"/>
  <c r="Q845" i="4"/>
  <c r="N844" i="4"/>
  <c r="Q841" i="4"/>
  <c r="N840" i="4"/>
  <c r="Q837" i="4"/>
  <c r="N836" i="4"/>
  <c r="Q833" i="4"/>
  <c r="N832" i="4"/>
  <c r="Q829" i="4"/>
  <c r="N828" i="4"/>
  <c r="Q825" i="4"/>
  <c r="N824" i="4"/>
  <c r="Q821" i="4"/>
  <c r="N820" i="4"/>
  <c r="Q817" i="4"/>
  <c r="N816" i="4"/>
  <c r="Q813" i="4"/>
  <c r="N812" i="4"/>
  <c r="Q809" i="4"/>
  <c r="N808" i="4"/>
  <c r="Q805" i="4"/>
  <c r="N804" i="4"/>
  <c r="Q801" i="4"/>
  <c r="N800" i="4"/>
  <c r="Q797" i="4"/>
  <c r="N796" i="4"/>
  <c r="Q793" i="4"/>
  <c r="N792" i="4"/>
  <c r="Q789" i="4"/>
  <c r="N788" i="4"/>
  <c r="Q785" i="4"/>
  <c r="N784" i="4"/>
  <c r="Q781" i="4"/>
  <c r="N780" i="4"/>
  <c r="Q777" i="4"/>
  <c r="N776" i="4"/>
  <c r="Q773" i="4"/>
  <c r="N772" i="4"/>
  <c r="Q769" i="4"/>
  <c r="N768" i="4"/>
  <c r="Q765" i="4"/>
  <c r="N764" i="4"/>
  <c r="Q761" i="4"/>
  <c r="N760" i="4"/>
  <c r="Q757" i="4"/>
  <c r="N756" i="4"/>
  <c r="Q753" i="4"/>
  <c r="N752" i="4"/>
  <c r="Q749" i="4"/>
  <c r="N748" i="4"/>
  <c r="Q745" i="4"/>
  <c r="N744" i="4"/>
  <c r="Q741" i="4"/>
  <c r="N740" i="4"/>
  <c r="Q737" i="4"/>
  <c r="N736" i="4"/>
  <c r="Q733" i="4"/>
  <c r="N732" i="4"/>
  <c r="Q729" i="4"/>
  <c r="N728" i="4"/>
  <c r="Q725" i="4"/>
  <c r="N724" i="4"/>
  <c r="Q721" i="4"/>
  <c r="N720" i="4"/>
  <c r="Q717" i="4"/>
  <c r="N716" i="4"/>
  <c r="Q713" i="4"/>
  <c r="N712" i="4"/>
  <c r="Q709" i="4"/>
  <c r="N708" i="4"/>
  <c r="Q705" i="4"/>
  <c r="N704" i="4"/>
  <c r="Q701" i="4"/>
  <c r="N700" i="4"/>
  <c r="Q697" i="4"/>
  <c r="N696" i="4"/>
  <c r="Q693" i="4"/>
  <c r="N692" i="4"/>
  <c r="Q689" i="4"/>
  <c r="N688" i="4"/>
  <c r="Q685" i="4"/>
  <c r="N684" i="4"/>
  <c r="Q681" i="4"/>
  <c r="N680" i="4"/>
  <c r="Q677" i="4"/>
  <c r="N676" i="4"/>
  <c r="Q673" i="4"/>
  <c r="N672" i="4"/>
  <c r="Q669" i="4"/>
  <c r="N668" i="4"/>
  <c r="Q665" i="4"/>
  <c r="N664" i="4"/>
  <c r="Q661" i="4"/>
  <c r="N660" i="4"/>
  <c r="Q657" i="4"/>
  <c r="N656" i="4"/>
  <c r="Q653" i="4"/>
  <c r="N652" i="4"/>
  <c r="Q649" i="4"/>
  <c r="N648" i="4"/>
  <c r="Q645" i="4"/>
  <c r="N644" i="4"/>
  <c r="Q641" i="4"/>
  <c r="N640" i="4"/>
  <c r="Q637" i="4"/>
  <c r="N636" i="4"/>
  <c r="Q633" i="4"/>
  <c r="N632" i="4"/>
  <c r="Q629" i="4"/>
  <c r="N628" i="4"/>
  <c r="Q625" i="4"/>
  <c r="N624" i="4"/>
  <c r="Q621" i="4"/>
  <c r="N620" i="4"/>
  <c r="Q617" i="4"/>
  <c r="N616" i="4"/>
  <c r="Q613" i="4"/>
  <c r="N612" i="4"/>
  <c r="Q609" i="4"/>
  <c r="N608" i="4"/>
  <c r="Q605" i="4"/>
  <c r="N604" i="4"/>
  <c r="Q601" i="4"/>
  <c r="N600" i="4"/>
  <c r="Q597" i="4"/>
  <c r="N596" i="4"/>
  <c r="Q593" i="4"/>
  <c r="N592" i="4"/>
  <c r="Q589" i="4"/>
  <c r="N588" i="4"/>
  <c r="Q585" i="4"/>
  <c r="N584" i="4"/>
  <c r="Q581" i="4"/>
  <c r="N580" i="4"/>
  <c r="Q577" i="4"/>
  <c r="N576" i="4"/>
  <c r="Q573" i="4"/>
  <c r="N572" i="4"/>
  <c r="Q569" i="4"/>
  <c r="N568" i="4"/>
  <c r="Q565" i="4"/>
  <c r="N564" i="4"/>
  <c r="Q561" i="4"/>
  <c r="N560" i="4"/>
  <c r="Q557" i="4"/>
  <c r="N556" i="4"/>
  <c r="Q553" i="4"/>
  <c r="N552" i="4"/>
  <c r="Q549" i="4"/>
  <c r="N548" i="4"/>
  <c r="Q545" i="4"/>
  <c r="N544" i="4"/>
  <c r="Q541" i="4"/>
  <c r="N540" i="4"/>
  <c r="Q537" i="4"/>
  <c r="N536" i="4"/>
  <c r="Q533" i="4"/>
  <c r="N532" i="4"/>
  <c r="Q529" i="4"/>
  <c r="N528" i="4"/>
  <c r="Q525" i="4"/>
  <c r="N524" i="4"/>
  <c r="Q521" i="4"/>
  <c r="N520" i="4"/>
  <c r="Q517" i="4"/>
  <c r="N516" i="4"/>
  <c r="Q513" i="4"/>
  <c r="N512" i="4"/>
  <c r="Q509" i="4"/>
  <c r="N508" i="4"/>
  <c r="Q505" i="4"/>
  <c r="N504" i="4"/>
  <c r="Q501" i="4"/>
  <c r="N500" i="4"/>
  <c r="Q497" i="4"/>
  <c r="N496" i="4"/>
  <c r="Q493" i="4"/>
  <c r="N492" i="4"/>
  <c r="Q489" i="4"/>
  <c r="N488" i="4"/>
  <c r="Q485" i="4"/>
  <c r="N484" i="4"/>
  <c r="Q481" i="4"/>
  <c r="N480" i="4"/>
  <c r="Q477" i="4"/>
  <c r="N476" i="4"/>
  <c r="Q473" i="4"/>
  <c r="N472" i="4"/>
  <c r="Q469" i="4"/>
  <c r="N468" i="4"/>
  <c r="Q465" i="4"/>
  <c r="N464" i="4"/>
  <c r="Q461" i="4"/>
  <c r="N460" i="4"/>
  <c r="Q457" i="4"/>
  <c r="N456" i="4"/>
  <c r="Q453" i="4"/>
  <c r="N452" i="4"/>
  <c r="Q449" i="4"/>
  <c r="N448" i="4"/>
  <c r="Q445" i="4"/>
  <c r="N444" i="4"/>
  <c r="Q441" i="4"/>
  <c r="N440" i="4"/>
  <c r="Q437" i="4"/>
  <c r="N436" i="4"/>
  <c r="Q433" i="4"/>
  <c r="N432" i="4"/>
  <c r="Q429" i="4"/>
  <c r="N428" i="4"/>
  <c r="Q425" i="4"/>
  <c r="N424" i="4"/>
  <c r="Q421" i="4"/>
  <c r="N420" i="4"/>
  <c r="Q417" i="4"/>
  <c r="N416" i="4"/>
  <c r="Q413" i="4"/>
  <c r="N412" i="4"/>
  <c r="Q409" i="4"/>
  <c r="N408" i="4"/>
  <c r="Q405" i="4"/>
  <c r="N404" i="4"/>
  <c r="Q401" i="4"/>
  <c r="N400" i="4"/>
  <c r="Q397" i="4"/>
  <c r="N396" i="4"/>
  <c r="Q393" i="4"/>
  <c r="N392" i="4"/>
  <c r="Q389" i="4"/>
  <c r="N388" i="4"/>
  <c r="Q385" i="4"/>
  <c r="N384" i="4"/>
  <c r="Q381" i="4"/>
  <c r="N380" i="4"/>
  <c r="Q377" i="4"/>
  <c r="N376" i="4"/>
  <c r="Q373" i="4"/>
  <c r="N372" i="4"/>
  <c r="Q369" i="4"/>
  <c r="N368" i="4"/>
  <c r="Q365" i="4"/>
  <c r="N364" i="4"/>
  <c r="Q361" i="4"/>
  <c r="N360" i="4"/>
  <c r="Q357" i="4"/>
  <c r="N356" i="4"/>
  <c r="Q353" i="4"/>
  <c r="N352" i="4"/>
  <c r="Q349" i="4"/>
  <c r="N348" i="4"/>
  <c r="Q345" i="4"/>
  <c r="N344" i="4"/>
  <c r="Q341" i="4"/>
  <c r="N340" i="4"/>
  <c r="Q337" i="4"/>
  <c r="N336" i="4"/>
  <c r="Q333" i="4"/>
  <c r="N332" i="4"/>
  <c r="Q329" i="4"/>
  <c r="N328" i="4"/>
  <c r="Q325" i="4"/>
  <c r="N324" i="4"/>
  <c r="Q321" i="4"/>
  <c r="N320" i="4"/>
  <c r="Q317" i="4"/>
  <c r="N316" i="4"/>
  <c r="Q313" i="4"/>
  <c r="N312" i="4"/>
  <c r="Q309" i="4"/>
  <c r="N308" i="4"/>
  <c r="Q305" i="4"/>
  <c r="N304" i="4"/>
  <c r="Q301" i="4"/>
  <c r="N300" i="4"/>
  <c r="Q297" i="4"/>
  <c r="N296" i="4"/>
  <c r="Q293" i="4"/>
  <c r="N292" i="4"/>
  <c r="Q289" i="4"/>
  <c r="N288" i="4"/>
  <c r="Q285" i="4"/>
  <c r="N284" i="4"/>
  <c r="Q281" i="4"/>
  <c r="N280" i="4"/>
  <c r="Q277" i="4"/>
  <c r="N276" i="4"/>
  <c r="Q273" i="4"/>
  <c r="N272" i="4"/>
  <c r="Q269" i="4"/>
  <c r="N268" i="4"/>
  <c r="Q265" i="4"/>
  <c r="N264" i="4"/>
  <c r="Q261" i="4"/>
  <c r="N260" i="4"/>
  <c r="Q257" i="4"/>
  <c r="N256" i="4"/>
  <c r="Q253" i="4"/>
  <c r="N252" i="4"/>
  <c r="Q249" i="4"/>
  <c r="N248" i="4"/>
  <c r="Q245" i="4"/>
  <c r="N244" i="4"/>
  <c r="Q241" i="4"/>
  <c r="N240" i="4"/>
  <c r="Q237" i="4"/>
  <c r="N236" i="4"/>
  <c r="Q233" i="4"/>
  <c r="N232" i="4"/>
  <c r="Q229" i="4"/>
  <c r="N228" i="4"/>
  <c r="Q225" i="4"/>
  <c r="N224" i="4"/>
  <c r="Q221" i="4"/>
  <c r="N220" i="4"/>
  <c r="Q217" i="4"/>
  <c r="N216" i="4"/>
  <c r="Q213" i="4"/>
  <c r="N212" i="4"/>
  <c r="Q209" i="4"/>
  <c r="N208" i="4"/>
  <c r="Q205" i="4"/>
  <c r="N204" i="4"/>
  <c r="Q201" i="4"/>
  <c r="N200" i="4"/>
  <c r="Q197" i="4"/>
  <c r="N196" i="4"/>
  <c r="Q193" i="4"/>
  <c r="N192" i="4"/>
  <c r="Q189" i="4"/>
  <c r="N188" i="4"/>
  <c r="Q185" i="4"/>
  <c r="N184" i="4"/>
  <c r="Q181" i="4"/>
  <c r="N180" i="4"/>
  <c r="Q177" i="4"/>
  <c r="N176" i="4"/>
  <c r="Q173" i="4"/>
  <c r="N172" i="4"/>
  <c r="Q169" i="4"/>
  <c r="N168" i="4"/>
  <c r="Q165" i="4"/>
  <c r="N164" i="4"/>
  <c r="Q161" i="4"/>
  <c r="N160" i="4"/>
  <c r="Q157" i="4"/>
  <c r="N156" i="4"/>
  <c r="Q153" i="4"/>
  <c r="N152" i="4"/>
  <c r="Q149" i="4"/>
  <c r="N148" i="4"/>
  <c r="Q145" i="4"/>
  <c r="N144" i="4"/>
  <c r="Q141" i="4"/>
  <c r="N140" i="4"/>
  <c r="Q137" i="4"/>
  <c r="N136" i="4"/>
  <c r="Q133" i="4"/>
  <c r="N132" i="4"/>
  <c r="Q129" i="4"/>
  <c r="N128" i="4"/>
  <c r="Q125" i="4"/>
  <c r="N124" i="4"/>
  <c r="Q121" i="4"/>
  <c r="N120" i="4"/>
  <c r="Q117" i="4"/>
  <c r="N116" i="4"/>
  <c r="Q113" i="4"/>
  <c r="N112" i="4"/>
  <c r="Q109" i="4"/>
  <c r="N108" i="4"/>
  <c r="Q105" i="4"/>
  <c r="N104" i="4"/>
  <c r="Q101" i="4"/>
  <c r="N100" i="4"/>
  <c r="Q97" i="4"/>
  <c r="N96" i="4"/>
  <c r="Q93" i="4"/>
  <c r="N92" i="4"/>
  <c r="Q89" i="4"/>
  <c r="N88" i="4"/>
  <c r="Q85" i="4"/>
  <c r="N84" i="4"/>
  <c r="Q81" i="4"/>
  <c r="N80" i="4"/>
  <c r="Q77" i="4"/>
  <c r="N76" i="4"/>
  <c r="Q73" i="4"/>
  <c r="N72" i="4"/>
  <c r="Q69" i="4"/>
  <c r="N68" i="4"/>
  <c r="Q65" i="4"/>
  <c r="N64" i="4"/>
  <c r="Q61" i="4"/>
  <c r="N60" i="4"/>
  <c r="Q57" i="4"/>
  <c r="N56" i="4"/>
  <c r="Q53" i="4"/>
  <c r="N52" i="4"/>
  <c r="Q49" i="4"/>
  <c r="N48" i="4"/>
  <c r="Q45" i="4"/>
  <c r="N44" i="4"/>
  <c r="Q41" i="4"/>
  <c r="N40" i="4"/>
  <c r="Q37" i="4"/>
  <c r="N36" i="4"/>
  <c r="Q33" i="4"/>
  <c r="N32" i="4"/>
  <c r="Q29" i="4"/>
  <c r="N28" i="4"/>
  <c r="N24" i="4"/>
  <c r="N20" i="4"/>
  <c r="N16" i="4"/>
  <c r="N12" i="4"/>
  <c r="N8" i="4"/>
  <c r="Q2003" i="4"/>
  <c r="N2002" i="4"/>
  <c r="Q1991" i="4"/>
  <c r="N1990" i="4"/>
  <c r="Q1979" i="4"/>
  <c r="N1978" i="4"/>
  <c r="Q1967" i="4"/>
  <c r="N1966" i="4"/>
  <c r="Q1955" i="4"/>
  <c r="N1954" i="4"/>
  <c r="Q1943" i="4"/>
  <c r="N1942" i="4"/>
  <c r="Q1931" i="4"/>
  <c r="N1930" i="4"/>
  <c r="Q1919" i="4"/>
  <c r="N1918" i="4"/>
  <c r="Q1907" i="4"/>
  <c r="N1906" i="4"/>
  <c r="Q1895" i="4"/>
  <c r="N1894" i="4"/>
  <c r="Q1883" i="4"/>
  <c r="N1882" i="4"/>
  <c r="Q1871" i="4"/>
  <c r="N1870" i="4"/>
  <c r="Q1859" i="4"/>
  <c r="N1858" i="4"/>
  <c r="Q1847" i="4"/>
  <c r="N1846" i="4"/>
  <c r="Q1835" i="4"/>
  <c r="N1834" i="4"/>
  <c r="Q1823" i="4"/>
  <c r="N1822" i="4"/>
  <c r="Q1811" i="4"/>
  <c r="N1810" i="4"/>
  <c r="Q1799" i="4"/>
  <c r="N1798" i="4"/>
  <c r="Q1787" i="4"/>
  <c r="N1786" i="4"/>
  <c r="Q1775" i="4"/>
  <c r="N1774" i="4"/>
  <c r="Q1763" i="4"/>
  <c r="N1762" i="4"/>
  <c r="Q1755" i="4"/>
  <c r="N1754" i="4"/>
  <c r="Q1747" i="4"/>
  <c r="N1746" i="4"/>
  <c r="Q1735" i="4"/>
  <c r="N1734" i="4"/>
  <c r="Q1723" i="4"/>
  <c r="N1722" i="4"/>
  <c r="Q1711" i="4"/>
  <c r="N1710" i="4"/>
  <c r="Q1699" i="4"/>
  <c r="N1698" i="4"/>
  <c r="Q1691" i="4"/>
  <c r="N1690" i="4"/>
  <c r="Q1683" i="4"/>
  <c r="N1682" i="4"/>
  <c r="Q1671" i="4"/>
  <c r="N1670" i="4"/>
  <c r="Q1663" i="4"/>
  <c r="N1662" i="4"/>
  <c r="Q1651" i="4"/>
  <c r="N1650" i="4"/>
  <c r="Q1639" i="4"/>
  <c r="N1638" i="4"/>
  <c r="Q1623" i="4"/>
  <c r="N1622" i="4"/>
  <c r="Q1611" i="4"/>
  <c r="N1610" i="4"/>
  <c r="Q1599" i="4"/>
  <c r="N1598" i="4"/>
  <c r="Q1587" i="4"/>
  <c r="N1586" i="4"/>
  <c r="Q1575" i="4"/>
  <c r="N1574" i="4"/>
  <c r="Q1563" i="4"/>
  <c r="N1562" i="4"/>
  <c r="Q1551" i="4"/>
  <c r="N1550" i="4"/>
  <c r="Q1539" i="4"/>
  <c r="N1538" i="4"/>
  <c r="Q1531" i="4"/>
  <c r="N1530" i="4"/>
  <c r="Q1519" i="4"/>
  <c r="N1518" i="4"/>
  <c r="Q1507" i="4"/>
  <c r="N1506" i="4"/>
  <c r="Q1495" i="4"/>
  <c r="N1494" i="4"/>
  <c r="Q1483" i="4"/>
  <c r="N1482" i="4"/>
  <c r="Q1471" i="4"/>
  <c r="N1470" i="4"/>
  <c r="Q1455" i="4"/>
  <c r="N1454" i="4"/>
  <c r="Q1443" i="4"/>
  <c r="N1442" i="4"/>
  <c r="Q1431" i="4"/>
  <c r="N1430" i="4"/>
  <c r="Q1419" i="4"/>
  <c r="N1418" i="4"/>
  <c r="Q1403" i="4"/>
  <c r="N1402" i="4"/>
  <c r="Q1391" i="4"/>
  <c r="N1390" i="4"/>
  <c r="Q1379" i="4"/>
  <c r="N1378" i="4"/>
  <c r="Q1367" i="4"/>
  <c r="N1366" i="4"/>
  <c r="Q1355" i="4"/>
  <c r="N1354" i="4"/>
  <c r="Q1343" i="4"/>
  <c r="N1342" i="4"/>
  <c r="Q1335" i="4"/>
  <c r="N1334" i="4"/>
  <c r="Q1323" i="4"/>
  <c r="N1322" i="4"/>
  <c r="Q1311" i="4"/>
  <c r="N1310" i="4"/>
  <c r="Q1299" i="4"/>
  <c r="N1298" i="4"/>
  <c r="Q1287" i="4"/>
  <c r="N1286" i="4"/>
  <c r="Q1275" i="4"/>
  <c r="N1274" i="4"/>
  <c r="Q1263" i="4"/>
  <c r="N1262" i="4"/>
  <c r="Q1251" i="4"/>
  <c r="N1250" i="4"/>
  <c r="Q1239" i="4"/>
  <c r="N1238" i="4"/>
  <c r="Q1231" i="4"/>
  <c r="N1230" i="4"/>
  <c r="Q1219" i="4"/>
  <c r="N1218" i="4"/>
  <c r="Q1207" i="4"/>
  <c r="N1206" i="4"/>
  <c r="Q1195" i="4"/>
  <c r="N1194" i="4"/>
  <c r="Q1183" i="4"/>
  <c r="N1182" i="4"/>
  <c r="Q1171" i="4"/>
  <c r="N1170" i="4"/>
  <c r="Q1159" i="4"/>
  <c r="N1158" i="4"/>
  <c r="Q1143" i="4"/>
  <c r="N1142" i="4"/>
  <c r="Q1131" i="4"/>
  <c r="N1130" i="4"/>
  <c r="Q1119" i="4"/>
  <c r="N1118" i="4"/>
  <c r="Q1111" i="4"/>
  <c r="N1110" i="4"/>
  <c r="Q1099" i="4"/>
  <c r="N1098" i="4"/>
  <c r="Q1087" i="4"/>
  <c r="N1086" i="4"/>
  <c r="Q1079" i="4"/>
  <c r="N1078" i="4"/>
  <c r="Q1067" i="4"/>
  <c r="N1066" i="4"/>
  <c r="Q1051" i="4"/>
  <c r="N1050" i="4"/>
  <c r="Q1039" i="4"/>
  <c r="N1038" i="4"/>
  <c r="Q1027" i="4"/>
  <c r="N1026" i="4"/>
  <c r="Q1015" i="4"/>
  <c r="N1014" i="4"/>
  <c r="Q1003" i="4"/>
  <c r="N1002" i="4"/>
  <c r="Q995" i="4"/>
  <c r="N994" i="4"/>
  <c r="Q983" i="4"/>
  <c r="N982" i="4"/>
  <c r="Q971" i="4"/>
  <c r="N970" i="4"/>
  <c r="Q959" i="4"/>
  <c r="N958" i="4"/>
  <c r="Q947" i="4"/>
  <c r="N946" i="4"/>
  <c r="Q935" i="4"/>
  <c r="N934" i="4"/>
  <c r="Q927" i="4"/>
  <c r="N926" i="4"/>
  <c r="Q915" i="4"/>
  <c r="N914" i="4"/>
  <c r="Q903" i="4"/>
  <c r="N902" i="4"/>
  <c r="Q891" i="4"/>
  <c r="N890" i="4"/>
  <c r="Q879" i="4"/>
  <c r="N878" i="4"/>
  <c r="Q867" i="4"/>
  <c r="N866" i="4"/>
  <c r="Q855" i="4"/>
  <c r="N854" i="4"/>
  <c r="Q843" i="4"/>
  <c r="N842" i="4"/>
  <c r="Q827" i="4"/>
  <c r="N826" i="4"/>
  <c r="Q815" i="4"/>
  <c r="N814" i="4"/>
  <c r="Q807" i="4"/>
  <c r="N806" i="4"/>
  <c r="Q795" i="4"/>
  <c r="N794" i="4"/>
  <c r="Q783" i="4"/>
  <c r="N782" i="4"/>
  <c r="Q771" i="4"/>
  <c r="N770" i="4"/>
  <c r="Q763" i="4"/>
  <c r="N762" i="4"/>
  <c r="Q751" i="4"/>
  <c r="N750" i="4"/>
  <c r="Q739" i="4"/>
  <c r="N738" i="4"/>
  <c r="Q727" i="4"/>
  <c r="N726" i="4"/>
  <c r="Q715" i="4"/>
  <c r="N714" i="4"/>
  <c r="Q703" i="4"/>
  <c r="N702" i="4"/>
  <c r="Q691" i="4"/>
  <c r="N690" i="4"/>
  <c r="Q679" i="4"/>
  <c r="N678" i="4"/>
  <c r="Q663" i="4"/>
  <c r="N662" i="4"/>
  <c r="Q655" i="4"/>
  <c r="N654" i="4"/>
  <c r="Q643" i="4"/>
  <c r="N642" i="4"/>
  <c r="Q631" i="4"/>
  <c r="N630" i="4"/>
  <c r="Q619" i="4"/>
  <c r="N618" i="4"/>
  <c r="Q607" i="4"/>
  <c r="N606" i="4"/>
  <c r="Q595" i="4"/>
  <c r="N594" i="4"/>
  <c r="Q583" i="4"/>
  <c r="N582" i="4"/>
  <c r="Q571" i="4"/>
  <c r="N570" i="4"/>
  <c r="Q559" i="4"/>
  <c r="N558" i="4"/>
  <c r="Q547" i="4"/>
  <c r="N546" i="4"/>
  <c r="Q535" i="4"/>
  <c r="N534" i="4"/>
  <c r="Q523" i="4"/>
  <c r="N522" i="4"/>
  <c r="Q511" i="4"/>
  <c r="N510" i="4"/>
  <c r="Q499" i="4"/>
  <c r="N498" i="4"/>
  <c r="Q487" i="4"/>
  <c r="N486" i="4"/>
  <c r="Q475" i="4"/>
  <c r="N474" i="4"/>
  <c r="Q463" i="4"/>
  <c r="N462" i="4"/>
  <c r="Q451" i="4"/>
  <c r="N450" i="4"/>
  <c r="Q439" i="4"/>
  <c r="N438" i="4"/>
  <c r="Q427" i="4"/>
  <c r="N426" i="4"/>
  <c r="Q415" i="4"/>
  <c r="N414" i="4"/>
  <c r="Q407" i="4"/>
  <c r="N406" i="4"/>
  <c r="Q395" i="4"/>
  <c r="N394" i="4"/>
  <c r="Q383" i="4"/>
  <c r="N382" i="4"/>
  <c r="Q371" i="4"/>
  <c r="N370" i="4"/>
  <c r="Q359" i="4"/>
  <c r="N358" i="4"/>
  <c r="Q351" i="4"/>
  <c r="N350" i="4"/>
  <c r="Q339" i="4"/>
  <c r="N338" i="4"/>
  <c r="Q331" i="4"/>
  <c r="N330" i="4"/>
  <c r="Q319" i="4"/>
  <c r="N318" i="4"/>
  <c r="Q307" i="4"/>
  <c r="N306" i="4"/>
  <c r="Q295" i="4"/>
  <c r="N294" i="4"/>
  <c r="Q287" i="4"/>
  <c r="N286" i="4"/>
  <c r="Q279" i="4"/>
  <c r="N278" i="4"/>
  <c r="Q267" i="4"/>
  <c r="N266" i="4"/>
  <c r="Q255" i="4"/>
  <c r="N254" i="4"/>
  <c r="Q247" i="4"/>
  <c r="N246" i="4"/>
  <c r="Q235" i="4"/>
  <c r="N234" i="4"/>
  <c r="Q223" i="4"/>
  <c r="N222" i="4"/>
  <c r="Q211" i="4"/>
  <c r="N210" i="4"/>
  <c r="Q195" i="4"/>
  <c r="N194" i="4"/>
  <c r="Q183" i="4"/>
  <c r="N182" i="4"/>
  <c r="Q175" i="4"/>
  <c r="N174" i="4"/>
  <c r="Q167" i="4"/>
  <c r="N166" i="4"/>
  <c r="Q155" i="4"/>
  <c r="N154" i="4"/>
  <c r="Q147" i="4"/>
  <c r="N146" i="4"/>
  <c r="Q139" i="4"/>
  <c r="N138" i="4"/>
  <c r="Q131" i="4"/>
  <c r="N130" i="4"/>
  <c r="Q127" i="4"/>
  <c r="N126" i="4"/>
  <c r="Q119" i="4"/>
  <c r="N118" i="4"/>
  <c r="Q115" i="4"/>
  <c r="N114" i="4"/>
  <c r="Q83" i="4"/>
  <c r="N82" i="4"/>
  <c r="Q67" i="4"/>
  <c r="N66" i="4"/>
  <c r="Q59" i="4"/>
  <c r="N58" i="4"/>
  <c r="Q51" i="4"/>
  <c r="N50" i="4"/>
  <c r="Q39" i="4"/>
  <c r="N38" i="4"/>
  <c r="Q35" i="4"/>
  <c r="N34" i="4"/>
  <c r="Q31" i="4"/>
  <c r="N30" i="4"/>
  <c r="N26" i="4"/>
  <c r="N22" i="4"/>
  <c r="N18" i="4"/>
  <c r="N14" i="4"/>
  <c r="N10" i="4"/>
  <c r="Q2004" i="4"/>
  <c r="N2003" i="4"/>
  <c r="Q2000" i="4"/>
  <c r="N1999" i="4"/>
  <c r="Q1996" i="4"/>
  <c r="N1995" i="4"/>
  <c r="Q1992" i="4"/>
  <c r="N1991" i="4"/>
  <c r="Q1988" i="4"/>
  <c r="N1987" i="4"/>
  <c r="Q1984" i="4"/>
  <c r="N1983" i="4"/>
  <c r="Q1980" i="4"/>
  <c r="N1979" i="4"/>
  <c r="Q1976" i="4"/>
  <c r="N1975" i="4"/>
  <c r="Q1972" i="4"/>
  <c r="N1971" i="4"/>
  <c r="Q1968" i="4"/>
  <c r="N1967" i="4"/>
  <c r="Q1964" i="4"/>
  <c r="N1963" i="4"/>
  <c r="Q1960" i="4"/>
  <c r="N1959" i="4"/>
  <c r="Q1956" i="4"/>
  <c r="N1955" i="4"/>
  <c r="Q1952" i="4"/>
  <c r="N1951" i="4"/>
  <c r="Q1948" i="4"/>
  <c r="N1947" i="4"/>
  <c r="Q1944" i="4"/>
  <c r="N1943" i="4"/>
  <c r="Q1940" i="4"/>
  <c r="N1939" i="4"/>
  <c r="Q1936" i="4"/>
  <c r="N1935" i="4"/>
  <c r="Q1932" i="4"/>
  <c r="N1931" i="4"/>
  <c r="Q1928" i="4"/>
  <c r="N1927" i="4"/>
  <c r="Q1924" i="4"/>
  <c r="N1923" i="4"/>
  <c r="Q1920" i="4"/>
  <c r="N1919" i="4"/>
  <c r="Q1916" i="4"/>
  <c r="N1915" i="4"/>
  <c r="Q1912" i="4"/>
  <c r="N1911" i="4"/>
  <c r="Q1908" i="4"/>
  <c r="N1907" i="4"/>
  <c r="Q1904" i="4"/>
  <c r="N1903" i="4"/>
  <c r="Q1900" i="4"/>
  <c r="N1899" i="4"/>
  <c r="Q1896" i="4"/>
  <c r="N1895" i="4"/>
  <c r="Q1892" i="4"/>
  <c r="N1891" i="4"/>
  <c r="Q1888" i="4"/>
  <c r="N1887" i="4"/>
  <c r="Q1884" i="4"/>
  <c r="N1883" i="4"/>
  <c r="Q1880" i="4"/>
  <c r="N1879" i="4"/>
  <c r="Q1876" i="4"/>
  <c r="N1875" i="4"/>
  <c r="Q1872" i="4"/>
  <c r="N1871" i="4"/>
  <c r="Q1868" i="4"/>
  <c r="N1867" i="4"/>
  <c r="Q1864" i="4"/>
  <c r="N1863" i="4"/>
  <c r="Q1860" i="4"/>
  <c r="N1859" i="4"/>
  <c r="Q1856" i="4"/>
  <c r="N1855" i="4"/>
  <c r="Q1852" i="4"/>
  <c r="N1851" i="4"/>
  <c r="Q1848" i="4"/>
  <c r="N1847" i="4"/>
  <c r="Q1844" i="4"/>
  <c r="N1843" i="4"/>
  <c r="Q1840" i="4"/>
  <c r="N1839" i="4"/>
  <c r="Q1836" i="4"/>
  <c r="N1835" i="4"/>
  <c r="Q1832" i="4"/>
  <c r="N1831" i="4"/>
  <c r="Q1828" i="4"/>
  <c r="N1827" i="4"/>
  <c r="Q1824" i="4"/>
  <c r="N1823" i="4"/>
  <c r="Q1820" i="4"/>
  <c r="N1819" i="4"/>
  <c r="Q1816" i="4"/>
  <c r="N1815" i="4"/>
  <c r="Q1812" i="4"/>
  <c r="N1811" i="4"/>
  <c r="Q1808" i="4"/>
  <c r="N1807" i="4"/>
  <c r="Q1804" i="4"/>
  <c r="N1803" i="4"/>
  <c r="Q1800" i="4"/>
  <c r="N1799" i="4"/>
  <c r="Q1796" i="4"/>
  <c r="N1795" i="4"/>
  <c r="Q1792" i="4"/>
  <c r="N1791" i="4"/>
  <c r="Q1788" i="4"/>
  <c r="N1787" i="4"/>
  <c r="Q1784" i="4"/>
  <c r="N1783" i="4"/>
  <c r="Q1780" i="4"/>
  <c r="N1779" i="4"/>
  <c r="Q1776" i="4"/>
  <c r="N1775" i="4"/>
  <c r="Q1772" i="4"/>
  <c r="N1771" i="4"/>
  <c r="Q1768" i="4"/>
  <c r="N1767" i="4"/>
  <c r="Q1764" i="4"/>
  <c r="N1763" i="4"/>
  <c r="Q1760" i="4"/>
  <c r="N1759" i="4"/>
  <c r="Q1756" i="4"/>
  <c r="N1755" i="4"/>
  <c r="Q1752" i="4"/>
  <c r="N1751" i="4"/>
  <c r="Q1748" i="4"/>
  <c r="N1747" i="4"/>
  <c r="Q1744" i="4"/>
  <c r="N1743" i="4"/>
  <c r="Q1740" i="4"/>
  <c r="N1739" i="4"/>
  <c r="Q1736" i="4"/>
  <c r="N1735" i="4"/>
  <c r="Q1732" i="4"/>
  <c r="N1731" i="4"/>
  <c r="Q1728" i="4"/>
  <c r="N1727" i="4"/>
  <c r="Q1724" i="4"/>
  <c r="N1723" i="4"/>
  <c r="Q1720" i="4"/>
  <c r="N1719" i="4"/>
  <c r="Q1716" i="4"/>
  <c r="N1715" i="4"/>
  <c r="Q1712" i="4"/>
  <c r="N1711" i="4"/>
  <c r="Q1708" i="4"/>
  <c r="N1707" i="4"/>
  <c r="Q1704" i="4"/>
  <c r="N1703" i="4"/>
  <c r="Q1700" i="4"/>
  <c r="N1699" i="4"/>
  <c r="Q1696" i="4"/>
  <c r="N1695" i="4"/>
  <c r="Q1692" i="4"/>
  <c r="N1691" i="4"/>
  <c r="Q1688" i="4"/>
  <c r="N1687" i="4"/>
  <c r="Q1684" i="4"/>
  <c r="N1683" i="4"/>
  <c r="Q1680" i="4"/>
  <c r="N1679" i="4"/>
  <c r="Q1676" i="4"/>
  <c r="N1675" i="4"/>
  <c r="Q1672" i="4"/>
  <c r="N1671" i="4"/>
  <c r="Q1668" i="4"/>
  <c r="N1667" i="4"/>
  <c r="Q1664" i="4"/>
  <c r="N1663" i="4"/>
  <c r="Q1660" i="4"/>
  <c r="N1659" i="4"/>
  <c r="Q1656" i="4"/>
  <c r="N1655" i="4"/>
  <c r="Q1652" i="4"/>
  <c r="N1651" i="4"/>
  <c r="Q1648" i="4"/>
  <c r="N1647" i="4"/>
  <c r="Q1644" i="4"/>
  <c r="N1643" i="4"/>
  <c r="Q1640" i="4"/>
  <c r="N1639" i="4"/>
  <c r="Q1636" i="4"/>
  <c r="N1635" i="4"/>
  <c r="Q1632" i="4"/>
  <c r="N1631" i="4"/>
  <c r="Q1628" i="4"/>
  <c r="N1627" i="4"/>
  <c r="Q1624" i="4"/>
  <c r="N1623" i="4"/>
  <c r="Q1620" i="4"/>
  <c r="N1619" i="4"/>
  <c r="Q1616" i="4"/>
  <c r="N1615" i="4"/>
  <c r="Q1612" i="4"/>
  <c r="N1611" i="4"/>
  <c r="Q1608" i="4"/>
  <c r="N1607" i="4"/>
  <c r="Q1604" i="4"/>
  <c r="N1603" i="4"/>
  <c r="Q1600" i="4"/>
  <c r="N1599" i="4"/>
  <c r="Q1596" i="4"/>
  <c r="N1595" i="4"/>
  <c r="Q1592" i="4"/>
  <c r="N1591" i="4"/>
  <c r="Q1588" i="4"/>
  <c r="N1587" i="4"/>
  <c r="Q1584" i="4"/>
  <c r="N1583" i="4"/>
  <c r="Q1580" i="4"/>
  <c r="N1579" i="4"/>
  <c r="Q1576" i="4"/>
  <c r="N1575" i="4"/>
  <c r="Q1572" i="4"/>
  <c r="N1571" i="4"/>
  <c r="Q1568" i="4"/>
  <c r="N1567" i="4"/>
  <c r="Q1564" i="4"/>
  <c r="N1563" i="4"/>
  <c r="Q1560" i="4"/>
  <c r="N1559" i="4"/>
  <c r="Q1556" i="4"/>
  <c r="N1555" i="4"/>
  <c r="Q1552" i="4"/>
  <c r="N1551" i="4"/>
  <c r="Q1548" i="4"/>
  <c r="N1547" i="4"/>
  <c r="Q1544" i="4"/>
  <c r="N1543" i="4"/>
  <c r="Q1540" i="4"/>
  <c r="N1539" i="4"/>
  <c r="Q1536" i="4"/>
  <c r="N1535" i="4"/>
  <c r="Q1532" i="4"/>
  <c r="N1531" i="4"/>
  <c r="Q1528" i="4"/>
  <c r="N1527" i="4"/>
  <c r="Q1524" i="4"/>
  <c r="N1523" i="4"/>
  <c r="Q1520" i="4"/>
  <c r="N1519" i="4"/>
  <c r="Q1516" i="4"/>
  <c r="N1515" i="4"/>
  <c r="Q1512" i="4"/>
  <c r="N1511" i="4"/>
  <c r="Q1508" i="4"/>
  <c r="N1507" i="4"/>
  <c r="Q1504" i="4"/>
  <c r="N1503" i="4"/>
  <c r="Q1500" i="4"/>
  <c r="N1499" i="4"/>
  <c r="Q1496" i="4"/>
  <c r="N1495" i="4"/>
  <c r="Q1492" i="4"/>
  <c r="N1491" i="4"/>
  <c r="Q1488" i="4"/>
  <c r="N1487" i="4"/>
  <c r="Q1484" i="4"/>
  <c r="N1483" i="4"/>
  <c r="Q1480" i="4"/>
  <c r="N1479" i="4"/>
  <c r="Q1476" i="4"/>
  <c r="N1475" i="4"/>
  <c r="Q1472" i="4"/>
  <c r="N1471" i="4"/>
  <c r="Q1468" i="4"/>
  <c r="N1467" i="4"/>
  <c r="Q1464" i="4"/>
  <c r="N1463" i="4"/>
  <c r="Q1460" i="4"/>
  <c r="N1459" i="4"/>
  <c r="Q1456" i="4"/>
  <c r="N1455" i="4"/>
  <c r="Q1452" i="4"/>
  <c r="N1451" i="4"/>
  <c r="Q1448" i="4"/>
  <c r="N1447" i="4"/>
  <c r="Q1444" i="4"/>
  <c r="N1443" i="4"/>
  <c r="Q1440" i="4"/>
  <c r="N1439" i="4"/>
  <c r="Q1436" i="4"/>
  <c r="N1435" i="4"/>
  <c r="Q1432" i="4"/>
  <c r="N1431" i="4"/>
  <c r="Q1428" i="4"/>
  <c r="N1427" i="4"/>
  <c r="Q1424" i="4"/>
  <c r="N1423" i="4"/>
  <c r="Q1420" i="4"/>
  <c r="N1419" i="4"/>
  <c r="Q1416" i="4"/>
  <c r="N1415" i="4"/>
  <c r="Q1412" i="4"/>
  <c r="N1411" i="4"/>
  <c r="Q1408" i="4"/>
  <c r="N1407" i="4"/>
  <c r="Q1404" i="4"/>
  <c r="N1403" i="4"/>
  <c r="Q1400" i="4"/>
  <c r="N1399" i="4"/>
  <c r="Q1396" i="4"/>
  <c r="N1395" i="4"/>
  <c r="Q1392" i="4"/>
  <c r="N1391" i="4"/>
  <c r="Q1388" i="4"/>
  <c r="N1387" i="4"/>
  <c r="Q1384" i="4"/>
  <c r="N1383" i="4"/>
  <c r="Q1380" i="4"/>
  <c r="N1379" i="4"/>
  <c r="Q1376" i="4"/>
  <c r="N1375" i="4"/>
  <c r="Q1372" i="4"/>
  <c r="N1371" i="4"/>
  <c r="Q1368" i="4"/>
  <c r="N1367" i="4"/>
  <c r="Q1364" i="4"/>
  <c r="N1363" i="4"/>
  <c r="Q1360" i="4"/>
  <c r="N1359" i="4"/>
  <c r="Q1356" i="4"/>
  <c r="N1355" i="4"/>
  <c r="Q1352" i="4"/>
  <c r="N1351" i="4"/>
  <c r="Q1348" i="4"/>
  <c r="N1347" i="4"/>
  <c r="Q1344" i="4"/>
  <c r="N1343" i="4"/>
  <c r="Q1340" i="4"/>
  <c r="N1339" i="4"/>
  <c r="Q1336" i="4"/>
  <c r="N1335" i="4"/>
  <c r="Q1332" i="4"/>
  <c r="N1331" i="4"/>
  <c r="Q1328" i="4"/>
  <c r="N1327" i="4"/>
  <c r="Q1324" i="4"/>
  <c r="N1323" i="4"/>
  <c r="Q1320" i="4"/>
  <c r="N1319" i="4"/>
  <c r="Q1316" i="4"/>
  <c r="N1315" i="4"/>
  <c r="Q1312" i="4"/>
  <c r="N1311" i="4"/>
  <c r="Q1308" i="4"/>
  <c r="N1307" i="4"/>
  <c r="Q1304" i="4"/>
  <c r="N1303" i="4"/>
  <c r="Q1300" i="4"/>
  <c r="N1299" i="4"/>
  <c r="Q1296" i="4"/>
  <c r="N1295" i="4"/>
  <c r="Q1292" i="4"/>
  <c r="N1291" i="4"/>
  <c r="Q1288" i="4"/>
  <c r="N1287" i="4"/>
  <c r="Q1284" i="4"/>
  <c r="N1283" i="4"/>
  <c r="Q1280" i="4"/>
  <c r="N1279" i="4"/>
  <c r="Q1276" i="4"/>
  <c r="N1275" i="4"/>
  <c r="Q1272" i="4"/>
  <c r="N1271" i="4"/>
  <c r="Q1268" i="4"/>
  <c r="N1267" i="4"/>
  <c r="Q1264" i="4"/>
  <c r="N1263" i="4"/>
  <c r="Q1260" i="4"/>
  <c r="N1259" i="4"/>
  <c r="Q1256" i="4"/>
  <c r="N1255" i="4"/>
  <c r="Q1252" i="4"/>
  <c r="N1251" i="4"/>
  <c r="Q1248" i="4"/>
  <c r="N1247" i="4"/>
  <c r="Q1244" i="4"/>
  <c r="N1243" i="4"/>
  <c r="Q1240" i="4"/>
  <c r="N1239" i="4"/>
  <c r="Q1236" i="4"/>
  <c r="N1235" i="4"/>
  <c r="Q1232" i="4"/>
  <c r="N1231" i="4"/>
  <c r="Q1228" i="4"/>
  <c r="N1227" i="4"/>
  <c r="Q1224" i="4"/>
  <c r="N1223" i="4"/>
  <c r="Q1220" i="4"/>
  <c r="N1219" i="4"/>
  <c r="Q1216" i="4"/>
  <c r="N1215" i="4"/>
  <c r="Q1212" i="4"/>
  <c r="N1211" i="4"/>
  <c r="Q1208" i="4"/>
  <c r="N1207" i="4"/>
  <c r="Q1204" i="4"/>
  <c r="N1203" i="4"/>
  <c r="Q1200" i="4"/>
  <c r="N1199" i="4"/>
  <c r="Q1196" i="4"/>
  <c r="N1195" i="4"/>
  <c r="Q1192" i="4"/>
  <c r="N1191" i="4"/>
  <c r="Q1188" i="4"/>
  <c r="N1187" i="4"/>
  <c r="Q1184" i="4"/>
  <c r="N1183" i="4"/>
  <c r="Q1180" i="4"/>
  <c r="N1179" i="4"/>
  <c r="Q1176" i="4"/>
  <c r="N1175" i="4"/>
  <c r="Q1172" i="4"/>
  <c r="N1171" i="4"/>
  <c r="Q1168" i="4"/>
  <c r="N1167" i="4"/>
  <c r="Q1164" i="4"/>
  <c r="N1163" i="4"/>
  <c r="Q1160" i="4"/>
  <c r="N1159" i="4"/>
  <c r="Q1156" i="4"/>
  <c r="N1155" i="4"/>
  <c r="Q1152" i="4"/>
  <c r="N1151" i="4"/>
  <c r="Q1148" i="4"/>
  <c r="N1147" i="4"/>
  <c r="Q1144" i="4"/>
  <c r="N1143" i="4"/>
  <c r="Q1140" i="4"/>
  <c r="N1139" i="4"/>
  <c r="Q1136" i="4"/>
  <c r="N1135" i="4"/>
  <c r="Q1132" i="4"/>
  <c r="N1131" i="4"/>
  <c r="Q1128" i="4"/>
  <c r="N1127" i="4"/>
  <c r="Q1124" i="4"/>
  <c r="N1123" i="4"/>
  <c r="Q1120" i="4"/>
  <c r="N1119" i="4"/>
  <c r="Q1116" i="4"/>
  <c r="N1115" i="4"/>
  <c r="Q1112" i="4"/>
  <c r="N1111" i="4"/>
  <c r="Q1108" i="4"/>
  <c r="N1107" i="4"/>
  <c r="Q1104" i="4"/>
  <c r="N1103" i="4"/>
  <c r="Q1100" i="4"/>
  <c r="N1099" i="4"/>
  <c r="Q1096" i="4"/>
  <c r="N1095" i="4"/>
  <c r="Q1092" i="4"/>
  <c r="N1091" i="4"/>
  <c r="Q1088" i="4"/>
  <c r="N1087" i="4"/>
  <c r="Q1084" i="4"/>
  <c r="N1083" i="4"/>
  <c r="Q1080" i="4"/>
  <c r="N1079" i="4"/>
  <c r="Q1076" i="4"/>
  <c r="N1075" i="4"/>
  <c r="Q1072" i="4"/>
  <c r="N1071" i="4"/>
  <c r="Q1068" i="4"/>
  <c r="N1067" i="4"/>
  <c r="Q1064" i="4"/>
  <c r="N1063" i="4"/>
  <c r="Q1060" i="4"/>
  <c r="N1059" i="4"/>
  <c r="Q1056" i="4"/>
  <c r="N1055" i="4"/>
  <c r="Q1052" i="4"/>
  <c r="N1051" i="4"/>
  <c r="Q1048" i="4"/>
  <c r="N1047" i="4"/>
  <c r="Q1044" i="4"/>
  <c r="N1043" i="4"/>
  <c r="Q1040" i="4"/>
  <c r="N1039" i="4"/>
  <c r="Q1036" i="4"/>
  <c r="N1035" i="4"/>
  <c r="Q1032" i="4"/>
  <c r="N1031" i="4"/>
  <c r="Q1028" i="4"/>
  <c r="N1027" i="4"/>
  <c r="Q1024" i="4"/>
  <c r="N1023" i="4"/>
  <c r="Q1020" i="4"/>
  <c r="N1019" i="4"/>
  <c r="Q1016" i="4"/>
  <c r="N1015" i="4"/>
  <c r="Q1012" i="4"/>
  <c r="N1011" i="4"/>
  <c r="Q1008" i="4"/>
  <c r="N1007" i="4"/>
  <c r="Q1004" i="4"/>
  <c r="N1003" i="4"/>
  <c r="Q1000" i="4"/>
  <c r="N999" i="4"/>
  <c r="Q996" i="4"/>
  <c r="N995" i="4"/>
  <c r="Q992" i="4"/>
  <c r="N991" i="4"/>
  <c r="Q988" i="4"/>
  <c r="N987" i="4"/>
  <c r="Q984" i="4"/>
  <c r="N983" i="4"/>
  <c r="Q980" i="4"/>
  <c r="N979" i="4"/>
  <c r="Q976" i="4"/>
  <c r="N975" i="4"/>
  <c r="Q972" i="4"/>
  <c r="N971" i="4"/>
  <c r="Q968" i="4"/>
  <c r="N967" i="4"/>
  <c r="Q964" i="4"/>
  <c r="N963" i="4"/>
  <c r="Q960" i="4"/>
  <c r="N959" i="4"/>
  <c r="Q956" i="4"/>
  <c r="N955" i="4"/>
  <c r="Q952" i="4"/>
  <c r="N951" i="4"/>
  <c r="Q948" i="4"/>
  <c r="N947" i="4"/>
  <c r="Q944" i="4"/>
  <c r="N943" i="4"/>
  <c r="Q940" i="4"/>
  <c r="N939" i="4"/>
  <c r="Q936" i="4"/>
  <c r="N935" i="4"/>
  <c r="Q932" i="4"/>
  <c r="N931" i="4"/>
  <c r="Q928" i="4"/>
  <c r="N927" i="4"/>
  <c r="Q924" i="4"/>
  <c r="N923" i="4"/>
  <c r="Q920" i="4"/>
  <c r="N919" i="4"/>
  <c r="Q916" i="4"/>
  <c r="N915" i="4"/>
  <c r="Q912" i="4"/>
  <c r="N911" i="4"/>
  <c r="Q908" i="4"/>
  <c r="N907" i="4"/>
  <c r="Q904" i="4"/>
  <c r="N903" i="4"/>
  <c r="Q900" i="4"/>
  <c r="N899" i="4"/>
  <c r="Q896" i="4"/>
  <c r="N895" i="4"/>
  <c r="Q892" i="4"/>
  <c r="N891" i="4"/>
  <c r="Q888" i="4"/>
  <c r="N887" i="4"/>
  <c r="Q884" i="4"/>
  <c r="N883" i="4"/>
  <c r="Q880" i="4"/>
  <c r="N879" i="4"/>
  <c r="Q876" i="4"/>
  <c r="N875" i="4"/>
  <c r="Q872" i="4"/>
  <c r="N871" i="4"/>
  <c r="Q868" i="4"/>
  <c r="N867" i="4"/>
  <c r="Q864" i="4"/>
  <c r="N863" i="4"/>
  <c r="Q860" i="4"/>
  <c r="N859" i="4"/>
  <c r="Q856" i="4"/>
  <c r="N855" i="4"/>
  <c r="Q852" i="4"/>
  <c r="N851" i="4"/>
  <c r="Q848" i="4"/>
  <c r="N847" i="4"/>
  <c r="Q844" i="4"/>
  <c r="N843" i="4"/>
  <c r="Q840" i="4"/>
  <c r="N839" i="4"/>
  <c r="Q836" i="4"/>
  <c r="N835" i="4"/>
  <c r="Q832" i="4"/>
  <c r="N831" i="4"/>
  <c r="Q828" i="4"/>
  <c r="N827" i="4"/>
  <c r="Q824" i="4"/>
  <c r="N823" i="4"/>
  <c r="Q820" i="4"/>
  <c r="N819" i="4"/>
  <c r="Q816" i="4"/>
  <c r="N815" i="4"/>
  <c r="Q812" i="4"/>
  <c r="N811" i="4"/>
  <c r="Q808" i="4"/>
  <c r="N807" i="4"/>
  <c r="Q804" i="4"/>
  <c r="N803" i="4"/>
  <c r="Q800" i="4"/>
  <c r="N799" i="4"/>
  <c r="Q796" i="4"/>
  <c r="N795" i="4"/>
  <c r="Q792" i="4"/>
  <c r="N791" i="4"/>
  <c r="Q788" i="4"/>
  <c r="N787" i="4"/>
  <c r="Q784" i="4"/>
  <c r="N783" i="4"/>
  <c r="Q780" i="4"/>
  <c r="N779" i="4"/>
  <c r="Q776" i="4"/>
  <c r="N775" i="4"/>
  <c r="Q772" i="4"/>
  <c r="N771" i="4"/>
  <c r="Q768" i="4"/>
  <c r="N767" i="4"/>
  <c r="Q764" i="4"/>
  <c r="N763" i="4"/>
  <c r="Q760" i="4"/>
  <c r="N759" i="4"/>
  <c r="Q756" i="4"/>
  <c r="N755" i="4"/>
  <c r="Q752" i="4"/>
  <c r="N751" i="4"/>
  <c r="Q748" i="4"/>
  <c r="N747" i="4"/>
  <c r="Q744" i="4"/>
  <c r="N743" i="4"/>
  <c r="Q740" i="4"/>
  <c r="N739" i="4"/>
  <c r="Q736" i="4"/>
  <c r="N735" i="4"/>
  <c r="Q732" i="4"/>
  <c r="N731" i="4"/>
  <c r="Q728" i="4"/>
  <c r="N727" i="4"/>
  <c r="Q724" i="4"/>
  <c r="N723" i="4"/>
  <c r="Q720" i="4"/>
  <c r="N719" i="4"/>
  <c r="Q716" i="4"/>
  <c r="N715" i="4"/>
  <c r="Q712" i="4"/>
  <c r="N711" i="4"/>
  <c r="Q708" i="4"/>
  <c r="N707" i="4"/>
  <c r="Q704" i="4"/>
  <c r="N703" i="4"/>
  <c r="Q700" i="4"/>
  <c r="N699" i="4"/>
  <c r="Q696" i="4"/>
  <c r="N695" i="4"/>
  <c r="Q692" i="4"/>
  <c r="N691" i="4"/>
  <c r="Q688" i="4"/>
  <c r="N687" i="4"/>
  <c r="Q684" i="4"/>
  <c r="N683" i="4"/>
  <c r="Q680" i="4"/>
  <c r="N679" i="4"/>
  <c r="Q676" i="4"/>
  <c r="N675" i="4"/>
  <c r="Q672" i="4"/>
  <c r="N671" i="4"/>
  <c r="Q668" i="4"/>
  <c r="N667" i="4"/>
  <c r="Q664" i="4"/>
  <c r="N663" i="4"/>
  <c r="Q660" i="4"/>
  <c r="N659" i="4"/>
  <c r="Q656" i="4"/>
  <c r="N655" i="4"/>
  <c r="Q652" i="4"/>
  <c r="N651" i="4"/>
  <c r="Q648" i="4"/>
  <c r="N647" i="4"/>
  <c r="Q644" i="4"/>
  <c r="N643" i="4"/>
  <c r="Q640" i="4"/>
  <c r="N639" i="4"/>
  <c r="Q636" i="4"/>
  <c r="N635" i="4"/>
  <c r="Q632" i="4"/>
  <c r="N631" i="4"/>
  <c r="Q628" i="4"/>
  <c r="N627" i="4"/>
  <c r="Q624" i="4"/>
  <c r="N623" i="4"/>
  <c r="Q620" i="4"/>
  <c r="N619" i="4"/>
  <c r="Q616" i="4"/>
  <c r="N615" i="4"/>
  <c r="Q612" i="4"/>
  <c r="N611" i="4"/>
  <c r="Q608" i="4"/>
  <c r="N607" i="4"/>
  <c r="Q604" i="4"/>
  <c r="N603" i="4"/>
  <c r="Q600" i="4"/>
  <c r="N599" i="4"/>
  <c r="Q596" i="4"/>
  <c r="N595" i="4"/>
  <c r="Q592" i="4"/>
  <c r="N591" i="4"/>
  <c r="Q588" i="4"/>
  <c r="N587" i="4"/>
  <c r="Q584" i="4"/>
  <c r="N583" i="4"/>
  <c r="Q580" i="4"/>
  <c r="N579" i="4"/>
  <c r="Q576" i="4"/>
  <c r="N575" i="4"/>
  <c r="Q572" i="4"/>
  <c r="N571" i="4"/>
  <c r="Q568" i="4"/>
  <c r="N567" i="4"/>
  <c r="Q564" i="4"/>
  <c r="N563" i="4"/>
  <c r="Q560" i="4"/>
  <c r="N559" i="4"/>
  <c r="Q556" i="4"/>
  <c r="N555" i="4"/>
  <c r="Q552" i="4"/>
  <c r="N551" i="4"/>
  <c r="Q548" i="4"/>
  <c r="N547" i="4"/>
  <c r="Q544" i="4"/>
  <c r="N543" i="4"/>
  <c r="Q540" i="4"/>
  <c r="N539" i="4"/>
  <c r="Q536" i="4"/>
  <c r="N535" i="4"/>
  <c r="Q532" i="4"/>
  <c r="N531" i="4"/>
  <c r="Q528" i="4"/>
  <c r="N527" i="4"/>
  <c r="Q524" i="4"/>
  <c r="N523" i="4"/>
  <c r="Q520" i="4"/>
  <c r="N519" i="4"/>
  <c r="Q516" i="4"/>
  <c r="N515" i="4"/>
  <c r="Q512" i="4"/>
  <c r="N511" i="4"/>
  <c r="Q508" i="4"/>
  <c r="N507" i="4"/>
  <c r="Q504" i="4"/>
  <c r="N503" i="4"/>
  <c r="Q500" i="4"/>
  <c r="N499" i="4"/>
  <c r="Q496" i="4"/>
  <c r="N495" i="4"/>
  <c r="Q492" i="4"/>
  <c r="N491" i="4"/>
  <c r="Q488" i="4"/>
  <c r="N487" i="4"/>
  <c r="Q484" i="4"/>
  <c r="N483" i="4"/>
  <c r="Q480" i="4"/>
  <c r="N479" i="4"/>
  <c r="Q476" i="4"/>
  <c r="N475" i="4"/>
  <c r="Q472" i="4"/>
  <c r="N471" i="4"/>
  <c r="Q468" i="4"/>
  <c r="N467" i="4"/>
  <c r="Q464" i="4"/>
  <c r="N463" i="4"/>
  <c r="Q460" i="4"/>
  <c r="N459" i="4"/>
  <c r="Q456" i="4"/>
  <c r="N455" i="4"/>
  <c r="Q452" i="4"/>
  <c r="N451" i="4"/>
  <c r="Q448" i="4"/>
  <c r="N447" i="4"/>
  <c r="Q444" i="4"/>
  <c r="N443" i="4"/>
  <c r="Q440" i="4"/>
  <c r="N439" i="4"/>
  <c r="Q436" i="4"/>
  <c r="N435" i="4"/>
  <c r="Q432" i="4"/>
  <c r="N431" i="4"/>
  <c r="Q428" i="4"/>
  <c r="N427" i="4"/>
  <c r="Q424" i="4"/>
  <c r="N423" i="4"/>
  <c r="Q420" i="4"/>
  <c r="N419" i="4"/>
  <c r="Q416" i="4"/>
  <c r="N415" i="4"/>
  <c r="Q412" i="4"/>
  <c r="N411" i="4"/>
  <c r="Q408" i="4"/>
  <c r="N407" i="4"/>
  <c r="Q404" i="4"/>
  <c r="N403" i="4"/>
  <c r="Q400" i="4"/>
  <c r="N399" i="4"/>
  <c r="Q396" i="4"/>
  <c r="N395" i="4"/>
  <c r="Q392" i="4"/>
  <c r="N391" i="4"/>
  <c r="Q388" i="4"/>
  <c r="N387" i="4"/>
  <c r="Q384" i="4"/>
  <c r="N383" i="4"/>
  <c r="Q380" i="4"/>
  <c r="N379" i="4"/>
  <c r="Q376" i="4"/>
  <c r="N375" i="4"/>
  <c r="Q372" i="4"/>
  <c r="N371" i="4"/>
  <c r="Q368" i="4"/>
  <c r="N367" i="4"/>
  <c r="Q364" i="4"/>
  <c r="N363" i="4"/>
  <c r="Q360" i="4"/>
  <c r="N359" i="4"/>
  <c r="Q356" i="4"/>
  <c r="N355" i="4"/>
  <c r="Q352" i="4"/>
  <c r="N351" i="4"/>
  <c r="Q348" i="4"/>
  <c r="N347" i="4"/>
  <c r="Q344" i="4"/>
  <c r="N343" i="4"/>
  <c r="Q340" i="4"/>
  <c r="N339" i="4"/>
  <c r="Q336" i="4"/>
  <c r="N335" i="4"/>
  <c r="Q332" i="4"/>
  <c r="N331" i="4"/>
  <c r="Q328" i="4"/>
  <c r="N327" i="4"/>
  <c r="Q324" i="4"/>
  <c r="N323" i="4"/>
  <c r="Q320" i="4"/>
  <c r="N319" i="4"/>
  <c r="Q316" i="4"/>
  <c r="N315" i="4"/>
  <c r="Q312" i="4"/>
  <c r="N311" i="4"/>
  <c r="Q308" i="4"/>
  <c r="N307" i="4"/>
  <c r="Q304" i="4"/>
  <c r="N303" i="4"/>
  <c r="Q300" i="4"/>
  <c r="N299" i="4"/>
  <c r="Q296" i="4"/>
  <c r="N295" i="4"/>
  <c r="Q292" i="4"/>
  <c r="N291" i="4"/>
  <c r="Q288" i="4"/>
  <c r="N287" i="4"/>
  <c r="Q284" i="4"/>
  <c r="N283" i="4"/>
  <c r="Q280" i="4"/>
  <c r="N279" i="4"/>
  <c r="Q276" i="4"/>
  <c r="N275" i="4"/>
  <c r="Q272" i="4"/>
  <c r="N271" i="4"/>
  <c r="Q268" i="4"/>
  <c r="N267" i="4"/>
  <c r="Q264" i="4"/>
  <c r="N263" i="4"/>
  <c r="Q260" i="4"/>
  <c r="N259" i="4"/>
  <c r="Q256" i="4"/>
  <c r="N255" i="4"/>
  <c r="Q252" i="4"/>
  <c r="N251" i="4"/>
  <c r="Q248" i="4"/>
  <c r="N247" i="4"/>
  <c r="Q244" i="4"/>
  <c r="N243" i="4"/>
  <c r="Q240" i="4"/>
  <c r="N239" i="4"/>
  <c r="Q236" i="4"/>
  <c r="N235" i="4"/>
  <c r="Q232" i="4"/>
  <c r="N231" i="4"/>
  <c r="Q228" i="4"/>
  <c r="N227" i="4"/>
  <c r="Q224" i="4"/>
  <c r="N223" i="4"/>
  <c r="Q220" i="4"/>
  <c r="N219" i="4"/>
  <c r="Q216" i="4"/>
  <c r="N215" i="4"/>
  <c r="Q212" i="4"/>
  <c r="N211" i="4"/>
  <c r="Q208" i="4"/>
  <c r="N207" i="4"/>
  <c r="Q204" i="4"/>
  <c r="N203" i="4"/>
  <c r="Q200" i="4"/>
  <c r="N199" i="4"/>
  <c r="Q196" i="4"/>
  <c r="N195" i="4"/>
  <c r="Q192" i="4"/>
  <c r="N191" i="4"/>
  <c r="Q188" i="4"/>
  <c r="N187" i="4"/>
  <c r="Q184" i="4"/>
  <c r="N183" i="4"/>
  <c r="Q180" i="4"/>
  <c r="N179" i="4"/>
  <c r="Q176" i="4"/>
  <c r="N175" i="4"/>
  <c r="Q172" i="4"/>
  <c r="N171" i="4"/>
  <c r="Q168" i="4"/>
  <c r="N167" i="4"/>
  <c r="Q164" i="4"/>
  <c r="N163" i="4"/>
  <c r="Q160" i="4"/>
  <c r="N159" i="4"/>
  <c r="Q156" i="4"/>
  <c r="N155" i="4"/>
  <c r="Q152" i="4"/>
  <c r="N151" i="4"/>
  <c r="Q148" i="4"/>
  <c r="N147" i="4"/>
  <c r="Q144" i="4"/>
  <c r="N143" i="4"/>
  <c r="Q140" i="4"/>
  <c r="N139" i="4"/>
  <c r="Q136" i="4"/>
  <c r="N135" i="4"/>
  <c r="Q132" i="4"/>
  <c r="N131" i="4"/>
  <c r="Q128" i="4"/>
  <c r="N127" i="4"/>
  <c r="Q124" i="4"/>
  <c r="N123" i="4"/>
  <c r="Q120" i="4"/>
  <c r="N119" i="4"/>
  <c r="Q116" i="4"/>
  <c r="N115" i="4"/>
  <c r="Q112" i="4"/>
  <c r="N111" i="4"/>
  <c r="Q108" i="4"/>
  <c r="N107" i="4"/>
  <c r="Q104" i="4"/>
  <c r="N103" i="4"/>
  <c r="Q100" i="4"/>
  <c r="N99" i="4"/>
  <c r="Q96" i="4"/>
  <c r="N95" i="4"/>
  <c r="Q92" i="4"/>
  <c r="N91" i="4"/>
  <c r="Q88" i="4"/>
  <c r="N87" i="4"/>
  <c r="Q84" i="4"/>
  <c r="N83" i="4"/>
  <c r="Q80" i="4"/>
  <c r="N79" i="4"/>
  <c r="Q76" i="4"/>
  <c r="N75" i="4"/>
  <c r="Q72" i="4"/>
  <c r="N71" i="4"/>
  <c r="Q68" i="4"/>
  <c r="N67" i="4"/>
  <c r="Q64" i="4"/>
  <c r="N63" i="4"/>
  <c r="Q60" i="4"/>
  <c r="N59" i="4"/>
  <c r="Q56" i="4"/>
  <c r="N55" i="4"/>
  <c r="Q52" i="4"/>
  <c r="N51" i="4"/>
  <c r="Q48" i="4"/>
  <c r="N47" i="4"/>
  <c r="Q44" i="4"/>
  <c r="N43" i="4"/>
  <c r="Q40" i="4"/>
  <c r="N39" i="4"/>
  <c r="Q36" i="4"/>
  <c r="N35" i="4"/>
  <c r="Q32" i="4"/>
  <c r="N31" i="4"/>
  <c r="N27" i="4"/>
  <c r="N23" i="4"/>
  <c r="N19" i="4"/>
  <c r="N15" i="4"/>
  <c r="N11" i="4"/>
  <c r="N7" i="4"/>
  <c r="AL4" i="4"/>
  <c r="X4" i="4" s="1"/>
  <c r="AK4" i="4"/>
  <c r="W4" i="4" s="1"/>
  <c r="AJ4" i="4"/>
  <c r="V4" i="4" s="1"/>
  <c r="AI4" i="4"/>
  <c r="U4" i="4" s="1"/>
  <c r="AH4" i="4"/>
  <c r="T4" i="4" s="1"/>
  <c r="AG4" i="4"/>
  <c r="S4" i="4" s="1"/>
  <c r="AF4" i="4"/>
  <c r="R4" i="4" s="1"/>
  <c r="Q28" i="4" l="1"/>
  <c r="Q27" i="4" s="1"/>
  <c r="Q26" i="4" s="1"/>
  <c r="Q25" i="4" s="1"/>
  <c r="Q24" i="4" s="1"/>
  <c r="Q23" i="4" s="1"/>
  <c r="Q22" i="4" s="1"/>
  <c r="Q21" i="4" s="1"/>
  <c r="Q20" i="4" s="1"/>
  <c r="Q19" i="4" s="1"/>
  <c r="Q18" i="4" s="1"/>
  <c r="Q17" i="4" s="1"/>
  <c r="Q16" i="4" s="1"/>
  <c r="Q15" i="4" s="1"/>
  <c r="Q14" i="4" s="1"/>
  <c r="Q13" i="4" s="1"/>
  <c r="Q12" i="4" s="1"/>
  <c r="Q11" i="4" s="1"/>
  <c r="Q10" i="4" s="1"/>
  <c r="Q9" i="4" s="1"/>
  <c r="Q8" i="4" s="1"/>
  <c r="Q7" i="4" s="1"/>
  <c r="Q6" i="4" s="1"/>
  <c r="Q5" i="4" s="1"/>
  <c r="Q3" i="4" s="1"/>
  <c r="P26" i="4"/>
  <c r="M26" i="4" s="1"/>
  <c r="J14" i="4"/>
  <c r="Y14" i="4"/>
  <c r="B14" i="4"/>
  <c r="P25" i="4" l="1"/>
  <c r="M25" i="4" s="1"/>
  <c r="Y15" i="4"/>
  <c r="J15" i="4"/>
  <c r="B15" i="4"/>
  <c r="P24" i="4" l="1"/>
  <c r="M24" i="4" s="1"/>
  <c r="J16" i="4"/>
  <c r="Y16" i="4"/>
  <c r="B16" i="4"/>
  <c r="P23" i="4" l="1"/>
  <c r="P22" i="4" s="1"/>
  <c r="J17" i="4"/>
  <c r="Y17" i="4"/>
  <c r="B17" i="4"/>
  <c r="M23" i="4" l="1"/>
  <c r="M22" i="4"/>
  <c r="P21" i="4"/>
  <c r="J18" i="4"/>
  <c r="Y18" i="4"/>
  <c r="B18" i="4"/>
  <c r="P20" i="4" l="1"/>
  <c r="M21" i="4"/>
  <c r="Y19" i="4"/>
  <c r="J19" i="4"/>
  <c r="B19" i="4"/>
  <c r="P19" i="4" l="1"/>
  <c r="M20" i="4"/>
  <c r="J20" i="4"/>
  <c r="Y20" i="4"/>
  <c r="B20" i="4"/>
  <c r="M19" i="4" l="1"/>
  <c r="P18" i="4"/>
  <c r="Y21" i="4"/>
  <c r="J21" i="4"/>
  <c r="B21" i="4"/>
  <c r="M18" i="4" l="1"/>
  <c r="P17" i="4"/>
  <c r="J22" i="4"/>
  <c r="Y22" i="4"/>
  <c r="B22" i="4"/>
  <c r="M17" i="4" l="1"/>
  <c r="P16" i="4"/>
  <c r="Y23" i="4"/>
  <c r="J23" i="4"/>
  <c r="B23" i="4"/>
  <c r="M16" i="4" l="1"/>
  <c r="P15" i="4"/>
  <c r="J24" i="4"/>
  <c r="Y24" i="4"/>
  <c r="B24" i="4"/>
  <c r="C21" i="4"/>
  <c r="C22" i="4"/>
  <c r="P14" i="4" l="1"/>
  <c r="M15" i="4"/>
  <c r="C26" i="4"/>
  <c r="C27" i="4"/>
  <c r="C25" i="4"/>
  <c r="C23" i="4"/>
  <c r="BC10" i="4"/>
  <c r="BD10" i="4" s="1"/>
  <c r="BC5" i="4"/>
  <c r="BD5" i="4" s="1"/>
  <c r="BC7" i="4"/>
  <c r="BD7" i="4" s="1"/>
  <c r="BC13" i="4"/>
  <c r="BD13" i="4" s="1"/>
  <c r="BC15" i="4"/>
  <c r="BD15" i="4" s="1"/>
  <c r="BC6" i="4"/>
  <c r="BD6" i="4" s="1"/>
  <c r="BC11" i="4"/>
  <c r="BD11" i="4" s="1"/>
  <c r="BC9" i="4"/>
  <c r="BD9" i="4" s="1"/>
  <c r="BC8" i="4"/>
  <c r="BD8" i="4" s="1"/>
  <c r="BC14" i="4"/>
  <c r="BD14" i="4" s="1"/>
  <c r="BC12" i="4"/>
  <c r="BD12" i="4" s="1"/>
  <c r="BC16" i="4"/>
  <c r="BD16" i="4" s="1"/>
  <c r="C24" i="4"/>
  <c r="BC1986" i="4"/>
  <c r="BD1986" i="4" s="1"/>
  <c r="BE1986" i="4" s="1"/>
  <c r="BC1472" i="4"/>
  <c r="BD1472" i="4" s="1"/>
  <c r="BE1472" i="4" s="1"/>
  <c r="BC1591" i="4"/>
  <c r="BD1591" i="4" s="1"/>
  <c r="BE1591" i="4" s="1"/>
  <c r="BC393" i="4"/>
  <c r="BD393" i="4" s="1"/>
  <c r="BE393" i="4" s="1"/>
  <c r="BC283" i="4"/>
  <c r="BD283" i="4" s="1"/>
  <c r="BE283" i="4" s="1"/>
  <c r="BC595" i="4"/>
  <c r="BD595" i="4" s="1"/>
  <c r="BE595" i="4" s="1"/>
  <c r="BC353" i="4"/>
  <c r="BD353" i="4" s="1"/>
  <c r="BE353" i="4" s="1"/>
  <c r="BC743" i="4"/>
  <c r="BD743" i="4" s="1"/>
  <c r="BE743" i="4" s="1"/>
  <c r="BC142" i="4"/>
  <c r="BD142" i="4" s="1"/>
  <c r="BE142" i="4" s="1"/>
  <c r="BC247" i="4"/>
  <c r="BD247" i="4" s="1"/>
  <c r="BE247" i="4" s="1"/>
  <c r="BC195" i="4"/>
  <c r="BD195" i="4" s="1"/>
  <c r="BE195" i="4" s="1"/>
  <c r="BC615" i="4"/>
  <c r="BD615" i="4" s="1"/>
  <c r="BE615" i="4" s="1"/>
  <c r="BC1850" i="4"/>
  <c r="BD1850" i="4" s="1"/>
  <c r="BE1850" i="4" s="1"/>
  <c r="BC882" i="4"/>
  <c r="BD882" i="4" s="1"/>
  <c r="BE882" i="4" s="1"/>
  <c r="BC704" i="4"/>
  <c r="BD704" i="4" s="1"/>
  <c r="BE704" i="4" s="1"/>
  <c r="BC1253" i="4"/>
  <c r="BD1253" i="4" s="1"/>
  <c r="BE1253" i="4" s="1"/>
  <c r="BC842" i="4"/>
  <c r="BD842" i="4" s="1"/>
  <c r="BE842" i="4" s="1"/>
  <c r="BC1845" i="4"/>
  <c r="BD1845" i="4" s="1"/>
  <c r="BE1845" i="4" s="1"/>
  <c r="BC1902" i="4"/>
  <c r="BD1902" i="4" s="1"/>
  <c r="BE1902" i="4" s="1"/>
  <c r="BC860" i="4"/>
  <c r="BD860" i="4" s="1"/>
  <c r="BE860" i="4" s="1"/>
  <c r="BC1280" i="4"/>
  <c r="BD1280" i="4" s="1"/>
  <c r="BE1280" i="4" s="1"/>
  <c r="BC1317" i="4"/>
  <c r="BD1317" i="4" s="1"/>
  <c r="BE1317" i="4" s="1"/>
  <c r="BC953" i="4"/>
  <c r="BD953" i="4" s="1"/>
  <c r="BE953" i="4" s="1"/>
  <c r="BC1126" i="4"/>
  <c r="BD1126" i="4" s="1"/>
  <c r="BE1126" i="4" s="1"/>
  <c r="BC1555" i="4"/>
  <c r="BD1555" i="4" s="1"/>
  <c r="BE1555" i="4" s="1"/>
  <c r="BC1282" i="4"/>
  <c r="BD1282" i="4" s="1"/>
  <c r="BE1282" i="4" s="1"/>
  <c r="BC1908" i="4"/>
  <c r="BD1908" i="4" s="1"/>
  <c r="BE1908" i="4" s="1"/>
  <c r="BC1070" i="4"/>
  <c r="BD1070" i="4" s="1"/>
  <c r="BE1070" i="4" s="1"/>
  <c r="BC1813" i="4"/>
  <c r="BD1813" i="4" s="1"/>
  <c r="BE1813" i="4" s="1"/>
  <c r="BC1694" i="4"/>
  <c r="BD1694" i="4" s="1"/>
  <c r="BE1694" i="4" s="1"/>
  <c r="BC1140" i="4"/>
  <c r="BD1140" i="4" s="1"/>
  <c r="BE1140" i="4" s="1"/>
  <c r="BC409" i="4"/>
  <c r="BD409" i="4" s="1"/>
  <c r="BE409" i="4" s="1"/>
  <c r="BC1785" i="4"/>
  <c r="BD1785" i="4" s="1"/>
  <c r="BE1785" i="4" s="1"/>
  <c r="BC1876" i="4"/>
  <c r="BD1876" i="4" s="1"/>
  <c r="BE1876" i="4" s="1"/>
  <c r="BC399" i="4"/>
  <c r="BD399" i="4" s="1"/>
  <c r="BE399" i="4" s="1"/>
  <c r="BC272" i="4"/>
  <c r="BD272" i="4" s="1"/>
  <c r="BE272" i="4" s="1"/>
  <c r="BC887" i="4"/>
  <c r="BD887" i="4" s="1"/>
  <c r="BE887" i="4" s="1"/>
  <c r="BC56" i="4"/>
  <c r="BD56" i="4" s="1"/>
  <c r="BE56" i="4" s="1"/>
  <c r="BC129" i="4"/>
  <c r="BD129" i="4" s="1"/>
  <c r="BE129" i="4" s="1"/>
  <c r="BC515" i="4"/>
  <c r="BD515" i="4" s="1"/>
  <c r="BE515" i="4" s="1"/>
  <c r="BC226" i="4"/>
  <c r="BD226" i="4" s="1"/>
  <c r="BE226" i="4" s="1"/>
  <c r="BC1802" i="4"/>
  <c r="BD1802" i="4" s="1"/>
  <c r="BE1802" i="4" s="1"/>
  <c r="BC1537" i="4"/>
  <c r="BD1537" i="4" s="1"/>
  <c r="BE1537" i="4" s="1"/>
  <c r="BC1368" i="4"/>
  <c r="BD1368" i="4" s="1"/>
  <c r="BE1368" i="4" s="1"/>
  <c r="BC926" i="4"/>
  <c r="BD926" i="4" s="1"/>
  <c r="BE926" i="4" s="1"/>
  <c r="BC1297" i="4"/>
  <c r="BD1297" i="4" s="1"/>
  <c r="BE1297" i="4" s="1"/>
  <c r="BC1928" i="4"/>
  <c r="BD1928" i="4" s="1"/>
  <c r="BE1928" i="4" s="1"/>
  <c r="BC1315" i="4"/>
  <c r="BD1315" i="4" s="1"/>
  <c r="BE1315" i="4" s="1"/>
  <c r="BC1757" i="4"/>
  <c r="BD1757" i="4" s="1"/>
  <c r="BE1757" i="4" s="1"/>
  <c r="BC1274" i="4"/>
  <c r="BD1274" i="4" s="1"/>
  <c r="BE1274" i="4" s="1"/>
  <c r="BC1706" i="4"/>
  <c r="BD1706" i="4" s="1"/>
  <c r="BE1706" i="4" s="1"/>
  <c r="BC1837" i="4"/>
  <c r="BD1837" i="4" s="1"/>
  <c r="BE1837" i="4" s="1"/>
  <c r="BC1369" i="4"/>
  <c r="BD1369" i="4" s="1"/>
  <c r="BE1369" i="4" s="1"/>
  <c r="BC1855" i="4"/>
  <c r="BD1855" i="4" s="1"/>
  <c r="BE1855" i="4" s="1"/>
  <c r="BC1607" i="4"/>
  <c r="BD1607" i="4" s="1"/>
  <c r="BE1607" i="4" s="1"/>
  <c r="BC1011" i="4"/>
  <c r="BD1011" i="4" s="1"/>
  <c r="BE1011" i="4" s="1"/>
  <c r="BC1255" i="4"/>
  <c r="BD1255" i="4" s="1"/>
  <c r="BE1255" i="4" s="1"/>
  <c r="BC1800" i="4"/>
  <c r="BD1800" i="4" s="1"/>
  <c r="BE1800" i="4" s="1"/>
  <c r="BC720" i="4"/>
  <c r="BD720" i="4" s="1"/>
  <c r="BE720" i="4" s="1"/>
  <c r="BC636" i="4"/>
  <c r="BD636" i="4" s="1"/>
  <c r="BE636" i="4" s="1"/>
  <c r="BC1533" i="4"/>
  <c r="BD1533" i="4" s="1"/>
  <c r="BE1533" i="4" s="1"/>
  <c r="BC1323" i="4"/>
  <c r="BD1323" i="4" s="1"/>
  <c r="BE1323" i="4" s="1"/>
  <c r="BC1395" i="4"/>
  <c r="BD1395" i="4" s="1"/>
  <c r="BE1395" i="4" s="1"/>
  <c r="BC1135" i="4"/>
  <c r="BD1135" i="4" s="1"/>
  <c r="BE1135" i="4" s="1"/>
  <c r="BC27" i="4"/>
  <c r="BD27" i="4" s="1"/>
  <c r="BC643" i="4"/>
  <c r="BD643" i="4" s="1"/>
  <c r="BE643" i="4" s="1"/>
  <c r="BC570" i="4"/>
  <c r="BD570" i="4" s="1"/>
  <c r="BE570" i="4" s="1"/>
  <c r="BC194" i="4"/>
  <c r="BD194" i="4" s="1"/>
  <c r="BE194" i="4" s="1"/>
  <c r="BC74" i="4"/>
  <c r="BD74" i="4" s="1"/>
  <c r="BE74" i="4" s="1"/>
  <c r="BC145" i="4"/>
  <c r="BD145" i="4" s="1"/>
  <c r="BE145" i="4" s="1"/>
  <c r="BC223" i="4"/>
  <c r="BD223" i="4" s="1"/>
  <c r="BE223" i="4" s="1"/>
  <c r="BC469" i="4"/>
  <c r="BD469" i="4" s="1"/>
  <c r="BE469" i="4" s="1"/>
  <c r="BC1196" i="4"/>
  <c r="BD1196" i="4" s="1"/>
  <c r="BE1196" i="4" s="1"/>
  <c r="BC989" i="4"/>
  <c r="BD989" i="4" s="1"/>
  <c r="BE989" i="4" s="1"/>
  <c r="BC1586" i="4"/>
  <c r="BD1586" i="4" s="1"/>
  <c r="BE1586" i="4" s="1"/>
  <c r="BC1801" i="4"/>
  <c r="BD1801" i="4" s="1"/>
  <c r="BE1801" i="4" s="1"/>
  <c r="BC1440" i="4"/>
  <c r="BD1440" i="4" s="1"/>
  <c r="BE1440" i="4" s="1"/>
  <c r="BC1106" i="4"/>
  <c r="BD1106" i="4" s="1"/>
  <c r="BE1106" i="4" s="1"/>
  <c r="BC1161" i="4"/>
  <c r="BD1161" i="4" s="1"/>
  <c r="BE1161" i="4" s="1"/>
  <c r="BC1992" i="4"/>
  <c r="BD1992" i="4" s="1"/>
  <c r="BE1992" i="4" s="1"/>
  <c r="BC737" i="4"/>
  <c r="BD737" i="4" s="1"/>
  <c r="BE737" i="4" s="1"/>
  <c r="BC1038" i="4"/>
  <c r="BD1038" i="4" s="1"/>
  <c r="BE1038" i="4" s="1"/>
  <c r="BC1592" i="4"/>
  <c r="BD1592" i="4" s="1"/>
  <c r="BE1592" i="4" s="1"/>
  <c r="BC1304" i="4"/>
  <c r="BD1304" i="4" s="1"/>
  <c r="BE1304" i="4" s="1"/>
  <c r="BC1385" i="4"/>
  <c r="BD1385" i="4" s="1"/>
  <c r="BE1385" i="4" s="1"/>
  <c r="BC1553" i="4"/>
  <c r="BD1553" i="4" s="1"/>
  <c r="BE1553" i="4" s="1"/>
  <c r="BC1686" i="4"/>
  <c r="BD1686" i="4" s="1"/>
  <c r="BE1686" i="4" s="1"/>
  <c r="BC973" i="4"/>
  <c r="BD973" i="4" s="1"/>
  <c r="BE973" i="4" s="1"/>
  <c r="BC1352" i="4"/>
  <c r="BD1352" i="4" s="1"/>
  <c r="BE1352" i="4" s="1"/>
  <c r="BC1210" i="4"/>
  <c r="BD1210" i="4" s="1"/>
  <c r="BE1210" i="4" s="1"/>
  <c r="BC1270" i="4"/>
  <c r="BD1270" i="4" s="1"/>
  <c r="BE1270" i="4" s="1"/>
  <c r="BC1576" i="4"/>
  <c r="BD1576" i="4" s="1"/>
  <c r="BE1576" i="4" s="1"/>
  <c r="BC385" i="4"/>
  <c r="BD385" i="4" s="1"/>
  <c r="BE385" i="4" s="1"/>
  <c r="BC286" i="4"/>
  <c r="BD286" i="4" s="1"/>
  <c r="BE286" i="4" s="1"/>
  <c r="BC447" i="4"/>
  <c r="BD447" i="4" s="1"/>
  <c r="BE447" i="4" s="1"/>
  <c r="BC659" i="4"/>
  <c r="BD659" i="4" s="1"/>
  <c r="BE659" i="4" s="1"/>
  <c r="BC575" i="4"/>
  <c r="BD575" i="4" s="1"/>
  <c r="BE575" i="4" s="1"/>
  <c r="BC1266" i="4"/>
  <c r="BD1266" i="4" s="1"/>
  <c r="BE1266" i="4" s="1"/>
  <c r="BC949" i="4"/>
  <c r="BD949" i="4" s="1"/>
  <c r="BE949" i="4" s="1"/>
  <c r="BC1985" i="4"/>
  <c r="BD1985" i="4" s="1"/>
  <c r="BE1985" i="4" s="1"/>
  <c r="BC258" i="4"/>
  <c r="BD258" i="4" s="1"/>
  <c r="BE258" i="4" s="1"/>
  <c r="BC387" i="4"/>
  <c r="BD387" i="4" s="1"/>
  <c r="BE387" i="4" s="1"/>
  <c r="BC534" i="4"/>
  <c r="BD534" i="4" s="1"/>
  <c r="BE534" i="4" s="1"/>
  <c r="BC41" i="4"/>
  <c r="BD41" i="4" s="1"/>
  <c r="BE41" i="4" s="1"/>
  <c r="BC242" i="4"/>
  <c r="BD242" i="4" s="1"/>
  <c r="BE242" i="4" s="1"/>
  <c r="BC653" i="4"/>
  <c r="BD653" i="4" s="1"/>
  <c r="BE653" i="4" s="1"/>
  <c r="BC291" i="4"/>
  <c r="BD291" i="4" s="1"/>
  <c r="BE291" i="4" s="1"/>
  <c r="BC471" i="4"/>
  <c r="BD471" i="4" s="1"/>
  <c r="BE471" i="4" s="1"/>
  <c r="BC827" i="4"/>
  <c r="BD827" i="4" s="1"/>
  <c r="BE827" i="4" s="1"/>
  <c r="BC175" i="4"/>
  <c r="BD175" i="4" s="1"/>
  <c r="BE175" i="4" s="1"/>
  <c r="BC315" i="4"/>
  <c r="BD315" i="4" s="1"/>
  <c r="BE315" i="4" s="1"/>
  <c r="BC671" i="4"/>
  <c r="BD671" i="4" s="1"/>
  <c r="BE671" i="4" s="1"/>
  <c r="BC475" i="4"/>
  <c r="BD475" i="4" s="1"/>
  <c r="BE475" i="4" s="1"/>
  <c r="BC321" i="4"/>
  <c r="BD321" i="4" s="1"/>
  <c r="BE321" i="4" s="1"/>
  <c r="BC1735" i="4"/>
  <c r="BD1735" i="4" s="1"/>
  <c r="BE1735" i="4" s="1"/>
  <c r="BC1221" i="4"/>
  <c r="BD1221" i="4" s="1"/>
  <c r="BE1221" i="4" s="1"/>
  <c r="BC787" i="4"/>
  <c r="BD787" i="4" s="1"/>
  <c r="BE787" i="4" s="1"/>
  <c r="BC1367" i="4"/>
  <c r="BD1367" i="4" s="1"/>
  <c r="BE1367" i="4" s="1"/>
  <c r="BC1549" i="4"/>
  <c r="BD1549" i="4" s="1"/>
  <c r="BE1549" i="4" s="1"/>
  <c r="BC453" i="4"/>
  <c r="BD453" i="4" s="1"/>
  <c r="BE453" i="4" s="1"/>
  <c r="BC1264" i="4"/>
  <c r="BD1264" i="4" s="1"/>
  <c r="BE1264" i="4" s="1"/>
  <c r="BC1212" i="4"/>
  <c r="BD1212" i="4" s="1"/>
  <c r="BE1212" i="4" s="1"/>
  <c r="BC1307" i="4"/>
  <c r="BD1307" i="4" s="1"/>
  <c r="BE1307" i="4" s="1"/>
  <c r="BC947" i="4"/>
  <c r="BD947" i="4" s="1"/>
  <c r="BE947" i="4" s="1"/>
  <c r="BC1206" i="4"/>
  <c r="BD1206" i="4" s="1"/>
  <c r="BE1206" i="4" s="1"/>
  <c r="BC738" i="4"/>
  <c r="BD738" i="4" s="1"/>
  <c r="BE738" i="4" s="1"/>
  <c r="BC213" i="4"/>
  <c r="BD213" i="4" s="1"/>
  <c r="BE213" i="4" s="1"/>
  <c r="BC1605" i="4"/>
  <c r="BD1605" i="4" s="1"/>
  <c r="BE1605" i="4" s="1"/>
  <c r="BC1335" i="4"/>
  <c r="BD1335" i="4" s="1"/>
  <c r="BE1335" i="4" s="1"/>
  <c r="BC1389" i="4"/>
  <c r="BD1389" i="4" s="1"/>
  <c r="BE1389" i="4" s="1"/>
  <c r="BC868" i="4"/>
  <c r="BD868" i="4" s="1"/>
  <c r="BE868" i="4" s="1"/>
  <c r="BC281" i="4"/>
  <c r="BD281" i="4" s="1"/>
  <c r="BE281" i="4" s="1"/>
  <c r="BC830" i="4"/>
  <c r="BD830" i="4" s="1"/>
  <c r="BE830" i="4" s="1"/>
  <c r="BC1633" i="4"/>
  <c r="BD1633" i="4" s="1"/>
  <c r="BE1633" i="4" s="1"/>
  <c r="BC1075" i="4"/>
  <c r="BD1075" i="4" s="1"/>
  <c r="BE1075" i="4" s="1"/>
  <c r="BC83" i="4"/>
  <c r="BD83" i="4" s="1"/>
  <c r="BE83" i="4" s="1"/>
  <c r="BC282" i="4"/>
  <c r="BD282" i="4" s="1"/>
  <c r="BE282" i="4" s="1"/>
  <c r="BC486" i="4"/>
  <c r="BD486" i="4" s="1"/>
  <c r="BE486" i="4" s="1"/>
  <c r="BC1782" i="4"/>
  <c r="BD1782" i="4" s="1"/>
  <c r="BE1782" i="4" s="1"/>
  <c r="BC103" i="4"/>
  <c r="BD103" i="4" s="1"/>
  <c r="BE103" i="4" s="1"/>
  <c r="BC867" i="4"/>
  <c r="BD867" i="4" s="1"/>
  <c r="BE867" i="4" s="1"/>
  <c r="BC61" i="4"/>
  <c r="BD61" i="4" s="1"/>
  <c r="BE61" i="4" s="1"/>
  <c r="BC524" i="4"/>
  <c r="BD524" i="4" s="1"/>
  <c r="BE524" i="4" s="1"/>
  <c r="BC1009" i="4"/>
  <c r="BD1009" i="4" s="1"/>
  <c r="BE1009" i="4" s="1"/>
  <c r="BC205" i="4"/>
  <c r="BD205" i="4" s="1"/>
  <c r="BE205" i="4" s="1"/>
  <c r="BC509" i="4"/>
  <c r="BD509" i="4" s="1"/>
  <c r="BE509" i="4" s="1"/>
  <c r="BC1382" i="4"/>
  <c r="BD1382" i="4" s="1"/>
  <c r="BE1382" i="4" s="1"/>
  <c r="BC1676" i="4"/>
  <c r="BD1676" i="4" s="1"/>
  <c r="BE1676" i="4" s="1"/>
  <c r="BC1000" i="4"/>
  <c r="BD1000" i="4" s="1"/>
  <c r="BE1000" i="4" s="1"/>
  <c r="BC1692" i="4"/>
  <c r="BD1692" i="4" s="1"/>
  <c r="BE1692" i="4" s="1"/>
  <c r="BC1609" i="4"/>
  <c r="BD1609" i="4" s="1"/>
  <c r="BE1609" i="4" s="1"/>
  <c r="BC1941" i="4"/>
  <c r="BD1941" i="4" s="1"/>
  <c r="BE1941" i="4" s="1"/>
  <c r="BC253" i="4"/>
  <c r="BD253" i="4" s="1"/>
  <c r="BE253" i="4" s="1"/>
  <c r="BC1356" i="4"/>
  <c r="BD1356" i="4" s="1"/>
  <c r="BE1356" i="4" s="1"/>
  <c r="BC249" i="4"/>
  <c r="BD249" i="4" s="1"/>
  <c r="BE249" i="4" s="1"/>
  <c r="BC357" i="4"/>
  <c r="BD357" i="4" s="1"/>
  <c r="BE357" i="4" s="1"/>
  <c r="BC1531" i="4"/>
  <c r="BD1531" i="4" s="1"/>
  <c r="BE1531" i="4" s="1"/>
  <c r="BC1318" i="4"/>
  <c r="BD1318" i="4" s="1"/>
  <c r="BE1318" i="4" s="1"/>
  <c r="BC1501" i="4"/>
  <c r="BD1501" i="4" s="1"/>
  <c r="BE1501" i="4" s="1"/>
  <c r="BC896" i="4"/>
  <c r="BD896" i="4" s="1"/>
  <c r="BE896" i="4" s="1"/>
  <c r="BC988" i="4"/>
  <c r="BD988" i="4" s="1"/>
  <c r="BE988" i="4" s="1"/>
  <c r="BC1819" i="4"/>
  <c r="BD1819" i="4" s="1"/>
  <c r="BE1819" i="4" s="1"/>
  <c r="BC1445" i="4"/>
  <c r="BD1445" i="4" s="1"/>
  <c r="BE1445" i="4" s="1"/>
  <c r="BC2000" i="4"/>
  <c r="BD2000" i="4" s="1"/>
  <c r="BE2000" i="4" s="1"/>
  <c r="BC384" i="4"/>
  <c r="BD384" i="4" s="1"/>
  <c r="BE384" i="4" s="1"/>
  <c r="BC679" i="4"/>
  <c r="BD679" i="4" s="1"/>
  <c r="BE679" i="4" s="1"/>
  <c r="BC90" i="4"/>
  <c r="BD90" i="4" s="1"/>
  <c r="BE90" i="4" s="1"/>
  <c r="BC68" i="4"/>
  <c r="BD68" i="4" s="1"/>
  <c r="BE68" i="4" s="1"/>
  <c r="BC543" i="4"/>
  <c r="BD543" i="4" s="1"/>
  <c r="BE543" i="4" s="1"/>
  <c r="BC400" i="4"/>
  <c r="BD400" i="4" s="1"/>
  <c r="BE400" i="4" s="1"/>
  <c r="BC113" i="4"/>
  <c r="BD113" i="4" s="1"/>
  <c r="BE113" i="4" s="1"/>
  <c r="BC1063" i="4"/>
  <c r="BD1063" i="4" s="1"/>
  <c r="BE1063" i="4" s="1"/>
  <c r="BC405" i="4"/>
  <c r="BD405" i="4" s="1"/>
  <c r="BE405" i="4" s="1"/>
  <c r="BC1995" i="4"/>
  <c r="BD1995" i="4" s="1"/>
  <c r="BE1995" i="4" s="1"/>
  <c r="BC1182" i="4"/>
  <c r="BD1182" i="4" s="1"/>
  <c r="BE1182" i="4" s="1"/>
  <c r="BC1620" i="4"/>
  <c r="BD1620" i="4" s="1"/>
  <c r="BE1620" i="4" s="1"/>
  <c r="BC468" i="4"/>
  <c r="BD468" i="4" s="1"/>
  <c r="BE468" i="4" s="1"/>
  <c r="BC1404" i="4"/>
  <c r="BD1404" i="4" s="1"/>
  <c r="BE1404" i="4" s="1"/>
  <c r="BC1353" i="4"/>
  <c r="BD1353" i="4" s="1"/>
  <c r="BE1353" i="4" s="1"/>
  <c r="BC164" i="4"/>
  <c r="BD164" i="4" s="1"/>
  <c r="BE164" i="4" s="1"/>
  <c r="BC1450" i="4"/>
  <c r="BD1450" i="4" s="1"/>
  <c r="BE1450" i="4" s="1"/>
  <c r="BC625" i="4"/>
  <c r="BD625" i="4" s="1"/>
  <c r="BE625" i="4" s="1"/>
  <c r="BC580" i="4"/>
  <c r="BD580" i="4" s="1"/>
  <c r="BE580" i="4" s="1"/>
  <c r="BC888" i="4"/>
  <c r="BD888" i="4" s="1"/>
  <c r="BE888" i="4" s="1"/>
  <c r="BC1137" i="4"/>
  <c r="BD1137" i="4" s="1"/>
  <c r="BE1137" i="4" s="1"/>
  <c r="BC125" i="4"/>
  <c r="BD125" i="4" s="1"/>
  <c r="BE125" i="4" s="1"/>
  <c r="BC1937" i="4"/>
  <c r="BD1937" i="4" s="1"/>
  <c r="BE1937" i="4" s="1"/>
  <c r="BC1612" i="4"/>
  <c r="BD1612" i="4" s="1"/>
  <c r="BE1612" i="4" s="1"/>
  <c r="BC1944" i="4"/>
  <c r="BD1944" i="4" s="1"/>
  <c r="BE1944" i="4" s="1"/>
  <c r="BC1306" i="4"/>
  <c r="BD1306" i="4" s="1"/>
  <c r="BE1306" i="4" s="1"/>
  <c r="BC1030" i="4"/>
  <c r="BD1030" i="4" s="1"/>
  <c r="BE1030" i="4" s="1"/>
  <c r="BC1893" i="4"/>
  <c r="BD1893" i="4" s="1"/>
  <c r="BE1893" i="4" s="1"/>
  <c r="BC1054" i="4"/>
  <c r="BD1054" i="4" s="1"/>
  <c r="BE1054" i="4" s="1"/>
  <c r="BC167" i="4"/>
  <c r="BD167" i="4" s="1"/>
  <c r="BE167" i="4" s="1"/>
  <c r="BC481" i="4"/>
  <c r="BD481" i="4" s="1"/>
  <c r="BE481" i="4" s="1"/>
  <c r="BC1419" i="4"/>
  <c r="BD1419" i="4" s="1"/>
  <c r="BE1419" i="4" s="1"/>
  <c r="BC355" i="4"/>
  <c r="BD355" i="4" s="1"/>
  <c r="BE355" i="4" s="1"/>
  <c r="BC203" i="4"/>
  <c r="BD203" i="4" s="1"/>
  <c r="BE203" i="4" s="1"/>
  <c r="BC1234" i="4"/>
  <c r="BD1234" i="4" s="1"/>
  <c r="BE1234" i="4" s="1"/>
  <c r="BC1065" i="4"/>
  <c r="BD1065" i="4" s="1"/>
  <c r="BE1065" i="4" s="1"/>
  <c r="BC1728" i="4"/>
  <c r="BD1728" i="4" s="1"/>
  <c r="BE1728" i="4" s="1"/>
  <c r="BC1892" i="4"/>
  <c r="BD1892" i="4" s="1"/>
  <c r="BE1892" i="4" s="1"/>
  <c r="BC308" i="4"/>
  <c r="BD308" i="4" s="1"/>
  <c r="BE308" i="4" s="1"/>
  <c r="BC699" i="4"/>
  <c r="BD699" i="4" s="1"/>
  <c r="BE699" i="4" s="1"/>
  <c r="BC514" i="4"/>
  <c r="BD514" i="4" s="1"/>
  <c r="BE514" i="4" s="1"/>
  <c r="BC240" i="4"/>
  <c r="BD240" i="4" s="1"/>
  <c r="BE240" i="4" s="1"/>
  <c r="BC1071" i="4"/>
  <c r="BD1071" i="4" s="1"/>
  <c r="BE1071" i="4" s="1"/>
  <c r="BC1134" i="4"/>
  <c r="BD1134" i="4" s="1"/>
  <c r="BE1134" i="4" s="1"/>
  <c r="BC73" i="4"/>
  <c r="BD73" i="4" s="1"/>
  <c r="BE73" i="4" s="1"/>
  <c r="BC1990" i="4"/>
  <c r="BD1990" i="4" s="1"/>
  <c r="BE1990" i="4" s="1"/>
  <c r="BC1055" i="4"/>
  <c r="BD1055" i="4" s="1"/>
  <c r="BE1055" i="4" s="1"/>
  <c r="BC33" i="4"/>
  <c r="BD33" i="4" s="1"/>
  <c r="BE33" i="4" s="1"/>
  <c r="BC127" i="4"/>
  <c r="BD127" i="4" s="1"/>
  <c r="BE127" i="4" s="1"/>
  <c r="BC191" i="4"/>
  <c r="BD191" i="4" s="1"/>
  <c r="BE191" i="4" s="1"/>
  <c r="BC37" i="4"/>
  <c r="BD37" i="4" s="1"/>
  <c r="BE37" i="4" s="1"/>
  <c r="BC1420" i="4"/>
  <c r="BD1420" i="4" s="1"/>
  <c r="BE1420" i="4" s="1"/>
  <c r="BC805" i="4"/>
  <c r="BD805" i="4" s="1"/>
  <c r="BE805" i="4" s="1"/>
  <c r="BC608" i="4"/>
  <c r="BD608" i="4" s="1"/>
  <c r="BE608" i="4" s="1"/>
  <c r="BC1192" i="4"/>
  <c r="BD1192" i="4" s="1"/>
  <c r="BE1192" i="4" s="1"/>
  <c r="BC1414" i="4"/>
  <c r="BD1414" i="4" s="1"/>
  <c r="BE1414" i="4" s="1"/>
  <c r="BC1674" i="4"/>
  <c r="BD1674" i="4" s="1"/>
  <c r="BE1674" i="4" s="1"/>
  <c r="BC992" i="4"/>
  <c r="BD992" i="4" s="1"/>
  <c r="BE992" i="4" s="1"/>
  <c r="BC1308" i="4"/>
  <c r="BD1308" i="4" s="1"/>
  <c r="BE1308" i="4" s="1"/>
  <c r="BC1915" i="4"/>
  <c r="BD1915" i="4" s="1"/>
  <c r="BE1915" i="4" s="1"/>
  <c r="BC1637" i="4"/>
  <c r="BD1637" i="4" s="1"/>
  <c r="BE1637" i="4" s="1"/>
  <c r="BC1920" i="4"/>
  <c r="BD1920" i="4" s="1"/>
  <c r="BE1920" i="4" s="1"/>
  <c r="BC461" i="4"/>
  <c r="BD461" i="4" s="1"/>
  <c r="BE461" i="4" s="1"/>
  <c r="BC133" i="4"/>
  <c r="BD133" i="4" s="1"/>
  <c r="BE133" i="4" s="1"/>
  <c r="BC1218" i="4"/>
  <c r="BD1218" i="4" s="1"/>
  <c r="BE1218" i="4" s="1"/>
  <c r="BC157" i="4"/>
  <c r="BD157" i="4" s="1"/>
  <c r="BE157" i="4" s="1"/>
  <c r="BC1979" i="4"/>
  <c r="BD1979" i="4" s="1"/>
  <c r="BE1979" i="4" s="1"/>
  <c r="BC617" i="4"/>
  <c r="BD617" i="4" s="1"/>
  <c r="BE617" i="4" s="1"/>
  <c r="BC1827" i="4"/>
  <c r="BD1827" i="4" s="1"/>
  <c r="BE1827" i="4" s="1"/>
  <c r="BC1044" i="4"/>
  <c r="BD1044" i="4" s="1"/>
  <c r="BE1044" i="4" s="1"/>
  <c r="BC1644" i="4"/>
  <c r="BD1644" i="4" s="1"/>
  <c r="BE1644" i="4" s="1"/>
  <c r="BC1477" i="4"/>
  <c r="BD1477" i="4" s="1"/>
  <c r="BE1477" i="4" s="1"/>
  <c r="BC680" i="4"/>
  <c r="BD680" i="4" s="1"/>
  <c r="BE680" i="4" s="1"/>
  <c r="BC52" i="4"/>
  <c r="BD52" i="4" s="1"/>
  <c r="BE52" i="4" s="1"/>
  <c r="BC451" i="4"/>
  <c r="BD451" i="4" s="1"/>
  <c r="BE451" i="4" s="1"/>
  <c r="BC907" i="4"/>
  <c r="BD907" i="4" s="1"/>
  <c r="BE907" i="4" s="1"/>
  <c r="BC1942" i="4"/>
  <c r="BD1942" i="4" s="1"/>
  <c r="BE1942" i="4" s="1"/>
  <c r="BC24" i="4"/>
  <c r="BD24" i="4" s="1"/>
  <c r="BC560" i="4"/>
  <c r="BD560" i="4" s="1"/>
  <c r="BE560" i="4" s="1"/>
  <c r="BC852" i="4"/>
  <c r="BD852" i="4" s="1"/>
  <c r="BE852" i="4" s="1"/>
  <c r="BC1176" i="4"/>
  <c r="BD1176" i="4" s="1"/>
  <c r="BE1176" i="4" s="1"/>
  <c r="BC1670" i="4"/>
  <c r="BD1670" i="4" s="1"/>
  <c r="BE1670" i="4" s="1"/>
  <c r="BC1645" i="4"/>
  <c r="BD1645" i="4" s="1"/>
  <c r="BE1645" i="4" s="1"/>
  <c r="BC1933" i="4"/>
  <c r="BD1933" i="4" s="1"/>
  <c r="BE1933" i="4" s="1"/>
  <c r="BC673" i="4"/>
  <c r="BD673" i="4" s="1"/>
  <c r="BE673" i="4" s="1"/>
  <c r="BC1767" i="4"/>
  <c r="BD1767" i="4" s="1"/>
  <c r="BE1767" i="4" s="1"/>
  <c r="BC1588" i="4"/>
  <c r="BD1588" i="4" s="1"/>
  <c r="BE1588" i="4" s="1"/>
  <c r="BC1713" i="4"/>
  <c r="BD1713" i="4" s="1"/>
  <c r="BE1713" i="4" s="1"/>
  <c r="BC1386" i="4"/>
  <c r="BD1386" i="4" s="1"/>
  <c r="BE1386" i="4" s="1"/>
  <c r="BC1854" i="4"/>
  <c r="BD1854" i="4" s="1"/>
  <c r="BE1854" i="4" s="1"/>
  <c r="BC1181" i="4"/>
  <c r="BD1181" i="4" s="1"/>
  <c r="BE1181" i="4" s="1"/>
  <c r="BC277" i="4"/>
  <c r="BD277" i="4" s="1"/>
  <c r="BE277" i="4" s="1"/>
  <c r="BC837" i="4"/>
  <c r="BD837" i="4" s="1"/>
  <c r="BE837" i="4" s="1"/>
  <c r="BC100" i="4"/>
  <c r="BD100" i="4" s="1"/>
  <c r="BE100" i="4" s="1"/>
  <c r="BC1853" i="4"/>
  <c r="BD1853" i="4" s="1"/>
  <c r="BE1853" i="4" s="1"/>
  <c r="BC1773" i="4"/>
  <c r="BD1773" i="4" s="1"/>
  <c r="BE1773" i="4" s="1"/>
  <c r="BC1751" i="4"/>
  <c r="BD1751" i="4" s="1"/>
  <c r="BE1751" i="4" s="1"/>
  <c r="BC1072" i="4"/>
  <c r="BD1072" i="4" s="1"/>
  <c r="BE1072" i="4" s="1"/>
  <c r="BC1083" i="4"/>
  <c r="BD1083" i="4" s="1"/>
  <c r="BE1083" i="4" s="1"/>
  <c r="BC1831" i="4"/>
  <c r="BD1831" i="4" s="1"/>
  <c r="BE1831" i="4" s="1"/>
  <c r="BC1934" i="4"/>
  <c r="BD1934" i="4" s="1"/>
  <c r="BE1934" i="4" s="1"/>
  <c r="BC206" i="4"/>
  <c r="BD206" i="4" s="1"/>
  <c r="BE206" i="4" s="1"/>
  <c r="BC731" i="4"/>
  <c r="BD731" i="4" s="1"/>
  <c r="BE731" i="4" s="1"/>
  <c r="BC547" i="4"/>
  <c r="BD547" i="4" s="1"/>
  <c r="BE547" i="4" s="1"/>
  <c r="BC38" i="4"/>
  <c r="BD38" i="4" s="1"/>
  <c r="BE38" i="4" s="1"/>
  <c r="BC1163" i="4"/>
  <c r="BD1163" i="4" s="1"/>
  <c r="BE1163" i="4" s="1"/>
  <c r="BC410" i="4"/>
  <c r="BD410" i="4" s="1"/>
  <c r="BE410" i="4" s="1"/>
  <c r="BC408" i="4"/>
  <c r="BD408" i="4" s="1"/>
  <c r="BE408" i="4" s="1"/>
  <c r="BC1599" i="4"/>
  <c r="BD1599" i="4" s="1"/>
  <c r="BE1599" i="4" s="1"/>
  <c r="BC876" i="4"/>
  <c r="BD876" i="4" s="1"/>
  <c r="BE876" i="4" s="1"/>
  <c r="BC1101" i="4"/>
  <c r="BD1101" i="4" s="1"/>
  <c r="BE1101" i="4" s="1"/>
  <c r="BC1918" i="4"/>
  <c r="BD1918" i="4" s="1"/>
  <c r="BE1918" i="4" s="1"/>
  <c r="BC873" i="4"/>
  <c r="BD873" i="4" s="1"/>
  <c r="BE873" i="4" s="1"/>
  <c r="BC1509" i="4"/>
  <c r="BD1509" i="4" s="1"/>
  <c r="BE1509" i="4" s="1"/>
  <c r="BC365" i="4"/>
  <c r="BD365" i="4" s="1"/>
  <c r="BE365" i="4" s="1"/>
  <c r="BC1298" i="4"/>
  <c r="BD1298" i="4" s="1"/>
  <c r="BE1298" i="4" s="1"/>
  <c r="BC1980" i="4"/>
  <c r="BD1980" i="4" s="1"/>
  <c r="BE1980" i="4" s="1"/>
  <c r="BC661" i="4"/>
  <c r="BD661" i="4" s="1"/>
  <c r="BE661" i="4" s="1"/>
  <c r="BC1345" i="4"/>
  <c r="BD1345" i="4" s="1"/>
  <c r="BE1345" i="4" s="1"/>
  <c r="BC756" i="4"/>
  <c r="BD756" i="4" s="1"/>
  <c r="BE756" i="4" s="1"/>
  <c r="BC1409" i="4"/>
  <c r="BD1409" i="4" s="1"/>
  <c r="BE1409" i="4" s="1"/>
  <c r="BC984" i="4"/>
  <c r="BD984" i="4" s="1"/>
  <c r="BE984" i="4" s="1"/>
  <c r="BC1736" i="4"/>
  <c r="BD1736" i="4" s="1"/>
  <c r="BE1736" i="4" s="1"/>
  <c r="BC681" i="4"/>
  <c r="BD681" i="4" s="1"/>
  <c r="BE681" i="4" s="1"/>
  <c r="BC105" i="4"/>
  <c r="BD105" i="4" s="1"/>
  <c r="BE105" i="4" s="1"/>
  <c r="BC333" i="4"/>
  <c r="BD333" i="4" s="1"/>
  <c r="BE333" i="4" s="1"/>
  <c r="BC1325" i="4"/>
  <c r="BD1325" i="4" s="1"/>
  <c r="BE1325" i="4" s="1"/>
  <c r="BC1917" i="4"/>
  <c r="BD1917" i="4" s="1"/>
  <c r="BE1917" i="4" s="1"/>
  <c r="BC1261" i="4"/>
  <c r="BD1261" i="4" s="1"/>
  <c r="BE1261" i="4" s="1"/>
  <c r="BC1281" i="4"/>
  <c r="BD1281" i="4" s="1"/>
  <c r="BE1281" i="4" s="1"/>
  <c r="BC40" i="4"/>
  <c r="BD40" i="4" s="1"/>
  <c r="BE40" i="4" s="1"/>
  <c r="BC290" i="4"/>
  <c r="BD290" i="4" s="1"/>
  <c r="BE290" i="4" s="1"/>
  <c r="BC1922" i="4"/>
  <c r="BD1922" i="4" s="1"/>
  <c r="BE1922" i="4" s="1"/>
  <c r="BC102" i="4"/>
  <c r="BD102" i="4" s="1"/>
  <c r="BE102" i="4" s="1"/>
  <c r="BC307" i="4"/>
  <c r="BD307" i="4" s="1"/>
  <c r="BE307" i="4" s="1"/>
  <c r="BC553" i="4"/>
  <c r="BD553" i="4" s="1"/>
  <c r="BE553" i="4" s="1"/>
  <c r="BC313" i="4"/>
  <c r="BD313" i="4" s="1"/>
  <c r="BE313" i="4" s="1"/>
  <c r="BC1754" i="4"/>
  <c r="BD1754" i="4" s="1"/>
  <c r="BE1754" i="4" s="1"/>
  <c r="BC1690" i="4"/>
  <c r="BD1690" i="4" s="1"/>
  <c r="BE1690" i="4" s="1"/>
  <c r="BC464" i="4"/>
  <c r="BD464" i="4" s="1"/>
  <c r="BE464" i="4" s="1"/>
  <c r="BC369" i="4"/>
  <c r="BD369" i="4" s="1"/>
  <c r="BE369" i="4" s="1"/>
  <c r="BC264" i="4"/>
  <c r="BD264" i="4" s="1"/>
  <c r="BE264" i="4" s="1"/>
  <c r="BC177" i="4"/>
  <c r="BD177" i="4" s="1"/>
  <c r="BE177" i="4" s="1"/>
  <c r="BC707" i="4"/>
  <c r="BD707" i="4" s="1"/>
  <c r="BE707" i="4" s="1"/>
  <c r="BC894" i="4"/>
  <c r="BD894" i="4" s="1"/>
  <c r="BE894" i="4" s="1"/>
  <c r="BC424" i="4"/>
  <c r="BD424" i="4" s="1"/>
  <c r="BE424" i="4" s="1"/>
  <c r="BC49" i="4"/>
  <c r="BD49" i="4" s="1"/>
  <c r="BE49" i="4" s="1"/>
  <c r="BC508" i="4"/>
  <c r="BD508" i="4" s="1"/>
  <c r="BE508" i="4" s="1"/>
  <c r="BC663" i="4"/>
  <c r="BD663" i="4" s="1"/>
  <c r="BE663" i="4" s="1"/>
  <c r="BC1970" i="4"/>
  <c r="BD1970" i="4" s="1"/>
  <c r="BE1970" i="4" s="1"/>
  <c r="BC422" i="4"/>
  <c r="BD422" i="4" s="1"/>
  <c r="BE422" i="4" s="1"/>
  <c r="BC429" i="4"/>
  <c r="BD429" i="4" s="1"/>
  <c r="BE429" i="4" s="1"/>
  <c r="BC421" i="4"/>
  <c r="BD421" i="4" s="1"/>
  <c r="BE421" i="4" s="1"/>
  <c r="BC901" i="4"/>
  <c r="BD901" i="4" s="1"/>
  <c r="BE901" i="4" s="1"/>
  <c r="BC1191" i="4"/>
  <c r="BD1191" i="4" s="1"/>
  <c r="BE1191" i="4" s="1"/>
  <c r="BC1142" i="4"/>
  <c r="BD1142" i="4" s="1"/>
  <c r="BE1142" i="4" s="1"/>
  <c r="BC1110" i="4"/>
  <c r="BD1110" i="4" s="1"/>
  <c r="BE1110" i="4" s="1"/>
  <c r="BC341" i="4"/>
  <c r="BD341" i="4" s="1"/>
  <c r="BE341" i="4" s="1"/>
  <c r="BC1104" i="4"/>
  <c r="BD1104" i="4" s="1"/>
  <c r="BE1104" i="4" s="1"/>
  <c r="BC1259" i="4"/>
  <c r="BD1259" i="4" s="1"/>
  <c r="BE1259" i="4" s="1"/>
  <c r="BC1471" i="4"/>
  <c r="BD1471" i="4" s="1"/>
  <c r="BE1471" i="4" s="1"/>
  <c r="BC1581" i="4"/>
  <c r="BD1581" i="4" s="1"/>
  <c r="BE1581" i="4" s="1"/>
  <c r="BC723" i="4"/>
  <c r="BD723" i="4" s="1"/>
  <c r="BE723" i="4" s="1"/>
  <c r="BC930" i="4"/>
  <c r="BD930" i="4" s="1"/>
  <c r="BE930" i="4" s="1"/>
  <c r="BC1158" i="4"/>
  <c r="BD1158" i="4" s="1"/>
  <c r="BE1158" i="4" s="1"/>
  <c r="BC1884" i="4"/>
  <c r="BD1884" i="4" s="1"/>
  <c r="BE1884" i="4" s="1"/>
  <c r="BC1099" i="4"/>
  <c r="BD1099" i="4" s="1"/>
  <c r="BE1099" i="4" s="1"/>
  <c r="BC1402" i="4"/>
  <c r="BD1402" i="4" s="1"/>
  <c r="BE1402" i="4" s="1"/>
  <c r="BC964" i="4"/>
  <c r="BD964" i="4" s="1"/>
  <c r="BE964" i="4" s="1"/>
  <c r="BC1875" i="4"/>
  <c r="BD1875" i="4" s="1"/>
  <c r="BE1875" i="4" s="1"/>
  <c r="BC1852" i="4"/>
  <c r="BD1852" i="4" s="1"/>
  <c r="BE1852" i="4" s="1"/>
  <c r="BC1567" i="4"/>
  <c r="BD1567" i="4" s="1"/>
  <c r="BE1567" i="4" s="1"/>
  <c r="BC36" i="4"/>
  <c r="BD36" i="4" s="1"/>
  <c r="BE36" i="4" s="1"/>
  <c r="BC871" i="4"/>
  <c r="BD871" i="4" s="1"/>
  <c r="BE871" i="4" s="1"/>
  <c r="BC57" i="4"/>
  <c r="BD57" i="4" s="1"/>
  <c r="BE57" i="4" s="1"/>
  <c r="BC460" i="4"/>
  <c r="BD460" i="4" s="1"/>
  <c r="BE460" i="4" s="1"/>
  <c r="BC539" i="4"/>
  <c r="BD539" i="4" s="1"/>
  <c r="BE539" i="4" s="1"/>
  <c r="BC25" i="4"/>
  <c r="BD25" i="4" s="1"/>
  <c r="BC225" i="4"/>
  <c r="BD225" i="4" s="1"/>
  <c r="BE225" i="4" s="1"/>
  <c r="BC235" i="4"/>
  <c r="BD235" i="4" s="1"/>
  <c r="BE235" i="4" s="1"/>
  <c r="BC1657" i="4"/>
  <c r="BD1657" i="4" s="1"/>
  <c r="BE1657" i="4" s="1"/>
  <c r="BC1756" i="4"/>
  <c r="BD1756" i="4" s="1"/>
  <c r="BE1756" i="4" s="1"/>
  <c r="BC1560" i="4"/>
  <c r="BD1560" i="4" s="1"/>
  <c r="BE1560" i="4" s="1"/>
  <c r="BC381" i="4"/>
  <c r="BD381" i="4" s="1"/>
  <c r="BE381" i="4" s="1"/>
  <c r="BC1013" i="4"/>
  <c r="BD1013" i="4" s="1"/>
  <c r="BE1013" i="4" s="1"/>
  <c r="BC1348" i="4"/>
  <c r="BD1348" i="4" s="1"/>
  <c r="BE1348" i="4" s="1"/>
  <c r="BC1178" i="4"/>
  <c r="BD1178" i="4" s="1"/>
  <c r="BE1178" i="4" s="1"/>
  <c r="BC1417" i="4"/>
  <c r="BD1417" i="4" s="1"/>
  <c r="BE1417" i="4" s="1"/>
  <c r="BC1829" i="4"/>
  <c r="BD1829" i="4" s="1"/>
  <c r="BE1829" i="4" s="1"/>
  <c r="BC1277" i="4"/>
  <c r="BD1277" i="4" s="1"/>
  <c r="BE1277" i="4" s="1"/>
  <c r="BC682" i="4"/>
  <c r="BD682" i="4" s="1"/>
  <c r="BE682" i="4" s="1"/>
  <c r="BC1251" i="4"/>
  <c r="BD1251" i="4" s="1"/>
  <c r="BE1251" i="4" s="1"/>
  <c r="BC933" i="4"/>
  <c r="BD933" i="4" s="1"/>
  <c r="BE933" i="4" s="1"/>
  <c r="BC793" i="4"/>
  <c r="BD793" i="4" s="1"/>
  <c r="BE793" i="4" s="1"/>
  <c r="BC141" i="4"/>
  <c r="BD141" i="4" s="1"/>
  <c r="BE141" i="4" s="1"/>
  <c r="BC1568" i="4"/>
  <c r="BD1568" i="4" s="1"/>
  <c r="BE1568" i="4" s="1"/>
  <c r="BC1379" i="4"/>
  <c r="BD1379" i="4" s="1"/>
  <c r="BE1379" i="4" s="1"/>
  <c r="BC1056" i="4"/>
  <c r="BD1056" i="4" s="1"/>
  <c r="BE1056" i="4" s="1"/>
  <c r="BC924" i="4"/>
  <c r="BD924" i="4" s="1"/>
  <c r="BE924" i="4" s="1"/>
  <c r="BC345" i="4"/>
  <c r="BD345" i="4" s="1"/>
  <c r="BE345" i="4" s="1"/>
  <c r="BC857" i="4"/>
  <c r="BD857" i="4" s="1"/>
  <c r="BE857" i="4" s="1"/>
  <c r="BC122" i="4"/>
  <c r="BD122" i="4" s="1"/>
  <c r="BE122" i="4" s="1"/>
  <c r="BC498" i="4"/>
  <c r="BD498" i="4" s="1"/>
  <c r="BE498" i="4" s="1"/>
  <c r="BC363" i="4"/>
  <c r="BD363" i="4" s="1"/>
  <c r="BE363" i="4" s="1"/>
  <c r="BC294" i="4"/>
  <c r="BD294" i="4" s="1"/>
  <c r="BE294" i="4" s="1"/>
  <c r="BC93" i="4"/>
  <c r="BD93" i="4" s="1"/>
  <c r="BE93" i="4" s="1"/>
  <c r="BC463" i="4"/>
  <c r="BD463" i="4" s="1"/>
  <c r="BE463" i="4" s="1"/>
  <c r="BC323" i="4"/>
  <c r="BD323" i="4" s="1"/>
  <c r="BE323" i="4" s="1"/>
  <c r="BC69" i="4"/>
  <c r="BD69" i="4" s="1"/>
  <c r="BE69" i="4" s="1"/>
  <c r="BC880" i="4"/>
  <c r="BD880" i="4" s="1"/>
  <c r="BE880" i="4" s="1"/>
  <c r="BC1803" i="4"/>
  <c r="BD1803" i="4" s="1"/>
  <c r="BE1803" i="4" s="1"/>
  <c r="BC1228" i="4"/>
  <c r="BD1228" i="4" s="1"/>
  <c r="BE1228" i="4" s="1"/>
  <c r="BC1504" i="4"/>
  <c r="BD1504" i="4" s="1"/>
  <c r="BE1504" i="4" s="1"/>
  <c r="BC1086" i="4"/>
  <c r="BD1086" i="4" s="1"/>
  <c r="BE1086" i="4" s="1"/>
  <c r="BC1455" i="4"/>
  <c r="BD1455" i="4" s="1"/>
  <c r="BE1455" i="4" s="1"/>
  <c r="BC754" i="4"/>
  <c r="BD754" i="4" s="1"/>
  <c r="BE754" i="4" s="1"/>
  <c r="BC1043" i="4"/>
  <c r="BD1043" i="4" s="1"/>
  <c r="BE1043" i="4" s="1"/>
  <c r="BC693" i="4"/>
  <c r="BD693" i="4" s="1"/>
  <c r="BE693" i="4" s="1"/>
  <c r="BC1696" i="4"/>
  <c r="BD1696" i="4" s="1"/>
  <c r="BE1696" i="4" s="1"/>
  <c r="BC1772" i="4"/>
  <c r="BD1772" i="4" s="1"/>
  <c r="BE1772" i="4" s="1"/>
  <c r="BC1614" i="4"/>
  <c r="BD1614" i="4" s="1"/>
  <c r="BE1614" i="4" s="1"/>
  <c r="BC713" i="4"/>
  <c r="BD713" i="4" s="1"/>
  <c r="BE713" i="4" s="1"/>
  <c r="BC1336" i="4"/>
  <c r="BD1336" i="4" s="1"/>
  <c r="BE1336" i="4" s="1"/>
  <c r="BC678" i="4"/>
  <c r="BD678" i="4" s="1"/>
  <c r="BE678" i="4" s="1"/>
  <c r="BC558" i="4"/>
  <c r="BD558" i="4" s="1"/>
  <c r="BE558" i="4" s="1"/>
  <c r="BC1316" i="4"/>
  <c r="BD1316" i="4" s="1"/>
  <c r="BE1316" i="4" s="1"/>
  <c r="BC858" i="4"/>
  <c r="BD858" i="4" s="1"/>
  <c r="BE858" i="4" s="1"/>
  <c r="BC840" i="4"/>
  <c r="BD840" i="4" s="1"/>
  <c r="BE840" i="4" s="1"/>
  <c r="BC1702" i="4"/>
  <c r="BD1702" i="4" s="1"/>
  <c r="BE1702" i="4" s="1"/>
  <c r="BC1653" i="4"/>
  <c r="BD1653" i="4" s="1"/>
  <c r="BE1653" i="4" s="1"/>
  <c r="BC1032" i="4"/>
  <c r="BD1032" i="4" s="1"/>
  <c r="BE1032" i="4" s="1"/>
  <c r="BC943" i="4"/>
  <c r="BD943" i="4" s="1"/>
  <c r="BE943" i="4" s="1"/>
  <c r="BC118" i="4"/>
  <c r="BD118" i="4" s="1"/>
  <c r="BE118" i="4" s="1"/>
  <c r="BC432" i="4"/>
  <c r="BD432" i="4" s="1"/>
  <c r="BE432" i="4" s="1"/>
  <c r="BC299" i="4"/>
  <c r="BD299" i="4" s="1"/>
  <c r="BE299" i="4" s="1"/>
  <c r="BC166" i="4"/>
  <c r="BD166" i="4" s="1"/>
  <c r="BE166" i="4" s="1"/>
  <c r="BC914" i="4"/>
  <c r="BD914" i="4" s="1"/>
  <c r="BE914" i="4" s="1"/>
  <c r="BC1302" i="4"/>
  <c r="BD1302" i="4" s="1"/>
  <c r="BE1302" i="4" s="1"/>
  <c r="BC641" i="4"/>
  <c r="BD641" i="4" s="1"/>
  <c r="BE641" i="4" s="1"/>
  <c r="BC814" i="4"/>
  <c r="BD814" i="4" s="1"/>
  <c r="BE814" i="4" s="1"/>
  <c r="BC474" i="4"/>
  <c r="BD474" i="4" s="1"/>
  <c r="BE474" i="4" s="1"/>
  <c r="BC497" i="4"/>
  <c r="BD497" i="4" s="1"/>
  <c r="BE497" i="4" s="1"/>
  <c r="BC162" i="4"/>
  <c r="BD162" i="4" s="1"/>
  <c r="BE162" i="4" s="1"/>
  <c r="BC163" i="4"/>
  <c r="BD163" i="4" s="1"/>
  <c r="BE163" i="4" s="1"/>
  <c r="BC1525" i="4"/>
  <c r="BD1525" i="4" s="1"/>
  <c r="BE1525" i="4" s="1"/>
  <c r="BC1344" i="4"/>
  <c r="BD1344" i="4" s="1"/>
  <c r="BE1344" i="4" s="1"/>
  <c r="BC1665" i="4"/>
  <c r="BD1665" i="4" s="1"/>
  <c r="BE1665" i="4" s="1"/>
  <c r="BC1650" i="4"/>
  <c r="BD1650" i="4" s="1"/>
  <c r="BE1650" i="4" s="1"/>
  <c r="BC1963" i="4"/>
  <c r="BD1963" i="4" s="1"/>
  <c r="BE1963" i="4" s="1"/>
  <c r="BC1004" i="4"/>
  <c r="BD1004" i="4" s="1"/>
  <c r="BE1004" i="4" s="1"/>
  <c r="BC1235" i="4"/>
  <c r="BD1235" i="4" s="1"/>
  <c r="BE1235" i="4" s="1"/>
  <c r="BC1064" i="4"/>
  <c r="BD1064" i="4" s="1"/>
  <c r="BE1064" i="4" s="1"/>
  <c r="BC705" i="4"/>
  <c r="BD705" i="4" s="1"/>
  <c r="BE705" i="4" s="1"/>
  <c r="BC1708" i="4"/>
  <c r="BD1708" i="4" s="1"/>
  <c r="BE1708" i="4" s="1"/>
  <c r="BC909" i="4"/>
  <c r="BD909" i="4" s="1"/>
  <c r="BE909" i="4" s="1"/>
  <c r="BC1076" i="4"/>
  <c r="BD1076" i="4" s="1"/>
  <c r="BE1076" i="4" s="1"/>
  <c r="BC761" i="4"/>
  <c r="BD761" i="4" s="1"/>
  <c r="BE761" i="4" s="1"/>
  <c r="BC573" i="4"/>
  <c r="BD573" i="4" s="1"/>
  <c r="BE573" i="4" s="1"/>
  <c r="BC942" i="4"/>
  <c r="BD942" i="4" s="1"/>
  <c r="BE942" i="4" s="1"/>
  <c r="BC692" i="4"/>
  <c r="BD692" i="4" s="1"/>
  <c r="BE692" i="4" s="1"/>
  <c r="BC1154" i="4"/>
  <c r="BD1154" i="4" s="1"/>
  <c r="BE1154" i="4" s="1"/>
  <c r="BC1453" i="4"/>
  <c r="BD1453" i="4" s="1"/>
  <c r="BE1453" i="4" s="1"/>
  <c r="BC332" i="4"/>
  <c r="BD332" i="4" s="1"/>
  <c r="BE332" i="4" s="1"/>
  <c r="BC208" i="4"/>
  <c r="BD208" i="4" s="1"/>
  <c r="BE208" i="4" s="1"/>
  <c r="BC1103" i="4"/>
  <c r="BD1103" i="4" s="1"/>
  <c r="BE1103" i="4" s="1"/>
  <c r="BC202" i="4"/>
  <c r="BD202" i="4" s="1"/>
  <c r="BE202" i="4" s="1"/>
  <c r="BC1826" i="4"/>
  <c r="BD1826" i="4" s="1"/>
  <c r="BE1826" i="4" s="1"/>
  <c r="BC336" i="4"/>
  <c r="BD336" i="4" s="1"/>
  <c r="BE336" i="4" s="1"/>
  <c r="BC318" i="4"/>
  <c r="BD318" i="4" s="1"/>
  <c r="BE318" i="4" s="1"/>
  <c r="BC937" i="4"/>
  <c r="BD937" i="4" s="1"/>
  <c r="BE937" i="4" s="1"/>
  <c r="BC854" i="4"/>
  <c r="BD854" i="4" s="1"/>
  <c r="BE854" i="4" s="1"/>
  <c r="BC597" i="4"/>
  <c r="BD597" i="4" s="1"/>
  <c r="BE597" i="4" s="1"/>
  <c r="BC789" i="4"/>
  <c r="BD789" i="4" s="1"/>
  <c r="BE789" i="4" s="1"/>
  <c r="BC1466" i="4"/>
  <c r="BD1466" i="4" s="1"/>
  <c r="BE1466" i="4" s="1"/>
  <c r="BC1731" i="4"/>
  <c r="BD1731" i="4" s="1"/>
  <c r="BE1731" i="4" s="1"/>
  <c r="BC1293" i="4"/>
  <c r="BD1293" i="4" s="1"/>
  <c r="BE1293" i="4" s="1"/>
  <c r="BC1105" i="4"/>
  <c r="BD1105" i="4" s="1"/>
  <c r="BE1105" i="4" s="1"/>
  <c r="BC698" i="4"/>
  <c r="BD698" i="4" s="1"/>
  <c r="BE698" i="4" s="1"/>
  <c r="BC1880" i="4"/>
  <c r="BD1880" i="4" s="1"/>
  <c r="BE1880" i="4" s="1"/>
  <c r="BC153" i="4"/>
  <c r="BD153" i="4" s="1"/>
  <c r="BE153" i="4" s="1"/>
  <c r="BC1230" i="4"/>
  <c r="BD1230" i="4" s="1"/>
  <c r="BE1230" i="4" s="1"/>
  <c r="BC1832" i="4"/>
  <c r="BD1832" i="4" s="1"/>
  <c r="BE1832" i="4" s="1"/>
  <c r="BC917" i="4"/>
  <c r="BD917" i="4" s="1"/>
  <c r="BE917" i="4" s="1"/>
  <c r="BC792" i="4"/>
  <c r="BD792" i="4" s="1"/>
  <c r="BE792" i="4" s="1"/>
  <c r="BC1960" i="4"/>
  <c r="BD1960" i="4" s="1"/>
  <c r="BE1960" i="4" s="1"/>
  <c r="BC413" i="4"/>
  <c r="BD413" i="4" s="1"/>
  <c r="BE413" i="4" s="1"/>
  <c r="BC1897" i="4"/>
  <c r="BD1897" i="4" s="1"/>
  <c r="BE1897" i="4" s="1"/>
  <c r="BC521" i="4"/>
  <c r="BD521" i="4" s="1"/>
  <c r="BE521" i="4" s="1"/>
  <c r="BC594" i="4"/>
  <c r="BD594" i="4" s="1"/>
  <c r="BE594" i="4" s="1"/>
  <c r="BC1333" i="4"/>
  <c r="BD1333" i="4" s="1"/>
  <c r="BE1333" i="4" s="1"/>
  <c r="BC1184" i="4"/>
  <c r="BD1184" i="4" s="1"/>
  <c r="BE1184" i="4" s="1"/>
  <c r="BC305" i="4"/>
  <c r="BD305" i="4" s="1"/>
  <c r="BE305" i="4" s="1"/>
  <c r="BC334" i="4"/>
  <c r="BD334" i="4" s="1"/>
  <c r="BE334" i="4" s="1"/>
  <c r="BC635" i="4"/>
  <c r="BD635" i="4" s="1"/>
  <c r="BE635" i="4" s="1"/>
  <c r="BC351" i="4"/>
  <c r="BD351" i="4" s="1"/>
  <c r="BE351" i="4" s="1"/>
  <c r="BC454" i="4"/>
  <c r="BD454" i="4" s="1"/>
  <c r="BE454" i="4" s="1"/>
  <c r="BC1151" i="4"/>
  <c r="BD1151" i="4" s="1"/>
  <c r="BE1151" i="4" s="1"/>
  <c r="BC20" i="4"/>
  <c r="BD20" i="4" s="1"/>
  <c r="BC1783" i="4"/>
  <c r="BD1783" i="4" s="1"/>
  <c r="BE1783" i="4" s="1"/>
  <c r="BC1717" i="4"/>
  <c r="BD1717" i="4" s="1"/>
  <c r="BE1717" i="4" s="1"/>
  <c r="BC1144" i="4"/>
  <c r="BD1144" i="4" s="1"/>
  <c r="BE1144" i="4" s="1"/>
  <c r="BC1377" i="4"/>
  <c r="BD1377" i="4" s="1"/>
  <c r="BE1377" i="4" s="1"/>
  <c r="BC1186" i="4"/>
  <c r="BD1186" i="4" s="1"/>
  <c r="BE1186" i="4" s="1"/>
  <c r="BC76" i="4"/>
  <c r="BD76" i="4" s="1"/>
  <c r="BE76" i="4" s="1"/>
  <c r="BC1469" i="4"/>
  <c r="BD1469" i="4" s="1"/>
  <c r="BE1469" i="4" s="1"/>
  <c r="BC689" i="4"/>
  <c r="BD689" i="4" s="1"/>
  <c r="BE689" i="4" s="1"/>
  <c r="BC1458" i="4"/>
  <c r="BD1458" i="4" s="1"/>
  <c r="BE1458" i="4" s="1"/>
  <c r="BC1508" i="4"/>
  <c r="BD1508" i="4" s="1"/>
  <c r="BE1508" i="4" s="1"/>
  <c r="BC1451" i="4"/>
  <c r="BD1451" i="4" s="1"/>
  <c r="BE1451" i="4" s="1"/>
  <c r="BC605" i="4"/>
  <c r="BD605" i="4" s="1"/>
  <c r="BE605" i="4" s="1"/>
  <c r="BC1683" i="4"/>
  <c r="BD1683" i="4" s="1"/>
  <c r="BE1683" i="4" s="1"/>
  <c r="BC780" i="4"/>
  <c r="BD780" i="4" s="1"/>
  <c r="BE780" i="4" s="1"/>
  <c r="BC397" i="4"/>
  <c r="BD397" i="4" s="1"/>
  <c r="BE397" i="4" s="1"/>
  <c r="BC656" i="4"/>
  <c r="BD656" i="4" s="1"/>
  <c r="BE656" i="4" s="1"/>
  <c r="BC1584" i="4"/>
  <c r="BD1584" i="4" s="1"/>
  <c r="BE1584" i="4" s="1"/>
  <c r="BC1648" i="4"/>
  <c r="BD1648" i="4" s="1"/>
  <c r="BE1648" i="4" s="1"/>
  <c r="BC685" i="4"/>
  <c r="BD685" i="4" s="1"/>
  <c r="BE685" i="4" s="1"/>
  <c r="BC1220" i="4"/>
  <c r="BD1220" i="4" s="1"/>
  <c r="BE1220" i="4" s="1"/>
  <c r="BC1791" i="4"/>
  <c r="BD1791" i="4" s="1"/>
  <c r="BE1791" i="4" s="1"/>
  <c r="BC32" i="4"/>
  <c r="BD32" i="4" s="1"/>
  <c r="BE32" i="4" s="1"/>
  <c r="BC1087" i="4"/>
  <c r="BD1087" i="4" s="1"/>
  <c r="BE1087" i="4" s="1"/>
  <c r="BC46" i="4"/>
  <c r="BD46" i="4" s="1"/>
  <c r="BE46" i="4" s="1"/>
  <c r="BC267" i="4"/>
  <c r="BD267" i="4" s="1"/>
  <c r="BE267" i="4" s="1"/>
  <c r="BC466" i="4"/>
  <c r="BD466" i="4" s="1"/>
  <c r="BE466" i="4" s="1"/>
  <c r="BC974" i="4"/>
  <c r="BD974" i="4" s="1"/>
  <c r="BE974" i="4" s="1"/>
  <c r="BC724" i="4"/>
  <c r="BD724" i="4" s="1"/>
  <c r="BE724" i="4" s="1"/>
  <c r="BC902" i="4"/>
  <c r="BD902" i="4" s="1"/>
  <c r="BE902" i="4" s="1"/>
  <c r="BC1205" i="4"/>
  <c r="BD1205" i="4" s="1"/>
  <c r="BE1205" i="4" s="1"/>
  <c r="BC1248" i="4"/>
  <c r="BD1248" i="4" s="1"/>
  <c r="BE1248" i="4" s="1"/>
  <c r="BC1797" i="4"/>
  <c r="BD1797" i="4" s="1"/>
  <c r="BE1797" i="4" s="1"/>
  <c r="BC864" i="4"/>
  <c r="BD864" i="4" s="1"/>
  <c r="BE864" i="4" s="1"/>
  <c r="BC690" i="4"/>
  <c r="BD690" i="4" s="1"/>
  <c r="BE690" i="4" s="1"/>
  <c r="BC921" i="4"/>
  <c r="BD921" i="4" s="1"/>
  <c r="BE921" i="4" s="1"/>
  <c r="BC1523" i="4"/>
  <c r="BD1523" i="4" s="1"/>
  <c r="BE1523" i="4" s="1"/>
  <c r="BC715" i="4"/>
  <c r="BD715" i="4" s="1"/>
  <c r="BE715" i="4" s="1"/>
  <c r="BC523" i="4"/>
  <c r="BD523" i="4" s="1"/>
  <c r="BE523" i="4" s="1"/>
  <c r="BC967" i="4"/>
  <c r="BD967" i="4" s="1"/>
  <c r="BE967" i="4" s="1"/>
  <c r="BC456" i="4"/>
  <c r="BD456" i="4" s="1"/>
  <c r="BE456" i="4" s="1"/>
  <c r="BC330" i="4"/>
  <c r="BD330" i="4" s="1"/>
  <c r="BE330" i="4" s="1"/>
  <c r="BC430" i="4"/>
  <c r="BD430" i="4" s="1"/>
  <c r="BE430" i="4" s="1"/>
  <c r="BC709" i="4"/>
  <c r="BD709" i="4" s="1"/>
  <c r="BE709" i="4" s="1"/>
  <c r="BC1629" i="4"/>
  <c r="BD1629" i="4" s="1"/>
  <c r="BE1629" i="4" s="1"/>
  <c r="BC1014" i="4"/>
  <c r="BD1014" i="4" s="1"/>
  <c r="BE1014" i="4" s="1"/>
  <c r="BC954" i="4"/>
  <c r="BD954" i="4" s="1"/>
  <c r="BE954" i="4" s="1"/>
  <c r="BC1879" i="4"/>
  <c r="BD1879" i="4" s="1"/>
  <c r="BE1879" i="4" s="1"/>
  <c r="BC1885" i="4"/>
  <c r="BD1885" i="4" s="1"/>
  <c r="BE1885" i="4" s="1"/>
  <c r="BC389" i="4"/>
  <c r="BD389" i="4" s="1"/>
  <c r="BE389" i="4" s="1"/>
  <c r="BC1768" i="4"/>
  <c r="BD1768" i="4" s="1"/>
  <c r="BE1768" i="4" s="1"/>
  <c r="BC146" i="4"/>
  <c r="BD146" i="4" s="1"/>
  <c r="BE146" i="4" s="1"/>
  <c r="BC378" i="4"/>
  <c r="BD378" i="4" s="1"/>
  <c r="BE378" i="4" s="1"/>
  <c r="BC1435" i="4"/>
  <c r="BD1435" i="4" s="1"/>
  <c r="BE1435" i="4" s="1"/>
  <c r="BC1229" i="4"/>
  <c r="BD1229" i="4" s="1"/>
  <c r="BE1229" i="4" s="1"/>
  <c r="BC910" i="4"/>
  <c r="BD910" i="4" s="1"/>
  <c r="BE910" i="4" s="1"/>
  <c r="BC979" i="4"/>
  <c r="BD979" i="4" s="1"/>
  <c r="BE979" i="4" s="1"/>
  <c r="BC958" i="4"/>
  <c r="BD958" i="4" s="1"/>
  <c r="BE958" i="4" s="1"/>
  <c r="BC1338" i="4"/>
  <c r="BD1338" i="4" s="1"/>
  <c r="BE1338" i="4" s="1"/>
  <c r="BC1423" i="4"/>
  <c r="BD1423" i="4" s="1"/>
  <c r="BE1423" i="4" s="1"/>
  <c r="BC779" i="4"/>
  <c r="BD779" i="4" s="1"/>
  <c r="BE779" i="4" s="1"/>
  <c r="BC227" i="4"/>
  <c r="BD227" i="4" s="1"/>
  <c r="BE227" i="4" s="1"/>
  <c r="BC1958" i="4"/>
  <c r="BD1958" i="4" s="1"/>
  <c r="BE1958" i="4" s="1"/>
  <c r="BC306" i="4"/>
  <c r="BD306" i="4" s="1"/>
  <c r="BE306" i="4" s="1"/>
  <c r="BC390" i="4"/>
  <c r="BD390" i="4" s="1"/>
  <c r="BE390" i="4" s="1"/>
  <c r="BC81" i="4"/>
  <c r="BD81" i="4" s="1"/>
  <c r="BE81" i="4" s="1"/>
  <c r="BC1489" i="4"/>
  <c r="BD1489" i="4" s="1"/>
  <c r="BE1489" i="4" s="1"/>
  <c r="BC1583" i="4"/>
  <c r="BD1583" i="4" s="1"/>
  <c r="BE1583" i="4" s="1"/>
  <c r="BC1243" i="4"/>
  <c r="BD1243" i="4" s="1"/>
  <c r="BE1243" i="4" s="1"/>
  <c r="BC1532" i="4"/>
  <c r="BD1532" i="4" s="1"/>
  <c r="BE1532" i="4" s="1"/>
  <c r="BC1200" i="4"/>
  <c r="BD1200" i="4" s="1"/>
  <c r="BE1200" i="4" s="1"/>
  <c r="BC1033" i="4"/>
  <c r="BD1033" i="4" s="1"/>
  <c r="BE1033" i="4" s="1"/>
  <c r="BC758" i="4"/>
  <c r="BD758" i="4" s="1"/>
  <c r="BE758" i="4" s="1"/>
  <c r="BC1303" i="4"/>
  <c r="BD1303" i="4" s="1"/>
  <c r="BE1303" i="4" s="1"/>
  <c r="BC816" i="4"/>
  <c r="BD816" i="4" s="1"/>
  <c r="BE816" i="4" s="1"/>
  <c r="BC1093" i="4"/>
  <c r="BD1093" i="4" s="1"/>
  <c r="BE1093" i="4" s="1"/>
  <c r="BC722" i="4"/>
  <c r="BD722" i="4" s="1"/>
  <c r="BE722" i="4" s="1"/>
  <c r="BC1425" i="4"/>
  <c r="BD1425" i="4" s="1"/>
  <c r="BE1425" i="4" s="1"/>
  <c r="BC1515" i="4"/>
  <c r="BD1515" i="4" s="1"/>
  <c r="BE1515" i="4" s="1"/>
  <c r="BC1951" i="4"/>
  <c r="BD1951" i="4" s="1"/>
  <c r="BE1951" i="4" s="1"/>
  <c r="BC1347" i="4"/>
  <c r="BD1347" i="4" s="1"/>
  <c r="BE1347" i="4" s="1"/>
  <c r="BC1899" i="4"/>
  <c r="BD1899" i="4" s="1"/>
  <c r="BE1899" i="4" s="1"/>
  <c r="BC865" i="4"/>
  <c r="BD865" i="4" s="1"/>
  <c r="BE865" i="4" s="1"/>
  <c r="BC317" i="4"/>
  <c r="BD317" i="4" s="1"/>
  <c r="BE317" i="4" s="1"/>
  <c r="BC1361" i="4"/>
  <c r="BD1361" i="4" s="1"/>
  <c r="BE1361" i="4" s="1"/>
  <c r="BC1082" i="4"/>
  <c r="BD1082" i="4" s="1"/>
  <c r="BE1082" i="4" s="1"/>
  <c r="BC694" i="4"/>
  <c r="BD694" i="4" s="1"/>
  <c r="BE694" i="4" s="1"/>
  <c r="BC396" i="4"/>
  <c r="BD396" i="4" s="1"/>
  <c r="BE396" i="4" s="1"/>
  <c r="BC91" i="4"/>
  <c r="BD91" i="4" s="1"/>
  <c r="BE91" i="4" s="1"/>
  <c r="BC44" i="4"/>
  <c r="BD44" i="4" s="1"/>
  <c r="BE44" i="4" s="1"/>
  <c r="BC196" i="4"/>
  <c r="BD196" i="4" s="1"/>
  <c r="BE196" i="4" s="1"/>
  <c r="BC316" i="4"/>
  <c r="BD316" i="4" s="1"/>
  <c r="BE316" i="4" s="1"/>
  <c r="BC1946" i="4"/>
  <c r="BD1946" i="4" s="1"/>
  <c r="BE1946" i="4" s="1"/>
  <c r="BC1047" i="4"/>
  <c r="BD1047" i="4" s="1"/>
  <c r="BE1047" i="4" s="1"/>
  <c r="BC176" i="4"/>
  <c r="BD176" i="4" s="1"/>
  <c r="BE176" i="4" s="1"/>
  <c r="BC1448" i="4"/>
  <c r="BD1448" i="4" s="1"/>
  <c r="BE1448" i="4" s="1"/>
  <c r="BC929" i="4"/>
  <c r="BD929" i="4" s="1"/>
  <c r="BE929" i="4" s="1"/>
  <c r="BC1769" i="4"/>
  <c r="BD1769" i="4" s="1"/>
  <c r="BE1769" i="4" s="1"/>
  <c r="BC872" i="4"/>
  <c r="BD872" i="4" s="1"/>
  <c r="BE872" i="4" s="1"/>
  <c r="BC1172" i="4"/>
  <c r="BD1172" i="4" s="1"/>
  <c r="BE1172" i="4" s="1"/>
  <c r="BC985" i="4"/>
  <c r="BD985" i="4" s="1"/>
  <c r="BE985" i="4" s="1"/>
  <c r="BC765" i="4"/>
  <c r="BD765" i="4" s="1"/>
  <c r="BE765" i="4" s="1"/>
  <c r="BC1166" i="4"/>
  <c r="BD1166" i="4" s="1"/>
  <c r="BE1166" i="4" s="1"/>
  <c r="BC788" i="4"/>
  <c r="BD788" i="4" s="1"/>
  <c r="BE788" i="4" s="1"/>
  <c r="BC1474" i="4"/>
  <c r="BD1474" i="4" s="1"/>
  <c r="BE1474" i="4" s="1"/>
  <c r="BC1895" i="4"/>
  <c r="BD1895" i="4" s="1"/>
  <c r="BE1895" i="4" s="1"/>
  <c r="BC970" i="4"/>
  <c r="BD970" i="4" s="1"/>
  <c r="BE970" i="4" s="1"/>
  <c r="BC1764" i="4"/>
  <c r="BD1764" i="4" s="1"/>
  <c r="BE1764" i="4" s="1"/>
  <c r="BC706" i="4"/>
  <c r="BD706" i="4" s="1"/>
  <c r="BE706" i="4" s="1"/>
  <c r="BC1187" i="4"/>
  <c r="BD1187" i="4" s="1"/>
  <c r="BE1187" i="4" s="1"/>
  <c r="BC1272" i="4"/>
  <c r="BD1272" i="4" s="1"/>
  <c r="BE1272" i="4" s="1"/>
  <c r="BC1405" i="4"/>
  <c r="BD1405" i="4" s="1"/>
  <c r="BE1405" i="4" s="1"/>
  <c r="BC1117" i="4"/>
  <c r="BD1117" i="4" s="1"/>
  <c r="BE1117" i="4" s="1"/>
  <c r="BC714" i="4"/>
  <c r="BD714" i="4" s="1"/>
  <c r="BE714" i="4" s="1"/>
  <c r="BC796" i="4"/>
  <c r="BD796" i="4" s="1"/>
  <c r="BE796" i="4" s="1"/>
  <c r="BC736" i="4"/>
  <c r="BD736" i="4" s="1"/>
  <c r="BE736" i="4" s="1"/>
  <c r="BC488" i="4"/>
  <c r="BD488" i="4" s="1"/>
  <c r="BE488" i="4" s="1"/>
  <c r="BC326" i="4"/>
  <c r="BD326" i="4" s="1"/>
  <c r="BE326" i="4" s="1"/>
  <c r="BC727" i="4"/>
  <c r="BD727" i="4" s="1"/>
  <c r="BE727" i="4" s="1"/>
  <c r="BC344" i="4"/>
  <c r="BD344" i="4" s="1"/>
  <c r="BE344" i="4" s="1"/>
  <c r="BC1521" i="4"/>
  <c r="BD1521" i="4" s="1"/>
  <c r="BE1521" i="4" s="1"/>
  <c r="BC544" i="4"/>
  <c r="BD544" i="4" s="1"/>
  <c r="BE544" i="4" s="1"/>
  <c r="BC252" i="4"/>
  <c r="BD252" i="4" s="1"/>
  <c r="BE252" i="4" s="1"/>
  <c r="BC1542" i="4"/>
  <c r="BD1542" i="4" s="1"/>
  <c r="BE1542" i="4" s="1"/>
  <c r="BC782" i="4"/>
  <c r="BD782" i="4" s="1"/>
  <c r="BE782" i="4" s="1"/>
  <c r="BC1680" i="4"/>
  <c r="BD1680" i="4" s="1"/>
  <c r="BE1680" i="4" s="1"/>
  <c r="BC1090" i="4"/>
  <c r="BD1090" i="4" s="1"/>
  <c r="BE1090" i="4" s="1"/>
  <c r="BC831" i="4"/>
  <c r="BD831" i="4" s="1"/>
  <c r="BE831" i="4" s="1"/>
  <c r="BC838" i="4"/>
  <c r="BD838" i="4" s="1"/>
  <c r="BE838" i="4" s="1"/>
  <c r="BC457" i="4"/>
  <c r="BD457" i="4" s="1"/>
  <c r="BE457" i="4" s="1"/>
  <c r="BC893" i="4"/>
  <c r="BD893" i="4" s="1"/>
  <c r="BE893" i="4" s="1"/>
  <c r="BC1120" i="4"/>
  <c r="BD1120" i="4" s="1"/>
  <c r="BE1120" i="4" s="1"/>
  <c r="BC668" i="4"/>
  <c r="BD668" i="4" s="1"/>
  <c r="BE668" i="4" s="1"/>
  <c r="BC726" i="4"/>
  <c r="BD726" i="4" s="1"/>
  <c r="BE726" i="4" s="1"/>
  <c r="BC1681" i="4"/>
  <c r="BD1681" i="4" s="1"/>
  <c r="BE1681" i="4" s="1"/>
  <c r="BC1723" i="4"/>
  <c r="BD1723" i="4" s="1"/>
  <c r="BE1723" i="4" s="1"/>
  <c r="BC1061" i="4"/>
  <c r="BD1061" i="4" s="1"/>
  <c r="BE1061" i="4" s="1"/>
  <c r="BC485" i="4"/>
  <c r="BD485" i="4" s="1"/>
  <c r="BE485" i="4" s="1"/>
  <c r="BC925" i="4"/>
  <c r="BD925" i="4" s="1"/>
  <c r="BE925" i="4" s="1"/>
  <c r="BC1654" i="4"/>
  <c r="BD1654" i="4" s="1"/>
  <c r="BE1654" i="4" s="1"/>
  <c r="BC729" i="4"/>
  <c r="BD729" i="4" s="1"/>
  <c r="BE729" i="4" s="1"/>
  <c r="BC1638" i="4"/>
  <c r="BD1638" i="4" s="1"/>
  <c r="BE1638" i="4" s="1"/>
  <c r="BC1737" i="4"/>
  <c r="BD1737" i="4" s="1"/>
  <c r="BE1737" i="4" s="1"/>
  <c r="BC618" i="4"/>
  <c r="BD618" i="4" s="1"/>
  <c r="BE618" i="4" s="1"/>
  <c r="BC554" i="4"/>
  <c r="BD554" i="4" s="1"/>
  <c r="BE554" i="4" s="1"/>
  <c r="BC298" i="4"/>
  <c r="BD298" i="4" s="1"/>
  <c r="BE298" i="4" s="1"/>
  <c r="BC536" i="4"/>
  <c r="BD536" i="4" s="1"/>
  <c r="BE536" i="4" s="1"/>
  <c r="BC538" i="4"/>
  <c r="BD538" i="4" s="1"/>
  <c r="BE538" i="4" s="1"/>
  <c r="BC342" i="4"/>
  <c r="BD342" i="4" s="1"/>
  <c r="BE342" i="4" s="1"/>
  <c r="BC193" i="4"/>
  <c r="BD193" i="4" s="1"/>
  <c r="BE193" i="4" s="1"/>
  <c r="BC86" i="4"/>
  <c r="BD86" i="4" s="1"/>
  <c r="BE86" i="4" s="1"/>
  <c r="BC961" i="4"/>
  <c r="BD961" i="4" s="1"/>
  <c r="BE961" i="4" s="1"/>
  <c r="BC445" i="4"/>
  <c r="BD445" i="4" s="1"/>
  <c r="BE445" i="4" s="1"/>
  <c r="BC1393" i="4"/>
  <c r="BD1393" i="4" s="1"/>
  <c r="BE1393" i="4" s="1"/>
  <c r="BC1480" i="4"/>
  <c r="BD1480" i="4" s="1"/>
  <c r="BE1480" i="4" s="1"/>
  <c r="BC1821" i="4"/>
  <c r="BD1821" i="4" s="1"/>
  <c r="BE1821" i="4" s="1"/>
  <c r="BC1012" i="4"/>
  <c r="BD1012" i="4" s="1"/>
  <c r="BE1012" i="4" s="1"/>
  <c r="BC1497" i="4"/>
  <c r="BD1497" i="4" s="1"/>
  <c r="BE1497" i="4" s="1"/>
  <c r="BC1225" i="4"/>
  <c r="BD1225" i="4" s="1"/>
  <c r="BE1225" i="4" s="1"/>
  <c r="BC1493" i="4"/>
  <c r="BD1493" i="4" s="1"/>
  <c r="BE1493" i="4" s="1"/>
  <c r="BC1619" i="4"/>
  <c r="BD1619" i="4" s="1"/>
  <c r="BE1619" i="4" s="1"/>
  <c r="BC1886" i="4"/>
  <c r="BD1886" i="4" s="1"/>
  <c r="BE1886" i="4" s="1"/>
  <c r="BC1844" i="4"/>
  <c r="BD1844" i="4" s="1"/>
  <c r="BE1844" i="4" s="1"/>
  <c r="BC790" i="4"/>
  <c r="BD790" i="4" s="1"/>
  <c r="BE790" i="4" s="1"/>
  <c r="BC1257" i="4"/>
  <c r="BD1257" i="4" s="1"/>
  <c r="BE1257" i="4" s="1"/>
  <c r="BC1626" i="4"/>
  <c r="BD1626" i="4" s="1"/>
  <c r="BE1626" i="4" s="1"/>
  <c r="BC1388" i="4"/>
  <c r="BD1388" i="4" s="1"/>
  <c r="BE1388" i="4" s="1"/>
  <c r="BC1165" i="4"/>
  <c r="BD1165" i="4" s="1"/>
  <c r="BE1165" i="4" s="1"/>
  <c r="BC1006" i="4"/>
  <c r="BD1006" i="4" s="1"/>
  <c r="BE1006" i="4" s="1"/>
  <c r="BC1089" i="4"/>
  <c r="BD1089" i="4" s="1"/>
  <c r="BE1089" i="4" s="1"/>
  <c r="BC620" i="4"/>
  <c r="BD620" i="4" s="1"/>
  <c r="BE620" i="4" s="1"/>
  <c r="BC1128" i="4"/>
  <c r="BD1128" i="4" s="1"/>
  <c r="BE1128" i="4" s="1"/>
  <c r="BC576" i="4"/>
  <c r="BD576" i="4" s="1"/>
  <c r="BE576" i="4" s="1"/>
  <c r="BC50" i="4"/>
  <c r="BD50" i="4" s="1"/>
  <c r="BE50" i="4" s="1"/>
  <c r="BC436" i="4"/>
  <c r="BD436" i="4" s="1"/>
  <c r="BE436" i="4" s="1"/>
  <c r="BC1201" i="4"/>
  <c r="BD1201" i="4" s="1"/>
  <c r="BE1201" i="4" s="1"/>
  <c r="BC798" i="4"/>
  <c r="BD798" i="4" s="1"/>
  <c r="BE798" i="4" s="1"/>
  <c r="BC1449" i="4"/>
  <c r="BD1449" i="4" s="1"/>
  <c r="BE1449" i="4" s="1"/>
  <c r="BC312" i="4"/>
  <c r="BD312" i="4" s="1"/>
  <c r="BE312" i="4" s="1"/>
  <c r="BC110" i="4"/>
  <c r="BD110" i="4" s="1"/>
  <c r="BE110" i="4" s="1"/>
  <c r="BC1709" i="4"/>
  <c r="BD1709" i="4" s="1"/>
  <c r="BE1709" i="4" s="1"/>
  <c r="BC669" i="4"/>
  <c r="BD669" i="4" s="1"/>
  <c r="BE669" i="4" s="1"/>
  <c r="BC1167" i="4"/>
  <c r="BD1167" i="4" s="1"/>
  <c r="BE1167" i="4" s="1"/>
  <c r="BC1552" i="4"/>
  <c r="BD1552" i="4" s="1"/>
  <c r="BE1552" i="4" s="1"/>
  <c r="BC1391" i="4"/>
  <c r="BD1391" i="4" s="1"/>
  <c r="BE1391" i="4" s="1"/>
  <c r="BC932" i="4"/>
  <c r="BD932" i="4" s="1"/>
  <c r="BE932" i="4" s="1"/>
  <c r="BC1733" i="4"/>
  <c r="BD1733" i="4" s="1"/>
  <c r="BE1733" i="4" s="1"/>
  <c r="BC109" i="4"/>
  <c r="BD109" i="4" s="1"/>
  <c r="BE109" i="4" s="1"/>
  <c r="BC371" i="4"/>
  <c r="BD371" i="4" s="1"/>
  <c r="BE371" i="4" s="1"/>
  <c r="BC1824" i="4"/>
  <c r="BD1824" i="4" s="1"/>
  <c r="BE1824" i="4" s="1"/>
  <c r="BC938" i="4"/>
  <c r="BD938" i="4" s="1"/>
  <c r="BE938" i="4" s="1"/>
  <c r="BC325" i="4"/>
  <c r="BD325" i="4" s="1"/>
  <c r="BE325" i="4" s="1"/>
  <c r="BC1682" i="4"/>
  <c r="BD1682" i="4" s="1"/>
  <c r="BE1682" i="4" s="1"/>
  <c r="BC1631" i="4"/>
  <c r="BD1631" i="4" s="1"/>
  <c r="BE1631" i="4" s="1"/>
  <c r="BC349" i="4"/>
  <c r="BD349" i="4" s="1"/>
  <c r="BE349" i="4" s="1"/>
  <c r="BC1194" i="4"/>
  <c r="BD1194" i="4" s="1"/>
  <c r="BE1194" i="4" s="1"/>
  <c r="BC1292" i="4"/>
  <c r="BD1292" i="4" s="1"/>
  <c r="BE1292" i="4" s="1"/>
  <c r="BC1867" i="4"/>
  <c r="BD1867" i="4" s="1"/>
  <c r="BE1867" i="4" s="1"/>
  <c r="BC912" i="4"/>
  <c r="BD912" i="4" s="1"/>
  <c r="BE912" i="4" s="1"/>
  <c r="BC1964" i="4"/>
  <c r="BD1964" i="4" s="1"/>
  <c r="BE1964" i="4" s="1"/>
  <c r="BC606" i="4"/>
  <c r="BD606" i="4" s="1"/>
  <c r="BE606" i="4" s="1"/>
  <c r="BC744" i="4"/>
  <c r="BD744" i="4" s="1"/>
  <c r="BE744" i="4" s="1"/>
  <c r="BC767" i="4"/>
  <c r="BD767" i="4" s="1"/>
  <c r="BE767" i="4" s="1"/>
  <c r="BC377" i="4"/>
  <c r="BD377" i="4" s="1"/>
  <c r="BE377" i="4" s="1"/>
  <c r="BC1535" i="4"/>
  <c r="BD1535" i="4" s="1"/>
  <c r="BE1535" i="4" s="1"/>
  <c r="BC1374" i="4"/>
  <c r="BD1374" i="4" s="1"/>
  <c r="BE1374" i="4" s="1"/>
  <c r="BC616" i="4"/>
  <c r="BD616" i="4" s="1"/>
  <c r="BE616" i="4" s="1"/>
  <c r="BC1811" i="4"/>
  <c r="BD1811" i="4" s="1"/>
  <c r="BE1811" i="4" s="1"/>
  <c r="BC644" i="4"/>
  <c r="BD644" i="4" s="1"/>
  <c r="BE644" i="4" s="1"/>
  <c r="BC257" i="4"/>
  <c r="BD257" i="4" s="1"/>
  <c r="BE257" i="4" s="1"/>
  <c r="BC232" i="4"/>
  <c r="BD232" i="4" s="1"/>
  <c r="BE232" i="4" s="1"/>
  <c r="BC476" i="4"/>
  <c r="BD476" i="4" s="1"/>
  <c r="BE476" i="4" s="1"/>
  <c r="BC1279" i="4"/>
  <c r="BD1279" i="4" s="1"/>
  <c r="BE1279" i="4" s="1"/>
  <c r="BC951" i="4"/>
  <c r="BD951" i="4" s="1"/>
  <c r="BE951" i="4" s="1"/>
  <c r="BC132" i="4"/>
  <c r="BD132" i="4" s="1"/>
  <c r="BE132" i="4" s="1"/>
  <c r="BC959" i="4"/>
  <c r="BD959" i="4" s="1"/>
  <c r="BE959" i="4" s="1"/>
  <c r="BC1778" i="4"/>
  <c r="BD1778" i="4" s="1"/>
  <c r="BE1778" i="4" s="1"/>
  <c r="BC829" i="4"/>
  <c r="BD829" i="4" s="1"/>
  <c r="BE829" i="4" s="1"/>
  <c r="BC1608" i="4"/>
  <c r="BD1608" i="4" s="1"/>
  <c r="BE1608" i="4" s="1"/>
  <c r="BC897" i="4"/>
  <c r="BD897" i="4" s="1"/>
  <c r="BE897" i="4" s="1"/>
  <c r="BC1835" i="4"/>
  <c r="BD1835" i="4" s="1"/>
  <c r="BE1835" i="4" s="1"/>
  <c r="BC1643" i="4"/>
  <c r="BD1643" i="4" s="1"/>
  <c r="BE1643" i="4" s="1"/>
  <c r="BC586" i="4"/>
  <c r="BD586" i="4" s="1"/>
  <c r="BE586" i="4" s="1"/>
  <c r="BC1780" i="4"/>
  <c r="BD1780" i="4" s="1"/>
  <c r="BE1780" i="4" s="1"/>
  <c r="BC1817" i="4"/>
  <c r="BD1817" i="4" s="1"/>
  <c r="BE1817" i="4" s="1"/>
  <c r="BC1204" i="4"/>
  <c r="BD1204" i="4" s="1"/>
  <c r="BE1204" i="4" s="1"/>
  <c r="BC1923" i="4"/>
  <c r="BD1923" i="4" s="1"/>
  <c r="BE1923" i="4" s="1"/>
  <c r="BC1799" i="4"/>
  <c r="BD1799" i="4" s="1"/>
  <c r="BE1799" i="4" s="1"/>
  <c r="BC957" i="4"/>
  <c r="BD957" i="4" s="1"/>
  <c r="BE957" i="4" s="1"/>
  <c r="BC878" i="4"/>
  <c r="BD878" i="4" s="1"/>
  <c r="BE878" i="4" s="1"/>
  <c r="BC1410" i="4"/>
  <c r="BD1410" i="4" s="1"/>
  <c r="BE1410" i="4" s="1"/>
  <c r="BC628" i="4"/>
  <c r="BD628" i="4" s="1"/>
  <c r="BE628" i="4" s="1"/>
  <c r="BC730" i="4"/>
  <c r="BD730" i="4" s="1"/>
  <c r="BE730" i="4" s="1"/>
  <c r="BC934" i="4"/>
  <c r="BD934" i="4" s="1"/>
  <c r="BE934" i="4" s="1"/>
  <c r="BC1812" i="4"/>
  <c r="BD1812" i="4" s="1"/>
  <c r="BE1812" i="4" s="1"/>
  <c r="BC1077" i="4"/>
  <c r="BD1077" i="4" s="1"/>
  <c r="BE1077" i="4" s="1"/>
  <c r="BC1484" i="4"/>
  <c r="BD1484" i="4" s="1"/>
  <c r="BE1484" i="4" s="1"/>
  <c r="BC1152" i="4"/>
  <c r="BD1152" i="4" s="1"/>
  <c r="BE1152" i="4" s="1"/>
  <c r="BC439" i="4"/>
  <c r="BD439" i="4" s="1"/>
  <c r="BE439" i="4" s="1"/>
  <c r="BC337" i="4"/>
  <c r="BD337" i="4" s="1"/>
  <c r="BE337" i="4" s="1"/>
  <c r="BC449" i="4"/>
  <c r="BD449" i="4" s="1"/>
  <c r="BE449" i="4" s="1"/>
  <c r="BC542" i="4"/>
  <c r="BD542" i="4" s="1"/>
  <c r="BE542" i="4" s="1"/>
  <c r="BC583" i="4"/>
  <c r="BD583" i="4" s="1"/>
  <c r="BE583" i="4" s="1"/>
  <c r="BC1023" i="4"/>
  <c r="BD1023" i="4" s="1"/>
  <c r="BE1023" i="4" s="1"/>
  <c r="BC116" i="4"/>
  <c r="BD116" i="4" s="1"/>
  <c r="BE116" i="4" s="1"/>
  <c r="BC1095" i="4"/>
  <c r="BD1095" i="4" s="1"/>
  <c r="BE1095" i="4" s="1"/>
  <c r="BC1784" i="4"/>
  <c r="BD1784" i="4" s="1"/>
  <c r="BE1784" i="4" s="1"/>
  <c r="BC1271" i="4"/>
  <c r="BD1271" i="4" s="1"/>
  <c r="BE1271" i="4" s="1"/>
  <c r="BC1059" i="4"/>
  <c r="BD1059" i="4" s="1"/>
  <c r="BE1059" i="4" s="1"/>
  <c r="BC752" i="4"/>
  <c r="BD752" i="4" s="1"/>
  <c r="BE752" i="4" s="1"/>
  <c r="BC978" i="4"/>
  <c r="BD978" i="4" s="1"/>
  <c r="BE978" i="4" s="1"/>
  <c r="BC1321" i="4"/>
  <c r="BD1321" i="4" s="1"/>
  <c r="BE1321" i="4" s="1"/>
  <c r="BC1203" i="4"/>
  <c r="BD1203" i="4" s="1"/>
  <c r="BE1203" i="4" s="1"/>
  <c r="BC1621" i="4"/>
  <c r="BD1621" i="4" s="1"/>
  <c r="BE1621" i="4" s="1"/>
  <c r="BC1887" i="4"/>
  <c r="BD1887" i="4" s="1"/>
  <c r="BE1887" i="4" s="1"/>
  <c r="BC1901" i="4"/>
  <c r="BD1901" i="4" s="1"/>
  <c r="BE1901" i="4" s="1"/>
  <c r="BC1185" i="4"/>
  <c r="BD1185" i="4" s="1"/>
  <c r="BE1185" i="4" s="1"/>
  <c r="BC1864" i="4"/>
  <c r="BD1864" i="4" s="1"/>
  <c r="BE1864" i="4" s="1"/>
  <c r="BC977" i="4"/>
  <c r="BD977" i="4" s="1"/>
  <c r="BE977" i="4" s="1"/>
  <c r="BC1578" i="4"/>
  <c r="BD1578" i="4" s="1"/>
  <c r="BE1578" i="4" s="1"/>
  <c r="BC71" i="4"/>
  <c r="BD71" i="4" s="1"/>
  <c r="BE71" i="4" s="1"/>
  <c r="BC1108" i="4"/>
  <c r="BD1108" i="4" s="1"/>
  <c r="BE1108" i="4" s="1"/>
  <c r="BC1193" i="4"/>
  <c r="BD1193" i="4" s="1"/>
  <c r="BE1193" i="4" s="1"/>
  <c r="BC265" i="4"/>
  <c r="BD265" i="4" s="1"/>
  <c r="BE265" i="4" s="1"/>
  <c r="BC920" i="4"/>
  <c r="BD920" i="4" s="1"/>
  <c r="BE920" i="4" s="1"/>
  <c r="BC1473" i="4"/>
  <c r="BD1473" i="4" s="1"/>
  <c r="BE1473" i="4" s="1"/>
  <c r="BC1346" i="4"/>
  <c r="BD1346" i="4" s="1"/>
  <c r="BE1346" i="4" s="1"/>
  <c r="BC403" i="4"/>
  <c r="BD403" i="4" s="1"/>
  <c r="BE403" i="4" s="1"/>
  <c r="BC1938" i="4"/>
  <c r="BD1938" i="4" s="1"/>
  <c r="BE1938" i="4" s="1"/>
  <c r="BC120" i="4"/>
  <c r="BD120" i="4" s="1"/>
  <c r="BE120" i="4" s="1"/>
  <c r="BC423" i="4"/>
  <c r="BD423" i="4" s="1"/>
  <c r="BE423" i="4" s="1"/>
  <c r="BC675" i="4"/>
  <c r="BD675" i="4" s="1"/>
  <c r="BE675" i="4" s="1"/>
  <c r="BC1115" i="4"/>
  <c r="BD1115" i="4" s="1"/>
  <c r="BE1115" i="4" s="1"/>
  <c r="BC740" i="4"/>
  <c r="BD740" i="4" s="1"/>
  <c r="BE740" i="4" s="1"/>
  <c r="BC981" i="4"/>
  <c r="BD981" i="4" s="1"/>
  <c r="BE981" i="4" s="1"/>
  <c r="BC1487" i="4"/>
  <c r="BD1487" i="4" s="1"/>
  <c r="BE1487" i="4" s="1"/>
  <c r="BC931" i="4"/>
  <c r="BD931" i="4" s="1"/>
  <c r="BE931" i="4" s="1"/>
  <c r="BC21" i="4"/>
  <c r="BD21" i="4" s="1"/>
  <c r="BC1207" i="4"/>
  <c r="BD1207" i="4" s="1"/>
  <c r="BE1207" i="4" s="1"/>
  <c r="BC688" i="4"/>
  <c r="BD688" i="4" s="1"/>
  <c r="BE688" i="4" s="1"/>
  <c r="BC1602" i="4"/>
  <c r="BD1602" i="4" s="1"/>
  <c r="BE1602" i="4" s="1"/>
  <c r="BC1547" i="4"/>
  <c r="BD1547" i="4" s="1"/>
  <c r="BE1547" i="4" s="1"/>
  <c r="BC940" i="4"/>
  <c r="BD940" i="4" s="1"/>
  <c r="BE940" i="4" s="1"/>
  <c r="BC795" i="4"/>
  <c r="BD795" i="4" s="1"/>
  <c r="BE795" i="4" s="1"/>
  <c r="BC1343" i="4"/>
  <c r="BD1343" i="4" s="1"/>
  <c r="BE1343" i="4" s="1"/>
  <c r="BC1337" i="4"/>
  <c r="BD1337" i="4" s="1"/>
  <c r="BE1337" i="4" s="1"/>
  <c r="BC1755" i="4"/>
  <c r="BD1755" i="4" s="1"/>
  <c r="BE1755" i="4" s="1"/>
  <c r="BC1467" i="4"/>
  <c r="BD1467" i="4" s="1"/>
  <c r="BE1467" i="4" s="1"/>
  <c r="BC1574" i="4"/>
  <c r="BD1574" i="4" s="1"/>
  <c r="BE1574" i="4" s="1"/>
  <c r="BC725" i="4"/>
  <c r="BD725" i="4" s="1"/>
  <c r="BE725" i="4" s="1"/>
  <c r="BC1169" i="4"/>
  <c r="BD1169" i="4" s="1"/>
  <c r="BE1169" i="4" s="1"/>
  <c r="BC1496" i="4"/>
  <c r="BD1496" i="4" s="1"/>
  <c r="BE1496" i="4" s="1"/>
  <c r="BC1153" i="4"/>
  <c r="BD1153" i="4" s="1"/>
  <c r="BE1153" i="4" s="1"/>
  <c r="BC1330" i="4"/>
  <c r="BD1330" i="4" s="1"/>
  <c r="BE1330" i="4" s="1"/>
  <c r="BC431" i="4"/>
  <c r="BD431" i="4" s="1"/>
  <c r="BE431" i="4" s="1"/>
  <c r="BC1295" i="4"/>
  <c r="BD1295" i="4" s="1"/>
  <c r="BE1295" i="4" s="1"/>
  <c r="BC1502" i="4"/>
  <c r="BD1502" i="4" s="1"/>
  <c r="BE1502" i="4" s="1"/>
  <c r="BC217" i="4"/>
  <c r="BD217" i="4" s="1"/>
  <c r="BE217" i="4" s="1"/>
  <c r="BC609" i="4"/>
  <c r="BD609" i="4" s="1"/>
  <c r="BE609" i="4" s="1"/>
  <c r="BC1651" i="4"/>
  <c r="BD1651" i="4" s="1"/>
  <c r="BE1651" i="4" s="1"/>
  <c r="BC1843" i="4"/>
  <c r="BD1843" i="4" s="1"/>
  <c r="BE1843" i="4" s="1"/>
  <c r="BC1981" i="4"/>
  <c r="BD1981" i="4" s="1"/>
  <c r="BE1981" i="4" s="1"/>
  <c r="BC1655" i="4"/>
  <c r="BD1655" i="4" s="1"/>
  <c r="BE1655" i="4" s="1"/>
  <c r="BC1930" i="4"/>
  <c r="BD1930" i="4" s="1"/>
  <c r="BE1930" i="4" s="1"/>
  <c r="BC331" i="4"/>
  <c r="BD331" i="4" s="1"/>
  <c r="BE331" i="4" s="1"/>
  <c r="BC347" i="4"/>
  <c r="BD347" i="4" s="1"/>
  <c r="BE347" i="4" s="1"/>
  <c r="BC368" i="4"/>
  <c r="BD368" i="4" s="1"/>
  <c r="BE368" i="4" s="1"/>
  <c r="BC187" i="4"/>
  <c r="BD187" i="4" s="1"/>
  <c r="BE187" i="4" s="1"/>
  <c r="BC1976" i="4"/>
  <c r="BD1976" i="4" s="1"/>
  <c r="BE1976" i="4" s="1"/>
  <c r="BC507" i="4"/>
  <c r="BD507" i="4" s="1"/>
  <c r="BE507" i="4" s="1"/>
  <c r="BC31" i="4"/>
  <c r="BD31" i="4" s="1"/>
  <c r="BE31" i="4" s="1"/>
  <c r="BC302" i="4"/>
  <c r="BD302" i="4" s="1"/>
  <c r="BE302" i="4" s="1"/>
  <c r="BC300" i="4"/>
  <c r="BD300" i="4" s="1"/>
  <c r="BE300" i="4" s="1"/>
  <c r="BC450" i="4"/>
  <c r="BD450" i="4" s="1"/>
  <c r="BE450" i="4" s="1"/>
  <c r="BC971" i="4"/>
  <c r="BD971" i="4" s="1"/>
  <c r="BE971" i="4" s="1"/>
  <c r="BC296" i="4"/>
  <c r="BD296" i="4" s="1"/>
  <c r="BE296" i="4" s="1"/>
  <c r="BC927" i="4"/>
  <c r="BD927" i="4" s="1"/>
  <c r="BE927" i="4" s="1"/>
  <c r="BC919" i="4"/>
  <c r="BD919" i="4" s="1"/>
  <c r="BE919" i="4" s="1"/>
  <c r="BC987" i="4"/>
  <c r="BD987" i="4" s="1"/>
  <c r="BE987" i="4" s="1"/>
  <c r="BC1898" i="4"/>
  <c r="BD1898" i="4" s="1"/>
  <c r="BE1898" i="4" s="1"/>
  <c r="BC1906" i="4"/>
  <c r="BD1906" i="4" s="1"/>
  <c r="BE1906" i="4" s="1"/>
  <c r="BC935" i="4"/>
  <c r="BD935" i="4" s="1"/>
  <c r="BE935" i="4" s="1"/>
  <c r="BC48" i="4"/>
  <c r="BD48" i="4" s="1"/>
  <c r="BE48" i="4" s="1"/>
  <c r="BC304" i="4"/>
  <c r="BD304" i="4" s="1"/>
  <c r="BE304" i="4" s="1"/>
  <c r="BC53" i="4"/>
  <c r="BD53" i="4" s="1"/>
  <c r="BE53" i="4" s="1"/>
  <c r="BC819" i="4"/>
  <c r="BD819" i="4" s="1"/>
  <c r="BE819" i="4" s="1"/>
  <c r="BC572" i="4"/>
  <c r="BD572" i="4" s="1"/>
  <c r="BE572" i="4" s="1"/>
  <c r="BC183" i="4"/>
  <c r="BD183" i="4" s="1"/>
  <c r="BE183" i="4" s="1"/>
  <c r="BC392" i="4"/>
  <c r="BD392" i="4" s="1"/>
  <c r="BE392" i="4" s="1"/>
  <c r="BC416" i="4"/>
  <c r="BD416" i="4" s="1"/>
  <c r="BE416" i="4" s="1"/>
  <c r="BC256" i="4"/>
  <c r="BD256" i="4" s="1"/>
  <c r="BE256" i="4" s="1"/>
  <c r="BC839" i="4"/>
  <c r="BD839" i="4" s="1"/>
  <c r="BE839" i="4" s="1"/>
  <c r="BC320" i="4"/>
  <c r="BD320" i="4" s="1"/>
  <c r="BE320" i="4" s="1"/>
  <c r="BC94" i="4"/>
  <c r="BD94" i="4" s="1"/>
  <c r="BE94" i="4" s="1"/>
  <c r="BC552" i="4"/>
  <c r="BD552" i="4" s="1"/>
  <c r="BE552" i="4" s="1"/>
  <c r="BC567" i="4"/>
  <c r="BD567" i="4" s="1"/>
  <c r="BE567" i="4" s="1"/>
  <c r="BC495" i="4"/>
  <c r="BD495" i="4" s="1"/>
  <c r="BE495" i="4" s="1"/>
  <c r="BC244" i="4"/>
  <c r="BD244" i="4" s="1"/>
  <c r="BE244" i="4" s="1"/>
  <c r="BC289" i="4"/>
  <c r="BD289" i="4" s="1"/>
  <c r="BE289" i="4" s="1"/>
  <c r="BC1383" i="4"/>
  <c r="BD1383" i="4" s="1"/>
  <c r="BE1383" i="4" s="1"/>
  <c r="BC108" i="4"/>
  <c r="BD108" i="4" s="1"/>
  <c r="BE108" i="4" s="1"/>
  <c r="BC126" i="4"/>
  <c r="BD126" i="4" s="1"/>
  <c r="BE126" i="4" s="1"/>
  <c r="BC1141" i="4"/>
  <c r="BD1141" i="4" s="1"/>
  <c r="BE1141" i="4" s="1"/>
  <c r="BC1168" i="4"/>
  <c r="BD1168" i="4" s="1"/>
  <c r="BE1168" i="4" s="1"/>
  <c r="BC990" i="4"/>
  <c r="BD990" i="4" s="1"/>
  <c r="BE990" i="4" s="1"/>
  <c r="BC1310" i="4"/>
  <c r="BD1310" i="4" s="1"/>
  <c r="BE1310" i="4" s="1"/>
  <c r="BC1546" i="4"/>
  <c r="BD1546" i="4" s="1"/>
  <c r="BE1546" i="4" s="1"/>
  <c r="BC652" i="4"/>
  <c r="BD652" i="4" s="1"/>
  <c r="BE652" i="4" s="1"/>
  <c r="BC1029" i="4"/>
  <c r="BD1029" i="4" s="1"/>
  <c r="BE1029" i="4" s="1"/>
  <c r="BC293" i="4"/>
  <c r="BD293" i="4" s="1"/>
  <c r="BE293" i="4" s="1"/>
  <c r="BC1777" i="4"/>
  <c r="BD1777" i="4" s="1"/>
  <c r="BE1777" i="4" s="1"/>
  <c r="BC1788" i="4"/>
  <c r="BD1788" i="4" s="1"/>
  <c r="BE1788" i="4" s="1"/>
  <c r="BC537" i="4"/>
  <c r="BD537" i="4" s="1"/>
  <c r="BE537" i="4" s="1"/>
  <c r="BC900" i="4"/>
  <c r="BD900" i="4" s="1"/>
  <c r="BE900" i="4" s="1"/>
  <c r="BC1684" i="4"/>
  <c r="BD1684" i="4" s="1"/>
  <c r="BE1684" i="4" s="1"/>
  <c r="BC975" i="4"/>
  <c r="BD975" i="4" s="1"/>
  <c r="BE975" i="4" s="1"/>
  <c r="BC1804" i="4"/>
  <c r="BD1804" i="4" s="1"/>
  <c r="BE1804" i="4" s="1"/>
  <c r="BC373" i="4"/>
  <c r="BD373" i="4" s="1"/>
  <c r="BE373" i="4" s="1"/>
  <c r="BC802" i="4"/>
  <c r="BD802" i="4" s="1"/>
  <c r="BE802" i="4" s="1"/>
  <c r="BC950" i="4"/>
  <c r="BD950" i="4" s="1"/>
  <c r="BE950" i="4" s="1"/>
  <c r="BC366" i="4"/>
  <c r="BD366" i="4" s="1"/>
  <c r="BE366" i="4" s="1"/>
  <c r="BC807" i="4"/>
  <c r="BD807" i="4" s="1"/>
  <c r="BE807" i="4" s="1"/>
  <c r="BC112" i="4"/>
  <c r="BD112" i="4" s="1"/>
  <c r="BE112" i="4" s="1"/>
  <c r="BC503" i="4"/>
  <c r="BD503" i="4" s="1"/>
  <c r="BE503" i="4" s="1"/>
  <c r="BC367" i="4"/>
  <c r="BD367" i="4" s="1"/>
  <c r="BE367" i="4" s="1"/>
  <c r="BC222" i="4"/>
  <c r="BD222" i="4" s="1"/>
  <c r="BE222" i="4" s="1"/>
  <c r="BC140" i="4"/>
  <c r="BD140" i="4" s="1"/>
  <c r="BE140" i="4" s="1"/>
  <c r="BC1066" i="4"/>
  <c r="BD1066" i="4" s="1"/>
  <c r="BE1066" i="4" s="1"/>
  <c r="BC1017" i="4"/>
  <c r="BD1017" i="4" s="1"/>
  <c r="BE1017" i="4" s="1"/>
  <c r="BC1877" i="4"/>
  <c r="BD1877" i="4" s="1"/>
  <c r="BE1877" i="4" s="1"/>
  <c r="BC1839" i="4"/>
  <c r="BD1839" i="4" s="1"/>
  <c r="BE1839" i="4" s="1"/>
  <c r="BC1097" i="4"/>
  <c r="BD1097" i="4" s="1"/>
  <c r="BE1097" i="4" s="1"/>
  <c r="BC425" i="4"/>
  <c r="BD425" i="4" s="1"/>
  <c r="BE425" i="4" s="1"/>
  <c r="BC1149" i="4"/>
  <c r="BD1149" i="4" s="1"/>
  <c r="BE1149" i="4" s="1"/>
  <c r="BC1254" i="4"/>
  <c r="BD1254" i="4" s="1"/>
  <c r="BE1254" i="4" s="1"/>
  <c r="BC1816" i="4"/>
  <c r="BD1816" i="4" s="1"/>
  <c r="BE1816" i="4" s="1"/>
  <c r="BC1528" i="4"/>
  <c r="BD1528" i="4" s="1"/>
  <c r="BE1528" i="4" s="1"/>
  <c r="BC1060" i="4"/>
  <c r="BD1060" i="4" s="1"/>
  <c r="BE1060" i="4" s="1"/>
  <c r="BC1322" i="4"/>
  <c r="BD1322" i="4" s="1"/>
  <c r="BE1322" i="4" s="1"/>
  <c r="BC1872" i="4"/>
  <c r="BD1872" i="4" s="1"/>
  <c r="BE1872" i="4" s="1"/>
  <c r="BC824" i="4"/>
  <c r="BD824" i="4" s="1"/>
  <c r="BE824" i="4" s="1"/>
  <c r="BC1569" i="4"/>
  <c r="BD1569" i="4" s="1"/>
  <c r="BE1569" i="4" s="1"/>
  <c r="BC1122" i="4"/>
  <c r="BD1122" i="4" s="1"/>
  <c r="BE1122" i="4" s="1"/>
  <c r="BC1615" i="4"/>
  <c r="BD1615" i="4" s="1"/>
  <c r="BE1615" i="4" s="1"/>
  <c r="BC1237" i="4"/>
  <c r="BD1237" i="4" s="1"/>
  <c r="BE1237" i="4" s="1"/>
  <c r="BC1577" i="4"/>
  <c r="BD1577" i="4" s="1"/>
  <c r="BE1577" i="4" s="1"/>
  <c r="BC1138" i="4"/>
  <c r="BD1138" i="4" s="1"/>
  <c r="BE1138" i="4" s="1"/>
  <c r="BC1476" i="4"/>
  <c r="BD1476" i="4" s="1"/>
  <c r="BE1476" i="4" s="1"/>
  <c r="BC97" i="4"/>
  <c r="BD97" i="4" s="1"/>
  <c r="BE97" i="4" s="1"/>
  <c r="BC1183" i="4"/>
  <c r="BD1183" i="4" s="1"/>
  <c r="BE1183" i="4" s="1"/>
  <c r="BC1175" i="4"/>
  <c r="BD1175" i="4" s="1"/>
  <c r="BE1175" i="4" s="1"/>
  <c r="BC324" i="4"/>
  <c r="BD324" i="4" s="1"/>
  <c r="BE324" i="4" s="1"/>
  <c r="BC310" i="4"/>
  <c r="BD310" i="4" s="1"/>
  <c r="BE310" i="4" s="1"/>
  <c r="BC43" i="4"/>
  <c r="BD43" i="4" s="1"/>
  <c r="BE43" i="4" s="1"/>
  <c r="BC412" i="4"/>
  <c r="BD412" i="4" s="1"/>
  <c r="BE412" i="4" s="1"/>
  <c r="BC138" i="4"/>
  <c r="BD138" i="4" s="1"/>
  <c r="BE138" i="4" s="1"/>
  <c r="BC1865" i="4"/>
  <c r="BD1865" i="4" s="1"/>
  <c r="BE1865" i="4" s="1"/>
  <c r="BC1465" i="4"/>
  <c r="BD1465" i="4" s="1"/>
  <c r="BE1465" i="4" s="1"/>
  <c r="BC1606" i="4"/>
  <c r="BD1606" i="4" s="1"/>
  <c r="BE1606" i="4" s="1"/>
  <c r="BC1329" i="4"/>
  <c r="BD1329" i="4" s="1"/>
  <c r="BE1329" i="4" s="1"/>
  <c r="BC664" i="4"/>
  <c r="BD664" i="4" s="1"/>
  <c r="BE664" i="4" s="1"/>
  <c r="BC596" i="4"/>
  <c r="BD596" i="4" s="1"/>
  <c r="BE596" i="4" s="1"/>
  <c r="BC1057" i="4"/>
  <c r="BD1057" i="4" s="1"/>
  <c r="BE1057" i="4" s="1"/>
  <c r="BC662" i="4"/>
  <c r="BD662" i="4" s="1"/>
  <c r="BE662" i="4" s="1"/>
  <c r="BC1362" i="4"/>
  <c r="BD1362" i="4" s="1"/>
  <c r="BE1362" i="4" s="1"/>
  <c r="BC1618" i="4"/>
  <c r="BD1618" i="4" s="1"/>
  <c r="BE1618" i="4" s="1"/>
  <c r="BC1516" i="4"/>
  <c r="BD1516" i="4" s="1"/>
  <c r="BE1516" i="4" s="1"/>
  <c r="BC1021" i="4"/>
  <c r="BD1021" i="4" s="1"/>
  <c r="BE1021" i="4" s="1"/>
  <c r="BC1401" i="4"/>
  <c r="BD1401" i="4" s="1"/>
  <c r="BE1401" i="4" s="1"/>
  <c r="BC993" i="4"/>
  <c r="BD993" i="4" s="1"/>
  <c r="BE993" i="4" s="1"/>
  <c r="BC733" i="4"/>
  <c r="BD733" i="4" s="1"/>
  <c r="BE733" i="4" s="1"/>
  <c r="BC533" i="4"/>
  <c r="BD533" i="4" s="1"/>
  <c r="BE533" i="4" s="1"/>
  <c r="BC1482" i="4"/>
  <c r="BD1482" i="4" s="1"/>
  <c r="BE1482" i="4" s="1"/>
  <c r="BC1828" i="4"/>
  <c r="BD1828" i="4" s="1"/>
  <c r="BE1828" i="4" s="1"/>
  <c r="BC1929" i="4"/>
  <c r="BD1929" i="4" s="1"/>
  <c r="BE1929" i="4" s="1"/>
  <c r="BC1300" i="4"/>
  <c r="BD1300" i="4" s="1"/>
  <c r="BE1300" i="4" s="1"/>
  <c r="BC589" i="4"/>
  <c r="BD589" i="4" s="1"/>
  <c r="BE589" i="4" s="1"/>
  <c r="BC915" i="4"/>
  <c r="BD915" i="4" s="1"/>
  <c r="BE915" i="4" s="1"/>
  <c r="BC19" i="4"/>
  <c r="BD19" i="4" s="1"/>
  <c r="BC67" i="4"/>
  <c r="BD67" i="4" s="1"/>
  <c r="BE67" i="4" s="1"/>
  <c r="BC128" i="4"/>
  <c r="BD128" i="4" s="1"/>
  <c r="BE128" i="4" s="1"/>
  <c r="BC1978" i="4"/>
  <c r="BD1978" i="4" s="1"/>
  <c r="BE1978" i="4" s="1"/>
  <c r="BC566" i="4"/>
  <c r="BD566" i="4" s="1"/>
  <c r="BE566" i="4" s="1"/>
  <c r="BC750" i="4"/>
  <c r="BD750" i="4" s="1"/>
  <c r="BE750" i="4" s="1"/>
  <c r="BC557" i="4"/>
  <c r="BD557" i="4" s="1"/>
  <c r="BE557" i="4" s="1"/>
  <c r="BC517" i="4"/>
  <c r="BD517" i="4" s="1"/>
  <c r="BE517" i="4" s="1"/>
  <c r="BC1027" i="4"/>
  <c r="BD1027" i="4" s="1"/>
  <c r="BE1027" i="4" s="1"/>
  <c r="BC1265" i="4"/>
  <c r="BD1265" i="4" s="1"/>
  <c r="BE1265" i="4" s="1"/>
  <c r="BC1947" i="4"/>
  <c r="BD1947" i="4" s="1"/>
  <c r="BE1947" i="4" s="1"/>
  <c r="BC960" i="4"/>
  <c r="BD960" i="4" s="1"/>
  <c r="BE960" i="4" s="1"/>
  <c r="BC34" i="4"/>
  <c r="BD34" i="4" s="1"/>
  <c r="BE34" i="4" s="1"/>
  <c r="BC697" i="4"/>
  <c r="BD697" i="4" s="1"/>
  <c r="BE697" i="4" s="1"/>
  <c r="BC465" i="4"/>
  <c r="BD465" i="4" s="1"/>
  <c r="BE465" i="4" s="1"/>
  <c r="BC159" i="4"/>
  <c r="BD159" i="4" s="1"/>
  <c r="BE159" i="4" s="1"/>
  <c r="BC546" i="4"/>
  <c r="BD546" i="4" s="1"/>
  <c r="BE546" i="4" s="1"/>
  <c r="BC923" i="4"/>
  <c r="BD923" i="4" s="1"/>
  <c r="BE923" i="4" s="1"/>
  <c r="BC1039" i="4"/>
  <c r="BD1039" i="4" s="1"/>
  <c r="BE1039" i="4" s="1"/>
  <c r="BC1197" i="4"/>
  <c r="BD1197" i="4" s="1"/>
  <c r="BE1197" i="4" s="1"/>
  <c r="BC875" i="4"/>
  <c r="BD875" i="4" s="1"/>
  <c r="BE875" i="4" s="1"/>
  <c r="BC1483" i="4"/>
  <c r="BD1483" i="4" s="1"/>
  <c r="BE1483" i="4" s="1"/>
  <c r="BC1238" i="4"/>
  <c r="BD1238" i="4" s="1"/>
  <c r="BE1238" i="4" s="1"/>
  <c r="BC1809" i="4"/>
  <c r="BD1809" i="4" s="1"/>
  <c r="BE1809" i="4" s="1"/>
  <c r="BC813" i="4"/>
  <c r="BD813" i="4" s="1"/>
  <c r="BE813" i="4" s="1"/>
  <c r="BC1094" i="4"/>
  <c r="BD1094" i="4" s="1"/>
  <c r="BE1094" i="4" s="1"/>
  <c r="BC1949" i="4"/>
  <c r="BD1949" i="4" s="1"/>
  <c r="BE1949" i="4" s="1"/>
  <c r="BC1123" i="4"/>
  <c r="BD1123" i="4" s="1"/>
  <c r="BE1123" i="4" s="1"/>
  <c r="BC850" i="4"/>
  <c r="BD850" i="4" s="1"/>
  <c r="BE850" i="4" s="1"/>
  <c r="BC479" i="4"/>
  <c r="BD479" i="4" s="1"/>
  <c r="BE479" i="4" s="1"/>
  <c r="BC472" i="4"/>
  <c r="BD472" i="4" s="1"/>
  <c r="BE472" i="4" s="1"/>
  <c r="BC1601" i="4"/>
  <c r="BD1601" i="4" s="1"/>
  <c r="BE1601" i="4" s="1"/>
  <c r="BC1164" i="4"/>
  <c r="BD1164" i="4" s="1"/>
  <c r="BE1164" i="4" s="1"/>
  <c r="BC297" i="4"/>
  <c r="BD297" i="4" s="1"/>
  <c r="BE297" i="4" s="1"/>
  <c r="BC1156" i="4"/>
  <c r="BD1156" i="4" s="1"/>
  <c r="BE1156" i="4" s="1"/>
  <c r="BC846" i="4"/>
  <c r="BD846" i="4" s="1"/>
  <c r="BE846" i="4" s="1"/>
  <c r="BC1765" i="4"/>
  <c r="BD1765" i="4" s="1"/>
  <c r="BE1765" i="4" s="1"/>
  <c r="BC1499" i="4"/>
  <c r="BD1499" i="4" s="1"/>
  <c r="BE1499" i="4" s="1"/>
  <c r="BC551" i="4"/>
  <c r="BD551" i="4" s="1"/>
  <c r="BE551" i="4" s="1"/>
  <c r="BC433" i="4"/>
  <c r="BD433" i="4" s="1"/>
  <c r="BE433" i="4" s="1"/>
  <c r="BC394" i="4"/>
  <c r="BD394" i="4" s="1"/>
  <c r="BE394" i="4" s="1"/>
  <c r="BC579" i="4"/>
  <c r="BD579" i="4" s="1"/>
  <c r="BE579" i="4" s="1"/>
  <c r="BC348" i="4"/>
  <c r="BD348" i="4" s="1"/>
  <c r="BE348" i="4" s="1"/>
  <c r="BC459" i="4"/>
  <c r="BD459" i="4" s="1"/>
  <c r="BE459" i="4" s="1"/>
  <c r="BC1320" i="4"/>
  <c r="BD1320" i="4" s="1"/>
  <c r="BE1320" i="4" s="1"/>
  <c r="BC1701" i="4"/>
  <c r="BD1701" i="4" s="1"/>
  <c r="BE1701" i="4" s="1"/>
  <c r="BC1548" i="4"/>
  <c r="BD1548" i="4" s="1"/>
  <c r="BE1548" i="4" s="1"/>
  <c r="BC171" i="4"/>
  <c r="BD171" i="4" s="1"/>
  <c r="BE171" i="4" s="1"/>
  <c r="BC952" i="4"/>
  <c r="BD952" i="4" s="1"/>
  <c r="BE952" i="4" s="1"/>
  <c r="BC1738" i="4"/>
  <c r="BD1738" i="4" s="1"/>
  <c r="BE1738" i="4" s="1"/>
  <c r="BC701" i="4"/>
  <c r="BD701" i="4" s="1"/>
  <c r="BE701" i="4" s="1"/>
  <c r="BC1520" i="4"/>
  <c r="BD1520" i="4" s="1"/>
  <c r="BE1520" i="4" s="1"/>
  <c r="BC181" i="4"/>
  <c r="BD181" i="4" s="1"/>
  <c r="BE181" i="4" s="1"/>
  <c r="BC640" i="4"/>
  <c r="BD640" i="4" s="1"/>
  <c r="BE640" i="4" s="1"/>
  <c r="BC821" i="4"/>
  <c r="BD821" i="4" s="1"/>
  <c r="BE821" i="4" s="1"/>
  <c r="BC806" i="4"/>
  <c r="BD806" i="4" s="1"/>
  <c r="BE806" i="4" s="1"/>
  <c r="BC889" i="4"/>
  <c r="BD889" i="4" s="1"/>
  <c r="BE889" i="4" s="1"/>
  <c r="BC1427" i="4"/>
  <c r="BD1427" i="4" s="1"/>
  <c r="BE1427" i="4" s="1"/>
  <c r="BC1775" i="4"/>
  <c r="BD1775" i="4" s="1"/>
  <c r="BE1775" i="4" s="1"/>
  <c r="BC844" i="4"/>
  <c r="BD844" i="4" s="1"/>
  <c r="BE844" i="4" s="1"/>
  <c r="BC1776" i="4"/>
  <c r="BD1776" i="4" s="1"/>
  <c r="BE1776" i="4" s="1"/>
  <c r="BC1660" i="4"/>
  <c r="BD1660" i="4" s="1"/>
  <c r="BE1660" i="4" s="1"/>
  <c r="BC1114" i="4"/>
  <c r="BD1114" i="4" s="1"/>
  <c r="BE1114" i="4" s="1"/>
  <c r="BC1598" i="4"/>
  <c r="BD1598" i="4" s="1"/>
  <c r="BE1598" i="4" s="1"/>
  <c r="BC749" i="4"/>
  <c r="BD749" i="4" s="1"/>
  <c r="BE749" i="4" s="1"/>
  <c r="BC80" i="4"/>
  <c r="BD80" i="4" s="1"/>
  <c r="BE80" i="4" s="1"/>
  <c r="BC691" i="4"/>
  <c r="BD691" i="4" s="1"/>
  <c r="BE691" i="4" s="1"/>
  <c r="BC1746" i="4"/>
  <c r="BD1746" i="4" s="1"/>
  <c r="BE1746" i="4" s="1"/>
  <c r="BC847" i="4"/>
  <c r="BD847" i="4" s="1"/>
  <c r="BE847" i="4" s="1"/>
  <c r="BC354" i="4"/>
  <c r="BD354" i="4" s="1"/>
  <c r="BE354" i="4" s="1"/>
  <c r="BC207" i="4"/>
  <c r="BD207" i="4" s="1"/>
  <c r="BE207" i="4" s="1"/>
  <c r="BC1741" i="4"/>
  <c r="BD1741" i="4" s="1"/>
  <c r="BE1741" i="4" s="1"/>
  <c r="BC1820" i="4"/>
  <c r="BD1820" i="4" s="1"/>
  <c r="BE1820" i="4" s="1"/>
  <c r="BC1825" i="4"/>
  <c r="BD1825" i="4" s="1"/>
  <c r="BE1825" i="4" s="1"/>
  <c r="BC245" i="4"/>
  <c r="BD245" i="4" s="1"/>
  <c r="BE245" i="4" s="1"/>
  <c r="BC1444" i="4"/>
  <c r="BD1444" i="4" s="1"/>
  <c r="BE1444" i="4" s="1"/>
  <c r="BC121" i="4"/>
  <c r="BD121" i="4" s="1"/>
  <c r="BE121" i="4" s="1"/>
  <c r="BC1536" i="4"/>
  <c r="BD1536" i="4" s="1"/>
  <c r="BE1536" i="4" s="1"/>
  <c r="BC1150" i="4"/>
  <c r="BD1150" i="4" s="1"/>
  <c r="BE1150" i="4" s="1"/>
  <c r="BC1868" i="4"/>
  <c r="BD1868" i="4" s="1"/>
  <c r="BE1868" i="4" s="1"/>
  <c r="BC1779" i="4"/>
  <c r="BD1779" i="4" s="1"/>
  <c r="BE1779" i="4" s="1"/>
  <c r="BC612" i="4"/>
  <c r="BD612" i="4" s="1"/>
  <c r="BE612" i="4" s="1"/>
  <c r="BC1526" i="4"/>
  <c r="BD1526" i="4" s="1"/>
  <c r="BE1526" i="4" s="1"/>
  <c r="BC292" i="4"/>
  <c r="BD292" i="4" s="1"/>
  <c r="BE292" i="4" s="1"/>
  <c r="BC1519" i="4"/>
  <c r="BD1519" i="4" s="1"/>
  <c r="BE1519" i="4" s="1"/>
  <c r="BC1283" i="4"/>
  <c r="BD1283" i="4" s="1"/>
  <c r="BE1283" i="4" s="1"/>
  <c r="BC1468" i="4"/>
  <c r="BD1468" i="4" s="1"/>
  <c r="BE1468" i="4" s="1"/>
  <c r="BC1073" i="4"/>
  <c r="BD1073" i="4" s="1"/>
  <c r="BE1073" i="4" s="1"/>
  <c r="BC584" i="4"/>
  <c r="BD584" i="4" s="1"/>
  <c r="BE584" i="4" s="1"/>
  <c r="BC1051" i="4"/>
  <c r="BD1051" i="4" s="1"/>
  <c r="BE1051" i="4" s="1"/>
  <c r="BC700" i="4"/>
  <c r="BD700" i="4" s="1"/>
  <c r="BE700" i="4" s="1"/>
  <c r="BC1008" i="4"/>
  <c r="BD1008" i="4" s="1"/>
  <c r="BE1008" i="4" s="1"/>
  <c r="BC1490" i="4"/>
  <c r="BD1490" i="4" s="1"/>
  <c r="BE1490" i="4" s="1"/>
  <c r="BC395" i="4"/>
  <c r="BD395" i="4" s="1"/>
  <c r="BE395" i="4" s="1"/>
  <c r="BC284" i="4"/>
  <c r="BD284" i="4" s="1"/>
  <c r="BE284" i="4" s="1"/>
  <c r="BC273" i="4"/>
  <c r="BD273" i="4" s="1"/>
  <c r="BE273" i="4" s="1"/>
  <c r="BC1159" i="4"/>
  <c r="BD1159" i="4" s="1"/>
  <c r="BE1159" i="4" s="1"/>
  <c r="BC1725" i="4"/>
  <c r="BD1725" i="4" s="1"/>
  <c r="BE1725" i="4" s="1"/>
  <c r="BC1926" i="4"/>
  <c r="BD1926" i="4" s="1"/>
  <c r="BE1926" i="4" s="1"/>
  <c r="BC763" i="4"/>
  <c r="BD763" i="4" s="1"/>
  <c r="BE763" i="4" s="1"/>
  <c r="BC1431" i="4"/>
  <c r="BD1431" i="4" s="1"/>
  <c r="BE1431" i="4" s="1"/>
  <c r="BC1557" i="4"/>
  <c r="BD1557" i="4" s="1"/>
  <c r="BE1557" i="4" s="1"/>
  <c r="BC994" i="4"/>
  <c r="BD994" i="4" s="1"/>
  <c r="BE994" i="4" s="1"/>
  <c r="BC1719" i="4"/>
  <c r="BD1719" i="4" s="1"/>
  <c r="BE1719" i="4" s="1"/>
  <c r="BC1512" i="4"/>
  <c r="BD1512" i="4" s="1"/>
  <c r="BE1512" i="4" s="1"/>
  <c r="BC1213" i="4"/>
  <c r="BD1213" i="4" s="1"/>
  <c r="BE1213" i="4" s="1"/>
  <c r="BC1403" i="4"/>
  <c r="BD1403" i="4" s="1"/>
  <c r="BE1403" i="4" s="1"/>
  <c r="BC1463" i="4"/>
  <c r="BD1463" i="4" s="1"/>
  <c r="BE1463" i="4" s="1"/>
  <c r="BC1084" i="4"/>
  <c r="BD1084" i="4" s="1"/>
  <c r="BE1084" i="4" s="1"/>
  <c r="BC944" i="4"/>
  <c r="BD944" i="4" s="1"/>
  <c r="BE944" i="4" s="1"/>
  <c r="BC1991" i="4"/>
  <c r="BD1991" i="4" s="1"/>
  <c r="BE1991" i="4" s="1"/>
  <c r="BC849" i="4"/>
  <c r="BD849" i="4" s="1"/>
  <c r="BE849" i="4" s="1"/>
  <c r="BC667" i="4"/>
  <c r="BD667" i="4" s="1"/>
  <c r="BE667" i="4" s="1"/>
  <c r="BC549" i="4"/>
  <c r="BD549" i="4" s="1"/>
  <c r="BE549" i="4" s="1"/>
  <c r="BC581" i="4"/>
  <c r="BD581" i="4" s="1"/>
  <c r="BE581" i="4" s="1"/>
  <c r="BC1452" i="4"/>
  <c r="BD1452" i="4" s="1"/>
  <c r="BE1452" i="4" s="1"/>
  <c r="BC1641" i="4"/>
  <c r="BD1641" i="4" s="1"/>
  <c r="BE1641" i="4" s="1"/>
  <c r="BC1085" i="4"/>
  <c r="BD1085" i="4" s="1"/>
  <c r="BE1085" i="4" s="1"/>
  <c r="BC1673" i="4"/>
  <c r="BD1673" i="4" s="1"/>
  <c r="BE1673" i="4" s="1"/>
  <c r="BC598" i="4"/>
  <c r="BD598" i="4" s="1"/>
  <c r="BE598" i="4" s="1"/>
  <c r="BC650" i="4"/>
  <c r="BD650" i="4" s="1"/>
  <c r="BE650" i="4" s="1"/>
  <c r="BC1247" i="4"/>
  <c r="BD1247" i="4" s="1"/>
  <c r="BE1247" i="4" s="1"/>
  <c r="BC480" i="4"/>
  <c r="BD480" i="4" s="1"/>
  <c r="BE480" i="4" s="1"/>
  <c r="BC426" i="4"/>
  <c r="BD426" i="4" s="1"/>
  <c r="BE426" i="4" s="1"/>
  <c r="BC528" i="4"/>
  <c r="BD528" i="4" s="1"/>
  <c r="BE528" i="4" s="1"/>
  <c r="BC236" i="4"/>
  <c r="BD236" i="4" s="1"/>
  <c r="BE236" i="4" s="1"/>
  <c r="BC759" i="4"/>
  <c r="BD759" i="4" s="1"/>
  <c r="BE759" i="4" s="1"/>
  <c r="BC899" i="4"/>
  <c r="BD899" i="4" s="1"/>
  <c r="BE899" i="4" s="1"/>
  <c r="BC1905" i="4"/>
  <c r="BD1905" i="4" s="1"/>
  <c r="BE1905" i="4" s="1"/>
  <c r="BC648" i="4"/>
  <c r="BD648" i="4" s="1"/>
  <c r="BE648" i="4" s="1"/>
  <c r="BC966" i="4"/>
  <c r="BD966" i="4" s="1"/>
  <c r="BE966" i="4" s="1"/>
  <c r="BC1334" i="4"/>
  <c r="BD1334" i="4" s="1"/>
  <c r="BE1334" i="4" s="1"/>
  <c r="BC1400" i="4"/>
  <c r="BD1400" i="4" s="1"/>
  <c r="BE1400" i="4" s="1"/>
  <c r="BC836" i="4"/>
  <c r="BD836" i="4" s="1"/>
  <c r="BE836" i="4" s="1"/>
  <c r="BC1416" i="4"/>
  <c r="BD1416" i="4" s="1"/>
  <c r="BE1416" i="4" s="1"/>
  <c r="BC1109" i="4"/>
  <c r="BD1109" i="4" s="1"/>
  <c r="BE1109" i="4" s="1"/>
  <c r="BC632" i="4"/>
  <c r="BD632" i="4" s="1"/>
  <c r="BE632" i="4" s="1"/>
  <c r="BC1774" i="4"/>
  <c r="BD1774" i="4" s="1"/>
  <c r="BE1774" i="4" s="1"/>
  <c r="BC674" i="4"/>
  <c r="BD674" i="4" s="1"/>
  <c r="BE674" i="4" s="1"/>
  <c r="BC939" i="4"/>
  <c r="BD939" i="4" s="1"/>
  <c r="BE939" i="4" s="1"/>
  <c r="BC757" i="4"/>
  <c r="BD757" i="4" s="1"/>
  <c r="BE757" i="4" s="1"/>
  <c r="BC1740" i="4"/>
  <c r="BD1740" i="4" s="1"/>
  <c r="BE1740" i="4" s="1"/>
  <c r="BC946" i="4"/>
  <c r="BD946" i="4" s="1"/>
  <c r="BE946" i="4" s="1"/>
  <c r="BC1036" i="4"/>
  <c r="BD1036" i="4" s="1"/>
  <c r="BE1036" i="4" s="1"/>
  <c r="BC1195" i="4"/>
  <c r="BD1195" i="4" s="1"/>
  <c r="BE1195" i="4" s="1"/>
  <c r="BC1859" i="4"/>
  <c r="BD1859" i="4" s="1"/>
  <c r="BE1859" i="4" s="1"/>
  <c r="BC1969" i="4"/>
  <c r="BD1969" i="4" s="1"/>
  <c r="BE1969" i="4" s="1"/>
  <c r="BC1475" i="4"/>
  <c r="BD1475" i="4" s="1"/>
  <c r="BE1475" i="4" s="1"/>
  <c r="BC941" i="4"/>
  <c r="BD941" i="4" s="1"/>
  <c r="BE941" i="4" s="1"/>
  <c r="BC1691" i="4"/>
  <c r="BD1691" i="4" s="1"/>
  <c r="BE1691" i="4" s="1"/>
  <c r="BC1727" i="4"/>
  <c r="BD1727" i="4" s="1"/>
  <c r="BE1727" i="4" s="1"/>
  <c r="BC260" i="4"/>
  <c r="BD260" i="4" s="1"/>
  <c r="BE260" i="4" s="1"/>
  <c r="BC728" i="4"/>
  <c r="BD728" i="4" s="1"/>
  <c r="BE728" i="4" s="1"/>
  <c r="BC1565" i="4"/>
  <c r="BD1565" i="4" s="1"/>
  <c r="BE1565" i="4" s="1"/>
  <c r="BC610" i="4"/>
  <c r="BD610" i="4" s="1"/>
  <c r="BE610" i="4" s="1"/>
  <c r="BC823" i="4"/>
  <c r="BD823" i="4" s="1"/>
  <c r="BE823" i="4" s="1"/>
  <c r="BC274" i="4"/>
  <c r="BD274" i="4" s="1"/>
  <c r="BE274" i="4" s="1"/>
  <c r="BC1945" i="4"/>
  <c r="BD1945" i="4" s="1"/>
  <c r="BE1945" i="4" s="1"/>
  <c r="BC1492" i="4"/>
  <c r="BD1492" i="4" s="1"/>
  <c r="BE1492" i="4" s="1"/>
  <c r="BC1217" i="4"/>
  <c r="BD1217" i="4" s="1"/>
  <c r="BE1217" i="4" s="1"/>
  <c r="BC877" i="4"/>
  <c r="BD877" i="4" s="1"/>
  <c r="BE877" i="4" s="1"/>
  <c r="BC1729" i="4"/>
  <c r="BD1729" i="4" s="1"/>
  <c r="BE1729" i="4" s="1"/>
  <c r="BC660" i="4"/>
  <c r="BD660" i="4" s="1"/>
  <c r="BE660" i="4" s="1"/>
  <c r="BC1860" i="4"/>
  <c r="BD1860" i="4" s="1"/>
  <c r="BE1860" i="4" s="1"/>
  <c r="BC1112" i="4"/>
  <c r="BD1112" i="4" s="1"/>
  <c r="BE1112" i="4" s="1"/>
  <c r="BC1982" i="4"/>
  <c r="BD1982" i="4" s="1"/>
  <c r="BE1982" i="4" s="1"/>
  <c r="BC1726" i="4"/>
  <c r="BD1726" i="4" s="1"/>
  <c r="BE1726" i="4" s="1"/>
  <c r="BC1703" i="4"/>
  <c r="BD1703" i="4" s="1"/>
  <c r="BE1703" i="4" s="1"/>
  <c r="BC1927" i="4"/>
  <c r="BD1927" i="4" s="1"/>
  <c r="BE1927" i="4" s="1"/>
  <c r="BC834" i="4"/>
  <c r="BD834" i="4" s="1"/>
  <c r="BE834" i="4" s="1"/>
  <c r="BC1594" i="4"/>
  <c r="BD1594" i="4" s="1"/>
  <c r="BE1594" i="4" s="1"/>
  <c r="BC1805" i="4"/>
  <c r="BD1805" i="4" s="1"/>
  <c r="BE1805" i="4" s="1"/>
  <c r="BC1672" i="4"/>
  <c r="BD1672" i="4" s="1"/>
  <c r="BE1672" i="4" s="1"/>
  <c r="BC1461" i="4"/>
  <c r="BD1461" i="4" s="1"/>
  <c r="BE1461" i="4" s="1"/>
  <c r="BC1068" i="4"/>
  <c r="BD1068" i="4" s="1"/>
  <c r="BE1068" i="4" s="1"/>
  <c r="BC637" i="4"/>
  <c r="BD637" i="4" s="1"/>
  <c r="BE637" i="4" s="1"/>
  <c r="BC590" i="4"/>
  <c r="BD590" i="4" s="1"/>
  <c r="BE590" i="4" s="1"/>
  <c r="BC801" i="4"/>
  <c r="BD801" i="4" s="1"/>
  <c r="BE801" i="4" s="1"/>
  <c r="BC1543" i="4"/>
  <c r="BD1543" i="4" s="1"/>
  <c r="BE1543" i="4" s="1"/>
  <c r="BC1639" i="4"/>
  <c r="BD1639" i="4" s="1"/>
  <c r="BE1639" i="4" s="1"/>
  <c r="BC1715" i="4"/>
  <c r="BD1715" i="4" s="1"/>
  <c r="BE1715" i="4" s="1"/>
  <c r="BC1722" i="4"/>
  <c r="BD1722" i="4" s="1"/>
  <c r="BE1722" i="4" s="1"/>
  <c r="BC1486" i="4"/>
  <c r="BD1486" i="4" s="1"/>
  <c r="BE1486" i="4" s="1"/>
  <c r="BC1955" i="4"/>
  <c r="BD1955" i="4" s="1"/>
  <c r="BE1955" i="4" s="1"/>
  <c r="BC980" i="4"/>
  <c r="BD980" i="4" s="1"/>
  <c r="BE980" i="4" s="1"/>
  <c r="BC1562" i="4"/>
  <c r="BD1562" i="4" s="1"/>
  <c r="BE1562" i="4" s="1"/>
  <c r="BC1882" i="4"/>
  <c r="BD1882" i="4" s="1"/>
  <c r="BE1882" i="4" s="1"/>
  <c r="BC983" i="4"/>
  <c r="BD983" i="4" s="1"/>
  <c r="BE983" i="4" s="1"/>
  <c r="BC266" i="4"/>
  <c r="BD266" i="4" s="1"/>
  <c r="BE266" i="4" s="1"/>
  <c r="BC1818" i="4"/>
  <c r="BD1818" i="4" s="1"/>
  <c r="BE1818" i="4" s="1"/>
  <c r="BC1143" i="4"/>
  <c r="BD1143" i="4" s="1"/>
  <c r="BE1143" i="4" s="1"/>
  <c r="BC70" i="4"/>
  <c r="BD70" i="4" s="1"/>
  <c r="BE70" i="4" s="1"/>
  <c r="BC111" i="4"/>
  <c r="BD111" i="4" s="1"/>
  <c r="BE111" i="4" s="1"/>
  <c r="BC911" i="4"/>
  <c r="BD911" i="4" s="1"/>
  <c r="BE911" i="4" s="1"/>
  <c r="BC904" i="4"/>
  <c r="BD904" i="4" s="1"/>
  <c r="BE904" i="4" s="1"/>
  <c r="BC92" i="4"/>
  <c r="BD92" i="4" s="1"/>
  <c r="BE92" i="4" s="1"/>
  <c r="BC1034" i="4"/>
  <c r="BD1034" i="4" s="1"/>
  <c r="BE1034" i="4" s="1"/>
  <c r="BC1412" i="4"/>
  <c r="BD1412" i="4" s="1"/>
  <c r="BE1412" i="4" s="1"/>
  <c r="BC484" i="4"/>
  <c r="BD484" i="4" s="1"/>
  <c r="BE484" i="4" s="1"/>
  <c r="BC1003" i="4"/>
  <c r="BD1003" i="4" s="1"/>
  <c r="BE1003" i="4" s="1"/>
  <c r="BC1246" i="4"/>
  <c r="BD1246" i="4" s="1"/>
  <c r="BE1246" i="4" s="1"/>
  <c r="BC1028" i="4"/>
  <c r="BD1028" i="4" s="1"/>
  <c r="BE1028" i="4" s="1"/>
  <c r="BC1742" i="4"/>
  <c r="BD1742" i="4" s="1"/>
  <c r="BE1742" i="4" s="1"/>
  <c r="BC905" i="4"/>
  <c r="BD905" i="4" s="1"/>
  <c r="BE905" i="4" s="1"/>
  <c r="BC1131" i="4"/>
  <c r="BD1131" i="4" s="1"/>
  <c r="BE1131" i="4" s="1"/>
  <c r="BC1538" i="4"/>
  <c r="BD1538" i="4" s="1"/>
  <c r="BE1538" i="4" s="1"/>
  <c r="BC1058" i="4"/>
  <c r="BD1058" i="4" s="1"/>
  <c r="BE1058" i="4" s="1"/>
  <c r="BC26" i="4"/>
  <c r="BD26" i="4" s="1"/>
  <c r="BC1544" i="4"/>
  <c r="BD1544" i="4" s="1"/>
  <c r="BE1544" i="4" s="1"/>
  <c r="BC548" i="4"/>
  <c r="BD548" i="4" s="1"/>
  <c r="BE548" i="4" s="1"/>
  <c r="BC1503" i="4"/>
  <c r="BD1503" i="4" s="1"/>
  <c r="BE1503" i="4" s="1"/>
  <c r="BC1856" i="4"/>
  <c r="BD1856" i="4" s="1"/>
  <c r="BE1856" i="4" s="1"/>
  <c r="BC1148" i="4"/>
  <c r="BD1148" i="4" s="1"/>
  <c r="BE1148" i="4" s="1"/>
  <c r="BC976" i="4"/>
  <c r="BD976" i="4" s="1"/>
  <c r="BE976" i="4" s="1"/>
  <c r="BC198" i="4"/>
  <c r="BD198" i="4" s="1"/>
  <c r="BE198" i="4" s="1"/>
  <c r="BC891" i="4"/>
  <c r="BD891" i="4" s="1"/>
  <c r="BE891" i="4" s="1"/>
  <c r="BC1704" i="4"/>
  <c r="BD1704" i="4" s="1"/>
  <c r="BE1704" i="4" s="1"/>
  <c r="BC1007" i="4"/>
  <c r="BD1007" i="4" s="1"/>
  <c r="BE1007" i="4" s="1"/>
  <c r="BC859" i="4"/>
  <c r="BD859" i="4" s="1"/>
  <c r="BE859" i="4" s="1"/>
  <c r="BC1762" i="4"/>
  <c r="BD1762" i="4" s="1"/>
  <c r="BE1762" i="4" s="1"/>
  <c r="BC1798" i="4"/>
  <c r="BD1798" i="4" s="1"/>
  <c r="BE1798" i="4" s="1"/>
  <c r="BC1840" i="4"/>
  <c r="BD1840" i="4" s="1"/>
  <c r="BE1840" i="4" s="1"/>
  <c r="BC1745" i="4"/>
  <c r="BD1745" i="4" s="1"/>
  <c r="BE1745" i="4" s="1"/>
  <c r="BC1098" i="4"/>
  <c r="BD1098" i="4" s="1"/>
  <c r="BE1098" i="4" s="1"/>
  <c r="BC768" i="4"/>
  <c r="BD768" i="4" s="1"/>
  <c r="BE768" i="4" s="1"/>
  <c r="BC997" i="4"/>
  <c r="BD997" i="4" s="1"/>
  <c r="BE997" i="4" s="1"/>
  <c r="BC626" i="4"/>
  <c r="BD626" i="4" s="1"/>
  <c r="BE626" i="4" s="1"/>
  <c r="BC998" i="4"/>
  <c r="BD998" i="4" s="1"/>
  <c r="BE998" i="4" s="1"/>
  <c r="BC825" i="4"/>
  <c r="BD825" i="4" s="1"/>
  <c r="BE825" i="4" s="1"/>
  <c r="BC1903" i="4"/>
  <c r="BD1903" i="4" s="1"/>
  <c r="BE1903" i="4" s="1"/>
  <c r="BC1091" i="4"/>
  <c r="BD1091" i="4" s="1"/>
  <c r="BE1091" i="4" s="1"/>
  <c r="BC1646" i="4"/>
  <c r="BD1646" i="4" s="1"/>
  <c r="BE1646" i="4" s="1"/>
  <c r="BC1953" i="4"/>
  <c r="BD1953" i="4" s="1"/>
  <c r="BE1953" i="4" s="1"/>
  <c r="BC1781" i="4"/>
  <c r="BD1781" i="4" s="1"/>
  <c r="BE1781" i="4" s="1"/>
  <c r="BC1062" i="4"/>
  <c r="BD1062" i="4" s="1"/>
  <c r="BE1062" i="4" s="1"/>
  <c r="BC986" i="4"/>
  <c r="BD986" i="4" s="1"/>
  <c r="BE986" i="4" s="1"/>
  <c r="BC1078" i="4"/>
  <c r="BD1078" i="4" s="1"/>
  <c r="BE1078" i="4" s="1"/>
  <c r="BC1406" i="4"/>
  <c r="BD1406" i="4" s="1"/>
  <c r="BE1406" i="4" s="1"/>
  <c r="BC525" i="4"/>
  <c r="BD525" i="4" s="1"/>
  <c r="BE525" i="4" s="1"/>
  <c r="BC1904" i="4"/>
  <c r="BD1904" i="4" s="1"/>
  <c r="BE1904" i="4" s="1"/>
  <c r="BC1441" i="4"/>
  <c r="BD1441" i="4" s="1"/>
  <c r="BE1441" i="4" s="1"/>
  <c r="BC565" i="4"/>
  <c r="BD565" i="4" s="1"/>
  <c r="BE565" i="4" s="1"/>
  <c r="BC501" i="4"/>
  <c r="BD501" i="4" s="1"/>
  <c r="BE501" i="4" s="1"/>
  <c r="BC214" i="4"/>
  <c r="BD214" i="4" s="1"/>
  <c r="BE214" i="4" s="1"/>
  <c r="BC199" i="4"/>
  <c r="BD199" i="4" s="1"/>
  <c r="BE199" i="4" s="1"/>
  <c r="BC374" i="4"/>
  <c r="BD374" i="4" s="1"/>
  <c r="BE374" i="4" s="1"/>
  <c r="BC562" i="4"/>
  <c r="BD562" i="4" s="1"/>
  <c r="BE562" i="4" s="1"/>
  <c r="BC77" i="4"/>
  <c r="BD77" i="4" s="1"/>
  <c r="BE77" i="4" s="1"/>
  <c r="BC862" i="4"/>
  <c r="BD862" i="4" s="1"/>
  <c r="BE862" i="4" s="1"/>
  <c r="BC1442" i="4"/>
  <c r="BD1442" i="4" s="1"/>
  <c r="BE1442" i="4" s="1"/>
  <c r="BC777" i="4"/>
  <c r="BD777" i="4" s="1"/>
  <c r="BE777" i="4" s="1"/>
  <c r="BC1439" i="4"/>
  <c r="BD1439" i="4" s="1"/>
  <c r="BE1439" i="4" s="1"/>
  <c r="BC1020" i="4"/>
  <c r="BD1020" i="4" s="1"/>
  <c r="BE1020" i="4" s="1"/>
  <c r="BC853" i="4"/>
  <c r="BD853" i="4" s="1"/>
  <c r="BE853" i="4" s="1"/>
  <c r="BC1411" i="4"/>
  <c r="BD1411" i="4" s="1"/>
  <c r="BE1411" i="4" s="1"/>
  <c r="BC1042" i="4"/>
  <c r="BD1042" i="4" s="1"/>
  <c r="BE1042" i="4" s="1"/>
  <c r="BC703" i="4"/>
  <c r="BD703" i="4" s="1"/>
  <c r="BE703" i="4" s="1"/>
  <c r="BC1919" i="4"/>
  <c r="BD1919" i="4" s="1"/>
  <c r="BE1919" i="4" s="1"/>
  <c r="BC623" i="4"/>
  <c r="BD623" i="4" s="1"/>
  <c r="BE623" i="4" s="1"/>
  <c r="BC391" i="4"/>
  <c r="BD391" i="4" s="1"/>
  <c r="BE391" i="4" s="1"/>
  <c r="BC1111" i="4"/>
  <c r="BD1111" i="4" s="1"/>
  <c r="BE1111" i="4" s="1"/>
  <c r="BC1642" i="4"/>
  <c r="BD1642" i="4" s="1"/>
  <c r="BE1642" i="4" s="1"/>
  <c r="BC1113" i="4"/>
  <c r="BD1113" i="4" s="1"/>
  <c r="BE1113" i="4" s="1"/>
  <c r="BC1935" i="4"/>
  <c r="BD1935" i="4" s="1"/>
  <c r="BE1935" i="4" s="1"/>
  <c r="BC1888" i="4"/>
  <c r="BD1888" i="4" s="1"/>
  <c r="BE1888" i="4" s="1"/>
  <c r="BC1434" i="4"/>
  <c r="BD1434" i="4" s="1"/>
  <c r="BE1434" i="4" s="1"/>
  <c r="BC1364" i="4"/>
  <c r="BD1364" i="4" s="1"/>
  <c r="BE1364" i="4" s="1"/>
  <c r="BC1688" i="4"/>
  <c r="BD1688" i="4" s="1"/>
  <c r="BE1688" i="4" s="1"/>
  <c r="BC1080" i="4"/>
  <c r="BD1080" i="4" s="1"/>
  <c r="BE1080" i="4" s="1"/>
  <c r="BC1133" i="4"/>
  <c r="BD1133" i="4" s="1"/>
  <c r="BE1133" i="4" s="1"/>
  <c r="BC1363" i="4"/>
  <c r="BD1363" i="4" s="1"/>
  <c r="BE1363" i="4" s="1"/>
  <c r="BC216" i="4"/>
  <c r="BD216" i="4" s="1"/>
  <c r="BE216" i="4" s="1"/>
  <c r="BC123" i="4"/>
  <c r="BD123" i="4" s="1"/>
  <c r="BE123" i="4" s="1"/>
  <c r="BC1001" i="4"/>
  <c r="BD1001" i="4" s="1"/>
  <c r="BE1001" i="4" s="1"/>
  <c r="BC1667" i="4"/>
  <c r="BD1667" i="4" s="1"/>
  <c r="BE1667" i="4" s="1"/>
  <c r="BC766" i="4"/>
  <c r="BD766" i="4" s="1"/>
  <c r="BE766" i="4" s="1"/>
  <c r="BC665" i="4"/>
  <c r="BD665" i="4" s="1"/>
  <c r="BE665" i="4" s="1"/>
  <c r="BC1891" i="4"/>
  <c r="BD1891" i="4" s="1"/>
  <c r="BE1891" i="4" s="1"/>
  <c r="BC936" i="4"/>
  <c r="BD936" i="4" s="1"/>
  <c r="BE936" i="4" s="1"/>
  <c r="BC1456" i="4"/>
  <c r="BD1456" i="4" s="1"/>
  <c r="BE1456" i="4" s="1"/>
  <c r="BC611" i="4"/>
  <c r="BD611" i="4" s="1"/>
  <c r="BE611" i="4" s="1"/>
  <c r="BC735" i="4"/>
  <c r="BD735" i="4" s="1"/>
  <c r="BE735" i="4" s="1"/>
  <c r="BC513" i="4"/>
  <c r="BD513" i="4" s="1"/>
  <c r="BE513" i="4" s="1"/>
  <c r="BC1862" i="4"/>
  <c r="BD1862" i="4" s="1"/>
  <c r="BE1862" i="4" s="1"/>
  <c r="BC619" i="4"/>
  <c r="BD619" i="4" s="1"/>
  <c r="BE619" i="4" s="1"/>
  <c r="BC1711" i="4"/>
  <c r="BD1711" i="4" s="1"/>
  <c r="BE1711" i="4" s="1"/>
  <c r="BC89" i="4"/>
  <c r="BD89" i="4" s="1"/>
  <c r="BE89" i="4" s="1"/>
  <c r="BC799" i="4"/>
  <c r="BD799" i="4" s="1"/>
  <c r="BE799" i="4" s="1"/>
  <c r="BC683" i="4"/>
  <c r="BD683" i="4" s="1"/>
  <c r="BE683" i="4" s="1"/>
  <c r="BC494" i="4"/>
  <c r="BD494" i="4" s="1"/>
  <c r="BE494" i="4" s="1"/>
  <c r="BC1842" i="4"/>
  <c r="BD1842" i="4" s="1"/>
  <c r="BE1842" i="4" s="1"/>
  <c r="BC54" i="4"/>
  <c r="BD54" i="4" s="1"/>
  <c r="BE54" i="4" s="1"/>
  <c r="BC483" i="4"/>
  <c r="BD483" i="4" s="1"/>
  <c r="BE483" i="4" s="1"/>
  <c r="BC1814" i="4"/>
  <c r="BD1814" i="4" s="1"/>
  <c r="BE1814" i="4" s="1"/>
  <c r="BC372" i="4"/>
  <c r="BD372" i="4" s="1"/>
  <c r="BE372" i="4" s="1"/>
  <c r="BC79" i="4"/>
  <c r="BD79" i="4" s="1"/>
  <c r="BE79" i="4" s="1"/>
  <c r="BC78" i="4"/>
  <c r="BD78" i="4" s="1"/>
  <c r="BE78" i="4" s="1"/>
  <c r="BC327" i="4"/>
  <c r="BD327" i="4" s="1"/>
  <c r="BE327" i="4" s="1"/>
  <c r="BC95" i="4"/>
  <c r="BD95" i="4" s="1"/>
  <c r="BE95" i="4" s="1"/>
  <c r="BC268" i="4"/>
  <c r="BD268" i="4" s="1"/>
  <c r="BE268" i="4" s="1"/>
  <c r="BC1834" i="4"/>
  <c r="BD1834" i="4" s="1"/>
  <c r="BE1834" i="4" s="1"/>
  <c r="BC340" i="4"/>
  <c r="BD340" i="4" s="1"/>
  <c r="BE340" i="4" s="1"/>
  <c r="BC1810" i="4"/>
  <c r="BD1810" i="4" s="1"/>
  <c r="BE1810" i="4" s="1"/>
  <c r="BC1119" i="4"/>
  <c r="BD1119" i="4" s="1"/>
  <c r="BE1119" i="4" s="1"/>
  <c r="BC303" i="4"/>
  <c r="BD303" i="4" s="1"/>
  <c r="BE303" i="4" s="1"/>
  <c r="BC404" i="4"/>
  <c r="BD404" i="4" s="1"/>
  <c r="BE404" i="4" s="1"/>
  <c r="BC23" i="4"/>
  <c r="BD23" i="4" s="1"/>
  <c r="BC1263" i="4"/>
  <c r="BD1263" i="4" s="1"/>
  <c r="BE1263" i="4" s="1"/>
  <c r="BC1127" i="4"/>
  <c r="BD1127" i="4" s="1"/>
  <c r="BE1127" i="4" s="1"/>
  <c r="BC1327" i="4"/>
  <c r="BD1327" i="4" s="1"/>
  <c r="BE1327" i="4" s="1"/>
  <c r="BC496" i="4"/>
  <c r="BD496" i="4" s="1"/>
  <c r="BE496" i="4" s="1"/>
  <c r="BC1822" i="4"/>
  <c r="BD1822" i="4" s="1"/>
  <c r="BE1822" i="4" s="1"/>
  <c r="BC415" i="4"/>
  <c r="BD415" i="4" s="1"/>
  <c r="BE415" i="4" s="1"/>
  <c r="BC627" i="4"/>
  <c r="BD627" i="4" s="1"/>
  <c r="BE627" i="4" s="1"/>
  <c r="BC1015" i="4"/>
  <c r="BD1015" i="4" s="1"/>
  <c r="BE1015" i="4" s="1"/>
  <c r="BC388" i="4"/>
  <c r="BD388" i="4" s="1"/>
  <c r="BE388" i="4" s="1"/>
  <c r="BC107" i="4"/>
  <c r="BD107" i="4" s="1"/>
  <c r="BE107" i="4" s="1"/>
  <c r="BC512" i="4"/>
  <c r="BD512" i="4" s="1"/>
  <c r="BE512" i="4" s="1"/>
  <c r="BC180" i="4"/>
  <c r="BD180" i="4" s="1"/>
  <c r="BE180" i="4" s="1"/>
  <c r="BC165" i="4"/>
  <c r="BD165" i="4" s="1"/>
  <c r="BE165" i="4" s="1"/>
  <c r="BC319" i="4"/>
  <c r="BD319" i="4" s="1"/>
  <c r="BE319" i="4" s="1"/>
  <c r="BC1524" i="4"/>
  <c r="BD1524" i="4" s="1"/>
  <c r="BE1524" i="4" s="1"/>
  <c r="BC1413" i="4"/>
  <c r="BD1413" i="4" s="1"/>
  <c r="BE1413" i="4" s="1"/>
  <c r="BC1102" i="4"/>
  <c r="BD1102" i="4" s="1"/>
  <c r="BE1102" i="4" s="1"/>
  <c r="BC1313" i="4"/>
  <c r="BD1313" i="4" s="1"/>
  <c r="BE1313" i="4" s="1"/>
  <c r="BC812" i="4"/>
  <c r="BD812" i="4" s="1"/>
  <c r="BE812" i="4" s="1"/>
  <c r="BC1162" i="4"/>
  <c r="BD1162" i="4" s="1"/>
  <c r="BE1162" i="4" s="1"/>
  <c r="BC672" i="4"/>
  <c r="BD672" i="4" s="1"/>
  <c r="BE672" i="4" s="1"/>
  <c r="BC1988" i="4"/>
  <c r="BD1988" i="4" s="1"/>
  <c r="BE1988" i="4" s="1"/>
  <c r="BC1833" i="4"/>
  <c r="BD1833" i="4" s="1"/>
  <c r="BE1833" i="4" s="1"/>
  <c r="BC845" i="4"/>
  <c r="BD845" i="4" s="1"/>
  <c r="BE845" i="4" s="1"/>
  <c r="BC1236" i="4"/>
  <c r="BD1236" i="4" s="1"/>
  <c r="BE1236" i="4" s="1"/>
  <c r="BC1871" i="4"/>
  <c r="BD1871" i="4" s="1"/>
  <c r="BE1871" i="4" s="1"/>
  <c r="BC1861" i="4"/>
  <c r="BD1861" i="4" s="1"/>
  <c r="BE1861" i="4" s="1"/>
  <c r="BC1294" i="4"/>
  <c r="BD1294" i="4" s="1"/>
  <c r="BE1294" i="4" s="1"/>
  <c r="BC1956" i="4"/>
  <c r="BD1956" i="4" s="1"/>
  <c r="BE1956" i="4" s="1"/>
  <c r="BC1593" i="4"/>
  <c r="BD1593" i="4" s="1"/>
  <c r="BE1593" i="4" s="1"/>
  <c r="BC1699" i="4"/>
  <c r="BD1699" i="4" s="1"/>
  <c r="BE1699" i="4" s="1"/>
  <c r="BC278" i="4"/>
  <c r="BD278" i="4" s="1"/>
  <c r="BE278" i="4" s="1"/>
  <c r="BC131" i="4"/>
  <c r="BD131" i="4" s="1"/>
  <c r="BE131" i="4" s="1"/>
  <c r="BC1890" i="4"/>
  <c r="BD1890" i="4" s="1"/>
  <c r="BE1890" i="4" s="1"/>
  <c r="BC2002" i="4"/>
  <c r="BD2002" i="4" s="1"/>
  <c r="BE2002" i="4" s="1"/>
  <c r="BC855" i="4"/>
  <c r="BD855" i="4" s="1"/>
  <c r="BE855" i="4" s="1"/>
  <c r="BC72" i="4"/>
  <c r="BD72" i="4" s="1"/>
  <c r="BE72" i="4" s="1"/>
  <c r="BC229" i="4"/>
  <c r="BD229" i="4" s="1"/>
  <c r="BE229" i="4" s="1"/>
  <c r="BC452" i="4"/>
  <c r="BD452" i="4" s="1"/>
  <c r="BE452" i="4" s="1"/>
  <c r="BC1624" i="4"/>
  <c r="BD1624" i="4" s="1"/>
  <c r="BE1624" i="4" s="1"/>
  <c r="BC1579" i="4"/>
  <c r="BD1579" i="4" s="1"/>
  <c r="BE1579" i="4" s="1"/>
  <c r="BC550" i="4"/>
  <c r="BD550" i="4" s="1"/>
  <c r="BE550" i="4" s="1"/>
  <c r="BC1630" i="4"/>
  <c r="BD1630" i="4" s="1"/>
  <c r="BE1630" i="4" s="1"/>
  <c r="BC1130" i="4"/>
  <c r="BD1130" i="4" s="1"/>
  <c r="BE1130" i="4" s="1"/>
  <c r="BC769" i="4"/>
  <c r="BD769" i="4" s="1"/>
  <c r="BE769" i="4" s="1"/>
  <c r="BC1398" i="4"/>
  <c r="BD1398" i="4" s="1"/>
  <c r="BE1398" i="4" s="1"/>
  <c r="BC1457" i="4"/>
  <c r="BD1457" i="4" s="1"/>
  <c r="BE1457" i="4" s="1"/>
  <c r="BC1462" i="4"/>
  <c r="BD1462" i="4" s="1"/>
  <c r="BE1462" i="4" s="1"/>
  <c r="BC1240" i="4"/>
  <c r="BD1240" i="4" s="1"/>
  <c r="BE1240" i="4" s="1"/>
  <c r="BC1750" i="4"/>
  <c r="BD1750" i="4" s="1"/>
  <c r="BE1750" i="4" s="1"/>
  <c r="BC1561" i="4"/>
  <c r="BD1561" i="4" s="1"/>
  <c r="BE1561" i="4" s="1"/>
  <c r="BC1481" i="4"/>
  <c r="BD1481" i="4" s="1"/>
  <c r="BE1481" i="4" s="1"/>
  <c r="BC149" i="4"/>
  <c r="BD149" i="4" s="1"/>
  <c r="BE149" i="4" s="1"/>
  <c r="BC968" i="4"/>
  <c r="BD968" i="4" s="1"/>
  <c r="BE968" i="4" s="1"/>
  <c r="BC309" i="4"/>
  <c r="BD309" i="4" s="1"/>
  <c r="BE309" i="4" s="1"/>
  <c r="BC833" i="4"/>
  <c r="BD833" i="4" s="1"/>
  <c r="BE833" i="4" s="1"/>
  <c r="BC1046" i="4"/>
  <c r="BD1046" i="4" s="1"/>
  <c r="BE1046" i="4" s="1"/>
  <c r="BC1712" i="4"/>
  <c r="BD1712" i="4" s="1"/>
  <c r="BE1712" i="4" s="1"/>
  <c r="BC786" i="4"/>
  <c r="BD786" i="4" s="1"/>
  <c r="BE786" i="4" s="1"/>
  <c r="BC1244" i="4"/>
  <c r="BD1244" i="4" s="1"/>
  <c r="BE1244" i="4" s="1"/>
  <c r="BC88" i="4"/>
  <c r="BD88" i="4" s="1"/>
  <c r="BE88" i="4" s="1"/>
  <c r="BC1962" i="4"/>
  <c r="BD1962" i="4" s="1"/>
  <c r="BE1962" i="4" s="1"/>
  <c r="BC335" i="4"/>
  <c r="BD335" i="4" s="1"/>
  <c r="BE335" i="4" s="1"/>
  <c r="BC188" i="4"/>
  <c r="BD188" i="4" s="1"/>
  <c r="BE188" i="4" s="1"/>
  <c r="BC435" i="4"/>
  <c r="BD435" i="4" s="1"/>
  <c r="BE435" i="4" s="1"/>
  <c r="BC427" i="4"/>
  <c r="BD427" i="4" s="1"/>
  <c r="BE427" i="4" s="1"/>
  <c r="BC526" i="4"/>
  <c r="BD526" i="4" s="1"/>
  <c r="BE526" i="4" s="1"/>
  <c r="BC446" i="4"/>
  <c r="BD446" i="4" s="1"/>
  <c r="BE446" i="4" s="1"/>
  <c r="BC1214" i="4"/>
  <c r="BD1214" i="4" s="1"/>
  <c r="BE1214" i="4" s="1"/>
  <c r="BC870" i="4"/>
  <c r="BD870" i="4" s="1"/>
  <c r="BE870" i="4" s="1"/>
  <c r="BC1808" i="4"/>
  <c r="BD1808" i="4" s="1"/>
  <c r="BE1808" i="4" s="1"/>
  <c r="BC1208" i="4"/>
  <c r="BD1208" i="4" s="1"/>
  <c r="BE1208" i="4" s="1"/>
  <c r="BC1656" i="4"/>
  <c r="BD1656" i="4" s="1"/>
  <c r="BE1656" i="4" s="1"/>
  <c r="BC1900" i="4"/>
  <c r="BD1900" i="4" s="1"/>
  <c r="BE1900" i="4" s="1"/>
  <c r="BC1889" i="4"/>
  <c r="BD1889" i="4" s="1"/>
  <c r="BE1889" i="4" s="1"/>
  <c r="BC1069" i="4"/>
  <c r="BD1069" i="4" s="1"/>
  <c r="BE1069" i="4" s="1"/>
  <c r="BC1545" i="4"/>
  <c r="BD1545" i="4" s="1"/>
  <c r="BE1545" i="4" s="1"/>
  <c r="BC1010" i="4"/>
  <c r="BD1010" i="4" s="1"/>
  <c r="BE1010" i="4" s="1"/>
  <c r="BC1392" i="4"/>
  <c r="BD1392" i="4" s="1"/>
  <c r="BE1392" i="4" s="1"/>
  <c r="BC1278" i="4"/>
  <c r="BD1278" i="4" s="1"/>
  <c r="BE1278" i="4" s="1"/>
  <c r="BC1288" i="4"/>
  <c r="BD1288" i="4" s="1"/>
  <c r="BE1288" i="4" s="1"/>
  <c r="BC473" i="4"/>
  <c r="BD473" i="4" s="1"/>
  <c r="BE473" i="4" s="1"/>
  <c r="BC1100" i="4"/>
  <c r="BD1100" i="4" s="1"/>
  <c r="BE1100" i="4" s="1"/>
  <c r="BC1571" i="4"/>
  <c r="BD1571" i="4" s="1"/>
  <c r="BE1571" i="4" s="1"/>
  <c r="BC603" i="4"/>
  <c r="BD603" i="4" s="1"/>
  <c r="BE603" i="4" s="1"/>
  <c r="BC1921" i="4"/>
  <c r="BD1921" i="4" s="1"/>
  <c r="BE1921" i="4" s="1"/>
  <c r="BC1342" i="4"/>
  <c r="BD1342" i="4" s="1"/>
  <c r="BE1342" i="4" s="1"/>
  <c r="BC1005" i="4"/>
  <c r="BD1005" i="4" s="1"/>
  <c r="BE1005" i="4" s="1"/>
  <c r="BC1124" i="4"/>
  <c r="BD1124" i="4" s="1"/>
  <c r="BE1124" i="4" s="1"/>
  <c r="BC104" i="4"/>
  <c r="BD104" i="4" s="1"/>
  <c r="BE104" i="4" s="1"/>
  <c r="BC270" i="4"/>
  <c r="BD270" i="4" s="1"/>
  <c r="BE270" i="4" s="1"/>
  <c r="BC874" i="4"/>
  <c r="BD874" i="4" s="1"/>
  <c r="BE874" i="4" s="1"/>
  <c r="BC186" i="4"/>
  <c r="BD186" i="4" s="1"/>
  <c r="BE186" i="4" s="1"/>
  <c r="BC179" i="4"/>
  <c r="BD179" i="4" s="1"/>
  <c r="BE179" i="4" s="1"/>
  <c r="BC1285" i="4"/>
  <c r="BD1285" i="4" s="1"/>
  <c r="BE1285" i="4" s="1"/>
  <c r="BC1678" i="4"/>
  <c r="BD1678" i="4" s="1"/>
  <c r="BE1678" i="4" s="1"/>
  <c r="BC1050" i="4"/>
  <c r="BD1050" i="4" s="1"/>
  <c r="BE1050" i="4" s="1"/>
  <c r="BC1924" i="4"/>
  <c r="BD1924" i="4" s="1"/>
  <c r="BE1924" i="4" s="1"/>
  <c r="BC578" i="4"/>
  <c r="BD578" i="4" s="1"/>
  <c r="BE578" i="4" s="1"/>
  <c r="BC1952" i="4"/>
  <c r="BD1952" i="4" s="1"/>
  <c r="BE1952" i="4" s="1"/>
  <c r="BC1710" i="4"/>
  <c r="BD1710" i="4" s="1"/>
  <c r="BE1710" i="4" s="1"/>
  <c r="BC895" i="4"/>
  <c r="BD895" i="4" s="1"/>
  <c r="BE895" i="4" s="1"/>
  <c r="BC1222" i="4"/>
  <c r="BD1222" i="4" s="1"/>
  <c r="BE1222" i="4" s="1"/>
  <c r="BC505" i="4"/>
  <c r="BD505" i="4" s="1"/>
  <c r="BE505" i="4" s="1"/>
  <c r="BC1732" i="4"/>
  <c r="BD1732" i="4" s="1"/>
  <c r="BE1732" i="4" s="1"/>
  <c r="BC556" i="4"/>
  <c r="BD556" i="4" s="1"/>
  <c r="BE556" i="4" s="1"/>
  <c r="BC591" i="4"/>
  <c r="BD591" i="4" s="1"/>
  <c r="BE591" i="4" s="1"/>
  <c r="BC234" i="4"/>
  <c r="BD234" i="4" s="1"/>
  <c r="BE234" i="4" s="1"/>
  <c r="BC376" i="4"/>
  <c r="BD376" i="4" s="1"/>
  <c r="BE376" i="4" s="1"/>
  <c r="BC1649" i="4"/>
  <c r="BD1649" i="4" s="1"/>
  <c r="BE1649" i="4" s="1"/>
  <c r="BC1603" i="4"/>
  <c r="BD1603" i="4" s="1"/>
  <c r="BE1603" i="4" s="1"/>
  <c r="BC995" i="4"/>
  <c r="BD995" i="4" s="1"/>
  <c r="BE995" i="4" s="1"/>
  <c r="BC1224" i="4"/>
  <c r="BD1224" i="4" s="1"/>
  <c r="BE1224" i="4" s="1"/>
  <c r="BC1661" i="4"/>
  <c r="BD1661" i="4" s="1"/>
  <c r="BE1661" i="4" s="1"/>
  <c r="BC1793" i="4"/>
  <c r="BD1793" i="4" s="1"/>
  <c r="BE1793" i="4" s="1"/>
  <c r="BC742" i="4"/>
  <c r="BD742" i="4" s="1"/>
  <c r="BE742" i="4" s="1"/>
  <c r="BC1505" i="4"/>
  <c r="BD1505" i="4" s="1"/>
  <c r="BE1505" i="4" s="1"/>
  <c r="BC1341" i="4"/>
  <c r="BD1341" i="4" s="1"/>
  <c r="BE1341" i="4" s="1"/>
  <c r="BC1424" i="4"/>
  <c r="BD1424" i="4" s="1"/>
  <c r="BE1424" i="4" s="1"/>
  <c r="BC1031" i="4"/>
  <c r="BD1031" i="4" s="1"/>
  <c r="BE1031" i="4" s="1"/>
  <c r="BC516" i="4"/>
  <c r="BD516" i="4" s="1"/>
  <c r="BE516" i="4" s="1"/>
  <c r="BC1873" i="4"/>
  <c r="BD1873" i="4" s="1"/>
  <c r="BE1873" i="4" s="1"/>
  <c r="BC732" i="4"/>
  <c r="BD732" i="4" s="1"/>
  <c r="BE732" i="4" s="1"/>
  <c r="BC1977" i="4"/>
  <c r="BD1977" i="4" s="1"/>
  <c r="BE1977" i="4" s="1"/>
  <c r="BC1267" i="4"/>
  <c r="BD1267" i="4" s="1"/>
  <c r="BE1267" i="4" s="1"/>
  <c r="BC772" i="4"/>
  <c r="BD772" i="4" s="1"/>
  <c r="BE772" i="4" s="1"/>
  <c r="BC1351" i="4"/>
  <c r="BD1351" i="4" s="1"/>
  <c r="BE1351" i="4" s="1"/>
  <c r="BC1107" i="4"/>
  <c r="BD1107" i="4" s="1"/>
  <c r="BE1107" i="4" s="1"/>
  <c r="BC1830" i="4"/>
  <c r="BD1830" i="4" s="1"/>
  <c r="BE1830" i="4" s="1"/>
  <c r="BC124" i="4"/>
  <c r="BD124" i="4" s="1"/>
  <c r="BE124" i="4" s="1"/>
  <c r="BC168" i="4"/>
  <c r="BD168" i="4" s="1"/>
  <c r="BE168" i="4" s="1"/>
  <c r="BC783" i="4"/>
  <c r="BD783" i="4" s="1"/>
  <c r="BE783" i="4" s="1"/>
  <c r="BC411" i="4"/>
  <c r="BD411" i="4" s="1"/>
  <c r="BE411" i="4" s="1"/>
  <c r="BC1894" i="4"/>
  <c r="BD1894" i="4" s="1"/>
  <c r="BE1894" i="4" s="1"/>
  <c r="BC511" i="4"/>
  <c r="BD511" i="4" s="1"/>
  <c r="BE511" i="4" s="1"/>
  <c r="BC1407" i="4"/>
  <c r="BD1407" i="4" s="1"/>
  <c r="BE1407" i="4" s="1"/>
  <c r="BC1276" i="4"/>
  <c r="BD1276" i="4" s="1"/>
  <c r="BE1276" i="4" s="1"/>
  <c r="BC1296" i="4"/>
  <c r="BD1296" i="4" s="1"/>
  <c r="BE1296" i="4" s="1"/>
  <c r="BC600" i="4"/>
  <c r="BD600" i="4" s="1"/>
  <c r="BE600" i="4" s="1"/>
  <c r="BC1959" i="4"/>
  <c r="BD1959" i="4" s="1"/>
  <c r="BE1959" i="4" s="1"/>
  <c r="BC1067" i="4"/>
  <c r="BD1067" i="4" s="1"/>
  <c r="BE1067" i="4" s="1"/>
  <c r="BC885" i="4"/>
  <c r="BD885" i="4" s="1"/>
  <c r="BE885" i="4" s="1"/>
  <c r="BC420" i="4"/>
  <c r="BD420" i="4" s="1"/>
  <c r="BE420" i="4" s="1"/>
  <c r="BC117" i="4"/>
  <c r="BD117" i="4" s="1"/>
  <c r="BE117" i="4" s="1"/>
  <c r="BC1869" i="4"/>
  <c r="BD1869" i="4" s="1"/>
  <c r="BE1869" i="4" s="1"/>
  <c r="BC356" i="4"/>
  <c r="BD356" i="4" s="1"/>
  <c r="BE356" i="4" s="1"/>
  <c r="BC1096" i="4"/>
  <c r="BD1096" i="4" s="1"/>
  <c r="BE1096" i="4" s="1"/>
  <c r="BC746" i="4"/>
  <c r="BD746" i="4" s="1"/>
  <c r="BE746" i="4" s="1"/>
  <c r="BC1530" i="4"/>
  <c r="BD1530" i="4" s="1"/>
  <c r="BE1530" i="4" s="1"/>
  <c r="BC1790" i="4"/>
  <c r="BD1790" i="4" s="1"/>
  <c r="BE1790" i="4" s="1"/>
  <c r="BC1514" i="4"/>
  <c r="BD1514" i="4" s="1"/>
  <c r="BE1514" i="4" s="1"/>
  <c r="BC1789" i="4"/>
  <c r="BD1789" i="4" s="1"/>
  <c r="BE1789" i="4" s="1"/>
  <c r="BC762" i="4"/>
  <c r="BD762" i="4" s="1"/>
  <c r="BE762" i="4" s="1"/>
  <c r="BC1749" i="4"/>
  <c r="BD1749" i="4" s="1"/>
  <c r="BE1749" i="4" s="1"/>
  <c r="BC1268" i="4"/>
  <c r="BD1268" i="4" s="1"/>
  <c r="BE1268" i="4" s="1"/>
  <c r="BC17" i="4"/>
  <c r="BD17" i="4" s="1"/>
  <c r="BC1375" i="4"/>
  <c r="BD1375" i="4" s="1"/>
  <c r="BE1375" i="4" s="1"/>
  <c r="BC482" i="4"/>
  <c r="BD482" i="4" s="1"/>
  <c r="BE482" i="4" s="1"/>
  <c r="BC1786" i="4"/>
  <c r="BD1786" i="4" s="1"/>
  <c r="BE1786" i="4" s="1"/>
  <c r="BC607" i="4"/>
  <c r="BD607" i="4" s="1"/>
  <c r="BE607" i="4" s="1"/>
  <c r="BC99" i="4"/>
  <c r="BD99" i="4" s="1"/>
  <c r="BE99" i="4" s="1"/>
  <c r="BC1883" i="4"/>
  <c r="BD1883" i="4" s="1"/>
  <c r="BE1883" i="4" s="1"/>
  <c r="BC285" i="4"/>
  <c r="BD285" i="4" s="1"/>
  <c r="BE285" i="4" s="1"/>
  <c r="BC577" i="4"/>
  <c r="BD577" i="4" s="1"/>
  <c r="BE577" i="4" s="1"/>
  <c r="BC1460" i="4"/>
  <c r="BD1460" i="4" s="1"/>
  <c r="BE1460" i="4" s="1"/>
  <c r="BC781" i="4"/>
  <c r="BD781" i="4" s="1"/>
  <c r="BE781" i="4" s="1"/>
  <c r="BC1575" i="4"/>
  <c r="BD1575" i="4" s="1"/>
  <c r="BE1575" i="4" s="1"/>
  <c r="BC1573" i="4"/>
  <c r="BD1573" i="4" s="1"/>
  <c r="BE1573" i="4" s="1"/>
  <c r="BC1390" i="4"/>
  <c r="BD1390" i="4" s="1"/>
  <c r="BE1390" i="4" s="1"/>
  <c r="BC1795" i="4"/>
  <c r="BD1795" i="4" s="1"/>
  <c r="BE1795" i="4" s="1"/>
  <c r="BC884" i="4"/>
  <c r="BD884" i="4" s="1"/>
  <c r="BE884" i="4" s="1"/>
  <c r="BC1242" i="4"/>
  <c r="BD1242" i="4" s="1"/>
  <c r="BE1242" i="4" s="1"/>
  <c r="BC1446" i="4"/>
  <c r="BD1446" i="4" s="1"/>
  <c r="BE1446" i="4" s="1"/>
  <c r="BC541" i="4"/>
  <c r="BD541" i="4" s="1"/>
  <c r="BE541" i="4" s="1"/>
  <c r="BC1616" i="4"/>
  <c r="BD1616" i="4" s="1"/>
  <c r="BE1616" i="4" s="1"/>
  <c r="BC770" i="4"/>
  <c r="BD770" i="4" s="1"/>
  <c r="BE770" i="4" s="1"/>
  <c r="BC1408" i="4"/>
  <c r="BD1408" i="4" s="1"/>
  <c r="BE1408" i="4" s="1"/>
  <c r="BC614" i="4"/>
  <c r="BD614" i="4" s="1"/>
  <c r="BE614" i="4" s="1"/>
  <c r="BC66" i="4"/>
  <c r="BD66" i="4" s="1"/>
  <c r="BE66" i="4" s="1"/>
  <c r="BC87" i="4"/>
  <c r="BD87" i="4" s="1"/>
  <c r="BE87" i="4" s="1"/>
  <c r="BC1024" i="4"/>
  <c r="BD1024" i="4" s="1"/>
  <c r="BE1024" i="4" s="1"/>
  <c r="BC1623" i="4"/>
  <c r="BD1623" i="4" s="1"/>
  <c r="BE1623" i="4" s="1"/>
  <c r="BC969" i="4"/>
  <c r="BD969" i="4" s="1"/>
  <c r="BE969" i="4" s="1"/>
  <c r="BC751" i="4"/>
  <c r="BD751" i="4" s="1"/>
  <c r="BE751" i="4" s="1"/>
  <c r="BC219" i="4"/>
  <c r="BD219" i="4" s="1"/>
  <c r="BE219" i="4" s="1"/>
  <c r="BC1858" i="4"/>
  <c r="BD1858" i="4" s="1"/>
  <c r="BE1858" i="4" s="1"/>
  <c r="BC148" i="4"/>
  <c r="BD148" i="4" s="1"/>
  <c r="BE148" i="4" s="1"/>
  <c r="BC535" i="4"/>
  <c r="BD535" i="4" s="1"/>
  <c r="BE535" i="4" s="1"/>
  <c r="BC402" i="4"/>
  <c r="BD402" i="4" s="1"/>
  <c r="BE402" i="4" s="1"/>
  <c r="BC1909" i="4"/>
  <c r="BD1909" i="4" s="1"/>
  <c r="BE1909" i="4" s="1"/>
  <c r="BC1354" i="4"/>
  <c r="BD1354" i="4" s="1"/>
  <c r="BE1354" i="4" s="1"/>
  <c r="BC2004" i="4"/>
  <c r="BD2004" i="4" s="1"/>
  <c r="BE2004" i="4" s="1"/>
  <c r="BC1739" i="4"/>
  <c r="BD1739" i="4" s="1"/>
  <c r="BE1739" i="4" s="1"/>
  <c r="BC642" i="4"/>
  <c r="BD642" i="4" s="1"/>
  <c r="BE642" i="4" s="1"/>
  <c r="BC1585" i="4"/>
  <c r="BD1585" i="4" s="1"/>
  <c r="BE1585" i="4" s="1"/>
  <c r="BC1145" i="4"/>
  <c r="BD1145" i="4" s="1"/>
  <c r="BE1145" i="4" s="1"/>
  <c r="BC1245" i="4"/>
  <c r="BD1245" i="4" s="1"/>
  <c r="BE1245" i="4" s="1"/>
  <c r="BC1116" i="4"/>
  <c r="BD1116" i="4" s="1"/>
  <c r="BE1116" i="4" s="1"/>
  <c r="BC1216" i="4"/>
  <c r="BD1216" i="4" s="1"/>
  <c r="BE1216" i="4" s="1"/>
  <c r="BC1747" i="4"/>
  <c r="BD1747" i="4" s="1"/>
  <c r="BE1747" i="4" s="1"/>
  <c r="BC1309" i="4"/>
  <c r="BD1309" i="4" s="1"/>
  <c r="BE1309" i="4" s="1"/>
  <c r="BC1582" i="4"/>
  <c r="BD1582" i="4" s="1"/>
  <c r="BE1582" i="4" s="1"/>
  <c r="BC1209" i="4"/>
  <c r="BD1209" i="4" s="1"/>
  <c r="BE1209" i="4" s="1"/>
  <c r="BC1125" i="4"/>
  <c r="BD1125" i="4" s="1"/>
  <c r="BE1125" i="4" s="1"/>
  <c r="BC1671" i="4"/>
  <c r="BD1671" i="4" s="1"/>
  <c r="BE1671" i="4" s="1"/>
  <c r="BC1662" i="4"/>
  <c r="BD1662" i="4" s="1"/>
  <c r="BE1662" i="4" s="1"/>
  <c r="BC1936" i="4"/>
  <c r="BD1936" i="4" s="1"/>
  <c r="BE1936" i="4" s="1"/>
  <c r="BC1973" i="4"/>
  <c r="BD1973" i="4" s="1"/>
  <c r="BE1973" i="4" s="1"/>
  <c r="BC1896" i="4"/>
  <c r="BD1896" i="4" s="1"/>
  <c r="BE1896" i="4" s="1"/>
  <c r="BC1370" i="4"/>
  <c r="BD1370" i="4" s="1"/>
  <c r="BE1370" i="4" s="1"/>
  <c r="BC1595" i="4"/>
  <c r="BD1595" i="4" s="1"/>
  <c r="BE1595" i="4" s="1"/>
  <c r="BC401" i="4"/>
  <c r="BD401" i="4" s="1"/>
  <c r="BE401" i="4" s="1"/>
  <c r="BC45" i="4"/>
  <c r="BD45" i="4" s="1"/>
  <c r="BE45" i="4" s="1"/>
  <c r="BC55" i="4"/>
  <c r="BD55" i="4" s="1"/>
  <c r="BE55" i="4" s="1"/>
  <c r="BC564" i="4"/>
  <c r="BD564" i="4" s="1"/>
  <c r="BE564" i="4" s="1"/>
  <c r="BC62" i="4"/>
  <c r="BD62" i="4" s="1"/>
  <c r="BE62" i="4" s="1"/>
  <c r="BC35" i="4"/>
  <c r="BD35" i="4" s="1"/>
  <c r="BE35" i="4" s="1"/>
  <c r="BC843" i="4"/>
  <c r="BD843" i="4" s="1"/>
  <c r="BE843" i="4" s="1"/>
  <c r="BC1961" i="4"/>
  <c r="BD1961" i="4" s="1"/>
  <c r="BE1961" i="4" s="1"/>
  <c r="BC649" i="4"/>
  <c r="BD649" i="4" s="1"/>
  <c r="BE649" i="4" s="1"/>
  <c r="BC1806" i="4"/>
  <c r="BD1806" i="4" s="1"/>
  <c r="BE1806" i="4" s="1"/>
  <c r="BC569" i="4"/>
  <c r="BD569" i="4" s="1"/>
  <c r="BE569" i="4" s="1"/>
  <c r="BC817" i="4"/>
  <c r="BD817" i="4" s="1"/>
  <c r="BE817" i="4" s="1"/>
  <c r="BC1550" i="4"/>
  <c r="BD1550" i="4" s="1"/>
  <c r="BE1550" i="4" s="1"/>
  <c r="BC1249" i="4"/>
  <c r="BD1249" i="4" s="1"/>
  <c r="BE1249" i="4" s="1"/>
  <c r="BC1002" i="4"/>
  <c r="BD1002" i="4" s="1"/>
  <c r="BE1002" i="4" s="1"/>
  <c r="BC1838" i="4"/>
  <c r="BD1838" i="4" s="1"/>
  <c r="BE1838" i="4" s="1"/>
  <c r="BC851" i="4"/>
  <c r="BD851" i="4" s="1"/>
  <c r="BE851" i="4" s="1"/>
  <c r="BC1611" i="4"/>
  <c r="BD1611" i="4" s="1"/>
  <c r="BE1611" i="4" s="1"/>
  <c r="BC489" i="4"/>
  <c r="BD489" i="4" s="1"/>
  <c r="BE489" i="4" s="1"/>
  <c r="BC809" i="4"/>
  <c r="BD809" i="4" s="1"/>
  <c r="BE809" i="4" s="1"/>
  <c r="BC818" i="4"/>
  <c r="BD818" i="4" s="1"/>
  <c r="BE818" i="4" s="1"/>
  <c r="BC173" i="4"/>
  <c r="BD173" i="4" s="1"/>
  <c r="BE173" i="4" s="1"/>
  <c r="BC1052" i="4"/>
  <c r="BD1052" i="4" s="1"/>
  <c r="BE1052" i="4" s="1"/>
  <c r="BC1787" i="4"/>
  <c r="BD1787" i="4" s="1"/>
  <c r="BE1787" i="4" s="1"/>
  <c r="BC1714" i="4"/>
  <c r="BD1714" i="4" s="1"/>
  <c r="BE1714" i="4" s="1"/>
  <c r="BC233" i="4"/>
  <c r="BD233" i="4" s="1"/>
  <c r="BE233" i="4" s="1"/>
  <c r="BC1604" i="4"/>
  <c r="BD1604" i="4" s="1"/>
  <c r="BE1604" i="4" s="1"/>
  <c r="BC1428" i="4"/>
  <c r="BD1428" i="4" s="1"/>
  <c r="BE1428" i="4" s="1"/>
  <c r="BC170" i="4"/>
  <c r="BD170" i="4" s="1"/>
  <c r="BE170" i="4" s="1"/>
  <c r="BC506" i="4"/>
  <c r="BD506" i="4" s="1"/>
  <c r="BE506" i="4" s="1"/>
  <c r="BC182" i="4"/>
  <c r="BD182" i="4" s="1"/>
  <c r="BE182" i="4" s="1"/>
  <c r="BC804" i="4"/>
  <c r="BD804" i="4" s="1"/>
  <c r="BE804" i="4" s="1"/>
  <c r="BC1174" i="4"/>
  <c r="BD1174" i="4" s="1"/>
  <c r="BE1174" i="4" s="1"/>
  <c r="BC51" i="4"/>
  <c r="BD51" i="4" s="1"/>
  <c r="BE51" i="4" s="1"/>
  <c r="BC238" i="4"/>
  <c r="BD238" i="4" s="1"/>
  <c r="BE238" i="4" s="1"/>
  <c r="BC529" i="4"/>
  <c r="BD529" i="4" s="1"/>
  <c r="BE529" i="4" s="1"/>
  <c r="BC1943" i="4"/>
  <c r="BD1943" i="4" s="1"/>
  <c r="BE1943" i="4" s="1"/>
  <c r="BC972" i="4"/>
  <c r="BD972" i="4" s="1"/>
  <c r="BE972" i="4" s="1"/>
  <c r="BC1857" i="4"/>
  <c r="BD1857" i="4" s="1"/>
  <c r="BE1857" i="4" s="1"/>
  <c r="BC677" i="4"/>
  <c r="BD677" i="4" s="1"/>
  <c r="BE677" i="4" s="1"/>
  <c r="BC702" i="4"/>
  <c r="BD702" i="4" s="1"/>
  <c r="BE702" i="4" s="1"/>
  <c r="BC185" i="4"/>
  <c r="BD185" i="4" s="1"/>
  <c r="BE185" i="4" s="1"/>
  <c r="BC898" i="4"/>
  <c r="BD898" i="4" s="1"/>
  <c r="BE898" i="4" s="1"/>
  <c r="BC47" i="4"/>
  <c r="BD47" i="4" s="1"/>
  <c r="BE47" i="4" s="1"/>
  <c r="BC721" i="4"/>
  <c r="BD721" i="4" s="1"/>
  <c r="BE721" i="4" s="1"/>
  <c r="BC1610" i="4"/>
  <c r="BD1610" i="4" s="1"/>
  <c r="BE1610" i="4" s="1"/>
  <c r="BC1258" i="4"/>
  <c r="BD1258" i="4" s="1"/>
  <c r="BE1258" i="4" s="1"/>
  <c r="BC1522" i="4"/>
  <c r="BD1522" i="4" s="1"/>
  <c r="BE1522" i="4" s="1"/>
  <c r="BC1527" i="4"/>
  <c r="BD1527" i="4" s="1"/>
  <c r="BE1527" i="4" s="1"/>
  <c r="BC1718" i="4"/>
  <c r="BD1718" i="4" s="1"/>
  <c r="BE1718" i="4" s="1"/>
  <c r="BC1748" i="4"/>
  <c r="BD1748" i="4" s="1"/>
  <c r="BE1748" i="4" s="1"/>
  <c r="BC1365" i="4"/>
  <c r="BD1365" i="4" s="1"/>
  <c r="BE1365" i="4" s="1"/>
  <c r="BC1540" i="4"/>
  <c r="BD1540" i="4" s="1"/>
  <c r="BE1540" i="4" s="1"/>
  <c r="BC828" i="4"/>
  <c r="BD828" i="4" s="1"/>
  <c r="BE828" i="4" s="1"/>
  <c r="BC1399" i="4"/>
  <c r="BD1399" i="4" s="1"/>
  <c r="BE1399" i="4" s="1"/>
  <c r="BC785" i="4"/>
  <c r="BD785" i="4" s="1"/>
  <c r="BE785" i="4" s="1"/>
  <c r="BC1761" i="4"/>
  <c r="BD1761" i="4" s="1"/>
  <c r="BE1761" i="4" s="1"/>
  <c r="BC778" i="4"/>
  <c r="BD778" i="4" s="1"/>
  <c r="BE778" i="4" s="1"/>
  <c r="BC1380" i="4"/>
  <c r="BD1380" i="4" s="1"/>
  <c r="BE1380" i="4" s="1"/>
  <c r="BC209" i="4"/>
  <c r="BD209" i="4" s="1"/>
  <c r="BE209" i="4" s="1"/>
  <c r="BC1371" i="4"/>
  <c r="BD1371" i="4" s="1"/>
  <c r="BE1371" i="4" s="1"/>
  <c r="BC1022" i="4"/>
  <c r="BD1022" i="4" s="1"/>
  <c r="BE1022" i="4" s="1"/>
  <c r="BC996" i="4"/>
  <c r="BD996" i="4" s="1"/>
  <c r="BE996" i="4" s="1"/>
  <c r="BC1700" i="4"/>
  <c r="BD1700" i="4" s="1"/>
  <c r="BE1700" i="4" s="1"/>
  <c r="BC1289" i="4"/>
  <c r="BD1289" i="4" s="1"/>
  <c r="BE1289" i="4" s="1"/>
  <c r="BC1874" i="4"/>
  <c r="BD1874" i="4" s="1"/>
  <c r="BE1874" i="4" s="1"/>
  <c r="BC143" i="4"/>
  <c r="BD143" i="4" s="1"/>
  <c r="BE143" i="4" s="1"/>
  <c r="BC243" i="4"/>
  <c r="BD243" i="4" s="1"/>
  <c r="BE243" i="4" s="1"/>
  <c r="BC254" i="4"/>
  <c r="BD254" i="4" s="1"/>
  <c r="BE254" i="4" s="1"/>
  <c r="BC478" i="4"/>
  <c r="BD478" i="4" s="1"/>
  <c r="BE478" i="4" s="1"/>
  <c r="BC119" i="4"/>
  <c r="BD119" i="4" s="1"/>
  <c r="BE119" i="4" s="1"/>
  <c r="BC655" i="4"/>
  <c r="BD655" i="4" s="1"/>
  <c r="BE655" i="4" s="1"/>
  <c r="BC1422" i="4"/>
  <c r="BD1422" i="4" s="1"/>
  <c r="BE1422" i="4" s="1"/>
  <c r="BC1121" i="4"/>
  <c r="BD1121" i="4" s="1"/>
  <c r="BE1121" i="4" s="1"/>
  <c r="BC1771" i="4"/>
  <c r="BD1771" i="4" s="1"/>
  <c r="BE1771" i="4" s="1"/>
  <c r="BC684" i="4"/>
  <c r="BD684" i="4" s="1"/>
  <c r="BE684" i="4" s="1"/>
  <c r="BC1189" i="4"/>
  <c r="BD1189" i="4" s="1"/>
  <c r="BE1189" i="4" s="1"/>
  <c r="BC1177" i="4"/>
  <c r="BD1177" i="4" s="1"/>
  <c r="BE1177" i="4" s="1"/>
  <c r="BC1993" i="4"/>
  <c r="BD1993" i="4" s="1"/>
  <c r="BE1993" i="4" s="1"/>
  <c r="BC1358" i="4"/>
  <c r="BD1358" i="4" s="1"/>
  <c r="BE1358" i="4" s="1"/>
  <c r="BC717" i="4"/>
  <c r="BD717" i="4" s="1"/>
  <c r="BE717" i="4" s="1"/>
  <c r="BC916" i="4"/>
  <c r="BD916" i="4" s="1"/>
  <c r="BE916" i="4" s="1"/>
  <c r="BC201" i="4"/>
  <c r="BD201" i="4" s="1"/>
  <c r="BE201" i="4" s="1"/>
  <c r="BC1625" i="4"/>
  <c r="BD1625" i="4" s="1"/>
  <c r="BE1625" i="4" s="1"/>
  <c r="BC654" i="4"/>
  <c r="BD654" i="4" s="1"/>
  <c r="BE654" i="4" s="1"/>
  <c r="BC437" i="4"/>
  <c r="BD437" i="4" s="1"/>
  <c r="BE437" i="4" s="1"/>
  <c r="BC962" i="4"/>
  <c r="BD962" i="4" s="1"/>
  <c r="BE962" i="4" s="1"/>
  <c r="BC822" i="4"/>
  <c r="BD822" i="4" s="1"/>
  <c r="BE822" i="4" s="1"/>
  <c r="BC963" i="4"/>
  <c r="BD963" i="4" s="1"/>
  <c r="BE963" i="4" s="1"/>
  <c r="BC1349" i="4"/>
  <c r="BD1349" i="4" s="1"/>
  <c r="BE1349" i="4" s="1"/>
  <c r="BC1436" i="4"/>
  <c r="BD1436" i="4" s="1"/>
  <c r="BE1436" i="4" s="1"/>
  <c r="BC1312" i="4"/>
  <c r="BD1312" i="4" s="1"/>
  <c r="BE1312" i="4" s="1"/>
  <c r="BC760" i="4"/>
  <c r="BD760" i="4" s="1"/>
  <c r="BE760" i="4" s="1"/>
  <c r="BC156" i="4"/>
  <c r="BD156" i="4" s="1"/>
  <c r="BE156" i="4" s="1"/>
  <c r="BC531" i="4"/>
  <c r="BD531" i="4" s="1"/>
  <c r="BE531" i="4" s="1"/>
  <c r="BC311" i="4"/>
  <c r="BD311" i="4" s="1"/>
  <c r="BE311" i="4" s="1"/>
  <c r="BC1766" i="4"/>
  <c r="BD1766" i="4" s="1"/>
  <c r="BE1766" i="4" s="1"/>
  <c r="BC530" i="4"/>
  <c r="BD530" i="4" s="1"/>
  <c r="BE530" i="4" s="1"/>
  <c r="BC470" i="4"/>
  <c r="BD470" i="4" s="1"/>
  <c r="BE470" i="4" s="1"/>
  <c r="BC455" i="4"/>
  <c r="BD455" i="4" s="1"/>
  <c r="BE455" i="4" s="1"/>
  <c r="BC712" i="4"/>
  <c r="BD712" i="4" s="1"/>
  <c r="BE712" i="4" s="1"/>
  <c r="BC1035" i="4"/>
  <c r="BD1035" i="4" s="1"/>
  <c r="BE1035" i="4" s="1"/>
  <c r="BC1223" i="4"/>
  <c r="BD1223" i="4" s="1"/>
  <c r="BE1223" i="4" s="1"/>
  <c r="BC592" i="4"/>
  <c r="BD592" i="4" s="1"/>
  <c r="BE592" i="4" s="1"/>
  <c r="BC645" i="4"/>
  <c r="BD645" i="4" s="1"/>
  <c r="BE645" i="4" s="1"/>
  <c r="BC1734" i="4"/>
  <c r="BD1734" i="4" s="1"/>
  <c r="BE1734" i="4" s="1"/>
  <c r="BC1666" i="4"/>
  <c r="BD1666" i="4" s="1"/>
  <c r="BE1666" i="4" s="1"/>
  <c r="BC174" i="4"/>
  <c r="BD174" i="4" s="1"/>
  <c r="BE174" i="4" s="1"/>
  <c r="BC1716" i="4"/>
  <c r="BD1716" i="4" s="1"/>
  <c r="BE1716" i="4" s="1"/>
  <c r="BC1685" i="4"/>
  <c r="BD1685" i="4" s="1"/>
  <c r="BE1685" i="4" s="1"/>
  <c r="BC748" i="4"/>
  <c r="BD748" i="4" s="1"/>
  <c r="BE748" i="4" s="1"/>
  <c r="BC269" i="4"/>
  <c r="BD269" i="4" s="1"/>
  <c r="BE269" i="4" s="1"/>
  <c r="BC1628" i="4"/>
  <c r="BD1628" i="4" s="1"/>
  <c r="BE1628" i="4" s="1"/>
  <c r="BC1438" i="4"/>
  <c r="BD1438" i="4" s="1"/>
  <c r="BE1438" i="4" s="1"/>
  <c r="BC634" i="4"/>
  <c r="BD634" i="4" s="1"/>
  <c r="BE634" i="4" s="1"/>
  <c r="BC585" i="4"/>
  <c r="BD585" i="4" s="1"/>
  <c r="BE585" i="4" s="1"/>
  <c r="BC1622" i="4"/>
  <c r="BD1622" i="4" s="1"/>
  <c r="BE1622" i="4" s="1"/>
  <c r="BC1998" i="4"/>
  <c r="BD1998" i="4" s="1"/>
  <c r="BE1998" i="4" s="1"/>
  <c r="BC1640" i="4"/>
  <c r="BD1640" i="4" s="1"/>
  <c r="BE1640" i="4" s="1"/>
  <c r="BC1966" i="4"/>
  <c r="BD1966" i="4" s="1"/>
  <c r="BE1966" i="4" s="1"/>
  <c r="BC1219" i="4"/>
  <c r="BD1219" i="4" s="1"/>
  <c r="BE1219" i="4" s="1"/>
  <c r="BC383" i="4"/>
  <c r="BD383" i="4" s="1"/>
  <c r="BE383" i="4" s="1"/>
  <c r="BC364" i="4"/>
  <c r="BD364" i="4" s="1"/>
  <c r="BE364" i="4" s="1"/>
  <c r="BC491" i="4"/>
  <c r="BD491" i="4" s="1"/>
  <c r="BE491" i="4" s="1"/>
  <c r="BC462" i="4"/>
  <c r="BD462" i="4" s="1"/>
  <c r="BE462" i="4" s="1"/>
  <c r="BC1019" i="4"/>
  <c r="BD1019" i="4" s="1"/>
  <c r="BE1019" i="4" s="1"/>
  <c r="BC1559" i="4"/>
  <c r="BD1559" i="4" s="1"/>
  <c r="BE1559" i="4" s="1"/>
  <c r="BC1996" i="4"/>
  <c r="BD1996" i="4" s="1"/>
  <c r="BE1996" i="4" s="1"/>
  <c r="BC1250" i="4"/>
  <c r="BD1250" i="4" s="1"/>
  <c r="BE1250" i="4" s="1"/>
  <c r="BC228" i="4"/>
  <c r="BD228" i="4" s="1"/>
  <c r="BE228" i="4" s="1"/>
  <c r="BC237" i="4"/>
  <c r="BD237" i="4" s="1"/>
  <c r="BE237" i="4" s="1"/>
  <c r="BC1048" i="4"/>
  <c r="BD1048" i="4" s="1"/>
  <c r="BE1048" i="4" s="1"/>
  <c r="BC1147" i="4"/>
  <c r="BD1147" i="4" s="1"/>
  <c r="BE1147" i="4" s="1"/>
  <c r="BC571" i="4"/>
  <c r="BD571" i="4" s="1"/>
  <c r="BE571" i="4" s="1"/>
  <c r="BC918" i="4"/>
  <c r="BD918" i="4" s="1"/>
  <c r="BE918" i="4" s="1"/>
  <c r="BC1459" i="4"/>
  <c r="BD1459" i="4" s="1"/>
  <c r="BE1459" i="4" s="1"/>
  <c r="BC1823" i="4"/>
  <c r="BD1823" i="4" s="1"/>
  <c r="BE1823" i="4" s="1"/>
  <c r="BC999" i="4"/>
  <c r="BD999" i="4" s="1"/>
  <c r="BE999" i="4" s="1"/>
  <c r="BC210" i="4"/>
  <c r="BD210" i="4" s="1"/>
  <c r="BE210" i="4" s="1"/>
  <c r="BC1510" i="4"/>
  <c r="BD1510" i="4" s="1"/>
  <c r="BE1510" i="4" s="1"/>
  <c r="BC741" i="4"/>
  <c r="BD741" i="4" s="1"/>
  <c r="BE741" i="4" s="1"/>
  <c r="BC797" i="4"/>
  <c r="BD797" i="4" s="1"/>
  <c r="BE797" i="4" s="1"/>
  <c r="BC329" i="4"/>
  <c r="BD329" i="4" s="1"/>
  <c r="BE329" i="4" s="1"/>
  <c r="BC1498" i="4"/>
  <c r="BD1498" i="4" s="1"/>
  <c r="BE1498" i="4" s="1"/>
  <c r="BC1913" i="4"/>
  <c r="BD1913" i="4" s="1"/>
  <c r="BE1913" i="4" s="1"/>
  <c r="BC441" i="4"/>
  <c r="BD441" i="4" s="1"/>
  <c r="BE441" i="4" s="1"/>
  <c r="BC1763" i="4"/>
  <c r="BD1763" i="4" s="1"/>
  <c r="BE1763" i="4" s="1"/>
  <c r="BC1563" i="4"/>
  <c r="BD1563" i="4" s="1"/>
  <c r="BE1563" i="4" s="1"/>
  <c r="BC279" i="4"/>
  <c r="BD279" i="4" s="1"/>
  <c r="BE279" i="4" s="1"/>
  <c r="BC130" i="4"/>
  <c r="BD130" i="4" s="1"/>
  <c r="BE130" i="4" s="1"/>
  <c r="BC1730" i="4"/>
  <c r="BD1730" i="4" s="1"/>
  <c r="BE1730" i="4" s="1"/>
  <c r="BC776" i="4"/>
  <c r="BD776" i="4" s="1"/>
  <c r="BE776" i="4" s="1"/>
  <c r="BC1668" i="4"/>
  <c r="BD1668" i="4" s="1"/>
  <c r="BE1668" i="4" s="1"/>
  <c r="BC1299" i="4"/>
  <c r="BD1299" i="4" s="1"/>
  <c r="BE1299" i="4" s="1"/>
  <c r="BC587" i="4"/>
  <c r="BD587" i="4" s="1"/>
  <c r="BE587" i="4" s="1"/>
  <c r="BC1314" i="4"/>
  <c r="BD1314" i="4" s="1"/>
  <c r="BE1314" i="4" s="1"/>
  <c r="BC1663" i="4"/>
  <c r="BD1663" i="4" s="1"/>
  <c r="BE1663" i="4" s="1"/>
  <c r="BC881" i="4"/>
  <c r="BD881" i="4" s="1"/>
  <c r="BE881" i="4" s="1"/>
  <c r="BC63" i="4"/>
  <c r="BD63" i="4" s="1"/>
  <c r="BE63" i="4" s="1"/>
  <c r="BC358" i="4"/>
  <c r="BD358" i="4" s="1"/>
  <c r="BE358" i="4" s="1"/>
  <c r="BC1910" i="4"/>
  <c r="BD1910" i="4" s="1"/>
  <c r="BE1910" i="4" s="1"/>
  <c r="BC101" i="4"/>
  <c r="BD101" i="4" s="1"/>
  <c r="BE101" i="4" s="1"/>
  <c r="BC370" i="4"/>
  <c r="BD370" i="4" s="1"/>
  <c r="BE370" i="4" s="1"/>
  <c r="BC522" i="4"/>
  <c r="BD522" i="4" s="1"/>
  <c r="BE522" i="4" s="1"/>
  <c r="BC65" i="4"/>
  <c r="BD65" i="4" s="1"/>
  <c r="BE65" i="4" s="1"/>
  <c r="BC192" i="4"/>
  <c r="BD192" i="4" s="1"/>
  <c r="BE192" i="4" s="1"/>
  <c r="BC386" i="4"/>
  <c r="BD386" i="4" s="1"/>
  <c r="BE386" i="4" s="1"/>
  <c r="BC1878" i="4"/>
  <c r="BD1878" i="4" s="1"/>
  <c r="BE1878" i="4" s="1"/>
  <c r="BC1359" i="4"/>
  <c r="BD1359" i="4" s="1"/>
  <c r="BE1359" i="4" s="1"/>
  <c r="BC136" i="4"/>
  <c r="BD136" i="4" s="1"/>
  <c r="BE136" i="4" s="1"/>
  <c r="BC154" i="4"/>
  <c r="BD154" i="4" s="1"/>
  <c r="BE154" i="4" s="1"/>
  <c r="BC350" i="4"/>
  <c r="BD350" i="4" s="1"/>
  <c r="BE350" i="4" s="1"/>
  <c r="BC151" i="4"/>
  <c r="BD151" i="4" s="1"/>
  <c r="BE151" i="4" s="1"/>
  <c r="BC444" i="4"/>
  <c r="BD444" i="4" s="1"/>
  <c r="BE444" i="4" s="1"/>
  <c r="BC85" i="4"/>
  <c r="BD85" i="4" s="1"/>
  <c r="BE85" i="4" s="1"/>
  <c r="BC248" i="4"/>
  <c r="BD248" i="4" s="1"/>
  <c r="BE248" i="4" s="1"/>
  <c r="BC295" i="4"/>
  <c r="BD295" i="4" s="1"/>
  <c r="BE295" i="4" s="1"/>
  <c r="BC115" i="4"/>
  <c r="BD115" i="4" s="1"/>
  <c r="BE115" i="4" s="1"/>
  <c r="BC359" i="4"/>
  <c r="BD359" i="4" s="1"/>
  <c r="BE359" i="4" s="1"/>
  <c r="BC1720" i="4"/>
  <c r="BD1720" i="4" s="1"/>
  <c r="BE1720" i="4" s="1"/>
  <c r="BC259" i="4"/>
  <c r="BD259" i="4" s="1"/>
  <c r="BE259" i="4" s="1"/>
  <c r="BC239" i="4"/>
  <c r="BD239" i="4" s="1"/>
  <c r="BE239" i="4" s="1"/>
  <c r="BC1794" i="4"/>
  <c r="BD1794" i="4" s="1"/>
  <c r="BE1794" i="4" s="1"/>
  <c r="BC139" i="4"/>
  <c r="BD139" i="4" s="1"/>
  <c r="BE139" i="4" s="1"/>
  <c r="BC275" i="4"/>
  <c r="BD275" i="4" s="1"/>
  <c r="BE275" i="4" s="1"/>
  <c r="BC563" i="4"/>
  <c r="BD563" i="4" s="1"/>
  <c r="BE563" i="4" s="1"/>
  <c r="BC250" i="4"/>
  <c r="BD250" i="4" s="1"/>
  <c r="BE250" i="4" s="1"/>
  <c r="BC287" i="4"/>
  <c r="BD287" i="4" s="1"/>
  <c r="BE287" i="4" s="1"/>
  <c r="BC271" i="4"/>
  <c r="BD271" i="4" s="1"/>
  <c r="BE271" i="4" s="1"/>
  <c r="BC39" i="4"/>
  <c r="BD39" i="4" s="1"/>
  <c r="BE39" i="4" s="1"/>
  <c r="BC59" i="4"/>
  <c r="BD59" i="4" s="1"/>
  <c r="BE59" i="4" s="1"/>
  <c r="BC178" i="4"/>
  <c r="BD178" i="4" s="1"/>
  <c r="BE178" i="4" s="1"/>
  <c r="BC1311" i="4"/>
  <c r="BD1311" i="4" s="1"/>
  <c r="BE1311" i="4" s="1"/>
  <c r="BC1846" i="4"/>
  <c r="BD1846" i="4" s="1"/>
  <c r="BE1846" i="4" s="1"/>
  <c r="BC803" i="4"/>
  <c r="BD803" i="4" s="1"/>
  <c r="BE803" i="4" s="1"/>
  <c r="BC147" i="4"/>
  <c r="BD147" i="4" s="1"/>
  <c r="BE147" i="4" s="1"/>
  <c r="BC510" i="4"/>
  <c r="BD510" i="4" s="1"/>
  <c r="BE510" i="4" s="1"/>
  <c r="BC442" i="4"/>
  <c r="BD442" i="4" s="1"/>
  <c r="BE442" i="4" s="1"/>
  <c r="BC1340" i="4"/>
  <c r="BD1340" i="4" s="1"/>
  <c r="BE1340" i="4" s="1"/>
  <c r="BC1179" i="4"/>
  <c r="BD1179" i="4" s="1"/>
  <c r="BE1179" i="4" s="1"/>
  <c r="BC810" i="4"/>
  <c r="BD810" i="4" s="1"/>
  <c r="BE810" i="4" s="1"/>
  <c r="BC169" i="4"/>
  <c r="BD169" i="4" s="1"/>
  <c r="BE169" i="4" s="1"/>
  <c r="BC1931" i="4"/>
  <c r="BD1931" i="4" s="1"/>
  <c r="BE1931" i="4" s="1"/>
  <c r="BC82" i="4"/>
  <c r="BD82" i="4" s="1"/>
  <c r="BE82" i="4" s="1"/>
  <c r="BC1239" i="4"/>
  <c r="BD1239" i="4" s="1"/>
  <c r="BE1239" i="4" s="1"/>
  <c r="BC1551" i="4"/>
  <c r="BD1551" i="4" s="1"/>
  <c r="BE1551" i="4" s="1"/>
  <c r="BC1534" i="4"/>
  <c r="BD1534" i="4" s="1"/>
  <c r="BE1534" i="4" s="1"/>
  <c r="BC1252" i="4"/>
  <c r="BD1252" i="4" s="1"/>
  <c r="BE1252" i="4" s="1"/>
  <c r="BC1971" i="4"/>
  <c r="BD1971" i="4" s="1"/>
  <c r="BE1971" i="4" s="1"/>
  <c r="BC22" i="4"/>
  <c r="BD22" i="4" s="1"/>
  <c r="BC1211" i="4"/>
  <c r="BD1211" i="4" s="1"/>
  <c r="BE1211" i="4" s="1"/>
  <c r="BC1948" i="4"/>
  <c r="BD1948" i="4" s="1"/>
  <c r="BE1948" i="4" s="1"/>
  <c r="BC1506" i="4"/>
  <c r="BD1506" i="4" s="1"/>
  <c r="BE1506" i="4" s="1"/>
  <c r="BC676" i="4"/>
  <c r="BD676" i="4" s="1"/>
  <c r="BE676" i="4" s="1"/>
  <c r="BC826" i="4"/>
  <c r="BD826" i="4" s="1"/>
  <c r="BE826" i="4" s="1"/>
  <c r="BC428" i="4"/>
  <c r="BD428" i="4" s="1"/>
  <c r="BE428" i="4" s="1"/>
  <c r="BC218" i="4"/>
  <c r="BD218" i="4" s="1"/>
  <c r="BE218" i="4" s="1"/>
  <c r="BC220" i="4"/>
  <c r="BD220" i="4" s="1"/>
  <c r="BE220" i="4" s="1"/>
  <c r="BC1215" i="4"/>
  <c r="BD1215" i="4" s="1"/>
  <c r="BE1215" i="4" s="1"/>
  <c r="BC114" i="4"/>
  <c r="BD114" i="4" s="1"/>
  <c r="BE114" i="4" s="1"/>
  <c r="BC346" i="4"/>
  <c r="BD346" i="4" s="1"/>
  <c r="BE346" i="4" s="1"/>
  <c r="BC29" i="4"/>
  <c r="BD29" i="4" s="1"/>
  <c r="BE29" i="4" s="1"/>
  <c r="BC230" i="4"/>
  <c r="BD230" i="4" s="1"/>
  <c r="BE230" i="4" s="1"/>
  <c r="BC710" i="4"/>
  <c r="BD710" i="4" s="1"/>
  <c r="BE710" i="4" s="1"/>
  <c r="BC1989" i="4"/>
  <c r="BD1989" i="4" s="1"/>
  <c r="BE1989" i="4" s="1"/>
  <c r="BC1807" i="4"/>
  <c r="BD1807" i="4" s="1"/>
  <c r="BE1807" i="4" s="1"/>
  <c r="BC1357" i="4"/>
  <c r="BD1357" i="4" s="1"/>
  <c r="BE1357" i="4" s="1"/>
  <c r="BC1256" i="4"/>
  <c r="BD1256" i="4" s="1"/>
  <c r="BE1256" i="4" s="1"/>
  <c r="BC1836" i="4"/>
  <c r="BD1836" i="4" s="1"/>
  <c r="BE1836" i="4" s="1"/>
  <c r="BC1596" i="4"/>
  <c r="BD1596" i="4" s="1"/>
  <c r="BE1596" i="4" s="1"/>
  <c r="BC1984" i="4"/>
  <c r="BD1984" i="4" s="1"/>
  <c r="BE1984" i="4" s="1"/>
  <c r="BC794" i="4"/>
  <c r="BD794" i="4" s="1"/>
  <c r="BE794" i="4" s="1"/>
  <c r="BC137" i="4"/>
  <c r="BD137" i="4" s="1"/>
  <c r="BE137" i="4" s="1"/>
  <c r="BC1118" i="4"/>
  <c r="BD1118" i="4" s="1"/>
  <c r="BE1118" i="4" s="1"/>
  <c r="BC1566" i="4"/>
  <c r="BD1566" i="4" s="1"/>
  <c r="BE1566" i="4" s="1"/>
  <c r="BC1760" i="4"/>
  <c r="BD1760" i="4" s="1"/>
  <c r="BE1760" i="4" s="1"/>
  <c r="BC1698" i="4"/>
  <c r="BD1698" i="4" s="1"/>
  <c r="BE1698" i="4" s="1"/>
  <c r="BC1659" i="4"/>
  <c r="BD1659" i="4" s="1"/>
  <c r="BE1659" i="4" s="1"/>
  <c r="BC1587" i="4"/>
  <c r="BD1587" i="4" s="1"/>
  <c r="BE1587" i="4" s="1"/>
  <c r="BC1841" i="4"/>
  <c r="BD1841" i="4" s="1"/>
  <c r="BE1841" i="4" s="1"/>
  <c r="BC747" i="4"/>
  <c r="BD747" i="4" s="1"/>
  <c r="BE747" i="4" s="1"/>
  <c r="BC1074" i="4"/>
  <c r="BD1074" i="4" s="1"/>
  <c r="BE1074" i="4" s="1"/>
  <c r="BC1572" i="4"/>
  <c r="BD1572" i="4" s="1"/>
  <c r="BE1572" i="4" s="1"/>
  <c r="BC892" i="4"/>
  <c r="BD892" i="4" s="1"/>
  <c r="BE892" i="4" s="1"/>
  <c r="BC75" i="4"/>
  <c r="BD75" i="4" s="1"/>
  <c r="BE75" i="4" s="1"/>
  <c r="BC407" i="4"/>
  <c r="BD407" i="4" s="1"/>
  <c r="BE407" i="4" s="1"/>
  <c r="BC651" i="4"/>
  <c r="BD651" i="4" s="1"/>
  <c r="BE651" i="4" s="1"/>
  <c r="BC379" i="4"/>
  <c r="BD379" i="4" s="1"/>
  <c r="BE379" i="4" s="1"/>
  <c r="BC190" i="4"/>
  <c r="BD190" i="4" s="1"/>
  <c r="BE190" i="4" s="1"/>
  <c r="BC955" i="4"/>
  <c r="BD955" i="4" s="1"/>
  <c r="BE955" i="4" s="1"/>
  <c r="BC791" i="4"/>
  <c r="BD791" i="4" s="1"/>
  <c r="BE791" i="4" s="1"/>
  <c r="BC1997" i="4"/>
  <c r="BD1997" i="4" s="1"/>
  <c r="BE1997" i="4" s="1"/>
  <c r="BC1870" i="4"/>
  <c r="BD1870" i="4" s="1"/>
  <c r="BE1870" i="4" s="1"/>
  <c r="BC1932" i="4"/>
  <c r="BD1932" i="4" s="1"/>
  <c r="BE1932" i="4" s="1"/>
  <c r="BC856" i="4"/>
  <c r="BD856" i="4" s="1"/>
  <c r="BE856" i="4" s="1"/>
  <c r="BC1485" i="4"/>
  <c r="BD1485" i="4" s="1"/>
  <c r="BE1485" i="4" s="1"/>
  <c r="BC622" i="4"/>
  <c r="BD622" i="4" s="1"/>
  <c r="BE622" i="4" s="1"/>
  <c r="BC1863" i="4"/>
  <c r="BD1863" i="4" s="1"/>
  <c r="BE1863" i="4" s="1"/>
  <c r="BC1558" i="4"/>
  <c r="BD1558" i="4" s="1"/>
  <c r="BE1558" i="4" s="1"/>
  <c r="BC1916" i="4"/>
  <c r="BD1916" i="4" s="1"/>
  <c r="BE1916" i="4" s="1"/>
  <c r="BC658" i="4"/>
  <c r="BD658" i="4" s="1"/>
  <c r="BE658" i="4" s="1"/>
  <c r="BC1658" i="4"/>
  <c r="BD1658" i="4" s="1"/>
  <c r="BE1658" i="4" s="1"/>
  <c r="BC1518" i="4"/>
  <c r="BD1518" i="4" s="1"/>
  <c r="BE1518" i="4" s="1"/>
  <c r="BC1693" i="4"/>
  <c r="BD1693" i="4" s="1"/>
  <c r="BE1693" i="4" s="1"/>
  <c r="BC1132" i="4"/>
  <c r="BD1132" i="4" s="1"/>
  <c r="BE1132" i="4" s="1"/>
  <c r="BC1689" i="4"/>
  <c r="BD1689" i="4" s="1"/>
  <c r="BE1689" i="4" s="1"/>
  <c r="BC832" i="4"/>
  <c r="BD832" i="4" s="1"/>
  <c r="BE832" i="4" s="1"/>
  <c r="BC686" i="4"/>
  <c r="BD686" i="4" s="1"/>
  <c r="BE686" i="4" s="1"/>
  <c r="BC361" i="4"/>
  <c r="BD361" i="4" s="1"/>
  <c r="BE361" i="4" s="1"/>
  <c r="BC1037" i="4"/>
  <c r="BD1037" i="4" s="1"/>
  <c r="BE1037" i="4" s="1"/>
  <c r="BC1396" i="4"/>
  <c r="BD1396" i="4" s="1"/>
  <c r="BE1396" i="4" s="1"/>
  <c r="BC1967" i="4"/>
  <c r="BD1967" i="4" s="1"/>
  <c r="BE1967" i="4" s="1"/>
  <c r="BC835" i="4"/>
  <c r="BD835" i="4" s="1"/>
  <c r="BE835" i="4" s="1"/>
  <c r="BC883" i="4"/>
  <c r="BD883" i="4" s="1"/>
  <c r="BE883" i="4" s="1"/>
  <c r="BC755" i="4"/>
  <c r="BD755" i="4" s="1"/>
  <c r="BE755" i="4" s="1"/>
  <c r="BC775" i="4"/>
  <c r="BD775" i="4" s="1"/>
  <c r="BE775" i="4" s="1"/>
  <c r="BC1954" i="4"/>
  <c r="BD1954" i="4" s="1"/>
  <c r="BE1954" i="4" s="1"/>
  <c r="BC1580" i="4"/>
  <c r="BD1580" i="4" s="1"/>
  <c r="BE1580" i="4" s="1"/>
  <c r="BC1721" i="4"/>
  <c r="BD1721" i="4" s="1"/>
  <c r="BE1721" i="4" s="1"/>
  <c r="BC1617" i="4"/>
  <c r="BD1617" i="4" s="1"/>
  <c r="BE1617" i="4" s="1"/>
  <c r="BC1744" i="4"/>
  <c r="BD1744" i="4" s="1"/>
  <c r="BE1744" i="4" s="1"/>
  <c r="BC1372" i="4"/>
  <c r="BD1372" i="4" s="1"/>
  <c r="BE1372" i="4" s="1"/>
  <c r="BC633" i="4"/>
  <c r="BD633" i="4" s="1"/>
  <c r="BE633" i="4" s="1"/>
  <c r="BC604" i="4"/>
  <c r="BD604" i="4" s="1"/>
  <c r="BE604" i="4" s="1"/>
  <c r="BC1394" i="4"/>
  <c r="BD1394" i="4" s="1"/>
  <c r="BE1394" i="4" s="1"/>
  <c r="BC808" i="4"/>
  <c r="BD808" i="4" s="1"/>
  <c r="BE808" i="4" s="1"/>
  <c r="BC613" i="4"/>
  <c r="BD613" i="4" s="1"/>
  <c r="BE613" i="4" s="1"/>
  <c r="BC448" i="4"/>
  <c r="BD448" i="4" s="1"/>
  <c r="BE448" i="4" s="1"/>
  <c r="BC1770" i="4"/>
  <c r="BD1770" i="4" s="1"/>
  <c r="BE1770" i="4" s="1"/>
  <c r="BC152" i="4"/>
  <c r="BD152" i="4" s="1"/>
  <c r="BE152" i="4" s="1"/>
  <c r="BC160" i="4"/>
  <c r="BD160" i="4" s="1"/>
  <c r="BE160" i="4" s="1"/>
  <c r="BC276" i="4"/>
  <c r="BD276" i="4" s="1"/>
  <c r="BE276" i="4" s="1"/>
  <c r="BC1041" i="4"/>
  <c r="BD1041" i="4" s="1"/>
  <c r="BE1041" i="4" s="1"/>
  <c r="BC1983" i="4"/>
  <c r="BD1983" i="4" s="1"/>
  <c r="BE1983" i="4" s="1"/>
  <c r="BC1260" i="4"/>
  <c r="BD1260" i="4" s="1"/>
  <c r="BE1260" i="4" s="1"/>
  <c r="BC1517" i="4"/>
  <c r="BD1517" i="4" s="1"/>
  <c r="BE1517" i="4" s="1"/>
  <c r="BC1146" i="4"/>
  <c r="BD1146" i="4" s="1"/>
  <c r="BE1146" i="4" s="1"/>
  <c r="BC638" i="4"/>
  <c r="BD638" i="4" s="1"/>
  <c r="BE638" i="4" s="1"/>
  <c r="BC1632" i="4"/>
  <c r="BD1632" i="4" s="1"/>
  <c r="BE1632" i="4" s="1"/>
  <c r="BC1326" i="4"/>
  <c r="BD1326" i="4" s="1"/>
  <c r="BE1326" i="4" s="1"/>
  <c r="BC1426" i="4"/>
  <c r="BD1426" i="4" s="1"/>
  <c r="BE1426" i="4" s="1"/>
  <c r="BC106" i="4"/>
  <c r="BD106" i="4" s="1"/>
  <c r="BE106" i="4" s="1"/>
  <c r="BC255" i="4"/>
  <c r="BD255" i="4" s="1"/>
  <c r="BE255" i="4" s="1"/>
  <c r="BC155" i="4"/>
  <c r="BD155" i="4" s="1"/>
  <c r="BE155" i="4" s="1"/>
  <c r="BC1269" i="4"/>
  <c r="BD1269" i="4" s="1"/>
  <c r="BE1269" i="4" s="1"/>
  <c r="BC1495" i="4"/>
  <c r="BD1495" i="4" s="1"/>
  <c r="BE1495" i="4" s="1"/>
  <c r="BC1155" i="4"/>
  <c r="BD1155" i="4" s="1"/>
  <c r="BE1155" i="4" s="1"/>
  <c r="BC1381" i="4"/>
  <c r="BD1381" i="4" s="1"/>
  <c r="BE1381" i="4" s="1"/>
  <c r="BC1636" i="4"/>
  <c r="BD1636" i="4" s="1"/>
  <c r="BE1636" i="4" s="1"/>
  <c r="BC1972" i="4"/>
  <c r="BD1972" i="4" s="1"/>
  <c r="BE1972" i="4" s="1"/>
  <c r="BC1464" i="4"/>
  <c r="BD1464" i="4" s="1"/>
  <c r="BE1464" i="4" s="1"/>
  <c r="BC184" i="4"/>
  <c r="BD184" i="4" s="1"/>
  <c r="BE184" i="4" s="1"/>
  <c r="BC532" i="4"/>
  <c r="BD532" i="4" s="1"/>
  <c r="BE532" i="4" s="1"/>
  <c r="BC500" i="4"/>
  <c r="BD500" i="4" s="1"/>
  <c r="BE500" i="4" s="1"/>
  <c r="BC1974" i="4"/>
  <c r="BD1974" i="4" s="1"/>
  <c r="BE1974" i="4" s="1"/>
  <c r="BC1914" i="4"/>
  <c r="BD1914" i="4" s="1"/>
  <c r="BE1914" i="4" s="1"/>
  <c r="BC1350" i="4"/>
  <c r="BD1350" i="4" s="1"/>
  <c r="BE1350" i="4" s="1"/>
  <c r="BC1049" i="4"/>
  <c r="BD1049" i="4" s="1"/>
  <c r="BE1049" i="4" s="1"/>
  <c r="BC1541" i="4"/>
  <c r="BD1541" i="4" s="1"/>
  <c r="BE1541" i="4" s="1"/>
  <c r="BC1376" i="4"/>
  <c r="BD1376" i="4" s="1"/>
  <c r="BE1376" i="4" s="1"/>
  <c r="BC1180" i="4"/>
  <c r="BD1180" i="4" s="1"/>
  <c r="BE1180" i="4" s="1"/>
  <c r="BC1613" i="4"/>
  <c r="BD1613" i="4" s="1"/>
  <c r="BE1613" i="4" s="1"/>
  <c r="BC1957" i="4"/>
  <c r="BD1957" i="4" s="1"/>
  <c r="BE1957" i="4" s="1"/>
  <c r="BC1226" i="4"/>
  <c r="BD1226" i="4" s="1"/>
  <c r="BE1226" i="4" s="1"/>
  <c r="BC1707" i="4"/>
  <c r="BD1707" i="4" s="1"/>
  <c r="BE1707" i="4" s="1"/>
  <c r="BC800" i="4"/>
  <c r="BD800" i="4" s="1"/>
  <c r="BE800" i="4" s="1"/>
  <c r="BC1202" i="4"/>
  <c r="BD1202" i="4" s="1"/>
  <c r="BE1202" i="4" s="1"/>
  <c r="BC2001" i="4"/>
  <c r="BD2001" i="4" s="1"/>
  <c r="BE2001" i="4" s="1"/>
  <c r="BC1241" i="4"/>
  <c r="BD1241" i="4" s="1"/>
  <c r="BE1241" i="4" s="1"/>
  <c r="BC1925" i="4"/>
  <c r="BD1925" i="4" s="1"/>
  <c r="BE1925" i="4" s="1"/>
  <c r="BC1999" i="4"/>
  <c r="BD1999" i="4" s="1"/>
  <c r="BE1999" i="4" s="1"/>
  <c r="BC982" i="4"/>
  <c r="BD982" i="4" s="1"/>
  <c r="BE982" i="4" s="1"/>
  <c r="BC753" i="4"/>
  <c r="BD753" i="4" s="1"/>
  <c r="BE753" i="4" s="1"/>
  <c r="BC1847" i="4"/>
  <c r="BD1847" i="4" s="1"/>
  <c r="BE1847" i="4" s="1"/>
  <c r="BC1478" i="4"/>
  <c r="BD1478" i="4" s="1"/>
  <c r="BE1478" i="4" s="1"/>
  <c r="BC1173" i="4"/>
  <c r="BD1173" i="4" s="1"/>
  <c r="BE1173" i="4" s="1"/>
  <c r="BC666" i="4"/>
  <c r="BD666" i="4" s="1"/>
  <c r="BE666" i="4" s="1"/>
  <c r="BC1092" i="4"/>
  <c r="BD1092" i="4" s="1"/>
  <c r="BE1092" i="4" s="1"/>
  <c r="BC134" i="4"/>
  <c r="BD134" i="4" s="1"/>
  <c r="BE134" i="4" s="1"/>
  <c r="BC1752" i="4"/>
  <c r="BD1752" i="4" s="1"/>
  <c r="BE1752" i="4" s="1"/>
  <c r="BC443" i="4"/>
  <c r="BD443" i="4" s="1"/>
  <c r="BE443" i="4" s="1"/>
  <c r="BC417" i="4"/>
  <c r="BD417" i="4" s="1"/>
  <c r="BE417" i="4" s="1"/>
  <c r="BC84" i="4"/>
  <c r="BD84" i="4" s="1"/>
  <c r="BE84" i="4" s="1"/>
  <c r="BC360" i="4"/>
  <c r="BD360" i="4" s="1"/>
  <c r="BE360" i="4" s="1"/>
  <c r="BC540" i="4"/>
  <c r="BD540" i="4" s="1"/>
  <c r="BE540" i="4" s="1"/>
  <c r="BC1415" i="4"/>
  <c r="BD1415" i="4" s="1"/>
  <c r="BE1415" i="4" s="1"/>
  <c r="BC687" i="4"/>
  <c r="BD687" i="4" s="1"/>
  <c r="BE687" i="4" s="1"/>
  <c r="BC1697" i="4"/>
  <c r="BD1697" i="4" s="1"/>
  <c r="BE1697" i="4" s="1"/>
  <c r="BC1284" i="4"/>
  <c r="BD1284" i="4" s="1"/>
  <c r="BE1284" i="4" s="1"/>
  <c r="BC2003" i="4"/>
  <c r="BD2003" i="4" s="1"/>
  <c r="BE2003" i="4" s="1"/>
  <c r="BC811" i="4"/>
  <c r="BD811" i="4" s="1"/>
  <c r="BE811" i="4" s="1"/>
  <c r="BC1387" i="4"/>
  <c r="BD1387" i="4" s="1"/>
  <c r="BE1387" i="4" s="1"/>
  <c r="BC1418" i="4"/>
  <c r="BD1418" i="4" s="1"/>
  <c r="BE1418" i="4" s="1"/>
  <c r="BC1570" i="4"/>
  <c r="BD1570" i="4" s="1"/>
  <c r="BE1570" i="4" s="1"/>
  <c r="BC708" i="4"/>
  <c r="BD708" i="4" s="1"/>
  <c r="BE708" i="4" s="1"/>
  <c r="BC890" i="4"/>
  <c r="BD890" i="4" s="1"/>
  <c r="BE890" i="4" s="1"/>
  <c r="BC1319" i="4"/>
  <c r="BD1319" i="4" s="1"/>
  <c r="BE1319" i="4" s="1"/>
  <c r="BC1301" i="4"/>
  <c r="BD1301" i="4" s="1"/>
  <c r="BE1301" i="4" s="1"/>
  <c r="BC646" i="4"/>
  <c r="BD646" i="4" s="1"/>
  <c r="BE646" i="4" s="1"/>
  <c r="BC1564" i="4"/>
  <c r="BD1564" i="4" s="1"/>
  <c r="BE1564" i="4" s="1"/>
  <c r="BC1232" i="4"/>
  <c r="BD1232" i="4" s="1"/>
  <c r="BE1232" i="4" s="1"/>
  <c r="BC189" i="4"/>
  <c r="BD189" i="4" s="1"/>
  <c r="BE189" i="4" s="1"/>
  <c r="BC1291" i="4"/>
  <c r="BD1291" i="4" s="1"/>
  <c r="BE1291" i="4" s="1"/>
  <c r="BC1479" i="4"/>
  <c r="BD1479" i="4" s="1"/>
  <c r="BE1479" i="4" s="1"/>
  <c r="BC848" i="4"/>
  <c r="BD848" i="4" s="1"/>
  <c r="BE848" i="4" s="1"/>
  <c r="BC1157" i="4"/>
  <c r="BD1157" i="4" s="1"/>
  <c r="BE1157" i="4" s="1"/>
  <c r="BC98" i="4"/>
  <c r="BD98" i="4" s="1"/>
  <c r="BE98" i="4" s="1"/>
  <c r="BC434" i="4"/>
  <c r="BD434" i="4" s="1"/>
  <c r="BE434" i="4" s="1"/>
  <c r="BC18" i="4"/>
  <c r="BD18" i="4" s="1"/>
  <c r="BC639" i="4"/>
  <c r="BD639" i="4" s="1"/>
  <c r="BE639" i="4" s="1"/>
  <c r="BC519" i="4"/>
  <c r="BD519" i="4" s="1"/>
  <c r="BE519" i="4" s="1"/>
  <c r="BC211" i="4"/>
  <c r="BD211" i="4" s="1"/>
  <c r="BE211" i="4" s="1"/>
  <c r="BC362" i="4"/>
  <c r="BD362" i="4" s="1"/>
  <c r="BE362" i="4" s="1"/>
  <c r="BC161" i="4"/>
  <c r="BD161" i="4" s="1"/>
  <c r="BE161" i="4" s="1"/>
  <c r="BC630" i="4"/>
  <c r="BD630" i="4" s="1"/>
  <c r="BE630" i="4" s="1"/>
  <c r="BC1231" i="4"/>
  <c r="BD1231" i="4" s="1"/>
  <c r="BE1231" i="4" s="1"/>
  <c r="BC1695" i="4"/>
  <c r="BD1695" i="4" s="1"/>
  <c r="BE1695" i="4" s="1"/>
  <c r="BC1443" i="4"/>
  <c r="BD1443" i="4" s="1"/>
  <c r="BE1443" i="4" s="1"/>
  <c r="BC1500" i="4"/>
  <c r="BD1500" i="4" s="1"/>
  <c r="BE1500" i="4" s="1"/>
  <c r="BC945" i="4"/>
  <c r="BD945" i="4" s="1"/>
  <c r="BE945" i="4" s="1"/>
  <c r="BC1491" i="4"/>
  <c r="BD1491" i="4" s="1"/>
  <c r="BE1491" i="4" s="1"/>
  <c r="BC1227" i="4"/>
  <c r="BD1227" i="4" s="1"/>
  <c r="BE1227" i="4" s="1"/>
  <c r="BC764" i="4"/>
  <c r="BD764" i="4" s="1"/>
  <c r="BE764" i="4" s="1"/>
  <c r="BC1040" i="4"/>
  <c r="BD1040" i="4" s="1"/>
  <c r="BE1040" i="4" s="1"/>
  <c r="BC1554" i="4"/>
  <c r="BD1554" i="4" s="1"/>
  <c r="BE1554" i="4" s="1"/>
  <c r="BC886" i="4"/>
  <c r="BD886" i="4" s="1"/>
  <c r="BE886" i="4" s="1"/>
  <c r="BC1287" i="4"/>
  <c r="BD1287" i="4" s="1"/>
  <c r="BE1287" i="4" s="1"/>
  <c r="BC1705" i="4"/>
  <c r="BD1705" i="4" s="1"/>
  <c r="BE1705" i="4" s="1"/>
  <c r="BC773" i="4"/>
  <c r="BD773" i="4" s="1"/>
  <c r="BE773" i="4" s="1"/>
  <c r="BC1171" i="4"/>
  <c r="BD1171" i="4" s="1"/>
  <c r="BE1171" i="4" s="1"/>
  <c r="BC1433" i="4"/>
  <c r="BD1433" i="4" s="1"/>
  <c r="BE1433" i="4" s="1"/>
  <c r="BC1539" i="4"/>
  <c r="BD1539" i="4" s="1"/>
  <c r="BE1539" i="4" s="1"/>
  <c r="BC1848" i="4"/>
  <c r="BD1848" i="4" s="1"/>
  <c r="BE1848" i="4" s="1"/>
  <c r="BC1513" i="4"/>
  <c r="BD1513" i="4" s="1"/>
  <c r="BE1513" i="4" s="1"/>
  <c r="BC1018" i="4"/>
  <c r="BD1018" i="4" s="1"/>
  <c r="BE1018" i="4" s="1"/>
  <c r="BC879" i="4"/>
  <c r="BD879" i="4" s="1"/>
  <c r="BE879" i="4" s="1"/>
  <c r="BC339" i="4"/>
  <c r="BD339" i="4" s="1"/>
  <c r="BE339" i="4" s="1"/>
  <c r="BC338" i="4"/>
  <c r="BD338" i="4" s="1"/>
  <c r="BE338" i="4" s="1"/>
  <c r="BC314" i="4"/>
  <c r="BD314" i="4" s="1"/>
  <c r="BE314" i="4" s="1"/>
  <c r="BC322" i="4"/>
  <c r="BD322" i="4" s="1"/>
  <c r="BE322" i="4" s="1"/>
  <c r="BC490" i="4"/>
  <c r="BD490" i="4" s="1"/>
  <c r="BE490" i="4" s="1"/>
  <c r="BC263" i="4"/>
  <c r="BD263" i="4" s="1"/>
  <c r="BE263" i="4" s="1"/>
  <c r="BC438" i="4"/>
  <c r="BD438" i="4" s="1"/>
  <c r="BE438" i="4" s="1"/>
  <c r="BC1373" i="4"/>
  <c r="BD1373" i="4" s="1"/>
  <c r="BE1373" i="4" s="1"/>
  <c r="BC1190" i="4"/>
  <c r="BD1190" i="4" s="1"/>
  <c r="BE1190" i="4" s="1"/>
  <c r="BC602" i="4"/>
  <c r="BD602" i="4" s="1"/>
  <c r="BE602" i="4" s="1"/>
  <c r="BC561" i="4"/>
  <c r="BD561" i="4" s="1"/>
  <c r="BE561" i="4" s="1"/>
  <c r="BC1907" i="4"/>
  <c r="BD1907" i="4" s="1"/>
  <c r="BE1907" i="4" s="1"/>
  <c r="BC670" i="4"/>
  <c r="BD670" i="4" s="1"/>
  <c r="BE670" i="4" s="1"/>
  <c r="BC1968" i="4"/>
  <c r="BD1968" i="4" s="1"/>
  <c r="BE1968" i="4" s="1"/>
  <c r="BC1437" i="4"/>
  <c r="BD1437" i="4" s="1"/>
  <c r="BE1437" i="4" s="1"/>
  <c r="BC696" i="4"/>
  <c r="BD696" i="4" s="1"/>
  <c r="BE696" i="4" s="1"/>
  <c r="BC1494" i="4"/>
  <c r="BD1494" i="4" s="1"/>
  <c r="BE1494" i="4" s="1"/>
  <c r="BC1429" i="4"/>
  <c r="BD1429" i="4" s="1"/>
  <c r="BE1429" i="4" s="1"/>
  <c r="BC1590" i="4"/>
  <c r="BD1590" i="4" s="1"/>
  <c r="BE1590" i="4" s="1"/>
  <c r="BC1815" i="4"/>
  <c r="BD1815" i="4" s="1"/>
  <c r="BE1815" i="4" s="1"/>
  <c r="BC301" i="4"/>
  <c r="BD301" i="4" s="1"/>
  <c r="BE301" i="4" s="1"/>
  <c r="BC1053" i="4"/>
  <c r="BD1053" i="4" s="1"/>
  <c r="BE1053" i="4" s="1"/>
  <c r="BC1136" i="4"/>
  <c r="BD1136" i="4" s="1"/>
  <c r="BE1136" i="4" s="1"/>
  <c r="BC734" i="4"/>
  <c r="BD734" i="4" s="1"/>
  <c r="BE734" i="4" s="1"/>
  <c r="BC593" i="4"/>
  <c r="BD593" i="4" s="1"/>
  <c r="BE593" i="4" s="1"/>
  <c r="BC1290" i="4"/>
  <c r="BD1290" i="4" s="1"/>
  <c r="BE1290" i="4" s="1"/>
  <c r="BC588" i="4"/>
  <c r="BD588" i="4" s="1"/>
  <c r="BE588" i="4" s="1"/>
  <c r="BC965" i="4"/>
  <c r="BD965" i="4" s="1"/>
  <c r="BE965" i="4" s="1"/>
  <c r="BC352" i="4"/>
  <c r="BD352" i="4" s="1"/>
  <c r="BE352" i="4" s="1"/>
  <c r="BC382" i="4"/>
  <c r="BD382" i="4" s="1"/>
  <c r="BE382" i="4" s="1"/>
  <c r="BC42" i="4"/>
  <c r="BD42" i="4" s="1"/>
  <c r="BE42" i="4" s="1"/>
  <c r="BC718" i="4"/>
  <c r="BD718" i="4" s="1"/>
  <c r="BE718" i="4" s="1"/>
  <c r="BC1965" i="4"/>
  <c r="BD1965" i="4" s="1"/>
  <c r="BE1965" i="4" s="1"/>
  <c r="BC288" i="4"/>
  <c r="BD288" i="4" s="1"/>
  <c r="BE288" i="4" s="1"/>
  <c r="BC527" i="4"/>
  <c r="BD527" i="4" s="1"/>
  <c r="BE527" i="4" s="1"/>
  <c r="BC246" i="4"/>
  <c r="BD246" i="4" s="1"/>
  <c r="BE246" i="4" s="1"/>
  <c r="BC1529" i="4"/>
  <c r="BD1529" i="4" s="1"/>
  <c r="BE1529" i="4" s="1"/>
  <c r="BC928" i="4"/>
  <c r="BD928" i="4" s="1"/>
  <c r="BE928" i="4" s="1"/>
  <c r="BC1384" i="4"/>
  <c r="BD1384" i="4" s="1"/>
  <c r="BE1384" i="4" s="1"/>
  <c r="BC1273" i="4"/>
  <c r="BD1273" i="4" s="1"/>
  <c r="BE1273" i="4" s="1"/>
  <c r="BC948" i="4"/>
  <c r="BD948" i="4" s="1"/>
  <c r="BE948" i="4" s="1"/>
  <c r="BC1753" i="4"/>
  <c r="BD1753" i="4" s="1"/>
  <c r="BE1753" i="4" s="1"/>
  <c r="BC866" i="4"/>
  <c r="BD866" i="4" s="1"/>
  <c r="BE866" i="4" s="1"/>
  <c r="BC903" i="4"/>
  <c r="BD903" i="4" s="1"/>
  <c r="BE903" i="4" s="1"/>
  <c r="BC841" i="4"/>
  <c r="BD841" i="4" s="1"/>
  <c r="BE841" i="4" s="1"/>
  <c r="BC1421" i="4"/>
  <c r="BD1421" i="4" s="1"/>
  <c r="BE1421" i="4" s="1"/>
  <c r="BC745" i="4"/>
  <c r="BD745" i="4" s="1"/>
  <c r="BE745" i="4" s="1"/>
  <c r="BC1170" i="4"/>
  <c r="BD1170" i="4" s="1"/>
  <c r="BE1170" i="4" s="1"/>
  <c r="BC1940" i="4"/>
  <c r="BD1940" i="4" s="1"/>
  <c r="BE1940" i="4" s="1"/>
  <c r="BC1849" i="4"/>
  <c r="BD1849" i="4" s="1"/>
  <c r="BE1849" i="4" s="1"/>
  <c r="BC1129" i="4"/>
  <c r="BD1129" i="4" s="1"/>
  <c r="BE1129" i="4" s="1"/>
  <c r="BC1556" i="4"/>
  <c r="BD1556" i="4" s="1"/>
  <c r="BE1556" i="4" s="1"/>
  <c r="BC861" i="4"/>
  <c r="BD861" i="4" s="1"/>
  <c r="BE861" i="4" s="1"/>
  <c r="BC1088" i="4"/>
  <c r="BD1088" i="4" s="1"/>
  <c r="BE1088" i="4" s="1"/>
  <c r="BC1198" i="4"/>
  <c r="BD1198" i="4" s="1"/>
  <c r="BE1198" i="4" s="1"/>
  <c r="BC1025" i="4"/>
  <c r="BD1025" i="4" s="1"/>
  <c r="BE1025" i="4" s="1"/>
  <c r="BC906" i="4"/>
  <c r="BD906" i="4" s="1"/>
  <c r="BE906" i="4" s="1"/>
  <c r="BC261" i="4"/>
  <c r="BD261" i="4" s="1"/>
  <c r="BE261" i="4" s="1"/>
  <c r="BC869" i="4"/>
  <c r="BD869" i="4" s="1"/>
  <c r="BE869" i="4" s="1"/>
  <c r="BC1081" i="4"/>
  <c r="BD1081" i="4" s="1"/>
  <c r="BE1081" i="4" s="1"/>
  <c r="BC1881" i="4"/>
  <c r="BD1881" i="4" s="1"/>
  <c r="BE1881" i="4" s="1"/>
  <c r="BC1262" i="4"/>
  <c r="BD1262" i="4" s="1"/>
  <c r="BE1262" i="4" s="1"/>
  <c r="BC1987" i="4"/>
  <c r="BD1987" i="4" s="1"/>
  <c r="BE1987" i="4" s="1"/>
  <c r="BC820" i="4"/>
  <c r="BD820" i="4" s="1"/>
  <c r="BE820" i="4" s="1"/>
  <c r="BC212" i="4"/>
  <c r="BD212" i="4" s="1"/>
  <c r="BE212" i="4" s="1"/>
  <c r="BC215" i="4"/>
  <c r="BD215" i="4" s="1"/>
  <c r="BE215" i="4" s="1"/>
  <c r="BC518" i="4"/>
  <c r="BD518" i="4" s="1"/>
  <c r="BE518" i="4" s="1"/>
  <c r="BC1600" i="4"/>
  <c r="BD1600" i="4" s="1"/>
  <c r="BE1600" i="4" s="1"/>
  <c r="BC158" i="4"/>
  <c r="BD158" i="4" s="1"/>
  <c r="BE158" i="4" s="1"/>
  <c r="BC568" i="4"/>
  <c r="BD568" i="4" s="1"/>
  <c r="BE568" i="4" s="1"/>
  <c r="BC1743" i="4"/>
  <c r="BD1743" i="4" s="1"/>
  <c r="BE1743" i="4" s="1"/>
  <c r="BC599" i="4"/>
  <c r="BD599" i="4" s="1"/>
  <c r="BE599" i="4" s="1"/>
  <c r="BC1275" i="4"/>
  <c r="BD1275" i="4" s="1"/>
  <c r="BE1275" i="4" s="1"/>
  <c r="BC221" i="4"/>
  <c r="BD221" i="4" s="1"/>
  <c r="BE221" i="4" s="1"/>
  <c r="BC657" i="4"/>
  <c r="BD657" i="4" s="1"/>
  <c r="BE657" i="4" s="1"/>
  <c r="BC716" i="4"/>
  <c r="BD716" i="4" s="1"/>
  <c r="BE716" i="4" s="1"/>
  <c r="BC1488" i="4"/>
  <c r="BD1488" i="4" s="1"/>
  <c r="BE1488" i="4" s="1"/>
  <c r="BC624" i="4"/>
  <c r="BD624" i="4" s="1"/>
  <c r="BE624" i="4" s="1"/>
  <c r="BC1647" i="4"/>
  <c r="BD1647" i="4" s="1"/>
  <c r="BE1647" i="4" s="1"/>
  <c r="BC1470" i="4"/>
  <c r="BD1470" i="4" s="1"/>
  <c r="BE1470" i="4" s="1"/>
  <c r="BC621" i="4"/>
  <c r="BD621" i="4" s="1"/>
  <c r="BE621" i="4" s="1"/>
  <c r="BC1188" i="4"/>
  <c r="BD1188" i="4" s="1"/>
  <c r="BE1188" i="4" s="1"/>
  <c r="BC1758" i="4"/>
  <c r="BD1758" i="4" s="1"/>
  <c r="BE1758" i="4" s="1"/>
  <c r="BC1912" i="4"/>
  <c r="BD1912" i="4" s="1"/>
  <c r="BE1912" i="4" s="1"/>
  <c r="BC574" i="4"/>
  <c r="BD574" i="4" s="1"/>
  <c r="BE574" i="4" s="1"/>
  <c r="BC1679" i="4"/>
  <c r="BD1679" i="4" s="1"/>
  <c r="BE1679" i="4" s="1"/>
  <c r="BC1378" i="4"/>
  <c r="BD1378" i="4" s="1"/>
  <c r="BE1378" i="4" s="1"/>
  <c r="BC1635" i="4"/>
  <c r="BD1635" i="4" s="1"/>
  <c r="BE1635" i="4" s="1"/>
  <c r="BC1233" i="4"/>
  <c r="BD1233" i="4" s="1"/>
  <c r="BE1233" i="4" s="1"/>
  <c r="BC1331" i="4"/>
  <c r="BD1331" i="4" s="1"/>
  <c r="BE1331" i="4" s="1"/>
  <c r="BC1339" i="4"/>
  <c r="BD1339" i="4" s="1"/>
  <c r="BE1339" i="4" s="1"/>
  <c r="BC1328" i="4"/>
  <c r="BD1328" i="4" s="1"/>
  <c r="BE1328" i="4" s="1"/>
  <c r="BC956" i="4"/>
  <c r="BD956" i="4" s="1"/>
  <c r="BE956" i="4" s="1"/>
  <c r="BC1677" i="4"/>
  <c r="BD1677" i="4" s="1"/>
  <c r="BE1677" i="4" s="1"/>
  <c r="BC545" i="4"/>
  <c r="BD545" i="4" s="1"/>
  <c r="BE545" i="4" s="1"/>
  <c r="BC375" i="4"/>
  <c r="BD375" i="4" s="1"/>
  <c r="BE375" i="4" s="1"/>
  <c r="BC414" i="4"/>
  <c r="BD414" i="4" s="1"/>
  <c r="BE414" i="4" s="1"/>
  <c r="BC231" i="4"/>
  <c r="BD231" i="4" s="1"/>
  <c r="BE231" i="4" s="1"/>
  <c r="BC1139" i="4"/>
  <c r="BD1139" i="4" s="1"/>
  <c r="BE1139" i="4" s="1"/>
  <c r="BC241" i="4"/>
  <c r="BD241" i="4" s="1"/>
  <c r="BE241" i="4" s="1"/>
  <c r="BC280" i="4"/>
  <c r="BD280" i="4" s="1"/>
  <c r="BE280" i="4" s="1"/>
  <c r="BC1975" i="4"/>
  <c r="BD1975" i="4" s="1"/>
  <c r="BE1975" i="4" s="1"/>
  <c r="BC1851" i="4"/>
  <c r="BD1851" i="4" s="1"/>
  <c r="BE1851" i="4" s="1"/>
  <c r="BC1305" i="4"/>
  <c r="BD1305" i="4" s="1"/>
  <c r="BE1305" i="4" s="1"/>
  <c r="BC1511" i="4"/>
  <c r="BD1511" i="4" s="1"/>
  <c r="BE1511" i="4" s="1"/>
  <c r="BC197" i="4"/>
  <c r="BD197" i="4" s="1"/>
  <c r="BE197" i="4" s="1"/>
  <c r="BC1911" i="4"/>
  <c r="BD1911" i="4" s="1"/>
  <c r="BE1911" i="4" s="1"/>
  <c r="BC1792" i="4"/>
  <c r="BD1792" i="4" s="1"/>
  <c r="BE1792" i="4" s="1"/>
  <c r="BC601" i="4"/>
  <c r="BD601" i="4" s="1"/>
  <c r="BE601" i="4" s="1"/>
  <c r="BC58" i="4"/>
  <c r="BD58" i="4" s="1"/>
  <c r="BE58" i="4" s="1"/>
  <c r="BC1652" i="4"/>
  <c r="BD1652" i="4" s="1"/>
  <c r="BE1652" i="4" s="1"/>
  <c r="BC1687" i="4"/>
  <c r="BD1687" i="4" s="1"/>
  <c r="BE1687" i="4" s="1"/>
  <c r="BC1589" i="4"/>
  <c r="BD1589" i="4" s="1"/>
  <c r="BE1589" i="4" s="1"/>
  <c r="BC1286" i="4"/>
  <c r="BD1286" i="4" s="1"/>
  <c r="BE1286" i="4" s="1"/>
  <c r="BC922" i="4"/>
  <c r="BD922" i="4" s="1"/>
  <c r="BE922" i="4" s="1"/>
  <c r="BC1664" i="4"/>
  <c r="BD1664" i="4" s="1"/>
  <c r="BE1664" i="4" s="1"/>
  <c r="BC1939" i="4"/>
  <c r="BD1939" i="4" s="1"/>
  <c r="BE1939" i="4" s="1"/>
  <c r="BC1397" i="4"/>
  <c r="BD1397" i="4" s="1"/>
  <c r="BE1397" i="4" s="1"/>
  <c r="BC582" i="4"/>
  <c r="BD582" i="4" s="1"/>
  <c r="BE582" i="4" s="1"/>
  <c r="BC629" i="4"/>
  <c r="BD629" i="4" s="1"/>
  <c r="BE629" i="4" s="1"/>
  <c r="BC1016" i="4"/>
  <c r="BD1016" i="4" s="1"/>
  <c r="BE1016" i="4" s="1"/>
  <c r="BC1045" i="4"/>
  <c r="BD1045" i="4" s="1"/>
  <c r="BE1045" i="4" s="1"/>
  <c r="BC719" i="4"/>
  <c r="BD719" i="4" s="1"/>
  <c r="BE719" i="4" s="1"/>
  <c r="BC695" i="4"/>
  <c r="BD695" i="4" s="1"/>
  <c r="BE695" i="4" s="1"/>
  <c r="BC815" i="4"/>
  <c r="BD815" i="4" s="1"/>
  <c r="BE815" i="4" s="1"/>
  <c r="BC1199" i="4"/>
  <c r="BD1199" i="4" s="1"/>
  <c r="BE1199" i="4" s="1"/>
  <c r="BC28" i="4"/>
  <c r="BD28" i="4" s="1"/>
  <c r="BE28" i="4" s="1"/>
  <c r="BC1355" i="4"/>
  <c r="BD1355" i="4" s="1"/>
  <c r="BE1355" i="4" s="1"/>
  <c r="BC1026" i="4"/>
  <c r="BD1026" i="4" s="1"/>
  <c r="BE1026" i="4" s="1"/>
  <c r="BC1675" i="4"/>
  <c r="BD1675" i="4" s="1"/>
  <c r="BE1675" i="4" s="1"/>
  <c r="BC1759" i="4"/>
  <c r="BD1759" i="4" s="1"/>
  <c r="BE1759" i="4" s="1"/>
  <c r="BC1360" i="4"/>
  <c r="BD1360" i="4" s="1"/>
  <c r="BE1360" i="4" s="1"/>
  <c r="BC1634" i="4"/>
  <c r="BD1634" i="4" s="1"/>
  <c r="BE1634" i="4" s="1"/>
  <c r="BC1447" i="4"/>
  <c r="BD1447" i="4" s="1"/>
  <c r="BE1447" i="4" s="1"/>
  <c r="BC784" i="4"/>
  <c r="BD784" i="4" s="1"/>
  <c r="BE784" i="4" s="1"/>
  <c r="BC913" i="4"/>
  <c r="BD913" i="4" s="1"/>
  <c r="BE913" i="4" s="1"/>
  <c r="BC1160" i="4"/>
  <c r="BD1160" i="4" s="1"/>
  <c r="BE1160" i="4" s="1"/>
  <c r="BC1366" i="4"/>
  <c r="BD1366" i="4" s="1"/>
  <c r="BE1366" i="4" s="1"/>
  <c r="BC406" i="4"/>
  <c r="BD406" i="4" s="1"/>
  <c r="BE406" i="4" s="1"/>
  <c r="BC502" i="4"/>
  <c r="BD502" i="4" s="1"/>
  <c r="BE502" i="4" s="1"/>
  <c r="BC559" i="4"/>
  <c r="BD559" i="4" s="1"/>
  <c r="BE559" i="4" s="1"/>
  <c r="BC774" i="4"/>
  <c r="BD774" i="4" s="1"/>
  <c r="BE774" i="4" s="1"/>
  <c r="BC1627" i="4"/>
  <c r="BD1627" i="4" s="1"/>
  <c r="BE1627" i="4" s="1"/>
  <c r="BC908" i="4"/>
  <c r="BD908" i="4" s="1"/>
  <c r="BE908" i="4" s="1"/>
  <c r="BC1724" i="4"/>
  <c r="BD1724" i="4" s="1"/>
  <c r="BE1724" i="4" s="1"/>
  <c r="BC1950" i="4"/>
  <c r="BD1950" i="4" s="1"/>
  <c r="BE1950" i="4" s="1"/>
  <c r="BC1430" i="4"/>
  <c r="BD1430" i="4" s="1"/>
  <c r="BE1430" i="4" s="1"/>
  <c r="BC1432" i="4"/>
  <c r="BD1432" i="4" s="1"/>
  <c r="BE1432" i="4" s="1"/>
  <c r="BC477" i="4"/>
  <c r="BD477" i="4" s="1"/>
  <c r="BE477" i="4" s="1"/>
  <c r="BC1507" i="4"/>
  <c r="BD1507" i="4" s="1"/>
  <c r="BE1507" i="4" s="1"/>
  <c r="BC739" i="4"/>
  <c r="BD739" i="4" s="1"/>
  <c r="BE739" i="4" s="1"/>
  <c r="BC631" i="4"/>
  <c r="BD631" i="4" s="1"/>
  <c r="BE631" i="4" s="1"/>
  <c r="BC1796" i="4"/>
  <c r="BD1796" i="4" s="1"/>
  <c r="BE1796" i="4" s="1"/>
  <c r="BC1324" i="4"/>
  <c r="BD1324" i="4" s="1"/>
  <c r="BE1324" i="4" s="1"/>
  <c r="BC1669" i="4"/>
  <c r="BD1669" i="4" s="1"/>
  <c r="BE1669" i="4" s="1"/>
  <c r="BC1332" i="4"/>
  <c r="BD1332" i="4" s="1"/>
  <c r="BE1332" i="4" s="1"/>
  <c r="BC1454" i="4"/>
  <c r="BD1454" i="4" s="1"/>
  <c r="BE1454" i="4" s="1"/>
  <c r="BC1597" i="4"/>
  <c r="BD1597" i="4" s="1"/>
  <c r="BE1597" i="4" s="1"/>
  <c r="BC493" i="4"/>
  <c r="BD493" i="4" s="1"/>
  <c r="BE493" i="4" s="1"/>
  <c r="BC251" i="4"/>
  <c r="BD251" i="4" s="1"/>
  <c r="BE251" i="4" s="1"/>
  <c r="BC172" i="4"/>
  <c r="BD172" i="4" s="1"/>
  <c r="BE172" i="4" s="1"/>
  <c r="BC1994" i="4"/>
  <c r="BD1994" i="4" s="1"/>
  <c r="BE1994" i="4" s="1"/>
  <c r="BC863" i="4"/>
  <c r="BD863" i="4" s="1"/>
  <c r="BE863" i="4" s="1"/>
  <c r="BC458" i="4"/>
  <c r="BD458" i="4" s="1"/>
  <c r="BE458" i="4" s="1"/>
  <c r="BC262" i="4"/>
  <c r="BD262" i="4" s="1"/>
  <c r="BE262" i="4" s="1"/>
  <c r="BC499" i="4"/>
  <c r="BD499" i="4" s="1"/>
  <c r="BE499" i="4" s="1"/>
  <c r="BC555" i="4"/>
  <c r="BD555" i="4" s="1"/>
  <c r="BE555" i="4" s="1"/>
  <c r="BC504" i="4"/>
  <c r="BD504" i="4" s="1"/>
  <c r="BE504" i="4" s="1"/>
  <c r="BC150" i="4"/>
  <c r="BD150" i="4" s="1"/>
  <c r="BE150" i="4" s="1"/>
  <c r="BC135" i="4"/>
  <c r="BD135" i="4" s="1"/>
  <c r="BE135" i="4" s="1"/>
  <c r="BC771" i="4"/>
  <c r="BD771" i="4" s="1"/>
  <c r="BE771" i="4" s="1"/>
  <c r="BC204" i="4"/>
  <c r="BD204" i="4" s="1"/>
  <c r="BE204" i="4" s="1"/>
  <c r="BC144" i="4"/>
  <c r="BD144" i="4" s="1"/>
  <c r="BE144" i="4" s="1"/>
  <c r="BC380" i="4"/>
  <c r="BD380" i="4" s="1"/>
  <c r="BE380" i="4" s="1"/>
  <c r="BC520" i="4"/>
  <c r="BD520" i="4" s="1"/>
  <c r="BE520" i="4" s="1"/>
  <c r="BC991" i="4"/>
  <c r="BD991" i="4" s="1"/>
  <c r="BE991" i="4" s="1"/>
  <c r="BC224" i="4"/>
  <c r="BD224" i="4" s="1"/>
  <c r="BE224" i="4" s="1"/>
  <c r="BC1079" i="4"/>
  <c r="BD1079" i="4" s="1"/>
  <c r="BE1079" i="4" s="1"/>
  <c r="BC647" i="4"/>
  <c r="BD647" i="4" s="1"/>
  <c r="BE647" i="4" s="1"/>
  <c r="BC492" i="4"/>
  <c r="BD492" i="4" s="1"/>
  <c r="BE492" i="4" s="1"/>
  <c r="BC711" i="4"/>
  <c r="BD711" i="4" s="1"/>
  <c r="BE711" i="4" s="1"/>
  <c r="BC328" i="4"/>
  <c r="BD328" i="4" s="1"/>
  <c r="BE328" i="4" s="1"/>
  <c r="BC64" i="4"/>
  <c r="BD64" i="4" s="1"/>
  <c r="BE64" i="4" s="1"/>
  <c r="BC398" i="4"/>
  <c r="BD398" i="4" s="1"/>
  <c r="BE398" i="4" s="1"/>
  <c r="BC343" i="4"/>
  <c r="BD343" i="4" s="1"/>
  <c r="BE343" i="4" s="1"/>
  <c r="BC440" i="4"/>
  <c r="BD440" i="4" s="1"/>
  <c r="BE440" i="4" s="1"/>
  <c r="BC30" i="4"/>
  <c r="BD30" i="4" s="1"/>
  <c r="BE30" i="4" s="1"/>
  <c r="BC96" i="4"/>
  <c r="BD96" i="4" s="1"/>
  <c r="BE96" i="4" s="1"/>
  <c r="BC487" i="4"/>
  <c r="BD487" i="4" s="1"/>
  <c r="BE487" i="4" s="1"/>
  <c r="BC419" i="4"/>
  <c r="BD419" i="4" s="1"/>
  <c r="BE419" i="4" s="1"/>
  <c r="BC418" i="4"/>
  <c r="BD418" i="4" s="1"/>
  <c r="BE418" i="4" s="1"/>
  <c r="BC200" i="4"/>
  <c r="BD200" i="4" s="1"/>
  <c r="BE200" i="4" s="1"/>
  <c r="BC60" i="4"/>
  <c r="BD60" i="4" s="1"/>
  <c r="BE60" i="4" s="1"/>
  <c r="BC1866" i="4"/>
  <c r="BD1866" i="4" s="1"/>
  <c r="BE1866" i="4" s="1"/>
  <c r="BC467" i="4"/>
  <c r="BD467" i="4" s="1"/>
  <c r="BE467" i="4" s="1"/>
  <c r="C12" i="4"/>
  <c r="C15" i="4"/>
  <c r="C17" i="4"/>
  <c r="C5" i="4"/>
  <c r="C14" i="4"/>
  <c r="C7" i="4"/>
  <c r="C6" i="4"/>
  <c r="C9" i="4"/>
  <c r="C16" i="4"/>
  <c r="C13" i="4"/>
  <c r="C10" i="4"/>
  <c r="C8" i="4"/>
  <c r="C11" i="4"/>
  <c r="C19" i="4"/>
  <c r="C20" i="4"/>
  <c r="C18" i="4"/>
  <c r="BE27" i="4" l="1"/>
  <c r="BE22" i="4"/>
  <c r="BE26" i="4"/>
  <c r="BE17" i="4"/>
  <c r="BE25" i="4"/>
  <c r="M14" i="4"/>
  <c r="P13" i="4"/>
  <c r="BE18" i="4"/>
  <c r="BE12" i="4"/>
  <c r="BE11" i="4"/>
  <c r="BE7" i="4"/>
  <c r="BE14" i="4"/>
  <c r="BE6" i="4"/>
  <c r="BE5" i="4"/>
  <c r="BE19" i="4"/>
  <c r="BE8" i="4"/>
  <c r="BE15" i="4"/>
  <c r="BE10" i="4"/>
  <c r="BE16" i="4"/>
  <c r="BE9" i="4"/>
  <c r="BE13" i="4"/>
  <c r="BE21" i="4"/>
  <c r="BE23" i="4"/>
  <c r="BE20" i="4"/>
  <c r="BE24" i="4"/>
  <c r="A11" i="4"/>
  <c r="A22" i="4"/>
  <c r="A16" i="4"/>
  <c r="A18" i="4"/>
  <c r="A14" i="4"/>
  <c r="A8" i="4"/>
  <c r="A9" i="4"/>
  <c r="A1495" i="4"/>
  <c r="A1520" i="4"/>
  <c r="A1539" i="4"/>
  <c r="A67" i="4"/>
  <c r="A851" i="4"/>
  <c r="A886" i="4"/>
  <c r="A1828" i="4"/>
  <c r="A1407" i="4"/>
  <c r="A258" i="4"/>
  <c r="A1789" i="4"/>
  <c r="A880" i="4"/>
  <c r="A1723" i="4"/>
  <c r="A219" i="4"/>
  <c r="A1617" i="4"/>
  <c r="A1764" i="4"/>
  <c r="A1115" i="4"/>
  <c r="A130" i="4"/>
  <c r="A562" i="4"/>
  <c r="A1461" i="4"/>
  <c r="A1128" i="4"/>
  <c r="A1660" i="4"/>
  <c r="A1071" i="4"/>
  <c r="A1486" i="4"/>
  <c r="A692" i="4"/>
  <c r="A927" i="4"/>
  <c r="A758" i="4"/>
  <c r="A965" i="4"/>
  <c r="A743" i="4"/>
  <c r="A137" i="4"/>
  <c r="A1258" i="4"/>
  <c r="A538" i="4"/>
  <c r="A1441" i="4"/>
  <c r="A1088" i="4"/>
  <c r="A1620" i="4"/>
  <c r="A1986" i="4"/>
  <c r="A1973" i="4"/>
  <c r="A644" i="4"/>
  <c r="A871" i="4"/>
  <c r="A470" i="4"/>
  <c r="A913" i="4"/>
  <c r="A599" i="4"/>
  <c r="A721" i="4"/>
  <c r="A1226" i="4"/>
  <c r="A466" i="4"/>
  <c r="A1389" i="4"/>
  <c r="A984" i="4"/>
  <c r="A1591" i="4"/>
  <c r="A1882" i="4"/>
  <c r="A1448" i="4"/>
  <c r="A504" i="4"/>
  <c r="A1382" i="4"/>
  <c r="A1841" i="4"/>
  <c r="A428" i="4"/>
  <c r="A455" i="4"/>
  <c r="A577" i="4"/>
  <c r="A87" i="4"/>
  <c r="A1036" i="4"/>
  <c r="A1824" i="4"/>
  <c r="A1560" i="4"/>
  <c r="A1319" i="4"/>
  <c r="A1934" i="4"/>
  <c r="A1678" i="4"/>
  <c r="A1921" i="4"/>
  <c r="A856" i="4"/>
  <c r="A576" i="4"/>
  <c r="A1359" i="4"/>
  <c r="A803" i="4"/>
  <c r="A1054" i="4"/>
  <c r="A346" i="4"/>
  <c r="A1185" i="4"/>
  <c r="A845" i="4"/>
  <c r="A156" i="4"/>
  <c r="A559" i="4"/>
  <c r="A218" i="4"/>
  <c r="A713" i="4"/>
  <c r="A85" i="4"/>
  <c r="A1082" i="4"/>
  <c r="A980" i="4"/>
  <c r="A1768" i="4"/>
  <c r="A1587" i="4"/>
  <c r="A1243" i="4"/>
  <c r="A1878" i="4"/>
  <c r="A1622" i="4"/>
  <c r="A1440" i="4"/>
  <c r="A800" i="4"/>
  <c r="A500" i="4"/>
  <c r="A1131" i="4"/>
  <c r="A1374" i="4"/>
  <c r="A950" i="4"/>
  <c r="A1837" i="4"/>
  <c r="A1109" i="4"/>
  <c r="A424" i="4"/>
  <c r="A52" i="4"/>
  <c r="A447" i="4"/>
  <c r="A138" i="4"/>
  <c r="A601" i="4"/>
  <c r="A1683" i="4"/>
  <c r="A1928" i="4"/>
  <c r="A787" i="4"/>
  <c r="A531" i="4"/>
  <c r="A275" i="4"/>
  <c r="A222" i="4"/>
  <c r="A181" i="4"/>
  <c r="A701" i="4"/>
  <c r="A445" i="4"/>
  <c r="A61" i="4"/>
  <c r="A1364" i="4"/>
  <c r="A422" i="4"/>
  <c r="A524" i="4"/>
  <c r="A1551" i="4"/>
  <c r="A923" i="4"/>
  <c r="A1294" i="4"/>
  <c r="A982" i="4"/>
  <c r="A382" i="4"/>
  <c r="A1689" i="4"/>
  <c r="A1049" i="4"/>
  <c r="A448" i="4"/>
  <c r="A192" i="4"/>
  <c r="A131" i="4"/>
  <c r="A571" i="4"/>
  <c r="A315" i="4"/>
  <c r="A262" i="4"/>
  <c r="A273" i="4"/>
  <c r="A725" i="4"/>
  <c r="A469" i="4"/>
  <c r="A121" i="4"/>
  <c r="A1935" i="4"/>
  <c r="A1268" i="4"/>
  <c r="A624" i="4"/>
  <c r="A311" i="4"/>
  <c r="A1426" i="4"/>
  <c r="A1577" i="4"/>
  <c r="A526" i="4"/>
  <c r="A1497" i="4"/>
  <c r="A1481" i="4"/>
  <c r="A1538" i="4"/>
  <c r="A1021" i="4"/>
  <c r="A1305" i="4"/>
  <c r="A1529" i="4"/>
  <c r="A1650" i="4"/>
  <c r="A1149" i="4"/>
  <c r="A1369" i="4"/>
  <c r="A1449" i="4"/>
  <c r="A1989" i="4"/>
  <c r="A933" i="4"/>
  <c r="A714" i="4"/>
  <c r="A1573" i="4"/>
  <c r="A1317" i="4"/>
  <c r="A1884" i="4"/>
  <c r="A1399" i="4"/>
  <c r="A1738" i="4"/>
  <c r="A1256" i="4"/>
  <c r="A1647" i="4"/>
  <c r="A1142" i="4"/>
  <c r="A1649" i="4"/>
  <c r="A236" i="4"/>
  <c r="A51" i="4"/>
  <c r="A353" i="4"/>
  <c r="A686" i="4"/>
  <c r="A1553" i="4"/>
  <c r="A1293" i="4"/>
  <c r="A1844" i="4"/>
  <c r="A1347" i="4"/>
  <c r="A1698" i="4"/>
  <c r="A1200" i="4"/>
  <c r="A1503" i="4"/>
  <c r="A1086" i="4"/>
  <c r="A1213" i="4"/>
  <c r="A184" i="4"/>
  <c r="A226" i="4"/>
  <c r="A1907" i="4"/>
  <c r="A618" i="4"/>
  <c r="A1501" i="4"/>
  <c r="A1225" i="4"/>
  <c r="A1740" i="4"/>
  <c r="A1207" i="4"/>
  <c r="A1590" i="4"/>
  <c r="A772" i="4"/>
  <c r="A1031" i="4"/>
  <c r="A902" i="4"/>
  <c r="A1073" i="4"/>
  <c r="A243" i="4"/>
  <c r="A1254" i="4"/>
  <c r="A536" i="4"/>
  <c r="A718" i="4"/>
  <c r="A66" i="4"/>
  <c r="A674" i="4"/>
  <c r="A1323" i="4"/>
  <c r="A1058" i="4"/>
  <c r="A189" i="4"/>
  <c r="A738" i="4"/>
  <c r="A1451" i="4"/>
  <c r="A1198" i="4"/>
  <c r="A433" i="4"/>
  <c r="A634" i="4"/>
  <c r="A1239" i="4"/>
  <c r="A946" i="4"/>
  <c r="A1779" i="4"/>
  <c r="A478" i="4"/>
  <c r="A1397" i="4"/>
  <c r="A1000" i="4"/>
  <c r="A1512" i="4"/>
  <c r="A1898" i="4"/>
  <c r="A1468" i="4"/>
  <c r="A528" i="4"/>
  <c r="A1410" i="4"/>
  <c r="A1861" i="4"/>
  <c r="A452" i="4"/>
  <c r="A487" i="4"/>
  <c r="A673" i="4"/>
  <c r="A2000" i="4"/>
  <c r="A450" i="4"/>
  <c r="A1377" i="4"/>
  <c r="A960" i="4"/>
  <c r="A1559" i="4"/>
  <c r="A1858" i="4"/>
  <c r="A1416" i="4"/>
  <c r="A1899" i="4"/>
  <c r="A1342" i="4"/>
  <c r="A1809" i="4"/>
  <c r="A396" i="4"/>
  <c r="A343" i="4"/>
  <c r="A465" i="4"/>
  <c r="A722" i="4"/>
  <c r="A1581" i="4"/>
  <c r="A1325" i="4"/>
  <c r="A1900" i="4"/>
  <c r="A1419" i="4"/>
  <c r="A1754" i="4"/>
  <c r="A1276" i="4"/>
  <c r="A1679" i="4"/>
  <c r="A1162" i="4"/>
  <c r="A1669" i="4"/>
  <c r="A260" i="4"/>
  <c r="A83" i="4"/>
  <c r="A317" i="4"/>
  <c r="A1253" i="4"/>
  <c r="A972" i="4"/>
  <c r="A1760" i="4"/>
  <c r="A1575" i="4"/>
  <c r="A1235" i="4"/>
  <c r="A1870" i="4"/>
  <c r="A1614" i="4"/>
  <c r="A1432" i="4"/>
  <c r="A792" i="4"/>
  <c r="A1963" i="4"/>
  <c r="A1107" i="4"/>
  <c r="A1362" i="4"/>
  <c r="A934" i="4"/>
  <c r="A1825" i="4"/>
  <c r="A1101" i="4"/>
  <c r="A412" i="4"/>
  <c r="A36" i="4"/>
  <c r="A431" i="4"/>
  <c r="A90" i="4"/>
  <c r="A585" i="4"/>
  <c r="A1619" i="4"/>
  <c r="A1172" i="4"/>
  <c r="A916" i="4"/>
  <c r="A1704" i="4"/>
  <c r="A1499" i="4"/>
  <c r="A1143" i="4"/>
  <c r="A1814" i="4"/>
  <c r="A1542" i="4"/>
  <c r="A1356" i="4"/>
  <c r="A736" i="4"/>
  <c r="A1787" i="4"/>
  <c r="A983" i="4"/>
  <c r="A1262" i="4"/>
  <c r="A838" i="4"/>
  <c r="A1749" i="4"/>
  <c r="A1025" i="4"/>
  <c r="A340" i="4"/>
  <c r="A135" i="4"/>
  <c r="A319" i="4"/>
  <c r="A225" i="4"/>
  <c r="A473" i="4"/>
  <c r="A1951" i="4"/>
  <c r="A88" i="4"/>
  <c r="A723" i="4"/>
  <c r="A467" i="4"/>
  <c r="A119" i="4"/>
  <c r="A158" i="4"/>
  <c r="A81" i="4"/>
  <c r="A637" i="4"/>
  <c r="A381" i="4"/>
  <c r="A1763" i="4"/>
  <c r="A1466" i="4"/>
  <c r="A1948" i="4"/>
  <c r="A1871" i="4"/>
  <c r="A1247" i="4"/>
  <c r="A859" i="4"/>
  <c r="A1206" i="4"/>
  <c r="A898" i="4"/>
  <c r="A1881" i="4"/>
  <c r="A1625" i="4"/>
  <c r="A985" i="4"/>
  <c r="A384" i="4"/>
  <c r="A128" i="4"/>
  <c r="A763" i="4"/>
  <c r="A507" i="4"/>
  <c r="A239" i="4"/>
  <c r="A198" i="4"/>
  <c r="A141" i="4"/>
  <c r="A661" i="4"/>
  <c r="A405" i="4"/>
  <c r="A1923" i="4"/>
  <c r="A1050" i="4"/>
  <c r="A1988" i="4"/>
  <c r="A1023" i="4"/>
  <c r="A1310" i="4"/>
  <c r="A503" i="4"/>
  <c r="A1411" i="4"/>
  <c r="A1970" i="4"/>
  <c r="A1582" i="4"/>
  <c r="A1168" i="4"/>
  <c r="A732" i="4"/>
  <c r="A123" i="4"/>
  <c r="A1392" i="4"/>
  <c r="A1261" i="4"/>
  <c r="A828" i="4"/>
  <c r="A108" i="4"/>
  <c r="A1224" i="4"/>
  <c r="A1104" i="4"/>
  <c r="A664" i="4"/>
  <c r="A695" i="4"/>
  <c r="A626" i="4"/>
  <c r="A1509" i="4"/>
  <c r="A1233" i="4"/>
  <c r="A1756" i="4"/>
  <c r="A1227" i="4"/>
  <c r="A1610" i="4"/>
  <c r="A788" i="4"/>
  <c r="A1099" i="4"/>
  <c r="A930" i="4"/>
  <c r="A1093" i="4"/>
  <c r="A28" i="4"/>
  <c r="A114" i="4"/>
  <c r="A1715" i="4"/>
  <c r="A602" i="4"/>
  <c r="A1489" i="4"/>
  <c r="A1184" i="4"/>
  <c r="A1716" i="4"/>
  <c r="A1167" i="4"/>
  <c r="A1558" i="4"/>
  <c r="A748" i="4"/>
  <c r="A999" i="4"/>
  <c r="A862" i="4"/>
  <c r="A1041" i="4"/>
  <c r="A791" i="4"/>
  <c r="A217" i="4"/>
  <c r="A986" i="4"/>
  <c r="A530" i="4"/>
  <c r="A1437" i="4"/>
  <c r="A1080" i="4"/>
  <c r="A1612" i="4"/>
  <c r="A1978" i="4"/>
  <c r="A1965" i="4"/>
  <c r="A632" i="4"/>
  <c r="A863" i="4"/>
  <c r="A406" i="4"/>
  <c r="A901" i="4"/>
  <c r="A631" i="4"/>
  <c r="A497" i="4"/>
  <c r="A1873" i="4"/>
  <c r="A1892" i="4"/>
  <c r="A610" i="4"/>
  <c r="A1545" i="4"/>
  <c r="A1682" i="4"/>
  <c r="A1189" i="4"/>
  <c r="A1561" i="4"/>
  <c r="A1593" i="4"/>
  <c r="A1778" i="4"/>
  <c r="A1701" i="4"/>
  <c r="A442" i="4"/>
  <c r="A1513" i="4"/>
  <c r="A1618" i="4"/>
  <c r="A1105" i="4"/>
  <c r="A734" i="4"/>
  <c r="A1589" i="4"/>
  <c r="A1333" i="4"/>
  <c r="A872" i="4"/>
  <c r="A1443" i="4"/>
  <c r="A1770" i="4"/>
  <c r="A1296" i="4"/>
  <c r="A1707" i="4"/>
  <c r="A1182" i="4"/>
  <c r="A1693" i="4"/>
  <c r="A280" i="4"/>
  <c r="A171" i="4"/>
  <c r="A417" i="4"/>
  <c r="A706" i="4"/>
  <c r="A1569" i="4"/>
  <c r="A1313" i="4"/>
  <c r="A1876" i="4"/>
  <c r="A1387" i="4"/>
  <c r="A1730" i="4"/>
  <c r="A1244" i="4"/>
  <c r="A1639" i="4"/>
  <c r="A1130" i="4"/>
  <c r="A1637" i="4"/>
  <c r="A228" i="4"/>
  <c r="A290" i="4"/>
  <c r="A113" i="4"/>
  <c r="A638" i="4"/>
  <c r="A1517" i="4"/>
  <c r="A1245" i="4"/>
  <c r="A1772" i="4"/>
  <c r="A1251" i="4"/>
  <c r="A1626" i="4"/>
  <c r="A804" i="4"/>
  <c r="A1139" i="4"/>
  <c r="A958" i="4"/>
  <c r="A1117" i="4"/>
  <c r="A60" i="4"/>
  <c r="A146" i="4"/>
  <c r="A1583" i="4"/>
  <c r="A1164" i="4"/>
  <c r="A908" i="4"/>
  <c r="A1696" i="4"/>
  <c r="A1491" i="4"/>
  <c r="A1127" i="4"/>
  <c r="A1806" i="4"/>
  <c r="A1534" i="4"/>
  <c r="A1344" i="4"/>
  <c r="A728" i="4"/>
  <c r="A1771" i="4"/>
  <c r="A975" i="4"/>
  <c r="A1246" i="4"/>
  <c r="A822" i="4"/>
  <c r="A1741" i="4"/>
  <c r="A1013" i="4"/>
  <c r="A328" i="4"/>
  <c r="A107" i="4"/>
  <c r="A303" i="4"/>
  <c r="A205" i="4"/>
  <c r="A457" i="4"/>
  <c r="A1578" i="4"/>
  <c r="A1108" i="4"/>
  <c r="A1896" i="4"/>
  <c r="A1640" i="4"/>
  <c r="A1415" i="4"/>
  <c r="A1051" i="4"/>
  <c r="A1750" i="4"/>
  <c r="A1993" i="4"/>
  <c r="A1272" i="4"/>
  <c r="A672" i="4"/>
  <c r="A1671" i="4"/>
  <c r="A899" i="4"/>
  <c r="A1158" i="4"/>
  <c r="A598" i="4"/>
  <c r="A1665" i="4"/>
  <c r="A941" i="4"/>
  <c r="A252" i="4"/>
  <c r="A703" i="4"/>
  <c r="A75" i="4"/>
  <c r="A25" i="4"/>
  <c r="A345" i="4"/>
  <c r="A1316" i="4"/>
  <c r="A659" i="4"/>
  <c r="A403" i="4"/>
  <c r="A94" i="4"/>
  <c r="A829" i="4"/>
  <c r="A573" i="4"/>
  <c r="A313" i="4"/>
  <c r="A1476" i="4"/>
  <c r="A1975" i="4"/>
  <c r="A652" i="4"/>
  <c r="A1759" i="4"/>
  <c r="A1091" i="4"/>
  <c r="A1462" i="4"/>
  <c r="A1138" i="4"/>
  <c r="A814" i="4"/>
  <c r="A1817" i="4"/>
  <c r="A1177" i="4"/>
  <c r="A921" i="4"/>
  <c r="A320" i="4"/>
  <c r="A64" i="4"/>
  <c r="A699" i="4"/>
  <c r="A443" i="4"/>
  <c r="A71" i="4"/>
  <c r="A134" i="4"/>
  <c r="A45" i="4"/>
  <c r="A597" i="4"/>
  <c r="A341" i="4"/>
  <c r="A1667" i="4"/>
  <c r="A1274" i="4"/>
  <c r="A1924" i="4"/>
  <c r="A912" i="4"/>
  <c r="A1008" i="4"/>
  <c r="A678" i="4"/>
  <c r="A1663" i="4"/>
  <c r="A394" i="4"/>
  <c r="A1061" i="4"/>
  <c r="A1700" i="4"/>
  <c r="A979" i="4"/>
  <c r="A325" i="4"/>
  <c r="A376" i="4"/>
  <c r="A1796" i="4"/>
  <c r="A1215" i="4"/>
  <c r="A194" i="4"/>
  <c r="A204" i="4"/>
  <c r="A1636" i="4"/>
  <c r="A895" i="4"/>
  <c r="A57" i="4"/>
  <c r="A542" i="4"/>
  <c r="A1445" i="4"/>
  <c r="A1096" i="4"/>
  <c r="A1628" i="4"/>
  <c r="A1994" i="4"/>
  <c r="A1981" i="4"/>
  <c r="A656" i="4"/>
  <c r="A883" i="4"/>
  <c r="A518" i="4"/>
  <c r="A925" i="4"/>
  <c r="A679" i="4"/>
  <c r="A37" i="4"/>
  <c r="A1380" i="4"/>
  <c r="A514" i="4"/>
  <c r="A1425" i="4"/>
  <c r="A1056" i="4"/>
  <c r="A1584" i="4"/>
  <c r="A1954" i="4"/>
  <c r="A1941" i="4"/>
  <c r="A600" i="4"/>
  <c r="A831" i="4"/>
  <c r="A374" i="4"/>
  <c r="A869" i="4"/>
  <c r="A535" i="4"/>
  <c r="A657" i="4"/>
  <c r="A1984" i="4"/>
  <c r="A446" i="4"/>
  <c r="A1373" i="4"/>
  <c r="A952" i="4"/>
  <c r="A1547" i="4"/>
  <c r="A1850" i="4"/>
  <c r="A1404" i="4"/>
  <c r="A1883" i="4"/>
  <c r="A1326" i="4"/>
  <c r="A1797" i="4"/>
  <c r="A388" i="4"/>
  <c r="A5" i="4"/>
  <c r="A817" i="4"/>
  <c r="A561" i="4"/>
  <c r="A689" i="4"/>
  <c r="A1264" i="4"/>
  <c r="A1604" i="4"/>
  <c r="A1195" i="4"/>
  <c r="A1281" i="4"/>
  <c r="A860" i="4"/>
  <c r="A164" i="4"/>
  <c r="A1842" i="4"/>
  <c r="A1337" i="4"/>
  <c r="A1308" i="4"/>
  <c r="A292" i="4"/>
  <c r="A1714" i="4"/>
  <c r="A1241" i="4"/>
  <c r="A796" i="4"/>
  <c r="A44" i="4"/>
  <c r="A650" i="4"/>
  <c r="A1525" i="4"/>
  <c r="A1257" i="4"/>
  <c r="A1788" i="4"/>
  <c r="A1271" i="4"/>
  <c r="A1642" i="4"/>
  <c r="A820" i="4"/>
  <c r="A1179" i="4"/>
  <c r="A990" i="4"/>
  <c r="A1137" i="4"/>
  <c r="A92" i="4"/>
  <c r="A178" i="4"/>
  <c r="A1971" i="4"/>
  <c r="A622" i="4"/>
  <c r="A1505" i="4"/>
  <c r="A1229" i="4"/>
  <c r="A1748" i="4"/>
  <c r="A1219" i="4"/>
  <c r="A1602" i="4"/>
  <c r="A780" i="4"/>
  <c r="A1043" i="4"/>
  <c r="A914" i="4"/>
  <c r="A1085" i="4"/>
  <c r="A175" i="4"/>
  <c r="A34" i="4"/>
  <c r="A1919" i="4"/>
  <c r="A554" i="4"/>
  <c r="A1453" i="4"/>
  <c r="A1112" i="4"/>
  <c r="A1644" i="4"/>
  <c r="A1055" i="4"/>
  <c r="A1997" i="4"/>
  <c r="A676" i="4"/>
  <c r="A903" i="4"/>
  <c r="A646" i="4"/>
  <c r="A945" i="4"/>
  <c r="A711" i="4"/>
  <c r="A833" i="4"/>
  <c r="A906" i="4"/>
  <c r="A1100" i="4"/>
  <c r="A1888" i="4"/>
  <c r="A1632" i="4"/>
  <c r="A1403" i="4"/>
  <c r="A1998" i="4"/>
  <c r="A1742" i="4"/>
  <c r="A1985" i="4"/>
  <c r="A1260" i="4"/>
  <c r="A660" i="4"/>
  <c r="A1659" i="4"/>
  <c r="A887" i="4"/>
  <c r="A1146" i="4"/>
  <c r="A566" i="4"/>
  <c r="A1653" i="4"/>
  <c r="A929" i="4"/>
  <c r="A244" i="4"/>
  <c r="A687" i="4"/>
  <c r="A59" i="4"/>
  <c r="A841" i="4"/>
  <c r="A329" i="4"/>
  <c r="A1034" i="4"/>
  <c r="A1044" i="4"/>
  <c r="A1832" i="4"/>
  <c r="A1568" i="4"/>
  <c r="A1331" i="4"/>
  <c r="A1942" i="4"/>
  <c r="A1686" i="4"/>
  <c r="A1929" i="4"/>
  <c r="A864" i="4"/>
  <c r="A584" i="4"/>
  <c r="A1423" i="4"/>
  <c r="A815" i="4"/>
  <c r="A1062" i="4"/>
  <c r="A358" i="4"/>
  <c r="A1197" i="4"/>
  <c r="A853" i="4"/>
  <c r="A168" i="4"/>
  <c r="A575" i="4"/>
  <c r="A266" i="4"/>
  <c r="A729" i="4"/>
  <c r="A129" i="4"/>
  <c r="A1290" i="4"/>
  <c r="A167" i="4"/>
  <c r="A595" i="4"/>
  <c r="A339" i="4"/>
  <c r="A286" i="4"/>
  <c r="A30" i="4"/>
  <c r="A765" i="4"/>
  <c r="A509" i="4"/>
  <c r="A229" i="4"/>
  <c r="A742" i="4"/>
  <c r="A1460" i="4"/>
  <c r="A588" i="4"/>
  <c r="A1675" i="4"/>
  <c r="A987" i="4"/>
  <c r="A1378" i="4"/>
  <c r="A1070" i="4"/>
  <c r="A630" i="4"/>
  <c r="A1753" i="4"/>
  <c r="A1113" i="4"/>
  <c r="A857" i="4"/>
  <c r="A256" i="4"/>
  <c r="A227" i="4"/>
  <c r="A635" i="4"/>
  <c r="A379" i="4"/>
  <c r="A326" i="4"/>
  <c r="A70" i="4"/>
  <c r="A789" i="4"/>
  <c r="A533" i="4"/>
  <c r="A257" i="4"/>
  <c r="A1348" i="4"/>
  <c r="A1879" i="4"/>
  <c r="A1775" i="4"/>
  <c r="A1480" i="4"/>
  <c r="A1110" i="4"/>
  <c r="A248" i="4"/>
  <c r="A301" i="4"/>
  <c r="A590" i="4"/>
  <c r="A1135" i="4"/>
  <c r="A830" i="4"/>
  <c r="A810" i="4"/>
  <c r="A654" i="4"/>
  <c r="A1283" i="4"/>
  <c r="A998" i="4"/>
  <c r="A546" i="4"/>
  <c r="A2002" i="4"/>
  <c r="A582" i="4"/>
  <c r="A1508" i="4"/>
  <c r="A458" i="4"/>
  <c r="A1381" i="4"/>
  <c r="A968" i="4"/>
  <c r="A1571" i="4"/>
  <c r="A1866" i="4"/>
  <c r="A1424" i="4"/>
  <c r="A1947" i="4"/>
  <c r="A1350" i="4"/>
  <c r="A1821" i="4"/>
  <c r="A408" i="4"/>
  <c r="A423" i="4"/>
  <c r="A609" i="4"/>
  <c r="A1936" i="4"/>
  <c r="A430" i="4"/>
  <c r="A1361" i="4"/>
  <c r="A928" i="4"/>
  <c r="A1515" i="4"/>
  <c r="A1826" i="4"/>
  <c r="A1372" i="4"/>
  <c r="A1819" i="4"/>
  <c r="A1282" i="4"/>
  <c r="A1765" i="4"/>
  <c r="A356" i="4"/>
  <c r="A279" i="4"/>
  <c r="A401" i="4"/>
  <c r="A702" i="4"/>
  <c r="A1565" i="4"/>
  <c r="A1309" i="4"/>
  <c r="A1868" i="4"/>
  <c r="A1379" i="4"/>
  <c r="A1722" i="4"/>
  <c r="A1232" i="4"/>
  <c r="A1623" i="4"/>
  <c r="A1118" i="4"/>
  <c r="A1629" i="4"/>
  <c r="A216" i="4"/>
  <c r="A338" i="4"/>
  <c r="A82" i="4"/>
  <c r="A1066" i="4"/>
  <c r="A1148" i="4"/>
  <c r="A892" i="4"/>
  <c r="A1680" i="4"/>
  <c r="A1467" i="4"/>
  <c r="A1095" i="4"/>
  <c r="A1790" i="4"/>
  <c r="A1510" i="4"/>
  <c r="A1324" i="4"/>
  <c r="A712" i="4"/>
  <c r="A1743" i="4"/>
  <c r="A951" i="4"/>
  <c r="A1218" i="4"/>
  <c r="A798" i="4"/>
  <c r="A1717" i="4"/>
  <c r="A993" i="4"/>
  <c r="A308" i="4"/>
  <c r="A783" i="4"/>
  <c r="A271" i="4"/>
  <c r="A145" i="4"/>
  <c r="A425" i="4"/>
  <c r="A1322" i="4"/>
  <c r="A1092" i="4"/>
  <c r="A1880" i="4"/>
  <c r="A1624" i="4"/>
  <c r="A1395" i="4"/>
  <c r="A1990" i="4"/>
  <c r="A1734" i="4"/>
  <c r="A1977" i="4"/>
  <c r="A1248" i="4"/>
  <c r="A648" i="4"/>
  <c r="A1643" i="4"/>
  <c r="A879" i="4"/>
  <c r="A1134" i="4"/>
  <c r="A502" i="4"/>
  <c r="A1645" i="4"/>
  <c r="A917" i="4"/>
  <c r="A232" i="4"/>
  <c r="A671" i="4"/>
  <c r="A43" i="4"/>
  <c r="A825" i="4"/>
  <c r="A309" i="4"/>
  <c r="A778" i="4"/>
  <c r="A235" i="4"/>
  <c r="A643" i="4"/>
  <c r="A387" i="4"/>
  <c r="A334" i="4"/>
  <c r="A78" i="4"/>
  <c r="A813" i="4"/>
  <c r="A557" i="4"/>
  <c r="A297" i="4"/>
  <c r="A1391" i="4"/>
  <c r="A1911" i="4"/>
  <c r="A636" i="4"/>
  <c r="A1739" i="4"/>
  <c r="A1035" i="4"/>
  <c r="A1442" i="4"/>
  <c r="A1122" i="4"/>
  <c r="A790" i="4"/>
  <c r="A1801" i="4"/>
  <c r="A1161" i="4"/>
  <c r="A905" i="4"/>
  <c r="A304" i="4"/>
  <c r="A48" i="4"/>
  <c r="A683" i="4"/>
  <c r="A427" i="4"/>
  <c r="A55" i="4"/>
  <c r="A118" i="4"/>
  <c r="A837" i="4"/>
  <c r="A581" i="4"/>
  <c r="A321" i="4"/>
  <c r="A1603" i="4"/>
  <c r="A970" i="4"/>
  <c r="A35" i="4"/>
  <c r="A1352" i="4"/>
  <c r="A1906" i="4"/>
  <c r="A1498" i="4"/>
  <c r="A506" i="4"/>
  <c r="A1938" i="4"/>
  <c r="A354" i="4"/>
  <c r="A1482" i="4"/>
  <c r="A570" i="4"/>
  <c r="A1079" i="4"/>
  <c r="A774" i="4"/>
  <c r="A1386" i="4"/>
  <c r="A462" i="4"/>
  <c r="A1874" i="4"/>
  <c r="A1829" i="4"/>
  <c r="A1952" i="4"/>
  <c r="A434" i="4"/>
  <c r="A1365" i="4"/>
  <c r="A936" i="4"/>
  <c r="A1527" i="4"/>
  <c r="A1834" i="4"/>
  <c r="A1384" i="4"/>
  <c r="A1835" i="4"/>
  <c r="A1298" i="4"/>
  <c r="A1777" i="4"/>
  <c r="A364" i="4"/>
  <c r="A359" i="4"/>
  <c r="A545" i="4"/>
  <c r="A750" i="4"/>
  <c r="A410" i="4"/>
  <c r="A1345" i="4"/>
  <c r="A896" i="4"/>
  <c r="A1475" i="4"/>
  <c r="A1794" i="4"/>
  <c r="A1328" i="4"/>
  <c r="A1751" i="4"/>
  <c r="A1222" i="4"/>
  <c r="A1725" i="4"/>
  <c r="A312" i="4"/>
  <c r="A127" i="4"/>
  <c r="A337" i="4"/>
  <c r="A682" i="4"/>
  <c r="A1549" i="4"/>
  <c r="A1289" i="4"/>
  <c r="A1836" i="4"/>
  <c r="A1335" i="4"/>
  <c r="A1690" i="4"/>
  <c r="A1192" i="4"/>
  <c r="A1439" i="4"/>
  <c r="A1074" i="4"/>
  <c r="A1201" i="4"/>
  <c r="A172" i="4"/>
  <c r="A274" i="4"/>
  <c r="A69" i="4"/>
  <c r="A1221" i="4"/>
  <c r="A940" i="4"/>
  <c r="A1728" i="4"/>
  <c r="A1531" i="4"/>
  <c r="A1191" i="4"/>
  <c r="A1838" i="4"/>
  <c r="A1574" i="4"/>
  <c r="A1388" i="4"/>
  <c r="A760" i="4"/>
  <c r="A1851" i="4"/>
  <c r="A1015" i="4"/>
  <c r="A1302" i="4"/>
  <c r="A882" i="4"/>
  <c r="A1781" i="4"/>
  <c r="A1057" i="4"/>
  <c r="A372" i="4"/>
  <c r="A207" i="4"/>
  <c r="A367" i="4"/>
  <c r="A521" i="4"/>
  <c r="A1242" i="4"/>
  <c r="A1140" i="4"/>
  <c r="A884" i="4"/>
  <c r="A1672" i="4"/>
  <c r="A1459" i="4"/>
  <c r="A1083" i="4"/>
  <c r="A1782" i="4"/>
  <c r="A1502" i="4"/>
  <c r="A1312" i="4"/>
  <c r="A704" i="4"/>
  <c r="A1727" i="4"/>
  <c r="A943" i="4"/>
  <c r="A1202" i="4"/>
  <c r="A782" i="4"/>
  <c r="A1709" i="4"/>
  <c r="A981" i="4"/>
  <c r="A296" i="4"/>
  <c r="A767" i="4"/>
  <c r="A251" i="4"/>
  <c r="A125" i="4"/>
  <c r="A409" i="4"/>
  <c r="A1194" i="4"/>
  <c r="A56" i="4"/>
  <c r="A691" i="4"/>
  <c r="A435" i="4"/>
  <c r="A63" i="4"/>
  <c r="A126" i="4"/>
  <c r="A29" i="4"/>
  <c r="A605" i="4"/>
  <c r="A349" i="4"/>
  <c r="A1635" i="4"/>
  <c r="A1210" i="4"/>
  <c r="A1916" i="4"/>
  <c r="A1807" i="4"/>
  <c r="A1155" i="4"/>
  <c r="A827" i="4"/>
  <c r="A1170" i="4"/>
  <c r="A854" i="4"/>
  <c r="A1849" i="4"/>
  <c r="A1209" i="4"/>
  <c r="A953" i="4"/>
  <c r="A352" i="4"/>
  <c r="A96" i="4"/>
  <c r="A731" i="4"/>
  <c r="A475" i="4"/>
  <c r="A147" i="4"/>
  <c r="A166" i="4"/>
  <c r="A93" i="4"/>
  <c r="A629" i="4"/>
  <c r="A373" i="4"/>
  <c r="A1795" i="4"/>
  <c r="A1530" i="4"/>
  <c r="A1956" i="4"/>
  <c r="A418" i="4"/>
  <c r="A482" i="4"/>
  <c r="A1661" i="4"/>
  <c r="A586" i="4"/>
  <c r="A1477" i="4"/>
  <c r="A1160" i="4"/>
  <c r="A1692" i="4"/>
  <c r="A1119" i="4"/>
  <c r="A1526" i="4"/>
  <c r="A724" i="4"/>
  <c r="A967" i="4"/>
  <c r="A818" i="4"/>
  <c r="A1009" i="4"/>
  <c r="A95" i="4"/>
  <c r="A269" i="4"/>
  <c r="A1983" i="4"/>
  <c r="A558" i="4"/>
  <c r="A1457" i="4"/>
  <c r="A1120" i="4"/>
  <c r="A1652" i="4"/>
  <c r="A1063" i="4"/>
  <c r="A1474" i="4"/>
  <c r="A684" i="4"/>
  <c r="A915" i="4"/>
  <c r="A694" i="4"/>
  <c r="A957" i="4"/>
  <c r="A663" i="4"/>
  <c r="A785" i="4"/>
  <c r="A1863" i="4"/>
  <c r="A490" i="4"/>
  <c r="A1405" i="4"/>
  <c r="A1016" i="4"/>
  <c r="A1532" i="4"/>
  <c r="A1914" i="4"/>
  <c r="A1488" i="4"/>
  <c r="A548" i="4"/>
  <c r="A1438" i="4"/>
  <c r="A1885" i="4"/>
  <c r="A472" i="4"/>
  <c r="A519" i="4"/>
  <c r="A641" i="4"/>
  <c r="A1968" i="4"/>
  <c r="A1052" i="4"/>
  <c r="A1840" i="4"/>
  <c r="A1580" i="4"/>
  <c r="A1339" i="4"/>
  <c r="A1950" i="4"/>
  <c r="A1694" i="4"/>
  <c r="A1937" i="4"/>
  <c r="A1196" i="4"/>
  <c r="A596" i="4"/>
  <c r="A1487" i="4"/>
  <c r="A823" i="4"/>
  <c r="A1078" i="4"/>
  <c r="A370" i="4"/>
  <c r="A1205" i="4"/>
  <c r="A865" i="4"/>
  <c r="A180" i="4"/>
  <c r="A591" i="4"/>
  <c r="A250" i="4"/>
  <c r="A745" i="4"/>
  <c r="A177" i="4"/>
  <c r="A1418" i="4"/>
  <c r="A996" i="4"/>
  <c r="A1784" i="4"/>
  <c r="A1504" i="4"/>
  <c r="A1267" i="4"/>
  <c r="A1894" i="4"/>
  <c r="A1638" i="4"/>
  <c r="A1464" i="4"/>
  <c r="A816" i="4"/>
  <c r="A520" i="4"/>
  <c r="A1171" i="4"/>
  <c r="A1406" i="4"/>
  <c r="A978" i="4"/>
  <c r="A1857" i="4"/>
  <c r="A1133" i="4"/>
  <c r="A444" i="4"/>
  <c r="A84" i="4"/>
  <c r="A479" i="4"/>
  <c r="A170" i="4"/>
  <c r="A633" i="4"/>
  <c r="A1811" i="4"/>
  <c r="A1960" i="4"/>
  <c r="A91" i="4"/>
  <c r="A547" i="4"/>
  <c r="A291" i="4"/>
  <c r="A238" i="4"/>
  <c r="A213" i="4"/>
  <c r="A717" i="4"/>
  <c r="A461" i="4"/>
  <c r="A105" i="4"/>
  <c r="A1492" i="4"/>
  <c r="A890" i="4"/>
  <c r="A540" i="4"/>
  <c r="A1611" i="4"/>
  <c r="A939" i="4"/>
  <c r="A1314" i="4"/>
  <c r="A1006" i="4"/>
  <c r="A398" i="4"/>
  <c r="A1705" i="4"/>
  <c r="A1065" i="4"/>
  <c r="A464" i="4"/>
  <c r="A208" i="4"/>
  <c r="A151" i="4"/>
  <c r="A587" i="4"/>
  <c r="A331" i="4"/>
  <c r="A278" i="4"/>
  <c r="A741" i="4"/>
  <c r="A485" i="4"/>
  <c r="A169" i="4"/>
  <c r="A1999" i="4"/>
  <c r="A1396" i="4"/>
  <c r="A769" i="4"/>
  <c r="A1799" i="4"/>
  <c r="A1084" i="4"/>
  <c r="A1872" i="4"/>
  <c r="A1616" i="4"/>
  <c r="A1383" i="4"/>
  <c r="A1982" i="4"/>
  <c r="A1726" i="4"/>
  <c r="A1969" i="4"/>
  <c r="A1240" i="4"/>
  <c r="A640" i="4"/>
  <c r="A1627" i="4"/>
  <c r="A867" i="4"/>
  <c r="A1126" i="4"/>
  <c r="A438" i="4"/>
  <c r="A1633" i="4"/>
  <c r="A909" i="4"/>
  <c r="A220" i="4"/>
  <c r="A655" i="4"/>
  <c r="A314" i="4"/>
  <c r="A809" i="4"/>
  <c r="A293" i="4"/>
  <c r="A1959" i="4"/>
  <c r="A1028" i="4"/>
  <c r="A1816" i="4"/>
  <c r="A1548" i="4"/>
  <c r="A1307" i="4"/>
  <c r="A1926" i="4"/>
  <c r="A1670" i="4"/>
  <c r="A1913" i="4"/>
  <c r="A848" i="4"/>
  <c r="A564" i="4"/>
  <c r="A1327" i="4"/>
  <c r="A1458" i="4"/>
  <c r="A1038" i="4"/>
  <c r="A1901" i="4"/>
  <c r="A1173" i="4"/>
  <c r="A488" i="4"/>
  <c r="A148" i="4"/>
  <c r="A543" i="4"/>
  <c r="A234" i="4"/>
  <c r="A697" i="4"/>
  <c r="A41" i="4"/>
  <c r="A826" i="4"/>
  <c r="A139" i="4"/>
  <c r="A579" i="4"/>
  <c r="A323" i="4"/>
  <c r="A270" i="4"/>
  <c r="A281" i="4"/>
  <c r="A749" i="4"/>
  <c r="A493" i="4"/>
  <c r="A185" i="4"/>
  <c r="A1967" i="4"/>
  <c r="A1332" i="4"/>
  <c r="A572" i="4"/>
  <c r="A1655" i="4"/>
  <c r="A971" i="4"/>
  <c r="A1358" i="4"/>
  <c r="A1046" i="4"/>
  <c r="A534" i="4"/>
  <c r="A1737" i="4"/>
  <c r="A1097" i="4"/>
  <c r="A496" i="4"/>
  <c r="A240" i="4"/>
  <c r="A199" i="4"/>
  <c r="A619" i="4"/>
  <c r="A363" i="4"/>
  <c r="A310" i="4"/>
  <c r="A54" i="4"/>
  <c r="A773" i="4"/>
  <c r="A517" i="4"/>
  <c r="A237" i="4"/>
  <c r="A1220" i="4"/>
  <c r="A1815" i="4"/>
  <c r="A1072" i="4"/>
  <c r="A332" i="4"/>
  <c r="A460" i="4"/>
  <c r="A1433" i="4"/>
  <c r="A1217" i="4"/>
  <c r="A1417" i="4"/>
  <c r="A1925" i="4"/>
  <c r="A849" i="4"/>
  <c r="A1860" i="4"/>
  <c r="A1465" i="4"/>
  <c r="A1494" i="4"/>
  <c r="A977" i="4"/>
  <c r="A944" i="4"/>
  <c r="A1385" i="4"/>
  <c r="A1436" i="4"/>
  <c r="A420" i="4"/>
  <c r="A690" i="4"/>
  <c r="A1557" i="4"/>
  <c r="A1297" i="4"/>
  <c r="A1852" i="4"/>
  <c r="A1355" i="4"/>
  <c r="A1706" i="4"/>
  <c r="A1212" i="4"/>
  <c r="A1567" i="4"/>
  <c r="A1098" i="4"/>
  <c r="A1605" i="4"/>
  <c r="A196" i="4"/>
  <c r="A306" i="4"/>
  <c r="A285" i="4"/>
  <c r="A666" i="4"/>
  <c r="A1537" i="4"/>
  <c r="A1273" i="4"/>
  <c r="A1812" i="4"/>
  <c r="A1303" i="4"/>
  <c r="A1666" i="4"/>
  <c r="A844" i="4"/>
  <c r="A1295" i="4"/>
  <c r="A1030" i="4"/>
  <c r="A1169" i="4"/>
  <c r="A140" i="4"/>
  <c r="A162" i="4"/>
  <c r="A1651" i="4"/>
  <c r="A594" i="4"/>
  <c r="A1485" i="4"/>
  <c r="A1176" i="4"/>
  <c r="A1708" i="4"/>
  <c r="A1151" i="4"/>
  <c r="A1550" i="4"/>
  <c r="A740" i="4"/>
  <c r="A991" i="4"/>
  <c r="A846" i="4"/>
  <c r="A1029" i="4"/>
  <c r="A143" i="4"/>
  <c r="A193" i="4"/>
  <c r="A1514" i="4"/>
  <c r="A1132" i="4"/>
  <c r="A876" i="4"/>
  <c r="A1664" i="4"/>
  <c r="A1447" i="4"/>
  <c r="A1075" i="4"/>
  <c r="A1774" i="4"/>
  <c r="A1490" i="4"/>
  <c r="A1304" i="4"/>
  <c r="A696" i="4"/>
  <c r="A1711" i="4"/>
  <c r="A931" i="4"/>
  <c r="A1190" i="4"/>
  <c r="A766" i="4"/>
  <c r="A1697" i="4"/>
  <c r="A973" i="4"/>
  <c r="A284" i="4"/>
  <c r="A751" i="4"/>
  <c r="A203" i="4"/>
  <c r="A97" i="4"/>
  <c r="A393" i="4"/>
  <c r="A858" i="4"/>
  <c r="A1076" i="4"/>
  <c r="A1864" i="4"/>
  <c r="A1608" i="4"/>
  <c r="A1371" i="4"/>
  <c r="A1974" i="4"/>
  <c r="A1718" i="4"/>
  <c r="A1961" i="4"/>
  <c r="A1228" i="4"/>
  <c r="A628" i="4"/>
  <c r="A1615" i="4"/>
  <c r="A855" i="4"/>
  <c r="A1114" i="4"/>
  <c r="A402" i="4"/>
  <c r="A1621" i="4"/>
  <c r="A897" i="4"/>
  <c r="A212" i="4"/>
  <c r="A639" i="4"/>
  <c r="A330" i="4"/>
  <c r="A793" i="4"/>
  <c r="A261" i="4"/>
  <c r="A1895" i="4"/>
  <c r="A215" i="4"/>
  <c r="A627" i="4"/>
  <c r="A371" i="4"/>
  <c r="A318" i="4"/>
  <c r="A62" i="4"/>
  <c r="A797" i="4"/>
  <c r="A541" i="4"/>
  <c r="A265" i="4"/>
  <c r="A1284" i="4"/>
  <c r="A1847" i="4"/>
  <c r="A620" i="4"/>
  <c r="A1719" i="4"/>
  <c r="A1019" i="4"/>
  <c r="A1422" i="4"/>
  <c r="A1106" i="4"/>
  <c r="A770" i="4"/>
  <c r="A1785" i="4"/>
  <c r="A1145" i="4"/>
  <c r="A889" i="4"/>
  <c r="A288" i="4"/>
  <c r="A32" i="4"/>
  <c r="A667" i="4"/>
  <c r="A411" i="4"/>
  <c r="A31" i="4"/>
  <c r="A102" i="4"/>
  <c r="A821" i="4"/>
  <c r="A565" i="4"/>
  <c r="A305" i="4"/>
  <c r="A1519" i="4"/>
  <c r="A614" i="4"/>
  <c r="A1810" i="4"/>
  <c r="A1321" i="4"/>
  <c r="A369" i="4"/>
  <c r="A498" i="4"/>
  <c r="A1413" i="4"/>
  <c r="A1032" i="4"/>
  <c r="A1552" i="4"/>
  <c r="A1930" i="4"/>
  <c r="A1917" i="4"/>
  <c r="A568" i="4"/>
  <c r="A1470" i="4"/>
  <c r="A1905" i="4"/>
  <c r="A492" i="4"/>
  <c r="A551" i="4"/>
  <c r="A737" i="4"/>
  <c r="A1354" i="4"/>
  <c r="A474" i="4"/>
  <c r="A1393" i="4"/>
  <c r="A992" i="4"/>
  <c r="A1500" i="4"/>
  <c r="A1890" i="4"/>
  <c r="A1456" i="4"/>
  <c r="A516" i="4"/>
  <c r="A1394" i="4"/>
  <c r="A1853" i="4"/>
  <c r="A440" i="4"/>
  <c r="A407" i="4"/>
  <c r="A529" i="4"/>
  <c r="A746" i="4"/>
  <c r="A1597" i="4"/>
  <c r="A1341" i="4"/>
  <c r="A888" i="4"/>
  <c r="A1463" i="4"/>
  <c r="A1786" i="4"/>
  <c r="A1320" i="4"/>
  <c r="A1735" i="4"/>
  <c r="A1214" i="4"/>
  <c r="A1713" i="4"/>
  <c r="A300" i="4"/>
  <c r="A259" i="4"/>
  <c r="A385" i="4"/>
  <c r="A1269" i="4"/>
  <c r="A988" i="4"/>
  <c r="A1776" i="4"/>
  <c r="A1595" i="4"/>
  <c r="A1255" i="4"/>
  <c r="A1886" i="4"/>
  <c r="A1630" i="4"/>
  <c r="A1452" i="4"/>
  <c r="A808" i="4"/>
  <c r="A512" i="4"/>
  <c r="A1147" i="4"/>
  <c r="A1390" i="4"/>
  <c r="A966" i="4"/>
  <c r="A1845" i="4"/>
  <c r="A1121" i="4"/>
  <c r="A436" i="4"/>
  <c r="A68" i="4"/>
  <c r="A463" i="4"/>
  <c r="A122" i="4"/>
  <c r="A617" i="4"/>
  <c r="A1747" i="4"/>
  <c r="A1912" i="4"/>
  <c r="A932" i="4"/>
  <c r="A1720" i="4"/>
  <c r="A1523" i="4"/>
  <c r="A1175" i="4"/>
  <c r="A1830" i="4"/>
  <c r="A1566" i="4"/>
  <c r="A1376" i="4"/>
  <c r="A752" i="4"/>
  <c r="A1823" i="4"/>
  <c r="A1007" i="4"/>
  <c r="A1286" i="4"/>
  <c r="A866" i="4"/>
  <c r="A1773" i="4"/>
  <c r="A1045" i="4"/>
  <c r="A360" i="4"/>
  <c r="A183" i="4"/>
  <c r="A351" i="4"/>
  <c r="A42" i="4"/>
  <c r="A505" i="4"/>
  <c r="A938" i="4"/>
  <c r="A104" i="4"/>
  <c r="A739" i="4"/>
  <c r="A483" i="4"/>
  <c r="A163" i="4"/>
  <c r="A174" i="4"/>
  <c r="A101" i="4"/>
  <c r="A653" i="4"/>
  <c r="A397" i="4"/>
  <c r="A1827" i="4"/>
  <c r="A1594" i="4"/>
  <c r="A1964" i="4"/>
  <c r="A1915" i="4"/>
  <c r="A1311" i="4"/>
  <c r="A875" i="4"/>
  <c r="A1230" i="4"/>
  <c r="A918" i="4"/>
  <c r="A1897" i="4"/>
  <c r="A1641" i="4"/>
  <c r="A1001" i="4"/>
  <c r="A400" i="4"/>
  <c r="A144" i="4"/>
  <c r="A779" i="4"/>
  <c r="A523" i="4"/>
  <c r="A263" i="4"/>
  <c r="A214" i="4"/>
  <c r="A165" i="4"/>
  <c r="A677" i="4"/>
  <c r="A421" i="4"/>
  <c r="A1987" i="4"/>
  <c r="A1300" i="4"/>
  <c r="A2004" i="4"/>
  <c r="A647" i="4"/>
  <c r="A513" i="4"/>
  <c r="A1301" i="4"/>
  <c r="A1020" i="4"/>
  <c r="A1808" i="4"/>
  <c r="A1536" i="4"/>
  <c r="A1299" i="4"/>
  <c r="A1918" i="4"/>
  <c r="A1662" i="4"/>
  <c r="A1496" i="4"/>
  <c r="A840" i="4"/>
  <c r="A552" i="4"/>
  <c r="A1279" i="4"/>
  <c r="A1446" i="4"/>
  <c r="A1022" i="4"/>
  <c r="A1889" i="4"/>
  <c r="A1165" i="4"/>
  <c r="A476" i="4"/>
  <c r="A132" i="4"/>
  <c r="A527" i="4"/>
  <c r="A186" i="4"/>
  <c r="A681" i="4"/>
  <c r="A2003" i="4"/>
  <c r="A1976" i="4"/>
  <c r="A964" i="4"/>
  <c r="A1752" i="4"/>
  <c r="A1563" i="4"/>
  <c r="A1223" i="4"/>
  <c r="A1862" i="4"/>
  <c r="A1606" i="4"/>
  <c r="A1420" i="4"/>
  <c r="A784" i="4"/>
  <c r="A1931" i="4"/>
  <c r="A1047" i="4"/>
  <c r="A1346" i="4"/>
  <c r="A926" i="4"/>
  <c r="A1813" i="4"/>
  <c r="A1089" i="4"/>
  <c r="A404" i="4"/>
  <c r="A26" i="4"/>
  <c r="A415" i="4"/>
  <c r="A106" i="4"/>
  <c r="A569" i="4"/>
  <c r="A1540" i="4"/>
  <c r="A136" i="4"/>
  <c r="A771" i="4"/>
  <c r="A515" i="4"/>
  <c r="A255" i="4"/>
  <c r="A206" i="4"/>
  <c r="A149" i="4"/>
  <c r="A685" i="4"/>
  <c r="A429" i="4"/>
  <c r="A1955" i="4"/>
  <c r="A1236" i="4"/>
  <c r="A1996" i="4"/>
  <c r="A508" i="4"/>
  <c r="A1471" i="4"/>
  <c r="A907" i="4"/>
  <c r="A1270" i="4"/>
  <c r="A962" i="4"/>
  <c r="A366" i="4"/>
  <c r="A1673" i="4"/>
  <c r="A1033" i="4"/>
  <c r="A432" i="4"/>
  <c r="A176" i="4"/>
  <c r="A99" i="4"/>
  <c r="A555" i="4"/>
  <c r="A299" i="4"/>
  <c r="A246" i="4"/>
  <c r="A221" i="4"/>
  <c r="A709" i="4"/>
  <c r="A453" i="4"/>
  <c r="A77" i="4"/>
  <c r="A1556" i="4"/>
  <c r="A1018" i="4"/>
  <c r="A1732" i="4"/>
  <c r="A1367" i="4"/>
  <c r="A1957" i="4"/>
  <c r="A764" i="4"/>
  <c r="A1040" i="4"/>
  <c r="A580" i="4"/>
  <c r="A567" i="4"/>
  <c r="A1855" i="4"/>
  <c r="A1136" i="4"/>
  <c r="A700" i="4"/>
  <c r="A759" i="4"/>
  <c r="A1607" i="4"/>
  <c r="A976" i="4"/>
  <c r="A1995" i="4"/>
  <c r="A439" i="4"/>
  <c r="A606" i="4"/>
  <c r="A1493" i="4"/>
  <c r="A1188" i="4"/>
  <c r="A1724" i="4"/>
  <c r="A1183" i="4"/>
  <c r="A1570" i="4"/>
  <c r="A756" i="4"/>
  <c r="A1011" i="4"/>
  <c r="A870" i="4"/>
  <c r="A1053" i="4"/>
  <c r="A191" i="4"/>
  <c r="A50" i="4"/>
  <c r="A1412" i="4"/>
  <c r="A578" i="4"/>
  <c r="A1473" i="4"/>
  <c r="A1152" i="4"/>
  <c r="A1684" i="4"/>
  <c r="A1103" i="4"/>
  <c r="A1518" i="4"/>
  <c r="A716" i="4"/>
  <c r="A959" i="4"/>
  <c r="A802" i="4"/>
  <c r="A997" i="4"/>
  <c r="A727" i="4"/>
  <c r="A109" i="4"/>
  <c r="A1252" i="4"/>
  <c r="A510" i="4"/>
  <c r="A1421" i="4"/>
  <c r="A1048" i="4"/>
  <c r="A1576" i="4"/>
  <c r="A1946" i="4"/>
  <c r="A1933" i="4"/>
  <c r="A592" i="4"/>
  <c r="A819" i="4"/>
  <c r="A362" i="4"/>
  <c r="A861" i="4"/>
  <c r="A583" i="4"/>
  <c r="A705" i="4"/>
  <c r="A954" i="4"/>
  <c r="A1068" i="4"/>
  <c r="A1856" i="4"/>
  <c r="A1600" i="4"/>
  <c r="A1363" i="4"/>
  <c r="A1966" i="4"/>
  <c r="A1710" i="4"/>
  <c r="A1953" i="4"/>
  <c r="A1216" i="4"/>
  <c r="A616" i="4"/>
  <c r="A1599" i="4"/>
  <c r="A847" i="4"/>
  <c r="A1102" i="4"/>
  <c r="A390" i="4"/>
  <c r="A1613" i="4"/>
  <c r="A885" i="4"/>
  <c r="A200" i="4"/>
  <c r="A623" i="4"/>
  <c r="A282" i="4"/>
  <c r="A777" i="4"/>
  <c r="A241" i="4"/>
  <c r="A1831" i="4"/>
  <c r="A1012" i="4"/>
  <c r="A1800" i="4"/>
  <c r="A1528" i="4"/>
  <c r="A1287" i="4"/>
  <c r="A1910" i="4"/>
  <c r="A1654" i="4"/>
  <c r="A1484" i="4"/>
  <c r="A832" i="4"/>
  <c r="A544" i="4"/>
  <c r="A1231" i="4"/>
  <c r="A1430" i="4"/>
  <c r="A1010" i="4"/>
  <c r="A1877" i="4"/>
  <c r="A1153" i="4"/>
  <c r="A468" i="4"/>
  <c r="A116" i="4"/>
  <c r="A511" i="4"/>
  <c r="A202" i="4"/>
  <c r="A665" i="4"/>
  <c r="A1939" i="4"/>
  <c r="A1992" i="4"/>
  <c r="A115" i="4"/>
  <c r="A563" i="4"/>
  <c r="A307" i="4"/>
  <c r="A254" i="4"/>
  <c r="A249" i="4"/>
  <c r="A733" i="4"/>
  <c r="A477" i="4"/>
  <c r="A153" i="4"/>
  <c r="A1903" i="4"/>
  <c r="A1204" i="4"/>
  <c r="A556" i="4"/>
  <c r="A1631" i="4"/>
  <c r="A955" i="4"/>
  <c r="A1334" i="4"/>
  <c r="A1026" i="4"/>
  <c r="A454" i="4"/>
  <c r="A1721" i="4"/>
  <c r="A1081" i="4"/>
  <c r="A480" i="4"/>
  <c r="A224" i="4"/>
  <c r="A179" i="4"/>
  <c r="A603" i="4"/>
  <c r="A347" i="4"/>
  <c r="A294" i="4"/>
  <c r="A38" i="4"/>
  <c r="A757" i="4"/>
  <c r="A501" i="4"/>
  <c r="A201" i="4"/>
  <c r="A874" i="4"/>
  <c r="A1524" i="4"/>
  <c r="A1745" i="4"/>
  <c r="A1746" i="4"/>
  <c r="A754" i="4"/>
  <c r="A414" i="4"/>
  <c r="A1349" i="4"/>
  <c r="A904" i="4"/>
  <c r="A1483" i="4"/>
  <c r="A1802" i="4"/>
  <c r="A1340" i="4"/>
  <c r="A1767" i="4"/>
  <c r="A1238" i="4"/>
  <c r="A1733" i="4"/>
  <c r="A324" i="4"/>
  <c r="A295" i="4"/>
  <c r="A481" i="4"/>
  <c r="A730" i="4"/>
  <c r="A1585" i="4"/>
  <c r="A1329" i="4"/>
  <c r="A1908" i="4"/>
  <c r="A1431" i="4"/>
  <c r="A1762" i="4"/>
  <c r="A1288" i="4"/>
  <c r="A1691" i="4"/>
  <c r="A1174" i="4"/>
  <c r="A1681" i="4"/>
  <c r="A268" i="4"/>
  <c r="A27" i="4"/>
  <c r="A253" i="4"/>
  <c r="A658" i="4"/>
  <c r="A1533" i="4"/>
  <c r="A1265" i="4"/>
  <c r="A1804" i="4"/>
  <c r="A1291" i="4"/>
  <c r="A1658" i="4"/>
  <c r="A836" i="4"/>
  <c r="A1263" i="4"/>
  <c r="A1014" i="4"/>
  <c r="A1157" i="4"/>
  <c r="A124" i="4"/>
  <c r="A210" i="4"/>
  <c r="A1843" i="4"/>
  <c r="A1180" i="4"/>
  <c r="A924" i="4"/>
  <c r="A1712" i="4"/>
  <c r="A1511" i="4"/>
  <c r="A1159" i="4"/>
  <c r="A1822" i="4"/>
  <c r="A1554" i="4"/>
  <c r="A1368" i="4"/>
  <c r="A744" i="4"/>
  <c r="A1803" i="4"/>
  <c r="A995" i="4"/>
  <c r="A1278" i="4"/>
  <c r="A850" i="4"/>
  <c r="A1761" i="4"/>
  <c r="A1037" i="4"/>
  <c r="A348" i="4"/>
  <c r="A159" i="4"/>
  <c r="A335" i="4"/>
  <c r="A277" i="4"/>
  <c r="A489" i="4"/>
  <c r="A486" i="4"/>
  <c r="A1124" i="4"/>
  <c r="A868" i="4"/>
  <c r="A1656" i="4"/>
  <c r="A1435" i="4"/>
  <c r="A1067" i="4"/>
  <c r="A1766" i="4"/>
  <c r="A1478" i="4"/>
  <c r="A1292" i="4"/>
  <c r="A688" i="4"/>
  <c r="A1703" i="4"/>
  <c r="A919" i="4"/>
  <c r="A1178" i="4"/>
  <c r="A726" i="4"/>
  <c r="A1685" i="4"/>
  <c r="A961" i="4"/>
  <c r="A276" i="4"/>
  <c r="A735" i="4"/>
  <c r="A155" i="4"/>
  <c r="A73" i="4"/>
  <c r="A377" i="4"/>
  <c r="A1572" i="4"/>
  <c r="A40" i="4"/>
  <c r="A675" i="4"/>
  <c r="A419" i="4"/>
  <c r="A47" i="4"/>
  <c r="A110" i="4"/>
  <c r="A39" i="4"/>
  <c r="A589" i="4"/>
  <c r="A333" i="4"/>
  <c r="A1562" i="4"/>
  <c r="A842" i="4"/>
  <c r="A668" i="4"/>
  <c r="A1783" i="4"/>
  <c r="A1123" i="4"/>
  <c r="A811" i="4"/>
  <c r="A1154" i="4"/>
  <c r="A834" i="4"/>
  <c r="A1833" i="4"/>
  <c r="A1193" i="4"/>
  <c r="A937" i="4"/>
  <c r="A336" i="4"/>
  <c r="A80" i="4"/>
  <c r="A715" i="4"/>
  <c r="A459" i="4"/>
  <c r="A103" i="4"/>
  <c r="A150" i="4"/>
  <c r="A65" i="4"/>
  <c r="A613" i="4"/>
  <c r="A357" i="4"/>
  <c r="A1731" i="4"/>
  <c r="A1402" i="4"/>
  <c r="A1940" i="4"/>
  <c r="A391" i="4"/>
  <c r="A233" i="4"/>
  <c r="A1237" i="4"/>
  <c r="A956" i="4"/>
  <c r="A1744" i="4"/>
  <c r="A1555" i="4"/>
  <c r="A1211" i="4"/>
  <c r="A1854" i="4"/>
  <c r="A1598" i="4"/>
  <c r="A1408" i="4"/>
  <c r="A776" i="4"/>
  <c r="A1887" i="4"/>
  <c r="A1039" i="4"/>
  <c r="A1330" i="4"/>
  <c r="A910" i="4"/>
  <c r="A1805" i="4"/>
  <c r="A1077" i="4"/>
  <c r="A392" i="4"/>
  <c r="A267" i="4"/>
  <c r="A399" i="4"/>
  <c r="A58" i="4"/>
  <c r="A553" i="4"/>
  <c r="A1455" i="4"/>
  <c r="A1156" i="4"/>
  <c r="A900" i="4"/>
  <c r="A1688" i="4"/>
  <c r="A1479" i="4"/>
  <c r="A1111" i="4"/>
  <c r="A1798" i="4"/>
  <c r="A1522" i="4"/>
  <c r="A1336" i="4"/>
  <c r="A720" i="4"/>
  <c r="A1755" i="4"/>
  <c r="A963" i="4"/>
  <c r="A1234" i="4"/>
  <c r="A806" i="4"/>
  <c r="A1729" i="4"/>
  <c r="A1005" i="4"/>
  <c r="A316" i="4"/>
  <c r="A799" i="4"/>
  <c r="A287" i="4"/>
  <c r="A173" i="4"/>
  <c r="A441" i="4"/>
  <c r="A1450" i="4"/>
  <c r="A72" i="4"/>
  <c r="A707" i="4"/>
  <c r="A451" i="4"/>
  <c r="A79" i="4"/>
  <c r="A142" i="4"/>
  <c r="A53" i="4"/>
  <c r="A621" i="4"/>
  <c r="A365" i="4"/>
  <c r="A1699" i="4"/>
  <c r="A1338" i="4"/>
  <c r="A1932" i="4"/>
  <c r="A1839" i="4"/>
  <c r="A1187" i="4"/>
  <c r="A843" i="4"/>
  <c r="A1186" i="4"/>
  <c r="A878" i="4"/>
  <c r="A1865" i="4"/>
  <c r="A1609" i="4"/>
  <c r="A969" i="4"/>
  <c r="A368" i="4"/>
  <c r="A112" i="4"/>
  <c r="A747" i="4"/>
  <c r="A491" i="4"/>
  <c r="A195" i="4"/>
  <c r="A182" i="4"/>
  <c r="A117" i="4"/>
  <c r="A645" i="4"/>
  <c r="A389" i="4"/>
  <c r="A1859" i="4"/>
  <c r="A794" i="4"/>
  <c r="A1972" i="4"/>
  <c r="A1353" i="4"/>
  <c r="A1401" i="4"/>
  <c r="A893" i="4"/>
  <c r="A223" i="4"/>
  <c r="A1564" i="4"/>
  <c r="A807" i="4"/>
  <c r="A753" i="4"/>
  <c r="A375" i="4"/>
  <c r="A1668" i="4"/>
  <c r="A935" i="4"/>
  <c r="A157" i="4"/>
  <c r="A322" i="4"/>
  <c r="A1579" i="4"/>
  <c r="A1366" i="4"/>
  <c r="A625" i="4"/>
  <c r="A522" i="4"/>
  <c r="A1429" i="4"/>
  <c r="A1064" i="4"/>
  <c r="A1596" i="4"/>
  <c r="A1962" i="4"/>
  <c r="A1949" i="4"/>
  <c r="A612" i="4"/>
  <c r="A839" i="4"/>
  <c r="A386" i="4"/>
  <c r="A881" i="4"/>
  <c r="A615" i="4"/>
  <c r="A801" i="4"/>
  <c r="A1927" i="4"/>
  <c r="A494" i="4"/>
  <c r="A1409" i="4"/>
  <c r="A1024" i="4"/>
  <c r="A1544" i="4"/>
  <c r="A1922" i="4"/>
  <c r="A1909" i="4"/>
  <c r="A560" i="4"/>
  <c r="A1454" i="4"/>
  <c r="A1893" i="4"/>
  <c r="A484" i="4"/>
  <c r="A471" i="4"/>
  <c r="A593" i="4"/>
  <c r="A1920" i="4"/>
  <c r="A426" i="4"/>
  <c r="A1357" i="4"/>
  <c r="A920" i="4"/>
  <c r="A1507" i="4"/>
  <c r="A1818" i="4"/>
  <c r="A1360" i="4"/>
  <c r="A1791" i="4"/>
  <c r="A1266" i="4"/>
  <c r="A1757" i="4"/>
  <c r="A344" i="4"/>
  <c r="A327" i="4"/>
  <c r="A449" i="4"/>
  <c r="A1285" i="4"/>
  <c r="A1004" i="4"/>
  <c r="A1792" i="4"/>
  <c r="A1516" i="4"/>
  <c r="A1275" i="4"/>
  <c r="A1902" i="4"/>
  <c r="A1646" i="4"/>
  <c r="A1472" i="4"/>
  <c r="A824" i="4"/>
  <c r="A532" i="4"/>
  <c r="A1199" i="4"/>
  <c r="A1414" i="4"/>
  <c r="A994" i="4"/>
  <c r="A1869" i="4"/>
  <c r="A1141" i="4"/>
  <c r="A456" i="4"/>
  <c r="A100" i="4"/>
  <c r="A495" i="4"/>
  <c r="A154" i="4"/>
  <c r="A649" i="4"/>
  <c r="A1875" i="4"/>
  <c r="A1944" i="4"/>
  <c r="A948" i="4"/>
  <c r="A1736" i="4"/>
  <c r="A1543" i="4"/>
  <c r="A1203" i="4"/>
  <c r="A1846" i="4"/>
  <c r="A1586" i="4"/>
  <c r="A1400" i="4"/>
  <c r="A768" i="4"/>
  <c r="A1867" i="4"/>
  <c r="A1027" i="4"/>
  <c r="A1318" i="4"/>
  <c r="A894" i="4"/>
  <c r="A1793" i="4"/>
  <c r="A1069" i="4"/>
  <c r="A380" i="4"/>
  <c r="A231" i="4"/>
  <c r="A383" i="4"/>
  <c r="A74" i="4"/>
  <c r="A537" i="4"/>
  <c r="A1370" i="4"/>
  <c r="A120" i="4"/>
  <c r="A755" i="4"/>
  <c r="A499" i="4"/>
  <c r="A211" i="4"/>
  <c r="A190" i="4"/>
  <c r="A133" i="4"/>
  <c r="A669" i="4"/>
  <c r="A413" i="4"/>
  <c r="A1891" i="4"/>
  <c r="A922" i="4"/>
  <c r="A1980" i="4"/>
  <c r="A1979" i="4"/>
  <c r="A1375" i="4"/>
  <c r="A891" i="4"/>
  <c r="A1250" i="4"/>
  <c r="A942" i="4"/>
  <c r="A350" i="4"/>
  <c r="A1657" i="4"/>
  <c r="A1017" i="4"/>
  <c r="A416" i="4"/>
  <c r="A160" i="4"/>
  <c r="A795" i="4"/>
  <c r="A539" i="4"/>
  <c r="A283" i="4"/>
  <c r="A230" i="4"/>
  <c r="A197" i="4"/>
  <c r="A693" i="4"/>
  <c r="A437" i="4"/>
  <c r="A33" i="4"/>
  <c r="A1428" i="4"/>
  <c r="A762" i="4"/>
  <c r="A1991" i="4"/>
  <c r="A698" i="4"/>
  <c r="A1150" i="4"/>
  <c r="A670" i="4"/>
  <c r="A1541" i="4"/>
  <c r="A1277" i="4"/>
  <c r="A1820" i="4"/>
  <c r="A1315" i="4"/>
  <c r="A1674" i="4"/>
  <c r="A852" i="4"/>
  <c r="A1343" i="4"/>
  <c r="A1042" i="4"/>
  <c r="A1181" i="4"/>
  <c r="A152" i="4"/>
  <c r="A242" i="4"/>
  <c r="A161" i="4"/>
  <c r="A642" i="4"/>
  <c r="A1521" i="4"/>
  <c r="A1249" i="4"/>
  <c r="A1780" i="4"/>
  <c r="A1259" i="4"/>
  <c r="A1634" i="4"/>
  <c r="A812" i="4"/>
  <c r="A1163" i="4"/>
  <c r="A974" i="4"/>
  <c r="A1125" i="4"/>
  <c r="A76" i="4"/>
  <c r="A98" i="4"/>
  <c r="A1306" i="4"/>
  <c r="A574" i="4"/>
  <c r="A1469" i="4"/>
  <c r="A1144" i="4"/>
  <c r="A1676" i="4"/>
  <c r="A1087" i="4"/>
  <c r="A1506" i="4"/>
  <c r="A708" i="4"/>
  <c r="A947" i="4"/>
  <c r="A786" i="4"/>
  <c r="A989" i="4"/>
  <c r="A775" i="4"/>
  <c r="A89" i="4"/>
  <c r="A550" i="4"/>
  <c r="A1116" i="4"/>
  <c r="A1904" i="4"/>
  <c r="A1648" i="4"/>
  <c r="A1427" i="4"/>
  <c r="A1059" i="4"/>
  <c r="A1758" i="4"/>
  <c r="A2001" i="4"/>
  <c r="A1280" i="4"/>
  <c r="A680" i="4"/>
  <c r="A1687" i="4"/>
  <c r="A911" i="4"/>
  <c r="A1166" i="4"/>
  <c r="A662" i="4"/>
  <c r="A1677" i="4"/>
  <c r="A949" i="4"/>
  <c r="A264" i="4"/>
  <c r="A719" i="4"/>
  <c r="A111" i="4"/>
  <c r="A49" i="4"/>
  <c r="A361" i="4"/>
  <c r="A1444" i="4"/>
  <c r="A1060" i="4"/>
  <c r="A1848" i="4"/>
  <c r="A1592" i="4"/>
  <c r="A1351" i="4"/>
  <c r="A1958" i="4"/>
  <c r="A1702" i="4"/>
  <c r="A1945" i="4"/>
  <c r="A1208" i="4"/>
  <c r="A608" i="4"/>
  <c r="A1535" i="4"/>
  <c r="A835" i="4"/>
  <c r="A1094" i="4"/>
  <c r="A378" i="4"/>
  <c r="A1601" i="4"/>
  <c r="A877" i="4"/>
  <c r="A188" i="4"/>
  <c r="A607" i="4"/>
  <c r="A298" i="4"/>
  <c r="A761" i="4"/>
  <c r="A209" i="4"/>
  <c r="A1546" i="4"/>
  <c r="A187" i="4"/>
  <c r="A611" i="4"/>
  <c r="A355" i="4"/>
  <c r="A302" i="4"/>
  <c r="A46" i="4"/>
  <c r="A781" i="4"/>
  <c r="A525" i="4"/>
  <c r="A245" i="4"/>
  <c r="A1002" i="4"/>
  <c r="A1588" i="4"/>
  <c r="A604" i="4"/>
  <c r="A1695" i="4"/>
  <c r="A1003" i="4"/>
  <c r="A1398" i="4"/>
  <c r="A1090" i="4"/>
  <c r="A710" i="4"/>
  <c r="A1769" i="4"/>
  <c r="A1129" i="4"/>
  <c r="A873" i="4"/>
  <c r="A272" i="4"/>
  <c r="A247" i="4"/>
  <c r="A651" i="4"/>
  <c r="A395" i="4"/>
  <c r="A342" i="4"/>
  <c r="A86" i="4"/>
  <c r="A805" i="4"/>
  <c r="A549" i="4"/>
  <c r="A289" i="4"/>
  <c r="A1434" i="4"/>
  <c r="A1943" i="4"/>
  <c r="A20" i="4"/>
  <c r="A24" i="4"/>
  <c r="A12" i="4"/>
  <c r="A10" i="4"/>
  <c r="A6" i="4"/>
  <c r="A17" i="4"/>
  <c r="A19" i="4"/>
  <c r="A13" i="4"/>
  <c r="A7" i="4"/>
  <c r="A15" i="4"/>
  <c r="BH5" i="4"/>
  <c r="BJ5" i="4" s="1"/>
  <c r="BH1313" i="4"/>
  <c r="BJ1313" i="4" s="1"/>
  <c r="BH784" i="4"/>
  <c r="BJ784" i="4" s="1"/>
  <c r="BH476" i="4"/>
  <c r="BJ476" i="4" s="1"/>
  <c r="BH161" i="4"/>
  <c r="BJ161" i="4" s="1"/>
  <c r="BH552" i="4"/>
  <c r="BJ552" i="4" s="1"/>
  <c r="BH645" i="4"/>
  <c r="BJ645" i="4" s="1"/>
  <c r="BH1565" i="4"/>
  <c r="BJ1565" i="4" s="1"/>
  <c r="BH555" i="4"/>
  <c r="BJ555" i="4" s="1"/>
  <c r="BH17" i="4"/>
  <c r="BJ17" i="4" s="1"/>
  <c r="BH445" i="4"/>
  <c r="BJ445" i="4" s="1"/>
  <c r="BH1468" i="4"/>
  <c r="BJ1468" i="4" s="1"/>
  <c r="BH546" i="4"/>
  <c r="BJ546" i="4" s="1"/>
  <c r="BH1078" i="4"/>
  <c r="BJ1078" i="4" s="1"/>
  <c r="BH1776" i="4"/>
  <c r="BJ1776" i="4" s="1"/>
  <c r="BH521" i="4"/>
  <c r="BJ521" i="4" s="1"/>
  <c r="BH92" i="4"/>
  <c r="BJ92" i="4" s="1"/>
  <c r="BH1137" i="4"/>
  <c r="BJ1137" i="4" s="1"/>
  <c r="BH151" i="4"/>
  <c r="BJ151" i="4" s="1"/>
  <c r="BH1283" i="4"/>
  <c r="BJ1283" i="4" s="1"/>
  <c r="BH673" i="4"/>
  <c r="BJ673" i="4" s="1"/>
  <c r="BH1728" i="4"/>
  <c r="BJ1728" i="4" s="1"/>
  <c r="BH630" i="4"/>
  <c r="BJ630" i="4" s="1"/>
  <c r="BH1963" i="4"/>
  <c r="BJ1963" i="4" s="1"/>
  <c r="BH1033" i="4"/>
  <c r="BJ1033" i="4" s="1"/>
  <c r="BH1081" i="4"/>
  <c r="BJ1081" i="4" s="1"/>
  <c r="BH1749" i="4"/>
  <c r="BJ1749" i="4" s="1"/>
  <c r="BH1761" i="4"/>
  <c r="BJ1761" i="4" s="1"/>
  <c r="BH1850" i="4"/>
  <c r="BJ1850" i="4" s="1"/>
  <c r="BH1862" i="4"/>
  <c r="BJ1862" i="4" s="1"/>
  <c r="BH742" i="4"/>
  <c r="BJ742" i="4" s="1"/>
  <c r="BH1924" i="4"/>
  <c r="BJ1924" i="4" s="1"/>
  <c r="BH638" i="4"/>
  <c r="BJ638" i="4" s="1"/>
  <c r="BH237" i="4"/>
  <c r="BJ237" i="4" s="1"/>
  <c r="BH1096" i="4"/>
  <c r="BJ1096" i="4" s="1"/>
  <c r="BH1108" i="4"/>
  <c r="BJ1108" i="4" s="1"/>
  <c r="BH1690" i="4"/>
  <c r="BJ1690" i="4" s="1"/>
  <c r="BH1702" i="4"/>
  <c r="BJ1702" i="4" s="1"/>
  <c r="BH1252" i="4"/>
  <c r="BJ1252" i="4" s="1"/>
  <c r="BH1264" i="4"/>
  <c r="BJ1264" i="4" s="1"/>
  <c r="BH1845" i="4"/>
  <c r="BJ1845" i="4" s="1"/>
  <c r="BH1857" i="4"/>
  <c r="BJ1857" i="4" s="1"/>
  <c r="BH875" i="4"/>
  <c r="BJ875" i="4" s="1"/>
  <c r="BH1257" i="4"/>
  <c r="BJ1257" i="4" s="1"/>
  <c r="BH1985" i="4"/>
  <c r="BJ1985" i="4" s="1"/>
  <c r="BH1260" i="4"/>
  <c r="BJ1260" i="4" s="1"/>
  <c r="BH779" i="4"/>
  <c r="BJ779" i="4" s="1"/>
  <c r="BH1387" i="4"/>
  <c r="BJ1387" i="4" s="1"/>
  <c r="BH1977" i="4"/>
  <c r="BJ1977" i="4" s="1"/>
  <c r="BH853" i="4"/>
  <c r="BJ853" i="4" s="1"/>
  <c r="BH1356" i="4"/>
  <c r="BJ1356" i="4" s="1"/>
  <c r="BH1949" i="4"/>
  <c r="BJ1949" i="4" s="1"/>
  <c r="BH333" i="4"/>
  <c r="BJ333" i="4" s="1"/>
  <c r="BH1682" i="4"/>
  <c r="BJ1682" i="4" s="1"/>
  <c r="BH625" i="4"/>
  <c r="BJ625" i="4" s="1"/>
  <c r="BH641" i="4"/>
  <c r="BJ641" i="4" s="1"/>
  <c r="BH787" i="4"/>
  <c r="BJ787" i="4" s="1"/>
  <c r="BH799" i="4"/>
  <c r="BJ799" i="4" s="1"/>
  <c r="BH936" i="4"/>
  <c r="BJ936" i="4" s="1"/>
  <c r="BH948" i="4"/>
  <c r="BJ948" i="4" s="1"/>
  <c r="BH1530" i="4"/>
  <c r="BJ1530" i="4" s="1"/>
  <c r="BH1542" i="4"/>
  <c r="BJ1542" i="4" s="1"/>
  <c r="BH1819" i="4"/>
  <c r="BJ1819" i="4" s="1"/>
  <c r="BH1655" i="4"/>
  <c r="BJ1655" i="4" s="1"/>
  <c r="BH1669" i="4"/>
  <c r="BJ1669" i="4" s="1"/>
  <c r="BH563" i="4"/>
  <c r="BJ563" i="4" s="1"/>
  <c r="BH1287" i="4"/>
  <c r="BJ1287" i="4" s="1"/>
  <c r="BH6" i="4"/>
  <c r="BJ6" i="4" s="1"/>
  <c r="BH1657" i="4"/>
  <c r="BJ1657" i="4" s="1"/>
  <c r="BH676" i="4"/>
  <c r="BJ676" i="4" s="1"/>
  <c r="BH1597" i="4"/>
  <c r="BJ1597" i="4" s="1"/>
  <c r="BH690" i="4"/>
  <c r="BJ690" i="4" s="1"/>
  <c r="BH703" i="4"/>
  <c r="BJ703" i="4" s="1"/>
  <c r="BH398" i="4"/>
  <c r="BJ398" i="4" s="1"/>
  <c r="BH1513" i="4"/>
  <c r="BJ1513" i="4" s="1"/>
  <c r="BH368" i="4"/>
  <c r="BJ368" i="4" s="1"/>
  <c r="BH1522" i="4"/>
  <c r="BJ1522" i="4" s="1"/>
  <c r="BH688" i="4"/>
  <c r="BJ688" i="4" s="1"/>
  <c r="BH745" i="4"/>
  <c r="BJ745" i="4" s="1"/>
  <c r="BH426" i="4"/>
  <c r="BJ426" i="4" s="1"/>
  <c r="BH1647" i="4"/>
  <c r="BJ1647" i="4" s="1"/>
  <c r="BH345" i="4"/>
  <c r="BJ345" i="4" s="1"/>
  <c r="BH1778" i="4"/>
  <c r="BJ1778" i="4" s="1"/>
  <c r="BH51" i="4"/>
  <c r="BJ51" i="4" s="1"/>
  <c r="BH330" i="4"/>
  <c r="BJ330" i="4" s="1"/>
  <c r="BH1347" i="4"/>
  <c r="BJ1347" i="4" s="1"/>
  <c r="BH1579" i="4"/>
  <c r="BJ1579" i="4" s="1"/>
  <c r="BH1444" i="4"/>
  <c r="BJ1444" i="4" s="1"/>
  <c r="BH974" i="4"/>
  <c r="BJ974" i="4" s="1"/>
  <c r="BH666" i="4"/>
  <c r="BJ666" i="4" s="1"/>
  <c r="BH422" i="4"/>
  <c r="BJ422" i="4" s="1"/>
  <c r="BH1008" i="4"/>
  <c r="BJ1008" i="4" s="1"/>
  <c r="BH325" i="4"/>
  <c r="BJ325" i="4" s="1"/>
  <c r="BH1602" i="4"/>
  <c r="BJ1602" i="4" s="1"/>
  <c r="BH598" i="4"/>
  <c r="BJ598" i="4" s="1"/>
  <c r="BH1065" i="4"/>
  <c r="BJ1065" i="4" s="1"/>
  <c r="BH506" i="4"/>
  <c r="BJ506" i="4" s="1"/>
  <c r="BH1757" i="4"/>
  <c r="BJ1757" i="4" s="1"/>
  <c r="BH579" i="4"/>
  <c r="BJ579" i="4" s="1"/>
  <c r="BH1272" i="4"/>
  <c r="BJ1272" i="4" s="1"/>
  <c r="BH208" i="4"/>
  <c r="BJ208" i="4" s="1"/>
  <c r="BH240" i="4"/>
  <c r="BJ240" i="4" s="1"/>
  <c r="BH1831" i="4"/>
  <c r="BJ1831" i="4" s="1"/>
  <c r="BH347" i="4"/>
  <c r="BJ347" i="4" s="1"/>
  <c r="BH1800" i="4"/>
  <c r="BJ1800" i="4" s="1"/>
  <c r="BH543" i="4"/>
  <c r="BJ543" i="4" s="1"/>
  <c r="BH1162" i="4"/>
  <c r="BJ1162" i="4" s="1"/>
  <c r="BH340" i="4"/>
  <c r="BJ340" i="4" s="1"/>
  <c r="BH665" i="4"/>
  <c r="BJ665" i="4" s="1"/>
  <c r="BH1528" i="4"/>
  <c r="BJ1528" i="4" s="1"/>
  <c r="BH416" i="4"/>
  <c r="BJ416" i="4" s="1"/>
  <c r="BH343" i="4"/>
  <c r="BJ343" i="4" s="1"/>
  <c r="BH1427" i="4"/>
  <c r="BJ1427" i="4" s="1"/>
  <c r="BH539" i="4"/>
  <c r="BJ539" i="4" s="1"/>
  <c r="BH1672" i="4"/>
  <c r="BJ1672" i="4" s="1"/>
  <c r="BH336" i="4"/>
  <c r="BJ336" i="4" s="1"/>
  <c r="BH1341" i="4"/>
  <c r="BJ1341" i="4" s="1"/>
  <c r="BH30" i="4"/>
  <c r="BJ30" i="4" s="1"/>
  <c r="BH1959" i="4"/>
  <c r="BJ1959" i="4" s="1"/>
  <c r="BH1239" i="4"/>
  <c r="BJ1239" i="4" s="1"/>
  <c r="BH1024" i="4"/>
  <c r="BJ1024" i="4" s="1"/>
  <c r="BH1220" i="4"/>
  <c r="BJ1220" i="4" s="1"/>
  <c r="BH801" i="4"/>
  <c r="BJ801" i="4" s="1"/>
  <c r="BH1736" i="4"/>
  <c r="BJ1736" i="4" s="1"/>
  <c r="BH1158" i="4"/>
  <c r="BJ1158" i="4" s="1"/>
  <c r="BH1987" i="4"/>
  <c r="BJ1987" i="4" s="1"/>
  <c r="BH668" i="4"/>
  <c r="BJ668" i="4" s="1"/>
  <c r="BH166" i="4"/>
  <c r="BJ166" i="4" s="1"/>
  <c r="BH1994" i="4"/>
  <c r="BJ1994" i="4" s="1"/>
  <c r="BH362" i="4"/>
  <c r="BJ362" i="4" s="1"/>
  <c r="BH394" i="4"/>
  <c r="BJ394" i="4" s="1"/>
  <c r="BH135" i="4"/>
  <c r="BJ135" i="4" s="1"/>
  <c r="BH1804" i="4"/>
  <c r="BJ1804" i="4" s="1"/>
  <c r="BH450" i="4"/>
  <c r="BJ450" i="4" s="1"/>
  <c r="BH129" i="4"/>
  <c r="BJ129" i="4" s="1"/>
  <c r="BH528" i="4"/>
  <c r="BJ528" i="4" s="1"/>
  <c r="BH1397" i="4"/>
  <c r="BJ1397" i="4" s="1"/>
  <c r="BH710" i="4"/>
  <c r="BJ710" i="4" s="1"/>
  <c r="BH1004" i="4"/>
  <c r="BJ1004" i="4" s="1"/>
  <c r="BH90" i="4"/>
  <c r="BJ90" i="4" s="1"/>
  <c r="BH78" i="4"/>
  <c r="BJ78" i="4" s="1"/>
  <c r="BH131" i="4"/>
  <c r="BJ131" i="4" s="1"/>
  <c r="BH1111" i="4"/>
  <c r="BJ1111" i="4" s="1"/>
  <c r="BH918" i="4"/>
  <c r="BJ918" i="4" s="1"/>
  <c r="BH1810" i="4"/>
  <c r="BJ1810" i="4" s="1"/>
  <c r="BH1983" i="4"/>
  <c r="BJ1983" i="4" s="1"/>
  <c r="BH292" i="4"/>
  <c r="BJ292" i="4" s="1"/>
  <c r="BH165" i="4"/>
  <c r="BJ165" i="4" s="1"/>
  <c r="BH1911" i="4"/>
  <c r="BJ1911" i="4" s="1"/>
  <c r="BH840" i="4"/>
  <c r="BJ840" i="4" s="1"/>
  <c r="BH1737" i="4"/>
  <c r="BJ1737" i="4" s="1"/>
  <c r="BH970" i="4"/>
  <c r="BJ970" i="4" s="1"/>
  <c r="BH1115" i="4"/>
  <c r="BJ1115" i="4" s="1"/>
  <c r="BH111" i="4"/>
  <c r="BJ111" i="4" s="1"/>
  <c r="BH1881" i="4"/>
  <c r="BJ1881" i="4" s="1"/>
  <c r="BH274" i="4"/>
  <c r="BJ274" i="4" s="1"/>
  <c r="BH1965" i="4"/>
  <c r="BJ1965" i="4" s="1"/>
  <c r="BH479" i="4"/>
  <c r="BJ479" i="4" s="1"/>
  <c r="BH1521" i="4"/>
  <c r="BJ1521" i="4" s="1"/>
  <c r="BH930" i="4"/>
  <c r="BJ930" i="4" s="1"/>
  <c r="BH942" i="4"/>
  <c r="BJ942" i="4" s="1"/>
  <c r="BH1075" i="4"/>
  <c r="BJ1075" i="4" s="1"/>
  <c r="BH1087" i="4"/>
  <c r="BJ1087" i="4" s="1"/>
  <c r="BH1273" i="4"/>
  <c r="BJ1273" i="4" s="1"/>
  <c r="BH718" i="4"/>
  <c r="BJ718" i="4" s="1"/>
  <c r="BH744" i="4"/>
  <c r="BJ744" i="4" s="1"/>
  <c r="BH278" i="4"/>
  <c r="BJ278" i="4" s="1"/>
  <c r="BH880" i="4"/>
  <c r="BJ880" i="4" s="1"/>
  <c r="BH313" i="4"/>
  <c r="BJ313" i="4" s="1"/>
  <c r="BH1474" i="4"/>
  <c r="BJ1474" i="4" s="1"/>
  <c r="BH640" i="4"/>
  <c r="BJ640" i="4" s="1"/>
  <c r="BH149" i="4"/>
  <c r="BJ149" i="4" s="1"/>
  <c r="BH378" i="4"/>
  <c r="BJ378" i="4" s="1"/>
  <c r="BH1529" i="4"/>
  <c r="BJ1529" i="4" s="1"/>
  <c r="BH533" i="4"/>
  <c r="BJ533" i="4" s="1"/>
  <c r="BH1578" i="4"/>
  <c r="BJ1578" i="4" s="1"/>
  <c r="BH307" i="4"/>
  <c r="BJ307" i="4" s="1"/>
  <c r="BH678" i="4"/>
  <c r="BJ678" i="4" s="1"/>
  <c r="BH636" i="4"/>
  <c r="BJ636" i="4" s="1"/>
  <c r="BH827" i="4"/>
  <c r="BJ827" i="4" s="1"/>
  <c r="BH390" i="4"/>
  <c r="BJ390" i="4" s="1"/>
  <c r="BH976" i="4"/>
  <c r="BJ976" i="4" s="1"/>
  <c r="BH154" i="4"/>
  <c r="BJ154" i="4" s="1"/>
  <c r="BH1570" i="4"/>
  <c r="BJ1570" i="4" s="1"/>
  <c r="BH1805" i="4"/>
  <c r="BJ1805" i="4" s="1"/>
  <c r="BH1109" i="4"/>
  <c r="BJ1109" i="4" s="1"/>
  <c r="BH1378" i="4"/>
  <c r="BJ1378" i="4" s="1"/>
  <c r="BH1621" i="4"/>
  <c r="BJ1621" i="4" s="1"/>
  <c r="BH1060" i="4"/>
  <c r="BJ1060" i="4" s="1"/>
  <c r="BH1178" i="4"/>
  <c r="BJ1178" i="4" s="1"/>
  <c r="BH1010" i="4"/>
  <c r="BJ1010" i="4" s="1"/>
  <c r="BH91" i="4"/>
  <c r="BJ91" i="4" s="1"/>
  <c r="BH545" i="4"/>
  <c r="BJ545" i="4" s="1"/>
  <c r="BH755" i="4"/>
  <c r="BJ755" i="4" s="1"/>
  <c r="BH892" i="4"/>
  <c r="BJ892" i="4" s="1"/>
  <c r="BH110" i="4"/>
  <c r="BJ110" i="4" s="1"/>
  <c r="BH122" i="4"/>
  <c r="BJ122" i="4" s="1"/>
  <c r="BH925" i="4"/>
  <c r="BJ925" i="4" s="1"/>
  <c r="BH59" i="4"/>
  <c r="BJ59" i="4" s="1"/>
  <c r="BH1533" i="4"/>
  <c r="BJ1533" i="4" s="1"/>
  <c r="BH94" i="4"/>
  <c r="BJ94" i="4" s="1"/>
  <c r="BH1860" i="4"/>
  <c r="BJ1860" i="4" s="1"/>
  <c r="BH464" i="4"/>
  <c r="BJ464" i="4" s="1"/>
  <c r="BH658" i="4"/>
  <c r="BJ658" i="4" s="1"/>
  <c r="BH1320" i="4"/>
  <c r="BJ1320" i="4" s="1"/>
  <c r="BH254" i="4"/>
  <c r="BJ254" i="4" s="1"/>
  <c r="BH1485" i="4"/>
  <c r="BJ1485" i="4" s="1"/>
  <c r="BH1423" i="4"/>
  <c r="BJ1423" i="4" s="1"/>
  <c r="BH1079" i="4"/>
  <c r="BJ1079" i="4" s="1"/>
  <c r="BH1907" i="4"/>
  <c r="BJ1907" i="4" s="1"/>
  <c r="BH1379" i="4"/>
  <c r="BJ1379" i="4" s="1"/>
  <c r="BH484" i="4"/>
  <c r="BJ484" i="4" s="1"/>
  <c r="BH1624" i="4"/>
  <c r="BJ1624" i="4" s="1"/>
  <c r="BH288" i="4"/>
  <c r="BJ288" i="4" s="1"/>
  <c r="BH1005" i="4"/>
  <c r="BJ1005" i="4" s="1"/>
  <c r="BH1224" i="4"/>
  <c r="BJ1224" i="4" s="1"/>
  <c r="BH1376" i="4"/>
  <c r="BJ1376" i="4" s="1"/>
  <c r="BH737" i="4"/>
  <c r="BJ737" i="4" s="1"/>
  <c r="BH610" i="4"/>
  <c r="BJ610" i="4" s="1"/>
  <c r="BH1955" i="4"/>
  <c r="BJ1955" i="4" s="1"/>
  <c r="BH780" i="4"/>
  <c r="BJ780" i="4" s="1"/>
  <c r="BH284" i="4"/>
  <c r="BJ284" i="4" s="1"/>
  <c r="BH1374" i="4"/>
  <c r="BJ1374" i="4" s="1"/>
  <c r="BH391" i="4"/>
  <c r="BJ391" i="4" s="1"/>
  <c r="BH1475" i="4"/>
  <c r="BJ1475" i="4" s="1"/>
  <c r="BH447" i="4"/>
  <c r="BJ447" i="4" s="1"/>
  <c r="BH177" i="4"/>
  <c r="BJ177" i="4" s="1"/>
  <c r="BH338" i="4"/>
  <c r="BJ338" i="4" s="1"/>
  <c r="BH156" i="4"/>
  <c r="BJ156" i="4" s="1"/>
  <c r="BH1352" i="4"/>
  <c r="BJ1352" i="4" s="1"/>
  <c r="BH571" i="4"/>
  <c r="BJ571" i="4" s="1"/>
  <c r="BH1025" i="4"/>
  <c r="BJ1025" i="4" s="1"/>
  <c r="BH56" i="4"/>
  <c r="BJ56" i="4" s="1"/>
  <c r="BH1661" i="4"/>
  <c r="BJ1661" i="4" s="1"/>
  <c r="BH1557" i="4"/>
  <c r="BJ1557" i="4" s="1"/>
  <c r="BH711" i="4"/>
  <c r="BJ711" i="4" s="1"/>
  <c r="BH1740" i="4"/>
  <c r="BJ1740" i="4" s="1"/>
  <c r="BH860" i="4"/>
  <c r="BJ860" i="4" s="1"/>
  <c r="BH33" i="4"/>
  <c r="BJ33" i="4" s="1"/>
  <c r="BH1454" i="4"/>
  <c r="BJ1454" i="4" s="1"/>
  <c r="BH1457" i="4"/>
  <c r="BJ1457" i="4" s="1"/>
  <c r="BH1553" i="4"/>
  <c r="BJ1553" i="4" s="1"/>
  <c r="BH1663" i="4"/>
  <c r="BJ1663" i="4" s="1"/>
  <c r="BH1798" i="4"/>
  <c r="BJ1798" i="4" s="1"/>
  <c r="BH1141" i="4"/>
  <c r="BJ1141" i="4" s="1"/>
  <c r="BH1185" i="4"/>
  <c r="BJ1185" i="4" s="1"/>
  <c r="BH1428" i="4"/>
  <c r="BJ1428" i="4" s="1"/>
  <c r="BH1440" i="4"/>
  <c r="BJ1440" i="4" s="1"/>
  <c r="BH1021" i="4"/>
  <c r="BJ1021" i="4" s="1"/>
  <c r="BH1249" i="4"/>
  <c r="BJ1249" i="4" s="1"/>
  <c r="BH1739" i="4"/>
  <c r="BJ1739" i="4" s="1"/>
  <c r="BH1763" i="4"/>
  <c r="BJ1763" i="4" s="1"/>
  <c r="BH1752" i="4"/>
  <c r="BJ1752" i="4" s="1"/>
  <c r="BH1613" i="4"/>
  <c r="BJ1613" i="4" s="1"/>
  <c r="BH503" i="4"/>
  <c r="BJ503" i="4" s="1"/>
  <c r="BH553" i="4"/>
  <c r="BJ553" i="4" s="1"/>
  <c r="BH1121" i="4"/>
  <c r="BJ1121" i="4" s="1"/>
  <c r="BH1169" i="4"/>
  <c r="BJ1169" i="4" s="1"/>
  <c r="BH1933" i="4"/>
  <c r="BJ1933" i="4" s="1"/>
  <c r="BH1265" i="4"/>
  <c r="BJ1265" i="4" s="1"/>
  <c r="BH697" i="4"/>
  <c r="BJ697" i="4" s="1"/>
  <c r="BH1964" i="4"/>
  <c r="BJ1964" i="4" s="1"/>
  <c r="BH1200" i="4"/>
  <c r="BJ1200" i="4" s="1"/>
  <c r="BH872" i="4"/>
  <c r="BJ872" i="4" s="1"/>
  <c r="BH1711" i="4"/>
  <c r="BJ1711" i="4" s="1"/>
  <c r="BH1984" i="4"/>
  <c r="BJ1984" i="4" s="1"/>
  <c r="BH1009" i="4"/>
  <c r="BJ1009" i="4" s="1"/>
  <c r="BH1978" i="4"/>
  <c r="BJ1978" i="4" s="1"/>
  <c r="BH1435" i="4"/>
  <c r="BJ1435" i="4" s="1"/>
  <c r="BH642" i="4"/>
  <c r="BJ642" i="4" s="1"/>
  <c r="BH1548" i="4"/>
  <c r="BJ1548" i="4" s="1"/>
  <c r="BH1695" i="4"/>
  <c r="BJ1695" i="4" s="1"/>
  <c r="BH1157" i="4"/>
  <c r="BJ1157" i="4" s="1"/>
  <c r="BH1149" i="4"/>
  <c r="BJ1149" i="4" s="1"/>
  <c r="BH1858" i="4"/>
  <c r="BJ1858" i="4" s="1"/>
  <c r="BH1941" i="4"/>
  <c r="BJ1941" i="4" s="1"/>
  <c r="BH1759" i="4"/>
  <c r="BJ1759" i="4" s="1"/>
  <c r="BH1599" i="4"/>
  <c r="BJ1599" i="4" s="1"/>
  <c r="BH1089" i="4"/>
  <c r="BJ1089" i="4" s="1"/>
  <c r="BH663" i="4"/>
  <c r="BJ663" i="4" s="1"/>
  <c r="BH928" i="4"/>
  <c r="BJ928" i="4" s="1"/>
  <c r="BH238" i="4"/>
  <c r="BJ238" i="4" s="1"/>
  <c r="BH1236" i="4"/>
  <c r="BJ1236" i="4" s="1"/>
  <c r="BH1835" i="4"/>
  <c r="BJ1835" i="4" s="1"/>
  <c r="BH1062" i="4"/>
  <c r="BJ1062" i="4" s="1"/>
  <c r="BH1214" i="4"/>
  <c r="BJ1214" i="4" s="1"/>
  <c r="BH994" i="4"/>
  <c r="BJ994" i="4" s="1"/>
  <c r="BH164" i="4"/>
  <c r="BJ164" i="4" s="1"/>
  <c r="BH1131" i="4"/>
  <c r="BJ1131" i="4" s="1"/>
  <c r="BH247" i="4"/>
  <c r="BJ247" i="4" s="1"/>
  <c r="BH769" i="4"/>
  <c r="BJ769" i="4" s="1"/>
  <c r="BH452" i="4"/>
  <c r="BJ452" i="4" s="1"/>
  <c r="BH1173" i="4"/>
  <c r="BJ1173" i="4" s="1"/>
  <c r="BH248" i="4"/>
  <c r="BJ248" i="4" s="1"/>
  <c r="BH1436" i="4"/>
  <c r="BJ1436" i="4" s="1"/>
  <c r="BH731" i="4"/>
  <c r="BJ731" i="4" s="1"/>
  <c r="BH1148" i="4"/>
  <c r="BJ1148" i="4" s="1"/>
  <c r="BH215" i="4"/>
  <c r="BJ215" i="4" s="1"/>
  <c r="BH501" i="4"/>
  <c r="BJ501" i="4" s="1"/>
  <c r="BH1607" i="4"/>
  <c r="BJ1607" i="4" s="1"/>
  <c r="BH230" i="4"/>
  <c r="BJ230" i="4" s="1"/>
  <c r="BH1758" i="4"/>
  <c r="BJ1758" i="4" s="1"/>
  <c r="BH265" i="4"/>
  <c r="BJ265" i="4" s="1"/>
  <c r="BH635" i="4"/>
  <c r="BJ635" i="4" s="1"/>
  <c r="BH604" i="4"/>
  <c r="BJ604" i="4" s="1"/>
  <c r="BH795" i="4"/>
  <c r="BJ795" i="4" s="1"/>
  <c r="BH1210" i="4"/>
  <c r="BJ1210" i="4" s="1"/>
  <c r="BH492" i="4"/>
  <c r="BJ492" i="4" s="1"/>
  <c r="BH225" i="4"/>
  <c r="BJ225" i="4" s="1"/>
  <c r="BH1598" i="4"/>
  <c r="BJ1598" i="4" s="1"/>
  <c r="BH259" i="4"/>
  <c r="BJ259" i="4" s="1"/>
  <c r="BH1049" i="4"/>
  <c r="BJ1049" i="4" s="1"/>
  <c r="BH600" i="4"/>
  <c r="BJ600" i="4" s="1"/>
  <c r="BH1753" i="4"/>
  <c r="BJ1753" i="4" s="1"/>
  <c r="BH354" i="4"/>
  <c r="BJ354" i="4" s="1"/>
  <c r="BH1854" i="4"/>
  <c r="BJ1854" i="4" s="1"/>
  <c r="BH1960" i="4"/>
  <c r="BJ1960" i="4" s="1"/>
  <c r="BH1300" i="4"/>
  <c r="BJ1300" i="4" s="1"/>
  <c r="BH1208" i="4"/>
  <c r="BJ1208" i="4" s="1"/>
  <c r="BH578" i="4"/>
  <c r="BJ578" i="4" s="1"/>
  <c r="BH966" i="4"/>
  <c r="BJ966" i="4" s="1"/>
  <c r="BH413" i="4"/>
  <c r="BJ413" i="4" s="1"/>
  <c r="BH1786" i="4"/>
  <c r="BJ1786" i="4" s="1"/>
  <c r="BH359" i="4"/>
  <c r="BJ359" i="4" s="1"/>
  <c r="BH337" i="4"/>
  <c r="BJ337" i="4" s="1"/>
  <c r="BH364" i="4"/>
  <c r="BJ364" i="4" s="1"/>
  <c r="BH8" i="4"/>
  <c r="BJ8" i="4" s="1"/>
  <c r="BH1345" i="4"/>
  <c r="BJ1345" i="4" s="1"/>
  <c r="BH754" i="4"/>
  <c r="BJ754" i="4" s="1"/>
  <c r="BH695" i="4"/>
  <c r="BJ695" i="4" s="1"/>
  <c r="BH1645" i="4"/>
  <c r="BJ1645" i="4" s="1"/>
  <c r="BH844" i="4"/>
  <c r="BJ844" i="4" s="1"/>
  <c r="BH11" i="4"/>
  <c r="BJ11" i="4" s="1"/>
  <c r="BH1438" i="4"/>
  <c r="BJ1438" i="4" s="1"/>
  <c r="BH46" i="4"/>
  <c r="BJ46" i="4" s="1"/>
  <c r="BH1539" i="4"/>
  <c r="BJ1539" i="4" s="1"/>
  <c r="BH934" i="4"/>
  <c r="BJ934" i="4" s="1"/>
  <c r="BH1760" i="4"/>
  <c r="BJ1760" i="4" s="1"/>
  <c r="BH775" i="4"/>
  <c r="BJ775" i="4" s="1"/>
  <c r="BH430" i="4"/>
  <c r="BJ430" i="4" s="1"/>
  <c r="BH1412" i="4"/>
  <c r="BJ1412" i="4" s="1"/>
  <c r="BH1424" i="4"/>
  <c r="BJ1424" i="4" s="1"/>
  <c r="BH1999" i="4"/>
  <c r="BJ1999" i="4" s="1"/>
  <c r="BH1975" i="4"/>
  <c r="BJ1975" i="4" s="1"/>
  <c r="BH565" i="4"/>
  <c r="BJ565" i="4" s="1"/>
  <c r="BH1891" i="4"/>
  <c r="BJ1891" i="4" s="1"/>
  <c r="BH748" i="4"/>
  <c r="BJ748" i="4" s="1"/>
  <c r="BH223" i="4"/>
  <c r="BJ223" i="4" s="1"/>
  <c r="BH1950" i="4"/>
  <c r="BJ1950" i="4" s="1"/>
  <c r="BH276" i="4"/>
  <c r="BJ276" i="4" s="1"/>
  <c r="BH1503" i="4"/>
  <c r="BJ1503" i="4" s="1"/>
  <c r="BH1515" i="4"/>
  <c r="BJ1515" i="4" s="1"/>
  <c r="BH1241" i="4"/>
  <c r="BJ1241" i="4" s="1"/>
  <c r="BH1289" i="4"/>
  <c r="BJ1289" i="4" s="1"/>
  <c r="BH1609" i="4"/>
  <c r="BJ1609" i="4" s="1"/>
  <c r="BH1633" i="4"/>
  <c r="BJ1633" i="4" s="1"/>
  <c r="BH1748" i="4"/>
  <c r="BJ1748" i="4" s="1"/>
  <c r="BH1693" i="4"/>
  <c r="BJ1693" i="4" s="1"/>
  <c r="BH916" i="4"/>
  <c r="BJ916" i="4" s="1"/>
  <c r="BH1270" i="4"/>
  <c r="BJ1270" i="4" s="1"/>
  <c r="BH1037" i="4"/>
  <c r="BJ1037" i="4" s="1"/>
  <c r="BH399" i="4"/>
  <c r="BJ399" i="4" s="1"/>
  <c r="BH1197" i="4"/>
  <c r="BJ1197" i="4" s="1"/>
  <c r="BH1364" i="4"/>
  <c r="BJ1364" i="4" s="1"/>
  <c r="BH1969" i="4"/>
  <c r="BJ1969" i="4" s="1"/>
  <c r="BH1482" i="4"/>
  <c r="BJ1482" i="4" s="1"/>
  <c r="BH1494" i="4"/>
  <c r="BJ1494" i="4" s="1"/>
  <c r="BH508" i="4"/>
  <c r="BJ508" i="4" s="1"/>
  <c r="BH613" i="4"/>
  <c r="BJ613" i="4" s="1"/>
  <c r="BH1561" i="4"/>
  <c r="BJ1561" i="4" s="1"/>
  <c r="BH1591" i="4"/>
  <c r="BJ1591" i="4" s="1"/>
  <c r="BH1738" i="4"/>
  <c r="BJ1738" i="4" s="1"/>
  <c r="BH1750" i="4"/>
  <c r="BJ1750" i="4" s="1"/>
  <c r="BH785" i="4"/>
  <c r="BJ785" i="4" s="1"/>
  <c r="BH377" i="4"/>
  <c r="BJ377" i="4" s="1"/>
  <c r="BH537" i="4"/>
  <c r="BJ537" i="4" s="1"/>
  <c r="BH186" i="4"/>
  <c r="BJ186" i="4" s="1"/>
  <c r="BH1851" i="4"/>
  <c r="BJ1851" i="4" s="1"/>
  <c r="BH1042" i="4"/>
  <c r="BJ1042" i="4" s="1"/>
  <c r="BH1054" i="4"/>
  <c r="BJ1054" i="4" s="1"/>
  <c r="BH127" i="4"/>
  <c r="BJ127" i="4" s="1"/>
  <c r="BH373" i="4"/>
  <c r="BJ373" i="4" s="1"/>
  <c r="BH993" i="4"/>
  <c r="BJ993" i="4" s="1"/>
  <c r="BH1041" i="4"/>
  <c r="BJ1041" i="4" s="1"/>
  <c r="BH214" i="4"/>
  <c r="BJ214" i="4" s="1"/>
  <c r="BH1426" i="4"/>
  <c r="BJ1426" i="4" s="1"/>
  <c r="BH70" i="4"/>
  <c r="BJ70" i="4" s="1"/>
  <c r="BH1580" i="4"/>
  <c r="BJ1580" i="4" s="1"/>
  <c r="BH105" i="4"/>
  <c r="BJ105" i="4" s="1"/>
  <c r="BH1839" i="4"/>
  <c r="BJ1839" i="4" s="1"/>
  <c r="BH475" i="4"/>
  <c r="BJ475" i="4" s="1"/>
  <c r="BH1784" i="4"/>
  <c r="BJ1784" i="4" s="1"/>
  <c r="BH1138" i="4"/>
  <c r="BJ1138" i="4" s="1"/>
  <c r="BH1150" i="4"/>
  <c r="BJ1150" i="4" s="1"/>
  <c r="BH1154" i="4"/>
  <c r="BJ1154" i="4" s="1"/>
  <c r="BH1904" i="4"/>
  <c r="BJ1904" i="4" s="1"/>
  <c r="BH1604" i="4"/>
  <c r="BJ1604" i="4" s="1"/>
  <c r="BH125" i="4"/>
  <c r="BJ125" i="4" s="1"/>
  <c r="BH1281" i="4"/>
  <c r="BJ1281" i="4" s="1"/>
  <c r="BH547" i="4"/>
  <c r="BJ547" i="4" s="1"/>
  <c r="BH504" i="4"/>
  <c r="BJ504" i="4" s="1"/>
  <c r="BH84" i="4"/>
  <c r="BJ84" i="4" s="1"/>
  <c r="BH728" i="4"/>
  <c r="BJ728" i="4" s="1"/>
  <c r="BH341" i="4"/>
  <c r="BJ341" i="4" s="1"/>
  <c r="BH57" i="4"/>
  <c r="BJ57" i="4" s="1"/>
  <c r="BH1653" i="4"/>
  <c r="BJ1653" i="4" s="1"/>
  <c r="BH1116" i="4"/>
  <c r="BJ1116" i="4" s="1"/>
  <c r="BH1222" i="4"/>
  <c r="BJ1222" i="4" s="1"/>
  <c r="BH646" i="4"/>
  <c r="BJ646" i="4" s="1"/>
  <c r="BH160" i="4"/>
  <c r="BJ160" i="4" s="1"/>
  <c r="BH980" i="4"/>
  <c r="BJ980" i="4" s="1"/>
  <c r="BH79" i="4"/>
  <c r="BJ79" i="4" s="1"/>
  <c r="BH522" i="4"/>
  <c r="BJ522" i="4" s="1"/>
  <c r="BH1979" i="4"/>
  <c r="BJ1979" i="4" s="1"/>
  <c r="BH1825" i="4"/>
  <c r="BJ1825" i="4" s="1"/>
  <c r="BH900" i="4"/>
  <c r="BJ900" i="4" s="1"/>
  <c r="BH1696" i="4"/>
  <c r="BJ1696" i="4" s="1"/>
  <c r="BH990" i="4"/>
  <c r="BJ990" i="4" s="1"/>
  <c r="BH1507" i="4"/>
  <c r="BJ1507" i="4" s="1"/>
  <c r="BH1710" i="4"/>
  <c r="BJ1710" i="4" s="1"/>
  <c r="BH561" i="4"/>
  <c r="BJ561" i="4" s="1"/>
  <c r="BH1846" i="4"/>
  <c r="BJ1846" i="4" s="1"/>
  <c r="BH1713" i="4"/>
  <c r="BJ1713" i="4" s="1"/>
  <c r="BH620" i="4"/>
  <c r="BJ620" i="4" s="1"/>
  <c r="BH1871" i="4"/>
  <c r="BJ1871" i="4" s="1"/>
  <c r="BH1052" i="4"/>
  <c r="BJ1052" i="4" s="1"/>
  <c r="BH1646" i="4"/>
  <c r="BJ1646" i="4" s="1"/>
  <c r="BH541" i="4"/>
  <c r="BJ541" i="4" s="1"/>
  <c r="BH1380" i="4"/>
  <c r="BJ1380" i="4" s="1"/>
  <c r="BH121" i="4"/>
  <c r="BJ121" i="4" s="1"/>
  <c r="BH1330" i="4"/>
  <c r="BJ1330" i="4" s="1"/>
  <c r="BH491" i="4"/>
  <c r="BJ491" i="4" s="1"/>
  <c r="BH1431" i="4"/>
  <c r="BJ1431" i="4" s="1"/>
  <c r="BH198" i="4"/>
  <c r="BJ198" i="4" s="1"/>
  <c r="BH1676" i="4"/>
  <c r="BJ1676" i="4" s="1"/>
  <c r="BH233" i="4"/>
  <c r="BJ233" i="4" s="1"/>
  <c r="BH1357" i="4"/>
  <c r="BJ1357" i="4" s="1"/>
  <c r="BH1120" i="4"/>
  <c r="BJ1120" i="4" s="1"/>
  <c r="BH1934" i="4"/>
  <c r="BJ1934" i="4" s="1"/>
  <c r="BH468" i="4"/>
  <c r="BJ468" i="4" s="1"/>
  <c r="BH498" i="4"/>
  <c r="BJ498" i="4" s="1"/>
  <c r="BH1998" i="4"/>
  <c r="BJ1998" i="4" s="1"/>
  <c r="BH483" i="4"/>
  <c r="BJ483" i="4" s="1"/>
  <c r="BH890" i="4"/>
  <c r="BJ890" i="4" s="1"/>
  <c r="BH68" i="4"/>
  <c r="BJ68" i="4" s="1"/>
  <c r="BH1035" i="4"/>
  <c r="BJ1035" i="4" s="1"/>
  <c r="BH119" i="4"/>
  <c r="BJ119" i="4" s="1"/>
  <c r="BH1184" i="4"/>
  <c r="BJ1184" i="4" s="1"/>
  <c r="BH1992" i="4"/>
  <c r="BJ1992" i="4" s="1"/>
  <c r="BH13" i="4"/>
  <c r="BJ13" i="4" s="1"/>
  <c r="BH477" i="4"/>
  <c r="BJ477" i="4" s="1"/>
  <c r="BH1400" i="4"/>
  <c r="BJ1400" i="4" s="1"/>
  <c r="BH64" i="4"/>
  <c r="BJ64" i="4" s="1"/>
  <c r="BH1993" i="4"/>
  <c r="BJ1993" i="4" s="1"/>
  <c r="BH114" i="4"/>
  <c r="BJ114" i="4" s="1"/>
  <c r="BH1659" i="4"/>
  <c r="BJ1659" i="4" s="1"/>
  <c r="BH74" i="4"/>
  <c r="BJ74" i="4" s="1"/>
  <c r="BH986" i="4"/>
  <c r="BJ986" i="4" s="1"/>
  <c r="BH1931" i="4"/>
  <c r="BJ1931" i="4" s="1"/>
  <c r="BH1493" i="4"/>
  <c r="BJ1493" i="4" s="1"/>
  <c r="BH1126" i="4"/>
  <c r="BJ1126" i="4" s="1"/>
  <c r="BH531" i="4"/>
  <c r="BJ531" i="4" s="1"/>
  <c r="BH1863" i="4"/>
  <c r="BJ1863" i="4" s="1"/>
  <c r="BH1935" i="4"/>
  <c r="BJ1935" i="4" s="1"/>
  <c r="BH1511" i="4"/>
  <c r="BJ1511" i="4" s="1"/>
  <c r="BH93" i="4"/>
  <c r="BJ93" i="4" s="1"/>
  <c r="BH65" i="4"/>
  <c r="BJ65" i="4" s="1"/>
  <c r="BH99" i="4"/>
  <c r="BJ99" i="4" s="1"/>
  <c r="BH835" i="4"/>
  <c r="BJ835" i="4" s="1"/>
  <c r="BH996" i="4"/>
  <c r="BJ996" i="4" s="1"/>
  <c r="BH1581" i="4"/>
  <c r="BJ1581" i="4" s="1"/>
  <c r="BH1084" i="4"/>
  <c r="BJ1084" i="4" s="1"/>
  <c r="BH331" i="4"/>
  <c r="BJ331" i="4" s="1"/>
  <c r="BH1678" i="4"/>
  <c r="BJ1678" i="4" s="1"/>
  <c r="BH360" i="4"/>
  <c r="BJ360" i="4" s="1"/>
  <c r="BH1240" i="4"/>
  <c r="BJ1240" i="4" s="1"/>
  <c r="BH680" i="4"/>
  <c r="BJ680" i="4" s="1"/>
  <c r="BH1833" i="4"/>
  <c r="BJ1833" i="4" s="1"/>
  <c r="BH681" i="4"/>
  <c r="BJ681" i="4" s="1"/>
  <c r="BH412" i="4"/>
  <c r="BJ412" i="4" s="1"/>
  <c r="BH1449" i="4"/>
  <c r="BJ1449" i="4" s="1"/>
  <c r="BH440" i="4"/>
  <c r="BJ440" i="4" s="1"/>
  <c r="BH729" i="4"/>
  <c r="BJ729" i="4" s="1"/>
  <c r="BH520" i="4"/>
  <c r="BJ520" i="4" s="1"/>
  <c r="BH829" i="4"/>
  <c r="BJ829" i="4" s="1"/>
  <c r="BH41" i="4"/>
  <c r="BJ41" i="4" s="1"/>
  <c r="BH404" i="4"/>
  <c r="BJ404" i="4" s="1"/>
  <c r="BH1666" i="4"/>
  <c r="BJ1666" i="4" s="1"/>
  <c r="BH1093" i="4"/>
  <c r="BJ1093" i="4" s="1"/>
  <c r="BH1282" i="4"/>
  <c r="BJ1282" i="4" s="1"/>
  <c r="BH889" i="4"/>
  <c r="BJ889" i="4" s="1"/>
  <c r="BH1090" i="4"/>
  <c r="BJ1090" i="4" s="1"/>
  <c r="BH109" i="4"/>
  <c r="BJ109" i="4" s="1"/>
  <c r="BH952" i="4"/>
  <c r="BJ952" i="4" s="1"/>
  <c r="BH20" i="4"/>
  <c r="BJ20" i="4" s="1"/>
  <c r="BH27" i="4"/>
  <c r="BJ27" i="4" s="1"/>
  <c r="BH826" i="4"/>
  <c r="BJ826" i="4" s="1"/>
  <c r="BH704" i="4"/>
  <c r="BJ704" i="4" s="1"/>
  <c r="BH1107" i="4"/>
  <c r="BJ1107" i="4" s="1"/>
  <c r="BH322" i="4"/>
  <c r="BJ322" i="4" s="1"/>
  <c r="BH112" i="4"/>
  <c r="BJ112" i="4" s="1"/>
  <c r="BH1982" i="4"/>
  <c r="BJ1982" i="4" s="1"/>
  <c r="BH837" i="4"/>
  <c r="BJ837" i="4" s="1"/>
  <c r="BH1945" i="4"/>
  <c r="BJ1945" i="4" s="1"/>
  <c r="BH1394" i="4"/>
  <c r="BJ1394" i="4" s="1"/>
  <c r="BH1445" i="4"/>
  <c r="BJ1445" i="4" s="1"/>
  <c r="BH862" i="4"/>
  <c r="BJ862" i="4" s="1"/>
  <c r="BH1007" i="4"/>
  <c r="BJ1007" i="4" s="1"/>
  <c r="BH1156" i="4"/>
  <c r="BJ1156" i="4" s="1"/>
  <c r="BH581" i="4"/>
  <c r="BJ581" i="4" s="1"/>
  <c r="BH1590" i="4"/>
  <c r="BJ1590" i="4" s="1"/>
  <c r="BH1160" i="4"/>
  <c r="BJ1160" i="4" s="1"/>
  <c r="BH1172" i="4"/>
  <c r="BJ1172" i="4" s="1"/>
  <c r="BH693" i="4"/>
  <c r="BJ693" i="4" s="1"/>
  <c r="BH741" i="4"/>
  <c r="BJ741" i="4" s="1"/>
  <c r="BH1316" i="4"/>
  <c r="BJ1316" i="4" s="1"/>
  <c r="BH1328" i="4"/>
  <c r="BJ1328" i="4" s="1"/>
  <c r="BH1909" i="4"/>
  <c r="BJ1909" i="4" s="1"/>
  <c r="BH1921" i="4"/>
  <c r="BJ1921" i="4" s="1"/>
  <c r="BH772" i="4"/>
  <c r="BJ772" i="4" s="1"/>
  <c r="BH145" i="4"/>
  <c r="BJ145" i="4" s="1"/>
  <c r="BH1928" i="4"/>
  <c r="BJ1928" i="4" s="1"/>
  <c r="BH1625" i="4"/>
  <c r="BJ1625" i="4" s="1"/>
  <c r="BH1716" i="4"/>
  <c r="BJ1716" i="4" s="1"/>
  <c r="BH685" i="4"/>
  <c r="BJ685" i="4" s="1"/>
  <c r="BH836" i="4"/>
  <c r="BJ836" i="4" s="1"/>
  <c r="BH715" i="4"/>
  <c r="BJ715" i="4" s="1"/>
  <c r="BH1615" i="4"/>
  <c r="BJ1615" i="4" s="1"/>
  <c r="BH582" i="4"/>
  <c r="BJ582" i="4" s="1"/>
  <c r="BH402" i="4"/>
  <c r="BJ402" i="4" s="1"/>
  <c r="BH98" i="4"/>
  <c r="BJ98" i="4" s="1"/>
  <c r="BH141" i="4"/>
  <c r="BJ141" i="4" s="1"/>
  <c r="BH812" i="4"/>
  <c r="BJ812" i="4" s="1"/>
  <c r="BH107" i="4"/>
  <c r="BJ107" i="4" s="1"/>
  <c r="BH1346" i="4"/>
  <c r="BJ1346" i="4" s="1"/>
  <c r="BH219" i="4"/>
  <c r="BJ219" i="4" s="1"/>
  <c r="BH487" i="4"/>
  <c r="BJ487" i="4" s="1"/>
  <c r="BH1913" i="4"/>
  <c r="BJ1913" i="4" s="1"/>
  <c r="BH324" i="4"/>
  <c r="BJ324" i="4" s="1"/>
  <c r="BH1250" i="4"/>
  <c r="BJ1250" i="4" s="1"/>
  <c r="BH523" i="4"/>
  <c r="BJ523" i="4" s="1"/>
  <c r="BH1277" i="4"/>
  <c r="BJ1277" i="4" s="1"/>
  <c r="BH314" i="4"/>
  <c r="BJ314" i="4" s="1"/>
  <c r="BH1779" i="4"/>
  <c r="BJ1779" i="4" s="1"/>
  <c r="BH1206" i="4"/>
  <c r="BJ1206" i="4" s="1"/>
  <c r="BH407" i="4"/>
  <c r="BJ407" i="4" s="1"/>
  <c r="BH1181" i="4"/>
  <c r="BJ1181" i="4" s="1"/>
  <c r="BH115" i="4"/>
  <c r="BJ115" i="4" s="1"/>
  <c r="BH206" i="4"/>
  <c r="BJ206" i="4" s="1"/>
  <c r="BH950" i="4"/>
  <c r="BJ950" i="4" s="1"/>
  <c r="BH1971" i="4"/>
  <c r="BJ1971" i="4" s="1"/>
  <c r="BH311" i="4"/>
  <c r="BJ311" i="4" s="1"/>
  <c r="BH1409" i="4"/>
  <c r="BJ1409" i="4" s="1"/>
  <c r="BH1803" i="4"/>
  <c r="BJ1803" i="4" s="1"/>
  <c r="BH1589" i="4"/>
  <c r="BJ1589" i="4" s="1"/>
  <c r="BH85" i="4"/>
  <c r="BJ85" i="4" s="1"/>
  <c r="BH1061" i="4"/>
  <c r="BJ1061" i="4" s="1"/>
  <c r="BH985" i="4"/>
  <c r="BJ985" i="4" s="1"/>
  <c r="BH1059" i="4"/>
  <c r="BJ1059" i="4" s="1"/>
  <c r="BH790" i="4"/>
  <c r="BJ790" i="4" s="1"/>
  <c r="BH1362" i="4"/>
  <c r="BJ1362" i="4" s="1"/>
  <c r="BH1875" i="4"/>
  <c r="BJ1875" i="4" s="1"/>
  <c r="BH1399" i="4"/>
  <c r="BJ1399" i="4" s="1"/>
  <c r="BH429" i="4"/>
  <c r="BJ429" i="4" s="1"/>
  <c r="BH583" i="4"/>
  <c r="BJ583" i="4" s="1"/>
  <c r="BH760" i="4"/>
  <c r="BJ760" i="4" s="1"/>
  <c r="BH1369" i="4"/>
  <c r="BJ1369" i="4" s="1"/>
  <c r="BH380" i="4"/>
  <c r="BJ380" i="4" s="1"/>
  <c r="BH891" i="4"/>
  <c r="BJ891" i="4" s="1"/>
  <c r="BH424" i="4"/>
  <c r="BJ424" i="4" s="1"/>
  <c r="BH1925" i="4"/>
  <c r="BJ1925" i="4" s="1"/>
  <c r="BH1363" i="4"/>
  <c r="BJ1363" i="4" s="1"/>
  <c r="BH272" i="4"/>
  <c r="BJ272" i="4" s="1"/>
  <c r="BH1637" i="4"/>
  <c r="BJ1637" i="4" s="1"/>
  <c r="BH1923" i="4"/>
  <c r="BJ1923" i="4" s="1"/>
  <c r="BH1358" i="4"/>
  <c r="BJ1358" i="4" s="1"/>
  <c r="BH37" i="4"/>
  <c r="BJ37" i="4" s="1"/>
  <c r="BH914" i="4"/>
  <c r="BJ914" i="4" s="1"/>
  <c r="BH1048" i="4"/>
  <c r="BJ1048" i="4" s="1"/>
  <c r="BH1219" i="4"/>
  <c r="BJ1219" i="4" s="1"/>
  <c r="BH303" i="4"/>
  <c r="BJ303" i="4" s="1"/>
  <c r="BH1968" i="4"/>
  <c r="BJ1968" i="4" s="1"/>
  <c r="BH1840" i="4"/>
  <c r="BJ1840" i="4" s="1"/>
  <c r="BH1189" i="4"/>
  <c r="BJ1189" i="4" s="1"/>
  <c r="BH841" i="4"/>
  <c r="BJ841" i="4" s="1"/>
  <c r="BH1622" i="4"/>
  <c r="BJ1622" i="4" s="1"/>
  <c r="BH1704" i="4"/>
  <c r="BJ1704" i="4" s="1"/>
  <c r="BH1940" i="4"/>
  <c r="BJ1940" i="4" s="1"/>
  <c r="BH1057" i="4"/>
  <c r="BJ1057" i="4" s="1"/>
  <c r="BH1275" i="4"/>
  <c r="BJ1275" i="4" s="1"/>
  <c r="BH1683" i="4"/>
  <c r="BJ1683" i="4" s="1"/>
  <c r="BH1420" i="4"/>
  <c r="BJ1420" i="4" s="1"/>
  <c r="BH978" i="4"/>
  <c r="BJ978" i="4" s="1"/>
  <c r="BH649" i="4"/>
  <c r="BJ649" i="4" s="1"/>
  <c r="BH1343" i="4"/>
  <c r="BJ1343" i="4" s="1"/>
  <c r="BH1600" i="4"/>
  <c r="BJ1600" i="4" s="1"/>
  <c r="BH1560" i="4"/>
  <c r="BJ1560" i="4" s="1"/>
  <c r="BH31" i="4"/>
  <c r="BJ31" i="4" s="1"/>
  <c r="BH814" i="4"/>
  <c r="BJ814" i="4" s="1"/>
  <c r="BH309" i="4"/>
  <c r="BJ309" i="4" s="1"/>
  <c r="BH789" i="4"/>
  <c r="BJ789" i="4" s="1"/>
  <c r="BH796" i="4"/>
  <c r="BJ796" i="4" s="1"/>
  <c r="BH405" i="4"/>
  <c r="BJ405" i="4" s="1"/>
  <c r="BH1628" i="4"/>
  <c r="BJ1628" i="4" s="1"/>
  <c r="BH1889" i="4"/>
  <c r="BJ1889" i="4" s="1"/>
  <c r="BH1386" i="4"/>
  <c r="BJ1386" i="4" s="1"/>
  <c r="BH96" i="4"/>
  <c r="BJ96" i="4" s="1"/>
  <c r="BH1905" i="4"/>
  <c r="BJ1905" i="4" s="1"/>
  <c r="BH388" i="4"/>
  <c r="BJ388" i="4" s="1"/>
  <c r="BH69" i="4"/>
  <c r="BJ69" i="4" s="1"/>
  <c r="BH1687" i="4"/>
  <c r="BJ1687" i="4" s="1"/>
  <c r="BH1662" i="4"/>
  <c r="BJ1662" i="4" s="1"/>
  <c r="BH664" i="4"/>
  <c r="BJ664" i="4" s="1"/>
  <c r="BH1918" i="4"/>
  <c r="BJ1918" i="4" s="1"/>
  <c r="BH699" i="4"/>
  <c r="BJ699" i="4" s="1"/>
  <c r="BH639" i="4"/>
  <c r="BJ639" i="4" s="1"/>
  <c r="BH732" i="4"/>
  <c r="BJ732" i="4" s="1"/>
  <c r="BH425" i="4"/>
  <c r="BJ425" i="4" s="1"/>
  <c r="BH1117" i="4"/>
  <c r="BJ1117" i="4" s="1"/>
  <c r="BH1601" i="4"/>
  <c r="BJ1601" i="4" s="1"/>
  <c r="BH674" i="4"/>
  <c r="BJ674" i="4" s="1"/>
  <c r="BH1071" i="4"/>
  <c r="BJ1071" i="4" s="1"/>
  <c r="BH1391" i="4"/>
  <c r="BJ1391" i="4" s="1"/>
  <c r="BH1199" i="4"/>
  <c r="BJ1199" i="4" s="1"/>
  <c r="BH1392" i="4"/>
  <c r="BJ1392" i="4" s="1"/>
  <c r="BH1327" i="4"/>
  <c r="BJ1327" i="4" s="1"/>
  <c r="BH1584" i="4"/>
  <c r="BJ1584" i="4" s="1"/>
  <c r="BH1028" i="4"/>
  <c r="BJ1028" i="4" s="1"/>
  <c r="BH562" i="4"/>
  <c r="BJ562" i="4" s="1"/>
  <c r="BH42" i="4"/>
  <c r="BJ42" i="4" s="1"/>
  <c r="BH1231" i="4"/>
  <c r="BJ1231" i="4" s="1"/>
  <c r="BH1549" i="4"/>
  <c r="BJ1549" i="4" s="1"/>
  <c r="BH453" i="4"/>
  <c r="BJ453" i="4" s="1"/>
  <c r="BH1134" i="4"/>
  <c r="BJ1134" i="4" s="1"/>
  <c r="BH627" i="4"/>
  <c r="BJ627" i="4" s="1"/>
  <c r="BH1593" i="4"/>
  <c r="BJ1593" i="4" s="1"/>
  <c r="BH140" i="4"/>
  <c r="BJ140" i="4" s="1"/>
  <c r="BH1644" i="4"/>
  <c r="BJ1644" i="4" s="1"/>
  <c r="BH548" i="4"/>
  <c r="BJ548" i="4" s="1"/>
  <c r="BH455" i="4"/>
  <c r="BJ455" i="4" s="1"/>
  <c r="BH612" i="4"/>
  <c r="BJ612" i="4" s="1"/>
  <c r="BH77" i="4"/>
  <c r="BJ77" i="4" s="1"/>
  <c r="BH650" i="4"/>
  <c r="BJ650" i="4" s="1"/>
  <c r="BH1421" i="4"/>
  <c r="BJ1421" i="4" s="1"/>
  <c r="BH554" i="4"/>
  <c r="BJ554" i="4" s="1"/>
  <c r="BH1099" i="4"/>
  <c r="BJ1099" i="4" s="1"/>
  <c r="BH971" i="4"/>
  <c r="BJ971" i="4" s="1"/>
  <c r="BH874" i="4"/>
  <c r="BJ874" i="4" s="1"/>
  <c r="BH153" i="4"/>
  <c r="BJ153" i="4" s="1"/>
  <c r="BH510" i="4"/>
  <c r="BJ510" i="4" s="1"/>
  <c r="BH439" i="4"/>
  <c r="BJ439" i="4" s="1"/>
  <c r="BH1496" i="4"/>
  <c r="BJ1496" i="4" s="1"/>
  <c r="BH1233" i="4"/>
  <c r="BJ1233" i="4" s="1"/>
  <c r="BH888" i="4"/>
  <c r="BJ888" i="4" s="1"/>
  <c r="BH76" i="4"/>
  <c r="BJ76" i="4" s="1"/>
  <c r="BH1684" i="4"/>
  <c r="BJ1684" i="4" s="1"/>
  <c r="BH181" i="4"/>
  <c r="BJ181" i="4" s="1"/>
  <c r="BH759" i="4"/>
  <c r="BJ759" i="4" s="1"/>
  <c r="BH1464" i="4"/>
  <c r="BJ1464" i="4" s="1"/>
  <c r="BH199" i="4"/>
  <c r="BJ199" i="4" s="1"/>
  <c r="BH1050" i="4"/>
  <c r="BJ1050" i="4" s="1"/>
  <c r="BH989" i="4"/>
  <c r="BJ989" i="4" s="1"/>
  <c r="BH1525" i="4"/>
  <c r="BJ1525" i="4" s="1"/>
  <c r="BH1566" i="4"/>
  <c r="BJ1566" i="4" s="1"/>
  <c r="BH1874" i="4"/>
  <c r="BJ1874" i="4" s="1"/>
  <c r="BH1894" i="4"/>
  <c r="BJ1894" i="4" s="1"/>
  <c r="BH919" i="4"/>
  <c r="BJ919" i="4" s="1"/>
  <c r="BH1555" i="4"/>
  <c r="BJ1555" i="4" s="1"/>
  <c r="BH1558" i="4"/>
  <c r="BJ1558" i="4" s="1"/>
  <c r="BH955" i="4"/>
  <c r="BJ955" i="4" s="1"/>
  <c r="BH1841" i="4"/>
  <c r="BJ1841" i="4" s="1"/>
  <c r="BH1677" i="4"/>
  <c r="BJ1677" i="4" s="1"/>
  <c r="BH1497" i="4"/>
  <c r="BJ1497" i="4" s="1"/>
  <c r="BH1734" i="4"/>
  <c r="BJ1734" i="4" s="1"/>
  <c r="BH1125" i="4"/>
  <c r="BJ1125" i="4" s="1"/>
  <c r="BH1261" i="4"/>
  <c r="BJ1261" i="4" s="1"/>
  <c r="BH1756" i="4"/>
  <c r="BJ1756" i="4" s="1"/>
  <c r="BH22" i="4"/>
  <c r="BJ22" i="4" s="1"/>
  <c r="BH647" i="4"/>
  <c r="BJ647" i="4" s="1"/>
  <c r="BH1681" i="4"/>
  <c r="BJ1681" i="4" s="1"/>
  <c r="BH43" i="4"/>
  <c r="BJ43" i="4" s="1"/>
  <c r="BH679" i="4"/>
  <c r="BJ679" i="4" s="1"/>
  <c r="BH420" i="4"/>
  <c r="BJ420" i="4" s="1"/>
  <c r="BH185" i="4"/>
  <c r="BJ185" i="4" s="1"/>
  <c r="BH1632" i="4"/>
  <c r="BJ1632" i="4" s="1"/>
  <c r="BH1550" i="4"/>
  <c r="BJ1550" i="4" s="1"/>
  <c r="BH871" i="4"/>
  <c r="BJ871" i="4" s="1"/>
  <c r="BH306" i="4"/>
  <c r="BJ306" i="4" s="1"/>
  <c r="BH175" i="4"/>
  <c r="BJ175" i="4" s="1"/>
  <c r="BH995" i="4"/>
  <c r="BJ995" i="4" s="1"/>
  <c r="BH1144" i="4"/>
  <c r="BJ1144" i="4" s="1"/>
  <c r="BH1385" i="4"/>
  <c r="BJ1385" i="4" s="1"/>
  <c r="BH179" i="4"/>
  <c r="BJ179" i="4" s="1"/>
  <c r="BH38" i="4"/>
  <c r="BJ38" i="4" s="1"/>
  <c r="BH1469" i="4"/>
  <c r="BJ1469" i="4" s="1"/>
  <c r="BH73" i="4"/>
  <c r="BJ73" i="4" s="1"/>
  <c r="BH1895" i="4"/>
  <c r="BJ1895" i="4" s="1"/>
  <c r="BH443" i="4"/>
  <c r="BJ443" i="4" s="1"/>
  <c r="BH637" i="4"/>
  <c r="BJ637" i="4" s="1"/>
  <c r="BH171" i="4"/>
  <c r="BJ171" i="4" s="1"/>
  <c r="BH800" i="4"/>
  <c r="BJ800" i="4" s="1"/>
  <c r="BH1897" i="4"/>
  <c r="BJ1897" i="4" s="1"/>
  <c r="BH712" i="4"/>
  <c r="BJ712" i="4" s="1"/>
  <c r="BH740" i="4"/>
  <c r="BJ740" i="4" s="1"/>
  <c r="BH1820" i="4"/>
  <c r="BJ1820" i="4" s="1"/>
  <c r="BH1212" i="4"/>
  <c r="BJ1212" i="4" s="1"/>
  <c r="BH462" i="4"/>
  <c r="BJ462" i="4" s="1"/>
  <c r="BH901" i="4"/>
  <c r="BJ901" i="4" s="1"/>
  <c r="BH435" i="4"/>
  <c r="BJ435" i="4" s="1"/>
  <c r="BH1368" i="4"/>
  <c r="BJ1368" i="4" s="1"/>
  <c r="BH32" i="4"/>
  <c r="BJ32" i="4" s="1"/>
  <c r="BH1961" i="4"/>
  <c r="BJ1961" i="4" s="1"/>
  <c r="BH1091" i="4"/>
  <c r="BJ1091" i="4" s="1"/>
  <c r="BH997" i="4"/>
  <c r="BJ997" i="4" s="1"/>
  <c r="BH1016" i="4"/>
  <c r="BJ1016" i="4" s="1"/>
  <c r="BH1014" i="4"/>
  <c r="BJ1014" i="4" s="1"/>
  <c r="BH781" i="4"/>
  <c r="BJ781" i="4" s="1"/>
  <c r="BH1159" i="4"/>
  <c r="BJ1159" i="4" s="1"/>
  <c r="BH28" i="4"/>
  <c r="BJ28" i="4" s="1"/>
  <c r="BH881" i="4"/>
  <c r="BJ881" i="4" s="1"/>
  <c r="BH66" i="4"/>
  <c r="BJ66" i="4" s="1"/>
  <c r="BH1217" i="4"/>
  <c r="BJ1217" i="4" s="1"/>
  <c r="BH597" i="4"/>
  <c r="BJ597" i="4" s="1"/>
  <c r="BH438" i="4"/>
  <c r="BJ438" i="4" s="1"/>
  <c r="BH102" i="4"/>
  <c r="BJ102" i="4" s="1"/>
  <c r="BH39" i="4"/>
  <c r="BJ39" i="4" s="1"/>
  <c r="BH624" i="4"/>
  <c r="BJ624" i="4" s="1"/>
  <c r="BH559" i="4"/>
  <c r="BJ559" i="4" s="1"/>
  <c r="BH1297" i="4"/>
  <c r="BJ1297" i="4" s="1"/>
  <c r="BH1488" i="4"/>
  <c r="BJ1488" i="4" s="1"/>
  <c r="BH1828" i="4"/>
  <c r="BJ1828" i="4" s="1"/>
  <c r="BH1198" i="4"/>
  <c r="BJ1198" i="4" s="1"/>
  <c r="BH382" i="4"/>
  <c r="BJ382" i="4" s="1"/>
  <c r="BH1544" i="4"/>
  <c r="BJ1544" i="4" s="1"/>
  <c r="BH187" i="4"/>
  <c r="BJ187" i="4" s="1"/>
  <c r="BH1861" i="4"/>
  <c r="BJ1861" i="4" s="1"/>
  <c r="BH1873" i="4"/>
  <c r="BJ1873" i="4" s="1"/>
  <c r="BH1962" i="4"/>
  <c r="BJ1962" i="4" s="1"/>
  <c r="BH1974" i="4"/>
  <c r="BJ1974" i="4" s="1"/>
  <c r="BH854" i="4"/>
  <c r="BJ854" i="4" s="1"/>
  <c r="BH1900" i="4"/>
  <c r="BJ1900" i="4" s="1"/>
  <c r="BH999" i="4"/>
  <c r="BJ999" i="4" s="1"/>
  <c r="BH1652" i="4"/>
  <c r="BJ1652" i="4" s="1"/>
  <c r="BH1664" i="4"/>
  <c r="BJ1664" i="4" s="1"/>
  <c r="BH722" i="4"/>
  <c r="BJ722" i="4" s="1"/>
  <c r="BH1135" i="4"/>
  <c r="BJ1135" i="4" s="1"/>
  <c r="BH776" i="4"/>
  <c r="BJ776" i="4" s="1"/>
  <c r="BH788" i="4"/>
  <c r="BJ788" i="4" s="1"/>
  <c r="BH1370" i="4"/>
  <c r="BJ1370" i="4" s="1"/>
  <c r="BH1145" i="4"/>
  <c r="BJ1145" i="4" s="1"/>
  <c r="BH1765" i="4"/>
  <c r="BJ1765" i="4" s="1"/>
  <c r="BH1777" i="4"/>
  <c r="BJ1777" i="4" s="1"/>
  <c r="BH1866" i="4"/>
  <c r="BJ1866" i="4" s="1"/>
  <c r="BH1878" i="4"/>
  <c r="BJ1878" i="4" s="1"/>
  <c r="BH682" i="4"/>
  <c r="BJ682" i="4" s="1"/>
  <c r="BH1573" i="4"/>
  <c r="BJ1573" i="4" s="1"/>
  <c r="BH963" i="4"/>
  <c r="BJ963" i="4" s="1"/>
  <c r="BH975" i="4"/>
  <c r="BJ975" i="4" s="1"/>
  <c r="BH1112" i="4"/>
  <c r="BJ1112" i="4" s="1"/>
  <c r="BH1124" i="4"/>
  <c r="BJ1124" i="4" s="1"/>
  <c r="BH1706" i="4"/>
  <c r="BJ1706" i="4" s="1"/>
  <c r="BH63" i="4"/>
  <c r="BJ63" i="4" s="1"/>
  <c r="BH1268" i="4"/>
  <c r="BJ1268" i="4" s="1"/>
  <c r="BH1280" i="4"/>
  <c r="BJ1280" i="4" s="1"/>
  <c r="BH1927" i="4"/>
  <c r="BJ1927" i="4" s="1"/>
  <c r="BH1034" i="4"/>
  <c r="BJ1034" i="4" s="1"/>
  <c r="BH544" i="4"/>
  <c r="BJ544" i="4" s="1"/>
  <c r="BH1745" i="4"/>
  <c r="BJ1745" i="4" s="1"/>
  <c r="BH1437" i="4"/>
  <c r="BJ1437" i="4" s="1"/>
  <c r="BH515" i="4"/>
  <c r="BJ515" i="4" s="1"/>
  <c r="BH1228" i="4"/>
  <c r="BJ1228" i="4" s="1"/>
  <c r="BH898" i="4"/>
  <c r="BJ898" i="4" s="1"/>
  <c r="BH910" i="4"/>
  <c r="BJ910" i="4" s="1"/>
  <c r="BH1043" i="4"/>
  <c r="BJ1043" i="4" s="1"/>
  <c r="BH1055" i="4"/>
  <c r="BJ1055" i="4" s="1"/>
  <c r="BH1192" i="4"/>
  <c r="BJ1192" i="4" s="1"/>
  <c r="BH1204" i="4"/>
  <c r="BJ1204" i="4" s="1"/>
  <c r="BH821" i="4"/>
  <c r="BJ821" i="4" s="1"/>
  <c r="BH869" i="4"/>
  <c r="BJ869" i="4" s="1"/>
  <c r="BH1844" i="4"/>
  <c r="BJ1844" i="4" s="1"/>
  <c r="BH1766" i="4"/>
  <c r="BJ1766" i="4" s="1"/>
  <c r="BH1174" i="4"/>
  <c r="BJ1174" i="4" s="1"/>
  <c r="BH608" i="4"/>
  <c r="BJ608" i="4" s="1"/>
  <c r="BH1543" i="4"/>
  <c r="BJ1543" i="4" s="1"/>
  <c r="BH346" i="4"/>
  <c r="BJ346" i="4" s="1"/>
  <c r="BH1401" i="4"/>
  <c r="BJ1401" i="4" s="1"/>
  <c r="BH372" i="4"/>
  <c r="BJ372" i="4" s="1"/>
  <c r="BH1689" i="4"/>
  <c r="BJ1689" i="4" s="1"/>
  <c r="BH692" i="4"/>
  <c r="BJ692" i="4" s="1"/>
  <c r="BH1365" i="4"/>
  <c r="BJ1365" i="4" s="1"/>
  <c r="BH1085" i="4"/>
  <c r="BJ1085" i="4" s="1"/>
  <c r="BH924" i="4"/>
  <c r="BJ924" i="4" s="1"/>
  <c r="BH358" i="4"/>
  <c r="BJ358" i="4" s="1"/>
  <c r="BH944" i="4"/>
  <c r="BJ944" i="4" s="1"/>
  <c r="BH384" i="4"/>
  <c r="BJ384" i="4" s="1"/>
  <c r="BH1538" i="4"/>
  <c r="BJ1538" i="4" s="1"/>
  <c r="BH255" i="4"/>
  <c r="BJ255" i="4" s="1"/>
  <c r="BH809" i="4"/>
  <c r="BJ809" i="4" s="1"/>
  <c r="BH442" i="4"/>
  <c r="BJ442" i="4" s="1"/>
  <c r="BH1679" i="4"/>
  <c r="BJ1679" i="4" s="1"/>
  <c r="BH316" i="4"/>
  <c r="BJ316" i="4" s="1"/>
  <c r="BH392" i="4"/>
  <c r="BJ392" i="4" s="1"/>
  <c r="BH1151" i="4"/>
  <c r="BJ1151" i="4" s="1"/>
  <c r="BH1627" i="4"/>
  <c r="BJ1627" i="4" s="1"/>
  <c r="BH10" i="4"/>
  <c r="BJ10" i="4" s="1"/>
  <c r="BH1429" i="4"/>
  <c r="BJ1429" i="4" s="1"/>
  <c r="BH1279" i="4"/>
  <c r="BJ1279" i="4" s="1"/>
  <c r="BH1524" i="4"/>
  <c r="BJ1524" i="4" s="1"/>
  <c r="BH705" i="4"/>
  <c r="BJ705" i="4" s="1"/>
  <c r="BH1317" i="4"/>
  <c r="BJ1317" i="4" s="1"/>
  <c r="BH1465" i="4"/>
  <c r="BJ1465" i="4" s="1"/>
  <c r="BH228" i="4"/>
  <c r="BJ228" i="4" s="1"/>
  <c r="BH935" i="4"/>
  <c r="BJ935" i="4" s="1"/>
  <c r="BH984" i="4"/>
  <c r="BJ984" i="4" s="1"/>
  <c r="BH842" i="4"/>
  <c r="BJ842" i="4" s="1"/>
  <c r="BH1251" i="4"/>
  <c r="BJ1251" i="4" s="1"/>
  <c r="BH1463" i="4"/>
  <c r="BJ1463" i="4" s="1"/>
  <c r="BH361" i="4"/>
  <c r="BJ361" i="4" s="1"/>
  <c r="BH1856" i="4"/>
  <c r="BJ1856" i="4" s="1"/>
  <c r="BH176" i="4"/>
  <c r="BJ176" i="4" s="1"/>
  <c r="BH1730" i="4"/>
  <c r="BJ1730" i="4" s="1"/>
  <c r="BH1298" i="4"/>
  <c r="BJ1298" i="4" s="1"/>
  <c r="BH293" i="4"/>
  <c r="BJ293" i="4" s="1"/>
  <c r="BH192" i="4"/>
  <c r="BJ192" i="4" s="1"/>
  <c r="BH469" i="4"/>
  <c r="BJ469" i="4" s="1"/>
  <c r="BH667" i="4"/>
  <c r="BJ667" i="4" s="1"/>
  <c r="BH1500" i="4"/>
  <c r="BJ1500" i="4" s="1"/>
  <c r="BH601" i="4"/>
  <c r="BJ601" i="4" s="1"/>
  <c r="BH1319" i="4"/>
  <c r="BJ1319" i="4" s="1"/>
  <c r="BH1285" i="4"/>
  <c r="BJ1285" i="4" s="1"/>
  <c r="BH1351" i="4"/>
  <c r="BJ1351" i="4" s="1"/>
  <c r="BH1446" i="4"/>
  <c r="BJ1446" i="4" s="1"/>
  <c r="BH1547" i="4"/>
  <c r="BJ1547" i="4" s="1"/>
  <c r="BH1417" i="4"/>
  <c r="BJ1417" i="4" s="1"/>
  <c r="BH1193" i="4"/>
  <c r="BJ1193" i="4" s="1"/>
  <c r="BH1685" i="4"/>
  <c r="BJ1685" i="4" s="1"/>
  <c r="BH1311" i="4"/>
  <c r="BJ1311" i="4" s="1"/>
  <c r="BH1323" i="4"/>
  <c r="BJ1323" i="4" s="1"/>
  <c r="BH1556" i="4"/>
  <c r="BJ1556" i="4" s="1"/>
  <c r="BH1568" i="4"/>
  <c r="BJ1568" i="4" s="1"/>
  <c r="BH1791" i="4"/>
  <c r="BJ1791" i="4" s="1"/>
  <c r="BH1815" i="4"/>
  <c r="BJ1815" i="4" s="1"/>
  <c r="BH1872" i="4"/>
  <c r="BJ1872" i="4" s="1"/>
  <c r="BH1832" i="4"/>
  <c r="BJ1832" i="4" s="1"/>
  <c r="BH1606" i="4"/>
  <c r="BJ1606" i="4" s="1"/>
  <c r="BH502" i="4"/>
  <c r="BJ502" i="4" s="1"/>
  <c r="BH1255" i="4"/>
  <c r="BJ1255" i="4" s="1"/>
  <c r="BH770" i="4"/>
  <c r="BJ770" i="4" s="1"/>
  <c r="BH782" i="4"/>
  <c r="BJ782" i="4" s="1"/>
  <c r="BH915" i="4"/>
  <c r="BJ915" i="4" s="1"/>
  <c r="BH927" i="4"/>
  <c r="BJ927" i="4" s="1"/>
  <c r="BH1064" i="4"/>
  <c r="BJ1064" i="4" s="1"/>
  <c r="BH1076" i="4"/>
  <c r="BJ1076" i="4" s="1"/>
  <c r="BH1658" i="4"/>
  <c r="BJ1658" i="4" s="1"/>
  <c r="BH1670" i="4"/>
  <c r="BJ1670" i="4" s="1"/>
  <c r="BH560" i="4"/>
  <c r="BJ560" i="4" s="1"/>
  <c r="BH1203" i="4"/>
  <c r="BJ1203" i="4" s="1"/>
  <c r="BH189" i="4"/>
  <c r="BJ189" i="4" s="1"/>
  <c r="BH1901" i="4"/>
  <c r="BJ1901" i="4" s="1"/>
  <c r="BH365" i="4"/>
  <c r="BJ365" i="4" s="1"/>
  <c r="BH2002" i="4"/>
  <c r="BJ2002" i="4" s="1"/>
  <c r="BH866" i="4"/>
  <c r="BJ866" i="4" s="1"/>
  <c r="BH878" i="4"/>
  <c r="BJ878" i="4" s="1"/>
  <c r="BH1011" i="4"/>
  <c r="BJ1011" i="4" s="1"/>
  <c r="BH1023" i="4"/>
  <c r="BJ1023" i="4" s="1"/>
  <c r="BH457" i="4"/>
  <c r="BJ457" i="4" s="1"/>
  <c r="BH232" i="4"/>
  <c r="BJ232" i="4" s="1"/>
  <c r="BH1575" i="4"/>
  <c r="BJ1575" i="4" s="1"/>
  <c r="BH1439" i="4"/>
  <c r="BJ1439" i="4" s="1"/>
  <c r="BH1058" i="4"/>
  <c r="BJ1058" i="4" s="1"/>
  <c r="BH124" i="4"/>
  <c r="BJ124" i="4" s="1"/>
  <c r="BH287" i="4"/>
  <c r="BJ287" i="4" s="1"/>
  <c r="BH903" i="4"/>
  <c r="BJ903" i="4" s="1"/>
  <c r="BH1195" i="4"/>
  <c r="BJ1195" i="4" s="1"/>
  <c r="BH1448" i="4"/>
  <c r="BJ1448" i="4" s="1"/>
  <c r="BH933" i="4"/>
  <c r="BJ933" i="4" s="1"/>
  <c r="BH1957" i="4"/>
  <c r="BJ1957" i="4" s="1"/>
  <c r="BH239" i="4"/>
  <c r="BJ239" i="4" s="1"/>
  <c r="BH1586" i="4"/>
  <c r="BJ1586" i="4" s="1"/>
  <c r="BH577" i="4"/>
  <c r="BJ577" i="4" s="1"/>
  <c r="BH1001" i="4"/>
  <c r="BJ1001" i="4" s="1"/>
  <c r="BH490" i="4"/>
  <c r="BJ490" i="4" s="1"/>
  <c r="BH1741" i="4"/>
  <c r="BJ1741" i="4" s="1"/>
  <c r="BH472" i="4"/>
  <c r="BJ472" i="4" s="1"/>
  <c r="BH1842" i="4"/>
  <c r="BJ1842" i="4" s="1"/>
  <c r="BH1153" i="4"/>
  <c r="BJ1153" i="4" s="1"/>
  <c r="BH810" i="4"/>
  <c r="BJ810" i="4" s="1"/>
  <c r="BH260" i="4"/>
  <c r="BJ260" i="4" s="1"/>
  <c r="BH327" i="4"/>
  <c r="BJ327" i="4" s="1"/>
  <c r="BH1864" i="4"/>
  <c r="BJ1864" i="4" s="1"/>
  <c r="BH527" i="4"/>
  <c r="BJ527" i="4" s="1"/>
  <c r="BH896" i="4"/>
  <c r="BJ896" i="4" s="1"/>
  <c r="BH334" i="4"/>
  <c r="BJ334" i="4" s="1"/>
  <c r="BH1490" i="4"/>
  <c r="BJ1490" i="4" s="1"/>
  <c r="BH656" i="4"/>
  <c r="BJ656" i="4" s="1"/>
  <c r="BH591" i="4"/>
  <c r="BJ591" i="4" s="1"/>
  <c r="BH733" i="4"/>
  <c r="BJ733" i="4" s="1"/>
  <c r="BH738" i="4"/>
  <c r="BJ738" i="4" s="1"/>
  <c r="BH294" i="4"/>
  <c r="BJ294" i="4" s="1"/>
  <c r="BH1806" i="4"/>
  <c r="BJ1806" i="4" s="1"/>
  <c r="BH329" i="4"/>
  <c r="BJ329" i="4" s="1"/>
  <c r="BH698" i="4"/>
  <c r="BJ698" i="4" s="1"/>
  <c r="BH652" i="4"/>
  <c r="BJ652" i="4" s="1"/>
  <c r="BH843" i="4"/>
  <c r="BJ843" i="4" s="1"/>
  <c r="BH406" i="4"/>
  <c r="BJ406" i="4" s="1"/>
  <c r="BH992" i="4"/>
  <c r="BJ992" i="4" s="1"/>
  <c r="BH1304" i="4"/>
  <c r="BJ1304" i="4" s="1"/>
  <c r="BH1660" i="4"/>
  <c r="BJ1660" i="4" s="1"/>
  <c r="BH765" i="4"/>
  <c r="BJ765" i="4" s="1"/>
  <c r="BH441" i="4"/>
  <c r="BJ441" i="4" s="1"/>
  <c r="BH220" i="4"/>
  <c r="BJ220" i="4" s="1"/>
  <c r="BH1470" i="4"/>
  <c r="BJ1470" i="4" s="1"/>
  <c r="BH459" i="4"/>
  <c r="BJ459" i="4" s="1"/>
  <c r="BH632" i="4"/>
  <c r="BJ632" i="4" s="1"/>
  <c r="BH1785" i="4"/>
  <c r="BJ1785" i="4" s="1"/>
  <c r="BH386" i="4"/>
  <c r="BJ386" i="4" s="1"/>
  <c r="BH1886" i="4"/>
  <c r="BJ1886" i="4" s="1"/>
  <c r="BH133" i="4"/>
  <c r="BJ133" i="4" s="1"/>
  <c r="BH778" i="4"/>
  <c r="BJ778" i="4" s="1"/>
  <c r="BH513" i="4"/>
  <c r="BJ513" i="4" s="1"/>
  <c r="BH923" i="4"/>
  <c r="BJ923" i="4" s="1"/>
  <c r="BH1576" i="4"/>
  <c r="BJ1576" i="4" s="1"/>
  <c r="BH580" i="4"/>
  <c r="BJ580" i="4" s="1"/>
  <c r="BH1919" i="4"/>
  <c r="BJ1919" i="4" s="1"/>
  <c r="BH1724" i="4"/>
  <c r="BJ1724" i="4" s="1"/>
  <c r="BH700" i="4"/>
  <c r="BJ700" i="4" s="1"/>
  <c r="BH204" i="4"/>
  <c r="BJ204" i="4" s="1"/>
  <c r="BH1294" i="4"/>
  <c r="BJ1294" i="4" s="1"/>
  <c r="BH301" i="4"/>
  <c r="BJ301" i="4" s="1"/>
  <c r="BH1395" i="4"/>
  <c r="BJ1395" i="4" s="1"/>
  <c r="BH505" i="4"/>
  <c r="BJ505" i="4" s="1"/>
  <c r="BH1640" i="4"/>
  <c r="BJ1640" i="4" s="1"/>
  <c r="BH535" i="4"/>
  <c r="BJ535" i="4" s="1"/>
  <c r="BH863" i="4"/>
  <c r="BJ863" i="4" s="1"/>
  <c r="BH1139" i="4"/>
  <c r="BJ1139" i="4" s="1"/>
  <c r="BH1903" i="4"/>
  <c r="BJ1903" i="4" s="1"/>
  <c r="BH1879" i="4"/>
  <c r="BJ1879" i="4" s="1"/>
  <c r="BH631" i="4"/>
  <c r="BJ631" i="4" s="1"/>
  <c r="BH348" i="4"/>
  <c r="BJ348" i="4" s="1"/>
  <c r="BH300" i="4"/>
  <c r="BJ300" i="4" s="1"/>
  <c r="BH1972" i="4"/>
  <c r="BJ1972" i="4" s="1"/>
  <c r="BH969" i="4"/>
  <c r="BJ969" i="4" s="1"/>
  <c r="BH818" i="4"/>
  <c r="BJ818" i="4" s="1"/>
  <c r="BH1937" i="4"/>
  <c r="BJ1937" i="4" s="1"/>
  <c r="BH1383" i="4"/>
  <c r="BJ1383" i="4" s="1"/>
  <c r="BH1883" i="4"/>
  <c r="BJ1883" i="4" s="1"/>
  <c r="BH968" i="4"/>
  <c r="BJ968" i="4" s="1"/>
  <c r="BH1296" i="4"/>
  <c r="BJ1296" i="4" s="1"/>
  <c r="BH1990" i="4"/>
  <c r="BJ1990" i="4" s="1"/>
  <c r="BH24" i="4"/>
  <c r="BJ24" i="4" s="1"/>
  <c r="BH792" i="4"/>
  <c r="BJ792" i="4" s="1"/>
  <c r="BH62" i="4"/>
  <c r="BJ62" i="4" s="1"/>
  <c r="BH58" i="4"/>
  <c r="BJ58" i="4" s="1"/>
  <c r="BH518" i="4"/>
  <c r="BJ518" i="4" s="1"/>
  <c r="BH1744" i="4"/>
  <c r="BJ1744" i="4" s="1"/>
  <c r="BH1190" i="4"/>
  <c r="BJ1190" i="4" s="1"/>
  <c r="BH1012" i="4"/>
  <c r="BJ1012" i="4" s="1"/>
  <c r="BH1312" i="4"/>
  <c r="BJ1312" i="4" s="1"/>
  <c r="BH618" i="4"/>
  <c r="BJ618" i="4" s="1"/>
  <c r="BH644" i="4"/>
  <c r="BJ644" i="4" s="1"/>
  <c r="BH808" i="4"/>
  <c r="BJ808" i="4" s="1"/>
  <c r="BH495" i="4"/>
  <c r="BJ495" i="4" s="1"/>
  <c r="BH1517" i="4"/>
  <c r="BJ1517" i="4" s="1"/>
  <c r="BH433" i="4"/>
  <c r="BJ433" i="4" s="1"/>
  <c r="BH1554" i="4"/>
  <c r="BJ1554" i="4" s="1"/>
  <c r="BH873" i="4"/>
  <c r="BJ873" i="4" s="1"/>
  <c r="BH244" i="4"/>
  <c r="BJ244" i="4" s="1"/>
  <c r="BH1104" i="4"/>
  <c r="BJ1104" i="4" s="1"/>
  <c r="BH516" i="4"/>
  <c r="BJ516" i="4" s="1"/>
  <c r="BH1605" i="4"/>
  <c r="BJ1605" i="4" s="1"/>
  <c r="BH1170" i="4"/>
  <c r="BJ1170" i="4" s="1"/>
  <c r="BH1182" i="4"/>
  <c r="BJ1182" i="4" s="1"/>
  <c r="BH675" i="4"/>
  <c r="BJ675" i="4" s="1"/>
  <c r="BH691" i="4"/>
  <c r="BJ691" i="4" s="1"/>
  <c r="BH1274" i="4"/>
  <c r="BJ1274" i="4" s="1"/>
  <c r="BH1286" i="4"/>
  <c r="BJ1286" i="4" s="1"/>
  <c r="BH1906" i="4"/>
  <c r="BJ1906" i="4" s="1"/>
  <c r="BH825" i="4"/>
  <c r="BJ825" i="4" s="1"/>
  <c r="BH941" i="4"/>
  <c r="BJ941" i="4" s="1"/>
  <c r="BH526" i="4"/>
  <c r="BJ526" i="4" s="1"/>
  <c r="BH1714" i="4"/>
  <c r="BJ1714" i="4" s="1"/>
  <c r="BH88" i="4"/>
  <c r="BJ88" i="4" s="1"/>
  <c r="BH1276" i="4"/>
  <c r="BJ1276" i="4" s="1"/>
  <c r="BH146" i="4"/>
  <c r="BJ146" i="4" s="1"/>
  <c r="BH1869" i="4"/>
  <c r="BJ1869" i="4" s="1"/>
  <c r="BH202" i="4"/>
  <c r="BJ202" i="4" s="1"/>
  <c r="BH1970" i="4"/>
  <c r="BJ1970" i="4" s="1"/>
  <c r="BH1616" i="4"/>
  <c r="BJ1616" i="4" s="1"/>
  <c r="BH651" i="4"/>
  <c r="BJ651" i="4" s="1"/>
  <c r="BH100" i="4"/>
  <c r="BJ100" i="4" s="1"/>
  <c r="BH1067" i="4"/>
  <c r="BJ1067" i="4" s="1"/>
  <c r="BH162" i="4"/>
  <c r="BJ162" i="4" s="1"/>
  <c r="BH1216" i="4"/>
  <c r="BJ1216" i="4" s="1"/>
  <c r="BH266" i="4"/>
  <c r="BJ266" i="4" s="1"/>
  <c r="BH917" i="4"/>
  <c r="BJ917" i="4" s="1"/>
  <c r="BH184" i="4"/>
  <c r="BJ184" i="4" s="1"/>
  <c r="BH1372" i="4"/>
  <c r="BJ1372" i="4" s="1"/>
  <c r="BH540" i="4"/>
  <c r="BJ540" i="4" s="1"/>
  <c r="BH670" i="4"/>
  <c r="BJ670" i="4" s="1"/>
  <c r="BH831" i="4"/>
  <c r="BJ831" i="4" s="1"/>
  <c r="BH1995" i="4"/>
  <c r="BJ1995" i="4" s="1"/>
  <c r="BH1876" i="4"/>
  <c r="BJ1876" i="4" s="1"/>
  <c r="BH1564" i="4"/>
  <c r="BJ1564" i="4" s="1"/>
  <c r="BH1594" i="4"/>
  <c r="BJ1594" i="4" s="1"/>
  <c r="BH850" i="4"/>
  <c r="BJ850" i="4" s="1"/>
  <c r="BH1183" i="4"/>
  <c r="BJ1183" i="4" s="1"/>
  <c r="BH1295" i="4"/>
  <c r="BJ1295" i="4" s="1"/>
  <c r="BH1649" i="4"/>
  <c r="BJ1649" i="4" s="1"/>
  <c r="BH524" i="4"/>
  <c r="BJ524" i="4" s="1"/>
  <c r="BH370" i="4"/>
  <c r="BJ370" i="4" s="1"/>
  <c r="BH1870" i="4"/>
  <c r="BJ1870" i="4" s="1"/>
  <c r="BH47" i="4"/>
  <c r="BJ47" i="4" s="1"/>
  <c r="BH762" i="4"/>
  <c r="BJ762" i="4" s="1"/>
  <c r="BH428" i="4"/>
  <c r="BJ428" i="4" s="1"/>
  <c r="BH907" i="4"/>
  <c r="BJ907" i="4" s="1"/>
  <c r="BH470" i="4"/>
  <c r="BJ470" i="4" s="1"/>
  <c r="BH1056" i="4"/>
  <c r="BJ1056" i="4" s="1"/>
  <c r="BH1799" i="4"/>
  <c r="BJ1799" i="4" s="1"/>
  <c r="BH1290" i="4"/>
  <c r="BJ1290" i="4" s="1"/>
  <c r="BH1318" i="4"/>
  <c r="BJ1318" i="4" s="1"/>
  <c r="BH188" i="4"/>
  <c r="BJ188" i="4" s="1"/>
  <c r="BH1278" i="4"/>
  <c r="BJ1278" i="4" s="1"/>
  <c r="BH279" i="4"/>
  <c r="BJ279" i="4" s="1"/>
  <c r="BH1639" i="4"/>
  <c r="BJ1639" i="4" s="1"/>
  <c r="BH251" i="4"/>
  <c r="BJ251" i="4" s="1"/>
  <c r="BH1774" i="4"/>
  <c r="BJ1774" i="4" s="1"/>
  <c r="BH286" i="4"/>
  <c r="BJ286" i="4" s="1"/>
  <c r="BH657" i="4"/>
  <c r="BJ657" i="4" s="1"/>
  <c r="BH1816" i="4"/>
  <c r="BJ1816" i="4" s="1"/>
  <c r="BH1269" i="4"/>
  <c r="BJ1269" i="4" s="1"/>
  <c r="BH1939" i="4"/>
  <c r="BJ1939" i="4" s="1"/>
  <c r="BH1020" i="4"/>
  <c r="BJ1020" i="4" s="1"/>
  <c r="BH246" i="4"/>
  <c r="BJ246" i="4" s="1"/>
  <c r="BH1614" i="4"/>
  <c r="BJ1614" i="4" s="1"/>
  <c r="BH281" i="4"/>
  <c r="BJ281" i="4" s="1"/>
  <c r="BH1113" i="4"/>
  <c r="BJ1113" i="4" s="1"/>
  <c r="BH616" i="4"/>
  <c r="BJ616" i="4" s="1"/>
  <c r="BH1769" i="4"/>
  <c r="BJ1769" i="4" s="1"/>
  <c r="BH1164" i="4"/>
  <c r="BJ1164" i="4" s="1"/>
  <c r="BH1498" i="4"/>
  <c r="BJ1498" i="4" s="1"/>
  <c r="BH1359" i="4"/>
  <c r="BJ1359" i="4" s="1"/>
  <c r="BH1636" i="4"/>
  <c r="BJ1636" i="4" s="1"/>
  <c r="BH1215" i="4"/>
  <c r="BJ1215" i="4" s="1"/>
  <c r="BH18" i="4"/>
  <c r="BJ18" i="4" s="1"/>
  <c r="BH1755" i="4"/>
  <c r="BJ1755" i="4" s="1"/>
  <c r="BH1077" i="4"/>
  <c r="BJ1077" i="4" s="1"/>
  <c r="BH951" i="4"/>
  <c r="BJ951" i="4" s="1"/>
  <c r="BH1772" i="4"/>
  <c r="BJ1772" i="4" s="1"/>
  <c r="BH1100" i="4"/>
  <c r="BJ1100" i="4" s="1"/>
  <c r="BH350" i="4"/>
  <c r="BJ350" i="4" s="1"/>
  <c r="BH1694" i="4"/>
  <c r="BJ1694" i="4" s="1"/>
  <c r="BH376" i="4"/>
  <c r="BJ376" i="4" s="1"/>
  <c r="BH1256" i="4"/>
  <c r="BJ1256" i="4" s="1"/>
  <c r="BH106" i="4"/>
  <c r="BJ106" i="4" s="1"/>
  <c r="BH1867" i="4"/>
  <c r="BJ1867" i="4" s="1"/>
  <c r="BH908" i="4"/>
  <c r="BJ908" i="4" s="1"/>
  <c r="BH282" i="4"/>
  <c r="BJ282" i="4" s="1"/>
  <c r="BH1668" i="4"/>
  <c r="BJ1668" i="4" s="1"/>
  <c r="BH1680" i="4"/>
  <c r="BJ1680" i="4" s="1"/>
  <c r="BH1325" i="4"/>
  <c r="BJ1325" i="4" s="1"/>
  <c r="BH1373" i="4"/>
  <c r="BJ1373" i="4" s="1"/>
  <c r="BH1967" i="4"/>
  <c r="BJ1967" i="4" s="1"/>
  <c r="BH1943" i="4"/>
  <c r="BJ1943" i="4" s="1"/>
  <c r="BH589" i="4"/>
  <c r="BJ589" i="4" s="1"/>
  <c r="BH1916" i="4"/>
  <c r="BJ1916" i="4" s="1"/>
  <c r="BH629" i="4"/>
  <c r="BJ629" i="4" s="1"/>
  <c r="BH224" i="4"/>
  <c r="BJ224" i="4" s="1"/>
  <c r="BH1418" i="4"/>
  <c r="BJ1418" i="4" s="1"/>
  <c r="BH1430" i="4"/>
  <c r="BJ1430" i="4" s="1"/>
  <c r="BH1519" i="4"/>
  <c r="BJ1519" i="4" s="1"/>
  <c r="BH1531" i="4"/>
  <c r="BJ1531" i="4" s="1"/>
  <c r="BH1305" i="4"/>
  <c r="BJ1305" i="4" s="1"/>
  <c r="BH1353" i="4"/>
  <c r="BJ1353" i="4" s="1"/>
  <c r="BH1641" i="4"/>
  <c r="BJ1641" i="4" s="1"/>
  <c r="BH1665" i="4"/>
  <c r="BJ1665" i="4" s="1"/>
  <c r="BH1166" i="4"/>
  <c r="BJ1166" i="4" s="1"/>
  <c r="BH366" i="4"/>
  <c r="BJ366" i="4" s="1"/>
  <c r="BH285" i="4"/>
  <c r="BJ285" i="4" s="1"/>
  <c r="BH1853" i="4"/>
  <c r="BJ1853" i="4" s="1"/>
  <c r="BH481" i="4"/>
  <c r="BJ481" i="4" s="1"/>
  <c r="BH1674" i="4"/>
  <c r="BJ1674" i="4" s="1"/>
  <c r="BH1471" i="4"/>
  <c r="BJ1471" i="4" s="1"/>
  <c r="BH861" i="4"/>
  <c r="BJ861" i="4" s="1"/>
  <c r="BH466" i="4"/>
  <c r="BJ466" i="4" s="1"/>
  <c r="BH1797" i="4"/>
  <c r="BJ1797" i="4" s="1"/>
  <c r="BH1416" i="4"/>
  <c r="BJ1416" i="4" s="1"/>
  <c r="BH1466" i="4"/>
  <c r="BJ1466" i="4" s="1"/>
  <c r="BH1017" i="4"/>
  <c r="BJ1017" i="4" s="1"/>
  <c r="BH297" i="4"/>
  <c r="BJ297" i="4" s="1"/>
  <c r="BH768" i="4"/>
  <c r="BJ768" i="4" s="1"/>
  <c r="BH870" i="4"/>
  <c r="BJ870" i="4" s="1"/>
  <c r="BH1407" i="4"/>
  <c r="BJ1407" i="4" s="1"/>
  <c r="BH1303" i="4"/>
  <c r="BJ1303" i="4" s="1"/>
  <c r="BH922" i="4"/>
  <c r="BJ922" i="4" s="1"/>
  <c r="BH1218" i="4"/>
  <c r="BJ1218" i="4" s="1"/>
  <c r="BH1914" i="4"/>
  <c r="BJ1914" i="4" s="1"/>
  <c r="BH1673" i="4"/>
  <c r="BJ1673" i="4" s="1"/>
  <c r="BH1377" i="4"/>
  <c r="BJ1377" i="4" s="1"/>
  <c r="BH82" i="4"/>
  <c r="BJ82" i="4" s="1"/>
  <c r="BH130" i="4"/>
  <c r="BJ130" i="4" s="1"/>
  <c r="BH807" i="4"/>
  <c r="BJ807" i="4" s="1"/>
  <c r="BH1733" i="4"/>
  <c r="BJ1733" i="4" s="1"/>
  <c r="BH726" i="4"/>
  <c r="BJ726" i="4" s="1"/>
  <c r="BH1348" i="4"/>
  <c r="BJ1348" i="4" s="1"/>
  <c r="BH1342" i="4"/>
  <c r="BJ1342" i="4" s="1"/>
  <c r="BH1596" i="4"/>
  <c r="BJ1596" i="4" s="1"/>
  <c r="BH234" i="4"/>
  <c r="BJ234" i="4" s="1"/>
  <c r="BH1720" i="4"/>
  <c r="BJ1720" i="4" s="1"/>
  <c r="BH371" i="4"/>
  <c r="BJ371" i="4" s="1"/>
  <c r="BH1890" i="4"/>
  <c r="BJ1890" i="4" s="1"/>
  <c r="BH771" i="4"/>
  <c r="BJ771" i="4" s="1"/>
  <c r="BH783" i="4"/>
  <c r="BJ783" i="4" s="1"/>
  <c r="BH920" i="4"/>
  <c r="BJ920" i="4" s="1"/>
  <c r="BH932" i="4"/>
  <c r="BJ932" i="4" s="1"/>
  <c r="BH1514" i="4"/>
  <c r="BJ1514" i="4" s="1"/>
  <c r="BH1526" i="4"/>
  <c r="BJ1526" i="4" s="1"/>
  <c r="BH713" i="4"/>
  <c r="BJ713" i="4" s="1"/>
  <c r="BH761" i="4"/>
  <c r="BJ761" i="4" s="1"/>
  <c r="BH1022" i="4"/>
  <c r="BJ1022" i="4" s="1"/>
  <c r="BH1899" i="4"/>
  <c r="BJ1899" i="4" s="1"/>
  <c r="BH1246" i="4"/>
  <c r="BJ1246" i="4" s="1"/>
  <c r="BH328" i="4"/>
  <c r="BJ328" i="4" s="1"/>
  <c r="BH1516" i="4"/>
  <c r="BJ1516" i="4" s="1"/>
  <c r="BH19" i="4"/>
  <c r="BJ19" i="4" s="1"/>
  <c r="BH1709" i="4"/>
  <c r="BJ1709" i="4" s="1"/>
  <c r="BH353" i="4"/>
  <c r="BJ353" i="4" s="1"/>
  <c r="BH1952" i="4"/>
  <c r="BJ1952" i="4" s="1"/>
  <c r="BH1074" i="4"/>
  <c r="BJ1074" i="4" s="1"/>
  <c r="BH1086" i="4"/>
  <c r="BJ1086" i="4" s="1"/>
  <c r="BH1915" i="4"/>
  <c r="BJ1915" i="4" s="1"/>
  <c r="BH569" i="4"/>
  <c r="BJ569" i="4" s="1"/>
  <c r="BH35" i="4"/>
  <c r="BJ35" i="4" s="1"/>
  <c r="BH1266" i="4"/>
  <c r="BJ1266" i="4" s="1"/>
  <c r="BH396" i="4"/>
  <c r="BJ396" i="4" s="1"/>
  <c r="BH1367" i="4"/>
  <c r="BJ1367" i="4" s="1"/>
  <c r="BH113" i="4"/>
  <c r="BJ113" i="4" s="1"/>
  <c r="BH1612" i="4"/>
  <c r="BJ1612" i="4" s="1"/>
  <c r="BH147" i="4"/>
  <c r="BJ147" i="4" s="1"/>
  <c r="BH813" i="4"/>
  <c r="BJ813" i="4" s="1"/>
  <c r="BH323" i="4"/>
  <c r="BJ323" i="4" s="1"/>
  <c r="BH1301" i="4"/>
  <c r="BJ1301" i="4" s="1"/>
  <c r="BH1623" i="4"/>
  <c r="BJ1623" i="4" s="1"/>
  <c r="BH461" i="4"/>
  <c r="BJ461" i="4" s="1"/>
  <c r="BH195" i="4"/>
  <c r="BJ195" i="4" s="1"/>
  <c r="BH830" i="4"/>
  <c r="BJ830" i="4" s="1"/>
  <c r="BH48" i="4"/>
  <c r="BJ48" i="4" s="1"/>
  <c r="BH1434" i="4"/>
  <c r="BJ1434" i="4" s="1"/>
  <c r="BH1829" i="4"/>
  <c r="BJ1829" i="4" s="1"/>
  <c r="BH1930" i="4"/>
  <c r="BJ1930" i="4" s="1"/>
  <c r="BH961" i="4"/>
  <c r="BJ961" i="4" s="1"/>
  <c r="BH283" i="4"/>
  <c r="BJ283" i="4" s="1"/>
  <c r="BH159" i="4"/>
  <c r="BJ159" i="4" s="1"/>
  <c r="BH1002" i="4"/>
  <c r="BJ1002" i="4" s="1"/>
  <c r="BH180" i="4"/>
  <c r="BJ180" i="4" s="1"/>
  <c r="BH1147" i="4"/>
  <c r="BJ1147" i="4" s="1"/>
  <c r="BH269" i="4"/>
  <c r="BJ269" i="4" s="1"/>
  <c r="BH833" i="4"/>
  <c r="BJ833" i="4" s="1"/>
  <c r="BH473" i="4"/>
  <c r="BJ473" i="4" s="1"/>
  <c r="BH1201" i="4"/>
  <c r="BJ1201" i="4" s="1"/>
  <c r="BH1101" i="4"/>
  <c r="BJ1101" i="4" s="1"/>
  <c r="BH701" i="4"/>
  <c r="BJ701" i="4" s="1"/>
  <c r="BH1700" i="4"/>
  <c r="BJ1700" i="4" s="1"/>
  <c r="BH55" i="4"/>
  <c r="BJ55" i="4" s="1"/>
  <c r="BH1136" i="4"/>
  <c r="BJ1136" i="4" s="1"/>
  <c r="BH542" i="4"/>
  <c r="BJ542" i="4" s="1"/>
  <c r="BH1532" i="4"/>
  <c r="BJ1532" i="4" s="1"/>
  <c r="BH988" i="4"/>
  <c r="BJ988" i="4" s="1"/>
  <c r="BH1582" i="4"/>
  <c r="BJ1582" i="4" s="1"/>
  <c r="BH791" i="4"/>
  <c r="BJ791" i="4" s="1"/>
  <c r="BH845" i="4"/>
  <c r="BJ845" i="4" s="1"/>
  <c r="BH427" i="4"/>
  <c r="BJ427" i="4" s="1"/>
  <c r="BH967" i="4"/>
  <c r="BJ967" i="4" s="1"/>
  <c r="BH1031" i="4"/>
  <c r="BJ1031" i="4" s="1"/>
  <c r="BH662" i="4"/>
  <c r="BJ662" i="4" s="1"/>
  <c r="BH1932" i="4"/>
  <c r="BJ1932" i="4" s="1"/>
  <c r="BH1336" i="4"/>
  <c r="BJ1336" i="4" s="1"/>
  <c r="BH1398" i="4"/>
  <c r="BJ1398" i="4" s="1"/>
  <c r="BH367" i="4"/>
  <c r="BJ367" i="4" s="1"/>
  <c r="BH739" i="4"/>
  <c r="BJ739" i="4" s="1"/>
  <c r="BH1073" i="4"/>
  <c r="BJ1073" i="4" s="1"/>
  <c r="BH758" i="4"/>
  <c r="BJ758" i="4" s="1"/>
  <c r="BH339" i="4"/>
  <c r="BJ339" i="4" s="1"/>
  <c r="BH158" i="4"/>
  <c r="BJ158" i="4" s="1"/>
  <c r="BH677" i="4"/>
  <c r="BJ677" i="4" s="1"/>
  <c r="BH261" i="4"/>
  <c r="BJ261" i="4" s="1"/>
  <c r="BH603" i="4"/>
  <c r="BJ603" i="4" s="1"/>
  <c r="BH419" i="4"/>
  <c r="BJ419" i="4" s="1"/>
  <c r="BH1537" i="4"/>
  <c r="BJ1537" i="4" s="1"/>
  <c r="BH1723" i="4"/>
  <c r="BJ1723" i="4" s="1"/>
  <c r="BH752" i="4"/>
  <c r="BJ752" i="4" s="1"/>
  <c r="BH512" i="4"/>
  <c r="BJ512" i="4" s="1"/>
  <c r="BH1692" i="4"/>
  <c r="BJ1692" i="4" s="1"/>
  <c r="BH381" i="4"/>
  <c r="BJ381" i="4" s="1"/>
  <c r="BH7" i="4"/>
  <c r="BJ7" i="4" s="1"/>
  <c r="BH643" i="4"/>
  <c r="BJ643" i="4" s="1"/>
  <c r="BH1066" i="4"/>
  <c r="BJ1066" i="4" s="1"/>
  <c r="BH1656" i="4"/>
  <c r="BJ1656" i="4" s="1"/>
  <c r="BH9" i="4"/>
  <c r="BJ9" i="4" s="1"/>
  <c r="BH573" i="4"/>
  <c r="BJ573" i="4" s="1"/>
  <c r="BH257" i="4"/>
  <c r="BJ257" i="4" s="1"/>
  <c r="BH1413" i="4"/>
  <c r="BJ1413" i="4" s="1"/>
  <c r="BH207" i="4"/>
  <c r="BJ207" i="4" s="1"/>
  <c r="BH1585" i="4"/>
  <c r="BJ1585" i="4" s="1"/>
  <c r="BH773" i="4"/>
  <c r="BJ773" i="4" s="1"/>
  <c r="BH305" i="4"/>
  <c r="BJ305" i="4" s="1"/>
  <c r="BH1095" i="4"/>
  <c r="BJ1095" i="4" s="1"/>
  <c r="BH494" i="4"/>
  <c r="BJ494" i="4" s="1"/>
  <c r="BH101" i="4"/>
  <c r="BJ101" i="4" s="1"/>
  <c r="BH1827" i="4"/>
  <c r="BJ1827" i="4" s="1"/>
  <c r="BH213" i="4"/>
  <c r="BJ213" i="4" s="1"/>
  <c r="BH564" i="4"/>
  <c r="BJ564" i="4" s="1"/>
  <c r="BH242" i="4"/>
  <c r="BJ242" i="4" s="1"/>
  <c r="BH1536" i="4"/>
  <c r="BJ1536" i="4" s="1"/>
  <c r="BH1789" i="4"/>
  <c r="BJ1789" i="4" s="1"/>
  <c r="BH1070" i="4"/>
  <c r="BJ1070" i="4" s="1"/>
  <c r="BH886" i="4"/>
  <c r="BJ886" i="4" s="1"/>
  <c r="BH1887" i="4"/>
  <c r="BJ1887" i="4" s="1"/>
  <c r="BH194" i="4"/>
  <c r="BJ194" i="4" s="1"/>
  <c r="BH1019" i="4"/>
  <c r="BJ1019" i="4" s="1"/>
  <c r="BH1535" i="4"/>
  <c r="BJ1535" i="4" s="1"/>
  <c r="BH576" i="4"/>
  <c r="BJ576" i="4" s="1"/>
  <c r="BH746" i="4"/>
  <c r="BJ746" i="4" s="1"/>
  <c r="BH454" i="4"/>
  <c r="BJ454" i="4" s="1"/>
  <c r="BH1634" i="4"/>
  <c r="BJ1634" i="4" s="1"/>
  <c r="BH877" i="4"/>
  <c r="BJ877" i="4" s="1"/>
  <c r="BH463" i="4"/>
  <c r="BJ463" i="4" s="1"/>
  <c r="BH749" i="4"/>
  <c r="BJ749" i="4" s="1"/>
  <c r="BH1855" i="4"/>
  <c r="BJ1855" i="4" s="1"/>
  <c r="BH764" i="4"/>
  <c r="BJ764" i="4" s="1"/>
  <c r="BH375" i="4"/>
  <c r="BJ375" i="4" s="1"/>
  <c r="BH661" i="4"/>
  <c r="BJ661" i="4" s="1"/>
  <c r="BH619" i="4"/>
  <c r="BJ619" i="4" s="1"/>
  <c r="BH49" i="4"/>
  <c r="BJ49" i="4" s="1"/>
  <c r="BH45" i="4"/>
  <c r="BJ45" i="4" s="1"/>
  <c r="BH460" i="4"/>
  <c r="BJ460" i="4" s="1"/>
  <c r="BH1944" i="4"/>
  <c r="BJ1944" i="4" s="1"/>
  <c r="BH108" i="4"/>
  <c r="BJ108" i="4" s="1"/>
  <c r="BH1814" i="4"/>
  <c r="BJ1814" i="4" s="1"/>
  <c r="BH1610" i="4"/>
  <c r="BJ1610" i="4" s="1"/>
  <c r="BH893" i="4"/>
  <c r="BJ893" i="4" s="1"/>
  <c r="BH998" i="4"/>
  <c r="BJ998" i="4" s="1"/>
  <c r="BH417" i="4"/>
  <c r="BJ417" i="4" s="1"/>
  <c r="BH1263" i="4"/>
  <c r="BJ1263" i="4" s="1"/>
  <c r="BH1520" i="4"/>
  <c r="BJ1520" i="4" s="1"/>
  <c r="BH1707" i="4"/>
  <c r="BJ1707" i="4" s="1"/>
  <c r="BH408" i="4"/>
  <c r="BJ408" i="4" s="1"/>
  <c r="BH879" i="4"/>
  <c r="BJ879" i="4" s="1"/>
  <c r="BH1242" i="4"/>
  <c r="BJ1242" i="4" s="1"/>
  <c r="BH1355" i="4"/>
  <c r="BJ1355" i="4" s="1"/>
  <c r="BH895" i="4"/>
  <c r="BJ895" i="4" s="1"/>
  <c r="BH103" i="4"/>
  <c r="BJ103" i="4" s="1"/>
  <c r="BH1938" i="4"/>
  <c r="BJ1938" i="4" s="1"/>
  <c r="BH959" i="4"/>
  <c r="BJ959" i="4" s="1"/>
  <c r="BH95" i="4"/>
  <c r="BJ95" i="4" s="1"/>
  <c r="BH1340" i="4"/>
  <c r="BJ1340" i="4" s="1"/>
  <c r="BH926" i="4"/>
  <c r="BJ926" i="4" s="1"/>
  <c r="BH1910" i="4"/>
  <c r="BJ1910" i="4" s="1"/>
  <c r="BH60" i="4"/>
  <c r="BJ60" i="4" s="1"/>
  <c r="BH626" i="4"/>
  <c r="BJ626" i="4" s="1"/>
  <c r="BH23" i="4"/>
  <c r="BJ23" i="4" s="1"/>
  <c r="BH671" i="4"/>
  <c r="BJ671" i="4" s="1"/>
  <c r="BH271" i="4"/>
  <c r="BJ271" i="4" s="1"/>
  <c r="BH143" i="4"/>
  <c r="BJ143" i="4" s="1"/>
  <c r="BH777" i="4"/>
  <c r="BJ777" i="4" s="1"/>
  <c r="BH344" i="4"/>
  <c r="BJ344" i="4" s="1"/>
  <c r="BH1817" i="4"/>
  <c r="BJ1817" i="4" s="1"/>
  <c r="BH1262" i="4"/>
  <c r="BJ1262" i="4" s="1"/>
  <c r="BH1253" i="4"/>
  <c r="BJ1253" i="4" s="1"/>
  <c r="BH1852" i="4"/>
  <c r="BJ1852" i="4" s="1"/>
  <c r="BH1326" i="4"/>
  <c r="BJ1326" i="4" s="1"/>
  <c r="BH312" i="4"/>
  <c r="BJ312" i="4" s="1"/>
  <c r="BH1577" i="4"/>
  <c r="BJ1577" i="4" s="1"/>
  <c r="BH1764" i="4"/>
  <c r="BJ1764" i="4" s="1"/>
  <c r="BH1552" i="4"/>
  <c r="BJ1552" i="4" s="1"/>
  <c r="BH1788" i="4"/>
  <c r="BJ1788" i="4" s="1"/>
  <c r="BH1583" i="4"/>
  <c r="BJ1583" i="4" s="1"/>
  <c r="BH1307" i="4"/>
  <c r="BJ1307" i="4" s="1"/>
  <c r="BH1226" i="4"/>
  <c r="BJ1226" i="4" s="1"/>
  <c r="BH1572" i="4"/>
  <c r="BJ1572" i="4" s="1"/>
  <c r="BH1847" i="4"/>
  <c r="BJ1847" i="4" s="1"/>
  <c r="BH1098" i="4"/>
  <c r="BJ1098" i="4" s="1"/>
  <c r="BH786" i="4"/>
  <c r="BJ786" i="4" s="1"/>
  <c r="BH977" i="4"/>
  <c r="BJ977" i="4" s="1"/>
  <c r="BH262" i="4"/>
  <c r="BJ262" i="4" s="1"/>
  <c r="BH1807" i="4"/>
  <c r="BJ1807" i="4" s="1"/>
  <c r="BH1122" i="4"/>
  <c r="BJ1122" i="4" s="1"/>
  <c r="BH607" i="4"/>
  <c r="BJ607" i="4" s="1"/>
  <c r="BH1458" i="4"/>
  <c r="BJ1458" i="4" s="1"/>
  <c r="BH709" i="4"/>
  <c r="BJ709" i="4" s="1"/>
  <c r="BH1229" i="4"/>
  <c r="BJ1229" i="4" s="1"/>
  <c r="BH357" i="4"/>
  <c r="BJ357" i="4" s="1"/>
  <c r="BH1773" i="4"/>
  <c r="BJ1773" i="4" s="1"/>
  <c r="BH1003" i="4"/>
  <c r="BJ1003" i="4" s="1"/>
  <c r="BH558" i="4"/>
  <c r="BJ558" i="4" s="1"/>
  <c r="BH1308" i="4"/>
  <c r="BJ1308" i="4" s="1"/>
  <c r="BH71" i="4"/>
  <c r="BJ71" i="4" s="1"/>
  <c r="BH954" i="4"/>
  <c r="BJ954" i="4" s="1"/>
  <c r="BH205" i="4"/>
  <c r="BJ205" i="4" s="1"/>
  <c r="BH1783" i="4"/>
  <c r="BJ1783" i="4" s="1"/>
  <c r="BH1654" i="4"/>
  <c r="BJ1654" i="4" s="1"/>
  <c r="BH1483" i="4"/>
  <c r="BJ1483" i="4" s="1"/>
  <c r="BH1809" i="4"/>
  <c r="BJ1809" i="4" s="1"/>
  <c r="BH117" i="4"/>
  <c r="BJ117" i="4" s="1"/>
  <c r="BH1587" i="4"/>
  <c r="BJ1587" i="4" s="1"/>
  <c r="BH414" i="4"/>
  <c r="BJ414" i="4" s="1"/>
  <c r="BH659" i="4"/>
  <c r="BJ659" i="4" s="1"/>
  <c r="BH1770" i="4"/>
  <c r="BJ1770" i="4" s="1"/>
  <c r="BH599" i="4"/>
  <c r="BJ599" i="4" s="1"/>
  <c r="BH496" i="4"/>
  <c r="BJ496" i="4" s="1"/>
  <c r="BH550" i="4"/>
  <c r="BJ550" i="4" s="1"/>
  <c r="BH1441" i="4"/>
  <c r="BJ1441" i="4" s="1"/>
  <c r="BH393" i="4"/>
  <c r="BJ393" i="4" s="1"/>
  <c r="BH241" i="4"/>
  <c r="BJ241" i="4" s="1"/>
  <c r="BH823" i="4"/>
  <c r="BJ823" i="4" s="1"/>
  <c r="BH182" i="4"/>
  <c r="BJ182" i="4" s="1"/>
  <c r="BH921" i="4"/>
  <c r="BJ921" i="4" s="1"/>
  <c r="BH605" i="4"/>
  <c r="BJ605" i="4" s="1"/>
  <c r="BH774" i="4"/>
  <c r="BJ774" i="4" s="1"/>
  <c r="BH717" i="4"/>
  <c r="BJ717" i="4" s="1"/>
  <c r="BH423" i="4"/>
  <c r="BJ423" i="4" s="1"/>
  <c r="BH256" i="4"/>
  <c r="BJ256" i="4" s="1"/>
  <c r="BH1248" i="4"/>
  <c r="BJ1248" i="4" s="1"/>
  <c r="BH902" i="4"/>
  <c r="BJ902" i="4" s="1"/>
  <c r="BH421" i="4"/>
  <c r="BJ421" i="4" s="1"/>
  <c r="BH1722" i="4"/>
  <c r="BJ1722" i="4" s="1"/>
  <c r="BH1980" i="4"/>
  <c r="BJ1980" i="4" s="1"/>
  <c r="BH1484" i="4"/>
  <c r="BJ1484" i="4" s="1"/>
  <c r="BH839" i="4"/>
  <c r="BJ839" i="4" s="1"/>
  <c r="BH1299" i="4"/>
  <c r="BJ1299" i="4" s="1"/>
  <c r="BH1715" i="4"/>
  <c r="BJ1715" i="4" s="1"/>
  <c r="BH815" i="4"/>
  <c r="BJ815" i="4" s="1"/>
  <c r="BH1499" i="4"/>
  <c r="BJ1499" i="4" s="1"/>
  <c r="BH1651" i="4"/>
  <c r="BJ1651" i="4" s="1"/>
  <c r="BH249" i="4"/>
  <c r="BJ249" i="4" s="1"/>
  <c r="BH615" i="4"/>
  <c r="BJ615" i="4" s="1"/>
  <c r="BH1179" i="4"/>
  <c r="BJ1179" i="4" s="1"/>
  <c r="BH446" i="4"/>
  <c r="BJ446" i="4" s="1"/>
  <c r="BH16" i="4"/>
  <c r="BJ16" i="4" s="1"/>
  <c r="BH1414" i="4"/>
  <c r="BJ1414" i="4" s="1"/>
  <c r="BH335" i="4"/>
  <c r="BJ335" i="4" s="1"/>
  <c r="BH817" i="4"/>
  <c r="BJ817" i="4" s="1"/>
  <c r="BH1688" i="4"/>
  <c r="BJ1688" i="4" s="1"/>
  <c r="BH1405" i="4"/>
  <c r="BJ1405" i="4" s="1"/>
  <c r="BH1768" i="4"/>
  <c r="BJ1768" i="4" s="1"/>
  <c r="BH1047" i="4"/>
  <c r="BJ1047" i="4" s="1"/>
  <c r="BH529" i="4"/>
  <c r="BJ529" i="4" s="1"/>
  <c r="BH937" i="4"/>
  <c r="BJ937" i="4" s="1"/>
  <c r="BH474" i="4"/>
  <c r="BJ474" i="4" s="1"/>
  <c r="BH1725" i="4"/>
  <c r="BJ1725" i="4" s="1"/>
  <c r="BH451" i="4"/>
  <c r="BJ451" i="4" s="1"/>
  <c r="BH1826" i="4"/>
  <c r="BJ1826" i="4" s="1"/>
  <c r="BH689" i="4"/>
  <c r="BJ689" i="4" s="1"/>
  <c r="BH702" i="4"/>
  <c r="BJ702" i="4" s="1"/>
  <c r="BH1271" i="4"/>
  <c r="BJ1271" i="4" s="1"/>
  <c r="BH1650" i="4"/>
  <c r="BJ1650" i="4" s="1"/>
  <c r="BH296" i="4"/>
  <c r="BJ296" i="4" s="1"/>
  <c r="BH511" i="4"/>
  <c r="BJ511" i="4" s="1"/>
  <c r="BH1130" i="4"/>
  <c r="BJ1130" i="4" s="1"/>
  <c r="BH308" i="4"/>
  <c r="BJ308" i="4" s="1"/>
  <c r="BH622" i="4"/>
  <c r="BJ622" i="4" s="1"/>
  <c r="BH415" i="4"/>
  <c r="BJ415" i="4" s="1"/>
  <c r="BH1234" i="4"/>
  <c r="BJ1234" i="4" s="1"/>
  <c r="BH250" i="4"/>
  <c r="BJ250" i="4" s="1"/>
  <c r="BH1335" i="4"/>
  <c r="BJ1335" i="4" s="1"/>
  <c r="BH1479" i="4"/>
  <c r="BJ1479" i="4" s="1"/>
  <c r="BH530" i="4"/>
  <c r="BJ530" i="4" s="1"/>
  <c r="BH304" i="4"/>
  <c r="BJ304" i="4" s="1"/>
  <c r="BH1209" i="4"/>
  <c r="BJ1209" i="4" s="1"/>
  <c r="BH411" i="4"/>
  <c r="BJ411" i="4" s="1"/>
  <c r="BH1165" i="4"/>
  <c r="BJ1165" i="4" s="1"/>
  <c r="BH229" i="4"/>
  <c r="BJ229" i="4" s="1"/>
  <c r="BH517" i="4"/>
  <c r="BJ517" i="4" s="1"/>
  <c r="BH86" i="4"/>
  <c r="BJ86" i="4" s="1"/>
  <c r="BH736" i="4"/>
  <c r="BJ736" i="4" s="1"/>
  <c r="BH1013" i="4"/>
  <c r="BJ1013" i="4" s="1"/>
  <c r="BH1801" i="4"/>
  <c r="BJ1801" i="4" s="1"/>
  <c r="BH1617" i="4"/>
  <c r="BJ1617" i="4" s="1"/>
  <c r="BH1767" i="4"/>
  <c r="BJ1767" i="4" s="1"/>
  <c r="BH1559" i="4"/>
  <c r="BJ1559" i="4" s="1"/>
  <c r="BH1411" i="4"/>
  <c r="BJ1411" i="4" s="1"/>
  <c r="BH172" i="4"/>
  <c r="BJ172" i="4" s="1"/>
  <c r="BH374" i="4"/>
  <c r="BJ374" i="4" s="1"/>
  <c r="BH168" i="4"/>
  <c r="BJ168" i="4" s="1"/>
  <c r="BH253" i="4"/>
  <c r="BJ253" i="4" s="1"/>
  <c r="BH1631" i="4"/>
  <c r="BJ1631" i="4" s="1"/>
  <c r="BH1782" i="4"/>
  <c r="BJ1782" i="4" s="1"/>
  <c r="BH87" i="4"/>
  <c r="BJ87" i="4" s="1"/>
  <c r="BH1235" i="4"/>
  <c r="BJ1235" i="4" s="1"/>
  <c r="BH566" i="4"/>
  <c r="BJ566" i="4" s="1"/>
  <c r="BH1480" i="4"/>
  <c r="BJ1480" i="4" s="1"/>
  <c r="BH144" i="4"/>
  <c r="BJ144" i="4" s="1"/>
  <c r="BH1569" i="4"/>
  <c r="BJ1569" i="4" s="1"/>
  <c r="BH221" i="4"/>
  <c r="BJ221" i="4" s="1"/>
  <c r="BH1843" i="4"/>
  <c r="BJ1843" i="4" s="1"/>
  <c r="BH1518" i="4"/>
  <c r="BJ1518" i="4" s="1"/>
  <c r="BH193" i="4"/>
  <c r="BJ193" i="4" s="1"/>
  <c r="BH832" i="4"/>
  <c r="BJ832" i="4" s="1"/>
  <c r="BH592" i="4"/>
  <c r="BJ592" i="4" s="1"/>
  <c r="BH694" i="4"/>
  <c r="BJ694" i="4" s="1"/>
  <c r="BH1792" i="4"/>
  <c r="BJ1792" i="4" s="1"/>
  <c r="BH319" i="4"/>
  <c r="BJ319" i="4" s="1"/>
  <c r="BH478" i="4"/>
  <c r="BJ478" i="4" s="1"/>
  <c r="BH965" i="4"/>
  <c r="BJ965" i="4" s="1"/>
  <c r="BH456" i="4"/>
  <c r="BJ456" i="4" s="1"/>
  <c r="BH1384" i="4"/>
  <c r="BJ1384" i="4" s="1"/>
  <c r="BH355" i="4"/>
  <c r="BJ355" i="4" s="1"/>
  <c r="BH734" i="4"/>
  <c r="BJ734" i="4" s="1"/>
  <c r="BH883" i="4"/>
  <c r="BJ883" i="4" s="1"/>
  <c r="BH1771" i="4"/>
  <c r="BJ1771" i="4" s="1"/>
  <c r="BH1795" i="4"/>
  <c r="BJ1795" i="4" s="1"/>
  <c r="BH1030" i="4"/>
  <c r="BJ1030" i="4" s="1"/>
  <c r="BH1349" i="4"/>
  <c r="BJ1349" i="4" s="1"/>
  <c r="BH1175" i="4"/>
  <c r="BJ1175" i="4" s="1"/>
  <c r="BH44" i="4"/>
  <c r="BJ44" i="4" s="1"/>
  <c r="BH945" i="4"/>
  <c r="BJ945" i="4" s="1"/>
  <c r="BH1452" i="4"/>
  <c r="BJ1452" i="4" s="1"/>
  <c r="BH178" i="4"/>
  <c r="BJ178" i="4" s="1"/>
  <c r="BH218" i="4"/>
  <c r="BJ218" i="4" s="1"/>
  <c r="BH1629" i="4"/>
  <c r="BJ1629" i="4" s="1"/>
  <c r="BH1834" i="4"/>
  <c r="BJ1834" i="4" s="1"/>
  <c r="BH26" i="4"/>
  <c r="BJ26" i="4" s="1"/>
  <c r="BH1735" i="4"/>
  <c r="BJ1735" i="4" s="1"/>
  <c r="BH201" i="4"/>
  <c r="BJ201" i="4" s="1"/>
  <c r="BH1727" i="4"/>
  <c r="BJ1727" i="4" s="1"/>
  <c r="BH1751" i="4"/>
  <c r="BJ1751" i="4" s="1"/>
  <c r="BH1936" i="4"/>
  <c r="BJ1936" i="4" s="1"/>
  <c r="BH1912" i="4"/>
  <c r="BJ1912" i="4" s="1"/>
  <c r="BH1110" i="4"/>
  <c r="BJ1110" i="4" s="1"/>
  <c r="BH1884" i="4"/>
  <c r="BJ1884" i="4" s="1"/>
  <c r="BH595" i="4"/>
  <c r="BJ595" i="4" s="1"/>
  <c r="BH1717" i="4"/>
  <c r="BJ1717" i="4" s="1"/>
  <c r="BH1729" i="4"/>
  <c r="BJ1729" i="4" s="1"/>
  <c r="BH851" i="4"/>
  <c r="BJ851" i="4" s="1"/>
  <c r="BH721" i="4"/>
  <c r="BJ721" i="4" s="1"/>
  <c r="BH1032" i="4"/>
  <c r="BJ1032" i="4" s="1"/>
  <c r="BH1044" i="4"/>
  <c r="BJ1044" i="4" s="1"/>
  <c r="BH1626" i="4"/>
  <c r="BJ1626" i="4" s="1"/>
  <c r="BH1638" i="4"/>
  <c r="BJ1638" i="4" s="1"/>
  <c r="BH1161" i="4"/>
  <c r="BJ1161" i="4" s="1"/>
  <c r="BH1191" i="4"/>
  <c r="BJ1191" i="4" s="1"/>
  <c r="BH1781" i="4"/>
  <c r="BJ1781" i="4" s="1"/>
  <c r="BH1793" i="4"/>
  <c r="BJ1793" i="4" s="1"/>
  <c r="BH1306" i="4"/>
  <c r="BJ1306" i="4" s="1"/>
  <c r="BH1419" i="4"/>
  <c r="BJ1419" i="4" s="1"/>
  <c r="BH834" i="4"/>
  <c r="BJ834" i="4" s="1"/>
  <c r="BH846" i="4"/>
  <c r="BJ846" i="4" s="1"/>
  <c r="BH979" i="4"/>
  <c r="BJ979" i="4" s="1"/>
  <c r="BH991" i="4"/>
  <c r="BJ991" i="4" s="1"/>
  <c r="BH1128" i="4"/>
  <c r="BJ1128" i="4" s="1"/>
  <c r="BH1140" i="4"/>
  <c r="BJ1140" i="4" s="1"/>
  <c r="BH389" i="4"/>
  <c r="BJ389" i="4" s="1"/>
  <c r="BH586" i="4"/>
  <c r="BJ586" i="4" s="1"/>
  <c r="BH1202" i="4"/>
  <c r="BJ1202" i="4" s="1"/>
  <c r="BH1293" i="4"/>
  <c r="BJ1293" i="4" s="1"/>
  <c r="BH593" i="4"/>
  <c r="BJ593" i="4" s="1"/>
  <c r="BH716" i="4"/>
  <c r="BJ716" i="4" s="1"/>
  <c r="BH1361" i="4"/>
  <c r="BJ1361" i="4" s="1"/>
  <c r="BH395" i="4"/>
  <c r="BJ395" i="4" s="1"/>
  <c r="BH714" i="4"/>
  <c r="BJ714" i="4" s="1"/>
  <c r="BH859" i="4"/>
  <c r="BJ859" i="4" s="1"/>
  <c r="BH431" i="4"/>
  <c r="BJ431" i="4" s="1"/>
  <c r="BH318" i="4"/>
  <c r="BJ318" i="4" s="1"/>
  <c r="BH725" i="4"/>
  <c r="BJ725" i="4" s="1"/>
  <c r="BH735" i="4"/>
  <c r="BJ735" i="4" s="1"/>
  <c r="BH1546" i="4"/>
  <c r="BJ1546" i="4" s="1"/>
  <c r="BH911" i="4"/>
  <c r="BJ911" i="4" s="1"/>
  <c r="BH385" i="4"/>
  <c r="BJ385" i="4" s="1"/>
  <c r="BH53" i="4"/>
  <c r="BJ53" i="4" s="1"/>
  <c r="BH858" i="4"/>
  <c r="BJ858" i="4" s="1"/>
  <c r="BH1818" i="4"/>
  <c r="BJ1818" i="4" s="1"/>
  <c r="BH855" i="4"/>
  <c r="BJ855" i="4" s="1"/>
  <c r="BH275" i="4"/>
  <c r="BJ275" i="4" s="1"/>
  <c r="BH471" i="4"/>
  <c r="BJ471" i="4" s="1"/>
  <c r="BH448" i="4"/>
  <c r="BJ448" i="4" s="1"/>
  <c r="BH864" i="4"/>
  <c r="BJ864" i="4" s="1"/>
  <c r="BH12" i="4"/>
  <c r="BJ12" i="4" s="1"/>
  <c r="BH1415" i="4"/>
  <c r="BJ1415" i="4" s="1"/>
  <c r="BH683" i="4"/>
  <c r="BJ683" i="4" s="1"/>
  <c r="BH1072" i="4"/>
  <c r="BJ1072" i="4" s="1"/>
  <c r="BH52" i="4"/>
  <c r="BJ52" i="4" s="1"/>
  <c r="BH342" i="4"/>
  <c r="BJ342" i="4" s="1"/>
  <c r="BH614" i="4"/>
  <c r="BJ614" i="4" s="1"/>
  <c r="BH584" i="4"/>
  <c r="BJ584" i="4" s="1"/>
  <c r="BH570" i="4"/>
  <c r="BJ570" i="4" s="1"/>
  <c r="BH148" i="4"/>
  <c r="BJ148" i="4" s="1"/>
  <c r="BH706" i="4"/>
  <c r="BJ706" i="4" s="1"/>
  <c r="BH1119" i="4"/>
  <c r="BJ1119" i="4" s="1"/>
  <c r="BH1461" i="4"/>
  <c r="BJ1461" i="4" s="1"/>
  <c r="BH828" i="4"/>
  <c r="BJ828" i="4" s="1"/>
  <c r="BH332" i="4"/>
  <c r="BJ332" i="4" s="1"/>
  <c r="BH1422" i="4"/>
  <c r="BJ1422" i="4" s="1"/>
  <c r="BH25" i="4"/>
  <c r="BJ25" i="4" s="1"/>
  <c r="BH1523" i="4"/>
  <c r="BJ1523" i="4" s="1"/>
  <c r="BH369" i="4"/>
  <c r="BJ369" i="4" s="1"/>
  <c r="BH1321" i="4"/>
  <c r="BJ1321" i="4" s="1"/>
  <c r="BH1063" i="4"/>
  <c r="BJ1063" i="4" s="1"/>
  <c r="BH67" i="4"/>
  <c r="BJ67" i="4" s="1"/>
  <c r="BH1571" i="4"/>
  <c r="BJ1571" i="4" s="1"/>
  <c r="BH482" i="4"/>
  <c r="BJ482" i="4" s="1"/>
  <c r="BH1989" i="4"/>
  <c r="BJ1989" i="4" s="1"/>
  <c r="BH2001" i="4"/>
  <c r="BJ2001" i="4" s="1"/>
  <c r="BH1643" i="4"/>
  <c r="BJ1643" i="4" s="1"/>
  <c r="BH1691" i="4"/>
  <c r="BJ1691" i="4" s="1"/>
  <c r="BH982" i="4"/>
  <c r="BJ982" i="4" s="1"/>
  <c r="BH1908" i="4"/>
  <c r="BJ1908" i="4" s="1"/>
  <c r="BH1127" i="4"/>
  <c r="BJ1127" i="4" s="1"/>
  <c r="BH173" i="4"/>
  <c r="BJ173" i="4" s="1"/>
  <c r="BH1865" i="4"/>
  <c r="BJ1865" i="4" s="1"/>
  <c r="BH489" i="4"/>
  <c r="BJ489" i="4" s="1"/>
  <c r="BH1247" i="4"/>
  <c r="BJ1247" i="4" s="1"/>
  <c r="BH1259" i="4"/>
  <c r="BJ1259" i="4" s="1"/>
  <c r="BH1492" i="4"/>
  <c r="BJ1492" i="4" s="1"/>
  <c r="BH1504" i="4"/>
  <c r="BJ1504" i="4" s="1"/>
  <c r="BH1619" i="4"/>
  <c r="BJ1619" i="4" s="1"/>
  <c r="BH1667" i="4"/>
  <c r="BJ1667" i="4" s="1"/>
  <c r="BH2000" i="4"/>
  <c r="BJ2000" i="4" s="1"/>
  <c r="BH1976" i="4"/>
  <c r="BJ1976" i="4" s="1"/>
  <c r="BH1393" i="4"/>
  <c r="BJ1393" i="4" s="1"/>
  <c r="BH1618" i="4"/>
  <c r="BJ1618" i="4" s="1"/>
  <c r="BH137" i="4"/>
  <c r="BJ137" i="4" s="1"/>
  <c r="BH849" i="4"/>
  <c r="BJ849" i="4" s="1"/>
  <c r="BH1954" i="4"/>
  <c r="BJ1954" i="4" s="1"/>
  <c r="BH227" i="4"/>
  <c r="BJ227" i="4" s="1"/>
  <c r="BH811" i="4"/>
  <c r="BJ811" i="4" s="1"/>
  <c r="BH1746" i="4"/>
  <c r="BJ1746" i="4" s="1"/>
  <c r="BH1956" i="4"/>
  <c r="BJ1956" i="4" s="1"/>
  <c r="BH767" i="4"/>
  <c r="BJ767" i="4" s="1"/>
  <c r="BH551" i="4"/>
  <c r="BJ551" i="4" s="1"/>
  <c r="BH750" i="4"/>
  <c r="BJ750" i="4" s="1"/>
  <c r="BH1027" i="4"/>
  <c r="BJ1027" i="4" s="1"/>
  <c r="BH1039" i="4"/>
  <c r="BJ1039" i="4" s="1"/>
  <c r="BH1176" i="4"/>
  <c r="BJ1176" i="4" s="1"/>
  <c r="BH1188" i="4"/>
  <c r="BJ1188" i="4" s="1"/>
  <c r="BH757" i="4"/>
  <c r="BJ757" i="4" s="1"/>
  <c r="BH805" i="4"/>
  <c r="BJ805" i="4" s="1"/>
  <c r="BH1332" i="4"/>
  <c r="BJ1332" i="4" s="1"/>
  <c r="BH1344" i="4"/>
  <c r="BJ1344" i="4" s="1"/>
  <c r="BH621" i="4"/>
  <c r="BJ621" i="4" s="1"/>
  <c r="BH75" i="4"/>
  <c r="BJ75" i="4" s="1"/>
  <c r="BH1331" i="4"/>
  <c r="BJ1331" i="4" s="1"/>
  <c r="BH326" i="4"/>
  <c r="BJ326" i="4" s="1"/>
  <c r="BH1337" i="4"/>
  <c r="BJ1337" i="4" s="1"/>
  <c r="BH356" i="4"/>
  <c r="BJ356" i="4" s="1"/>
  <c r="BH798" i="4"/>
  <c r="BJ798" i="4" s="1"/>
  <c r="BH931" i="4"/>
  <c r="BJ931" i="4" s="1"/>
  <c r="BH943" i="4"/>
  <c r="BJ943" i="4" s="1"/>
  <c r="BH1080" i="4"/>
  <c r="BJ1080" i="4" s="1"/>
  <c r="BH1092" i="4"/>
  <c r="BJ1092" i="4" s="1"/>
  <c r="BH507" i="4"/>
  <c r="BJ507" i="4" s="1"/>
  <c r="BH848" i="4"/>
  <c r="BJ848" i="4" s="1"/>
  <c r="BH136" i="4"/>
  <c r="BJ136" i="4" s="1"/>
  <c r="BH1324" i="4"/>
  <c r="BJ1324" i="4" s="1"/>
  <c r="BH210" i="4"/>
  <c r="BJ210" i="4" s="1"/>
  <c r="BH1917" i="4"/>
  <c r="BJ1917" i="4" s="1"/>
  <c r="BH409" i="4"/>
  <c r="BJ409" i="4" s="1"/>
  <c r="BH957" i="4"/>
  <c r="BJ957" i="4" s="1"/>
  <c r="BH882" i="4"/>
  <c r="BJ882" i="4" s="1"/>
  <c r="BH894" i="4"/>
  <c r="BJ894" i="4" s="1"/>
  <c r="BH458" i="4"/>
  <c r="BJ458" i="4" s="1"/>
  <c r="BH211" i="4"/>
  <c r="BJ211" i="4" s="1"/>
  <c r="BH1114" i="4"/>
  <c r="BJ1114" i="4" s="1"/>
  <c r="BH1592" i="4"/>
  <c r="BJ1592" i="4" s="1"/>
  <c r="BH857" i="4"/>
  <c r="BJ857" i="4" s="1"/>
  <c r="BH1360" i="4"/>
  <c r="BJ1360" i="4" s="1"/>
  <c r="BH1329" i="4"/>
  <c r="BJ1329" i="4" s="1"/>
  <c r="BH401" i="4"/>
  <c r="BJ401" i="4" s="1"/>
  <c r="BH1045" i="4"/>
  <c r="BJ1045" i="4" s="1"/>
  <c r="BH216" i="4"/>
  <c r="BJ216" i="4" s="1"/>
  <c r="BH1404" i="4"/>
  <c r="BJ1404" i="4" s="1"/>
  <c r="BH317" i="4"/>
  <c r="BJ317" i="4" s="1"/>
  <c r="BH1997" i="4"/>
  <c r="BJ1997" i="4" s="1"/>
  <c r="BH519" i="4"/>
  <c r="BJ519" i="4" s="1"/>
  <c r="BH1675" i="4"/>
  <c r="BJ1675" i="4" s="1"/>
  <c r="BH1442" i="4"/>
  <c r="BJ1442" i="4" s="1"/>
  <c r="BH939" i="4"/>
  <c r="BJ939" i="4" s="1"/>
  <c r="BH351" i="4"/>
  <c r="BJ351" i="4" s="1"/>
  <c r="BH222" i="4"/>
  <c r="BJ222" i="4" s="1"/>
  <c r="BH1996" i="4"/>
  <c r="BJ1996" i="4" s="1"/>
  <c r="BH572" i="4"/>
  <c r="BJ572" i="4" s="1"/>
  <c r="BH763" i="4"/>
  <c r="BJ763" i="4" s="1"/>
  <c r="BH321" i="4"/>
  <c r="BJ321" i="4" s="1"/>
  <c r="BH912" i="4"/>
  <c r="BJ912" i="4" s="1"/>
  <c r="BH352" i="4"/>
  <c r="BJ352" i="4" s="1"/>
  <c r="BH1506" i="4"/>
  <c r="BJ1506" i="4" s="1"/>
  <c r="BH816" i="4"/>
  <c r="BJ816" i="4" s="1"/>
  <c r="BH40" i="4"/>
  <c r="BJ40" i="4" s="1"/>
  <c r="BH568" i="4"/>
  <c r="BJ568" i="4" s="1"/>
  <c r="BH1721" i="4"/>
  <c r="BJ1721" i="4" s="1"/>
  <c r="BH315" i="4"/>
  <c r="BJ315" i="4" s="1"/>
  <c r="BH1822" i="4"/>
  <c r="BJ1822" i="4" s="1"/>
  <c r="BH231" i="4"/>
  <c r="BJ231" i="4" s="1"/>
  <c r="BH436" i="4"/>
  <c r="BJ436" i="4" s="1"/>
  <c r="BH684" i="4"/>
  <c r="BJ684" i="4" s="1"/>
  <c r="BH1495" i="4"/>
  <c r="BJ1495" i="4" s="1"/>
  <c r="BH617" i="4"/>
  <c r="BJ617" i="4" s="1"/>
  <c r="BH1898" i="4"/>
  <c r="BJ1898" i="4" s="1"/>
  <c r="BH134" i="4"/>
  <c r="BJ134" i="4" s="1"/>
  <c r="BH876" i="4"/>
  <c r="BJ876" i="4" s="1"/>
  <c r="BH1574" i="4"/>
  <c r="BJ1574" i="4" s="1"/>
  <c r="BH1877" i="4"/>
  <c r="BJ1877" i="4" s="1"/>
  <c r="BH1635" i="4"/>
  <c r="BJ1635" i="4" s="1"/>
  <c r="BH1473" i="4"/>
  <c r="BJ1473" i="4" s="1"/>
  <c r="BH804" i="4"/>
  <c r="BJ804" i="4" s="1"/>
  <c r="BH1775" i="4"/>
  <c r="BJ1775" i="4" s="1"/>
  <c r="BH191" i="4"/>
  <c r="BJ191" i="4" s="1"/>
  <c r="BH1432" i="4"/>
  <c r="BJ1432" i="4" s="1"/>
  <c r="BH1697" i="4"/>
  <c r="BJ1697" i="4" s="1"/>
  <c r="BH687" i="4"/>
  <c r="BJ687" i="4" s="1"/>
  <c r="BH904" i="4"/>
  <c r="BJ904" i="4" s="1"/>
  <c r="BH1893" i="4"/>
  <c r="BJ1893" i="4" s="1"/>
  <c r="BH1350" i="4"/>
  <c r="BJ1350" i="4" s="1"/>
  <c r="BH1780" i="4"/>
  <c r="BJ1780" i="4" s="1"/>
  <c r="BH820" i="4"/>
  <c r="BJ820" i="4" s="1"/>
  <c r="BH596" i="4"/>
  <c r="BJ596" i="4" s="1"/>
  <c r="BH1102" i="4"/>
  <c r="BJ1102" i="4" s="1"/>
  <c r="BH1603" i="4"/>
  <c r="BJ1603" i="4" s="1"/>
  <c r="BH1859" i="4"/>
  <c r="BJ1859" i="4" s="1"/>
  <c r="BH1705" i="4"/>
  <c r="BJ1705" i="4" s="1"/>
  <c r="BH1315" i="4"/>
  <c r="BJ1315" i="4" s="1"/>
  <c r="BH480" i="4"/>
  <c r="BJ480" i="4" s="1"/>
  <c r="BH1433" i="4"/>
  <c r="BJ1433" i="4" s="1"/>
  <c r="BH1481" i="4"/>
  <c r="BJ1481" i="4" s="1"/>
  <c r="BH1703" i="4"/>
  <c r="BJ1703" i="4" s="1"/>
  <c r="BH1718" i="4"/>
  <c r="BJ1718" i="4" s="1"/>
  <c r="BH1237" i="4"/>
  <c r="BJ1237" i="4" s="1"/>
  <c r="BH525" i="4"/>
  <c r="BJ525" i="4" s="1"/>
  <c r="BH743" i="4"/>
  <c r="BJ743" i="4" s="1"/>
  <c r="BH1396" i="4"/>
  <c r="BJ1396" i="4" s="1"/>
  <c r="BH1408" i="4"/>
  <c r="BJ1408" i="4" s="1"/>
  <c r="BH514" i="4"/>
  <c r="BJ514" i="4" s="1"/>
  <c r="BH1006" i="4"/>
  <c r="BJ1006" i="4" s="1"/>
  <c r="BH1155" i="4"/>
  <c r="BJ1155" i="4" s="1"/>
  <c r="BH1167" i="4"/>
  <c r="BJ1167" i="4" s="1"/>
  <c r="BH865" i="4"/>
  <c r="BJ865" i="4" s="1"/>
  <c r="BH913" i="4"/>
  <c r="BJ913" i="4" s="1"/>
  <c r="BH1211" i="4"/>
  <c r="BJ1211" i="4" s="1"/>
  <c r="BH1227" i="4"/>
  <c r="BJ1227" i="4" s="1"/>
  <c r="BH1460" i="4"/>
  <c r="BJ1460" i="4" s="1"/>
  <c r="BH1472" i="4"/>
  <c r="BJ1472" i="4" s="1"/>
  <c r="BH549" i="4"/>
  <c r="BJ549" i="4" s="1"/>
  <c r="BH756" i="4"/>
  <c r="BJ756" i="4" s="1"/>
  <c r="BH432" i="4"/>
  <c r="BJ432" i="4" s="1"/>
  <c r="BH1888" i="4"/>
  <c r="BJ1888" i="4" s="1"/>
  <c r="BH1106" i="4"/>
  <c r="BJ1106" i="4" s="1"/>
  <c r="BH1118" i="4"/>
  <c r="BJ1118" i="4" s="1"/>
  <c r="BH590" i="4"/>
  <c r="BJ590" i="4" s="1"/>
  <c r="BH606" i="4"/>
  <c r="BJ606" i="4" s="1"/>
  <c r="BH1205" i="4"/>
  <c r="BJ1205" i="4" s="1"/>
  <c r="BH1221" i="4"/>
  <c r="BJ1221" i="4" s="1"/>
  <c r="BH1540" i="4"/>
  <c r="BJ1540" i="4" s="1"/>
  <c r="BH1258" i="4"/>
  <c r="BJ1258" i="4" s="1"/>
  <c r="BH1698" i="4"/>
  <c r="BJ1698" i="4" s="1"/>
  <c r="BH956" i="4"/>
  <c r="BJ956" i="4" s="1"/>
  <c r="BH1389" i="4"/>
  <c r="BJ1389" i="4" s="1"/>
  <c r="BH962" i="4"/>
  <c r="BJ962" i="4" s="1"/>
  <c r="BH1476" i="4"/>
  <c r="BJ1476" i="4" s="1"/>
  <c r="BH1443" i="4"/>
  <c r="BJ1443" i="4" s="1"/>
  <c r="BH1838" i="4"/>
  <c r="BJ1838" i="4" s="1"/>
  <c r="BH730" i="4"/>
  <c r="BJ730" i="4" s="1"/>
  <c r="BH973" i="4"/>
  <c r="BJ973" i="4" s="1"/>
  <c r="BH1180" i="4"/>
  <c r="BJ1180" i="4" s="1"/>
  <c r="BH200" i="4"/>
  <c r="BJ200" i="4" s="1"/>
  <c r="BH1388" i="4"/>
  <c r="BJ1388" i="4" s="1"/>
  <c r="BH295" i="4"/>
  <c r="BJ295" i="4" s="1"/>
  <c r="BH1981" i="4"/>
  <c r="BJ1981" i="4" s="1"/>
  <c r="BH500" i="4"/>
  <c r="BJ500" i="4" s="1"/>
  <c r="BH1611" i="4"/>
  <c r="BJ1611" i="4" s="1"/>
  <c r="BH946" i="4"/>
  <c r="BJ946" i="4" s="1"/>
  <c r="BH958" i="4"/>
  <c r="BJ958" i="4" s="1"/>
  <c r="BH1527" i="4"/>
  <c r="BJ1527" i="4" s="1"/>
  <c r="BH1186" i="4"/>
  <c r="BJ1186" i="4" s="1"/>
  <c r="BH387" i="4"/>
  <c r="BJ387" i="4" s="1"/>
  <c r="BH556" i="4"/>
  <c r="BJ556" i="4" s="1"/>
  <c r="BH747" i="4"/>
  <c r="BJ747" i="4" s="1"/>
  <c r="BH299" i="4"/>
  <c r="BJ299" i="4" s="1"/>
  <c r="BH557" i="4"/>
  <c r="BJ557" i="4" s="1"/>
  <c r="BH104" i="4"/>
  <c r="BJ104" i="4" s="1"/>
  <c r="BH1292" i="4"/>
  <c r="BJ1292" i="4" s="1"/>
  <c r="BH167" i="4"/>
  <c r="BJ167" i="4" s="1"/>
  <c r="BH1885" i="4"/>
  <c r="BJ1885" i="4" s="1"/>
  <c r="BH724" i="4"/>
  <c r="BJ724" i="4" s="1"/>
  <c r="BH905" i="4"/>
  <c r="BJ905" i="4" s="1"/>
  <c r="BH538" i="4"/>
  <c r="BJ538" i="4" s="1"/>
  <c r="BH938" i="4"/>
  <c r="BJ938" i="4" s="1"/>
  <c r="BH116" i="4"/>
  <c r="BJ116" i="4" s="1"/>
  <c r="BH1083" i="4"/>
  <c r="BJ1083" i="4" s="1"/>
  <c r="BH183" i="4"/>
  <c r="BJ183" i="4" s="1"/>
  <c r="BH465" i="4"/>
  <c r="BJ465" i="4" s="1"/>
  <c r="BH349" i="4"/>
  <c r="BJ349" i="4" s="1"/>
  <c r="BH981" i="4"/>
  <c r="BJ981" i="4" s="1"/>
  <c r="BH1425" i="4"/>
  <c r="BJ1425" i="4" s="1"/>
  <c r="BH1510" i="4"/>
  <c r="BJ1510" i="4" s="1"/>
  <c r="BH1371" i="4"/>
  <c r="BJ1371" i="4" s="1"/>
  <c r="BH291" i="4"/>
  <c r="BJ291" i="4" s="1"/>
  <c r="BH588" i="4"/>
  <c r="BJ588" i="4" s="1"/>
  <c r="BH1732" i="4"/>
  <c r="BJ1732" i="4" s="1"/>
  <c r="BH235" i="4"/>
  <c r="BJ235" i="4" s="1"/>
  <c r="BH157" i="4"/>
  <c r="BJ157" i="4" s="1"/>
  <c r="BH1747" i="4"/>
  <c r="BJ1747" i="4" s="1"/>
  <c r="BH245" i="4"/>
  <c r="BJ245" i="4" s="1"/>
  <c r="BH1018" i="4"/>
  <c r="BJ1018" i="4" s="1"/>
  <c r="BH196" i="4"/>
  <c r="BJ196" i="4" s="1"/>
  <c r="BH1163" i="4"/>
  <c r="BJ1163" i="4" s="1"/>
  <c r="BH290" i="4"/>
  <c r="BJ290" i="4" s="1"/>
  <c r="BH897" i="4"/>
  <c r="BJ897" i="4" s="1"/>
  <c r="BH1726" i="4"/>
  <c r="BJ1726" i="4" s="1"/>
  <c r="BH1375" i="4"/>
  <c r="BJ1375" i="4" s="1"/>
  <c r="BH1403" i="4"/>
  <c r="BJ1403" i="4" s="1"/>
  <c r="BH139" i="4"/>
  <c r="BJ139" i="4" s="1"/>
  <c r="BH1534" i="4"/>
  <c r="BJ1534" i="4" s="1"/>
  <c r="BH174" i="4"/>
  <c r="BJ174" i="4" s="1"/>
  <c r="BH793" i="4"/>
  <c r="BJ793" i="4" s="1"/>
  <c r="BH536" i="4"/>
  <c r="BJ536" i="4" s="1"/>
  <c r="BH1671" i="4"/>
  <c r="BJ1671" i="4" s="1"/>
  <c r="BH273" i="4"/>
  <c r="BJ273" i="4" s="1"/>
  <c r="BH1790" i="4"/>
  <c r="BJ1790" i="4" s="1"/>
  <c r="BH885" i="4"/>
  <c r="BJ885" i="4" s="1"/>
  <c r="BH1953" i="4"/>
  <c r="BJ1953" i="4" s="1"/>
  <c r="BH1338" i="4"/>
  <c r="BJ1338" i="4" s="1"/>
  <c r="BH887" i="4"/>
  <c r="BJ887" i="4" s="1"/>
  <c r="BH2003" i="4"/>
  <c r="BJ2003" i="4" s="1"/>
  <c r="BH1036" i="4"/>
  <c r="BJ1036" i="4" s="1"/>
  <c r="BH267" i="4"/>
  <c r="BJ267" i="4" s="1"/>
  <c r="BH1630" i="4"/>
  <c r="BJ1630" i="4" s="1"/>
  <c r="BH302" i="4"/>
  <c r="BJ302" i="4" s="1"/>
  <c r="BH1177" i="4"/>
  <c r="BJ1177" i="4" s="1"/>
  <c r="BH1103" i="4"/>
  <c r="BJ1103" i="4" s="1"/>
  <c r="BH654" i="4"/>
  <c r="BJ654" i="4" s="1"/>
  <c r="BH1512" i="4"/>
  <c r="BJ1512" i="4" s="1"/>
  <c r="BH209" i="4"/>
  <c r="BJ209" i="4" s="1"/>
  <c r="BH1642" i="4"/>
  <c r="BJ1642" i="4" s="1"/>
  <c r="BH1951" i="4"/>
  <c r="BJ1951" i="4" s="1"/>
  <c r="BH1986" i="4"/>
  <c r="BJ1986" i="4" s="1"/>
  <c r="BH906" i="4"/>
  <c r="BJ906" i="4" s="1"/>
  <c r="BH1051" i="4"/>
  <c r="BJ1051" i="4" s="1"/>
  <c r="BH1334" i="4"/>
  <c r="BJ1334" i="4" s="1"/>
  <c r="BH686" i="4"/>
  <c r="BJ686" i="4" s="1"/>
  <c r="BH80" i="4"/>
  <c r="BJ80" i="4" s="1"/>
  <c r="BH1478" i="4"/>
  <c r="BJ1478" i="4" s="1"/>
  <c r="BH899" i="4"/>
  <c r="BJ899" i="4" s="1"/>
  <c r="BH400" i="4"/>
  <c r="BJ400" i="4" s="1"/>
  <c r="BH163" i="4"/>
  <c r="BJ163" i="4" s="1"/>
  <c r="BH964" i="4"/>
  <c r="BJ964" i="4" s="1"/>
  <c r="BH383" i="4"/>
  <c r="BJ383" i="4" s="1"/>
  <c r="BH29" i="4"/>
  <c r="BJ29" i="4" s="1"/>
  <c r="BH1142" i="4"/>
  <c r="BJ1142" i="4" s="1"/>
  <c r="BH1232" i="4"/>
  <c r="BJ1232" i="4" s="1"/>
  <c r="BH751" i="4"/>
  <c r="BJ751" i="4" s="1"/>
  <c r="BH212" i="4"/>
  <c r="BJ212" i="4" s="1"/>
  <c r="BH252" i="4"/>
  <c r="BJ252" i="4" s="1"/>
  <c r="BH822" i="4"/>
  <c r="BJ822" i="4" s="1"/>
  <c r="BH1267" i="4"/>
  <c r="BJ1267" i="4" s="1"/>
  <c r="BH54" i="4"/>
  <c r="BJ54" i="4" s="1"/>
  <c r="BH1451" i="4"/>
  <c r="BJ1451" i="4" s="1"/>
  <c r="BH1892" i="4"/>
  <c r="BJ1892" i="4" s="1"/>
  <c r="BH1288" i="4"/>
  <c r="BJ1288" i="4" s="1"/>
  <c r="BH1686" i="4"/>
  <c r="BJ1686" i="4" s="1"/>
  <c r="BH1836" i="4"/>
  <c r="BJ1836" i="4" s="1"/>
  <c r="BH289" i="4"/>
  <c r="BJ289" i="4" s="1"/>
  <c r="BH434" i="4"/>
  <c r="BJ434" i="4" s="1"/>
  <c r="BH1082" i="4"/>
  <c r="BJ1082" i="4" s="1"/>
  <c r="BH34" i="4"/>
  <c r="BJ34" i="4" s="1"/>
  <c r="BH1946" i="4"/>
  <c r="BJ1946" i="4" s="1"/>
  <c r="BH1958" i="4"/>
  <c r="BJ1958" i="4" s="1"/>
  <c r="BH838" i="4"/>
  <c r="BJ838" i="4" s="1"/>
  <c r="BH1868" i="4"/>
  <c r="BJ1868" i="4" s="1"/>
  <c r="BH983" i="4"/>
  <c r="BJ983" i="4" s="1"/>
  <c r="BH1947" i="4"/>
  <c r="BJ1947" i="4" s="1"/>
  <c r="BH1132" i="4"/>
  <c r="BJ1132" i="4" s="1"/>
  <c r="BH1187" i="4"/>
  <c r="BJ1187" i="4" s="1"/>
  <c r="BH1245" i="4"/>
  <c r="BJ1245" i="4" s="1"/>
  <c r="BH1562" i="4"/>
  <c r="BJ1562" i="4" s="1"/>
  <c r="BH953" i="4"/>
  <c r="BJ953" i="4" s="1"/>
  <c r="BH1354" i="4"/>
  <c r="BJ1354" i="4" s="1"/>
  <c r="BH1366" i="4"/>
  <c r="BJ1366" i="4" s="1"/>
  <c r="BH1455" i="4"/>
  <c r="BJ1455" i="4" s="1"/>
  <c r="BH1467" i="4"/>
  <c r="BJ1467" i="4" s="1"/>
  <c r="BH575" i="4"/>
  <c r="BJ575" i="4" s="1"/>
  <c r="BH797" i="4"/>
  <c r="BJ797" i="4" s="1"/>
  <c r="BH1453" i="4"/>
  <c r="BJ1453" i="4" s="1"/>
  <c r="BH1501" i="4"/>
  <c r="BJ1501" i="4" s="1"/>
  <c r="BH1620" i="4"/>
  <c r="BJ1620" i="4" s="1"/>
  <c r="BH1133" i="4"/>
  <c r="BJ1133" i="4" s="1"/>
  <c r="BH707" i="4"/>
  <c r="BJ707" i="4" s="1"/>
  <c r="BH719" i="4"/>
  <c r="BJ719" i="4" s="1"/>
  <c r="BH856" i="4"/>
  <c r="BJ856" i="4" s="1"/>
  <c r="BH868" i="4"/>
  <c r="BJ868" i="4" s="1"/>
  <c r="BH1450" i="4"/>
  <c r="BJ1450" i="4" s="1"/>
  <c r="BH1462" i="4"/>
  <c r="BJ1462" i="4" s="1"/>
  <c r="BH1551" i="4"/>
  <c r="BJ1551" i="4" s="1"/>
  <c r="BH1563" i="4"/>
  <c r="BJ1563" i="4" s="1"/>
  <c r="BH1406" i="4"/>
  <c r="BJ1406" i="4" s="1"/>
  <c r="BH727" i="4"/>
  <c r="BJ727" i="4" s="1"/>
  <c r="BH766" i="4"/>
  <c r="BJ766" i="4" s="1"/>
  <c r="BH1742" i="4"/>
  <c r="BJ1742" i="4" s="1"/>
  <c r="BH1310" i="4"/>
  <c r="BJ1310" i="4" s="1"/>
  <c r="BH1699" i="4"/>
  <c r="BJ1699" i="4" s="1"/>
  <c r="BH1143" i="4"/>
  <c r="BJ1143" i="4" s="1"/>
  <c r="BH1595" i="4"/>
  <c r="BJ1595" i="4" s="1"/>
  <c r="BH720" i="4"/>
  <c r="BJ720" i="4" s="1"/>
  <c r="BH1314" i="4"/>
  <c r="BJ1314" i="4" s="1"/>
  <c r="BH397" i="4"/>
  <c r="BJ397" i="4" s="1"/>
  <c r="BH1966" i="4"/>
  <c r="BJ1966" i="4" s="1"/>
  <c r="BH169" i="4"/>
  <c r="BJ169" i="4" s="1"/>
  <c r="BH1069" i="4"/>
  <c r="BJ1069" i="4" s="1"/>
  <c r="BH532" i="4"/>
  <c r="BJ532" i="4" s="1"/>
  <c r="BH1381" i="4"/>
  <c r="BJ1381" i="4" s="1"/>
  <c r="BH21" i="4"/>
  <c r="BJ21" i="4" s="1"/>
  <c r="BH277" i="4"/>
  <c r="BJ277" i="4" s="1"/>
  <c r="BH696" i="4"/>
  <c r="BJ696" i="4" s="1"/>
  <c r="BH708" i="4"/>
  <c r="BJ708" i="4" s="1"/>
  <c r="BH1821" i="4"/>
  <c r="BJ1821" i="4" s="1"/>
  <c r="BH847" i="4"/>
  <c r="BJ847" i="4" s="1"/>
  <c r="BH1322" i="4"/>
  <c r="BJ1322" i="4" s="1"/>
  <c r="BH1026" i="4"/>
  <c r="BJ1026" i="4" s="1"/>
  <c r="BH1038" i="4"/>
  <c r="BJ1038" i="4" s="1"/>
  <c r="BH1171" i="4"/>
  <c r="BJ1171" i="4" s="1"/>
  <c r="BH1382" i="4"/>
  <c r="BJ1382" i="4" s="1"/>
  <c r="BH1743" i="4"/>
  <c r="BJ1743" i="4" s="1"/>
  <c r="BH1920" i="4"/>
  <c r="BJ1920" i="4" s="1"/>
  <c r="BH403" i="4"/>
  <c r="BJ403" i="4" s="1"/>
  <c r="BH499" i="4"/>
  <c r="BJ499" i="4" s="1"/>
  <c r="BH884" i="4"/>
  <c r="BJ884" i="4" s="1"/>
  <c r="BH1973" i="4"/>
  <c r="BJ1973" i="4" s="1"/>
  <c r="BH118" i="4"/>
  <c r="BJ118" i="4" s="1"/>
  <c r="BH803" i="4"/>
  <c r="BJ803" i="4" s="1"/>
  <c r="BH123" i="4"/>
  <c r="BJ123" i="4" s="1"/>
  <c r="BH609" i="4"/>
  <c r="BJ609" i="4" s="1"/>
  <c r="BH1487" i="4"/>
  <c r="BJ1487" i="4" s="1"/>
  <c r="BH753" i="4"/>
  <c r="BJ753" i="4" s="1"/>
  <c r="BH1926" i="4"/>
  <c r="BJ1926" i="4" s="1"/>
  <c r="BH1129" i="4"/>
  <c r="BJ1129" i="4" s="1"/>
  <c r="BH150" i="4"/>
  <c r="BJ150" i="4" s="1"/>
  <c r="BH660" i="4"/>
  <c r="BJ660" i="4" s="1"/>
  <c r="BH669" i="4"/>
  <c r="BJ669" i="4" s="1"/>
  <c r="BH824" i="4"/>
  <c r="BJ824" i="4" s="1"/>
  <c r="BH672" i="4"/>
  <c r="BJ672" i="4" s="1"/>
  <c r="BH410" i="4"/>
  <c r="BJ410" i="4" s="1"/>
  <c r="BH1762" i="4"/>
  <c r="BJ1762" i="4" s="1"/>
  <c r="BH226" i="4"/>
  <c r="BJ226" i="4" s="1"/>
  <c r="BH1509" i="4"/>
  <c r="BJ1509" i="4" s="1"/>
  <c r="BH1213" i="4"/>
  <c r="BJ1213" i="4" s="1"/>
  <c r="BH653" i="4"/>
  <c r="BJ653" i="4" s="1"/>
  <c r="BH1123" i="4"/>
  <c r="BJ1123" i="4" s="1"/>
  <c r="BH142" i="4"/>
  <c r="BJ142" i="4" s="1"/>
  <c r="BH1447" i="4"/>
  <c r="BJ1447" i="4" s="1"/>
  <c r="BH987" i="4"/>
  <c r="BJ987" i="4" s="1"/>
  <c r="BH587" i="4"/>
  <c r="BJ587" i="4" s="1"/>
  <c r="BH1146" i="4"/>
  <c r="BJ1146" i="4" s="1"/>
  <c r="BH14" i="4"/>
  <c r="BJ14" i="4" s="1"/>
  <c r="BH488" i="4"/>
  <c r="BJ488" i="4" s="1"/>
  <c r="BH320" i="4"/>
  <c r="BJ320" i="4" s="1"/>
  <c r="BH1991" i="4"/>
  <c r="BJ1991" i="4" s="1"/>
  <c r="BH15" i="4"/>
  <c r="BJ15" i="4" s="1"/>
  <c r="BH794" i="4"/>
  <c r="BJ794" i="4" s="1"/>
  <c r="BH1754" i="4"/>
  <c r="BJ1754" i="4" s="1"/>
  <c r="BH1491" i="4"/>
  <c r="BJ1491" i="4" s="1"/>
  <c r="BH81" i="4"/>
  <c r="BJ81" i="4" s="1"/>
  <c r="BH1796" i="4"/>
  <c r="BJ1796" i="4" s="1"/>
  <c r="BH1410" i="4"/>
  <c r="BJ1410" i="4" s="1"/>
  <c r="BH1824" i="4"/>
  <c r="BJ1824" i="4" s="1"/>
  <c r="BH602" i="4"/>
  <c r="BJ602" i="4" s="1"/>
  <c r="BH1029" i="4"/>
  <c r="BJ1029" i="4" s="1"/>
  <c r="BH1207" i="4"/>
  <c r="BJ1207" i="4" s="1"/>
  <c r="BH1505" i="4"/>
  <c r="BJ1505" i="4" s="1"/>
  <c r="BH1046" i="4"/>
  <c r="BJ1046" i="4" s="1"/>
  <c r="BH648" i="4"/>
  <c r="BJ648" i="4" s="1"/>
  <c r="BH363" i="4"/>
  <c r="BJ363" i="4" s="1"/>
  <c r="BH1291" i="4"/>
  <c r="BJ1291" i="4" s="1"/>
  <c r="BH243" i="4"/>
  <c r="BJ243" i="4" s="1"/>
  <c r="BH1808" i="4"/>
  <c r="BJ1808" i="4" s="1"/>
  <c r="BH594" i="4"/>
  <c r="BJ594" i="4" s="1"/>
  <c r="BH1830" i="4"/>
  <c r="BJ1830" i="4" s="1"/>
  <c r="BH1988" i="4"/>
  <c r="BJ1988" i="4" s="1"/>
  <c r="BH72" i="4"/>
  <c r="BJ72" i="4" s="1"/>
  <c r="BH819" i="4"/>
  <c r="BJ819" i="4" s="1"/>
  <c r="BH1701" i="4"/>
  <c r="BJ1701" i="4" s="1"/>
  <c r="BH567" i="4"/>
  <c r="BJ567" i="4" s="1"/>
  <c r="BH298" i="4"/>
  <c r="BJ298" i="4" s="1"/>
  <c r="BH170" i="4"/>
  <c r="BJ170" i="4" s="1"/>
  <c r="BH1040" i="4"/>
  <c r="BJ1040" i="4" s="1"/>
  <c r="BH1896" i="4"/>
  <c r="BJ1896" i="4" s="1"/>
  <c r="BH258" i="4"/>
  <c r="BJ258" i="4" s="1"/>
  <c r="BH1608" i="4"/>
  <c r="BJ1608" i="4" s="1"/>
  <c r="BH379" i="4"/>
  <c r="BJ379" i="4" s="1"/>
  <c r="BH1541" i="4"/>
  <c r="BJ1541" i="4" s="1"/>
  <c r="BH268" i="4"/>
  <c r="BJ268" i="4" s="1"/>
  <c r="BH1459" i="4"/>
  <c r="BJ1459" i="4" s="1"/>
  <c r="BH280" i="4"/>
  <c r="BJ280" i="4" s="1"/>
  <c r="BH1486" i="4"/>
  <c r="BJ1486" i="4" s="1"/>
  <c r="BH61" i="4"/>
  <c r="BJ61" i="4" s="1"/>
  <c r="BH534" i="4"/>
  <c r="BJ534" i="4" s="1"/>
  <c r="BH509" i="4"/>
  <c r="BJ509" i="4" s="1"/>
  <c r="BH1094" i="4"/>
  <c r="BJ1094" i="4" s="1"/>
  <c r="BH574" i="4"/>
  <c r="BJ574" i="4" s="1"/>
  <c r="BH1802" i="4"/>
  <c r="BJ1802" i="4" s="1"/>
  <c r="BH1712" i="4"/>
  <c r="BJ1712" i="4" s="1"/>
  <c r="BH1097" i="4"/>
  <c r="BJ1097" i="4" s="1"/>
  <c r="BH1731" i="4"/>
  <c r="BJ1731" i="4" s="1"/>
  <c r="BH1230" i="4"/>
  <c r="BJ1230" i="4" s="1"/>
  <c r="BH1105" i="4"/>
  <c r="BJ1105" i="4" s="1"/>
  <c r="BH1508" i="4"/>
  <c r="BJ1508" i="4" s="1"/>
  <c r="BH1719" i="4"/>
  <c r="BJ1719" i="4" s="1"/>
  <c r="BH1849" i="4"/>
  <c r="BJ1849" i="4" s="1"/>
  <c r="BH50" i="4"/>
  <c r="BJ50" i="4" s="1"/>
  <c r="BH633" i="4"/>
  <c r="BJ633" i="4" s="1"/>
  <c r="BH1254" i="4"/>
  <c r="BJ1254" i="4" s="1"/>
  <c r="BH1588" i="4"/>
  <c r="BJ1588" i="4" s="1"/>
  <c r="BH89" i="4"/>
  <c r="BJ89" i="4" s="1"/>
  <c r="BH1837" i="4"/>
  <c r="BJ1837" i="4" s="1"/>
  <c r="BH802" i="4"/>
  <c r="BJ802" i="4" s="1"/>
  <c r="BH947" i="4"/>
  <c r="BJ947" i="4" s="1"/>
  <c r="BH1708" i="4"/>
  <c r="BJ1708" i="4" s="1"/>
  <c r="BH152" i="4"/>
  <c r="BJ152" i="4" s="1"/>
  <c r="BH1390" i="4"/>
  <c r="BJ1390" i="4" s="1"/>
  <c r="BH1648" i="4"/>
  <c r="BJ1648" i="4" s="1"/>
  <c r="BH1787" i="4"/>
  <c r="BJ1787" i="4" s="1"/>
  <c r="BH940" i="4"/>
  <c r="BJ940" i="4" s="1"/>
  <c r="BH1302" i="4"/>
  <c r="BJ1302" i="4" s="1"/>
  <c r="BH1902" i="4"/>
  <c r="BJ1902" i="4" s="1"/>
  <c r="BH1000" i="4"/>
  <c r="BJ1000" i="4" s="1"/>
  <c r="BH437" i="4"/>
  <c r="BJ437" i="4" s="1"/>
  <c r="BH1502" i="4"/>
  <c r="BJ1502" i="4" s="1"/>
  <c r="BH449" i="4"/>
  <c r="BJ449" i="4" s="1"/>
  <c r="BH310" i="4"/>
  <c r="BJ310" i="4" s="1"/>
  <c r="BH1223" i="4"/>
  <c r="BJ1223" i="4" s="1"/>
  <c r="BH418" i="4"/>
  <c r="BJ418" i="4" s="1"/>
  <c r="BH485" i="4"/>
  <c r="BJ485" i="4" s="1"/>
  <c r="BH270" i="4"/>
  <c r="BJ270" i="4" s="1"/>
  <c r="BH497" i="4"/>
  <c r="BJ497" i="4" s="1"/>
  <c r="BH236" i="4"/>
  <c r="BJ236" i="4" s="1"/>
  <c r="BH1088" i="4"/>
  <c r="BJ1088" i="4" s="1"/>
  <c r="BH1225" i="4"/>
  <c r="BJ1225" i="4" s="1"/>
  <c r="BH1812" i="4"/>
  <c r="BJ1812" i="4" s="1"/>
  <c r="BH486" i="4"/>
  <c r="BJ486" i="4" s="1"/>
  <c r="BH1015" i="4"/>
  <c r="BJ1015" i="4" s="1"/>
  <c r="BH1456" i="4"/>
  <c r="BJ1456" i="4" s="1"/>
  <c r="BH585" i="4"/>
  <c r="BJ585" i="4" s="1"/>
  <c r="BH949" i="4"/>
  <c r="BJ949" i="4" s="1"/>
  <c r="BH1238" i="4"/>
  <c r="BJ1238" i="4" s="1"/>
  <c r="BH1339" i="4"/>
  <c r="BJ1339" i="4" s="1"/>
  <c r="BH1823" i="4"/>
  <c r="BJ1823" i="4" s="1"/>
  <c r="BH263" i="4"/>
  <c r="BJ263" i="4" s="1"/>
  <c r="BH1922" i="4"/>
  <c r="BJ1922" i="4" s="1"/>
  <c r="BH929" i="4"/>
  <c r="BJ929" i="4" s="1"/>
  <c r="BH1243" i="4"/>
  <c r="BJ1243" i="4" s="1"/>
  <c r="BH83" i="4"/>
  <c r="BJ83" i="4" s="1"/>
  <c r="BH1848" i="4"/>
  <c r="BJ1848" i="4" s="1"/>
  <c r="BH611" i="4"/>
  <c r="BJ611" i="4" s="1"/>
  <c r="BH634" i="4"/>
  <c r="BJ634" i="4" s="1"/>
  <c r="BH1168" i="4"/>
  <c r="BJ1168" i="4" s="1"/>
  <c r="BH155" i="4"/>
  <c r="BJ155" i="4" s="1"/>
  <c r="BH190" i="4"/>
  <c r="BJ190" i="4" s="1"/>
  <c r="BH909" i="4"/>
  <c r="BJ909" i="4" s="1"/>
  <c r="BH1244" i="4"/>
  <c r="BJ1244" i="4" s="1"/>
  <c r="BH36" i="4"/>
  <c r="BJ36" i="4" s="1"/>
  <c r="BH1152" i="4"/>
  <c r="BJ1152" i="4" s="1"/>
  <c r="BH120" i="4"/>
  <c r="BJ120" i="4" s="1"/>
  <c r="BH867" i="4"/>
  <c r="BJ867" i="4" s="1"/>
  <c r="BH1489" i="4"/>
  <c r="BJ1489" i="4" s="1"/>
  <c r="BH132" i="4"/>
  <c r="BJ132" i="4" s="1"/>
  <c r="BH623" i="4"/>
  <c r="BJ623" i="4" s="1"/>
  <c r="BH1196" i="4"/>
  <c r="BJ1196" i="4" s="1"/>
  <c r="BH197" i="4"/>
  <c r="BJ197" i="4" s="1"/>
  <c r="BH1053" i="4"/>
  <c r="BJ1053" i="4" s="1"/>
  <c r="BH444" i="4"/>
  <c r="BJ444" i="4" s="1"/>
  <c r="BH1794" i="4"/>
  <c r="BJ1794" i="4" s="1"/>
  <c r="BH1194" i="4"/>
  <c r="BJ1194" i="4" s="1"/>
  <c r="BH1813" i="4"/>
  <c r="BJ1813" i="4" s="1"/>
  <c r="BH493" i="4"/>
  <c r="BJ493" i="4" s="1"/>
  <c r="BH138" i="4"/>
  <c r="BJ138" i="4" s="1"/>
  <c r="BH1402" i="4"/>
  <c r="BJ1402" i="4" s="1"/>
  <c r="BH126" i="4"/>
  <c r="BJ126" i="4" s="1"/>
  <c r="BH97" i="4"/>
  <c r="BJ97" i="4" s="1"/>
  <c r="BH128" i="4"/>
  <c r="BJ128" i="4" s="1"/>
  <c r="BH1811" i="4"/>
  <c r="BJ1811" i="4" s="1"/>
  <c r="BH655" i="4"/>
  <c r="BJ655" i="4" s="1"/>
  <c r="BH628" i="4"/>
  <c r="BJ628" i="4" s="1"/>
  <c r="BH972" i="4"/>
  <c r="BJ972" i="4" s="1"/>
  <c r="BH217" i="4"/>
  <c r="BJ217" i="4" s="1"/>
  <c r="BH264" i="4"/>
  <c r="BJ264" i="4" s="1"/>
  <c r="BH1882" i="4"/>
  <c r="BJ1882" i="4" s="1"/>
  <c r="BH1477" i="4"/>
  <c r="BJ1477" i="4" s="1"/>
  <c r="BH1068" i="4"/>
  <c r="BJ1068" i="4" s="1"/>
  <c r="BH1880" i="4"/>
  <c r="BJ1880" i="4" s="1"/>
  <c r="BH1333" i="4"/>
  <c r="BJ1333" i="4" s="1"/>
  <c r="BH852" i="4"/>
  <c r="BJ852" i="4" s="1"/>
  <c r="BH1942" i="4"/>
  <c r="BJ1942" i="4" s="1"/>
  <c r="BH1567" i="4"/>
  <c r="BJ1567" i="4" s="1"/>
  <c r="BH1545" i="4"/>
  <c r="BJ1545" i="4" s="1"/>
  <c r="BH2004" i="4"/>
  <c r="BJ2004" i="4" s="1"/>
  <c r="BH467" i="4"/>
  <c r="BJ467" i="4" s="1"/>
  <c r="BH1309" i="4"/>
  <c r="BJ1309" i="4" s="1"/>
  <c r="BH203" i="4"/>
  <c r="BJ203" i="4" s="1"/>
  <c r="BH723" i="4"/>
  <c r="BJ723" i="4" s="1"/>
  <c r="BH1284" i="4"/>
  <c r="BJ1284" i="4" s="1"/>
  <c r="BH1929" i="4"/>
  <c r="BJ1929" i="4" s="1"/>
  <c r="BH806" i="4"/>
  <c r="BJ806" i="4" s="1"/>
  <c r="BH960" i="4"/>
  <c r="BJ960" i="4" s="1"/>
  <c r="BH1948" i="4"/>
  <c r="BJ1948" i="4" s="1"/>
  <c r="A21" i="4"/>
  <c r="A23" i="4"/>
  <c r="P12" i="4" l="1"/>
  <c r="M13" i="4"/>
  <c r="AO56" i="2"/>
  <c r="AO58" i="2" s="1"/>
  <c r="AU56" i="2"/>
  <c r="AU58" i="2" s="1"/>
  <c r="AE56" i="2"/>
  <c r="AE58" i="2" s="1"/>
  <c r="AQ56" i="2"/>
  <c r="AQ58" i="2" s="1"/>
  <c r="AC56" i="2"/>
  <c r="AC58" i="2" s="1"/>
  <c r="AY56" i="2"/>
  <c r="AY58" i="2" s="1"/>
  <c r="AI56" i="2"/>
  <c r="AI58" i="2" s="1"/>
  <c r="AS56" i="2"/>
  <c r="AS58" i="2" s="1"/>
  <c r="AK56" i="2"/>
  <c r="AK58" i="2" s="1"/>
  <c r="AM56" i="2"/>
  <c r="AM58" i="2" s="1"/>
  <c r="AG56" i="2"/>
  <c r="AG58" i="2" s="1"/>
  <c r="AW56" i="2"/>
  <c r="AW58" i="2" s="1"/>
  <c r="G943" i="4"/>
  <c r="H943" i="4" s="1"/>
  <c r="G1207" i="4"/>
  <c r="H1207" i="4" s="1"/>
  <c r="G1271" i="4"/>
  <c r="H1271" i="4" s="1"/>
  <c r="G1299" i="4"/>
  <c r="H1299" i="4" s="1"/>
  <c r="G1315" i="4"/>
  <c r="H1315" i="4" s="1"/>
  <c r="G1331" i="4"/>
  <c r="H1331" i="4" s="1"/>
  <c r="G1347" i="4"/>
  <c r="H1347" i="4" s="1"/>
  <c r="G1367" i="4"/>
  <c r="H1367" i="4" s="1"/>
  <c r="G1387" i="4"/>
  <c r="H1387" i="4" s="1"/>
  <c r="G1403" i="4"/>
  <c r="H1403" i="4" s="1"/>
  <c r="G1419" i="4"/>
  <c r="H1419" i="4" s="1"/>
  <c r="G1435" i="4"/>
  <c r="H1435" i="4" s="1"/>
  <c r="G1455" i="4"/>
  <c r="H1455" i="4" s="1"/>
  <c r="G1475" i="4"/>
  <c r="H1475" i="4" s="1"/>
  <c r="G1495" i="4"/>
  <c r="H1495" i="4" s="1"/>
  <c r="G1511" i="4"/>
  <c r="H1511" i="4" s="1"/>
  <c r="G1531" i="4"/>
  <c r="H1531" i="4" s="1"/>
  <c r="G1547" i="4"/>
  <c r="H1547" i="4" s="1"/>
  <c r="G1563" i="4"/>
  <c r="H1563" i="4" s="1"/>
  <c r="G1579" i="4"/>
  <c r="H1579" i="4" s="1"/>
  <c r="G1599" i="4"/>
  <c r="H1599" i="4" s="1"/>
  <c r="G1615" i="4"/>
  <c r="H1615" i="4" s="1"/>
  <c r="G1631" i="4"/>
  <c r="H1631" i="4" s="1"/>
  <c r="G1651" i="4"/>
  <c r="H1651" i="4" s="1"/>
  <c r="G1667" i="4"/>
  <c r="H1667" i="4" s="1"/>
  <c r="G1683" i="4"/>
  <c r="H1683" i="4" s="1"/>
  <c r="G1703" i="4"/>
  <c r="H1703" i="4" s="1"/>
  <c r="G1727" i="4"/>
  <c r="H1727" i="4" s="1"/>
  <c r="G1743" i="4"/>
  <c r="H1743" i="4" s="1"/>
  <c r="G1759" i="4"/>
  <c r="H1759" i="4" s="1"/>
  <c r="G1775" i="4"/>
  <c r="H1775" i="4" s="1"/>
  <c r="G1791" i="4"/>
  <c r="H1791" i="4" s="1"/>
  <c r="G1807" i="4"/>
  <c r="H1807" i="4" s="1"/>
  <c r="G1823" i="4"/>
  <c r="H1823" i="4" s="1"/>
  <c r="G1843" i="4"/>
  <c r="H1843" i="4" s="1"/>
  <c r="G1863" i="4"/>
  <c r="H1863" i="4" s="1"/>
  <c r="G1879" i="4"/>
  <c r="H1879" i="4" s="1"/>
  <c r="G1895" i="4"/>
  <c r="H1895" i="4" s="1"/>
  <c r="G1911" i="4"/>
  <c r="H1911" i="4" s="1"/>
  <c r="G1927" i="4"/>
  <c r="H1927" i="4" s="1"/>
  <c r="G1943" i="4"/>
  <c r="H1943" i="4" s="1"/>
  <c r="G1959" i="4"/>
  <c r="H1959" i="4" s="1"/>
  <c r="G1975" i="4"/>
  <c r="H1975" i="4" s="1"/>
  <c r="G1991" i="4"/>
  <c r="H1991" i="4" s="1"/>
  <c r="G8" i="4"/>
  <c r="H8" i="4" s="1"/>
  <c r="G12" i="4"/>
  <c r="H12" i="4" s="1"/>
  <c r="G16" i="4"/>
  <c r="H16" i="4" s="1"/>
  <c r="G20" i="4"/>
  <c r="H20" i="4" s="1"/>
  <c r="G24" i="4"/>
  <c r="H24" i="4" s="1"/>
  <c r="G28" i="4"/>
  <c r="H28" i="4" s="1"/>
  <c r="G32" i="4"/>
  <c r="H32" i="4" s="1"/>
  <c r="G36" i="4"/>
  <c r="H36" i="4" s="1"/>
  <c r="G40" i="4"/>
  <c r="H40" i="4" s="1"/>
  <c r="G44" i="4"/>
  <c r="H44" i="4" s="1"/>
  <c r="G48" i="4"/>
  <c r="H48" i="4" s="1"/>
  <c r="G52" i="4"/>
  <c r="H52" i="4" s="1"/>
  <c r="G56" i="4"/>
  <c r="H56" i="4" s="1"/>
  <c r="G60" i="4"/>
  <c r="H60" i="4" s="1"/>
  <c r="G64" i="4"/>
  <c r="H64" i="4" s="1"/>
  <c r="G68" i="4"/>
  <c r="H68" i="4" s="1"/>
  <c r="G72" i="4"/>
  <c r="H72" i="4" s="1"/>
  <c r="G76" i="4"/>
  <c r="H76" i="4" s="1"/>
  <c r="G80" i="4"/>
  <c r="H80" i="4" s="1"/>
  <c r="G84" i="4"/>
  <c r="H84" i="4" s="1"/>
  <c r="G88" i="4"/>
  <c r="H88" i="4" s="1"/>
  <c r="G92" i="4"/>
  <c r="H92" i="4" s="1"/>
  <c r="G96" i="4"/>
  <c r="H96" i="4" s="1"/>
  <c r="G100" i="4"/>
  <c r="H100" i="4" s="1"/>
  <c r="G104" i="4"/>
  <c r="H104" i="4" s="1"/>
  <c r="G108" i="4"/>
  <c r="H108" i="4" s="1"/>
  <c r="G112" i="4"/>
  <c r="H112" i="4" s="1"/>
  <c r="G116" i="4"/>
  <c r="H116" i="4" s="1"/>
  <c r="G120" i="4"/>
  <c r="H120" i="4" s="1"/>
  <c r="G124" i="4"/>
  <c r="H124" i="4" s="1"/>
  <c r="G128" i="4"/>
  <c r="H128" i="4" s="1"/>
  <c r="G132" i="4"/>
  <c r="H132" i="4" s="1"/>
  <c r="G136" i="4"/>
  <c r="H136" i="4" s="1"/>
  <c r="G140" i="4"/>
  <c r="H140" i="4" s="1"/>
  <c r="G144" i="4"/>
  <c r="H144" i="4" s="1"/>
  <c r="G148" i="4"/>
  <c r="H148" i="4" s="1"/>
  <c r="G152" i="4"/>
  <c r="H152" i="4" s="1"/>
  <c r="G156" i="4"/>
  <c r="H156" i="4" s="1"/>
  <c r="G160" i="4"/>
  <c r="H160" i="4" s="1"/>
  <c r="G164" i="4"/>
  <c r="H164" i="4" s="1"/>
  <c r="G168" i="4"/>
  <c r="H168" i="4" s="1"/>
  <c r="G172" i="4"/>
  <c r="H172" i="4" s="1"/>
  <c r="G176" i="4"/>
  <c r="H176" i="4" s="1"/>
  <c r="G180" i="4"/>
  <c r="H180" i="4" s="1"/>
  <c r="G184" i="4"/>
  <c r="H184" i="4" s="1"/>
  <c r="G188" i="4"/>
  <c r="H188" i="4" s="1"/>
  <c r="G192" i="4"/>
  <c r="H192" i="4" s="1"/>
  <c r="G196" i="4"/>
  <c r="H196" i="4" s="1"/>
  <c r="G200" i="4"/>
  <c r="H200" i="4" s="1"/>
  <c r="G204" i="4"/>
  <c r="H204" i="4" s="1"/>
  <c r="G208" i="4"/>
  <c r="H208" i="4" s="1"/>
  <c r="G212" i="4"/>
  <c r="H212" i="4" s="1"/>
  <c r="G216" i="4"/>
  <c r="H216" i="4" s="1"/>
  <c r="G220" i="4"/>
  <c r="H220" i="4" s="1"/>
  <c r="G224" i="4"/>
  <c r="H224" i="4" s="1"/>
  <c r="G228" i="4"/>
  <c r="H228" i="4" s="1"/>
  <c r="G232" i="4"/>
  <c r="H232" i="4" s="1"/>
  <c r="G236" i="4"/>
  <c r="H236" i="4" s="1"/>
  <c r="G240" i="4"/>
  <c r="H240" i="4" s="1"/>
  <c r="G244" i="4"/>
  <c r="H244" i="4" s="1"/>
  <c r="G248" i="4"/>
  <c r="H248" i="4" s="1"/>
  <c r="G252" i="4"/>
  <c r="H252" i="4" s="1"/>
  <c r="G256" i="4"/>
  <c r="H256" i="4" s="1"/>
  <c r="G260" i="4"/>
  <c r="H260" i="4" s="1"/>
  <c r="G264" i="4"/>
  <c r="H264" i="4" s="1"/>
  <c r="G268" i="4"/>
  <c r="H268" i="4" s="1"/>
  <c r="G272" i="4"/>
  <c r="H272" i="4" s="1"/>
  <c r="G276" i="4"/>
  <c r="H276" i="4" s="1"/>
  <c r="G280" i="4"/>
  <c r="H280" i="4" s="1"/>
  <c r="G284" i="4"/>
  <c r="H284" i="4" s="1"/>
  <c r="G288" i="4"/>
  <c r="H288" i="4" s="1"/>
  <c r="G292" i="4"/>
  <c r="H292" i="4" s="1"/>
  <c r="G296" i="4"/>
  <c r="H296" i="4" s="1"/>
  <c r="G300" i="4"/>
  <c r="H300" i="4" s="1"/>
  <c r="G304" i="4"/>
  <c r="H304" i="4" s="1"/>
  <c r="G308" i="4"/>
  <c r="H308" i="4" s="1"/>
  <c r="G312" i="4"/>
  <c r="H312" i="4" s="1"/>
  <c r="G316" i="4"/>
  <c r="H316" i="4" s="1"/>
  <c r="G320" i="4"/>
  <c r="H320" i="4" s="1"/>
  <c r="G324" i="4"/>
  <c r="H324" i="4" s="1"/>
  <c r="G328" i="4"/>
  <c r="H328" i="4" s="1"/>
  <c r="G332" i="4"/>
  <c r="H332" i="4" s="1"/>
  <c r="G336" i="4"/>
  <c r="H336" i="4" s="1"/>
  <c r="G340" i="4"/>
  <c r="H340" i="4" s="1"/>
  <c r="G344" i="4"/>
  <c r="H344" i="4" s="1"/>
  <c r="G348" i="4"/>
  <c r="H348" i="4" s="1"/>
  <c r="G352" i="4"/>
  <c r="H352" i="4" s="1"/>
  <c r="G356" i="4"/>
  <c r="H356" i="4" s="1"/>
  <c r="G360" i="4"/>
  <c r="H360" i="4" s="1"/>
  <c r="G364" i="4"/>
  <c r="H364" i="4" s="1"/>
  <c r="G368" i="4"/>
  <c r="H368" i="4" s="1"/>
  <c r="G372" i="4"/>
  <c r="H372" i="4" s="1"/>
  <c r="G376" i="4"/>
  <c r="H376" i="4" s="1"/>
  <c r="G380" i="4"/>
  <c r="H380" i="4" s="1"/>
  <c r="G384" i="4"/>
  <c r="H384" i="4" s="1"/>
  <c r="G388" i="4"/>
  <c r="H388" i="4" s="1"/>
  <c r="G392" i="4"/>
  <c r="H392" i="4" s="1"/>
  <c r="G396" i="4"/>
  <c r="H396" i="4" s="1"/>
  <c r="G400" i="4"/>
  <c r="H400" i="4" s="1"/>
  <c r="G404" i="4"/>
  <c r="H404" i="4" s="1"/>
  <c r="G408" i="4"/>
  <c r="H408" i="4" s="1"/>
  <c r="G412" i="4"/>
  <c r="H412" i="4" s="1"/>
  <c r="G416" i="4"/>
  <c r="H416" i="4" s="1"/>
  <c r="G420" i="4"/>
  <c r="H420" i="4" s="1"/>
  <c r="G424" i="4"/>
  <c r="H424" i="4" s="1"/>
  <c r="G428" i="4"/>
  <c r="H428" i="4" s="1"/>
  <c r="G432" i="4"/>
  <c r="H432" i="4" s="1"/>
  <c r="G436" i="4"/>
  <c r="H436" i="4" s="1"/>
  <c r="G440" i="4"/>
  <c r="H440" i="4" s="1"/>
  <c r="G444" i="4"/>
  <c r="H444" i="4" s="1"/>
  <c r="G448" i="4"/>
  <c r="H448" i="4" s="1"/>
  <c r="G452" i="4"/>
  <c r="H452" i="4" s="1"/>
  <c r="G456" i="4"/>
  <c r="H456" i="4" s="1"/>
  <c r="G460" i="4"/>
  <c r="H460" i="4" s="1"/>
  <c r="G464" i="4"/>
  <c r="H464" i="4" s="1"/>
  <c r="G468" i="4"/>
  <c r="H468" i="4" s="1"/>
  <c r="G472" i="4"/>
  <c r="H472" i="4" s="1"/>
  <c r="G476" i="4"/>
  <c r="H476" i="4" s="1"/>
  <c r="G480" i="4"/>
  <c r="H480" i="4" s="1"/>
  <c r="G484" i="4"/>
  <c r="H484" i="4" s="1"/>
  <c r="G488" i="4"/>
  <c r="H488" i="4" s="1"/>
  <c r="G492" i="4"/>
  <c r="H492" i="4" s="1"/>
  <c r="G496" i="4"/>
  <c r="H496" i="4" s="1"/>
  <c r="G500" i="4"/>
  <c r="H500" i="4" s="1"/>
  <c r="G504" i="4"/>
  <c r="H504" i="4" s="1"/>
  <c r="G508" i="4"/>
  <c r="H508" i="4" s="1"/>
  <c r="G512" i="4"/>
  <c r="H512" i="4" s="1"/>
  <c r="G516" i="4"/>
  <c r="H516" i="4" s="1"/>
  <c r="G520" i="4"/>
  <c r="H520" i="4" s="1"/>
  <c r="G524" i="4"/>
  <c r="H524" i="4" s="1"/>
  <c r="G528" i="4"/>
  <c r="H528" i="4" s="1"/>
  <c r="G532" i="4"/>
  <c r="H532" i="4" s="1"/>
  <c r="G536" i="4"/>
  <c r="H536" i="4" s="1"/>
  <c r="G540" i="4"/>
  <c r="H540" i="4" s="1"/>
  <c r="G544" i="4"/>
  <c r="H544" i="4" s="1"/>
  <c r="G548" i="4"/>
  <c r="H548" i="4" s="1"/>
  <c r="G552" i="4"/>
  <c r="H552" i="4" s="1"/>
  <c r="G556" i="4"/>
  <c r="H556" i="4" s="1"/>
  <c r="G560" i="4"/>
  <c r="H560" i="4" s="1"/>
  <c r="G564" i="4"/>
  <c r="H564" i="4" s="1"/>
  <c r="G568" i="4"/>
  <c r="H568" i="4" s="1"/>
  <c r="G572" i="4"/>
  <c r="H572" i="4" s="1"/>
  <c r="G576" i="4"/>
  <c r="H576" i="4" s="1"/>
  <c r="G580" i="4"/>
  <c r="H580" i="4" s="1"/>
  <c r="G584" i="4"/>
  <c r="H584" i="4" s="1"/>
  <c r="G588" i="4"/>
  <c r="H588" i="4" s="1"/>
  <c r="G592" i="4"/>
  <c r="H592" i="4" s="1"/>
  <c r="G596" i="4"/>
  <c r="H596" i="4" s="1"/>
  <c r="G600" i="4"/>
  <c r="H600" i="4" s="1"/>
  <c r="G604" i="4"/>
  <c r="H604" i="4" s="1"/>
  <c r="G608" i="4"/>
  <c r="H608" i="4" s="1"/>
  <c r="G612" i="4"/>
  <c r="H612" i="4" s="1"/>
  <c r="G616" i="4"/>
  <c r="H616" i="4" s="1"/>
  <c r="G620" i="4"/>
  <c r="H620" i="4" s="1"/>
  <c r="G624" i="4"/>
  <c r="H624" i="4" s="1"/>
  <c r="G628" i="4"/>
  <c r="H628" i="4" s="1"/>
  <c r="G632" i="4"/>
  <c r="H632" i="4" s="1"/>
  <c r="G636" i="4"/>
  <c r="H636" i="4" s="1"/>
  <c r="G640" i="4"/>
  <c r="H640" i="4" s="1"/>
  <c r="G644" i="4"/>
  <c r="H644" i="4" s="1"/>
  <c r="G648" i="4"/>
  <c r="H648" i="4" s="1"/>
  <c r="G652" i="4"/>
  <c r="H652" i="4" s="1"/>
  <c r="G656" i="4"/>
  <c r="H656" i="4" s="1"/>
  <c r="G660" i="4"/>
  <c r="H660" i="4" s="1"/>
  <c r="G664" i="4"/>
  <c r="H664" i="4" s="1"/>
  <c r="G668" i="4"/>
  <c r="H668" i="4" s="1"/>
  <c r="G672" i="4"/>
  <c r="H672" i="4" s="1"/>
  <c r="G676" i="4"/>
  <c r="H676" i="4" s="1"/>
  <c r="G680" i="4"/>
  <c r="H680" i="4" s="1"/>
  <c r="G684" i="4"/>
  <c r="H684" i="4" s="1"/>
  <c r="G688" i="4"/>
  <c r="H688" i="4" s="1"/>
  <c r="G692" i="4"/>
  <c r="H692" i="4" s="1"/>
  <c r="G696" i="4"/>
  <c r="H696" i="4" s="1"/>
  <c r="G700" i="4"/>
  <c r="H700" i="4" s="1"/>
  <c r="G704" i="4"/>
  <c r="H704" i="4" s="1"/>
  <c r="G708" i="4"/>
  <c r="H708" i="4" s="1"/>
  <c r="G712" i="4"/>
  <c r="H712" i="4" s="1"/>
  <c r="G716" i="4"/>
  <c r="H716" i="4" s="1"/>
  <c r="G720" i="4"/>
  <c r="H720" i="4" s="1"/>
  <c r="G724" i="4"/>
  <c r="H724" i="4" s="1"/>
  <c r="G728" i="4"/>
  <c r="H728" i="4" s="1"/>
  <c r="G732" i="4"/>
  <c r="H732" i="4" s="1"/>
  <c r="G736" i="4"/>
  <c r="H736" i="4" s="1"/>
  <c r="G740" i="4"/>
  <c r="H740" i="4" s="1"/>
  <c r="G744" i="4"/>
  <c r="H744" i="4" s="1"/>
  <c r="G748" i="4"/>
  <c r="H748" i="4" s="1"/>
  <c r="G752" i="4"/>
  <c r="H752" i="4" s="1"/>
  <c r="G756" i="4"/>
  <c r="H756" i="4" s="1"/>
  <c r="G760" i="4"/>
  <c r="H760" i="4" s="1"/>
  <c r="G764" i="4"/>
  <c r="H764" i="4" s="1"/>
  <c r="G768" i="4"/>
  <c r="H768" i="4" s="1"/>
  <c r="G772" i="4"/>
  <c r="H772" i="4" s="1"/>
  <c r="G776" i="4"/>
  <c r="H776" i="4" s="1"/>
  <c r="G780" i="4"/>
  <c r="H780" i="4" s="1"/>
  <c r="G784" i="4"/>
  <c r="H784" i="4" s="1"/>
  <c r="G788" i="4"/>
  <c r="H788" i="4" s="1"/>
  <c r="G792" i="4"/>
  <c r="H792" i="4" s="1"/>
  <c r="G796" i="4"/>
  <c r="H796" i="4" s="1"/>
  <c r="G800" i="4"/>
  <c r="H800" i="4" s="1"/>
  <c r="G804" i="4"/>
  <c r="H804" i="4" s="1"/>
  <c r="G808" i="4"/>
  <c r="H808" i="4" s="1"/>
  <c r="G812" i="4"/>
  <c r="H812" i="4" s="1"/>
  <c r="G816" i="4"/>
  <c r="H816" i="4" s="1"/>
  <c r="G820" i="4"/>
  <c r="H820" i="4" s="1"/>
  <c r="G824" i="4"/>
  <c r="H824" i="4" s="1"/>
  <c r="G828" i="4"/>
  <c r="H828" i="4" s="1"/>
  <c r="G832" i="4"/>
  <c r="H832" i="4" s="1"/>
  <c r="G836" i="4"/>
  <c r="H836" i="4" s="1"/>
  <c r="G840" i="4"/>
  <c r="H840" i="4" s="1"/>
  <c r="G844" i="4"/>
  <c r="H844" i="4" s="1"/>
  <c r="G848" i="4"/>
  <c r="H848" i="4" s="1"/>
  <c r="G852" i="4"/>
  <c r="H852" i="4" s="1"/>
  <c r="G856" i="4"/>
  <c r="H856" i="4" s="1"/>
  <c r="G860" i="4"/>
  <c r="H860" i="4" s="1"/>
  <c r="G864" i="4"/>
  <c r="H864" i="4" s="1"/>
  <c r="G868" i="4"/>
  <c r="H868" i="4" s="1"/>
  <c r="G872" i="4"/>
  <c r="H872" i="4" s="1"/>
  <c r="G876" i="4"/>
  <c r="H876" i="4" s="1"/>
  <c r="G880" i="4"/>
  <c r="H880" i="4" s="1"/>
  <c r="G884" i="4"/>
  <c r="H884" i="4" s="1"/>
  <c r="G888" i="4"/>
  <c r="H888" i="4" s="1"/>
  <c r="G892" i="4"/>
  <c r="H892" i="4" s="1"/>
  <c r="G896" i="4"/>
  <c r="H896" i="4" s="1"/>
  <c r="G900" i="4"/>
  <c r="H900" i="4" s="1"/>
  <c r="G904" i="4"/>
  <c r="H904" i="4" s="1"/>
  <c r="G908" i="4"/>
  <c r="H908" i="4" s="1"/>
  <c r="G912" i="4"/>
  <c r="H912" i="4" s="1"/>
  <c r="G916" i="4"/>
  <c r="H916" i="4" s="1"/>
  <c r="G920" i="4"/>
  <c r="H920" i="4" s="1"/>
  <c r="G924" i="4"/>
  <c r="H924" i="4" s="1"/>
  <c r="G928" i="4"/>
  <c r="H928" i="4" s="1"/>
  <c r="G932" i="4"/>
  <c r="H932" i="4" s="1"/>
  <c r="G936" i="4"/>
  <c r="H936" i="4" s="1"/>
  <c r="G940" i="4"/>
  <c r="H940" i="4" s="1"/>
  <c r="G944" i="4"/>
  <c r="H944" i="4" s="1"/>
  <c r="G948" i="4"/>
  <c r="H948" i="4" s="1"/>
  <c r="G952" i="4"/>
  <c r="H952" i="4" s="1"/>
  <c r="G956" i="4"/>
  <c r="H956" i="4" s="1"/>
  <c r="G960" i="4"/>
  <c r="H960" i="4" s="1"/>
  <c r="G964" i="4"/>
  <c r="H964" i="4" s="1"/>
  <c r="G968" i="4"/>
  <c r="H968" i="4" s="1"/>
  <c r="G972" i="4"/>
  <c r="H972" i="4" s="1"/>
  <c r="G976" i="4"/>
  <c r="H976" i="4" s="1"/>
  <c r="G980" i="4"/>
  <c r="H980" i="4" s="1"/>
  <c r="G984" i="4"/>
  <c r="H984" i="4" s="1"/>
  <c r="G988" i="4"/>
  <c r="H988" i="4" s="1"/>
  <c r="G992" i="4"/>
  <c r="H992" i="4" s="1"/>
  <c r="G996" i="4"/>
  <c r="H996" i="4" s="1"/>
  <c r="G1000" i="4"/>
  <c r="H1000" i="4" s="1"/>
  <c r="G1004" i="4"/>
  <c r="H1004" i="4" s="1"/>
  <c r="G1008" i="4"/>
  <c r="H1008" i="4" s="1"/>
  <c r="G1012" i="4"/>
  <c r="H1012" i="4" s="1"/>
  <c r="G1016" i="4"/>
  <c r="H1016" i="4" s="1"/>
  <c r="G1020" i="4"/>
  <c r="H1020" i="4" s="1"/>
  <c r="G1024" i="4"/>
  <c r="H1024" i="4" s="1"/>
  <c r="G1028" i="4"/>
  <c r="H1028" i="4" s="1"/>
  <c r="G1032" i="4"/>
  <c r="H1032" i="4" s="1"/>
  <c r="G1036" i="4"/>
  <c r="H1036" i="4" s="1"/>
  <c r="G1040" i="4"/>
  <c r="H1040" i="4" s="1"/>
  <c r="G1044" i="4"/>
  <c r="H1044" i="4" s="1"/>
  <c r="G1048" i="4"/>
  <c r="H1048" i="4" s="1"/>
  <c r="G1052" i="4"/>
  <c r="H1052" i="4" s="1"/>
  <c r="G1056" i="4"/>
  <c r="H1056" i="4" s="1"/>
  <c r="G1060" i="4"/>
  <c r="H1060" i="4" s="1"/>
  <c r="G1064" i="4"/>
  <c r="H1064" i="4" s="1"/>
  <c r="G1068" i="4"/>
  <c r="H1068" i="4" s="1"/>
  <c r="G1072" i="4"/>
  <c r="H1072" i="4" s="1"/>
  <c r="G1076" i="4"/>
  <c r="H1076" i="4" s="1"/>
  <c r="G1080" i="4"/>
  <c r="H1080" i="4" s="1"/>
  <c r="G1084" i="4"/>
  <c r="H1084" i="4" s="1"/>
  <c r="G1088" i="4"/>
  <c r="H1088" i="4" s="1"/>
  <c r="G1092" i="4"/>
  <c r="H1092" i="4" s="1"/>
  <c r="G1096" i="4"/>
  <c r="H1096" i="4" s="1"/>
  <c r="G1100" i="4"/>
  <c r="H1100" i="4" s="1"/>
  <c r="G1104" i="4"/>
  <c r="H1104" i="4" s="1"/>
  <c r="G1108" i="4"/>
  <c r="H1108" i="4" s="1"/>
  <c r="G1112" i="4"/>
  <c r="H1112" i="4" s="1"/>
  <c r="G1116" i="4"/>
  <c r="H1116" i="4" s="1"/>
  <c r="G1120" i="4"/>
  <c r="H1120" i="4" s="1"/>
  <c r="G1124" i="4"/>
  <c r="H1124" i="4" s="1"/>
  <c r="G1128" i="4"/>
  <c r="H1128" i="4" s="1"/>
  <c r="G1132" i="4"/>
  <c r="H1132" i="4" s="1"/>
  <c r="G1136" i="4"/>
  <c r="H1136" i="4" s="1"/>
  <c r="G1140" i="4"/>
  <c r="H1140" i="4" s="1"/>
  <c r="G1144" i="4"/>
  <c r="H1144" i="4" s="1"/>
  <c r="G1148" i="4"/>
  <c r="H1148" i="4" s="1"/>
  <c r="G1152" i="4"/>
  <c r="H1152" i="4" s="1"/>
  <c r="G1156" i="4"/>
  <c r="H1156" i="4" s="1"/>
  <c r="G1160" i="4"/>
  <c r="H1160" i="4" s="1"/>
  <c r="G1164" i="4"/>
  <c r="H1164" i="4" s="1"/>
  <c r="G1168" i="4"/>
  <c r="H1168" i="4" s="1"/>
  <c r="G1172" i="4"/>
  <c r="H1172" i="4" s="1"/>
  <c r="G1176" i="4"/>
  <c r="H1176" i="4" s="1"/>
  <c r="G1180" i="4"/>
  <c r="H1180" i="4" s="1"/>
  <c r="G1184" i="4"/>
  <c r="H1184" i="4" s="1"/>
  <c r="G1188" i="4"/>
  <c r="H1188" i="4" s="1"/>
  <c r="G1192" i="4"/>
  <c r="H1192" i="4" s="1"/>
  <c r="G1196" i="4"/>
  <c r="H1196" i="4" s="1"/>
  <c r="G1200" i="4"/>
  <c r="H1200" i="4" s="1"/>
  <c r="G1204" i="4"/>
  <c r="H1204" i="4" s="1"/>
  <c r="G1208" i="4"/>
  <c r="H1208" i="4" s="1"/>
  <c r="G1212" i="4"/>
  <c r="H1212" i="4" s="1"/>
  <c r="G1216" i="4"/>
  <c r="H1216" i="4" s="1"/>
  <c r="G1220" i="4"/>
  <c r="H1220" i="4" s="1"/>
  <c r="G1224" i="4"/>
  <c r="H1224" i="4" s="1"/>
  <c r="G1228" i="4"/>
  <c r="H1228" i="4" s="1"/>
  <c r="G1232" i="4"/>
  <c r="H1232" i="4" s="1"/>
  <c r="G1236" i="4"/>
  <c r="H1236" i="4" s="1"/>
  <c r="G1240" i="4"/>
  <c r="H1240" i="4" s="1"/>
  <c r="G1244" i="4"/>
  <c r="H1244" i="4" s="1"/>
  <c r="G1248" i="4"/>
  <c r="H1248" i="4" s="1"/>
  <c r="G1252" i="4"/>
  <c r="H1252" i="4" s="1"/>
  <c r="G1256" i="4"/>
  <c r="H1256" i="4" s="1"/>
  <c r="G1260" i="4"/>
  <c r="H1260" i="4" s="1"/>
  <c r="G1264" i="4"/>
  <c r="H1264" i="4" s="1"/>
  <c r="G1268" i="4"/>
  <c r="H1268" i="4" s="1"/>
  <c r="G1272" i="4"/>
  <c r="H1272" i="4" s="1"/>
  <c r="G1276" i="4"/>
  <c r="H1276" i="4" s="1"/>
  <c r="G1280" i="4"/>
  <c r="H1280" i="4" s="1"/>
  <c r="G1284" i="4"/>
  <c r="H1284" i="4" s="1"/>
  <c r="G1288" i="4"/>
  <c r="H1288" i="4" s="1"/>
  <c r="G1292" i="4"/>
  <c r="H1292" i="4" s="1"/>
  <c r="G1296" i="4"/>
  <c r="H1296" i="4" s="1"/>
  <c r="G1300" i="4"/>
  <c r="H1300" i="4" s="1"/>
  <c r="G1304" i="4"/>
  <c r="H1304" i="4" s="1"/>
  <c r="G1308" i="4"/>
  <c r="H1308" i="4" s="1"/>
  <c r="G1312" i="4"/>
  <c r="H1312" i="4" s="1"/>
  <c r="G1316" i="4"/>
  <c r="H1316" i="4" s="1"/>
  <c r="G1320" i="4"/>
  <c r="H1320" i="4" s="1"/>
  <c r="G1324" i="4"/>
  <c r="H1324" i="4" s="1"/>
  <c r="G1328" i="4"/>
  <c r="H1328" i="4" s="1"/>
  <c r="G1332" i="4"/>
  <c r="H1332" i="4" s="1"/>
  <c r="G1336" i="4"/>
  <c r="H1336" i="4" s="1"/>
  <c r="G1340" i="4"/>
  <c r="H1340" i="4" s="1"/>
  <c r="G1344" i="4"/>
  <c r="H1344" i="4" s="1"/>
  <c r="G1348" i="4"/>
  <c r="H1348" i="4" s="1"/>
  <c r="G1352" i="4"/>
  <c r="H1352" i="4" s="1"/>
  <c r="G1356" i="4"/>
  <c r="H1356" i="4" s="1"/>
  <c r="G1360" i="4"/>
  <c r="H1360" i="4" s="1"/>
  <c r="G1364" i="4"/>
  <c r="H1364" i="4" s="1"/>
  <c r="G1368" i="4"/>
  <c r="H1368" i="4" s="1"/>
  <c r="G1372" i="4"/>
  <c r="H1372" i="4" s="1"/>
  <c r="G1376" i="4"/>
  <c r="H1376" i="4" s="1"/>
  <c r="G1380" i="4"/>
  <c r="H1380" i="4" s="1"/>
  <c r="G1384" i="4"/>
  <c r="H1384" i="4" s="1"/>
  <c r="G1388" i="4"/>
  <c r="H1388" i="4" s="1"/>
  <c r="G1392" i="4"/>
  <c r="H1392" i="4" s="1"/>
  <c r="G1396" i="4"/>
  <c r="H1396" i="4" s="1"/>
  <c r="G1400" i="4"/>
  <c r="H1400" i="4" s="1"/>
  <c r="G1404" i="4"/>
  <c r="H1404" i="4" s="1"/>
  <c r="G1408" i="4"/>
  <c r="H1408" i="4" s="1"/>
  <c r="G1412" i="4"/>
  <c r="H1412" i="4" s="1"/>
  <c r="G1416" i="4"/>
  <c r="H1416" i="4" s="1"/>
  <c r="G1420" i="4"/>
  <c r="H1420" i="4" s="1"/>
  <c r="G1424" i="4"/>
  <c r="H1424" i="4" s="1"/>
  <c r="G1428" i="4"/>
  <c r="H1428" i="4" s="1"/>
  <c r="G1432" i="4"/>
  <c r="H1432" i="4" s="1"/>
  <c r="G1436" i="4"/>
  <c r="H1436" i="4" s="1"/>
  <c r="G1440" i="4"/>
  <c r="H1440" i="4" s="1"/>
  <c r="G1444" i="4"/>
  <c r="H1444" i="4" s="1"/>
  <c r="G1448" i="4"/>
  <c r="H1448" i="4" s="1"/>
  <c r="G1452" i="4"/>
  <c r="H1452" i="4" s="1"/>
  <c r="G1456" i="4"/>
  <c r="H1456" i="4" s="1"/>
  <c r="G1460" i="4"/>
  <c r="H1460" i="4" s="1"/>
  <c r="G1464" i="4"/>
  <c r="H1464" i="4" s="1"/>
  <c r="G1468" i="4"/>
  <c r="H1468" i="4" s="1"/>
  <c r="G1472" i="4"/>
  <c r="H1472" i="4" s="1"/>
  <c r="G1476" i="4"/>
  <c r="H1476" i="4" s="1"/>
  <c r="G1480" i="4"/>
  <c r="H1480" i="4" s="1"/>
  <c r="G1484" i="4"/>
  <c r="H1484" i="4" s="1"/>
  <c r="G1488" i="4"/>
  <c r="H1488" i="4" s="1"/>
  <c r="G1492" i="4"/>
  <c r="H1492" i="4" s="1"/>
  <c r="G1496" i="4"/>
  <c r="H1496" i="4" s="1"/>
  <c r="G1500" i="4"/>
  <c r="H1500" i="4" s="1"/>
  <c r="G1504" i="4"/>
  <c r="H1504" i="4" s="1"/>
  <c r="G1508" i="4"/>
  <c r="H1508" i="4" s="1"/>
  <c r="G1512" i="4"/>
  <c r="H1512" i="4" s="1"/>
  <c r="G1516" i="4"/>
  <c r="H1516" i="4" s="1"/>
  <c r="G1520" i="4"/>
  <c r="H1520" i="4" s="1"/>
  <c r="G1524" i="4"/>
  <c r="H1524" i="4" s="1"/>
  <c r="G1528" i="4"/>
  <c r="H1528" i="4" s="1"/>
  <c r="G1532" i="4"/>
  <c r="H1532" i="4" s="1"/>
  <c r="G1536" i="4"/>
  <c r="H1536" i="4" s="1"/>
  <c r="G1540" i="4"/>
  <c r="H1540" i="4" s="1"/>
  <c r="G1544" i="4"/>
  <c r="H1544" i="4" s="1"/>
  <c r="G1548" i="4"/>
  <c r="H1548" i="4" s="1"/>
  <c r="G1552" i="4"/>
  <c r="H1552" i="4" s="1"/>
  <c r="G1556" i="4"/>
  <c r="H1556" i="4" s="1"/>
  <c r="G1560" i="4"/>
  <c r="H1560" i="4" s="1"/>
  <c r="G1564" i="4"/>
  <c r="H1564" i="4" s="1"/>
  <c r="G1568" i="4"/>
  <c r="H1568" i="4" s="1"/>
  <c r="G1572" i="4"/>
  <c r="H1572" i="4" s="1"/>
  <c r="G1576" i="4"/>
  <c r="H1576" i="4" s="1"/>
  <c r="G1580" i="4"/>
  <c r="H1580" i="4" s="1"/>
  <c r="G1584" i="4"/>
  <c r="H1584" i="4" s="1"/>
  <c r="G1588" i="4"/>
  <c r="H1588" i="4" s="1"/>
  <c r="G1592" i="4"/>
  <c r="H1592" i="4" s="1"/>
  <c r="G1596" i="4"/>
  <c r="H1596" i="4" s="1"/>
  <c r="G1600" i="4"/>
  <c r="H1600" i="4" s="1"/>
  <c r="G1604" i="4"/>
  <c r="H1604" i="4" s="1"/>
  <c r="G1608" i="4"/>
  <c r="H1608" i="4" s="1"/>
  <c r="G1612" i="4"/>
  <c r="H1612" i="4" s="1"/>
  <c r="G1616" i="4"/>
  <c r="H1616" i="4" s="1"/>
  <c r="G1620" i="4"/>
  <c r="H1620" i="4" s="1"/>
  <c r="G1624" i="4"/>
  <c r="H1624" i="4" s="1"/>
  <c r="G1628" i="4"/>
  <c r="H1628" i="4" s="1"/>
  <c r="G1632" i="4"/>
  <c r="H1632" i="4" s="1"/>
  <c r="G1636" i="4"/>
  <c r="H1636" i="4" s="1"/>
  <c r="G1640" i="4"/>
  <c r="H1640" i="4" s="1"/>
  <c r="G1644" i="4"/>
  <c r="H1644" i="4" s="1"/>
  <c r="G1648" i="4"/>
  <c r="H1648" i="4" s="1"/>
  <c r="G1652" i="4"/>
  <c r="H1652" i="4" s="1"/>
  <c r="G1656" i="4"/>
  <c r="H1656" i="4" s="1"/>
  <c r="G1660" i="4"/>
  <c r="H1660" i="4" s="1"/>
  <c r="G1664" i="4"/>
  <c r="H1664" i="4" s="1"/>
  <c r="G1668" i="4"/>
  <c r="H1668" i="4" s="1"/>
  <c r="G1672" i="4"/>
  <c r="H1672" i="4" s="1"/>
  <c r="G1676" i="4"/>
  <c r="H1676" i="4" s="1"/>
  <c r="G1680" i="4"/>
  <c r="H1680" i="4" s="1"/>
  <c r="G1684" i="4"/>
  <c r="H1684" i="4" s="1"/>
  <c r="G1688" i="4"/>
  <c r="H1688" i="4" s="1"/>
  <c r="G1692" i="4"/>
  <c r="H1692" i="4" s="1"/>
  <c r="G1696" i="4"/>
  <c r="H1696" i="4" s="1"/>
  <c r="G1700" i="4"/>
  <c r="H1700" i="4" s="1"/>
  <c r="G1704" i="4"/>
  <c r="H1704" i="4" s="1"/>
  <c r="G1708" i="4"/>
  <c r="H1708" i="4" s="1"/>
  <c r="G1712" i="4"/>
  <c r="H1712" i="4" s="1"/>
  <c r="G1716" i="4"/>
  <c r="H1716" i="4" s="1"/>
  <c r="G1720" i="4"/>
  <c r="H1720" i="4" s="1"/>
  <c r="G1724" i="4"/>
  <c r="H1724" i="4" s="1"/>
  <c r="G1728" i="4"/>
  <c r="H1728" i="4" s="1"/>
  <c r="G1732" i="4"/>
  <c r="H1732" i="4" s="1"/>
  <c r="G1736" i="4"/>
  <c r="H1736" i="4" s="1"/>
  <c r="G1740" i="4"/>
  <c r="H1740" i="4" s="1"/>
  <c r="G1744" i="4"/>
  <c r="H1744" i="4" s="1"/>
  <c r="G1748" i="4"/>
  <c r="H1748" i="4" s="1"/>
  <c r="G1752" i="4"/>
  <c r="H1752" i="4" s="1"/>
  <c r="G1756" i="4"/>
  <c r="H1756" i="4" s="1"/>
  <c r="G1760" i="4"/>
  <c r="H1760" i="4" s="1"/>
  <c r="G1764" i="4"/>
  <c r="H1764" i="4" s="1"/>
  <c r="G1768" i="4"/>
  <c r="H1768" i="4" s="1"/>
  <c r="G1772" i="4"/>
  <c r="H1772" i="4" s="1"/>
  <c r="G1776" i="4"/>
  <c r="H1776" i="4" s="1"/>
  <c r="G1780" i="4"/>
  <c r="H1780" i="4" s="1"/>
  <c r="G1784" i="4"/>
  <c r="H1784" i="4" s="1"/>
  <c r="G1788" i="4"/>
  <c r="H1788" i="4" s="1"/>
  <c r="G1792" i="4"/>
  <c r="H1792" i="4" s="1"/>
  <c r="G1796" i="4"/>
  <c r="H1796" i="4" s="1"/>
  <c r="G1800" i="4"/>
  <c r="H1800" i="4" s="1"/>
  <c r="G1804" i="4"/>
  <c r="H1804" i="4" s="1"/>
  <c r="G1808" i="4"/>
  <c r="H1808" i="4" s="1"/>
  <c r="G1812" i="4"/>
  <c r="H1812" i="4" s="1"/>
  <c r="G1816" i="4"/>
  <c r="H1816" i="4" s="1"/>
  <c r="G1820" i="4"/>
  <c r="H1820" i="4" s="1"/>
  <c r="G1824" i="4"/>
  <c r="H1824" i="4" s="1"/>
  <c r="G1828" i="4"/>
  <c r="H1828" i="4" s="1"/>
  <c r="G1832" i="4"/>
  <c r="H1832" i="4" s="1"/>
  <c r="G1836" i="4"/>
  <c r="H1836" i="4" s="1"/>
  <c r="G1840" i="4"/>
  <c r="H1840" i="4" s="1"/>
  <c r="G1844" i="4"/>
  <c r="H1844" i="4" s="1"/>
  <c r="G1848" i="4"/>
  <c r="H1848" i="4" s="1"/>
  <c r="G1852" i="4"/>
  <c r="H1852" i="4" s="1"/>
  <c r="G1856" i="4"/>
  <c r="H1856" i="4" s="1"/>
  <c r="G1860" i="4"/>
  <c r="H1860" i="4" s="1"/>
  <c r="G1864" i="4"/>
  <c r="H1864" i="4" s="1"/>
  <c r="G1868" i="4"/>
  <c r="H1868" i="4" s="1"/>
  <c r="G1872" i="4"/>
  <c r="H1872" i="4" s="1"/>
  <c r="G1876" i="4"/>
  <c r="H1876" i="4" s="1"/>
  <c r="G1880" i="4"/>
  <c r="H1880" i="4" s="1"/>
  <c r="G1884" i="4"/>
  <c r="H1884" i="4" s="1"/>
  <c r="G1888" i="4"/>
  <c r="H1888" i="4" s="1"/>
  <c r="G1892" i="4"/>
  <c r="H1892" i="4" s="1"/>
  <c r="G1896" i="4"/>
  <c r="H1896" i="4" s="1"/>
  <c r="G1900" i="4"/>
  <c r="H1900" i="4" s="1"/>
  <c r="G1904" i="4"/>
  <c r="H1904" i="4" s="1"/>
  <c r="G1908" i="4"/>
  <c r="H1908" i="4" s="1"/>
  <c r="G1912" i="4"/>
  <c r="H1912" i="4" s="1"/>
  <c r="G1916" i="4"/>
  <c r="H1916" i="4" s="1"/>
  <c r="G1920" i="4"/>
  <c r="H1920" i="4" s="1"/>
  <c r="G1924" i="4"/>
  <c r="H1924" i="4" s="1"/>
  <c r="G1928" i="4"/>
  <c r="H1928" i="4" s="1"/>
  <c r="G1932" i="4"/>
  <c r="H1932" i="4" s="1"/>
  <c r="G1936" i="4"/>
  <c r="H1936" i="4" s="1"/>
  <c r="G1940" i="4"/>
  <c r="H1940" i="4" s="1"/>
  <c r="G1944" i="4"/>
  <c r="H1944" i="4" s="1"/>
  <c r="G1948" i="4"/>
  <c r="H1948" i="4" s="1"/>
  <c r="G1952" i="4"/>
  <c r="H1952" i="4" s="1"/>
  <c r="G1956" i="4"/>
  <c r="H1956" i="4" s="1"/>
  <c r="G1960" i="4"/>
  <c r="H1960" i="4" s="1"/>
  <c r="G1964" i="4"/>
  <c r="H1964" i="4" s="1"/>
  <c r="G1968" i="4"/>
  <c r="H1968" i="4" s="1"/>
  <c r="G1972" i="4"/>
  <c r="H1972" i="4" s="1"/>
  <c r="G1976" i="4"/>
  <c r="H1976" i="4" s="1"/>
  <c r="G1980" i="4"/>
  <c r="H1980" i="4" s="1"/>
  <c r="G1984" i="4"/>
  <c r="H1984" i="4" s="1"/>
  <c r="G1988" i="4"/>
  <c r="H1988" i="4" s="1"/>
  <c r="G1992" i="4"/>
  <c r="H1992" i="4" s="1"/>
  <c r="G1996" i="4"/>
  <c r="H1996" i="4" s="1"/>
  <c r="G2000" i="4"/>
  <c r="H2000" i="4" s="1"/>
  <c r="G2004" i="4"/>
  <c r="H2004" i="4" s="1"/>
  <c r="G1957" i="4"/>
  <c r="H1957" i="4" s="1"/>
  <c r="G1969" i="4"/>
  <c r="H1969" i="4" s="1"/>
  <c r="G1977" i="4"/>
  <c r="H1977" i="4" s="1"/>
  <c r="G1981" i="4"/>
  <c r="H1981" i="4" s="1"/>
  <c r="G1989" i="4"/>
  <c r="H1989" i="4" s="1"/>
  <c r="G1997" i="4"/>
  <c r="H1997" i="4" s="1"/>
  <c r="G7" i="4"/>
  <c r="G11" i="4"/>
  <c r="H11" i="4" s="1"/>
  <c r="G19" i="4"/>
  <c r="H19" i="4" s="1"/>
  <c r="G31" i="4"/>
  <c r="H31" i="4" s="1"/>
  <c r="G39" i="4"/>
  <c r="H39" i="4" s="1"/>
  <c r="G47" i="4"/>
  <c r="H47" i="4" s="1"/>
  <c r="G59" i="4"/>
  <c r="H59" i="4" s="1"/>
  <c r="G71" i="4"/>
  <c r="H71" i="4" s="1"/>
  <c r="G91" i="4"/>
  <c r="H91" i="4" s="1"/>
  <c r="G103" i="4"/>
  <c r="H103" i="4" s="1"/>
  <c r="G115" i="4"/>
  <c r="H115" i="4" s="1"/>
  <c r="G127" i="4"/>
  <c r="H127" i="4" s="1"/>
  <c r="G139" i="4"/>
  <c r="H139" i="4" s="1"/>
  <c r="G155" i="4"/>
  <c r="H155" i="4" s="1"/>
  <c r="G167" i="4"/>
  <c r="H167" i="4" s="1"/>
  <c r="G179" i="4"/>
  <c r="H179" i="4" s="1"/>
  <c r="G191" i="4"/>
  <c r="H191" i="4" s="1"/>
  <c r="G203" i="4"/>
  <c r="H203" i="4" s="1"/>
  <c r="G219" i="4"/>
  <c r="H219" i="4" s="1"/>
  <c r="G231" i="4"/>
  <c r="H231" i="4" s="1"/>
  <c r="G243" i="4"/>
  <c r="H243" i="4" s="1"/>
  <c r="G255" i="4"/>
  <c r="H255" i="4" s="1"/>
  <c r="G267" i="4"/>
  <c r="H267" i="4" s="1"/>
  <c r="G279" i="4"/>
  <c r="H279" i="4" s="1"/>
  <c r="G291" i="4"/>
  <c r="H291" i="4" s="1"/>
  <c r="G303" i="4"/>
  <c r="H303" i="4" s="1"/>
  <c r="G315" i="4"/>
  <c r="H315" i="4" s="1"/>
  <c r="G327" i="4"/>
  <c r="H327" i="4" s="1"/>
  <c r="G339" i="4"/>
  <c r="H339" i="4" s="1"/>
  <c r="G351" i="4"/>
  <c r="H351" i="4" s="1"/>
  <c r="G363" i="4"/>
  <c r="H363" i="4" s="1"/>
  <c r="G375" i="4"/>
  <c r="H375" i="4" s="1"/>
  <c r="G387" i="4"/>
  <c r="H387" i="4" s="1"/>
  <c r="G403" i="4"/>
  <c r="H403" i="4" s="1"/>
  <c r="G415" i="4"/>
  <c r="H415" i="4" s="1"/>
  <c r="G427" i="4"/>
  <c r="H427" i="4" s="1"/>
  <c r="G439" i="4"/>
  <c r="H439" i="4" s="1"/>
  <c r="G451" i="4"/>
  <c r="H451" i="4" s="1"/>
  <c r="G463" i="4"/>
  <c r="H463" i="4" s="1"/>
  <c r="G475" i="4"/>
  <c r="H475" i="4" s="1"/>
  <c r="G487" i="4"/>
  <c r="H487" i="4" s="1"/>
  <c r="G507" i="4"/>
  <c r="H507" i="4" s="1"/>
  <c r="G519" i="4"/>
  <c r="H519" i="4" s="1"/>
  <c r="G531" i="4"/>
  <c r="H531" i="4" s="1"/>
  <c r="G543" i="4"/>
  <c r="H543" i="4" s="1"/>
  <c r="G555" i="4"/>
  <c r="H555" i="4" s="1"/>
  <c r="G567" i="4"/>
  <c r="H567" i="4" s="1"/>
  <c r="G579" i="4"/>
  <c r="H579" i="4" s="1"/>
  <c r="G595" i="4"/>
  <c r="H595" i="4" s="1"/>
  <c r="G607" i="4"/>
  <c r="H607" i="4" s="1"/>
  <c r="G619" i="4"/>
  <c r="H619" i="4" s="1"/>
  <c r="G635" i="4"/>
  <c r="H635" i="4" s="1"/>
  <c r="G647" i="4"/>
  <c r="H647" i="4" s="1"/>
  <c r="G659" i="4"/>
  <c r="H659" i="4" s="1"/>
  <c r="G671" i="4"/>
  <c r="H671" i="4" s="1"/>
  <c r="G683" i="4"/>
  <c r="H683" i="4" s="1"/>
  <c r="G695" i="4"/>
  <c r="H695" i="4" s="1"/>
  <c r="G707" i="4"/>
  <c r="H707" i="4" s="1"/>
  <c r="G719" i="4"/>
  <c r="H719" i="4" s="1"/>
  <c r="G731" i="4"/>
  <c r="H731" i="4" s="1"/>
  <c r="G743" i="4"/>
  <c r="H743" i="4" s="1"/>
  <c r="G759" i="4"/>
  <c r="H759" i="4" s="1"/>
  <c r="G771" i="4"/>
  <c r="H771" i="4" s="1"/>
  <c r="G783" i="4"/>
  <c r="H783" i="4" s="1"/>
  <c r="G795" i="4"/>
  <c r="H795" i="4" s="1"/>
  <c r="G807" i="4"/>
  <c r="H807" i="4" s="1"/>
  <c r="G819" i="4"/>
  <c r="H819" i="4" s="1"/>
  <c r="G831" i="4"/>
  <c r="H831" i="4" s="1"/>
  <c r="G843" i="4"/>
  <c r="H843" i="4" s="1"/>
  <c r="G855" i="4"/>
  <c r="H855" i="4" s="1"/>
  <c r="G867" i="4"/>
  <c r="H867" i="4" s="1"/>
  <c r="G879" i="4"/>
  <c r="H879" i="4" s="1"/>
  <c r="G891" i="4"/>
  <c r="H891" i="4" s="1"/>
  <c r="G903" i="4"/>
  <c r="H903" i="4" s="1"/>
  <c r="G915" i="4"/>
  <c r="H915" i="4" s="1"/>
  <c r="G927" i="4"/>
  <c r="H927" i="4" s="1"/>
  <c r="G939" i="4"/>
  <c r="H939" i="4" s="1"/>
  <c r="G955" i="4"/>
  <c r="H955" i="4" s="1"/>
  <c r="G967" i="4"/>
  <c r="H967" i="4" s="1"/>
  <c r="G979" i="4"/>
  <c r="H979" i="4" s="1"/>
  <c r="G991" i="4"/>
  <c r="H991" i="4" s="1"/>
  <c r="G1003" i="4"/>
  <c r="H1003" i="4" s="1"/>
  <c r="G1019" i="4"/>
  <c r="H1019" i="4" s="1"/>
  <c r="G1031" i="4"/>
  <c r="H1031" i="4" s="1"/>
  <c r="G1043" i="4"/>
  <c r="H1043" i="4" s="1"/>
  <c r="G1055" i="4"/>
  <c r="H1055" i="4" s="1"/>
  <c r="G1067" i="4"/>
  <c r="H1067" i="4" s="1"/>
  <c r="G1079" i="4"/>
  <c r="H1079" i="4" s="1"/>
  <c r="G1091" i="4"/>
  <c r="H1091" i="4" s="1"/>
  <c r="G1103" i="4"/>
  <c r="H1103" i="4" s="1"/>
  <c r="G1115" i="4"/>
  <c r="H1115" i="4" s="1"/>
  <c r="G1127" i="4"/>
  <c r="H1127" i="4" s="1"/>
  <c r="G1139" i="4"/>
  <c r="H1139" i="4" s="1"/>
  <c r="G1151" i="4"/>
  <c r="H1151" i="4" s="1"/>
  <c r="G1163" i="4"/>
  <c r="H1163" i="4" s="1"/>
  <c r="G1175" i="4"/>
  <c r="H1175" i="4" s="1"/>
  <c r="G1187" i="4"/>
  <c r="H1187" i="4" s="1"/>
  <c r="G1199" i="4"/>
  <c r="H1199" i="4" s="1"/>
  <c r="G1219" i="4"/>
  <c r="H1219" i="4" s="1"/>
  <c r="G1231" i="4"/>
  <c r="H1231" i="4" s="1"/>
  <c r="G1243" i="4"/>
  <c r="H1243" i="4" s="1"/>
  <c r="G1255" i="4"/>
  <c r="H1255" i="4" s="1"/>
  <c r="G1267" i="4"/>
  <c r="H1267" i="4" s="1"/>
  <c r="G1283" i="4"/>
  <c r="H1283" i="4" s="1"/>
  <c r="G1295" i="4"/>
  <c r="H1295" i="4" s="1"/>
  <c r="G1311" i="4"/>
  <c r="H1311" i="4" s="1"/>
  <c r="G1327" i="4"/>
  <c r="H1327" i="4" s="1"/>
  <c r="G1343" i="4"/>
  <c r="H1343" i="4" s="1"/>
  <c r="G1359" i="4"/>
  <c r="H1359" i="4" s="1"/>
  <c r="G1371" i="4"/>
  <c r="H1371" i="4" s="1"/>
  <c r="G1383" i="4"/>
  <c r="H1383" i="4" s="1"/>
  <c r="G1399" i="4"/>
  <c r="H1399" i="4" s="1"/>
  <c r="G1415" i="4"/>
  <c r="H1415" i="4" s="1"/>
  <c r="G1431" i="4"/>
  <c r="H1431" i="4" s="1"/>
  <c r="G1447" i="4"/>
  <c r="H1447" i="4" s="1"/>
  <c r="G1463" i="4"/>
  <c r="H1463" i="4" s="1"/>
  <c r="G1479" i="4"/>
  <c r="H1479" i="4" s="1"/>
  <c r="G1491" i="4"/>
  <c r="H1491" i="4" s="1"/>
  <c r="G1507" i="4"/>
  <c r="H1507" i="4" s="1"/>
  <c r="G1523" i="4"/>
  <c r="H1523" i="4" s="1"/>
  <c r="G1535" i="4"/>
  <c r="H1535" i="4" s="1"/>
  <c r="G1551" i="4"/>
  <c r="H1551" i="4" s="1"/>
  <c r="G1567" i="4"/>
  <c r="H1567" i="4" s="1"/>
  <c r="G1583" i="4"/>
  <c r="H1583" i="4" s="1"/>
  <c r="G1595" i="4"/>
  <c r="H1595" i="4" s="1"/>
  <c r="G1611" i="4"/>
  <c r="H1611" i="4" s="1"/>
  <c r="G1627" i="4"/>
  <c r="H1627" i="4" s="1"/>
  <c r="G1643" i="4"/>
  <c r="H1643" i="4" s="1"/>
  <c r="G1659" i="4"/>
  <c r="H1659" i="4" s="1"/>
  <c r="G1675" i="4"/>
  <c r="H1675" i="4" s="1"/>
  <c r="G1691" i="4"/>
  <c r="H1691" i="4" s="1"/>
  <c r="G1707" i="4"/>
  <c r="H1707" i="4" s="1"/>
  <c r="G1719" i="4"/>
  <c r="H1719" i="4" s="1"/>
  <c r="G1731" i="4"/>
  <c r="H1731" i="4" s="1"/>
  <c r="G1747" i="4"/>
  <c r="H1747" i="4" s="1"/>
  <c r="G1763" i="4"/>
  <c r="H1763" i="4" s="1"/>
  <c r="G1779" i="4"/>
  <c r="H1779" i="4" s="1"/>
  <c r="G1795" i="4"/>
  <c r="H1795" i="4" s="1"/>
  <c r="G1811" i="4"/>
  <c r="H1811" i="4" s="1"/>
  <c r="G1827" i="4"/>
  <c r="H1827" i="4" s="1"/>
  <c r="G1839" i="4"/>
  <c r="H1839" i="4" s="1"/>
  <c r="G1855" i="4"/>
  <c r="H1855" i="4" s="1"/>
  <c r="G1871" i="4"/>
  <c r="H1871" i="4" s="1"/>
  <c r="G1887" i="4"/>
  <c r="H1887" i="4" s="1"/>
  <c r="G1903" i="4"/>
  <c r="H1903" i="4" s="1"/>
  <c r="G1919" i="4"/>
  <c r="H1919" i="4" s="1"/>
  <c r="G1931" i="4"/>
  <c r="H1931" i="4" s="1"/>
  <c r="G1947" i="4"/>
  <c r="H1947" i="4" s="1"/>
  <c r="G1967" i="4"/>
  <c r="H1967" i="4" s="1"/>
  <c r="G1983" i="4"/>
  <c r="H1983" i="4" s="1"/>
  <c r="G1999" i="4"/>
  <c r="H1999" i="4" s="1"/>
  <c r="G9" i="4"/>
  <c r="G13" i="4"/>
  <c r="H13" i="4" s="1"/>
  <c r="G17" i="4"/>
  <c r="H17" i="4" s="1"/>
  <c r="G21" i="4"/>
  <c r="H21" i="4" s="1"/>
  <c r="G25" i="4"/>
  <c r="H25" i="4" s="1"/>
  <c r="G29" i="4"/>
  <c r="H29" i="4" s="1"/>
  <c r="G33" i="4"/>
  <c r="H33" i="4" s="1"/>
  <c r="G37" i="4"/>
  <c r="H37" i="4" s="1"/>
  <c r="G41" i="4"/>
  <c r="H41" i="4" s="1"/>
  <c r="G45" i="4"/>
  <c r="H45" i="4" s="1"/>
  <c r="G49" i="4"/>
  <c r="H49" i="4" s="1"/>
  <c r="G53" i="4"/>
  <c r="H53" i="4" s="1"/>
  <c r="G57" i="4"/>
  <c r="H57" i="4" s="1"/>
  <c r="G61" i="4"/>
  <c r="H61" i="4" s="1"/>
  <c r="G65" i="4"/>
  <c r="H65" i="4" s="1"/>
  <c r="G69" i="4"/>
  <c r="H69" i="4" s="1"/>
  <c r="G73" i="4"/>
  <c r="H73" i="4" s="1"/>
  <c r="G77" i="4"/>
  <c r="H77" i="4" s="1"/>
  <c r="G81" i="4"/>
  <c r="H81" i="4" s="1"/>
  <c r="G85" i="4"/>
  <c r="H85" i="4" s="1"/>
  <c r="G89" i="4"/>
  <c r="H89" i="4" s="1"/>
  <c r="G93" i="4"/>
  <c r="H93" i="4" s="1"/>
  <c r="G97" i="4"/>
  <c r="H97" i="4" s="1"/>
  <c r="G101" i="4"/>
  <c r="H101" i="4" s="1"/>
  <c r="G105" i="4"/>
  <c r="H105" i="4" s="1"/>
  <c r="G109" i="4"/>
  <c r="H109" i="4" s="1"/>
  <c r="G113" i="4"/>
  <c r="H113" i="4" s="1"/>
  <c r="G117" i="4"/>
  <c r="H117" i="4" s="1"/>
  <c r="G121" i="4"/>
  <c r="H121" i="4" s="1"/>
  <c r="G125" i="4"/>
  <c r="H125" i="4" s="1"/>
  <c r="G129" i="4"/>
  <c r="H129" i="4" s="1"/>
  <c r="G133" i="4"/>
  <c r="H133" i="4" s="1"/>
  <c r="G137" i="4"/>
  <c r="H137" i="4" s="1"/>
  <c r="G141" i="4"/>
  <c r="H141" i="4" s="1"/>
  <c r="G145" i="4"/>
  <c r="H145" i="4" s="1"/>
  <c r="G149" i="4"/>
  <c r="H149" i="4" s="1"/>
  <c r="G153" i="4"/>
  <c r="H153" i="4" s="1"/>
  <c r="G157" i="4"/>
  <c r="H157" i="4" s="1"/>
  <c r="G161" i="4"/>
  <c r="H161" i="4" s="1"/>
  <c r="G165" i="4"/>
  <c r="H165" i="4" s="1"/>
  <c r="G169" i="4"/>
  <c r="H169" i="4" s="1"/>
  <c r="G173" i="4"/>
  <c r="H173" i="4" s="1"/>
  <c r="G177" i="4"/>
  <c r="H177" i="4" s="1"/>
  <c r="G181" i="4"/>
  <c r="H181" i="4" s="1"/>
  <c r="G185" i="4"/>
  <c r="H185" i="4" s="1"/>
  <c r="G189" i="4"/>
  <c r="H189" i="4" s="1"/>
  <c r="G193" i="4"/>
  <c r="H193" i="4" s="1"/>
  <c r="G197" i="4"/>
  <c r="H197" i="4" s="1"/>
  <c r="G201" i="4"/>
  <c r="H201" i="4" s="1"/>
  <c r="G205" i="4"/>
  <c r="H205" i="4" s="1"/>
  <c r="G209" i="4"/>
  <c r="H209" i="4" s="1"/>
  <c r="G213" i="4"/>
  <c r="H213" i="4" s="1"/>
  <c r="G217" i="4"/>
  <c r="H217" i="4" s="1"/>
  <c r="G221" i="4"/>
  <c r="H221" i="4" s="1"/>
  <c r="G225" i="4"/>
  <c r="H225" i="4" s="1"/>
  <c r="G229" i="4"/>
  <c r="H229" i="4" s="1"/>
  <c r="G233" i="4"/>
  <c r="H233" i="4" s="1"/>
  <c r="G237" i="4"/>
  <c r="H237" i="4" s="1"/>
  <c r="G241" i="4"/>
  <c r="H241" i="4" s="1"/>
  <c r="G245" i="4"/>
  <c r="H245" i="4" s="1"/>
  <c r="G249" i="4"/>
  <c r="H249" i="4" s="1"/>
  <c r="G253" i="4"/>
  <c r="H253" i="4" s="1"/>
  <c r="G257" i="4"/>
  <c r="H257" i="4" s="1"/>
  <c r="G261" i="4"/>
  <c r="H261" i="4" s="1"/>
  <c r="G265" i="4"/>
  <c r="H265" i="4" s="1"/>
  <c r="G269" i="4"/>
  <c r="H269" i="4" s="1"/>
  <c r="G273" i="4"/>
  <c r="H273" i="4" s="1"/>
  <c r="G277" i="4"/>
  <c r="H277" i="4" s="1"/>
  <c r="G281" i="4"/>
  <c r="H281" i="4" s="1"/>
  <c r="G285" i="4"/>
  <c r="H285" i="4" s="1"/>
  <c r="G289" i="4"/>
  <c r="H289" i="4" s="1"/>
  <c r="G293" i="4"/>
  <c r="H293" i="4" s="1"/>
  <c r="G297" i="4"/>
  <c r="H297" i="4" s="1"/>
  <c r="G301" i="4"/>
  <c r="H301" i="4" s="1"/>
  <c r="G305" i="4"/>
  <c r="H305" i="4" s="1"/>
  <c r="G309" i="4"/>
  <c r="H309" i="4" s="1"/>
  <c r="G313" i="4"/>
  <c r="H313" i="4" s="1"/>
  <c r="G317" i="4"/>
  <c r="H317" i="4" s="1"/>
  <c r="G321" i="4"/>
  <c r="H321" i="4" s="1"/>
  <c r="G325" i="4"/>
  <c r="H325" i="4" s="1"/>
  <c r="G329" i="4"/>
  <c r="H329" i="4" s="1"/>
  <c r="G333" i="4"/>
  <c r="H333" i="4" s="1"/>
  <c r="G337" i="4"/>
  <c r="H337" i="4" s="1"/>
  <c r="G341" i="4"/>
  <c r="H341" i="4" s="1"/>
  <c r="G345" i="4"/>
  <c r="H345" i="4" s="1"/>
  <c r="G349" i="4"/>
  <c r="H349" i="4" s="1"/>
  <c r="G353" i="4"/>
  <c r="H353" i="4" s="1"/>
  <c r="G357" i="4"/>
  <c r="H357" i="4" s="1"/>
  <c r="G361" i="4"/>
  <c r="H361" i="4" s="1"/>
  <c r="G365" i="4"/>
  <c r="H365" i="4" s="1"/>
  <c r="G369" i="4"/>
  <c r="H369" i="4" s="1"/>
  <c r="G373" i="4"/>
  <c r="H373" i="4" s="1"/>
  <c r="G377" i="4"/>
  <c r="H377" i="4" s="1"/>
  <c r="G381" i="4"/>
  <c r="H381" i="4" s="1"/>
  <c r="G385" i="4"/>
  <c r="H385" i="4" s="1"/>
  <c r="G389" i="4"/>
  <c r="H389" i="4" s="1"/>
  <c r="G393" i="4"/>
  <c r="H393" i="4" s="1"/>
  <c r="G397" i="4"/>
  <c r="H397" i="4" s="1"/>
  <c r="G401" i="4"/>
  <c r="H401" i="4" s="1"/>
  <c r="G405" i="4"/>
  <c r="H405" i="4" s="1"/>
  <c r="G409" i="4"/>
  <c r="H409" i="4" s="1"/>
  <c r="G413" i="4"/>
  <c r="H413" i="4" s="1"/>
  <c r="G417" i="4"/>
  <c r="H417" i="4" s="1"/>
  <c r="G421" i="4"/>
  <c r="H421" i="4" s="1"/>
  <c r="G425" i="4"/>
  <c r="H425" i="4" s="1"/>
  <c r="G429" i="4"/>
  <c r="H429" i="4" s="1"/>
  <c r="G433" i="4"/>
  <c r="H433" i="4" s="1"/>
  <c r="G437" i="4"/>
  <c r="H437" i="4" s="1"/>
  <c r="G441" i="4"/>
  <c r="H441" i="4" s="1"/>
  <c r="G445" i="4"/>
  <c r="H445" i="4" s="1"/>
  <c r="G449" i="4"/>
  <c r="H449" i="4" s="1"/>
  <c r="G453" i="4"/>
  <c r="H453" i="4" s="1"/>
  <c r="G457" i="4"/>
  <c r="H457" i="4" s="1"/>
  <c r="G461" i="4"/>
  <c r="H461" i="4" s="1"/>
  <c r="G465" i="4"/>
  <c r="H465" i="4" s="1"/>
  <c r="G469" i="4"/>
  <c r="H469" i="4" s="1"/>
  <c r="G473" i="4"/>
  <c r="H473" i="4" s="1"/>
  <c r="G477" i="4"/>
  <c r="H477" i="4" s="1"/>
  <c r="G481" i="4"/>
  <c r="H481" i="4" s="1"/>
  <c r="G485" i="4"/>
  <c r="H485" i="4" s="1"/>
  <c r="G489" i="4"/>
  <c r="H489" i="4" s="1"/>
  <c r="G493" i="4"/>
  <c r="H493" i="4" s="1"/>
  <c r="G497" i="4"/>
  <c r="H497" i="4" s="1"/>
  <c r="G501" i="4"/>
  <c r="H501" i="4" s="1"/>
  <c r="G505" i="4"/>
  <c r="H505" i="4" s="1"/>
  <c r="G509" i="4"/>
  <c r="H509" i="4" s="1"/>
  <c r="G513" i="4"/>
  <c r="H513" i="4" s="1"/>
  <c r="G517" i="4"/>
  <c r="H517" i="4" s="1"/>
  <c r="G521" i="4"/>
  <c r="H521" i="4" s="1"/>
  <c r="G525" i="4"/>
  <c r="H525" i="4" s="1"/>
  <c r="G529" i="4"/>
  <c r="H529" i="4" s="1"/>
  <c r="G533" i="4"/>
  <c r="H533" i="4" s="1"/>
  <c r="G537" i="4"/>
  <c r="H537" i="4" s="1"/>
  <c r="G541" i="4"/>
  <c r="H541" i="4" s="1"/>
  <c r="G545" i="4"/>
  <c r="H545" i="4" s="1"/>
  <c r="G549" i="4"/>
  <c r="H549" i="4" s="1"/>
  <c r="G553" i="4"/>
  <c r="H553" i="4" s="1"/>
  <c r="G557" i="4"/>
  <c r="H557" i="4" s="1"/>
  <c r="G561" i="4"/>
  <c r="H561" i="4" s="1"/>
  <c r="G565" i="4"/>
  <c r="H565" i="4" s="1"/>
  <c r="G569" i="4"/>
  <c r="H569" i="4" s="1"/>
  <c r="G573" i="4"/>
  <c r="H573" i="4" s="1"/>
  <c r="G577" i="4"/>
  <c r="H577" i="4" s="1"/>
  <c r="G581" i="4"/>
  <c r="H581" i="4" s="1"/>
  <c r="G585" i="4"/>
  <c r="H585" i="4" s="1"/>
  <c r="G589" i="4"/>
  <c r="H589" i="4" s="1"/>
  <c r="G593" i="4"/>
  <c r="H593" i="4" s="1"/>
  <c r="G597" i="4"/>
  <c r="H597" i="4" s="1"/>
  <c r="G601" i="4"/>
  <c r="H601" i="4" s="1"/>
  <c r="G605" i="4"/>
  <c r="H605" i="4" s="1"/>
  <c r="G609" i="4"/>
  <c r="H609" i="4" s="1"/>
  <c r="G613" i="4"/>
  <c r="H613" i="4" s="1"/>
  <c r="G617" i="4"/>
  <c r="H617" i="4" s="1"/>
  <c r="G621" i="4"/>
  <c r="H621" i="4" s="1"/>
  <c r="G625" i="4"/>
  <c r="H625" i="4" s="1"/>
  <c r="G629" i="4"/>
  <c r="H629" i="4" s="1"/>
  <c r="G633" i="4"/>
  <c r="H633" i="4" s="1"/>
  <c r="G637" i="4"/>
  <c r="H637" i="4" s="1"/>
  <c r="G641" i="4"/>
  <c r="H641" i="4" s="1"/>
  <c r="G645" i="4"/>
  <c r="H645" i="4" s="1"/>
  <c r="G649" i="4"/>
  <c r="H649" i="4" s="1"/>
  <c r="G653" i="4"/>
  <c r="H653" i="4" s="1"/>
  <c r="G657" i="4"/>
  <c r="H657" i="4" s="1"/>
  <c r="G661" i="4"/>
  <c r="H661" i="4" s="1"/>
  <c r="G665" i="4"/>
  <c r="H665" i="4" s="1"/>
  <c r="G669" i="4"/>
  <c r="H669" i="4" s="1"/>
  <c r="G673" i="4"/>
  <c r="H673" i="4" s="1"/>
  <c r="G677" i="4"/>
  <c r="H677" i="4" s="1"/>
  <c r="G681" i="4"/>
  <c r="H681" i="4" s="1"/>
  <c r="G685" i="4"/>
  <c r="H685" i="4" s="1"/>
  <c r="G689" i="4"/>
  <c r="H689" i="4" s="1"/>
  <c r="G693" i="4"/>
  <c r="H693" i="4" s="1"/>
  <c r="G697" i="4"/>
  <c r="H697" i="4" s="1"/>
  <c r="G701" i="4"/>
  <c r="H701" i="4" s="1"/>
  <c r="G705" i="4"/>
  <c r="H705" i="4" s="1"/>
  <c r="G709" i="4"/>
  <c r="H709" i="4" s="1"/>
  <c r="G713" i="4"/>
  <c r="H713" i="4" s="1"/>
  <c r="G717" i="4"/>
  <c r="H717" i="4" s="1"/>
  <c r="G721" i="4"/>
  <c r="H721" i="4" s="1"/>
  <c r="G725" i="4"/>
  <c r="H725" i="4" s="1"/>
  <c r="G729" i="4"/>
  <c r="H729" i="4" s="1"/>
  <c r="G733" i="4"/>
  <c r="H733" i="4" s="1"/>
  <c r="G737" i="4"/>
  <c r="H737" i="4" s="1"/>
  <c r="G741" i="4"/>
  <c r="H741" i="4" s="1"/>
  <c r="G745" i="4"/>
  <c r="H745" i="4" s="1"/>
  <c r="G749" i="4"/>
  <c r="H749" i="4" s="1"/>
  <c r="G753" i="4"/>
  <c r="H753" i="4" s="1"/>
  <c r="G757" i="4"/>
  <c r="H757" i="4" s="1"/>
  <c r="G761" i="4"/>
  <c r="H761" i="4" s="1"/>
  <c r="G765" i="4"/>
  <c r="H765" i="4" s="1"/>
  <c r="G769" i="4"/>
  <c r="H769" i="4" s="1"/>
  <c r="G773" i="4"/>
  <c r="H773" i="4" s="1"/>
  <c r="G777" i="4"/>
  <c r="H777" i="4" s="1"/>
  <c r="G781" i="4"/>
  <c r="H781" i="4" s="1"/>
  <c r="G785" i="4"/>
  <c r="H785" i="4" s="1"/>
  <c r="G789" i="4"/>
  <c r="H789" i="4" s="1"/>
  <c r="G793" i="4"/>
  <c r="H793" i="4" s="1"/>
  <c r="G797" i="4"/>
  <c r="H797" i="4" s="1"/>
  <c r="G801" i="4"/>
  <c r="H801" i="4" s="1"/>
  <c r="G805" i="4"/>
  <c r="H805" i="4" s="1"/>
  <c r="G809" i="4"/>
  <c r="H809" i="4" s="1"/>
  <c r="G813" i="4"/>
  <c r="H813" i="4" s="1"/>
  <c r="G817" i="4"/>
  <c r="H817" i="4" s="1"/>
  <c r="G821" i="4"/>
  <c r="H821" i="4" s="1"/>
  <c r="G825" i="4"/>
  <c r="H825" i="4" s="1"/>
  <c r="G829" i="4"/>
  <c r="H829" i="4" s="1"/>
  <c r="G833" i="4"/>
  <c r="H833" i="4" s="1"/>
  <c r="G837" i="4"/>
  <c r="H837" i="4" s="1"/>
  <c r="G841" i="4"/>
  <c r="H841" i="4" s="1"/>
  <c r="G845" i="4"/>
  <c r="H845" i="4" s="1"/>
  <c r="G849" i="4"/>
  <c r="H849" i="4" s="1"/>
  <c r="G853" i="4"/>
  <c r="H853" i="4" s="1"/>
  <c r="G857" i="4"/>
  <c r="H857" i="4" s="1"/>
  <c r="G861" i="4"/>
  <c r="H861" i="4" s="1"/>
  <c r="G865" i="4"/>
  <c r="H865" i="4" s="1"/>
  <c r="G869" i="4"/>
  <c r="H869" i="4" s="1"/>
  <c r="G873" i="4"/>
  <c r="H873" i="4" s="1"/>
  <c r="G877" i="4"/>
  <c r="H877" i="4" s="1"/>
  <c r="G881" i="4"/>
  <c r="H881" i="4" s="1"/>
  <c r="G885" i="4"/>
  <c r="H885" i="4" s="1"/>
  <c r="G889" i="4"/>
  <c r="H889" i="4" s="1"/>
  <c r="G893" i="4"/>
  <c r="H893" i="4" s="1"/>
  <c r="G897" i="4"/>
  <c r="H897" i="4" s="1"/>
  <c r="G901" i="4"/>
  <c r="H901" i="4" s="1"/>
  <c r="G905" i="4"/>
  <c r="H905" i="4" s="1"/>
  <c r="G909" i="4"/>
  <c r="H909" i="4" s="1"/>
  <c r="G913" i="4"/>
  <c r="H913" i="4" s="1"/>
  <c r="G917" i="4"/>
  <c r="H917" i="4" s="1"/>
  <c r="G921" i="4"/>
  <c r="H921" i="4" s="1"/>
  <c r="G925" i="4"/>
  <c r="H925" i="4" s="1"/>
  <c r="G929" i="4"/>
  <c r="H929" i="4" s="1"/>
  <c r="G933" i="4"/>
  <c r="H933" i="4" s="1"/>
  <c r="G937" i="4"/>
  <c r="H937" i="4" s="1"/>
  <c r="G941" i="4"/>
  <c r="H941" i="4" s="1"/>
  <c r="G945" i="4"/>
  <c r="H945" i="4" s="1"/>
  <c r="G949" i="4"/>
  <c r="H949" i="4" s="1"/>
  <c r="G953" i="4"/>
  <c r="H953" i="4" s="1"/>
  <c r="G957" i="4"/>
  <c r="H957" i="4" s="1"/>
  <c r="G961" i="4"/>
  <c r="H961" i="4" s="1"/>
  <c r="G965" i="4"/>
  <c r="H965" i="4" s="1"/>
  <c r="G969" i="4"/>
  <c r="H969" i="4" s="1"/>
  <c r="G973" i="4"/>
  <c r="H973" i="4" s="1"/>
  <c r="G977" i="4"/>
  <c r="H977" i="4" s="1"/>
  <c r="G981" i="4"/>
  <c r="H981" i="4" s="1"/>
  <c r="G985" i="4"/>
  <c r="H985" i="4" s="1"/>
  <c r="G989" i="4"/>
  <c r="H989" i="4" s="1"/>
  <c r="G993" i="4"/>
  <c r="H993" i="4" s="1"/>
  <c r="G997" i="4"/>
  <c r="H997" i="4" s="1"/>
  <c r="G1001" i="4"/>
  <c r="H1001" i="4" s="1"/>
  <c r="G1005" i="4"/>
  <c r="H1005" i="4" s="1"/>
  <c r="G1009" i="4"/>
  <c r="H1009" i="4" s="1"/>
  <c r="G1013" i="4"/>
  <c r="H1013" i="4" s="1"/>
  <c r="G1017" i="4"/>
  <c r="H1017" i="4" s="1"/>
  <c r="G1021" i="4"/>
  <c r="H1021" i="4" s="1"/>
  <c r="G1025" i="4"/>
  <c r="H1025" i="4" s="1"/>
  <c r="G1029" i="4"/>
  <c r="H1029" i="4" s="1"/>
  <c r="G1033" i="4"/>
  <c r="H1033" i="4" s="1"/>
  <c r="G1037" i="4"/>
  <c r="H1037" i="4" s="1"/>
  <c r="G1041" i="4"/>
  <c r="H1041" i="4" s="1"/>
  <c r="G1045" i="4"/>
  <c r="H1045" i="4" s="1"/>
  <c r="G1049" i="4"/>
  <c r="H1049" i="4" s="1"/>
  <c r="G1053" i="4"/>
  <c r="H1053" i="4" s="1"/>
  <c r="G1057" i="4"/>
  <c r="H1057" i="4" s="1"/>
  <c r="G1061" i="4"/>
  <c r="H1061" i="4" s="1"/>
  <c r="G1065" i="4"/>
  <c r="H1065" i="4" s="1"/>
  <c r="G1069" i="4"/>
  <c r="H1069" i="4" s="1"/>
  <c r="G1073" i="4"/>
  <c r="H1073" i="4" s="1"/>
  <c r="G1077" i="4"/>
  <c r="H1077" i="4" s="1"/>
  <c r="G1081" i="4"/>
  <c r="H1081" i="4" s="1"/>
  <c r="G1085" i="4"/>
  <c r="H1085" i="4" s="1"/>
  <c r="G1089" i="4"/>
  <c r="H1089" i="4" s="1"/>
  <c r="G1093" i="4"/>
  <c r="H1093" i="4" s="1"/>
  <c r="G1097" i="4"/>
  <c r="H1097" i="4" s="1"/>
  <c r="G1101" i="4"/>
  <c r="H1101" i="4" s="1"/>
  <c r="G1105" i="4"/>
  <c r="H1105" i="4" s="1"/>
  <c r="G1109" i="4"/>
  <c r="H1109" i="4" s="1"/>
  <c r="G1113" i="4"/>
  <c r="H1113" i="4" s="1"/>
  <c r="G1117" i="4"/>
  <c r="H1117" i="4" s="1"/>
  <c r="G1121" i="4"/>
  <c r="H1121" i="4" s="1"/>
  <c r="G1125" i="4"/>
  <c r="H1125" i="4" s="1"/>
  <c r="G1129" i="4"/>
  <c r="H1129" i="4" s="1"/>
  <c r="G1133" i="4"/>
  <c r="H1133" i="4" s="1"/>
  <c r="G1137" i="4"/>
  <c r="H1137" i="4" s="1"/>
  <c r="G1141" i="4"/>
  <c r="H1141" i="4" s="1"/>
  <c r="G1145" i="4"/>
  <c r="H1145" i="4" s="1"/>
  <c r="G1149" i="4"/>
  <c r="H1149" i="4" s="1"/>
  <c r="G1153" i="4"/>
  <c r="H1153" i="4" s="1"/>
  <c r="G1157" i="4"/>
  <c r="H1157" i="4" s="1"/>
  <c r="G1161" i="4"/>
  <c r="H1161" i="4" s="1"/>
  <c r="G1165" i="4"/>
  <c r="H1165" i="4" s="1"/>
  <c r="G1169" i="4"/>
  <c r="H1169" i="4" s="1"/>
  <c r="G1173" i="4"/>
  <c r="H1173" i="4" s="1"/>
  <c r="G1177" i="4"/>
  <c r="H1177" i="4" s="1"/>
  <c r="G1181" i="4"/>
  <c r="H1181" i="4" s="1"/>
  <c r="G1185" i="4"/>
  <c r="H1185" i="4" s="1"/>
  <c r="G1189" i="4"/>
  <c r="H1189" i="4" s="1"/>
  <c r="G1193" i="4"/>
  <c r="H1193" i="4" s="1"/>
  <c r="G1197" i="4"/>
  <c r="H1197" i="4" s="1"/>
  <c r="G1201" i="4"/>
  <c r="H1201" i="4" s="1"/>
  <c r="G1205" i="4"/>
  <c r="H1205" i="4" s="1"/>
  <c r="G1209" i="4"/>
  <c r="H1209" i="4" s="1"/>
  <c r="G1213" i="4"/>
  <c r="H1213" i="4" s="1"/>
  <c r="G1217" i="4"/>
  <c r="H1217" i="4" s="1"/>
  <c r="G1221" i="4"/>
  <c r="H1221" i="4" s="1"/>
  <c r="G1225" i="4"/>
  <c r="H1225" i="4" s="1"/>
  <c r="G1229" i="4"/>
  <c r="H1229" i="4" s="1"/>
  <c r="G1233" i="4"/>
  <c r="H1233" i="4" s="1"/>
  <c r="G1237" i="4"/>
  <c r="H1237" i="4" s="1"/>
  <c r="G1241" i="4"/>
  <c r="H1241" i="4" s="1"/>
  <c r="G1245" i="4"/>
  <c r="H1245" i="4" s="1"/>
  <c r="G1249" i="4"/>
  <c r="H1249" i="4" s="1"/>
  <c r="G1253" i="4"/>
  <c r="H1253" i="4" s="1"/>
  <c r="G1257" i="4"/>
  <c r="H1257" i="4" s="1"/>
  <c r="G1261" i="4"/>
  <c r="H1261" i="4" s="1"/>
  <c r="G1265" i="4"/>
  <c r="H1265" i="4" s="1"/>
  <c r="G1269" i="4"/>
  <c r="H1269" i="4" s="1"/>
  <c r="G1273" i="4"/>
  <c r="H1273" i="4" s="1"/>
  <c r="G1277" i="4"/>
  <c r="H1277" i="4" s="1"/>
  <c r="G1281" i="4"/>
  <c r="H1281" i="4" s="1"/>
  <c r="G1285" i="4"/>
  <c r="H1285" i="4" s="1"/>
  <c r="G1289" i="4"/>
  <c r="H1289" i="4" s="1"/>
  <c r="G1293" i="4"/>
  <c r="H1293" i="4" s="1"/>
  <c r="G1297" i="4"/>
  <c r="H1297" i="4" s="1"/>
  <c r="G1301" i="4"/>
  <c r="H1301" i="4" s="1"/>
  <c r="G1305" i="4"/>
  <c r="H1305" i="4" s="1"/>
  <c r="G1309" i="4"/>
  <c r="H1309" i="4" s="1"/>
  <c r="G1313" i="4"/>
  <c r="H1313" i="4" s="1"/>
  <c r="G1317" i="4"/>
  <c r="H1317" i="4" s="1"/>
  <c r="G1321" i="4"/>
  <c r="H1321" i="4" s="1"/>
  <c r="G1325" i="4"/>
  <c r="H1325" i="4" s="1"/>
  <c r="G1329" i="4"/>
  <c r="H1329" i="4" s="1"/>
  <c r="G1333" i="4"/>
  <c r="H1333" i="4" s="1"/>
  <c r="G1337" i="4"/>
  <c r="H1337" i="4" s="1"/>
  <c r="G1341" i="4"/>
  <c r="H1341" i="4" s="1"/>
  <c r="G1345" i="4"/>
  <c r="H1345" i="4" s="1"/>
  <c r="G1349" i="4"/>
  <c r="H1349" i="4" s="1"/>
  <c r="G1353" i="4"/>
  <c r="H1353" i="4" s="1"/>
  <c r="G1357" i="4"/>
  <c r="H1357" i="4" s="1"/>
  <c r="G1361" i="4"/>
  <c r="H1361" i="4" s="1"/>
  <c r="G1365" i="4"/>
  <c r="H1365" i="4" s="1"/>
  <c r="G1369" i="4"/>
  <c r="H1369" i="4" s="1"/>
  <c r="G1373" i="4"/>
  <c r="H1373" i="4" s="1"/>
  <c r="G1377" i="4"/>
  <c r="H1377" i="4" s="1"/>
  <c r="G1381" i="4"/>
  <c r="H1381" i="4" s="1"/>
  <c r="G1385" i="4"/>
  <c r="H1385" i="4" s="1"/>
  <c r="G1389" i="4"/>
  <c r="H1389" i="4" s="1"/>
  <c r="G1393" i="4"/>
  <c r="H1393" i="4" s="1"/>
  <c r="G1397" i="4"/>
  <c r="H1397" i="4" s="1"/>
  <c r="G1401" i="4"/>
  <c r="H1401" i="4" s="1"/>
  <c r="G1405" i="4"/>
  <c r="H1405" i="4" s="1"/>
  <c r="G1409" i="4"/>
  <c r="H1409" i="4" s="1"/>
  <c r="G1413" i="4"/>
  <c r="H1413" i="4" s="1"/>
  <c r="G1417" i="4"/>
  <c r="H1417" i="4" s="1"/>
  <c r="G1421" i="4"/>
  <c r="H1421" i="4" s="1"/>
  <c r="G1425" i="4"/>
  <c r="H1425" i="4" s="1"/>
  <c r="G1429" i="4"/>
  <c r="H1429" i="4" s="1"/>
  <c r="G1433" i="4"/>
  <c r="H1433" i="4" s="1"/>
  <c r="G1437" i="4"/>
  <c r="H1437" i="4" s="1"/>
  <c r="G1441" i="4"/>
  <c r="H1441" i="4" s="1"/>
  <c r="G1445" i="4"/>
  <c r="H1445" i="4" s="1"/>
  <c r="G1449" i="4"/>
  <c r="H1449" i="4" s="1"/>
  <c r="G1453" i="4"/>
  <c r="H1453" i="4" s="1"/>
  <c r="G1457" i="4"/>
  <c r="H1457" i="4" s="1"/>
  <c r="G1461" i="4"/>
  <c r="H1461" i="4" s="1"/>
  <c r="G1465" i="4"/>
  <c r="H1465" i="4" s="1"/>
  <c r="G1469" i="4"/>
  <c r="H1469" i="4" s="1"/>
  <c r="G1473" i="4"/>
  <c r="H1473" i="4" s="1"/>
  <c r="G1477" i="4"/>
  <c r="H1477" i="4" s="1"/>
  <c r="G1481" i="4"/>
  <c r="H1481" i="4" s="1"/>
  <c r="G1485" i="4"/>
  <c r="H1485" i="4" s="1"/>
  <c r="G1489" i="4"/>
  <c r="H1489" i="4" s="1"/>
  <c r="G1493" i="4"/>
  <c r="H1493" i="4" s="1"/>
  <c r="G1497" i="4"/>
  <c r="H1497" i="4" s="1"/>
  <c r="G1501" i="4"/>
  <c r="H1501" i="4" s="1"/>
  <c r="G1505" i="4"/>
  <c r="H1505" i="4" s="1"/>
  <c r="G1509" i="4"/>
  <c r="H1509" i="4" s="1"/>
  <c r="G1513" i="4"/>
  <c r="H1513" i="4" s="1"/>
  <c r="G1517" i="4"/>
  <c r="H1517" i="4" s="1"/>
  <c r="G1521" i="4"/>
  <c r="H1521" i="4" s="1"/>
  <c r="G1525" i="4"/>
  <c r="H1525" i="4" s="1"/>
  <c r="G1529" i="4"/>
  <c r="H1529" i="4" s="1"/>
  <c r="G1533" i="4"/>
  <c r="H1533" i="4" s="1"/>
  <c r="G1537" i="4"/>
  <c r="H1537" i="4" s="1"/>
  <c r="G1541" i="4"/>
  <c r="H1541" i="4" s="1"/>
  <c r="G1545" i="4"/>
  <c r="H1545" i="4" s="1"/>
  <c r="G1549" i="4"/>
  <c r="H1549" i="4" s="1"/>
  <c r="G1553" i="4"/>
  <c r="H1553" i="4" s="1"/>
  <c r="G1557" i="4"/>
  <c r="H1557" i="4" s="1"/>
  <c r="G1561" i="4"/>
  <c r="H1561" i="4" s="1"/>
  <c r="G1565" i="4"/>
  <c r="H1565" i="4" s="1"/>
  <c r="G1569" i="4"/>
  <c r="H1569" i="4" s="1"/>
  <c r="G1573" i="4"/>
  <c r="H1573" i="4" s="1"/>
  <c r="G1577" i="4"/>
  <c r="H1577" i="4" s="1"/>
  <c r="G1581" i="4"/>
  <c r="H1581" i="4" s="1"/>
  <c r="G1585" i="4"/>
  <c r="H1585" i="4" s="1"/>
  <c r="G1589" i="4"/>
  <c r="H1589" i="4" s="1"/>
  <c r="G1593" i="4"/>
  <c r="H1593" i="4" s="1"/>
  <c r="G1597" i="4"/>
  <c r="H1597" i="4" s="1"/>
  <c r="G1601" i="4"/>
  <c r="H1601" i="4" s="1"/>
  <c r="G1605" i="4"/>
  <c r="H1605" i="4" s="1"/>
  <c r="G1609" i="4"/>
  <c r="H1609" i="4" s="1"/>
  <c r="G1613" i="4"/>
  <c r="H1613" i="4" s="1"/>
  <c r="G1617" i="4"/>
  <c r="H1617" i="4" s="1"/>
  <c r="G1621" i="4"/>
  <c r="H1621" i="4" s="1"/>
  <c r="G1625" i="4"/>
  <c r="H1625" i="4" s="1"/>
  <c r="G1629" i="4"/>
  <c r="H1629" i="4" s="1"/>
  <c r="G1633" i="4"/>
  <c r="H1633" i="4" s="1"/>
  <c r="G1637" i="4"/>
  <c r="H1637" i="4" s="1"/>
  <c r="G1641" i="4"/>
  <c r="H1641" i="4" s="1"/>
  <c r="G1645" i="4"/>
  <c r="H1645" i="4" s="1"/>
  <c r="G1649" i="4"/>
  <c r="H1649" i="4" s="1"/>
  <c r="G1653" i="4"/>
  <c r="H1653" i="4" s="1"/>
  <c r="G1657" i="4"/>
  <c r="H1657" i="4" s="1"/>
  <c r="G1661" i="4"/>
  <c r="H1661" i="4" s="1"/>
  <c r="G1665" i="4"/>
  <c r="H1665" i="4" s="1"/>
  <c r="G1669" i="4"/>
  <c r="H1669" i="4" s="1"/>
  <c r="G1673" i="4"/>
  <c r="H1673" i="4" s="1"/>
  <c r="G1677" i="4"/>
  <c r="H1677" i="4" s="1"/>
  <c r="G1681" i="4"/>
  <c r="H1681" i="4" s="1"/>
  <c r="G1685" i="4"/>
  <c r="H1685" i="4" s="1"/>
  <c r="G1689" i="4"/>
  <c r="H1689" i="4" s="1"/>
  <c r="G1693" i="4"/>
  <c r="H1693" i="4" s="1"/>
  <c r="G1697" i="4"/>
  <c r="H1697" i="4" s="1"/>
  <c r="G1701" i="4"/>
  <c r="H1701" i="4" s="1"/>
  <c r="G1705" i="4"/>
  <c r="H1705" i="4" s="1"/>
  <c r="G1709" i="4"/>
  <c r="H1709" i="4" s="1"/>
  <c r="G1713" i="4"/>
  <c r="H1713" i="4" s="1"/>
  <c r="G1717" i="4"/>
  <c r="H1717" i="4" s="1"/>
  <c r="G1721" i="4"/>
  <c r="H1721" i="4" s="1"/>
  <c r="G1725" i="4"/>
  <c r="H1725" i="4" s="1"/>
  <c r="G1729" i="4"/>
  <c r="H1729" i="4" s="1"/>
  <c r="G1733" i="4"/>
  <c r="H1733" i="4" s="1"/>
  <c r="G1737" i="4"/>
  <c r="H1737" i="4" s="1"/>
  <c r="G1741" i="4"/>
  <c r="H1741" i="4" s="1"/>
  <c r="G1745" i="4"/>
  <c r="H1745" i="4" s="1"/>
  <c r="G1749" i="4"/>
  <c r="H1749" i="4" s="1"/>
  <c r="G1753" i="4"/>
  <c r="H1753" i="4" s="1"/>
  <c r="G1757" i="4"/>
  <c r="H1757" i="4" s="1"/>
  <c r="G1761" i="4"/>
  <c r="H1761" i="4" s="1"/>
  <c r="G1765" i="4"/>
  <c r="H1765" i="4" s="1"/>
  <c r="G1769" i="4"/>
  <c r="H1769" i="4" s="1"/>
  <c r="G1773" i="4"/>
  <c r="H1773" i="4" s="1"/>
  <c r="G1777" i="4"/>
  <c r="H1777" i="4" s="1"/>
  <c r="G1781" i="4"/>
  <c r="H1781" i="4" s="1"/>
  <c r="G1785" i="4"/>
  <c r="H1785" i="4" s="1"/>
  <c r="G1789" i="4"/>
  <c r="H1789" i="4" s="1"/>
  <c r="G1793" i="4"/>
  <c r="H1793" i="4" s="1"/>
  <c r="G1797" i="4"/>
  <c r="H1797" i="4" s="1"/>
  <c r="G1801" i="4"/>
  <c r="H1801" i="4" s="1"/>
  <c r="G1805" i="4"/>
  <c r="H1805" i="4" s="1"/>
  <c r="G1809" i="4"/>
  <c r="H1809" i="4" s="1"/>
  <c r="G1813" i="4"/>
  <c r="H1813" i="4" s="1"/>
  <c r="G1817" i="4"/>
  <c r="H1817" i="4" s="1"/>
  <c r="G1821" i="4"/>
  <c r="H1821" i="4" s="1"/>
  <c r="G1825" i="4"/>
  <c r="H1825" i="4" s="1"/>
  <c r="G1829" i="4"/>
  <c r="H1829" i="4" s="1"/>
  <c r="G1833" i="4"/>
  <c r="H1833" i="4" s="1"/>
  <c r="G1837" i="4"/>
  <c r="H1837" i="4" s="1"/>
  <c r="G1841" i="4"/>
  <c r="H1841" i="4" s="1"/>
  <c r="G1845" i="4"/>
  <c r="H1845" i="4" s="1"/>
  <c r="G1849" i="4"/>
  <c r="H1849" i="4" s="1"/>
  <c r="G1853" i="4"/>
  <c r="H1853" i="4" s="1"/>
  <c r="G1857" i="4"/>
  <c r="H1857" i="4" s="1"/>
  <c r="G1861" i="4"/>
  <c r="H1861" i="4" s="1"/>
  <c r="G1865" i="4"/>
  <c r="H1865" i="4" s="1"/>
  <c r="G1869" i="4"/>
  <c r="H1869" i="4" s="1"/>
  <c r="G1873" i="4"/>
  <c r="H1873" i="4" s="1"/>
  <c r="G1877" i="4"/>
  <c r="H1877" i="4" s="1"/>
  <c r="G1881" i="4"/>
  <c r="H1881" i="4" s="1"/>
  <c r="G1885" i="4"/>
  <c r="H1885" i="4" s="1"/>
  <c r="G1889" i="4"/>
  <c r="H1889" i="4" s="1"/>
  <c r="G1893" i="4"/>
  <c r="H1893" i="4" s="1"/>
  <c r="G1897" i="4"/>
  <c r="H1897" i="4" s="1"/>
  <c r="G1901" i="4"/>
  <c r="H1901" i="4" s="1"/>
  <c r="G1905" i="4"/>
  <c r="H1905" i="4" s="1"/>
  <c r="G1909" i="4"/>
  <c r="H1909" i="4" s="1"/>
  <c r="G1913" i="4"/>
  <c r="H1913" i="4" s="1"/>
  <c r="G1917" i="4"/>
  <c r="H1917" i="4" s="1"/>
  <c r="G1921" i="4"/>
  <c r="H1921" i="4" s="1"/>
  <c r="G1925" i="4"/>
  <c r="H1925" i="4" s="1"/>
  <c r="G1929" i="4"/>
  <c r="H1929" i="4" s="1"/>
  <c r="G1933" i="4"/>
  <c r="H1933" i="4" s="1"/>
  <c r="G1937" i="4"/>
  <c r="H1937" i="4" s="1"/>
  <c r="G1941" i="4"/>
  <c r="H1941" i="4" s="1"/>
  <c r="G1945" i="4"/>
  <c r="H1945" i="4" s="1"/>
  <c r="G1949" i="4"/>
  <c r="H1949" i="4" s="1"/>
  <c r="G1953" i="4"/>
  <c r="H1953" i="4" s="1"/>
  <c r="G1961" i="4"/>
  <c r="H1961" i="4" s="1"/>
  <c r="G1965" i="4"/>
  <c r="H1965" i="4" s="1"/>
  <c r="G1973" i="4"/>
  <c r="H1973" i="4" s="1"/>
  <c r="G1985" i="4"/>
  <c r="H1985" i="4" s="1"/>
  <c r="G1993" i="4"/>
  <c r="H1993" i="4" s="1"/>
  <c r="G2001" i="4"/>
  <c r="H2001" i="4" s="1"/>
  <c r="G15" i="4"/>
  <c r="H15" i="4" s="1"/>
  <c r="G23" i="4"/>
  <c r="H23" i="4" s="1"/>
  <c r="G35" i="4"/>
  <c r="H35" i="4" s="1"/>
  <c r="G43" i="4"/>
  <c r="H43" i="4" s="1"/>
  <c r="G51" i="4"/>
  <c r="H51" i="4" s="1"/>
  <c r="G63" i="4"/>
  <c r="H63" i="4" s="1"/>
  <c r="G75" i="4"/>
  <c r="H75" i="4" s="1"/>
  <c r="G87" i="4"/>
  <c r="H87" i="4" s="1"/>
  <c r="G99" i="4"/>
  <c r="H99" i="4" s="1"/>
  <c r="G111" i="4"/>
  <c r="H111" i="4" s="1"/>
  <c r="G123" i="4"/>
  <c r="H123" i="4" s="1"/>
  <c r="G135" i="4"/>
  <c r="H135" i="4" s="1"/>
  <c r="G147" i="4"/>
  <c r="H147" i="4" s="1"/>
  <c r="G159" i="4"/>
  <c r="H159" i="4" s="1"/>
  <c r="G171" i="4"/>
  <c r="H171" i="4" s="1"/>
  <c r="G183" i="4"/>
  <c r="H183" i="4" s="1"/>
  <c r="G195" i="4"/>
  <c r="H195" i="4" s="1"/>
  <c r="G207" i="4"/>
  <c r="H207" i="4" s="1"/>
  <c r="G215" i="4"/>
  <c r="H215" i="4" s="1"/>
  <c r="G227" i="4"/>
  <c r="H227" i="4" s="1"/>
  <c r="G239" i="4"/>
  <c r="H239" i="4" s="1"/>
  <c r="G251" i="4"/>
  <c r="H251" i="4" s="1"/>
  <c r="G263" i="4"/>
  <c r="H263" i="4" s="1"/>
  <c r="G275" i="4"/>
  <c r="H275" i="4" s="1"/>
  <c r="G287" i="4"/>
  <c r="H287" i="4" s="1"/>
  <c r="G299" i="4"/>
  <c r="H299" i="4" s="1"/>
  <c r="G311" i="4"/>
  <c r="H311" i="4" s="1"/>
  <c r="G323" i="4"/>
  <c r="H323" i="4" s="1"/>
  <c r="G335" i="4"/>
  <c r="H335" i="4" s="1"/>
  <c r="G347" i="4"/>
  <c r="H347" i="4" s="1"/>
  <c r="G359" i="4"/>
  <c r="H359" i="4" s="1"/>
  <c r="G371" i="4"/>
  <c r="H371" i="4" s="1"/>
  <c r="G383" i="4"/>
  <c r="H383" i="4" s="1"/>
  <c r="G395" i="4"/>
  <c r="H395" i="4" s="1"/>
  <c r="G407" i="4"/>
  <c r="H407" i="4" s="1"/>
  <c r="G419" i="4"/>
  <c r="H419" i="4" s="1"/>
  <c r="G431" i="4"/>
  <c r="H431" i="4" s="1"/>
  <c r="G443" i="4"/>
  <c r="H443" i="4" s="1"/>
  <c r="G455" i="4"/>
  <c r="H455" i="4" s="1"/>
  <c r="G467" i="4"/>
  <c r="H467" i="4" s="1"/>
  <c r="G479" i="4"/>
  <c r="H479" i="4" s="1"/>
  <c r="G491" i="4"/>
  <c r="H491" i="4" s="1"/>
  <c r="G499" i="4"/>
  <c r="H499" i="4" s="1"/>
  <c r="G515" i="4"/>
  <c r="H515" i="4" s="1"/>
  <c r="G527" i="4"/>
  <c r="H527" i="4" s="1"/>
  <c r="G539" i="4"/>
  <c r="H539" i="4" s="1"/>
  <c r="G551" i="4"/>
  <c r="H551" i="4" s="1"/>
  <c r="G563" i="4"/>
  <c r="H563" i="4" s="1"/>
  <c r="G575" i="4"/>
  <c r="H575" i="4" s="1"/>
  <c r="G587" i="4"/>
  <c r="H587" i="4" s="1"/>
  <c r="G599" i="4"/>
  <c r="H599" i="4" s="1"/>
  <c r="G611" i="4"/>
  <c r="H611" i="4" s="1"/>
  <c r="G623" i="4"/>
  <c r="H623" i="4" s="1"/>
  <c r="G631" i="4"/>
  <c r="H631" i="4" s="1"/>
  <c r="G643" i="4"/>
  <c r="H643" i="4" s="1"/>
  <c r="G655" i="4"/>
  <c r="H655" i="4" s="1"/>
  <c r="G667" i="4"/>
  <c r="H667" i="4" s="1"/>
  <c r="G679" i="4"/>
  <c r="H679" i="4" s="1"/>
  <c r="G691" i="4"/>
  <c r="H691" i="4" s="1"/>
  <c r="G703" i="4"/>
  <c r="H703" i="4" s="1"/>
  <c r="G715" i="4"/>
  <c r="H715" i="4" s="1"/>
  <c r="G727" i="4"/>
  <c r="H727" i="4" s="1"/>
  <c r="G739" i="4"/>
  <c r="H739" i="4" s="1"/>
  <c r="G751" i="4"/>
  <c r="H751" i="4" s="1"/>
  <c r="G763" i="4"/>
  <c r="H763" i="4" s="1"/>
  <c r="G775" i="4"/>
  <c r="H775" i="4" s="1"/>
  <c r="G787" i="4"/>
  <c r="H787" i="4" s="1"/>
  <c r="G799" i="4"/>
  <c r="H799" i="4" s="1"/>
  <c r="G811" i="4"/>
  <c r="H811" i="4" s="1"/>
  <c r="G823" i="4"/>
  <c r="H823" i="4" s="1"/>
  <c r="G835" i="4"/>
  <c r="H835" i="4" s="1"/>
  <c r="G847" i="4"/>
  <c r="H847" i="4" s="1"/>
  <c r="G859" i="4"/>
  <c r="H859" i="4" s="1"/>
  <c r="G871" i="4"/>
  <c r="H871" i="4" s="1"/>
  <c r="G883" i="4"/>
  <c r="H883" i="4" s="1"/>
  <c r="G895" i="4"/>
  <c r="H895" i="4" s="1"/>
  <c r="G907" i="4"/>
  <c r="H907" i="4" s="1"/>
  <c r="G923" i="4"/>
  <c r="H923" i="4" s="1"/>
  <c r="G935" i="4"/>
  <c r="H935" i="4" s="1"/>
  <c r="G951" i="4"/>
  <c r="H951" i="4" s="1"/>
  <c r="G963" i="4"/>
  <c r="H963" i="4" s="1"/>
  <c r="G975" i="4"/>
  <c r="H975" i="4" s="1"/>
  <c r="G987" i="4"/>
  <c r="H987" i="4" s="1"/>
  <c r="G999" i="4"/>
  <c r="H999" i="4" s="1"/>
  <c r="G1011" i="4"/>
  <c r="H1011" i="4" s="1"/>
  <c r="G1023" i="4"/>
  <c r="H1023" i="4" s="1"/>
  <c r="G1035" i="4"/>
  <c r="H1035" i="4" s="1"/>
  <c r="G1047" i="4"/>
  <c r="H1047" i="4" s="1"/>
  <c r="G1059" i="4"/>
  <c r="H1059" i="4" s="1"/>
  <c r="G1071" i="4"/>
  <c r="H1071" i="4" s="1"/>
  <c r="G1083" i="4"/>
  <c r="H1083" i="4" s="1"/>
  <c r="G1095" i="4"/>
  <c r="H1095" i="4" s="1"/>
  <c r="G1107" i="4"/>
  <c r="H1107" i="4" s="1"/>
  <c r="G1119" i="4"/>
  <c r="H1119" i="4" s="1"/>
  <c r="G1131" i="4"/>
  <c r="H1131" i="4" s="1"/>
  <c r="G1143" i="4"/>
  <c r="H1143" i="4" s="1"/>
  <c r="G1155" i="4"/>
  <c r="H1155" i="4" s="1"/>
  <c r="G1167" i="4"/>
  <c r="H1167" i="4" s="1"/>
  <c r="G1179" i="4"/>
  <c r="H1179" i="4" s="1"/>
  <c r="G1191" i="4"/>
  <c r="H1191" i="4" s="1"/>
  <c r="G1203" i="4"/>
  <c r="H1203" i="4" s="1"/>
  <c r="G1215" i="4"/>
  <c r="H1215" i="4" s="1"/>
  <c r="G1227" i="4"/>
  <c r="H1227" i="4" s="1"/>
  <c r="G1239" i="4"/>
  <c r="H1239" i="4" s="1"/>
  <c r="G1251" i="4"/>
  <c r="H1251" i="4" s="1"/>
  <c r="G1263" i="4"/>
  <c r="H1263" i="4" s="1"/>
  <c r="G1279" i="4"/>
  <c r="H1279" i="4" s="1"/>
  <c r="G1291" i="4"/>
  <c r="H1291" i="4" s="1"/>
  <c r="G1307" i="4"/>
  <c r="H1307" i="4" s="1"/>
  <c r="G1323" i="4"/>
  <c r="H1323" i="4" s="1"/>
  <c r="G1339" i="4"/>
  <c r="H1339" i="4" s="1"/>
  <c r="G1351" i="4"/>
  <c r="H1351" i="4" s="1"/>
  <c r="G1363" i="4"/>
  <c r="H1363" i="4" s="1"/>
  <c r="G1379" i="4"/>
  <c r="H1379" i="4" s="1"/>
  <c r="G1395" i="4"/>
  <c r="H1395" i="4" s="1"/>
  <c r="G1411" i="4"/>
  <c r="H1411" i="4" s="1"/>
  <c r="G1427" i="4"/>
  <c r="H1427" i="4" s="1"/>
  <c r="G1439" i="4"/>
  <c r="H1439" i="4" s="1"/>
  <c r="G1451" i="4"/>
  <c r="H1451" i="4" s="1"/>
  <c r="G1467" i="4"/>
  <c r="H1467" i="4" s="1"/>
  <c r="G1483" i="4"/>
  <c r="H1483" i="4" s="1"/>
  <c r="G1499" i="4"/>
  <c r="H1499" i="4" s="1"/>
  <c r="G1515" i="4"/>
  <c r="H1515" i="4" s="1"/>
  <c r="G1527" i="4"/>
  <c r="H1527" i="4" s="1"/>
  <c r="G1543" i="4"/>
  <c r="H1543" i="4" s="1"/>
  <c r="G1559" i="4"/>
  <c r="H1559" i="4" s="1"/>
  <c r="G1575" i="4"/>
  <c r="H1575" i="4" s="1"/>
  <c r="G1591" i="4"/>
  <c r="H1591" i="4" s="1"/>
  <c r="G1603" i="4"/>
  <c r="H1603" i="4" s="1"/>
  <c r="G1619" i="4"/>
  <c r="H1619" i="4" s="1"/>
  <c r="G1635" i="4"/>
  <c r="H1635" i="4" s="1"/>
  <c r="G1647" i="4"/>
  <c r="H1647" i="4" s="1"/>
  <c r="G1663" i="4"/>
  <c r="H1663" i="4" s="1"/>
  <c r="G1679" i="4"/>
  <c r="H1679" i="4" s="1"/>
  <c r="G1695" i="4"/>
  <c r="H1695" i="4" s="1"/>
  <c r="G1711" i="4"/>
  <c r="H1711" i="4" s="1"/>
  <c r="G1723" i="4"/>
  <c r="H1723" i="4" s="1"/>
  <c r="G1739" i="4"/>
  <c r="H1739" i="4" s="1"/>
  <c r="G1755" i="4"/>
  <c r="H1755" i="4" s="1"/>
  <c r="G1771" i="4"/>
  <c r="H1771" i="4" s="1"/>
  <c r="G1783" i="4"/>
  <c r="H1783" i="4" s="1"/>
  <c r="G1799" i="4"/>
  <c r="H1799" i="4" s="1"/>
  <c r="G1815" i="4"/>
  <c r="H1815" i="4" s="1"/>
  <c r="G1831" i="4"/>
  <c r="H1831" i="4" s="1"/>
  <c r="G1847" i="4"/>
  <c r="H1847" i="4" s="1"/>
  <c r="G1859" i="4"/>
  <c r="H1859" i="4" s="1"/>
  <c r="G1875" i="4"/>
  <c r="H1875" i="4" s="1"/>
  <c r="G1891" i="4"/>
  <c r="H1891" i="4" s="1"/>
  <c r="G1907" i="4"/>
  <c r="H1907" i="4" s="1"/>
  <c r="G1923" i="4"/>
  <c r="H1923" i="4" s="1"/>
  <c r="G1939" i="4"/>
  <c r="H1939" i="4" s="1"/>
  <c r="G1951" i="4"/>
  <c r="H1951" i="4" s="1"/>
  <c r="G1963" i="4"/>
  <c r="H1963" i="4" s="1"/>
  <c r="G1979" i="4"/>
  <c r="H1979" i="4" s="1"/>
  <c r="G1995" i="4"/>
  <c r="H1995" i="4" s="1"/>
  <c r="G6" i="4"/>
  <c r="G10" i="4"/>
  <c r="G14" i="4"/>
  <c r="H14" i="4" s="1"/>
  <c r="G18" i="4"/>
  <c r="H18" i="4" s="1"/>
  <c r="G22" i="4"/>
  <c r="H22" i="4" s="1"/>
  <c r="G26" i="4"/>
  <c r="H26" i="4" s="1"/>
  <c r="G30" i="4"/>
  <c r="H30" i="4" s="1"/>
  <c r="G34" i="4"/>
  <c r="H34" i="4" s="1"/>
  <c r="G38" i="4"/>
  <c r="H38" i="4" s="1"/>
  <c r="G42" i="4"/>
  <c r="H42" i="4" s="1"/>
  <c r="G46" i="4"/>
  <c r="H46" i="4" s="1"/>
  <c r="G50" i="4"/>
  <c r="H50" i="4" s="1"/>
  <c r="G54" i="4"/>
  <c r="H54" i="4" s="1"/>
  <c r="G58" i="4"/>
  <c r="H58" i="4" s="1"/>
  <c r="G62" i="4"/>
  <c r="H62" i="4" s="1"/>
  <c r="G66" i="4"/>
  <c r="H66" i="4" s="1"/>
  <c r="G70" i="4"/>
  <c r="H70" i="4" s="1"/>
  <c r="G74" i="4"/>
  <c r="H74" i="4" s="1"/>
  <c r="G78" i="4"/>
  <c r="H78" i="4" s="1"/>
  <c r="G82" i="4"/>
  <c r="H82" i="4" s="1"/>
  <c r="G86" i="4"/>
  <c r="H86" i="4" s="1"/>
  <c r="G90" i="4"/>
  <c r="H90" i="4" s="1"/>
  <c r="G94" i="4"/>
  <c r="H94" i="4" s="1"/>
  <c r="G98" i="4"/>
  <c r="H98" i="4" s="1"/>
  <c r="G102" i="4"/>
  <c r="H102" i="4" s="1"/>
  <c r="G106" i="4"/>
  <c r="H106" i="4" s="1"/>
  <c r="G110" i="4"/>
  <c r="H110" i="4" s="1"/>
  <c r="G114" i="4"/>
  <c r="H114" i="4" s="1"/>
  <c r="G118" i="4"/>
  <c r="H118" i="4" s="1"/>
  <c r="G122" i="4"/>
  <c r="H122" i="4" s="1"/>
  <c r="G126" i="4"/>
  <c r="H126" i="4" s="1"/>
  <c r="G130" i="4"/>
  <c r="H130" i="4" s="1"/>
  <c r="G134" i="4"/>
  <c r="H134" i="4" s="1"/>
  <c r="G138" i="4"/>
  <c r="H138" i="4" s="1"/>
  <c r="G142" i="4"/>
  <c r="H142" i="4" s="1"/>
  <c r="G146" i="4"/>
  <c r="H146" i="4" s="1"/>
  <c r="G150" i="4"/>
  <c r="H150" i="4" s="1"/>
  <c r="G154" i="4"/>
  <c r="H154" i="4" s="1"/>
  <c r="G158" i="4"/>
  <c r="H158" i="4" s="1"/>
  <c r="G162" i="4"/>
  <c r="H162" i="4" s="1"/>
  <c r="G166" i="4"/>
  <c r="H166" i="4" s="1"/>
  <c r="G170" i="4"/>
  <c r="H170" i="4" s="1"/>
  <c r="G174" i="4"/>
  <c r="H174" i="4" s="1"/>
  <c r="G178" i="4"/>
  <c r="H178" i="4" s="1"/>
  <c r="G182" i="4"/>
  <c r="H182" i="4" s="1"/>
  <c r="G186" i="4"/>
  <c r="H186" i="4" s="1"/>
  <c r="G190" i="4"/>
  <c r="H190" i="4" s="1"/>
  <c r="G194" i="4"/>
  <c r="H194" i="4" s="1"/>
  <c r="G198" i="4"/>
  <c r="H198" i="4" s="1"/>
  <c r="G202" i="4"/>
  <c r="H202" i="4" s="1"/>
  <c r="G206" i="4"/>
  <c r="H206" i="4" s="1"/>
  <c r="G210" i="4"/>
  <c r="H210" i="4" s="1"/>
  <c r="G214" i="4"/>
  <c r="H214" i="4" s="1"/>
  <c r="G218" i="4"/>
  <c r="H218" i="4" s="1"/>
  <c r="G222" i="4"/>
  <c r="H222" i="4" s="1"/>
  <c r="G226" i="4"/>
  <c r="H226" i="4" s="1"/>
  <c r="G230" i="4"/>
  <c r="H230" i="4" s="1"/>
  <c r="G234" i="4"/>
  <c r="H234" i="4" s="1"/>
  <c r="G238" i="4"/>
  <c r="H238" i="4" s="1"/>
  <c r="G242" i="4"/>
  <c r="H242" i="4" s="1"/>
  <c r="G246" i="4"/>
  <c r="H246" i="4" s="1"/>
  <c r="G250" i="4"/>
  <c r="H250" i="4" s="1"/>
  <c r="G254" i="4"/>
  <c r="H254" i="4" s="1"/>
  <c r="G258" i="4"/>
  <c r="H258" i="4" s="1"/>
  <c r="G262" i="4"/>
  <c r="H262" i="4" s="1"/>
  <c r="G266" i="4"/>
  <c r="H266" i="4" s="1"/>
  <c r="G270" i="4"/>
  <c r="H270" i="4" s="1"/>
  <c r="G274" i="4"/>
  <c r="H274" i="4" s="1"/>
  <c r="G278" i="4"/>
  <c r="H278" i="4" s="1"/>
  <c r="G282" i="4"/>
  <c r="H282" i="4" s="1"/>
  <c r="G286" i="4"/>
  <c r="H286" i="4" s="1"/>
  <c r="G290" i="4"/>
  <c r="H290" i="4" s="1"/>
  <c r="G294" i="4"/>
  <c r="H294" i="4" s="1"/>
  <c r="G298" i="4"/>
  <c r="H298" i="4" s="1"/>
  <c r="G302" i="4"/>
  <c r="H302" i="4" s="1"/>
  <c r="G306" i="4"/>
  <c r="H306" i="4" s="1"/>
  <c r="G310" i="4"/>
  <c r="H310" i="4" s="1"/>
  <c r="G314" i="4"/>
  <c r="H314" i="4" s="1"/>
  <c r="G318" i="4"/>
  <c r="H318" i="4" s="1"/>
  <c r="G322" i="4"/>
  <c r="H322" i="4" s="1"/>
  <c r="G326" i="4"/>
  <c r="H326" i="4" s="1"/>
  <c r="G330" i="4"/>
  <c r="H330" i="4" s="1"/>
  <c r="G334" i="4"/>
  <c r="H334" i="4" s="1"/>
  <c r="G338" i="4"/>
  <c r="H338" i="4" s="1"/>
  <c r="G342" i="4"/>
  <c r="H342" i="4" s="1"/>
  <c r="G346" i="4"/>
  <c r="H346" i="4" s="1"/>
  <c r="G350" i="4"/>
  <c r="H350" i="4" s="1"/>
  <c r="G354" i="4"/>
  <c r="H354" i="4" s="1"/>
  <c r="G358" i="4"/>
  <c r="H358" i="4" s="1"/>
  <c r="G362" i="4"/>
  <c r="H362" i="4" s="1"/>
  <c r="G366" i="4"/>
  <c r="H366" i="4" s="1"/>
  <c r="G370" i="4"/>
  <c r="H370" i="4" s="1"/>
  <c r="G374" i="4"/>
  <c r="H374" i="4" s="1"/>
  <c r="G378" i="4"/>
  <c r="H378" i="4" s="1"/>
  <c r="G382" i="4"/>
  <c r="H382" i="4" s="1"/>
  <c r="G386" i="4"/>
  <c r="H386" i="4" s="1"/>
  <c r="G390" i="4"/>
  <c r="H390" i="4" s="1"/>
  <c r="G394" i="4"/>
  <c r="H394" i="4" s="1"/>
  <c r="G398" i="4"/>
  <c r="H398" i="4" s="1"/>
  <c r="G402" i="4"/>
  <c r="H402" i="4" s="1"/>
  <c r="G406" i="4"/>
  <c r="H406" i="4" s="1"/>
  <c r="G410" i="4"/>
  <c r="H410" i="4" s="1"/>
  <c r="G414" i="4"/>
  <c r="H414" i="4" s="1"/>
  <c r="G418" i="4"/>
  <c r="H418" i="4" s="1"/>
  <c r="G422" i="4"/>
  <c r="H422" i="4" s="1"/>
  <c r="G426" i="4"/>
  <c r="H426" i="4" s="1"/>
  <c r="G430" i="4"/>
  <c r="H430" i="4" s="1"/>
  <c r="G434" i="4"/>
  <c r="H434" i="4" s="1"/>
  <c r="G438" i="4"/>
  <c r="H438" i="4" s="1"/>
  <c r="G442" i="4"/>
  <c r="H442" i="4" s="1"/>
  <c r="G446" i="4"/>
  <c r="H446" i="4" s="1"/>
  <c r="G450" i="4"/>
  <c r="H450" i="4" s="1"/>
  <c r="G454" i="4"/>
  <c r="H454" i="4" s="1"/>
  <c r="G458" i="4"/>
  <c r="H458" i="4" s="1"/>
  <c r="G462" i="4"/>
  <c r="H462" i="4" s="1"/>
  <c r="G466" i="4"/>
  <c r="H466" i="4" s="1"/>
  <c r="G470" i="4"/>
  <c r="H470" i="4" s="1"/>
  <c r="G474" i="4"/>
  <c r="H474" i="4" s="1"/>
  <c r="G478" i="4"/>
  <c r="H478" i="4" s="1"/>
  <c r="G482" i="4"/>
  <c r="H482" i="4" s="1"/>
  <c r="G486" i="4"/>
  <c r="H486" i="4" s="1"/>
  <c r="G490" i="4"/>
  <c r="H490" i="4" s="1"/>
  <c r="G494" i="4"/>
  <c r="H494" i="4" s="1"/>
  <c r="G498" i="4"/>
  <c r="H498" i="4" s="1"/>
  <c r="G502" i="4"/>
  <c r="H502" i="4" s="1"/>
  <c r="G506" i="4"/>
  <c r="H506" i="4" s="1"/>
  <c r="G510" i="4"/>
  <c r="H510" i="4" s="1"/>
  <c r="G514" i="4"/>
  <c r="H514" i="4" s="1"/>
  <c r="G518" i="4"/>
  <c r="H518" i="4" s="1"/>
  <c r="G522" i="4"/>
  <c r="H522" i="4" s="1"/>
  <c r="G526" i="4"/>
  <c r="H526" i="4" s="1"/>
  <c r="G530" i="4"/>
  <c r="H530" i="4" s="1"/>
  <c r="G534" i="4"/>
  <c r="H534" i="4" s="1"/>
  <c r="G538" i="4"/>
  <c r="H538" i="4" s="1"/>
  <c r="G542" i="4"/>
  <c r="H542" i="4" s="1"/>
  <c r="G546" i="4"/>
  <c r="H546" i="4" s="1"/>
  <c r="G550" i="4"/>
  <c r="H550" i="4" s="1"/>
  <c r="G554" i="4"/>
  <c r="H554" i="4" s="1"/>
  <c r="G558" i="4"/>
  <c r="H558" i="4" s="1"/>
  <c r="G562" i="4"/>
  <c r="H562" i="4" s="1"/>
  <c r="G566" i="4"/>
  <c r="H566" i="4" s="1"/>
  <c r="G570" i="4"/>
  <c r="H570" i="4" s="1"/>
  <c r="G574" i="4"/>
  <c r="H574" i="4" s="1"/>
  <c r="G578" i="4"/>
  <c r="H578" i="4" s="1"/>
  <c r="G582" i="4"/>
  <c r="H582" i="4" s="1"/>
  <c r="G586" i="4"/>
  <c r="H586" i="4" s="1"/>
  <c r="G590" i="4"/>
  <c r="H590" i="4" s="1"/>
  <c r="G594" i="4"/>
  <c r="H594" i="4" s="1"/>
  <c r="G598" i="4"/>
  <c r="H598" i="4" s="1"/>
  <c r="G602" i="4"/>
  <c r="H602" i="4" s="1"/>
  <c r="G606" i="4"/>
  <c r="H606" i="4" s="1"/>
  <c r="G610" i="4"/>
  <c r="H610" i="4" s="1"/>
  <c r="G614" i="4"/>
  <c r="H614" i="4" s="1"/>
  <c r="G618" i="4"/>
  <c r="H618" i="4" s="1"/>
  <c r="G622" i="4"/>
  <c r="H622" i="4" s="1"/>
  <c r="G626" i="4"/>
  <c r="H626" i="4" s="1"/>
  <c r="G630" i="4"/>
  <c r="H630" i="4" s="1"/>
  <c r="G634" i="4"/>
  <c r="H634" i="4" s="1"/>
  <c r="G638" i="4"/>
  <c r="H638" i="4" s="1"/>
  <c r="G642" i="4"/>
  <c r="H642" i="4" s="1"/>
  <c r="G646" i="4"/>
  <c r="H646" i="4" s="1"/>
  <c r="G650" i="4"/>
  <c r="H650" i="4" s="1"/>
  <c r="G654" i="4"/>
  <c r="H654" i="4" s="1"/>
  <c r="G658" i="4"/>
  <c r="H658" i="4" s="1"/>
  <c r="G662" i="4"/>
  <c r="H662" i="4" s="1"/>
  <c r="G666" i="4"/>
  <c r="H666" i="4" s="1"/>
  <c r="G670" i="4"/>
  <c r="H670" i="4" s="1"/>
  <c r="G674" i="4"/>
  <c r="H674" i="4" s="1"/>
  <c r="G678" i="4"/>
  <c r="H678" i="4" s="1"/>
  <c r="G682" i="4"/>
  <c r="H682" i="4" s="1"/>
  <c r="G686" i="4"/>
  <c r="H686" i="4" s="1"/>
  <c r="G690" i="4"/>
  <c r="H690" i="4" s="1"/>
  <c r="G694" i="4"/>
  <c r="H694" i="4" s="1"/>
  <c r="G698" i="4"/>
  <c r="H698" i="4" s="1"/>
  <c r="G702" i="4"/>
  <c r="H702" i="4" s="1"/>
  <c r="G706" i="4"/>
  <c r="H706" i="4" s="1"/>
  <c r="G710" i="4"/>
  <c r="H710" i="4" s="1"/>
  <c r="G714" i="4"/>
  <c r="H714" i="4" s="1"/>
  <c r="G718" i="4"/>
  <c r="H718" i="4" s="1"/>
  <c r="G722" i="4"/>
  <c r="H722" i="4" s="1"/>
  <c r="G726" i="4"/>
  <c r="H726" i="4" s="1"/>
  <c r="G730" i="4"/>
  <c r="H730" i="4" s="1"/>
  <c r="G734" i="4"/>
  <c r="H734" i="4" s="1"/>
  <c r="G738" i="4"/>
  <c r="H738" i="4" s="1"/>
  <c r="G742" i="4"/>
  <c r="H742" i="4" s="1"/>
  <c r="G746" i="4"/>
  <c r="H746" i="4" s="1"/>
  <c r="G750" i="4"/>
  <c r="H750" i="4" s="1"/>
  <c r="G754" i="4"/>
  <c r="H754" i="4" s="1"/>
  <c r="G758" i="4"/>
  <c r="H758" i="4" s="1"/>
  <c r="G762" i="4"/>
  <c r="H762" i="4" s="1"/>
  <c r="G766" i="4"/>
  <c r="H766" i="4" s="1"/>
  <c r="G770" i="4"/>
  <c r="H770" i="4" s="1"/>
  <c r="G774" i="4"/>
  <c r="H774" i="4" s="1"/>
  <c r="G778" i="4"/>
  <c r="H778" i="4" s="1"/>
  <c r="G782" i="4"/>
  <c r="H782" i="4" s="1"/>
  <c r="G786" i="4"/>
  <c r="H786" i="4" s="1"/>
  <c r="G790" i="4"/>
  <c r="H790" i="4" s="1"/>
  <c r="G794" i="4"/>
  <c r="H794" i="4" s="1"/>
  <c r="G798" i="4"/>
  <c r="H798" i="4" s="1"/>
  <c r="G802" i="4"/>
  <c r="H802" i="4" s="1"/>
  <c r="G806" i="4"/>
  <c r="H806" i="4" s="1"/>
  <c r="G810" i="4"/>
  <c r="H810" i="4" s="1"/>
  <c r="G814" i="4"/>
  <c r="H814" i="4" s="1"/>
  <c r="G818" i="4"/>
  <c r="H818" i="4" s="1"/>
  <c r="G822" i="4"/>
  <c r="H822" i="4" s="1"/>
  <c r="G826" i="4"/>
  <c r="H826" i="4" s="1"/>
  <c r="G830" i="4"/>
  <c r="H830" i="4" s="1"/>
  <c r="G834" i="4"/>
  <c r="H834" i="4" s="1"/>
  <c r="G838" i="4"/>
  <c r="H838" i="4" s="1"/>
  <c r="G842" i="4"/>
  <c r="H842" i="4" s="1"/>
  <c r="G846" i="4"/>
  <c r="H846" i="4" s="1"/>
  <c r="G850" i="4"/>
  <c r="H850" i="4" s="1"/>
  <c r="G854" i="4"/>
  <c r="H854" i="4" s="1"/>
  <c r="G858" i="4"/>
  <c r="H858" i="4" s="1"/>
  <c r="G862" i="4"/>
  <c r="H862" i="4" s="1"/>
  <c r="G866" i="4"/>
  <c r="H866" i="4" s="1"/>
  <c r="G870" i="4"/>
  <c r="H870" i="4" s="1"/>
  <c r="G874" i="4"/>
  <c r="H874" i="4" s="1"/>
  <c r="G878" i="4"/>
  <c r="H878" i="4" s="1"/>
  <c r="G882" i="4"/>
  <c r="H882" i="4" s="1"/>
  <c r="G886" i="4"/>
  <c r="H886" i="4" s="1"/>
  <c r="G890" i="4"/>
  <c r="H890" i="4" s="1"/>
  <c r="G894" i="4"/>
  <c r="H894" i="4" s="1"/>
  <c r="G898" i="4"/>
  <c r="H898" i="4" s="1"/>
  <c r="G902" i="4"/>
  <c r="H902" i="4" s="1"/>
  <c r="G906" i="4"/>
  <c r="H906" i="4" s="1"/>
  <c r="G910" i="4"/>
  <c r="H910" i="4" s="1"/>
  <c r="G914" i="4"/>
  <c r="H914" i="4" s="1"/>
  <c r="G918" i="4"/>
  <c r="H918" i="4" s="1"/>
  <c r="G922" i="4"/>
  <c r="H922" i="4" s="1"/>
  <c r="G926" i="4"/>
  <c r="H926" i="4" s="1"/>
  <c r="G930" i="4"/>
  <c r="H930" i="4" s="1"/>
  <c r="G934" i="4"/>
  <c r="H934" i="4" s="1"/>
  <c r="G938" i="4"/>
  <c r="H938" i="4" s="1"/>
  <c r="G942" i="4"/>
  <c r="H942" i="4" s="1"/>
  <c r="G946" i="4"/>
  <c r="H946" i="4" s="1"/>
  <c r="G950" i="4"/>
  <c r="H950" i="4" s="1"/>
  <c r="G954" i="4"/>
  <c r="H954" i="4" s="1"/>
  <c r="G958" i="4"/>
  <c r="H958" i="4" s="1"/>
  <c r="G962" i="4"/>
  <c r="H962" i="4" s="1"/>
  <c r="G966" i="4"/>
  <c r="H966" i="4" s="1"/>
  <c r="G970" i="4"/>
  <c r="H970" i="4" s="1"/>
  <c r="G974" i="4"/>
  <c r="H974" i="4" s="1"/>
  <c r="G978" i="4"/>
  <c r="H978" i="4" s="1"/>
  <c r="G982" i="4"/>
  <c r="H982" i="4" s="1"/>
  <c r="G986" i="4"/>
  <c r="H986" i="4" s="1"/>
  <c r="G990" i="4"/>
  <c r="H990" i="4" s="1"/>
  <c r="G994" i="4"/>
  <c r="H994" i="4" s="1"/>
  <c r="G998" i="4"/>
  <c r="H998" i="4" s="1"/>
  <c r="G1002" i="4"/>
  <c r="H1002" i="4" s="1"/>
  <c r="G1006" i="4"/>
  <c r="H1006" i="4" s="1"/>
  <c r="G1010" i="4"/>
  <c r="H1010" i="4" s="1"/>
  <c r="G1014" i="4"/>
  <c r="H1014" i="4" s="1"/>
  <c r="G1018" i="4"/>
  <c r="H1018" i="4" s="1"/>
  <c r="G1022" i="4"/>
  <c r="H1022" i="4" s="1"/>
  <c r="G1026" i="4"/>
  <c r="H1026" i="4" s="1"/>
  <c r="G1030" i="4"/>
  <c r="H1030" i="4" s="1"/>
  <c r="G1034" i="4"/>
  <c r="H1034" i="4" s="1"/>
  <c r="G1038" i="4"/>
  <c r="H1038" i="4" s="1"/>
  <c r="G1042" i="4"/>
  <c r="H1042" i="4" s="1"/>
  <c r="G1046" i="4"/>
  <c r="H1046" i="4" s="1"/>
  <c r="G1050" i="4"/>
  <c r="H1050" i="4" s="1"/>
  <c r="G1054" i="4"/>
  <c r="H1054" i="4" s="1"/>
  <c r="G1058" i="4"/>
  <c r="H1058" i="4" s="1"/>
  <c r="G1062" i="4"/>
  <c r="H1062" i="4" s="1"/>
  <c r="G1066" i="4"/>
  <c r="H1066" i="4" s="1"/>
  <c r="G1070" i="4"/>
  <c r="H1070" i="4" s="1"/>
  <c r="G1074" i="4"/>
  <c r="H1074" i="4" s="1"/>
  <c r="G1078" i="4"/>
  <c r="H1078" i="4" s="1"/>
  <c r="G1082" i="4"/>
  <c r="H1082" i="4" s="1"/>
  <c r="G1086" i="4"/>
  <c r="H1086" i="4" s="1"/>
  <c r="G1090" i="4"/>
  <c r="H1090" i="4" s="1"/>
  <c r="G1094" i="4"/>
  <c r="H1094" i="4" s="1"/>
  <c r="G1098" i="4"/>
  <c r="H1098" i="4" s="1"/>
  <c r="G1102" i="4"/>
  <c r="H1102" i="4" s="1"/>
  <c r="G1106" i="4"/>
  <c r="H1106" i="4" s="1"/>
  <c r="G1110" i="4"/>
  <c r="H1110" i="4" s="1"/>
  <c r="G1114" i="4"/>
  <c r="H1114" i="4" s="1"/>
  <c r="G1118" i="4"/>
  <c r="H1118" i="4" s="1"/>
  <c r="G1122" i="4"/>
  <c r="H1122" i="4" s="1"/>
  <c r="G1126" i="4"/>
  <c r="H1126" i="4" s="1"/>
  <c r="G1130" i="4"/>
  <c r="H1130" i="4" s="1"/>
  <c r="G1134" i="4"/>
  <c r="H1134" i="4" s="1"/>
  <c r="G1138" i="4"/>
  <c r="H1138" i="4" s="1"/>
  <c r="G1142" i="4"/>
  <c r="H1142" i="4" s="1"/>
  <c r="G1146" i="4"/>
  <c r="H1146" i="4" s="1"/>
  <c r="G1150" i="4"/>
  <c r="H1150" i="4" s="1"/>
  <c r="G1154" i="4"/>
  <c r="H1154" i="4" s="1"/>
  <c r="G1158" i="4"/>
  <c r="H1158" i="4" s="1"/>
  <c r="G1162" i="4"/>
  <c r="H1162" i="4" s="1"/>
  <c r="G1166" i="4"/>
  <c r="H1166" i="4" s="1"/>
  <c r="G1170" i="4"/>
  <c r="H1170" i="4" s="1"/>
  <c r="G1174" i="4"/>
  <c r="H1174" i="4" s="1"/>
  <c r="G1178" i="4"/>
  <c r="H1178" i="4" s="1"/>
  <c r="G1182" i="4"/>
  <c r="H1182" i="4" s="1"/>
  <c r="G1186" i="4"/>
  <c r="H1186" i="4" s="1"/>
  <c r="G1190" i="4"/>
  <c r="H1190" i="4" s="1"/>
  <c r="G1194" i="4"/>
  <c r="H1194" i="4" s="1"/>
  <c r="G1198" i="4"/>
  <c r="H1198" i="4" s="1"/>
  <c r="G1202" i="4"/>
  <c r="H1202" i="4" s="1"/>
  <c r="G1206" i="4"/>
  <c r="H1206" i="4" s="1"/>
  <c r="G1210" i="4"/>
  <c r="H1210" i="4" s="1"/>
  <c r="G1214" i="4"/>
  <c r="H1214" i="4" s="1"/>
  <c r="G1218" i="4"/>
  <c r="H1218" i="4" s="1"/>
  <c r="G1222" i="4"/>
  <c r="H1222" i="4" s="1"/>
  <c r="G1226" i="4"/>
  <c r="H1226" i="4" s="1"/>
  <c r="G1230" i="4"/>
  <c r="H1230" i="4" s="1"/>
  <c r="G1234" i="4"/>
  <c r="H1234" i="4" s="1"/>
  <c r="G1238" i="4"/>
  <c r="H1238" i="4" s="1"/>
  <c r="G1242" i="4"/>
  <c r="H1242" i="4" s="1"/>
  <c r="G1246" i="4"/>
  <c r="H1246" i="4" s="1"/>
  <c r="G1250" i="4"/>
  <c r="H1250" i="4" s="1"/>
  <c r="G1254" i="4"/>
  <c r="H1254" i="4" s="1"/>
  <c r="G1258" i="4"/>
  <c r="H1258" i="4" s="1"/>
  <c r="G1262" i="4"/>
  <c r="H1262" i="4" s="1"/>
  <c r="G1266" i="4"/>
  <c r="H1266" i="4" s="1"/>
  <c r="G1270" i="4"/>
  <c r="H1270" i="4" s="1"/>
  <c r="G1274" i="4"/>
  <c r="H1274" i="4" s="1"/>
  <c r="G1278" i="4"/>
  <c r="H1278" i="4" s="1"/>
  <c r="G1282" i="4"/>
  <c r="H1282" i="4" s="1"/>
  <c r="G1286" i="4"/>
  <c r="H1286" i="4" s="1"/>
  <c r="G1290" i="4"/>
  <c r="H1290" i="4" s="1"/>
  <c r="G1294" i="4"/>
  <c r="H1294" i="4" s="1"/>
  <c r="G1298" i="4"/>
  <c r="H1298" i="4" s="1"/>
  <c r="G1302" i="4"/>
  <c r="H1302" i="4" s="1"/>
  <c r="G1306" i="4"/>
  <c r="H1306" i="4" s="1"/>
  <c r="G1310" i="4"/>
  <c r="H1310" i="4" s="1"/>
  <c r="G1314" i="4"/>
  <c r="H1314" i="4" s="1"/>
  <c r="G1318" i="4"/>
  <c r="H1318" i="4" s="1"/>
  <c r="G1322" i="4"/>
  <c r="H1322" i="4" s="1"/>
  <c r="G1326" i="4"/>
  <c r="H1326" i="4" s="1"/>
  <c r="G1330" i="4"/>
  <c r="H1330" i="4" s="1"/>
  <c r="G1334" i="4"/>
  <c r="H1334" i="4" s="1"/>
  <c r="G1338" i="4"/>
  <c r="H1338" i="4" s="1"/>
  <c r="G1342" i="4"/>
  <c r="H1342" i="4" s="1"/>
  <c r="G1346" i="4"/>
  <c r="H1346" i="4" s="1"/>
  <c r="G1350" i="4"/>
  <c r="H1350" i="4" s="1"/>
  <c r="G1354" i="4"/>
  <c r="H1354" i="4" s="1"/>
  <c r="G1358" i="4"/>
  <c r="H1358" i="4" s="1"/>
  <c r="G1362" i="4"/>
  <c r="H1362" i="4" s="1"/>
  <c r="G1366" i="4"/>
  <c r="H1366" i="4" s="1"/>
  <c r="G1370" i="4"/>
  <c r="H1370" i="4" s="1"/>
  <c r="G1374" i="4"/>
  <c r="H1374" i="4" s="1"/>
  <c r="G1378" i="4"/>
  <c r="H1378" i="4" s="1"/>
  <c r="G1382" i="4"/>
  <c r="H1382" i="4" s="1"/>
  <c r="G1386" i="4"/>
  <c r="H1386" i="4" s="1"/>
  <c r="G1390" i="4"/>
  <c r="H1390" i="4" s="1"/>
  <c r="G1394" i="4"/>
  <c r="H1394" i="4" s="1"/>
  <c r="G1398" i="4"/>
  <c r="H1398" i="4" s="1"/>
  <c r="G1402" i="4"/>
  <c r="H1402" i="4" s="1"/>
  <c r="G1406" i="4"/>
  <c r="H1406" i="4" s="1"/>
  <c r="G1410" i="4"/>
  <c r="H1410" i="4" s="1"/>
  <c r="G1414" i="4"/>
  <c r="H1414" i="4" s="1"/>
  <c r="G1418" i="4"/>
  <c r="H1418" i="4" s="1"/>
  <c r="G1422" i="4"/>
  <c r="H1422" i="4" s="1"/>
  <c r="G1426" i="4"/>
  <c r="H1426" i="4" s="1"/>
  <c r="G1430" i="4"/>
  <c r="H1430" i="4" s="1"/>
  <c r="G1434" i="4"/>
  <c r="H1434" i="4" s="1"/>
  <c r="G1438" i="4"/>
  <c r="H1438" i="4" s="1"/>
  <c r="G1442" i="4"/>
  <c r="H1442" i="4" s="1"/>
  <c r="G1446" i="4"/>
  <c r="H1446" i="4" s="1"/>
  <c r="G1450" i="4"/>
  <c r="H1450" i="4" s="1"/>
  <c r="G1454" i="4"/>
  <c r="H1454" i="4" s="1"/>
  <c r="G1458" i="4"/>
  <c r="H1458" i="4" s="1"/>
  <c r="G1462" i="4"/>
  <c r="H1462" i="4" s="1"/>
  <c r="G1466" i="4"/>
  <c r="H1466" i="4" s="1"/>
  <c r="G1470" i="4"/>
  <c r="H1470" i="4" s="1"/>
  <c r="G1474" i="4"/>
  <c r="H1474" i="4" s="1"/>
  <c r="G1478" i="4"/>
  <c r="H1478" i="4" s="1"/>
  <c r="G1482" i="4"/>
  <c r="H1482" i="4" s="1"/>
  <c r="G1486" i="4"/>
  <c r="H1486" i="4" s="1"/>
  <c r="G1490" i="4"/>
  <c r="H1490" i="4" s="1"/>
  <c r="G1494" i="4"/>
  <c r="H1494" i="4" s="1"/>
  <c r="G1498" i="4"/>
  <c r="H1498" i="4" s="1"/>
  <c r="G1502" i="4"/>
  <c r="H1502" i="4" s="1"/>
  <c r="G1506" i="4"/>
  <c r="H1506" i="4" s="1"/>
  <c r="G1510" i="4"/>
  <c r="H1510" i="4" s="1"/>
  <c r="G1514" i="4"/>
  <c r="H1514" i="4" s="1"/>
  <c r="G1518" i="4"/>
  <c r="H1518" i="4" s="1"/>
  <c r="G1522" i="4"/>
  <c r="H1522" i="4" s="1"/>
  <c r="G1526" i="4"/>
  <c r="H1526" i="4" s="1"/>
  <c r="G1530" i="4"/>
  <c r="H1530" i="4" s="1"/>
  <c r="G1534" i="4"/>
  <c r="H1534" i="4" s="1"/>
  <c r="G1538" i="4"/>
  <c r="H1538" i="4" s="1"/>
  <c r="G1542" i="4"/>
  <c r="H1542" i="4" s="1"/>
  <c r="G1546" i="4"/>
  <c r="H1546" i="4" s="1"/>
  <c r="G1550" i="4"/>
  <c r="H1550" i="4" s="1"/>
  <c r="G1554" i="4"/>
  <c r="H1554" i="4" s="1"/>
  <c r="G1558" i="4"/>
  <c r="H1558" i="4" s="1"/>
  <c r="G1562" i="4"/>
  <c r="H1562" i="4" s="1"/>
  <c r="G1566" i="4"/>
  <c r="H1566" i="4" s="1"/>
  <c r="G1570" i="4"/>
  <c r="H1570" i="4" s="1"/>
  <c r="G1574" i="4"/>
  <c r="H1574" i="4" s="1"/>
  <c r="G1578" i="4"/>
  <c r="H1578" i="4" s="1"/>
  <c r="G1582" i="4"/>
  <c r="H1582" i="4" s="1"/>
  <c r="G1586" i="4"/>
  <c r="H1586" i="4" s="1"/>
  <c r="G1590" i="4"/>
  <c r="H1590" i="4" s="1"/>
  <c r="G1594" i="4"/>
  <c r="H1594" i="4" s="1"/>
  <c r="G1598" i="4"/>
  <c r="H1598" i="4" s="1"/>
  <c r="G1602" i="4"/>
  <c r="H1602" i="4" s="1"/>
  <c r="G1606" i="4"/>
  <c r="H1606" i="4" s="1"/>
  <c r="G1610" i="4"/>
  <c r="H1610" i="4" s="1"/>
  <c r="G1614" i="4"/>
  <c r="H1614" i="4" s="1"/>
  <c r="G1618" i="4"/>
  <c r="H1618" i="4" s="1"/>
  <c r="G1622" i="4"/>
  <c r="H1622" i="4" s="1"/>
  <c r="G1626" i="4"/>
  <c r="H1626" i="4" s="1"/>
  <c r="G1630" i="4"/>
  <c r="H1630" i="4" s="1"/>
  <c r="G1634" i="4"/>
  <c r="H1634" i="4" s="1"/>
  <c r="G1638" i="4"/>
  <c r="H1638" i="4" s="1"/>
  <c r="G1642" i="4"/>
  <c r="H1642" i="4" s="1"/>
  <c r="G1646" i="4"/>
  <c r="H1646" i="4" s="1"/>
  <c r="G1650" i="4"/>
  <c r="H1650" i="4" s="1"/>
  <c r="G1654" i="4"/>
  <c r="H1654" i="4" s="1"/>
  <c r="G1658" i="4"/>
  <c r="H1658" i="4" s="1"/>
  <c r="G1662" i="4"/>
  <c r="H1662" i="4" s="1"/>
  <c r="G1666" i="4"/>
  <c r="H1666" i="4" s="1"/>
  <c r="G1670" i="4"/>
  <c r="H1670" i="4" s="1"/>
  <c r="G1674" i="4"/>
  <c r="H1674" i="4" s="1"/>
  <c r="G1678" i="4"/>
  <c r="H1678" i="4" s="1"/>
  <c r="G1682" i="4"/>
  <c r="H1682" i="4" s="1"/>
  <c r="G1686" i="4"/>
  <c r="H1686" i="4" s="1"/>
  <c r="G1690" i="4"/>
  <c r="H1690" i="4" s="1"/>
  <c r="G1694" i="4"/>
  <c r="H1694" i="4" s="1"/>
  <c r="G1698" i="4"/>
  <c r="H1698" i="4" s="1"/>
  <c r="G1702" i="4"/>
  <c r="H1702" i="4" s="1"/>
  <c r="G1706" i="4"/>
  <c r="H1706" i="4" s="1"/>
  <c r="G1710" i="4"/>
  <c r="H1710" i="4" s="1"/>
  <c r="G1714" i="4"/>
  <c r="H1714" i="4" s="1"/>
  <c r="G1718" i="4"/>
  <c r="H1718" i="4" s="1"/>
  <c r="G1722" i="4"/>
  <c r="H1722" i="4" s="1"/>
  <c r="G1726" i="4"/>
  <c r="H1726" i="4" s="1"/>
  <c r="G1730" i="4"/>
  <c r="H1730" i="4" s="1"/>
  <c r="G1734" i="4"/>
  <c r="H1734" i="4" s="1"/>
  <c r="G1738" i="4"/>
  <c r="H1738" i="4" s="1"/>
  <c r="G1742" i="4"/>
  <c r="H1742" i="4" s="1"/>
  <c r="G1746" i="4"/>
  <c r="H1746" i="4" s="1"/>
  <c r="G1750" i="4"/>
  <c r="H1750" i="4" s="1"/>
  <c r="G1754" i="4"/>
  <c r="H1754" i="4" s="1"/>
  <c r="G1758" i="4"/>
  <c r="H1758" i="4" s="1"/>
  <c r="G1762" i="4"/>
  <c r="H1762" i="4" s="1"/>
  <c r="G1766" i="4"/>
  <c r="H1766" i="4" s="1"/>
  <c r="G1770" i="4"/>
  <c r="H1770" i="4" s="1"/>
  <c r="G1774" i="4"/>
  <c r="H1774" i="4" s="1"/>
  <c r="G1778" i="4"/>
  <c r="H1778" i="4" s="1"/>
  <c r="G1782" i="4"/>
  <c r="H1782" i="4" s="1"/>
  <c r="G1786" i="4"/>
  <c r="H1786" i="4" s="1"/>
  <c r="G1790" i="4"/>
  <c r="H1790" i="4" s="1"/>
  <c r="G1794" i="4"/>
  <c r="H1794" i="4" s="1"/>
  <c r="G1798" i="4"/>
  <c r="H1798" i="4" s="1"/>
  <c r="G1802" i="4"/>
  <c r="H1802" i="4" s="1"/>
  <c r="G1806" i="4"/>
  <c r="H1806" i="4" s="1"/>
  <c r="G1810" i="4"/>
  <c r="H1810" i="4" s="1"/>
  <c r="G1814" i="4"/>
  <c r="H1814" i="4" s="1"/>
  <c r="G1818" i="4"/>
  <c r="H1818" i="4" s="1"/>
  <c r="G1822" i="4"/>
  <c r="H1822" i="4" s="1"/>
  <c r="G1826" i="4"/>
  <c r="H1826" i="4" s="1"/>
  <c r="G1830" i="4"/>
  <c r="H1830" i="4" s="1"/>
  <c r="G1834" i="4"/>
  <c r="H1834" i="4" s="1"/>
  <c r="G1838" i="4"/>
  <c r="H1838" i="4" s="1"/>
  <c r="G1842" i="4"/>
  <c r="H1842" i="4" s="1"/>
  <c r="G1846" i="4"/>
  <c r="H1846" i="4" s="1"/>
  <c r="G1850" i="4"/>
  <c r="H1850" i="4" s="1"/>
  <c r="G1854" i="4"/>
  <c r="H1854" i="4" s="1"/>
  <c r="G1858" i="4"/>
  <c r="H1858" i="4" s="1"/>
  <c r="G1862" i="4"/>
  <c r="H1862" i="4" s="1"/>
  <c r="G1866" i="4"/>
  <c r="H1866" i="4" s="1"/>
  <c r="G1870" i="4"/>
  <c r="H1870" i="4" s="1"/>
  <c r="G1874" i="4"/>
  <c r="H1874" i="4" s="1"/>
  <c r="G1878" i="4"/>
  <c r="H1878" i="4" s="1"/>
  <c r="G1882" i="4"/>
  <c r="H1882" i="4" s="1"/>
  <c r="G1886" i="4"/>
  <c r="H1886" i="4" s="1"/>
  <c r="G1890" i="4"/>
  <c r="H1890" i="4" s="1"/>
  <c r="G1894" i="4"/>
  <c r="H1894" i="4" s="1"/>
  <c r="G1898" i="4"/>
  <c r="H1898" i="4" s="1"/>
  <c r="G1902" i="4"/>
  <c r="H1902" i="4" s="1"/>
  <c r="G1906" i="4"/>
  <c r="H1906" i="4" s="1"/>
  <c r="G1910" i="4"/>
  <c r="H1910" i="4" s="1"/>
  <c r="G1914" i="4"/>
  <c r="H1914" i="4" s="1"/>
  <c r="G1918" i="4"/>
  <c r="H1918" i="4" s="1"/>
  <c r="G1922" i="4"/>
  <c r="H1922" i="4" s="1"/>
  <c r="G1926" i="4"/>
  <c r="H1926" i="4" s="1"/>
  <c r="G1930" i="4"/>
  <c r="H1930" i="4" s="1"/>
  <c r="G1934" i="4"/>
  <c r="H1934" i="4" s="1"/>
  <c r="G1938" i="4"/>
  <c r="H1938" i="4" s="1"/>
  <c r="G1942" i="4"/>
  <c r="H1942" i="4" s="1"/>
  <c r="G1946" i="4"/>
  <c r="H1946" i="4" s="1"/>
  <c r="G1950" i="4"/>
  <c r="H1950" i="4" s="1"/>
  <c r="G1954" i="4"/>
  <c r="H1954" i="4" s="1"/>
  <c r="G1958" i="4"/>
  <c r="H1958" i="4" s="1"/>
  <c r="G1962" i="4"/>
  <c r="H1962" i="4" s="1"/>
  <c r="G1966" i="4"/>
  <c r="H1966" i="4" s="1"/>
  <c r="G1970" i="4"/>
  <c r="H1970" i="4" s="1"/>
  <c r="G1974" i="4"/>
  <c r="H1974" i="4" s="1"/>
  <c r="G1978" i="4"/>
  <c r="H1978" i="4" s="1"/>
  <c r="G1982" i="4"/>
  <c r="H1982" i="4" s="1"/>
  <c r="G1986" i="4"/>
  <c r="H1986" i="4" s="1"/>
  <c r="G1990" i="4"/>
  <c r="H1990" i="4" s="1"/>
  <c r="G1994" i="4"/>
  <c r="H1994" i="4" s="1"/>
  <c r="G1998" i="4"/>
  <c r="H1998" i="4" s="1"/>
  <c r="G2002" i="4"/>
  <c r="H2002" i="4" s="1"/>
  <c r="G5" i="4"/>
  <c r="G27" i="4"/>
  <c r="H27" i="4" s="1"/>
  <c r="G55" i="4"/>
  <c r="H55" i="4" s="1"/>
  <c r="G67" i="4"/>
  <c r="H67" i="4" s="1"/>
  <c r="G79" i="4"/>
  <c r="H79" i="4" s="1"/>
  <c r="G83" i="4"/>
  <c r="H83" i="4" s="1"/>
  <c r="G95" i="4"/>
  <c r="H95" i="4" s="1"/>
  <c r="G107" i="4"/>
  <c r="H107" i="4" s="1"/>
  <c r="G119" i="4"/>
  <c r="H119" i="4" s="1"/>
  <c r="G131" i="4"/>
  <c r="H131" i="4" s="1"/>
  <c r="G143" i="4"/>
  <c r="H143" i="4" s="1"/>
  <c r="G151" i="4"/>
  <c r="H151" i="4" s="1"/>
  <c r="G163" i="4"/>
  <c r="H163" i="4" s="1"/>
  <c r="G175" i="4"/>
  <c r="H175" i="4" s="1"/>
  <c r="G187" i="4"/>
  <c r="H187" i="4" s="1"/>
  <c r="G199" i="4"/>
  <c r="H199" i="4" s="1"/>
  <c r="G211" i="4"/>
  <c r="H211" i="4" s="1"/>
  <c r="G223" i="4"/>
  <c r="H223" i="4" s="1"/>
  <c r="G235" i="4"/>
  <c r="H235" i="4" s="1"/>
  <c r="G247" i="4"/>
  <c r="H247" i="4" s="1"/>
  <c r="G259" i="4"/>
  <c r="H259" i="4" s="1"/>
  <c r="G271" i="4"/>
  <c r="H271" i="4" s="1"/>
  <c r="G283" i="4"/>
  <c r="H283" i="4" s="1"/>
  <c r="G295" i="4"/>
  <c r="H295" i="4" s="1"/>
  <c r="G307" i="4"/>
  <c r="H307" i="4" s="1"/>
  <c r="G319" i="4"/>
  <c r="H319" i="4" s="1"/>
  <c r="G331" i="4"/>
  <c r="H331" i="4" s="1"/>
  <c r="G343" i="4"/>
  <c r="H343" i="4" s="1"/>
  <c r="G355" i="4"/>
  <c r="H355" i="4" s="1"/>
  <c r="G367" i="4"/>
  <c r="H367" i="4" s="1"/>
  <c r="G379" i="4"/>
  <c r="H379" i="4" s="1"/>
  <c r="G391" i="4"/>
  <c r="H391" i="4" s="1"/>
  <c r="G399" i="4"/>
  <c r="H399" i="4" s="1"/>
  <c r="G411" i="4"/>
  <c r="H411" i="4" s="1"/>
  <c r="G423" i="4"/>
  <c r="H423" i="4" s="1"/>
  <c r="G435" i="4"/>
  <c r="H435" i="4" s="1"/>
  <c r="G447" i="4"/>
  <c r="H447" i="4" s="1"/>
  <c r="G459" i="4"/>
  <c r="H459" i="4" s="1"/>
  <c r="G471" i="4"/>
  <c r="H471" i="4" s="1"/>
  <c r="G483" i="4"/>
  <c r="H483" i="4" s="1"/>
  <c r="G495" i="4"/>
  <c r="H495" i="4" s="1"/>
  <c r="G503" i="4"/>
  <c r="H503" i="4" s="1"/>
  <c r="G511" i="4"/>
  <c r="H511" i="4" s="1"/>
  <c r="G523" i="4"/>
  <c r="H523" i="4" s="1"/>
  <c r="G535" i="4"/>
  <c r="H535" i="4" s="1"/>
  <c r="G547" i="4"/>
  <c r="H547" i="4" s="1"/>
  <c r="G559" i="4"/>
  <c r="H559" i="4" s="1"/>
  <c r="G571" i="4"/>
  <c r="H571" i="4" s="1"/>
  <c r="G583" i="4"/>
  <c r="H583" i="4" s="1"/>
  <c r="G591" i="4"/>
  <c r="H591" i="4" s="1"/>
  <c r="G603" i="4"/>
  <c r="H603" i="4" s="1"/>
  <c r="G615" i="4"/>
  <c r="H615" i="4" s="1"/>
  <c r="G627" i="4"/>
  <c r="H627" i="4" s="1"/>
  <c r="G639" i="4"/>
  <c r="H639" i="4" s="1"/>
  <c r="G651" i="4"/>
  <c r="H651" i="4" s="1"/>
  <c r="G663" i="4"/>
  <c r="H663" i="4" s="1"/>
  <c r="G675" i="4"/>
  <c r="H675" i="4" s="1"/>
  <c r="G687" i="4"/>
  <c r="H687" i="4" s="1"/>
  <c r="G699" i="4"/>
  <c r="H699" i="4" s="1"/>
  <c r="G711" i="4"/>
  <c r="H711" i="4" s="1"/>
  <c r="G723" i="4"/>
  <c r="H723" i="4" s="1"/>
  <c r="G735" i="4"/>
  <c r="H735" i="4" s="1"/>
  <c r="G747" i="4"/>
  <c r="H747" i="4" s="1"/>
  <c r="G755" i="4"/>
  <c r="H755" i="4" s="1"/>
  <c r="G767" i="4"/>
  <c r="H767" i="4" s="1"/>
  <c r="G779" i="4"/>
  <c r="H779" i="4" s="1"/>
  <c r="G791" i="4"/>
  <c r="H791" i="4" s="1"/>
  <c r="G803" i="4"/>
  <c r="H803" i="4" s="1"/>
  <c r="G815" i="4"/>
  <c r="H815" i="4" s="1"/>
  <c r="G827" i="4"/>
  <c r="H827" i="4" s="1"/>
  <c r="G839" i="4"/>
  <c r="H839" i="4" s="1"/>
  <c r="G851" i="4"/>
  <c r="H851" i="4" s="1"/>
  <c r="G863" i="4"/>
  <c r="H863" i="4" s="1"/>
  <c r="G875" i="4"/>
  <c r="H875" i="4" s="1"/>
  <c r="G887" i="4"/>
  <c r="H887" i="4" s="1"/>
  <c r="G899" i="4"/>
  <c r="H899" i="4" s="1"/>
  <c r="G911" i="4"/>
  <c r="H911" i="4" s="1"/>
  <c r="G919" i="4"/>
  <c r="H919" i="4" s="1"/>
  <c r="G931" i="4"/>
  <c r="H931" i="4" s="1"/>
  <c r="G947" i="4"/>
  <c r="H947" i="4" s="1"/>
  <c r="G959" i="4"/>
  <c r="H959" i="4" s="1"/>
  <c r="G971" i="4"/>
  <c r="H971" i="4" s="1"/>
  <c r="G983" i="4"/>
  <c r="H983" i="4" s="1"/>
  <c r="G995" i="4"/>
  <c r="H995" i="4" s="1"/>
  <c r="G1007" i="4"/>
  <c r="H1007" i="4" s="1"/>
  <c r="G1015" i="4"/>
  <c r="H1015" i="4" s="1"/>
  <c r="G1027" i="4"/>
  <c r="H1027" i="4" s="1"/>
  <c r="G1039" i="4"/>
  <c r="H1039" i="4" s="1"/>
  <c r="G1051" i="4"/>
  <c r="H1051" i="4" s="1"/>
  <c r="G1063" i="4"/>
  <c r="H1063" i="4" s="1"/>
  <c r="G1075" i="4"/>
  <c r="H1075" i="4" s="1"/>
  <c r="G1087" i="4"/>
  <c r="H1087" i="4" s="1"/>
  <c r="G1099" i="4"/>
  <c r="H1099" i="4" s="1"/>
  <c r="G1111" i="4"/>
  <c r="H1111" i="4" s="1"/>
  <c r="G1123" i="4"/>
  <c r="H1123" i="4" s="1"/>
  <c r="G1135" i="4"/>
  <c r="H1135" i="4" s="1"/>
  <c r="G1147" i="4"/>
  <c r="H1147" i="4" s="1"/>
  <c r="G1159" i="4"/>
  <c r="H1159" i="4" s="1"/>
  <c r="G1171" i="4"/>
  <c r="H1171" i="4" s="1"/>
  <c r="G1183" i="4"/>
  <c r="H1183" i="4" s="1"/>
  <c r="G1195" i="4"/>
  <c r="H1195" i="4" s="1"/>
  <c r="G1211" i="4"/>
  <c r="H1211" i="4" s="1"/>
  <c r="G1223" i="4"/>
  <c r="H1223" i="4" s="1"/>
  <c r="G1235" i="4"/>
  <c r="H1235" i="4" s="1"/>
  <c r="G1247" i="4"/>
  <c r="H1247" i="4" s="1"/>
  <c r="G1259" i="4"/>
  <c r="H1259" i="4" s="1"/>
  <c r="G1275" i="4"/>
  <c r="H1275" i="4" s="1"/>
  <c r="G1287" i="4"/>
  <c r="H1287" i="4" s="1"/>
  <c r="G1303" i="4"/>
  <c r="H1303" i="4" s="1"/>
  <c r="G1319" i="4"/>
  <c r="H1319" i="4" s="1"/>
  <c r="G1335" i="4"/>
  <c r="H1335" i="4" s="1"/>
  <c r="G1355" i="4"/>
  <c r="H1355" i="4" s="1"/>
  <c r="G1375" i="4"/>
  <c r="H1375" i="4" s="1"/>
  <c r="G1391" i="4"/>
  <c r="H1391" i="4" s="1"/>
  <c r="G1407" i="4"/>
  <c r="H1407" i="4" s="1"/>
  <c r="G1423" i="4"/>
  <c r="H1423" i="4" s="1"/>
  <c r="G1443" i="4"/>
  <c r="H1443" i="4" s="1"/>
  <c r="G1459" i="4"/>
  <c r="H1459" i="4" s="1"/>
  <c r="G1471" i="4"/>
  <c r="H1471" i="4" s="1"/>
  <c r="G1487" i="4"/>
  <c r="H1487" i="4" s="1"/>
  <c r="G1503" i="4"/>
  <c r="H1503" i="4" s="1"/>
  <c r="G1519" i="4"/>
  <c r="H1519" i="4" s="1"/>
  <c r="G1539" i="4"/>
  <c r="H1539" i="4" s="1"/>
  <c r="G1555" i="4"/>
  <c r="H1555" i="4" s="1"/>
  <c r="G1571" i="4"/>
  <c r="H1571" i="4" s="1"/>
  <c r="G1587" i="4"/>
  <c r="H1587" i="4" s="1"/>
  <c r="G1607" i="4"/>
  <c r="H1607" i="4" s="1"/>
  <c r="G1623" i="4"/>
  <c r="H1623" i="4" s="1"/>
  <c r="G1639" i="4"/>
  <c r="H1639" i="4" s="1"/>
  <c r="G1655" i="4"/>
  <c r="H1655" i="4" s="1"/>
  <c r="G1671" i="4"/>
  <c r="H1671" i="4" s="1"/>
  <c r="G1687" i="4"/>
  <c r="H1687" i="4" s="1"/>
  <c r="G1699" i="4"/>
  <c r="H1699" i="4" s="1"/>
  <c r="G1715" i="4"/>
  <c r="H1715" i="4" s="1"/>
  <c r="G1735" i="4"/>
  <c r="H1735" i="4" s="1"/>
  <c r="G1751" i="4"/>
  <c r="H1751" i="4" s="1"/>
  <c r="G1767" i="4"/>
  <c r="H1767" i="4" s="1"/>
  <c r="G1787" i="4"/>
  <c r="H1787" i="4" s="1"/>
  <c r="G1803" i="4"/>
  <c r="H1803" i="4" s="1"/>
  <c r="G1819" i="4"/>
  <c r="H1819" i="4" s="1"/>
  <c r="G1835" i="4"/>
  <c r="H1835" i="4" s="1"/>
  <c r="G1851" i="4"/>
  <c r="H1851" i="4" s="1"/>
  <c r="G1867" i="4"/>
  <c r="H1867" i="4" s="1"/>
  <c r="G1883" i="4"/>
  <c r="H1883" i="4" s="1"/>
  <c r="G1899" i="4"/>
  <c r="H1899" i="4" s="1"/>
  <c r="G1915" i="4"/>
  <c r="H1915" i="4" s="1"/>
  <c r="G1935" i="4"/>
  <c r="H1935" i="4" s="1"/>
  <c r="G1955" i="4"/>
  <c r="H1955" i="4" s="1"/>
  <c r="G1971" i="4"/>
  <c r="H1971" i="4" s="1"/>
  <c r="G1987" i="4"/>
  <c r="H1987" i="4" s="1"/>
  <c r="G2003" i="4"/>
  <c r="H2003" i="4" s="1"/>
  <c r="P11" i="4" l="1"/>
  <c r="M12" i="4"/>
  <c r="H10" i="4"/>
  <c r="H7" i="4"/>
  <c r="D7" i="9"/>
  <c r="H5" i="4"/>
  <c r="E7" i="9" s="1"/>
  <c r="H6" i="4"/>
  <c r="F6" i="4"/>
  <c r="H9" i="4"/>
  <c r="P10" i="4" l="1"/>
  <c r="M11" i="4"/>
  <c r="F7" i="4"/>
  <c r="P9" i="4" l="1"/>
  <c r="M10" i="4"/>
  <c r="F8" i="4"/>
  <c r="M9" i="4" l="1"/>
  <c r="P8" i="4"/>
  <c r="F9" i="4"/>
  <c r="P7" i="4" l="1"/>
  <c r="M8" i="4"/>
  <c r="F10" i="4"/>
  <c r="M7" i="4" l="1"/>
  <c r="P6" i="4"/>
  <c r="F11" i="4"/>
  <c r="M6" i="4" l="1"/>
  <c r="P5" i="4"/>
  <c r="M5" i="4" s="1"/>
  <c r="F12" i="4"/>
  <c r="AF67" i="7" l="1"/>
  <c r="AH54" i="7"/>
  <c r="AD89" i="7"/>
  <c r="AD13" i="7"/>
  <c r="AD30" i="7"/>
  <c r="AD19" i="7"/>
  <c r="AF115" i="7"/>
  <c r="AE97" i="7"/>
  <c r="AD20" i="7"/>
  <c r="AH14" i="7"/>
  <c r="AD66" i="7"/>
  <c r="AE100" i="7"/>
  <c r="AD82" i="7"/>
  <c r="AF19" i="7"/>
  <c r="AG31" i="7"/>
  <c r="AF25" i="7"/>
  <c r="AD117" i="7"/>
  <c r="AH98" i="7"/>
  <c r="AE58" i="7"/>
  <c r="AH137" i="7"/>
  <c r="AD189" i="7"/>
  <c r="AE48" i="7"/>
  <c r="AE45" i="7"/>
  <c r="AF79" i="7"/>
  <c r="AF42" i="7"/>
  <c r="AF20" i="7"/>
  <c r="AG71" i="7"/>
  <c r="AH105" i="7"/>
  <c r="AG87" i="7"/>
  <c r="AE78" i="7"/>
  <c r="AG70" i="7"/>
  <c r="AF56" i="7"/>
  <c r="AG90" i="7"/>
  <c r="AH51" i="7"/>
  <c r="AD52" i="7"/>
  <c r="AH22" i="7"/>
  <c r="AD74" i="7"/>
  <c r="AE108" i="7"/>
  <c r="AF55" i="7"/>
  <c r="AE49" i="7"/>
  <c r="AF83" i="7"/>
  <c r="AD23" i="7"/>
  <c r="AF116" i="7"/>
  <c r="AH25" i="7"/>
  <c r="AD34" i="7"/>
  <c r="AD35" i="7"/>
  <c r="AF119" i="7"/>
  <c r="AE101" i="7"/>
  <c r="AG58" i="7"/>
  <c r="AH50" i="7"/>
  <c r="AD85" i="7"/>
  <c r="AF29" i="7"/>
  <c r="AD118" i="7"/>
  <c r="AF33" i="7"/>
  <c r="AD157" i="7"/>
  <c r="AF35" i="7"/>
  <c r="AD14" i="7"/>
  <c r="AD27" i="7"/>
  <c r="AE26" i="7"/>
  <c r="AH34" i="7"/>
  <c r="AE120" i="7"/>
  <c r="AH86" i="7"/>
  <c r="AE192" i="7"/>
  <c r="AH96" i="7"/>
  <c r="AE165" i="7"/>
  <c r="AH19" i="7"/>
  <c r="AF26" i="7"/>
  <c r="AF16" i="7"/>
  <c r="AG67" i="7"/>
  <c r="AH101" i="7"/>
  <c r="AG42" i="7"/>
  <c r="AH42" i="7"/>
  <c r="AE70" i="7"/>
  <c r="AE128" i="7"/>
  <c r="AD110" i="7"/>
  <c r="AE71" i="7"/>
  <c r="AG27" i="7"/>
  <c r="AH78" i="7"/>
  <c r="AD113" i="7"/>
  <c r="AH94" i="7"/>
  <c r="AH45" i="7"/>
  <c r="AF44" i="7"/>
  <c r="AG76" i="7"/>
  <c r="AH129" i="7"/>
  <c r="AG111" i="7"/>
  <c r="AF120" i="7"/>
  <c r="AG150" i="7"/>
  <c r="AH201" i="7"/>
  <c r="AH73" i="7"/>
  <c r="AD58" i="7"/>
  <c r="AE92" i="7"/>
  <c r="AF23" i="7"/>
  <c r="AE33" i="7"/>
  <c r="AH31" i="7"/>
  <c r="AG118" i="7"/>
  <c r="AF100" i="7"/>
  <c r="AH32" i="7"/>
  <c r="AD18" i="7"/>
  <c r="AE69" i="7"/>
  <c r="AF103" i="7"/>
  <c r="AE85" i="7"/>
  <c r="AD29" i="7"/>
  <c r="AG35" i="7"/>
  <c r="AF41" i="7"/>
  <c r="AD121" i="7"/>
  <c r="AH77" i="7"/>
  <c r="AD62" i="7"/>
  <c r="AE96" i="7"/>
  <c r="AE74" i="7"/>
  <c r="AE129" i="7"/>
  <c r="AF51" i="7"/>
  <c r="AH46" i="7"/>
  <c r="AD81" i="7"/>
  <c r="AF13" i="7"/>
  <c r="AD114" i="7"/>
  <c r="AF12" i="7"/>
  <c r="AG63" i="7"/>
  <c r="AH97" i="7"/>
  <c r="AG79" i="7"/>
  <c r="AE14" i="7"/>
  <c r="AE106" i="7"/>
  <c r="AH169" i="7"/>
  <c r="AH38" i="7"/>
  <c r="AE65" i="7"/>
  <c r="AH57" i="7"/>
  <c r="AH110" i="7"/>
  <c r="AF60" i="7"/>
  <c r="AH67" i="7"/>
  <c r="AH99" i="7"/>
  <c r="AF211" i="7"/>
  <c r="AF122" i="7"/>
  <c r="AD178" i="7"/>
  <c r="AG115" i="7"/>
  <c r="AE148" i="7"/>
  <c r="AF199" i="7"/>
  <c r="AF98" i="7"/>
  <c r="AD166" i="7"/>
  <c r="AE217" i="7"/>
  <c r="AG128" i="7"/>
  <c r="AD181" i="7"/>
  <c r="AE232" i="7"/>
  <c r="AG147" i="7"/>
  <c r="AH198" i="7"/>
  <c r="AE98" i="7"/>
  <c r="AH165" i="7"/>
  <c r="AH85" i="7"/>
  <c r="AG77" i="7"/>
  <c r="AE29" i="7"/>
  <c r="AH15" i="7"/>
  <c r="AG114" i="7"/>
  <c r="AE68" i="7"/>
  <c r="AG55" i="7"/>
  <c r="AH89" i="7"/>
  <c r="AG48" i="7"/>
  <c r="AH122" i="7"/>
  <c r="AG38" i="7"/>
  <c r="AF40" i="7"/>
  <c r="AG60" i="7"/>
  <c r="AH125" i="7"/>
  <c r="AG107" i="7"/>
  <c r="AF71" i="7"/>
  <c r="AE57" i="7"/>
  <c r="AF91" i="7"/>
  <c r="AD55" i="7"/>
  <c r="AF124" i="7"/>
  <c r="AF93" i="7"/>
  <c r="AF163" i="7"/>
  <c r="AE39" i="7"/>
  <c r="AG19" i="7"/>
  <c r="AH70" i="7"/>
  <c r="AD105" i="7"/>
  <c r="AD49" i="7"/>
  <c r="AD46" i="7"/>
  <c r="AE80" i="7"/>
  <c r="AF131" i="7"/>
  <c r="AE113" i="7"/>
  <c r="AE16" i="7"/>
  <c r="AH30" i="7"/>
  <c r="AE22" i="7"/>
  <c r="AE116" i="7"/>
  <c r="AD98" i="7"/>
  <c r="AG54" i="7"/>
  <c r="AF48" i="7"/>
  <c r="AG82" i="7"/>
  <c r="AE55" i="7"/>
  <c r="AG23" i="7"/>
  <c r="AH74" i="7"/>
  <c r="AD109" i="7"/>
  <c r="AH90" i="7"/>
  <c r="AF85" i="7"/>
  <c r="AF75" i="7"/>
  <c r="AG59" i="7"/>
  <c r="AH93" i="7"/>
  <c r="AG64" i="7"/>
  <c r="AG61" i="7"/>
  <c r="AE25" i="7"/>
  <c r="AF76" i="7"/>
  <c r="AG110" i="7"/>
  <c r="AF92" i="7"/>
  <c r="AG88" i="7"/>
  <c r="AE131" i="7"/>
  <c r="AG182" i="7"/>
  <c r="AE54" i="7"/>
  <c r="AF99" i="7"/>
  <c r="AD50" i="7"/>
  <c r="AG26" i="7"/>
  <c r="AE38" i="7"/>
  <c r="AD102" i="7"/>
  <c r="AD141" i="7"/>
  <c r="AE224" i="7"/>
  <c r="AG139" i="7"/>
  <c r="AH190" i="7"/>
  <c r="AH83" i="7"/>
  <c r="AD161" i="7"/>
  <c r="AE212" i="7"/>
  <c r="AD124" i="7"/>
  <c r="AH178" i="7"/>
  <c r="AE93" i="7"/>
  <c r="AG142" i="7"/>
  <c r="AH193" i="7"/>
  <c r="AE87" i="7"/>
  <c r="AF160" i="7"/>
  <c r="AG211" i="7"/>
  <c r="AH123" i="7"/>
  <c r="AG178" i="7"/>
  <c r="AD68" i="7"/>
  <c r="AH41" i="7"/>
  <c r="AD42" i="7"/>
  <c r="AD67" i="7"/>
  <c r="AG29" i="7"/>
  <c r="AE17" i="7"/>
  <c r="AF68" i="7"/>
  <c r="AG102" i="7"/>
  <c r="AF84" i="7"/>
  <c r="AG52" i="7"/>
  <c r="AE64" i="7"/>
  <c r="AE53" i="7"/>
  <c r="AF87" i="7"/>
  <c r="AD39" i="7"/>
  <c r="AD36" i="7"/>
  <c r="AH18" i="7"/>
  <c r="AD70" i="7"/>
  <c r="AE104" i="7"/>
  <c r="AD86" i="7"/>
  <c r="AF65" i="7"/>
  <c r="AD119" i="7"/>
  <c r="AE176" i="7"/>
  <c r="AG22" i="7"/>
  <c r="AF32" i="7"/>
  <c r="AG28" i="7"/>
  <c r="AH117" i="7"/>
  <c r="AG74" i="7"/>
  <c r="AH58" i="7"/>
  <c r="AD93" i="7"/>
  <c r="AF61" i="7"/>
  <c r="AD126" i="7"/>
  <c r="AD45" i="7"/>
  <c r="AG43" i="7"/>
  <c r="AF73" i="7"/>
  <c r="AD129" i="7"/>
  <c r="AF14" i="7"/>
  <c r="AD77" i="7"/>
  <c r="AE61" i="7"/>
  <c r="AF95" i="7"/>
  <c r="AH29" i="7"/>
  <c r="AF36" i="7"/>
  <c r="AG44" i="7"/>
  <c r="AH121" i="7"/>
  <c r="AG103" i="7"/>
  <c r="AG45" i="7"/>
  <c r="AE21" i="7"/>
  <c r="AF72" i="7"/>
  <c r="AG106" i="7"/>
  <c r="AF88" i="7"/>
  <c r="AD33" i="7"/>
  <c r="AD38" i="7"/>
  <c r="AD51" i="7"/>
  <c r="AF123" i="7"/>
  <c r="AE105" i="7"/>
  <c r="AG99" i="7"/>
  <c r="AE144" i="7"/>
  <c r="AF195" i="7"/>
  <c r="AH16" i="7"/>
  <c r="AE81" i="7"/>
  <c r="AE84" i="7"/>
  <c r="AE76" i="7"/>
  <c r="AG94" i="7"/>
  <c r="AG127" i="7"/>
  <c r="AG166" i="7"/>
  <c r="AD47" i="7"/>
  <c r="AF152" i="7"/>
  <c r="AG203" i="7"/>
  <c r="AE114" i="7"/>
  <c r="AH173" i="7"/>
  <c r="AD225" i="7"/>
  <c r="AF140" i="7"/>
  <c r="AG191" i="7"/>
  <c r="AD130" i="7"/>
  <c r="AF155" i="7"/>
  <c r="AG206" i="7"/>
  <c r="AH112" i="7"/>
  <c r="AE173" i="7"/>
  <c r="AG83" i="7"/>
  <c r="AE140" i="7"/>
  <c r="AD61" i="7"/>
  <c r="AH26" i="7"/>
  <c r="AH91" i="7"/>
  <c r="AF77" i="7"/>
  <c r="AE41" i="7"/>
  <c r="AG126" i="7"/>
  <c r="AG186" i="7"/>
  <c r="AD103" i="7"/>
  <c r="AD186" i="7"/>
  <c r="AD78" i="7"/>
  <c r="AH62" i="7"/>
  <c r="AG15" i="7"/>
  <c r="AH82" i="7"/>
  <c r="AG112" i="7"/>
  <c r="AG214" i="7"/>
  <c r="AH128" i="7"/>
  <c r="AE181" i="7"/>
  <c r="AD122" i="7"/>
  <c r="AF151" i="7"/>
  <c r="AG202" i="7"/>
  <c r="AH104" i="7"/>
  <c r="AE169" i="7"/>
  <c r="AE124" i="7"/>
  <c r="AD133" i="7"/>
  <c r="AE184" i="7"/>
  <c r="AE34" i="7"/>
  <c r="AH150" i="7"/>
  <c r="AD202" i="7"/>
  <c r="AG13" i="7"/>
  <c r="AE36" i="7"/>
  <c r="AH106" i="7"/>
  <c r="AH109" i="7"/>
  <c r="AD22" i="7"/>
  <c r="AF107" i="7"/>
  <c r="AE82" i="7"/>
  <c r="AF179" i="7"/>
  <c r="AD84" i="7"/>
  <c r="AH158" i="7"/>
  <c r="AD210" i="7"/>
  <c r="AD127" i="7"/>
  <c r="AE180" i="7"/>
  <c r="AF231" i="7"/>
  <c r="AH146" i="7"/>
  <c r="AD198" i="7"/>
  <c r="AD87" i="7"/>
  <c r="AH161" i="7"/>
  <c r="AD213" i="7"/>
  <c r="AG125" i="7"/>
  <c r="AG179" i="7"/>
  <c r="AE109" i="7"/>
  <c r="AE37" i="7"/>
  <c r="AG134" i="7"/>
  <c r="AE46" i="7"/>
  <c r="AG175" i="7"/>
  <c r="AH80" i="7"/>
  <c r="AH133" i="7"/>
  <c r="AH197" i="7"/>
  <c r="AE95" i="7"/>
  <c r="AF164" i="7"/>
  <c r="AF220" i="7"/>
  <c r="AE174" i="7"/>
  <c r="AG254" i="7"/>
  <c r="AH305" i="7"/>
  <c r="AD357" i="7"/>
  <c r="AE408" i="7"/>
  <c r="AH143" i="7"/>
  <c r="AF239" i="7"/>
  <c r="AG290" i="7"/>
  <c r="AH341" i="7"/>
  <c r="AD393" i="7"/>
  <c r="AD83" i="7"/>
  <c r="AF209" i="7"/>
  <c r="AE272" i="7"/>
  <c r="AF323" i="7"/>
  <c r="AG374" i="7"/>
  <c r="AD99" i="7"/>
  <c r="AF217" i="7"/>
  <c r="AE276" i="7"/>
  <c r="AF327" i="7"/>
  <c r="AG378" i="7"/>
  <c r="AG56" i="7"/>
  <c r="AH204" i="7"/>
  <c r="AD270" i="7"/>
  <c r="AE321" i="7"/>
  <c r="AF372" i="7"/>
  <c r="AG423" i="7"/>
  <c r="AE258" i="7"/>
  <c r="AG360" i="7"/>
  <c r="AH447" i="7"/>
  <c r="AD499" i="7"/>
  <c r="AE404" i="7"/>
  <c r="AF53" i="7"/>
  <c r="AE168" i="7"/>
  <c r="AE125" i="7"/>
  <c r="AE112" i="7"/>
  <c r="AD97" i="7"/>
  <c r="AH66" i="7"/>
  <c r="AF108" i="7"/>
  <c r="AF147" i="7"/>
  <c r="AF227" i="7"/>
  <c r="AH142" i="7"/>
  <c r="AD194" i="7"/>
  <c r="AD95" i="7"/>
  <c r="AE164" i="7"/>
  <c r="AF215" i="7"/>
  <c r="AF130" i="7"/>
  <c r="AD182" i="7"/>
  <c r="AD106" i="7"/>
  <c r="AH145" i="7"/>
  <c r="AD197" i="7"/>
  <c r="AG93" i="7"/>
  <c r="AG163" i="7"/>
  <c r="AH214" i="7"/>
  <c r="AE13" i="7"/>
  <c r="AG39" i="7"/>
  <c r="AF58" i="7"/>
  <c r="AG91" i="7"/>
  <c r="AG47" i="7"/>
  <c r="AG16" i="7"/>
  <c r="AH126" i="7"/>
  <c r="AD205" i="7"/>
  <c r="AG109" i="7"/>
  <c r="AG171" i="7"/>
  <c r="AD90" i="7"/>
  <c r="AH141" i="7"/>
  <c r="AD193" i="7"/>
  <c r="AG85" i="7"/>
  <c r="AG159" i="7"/>
  <c r="AH210" i="7"/>
  <c r="AH115" i="7"/>
  <c r="AG174" i="7"/>
  <c r="AH225" i="7"/>
  <c r="AE141" i="7"/>
  <c r="AF192" i="7"/>
  <c r="AH71" i="7"/>
  <c r="AF74" i="7"/>
  <c r="AD221" i="7"/>
  <c r="AH157" i="7"/>
  <c r="AF80" i="7"/>
  <c r="AE157" i="7"/>
  <c r="AH149" i="7"/>
  <c r="AG210" i="7"/>
  <c r="AH120" i="7"/>
  <c r="AE177" i="7"/>
  <c r="AF17" i="7"/>
  <c r="AH199" i="7"/>
  <c r="AF267" i="7"/>
  <c r="AG318" i="7"/>
  <c r="AH369" i="7"/>
  <c r="AD218" i="7"/>
  <c r="AF169" i="7"/>
  <c r="AE252" i="7"/>
  <c r="AF303" i="7"/>
  <c r="AG354" i="7"/>
  <c r="AH405" i="7"/>
  <c r="AG132" i="7"/>
  <c r="AH233" i="7"/>
  <c r="AD285" i="7"/>
  <c r="AE336" i="7"/>
  <c r="AF387" i="7"/>
  <c r="AG140" i="7"/>
  <c r="AH237" i="7"/>
  <c r="AE153" i="7"/>
  <c r="AF219" i="7"/>
  <c r="AD153" i="7"/>
  <c r="AD94" i="7"/>
  <c r="AE23" i="7"/>
  <c r="AH63" i="7"/>
  <c r="AH39" i="7"/>
  <c r="AD173" i="7"/>
  <c r="AG72" i="7"/>
  <c r="AG155" i="7"/>
  <c r="AH206" i="7"/>
  <c r="AG120" i="7"/>
  <c r="AD177" i="7"/>
  <c r="AE228" i="7"/>
  <c r="AG143" i="7"/>
  <c r="AH194" i="7"/>
  <c r="AD59" i="7"/>
  <c r="AG158" i="7"/>
  <c r="AH209" i="7"/>
  <c r="AE119" i="7"/>
  <c r="AF176" i="7"/>
  <c r="AF96" i="7"/>
  <c r="AF64" i="7"/>
  <c r="AF57" i="7"/>
  <c r="AF24" i="7"/>
  <c r="AH48" i="7"/>
  <c r="AE73" i="7"/>
  <c r="AE89" i="7"/>
  <c r="AF125" i="7"/>
  <c r="AH217" i="7"/>
  <c r="AE133" i="7"/>
  <c r="AF184" i="7"/>
  <c r="AF128" i="7"/>
  <c r="AG154" i="7"/>
  <c r="AH205" i="7"/>
  <c r="AE111" i="7"/>
  <c r="AF172" i="7"/>
  <c r="AG32" i="7"/>
  <c r="AE136" i="7"/>
  <c r="AF187" i="7"/>
  <c r="AH59" i="7"/>
  <c r="AD154" i="7"/>
  <c r="AE205" i="7"/>
  <c r="AE77" i="7"/>
  <c r="AG12" i="7"/>
  <c r="AF136" i="7"/>
  <c r="AD209" i="7"/>
  <c r="AF139" i="7"/>
  <c r="AF208" i="7"/>
  <c r="AD169" i="7"/>
  <c r="AF223" i="7"/>
  <c r="AH138" i="7"/>
  <c r="AD190" i="7"/>
  <c r="AD115" i="7"/>
  <c r="AF225" i="7"/>
  <c r="AE280" i="7"/>
  <c r="AF331" i="7"/>
  <c r="AG382" i="7"/>
  <c r="AH230" i="7"/>
  <c r="AD195" i="7"/>
  <c r="AD265" i="7"/>
  <c r="AE316" i="7"/>
  <c r="AF367" i="7"/>
  <c r="AF135" i="7"/>
  <c r="AF204" i="7"/>
  <c r="AH134" i="7"/>
  <c r="AG51" i="7"/>
  <c r="AG78" i="7"/>
  <c r="AF39" i="7"/>
  <c r="AD101" i="7"/>
  <c r="AF112" i="7"/>
  <c r="AG198" i="7"/>
  <c r="AE103" i="7"/>
  <c r="AF168" i="7"/>
  <c r="AD71" i="7"/>
  <c r="AG138" i="7"/>
  <c r="AH189" i="7"/>
  <c r="AD79" i="7"/>
  <c r="AF156" i="7"/>
  <c r="AG207" i="7"/>
  <c r="AF109" i="7"/>
  <c r="AF171" i="7"/>
  <c r="AG222" i="7"/>
  <c r="AD138" i="7"/>
  <c r="AE189" i="7"/>
  <c r="AG20" i="7"/>
  <c r="AG98" i="7"/>
  <c r="AD125" i="7"/>
  <c r="AG75" i="7"/>
  <c r="AE52" i="7"/>
  <c r="AH81" i="7"/>
  <c r="AH114" i="7"/>
  <c r="AH153" i="7"/>
  <c r="AG230" i="7"/>
  <c r="AD146" i="7"/>
  <c r="AE197" i="7"/>
  <c r="AF101" i="7"/>
  <c r="AF167" i="7"/>
  <c r="AG218" i="7"/>
  <c r="AD134" i="7"/>
  <c r="AE185" i="7"/>
  <c r="AE117" i="7"/>
  <c r="AD149" i="7"/>
  <c r="AE200" i="7"/>
  <c r="AD100" i="7"/>
  <c r="AH166" i="7"/>
  <c r="AF127" i="7"/>
  <c r="AG86" i="7"/>
  <c r="AG95" i="7"/>
  <c r="AG187" i="7"/>
  <c r="AG117" i="7"/>
  <c r="AG190" i="7"/>
  <c r="AG104" i="7"/>
  <c r="AD185" i="7"/>
  <c r="AG40" i="7"/>
  <c r="AG151" i="7"/>
  <c r="AH202" i="7"/>
  <c r="AG148" i="7"/>
  <c r="AH241" i="7"/>
  <c r="AD293" i="7"/>
  <c r="AE344" i="7"/>
  <c r="AF395" i="7"/>
  <c r="AF105" i="7"/>
  <c r="AG220" i="7"/>
  <c r="AH277" i="7"/>
  <c r="AD329" i="7"/>
  <c r="AE380" i="7"/>
  <c r="AE225" i="7"/>
  <c r="AH183" i="7"/>
  <c r="AF259" i="7"/>
  <c r="AG310" i="7"/>
  <c r="AH361" i="7"/>
  <c r="AE229" i="7"/>
  <c r="AH191" i="7"/>
  <c r="AF263" i="7"/>
  <c r="AG314" i="7"/>
  <c r="AH365" i="7"/>
  <c r="AF427" i="7"/>
  <c r="AE179" i="7"/>
  <c r="AE257" i="7"/>
  <c r="AF308" i="7"/>
  <c r="AG359" i="7"/>
  <c r="AH410" i="7"/>
  <c r="AG232" i="7"/>
  <c r="AD335" i="7"/>
  <c r="AE434" i="7"/>
  <c r="AE486" i="7"/>
  <c r="AE270" i="7"/>
  <c r="AE115" i="7"/>
  <c r="AE158" i="7"/>
  <c r="AG215" i="7"/>
  <c r="AH301" i="7"/>
  <c r="AH409" i="7"/>
  <c r="AF244" i="7"/>
  <c r="AH346" i="7"/>
  <c r="AF181" i="7"/>
  <c r="AH411" i="7"/>
  <c r="AF205" i="7"/>
  <c r="AF174" i="7"/>
  <c r="AH35" i="7"/>
  <c r="AE121" i="7"/>
  <c r="AF200" i="7"/>
  <c r="AE137" i="7"/>
  <c r="AF203" i="7"/>
  <c r="AD111" i="7"/>
  <c r="AE188" i="7"/>
  <c r="AE66" i="7"/>
  <c r="AH154" i="7"/>
  <c r="AD206" i="7"/>
  <c r="AD155" i="7"/>
  <c r="AD245" i="7"/>
  <c r="AE296" i="7"/>
  <c r="AF347" i="7"/>
  <c r="AG398" i="7"/>
  <c r="AE118" i="7"/>
  <c r="AD227" i="7"/>
  <c r="AD281" i="7"/>
  <c r="AE332" i="7"/>
  <c r="AF383" i="7"/>
  <c r="AF228" i="7"/>
  <c r="AE190" i="7"/>
  <c r="AG262" i="7"/>
  <c r="AH313" i="7"/>
  <c r="AD365" i="7"/>
  <c r="AF232" i="7"/>
  <c r="AE198" i="7"/>
  <c r="AG266" i="7"/>
  <c r="AH317" i="7"/>
  <c r="AD369" i="7"/>
  <c r="AG430" i="7"/>
  <c r="AG185" i="7"/>
  <c r="AF260" i="7"/>
  <c r="AG311" i="7"/>
  <c r="AH362" i="7"/>
  <c r="AD414" i="7"/>
  <c r="AD239" i="7"/>
  <c r="AF341" i="7"/>
  <c r="AE438" i="7"/>
  <c r="AF489" i="7"/>
  <c r="AD283" i="7"/>
  <c r="AD128" i="7"/>
  <c r="AG119" i="7"/>
  <c r="AG130" i="7"/>
  <c r="AE213" i="7"/>
  <c r="AD150" i="7"/>
  <c r="AE216" i="7"/>
  <c r="AF117" i="7"/>
  <c r="AF191" i="7"/>
  <c r="AF82" i="7"/>
  <c r="AD158" i="7"/>
  <c r="AE209" i="7"/>
  <c r="AF161" i="7"/>
  <c r="AE248" i="7"/>
  <c r="AF299" i="7"/>
  <c r="AG350" i="7"/>
  <c r="AH401" i="7"/>
  <c r="AH130" i="7"/>
  <c r="AD233" i="7"/>
  <c r="AE284" i="7"/>
  <c r="AF335" i="7"/>
  <c r="AG386" i="7"/>
  <c r="AG231" i="7"/>
  <c r="AG196" i="7"/>
  <c r="AH265" i="7"/>
  <c r="AD317" i="7"/>
  <c r="AE368" i="7"/>
  <c r="AH55" i="7"/>
  <c r="AG204" i="7"/>
  <c r="AH269" i="7"/>
  <c r="AD321" i="7"/>
  <c r="AE372" i="7"/>
  <c r="AH433" i="7"/>
  <c r="AD192" i="7"/>
  <c r="AG263" i="7"/>
  <c r="AH314" i="7"/>
  <c r="AG246" i="7"/>
  <c r="AE166" i="7"/>
  <c r="AE340" i="7"/>
  <c r="AH124" i="7"/>
  <c r="AH282" i="7"/>
  <c r="AE385" i="7"/>
  <c r="AH283" i="7"/>
  <c r="AG460" i="7"/>
  <c r="AD425" i="7"/>
  <c r="AD200" i="7"/>
  <c r="AH47" i="7"/>
  <c r="AE160" i="7"/>
  <c r="AH107" i="7"/>
  <c r="AF188" i="7"/>
  <c r="AF106" i="7"/>
  <c r="AD137" i="7"/>
  <c r="AD201" i="7"/>
  <c r="AG101" i="7"/>
  <c r="AG167" i="7"/>
  <c r="AG223" i="7"/>
  <c r="AG180" i="7"/>
  <c r="AH257" i="7"/>
  <c r="AD309" i="7"/>
  <c r="AE360" i="7"/>
  <c r="AF411" i="7"/>
  <c r="AE150" i="7"/>
  <c r="AG242" i="7"/>
  <c r="AH293" i="7"/>
  <c r="AD345" i="7"/>
  <c r="AE396" i="7"/>
  <c r="AH95" i="7"/>
  <c r="AH215" i="7"/>
  <c r="AF275" i="7"/>
  <c r="AG326" i="7"/>
  <c r="AH377" i="7"/>
  <c r="AH111" i="7"/>
  <c r="AH223" i="7"/>
  <c r="AF279" i="7"/>
  <c r="AG330" i="7"/>
  <c r="AH381" i="7"/>
  <c r="AF86" i="7"/>
  <c r="AE211" i="7"/>
  <c r="AE273" i="7"/>
  <c r="AF324" i="7"/>
  <c r="AG375" i="7"/>
  <c r="AH426" i="7"/>
  <c r="AG264" i="7"/>
  <c r="AD367" i="7"/>
  <c r="AD451" i="7"/>
  <c r="AE502" i="7"/>
  <c r="AG410" i="7"/>
  <c r="AE155" i="7"/>
  <c r="AG122" i="7"/>
  <c r="AH185" i="7"/>
  <c r="AE132" i="7"/>
  <c r="AE201" i="7"/>
  <c r="AG131" i="7"/>
  <c r="AF143" i="7"/>
  <c r="AE204" i="7"/>
  <c r="AD108" i="7"/>
  <c r="AH170" i="7"/>
  <c r="AH226" i="7"/>
  <c r="AD187" i="7"/>
  <c r="AD261" i="7"/>
  <c r="AE312" i="7"/>
  <c r="AF363" i="7"/>
  <c r="AG414" i="7"/>
  <c r="AG156" i="7"/>
  <c r="AH245" i="7"/>
  <c r="AD297" i="7"/>
  <c r="AE348" i="7"/>
  <c r="AF399" i="7"/>
  <c r="AG108" i="7"/>
  <c r="AE222" i="7"/>
  <c r="AG278" i="7"/>
  <c r="AH329" i="7"/>
  <c r="AD381" i="7"/>
  <c r="AG124" i="7"/>
  <c r="AE230" i="7"/>
  <c r="AG282" i="7"/>
  <c r="AH333" i="7"/>
  <c r="AD385" i="7"/>
  <c r="AE99" i="7"/>
  <c r="AG217" i="7"/>
  <c r="AF276" i="7"/>
  <c r="AH297" i="7"/>
  <c r="AG250" i="7"/>
  <c r="AD353" i="7"/>
  <c r="AG153" i="7"/>
  <c r="AG295" i="7"/>
  <c r="AD398" i="7"/>
  <c r="AF309" i="7"/>
  <c r="AF473" i="7"/>
  <c r="AE18" i="7"/>
  <c r="AG225" i="7"/>
  <c r="AD65" i="7"/>
  <c r="AF21" i="7"/>
  <c r="AG170" i="7"/>
  <c r="AG123" i="7"/>
  <c r="AD170" i="7"/>
  <c r="AE156" i="7"/>
  <c r="AH213" i="7"/>
  <c r="AE127" i="7"/>
  <c r="AF180" i="7"/>
  <c r="AG68" i="7"/>
  <c r="AE206" i="7"/>
  <c r="AG270" i="7"/>
  <c r="AH321" i="7"/>
  <c r="AD373" i="7"/>
  <c r="AE221" i="7"/>
  <c r="AH175" i="7"/>
  <c r="AF255" i="7"/>
  <c r="AG306" i="7"/>
  <c r="AH357" i="7"/>
  <c r="AD409" i="7"/>
  <c r="AD139" i="7"/>
  <c r="AD237" i="7"/>
  <c r="AE288" i="7"/>
  <c r="AF339" i="7"/>
  <c r="AG390" i="7"/>
  <c r="AD147" i="7"/>
  <c r="AD241" i="7"/>
  <c r="AE292" i="7"/>
  <c r="AF343" i="7"/>
  <c r="AG394" i="7"/>
  <c r="AF134" i="7"/>
  <c r="AH234" i="7"/>
  <c r="AD286" i="7"/>
  <c r="AE337" i="7"/>
  <c r="AF388" i="7"/>
  <c r="AD143" i="7"/>
  <c r="AE290" i="7"/>
  <c r="AG392" i="7"/>
  <c r="AH463" i="7"/>
  <c r="AH119" i="7"/>
  <c r="AE428" i="7"/>
  <c r="AH64" i="7"/>
  <c r="AF28" i="7"/>
  <c r="AF90" i="7"/>
  <c r="AF183" i="7"/>
  <c r="AG96" i="7"/>
  <c r="AH182" i="7"/>
  <c r="AF159" i="7"/>
  <c r="AD217" i="7"/>
  <c r="AF132" i="7"/>
  <c r="AG183" i="7"/>
  <c r="AF89" i="7"/>
  <c r="AG212" i="7"/>
  <c r="AH273" i="7"/>
  <c r="AD325" i="7"/>
  <c r="AE376" i="7"/>
  <c r="AF224" i="7"/>
  <c r="AE182" i="7"/>
  <c r="AG258" i="7"/>
  <c r="AH309" i="7"/>
  <c r="AD361" i="7"/>
  <c r="AE412" i="7"/>
  <c r="AF145" i="7"/>
  <c r="AE240" i="7"/>
  <c r="AF291" i="7"/>
  <c r="AG342" i="7"/>
  <c r="AH393" i="7"/>
  <c r="AF153" i="7"/>
  <c r="AE244" i="7"/>
  <c r="AF295" i="7"/>
  <c r="AG346" i="7"/>
  <c r="AH397" i="7"/>
  <c r="AH140" i="7"/>
  <c r="AD238" i="7"/>
  <c r="AE289" i="7"/>
  <c r="AG418" i="7"/>
  <c r="AD349" i="7"/>
  <c r="AD289" i="7"/>
  <c r="AF391" i="7"/>
  <c r="AF230" i="7"/>
  <c r="AD334" i="7"/>
  <c r="AF129" i="7"/>
  <c r="AE386" i="7"/>
  <c r="AH11" i="7"/>
  <c r="AH148" i="7"/>
  <c r="AF111" i="7"/>
  <c r="AE88" i="7"/>
  <c r="AE149" i="7"/>
  <c r="AH221" i="7"/>
  <c r="AE152" i="7"/>
  <c r="AF45" i="7"/>
  <c r="AE172" i="7"/>
  <c r="AG226" i="7"/>
  <c r="AD142" i="7"/>
  <c r="AE193" i="7"/>
  <c r="AH127" i="7"/>
  <c r="AH231" i="7"/>
  <c r="AF283" i="7"/>
  <c r="AG334" i="7"/>
  <c r="AH385" i="7"/>
  <c r="AE30" i="7"/>
  <c r="AF201" i="7"/>
  <c r="AE268" i="7"/>
  <c r="AF319" i="7"/>
  <c r="AG370" i="7"/>
  <c r="AF212" i="7"/>
  <c r="AG164" i="7"/>
  <c r="AH249" i="7"/>
  <c r="AD301" i="7"/>
  <c r="AE352" i="7"/>
  <c r="AG219" i="7"/>
  <c r="AG172" i="7"/>
  <c r="AH253" i="7"/>
  <c r="AD305" i="7"/>
  <c r="AE356" i="7"/>
  <c r="AE416" i="7"/>
  <c r="AD160" i="7"/>
  <c r="AG247" i="7"/>
  <c r="AH298" i="7"/>
  <c r="AD350" i="7"/>
  <c r="AE401" i="7"/>
  <c r="AE194" i="7"/>
  <c r="AH315" i="7"/>
  <c r="AE418" i="7"/>
  <c r="AG476" i="7"/>
  <c r="AD231" i="7"/>
  <c r="AF69" i="7"/>
  <c r="AH61" i="7"/>
  <c r="AH113" i="7"/>
  <c r="AD162" i="7"/>
  <c r="AH27" i="7"/>
  <c r="AD165" i="7"/>
  <c r="AH118" i="7"/>
  <c r="AF175" i="7"/>
  <c r="AH229" i="7"/>
  <c r="AE145" i="7"/>
  <c r="AF196" i="7"/>
  <c r="AH135" i="7"/>
  <c r="AF235" i="7"/>
  <c r="AG286" i="7"/>
  <c r="AH337" i="7"/>
  <c r="AD389" i="7"/>
  <c r="AH79" i="7"/>
  <c r="AH207" i="7"/>
  <c r="AF271" i="7"/>
  <c r="AG322" i="7"/>
  <c r="AH373" i="7"/>
  <c r="AH218" i="7"/>
  <c r="AD171" i="7"/>
  <c r="AD253" i="7"/>
  <c r="AE304" i="7"/>
  <c r="AF355" i="7"/>
  <c r="AH222" i="7"/>
  <c r="AD179" i="7"/>
  <c r="AD257" i="7"/>
  <c r="AE308" i="7"/>
  <c r="AF359" i="7"/>
  <c r="AD421" i="7"/>
  <c r="AF166" i="7"/>
  <c r="AH250" i="7"/>
  <c r="AD302" i="7"/>
  <c r="AF340" i="7"/>
  <c r="AG391" i="7"/>
  <c r="AH155" i="7"/>
  <c r="AG296" i="7"/>
  <c r="AD399" i="7"/>
  <c r="AD467" i="7"/>
  <c r="AD151" i="7"/>
  <c r="AF431" i="7"/>
  <c r="AE32" i="7"/>
  <c r="AD229" i="7"/>
  <c r="AE161" i="7"/>
  <c r="AG302" i="7"/>
  <c r="AE236" i="7"/>
  <c r="AD43" i="7"/>
  <c r="AF371" i="7"/>
  <c r="AE324" i="7"/>
  <c r="AH266" i="7"/>
  <c r="AH251" i="7"/>
  <c r="AG308" i="7"/>
  <c r="AE245" i="7"/>
  <c r="AF296" i="7"/>
  <c r="AG347" i="7"/>
  <c r="AH398" i="7"/>
  <c r="AG184" i="7"/>
  <c r="AD311" i="7"/>
  <c r="AF413" i="7"/>
  <c r="AE474" i="7"/>
  <c r="AH211" i="7"/>
  <c r="AE432" i="7"/>
  <c r="AH188" i="7"/>
  <c r="AD262" i="7"/>
  <c r="AE313" i="7"/>
  <c r="AF364" i="7"/>
  <c r="AG415" i="7"/>
  <c r="AE242" i="7"/>
  <c r="AG344" i="7"/>
  <c r="AH439" i="7"/>
  <c r="AD491" i="7"/>
  <c r="AF289" i="7"/>
  <c r="AG121" i="7"/>
  <c r="AH228" i="7"/>
  <c r="AD282" i="7"/>
  <c r="AE333" i="7"/>
  <c r="AF384" i="7"/>
  <c r="AD123" i="7"/>
  <c r="AE282" i="7"/>
  <c r="AG384" i="7"/>
  <c r="AH459" i="7"/>
  <c r="AD11" i="7"/>
  <c r="AH84" i="7"/>
  <c r="AH272" i="7"/>
  <c r="AE375" i="7"/>
  <c r="AE455" i="7"/>
  <c r="AE208" i="7"/>
  <c r="AG146" i="7"/>
  <c r="AD230" i="7"/>
  <c r="AG366" i="7"/>
  <c r="AE300" i="7"/>
  <c r="AG228" i="7"/>
  <c r="AE134" i="7"/>
  <c r="AE388" i="7"/>
  <c r="AH330" i="7"/>
  <c r="AH379" i="7"/>
  <c r="AD168" i="7"/>
  <c r="AE261" i="7"/>
  <c r="AF312" i="7"/>
  <c r="AG363" i="7"/>
  <c r="AH414" i="7"/>
  <c r="AG240" i="7"/>
  <c r="AD343" i="7"/>
  <c r="AD439" i="7"/>
  <c r="AE490" i="7"/>
  <c r="AE286" i="7"/>
  <c r="AG105" i="7"/>
  <c r="AH220" i="7"/>
  <c r="AD278" i="7"/>
  <c r="AE329" i="7"/>
  <c r="AF380" i="7"/>
  <c r="AD91" i="7"/>
  <c r="AE274" i="7"/>
  <c r="AG376" i="7"/>
  <c r="AH455" i="7"/>
  <c r="AD507" i="7"/>
  <c r="AH413" i="7"/>
  <c r="AF158" i="7"/>
  <c r="AH246" i="7"/>
  <c r="AD298" i="7"/>
  <c r="AE349" i="7"/>
  <c r="AF400" i="7"/>
  <c r="AD191" i="7"/>
  <c r="AE314" i="7"/>
  <c r="AG416" i="7"/>
  <c r="AH475" i="7"/>
  <c r="AG224" i="7"/>
  <c r="AD172" i="7"/>
  <c r="AD26" i="7"/>
  <c r="AE122" i="7"/>
  <c r="AG135" i="7"/>
  <c r="AD277" i="7"/>
  <c r="AG188" i="7"/>
  <c r="AF415" i="7"/>
  <c r="AH345" i="7"/>
  <c r="AG298" i="7"/>
  <c r="AE241" i="7"/>
  <c r="AG168" i="7"/>
  <c r="AG176" i="7"/>
  <c r="AH238" i="7"/>
  <c r="AD290" i="7"/>
  <c r="AE341" i="7"/>
  <c r="AF392" i="7"/>
  <c r="AD159" i="7"/>
  <c r="AE298" i="7"/>
  <c r="AG400" i="7"/>
  <c r="AH467" i="7"/>
  <c r="AF157" i="7"/>
  <c r="AH425" i="7"/>
  <c r="AD176" i="7"/>
  <c r="AG255" i="7"/>
  <c r="AH306" i="7"/>
  <c r="AD358" i="7"/>
  <c r="AE409" i="7"/>
  <c r="AE226" i="7"/>
  <c r="AH331" i="7"/>
  <c r="AD432" i="7"/>
  <c r="AG484" i="7"/>
  <c r="AH263" i="7"/>
  <c r="AD96" i="7"/>
  <c r="AD216" i="7"/>
  <c r="AG275" i="7"/>
  <c r="AH326" i="7"/>
  <c r="AD378" i="7"/>
  <c r="AF49" i="7"/>
  <c r="AF269" i="7"/>
  <c r="AH371" i="7"/>
  <c r="AF453" i="7"/>
  <c r="AG504" i="7"/>
  <c r="AH391" i="7"/>
  <c r="AD260" i="7"/>
  <c r="AE142" i="7"/>
  <c r="AF185" i="7"/>
  <c r="AE187" i="7"/>
  <c r="AE421" i="7"/>
  <c r="AG496" i="7"/>
  <c r="AF284" i="7"/>
  <c r="AD287" i="7"/>
  <c r="AF423" i="7"/>
  <c r="AG355" i="7"/>
  <c r="AH428" i="7"/>
  <c r="AH304" i="7"/>
  <c r="AG435" i="7"/>
  <c r="AD500" i="7"/>
  <c r="AF321" i="7"/>
  <c r="AF406" i="7"/>
  <c r="AE259" i="7"/>
  <c r="AF430" i="7"/>
  <c r="AD411" i="7"/>
  <c r="AH252" i="7"/>
  <c r="AF162" i="7"/>
  <c r="AD300" i="7"/>
  <c r="AF402" i="7"/>
  <c r="AH468" i="7"/>
  <c r="AG160" i="7"/>
  <c r="AH399" i="7"/>
  <c r="AG459" i="7"/>
  <c r="AF460" i="7"/>
  <c r="AD63" i="7"/>
  <c r="AH461" i="7"/>
  <c r="AG316" i="7"/>
  <c r="AH216" i="7"/>
  <c r="AE327" i="7"/>
  <c r="AE353" i="7"/>
  <c r="AF404" i="7"/>
  <c r="AD207" i="7"/>
  <c r="AE322" i="7"/>
  <c r="AG424" i="7"/>
  <c r="AH479" i="7"/>
  <c r="AG244" i="7"/>
  <c r="AG89" i="7"/>
  <c r="AG80" i="7"/>
  <c r="AE130" i="7"/>
  <c r="AF216" i="7"/>
  <c r="AH353" i="7"/>
  <c r="AF287" i="7"/>
  <c r="AD203" i="7"/>
  <c r="AE86" i="7"/>
  <c r="AF375" i="7"/>
  <c r="AD318" i="7"/>
  <c r="AE354" i="7"/>
  <c r="AF142" i="7"/>
  <c r="AD258" i="7"/>
  <c r="AE309" i="7"/>
  <c r="AF360" i="7"/>
  <c r="AG411" i="7"/>
  <c r="AE234" i="7"/>
  <c r="AG336" i="7"/>
  <c r="AE435" i="7"/>
  <c r="AD487" i="7"/>
  <c r="AF273" i="7"/>
  <c r="AH92" i="7"/>
  <c r="AF214" i="7"/>
  <c r="AH274" i="7"/>
  <c r="AD326" i="7"/>
  <c r="AE377" i="7"/>
  <c r="AH23" i="7"/>
  <c r="AH267" i="7"/>
  <c r="AE370" i="7"/>
  <c r="AG452" i="7"/>
  <c r="AH503" i="7"/>
  <c r="AF407" i="7"/>
  <c r="AD152" i="7"/>
  <c r="AG243" i="7"/>
  <c r="AH294" i="7"/>
  <c r="AD346" i="7"/>
  <c r="AE397" i="7"/>
  <c r="AE178" i="7"/>
  <c r="AH307" i="7"/>
  <c r="AE410" i="7"/>
  <c r="AG472" i="7"/>
  <c r="AH195" i="7"/>
  <c r="AE159" i="7"/>
  <c r="AF298" i="7"/>
  <c r="AH400" i="7"/>
  <c r="AD468" i="7"/>
  <c r="AD145" i="7"/>
  <c r="AF207" i="7"/>
  <c r="AF193" i="7"/>
  <c r="AH417" i="7"/>
  <c r="AF351" i="7"/>
  <c r="AH281" i="7"/>
  <c r="AG234" i="7"/>
  <c r="AD112" i="7"/>
  <c r="AD382" i="7"/>
  <c r="AF457" i="7"/>
  <c r="AF206" i="7"/>
  <c r="AD274" i="7"/>
  <c r="AE325" i="7"/>
  <c r="AF376" i="7"/>
  <c r="AG427" i="7"/>
  <c r="AE266" i="7"/>
  <c r="AG368" i="7"/>
  <c r="AH451" i="7"/>
  <c r="AD503" i="7"/>
  <c r="AE400" i="7"/>
  <c r="AD144" i="7"/>
  <c r="AG239" i="7"/>
  <c r="AH290" i="7"/>
  <c r="AD342" i="7"/>
  <c r="AE393" i="7"/>
  <c r="AE162" i="7"/>
  <c r="AH299" i="7"/>
  <c r="AE402" i="7"/>
  <c r="AG468" i="7"/>
  <c r="AH163" i="7"/>
  <c r="AH429" i="7"/>
  <c r="AD184" i="7"/>
  <c r="AG259" i="7"/>
  <c r="AH310" i="7"/>
  <c r="AD362" i="7"/>
  <c r="AE413" i="7"/>
  <c r="AF237" i="7"/>
  <c r="AH339" i="7"/>
  <c r="AF437" i="7"/>
  <c r="AG488" i="7"/>
  <c r="AE326" i="7"/>
  <c r="AE223" i="7"/>
  <c r="AD54" i="7"/>
  <c r="AG195" i="7"/>
  <c r="AH186" i="7"/>
  <c r="AE328" i="7"/>
  <c r="AH261" i="7"/>
  <c r="AH151" i="7"/>
  <c r="AD397" i="7"/>
  <c r="AH349" i="7"/>
  <c r="AF292" i="7"/>
  <c r="AD303" i="7"/>
  <c r="AG434" i="7"/>
  <c r="AG251" i="7"/>
  <c r="AH302" i="7"/>
  <c r="AD354" i="7"/>
  <c r="AE405" i="7"/>
  <c r="AE210" i="7"/>
  <c r="AH323" i="7"/>
  <c r="AE426" i="7"/>
  <c r="AG480" i="7"/>
  <c r="AH247" i="7"/>
  <c r="AD31" i="7"/>
  <c r="AG201" i="7"/>
  <c r="AF268" i="7"/>
  <c r="AG319" i="7"/>
  <c r="AH370" i="7"/>
  <c r="AD422" i="7"/>
  <c r="AD255" i="7"/>
  <c r="AF357" i="7"/>
  <c r="AE446" i="7"/>
  <c r="AF497" i="7"/>
  <c r="AD315" i="7"/>
  <c r="AE139" i="7"/>
  <c r="AE237" i="7"/>
  <c r="AF288" i="7"/>
  <c r="AG339" i="7"/>
  <c r="AH390" i="7"/>
  <c r="AG152" i="7"/>
  <c r="AD295" i="7"/>
  <c r="AF397" i="7"/>
  <c r="AE466" i="7"/>
  <c r="AG144" i="7"/>
  <c r="AG133" i="7"/>
  <c r="AG285" i="7"/>
  <c r="AE392" i="7"/>
  <c r="AE424" i="7"/>
  <c r="AG267" i="7"/>
  <c r="AF253" i="7"/>
  <c r="AH311" i="7"/>
  <c r="AG335" i="7"/>
  <c r="AF389" i="7"/>
  <c r="AE171" i="7"/>
  <c r="AH406" i="7"/>
  <c r="AE482" i="7"/>
  <c r="AH336" i="7"/>
  <c r="AD452" i="7"/>
  <c r="AF81" i="7"/>
  <c r="AD371" i="7"/>
  <c r="AE445" i="7"/>
  <c r="AG429" i="7"/>
  <c r="AF483" i="7"/>
  <c r="AF447" i="7"/>
  <c r="AF305" i="7"/>
  <c r="AG213" i="7"/>
  <c r="AG325" i="7"/>
  <c r="AD428" i="7"/>
  <c r="AG481" i="7"/>
  <c r="AE246" i="7"/>
  <c r="AF262" i="7"/>
  <c r="AE485" i="7"/>
  <c r="AG11" i="7"/>
  <c r="AF270" i="7"/>
  <c r="AF487" i="7"/>
  <c r="AG372" i="7"/>
  <c r="AF250" i="7"/>
  <c r="AH352" i="7"/>
  <c r="AD366" i="7"/>
  <c r="AE417" i="7"/>
  <c r="AF245" i="7"/>
  <c r="AH347" i="7"/>
  <c r="AF441" i="7"/>
  <c r="AG492" i="7"/>
  <c r="AH295" i="7"/>
  <c r="AD136" i="7"/>
  <c r="AH102" i="7"/>
  <c r="AG194" i="7"/>
  <c r="AH167" i="7"/>
  <c r="AD405" i="7"/>
  <c r="AG338" i="7"/>
  <c r="AD269" i="7"/>
  <c r="AD211" i="7"/>
  <c r="AD437" i="7"/>
  <c r="AE369" i="7"/>
  <c r="AG444" i="7"/>
  <c r="AG193" i="7"/>
  <c r="AH270" i="7"/>
  <c r="AD322" i="7"/>
  <c r="AE373" i="7"/>
  <c r="AF424" i="7"/>
  <c r="AH259" i="7"/>
  <c r="AE362" i="7"/>
  <c r="AG448" i="7"/>
  <c r="AH499" i="7"/>
  <c r="AD323" i="7"/>
  <c r="AG137" i="7"/>
  <c r="AF236" i="7"/>
  <c r="AG287" i="7"/>
  <c r="AH338" i="7"/>
  <c r="AD390" i="7"/>
  <c r="AF149" i="7"/>
  <c r="AF293" i="7"/>
  <c r="AH395" i="7"/>
  <c r="AF465" i="7"/>
  <c r="AE138" i="7"/>
  <c r="AG426" i="7"/>
  <c r="AG177" i="7"/>
  <c r="AF256" i="7"/>
  <c r="AG307" i="7"/>
  <c r="AH358" i="7"/>
  <c r="AD410" i="7"/>
  <c r="AF229" i="7"/>
  <c r="AF333" i="7"/>
  <c r="AE433" i="7"/>
  <c r="AF485" i="7"/>
  <c r="AG292" i="7"/>
  <c r="AF210" i="7"/>
  <c r="AD324" i="7"/>
  <c r="AF426" i="7"/>
  <c r="AH480" i="7"/>
  <c r="AD214" i="7"/>
  <c r="AF114" i="7"/>
  <c r="AE264" i="7"/>
  <c r="AD163" i="7"/>
  <c r="AG402" i="7"/>
  <c r="AD333" i="7"/>
  <c r="AH285" i="7"/>
  <c r="AD224" i="7"/>
  <c r="AH103" i="7"/>
  <c r="AG8" i="7"/>
  <c r="AG235" i="7"/>
  <c r="AH286" i="7"/>
  <c r="AD338" i="7"/>
  <c r="AE389" i="7"/>
  <c r="AE146" i="7"/>
  <c r="AH291" i="7"/>
  <c r="AE394" i="7"/>
  <c r="AG464" i="7"/>
  <c r="AH131" i="7"/>
  <c r="AG422" i="7"/>
  <c r="AG169" i="7"/>
  <c r="AF252" i="7"/>
  <c r="AG303" i="7"/>
  <c r="AH354" i="7"/>
  <c r="AD406" i="7"/>
  <c r="AF213" i="7"/>
  <c r="AF325" i="7"/>
  <c r="AH427" i="7"/>
  <c r="AF481" i="7"/>
  <c r="AD251" i="7"/>
  <c r="AE83" i="7"/>
  <c r="AG209" i="7"/>
  <c r="AF272" i="7"/>
  <c r="AG323" i="7"/>
  <c r="AH374" i="7"/>
  <c r="AD426" i="7"/>
  <c r="AD263" i="7"/>
  <c r="AF365" i="7"/>
  <c r="AE450" i="7"/>
  <c r="AF501" i="7"/>
  <c r="AD379" i="7"/>
  <c r="AG253" i="7"/>
  <c r="AD116" i="7"/>
  <c r="AG162" i="7"/>
  <c r="AE102" i="7"/>
  <c r="AF379" i="7"/>
  <c r="AD313" i="7"/>
  <c r="AF243" i="7"/>
  <c r="AH159" i="7"/>
  <c r="AF403" i="7"/>
  <c r="AG343" i="7"/>
  <c r="AF405" i="7"/>
  <c r="AH180" i="7"/>
  <c r="AF264" i="7"/>
  <c r="AG315" i="7"/>
  <c r="AH366" i="7"/>
  <c r="AD418" i="7"/>
  <c r="AD247" i="7"/>
  <c r="AF349" i="7"/>
  <c r="AE442" i="7"/>
  <c r="AF493" i="7"/>
  <c r="AD299" i="7"/>
  <c r="AF118" i="7"/>
  <c r="AE227" i="7"/>
  <c r="AE281" i="7"/>
  <c r="AF332" i="7"/>
  <c r="AG383" i="7"/>
  <c r="AG116" i="7"/>
  <c r="AG280" i="7"/>
  <c r="AD383" i="7"/>
  <c r="AD459" i="7"/>
  <c r="AE10" i="7"/>
  <c r="AE420" i="7"/>
  <c r="AH164" i="7"/>
  <c r="AD250" i="7"/>
  <c r="AE301" i="7"/>
  <c r="AF352" i="7"/>
  <c r="AG403" i="7"/>
  <c r="AH203" i="7"/>
  <c r="AG320" i="7"/>
  <c r="AD423" i="7"/>
  <c r="AD479" i="7"/>
  <c r="AF241" i="7"/>
  <c r="AH184" i="7"/>
  <c r="AH174" i="7"/>
  <c r="AH325" i="7"/>
  <c r="AF356" i="7"/>
  <c r="AH318" i="7"/>
  <c r="AH355" i="7"/>
  <c r="AD131" i="7"/>
  <c r="AH386" i="7"/>
  <c r="AE462" i="7"/>
  <c r="AE253" i="7"/>
  <c r="AG216" i="7"/>
  <c r="AE254" i="7"/>
  <c r="AH368" i="7"/>
  <c r="AE471" i="7"/>
  <c r="AE202" i="7"/>
  <c r="AH176" i="7"/>
  <c r="AH470" i="7"/>
  <c r="AH482" i="7"/>
  <c r="AH192" i="7"/>
  <c r="AD473" i="7"/>
  <c r="AF369" i="7"/>
  <c r="AH248" i="7"/>
  <c r="AE351" i="7"/>
  <c r="AE443" i="7"/>
  <c r="AF494" i="7"/>
  <c r="AF297" i="7"/>
  <c r="AH364" i="7"/>
  <c r="AH10" i="7"/>
  <c r="AE363" i="7"/>
  <c r="AH372" i="7"/>
  <c r="AG81" i="7"/>
  <c r="AG97" i="7"/>
  <c r="AD276" i="7"/>
  <c r="AF378" i="7"/>
  <c r="AG327" i="7"/>
  <c r="AH378" i="7"/>
  <c r="AD75" i="7"/>
  <c r="AD271" i="7"/>
  <c r="AF373" i="7"/>
  <c r="AE454" i="7"/>
  <c r="AF505" i="7"/>
  <c r="AD417" i="7"/>
  <c r="AG161" i="7"/>
  <c r="AH162" i="7"/>
  <c r="AH88" i="7"/>
  <c r="AF251" i="7"/>
  <c r="AF137" i="7"/>
  <c r="AH389" i="7"/>
  <c r="AE320" i="7"/>
  <c r="AD273" i="7"/>
  <c r="AF198" i="7"/>
  <c r="AF420" i="7"/>
  <c r="AH495" i="7"/>
  <c r="AD232" i="7"/>
  <c r="AG283" i="7"/>
  <c r="AH334" i="7"/>
  <c r="AD386" i="7"/>
  <c r="AF133" i="7"/>
  <c r="AF285" i="7"/>
  <c r="AH387" i="7"/>
  <c r="AF461" i="7"/>
  <c r="AE62" i="7"/>
  <c r="AF419" i="7"/>
  <c r="AE163" i="7"/>
  <c r="AE249" i="7"/>
  <c r="AF300" i="7"/>
  <c r="AG351" i="7"/>
  <c r="AH402" i="7"/>
  <c r="AG200" i="7"/>
  <c r="AD319" i="7"/>
  <c r="AF421" i="7"/>
  <c r="AE478" i="7"/>
  <c r="AE238" i="7"/>
  <c r="AH43" i="7"/>
  <c r="AE203" i="7"/>
  <c r="AE269" i="7"/>
  <c r="AF320" i="7"/>
  <c r="AG371" i="7"/>
  <c r="AH422" i="7"/>
  <c r="AG256" i="7"/>
  <c r="AD359" i="7"/>
  <c r="AD447" i="7"/>
  <c r="AE498" i="7"/>
  <c r="AE366" i="7"/>
  <c r="AE247" i="7"/>
  <c r="AG349" i="7"/>
  <c r="AF442" i="7"/>
  <c r="AF104" i="7"/>
  <c r="AF144" i="7"/>
  <c r="AD174" i="7"/>
  <c r="AF315" i="7"/>
  <c r="AD249" i="7"/>
  <c r="AF121" i="7"/>
  <c r="AE384" i="7"/>
  <c r="AD337" i="7"/>
  <c r="AG279" i="7"/>
  <c r="AF277" i="7"/>
  <c r="AH421" i="7"/>
  <c r="AF248" i="7"/>
  <c r="AG299" i="7"/>
  <c r="AH350" i="7"/>
  <c r="AD402" i="7"/>
  <c r="AF197" i="7"/>
  <c r="AF317" i="7"/>
  <c r="AH419" i="7"/>
  <c r="AF477" i="7"/>
  <c r="AD235" i="7"/>
  <c r="AF435" i="7"/>
  <c r="AE195" i="7"/>
  <c r="AE265" i="7"/>
  <c r="AF316" i="7"/>
  <c r="AG367" i="7"/>
  <c r="AH418" i="7"/>
  <c r="AG248" i="7"/>
  <c r="AD351" i="7"/>
  <c r="AD443" i="7"/>
  <c r="AE494" i="7"/>
  <c r="AE302" i="7"/>
  <c r="AH132" i="7"/>
  <c r="AD234" i="7"/>
  <c r="AE285" i="7"/>
  <c r="AF336" i="7"/>
  <c r="AG387" i="7"/>
  <c r="AH139" i="7"/>
  <c r="AG288" i="7"/>
  <c r="AD391" i="7"/>
  <c r="AD463" i="7"/>
  <c r="AD107" i="7"/>
  <c r="AF110" i="7"/>
  <c r="AE279" i="7"/>
  <c r="AE196" i="7"/>
  <c r="AE220" i="7"/>
  <c r="AD219" i="7"/>
  <c r="AG227" i="7"/>
  <c r="AE364" i="7"/>
  <c r="AG294" i="7"/>
  <c r="AF247" i="7"/>
  <c r="AE147" i="7"/>
  <c r="AH394" i="7"/>
  <c r="AE470" i="7"/>
  <c r="AH212" i="7"/>
  <c r="AE277" i="7"/>
  <c r="AF328" i="7"/>
  <c r="AG379" i="7"/>
  <c r="AG84" i="7"/>
  <c r="AG272" i="7"/>
  <c r="AD375" i="7"/>
  <c r="AD455" i="7"/>
  <c r="AE506" i="7"/>
  <c r="AG406" i="7"/>
  <c r="AF150" i="7"/>
  <c r="AH242" i="7"/>
  <c r="AD294" i="7"/>
  <c r="AE345" i="7"/>
  <c r="AF396" i="7"/>
  <c r="AD175" i="7"/>
  <c r="AE306" i="7"/>
  <c r="AG408" i="7"/>
  <c r="AH471" i="7"/>
  <c r="AF189" i="7"/>
  <c r="AD433" i="7"/>
  <c r="AF190" i="7"/>
  <c r="AH262" i="7"/>
  <c r="AD314" i="7"/>
  <c r="AE365" i="7"/>
  <c r="AF416" i="7"/>
  <c r="AH243" i="7"/>
  <c r="AE346" i="7"/>
  <c r="AG440" i="7"/>
  <c r="AH491" i="7"/>
  <c r="AD339" i="7"/>
  <c r="AF234" i="7"/>
  <c r="AH181" i="7"/>
  <c r="AE256" i="7"/>
  <c r="AD430" i="7"/>
  <c r="AD370" i="7"/>
  <c r="AF445" i="7"/>
  <c r="AE233" i="7"/>
  <c r="AG136" i="7"/>
  <c r="AE94" i="7"/>
  <c r="AF304" i="7"/>
  <c r="AD327" i="7"/>
  <c r="AG197" i="7"/>
  <c r="AE407" i="7"/>
  <c r="AE487" i="7"/>
  <c r="AG268" i="7"/>
  <c r="AE307" i="7"/>
  <c r="AF496" i="7"/>
  <c r="AF254" i="7"/>
  <c r="AE315" i="7"/>
  <c r="AG498" i="7"/>
  <c r="AE91" i="7"/>
  <c r="AF274" i="7"/>
  <c r="AH376" i="7"/>
  <c r="AD456" i="7"/>
  <c r="AE507" i="7"/>
  <c r="AE350" i="7"/>
  <c r="AH432" i="7"/>
  <c r="AD368" i="7"/>
  <c r="AD461" i="7"/>
  <c r="AH435" i="7"/>
  <c r="AF374" i="7"/>
  <c r="AG165" i="7"/>
  <c r="AG301" i="7"/>
  <c r="AE429" i="7"/>
  <c r="AF482" i="7"/>
  <c r="AF249" i="7"/>
  <c r="AH268" i="7"/>
  <c r="AH486" i="7"/>
  <c r="AG113" i="7"/>
  <c r="AH276" i="7"/>
  <c r="AD15" i="7"/>
  <c r="AF307" i="7"/>
  <c r="AD483" i="7"/>
  <c r="AH382" i="7"/>
  <c r="AE458" i="7"/>
  <c r="AD246" i="7"/>
  <c r="AH187" i="7"/>
  <c r="AE218" i="7"/>
  <c r="AE317" i="7"/>
  <c r="AG352" i="7"/>
  <c r="AH240" i="7"/>
  <c r="AG413" i="7"/>
  <c r="AF490" i="7"/>
  <c r="AF281" i="7"/>
  <c r="AH332" i="7"/>
  <c r="AH502" i="7"/>
  <c r="AG305" i="7"/>
  <c r="AH340" i="7"/>
  <c r="AD505" i="7"/>
  <c r="AH116" i="7"/>
  <c r="AH280" i="7"/>
  <c r="AE383" i="7"/>
  <c r="AE459" i="7"/>
  <c r="AF10" i="7"/>
  <c r="AF361" i="7"/>
  <c r="AF440" i="7"/>
  <c r="AE411" i="7"/>
  <c r="AH473" i="7"/>
  <c r="AG442" i="7"/>
  <c r="AF414" i="7"/>
  <c r="AF178" i="7"/>
  <c r="AD308" i="7"/>
  <c r="AF410" i="7"/>
  <c r="AH472" i="7"/>
  <c r="AG192" i="7"/>
  <c r="AE151" i="7"/>
  <c r="AG467" i="7"/>
  <c r="AF476" i="7"/>
  <c r="AE167" i="7"/>
  <c r="AH469" i="7"/>
  <c r="AG348" i="7"/>
  <c r="AE239" i="7"/>
  <c r="AG341" i="7"/>
  <c r="AH289" i="7"/>
  <c r="AF311" i="7"/>
  <c r="AD242" i="7"/>
  <c r="AH171" i="7"/>
  <c r="AD183" i="7"/>
  <c r="AD310" i="7"/>
  <c r="AE338" i="7"/>
  <c r="AH108" i="7"/>
  <c r="AE381" i="7"/>
  <c r="AG456" i="7"/>
  <c r="AG317" i="7"/>
  <c r="AG445" i="7"/>
  <c r="AF506" i="7"/>
  <c r="AD347" i="7"/>
  <c r="AH430" i="7"/>
  <c r="AE355" i="7"/>
  <c r="AH457" i="7"/>
  <c r="AG433" i="7"/>
  <c r="AG361" i="7"/>
  <c r="AD188" i="7"/>
  <c r="AH312" i="7"/>
  <c r="AE415" i="7"/>
  <c r="AE475" i="7"/>
  <c r="AG208" i="7"/>
  <c r="AG189" i="7"/>
  <c r="AF472" i="7"/>
  <c r="AD486" i="7"/>
  <c r="AG205" i="7"/>
  <c r="AG474" i="7"/>
  <c r="AF345" i="7"/>
  <c r="AG237" i="7"/>
  <c r="AD340" i="7"/>
  <c r="AG437" i="7"/>
  <c r="AH488" i="7"/>
  <c r="AD275" i="7"/>
  <c r="AD320" i="7"/>
  <c r="AG499" i="7"/>
  <c r="AD280" i="7"/>
  <c r="AD328" i="7"/>
  <c r="AH501" i="7"/>
  <c r="AH75" i="7"/>
  <c r="AE271" i="7"/>
  <c r="AD226" i="7"/>
  <c r="AG271" i="7"/>
  <c r="AH403" i="7"/>
  <c r="AD307" i="7"/>
  <c r="AD392" i="7"/>
  <c r="AD396" i="7"/>
  <c r="AE453" i="7"/>
  <c r="AD267" i="7"/>
  <c r="AE479" i="7"/>
  <c r="AD502" i="7"/>
  <c r="AH335" i="7"/>
  <c r="AE335" i="7"/>
  <c r="AF438" i="7"/>
  <c r="AG489" i="7"/>
  <c r="AE278" i="7"/>
  <c r="AF326" i="7"/>
  <c r="AE501" i="7"/>
  <c r="AH292" i="7"/>
  <c r="AF334" i="7"/>
  <c r="AF503" i="7"/>
  <c r="AF428" i="7"/>
  <c r="AD10" i="7"/>
  <c r="AH431" i="7"/>
  <c r="AE488" i="7"/>
  <c r="AD453" i="7"/>
  <c r="AE56" i="7"/>
  <c r="AH28" i="7"/>
  <c r="AF47" i="7"/>
  <c r="AH13" i="7"/>
  <c r="AD21" i="7"/>
  <c r="AD25" i="7"/>
  <c r="AD76" i="7"/>
  <c r="AG69" i="7"/>
  <c r="AF394" i="7"/>
  <c r="AD504" i="7"/>
  <c r="AE390" i="7"/>
  <c r="AH328" i="7"/>
  <c r="AF265" i="7"/>
  <c r="AG241" i="7"/>
  <c r="AH160" i="7"/>
  <c r="AH415" i="7"/>
  <c r="AH36" i="7"/>
  <c r="AG73" i="7"/>
  <c r="AD341" i="7"/>
  <c r="AG260" i="7"/>
  <c r="AD394" i="7"/>
  <c r="AG9" i="7"/>
  <c r="AG470" i="7"/>
  <c r="AE319" i="7"/>
  <c r="AH236" i="7"/>
  <c r="AD481" i="7"/>
  <c r="AH440" i="7"/>
  <c r="AD506" i="7"/>
  <c r="AG329" i="7"/>
  <c r="AE303" i="7"/>
  <c r="AH424" i="7"/>
  <c r="AD480" i="7"/>
  <c r="AH239" i="7"/>
  <c r="AG249" i="7"/>
  <c r="AD482" i="7"/>
  <c r="AE505" i="7"/>
  <c r="AG257" i="7"/>
  <c r="AE484" i="7"/>
  <c r="AE299" i="7"/>
  <c r="AG471" i="7"/>
  <c r="AD501" i="7"/>
  <c r="AH449" i="7"/>
  <c r="AE395" i="7"/>
  <c r="AD32" i="7"/>
  <c r="AH37" i="7"/>
  <c r="AG17" i="7"/>
  <c r="AE79" i="7"/>
  <c r="AF59" i="7"/>
  <c r="AF30" i="7"/>
  <c r="AG291" i="7"/>
  <c r="AF370" i="7"/>
  <c r="AF466" i="7"/>
  <c r="AH360" i="7"/>
  <c r="AE318" i="7"/>
  <c r="AE480" i="7"/>
  <c r="AD446" i="7"/>
  <c r="AF286" i="7"/>
  <c r="AD56" i="7"/>
  <c r="AE27" i="7"/>
  <c r="AE305" i="7"/>
  <c r="AD374" i="7"/>
  <c r="AE170" i="7"/>
  <c r="AD120" i="7"/>
  <c r="AG466" i="7"/>
  <c r="AD440" i="7"/>
  <c r="AF504" i="7"/>
  <c r="AE50" i="7"/>
  <c r="AH504" i="7"/>
  <c r="AF451" i="7"/>
  <c r="AG388" i="7"/>
  <c r="AF354" i="7"/>
  <c r="AH444" i="7"/>
  <c r="AD496" i="7"/>
  <c r="AH303" i="7"/>
  <c r="AG377" i="7"/>
  <c r="AH144" i="7"/>
  <c r="AH388" i="7"/>
  <c r="AG385" i="7"/>
  <c r="AG157" i="7"/>
  <c r="AE456" i="7"/>
  <c r="AH260" i="7"/>
  <c r="AD462" i="7"/>
  <c r="AH348" i="7"/>
  <c r="AG478" i="7"/>
  <c r="AG30" i="7"/>
  <c r="AE40" i="7"/>
  <c r="AH21" i="7"/>
  <c r="AH69" i="7"/>
  <c r="AE63" i="7"/>
  <c r="AG41" i="7"/>
  <c r="AG500" i="7"/>
  <c r="AG24" i="7"/>
  <c r="AE295" i="7"/>
  <c r="AG277" i="7"/>
  <c r="AD199" i="7"/>
  <c r="AD424" i="7"/>
  <c r="AF468" i="7"/>
  <c r="AD212" i="7"/>
  <c r="AF34" i="7"/>
  <c r="AF22" i="7"/>
  <c r="AF486" i="7"/>
  <c r="AG57" i="7"/>
  <c r="AD444" i="7"/>
  <c r="AE495" i="7"/>
  <c r="AG300" i="7"/>
  <c r="AE371" i="7"/>
  <c r="AE107" i="7"/>
  <c r="AD376" i="7"/>
  <c r="AE379" i="7"/>
  <c r="AG238" i="7"/>
  <c r="AE260" i="7"/>
  <c r="AE219" i="7"/>
  <c r="AE110" i="7"/>
  <c r="AF9" i="7"/>
  <c r="AE297" i="7"/>
  <c r="AG312" i="7"/>
  <c r="AE436" i="7"/>
  <c r="AF368" i="7"/>
  <c r="AH443" i="7"/>
  <c r="AE311" i="7"/>
  <c r="AE439" i="7"/>
  <c r="AE503" i="7"/>
  <c r="AE334" i="7"/>
  <c r="AE419" i="7"/>
  <c r="AD304" i="7"/>
  <c r="AD445" i="7"/>
  <c r="AH423" i="7"/>
  <c r="AF310" i="7"/>
  <c r="AE175" i="7"/>
  <c r="AF306" i="7"/>
  <c r="AH408" i="7"/>
  <c r="AD472" i="7"/>
  <c r="AE186" i="7"/>
  <c r="AF138" i="7"/>
  <c r="AD466" i="7"/>
  <c r="AE473" i="7"/>
  <c r="AF154" i="7"/>
  <c r="AE468" i="7"/>
  <c r="AG332" i="7"/>
  <c r="AG229" i="7"/>
  <c r="AG333" i="7"/>
  <c r="AF433" i="7"/>
  <c r="AG485" i="7"/>
  <c r="AE262" i="7"/>
  <c r="AF294" i="7"/>
  <c r="AE493" i="7"/>
  <c r="AH224" i="7"/>
  <c r="AF302" i="7"/>
  <c r="AF495" i="7"/>
  <c r="AF401" i="7"/>
  <c r="AH264" i="7"/>
  <c r="AF52" i="7"/>
  <c r="AE214" i="7"/>
  <c r="AD254" i="7"/>
  <c r="AE293" i="7"/>
  <c r="AG304" i="7"/>
  <c r="AD429" i="7"/>
  <c r="AE361" i="7"/>
  <c r="AF436" i="7"/>
  <c r="AF222" i="7"/>
  <c r="AF97" i="7"/>
  <c r="AH507" i="7"/>
  <c r="AD356" i="7"/>
  <c r="AG461" i="7"/>
  <c r="AE154" i="7"/>
  <c r="AG396" i="7"/>
  <c r="AD458" i="7"/>
  <c r="AE457" i="7"/>
  <c r="AD9" i="7"/>
  <c r="AE460" i="7"/>
  <c r="AE342" i="7"/>
  <c r="AD236" i="7"/>
  <c r="AF338" i="7"/>
  <c r="AG436" i="7"/>
  <c r="AD488" i="7"/>
  <c r="AH271" i="7"/>
  <c r="AG313" i="7"/>
  <c r="AD498" i="7"/>
  <c r="AE267" i="7"/>
  <c r="AG321" i="7"/>
  <c r="AE500" i="7"/>
  <c r="AE398" i="7"/>
  <c r="AE263" i="7"/>
  <c r="AG365" i="7"/>
  <c r="AF450" i="7"/>
  <c r="AG501" i="7"/>
  <c r="AH327" i="7"/>
  <c r="AH412" i="7"/>
  <c r="AH284" i="7"/>
  <c r="AG438" i="7"/>
  <c r="AF417" i="7"/>
  <c r="AF278" i="7"/>
  <c r="AD156" i="7"/>
  <c r="AH296" i="7"/>
  <c r="AF102" i="7"/>
  <c r="AF261" i="7"/>
  <c r="AD292" i="7"/>
  <c r="AD384" i="7"/>
  <c r="AF170" i="7"/>
  <c r="AG465" i="7"/>
  <c r="AG447" i="7"/>
  <c r="AD204" i="7"/>
  <c r="AG236" i="7"/>
  <c r="AE251" i="7"/>
  <c r="AG129" i="7"/>
  <c r="AE367" i="7"/>
  <c r="AE451" i="7"/>
  <c r="AF502" i="7"/>
  <c r="AD331" i="7"/>
  <c r="AD416" i="7"/>
  <c r="AG297" i="7"/>
  <c r="AH441" i="7"/>
  <c r="AG420" i="7"/>
  <c r="AD400" i="7"/>
  <c r="AH481" i="7"/>
  <c r="AG369" i="7"/>
  <c r="AG487" i="7"/>
  <c r="AF452" i="7"/>
  <c r="AE504" i="7"/>
  <c r="AH72" i="7"/>
  <c r="AH56" i="7"/>
  <c r="AD64" i="7"/>
  <c r="AE44" i="7"/>
  <c r="AG37" i="7"/>
  <c r="AD53" i="7"/>
  <c r="AH52" i="7"/>
  <c r="AF177" i="7"/>
  <c r="AG281" i="7"/>
  <c r="AH316" i="7"/>
  <c r="AG502" i="7"/>
  <c r="AD412" i="7"/>
  <c r="AD164" i="7"/>
  <c r="AD180" i="7"/>
  <c r="AG7" i="7"/>
  <c r="AH490" i="7"/>
  <c r="AF46" i="7"/>
  <c r="AF50" i="7"/>
  <c r="AG362" i="7"/>
  <c r="AH322" i="7"/>
  <c r="AF469" i="7"/>
  <c r="AE358" i="7"/>
  <c r="AD441" i="7"/>
  <c r="AG421" i="7"/>
  <c r="AH478" i="7"/>
  <c r="AH359" i="7"/>
  <c r="AD492" i="7"/>
  <c r="AH324" i="7"/>
  <c r="AH375" i="7"/>
  <c r="AD348" i="7"/>
  <c r="AG441" i="7"/>
  <c r="AH492" i="7"/>
  <c r="AD291" i="7"/>
  <c r="AD352" i="7"/>
  <c r="AG507" i="7"/>
  <c r="AG337" i="7"/>
  <c r="AD360" i="7"/>
  <c r="AH9" i="7"/>
  <c r="AF443" i="7"/>
  <c r="AF186" i="7"/>
  <c r="AE449" i="7"/>
  <c r="AH7" i="7"/>
  <c r="AH465" i="7"/>
  <c r="AF43" i="7"/>
  <c r="AH65" i="7"/>
  <c r="AG34" i="7"/>
  <c r="AE43" i="7"/>
  <c r="AH24" i="7"/>
  <c r="AG33" i="7"/>
  <c r="AD484" i="7"/>
  <c r="AF337" i="7"/>
  <c r="AH454" i="7"/>
  <c r="AF434" i="7"/>
  <c r="AH300" i="7"/>
  <c r="AH407" i="7"/>
  <c r="AG446" i="7"/>
  <c r="AD41" i="7"/>
  <c r="AG25" i="7"/>
  <c r="AD44" i="7"/>
  <c r="AD306" i="7"/>
  <c r="AF449" i="7"/>
  <c r="AF362" i="7"/>
  <c r="AF464" i="7"/>
  <c r="AG356" i="7"/>
  <c r="AE491" i="7"/>
  <c r="AD312" i="7"/>
  <c r="AG269" i="7"/>
  <c r="AG340" i="7"/>
  <c r="AF429" i="7"/>
  <c r="AG181" i="7"/>
  <c r="AD380" i="7"/>
  <c r="AG457" i="7"/>
  <c r="AH8" i="7"/>
  <c r="AD355" i="7"/>
  <c r="AE437" i="7"/>
  <c r="AG393" i="7"/>
  <c r="AF467" i="7"/>
  <c r="AF439" i="7"/>
  <c r="AG455" i="7"/>
  <c r="AF507" i="7"/>
  <c r="AG432" i="7"/>
  <c r="AD88" i="7"/>
  <c r="AD478" i="7"/>
  <c r="AH53" i="7"/>
  <c r="AE47" i="7"/>
  <c r="AD72" i="7"/>
  <c r="AF38" i="7"/>
  <c r="AG18" i="7"/>
  <c r="AD12" i="7"/>
  <c r="AE90" i="7"/>
  <c r="AF146" i="7"/>
  <c r="AH452" i="7"/>
  <c r="AF141" i="7"/>
  <c r="AF386" i="7"/>
  <c r="AH367" i="7"/>
  <c r="AF425" i="7"/>
  <c r="AD469" i="7"/>
  <c r="AG439" i="7"/>
  <c r="AG14" i="7"/>
  <c r="AF78" i="7"/>
  <c r="AD16" i="7"/>
  <c r="AH497" i="7"/>
  <c r="AH456" i="7"/>
  <c r="AD8" i="7"/>
  <c r="AH351" i="7"/>
  <c r="AD435" i="7"/>
  <c r="AH380" i="7"/>
  <c r="AE464" i="7"/>
  <c r="AH437" i="7"/>
  <c r="AG92" i="7"/>
  <c r="AH172" i="7"/>
  <c r="AF280" i="7"/>
  <c r="AD279" i="7"/>
  <c r="AD413" i="7"/>
  <c r="AF348" i="7"/>
  <c r="AD415" i="7"/>
  <c r="AH196" i="7"/>
  <c r="AG419" i="7"/>
  <c r="AD495" i="7"/>
  <c r="AE343" i="7"/>
  <c r="AF458" i="7"/>
  <c r="AE126" i="7"/>
  <c r="AH383" i="7"/>
  <c r="AG451" i="7"/>
  <c r="AF444" i="7"/>
  <c r="AE496" i="7"/>
  <c r="AH453" i="7"/>
  <c r="AF329" i="7"/>
  <c r="AF226" i="7"/>
  <c r="AD332" i="7"/>
  <c r="AF432" i="7"/>
  <c r="AH484" i="7"/>
  <c r="AD259" i="7"/>
  <c r="AD288" i="7"/>
  <c r="AG491" i="7"/>
  <c r="AE199" i="7"/>
  <c r="AD296" i="7"/>
  <c r="AH493" i="7"/>
  <c r="AF385" i="7"/>
  <c r="AH256" i="7"/>
  <c r="AE359" i="7"/>
  <c r="AE447" i="7"/>
  <c r="AF498" i="7"/>
  <c r="AF313" i="7"/>
  <c r="AH396" i="7"/>
  <c r="AG233" i="7"/>
  <c r="AD419" i="7"/>
  <c r="AE403" i="7"/>
  <c r="AG221" i="7"/>
  <c r="AE143" i="7"/>
  <c r="AF290" i="7"/>
  <c r="AH177" i="7"/>
  <c r="AD222" i="7"/>
  <c r="AH219" i="7"/>
  <c r="AF344" i="7"/>
  <c r="AD407" i="7"/>
  <c r="AF182" i="7"/>
  <c r="AF412" i="7"/>
  <c r="AH487" i="7"/>
  <c r="AH278" i="7"/>
  <c r="AH275" i="7"/>
  <c r="AG404" i="7"/>
  <c r="AD388" i="7"/>
  <c r="AG477" i="7"/>
  <c r="AD243" i="7"/>
  <c r="AD256" i="7"/>
  <c r="AG483" i="7"/>
  <c r="AF8" i="7"/>
  <c r="AD264" i="7"/>
  <c r="AH485" i="7"/>
  <c r="AD395" i="7"/>
  <c r="AG261" i="7"/>
  <c r="AD364" i="7"/>
  <c r="AG449" i="7"/>
  <c r="AH500" i="7"/>
  <c r="AG324" i="7"/>
  <c r="AG409" i="7"/>
  <c r="AD272" i="7"/>
  <c r="AH434" i="7"/>
  <c r="AE414" i="7"/>
  <c r="AG265" i="7"/>
  <c r="AD140" i="7"/>
  <c r="AH288" i="7"/>
  <c r="AE391" i="7"/>
  <c r="AE463" i="7"/>
  <c r="AG100" i="7"/>
  <c r="AF377" i="7"/>
  <c r="AF448" i="7"/>
  <c r="AD438" i="7"/>
  <c r="AH489" i="7"/>
  <c r="AG450" i="7"/>
  <c r="AH279" i="7"/>
  <c r="AE207" i="7"/>
  <c r="AF322" i="7"/>
  <c r="AF408" i="7"/>
  <c r="AD401" i="7"/>
  <c r="AE431" i="7"/>
  <c r="AE183" i="7"/>
  <c r="AG149" i="7"/>
  <c r="AD135" i="7"/>
  <c r="AF499" i="7"/>
  <c r="AH320" i="7"/>
  <c r="AE243" i="7"/>
  <c r="AF463" i="7"/>
  <c r="AH232" i="7"/>
  <c r="AH392" i="7"/>
  <c r="AD464" i="7"/>
  <c r="AF113" i="7"/>
  <c r="AG380" i="7"/>
  <c r="AD450" i="7"/>
  <c r="AE441" i="7"/>
  <c r="AD493" i="7"/>
  <c r="AE452" i="7"/>
  <c r="AE481" i="7"/>
  <c r="AE7" i="7"/>
  <c r="AF459" i="7"/>
  <c r="AG273" i="7"/>
  <c r="AG503" i="7"/>
  <c r="AE28" i="7"/>
  <c r="AG21" i="7"/>
  <c r="AH20" i="7"/>
  <c r="AH12" i="7"/>
  <c r="AH60" i="7"/>
  <c r="AG65" i="7"/>
  <c r="AD17" i="7"/>
  <c r="AE67" i="7"/>
  <c r="AE425" i="7"/>
  <c r="AG289" i="7"/>
  <c r="AE323" i="7"/>
  <c r="AE8" i="7"/>
  <c r="AH460" i="7"/>
  <c r="AG443" i="7"/>
  <c r="AH445" i="7"/>
  <c r="AF318" i="7"/>
  <c r="AF491" i="7"/>
  <c r="AE60" i="7"/>
  <c r="AG50" i="7"/>
  <c r="AH254" i="7"/>
  <c r="AH363" i="7"/>
  <c r="AF330" i="7"/>
  <c r="AH438" i="7"/>
  <c r="AD408" i="7"/>
  <c r="AF478" i="7"/>
  <c r="AH498" i="7"/>
  <c r="AD244" i="7"/>
  <c r="AH287" i="7"/>
  <c r="AG353" i="7"/>
  <c r="AH168" i="7"/>
  <c r="AG373" i="7"/>
  <c r="AF454" i="7"/>
  <c r="AG505" i="7"/>
  <c r="AH343" i="7"/>
  <c r="AG428" i="7"/>
  <c r="AF342" i="7"/>
  <c r="AG454" i="7"/>
  <c r="AG431" i="7"/>
  <c r="AH442" i="7"/>
  <c r="AG494" i="7"/>
  <c r="AF409" i="7"/>
  <c r="AF500" i="7"/>
  <c r="AE465" i="7"/>
  <c r="AG66" i="7"/>
  <c r="AD60" i="7"/>
  <c r="AE31" i="7"/>
  <c r="AE51" i="7"/>
  <c r="AF31" i="7"/>
  <c r="AG49" i="7"/>
  <c r="AG328" i="7"/>
  <c r="AD490" i="7"/>
  <c r="AE448" i="7"/>
  <c r="AD457" i="7"/>
  <c r="AG473" i="7"/>
  <c r="AH494" i="7"/>
  <c r="AD240" i="7"/>
  <c r="AH474" i="7"/>
  <c r="AH17" i="7"/>
  <c r="AD57" i="7"/>
  <c r="AE42" i="7"/>
  <c r="AE330" i="7"/>
  <c r="AF240" i="7"/>
  <c r="AH464" i="7"/>
  <c r="AD470" i="7"/>
  <c r="AF242" i="7"/>
  <c r="AG284" i="7"/>
  <c r="AE347" i="7"/>
  <c r="AD372" i="7"/>
  <c r="AG425" i="7"/>
  <c r="AD489" i="7"/>
  <c r="AF258" i="7"/>
  <c r="AG405" i="7"/>
  <c r="AF470" i="7"/>
  <c r="AF173" i="7"/>
  <c r="AF94" i="7"/>
  <c r="AH462" i="7"/>
  <c r="AH466" i="7"/>
  <c r="AF126" i="7"/>
  <c r="AD465" i="7"/>
  <c r="AH506" i="7"/>
  <c r="AE427" i="7"/>
  <c r="AD485" i="7"/>
  <c r="AF382" i="7"/>
  <c r="AE235" i="7"/>
  <c r="AF70" i="7"/>
  <c r="AF62" i="7"/>
  <c r="AE15" i="7"/>
  <c r="AH49" i="7"/>
  <c r="AE35" i="7"/>
  <c r="AD40" i="7"/>
  <c r="AE357" i="7"/>
  <c r="AH255" i="7"/>
  <c r="AF422" i="7"/>
  <c r="AH450" i="7"/>
  <c r="AD448" i="7"/>
  <c r="AD403" i="7"/>
  <c r="AH308" i="7"/>
  <c r="AE497" i="7"/>
  <c r="AE440" i="7"/>
  <c r="AH76" i="7"/>
  <c r="AF471" i="7"/>
  <c r="AD28" i="7"/>
  <c r="AD404" i="7"/>
  <c r="AG469" i="7"/>
  <c r="AD167" i="7"/>
  <c r="AF37" i="7"/>
  <c r="AE461" i="7"/>
  <c r="AG463" i="7"/>
  <c r="AH100" i="7"/>
  <c r="AD92" i="7"/>
  <c r="AD377" i="7"/>
  <c r="AG407" i="7"/>
  <c r="AG331" i="7"/>
  <c r="AF381" i="7"/>
  <c r="AH156" i="7"/>
  <c r="AG399" i="7"/>
  <c r="AD475" i="7"/>
  <c r="AD266" i="7"/>
  <c r="AE250" i="7"/>
  <c r="AF353" i="7"/>
  <c r="AG381" i="7"/>
  <c r="AF474" i="7"/>
  <c r="AH227" i="7"/>
  <c r="AD228" i="7"/>
  <c r="AE477" i="7"/>
  <c r="AG495" i="7"/>
  <c r="AF238" i="7"/>
  <c r="AF479" i="7"/>
  <c r="AE382" i="7"/>
  <c r="AE255" i="7"/>
  <c r="AG357" i="7"/>
  <c r="AF446" i="7"/>
  <c r="AG497" i="7"/>
  <c r="AE310" i="7"/>
  <c r="AF390" i="7"/>
  <c r="AH208" i="7"/>
  <c r="AG412" i="7"/>
  <c r="AF398" i="7"/>
  <c r="AD196" i="7"/>
  <c r="AE123" i="7"/>
  <c r="AF282" i="7"/>
  <c r="AH384" i="7"/>
  <c r="AD460" i="7"/>
  <c r="AE11" i="7"/>
  <c r="AG364" i="7"/>
  <c r="AD442" i="7"/>
  <c r="AG417" i="7"/>
  <c r="AD477" i="7"/>
  <c r="AE444" i="7"/>
  <c r="AH420" i="7"/>
  <c r="AF194" i="7"/>
  <c r="AD316" i="7"/>
  <c r="AF148" i="7"/>
  <c r="AG358" i="7"/>
  <c r="AF257" i="7"/>
  <c r="AG395" i="7"/>
  <c r="AD471" i="7"/>
  <c r="AH258" i="7"/>
  <c r="AH235" i="7"/>
  <c r="AG276" i="7"/>
  <c r="AD330" i="7"/>
  <c r="AE378" i="7"/>
  <c r="AF266" i="7"/>
  <c r="AD420" i="7"/>
  <c r="AG493" i="7"/>
  <c r="AE294" i="7"/>
  <c r="AF358" i="7"/>
  <c r="AE9" i="7"/>
  <c r="AF350" i="7"/>
  <c r="AF366" i="7"/>
  <c r="AF11" i="7"/>
  <c r="AH136" i="7"/>
  <c r="AE287" i="7"/>
  <c r="AG389" i="7"/>
  <c r="AF462" i="7"/>
  <c r="AH87" i="7"/>
  <c r="AE374" i="7"/>
  <c r="AH446" i="7"/>
  <c r="AD434" i="7"/>
  <c r="AG486" i="7"/>
  <c r="AD449" i="7"/>
  <c r="AD436" i="7"/>
  <c r="AE191" i="7"/>
  <c r="AF314" i="7"/>
  <c r="AH416" i="7"/>
  <c r="AD476" i="7"/>
  <c r="AD215" i="7"/>
  <c r="AF202" i="7"/>
  <c r="AD474" i="7"/>
  <c r="AE489" i="7"/>
  <c r="AF218" i="7"/>
  <c r="AE476" i="7"/>
  <c r="AD363" i="7"/>
  <c r="AG245" i="7"/>
  <c r="AG199" i="7"/>
  <c r="AH483" i="7"/>
  <c r="AH342" i="7"/>
  <c r="AH496" i="7"/>
  <c r="AE406" i="7"/>
  <c r="AG293" i="7"/>
  <c r="AD387" i="7"/>
  <c r="AF455" i="7"/>
  <c r="AE423" i="7"/>
  <c r="AF480" i="7"/>
  <c r="AD132" i="7"/>
  <c r="AD284" i="7"/>
  <c r="AF418" i="7"/>
  <c r="AH476" i="7"/>
  <c r="AF221" i="7"/>
  <c r="AE215" i="7"/>
  <c r="AG475" i="7"/>
  <c r="AF492" i="7"/>
  <c r="AE231" i="7"/>
  <c r="AH477" i="7"/>
  <c r="AD248" i="7"/>
  <c r="AH458" i="7"/>
  <c r="AG10" i="7"/>
  <c r="AH436" i="7"/>
  <c r="AD344" i="7"/>
  <c r="AH44" i="7"/>
  <c r="AF63" i="7"/>
  <c r="AF18" i="7"/>
  <c r="AE24" i="7"/>
  <c r="AE72" i="7"/>
  <c r="AE75" i="7"/>
  <c r="AH68" i="7"/>
  <c r="AE59" i="7"/>
  <c r="AF301" i="7"/>
  <c r="AD268" i="7"/>
  <c r="AG397" i="7"/>
  <c r="AD220" i="7"/>
  <c r="AE499" i="7"/>
  <c r="AF246" i="7"/>
  <c r="AD497" i="7"/>
  <c r="AE291" i="7"/>
  <c r="AD69" i="7"/>
  <c r="AD37" i="7"/>
  <c r="AG53" i="7"/>
  <c r="AD223" i="7"/>
  <c r="AG145" i="7"/>
  <c r="AH448" i="7"/>
  <c r="AH404" i="7"/>
  <c r="AH200" i="7"/>
  <c r="AF233" i="7"/>
  <c r="AH244" i="7"/>
  <c r="AF346" i="7"/>
  <c r="AG345" i="7"/>
  <c r="AG482" i="7"/>
  <c r="AD252" i="7"/>
  <c r="AE399" i="7"/>
  <c r="AE467" i="7"/>
  <c r="AH147" i="7"/>
  <c r="AF393" i="7"/>
  <c r="AF456" i="7"/>
  <c r="AD454" i="7"/>
  <c r="AH505" i="7"/>
  <c r="AG458" i="7"/>
  <c r="AD494" i="7"/>
  <c r="AF7" i="7"/>
  <c r="AE472" i="7"/>
  <c r="AE331" i="7"/>
  <c r="AE135" i="7"/>
  <c r="AF15" i="7"/>
  <c r="AE20" i="7"/>
  <c r="AH40" i="7"/>
  <c r="AG62" i="7"/>
  <c r="AD48" i="7"/>
  <c r="AF27" i="7"/>
  <c r="AD208" i="7"/>
  <c r="AE492" i="7"/>
  <c r="AH152" i="7"/>
  <c r="AD104" i="7"/>
  <c r="AG36" i="7"/>
  <c r="AG479" i="7"/>
  <c r="AG401" i="7"/>
  <c r="AF475" i="7"/>
  <c r="AF54" i="7"/>
  <c r="AH33" i="7"/>
  <c r="AG274" i="7"/>
  <c r="AD80" i="7"/>
  <c r="AF165" i="7"/>
  <c r="AH179" i="7"/>
  <c r="AG141" i="7"/>
  <c r="AH344" i="7"/>
  <c r="AE339" i="7"/>
  <c r="AG506" i="7"/>
  <c r="AG453" i="7"/>
  <c r="AD336" i="7"/>
  <c r="AE387" i="7"/>
  <c r="AG309" i="7"/>
  <c r="AE430" i="7"/>
  <c r="AE483" i="7"/>
  <c r="AG252" i="7"/>
  <c r="AE275" i="7"/>
  <c r="AF488" i="7"/>
  <c r="AD148" i="7"/>
  <c r="AE283" i="7"/>
  <c r="AG490" i="7"/>
  <c r="AH356" i="7"/>
  <c r="AF484" i="7"/>
  <c r="AD7" i="7"/>
  <c r="AG462" i="7"/>
  <c r="AE422" i="7"/>
  <c r="AE19" i="7"/>
  <c r="AE12" i="7"/>
  <c r="AD73" i="7"/>
  <c r="AF66" i="7"/>
  <c r="AG46" i="7"/>
  <c r="AD24" i="7"/>
  <c r="AD431" i="7"/>
  <c r="AG173" i="7"/>
  <c r="AD427" i="7"/>
  <c r="AH319" i="7"/>
  <c r="AE469" i="7"/>
  <c r="F13" i="4"/>
  <c r="F14" i="4" l="1"/>
  <c r="F15" i="4" l="1"/>
  <c r="F16" i="4" l="1"/>
  <c r="F17" i="4" l="1"/>
  <c r="F18" i="4" l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s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F53" i="4" s="1"/>
  <c r="F54" i="4" s="1"/>
  <c r="F55" i="4" s="1"/>
  <c r="F56" i="4" s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s="1"/>
  <c r="F70" i="4" s="1"/>
  <c r="F71" i="4" s="1"/>
  <c r="F72" i="4" s="1"/>
  <c r="F73" i="4" s="1"/>
  <c r="F74" i="4" s="1"/>
  <c r="F75" i="4" s="1"/>
  <c r="F76" i="4" s="1"/>
  <c r="F77" i="4" s="1"/>
  <c r="F78" i="4" s="1"/>
  <c r="F79" i="4" s="1"/>
  <c r="F80" i="4" s="1"/>
  <c r="F81" i="4" s="1"/>
  <c r="F82" i="4" s="1"/>
  <c r="F83" i="4" s="1"/>
  <c r="F84" i="4" s="1"/>
  <c r="F85" i="4" s="1"/>
  <c r="F86" i="4" s="1"/>
  <c r="F87" i="4" s="1"/>
  <c r="F88" i="4" s="1"/>
  <c r="F89" i="4" s="1"/>
  <c r="F90" i="4" s="1"/>
  <c r="F91" i="4" s="1"/>
  <c r="F92" i="4" s="1"/>
  <c r="F93" i="4" s="1"/>
  <c r="F94" i="4" s="1"/>
  <c r="F95" i="4" s="1"/>
  <c r="F96" i="4" s="1"/>
  <c r="F97" i="4" s="1"/>
  <c r="F98" i="4" s="1"/>
  <c r="F99" i="4" s="1"/>
  <c r="F100" i="4" s="1"/>
  <c r="F101" i="4" s="1"/>
  <c r="F102" i="4" s="1"/>
  <c r="F103" i="4" s="1"/>
  <c r="F104" i="4" s="1"/>
  <c r="F105" i="4" s="1"/>
  <c r="F106" i="4" s="1"/>
  <c r="F107" i="4" s="1"/>
  <c r="F108" i="4" s="1"/>
  <c r="F109" i="4" s="1"/>
  <c r="F110" i="4" s="1"/>
  <c r="F111" i="4" s="1"/>
  <c r="F112" i="4" s="1"/>
  <c r="F113" i="4" s="1"/>
  <c r="F114" i="4" s="1"/>
  <c r="F115" i="4" s="1"/>
  <c r="F116" i="4" s="1"/>
  <c r="F117" i="4" s="1"/>
  <c r="F118" i="4" s="1"/>
  <c r="F119" i="4" s="1"/>
  <c r="F120" i="4" s="1"/>
  <c r="F121" i="4" s="1"/>
  <c r="F122" i="4" s="1"/>
  <c r="F123" i="4" s="1"/>
  <c r="F124" i="4" s="1"/>
  <c r="F125" i="4" s="1"/>
  <c r="F126" i="4" s="1"/>
  <c r="F127" i="4" s="1"/>
  <c r="F128" i="4" s="1"/>
  <c r="F129" i="4" s="1"/>
  <c r="F130" i="4" s="1"/>
  <c r="F131" i="4" s="1"/>
  <c r="F132" i="4" s="1"/>
  <c r="F133" i="4" s="1"/>
  <c r="F134" i="4" s="1"/>
  <c r="F135" i="4" s="1"/>
  <c r="F136" i="4" s="1"/>
  <c r="F137" i="4" s="1"/>
  <c r="F138" i="4" s="1"/>
  <c r="F139" i="4" s="1"/>
  <c r="F140" i="4" s="1"/>
  <c r="F141" i="4" s="1"/>
  <c r="F142" i="4" s="1"/>
  <c r="F143" i="4" s="1"/>
  <c r="F144" i="4" s="1"/>
  <c r="F145" i="4" s="1"/>
  <c r="F146" i="4" s="1"/>
  <c r="F147" i="4" s="1"/>
  <c r="F148" i="4" s="1"/>
  <c r="F149" i="4" s="1"/>
  <c r="F150" i="4" s="1"/>
  <c r="F151" i="4" s="1"/>
  <c r="F152" i="4" s="1"/>
  <c r="F153" i="4" s="1"/>
  <c r="F154" i="4" s="1"/>
  <c r="F155" i="4" s="1"/>
  <c r="F156" i="4" s="1"/>
  <c r="F157" i="4" s="1"/>
  <c r="F158" i="4" s="1"/>
  <c r="F159" i="4" s="1"/>
  <c r="F160" i="4" s="1"/>
  <c r="F161" i="4" s="1"/>
  <c r="F162" i="4" s="1"/>
  <c r="F163" i="4" s="1"/>
  <c r="F164" i="4" s="1"/>
  <c r="F165" i="4" s="1"/>
  <c r="F166" i="4" s="1"/>
  <c r="F167" i="4" s="1"/>
  <c r="F168" i="4" s="1"/>
  <c r="F169" i="4" s="1"/>
  <c r="F170" i="4" s="1"/>
  <c r="F171" i="4" s="1"/>
  <c r="F172" i="4" s="1"/>
  <c r="F173" i="4" s="1"/>
  <c r="F174" i="4" s="1"/>
  <c r="F175" i="4" s="1"/>
  <c r="F176" i="4" s="1"/>
  <c r="F177" i="4" s="1"/>
  <c r="F178" i="4" s="1"/>
  <c r="F179" i="4" s="1"/>
  <c r="F180" i="4" s="1"/>
  <c r="F181" i="4" s="1"/>
  <c r="F182" i="4" s="1"/>
  <c r="F183" i="4" s="1"/>
  <c r="F184" i="4" s="1"/>
  <c r="F185" i="4" s="1"/>
  <c r="F186" i="4" s="1"/>
  <c r="F187" i="4" s="1"/>
  <c r="F188" i="4" s="1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F209" i="4" s="1"/>
  <c r="F210" i="4" s="1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F247" i="4" s="1"/>
  <c r="F248" i="4" s="1"/>
  <c r="F249" i="4" s="1"/>
  <c r="F250" i="4" s="1"/>
  <c r="F251" i="4" s="1"/>
  <c r="F252" i="4" s="1"/>
  <c r="F253" i="4" s="1"/>
  <c r="F254" i="4" s="1"/>
  <c r="F255" i="4" s="1"/>
  <c r="F256" i="4" s="1"/>
  <c r="F257" i="4" s="1"/>
  <c r="F258" i="4" s="1"/>
  <c r="F259" i="4" s="1"/>
  <c r="F260" i="4" s="1"/>
  <c r="F261" i="4" s="1"/>
  <c r="F262" i="4" s="1"/>
  <c r="F263" i="4" s="1"/>
  <c r="F264" i="4" s="1"/>
  <c r="F265" i="4" s="1"/>
  <c r="F266" i="4" s="1"/>
  <c r="F267" i="4" s="1"/>
  <c r="F268" i="4" s="1"/>
  <c r="F269" i="4" s="1"/>
  <c r="F270" i="4" s="1"/>
  <c r="F271" i="4" s="1"/>
  <c r="F272" i="4" s="1"/>
  <c r="F273" i="4" s="1"/>
  <c r="F274" i="4" s="1"/>
  <c r="F275" i="4" s="1"/>
  <c r="F276" i="4" s="1"/>
  <c r="F277" i="4" s="1"/>
  <c r="F278" i="4" s="1"/>
  <c r="F279" i="4" s="1"/>
  <c r="F280" i="4" s="1"/>
  <c r="F281" i="4" s="1"/>
  <c r="F282" i="4" s="1"/>
  <c r="F283" i="4" s="1"/>
  <c r="F284" i="4" s="1"/>
  <c r="F285" i="4" s="1"/>
  <c r="F286" i="4" s="1"/>
  <c r="F287" i="4" s="1"/>
  <c r="F288" i="4" s="1"/>
  <c r="F289" i="4" s="1"/>
  <c r="F290" i="4" s="1"/>
  <c r="F291" i="4" s="1"/>
  <c r="F292" i="4" s="1"/>
  <c r="F293" i="4" s="1"/>
  <c r="F294" i="4" s="1"/>
  <c r="F295" i="4" s="1"/>
  <c r="F296" i="4" s="1"/>
  <c r="F297" i="4" s="1"/>
  <c r="F298" i="4" s="1"/>
  <c r="F299" i="4" s="1"/>
  <c r="F300" i="4" s="1"/>
  <c r="F301" i="4" s="1"/>
  <c r="F302" i="4" s="1"/>
  <c r="F303" i="4" s="1"/>
  <c r="F304" i="4" s="1"/>
  <c r="F305" i="4" s="1"/>
  <c r="F306" i="4" s="1"/>
  <c r="F307" i="4" s="1"/>
  <c r="F308" i="4" s="1"/>
  <c r="F309" i="4" s="1"/>
  <c r="F310" i="4" s="1"/>
  <c r="F311" i="4" s="1"/>
  <c r="F312" i="4" s="1"/>
  <c r="F313" i="4" s="1"/>
  <c r="F314" i="4" s="1"/>
  <c r="F315" i="4" s="1"/>
  <c r="F316" i="4" s="1"/>
  <c r="F317" i="4" s="1"/>
  <c r="F318" i="4" s="1"/>
  <c r="F319" i="4" s="1"/>
  <c r="F320" i="4" s="1"/>
  <c r="F321" i="4" s="1"/>
  <c r="F322" i="4" s="1"/>
  <c r="F323" i="4" s="1"/>
  <c r="F324" i="4" s="1"/>
  <c r="F325" i="4" s="1"/>
  <c r="F326" i="4" s="1"/>
  <c r="F327" i="4" s="1"/>
  <c r="F328" i="4" s="1"/>
  <c r="F329" i="4" s="1"/>
  <c r="F330" i="4" s="1"/>
  <c r="F331" i="4" s="1"/>
  <c r="F332" i="4" s="1"/>
  <c r="F333" i="4" s="1"/>
  <c r="F334" i="4" s="1"/>
  <c r="F335" i="4" s="1"/>
  <c r="F336" i="4" s="1"/>
  <c r="F337" i="4" s="1"/>
  <c r="F338" i="4" s="1"/>
  <c r="F339" i="4" s="1"/>
  <c r="F340" i="4" s="1"/>
  <c r="F341" i="4" s="1"/>
  <c r="F342" i="4" s="1"/>
  <c r="F343" i="4" s="1"/>
  <c r="F344" i="4" s="1"/>
  <c r="F345" i="4" s="1"/>
  <c r="F346" i="4" s="1"/>
  <c r="F347" i="4" s="1"/>
  <c r="F348" i="4" s="1"/>
  <c r="F349" i="4" s="1"/>
  <c r="F350" i="4" s="1"/>
  <c r="F351" i="4" s="1"/>
  <c r="F352" i="4" s="1"/>
  <c r="F353" i="4" s="1"/>
  <c r="F354" i="4" s="1"/>
  <c r="F355" i="4" s="1"/>
  <c r="F356" i="4" s="1"/>
  <c r="F357" i="4" s="1"/>
  <c r="F358" i="4" s="1"/>
  <c r="F359" i="4" s="1"/>
  <c r="F360" i="4" s="1"/>
  <c r="F361" i="4" s="1"/>
  <c r="F362" i="4" s="1"/>
  <c r="F363" i="4" s="1"/>
  <c r="F364" i="4" s="1"/>
  <c r="F365" i="4" s="1"/>
  <c r="F366" i="4" s="1"/>
  <c r="F367" i="4" s="1"/>
  <c r="F368" i="4" s="1"/>
  <c r="F369" i="4" s="1"/>
  <c r="F370" i="4" s="1"/>
  <c r="F371" i="4" s="1"/>
  <c r="F372" i="4" s="1"/>
  <c r="F373" i="4" s="1"/>
  <c r="F374" i="4" s="1"/>
  <c r="F375" i="4" s="1"/>
  <c r="F376" i="4" s="1"/>
  <c r="F377" i="4" s="1"/>
  <c r="F378" i="4" s="1"/>
  <c r="F379" i="4" s="1"/>
  <c r="F380" i="4" s="1"/>
  <c r="F381" i="4" s="1"/>
  <c r="F382" i="4" s="1"/>
  <c r="F383" i="4" s="1"/>
  <c r="F384" i="4" s="1"/>
  <c r="F385" i="4" s="1"/>
  <c r="F386" i="4" s="1"/>
  <c r="F387" i="4" s="1"/>
  <c r="F388" i="4" s="1"/>
  <c r="F389" i="4" s="1"/>
  <c r="F390" i="4" s="1"/>
  <c r="F391" i="4" s="1"/>
  <c r="F392" i="4" s="1"/>
  <c r="F393" i="4" s="1"/>
  <c r="F394" i="4" s="1"/>
  <c r="F395" i="4" s="1"/>
  <c r="F396" i="4" s="1"/>
  <c r="F397" i="4" s="1"/>
  <c r="F398" i="4" s="1"/>
  <c r="F399" i="4" s="1"/>
  <c r="F400" i="4" s="1"/>
  <c r="F401" i="4" s="1"/>
  <c r="F402" i="4" s="1"/>
  <c r="F403" i="4" s="1"/>
  <c r="F404" i="4" s="1"/>
  <c r="F405" i="4" s="1"/>
  <c r="F406" i="4" s="1"/>
  <c r="F407" i="4" s="1"/>
  <c r="F408" i="4" s="1"/>
  <c r="F409" i="4" s="1"/>
  <c r="F410" i="4" s="1"/>
  <c r="F411" i="4" s="1"/>
  <c r="F412" i="4" s="1"/>
  <c r="F413" i="4" s="1"/>
  <c r="F414" i="4" s="1"/>
  <c r="F415" i="4" s="1"/>
  <c r="F416" i="4" s="1"/>
  <c r="F417" i="4" s="1"/>
  <c r="F418" i="4" s="1"/>
  <c r="F419" i="4" s="1"/>
  <c r="F420" i="4" s="1"/>
  <c r="F421" i="4" s="1"/>
  <c r="F422" i="4" s="1"/>
  <c r="F423" i="4" s="1"/>
  <c r="F424" i="4" s="1"/>
  <c r="F425" i="4" s="1"/>
  <c r="F426" i="4" s="1"/>
  <c r="F427" i="4" s="1"/>
  <c r="F428" i="4" s="1"/>
  <c r="F429" i="4" s="1"/>
  <c r="F430" i="4" s="1"/>
  <c r="F431" i="4" s="1"/>
  <c r="F432" i="4" s="1"/>
  <c r="F433" i="4" s="1"/>
  <c r="F434" i="4" s="1"/>
  <c r="F435" i="4" s="1"/>
  <c r="F436" i="4" s="1"/>
  <c r="F437" i="4" s="1"/>
  <c r="F438" i="4" s="1"/>
  <c r="F439" i="4" s="1"/>
  <c r="F440" i="4" s="1"/>
  <c r="F441" i="4" s="1"/>
  <c r="F442" i="4" s="1"/>
  <c r="F443" i="4" s="1"/>
  <c r="F444" i="4" s="1"/>
  <c r="F445" i="4" s="1"/>
  <c r="F446" i="4" s="1"/>
  <c r="F447" i="4" s="1"/>
  <c r="F448" i="4" s="1"/>
  <c r="F449" i="4" s="1"/>
  <c r="F450" i="4" s="1"/>
  <c r="F451" i="4" s="1"/>
  <c r="F452" i="4" s="1"/>
  <c r="F453" i="4" s="1"/>
  <c r="F454" i="4" s="1"/>
  <c r="F455" i="4" s="1"/>
  <c r="F456" i="4" s="1"/>
  <c r="F457" i="4" s="1"/>
  <c r="F458" i="4" s="1"/>
  <c r="F459" i="4" s="1"/>
  <c r="F460" i="4" s="1"/>
  <c r="F461" i="4" s="1"/>
  <c r="F462" i="4" s="1"/>
  <c r="F463" i="4" s="1"/>
  <c r="F464" i="4" s="1"/>
  <c r="F465" i="4" s="1"/>
  <c r="F466" i="4" s="1"/>
  <c r="F467" i="4" s="1"/>
  <c r="F468" i="4" s="1"/>
  <c r="F469" i="4" s="1"/>
  <c r="F470" i="4" s="1"/>
  <c r="F471" i="4" s="1"/>
  <c r="F472" i="4" s="1"/>
  <c r="F473" i="4" s="1"/>
  <c r="F474" i="4" s="1"/>
  <c r="F475" i="4" s="1"/>
  <c r="F476" i="4" s="1"/>
  <c r="F477" i="4" s="1"/>
  <c r="F478" i="4" s="1"/>
  <c r="F479" i="4" s="1"/>
  <c r="F480" i="4" s="1"/>
  <c r="F481" i="4" s="1"/>
  <c r="F482" i="4" s="1"/>
  <c r="F483" i="4" s="1"/>
  <c r="F484" i="4" s="1"/>
  <c r="F485" i="4" s="1"/>
  <c r="F486" i="4" s="1"/>
  <c r="F487" i="4" s="1"/>
  <c r="F488" i="4" s="1"/>
  <c r="F489" i="4" s="1"/>
  <c r="F490" i="4" s="1"/>
  <c r="F491" i="4" s="1"/>
  <c r="F492" i="4" s="1"/>
  <c r="F493" i="4" s="1"/>
  <c r="F494" i="4" s="1"/>
  <c r="F495" i="4" s="1"/>
  <c r="F496" i="4" s="1"/>
  <c r="F497" i="4" s="1"/>
  <c r="F498" i="4" s="1"/>
  <c r="F499" i="4" s="1"/>
  <c r="F500" i="4" s="1"/>
  <c r="F501" i="4" s="1"/>
  <c r="F502" i="4" s="1"/>
  <c r="F503" i="4" s="1"/>
  <c r="F504" i="4" s="1"/>
  <c r="F505" i="4" s="1"/>
  <c r="F506" i="4" s="1"/>
  <c r="F507" i="4" s="1"/>
  <c r="F508" i="4" s="1"/>
  <c r="F509" i="4" s="1"/>
  <c r="F510" i="4" s="1"/>
  <c r="F511" i="4" s="1"/>
  <c r="F512" i="4" s="1"/>
  <c r="F513" i="4" s="1"/>
  <c r="F514" i="4" s="1"/>
  <c r="F515" i="4" s="1"/>
  <c r="F516" i="4" s="1"/>
  <c r="F517" i="4" s="1"/>
  <c r="F518" i="4" s="1"/>
  <c r="F519" i="4" s="1"/>
  <c r="F520" i="4" s="1"/>
  <c r="F521" i="4" s="1"/>
  <c r="F522" i="4" s="1"/>
  <c r="F523" i="4" s="1"/>
  <c r="F524" i="4" s="1"/>
  <c r="F525" i="4" s="1"/>
  <c r="F526" i="4" s="1"/>
  <c r="F527" i="4" s="1"/>
  <c r="F528" i="4" s="1"/>
  <c r="F529" i="4" s="1"/>
  <c r="F530" i="4" s="1"/>
  <c r="F531" i="4" s="1"/>
  <c r="F532" i="4" s="1"/>
  <c r="F533" i="4" s="1"/>
  <c r="F534" i="4" s="1"/>
  <c r="F535" i="4" s="1"/>
  <c r="F536" i="4" s="1"/>
  <c r="F537" i="4" s="1"/>
  <c r="F538" i="4" s="1"/>
  <c r="F539" i="4" s="1"/>
  <c r="F540" i="4" s="1"/>
  <c r="F541" i="4" s="1"/>
  <c r="F542" i="4" s="1"/>
  <c r="F543" i="4" s="1"/>
  <c r="F544" i="4" s="1"/>
  <c r="F545" i="4" s="1"/>
  <c r="F546" i="4" s="1"/>
  <c r="F547" i="4" s="1"/>
  <c r="F548" i="4" s="1"/>
  <c r="F549" i="4" s="1"/>
  <c r="F550" i="4" s="1"/>
  <c r="F551" i="4" s="1"/>
  <c r="F552" i="4" s="1"/>
  <c r="F553" i="4" s="1"/>
  <c r="F554" i="4" s="1"/>
  <c r="F555" i="4" s="1"/>
  <c r="F556" i="4" s="1"/>
  <c r="F557" i="4" s="1"/>
  <c r="F558" i="4" s="1"/>
  <c r="F559" i="4" s="1"/>
  <c r="F560" i="4" s="1"/>
  <c r="F561" i="4" s="1"/>
  <c r="F562" i="4" s="1"/>
  <c r="F563" i="4" s="1"/>
  <c r="F564" i="4" s="1"/>
  <c r="F565" i="4" s="1"/>
  <c r="F566" i="4" s="1"/>
  <c r="F567" i="4" s="1"/>
  <c r="F568" i="4" s="1"/>
  <c r="F569" i="4" s="1"/>
  <c r="F570" i="4" s="1"/>
  <c r="F571" i="4" s="1"/>
  <c r="F572" i="4" s="1"/>
  <c r="F573" i="4" s="1"/>
  <c r="F574" i="4" s="1"/>
  <c r="F575" i="4" s="1"/>
  <c r="F576" i="4" s="1"/>
  <c r="F577" i="4" s="1"/>
  <c r="F578" i="4" s="1"/>
  <c r="F579" i="4" s="1"/>
  <c r="F580" i="4" s="1"/>
  <c r="F581" i="4" s="1"/>
  <c r="F582" i="4" s="1"/>
  <c r="F583" i="4" s="1"/>
  <c r="F584" i="4" s="1"/>
  <c r="F585" i="4" s="1"/>
  <c r="F586" i="4" s="1"/>
  <c r="F587" i="4" s="1"/>
  <c r="F588" i="4" s="1"/>
  <c r="F589" i="4" s="1"/>
  <c r="F590" i="4" s="1"/>
  <c r="F591" i="4" s="1"/>
  <c r="F592" i="4" s="1"/>
  <c r="F593" i="4" s="1"/>
  <c r="F594" i="4" s="1"/>
  <c r="F595" i="4" s="1"/>
  <c r="F596" i="4" s="1"/>
  <c r="F597" i="4" s="1"/>
  <c r="F598" i="4" s="1"/>
  <c r="F599" i="4" s="1"/>
  <c r="F600" i="4" s="1"/>
  <c r="F601" i="4" s="1"/>
  <c r="F602" i="4" s="1"/>
  <c r="F603" i="4" s="1"/>
  <c r="F604" i="4" s="1"/>
  <c r="F605" i="4" s="1"/>
  <c r="F606" i="4" s="1"/>
  <c r="F607" i="4" s="1"/>
  <c r="F608" i="4" s="1"/>
  <c r="F609" i="4" s="1"/>
  <c r="F610" i="4" s="1"/>
  <c r="F611" i="4" s="1"/>
  <c r="F612" i="4" s="1"/>
  <c r="F613" i="4" s="1"/>
  <c r="F614" i="4" s="1"/>
  <c r="F615" i="4" s="1"/>
  <c r="F616" i="4" s="1"/>
  <c r="F617" i="4" s="1"/>
  <c r="F618" i="4" s="1"/>
  <c r="F619" i="4" s="1"/>
  <c r="F620" i="4" s="1"/>
  <c r="F621" i="4" s="1"/>
  <c r="F622" i="4" s="1"/>
  <c r="F623" i="4" s="1"/>
  <c r="F624" i="4" s="1"/>
  <c r="F625" i="4" s="1"/>
  <c r="F626" i="4" s="1"/>
  <c r="F627" i="4" s="1"/>
  <c r="F628" i="4" s="1"/>
  <c r="F629" i="4" s="1"/>
  <c r="F630" i="4" s="1"/>
  <c r="F631" i="4" s="1"/>
  <c r="F632" i="4" s="1"/>
  <c r="F633" i="4" s="1"/>
  <c r="F634" i="4" s="1"/>
  <c r="F635" i="4" s="1"/>
  <c r="F636" i="4" s="1"/>
  <c r="F637" i="4" s="1"/>
  <c r="F638" i="4" s="1"/>
  <c r="F639" i="4" s="1"/>
  <c r="F640" i="4" s="1"/>
  <c r="F641" i="4" s="1"/>
  <c r="F642" i="4" s="1"/>
  <c r="F643" i="4" s="1"/>
  <c r="F644" i="4" s="1"/>
  <c r="F645" i="4" s="1"/>
  <c r="F646" i="4" s="1"/>
  <c r="F647" i="4" s="1"/>
  <c r="F648" i="4" s="1"/>
  <c r="F649" i="4" s="1"/>
  <c r="F650" i="4" s="1"/>
  <c r="F651" i="4" s="1"/>
  <c r="F652" i="4" s="1"/>
  <c r="F653" i="4" s="1"/>
  <c r="F654" i="4" s="1"/>
  <c r="F655" i="4" s="1"/>
  <c r="F656" i="4" s="1"/>
  <c r="F657" i="4" s="1"/>
  <c r="F658" i="4" s="1"/>
  <c r="F659" i="4" s="1"/>
  <c r="F660" i="4" s="1"/>
  <c r="F661" i="4" s="1"/>
  <c r="F662" i="4" s="1"/>
  <c r="F663" i="4" s="1"/>
  <c r="F664" i="4" s="1"/>
  <c r="F665" i="4" s="1"/>
  <c r="F666" i="4" s="1"/>
  <c r="F667" i="4" s="1"/>
  <c r="F668" i="4" s="1"/>
  <c r="F669" i="4" s="1"/>
  <c r="F670" i="4" s="1"/>
  <c r="F671" i="4" s="1"/>
  <c r="F672" i="4" s="1"/>
  <c r="F673" i="4" s="1"/>
  <c r="F674" i="4" s="1"/>
  <c r="F675" i="4" s="1"/>
  <c r="F676" i="4" s="1"/>
  <c r="F677" i="4" s="1"/>
  <c r="F678" i="4" s="1"/>
  <c r="F679" i="4" s="1"/>
  <c r="F680" i="4" s="1"/>
  <c r="F681" i="4" s="1"/>
  <c r="F682" i="4" s="1"/>
  <c r="F683" i="4" s="1"/>
  <c r="F684" i="4" s="1"/>
  <c r="F685" i="4" s="1"/>
  <c r="F686" i="4" s="1"/>
  <c r="F687" i="4" s="1"/>
  <c r="F688" i="4" s="1"/>
  <c r="F689" i="4" s="1"/>
  <c r="F690" i="4" s="1"/>
  <c r="F691" i="4" s="1"/>
  <c r="F692" i="4" s="1"/>
  <c r="F693" i="4" s="1"/>
  <c r="F694" i="4" s="1"/>
  <c r="F695" i="4" s="1"/>
  <c r="F696" i="4" s="1"/>
  <c r="F697" i="4" s="1"/>
  <c r="F698" i="4" s="1"/>
  <c r="F699" i="4" s="1"/>
  <c r="F700" i="4" s="1"/>
  <c r="F701" i="4" s="1"/>
  <c r="F702" i="4" s="1"/>
  <c r="F703" i="4" s="1"/>
  <c r="F704" i="4" s="1"/>
  <c r="F705" i="4" s="1"/>
  <c r="F706" i="4" s="1"/>
  <c r="F707" i="4" s="1"/>
  <c r="F708" i="4" s="1"/>
  <c r="F709" i="4" s="1"/>
  <c r="F710" i="4" s="1"/>
  <c r="F711" i="4" s="1"/>
  <c r="F712" i="4" s="1"/>
  <c r="F713" i="4" s="1"/>
  <c r="F714" i="4" s="1"/>
  <c r="F715" i="4" s="1"/>
  <c r="F716" i="4" s="1"/>
  <c r="F717" i="4" s="1"/>
  <c r="F718" i="4" s="1"/>
  <c r="F719" i="4" s="1"/>
  <c r="F720" i="4" s="1"/>
  <c r="F721" i="4" s="1"/>
  <c r="F722" i="4" s="1"/>
  <c r="F723" i="4" s="1"/>
  <c r="F724" i="4" s="1"/>
  <c r="F725" i="4" s="1"/>
  <c r="F726" i="4" s="1"/>
  <c r="F727" i="4" s="1"/>
  <c r="F728" i="4" s="1"/>
  <c r="F729" i="4" s="1"/>
  <c r="F730" i="4" s="1"/>
  <c r="F731" i="4" s="1"/>
  <c r="F732" i="4" s="1"/>
  <c r="F733" i="4" s="1"/>
  <c r="F734" i="4" s="1"/>
  <c r="F735" i="4" s="1"/>
  <c r="F736" i="4" s="1"/>
  <c r="F737" i="4" s="1"/>
  <c r="F738" i="4" s="1"/>
  <c r="F739" i="4" s="1"/>
  <c r="F740" i="4" s="1"/>
  <c r="F741" i="4" s="1"/>
  <c r="F742" i="4" s="1"/>
  <c r="F743" i="4" s="1"/>
  <c r="F744" i="4" s="1"/>
  <c r="F745" i="4" s="1"/>
  <c r="F746" i="4" s="1"/>
  <c r="F747" i="4" s="1"/>
  <c r="F748" i="4" s="1"/>
  <c r="F749" i="4" s="1"/>
  <c r="F750" i="4" s="1"/>
  <c r="F751" i="4" s="1"/>
  <c r="F752" i="4" s="1"/>
  <c r="F753" i="4" s="1"/>
  <c r="F754" i="4" s="1"/>
  <c r="F755" i="4" s="1"/>
  <c r="F756" i="4" s="1"/>
  <c r="F757" i="4" s="1"/>
  <c r="F758" i="4" s="1"/>
  <c r="F759" i="4" s="1"/>
  <c r="F760" i="4" s="1"/>
  <c r="F761" i="4" s="1"/>
  <c r="F762" i="4" s="1"/>
  <c r="F763" i="4" s="1"/>
  <c r="F764" i="4" s="1"/>
  <c r="F765" i="4" s="1"/>
  <c r="F766" i="4" s="1"/>
  <c r="F767" i="4" s="1"/>
  <c r="F768" i="4" s="1"/>
  <c r="F769" i="4" s="1"/>
  <c r="F770" i="4" s="1"/>
  <c r="F771" i="4" s="1"/>
  <c r="F772" i="4" s="1"/>
  <c r="F773" i="4" s="1"/>
  <c r="F774" i="4" s="1"/>
  <c r="F775" i="4" s="1"/>
  <c r="F776" i="4" s="1"/>
  <c r="F777" i="4" s="1"/>
  <c r="F778" i="4" s="1"/>
  <c r="F779" i="4" s="1"/>
  <c r="F780" i="4" s="1"/>
  <c r="F781" i="4" s="1"/>
  <c r="F782" i="4" s="1"/>
  <c r="F783" i="4" s="1"/>
  <c r="F784" i="4" s="1"/>
  <c r="F785" i="4" s="1"/>
  <c r="F786" i="4" s="1"/>
  <c r="F787" i="4" s="1"/>
  <c r="F788" i="4" s="1"/>
  <c r="F789" i="4" s="1"/>
  <c r="F790" i="4" s="1"/>
  <c r="F791" i="4" s="1"/>
  <c r="F792" i="4" s="1"/>
  <c r="F793" i="4" s="1"/>
  <c r="F794" i="4" s="1"/>
  <c r="F795" i="4" s="1"/>
  <c r="F796" i="4" s="1"/>
  <c r="F797" i="4" s="1"/>
  <c r="F798" i="4" s="1"/>
  <c r="F799" i="4" s="1"/>
  <c r="F800" i="4" s="1"/>
  <c r="F801" i="4" s="1"/>
  <c r="F802" i="4" s="1"/>
  <c r="F803" i="4" s="1"/>
  <c r="F804" i="4" s="1"/>
  <c r="F805" i="4" s="1"/>
  <c r="F806" i="4" s="1"/>
  <c r="F807" i="4" s="1"/>
  <c r="F808" i="4" s="1"/>
  <c r="F809" i="4" s="1"/>
  <c r="F810" i="4" s="1"/>
  <c r="F811" i="4" s="1"/>
  <c r="F812" i="4" s="1"/>
  <c r="F813" i="4" s="1"/>
  <c r="F814" i="4" s="1"/>
  <c r="F815" i="4" s="1"/>
  <c r="F816" i="4" s="1"/>
  <c r="F817" i="4" s="1"/>
  <c r="F818" i="4" s="1"/>
  <c r="F819" i="4" s="1"/>
  <c r="F820" i="4" s="1"/>
  <c r="F821" i="4" s="1"/>
  <c r="F822" i="4" s="1"/>
  <c r="F823" i="4" s="1"/>
  <c r="F824" i="4" s="1"/>
  <c r="F825" i="4" s="1"/>
  <c r="F826" i="4" s="1"/>
  <c r="F827" i="4" s="1"/>
  <c r="F828" i="4" s="1"/>
  <c r="F829" i="4" s="1"/>
  <c r="F830" i="4" s="1"/>
  <c r="F831" i="4" s="1"/>
  <c r="F832" i="4" s="1"/>
  <c r="F833" i="4" s="1"/>
  <c r="F834" i="4" s="1"/>
  <c r="F835" i="4" s="1"/>
  <c r="F836" i="4" s="1"/>
  <c r="F837" i="4" s="1"/>
  <c r="F838" i="4" s="1"/>
  <c r="F839" i="4" s="1"/>
  <c r="F840" i="4" s="1"/>
  <c r="F841" i="4" s="1"/>
  <c r="F842" i="4" s="1"/>
  <c r="F843" i="4" s="1"/>
  <c r="F844" i="4" s="1"/>
  <c r="F845" i="4" s="1"/>
  <c r="F846" i="4" s="1"/>
  <c r="F847" i="4" s="1"/>
  <c r="F848" i="4" s="1"/>
  <c r="F849" i="4" s="1"/>
  <c r="F850" i="4" s="1"/>
  <c r="F851" i="4" s="1"/>
  <c r="F852" i="4" s="1"/>
  <c r="F853" i="4" s="1"/>
  <c r="F854" i="4" s="1"/>
  <c r="F855" i="4" s="1"/>
  <c r="F856" i="4" s="1"/>
  <c r="F857" i="4" s="1"/>
  <c r="F858" i="4" s="1"/>
  <c r="F859" i="4" s="1"/>
  <c r="F860" i="4" s="1"/>
  <c r="F861" i="4" s="1"/>
  <c r="F862" i="4" s="1"/>
  <c r="F863" i="4" s="1"/>
  <c r="F864" i="4" s="1"/>
  <c r="F865" i="4" s="1"/>
  <c r="F866" i="4" s="1"/>
  <c r="F867" i="4" s="1"/>
  <c r="F868" i="4" s="1"/>
  <c r="F869" i="4" s="1"/>
  <c r="F870" i="4" s="1"/>
  <c r="F871" i="4" s="1"/>
  <c r="F872" i="4" s="1"/>
  <c r="F873" i="4" s="1"/>
  <c r="F874" i="4" s="1"/>
  <c r="F875" i="4" s="1"/>
  <c r="F876" i="4" s="1"/>
  <c r="F877" i="4" s="1"/>
  <c r="F878" i="4" s="1"/>
  <c r="F879" i="4" s="1"/>
  <c r="F880" i="4" s="1"/>
  <c r="F881" i="4" s="1"/>
  <c r="F882" i="4" s="1"/>
  <c r="F883" i="4" s="1"/>
  <c r="F884" i="4" s="1"/>
  <c r="F885" i="4" s="1"/>
  <c r="F886" i="4" s="1"/>
  <c r="F887" i="4" s="1"/>
  <c r="F888" i="4" s="1"/>
  <c r="F889" i="4" s="1"/>
  <c r="F890" i="4" s="1"/>
  <c r="F891" i="4" s="1"/>
  <c r="F892" i="4" s="1"/>
  <c r="F893" i="4" s="1"/>
  <c r="F894" i="4" s="1"/>
  <c r="F895" i="4" s="1"/>
  <c r="F896" i="4" s="1"/>
  <c r="F897" i="4" s="1"/>
  <c r="F898" i="4" s="1"/>
  <c r="F899" i="4" s="1"/>
  <c r="F900" i="4" s="1"/>
  <c r="F901" i="4" s="1"/>
  <c r="F902" i="4" s="1"/>
  <c r="F903" i="4" s="1"/>
  <c r="F904" i="4" s="1"/>
  <c r="F905" i="4" s="1"/>
  <c r="F906" i="4" s="1"/>
  <c r="F907" i="4" s="1"/>
  <c r="F908" i="4" s="1"/>
  <c r="F909" i="4" s="1"/>
  <c r="F910" i="4" s="1"/>
  <c r="F911" i="4" s="1"/>
  <c r="F912" i="4" s="1"/>
  <c r="F913" i="4" s="1"/>
  <c r="F914" i="4" s="1"/>
  <c r="F915" i="4" s="1"/>
  <c r="F916" i="4" s="1"/>
  <c r="F917" i="4" s="1"/>
  <c r="F918" i="4" s="1"/>
  <c r="F919" i="4" s="1"/>
  <c r="F920" i="4" s="1"/>
  <c r="F921" i="4" s="1"/>
  <c r="F922" i="4" s="1"/>
  <c r="F923" i="4" s="1"/>
  <c r="F924" i="4" s="1"/>
  <c r="F925" i="4" s="1"/>
  <c r="F926" i="4" s="1"/>
  <c r="F927" i="4" s="1"/>
  <c r="F928" i="4" s="1"/>
  <c r="F929" i="4" s="1"/>
  <c r="F930" i="4" s="1"/>
  <c r="F931" i="4" s="1"/>
  <c r="F932" i="4" s="1"/>
  <c r="F933" i="4" s="1"/>
  <c r="F934" i="4" s="1"/>
  <c r="F935" i="4" s="1"/>
  <c r="F936" i="4" s="1"/>
  <c r="F937" i="4" s="1"/>
  <c r="F938" i="4" s="1"/>
  <c r="F939" i="4" s="1"/>
  <c r="F940" i="4" s="1"/>
  <c r="F941" i="4" s="1"/>
  <c r="F942" i="4" s="1"/>
  <c r="F943" i="4" s="1"/>
  <c r="F944" i="4" s="1"/>
  <c r="F945" i="4" s="1"/>
  <c r="F946" i="4" s="1"/>
  <c r="F947" i="4" s="1"/>
  <c r="F948" i="4" s="1"/>
  <c r="F949" i="4" s="1"/>
  <c r="F950" i="4" s="1"/>
  <c r="F951" i="4" s="1"/>
  <c r="F952" i="4" s="1"/>
  <c r="F953" i="4" s="1"/>
  <c r="F954" i="4" s="1"/>
  <c r="F955" i="4" s="1"/>
  <c r="F956" i="4" s="1"/>
  <c r="F957" i="4" s="1"/>
  <c r="F958" i="4" s="1"/>
  <c r="F959" i="4" s="1"/>
  <c r="F960" i="4" s="1"/>
  <c r="F961" i="4" s="1"/>
  <c r="F962" i="4" s="1"/>
  <c r="F963" i="4" s="1"/>
  <c r="F964" i="4" s="1"/>
  <c r="F965" i="4" s="1"/>
  <c r="F966" i="4" s="1"/>
  <c r="F967" i="4" s="1"/>
  <c r="F968" i="4" s="1"/>
  <c r="F969" i="4" s="1"/>
  <c r="F970" i="4" s="1"/>
  <c r="F971" i="4" s="1"/>
  <c r="F972" i="4" s="1"/>
  <c r="F973" i="4" s="1"/>
  <c r="F974" i="4" s="1"/>
  <c r="F975" i="4" s="1"/>
  <c r="F976" i="4" s="1"/>
  <c r="F977" i="4" s="1"/>
  <c r="F978" i="4" s="1"/>
  <c r="F979" i="4" s="1"/>
  <c r="F980" i="4" s="1"/>
  <c r="F981" i="4" s="1"/>
  <c r="F982" i="4" s="1"/>
  <c r="F983" i="4" s="1"/>
  <c r="F984" i="4" s="1"/>
  <c r="F985" i="4" s="1"/>
  <c r="F986" i="4" s="1"/>
  <c r="F987" i="4" s="1"/>
  <c r="F988" i="4" s="1"/>
  <c r="F989" i="4" s="1"/>
  <c r="F990" i="4" s="1"/>
  <c r="F991" i="4" s="1"/>
  <c r="F992" i="4" s="1"/>
  <c r="F993" i="4" s="1"/>
  <c r="F994" i="4" s="1"/>
  <c r="F995" i="4" s="1"/>
  <c r="F996" i="4" s="1"/>
  <c r="F997" i="4" s="1"/>
  <c r="F998" i="4" s="1"/>
  <c r="F999" i="4" s="1"/>
  <c r="F1000" i="4" s="1"/>
  <c r="F1001" i="4" s="1"/>
  <c r="F1002" i="4" s="1"/>
  <c r="F1003" i="4" s="1"/>
  <c r="F1004" i="4" s="1"/>
  <c r="F1005" i="4" s="1"/>
  <c r="F1006" i="4" s="1"/>
  <c r="F1007" i="4" s="1"/>
  <c r="F1008" i="4" s="1"/>
  <c r="F1009" i="4" s="1"/>
  <c r="F1010" i="4" s="1"/>
  <c r="F1011" i="4" s="1"/>
  <c r="F1012" i="4" s="1"/>
  <c r="F1013" i="4" s="1"/>
  <c r="F1014" i="4" s="1"/>
  <c r="F1015" i="4" s="1"/>
  <c r="F1016" i="4" s="1"/>
  <c r="F1017" i="4" s="1"/>
  <c r="F1018" i="4" s="1"/>
  <c r="F1019" i="4" s="1"/>
  <c r="F1020" i="4" s="1"/>
  <c r="F1021" i="4" s="1"/>
  <c r="F1022" i="4" s="1"/>
  <c r="F1023" i="4" s="1"/>
  <c r="F1024" i="4" s="1"/>
  <c r="F1025" i="4" s="1"/>
  <c r="F1026" i="4" s="1"/>
  <c r="F1027" i="4" s="1"/>
  <c r="F1028" i="4" s="1"/>
  <c r="F1029" i="4" s="1"/>
  <c r="F1030" i="4" s="1"/>
  <c r="F1031" i="4" s="1"/>
  <c r="F1032" i="4" s="1"/>
  <c r="F1033" i="4" s="1"/>
  <c r="F1034" i="4" s="1"/>
  <c r="F1035" i="4" s="1"/>
  <c r="F1036" i="4" s="1"/>
  <c r="F1037" i="4" s="1"/>
  <c r="F1038" i="4" s="1"/>
  <c r="F1039" i="4" s="1"/>
  <c r="F1040" i="4" s="1"/>
  <c r="F1041" i="4" s="1"/>
  <c r="F1042" i="4" s="1"/>
  <c r="F1043" i="4" s="1"/>
  <c r="F1044" i="4" s="1"/>
  <c r="F1045" i="4" s="1"/>
  <c r="F1046" i="4" s="1"/>
  <c r="F1047" i="4" s="1"/>
  <c r="F1048" i="4" s="1"/>
  <c r="F1049" i="4" s="1"/>
  <c r="F1050" i="4" s="1"/>
  <c r="F1051" i="4" s="1"/>
  <c r="F1052" i="4" s="1"/>
  <c r="F1053" i="4" s="1"/>
  <c r="F1054" i="4" s="1"/>
  <c r="F1055" i="4" s="1"/>
  <c r="F1056" i="4" s="1"/>
  <c r="F1057" i="4" s="1"/>
  <c r="F1058" i="4" s="1"/>
  <c r="F1059" i="4" s="1"/>
  <c r="F1060" i="4" s="1"/>
  <c r="F1061" i="4" s="1"/>
  <c r="F1062" i="4" s="1"/>
  <c r="F1063" i="4" s="1"/>
  <c r="F1064" i="4" s="1"/>
  <c r="F1065" i="4" s="1"/>
  <c r="F1066" i="4" s="1"/>
  <c r="F1067" i="4" s="1"/>
  <c r="F1068" i="4" s="1"/>
  <c r="F1069" i="4" s="1"/>
  <c r="F1070" i="4" s="1"/>
  <c r="F1071" i="4" s="1"/>
  <c r="F1072" i="4" s="1"/>
  <c r="F1073" i="4" s="1"/>
  <c r="F1074" i="4" s="1"/>
  <c r="F1075" i="4" s="1"/>
  <c r="F1076" i="4" s="1"/>
  <c r="F1077" i="4" s="1"/>
  <c r="F1078" i="4" s="1"/>
  <c r="F1079" i="4" s="1"/>
  <c r="F1080" i="4" s="1"/>
  <c r="F1081" i="4" s="1"/>
  <c r="F1082" i="4" s="1"/>
  <c r="F1083" i="4" s="1"/>
  <c r="F1084" i="4" s="1"/>
  <c r="F1085" i="4" s="1"/>
  <c r="F1086" i="4" s="1"/>
  <c r="F1087" i="4" s="1"/>
  <c r="F1088" i="4" s="1"/>
  <c r="F1089" i="4" s="1"/>
  <c r="F1090" i="4" s="1"/>
  <c r="F1091" i="4" s="1"/>
  <c r="F1092" i="4" s="1"/>
  <c r="F1093" i="4" s="1"/>
  <c r="F1094" i="4" s="1"/>
  <c r="F1095" i="4" s="1"/>
  <c r="F1096" i="4" s="1"/>
  <c r="F1097" i="4" s="1"/>
  <c r="F1098" i="4" s="1"/>
  <c r="F1099" i="4" s="1"/>
  <c r="F1100" i="4" s="1"/>
  <c r="F1101" i="4" s="1"/>
  <c r="F1102" i="4" s="1"/>
  <c r="F1103" i="4" s="1"/>
  <c r="F1104" i="4" s="1"/>
  <c r="F1105" i="4" s="1"/>
  <c r="F1106" i="4" s="1"/>
  <c r="F1107" i="4" s="1"/>
  <c r="F1108" i="4" s="1"/>
  <c r="F1109" i="4" s="1"/>
  <c r="F1110" i="4" s="1"/>
  <c r="F1111" i="4" s="1"/>
  <c r="F1112" i="4" s="1"/>
  <c r="F1113" i="4" s="1"/>
  <c r="F1114" i="4" s="1"/>
  <c r="F1115" i="4" s="1"/>
  <c r="F1116" i="4" s="1"/>
  <c r="F1117" i="4" s="1"/>
  <c r="F1118" i="4" s="1"/>
  <c r="F1119" i="4" s="1"/>
  <c r="F1120" i="4" s="1"/>
  <c r="F1121" i="4" s="1"/>
  <c r="F1122" i="4" s="1"/>
  <c r="F1123" i="4" s="1"/>
  <c r="F1124" i="4" s="1"/>
  <c r="F1125" i="4" s="1"/>
  <c r="F1126" i="4" s="1"/>
  <c r="F1127" i="4" s="1"/>
  <c r="F1128" i="4" s="1"/>
  <c r="F1129" i="4" s="1"/>
  <c r="F1130" i="4" s="1"/>
  <c r="F1131" i="4" s="1"/>
  <c r="F1132" i="4" s="1"/>
  <c r="F1133" i="4" s="1"/>
  <c r="F1134" i="4" s="1"/>
  <c r="F1135" i="4" s="1"/>
  <c r="F1136" i="4" s="1"/>
  <c r="F1137" i="4" s="1"/>
  <c r="F1138" i="4" s="1"/>
  <c r="F1139" i="4" s="1"/>
  <c r="F1140" i="4" s="1"/>
  <c r="F1141" i="4" s="1"/>
  <c r="F1142" i="4" s="1"/>
  <c r="F1143" i="4" s="1"/>
  <c r="F1144" i="4" s="1"/>
  <c r="F1145" i="4" s="1"/>
  <c r="F1146" i="4" s="1"/>
  <c r="F1147" i="4" s="1"/>
  <c r="F1148" i="4" s="1"/>
  <c r="F1149" i="4" s="1"/>
  <c r="F1150" i="4" s="1"/>
  <c r="F1151" i="4" s="1"/>
  <c r="F1152" i="4" s="1"/>
  <c r="F1153" i="4" s="1"/>
  <c r="F1154" i="4" s="1"/>
  <c r="F1155" i="4" s="1"/>
  <c r="F1156" i="4" s="1"/>
  <c r="F1157" i="4" s="1"/>
  <c r="F1158" i="4" s="1"/>
  <c r="F1159" i="4" s="1"/>
  <c r="F1160" i="4" s="1"/>
  <c r="F1161" i="4" s="1"/>
  <c r="F1162" i="4" s="1"/>
  <c r="F1163" i="4" s="1"/>
  <c r="F1164" i="4" s="1"/>
  <c r="F1165" i="4" s="1"/>
  <c r="F1166" i="4" s="1"/>
  <c r="F1167" i="4" s="1"/>
  <c r="F1168" i="4" s="1"/>
  <c r="F1169" i="4" s="1"/>
  <c r="F1170" i="4" s="1"/>
  <c r="F1171" i="4" s="1"/>
  <c r="F1172" i="4" s="1"/>
  <c r="F1173" i="4" s="1"/>
  <c r="F1174" i="4" s="1"/>
  <c r="F1175" i="4" s="1"/>
  <c r="F1176" i="4" s="1"/>
  <c r="F1177" i="4" s="1"/>
  <c r="F1178" i="4" s="1"/>
  <c r="F1179" i="4" s="1"/>
  <c r="F1180" i="4" s="1"/>
  <c r="F1181" i="4" s="1"/>
  <c r="F1182" i="4" s="1"/>
  <c r="F1183" i="4" s="1"/>
  <c r="F1184" i="4" s="1"/>
  <c r="F1185" i="4" s="1"/>
  <c r="F1186" i="4" s="1"/>
  <c r="F1187" i="4" s="1"/>
  <c r="F1188" i="4" s="1"/>
  <c r="F1189" i="4" s="1"/>
  <c r="F1190" i="4" s="1"/>
  <c r="F1191" i="4" s="1"/>
  <c r="F1192" i="4" s="1"/>
  <c r="F1193" i="4" s="1"/>
  <c r="F1194" i="4" s="1"/>
  <c r="F1195" i="4" s="1"/>
  <c r="F1196" i="4" s="1"/>
  <c r="F1197" i="4" s="1"/>
  <c r="F1198" i="4" s="1"/>
  <c r="F1199" i="4" s="1"/>
  <c r="F1200" i="4" s="1"/>
  <c r="F1201" i="4" s="1"/>
  <c r="F1202" i="4" s="1"/>
  <c r="F1203" i="4" s="1"/>
  <c r="F1204" i="4" s="1"/>
  <c r="F1205" i="4" s="1"/>
  <c r="F1206" i="4" s="1"/>
  <c r="F1207" i="4" s="1"/>
  <c r="F1208" i="4" s="1"/>
  <c r="F1209" i="4" s="1"/>
  <c r="F1210" i="4" s="1"/>
  <c r="F1211" i="4" s="1"/>
  <c r="F1212" i="4" s="1"/>
  <c r="F1213" i="4" s="1"/>
  <c r="F1214" i="4" s="1"/>
  <c r="F1215" i="4" s="1"/>
  <c r="F1216" i="4" s="1"/>
  <c r="F1217" i="4" s="1"/>
  <c r="F1218" i="4" s="1"/>
  <c r="F1219" i="4" s="1"/>
  <c r="F1220" i="4" s="1"/>
  <c r="F1221" i="4" s="1"/>
  <c r="F1222" i="4" s="1"/>
  <c r="F1223" i="4" s="1"/>
  <c r="F1224" i="4" s="1"/>
  <c r="F1225" i="4" s="1"/>
  <c r="F1226" i="4" s="1"/>
  <c r="F1227" i="4" s="1"/>
  <c r="F1228" i="4" s="1"/>
  <c r="F1229" i="4" s="1"/>
  <c r="F1230" i="4" s="1"/>
  <c r="F1231" i="4" s="1"/>
  <c r="F1232" i="4" s="1"/>
  <c r="F1233" i="4" s="1"/>
  <c r="F1234" i="4" s="1"/>
  <c r="F1235" i="4" s="1"/>
  <c r="F1236" i="4" s="1"/>
  <c r="F1237" i="4" s="1"/>
  <c r="F1238" i="4" s="1"/>
  <c r="F1239" i="4" s="1"/>
  <c r="F1240" i="4" s="1"/>
  <c r="F1241" i="4" s="1"/>
  <c r="F1242" i="4" s="1"/>
  <c r="F1243" i="4" s="1"/>
  <c r="F1244" i="4" s="1"/>
  <c r="F1245" i="4" s="1"/>
  <c r="F1246" i="4" s="1"/>
  <c r="F1247" i="4" s="1"/>
  <c r="F1248" i="4" s="1"/>
  <c r="F1249" i="4" s="1"/>
  <c r="F1250" i="4" s="1"/>
  <c r="F1251" i="4" s="1"/>
  <c r="F1252" i="4" s="1"/>
  <c r="F1253" i="4" s="1"/>
  <c r="F1254" i="4" s="1"/>
  <c r="F1255" i="4" s="1"/>
  <c r="F1256" i="4" s="1"/>
  <c r="F1257" i="4" s="1"/>
  <c r="F1258" i="4" s="1"/>
  <c r="F1259" i="4" s="1"/>
  <c r="F1260" i="4" s="1"/>
  <c r="F1261" i="4" s="1"/>
  <c r="F1262" i="4" s="1"/>
  <c r="F1263" i="4" s="1"/>
  <c r="F1264" i="4" s="1"/>
  <c r="F1265" i="4" s="1"/>
  <c r="F1266" i="4" s="1"/>
  <c r="F1267" i="4" s="1"/>
  <c r="F1268" i="4" s="1"/>
  <c r="F1269" i="4" s="1"/>
  <c r="F1270" i="4" s="1"/>
  <c r="F1271" i="4" s="1"/>
  <c r="F1272" i="4" s="1"/>
  <c r="F1273" i="4" s="1"/>
  <c r="F1274" i="4" s="1"/>
  <c r="F1275" i="4" s="1"/>
  <c r="F1276" i="4" s="1"/>
  <c r="F1277" i="4" s="1"/>
  <c r="F1278" i="4" s="1"/>
  <c r="F1279" i="4" s="1"/>
  <c r="F1280" i="4" s="1"/>
  <c r="F1281" i="4" s="1"/>
  <c r="F1282" i="4" s="1"/>
  <c r="F1283" i="4" s="1"/>
  <c r="F1284" i="4" s="1"/>
  <c r="F1285" i="4" s="1"/>
  <c r="F1286" i="4" s="1"/>
  <c r="F1287" i="4" s="1"/>
  <c r="F1288" i="4" s="1"/>
  <c r="F1289" i="4" s="1"/>
  <c r="F1290" i="4" s="1"/>
  <c r="F1291" i="4" s="1"/>
  <c r="F1292" i="4" s="1"/>
  <c r="F1293" i="4" s="1"/>
  <c r="F1294" i="4" s="1"/>
  <c r="F1295" i="4" s="1"/>
  <c r="F1296" i="4" s="1"/>
  <c r="F1297" i="4" s="1"/>
  <c r="F1298" i="4" s="1"/>
  <c r="F1299" i="4" s="1"/>
  <c r="F1300" i="4" s="1"/>
  <c r="F1301" i="4" s="1"/>
  <c r="F1302" i="4" s="1"/>
  <c r="F1303" i="4" s="1"/>
  <c r="F1304" i="4" s="1"/>
  <c r="F1305" i="4" s="1"/>
  <c r="F1306" i="4" s="1"/>
  <c r="F1307" i="4" s="1"/>
  <c r="F1308" i="4" s="1"/>
  <c r="F1309" i="4" s="1"/>
  <c r="F1310" i="4" s="1"/>
  <c r="F1311" i="4" s="1"/>
  <c r="F1312" i="4" s="1"/>
  <c r="F1313" i="4" s="1"/>
  <c r="F1314" i="4" s="1"/>
  <c r="F1315" i="4" s="1"/>
  <c r="F1316" i="4" s="1"/>
  <c r="F1317" i="4" s="1"/>
  <c r="F1318" i="4" s="1"/>
  <c r="F1319" i="4" s="1"/>
  <c r="F1320" i="4" s="1"/>
  <c r="F1321" i="4" s="1"/>
  <c r="F1322" i="4" s="1"/>
  <c r="F1323" i="4" s="1"/>
  <c r="F1324" i="4" s="1"/>
  <c r="F1325" i="4" s="1"/>
  <c r="F1326" i="4" s="1"/>
  <c r="F1327" i="4" s="1"/>
  <c r="F1328" i="4" s="1"/>
  <c r="F1329" i="4" s="1"/>
  <c r="F1330" i="4" s="1"/>
  <c r="F1331" i="4" s="1"/>
  <c r="F1332" i="4" s="1"/>
  <c r="F1333" i="4" s="1"/>
  <c r="F1334" i="4" s="1"/>
  <c r="F1335" i="4" s="1"/>
  <c r="F1336" i="4" s="1"/>
  <c r="F1337" i="4" s="1"/>
  <c r="F1338" i="4" s="1"/>
  <c r="F1339" i="4" s="1"/>
  <c r="F1340" i="4" s="1"/>
  <c r="F1341" i="4" s="1"/>
  <c r="F1342" i="4" s="1"/>
  <c r="F1343" i="4" s="1"/>
  <c r="F1344" i="4" s="1"/>
  <c r="F1345" i="4" s="1"/>
  <c r="F1346" i="4" s="1"/>
  <c r="F1347" i="4" s="1"/>
  <c r="F1348" i="4" s="1"/>
  <c r="F1349" i="4" s="1"/>
  <c r="F1350" i="4" s="1"/>
  <c r="F1351" i="4" s="1"/>
  <c r="F1352" i="4" s="1"/>
  <c r="F1353" i="4" s="1"/>
  <c r="F1354" i="4" s="1"/>
  <c r="F1355" i="4" s="1"/>
  <c r="F1356" i="4" s="1"/>
  <c r="F1357" i="4" s="1"/>
  <c r="F1358" i="4" s="1"/>
  <c r="F1359" i="4" s="1"/>
  <c r="F1360" i="4" s="1"/>
  <c r="F1361" i="4" s="1"/>
  <c r="F1362" i="4" s="1"/>
  <c r="F1363" i="4" s="1"/>
  <c r="F1364" i="4" s="1"/>
  <c r="F1365" i="4" s="1"/>
  <c r="F1366" i="4" s="1"/>
  <c r="F1367" i="4" s="1"/>
  <c r="F1368" i="4" s="1"/>
  <c r="F1369" i="4" s="1"/>
  <c r="F1370" i="4" s="1"/>
  <c r="F1371" i="4" s="1"/>
  <c r="F1372" i="4" s="1"/>
  <c r="F1373" i="4" s="1"/>
  <c r="F1374" i="4" s="1"/>
  <c r="F1375" i="4" s="1"/>
  <c r="F1376" i="4" s="1"/>
  <c r="F1377" i="4" s="1"/>
  <c r="F1378" i="4" s="1"/>
  <c r="F1379" i="4" s="1"/>
  <c r="F1380" i="4" s="1"/>
  <c r="F1381" i="4" s="1"/>
  <c r="F1382" i="4" s="1"/>
  <c r="F1383" i="4" s="1"/>
  <c r="F1384" i="4" s="1"/>
  <c r="F1385" i="4" s="1"/>
  <c r="F1386" i="4" s="1"/>
  <c r="F1387" i="4" s="1"/>
  <c r="F1388" i="4" s="1"/>
  <c r="F1389" i="4" s="1"/>
  <c r="F1390" i="4" s="1"/>
  <c r="F1391" i="4" s="1"/>
  <c r="F1392" i="4" s="1"/>
  <c r="F1393" i="4" s="1"/>
  <c r="F1394" i="4" s="1"/>
  <c r="F1395" i="4" s="1"/>
  <c r="F1396" i="4" s="1"/>
  <c r="F1397" i="4" s="1"/>
  <c r="F1398" i="4" s="1"/>
  <c r="F1399" i="4" s="1"/>
  <c r="F1400" i="4" s="1"/>
  <c r="F1401" i="4" s="1"/>
  <c r="F1402" i="4" s="1"/>
  <c r="F1403" i="4" s="1"/>
  <c r="F1404" i="4" s="1"/>
  <c r="F1405" i="4" s="1"/>
  <c r="F1406" i="4" s="1"/>
  <c r="F1407" i="4" s="1"/>
  <c r="F1408" i="4" s="1"/>
  <c r="F1409" i="4" s="1"/>
  <c r="F1410" i="4" s="1"/>
  <c r="F1411" i="4" s="1"/>
  <c r="F1412" i="4" s="1"/>
  <c r="F1413" i="4" s="1"/>
  <c r="F1414" i="4" s="1"/>
  <c r="F1415" i="4" s="1"/>
  <c r="F1416" i="4" s="1"/>
  <c r="F1417" i="4" s="1"/>
  <c r="F1418" i="4" s="1"/>
  <c r="F1419" i="4" s="1"/>
  <c r="F1420" i="4" s="1"/>
  <c r="F1421" i="4" s="1"/>
  <c r="F1422" i="4" s="1"/>
  <c r="F1423" i="4" s="1"/>
  <c r="F1424" i="4" s="1"/>
  <c r="F1425" i="4" s="1"/>
  <c r="F1426" i="4" s="1"/>
  <c r="F1427" i="4" s="1"/>
  <c r="F1428" i="4" s="1"/>
  <c r="F1429" i="4" s="1"/>
  <c r="F1430" i="4" s="1"/>
  <c r="F1431" i="4" s="1"/>
  <c r="F1432" i="4" s="1"/>
  <c r="F1433" i="4" s="1"/>
  <c r="F1434" i="4" s="1"/>
  <c r="F1435" i="4" s="1"/>
  <c r="F1436" i="4" s="1"/>
  <c r="F1437" i="4" s="1"/>
  <c r="F1438" i="4" s="1"/>
  <c r="F1439" i="4" s="1"/>
  <c r="F1440" i="4" s="1"/>
  <c r="F1441" i="4" s="1"/>
  <c r="F1442" i="4" s="1"/>
  <c r="F1443" i="4" s="1"/>
  <c r="F1444" i="4" s="1"/>
  <c r="F1445" i="4" s="1"/>
  <c r="F1446" i="4" s="1"/>
  <c r="F1447" i="4" s="1"/>
  <c r="F1448" i="4" s="1"/>
  <c r="F1449" i="4" s="1"/>
  <c r="F1450" i="4" s="1"/>
  <c r="F1451" i="4" s="1"/>
  <c r="F1452" i="4" s="1"/>
  <c r="F1453" i="4" s="1"/>
  <c r="F1454" i="4" s="1"/>
  <c r="F1455" i="4" s="1"/>
  <c r="F1456" i="4" s="1"/>
  <c r="F1457" i="4" s="1"/>
  <c r="F1458" i="4" s="1"/>
  <c r="F1459" i="4" s="1"/>
  <c r="F1460" i="4" s="1"/>
  <c r="F1461" i="4" s="1"/>
  <c r="F1462" i="4" s="1"/>
  <c r="F1463" i="4" s="1"/>
  <c r="F1464" i="4" s="1"/>
  <c r="F1465" i="4" s="1"/>
  <c r="F1466" i="4" s="1"/>
  <c r="F1467" i="4" s="1"/>
  <c r="F1468" i="4" s="1"/>
  <c r="F1469" i="4" s="1"/>
  <c r="F1470" i="4" s="1"/>
  <c r="F1471" i="4" s="1"/>
  <c r="F1472" i="4" s="1"/>
  <c r="F1473" i="4" s="1"/>
  <c r="F1474" i="4" s="1"/>
  <c r="F1475" i="4" s="1"/>
  <c r="F1476" i="4" s="1"/>
  <c r="F1477" i="4" s="1"/>
  <c r="F1478" i="4" s="1"/>
  <c r="F1479" i="4" s="1"/>
  <c r="F1480" i="4" s="1"/>
  <c r="F1481" i="4" s="1"/>
  <c r="F1482" i="4" s="1"/>
  <c r="F1483" i="4" s="1"/>
  <c r="F1484" i="4" s="1"/>
  <c r="F1485" i="4" s="1"/>
  <c r="F1486" i="4" s="1"/>
  <c r="F1487" i="4" s="1"/>
  <c r="F1488" i="4" s="1"/>
  <c r="F1489" i="4" s="1"/>
  <c r="F1490" i="4" s="1"/>
  <c r="F1491" i="4" s="1"/>
  <c r="F1492" i="4" s="1"/>
  <c r="F1493" i="4" s="1"/>
  <c r="F1494" i="4" s="1"/>
  <c r="F1495" i="4" s="1"/>
  <c r="F1496" i="4" s="1"/>
  <c r="F1497" i="4" s="1"/>
  <c r="F1498" i="4" s="1"/>
  <c r="F1499" i="4" s="1"/>
  <c r="F1500" i="4" s="1"/>
  <c r="F1501" i="4" s="1"/>
  <c r="F1502" i="4" s="1"/>
  <c r="F1503" i="4" s="1"/>
  <c r="F1504" i="4" s="1"/>
  <c r="F1505" i="4" s="1"/>
  <c r="F1506" i="4" s="1"/>
  <c r="F1507" i="4" s="1"/>
  <c r="F1508" i="4" s="1"/>
  <c r="F1509" i="4" s="1"/>
  <c r="F1510" i="4" s="1"/>
  <c r="F1511" i="4" s="1"/>
  <c r="F1512" i="4" s="1"/>
  <c r="F1513" i="4" s="1"/>
  <c r="F1514" i="4" s="1"/>
  <c r="F1515" i="4" s="1"/>
  <c r="F1516" i="4" s="1"/>
  <c r="F1517" i="4" s="1"/>
  <c r="F1518" i="4" s="1"/>
  <c r="F1519" i="4" s="1"/>
  <c r="F1520" i="4" s="1"/>
  <c r="F1521" i="4" s="1"/>
  <c r="F1522" i="4" s="1"/>
  <c r="F1523" i="4" s="1"/>
  <c r="F1524" i="4" s="1"/>
  <c r="F1525" i="4" s="1"/>
  <c r="F1526" i="4" s="1"/>
  <c r="F1527" i="4" s="1"/>
  <c r="F1528" i="4" s="1"/>
  <c r="F1529" i="4" s="1"/>
  <c r="F1530" i="4" s="1"/>
  <c r="F1531" i="4" s="1"/>
  <c r="F1532" i="4" s="1"/>
  <c r="F1533" i="4" s="1"/>
  <c r="F1534" i="4" s="1"/>
  <c r="F1535" i="4" s="1"/>
  <c r="F1536" i="4" s="1"/>
  <c r="F1537" i="4" s="1"/>
  <c r="F1538" i="4" s="1"/>
  <c r="F1539" i="4" s="1"/>
  <c r="F1540" i="4" s="1"/>
  <c r="F1541" i="4" s="1"/>
  <c r="F1542" i="4" s="1"/>
  <c r="F1543" i="4" s="1"/>
  <c r="F1544" i="4" s="1"/>
  <c r="F1545" i="4" s="1"/>
  <c r="F1546" i="4" s="1"/>
  <c r="F1547" i="4" s="1"/>
  <c r="F1548" i="4" s="1"/>
  <c r="F1549" i="4" s="1"/>
  <c r="F1550" i="4" s="1"/>
  <c r="F1551" i="4" s="1"/>
  <c r="F1552" i="4" s="1"/>
  <c r="F1553" i="4" s="1"/>
  <c r="F1554" i="4" s="1"/>
  <c r="F1555" i="4" s="1"/>
  <c r="F1556" i="4" s="1"/>
  <c r="F1557" i="4" s="1"/>
  <c r="F1558" i="4" s="1"/>
  <c r="F1559" i="4" s="1"/>
  <c r="F1560" i="4" s="1"/>
  <c r="F1561" i="4" s="1"/>
  <c r="F1562" i="4" s="1"/>
  <c r="F1563" i="4" s="1"/>
  <c r="F1564" i="4" s="1"/>
  <c r="F1565" i="4" s="1"/>
  <c r="F1566" i="4" s="1"/>
  <c r="F1567" i="4" s="1"/>
  <c r="F1568" i="4" s="1"/>
  <c r="F1569" i="4" s="1"/>
  <c r="F1570" i="4" s="1"/>
  <c r="F1571" i="4" s="1"/>
  <c r="F1572" i="4" s="1"/>
  <c r="F1573" i="4" s="1"/>
  <c r="F1574" i="4" s="1"/>
  <c r="F1575" i="4" s="1"/>
  <c r="F1576" i="4" s="1"/>
  <c r="F1577" i="4" s="1"/>
  <c r="F1578" i="4" s="1"/>
  <c r="F1579" i="4" s="1"/>
  <c r="F1580" i="4" s="1"/>
  <c r="F1581" i="4" s="1"/>
  <c r="F1582" i="4" s="1"/>
  <c r="F1583" i="4" s="1"/>
  <c r="F1584" i="4" s="1"/>
  <c r="F1585" i="4" s="1"/>
  <c r="F1586" i="4" s="1"/>
  <c r="F1587" i="4" s="1"/>
  <c r="F1588" i="4" s="1"/>
  <c r="F1589" i="4" s="1"/>
  <c r="F1590" i="4" s="1"/>
  <c r="F1591" i="4" s="1"/>
  <c r="F1592" i="4" s="1"/>
  <c r="F1593" i="4" s="1"/>
  <c r="F1594" i="4" s="1"/>
  <c r="F1595" i="4" s="1"/>
  <c r="F1596" i="4" s="1"/>
  <c r="F1597" i="4" s="1"/>
  <c r="F1598" i="4" s="1"/>
  <c r="F1599" i="4" s="1"/>
  <c r="F1600" i="4" s="1"/>
  <c r="F1601" i="4" s="1"/>
  <c r="F1602" i="4" s="1"/>
  <c r="F1603" i="4" s="1"/>
  <c r="F1604" i="4" s="1"/>
  <c r="F1605" i="4" s="1"/>
  <c r="F1606" i="4" s="1"/>
  <c r="F1607" i="4" s="1"/>
  <c r="F1608" i="4" s="1"/>
  <c r="F1609" i="4" s="1"/>
  <c r="F1610" i="4" s="1"/>
  <c r="F1611" i="4" s="1"/>
  <c r="F1612" i="4" s="1"/>
  <c r="F1613" i="4" s="1"/>
  <c r="F1614" i="4" s="1"/>
  <c r="F1615" i="4" s="1"/>
  <c r="F1616" i="4" s="1"/>
  <c r="F1617" i="4" s="1"/>
  <c r="F1618" i="4" s="1"/>
  <c r="F1619" i="4" s="1"/>
  <c r="F1620" i="4" s="1"/>
  <c r="F1621" i="4" s="1"/>
  <c r="F1622" i="4" s="1"/>
  <c r="F1623" i="4" s="1"/>
  <c r="F1624" i="4" s="1"/>
  <c r="F1625" i="4" s="1"/>
  <c r="F1626" i="4" s="1"/>
  <c r="F1627" i="4" s="1"/>
  <c r="F1628" i="4" s="1"/>
  <c r="F1629" i="4" s="1"/>
  <c r="F1630" i="4" s="1"/>
  <c r="F1631" i="4" s="1"/>
  <c r="F1632" i="4" s="1"/>
  <c r="F1633" i="4" s="1"/>
  <c r="F1634" i="4" s="1"/>
  <c r="F1635" i="4" s="1"/>
  <c r="F1636" i="4" s="1"/>
  <c r="F1637" i="4" s="1"/>
  <c r="F1638" i="4" s="1"/>
  <c r="F1639" i="4" s="1"/>
  <c r="F1640" i="4" s="1"/>
  <c r="F1641" i="4" s="1"/>
  <c r="F1642" i="4" s="1"/>
  <c r="F1643" i="4" s="1"/>
  <c r="F1644" i="4" s="1"/>
  <c r="F1645" i="4" s="1"/>
  <c r="F1646" i="4" s="1"/>
  <c r="F1647" i="4" s="1"/>
  <c r="F1648" i="4" s="1"/>
  <c r="F1649" i="4" s="1"/>
  <c r="F1650" i="4" s="1"/>
  <c r="F1651" i="4" s="1"/>
  <c r="F1652" i="4" s="1"/>
  <c r="F1653" i="4" s="1"/>
  <c r="F1654" i="4" s="1"/>
  <c r="F1655" i="4" s="1"/>
  <c r="F1656" i="4" s="1"/>
  <c r="F1657" i="4" s="1"/>
  <c r="F1658" i="4" s="1"/>
  <c r="F1659" i="4" s="1"/>
  <c r="F1660" i="4" s="1"/>
  <c r="F1661" i="4" s="1"/>
  <c r="F1662" i="4" s="1"/>
  <c r="F1663" i="4" s="1"/>
  <c r="F1664" i="4" s="1"/>
  <c r="F1665" i="4" s="1"/>
  <c r="F1666" i="4" s="1"/>
  <c r="F1667" i="4" s="1"/>
  <c r="F1668" i="4" s="1"/>
  <c r="F1669" i="4" s="1"/>
  <c r="F1670" i="4" s="1"/>
  <c r="F1671" i="4" s="1"/>
  <c r="F1672" i="4" s="1"/>
  <c r="F1673" i="4" s="1"/>
  <c r="F1674" i="4" s="1"/>
  <c r="F1675" i="4" s="1"/>
  <c r="F1676" i="4" s="1"/>
  <c r="F1677" i="4" s="1"/>
  <c r="F1678" i="4" s="1"/>
  <c r="F1679" i="4" s="1"/>
  <c r="F1680" i="4" s="1"/>
  <c r="F1681" i="4" s="1"/>
  <c r="F1682" i="4" s="1"/>
  <c r="F1683" i="4" s="1"/>
  <c r="F1684" i="4" s="1"/>
  <c r="F1685" i="4" s="1"/>
  <c r="F1686" i="4" s="1"/>
  <c r="F1687" i="4" s="1"/>
  <c r="F1688" i="4" s="1"/>
  <c r="F1689" i="4" s="1"/>
  <c r="F1690" i="4" s="1"/>
  <c r="F1691" i="4" s="1"/>
  <c r="F1692" i="4" s="1"/>
  <c r="F1693" i="4" s="1"/>
  <c r="F1694" i="4" s="1"/>
  <c r="F1695" i="4" s="1"/>
  <c r="F1696" i="4" s="1"/>
  <c r="F1697" i="4" s="1"/>
  <c r="F1698" i="4" s="1"/>
  <c r="F1699" i="4" s="1"/>
  <c r="F1700" i="4" s="1"/>
  <c r="F1701" i="4" s="1"/>
  <c r="F1702" i="4" s="1"/>
  <c r="F1703" i="4" s="1"/>
  <c r="F1704" i="4" s="1"/>
  <c r="F1705" i="4" s="1"/>
  <c r="F1706" i="4" s="1"/>
  <c r="F1707" i="4" s="1"/>
  <c r="F1708" i="4" s="1"/>
  <c r="F1709" i="4" s="1"/>
  <c r="F1710" i="4" s="1"/>
  <c r="F1711" i="4" s="1"/>
  <c r="F1712" i="4" s="1"/>
  <c r="F1713" i="4" s="1"/>
  <c r="F1714" i="4" s="1"/>
  <c r="F1715" i="4" s="1"/>
  <c r="F1716" i="4" s="1"/>
  <c r="F1717" i="4" s="1"/>
  <c r="F1718" i="4" s="1"/>
  <c r="F1719" i="4" s="1"/>
  <c r="F1720" i="4" s="1"/>
  <c r="F1721" i="4" s="1"/>
  <c r="F1722" i="4" s="1"/>
  <c r="F1723" i="4" s="1"/>
  <c r="F1724" i="4" s="1"/>
  <c r="F1725" i="4" s="1"/>
  <c r="F1726" i="4" s="1"/>
  <c r="F1727" i="4" s="1"/>
  <c r="F1728" i="4" s="1"/>
  <c r="F1729" i="4" s="1"/>
  <c r="F1730" i="4" s="1"/>
  <c r="F1731" i="4" s="1"/>
  <c r="F1732" i="4" s="1"/>
  <c r="F1733" i="4" s="1"/>
  <c r="F1734" i="4" s="1"/>
  <c r="F1735" i="4" s="1"/>
  <c r="F1736" i="4" s="1"/>
  <c r="F1737" i="4" s="1"/>
  <c r="F1738" i="4" s="1"/>
  <c r="F1739" i="4" s="1"/>
  <c r="F1740" i="4" s="1"/>
  <c r="F1741" i="4" s="1"/>
  <c r="F1742" i="4" s="1"/>
  <c r="F1743" i="4" s="1"/>
  <c r="F1744" i="4" s="1"/>
  <c r="F1745" i="4" s="1"/>
  <c r="F1746" i="4" s="1"/>
  <c r="F1747" i="4" s="1"/>
  <c r="F1748" i="4" s="1"/>
  <c r="F1749" i="4" s="1"/>
  <c r="F1750" i="4" s="1"/>
  <c r="F1751" i="4" s="1"/>
  <c r="F1752" i="4" s="1"/>
  <c r="F1753" i="4" s="1"/>
  <c r="F1754" i="4" s="1"/>
  <c r="F1755" i="4" s="1"/>
  <c r="F1756" i="4" s="1"/>
  <c r="F1757" i="4" s="1"/>
  <c r="F1758" i="4" s="1"/>
  <c r="F1759" i="4" s="1"/>
  <c r="F1760" i="4" s="1"/>
  <c r="F1761" i="4" s="1"/>
  <c r="F1762" i="4" s="1"/>
  <c r="F1763" i="4" s="1"/>
  <c r="F1764" i="4" s="1"/>
  <c r="F1765" i="4" s="1"/>
  <c r="F1766" i="4" s="1"/>
  <c r="F1767" i="4" s="1"/>
  <c r="F1768" i="4" s="1"/>
  <c r="F1769" i="4" s="1"/>
  <c r="F1770" i="4" s="1"/>
  <c r="F1771" i="4" s="1"/>
  <c r="F1772" i="4" s="1"/>
  <c r="F1773" i="4" s="1"/>
  <c r="F1774" i="4" s="1"/>
  <c r="F1775" i="4" s="1"/>
  <c r="F1776" i="4" s="1"/>
  <c r="F1777" i="4" s="1"/>
  <c r="F1778" i="4" s="1"/>
  <c r="F1779" i="4" s="1"/>
  <c r="F1780" i="4" s="1"/>
  <c r="F1781" i="4" s="1"/>
  <c r="F1782" i="4" s="1"/>
  <c r="F1783" i="4" s="1"/>
  <c r="F1784" i="4" s="1"/>
  <c r="F1785" i="4" s="1"/>
  <c r="F1786" i="4" s="1"/>
  <c r="F1787" i="4" s="1"/>
  <c r="F1788" i="4" s="1"/>
  <c r="F1789" i="4" s="1"/>
  <c r="F1790" i="4" s="1"/>
  <c r="F1791" i="4" s="1"/>
  <c r="F1792" i="4" s="1"/>
  <c r="F1793" i="4" s="1"/>
  <c r="F1794" i="4" s="1"/>
  <c r="F1795" i="4" s="1"/>
  <c r="F1796" i="4" s="1"/>
  <c r="F1797" i="4" s="1"/>
  <c r="F1798" i="4" s="1"/>
  <c r="F1799" i="4" s="1"/>
  <c r="F1800" i="4" s="1"/>
  <c r="F1801" i="4" s="1"/>
  <c r="F1802" i="4" s="1"/>
  <c r="F1803" i="4" s="1"/>
  <c r="F1804" i="4" s="1"/>
  <c r="F1805" i="4" s="1"/>
  <c r="F1806" i="4" s="1"/>
  <c r="F1807" i="4" s="1"/>
  <c r="F1808" i="4" s="1"/>
  <c r="F1809" i="4" s="1"/>
  <c r="F1810" i="4" s="1"/>
  <c r="F1811" i="4" s="1"/>
  <c r="F1812" i="4" s="1"/>
  <c r="F1813" i="4" s="1"/>
  <c r="F1814" i="4" s="1"/>
  <c r="F1815" i="4" s="1"/>
  <c r="F1816" i="4" s="1"/>
  <c r="F1817" i="4" s="1"/>
  <c r="F1818" i="4" s="1"/>
  <c r="F1819" i="4" s="1"/>
  <c r="F1820" i="4" s="1"/>
  <c r="F1821" i="4" s="1"/>
  <c r="F1822" i="4" s="1"/>
  <c r="F1823" i="4" s="1"/>
  <c r="F1824" i="4" s="1"/>
  <c r="F1825" i="4" s="1"/>
  <c r="F1826" i="4" s="1"/>
  <c r="F1827" i="4" s="1"/>
  <c r="F1828" i="4" s="1"/>
  <c r="F1829" i="4" s="1"/>
  <c r="F1830" i="4" s="1"/>
  <c r="F1831" i="4" s="1"/>
  <c r="F1832" i="4" s="1"/>
  <c r="F1833" i="4" s="1"/>
  <c r="F1834" i="4" s="1"/>
  <c r="F1835" i="4" s="1"/>
  <c r="F1836" i="4" s="1"/>
  <c r="F1837" i="4" s="1"/>
  <c r="F1838" i="4" s="1"/>
  <c r="F1839" i="4" s="1"/>
  <c r="F1840" i="4" s="1"/>
  <c r="F1841" i="4" s="1"/>
  <c r="F1842" i="4" s="1"/>
  <c r="F1843" i="4" s="1"/>
  <c r="F1844" i="4" s="1"/>
  <c r="F1845" i="4" s="1"/>
  <c r="F1846" i="4" s="1"/>
  <c r="F1847" i="4" s="1"/>
  <c r="F1848" i="4" s="1"/>
  <c r="F1849" i="4" s="1"/>
  <c r="F1850" i="4" s="1"/>
  <c r="F1851" i="4" s="1"/>
  <c r="F1852" i="4" s="1"/>
  <c r="F1853" i="4" s="1"/>
  <c r="F1854" i="4" s="1"/>
  <c r="F1855" i="4" s="1"/>
  <c r="F1856" i="4" s="1"/>
  <c r="F1857" i="4" s="1"/>
  <c r="F1858" i="4" s="1"/>
  <c r="F1859" i="4" s="1"/>
  <c r="F1860" i="4" s="1"/>
  <c r="F1861" i="4" s="1"/>
  <c r="F1862" i="4" s="1"/>
  <c r="F1863" i="4" s="1"/>
  <c r="F1864" i="4" s="1"/>
  <c r="F1865" i="4" s="1"/>
  <c r="F1866" i="4" s="1"/>
  <c r="F1867" i="4" s="1"/>
  <c r="F1868" i="4" s="1"/>
  <c r="F1869" i="4" s="1"/>
  <c r="F1870" i="4" s="1"/>
  <c r="F1871" i="4" s="1"/>
  <c r="F1872" i="4" s="1"/>
  <c r="F1873" i="4" s="1"/>
  <c r="F1874" i="4" s="1"/>
  <c r="F1875" i="4" s="1"/>
  <c r="F1876" i="4" s="1"/>
  <c r="F1877" i="4" s="1"/>
  <c r="F1878" i="4" s="1"/>
  <c r="F1879" i="4" s="1"/>
  <c r="F1880" i="4" s="1"/>
  <c r="F1881" i="4" s="1"/>
  <c r="F1882" i="4" s="1"/>
  <c r="F1883" i="4" s="1"/>
  <c r="F1884" i="4" s="1"/>
  <c r="F1885" i="4" s="1"/>
  <c r="F1886" i="4" s="1"/>
  <c r="F1887" i="4" s="1"/>
  <c r="F1888" i="4" s="1"/>
  <c r="F1889" i="4" s="1"/>
  <c r="F1890" i="4" s="1"/>
  <c r="F1891" i="4" s="1"/>
  <c r="F1892" i="4" s="1"/>
  <c r="F1893" i="4" s="1"/>
  <c r="F1894" i="4" s="1"/>
  <c r="F1895" i="4" s="1"/>
  <c r="F1896" i="4" s="1"/>
  <c r="F1897" i="4" s="1"/>
  <c r="F1898" i="4" s="1"/>
  <c r="F1899" i="4" s="1"/>
  <c r="F1900" i="4" s="1"/>
  <c r="F1901" i="4" s="1"/>
  <c r="F1902" i="4" s="1"/>
  <c r="F1903" i="4" s="1"/>
  <c r="F1904" i="4" s="1"/>
  <c r="F1905" i="4" s="1"/>
  <c r="F1906" i="4" s="1"/>
  <c r="F1907" i="4" s="1"/>
  <c r="F1908" i="4" s="1"/>
  <c r="F1909" i="4" s="1"/>
  <c r="F1910" i="4" s="1"/>
  <c r="F1911" i="4" s="1"/>
  <c r="F1912" i="4" s="1"/>
  <c r="F1913" i="4" s="1"/>
  <c r="F1914" i="4" s="1"/>
  <c r="F1915" i="4" s="1"/>
  <c r="F1916" i="4" s="1"/>
  <c r="F1917" i="4" s="1"/>
  <c r="F1918" i="4" s="1"/>
  <c r="F1919" i="4" s="1"/>
  <c r="F1920" i="4" s="1"/>
  <c r="F1921" i="4" s="1"/>
  <c r="F1922" i="4" s="1"/>
  <c r="F1923" i="4" s="1"/>
  <c r="F1924" i="4" s="1"/>
  <c r="F1925" i="4" s="1"/>
  <c r="F1926" i="4" s="1"/>
  <c r="F1927" i="4" s="1"/>
  <c r="F1928" i="4" s="1"/>
  <c r="F1929" i="4" s="1"/>
  <c r="F1930" i="4" s="1"/>
  <c r="F1931" i="4" s="1"/>
  <c r="F1932" i="4" s="1"/>
  <c r="F1933" i="4" s="1"/>
  <c r="F1934" i="4" s="1"/>
  <c r="F1935" i="4" s="1"/>
  <c r="F1936" i="4" s="1"/>
  <c r="F1937" i="4" s="1"/>
  <c r="F1938" i="4" s="1"/>
  <c r="F1939" i="4" s="1"/>
  <c r="F1940" i="4" s="1"/>
  <c r="F1941" i="4" s="1"/>
  <c r="F1942" i="4" s="1"/>
  <c r="F1943" i="4" s="1"/>
  <c r="F1944" i="4" s="1"/>
  <c r="F1945" i="4" s="1"/>
  <c r="F1946" i="4" s="1"/>
  <c r="F1947" i="4" s="1"/>
  <c r="F1948" i="4" s="1"/>
  <c r="F1949" i="4" s="1"/>
  <c r="F1950" i="4" s="1"/>
  <c r="F1951" i="4" s="1"/>
  <c r="F1952" i="4" s="1"/>
  <c r="F1953" i="4" s="1"/>
  <c r="F1954" i="4" s="1"/>
  <c r="F1955" i="4" s="1"/>
  <c r="F1956" i="4" s="1"/>
  <c r="F1957" i="4" s="1"/>
  <c r="F1958" i="4" s="1"/>
  <c r="F1959" i="4" s="1"/>
  <c r="F1960" i="4" s="1"/>
  <c r="F1961" i="4" s="1"/>
  <c r="F1962" i="4" s="1"/>
  <c r="F1963" i="4" s="1"/>
  <c r="F1964" i="4" s="1"/>
  <c r="F1965" i="4" s="1"/>
  <c r="F1966" i="4" s="1"/>
  <c r="F1967" i="4" s="1"/>
  <c r="F1968" i="4" s="1"/>
  <c r="F1969" i="4" s="1"/>
  <c r="F1970" i="4" s="1"/>
  <c r="F1971" i="4" s="1"/>
  <c r="F1972" i="4" s="1"/>
  <c r="F1973" i="4" s="1"/>
  <c r="F1974" i="4" s="1"/>
  <c r="F1975" i="4" s="1"/>
  <c r="F1976" i="4" s="1"/>
  <c r="F1977" i="4" s="1"/>
  <c r="F1978" i="4" s="1"/>
  <c r="F1979" i="4" s="1"/>
  <c r="F1980" i="4" s="1"/>
  <c r="F1981" i="4" s="1"/>
  <c r="F1982" i="4" s="1"/>
  <c r="F1983" i="4" s="1"/>
  <c r="F1984" i="4" s="1"/>
  <c r="F1985" i="4" s="1"/>
  <c r="F1986" i="4" s="1"/>
  <c r="F1987" i="4" s="1"/>
  <c r="F1988" i="4" s="1"/>
  <c r="F1989" i="4" s="1"/>
  <c r="F1990" i="4" s="1"/>
  <c r="F1991" i="4" s="1"/>
  <c r="F1992" i="4" s="1"/>
  <c r="F1993" i="4" s="1"/>
  <c r="F1994" i="4" s="1"/>
  <c r="F1995" i="4" s="1"/>
  <c r="F1996" i="4" s="1"/>
  <c r="F1997" i="4" s="1"/>
  <c r="F1998" i="4" s="1"/>
  <c r="F1999" i="4" s="1"/>
  <c r="F2000" i="4" s="1"/>
  <c r="F2001" i="4" s="1"/>
  <c r="F2002" i="4" s="1"/>
  <c r="F2003" i="4" s="1"/>
  <c r="F2004" i="4" s="1"/>
  <c r="E8" i="9" l="1"/>
  <c r="E11" i="9"/>
  <c r="E10" i="9"/>
  <c r="E9" i="9"/>
  <c r="E12" i="9"/>
  <c r="E168" i="9"/>
  <c r="E19" i="9"/>
  <c r="E61" i="9"/>
  <c r="E124" i="9"/>
  <c r="E63" i="9"/>
  <c r="E139" i="9"/>
  <c r="E155" i="9"/>
  <c r="E52" i="9"/>
  <c r="E33" i="9"/>
  <c r="E115" i="9"/>
  <c r="E116" i="9"/>
  <c r="E55" i="9"/>
  <c r="E62" i="9"/>
  <c r="E150" i="9"/>
  <c r="E68" i="9"/>
  <c r="E34" i="9"/>
  <c r="E127" i="9"/>
  <c r="E25" i="9"/>
  <c r="E56" i="9"/>
  <c r="E43" i="9"/>
  <c r="E64" i="9"/>
  <c r="E129" i="9"/>
  <c r="E20" i="9"/>
  <c r="E158" i="9"/>
  <c r="E157" i="9"/>
  <c r="E122" i="9"/>
  <c r="E143" i="9"/>
  <c r="E54" i="9"/>
  <c r="E192" i="9"/>
  <c r="E198" i="9"/>
  <c r="E119" i="9"/>
  <c r="E205" i="9"/>
  <c r="E38" i="9"/>
  <c r="E72" i="9"/>
  <c r="E13" i="9"/>
  <c r="E151" i="9"/>
  <c r="E26" i="9"/>
  <c r="E159" i="9"/>
  <c r="E138" i="9"/>
  <c r="E156" i="9"/>
  <c r="E77" i="9"/>
  <c r="E44" i="9"/>
  <c r="E148" i="9"/>
  <c r="E135" i="9"/>
  <c r="E132" i="9"/>
  <c r="E74" i="9"/>
  <c r="E65" i="9"/>
  <c r="E75" i="9"/>
  <c r="E29" i="9"/>
  <c r="E186" i="9"/>
  <c r="E145" i="9"/>
  <c r="E97" i="9"/>
  <c r="E197" i="9"/>
  <c r="E125" i="9"/>
  <c r="E131" i="9"/>
  <c r="E196" i="9"/>
  <c r="E195" i="9"/>
  <c r="E14" i="9"/>
  <c r="E98" i="9"/>
  <c r="E164" i="9"/>
  <c r="E50" i="9"/>
  <c r="E85" i="9"/>
  <c r="E163" i="9"/>
  <c r="E27" i="9"/>
  <c r="E201" i="9"/>
  <c r="E82" i="9"/>
  <c r="E89" i="9"/>
  <c r="E32" i="9"/>
  <c r="E103" i="9"/>
  <c r="E185" i="9"/>
  <c r="E187" i="9"/>
  <c r="E120" i="9"/>
  <c r="E102" i="9"/>
  <c r="E136" i="9"/>
  <c r="E96" i="9"/>
  <c r="E46" i="9"/>
  <c r="E184" i="9"/>
  <c r="E80" i="9"/>
  <c r="E133" i="9"/>
  <c r="E109" i="9"/>
  <c r="E86" i="9"/>
  <c r="E15" i="9"/>
  <c r="E167" i="9"/>
  <c r="E128" i="9"/>
  <c r="BI3" i="4"/>
  <c r="E166" i="9"/>
  <c r="E22" i="9"/>
  <c r="E162" i="9"/>
  <c r="E179" i="9"/>
  <c r="E35" i="9"/>
  <c r="E17" i="9"/>
  <c r="E113" i="9"/>
  <c r="E94" i="9"/>
  <c r="E110" i="9"/>
  <c r="E174" i="9"/>
  <c r="E58" i="9"/>
  <c r="E69" i="9"/>
  <c r="E202" i="9"/>
  <c r="E59" i="9"/>
  <c r="E99" i="9"/>
  <c r="E188" i="9"/>
  <c r="E81" i="9"/>
  <c r="E41" i="9"/>
  <c r="E36" i="9"/>
  <c r="E90" i="9"/>
  <c r="E45" i="9"/>
  <c r="E108" i="9"/>
  <c r="E117" i="9"/>
  <c r="E30" i="9"/>
  <c r="E78" i="9"/>
  <c r="E176" i="9"/>
  <c r="E190" i="9"/>
  <c r="E66" i="9"/>
  <c r="E191" i="9"/>
  <c r="E73" i="9"/>
  <c r="E118" i="9"/>
  <c r="E106" i="9"/>
  <c r="E170" i="9"/>
  <c r="E24" i="9"/>
  <c r="E114" i="9"/>
  <c r="E23" i="9"/>
  <c r="E60" i="9"/>
  <c r="E130" i="9"/>
  <c r="E178" i="9"/>
  <c r="E71" i="9"/>
  <c r="E171" i="9"/>
  <c r="E47" i="9"/>
  <c r="E169" i="9"/>
  <c r="E199" i="9"/>
  <c r="E76" i="9"/>
  <c r="E49" i="9"/>
  <c r="E204" i="9"/>
  <c r="E83" i="9"/>
  <c r="E87" i="9"/>
  <c r="E126" i="9"/>
  <c r="E141" i="9"/>
  <c r="E144" i="9"/>
  <c r="E203" i="9"/>
  <c r="E182" i="9"/>
  <c r="E93" i="9"/>
  <c r="E146" i="9"/>
  <c r="E175" i="9"/>
  <c r="E123" i="9"/>
  <c r="E57" i="9"/>
  <c r="E18" i="9"/>
  <c r="E181" i="9"/>
  <c r="E28" i="9"/>
  <c r="E51" i="9"/>
  <c r="E79" i="9"/>
  <c r="E111" i="9"/>
  <c r="E16" i="9"/>
  <c r="E67" i="9"/>
  <c r="E177" i="9"/>
  <c r="E88" i="9"/>
  <c r="E48" i="9"/>
  <c r="E189" i="9"/>
  <c r="E154" i="9"/>
  <c r="E147" i="9"/>
  <c r="E194" i="9"/>
  <c r="E137" i="9"/>
  <c r="E142" i="9"/>
  <c r="E134" i="9"/>
  <c r="E39" i="9"/>
  <c r="E165" i="9"/>
  <c r="E172" i="9"/>
  <c r="E40" i="9"/>
  <c r="E70" i="9"/>
  <c r="E42" i="9"/>
  <c r="E31" i="9"/>
  <c r="E193" i="9"/>
  <c r="E37" i="9"/>
  <c r="E183" i="9"/>
  <c r="E104" i="9"/>
  <c r="E105" i="9"/>
  <c r="E161" i="9"/>
  <c r="E84" i="9"/>
  <c r="E92" i="9"/>
  <c r="E91" i="9"/>
  <c r="E173" i="9"/>
  <c r="E153" i="9"/>
  <c r="E200" i="9"/>
  <c r="E100" i="9"/>
  <c r="E95" i="9"/>
  <c r="E101" i="9"/>
  <c r="E121" i="9"/>
  <c r="E206" i="9"/>
  <c r="E21" i="9"/>
  <c r="E149" i="9"/>
  <c r="E152" i="9"/>
  <c r="E53" i="9"/>
  <c r="E107" i="9"/>
  <c r="E160" i="9"/>
  <c r="E140" i="9"/>
  <c r="E112" i="9"/>
  <c r="E180" i="9"/>
  <c r="BI5" i="4" l="1"/>
  <c r="BI6" i="4" s="1"/>
  <c r="BI7" i="4" s="1"/>
  <c r="BI8" i="4" s="1"/>
  <c r="BI9" i="4" s="1"/>
  <c r="BI10" i="4" s="1"/>
  <c r="BI11" i="4" s="1"/>
  <c r="BI12" i="4" s="1"/>
  <c r="BI13" i="4" s="1"/>
  <c r="BI14" i="4" s="1"/>
  <c r="BI15" i="4" s="1"/>
  <c r="BI16" i="4" s="1"/>
  <c r="BI17" i="4" s="1"/>
  <c r="BI18" i="4" s="1"/>
  <c r="BI19" i="4" s="1"/>
  <c r="BI20" i="4" s="1"/>
  <c r="BI21" i="4" s="1"/>
  <c r="BI22" i="4" s="1"/>
  <c r="BI23" i="4" s="1"/>
  <c r="BI24" i="4" s="1"/>
  <c r="BI25" i="4" s="1"/>
  <c r="BI26" i="4" s="1"/>
  <c r="BI27" i="4" s="1"/>
  <c r="BI28" i="4" s="1"/>
  <c r="BI29" i="4" s="1"/>
  <c r="BI30" i="4" s="1"/>
  <c r="BI31" i="4" s="1"/>
  <c r="BI32" i="4" s="1"/>
  <c r="BI33" i="4" s="1"/>
  <c r="BI34" i="4" s="1"/>
  <c r="BI35" i="4" s="1"/>
  <c r="BI36" i="4" s="1"/>
  <c r="BI37" i="4" s="1"/>
  <c r="BI38" i="4" s="1"/>
  <c r="BI39" i="4" s="1"/>
  <c r="BI40" i="4" s="1"/>
  <c r="BI41" i="4" s="1"/>
  <c r="BI42" i="4" s="1"/>
  <c r="BI43" i="4" s="1"/>
  <c r="BI44" i="4" s="1"/>
  <c r="BI45" i="4" s="1"/>
  <c r="BI46" i="4" s="1"/>
  <c r="BI47" i="4" s="1"/>
  <c r="BI48" i="4" s="1"/>
  <c r="BI49" i="4" s="1"/>
  <c r="BI50" i="4" s="1"/>
  <c r="BI51" i="4" s="1"/>
  <c r="BI52" i="4" s="1"/>
  <c r="BI53" i="4" s="1"/>
  <c r="BI54" i="4" s="1"/>
  <c r="BI55" i="4" s="1"/>
  <c r="BI56" i="4" s="1"/>
  <c r="BI57" i="4" s="1"/>
  <c r="BI58" i="4" s="1"/>
  <c r="BI59" i="4" s="1"/>
  <c r="BI60" i="4" s="1"/>
  <c r="BI61" i="4" s="1"/>
  <c r="BI62" i="4" s="1"/>
  <c r="BI63" i="4" s="1"/>
  <c r="BI64" i="4" s="1"/>
  <c r="BI65" i="4" s="1"/>
  <c r="BI66" i="4" s="1"/>
  <c r="BI67" i="4" s="1"/>
  <c r="BI68" i="4" s="1"/>
  <c r="BI69" i="4" s="1"/>
  <c r="BI70" i="4" s="1"/>
  <c r="BI71" i="4" s="1"/>
  <c r="BI72" i="4" s="1"/>
  <c r="BI73" i="4" s="1"/>
  <c r="BI74" i="4" s="1"/>
  <c r="BI75" i="4" s="1"/>
  <c r="BI76" i="4" s="1"/>
  <c r="BI77" i="4" s="1"/>
  <c r="BI78" i="4" s="1"/>
  <c r="BI79" i="4" s="1"/>
  <c r="BI80" i="4" s="1"/>
  <c r="BI81" i="4" s="1"/>
  <c r="BI82" i="4" s="1"/>
  <c r="BI83" i="4" s="1"/>
  <c r="BI84" i="4" s="1"/>
  <c r="BI85" i="4" s="1"/>
  <c r="BI86" i="4" s="1"/>
  <c r="BI87" i="4" s="1"/>
  <c r="BI88" i="4" s="1"/>
  <c r="BI89" i="4" s="1"/>
  <c r="BI90" i="4" s="1"/>
  <c r="BI91" i="4" s="1"/>
  <c r="BI92" i="4" s="1"/>
  <c r="BI93" i="4" s="1"/>
  <c r="BI94" i="4" s="1"/>
  <c r="BI95" i="4" s="1"/>
  <c r="BI96" i="4" s="1"/>
  <c r="BI97" i="4" s="1"/>
  <c r="BI98" i="4" s="1"/>
  <c r="BI99" i="4" s="1"/>
  <c r="BI100" i="4" s="1"/>
  <c r="BI101" i="4" s="1"/>
  <c r="BI102" i="4" s="1"/>
  <c r="BI103" i="4" s="1"/>
  <c r="BI104" i="4" s="1"/>
  <c r="BI105" i="4" s="1"/>
  <c r="BI106" i="4" s="1"/>
  <c r="BI107" i="4" s="1"/>
  <c r="BI108" i="4" s="1"/>
  <c r="BI109" i="4" s="1"/>
  <c r="BI110" i="4" s="1"/>
  <c r="BI111" i="4" s="1"/>
  <c r="BI112" i="4" s="1"/>
  <c r="BI113" i="4" s="1"/>
  <c r="BI114" i="4" s="1"/>
  <c r="BI115" i="4" s="1"/>
  <c r="BI116" i="4" s="1"/>
  <c r="BI117" i="4" s="1"/>
  <c r="BI118" i="4" s="1"/>
  <c r="BI119" i="4" s="1"/>
  <c r="BI120" i="4" s="1"/>
  <c r="BI121" i="4" s="1"/>
  <c r="BI122" i="4" s="1"/>
  <c r="BI123" i="4" s="1"/>
  <c r="BI124" i="4" s="1"/>
  <c r="BI125" i="4" s="1"/>
  <c r="BI126" i="4" s="1"/>
  <c r="BI127" i="4" s="1"/>
  <c r="BI128" i="4" s="1"/>
  <c r="BI129" i="4" s="1"/>
  <c r="BI130" i="4" s="1"/>
  <c r="BI131" i="4" s="1"/>
  <c r="BI132" i="4" s="1"/>
  <c r="BI133" i="4" s="1"/>
  <c r="BI134" i="4" s="1"/>
  <c r="BI135" i="4" s="1"/>
  <c r="BI136" i="4" s="1"/>
  <c r="BI137" i="4" s="1"/>
  <c r="BI138" i="4" s="1"/>
  <c r="BI139" i="4" s="1"/>
  <c r="BI140" i="4" s="1"/>
  <c r="BI141" i="4" s="1"/>
  <c r="BI142" i="4" s="1"/>
  <c r="BI143" i="4" s="1"/>
  <c r="BI144" i="4" s="1"/>
  <c r="BI145" i="4" s="1"/>
  <c r="BI146" i="4" s="1"/>
  <c r="BI147" i="4" s="1"/>
  <c r="BI148" i="4" s="1"/>
  <c r="BI149" i="4" s="1"/>
  <c r="BI150" i="4" s="1"/>
  <c r="BI151" i="4" s="1"/>
  <c r="BI152" i="4" s="1"/>
  <c r="BI153" i="4" s="1"/>
  <c r="BI154" i="4" s="1"/>
  <c r="BI155" i="4" s="1"/>
  <c r="BI156" i="4" s="1"/>
  <c r="BI157" i="4" s="1"/>
  <c r="BI158" i="4" s="1"/>
  <c r="BI159" i="4" s="1"/>
  <c r="BI160" i="4" s="1"/>
  <c r="BI161" i="4" s="1"/>
  <c r="BI162" i="4" s="1"/>
  <c r="BI163" i="4" s="1"/>
  <c r="BI164" i="4" s="1"/>
  <c r="BI165" i="4" s="1"/>
  <c r="BI166" i="4" s="1"/>
  <c r="BI167" i="4" s="1"/>
  <c r="BI168" i="4" s="1"/>
  <c r="BI169" i="4" s="1"/>
  <c r="BI170" i="4" s="1"/>
  <c r="BI171" i="4" s="1"/>
  <c r="BI172" i="4" s="1"/>
  <c r="BI173" i="4" s="1"/>
  <c r="BI174" i="4" s="1"/>
  <c r="BI175" i="4" s="1"/>
  <c r="BI176" i="4" s="1"/>
  <c r="BI177" i="4" s="1"/>
  <c r="BI178" i="4" s="1"/>
  <c r="BI179" i="4" s="1"/>
  <c r="BI180" i="4" s="1"/>
  <c r="BI181" i="4" s="1"/>
  <c r="BI182" i="4" s="1"/>
  <c r="BI183" i="4" s="1"/>
  <c r="BI184" i="4" s="1"/>
  <c r="BI185" i="4" s="1"/>
  <c r="BI186" i="4" s="1"/>
  <c r="BI187" i="4" s="1"/>
  <c r="BI188" i="4" s="1"/>
  <c r="BI189" i="4" s="1"/>
  <c r="BI190" i="4" s="1"/>
  <c r="BI191" i="4" s="1"/>
  <c r="BI192" i="4" s="1"/>
  <c r="BI193" i="4" s="1"/>
  <c r="BI194" i="4" s="1"/>
  <c r="BI195" i="4" s="1"/>
  <c r="BI196" i="4" s="1"/>
  <c r="BI197" i="4" s="1"/>
  <c r="BI198" i="4" s="1"/>
  <c r="BI199" i="4" s="1"/>
  <c r="BI200" i="4" s="1"/>
  <c r="BI201" i="4" s="1"/>
  <c r="BI202" i="4" s="1"/>
  <c r="BI203" i="4" s="1"/>
  <c r="BI204" i="4" s="1"/>
  <c r="BI205" i="4" s="1"/>
  <c r="BI206" i="4" s="1"/>
  <c r="BI207" i="4" s="1"/>
  <c r="BI208" i="4" s="1"/>
  <c r="BI209" i="4" s="1"/>
  <c r="BI210" i="4" s="1"/>
  <c r="BI211" i="4" s="1"/>
  <c r="BI212" i="4" s="1"/>
  <c r="BI213" i="4" s="1"/>
  <c r="BI214" i="4" s="1"/>
  <c r="BI215" i="4" s="1"/>
  <c r="BI216" i="4" s="1"/>
  <c r="BI217" i="4" s="1"/>
  <c r="BI218" i="4" s="1"/>
  <c r="BI219" i="4" s="1"/>
  <c r="BI220" i="4" s="1"/>
  <c r="BI221" i="4" s="1"/>
  <c r="BI222" i="4" s="1"/>
  <c r="BI223" i="4" s="1"/>
  <c r="BI224" i="4" s="1"/>
  <c r="BI225" i="4" s="1"/>
  <c r="BI226" i="4" s="1"/>
  <c r="BI227" i="4" s="1"/>
  <c r="BI228" i="4" s="1"/>
  <c r="BI229" i="4" s="1"/>
  <c r="BI230" i="4" s="1"/>
  <c r="BI231" i="4" s="1"/>
  <c r="BI232" i="4" s="1"/>
  <c r="BI233" i="4" s="1"/>
  <c r="BI234" i="4" s="1"/>
  <c r="BI235" i="4" s="1"/>
  <c r="BI236" i="4" s="1"/>
  <c r="BI237" i="4" s="1"/>
  <c r="BI238" i="4" s="1"/>
  <c r="BI239" i="4" s="1"/>
  <c r="BI240" i="4" s="1"/>
  <c r="BI241" i="4" s="1"/>
  <c r="BI242" i="4" s="1"/>
  <c r="BI243" i="4" s="1"/>
  <c r="BI244" i="4" s="1"/>
  <c r="BI245" i="4" s="1"/>
  <c r="BI246" i="4" s="1"/>
  <c r="BI247" i="4" s="1"/>
  <c r="BI248" i="4" s="1"/>
  <c r="BI249" i="4" s="1"/>
  <c r="BI250" i="4" s="1"/>
  <c r="BI251" i="4" s="1"/>
  <c r="BI252" i="4" s="1"/>
  <c r="BI253" i="4" s="1"/>
  <c r="BI254" i="4" s="1"/>
  <c r="BI255" i="4" s="1"/>
  <c r="BI256" i="4" s="1"/>
  <c r="BI257" i="4" s="1"/>
  <c r="BI258" i="4" s="1"/>
  <c r="BI259" i="4" s="1"/>
  <c r="BI260" i="4" s="1"/>
  <c r="BI261" i="4" s="1"/>
  <c r="BI262" i="4" s="1"/>
  <c r="BI263" i="4" s="1"/>
  <c r="BI264" i="4" s="1"/>
  <c r="BI265" i="4" s="1"/>
  <c r="BI266" i="4" s="1"/>
  <c r="BI267" i="4" s="1"/>
  <c r="BI268" i="4" s="1"/>
  <c r="BI269" i="4" s="1"/>
  <c r="BI270" i="4" s="1"/>
  <c r="BI271" i="4" s="1"/>
  <c r="BI272" i="4" s="1"/>
  <c r="BI273" i="4" s="1"/>
  <c r="BI274" i="4" s="1"/>
  <c r="BI275" i="4" s="1"/>
  <c r="BI276" i="4" s="1"/>
  <c r="BI277" i="4" s="1"/>
  <c r="BI278" i="4" s="1"/>
  <c r="BI279" i="4" s="1"/>
  <c r="BI280" i="4" s="1"/>
  <c r="BI281" i="4" s="1"/>
  <c r="BI282" i="4" s="1"/>
  <c r="BI283" i="4" s="1"/>
  <c r="BI284" i="4" s="1"/>
  <c r="BI285" i="4" s="1"/>
  <c r="BI286" i="4" s="1"/>
  <c r="BI287" i="4" s="1"/>
  <c r="BI288" i="4" s="1"/>
  <c r="BI289" i="4" s="1"/>
  <c r="BI290" i="4" s="1"/>
  <c r="BI291" i="4" s="1"/>
  <c r="BI292" i="4" s="1"/>
  <c r="BI293" i="4" s="1"/>
  <c r="BI294" i="4" s="1"/>
  <c r="BI295" i="4" s="1"/>
  <c r="BI296" i="4" s="1"/>
  <c r="BI297" i="4" s="1"/>
  <c r="BI298" i="4" s="1"/>
  <c r="BI299" i="4" s="1"/>
  <c r="BI300" i="4" s="1"/>
  <c r="BI301" i="4" s="1"/>
  <c r="BI302" i="4" s="1"/>
  <c r="BI303" i="4" s="1"/>
  <c r="BI304" i="4" s="1"/>
  <c r="BI305" i="4" s="1"/>
  <c r="BI306" i="4" s="1"/>
  <c r="BI307" i="4" s="1"/>
  <c r="BI308" i="4" s="1"/>
  <c r="BI309" i="4" s="1"/>
  <c r="BI310" i="4" s="1"/>
  <c r="BI311" i="4" s="1"/>
  <c r="BI312" i="4" s="1"/>
  <c r="BI313" i="4" s="1"/>
  <c r="BI314" i="4" s="1"/>
  <c r="BI315" i="4" s="1"/>
  <c r="BI316" i="4" s="1"/>
  <c r="BI317" i="4" s="1"/>
  <c r="BI318" i="4" s="1"/>
  <c r="BI319" i="4" s="1"/>
  <c r="BI320" i="4" s="1"/>
  <c r="BI321" i="4" s="1"/>
  <c r="BI322" i="4" s="1"/>
  <c r="BI323" i="4" s="1"/>
  <c r="BI324" i="4" s="1"/>
  <c r="BI325" i="4" s="1"/>
  <c r="BI326" i="4" s="1"/>
  <c r="BI327" i="4" s="1"/>
  <c r="BI328" i="4" s="1"/>
  <c r="BI329" i="4" s="1"/>
  <c r="BI330" i="4" s="1"/>
  <c r="BI331" i="4" s="1"/>
  <c r="BI332" i="4" s="1"/>
  <c r="BI333" i="4" s="1"/>
  <c r="BI334" i="4" s="1"/>
  <c r="BI335" i="4" s="1"/>
  <c r="BI336" i="4" s="1"/>
  <c r="BI337" i="4" s="1"/>
  <c r="BI338" i="4" s="1"/>
  <c r="BI339" i="4" s="1"/>
  <c r="BI340" i="4" s="1"/>
  <c r="BI341" i="4" s="1"/>
  <c r="BI342" i="4" s="1"/>
  <c r="BI343" i="4" s="1"/>
  <c r="BI344" i="4" s="1"/>
  <c r="BI345" i="4" s="1"/>
  <c r="BI346" i="4" s="1"/>
  <c r="BI347" i="4" s="1"/>
  <c r="BI348" i="4" s="1"/>
  <c r="BI349" i="4" s="1"/>
  <c r="BI350" i="4" s="1"/>
  <c r="BI351" i="4" s="1"/>
  <c r="BI352" i="4" s="1"/>
  <c r="BI353" i="4" s="1"/>
  <c r="BI354" i="4" s="1"/>
  <c r="BI355" i="4" s="1"/>
  <c r="BI356" i="4" s="1"/>
  <c r="BI357" i="4" s="1"/>
  <c r="BI358" i="4" s="1"/>
  <c r="BI359" i="4" s="1"/>
  <c r="BI360" i="4" s="1"/>
  <c r="BI361" i="4" s="1"/>
  <c r="BI362" i="4" s="1"/>
  <c r="BI363" i="4" s="1"/>
  <c r="BI364" i="4" s="1"/>
  <c r="BI365" i="4" s="1"/>
  <c r="BI366" i="4" s="1"/>
  <c r="BI367" i="4" s="1"/>
  <c r="BI368" i="4" s="1"/>
  <c r="BI369" i="4" s="1"/>
  <c r="BI370" i="4" s="1"/>
  <c r="BI371" i="4" s="1"/>
  <c r="BI372" i="4" s="1"/>
  <c r="BI373" i="4" s="1"/>
  <c r="BI374" i="4" s="1"/>
  <c r="BI375" i="4" s="1"/>
  <c r="BI376" i="4" s="1"/>
  <c r="BI377" i="4" s="1"/>
  <c r="BI378" i="4" s="1"/>
  <c r="BI379" i="4" s="1"/>
  <c r="BI380" i="4" s="1"/>
  <c r="BI381" i="4" s="1"/>
  <c r="BI382" i="4" s="1"/>
  <c r="BI383" i="4" s="1"/>
  <c r="BI384" i="4" s="1"/>
  <c r="BI385" i="4" s="1"/>
  <c r="BI386" i="4" s="1"/>
  <c r="BI387" i="4" s="1"/>
  <c r="BI388" i="4" s="1"/>
  <c r="BI389" i="4" s="1"/>
  <c r="BI390" i="4" s="1"/>
  <c r="BI391" i="4" s="1"/>
  <c r="BI392" i="4" s="1"/>
  <c r="BI393" i="4" s="1"/>
  <c r="BI394" i="4" s="1"/>
  <c r="BI395" i="4" s="1"/>
  <c r="BI396" i="4" s="1"/>
  <c r="BI397" i="4" s="1"/>
  <c r="BI398" i="4" s="1"/>
  <c r="BI399" i="4" s="1"/>
  <c r="BI400" i="4" s="1"/>
  <c r="BI401" i="4" s="1"/>
  <c r="BI402" i="4" s="1"/>
  <c r="BI403" i="4" s="1"/>
  <c r="BI404" i="4" s="1"/>
  <c r="BI405" i="4" s="1"/>
  <c r="BI406" i="4" s="1"/>
  <c r="BI407" i="4" s="1"/>
  <c r="BI408" i="4" s="1"/>
  <c r="BI409" i="4" s="1"/>
  <c r="BI410" i="4" s="1"/>
  <c r="BI411" i="4" s="1"/>
  <c r="BI412" i="4" s="1"/>
  <c r="BI413" i="4" s="1"/>
  <c r="BI414" i="4" s="1"/>
  <c r="BI415" i="4" s="1"/>
  <c r="BI416" i="4" s="1"/>
  <c r="BI417" i="4" s="1"/>
  <c r="BI418" i="4" s="1"/>
  <c r="BI419" i="4" s="1"/>
  <c r="BI420" i="4" s="1"/>
  <c r="BI421" i="4" s="1"/>
  <c r="BI422" i="4" s="1"/>
  <c r="BI423" i="4" s="1"/>
  <c r="BI424" i="4" s="1"/>
  <c r="BI425" i="4" s="1"/>
  <c r="BI426" i="4" s="1"/>
  <c r="BI427" i="4" s="1"/>
  <c r="BI428" i="4" s="1"/>
  <c r="BI429" i="4" s="1"/>
  <c r="BI430" i="4" s="1"/>
  <c r="BI431" i="4" s="1"/>
  <c r="BI432" i="4" s="1"/>
  <c r="BI433" i="4" s="1"/>
  <c r="BI434" i="4" s="1"/>
  <c r="BI435" i="4" s="1"/>
  <c r="BI436" i="4" s="1"/>
  <c r="BI437" i="4" s="1"/>
  <c r="BI438" i="4" s="1"/>
  <c r="BI439" i="4" s="1"/>
  <c r="BI440" i="4" s="1"/>
  <c r="BI441" i="4" s="1"/>
  <c r="BI442" i="4" s="1"/>
  <c r="BI443" i="4" s="1"/>
  <c r="BI444" i="4" s="1"/>
  <c r="BI445" i="4" s="1"/>
  <c r="BI446" i="4" s="1"/>
  <c r="BI447" i="4" s="1"/>
  <c r="BI448" i="4" s="1"/>
  <c r="BI449" i="4" s="1"/>
  <c r="BI450" i="4" s="1"/>
  <c r="BI451" i="4" s="1"/>
  <c r="BI452" i="4" s="1"/>
  <c r="BI453" i="4" s="1"/>
  <c r="BI454" i="4" s="1"/>
  <c r="BI455" i="4" s="1"/>
  <c r="BI456" i="4" s="1"/>
  <c r="BI457" i="4" s="1"/>
  <c r="BI458" i="4" s="1"/>
  <c r="BI459" i="4" s="1"/>
  <c r="BI460" i="4" s="1"/>
  <c r="BI461" i="4" s="1"/>
  <c r="BI462" i="4" s="1"/>
  <c r="BI463" i="4" s="1"/>
  <c r="BI464" i="4" s="1"/>
  <c r="BI465" i="4" s="1"/>
  <c r="BI466" i="4" s="1"/>
  <c r="BI467" i="4" s="1"/>
  <c r="BI468" i="4" s="1"/>
  <c r="BI469" i="4" s="1"/>
  <c r="BI470" i="4" s="1"/>
  <c r="BI471" i="4" s="1"/>
  <c r="BI472" i="4" s="1"/>
  <c r="BI473" i="4" s="1"/>
  <c r="BI474" i="4" s="1"/>
  <c r="BI475" i="4" s="1"/>
  <c r="BI476" i="4" s="1"/>
  <c r="BI477" i="4" s="1"/>
  <c r="BI478" i="4" s="1"/>
  <c r="BI479" i="4" s="1"/>
  <c r="BI480" i="4" s="1"/>
  <c r="BI481" i="4" s="1"/>
  <c r="BI482" i="4" s="1"/>
  <c r="BI483" i="4" s="1"/>
  <c r="BI484" i="4" s="1"/>
  <c r="BI485" i="4" s="1"/>
  <c r="BI486" i="4" s="1"/>
  <c r="BI487" i="4" s="1"/>
  <c r="BI488" i="4" s="1"/>
  <c r="BI489" i="4" s="1"/>
  <c r="BI490" i="4" s="1"/>
  <c r="BI491" i="4" s="1"/>
  <c r="BI492" i="4" s="1"/>
  <c r="BI493" i="4" s="1"/>
  <c r="BI494" i="4" s="1"/>
  <c r="BI495" i="4" s="1"/>
  <c r="BI496" i="4" s="1"/>
  <c r="BI497" i="4" s="1"/>
  <c r="BI498" i="4" s="1"/>
  <c r="BI499" i="4" s="1"/>
  <c r="BI500" i="4" s="1"/>
  <c r="BI501" i="4" s="1"/>
  <c r="BI502" i="4" s="1"/>
  <c r="BI503" i="4" s="1"/>
  <c r="BI504" i="4" s="1"/>
  <c r="BI505" i="4" s="1"/>
  <c r="BI506" i="4" s="1"/>
  <c r="BI507" i="4" s="1"/>
  <c r="BI508" i="4" s="1"/>
  <c r="BI509" i="4" s="1"/>
  <c r="BI510" i="4" s="1"/>
  <c r="BI511" i="4" s="1"/>
  <c r="BI512" i="4" s="1"/>
  <c r="BI513" i="4" s="1"/>
  <c r="BI514" i="4" s="1"/>
  <c r="BI515" i="4" s="1"/>
  <c r="BI516" i="4" s="1"/>
  <c r="BI517" i="4" s="1"/>
  <c r="BI518" i="4" s="1"/>
  <c r="BI519" i="4" s="1"/>
  <c r="BI520" i="4" s="1"/>
  <c r="BI521" i="4" s="1"/>
  <c r="BI522" i="4" s="1"/>
  <c r="BI523" i="4" s="1"/>
  <c r="BI524" i="4" s="1"/>
  <c r="BI525" i="4" s="1"/>
  <c r="BI526" i="4" s="1"/>
  <c r="BI527" i="4" s="1"/>
  <c r="BI528" i="4" s="1"/>
  <c r="BI529" i="4" s="1"/>
  <c r="BI530" i="4" s="1"/>
  <c r="BI531" i="4" s="1"/>
  <c r="BI532" i="4" s="1"/>
  <c r="BI533" i="4" s="1"/>
  <c r="BI534" i="4" s="1"/>
  <c r="BI535" i="4" s="1"/>
  <c r="BI536" i="4" s="1"/>
  <c r="BI537" i="4" s="1"/>
  <c r="BI538" i="4" s="1"/>
  <c r="BI539" i="4" s="1"/>
  <c r="BI540" i="4" s="1"/>
  <c r="BI541" i="4" s="1"/>
  <c r="BI542" i="4" s="1"/>
  <c r="BI543" i="4" s="1"/>
  <c r="BI544" i="4" s="1"/>
  <c r="BI545" i="4" s="1"/>
  <c r="BI546" i="4" s="1"/>
  <c r="BI547" i="4" s="1"/>
  <c r="BI548" i="4" s="1"/>
  <c r="BI549" i="4" s="1"/>
  <c r="BI550" i="4" s="1"/>
  <c r="BI551" i="4" s="1"/>
  <c r="BI552" i="4" s="1"/>
  <c r="BI553" i="4" s="1"/>
  <c r="BI554" i="4" s="1"/>
  <c r="BI555" i="4" s="1"/>
  <c r="BI556" i="4" s="1"/>
  <c r="BI557" i="4" s="1"/>
  <c r="BI558" i="4" s="1"/>
  <c r="BI559" i="4" s="1"/>
  <c r="BI560" i="4" s="1"/>
  <c r="BI561" i="4" s="1"/>
  <c r="BI562" i="4" s="1"/>
  <c r="BI563" i="4" s="1"/>
  <c r="BI564" i="4" s="1"/>
  <c r="BI565" i="4" s="1"/>
  <c r="BI566" i="4" s="1"/>
  <c r="BI567" i="4" s="1"/>
  <c r="BI568" i="4" s="1"/>
  <c r="BI569" i="4" s="1"/>
  <c r="BI570" i="4" s="1"/>
  <c r="BI571" i="4" s="1"/>
  <c r="BI572" i="4" s="1"/>
  <c r="BI573" i="4" s="1"/>
  <c r="BI574" i="4" s="1"/>
  <c r="BI575" i="4" s="1"/>
  <c r="BI576" i="4" s="1"/>
  <c r="BI577" i="4" s="1"/>
  <c r="BI578" i="4" s="1"/>
  <c r="BI579" i="4" s="1"/>
  <c r="BI580" i="4" s="1"/>
  <c r="BI581" i="4" s="1"/>
  <c r="BI582" i="4" s="1"/>
  <c r="BI583" i="4" s="1"/>
  <c r="BI584" i="4" s="1"/>
  <c r="BI585" i="4" s="1"/>
  <c r="BI586" i="4" s="1"/>
  <c r="BI587" i="4" s="1"/>
  <c r="BI588" i="4" s="1"/>
  <c r="BI589" i="4" s="1"/>
  <c r="BI590" i="4" s="1"/>
  <c r="BI591" i="4" s="1"/>
  <c r="BI592" i="4" s="1"/>
  <c r="BI593" i="4" s="1"/>
  <c r="BI594" i="4" s="1"/>
  <c r="BI595" i="4" s="1"/>
  <c r="BI596" i="4" s="1"/>
  <c r="BI597" i="4" s="1"/>
  <c r="BI598" i="4" s="1"/>
  <c r="BI599" i="4" s="1"/>
  <c r="BI600" i="4" s="1"/>
  <c r="BI601" i="4" s="1"/>
  <c r="BI602" i="4" s="1"/>
  <c r="BI603" i="4" s="1"/>
  <c r="BI604" i="4" s="1"/>
  <c r="BI605" i="4" s="1"/>
  <c r="BI606" i="4" s="1"/>
  <c r="BI607" i="4" s="1"/>
  <c r="BI608" i="4" s="1"/>
  <c r="BI609" i="4" s="1"/>
  <c r="BI610" i="4" s="1"/>
  <c r="BI611" i="4" s="1"/>
  <c r="BI612" i="4" s="1"/>
  <c r="BI613" i="4" s="1"/>
  <c r="BI614" i="4" s="1"/>
  <c r="BI615" i="4" s="1"/>
  <c r="BI616" i="4" s="1"/>
  <c r="BI617" i="4" s="1"/>
  <c r="BI618" i="4" s="1"/>
  <c r="BI619" i="4" s="1"/>
  <c r="BI620" i="4" s="1"/>
  <c r="BI621" i="4" s="1"/>
  <c r="BI622" i="4" s="1"/>
  <c r="BI623" i="4" s="1"/>
  <c r="BI624" i="4" s="1"/>
  <c r="BI625" i="4" s="1"/>
  <c r="BI626" i="4" s="1"/>
  <c r="BI627" i="4" s="1"/>
  <c r="BI628" i="4" s="1"/>
  <c r="BI629" i="4" s="1"/>
  <c r="BI630" i="4" s="1"/>
  <c r="BI631" i="4" s="1"/>
  <c r="BI632" i="4" s="1"/>
  <c r="BI633" i="4" s="1"/>
  <c r="BI634" i="4" s="1"/>
  <c r="BI635" i="4" s="1"/>
  <c r="BI636" i="4" s="1"/>
  <c r="BI637" i="4" s="1"/>
  <c r="BI638" i="4" s="1"/>
  <c r="BI639" i="4" s="1"/>
  <c r="BI640" i="4" s="1"/>
  <c r="BI641" i="4" s="1"/>
  <c r="BI642" i="4" s="1"/>
  <c r="BI643" i="4" s="1"/>
  <c r="BI644" i="4" s="1"/>
  <c r="BI645" i="4" s="1"/>
  <c r="BI646" i="4" s="1"/>
  <c r="BI647" i="4" s="1"/>
  <c r="BI648" i="4" s="1"/>
  <c r="BI649" i="4" s="1"/>
  <c r="BI650" i="4" s="1"/>
  <c r="BI651" i="4" s="1"/>
  <c r="BI652" i="4" s="1"/>
  <c r="BI653" i="4" s="1"/>
  <c r="BI654" i="4" s="1"/>
  <c r="BI655" i="4" s="1"/>
  <c r="BI656" i="4" s="1"/>
  <c r="BI657" i="4" s="1"/>
  <c r="BI658" i="4" s="1"/>
  <c r="BI659" i="4" s="1"/>
  <c r="BI660" i="4" s="1"/>
  <c r="BI661" i="4" s="1"/>
  <c r="BI662" i="4" s="1"/>
  <c r="BI663" i="4" s="1"/>
  <c r="BI664" i="4" s="1"/>
  <c r="BI665" i="4" s="1"/>
  <c r="BI666" i="4" s="1"/>
  <c r="BI667" i="4" s="1"/>
  <c r="BI668" i="4" s="1"/>
  <c r="BI669" i="4" s="1"/>
  <c r="BI670" i="4" s="1"/>
  <c r="BI671" i="4" s="1"/>
  <c r="BI672" i="4" s="1"/>
  <c r="BI673" i="4" s="1"/>
  <c r="BI674" i="4" s="1"/>
  <c r="BI675" i="4" s="1"/>
  <c r="BI676" i="4" s="1"/>
  <c r="BI677" i="4" s="1"/>
  <c r="BI678" i="4" s="1"/>
  <c r="BI679" i="4" s="1"/>
  <c r="BI680" i="4" s="1"/>
  <c r="BI681" i="4" s="1"/>
  <c r="BI682" i="4" s="1"/>
  <c r="BI683" i="4" s="1"/>
  <c r="BI684" i="4" s="1"/>
  <c r="BI685" i="4" s="1"/>
  <c r="BI686" i="4" s="1"/>
  <c r="BI687" i="4" s="1"/>
  <c r="BI688" i="4" s="1"/>
  <c r="BI689" i="4" s="1"/>
  <c r="BI690" i="4" s="1"/>
  <c r="BI691" i="4" s="1"/>
  <c r="BI692" i="4" s="1"/>
  <c r="BI693" i="4" s="1"/>
  <c r="BI694" i="4" s="1"/>
  <c r="BI695" i="4" s="1"/>
  <c r="BI696" i="4" s="1"/>
  <c r="BI697" i="4" s="1"/>
  <c r="BI698" i="4" s="1"/>
  <c r="BI699" i="4" s="1"/>
  <c r="BI700" i="4" s="1"/>
  <c r="BI701" i="4" s="1"/>
  <c r="BI702" i="4" s="1"/>
  <c r="BI703" i="4" s="1"/>
  <c r="BI704" i="4" s="1"/>
  <c r="BI705" i="4" s="1"/>
  <c r="BI706" i="4" s="1"/>
  <c r="BI707" i="4" s="1"/>
  <c r="BI708" i="4" s="1"/>
  <c r="BI709" i="4" s="1"/>
  <c r="BI710" i="4" s="1"/>
  <c r="BI711" i="4" s="1"/>
  <c r="BI712" i="4" s="1"/>
  <c r="BI713" i="4" s="1"/>
  <c r="BI714" i="4" s="1"/>
  <c r="BI715" i="4" s="1"/>
  <c r="BI716" i="4" s="1"/>
  <c r="BI717" i="4" s="1"/>
  <c r="BI718" i="4" s="1"/>
  <c r="BI719" i="4" s="1"/>
  <c r="BI720" i="4" s="1"/>
  <c r="BI721" i="4" s="1"/>
  <c r="BI722" i="4" s="1"/>
  <c r="BI723" i="4" s="1"/>
  <c r="BI724" i="4" s="1"/>
  <c r="BI725" i="4" s="1"/>
  <c r="BI726" i="4" s="1"/>
  <c r="BI727" i="4" s="1"/>
  <c r="BI728" i="4" s="1"/>
  <c r="BI729" i="4" s="1"/>
  <c r="BI730" i="4" s="1"/>
  <c r="BI731" i="4" s="1"/>
  <c r="BI732" i="4" s="1"/>
  <c r="BI733" i="4" s="1"/>
  <c r="BI734" i="4" s="1"/>
  <c r="BI735" i="4" s="1"/>
  <c r="BI736" i="4" s="1"/>
  <c r="BI737" i="4" s="1"/>
  <c r="BI738" i="4" s="1"/>
  <c r="BI739" i="4" s="1"/>
  <c r="BI740" i="4" s="1"/>
  <c r="BI741" i="4" s="1"/>
  <c r="BI742" i="4" s="1"/>
  <c r="BI743" i="4" s="1"/>
  <c r="BI744" i="4" s="1"/>
  <c r="BI745" i="4" s="1"/>
  <c r="BI746" i="4" s="1"/>
  <c r="BI747" i="4" s="1"/>
  <c r="BI748" i="4" s="1"/>
  <c r="BI749" i="4" s="1"/>
  <c r="BI750" i="4" s="1"/>
  <c r="BI751" i="4" s="1"/>
  <c r="BI752" i="4" s="1"/>
  <c r="BI753" i="4" s="1"/>
  <c r="BI754" i="4" s="1"/>
  <c r="BI755" i="4" s="1"/>
  <c r="BI756" i="4" s="1"/>
  <c r="BI757" i="4" s="1"/>
  <c r="BI758" i="4" s="1"/>
  <c r="BI759" i="4" s="1"/>
  <c r="BI760" i="4" s="1"/>
  <c r="BI761" i="4" s="1"/>
  <c r="BI762" i="4" s="1"/>
  <c r="BI763" i="4" s="1"/>
  <c r="BI764" i="4" s="1"/>
  <c r="BI765" i="4" s="1"/>
  <c r="BI766" i="4" s="1"/>
  <c r="BI767" i="4" s="1"/>
  <c r="BI768" i="4" s="1"/>
  <c r="BI769" i="4" s="1"/>
  <c r="BI770" i="4" s="1"/>
  <c r="BI771" i="4" s="1"/>
  <c r="BI772" i="4" s="1"/>
  <c r="BI773" i="4" s="1"/>
  <c r="BI774" i="4" s="1"/>
  <c r="BI775" i="4" s="1"/>
  <c r="BI776" i="4" s="1"/>
  <c r="BI777" i="4" s="1"/>
  <c r="BI778" i="4" s="1"/>
  <c r="BI779" i="4" s="1"/>
  <c r="BI780" i="4" s="1"/>
  <c r="BI781" i="4" s="1"/>
  <c r="BI782" i="4" s="1"/>
  <c r="BI783" i="4" s="1"/>
  <c r="BI784" i="4" s="1"/>
  <c r="BI785" i="4" s="1"/>
  <c r="BI786" i="4" s="1"/>
  <c r="BI787" i="4" s="1"/>
  <c r="BI788" i="4" s="1"/>
  <c r="BI789" i="4" s="1"/>
  <c r="BI790" i="4" s="1"/>
  <c r="BI791" i="4" s="1"/>
  <c r="BI792" i="4" s="1"/>
  <c r="BI793" i="4" s="1"/>
  <c r="BI794" i="4" s="1"/>
  <c r="BI795" i="4" s="1"/>
  <c r="BI796" i="4" s="1"/>
  <c r="BI797" i="4" s="1"/>
  <c r="BI798" i="4" s="1"/>
  <c r="BI799" i="4" s="1"/>
  <c r="BI800" i="4" s="1"/>
  <c r="BI801" i="4" s="1"/>
  <c r="BI802" i="4" s="1"/>
  <c r="BI803" i="4" s="1"/>
  <c r="BI804" i="4" s="1"/>
  <c r="BI805" i="4" s="1"/>
  <c r="BI806" i="4" s="1"/>
  <c r="BI807" i="4" s="1"/>
  <c r="BI808" i="4" s="1"/>
  <c r="BI809" i="4" s="1"/>
  <c r="BI810" i="4" s="1"/>
  <c r="BI811" i="4" s="1"/>
  <c r="BI812" i="4" s="1"/>
  <c r="BI813" i="4" s="1"/>
  <c r="BI814" i="4" s="1"/>
  <c r="BI815" i="4" s="1"/>
  <c r="BI816" i="4" s="1"/>
  <c r="BI817" i="4" s="1"/>
  <c r="BI818" i="4" s="1"/>
  <c r="BI819" i="4" s="1"/>
  <c r="BI820" i="4" s="1"/>
  <c r="BI821" i="4" s="1"/>
  <c r="BI822" i="4" s="1"/>
  <c r="BI823" i="4" s="1"/>
  <c r="BI824" i="4" s="1"/>
  <c r="BI825" i="4" s="1"/>
  <c r="BI826" i="4" s="1"/>
  <c r="BI827" i="4" s="1"/>
  <c r="BI828" i="4" s="1"/>
  <c r="BI829" i="4" s="1"/>
  <c r="BI830" i="4" s="1"/>
  <c r="BI831" i="4" s="1"/>
  <c r="BI832" i="4" s="1"/>
  <c r="BI833" i="4" s="1"/>
  <c r="BI834" i="4" s="1"/>
  <c r="BI835" i="4" s="1"/>
  <c r="BI836" i="4" s="1"/>
  <c r="BI837" i="4" s="1"/>
  <c r="BI838" i="4" s="1"/>
  <c r="BI839" i="4" s="1"/>
  <c r="BI840" i="4" s="1"/>
  <c r="BI841" i="4" s="1"/>
  <c r="BI842" i="4" s="1"/>
  <c r="BI843" i="4" s="1"/>
  <c r="BI844" i="4" s="1"/>
  <c r="BI845" i="4" s="1"/>
  <c r="BI846" i="4" s="1"/>
  <c r="BI847" i="4" s="1"/>
  <c r="BI848" i="4" s="1"/>
  <c r="BI849" i="4" s="1"/>
  <c r="BI850" i="4" s="1"/>
  <c r="BI851" i="4" s="1"/>
  <c r="BI852" i="4" s="1"/>
  <c r="BI853" i="4" s="1"/>
  <c r="BI854" i="4" s="1"/>
  <c r="BI855" i="4" s="1"/>
  <c r="BI856" i="4" s="1"/>
  <c r="BI857" i="4" s="1"/>
  <c r="BI858" i="4" s="1"/>
  <c r="BI859" i="4" s="1"/>
  <c r="BI860" i="4" s="1"/>
  <c r="BI861" i="4" s="1"/>
  <c r="BI862" i="4" s="1"/>
  <c r="BI863" i="4" s="1"/>
  <c r="BI864" i="4" s="1"/>
  <c r="BI865" i="4" s="1"/>
  <c r="BI866" i="4" s="1"/>
  <c r="BI867" i="4" s="1"/>
  <c r="BI868" i="4" s="1"/>
  <c r="BI869" i="4" s="1"/>
  <c r="BI870" i="4" s="1"/>
  <c r="BI871" i="4" s="1"/>
  <c r="BI872" i="4" s="1"/>
  <c r="BI873" i="4" s="1"/>
  <c r="BI874" i="4" s="1"/>
  <c r="BI875" i="4" s="1"/>
  <c r="BI876" i="4" s="1"/>
  <c r="BI877" i="4" s="1"/>
  <c r="BI878" i="4" s="1"/>
  <c r="BI879" i="4" s="1"/>
  <c r="BI880" i="4" s="1"/>
  <c r="BI881" i="4" s="1"/>
  <c r="BI882" i="4" s="1"/>
  <c r="BI883" i="4" s="1"/>
  <c r="BI884" i="4" s="1"/>
  <c r="BI885" i="4" s="1"/>
  <c r="BI886" i="4" s="1"/>
  <c r="BI887" i="4" s="1"/>
  <c r="BI888" i="4" s="1"/>
  <c r="BI889" i="4" s="1"/>
  <c r="BI890" i="4" s="1"/>
  <c r="BI891" i="4" s="1"/>
  <c r="BI892" i="4" s="1"/>
  <c r="BI893" i="4" s="1"/>
  <c r="BI894" i="4" s="1"/>
  <c r="BI895" i="4" s="1"/>
  <c r="BI896" i="4" s="1"/>
  <c r="BI897" i="4" s="1"/>
  <c r="BI898" i="4" s="1"/>
  <c r="BI899" i="4" s="1"/>
  <c r="BI900" i="4" s="1"/>
  <c r="BI901" i="4" s="1"/>
  <c r="BI902" i="4" s="1"/>
  <c r="BI903" i="4" s="1"/>
  <c r="BI904" i="4" s="1"/>
  <c r="BI905" i="4" s="1"/>
  <c r="BI906" i="4" s="1"/>
  <c r="BI907" i="4" s="1"/>
  <c r="BI908" i="4" s="1"/>
  <c r="BI909" i="4" s="1"/>
  <c r="BI910" i="4" s="1"/>
  <c r="BI911" i="4" s="1"/>
  <c r="BI912" i="4" s="1"/>
  <c r="BI913" i="4" s="1"/>
  <c r="BI914" i="4" s="1"/>
  <c r="BI915" i="4" s="1"/>
  <c r="BI916" i="4" s="1"/>
  <c r="BI917" i="4" s="1"/>
  <c r="BI918" i="4" s="1"/>
  <c r="BI919" i="4" s="1"/>
  <c r="BI920" i="4" s="1"/>
  <c r="BI921" i="4" s="1"/>
  <c r="BI922" i="4" s="1"/>
  <c r="BI923" i="4" s="1"/>
  <c r="BI924" i="4" s="1"/>
  <c r="BI925" i="4" s="1"/>
  <c r="BI926" i="4" s="1"/>
  <c r="BI927" i="4" s="1"/>
  <c r="BI928" i="4" s="1"/>
  <c r="BI929" i="4" s="1"/>
  <c r="BI930" i="4" s="1"/>
  <c r="BI931" i="4" s="1"/>
  <c r="BI932" i="4" s="1"/>
  <c r="BI933" i="4" s="1"/>
  <c r="BI934" i="4" s="1"/>
  <c r="BI935" i="4" s="1"/>
  <c r="BI936" i="4" s="1"/>
  <c r="BI937" i="4" s="1"/>
  <c r="BI938" i="4" s="1"/>
  <c r="BI939" i="4" s="1"/>
  <c r="BI940" i="4" s="1"/>
  <c r="BI941" i="4" s="1"/>
  <c r="BI942" i="4" s="1"/>
  <c r="BI943" i="4" s="1"/>
  <c r="BI944" i="4" s="1"/>
  <c r="BI945" i="4" s="1"/>
  <c r="BI946" i="4" s="1"/>
  <c r="BI947" i="4" s="1"/>
  <c r="BI948" i="4" s="1"/>
  <c r="BI949" i="4" s="1"/>
  <c r="BI950" i="4" s="1"/>
  <c r="BI951" i="4" s="1"/>
  <c r="BI952" i="4" s="1"/>
  <c r="BI953" i="4" s="1"/>
  <c r="BI954" i="4" s="1"/>
  <c r="BI955" i="4" s="1"/>
  <c r="BI956" i="4" s="1"/>
  <c r="BI957" i="4" s="1"/>
  <c r="BI958" i="4" s="1"/>
  <c r="BI959" i="4" s="1"/>
  <c r="BI960" i="4" s="1"/>
  <c r="BI961" i="4" s="1"/>
  <c r="BI962" i="4" s="1"/>
  <c r="BI963" i="4" s="1"/>
  <c r="BI964" i="4" s="1"/>
  <c r="BI965" i="4" s="1"/>
  <c r="BI966" i="4" s="1"/>
  <c r="BI967" i="4" s="1"/>
  <c r="BI968" i="4" s="1"/>
  <c r="BI969" i="4" s="1"/>
  <c r="BI970" i="4" s="1"/>
  <c r="BI971" i="4" s="1"/>
  <c r="BI972" i="4" s="1"/>
  <c r="BI973" i="4" s="1"/>
  <c r="BI974" i="4" s="1"/>
  <c r="BI975" i="4" s="1"/>
  <c r="BI976" i="4" s="1"/>
  <c r="BI977" i="4" s="1"/>
  <c r="BI978" i="4" s="1"/>
  <c r="BI979" i="4" s="1"/>
  <c r="BI980" i="4" s="1"/>
  <c r="BI981" i="4" s="1"/>
  <c r="BI982" i="4" s="1"/>
  <c r="BI983" i="4" s="1"/>
  <c r="BI984" i="4" s="1"/>
  <c r="BI985" i="4" s="1"/>
  <c r="BI986" i="4" s="1"/>
  <c r="BI987" i="4" s="1"/>
  <c r="BI988" i="4" s="1"/>
  <c r="BI989" i="4" s="1"/>
  <c r="BI990" i="4" s="1"/>
  <c r="BI991" i="4" s="1"/>
  <c r="BI992" i="4" s="1"/>
  <c r="BI993" i="4" s="1"/>
  <c r="BI994" i="4" s="1"/>
  <c r="BI995" i="4" s="1"/>
  <c r="BI996" i="4" s="1"/>
  <c r="BI997" i="4" s="1"/>
  <c r="BI998" i="4" s="1"/>
  <c r="BI999" i="4" s="1"/>
  <c r="BI1000" i="4" s="1"/>
  <c r="BI1001" i="4" s="1"/>
  <c r="BI1002" i="4" s="1"/>
  <c r="BI1003" i="4" s="1"/>
  <c r="BI1004" i="4" s="1"/>
  <c r="BI1005" i="4" s="1"/>
  <c r="BI1006" i="4" s="1"/>
  <c r="BI1007" i="4" s="1"/>
  <c r="BI1008" i="4" s="1"/>
  <c r="BI1009" i="4" s="1"/>
  <c r="BI1010" i="4" s="1"/>
  <c r="BI1011" i="4" s="1"/>
  <c r="BI1012" i="4" s="1"/>
  <c r="BI1013" i="4" s="1"/>
  <c r="BI1014" i="4" s="1"/>
  <c r="BI1015" i="4" s="1"/>
  <c r="BI1016" i="4" s="1"/>
  <c r="BI1017" i="4" s="1"/>
  <c r="BI1018" i="4" s="1"/>
  <c r="BI1019" i="4" s="1"/>
  <c r="BI1020" i="4" s="1"/>
  <c r="BI1021" i="4" s="1"/>
  <c r="BI1022" i="4" s="1"/>
  <c r="BI1023" i="4" s="1"/>
  <c r="BI1024" i="4" s="1"/>
  <c r="BI1025" i="4" s="1"/>
  <c r="BI1026" i="4" s="1"/>
  <c r="BI1027" i="4" s="1"/>
  <c r="BI1028" i="4" s="1"/>
  <c r="BI1029" i="4" s="1"/>
  <c r="BI1030" i="4" s="1"/>
  <c r="BI1031" i="4" s="1"/>
  <c r="BI1032" i="4" s="1"/>
  <c r="BI1033" i="4" s="1"/>
  <c r="BI1034" i="4" s="1"/>
  <c r="BI1035" i="4" s="1"/>
  <c r="BI1036" i="4" s="1"/>
  <c r="BI1037" i="4" s="1"/>
  <c r="BI1038" i="4" s="1"/>
  <c r="BI1039" i="4" s="1"/>
  <c r="BI1040" i="4" s="1"/>
  <c r="BI1041" i="4" s="1"/>
  <c r="BI1042" i="4" s="1"/>
  <c r="BI1043" i="4" s="1"/>
  <c r="BI1044" i="4" s="1"/>
  <c r="BI1045" i="4" s="1"/>
  <c r="BI1046" i="4" s="1"/>
  <c r="BI1047" i="4" s="1"/>
  <c r="BI1048" i="4" s="1"/>
  <c r="BI1049" i="4" s="1"/>
  <c r="BI1050" i="4" s="1"/>
  <c r="BI1051" i="4" s="1"/>
  <c r="BI1052" i="4" s="1"/>
  <c r="BI1053" i="4" s="1"/>
  <c r="BI1054" i="4" s="1"/>
  <c r="BI1055" i="4" s="1"/>
  <c r="BI1056" i="4" s="1"/>
  <c r="BI1057" i="4" s="1"/>
  <c r="BI1058" i="4" s="1"/>
  <c r="BI1059" i="4" s="1"/>
  <c r="BI1060" i="4" s="1"/>
  <c r="BI1061" i="4" s="1"/>
  <c r="BI1062" i="4" s="1"/>
  <c r="BI1063" i="4" s="1"/>
  <c r="BI1064" i="4" s="1"/>
  <c r="BI1065" i="4" s="1"/>
  <c r="BI1066" i="4" s="1"/>
  <c r="BI1067" i="4" s="1"/>
  <c r="BI1068" i="4" s="1"/>
  <c r="BI1069" i="4" s="1"/>
  <c r="BI1070" i="4" s="1"/>
  <c r="BI1071" i="4" s="1"/>
  <c r="BI1072" i="4" s="1"/>
  <c r="BI1073" i="4" s="1"/>
  <c r="BI1074" i="4" s="1"/>
  <c r="BI1075" i="4" s="1"/>
  <c r="BI1076" i="4" s="1"/>
  <c r="BI1077" i="4" s="1"/>
  <c r="BI1078" i="4" s="1"/>
  <c r="BI1079" i="4" s="1"/>
  <c r="BI1080" i="4" s="1"/>
  <c r="BI1081" i="4" s="1"/>
  <c r="BI1082" i="4" s="1"/>
  <c r="BI1083" i="4" s="1"/>
  <c r="BI1084" i="4" s="1"/>
  <c r="BI1085" i="4" s="1"/>
  <c r="BI1086" i="4" s="1"/>
  <c r="BI1087" i="4" s="1"/>
  <c r="BI1088" i="4" s="1"/>
  <c r="BI1089" i="4" s="1"/>
  <c r="BI1090" i="4" s="1"/>
  <c r="BI1091" i="4" s="1"/>
  <c r="BI1092" i="4" s="1"/>
  <c r="BI1093" i="4" s="1"/>
  <c r="BI1094" i="4" s="1"/>
  <c r="BI1095" i="4" s="1"/>
  <c r="BI1096" i="4" s="1"/>
  <c r="BI1097" i="4" s="1"/>
  <c r="BI1098" i="4" s="1"/>
  <c r="BI1099" i="4" s="1"/>
  <c r="BI1100" i="4" s="1"/>
  <c r="BI1101" i="4" s="1"/>
  <c r="BI1102" i="4" s="1"/>
  <c r="BI1103" i="4" s="1"/>
  <c r="BI1104" i="4" s="1"/>
  <c r="BI1105" i="4" s="1"/>
  <c r="BI1106" i="4" s="1"/>
  <c r="BI1107" i="4" s="1"/>
  <c r="BI1108" i="4" s="1"/>
  <c r="BI1109" i="4" s="1"/>
  <c r="BI1110" i="4" s="1"/>
  <c r="BI1111" i="4" s="1"/>
  <c r="BI1112" i="4" s="1"/>
  <c r="BI1113" i="4" s="1"/>
  <c r="BI1114" i="4" s="1"/>
  <c r="BI1115" i="4" s="1"/>
  <c r="BI1116" i="4" s="1"/>
  <c r="BI1117" i="4" s="1"/>
  <c r="BI1118" i="4" s="1"/>
  <c r="BI1119" i="4" s="1"/>
  <c r="BI1120" i="4" s="1"/>
  <c r="BI1121" i="4" s="1"/>
  <c r="BI1122" i="4" s="1"/>
  <c r="BI1123" i="4" s="1"/>
  <c r="BI1124" i="4" s="1"/>
  <c r="BI1125" i="4" s="1"/>
  <c r="BI1126" i="4" s="1"/>
  <c r="BI1127" i="4" s="1"/>
  <c r="BI1128" i="4" s="1"/>
  <c r="BI1129" i="4" s="1"/>
  <c r="BI1130" i="4" s="1"/>
  <c r="BI1131" i="4" s="1"/>
  <c r="BI1132" i="4" s="1"/>
  <c r="BI1133" i="4" s="1"/>
  <c r="BI1134" i="4" s="1"/>
  <c r="BI1135" i="4" s="1"/>
  <c r="BI1136" i="4" s="1"/>
  <c r="BI1137" i="4" s="1"/>
  <c r="BI1138" i="4" s="1"/>
  <c r="BI1139" i="4" s="1"/>
  <c r="BI1140" i="4" s="1"/>
  <c r="BI1141" i="4" s="1"/>
  <c r="BI1142" i="4" s="1"/>
  <c r="BI1143" i="4" s="1"/>
  <c r="BI1144" i="4" s="1"/>
  <c r="BI1145" i="4" s="1"/>
  <c r="BI1146" i="4" s="1"/>
  <c r="BI1147" i="4" s="1"/>
  <c r="BI1148" i="4" s="1"/>
  <c r="BI1149" i="4" s="1"/>
  <c r="BI1150" i="4" s="1"/>
  <c r="BI1151" i="4" s="1"/>
  <c r="BI1152" i="4" s="1"/>
  <c r="BI1153" i="4" s="1"/>
  <c r="BI1154" i="4" s="1"/>
  <c r="BI1155" i="4" s="1"/>
  <c r="BI1156" i="4" s="1"/>
  <c r="BI1157" i="4" s="1"/>
  <c r="BI1158" i="4" s="1"/>
  <c r="BI1159" i="4" s="1"/>
  <c r="BI1160" i="4" s="1"/>
  <c r="BI1161" i="4" s="1"/>
  <c r="BI1162" i="4" s="1"/>
  <c r="BI1163" i="4" s="1"/>
  <c r="BI1164" i="4" s="1"/>
  <c r="BI1165" i="4" s="1"/>
  <c r="BI1166" i="4" s="1"/>
  <c r="BI1167" i="4" s="1"/>
  <c r="BI1168" i="4" s="1"/>
  <c r="BI1169" i="4" s="1"/>
  <c r="BI1170" i="4" s="1"/>
  <c r="BI1171" i="4" s="1"/>
  <c r="BI1172" i="4" s="1"/>
  <c r="BI1173" i="4" s="1"/>
  <c r="BI1174" i="4" s="1"/>
  <c r="BI1175" i="4" s="1"/>
  <c r="BI1176" i="4" s="1"/>
  <c r="BI1177" i="4" s="1"/>
  <c r="BI1178" i="4" s="1"/>
  <c r="BI1179" i="4" s="1"/>
  <c r="BI1180" i="4" s="1"/>
  <c r="BI1181" i="4" s="1"/>
  <c r="BI1182" i="4" s="1"/>
  <c r="BI1183" i="4" s="1"/>
  <c r="BI1184" i="4" s="1"/>
  <c r="BI1185" i="4" s="1"/>
  <c r="BI1186" i="4" s="1"/>
  <c r="BI1187" i="4" s="1"/>
  <c r="BI1188" i="4" s="1"/>
  <c r="BI1189" i="4" s="1"/>
  <c r="BI1190" i="4" s="1"/>
  <c r="BI1191" i="4" s="1"/>
  <c r="BI1192" i="4" s="1"/>
  <c r="BI1193" i="4" s="1"/>
  <c r="BI1194" i="4" s="1"/>
  <c r="BI1195" i="4" s="1"/>
  <c r="BI1196" i="4" s="1"/>
  <c r="BI1197" i="4" s="1"/>
  <c r="BI1198" i="4" s="1"/>
  <c r="BI1199" i="4" s="1"/>
  <c r="BI1200" i="4" s="1"/>
  <c r="BI1201" i="4" s="1"/>
  <c r="BI1202" i="4" s="1"/>
  <c r="BI1203" i="4" s="1"/>
  <c r="BI1204" i="4" s="1"/>
  <c r="BI1205" i="4" s="1"/>
  <c r="BI1206" i="4" s="1"/>
  <c r="BI1207" i="4" s="1"/>
  <c r="BI1208" i="4" s="1"/>
  <c r="BI1209" i="4" s="1"/>
  <c r="BI1210" i="4" s="1"/>
  <c r="BI1211" i="4" s="1"/>
  <c r="BI1212" i="4" s="1"/>
  <c r="BI1213" i="4" s="1"/>
  <c r="BI1214" i="4" s="1"/>
  <c r="BI1215" i="4" s="1"/>
  <c r="BI1216" i="4" s="1"/>
  <c r="BI1217" i="4" s="1"/>
  <c r="BI1218" i="4" s="1"/>
  <c r="BI1219" i="4" s="1"/>
  <c r="BI1220" i="4" s="1"/>
  <c r="BI1221" i="4" s="1"/>
  <c r="BI1222" i="4" s="1"/>
  <c r="BI1223" i="4" s="1"/>
  <c r="BI1224" i="4" s="1"/>
  <c r="BI1225" i="4" s="1"/>
  <c r="BI1226" i="4" s="1"/>
  <c r="BI1227" i="4" s="1"/>
  <c r="BI1228" i="4" s="1"/>
  <c r="BI1229" i="4" s="1"/>
  <c r="BI1230" i="4" s="1"/>
  <c r="BI1231" i="4" s="1"/>
  <c r="BI1232" i="4" s="1"/>
  <c r="BI1233" i="4" s="1"/>
  <c r="BI1234" i="4" s="1"/>
  <c r="BI1235" i="4" s="1"/>
  <c r="BI1236" i="4" s="1"/>
  <c r="BI1237" i="4" s="1"/>
  <c r="BI1238" i="4" s="1"/>
  <c r="BI1239" i="4" s="1"/>
  <c r="BI1240" i="4" s="1"/>
  <c r="BI1241" i="4" s="1"/>
  <c r="BI1242" i="4" s="1"/>
  <c r="BI1243" i="4" s="1"/>
  <c r="BI1244" i="4" s="1"/>
  <c r="BI1245" i="4" s="1"/>
  <c r="BI1246" i="4" s="1"/>
  <c r="BI1247" i="4" s="1"/>
  <c r="BI1248" i="4" s="1"/>
  <c r="BI1249" i="4" s="1"/>
  <c r="BI1250" i="4" s="1"/>
  <c r="BI1251" i="4" s="1"/>
  <c r="BI1252" i="4" s="1"/>
  <c r="BI1253" i="4" s="1"/>
  <c r="BI1254" i="4" s="1"/>
  <c r="BI1255" i="4" s="1"/>
  <c r="BI1256" i="4" s="1"/>
  <c r="BI1257" i="4" s="1"/>
  <c r="BI1258" i="4" s="1"/>
  <c r="BI1259" i="4" s="1"/>
  <c r="BI1260" i="4" s="1"/>
  <c r="BI1261" i="4" s="1"/>
  <c r="BI1262" i="4" s="1"/>
  <c r="BI1263" i="4" s="1"/>
  <c r="BI1264" i="4" s="1"/>
  <c r="BI1265" i="4" s="1"/>
  <c r="BI1266" i="4" s="1"/>
  <c r="BI1267" i="4" s="1"/>
  <c r="BI1268" i="4" s="1"/>
  <c r="BI1269" i="4" s="1"/>
  <c r="BI1270" i="4" s="1"/>
  <c r="BI1271" i="4" s="1"/>
  <c r="BI1272" i="4" s="1"/>
  <c r="BI1273" i="4" s="1"/>
  <c r="BI1274" i="4" s="1"/>
  <c r="BI1275" i="4" s="1"/>
  <c r="BI1276" i="4" s="1"/>
  <c r="BI1277" i="4" s="1"/>
  <c r="BI1278" i="4" s="1"/>
  <c r="BI1279" i="4" s="1"/>
  <c r="BI1280" i="4" s="1"/>
  <c r="BI1281" i="4" s="1"/>
  <c r="BI1282" i="4" s="1"/>
  <c r="BI1283" i="4" s="1"/>
  <c r="BI1284" i="4" s="1"/>
  <c r="BI1285" i="4" s="1"/>
  <c r="BI1286" i="4" s="1"/>
  <c r="BI1287" i="4" s="1"/>
  <c r="BI1288" i="4" s="1"/>
  <c r="BI1289" i="4" s="1"/>
  <c r="BI1290" i="4" s="1"/>
  <c r="BI1291" i="4" s="1"/>
  <c r="BI1292" i="4" s="1"/>
  <c r="BI1293" i="4" s="1"/>
  <c r="BI1294" i="4" s="1"/>
  <c r="BI1295" i="4" s="1"/>
  <c r="BI1296" i="4" s="1"/>
  <c r="BI1297" i="4" s="1"/>
  <c r="BI1298" i="4" s="1"/>
  <c r="BI1299" i="4" s="1"/>
  <c r="BI1300" i="4" s="1"/>
  <c r="BI1301" i="4" s="1"/>
  <c r="BI1302" i="4" s="1"/>
  <c r="BI1303" i="4" s="1"/>
  <c r="BI1304" i="4" s="1"/>
  <c r="BI1305" i="4" s="1"/>
  <c r="BI1306" i="4" s="1"/>
  <c r="BI1307" i="4" s="1"/>
  <c r="BI1308" i="4" s="1"/>
  <c r="BI1309" i="4" s="1"/>
  <c r="BI1310" i="4" s="1"/>
  <c r="BI1311" i="4" s="1"/>
  <c r="BI1312" i="4" s="1"/>
  <c r="BI1313" i="4" s="1"/>
  <c r="BI1314" i="4" s="1"/>
  <c r="BI1315" i="4" s="1"/>
  <c r="BI1316" i="4" s="1"/>
  <c r="BI1317" i="4" s="1"/>
  <c r="BI1318" i="4" s="1"/>
  <c r="BI1319" i="4" s="1"/>
  <c r="BI1320" i="4" s="1"/>
  <c r="BI1321" i="4" s="1"/>
  <c r="BI1322" i="4" s="1"/>
  <c r="BI1323" i="4" s="1"/>
  <c r="BI1324" i="4" s="1"/>
  <c r="BI1325" i="4" s="1"/>
  <c r="BI1326" i="4" s="1"/>
  <c r="BI1327" i="4" s="1"/>
  <c r="BI1328" i="4" s="1"/>
  <c r="BI1329" i="4" s="1"/>
  <c r="BI1330" i="4" s="1"/>
  <c r="BI1331" i="4" s="1"/>
  <c r="BI1332" i="4" s="1"/>
  <c r="BI1333" i="4" s="1"/>
  <c r="BI1334" i="4" s="1"/>
  <c r="BI1335" i="4" s="1"/>
  <c r="BI1336" i="4" s="1"/>
  <c r="BI1337" i="4" s="1"/>
  <c r="BI1338" i="4" s="1"/>
  <c r="BI1339" i="4" s="1"/>
  <c r="BI1340" i="4" s="1"/>
  <c r="BI1341" i="4" s="1"/>
  <c r="BI1342" i="4" s="1"/>
  <c r="BI1343" i="4" s="1"/>
  <c r="BI1344" i="4" s="1"/>
  <c r="BI1345" i="4" s="1"/>
  <c r="BI1346" i="4" s="1"/>
  <c r="BI1347" i="4" s="1"/>
  <c r="BI1348" i="4" s="1"/>
  <c r="BI1349" i="4" s="1"/>
  <c r="BI1350" i="4" s="1"/>
  <c r="BI1351" i="4" s="1"/>
  <c r="BI1352" i="4" s="1"/>
  <c r="BI1353" i="4" s="1"/>
  <c r="BI1354" i="4" s="1"/>
  <c r="BI1355" i="4" s="1"/>
  <c r="BI1356" i="4" s="1"/>
  <c r="BI1357" i="4" s="1"/>
  <c r="BI1358" i="4" s="1"/>
  <c r="BI1359" i="4" s="1"/>
  <c r="BI1360" i="4" s="1"/>
  <c r="BI1361" i="4" s="1"/>
  <c r="BI1362" i="4" s="1"/>
  <c r="BI1363" i="4" s="1"/>
  <c r="BI1364" i="4" s="1"/>
  <c r="BI1365" i="4" s="1"/>
  <c r="BI1366" i="4" s="1"/>
  <c r="BI1367" i="4" s="1"/>
  <c r="BI1368" i="4" s="1"/>
  <c r="BI1369" i="4" s="1"/>
  <c r="BI1370" i="4" s="1"/>
  <c r="BI1371" i="4" s="1"/>
  <c r="BI1372" i="4" s="1"/>
  <c r="BI1373" i="4" s="1"/>
  <c r="BI1374" i="4" s="1"/>
  <c r="BI1375" i="4" s="1"/>
  <c r="BI1376" i="4" s="1"/>
  <c r="BI1377" i="4" s="1"/>
  <c r="BI1378" i="4" s="1"/>
  <c r="BI1379" i="4" s="1"/>
  <c r="BI1380" i="4" s="1"/>
  <c r="BI1381" i="4" s="1"/>
  <c r="BI1382" i="4" s="1"/>
  <c r="BI1383" i="4" s="1"/>
  <c r="BI1384" i="4" s="1"/>
  <c r="BI1385" i="4" s="1"/>
  <c r="BI1386" i="4" s="1"/>
  <c r="BI1387" i="4" s="1"/>
  <c r="BI1388" i="4" s="1"/>
  <c r="BI1389" i="4" s="1"/>
  <c r="BI1390" i="4" s="1"/>
  <c r="BI1391" i="4" s="1"/>
  <c r="BI1392" i="4" s="1"/>
  <c r="BI1393" i="4" s="1"/>
  <c r="BI1394" i="4" s="1"/>
  <c r="BI1395" i="4" s="1"/>
  <c r="BI1396" i="4" s="1"/>
  <c r="BI1397" i="4" s="1"/>
  <c r="BI1398" i="4" s="1"/>
  <c r="BI1399" i="4" s="1"/>
  <c r="BI1400" i="4" s="1"/>
  <c r="BI1401" i="4" s="1"/>
  <c r="BI1402" i="4" s="1"/>
  <c r="BI1403" i="4" s="1"/>
  <c r="BI1404" i="4" s="1"/>
  <c r="BI1405" i="4" s="1"/>
  <c r="BI1406" i="4" s="1"/>
  <c r="BI1407" i="4" s="1"/>
  <c r="BI1408" i="4" s="1"/>
  <c r="BI1409" i="4" s="1"/>
  <c r="BI1410" i="4" s="1"/>
  <c r="BI1411" i="4" s="1"/>
  <c r="BI1412" i="4" s="1"/>
  <c r="BI1413" i="4" s="1"/>
  <c r="BI1414" i="4" s="1"/>
  <c r="BI1415" i="4" s="1"/>
  <c r="BI1416" i="4" s="1"/>
  <c r="BI1417" i="4" s="1"/>
  <c r="BI1418" i="4" s="1"/>
  <c r="BI1419" i="4" s="1"/>
  <c r="BI1420" i="4" s="1"/>
  <c r="BI1421" i="4" s="1"/>
  <c r="BI1422" i="4" s="1"/>
  <c r="BI1423" i="4" s="1"/>
  <c r="BI1424" i="4" s="1"/>
  <c r="BI1425" i="4" s="1"/>
  <c r="BI1426" i="4" s="1"/>
  <c r="BI1427" i="4" s="1"/>
  <c r="BI1428" i="4" s="1"/>
  <c r="BI1429" i="4" s="1"/>
  <c r="BI1430" i="4" s="1"/>
  <c r="BI1431" i="4" s="1"/>
  <c r="BI1432" i="4" s="1"/>
  <c r="BI1433" i="4" s="1"/>
  <c r="BI1434" i="4" s="1"/>
  <c r="BI1435" i="4" s="1"/>
  <c r="BI1436" i="4" s="1"/>
  <c r="BI1437" i="4" s="1"/>
  <c r="BI1438" i="4" s="1"/>
  <c r="BI1439" i="4" s="1"/>
  <c r="BI1440" i="4" s="1"/>
  <c r="BI1441" i="4" s="1"/>
  <c r="BI1442" i="4" s="1"/>
  <c r="BI1443" i="4" s="1"/>
  <c r="BI1444" i="4" s="1"/>
  <c r="BI1445" i="4" s="1"/>
  <c r="BI1446" i="4" s="1"/>
  <c r="BI1447" i="4" s="1"/>
  <c r="BI1448" i="4" s="1"/>
  <c r="BI1449" i="4" s="1"/>
  <c r="BI1450" i="4" s="1"/>
  <c r="BI1451" i="4" s="1"/>
  <c r="BI1452" i="4" s="1"/>
  <c r="BI1453" i="4" s="1"/>
  <c r="BI1454" i="4" s="1"/>
  <c r="BI1455" i="4" s="1"/>
  <c r="BI1456" i="4" s="1"/>
  <c r="BI1457" i="4" s="1"/>
  <c r="BI1458" i="4" s="1"/>
  <c r="BI1459" i="4" s="1"/>
  <c r="BI1460" i="4" s="1"/>
  <c r="BI1461" i="4" s="1"/>
  <c r="BI1462" i="4" s="1"/>
  <c r="BI1463" i="4" s="1"/>
  <c r="BI1464" i="4" s="1"/>
  <c r="BI1465" i="4" s="1"/>
  <c r="BI1466" i="4" s="1"/>
  <c r="BI1467" i="4" s="1"/>
  <c r="BI1468" i="4" s="1"/>
  <c r="BI1469" i="4" s="1"/>
  <c r="BI1470" i="4" s="1"/>
  <c r="BI1471" i="4" s="1"/>
  <c r="BI1472" i="4" s="1"/>
  <c r="BI1473" i="4" s="1"/>
  <c r="BI1474" i="4" s="1"/>
  <c r="BI1475" i="4" s="1"/>
  <c r="BI1476" i="4" s="1"/>
  <c r="BI1477" i="4" s="1"/>
  <c r="BI1478" i="4" s="1"/>
  <c r="BI1479" i="4" s="1"/>
  <c r="BI1480" i="4" s="1"/>
  <c r="BI1481" i="4" s="1"/>
  <c r="BI1482" i="4" s="1"/>
  <c r="BI1483" i="4" s="1"/>
  <c r="BI1484" i="4" s="1"/>
  <c r="BI1485" i="4" s="1"/>
  <c r="BI1486" i="4" s="1"/>
  <c r="BI1487" i="4" s="1"/>
  <c r="BI1488" i="4" s="1"/>
  <c r="BI1489" i="4" s="1"/>
  <c r="BI1490" i="4" s="1"/>
  <c r="BI1491" i="4" s="1"/>
  <c r="BI1492" i="4" s="1"/>
  <c r="BI1493" i="4" s="1"/>
  <c r="BI1494" i="4" s="1"/>
  <c r="BI1495" i="4" s="1"/>
  <c r="BI1496" i="4" s="1"/>
  <c r="BI1497" i="4" s="1"/>
  <c r="BI1498" i="4" s="1"/>
  <c r="BI1499" i="4" s="1"/>
  <c r="BI1500" i="4" s="1"/>
  <c r="BI1501" i="4" s="1"/>
  <c r="BI1502" i="4" s="1"/>
  <c r="BI1503" i="4" s="1"/>
  <c r="BI1504" i="4" s="1"/>
  <c r="BI1505" i="4" s="1"/>
  <c r="BI1506" i="4" s="1"/>
  <c r="BI1507" i="4" s="1"/>
  <c r="BI1508" i="4" s="1"/>
  <c r="BI1509" i="4" s="1"/>
  <c r="BI1510" i="4" s="1"/>
  <c r="BI1511" i="4" s="1"/>
  <c r="BI1512" i="4" s="1"/>
  <c r="BI1513" i="4" s="1"/>
  <c r="BI1514" i="4" s="1"/>
  <c r="BI1515" i="4" s="1"/>
  <c r="BI1516" i="4" s="1"/>
  <c r="BI1517" i="4" s="1"/>
  <c r="BI1518" i="4" s="1"/>
  <c r="BI1519" i="4" s="1"/>
  <c r="BI1520" i="4" s="1"/>
  <c r="BI1521" i="4" s="1"/>
  <c r="BI1522" i="4" s="1"/>
  <c r="BI1523" i="4" s="1"/>
  <c r="BI1524" i="4" s="1"/>
  <c r="BI1525" i="4" s="1"/>
  <c r="BI1526" i="4" s="1"/>
  <c r="BI1527" i="4" s="1"/>
  <c r="BI1528" i="4" s="1"/>
  <c r="BI1529" i="4" s="1"/>
  <c r="BI1530" i="4" s="1"/>
  <c r="BI1531" i="4" s="1"/>
  <c r="BI1532" i="4" s="1"/>
  <c r="BI1533" i="4" s="1"/>
  <c r="BI1534" i="4" s="1"/>
  <c r="BI1535" i="4" s="1"/>
  <c r="BI1536" i="4" s="1"/>
  <c r="BI1537" i="4" s="1"/>
  <c r="BI1538" i="4" s="1"/>
  <c r="BI1539" i="4" s="1"/>
  <c r="BI1540" i="4" s="1"/>
  <c r="BI1541" i="4" s="1"/>
  <c r="BI1542" i="4" s="1"/>
  <c r="BI1543" i="4" s="1"/>
  <c r="BI1544" i="4" s="1"/>
  <c r="BI1545" i="4" s="1"/>
  <c r="BI1546" i="4" s="1"/>
  <c r="BI1547" i="4" s="1"/>
  <c r="BI1548" i="4" s="1"/>
  <c r="BI1549" i="4" s="1"/>
  <c r="BI1550" i="4" s="1"/>
  <c r="BI1551" i="4" s="1"/>
  <c r="BI1552" i="4" s="1"/>
  <c r="BI1553" i="4" s="1"/>
  <c r="BI1554" i="4" s="1"/>
  <c r="BI1555" i="4" s="1"/>
  <c r="BI1556" i="4" s="1"/>
  <c r="BI1557" i="4" s="1"/>
  <c r="BI1558" i="4" s="1"/>
  <c r="BI1559" i="4" s="1"/>
  <c r="BI1560" i="4" s="1"/>
  <c r="BI1561" i="4" s="1"/>
  <c r="BI1562" i="4" s="1"/>
  <c r="BI1563" i="4" s="1"/>
  <c r="BI1564" i="4" s="1"/>
  <c r="BI1565" i="4" s="1"/>
  <c r="BI1566" i="4" s="1"/>
  <c r="BI1567" i="4" s="1"/>
  <c r="BI1568" i="4" s="1"/>
  <c r="BI1569" i="4" s="1"/>
  <c r="BI1570" i="4" s="1"/>
  <c r="BI1571" i="4" s="1"/>
  <c r="BI1572" i="4" s="1"/>
  <c r="BI1573" i="4" s="1"/>
  <c r="BI1574" i="4" s="1"/>
  <c r="BI1575" i="4" s="1"/>
  <c r="BI1576" i="4" s="1"/>
  <c r="BI1577" i="4" s="1"/>
  <c r="BI1578" i="4" s="1"/>
  <c r="BI1579" i="4" s="1"/>
  <c r="BI1580" i="4" s="1"/>
  <c r="BI1581" i="4" s="1"/>
  <c r="BI1582" i="4" s="1"/>
  <c r="BI1583" i="4" s="1"/>
  <c r="BI1584" i="4" s="1"/>
  <c r="BI1585" i="4" s="1"/>
  <c r="BI1586" i="4" s="1"/>
  <c r="BI1587" i="4" s="1"/>
  <c r="BI1588" i="4" s="1"/>
  <c r="BI1589" i="4" s="1"/>
  <c r="BI1590" i="4" s="1"/>
  <c r="BI1591" i="4" s="1"/>
  <c r="BI1592" i="4" s="1"/>
  <c r="BI1593" i="4" s="1"/>
  <c r="BI1594" i="4" s="1"/>
  <c r="BI1595" i="4" s="1"/>
  <c r="BI1596" i="4" s="1"/>
  <c r="BI1597" i="4" s="1"/>
  <c r="BI1598" i="4" s="1"/>
  <c r="BI1599" i="4" s="1"/>
  <c r="BI1600" i="4" s="1"/>
  <c r="BI1601" i="4" s="1"/>
  <c r="BI1602" i="4" s="1"/>
  <c r="BI1603" i="4" s="1"/>
  <c r="BI1604" i="4" s="1"/>
  <c r="BI1605" i="4" s="1"/>
  <c r="BI1606" i="4" s="1"/>
  <c r="BI1607" i="4" s="1"/>
  <c r="BI1608" i="4" s="1"/>
  <c r="BI1609" i="4" s="1"/>
  <c r="BI1610" i="4" s="1"/>
  <c r="BI1611" i="4" s="1"/>
  <c r="BI1612" i="4" s="1"/>
  <c r="BI1613" i="4" s="1"/>
  <c r="BI1614" i="4" s="1"/>
  <c r="BI1615" i="4" s="1"/>
  <c r="BI1616" i="4" s="1"/>
  <c r="BI1617" i="4" s="1"/>
  <c r="BI1618" i="4" s="1"/>
  <c r="BI1619" i="4" s="1"/>
  <c r="BI1620" i="4" s="1"/>
  <c r="BI1621" i="4" s="1"/>
  <c r="BI1622" i="4" s="1"/>
  <c r="BI1623" i="4" s="1"/>
  <c r="BI1624" i="4" s="1"/>
  <c r="BI1625" i="4" s="1"/>
  <c r="BI1626" i="4" s="1"/>
  <c r="BI1627" i="4" s="1"/>
  <c r="BI1628" i="4" s="1"/>
  <c r="BI1629" i="4" s="1"/>
  <c r="BI1630" i="4" s="1"/>
  <c r="BI1631" i="4" s="1"/>
  <c r="BI1632" i="4" s="1"/>
  <c r="BI1633" i="4" s="1"/>
  <c r="BI1634" i="4" s="1"/>
  <c r="BI1635" i="4" s="1"/>
  <c r="BI1636" i="4" s="1"/>
  <c r="BI1637" i="4" s="1"/>
  <c r="BI1638" i="4" s="1"/>
  <c r="BI1639" i="4" s="1"/>
  <c r="BI1640" i="4" s="1"/>
  <c r="BI1641" i="4" s="1"/>
  <c r="BI1642" i="4" s="1"/>
  <c r="BI1643" i="4" s="1"/>
  <c r="BI1644" i="4" s="1"/>
  <c r="BI1645" i="4" s="1"/>
  <c r="BI1646" i="4" s="1"/>
  <c r="BI1647" i="4" s="1"/>
  <c r="BI1648" i="4" s="1"/>
  <c r="BI1649" i="4" s="1"/>
  <c r="BI1650" i="4" s="1"/>
  <c r="BI1651" i="4" s="1"/>
  <c r="BI1652" i="4" s="1"/>
  <c r="BI1653" i="4" s="1"/>
  <c r="BI1654" i="4" s="1"/>
  <c r="BI1655" i="4" s="1"/>
  <c r="BI1656" i="4" s="1"/>
  <c r="BI1657" i="4" s="1"/>
  <c r="BI1658" i="4" s="1"/>
  <c r="BI1659" i="4" s="1"/>
  <c r="BI1660" i="4" s="1"/>
  <c r="BI1661" i="4" s="1"/>
  <c r="BI1662" i="4" s="1"/>
  <c r="BI1663" i="4" s="1"/>
  <c r="BI1664" i="4" s="1"/>
  <c r="BI1665" i="4" s="1"/>
  <c r="BI1666" i="4" s="1"/>
  <c r="BI1667" i="4" s="1"/>
  <c r="BI1668" i="4" s="1"/>
  <c r="BI1669" i="4" s="1"/>
  <c r="BI1670" i="4" s="1"/>
  <c r="BI1671" i="4" s="1"/>
  <c r="BI1672" i="4" s="1"/>
  <c r="BI1673" i="4" s="1"/>
  <c r="BI1674" i="4" s="1"/>
  <c r="BI1675" i="4" s="1"/>
  <c r="BI1676" i="4" s="1"/>
  <c r="BI1677" i="4" s="1"/>
  <c r="BI1678" i="4" s="1"/>
  <c r="BI1679" i="4" s="1"/>
  <c r="BI1680" i="4" s="1"/>
  <c r="BI1681" i="4" s="1"/>
  <c r="BI1682" i="4" s="1"/>
  <c r="BI1683" i="4" s="1"/>
  <c r="BI1684" i="4" s="1"/>
  <c r="BI1685" i="4" s="1"/>
  <c r="BI1686" i="4" s="1"/>
  <c r="BI1687" i="4" s="1"/>
  <c r="BI1688" i="4" s="1"/>
  <c r="BI1689" i="4" s="1"/>
  <c r="BI1690" i="4" s="1"/>
  <c r="BI1691" i="4" s="1"/>
  <c r="BI1692" i="4" s="1"/>
  <c r="BI1693" i="4" s="1"/>
  <c r="BI1694" i="4" s="1"/>
  <c r="BI1695" i="4" s="1"/>
  <c r="BI1696" i="4" s="1"/>
  <c r="BI1697" i="4" s="1"/>
  <c r="BI1698" i="4" s="1"/>
  <c r="BI1699" i="4" s="1"/>
  <c r="BI1700" i="4" s="1"/>
  <c r="BI1701" i="4" s="1"/>
  <c r="BI1702" i="4" s="1"/>
  <c r="BI1703" i="4" s="1"/>
  <c r="BI1704" i="4" s="1"/>
  <c r="BI1705" i="4" s="1"/>
  <c r="BI1706" i="4" s="1"/>
  <c r="BI1707" i="4" s="1"/>
  <c r="BI1708" i="4" s="1"/>
  <c r="BI1709" i="4" s="1"/>
  <c r="BI1710" i="4" s="1"/>
  <c r="BI1711" i="4" s="1"/>
  <c r="BI1712" i="4" s="1"/>
  <c r="BI1713" i="4" s="1"/>
  <c r="BI1714" i="4" s="1"/>
  <c r="BI1715" i="4" s="1"/>
  <c r="BI1716" i="4" s="1"/>
  <c r="BI1717" i="4" s="1"/>
  <c r="BI1718" i="4" s="1"/>
  <c r="BI1719" i="4" s="1"/>
  <c r="BI1720" i="4" s="1"/>
  <c r="BI1721" i="4" s="1"/>
  <c r="BI1722" i="4" s="1"/>
  <c r="BI1723" i="4" s="1"/>
  <c r="BI1724" i="4" s="1"/>
  <c r="BI1725" i="4" s="1"/>
  <c r="BI1726" i="4" s="1"/>
  <c r="BI1727" i="4" s="1"/>
  <c r="BI1728" i="4" s="1"/>
  <c r="BI1729" i="4" s="1"/>
  <c r="BI1730" i="4" s="1"/>
  <c r="BI1731" i="4" s="1"/>
  <c r="BI1732" i="4" s="1"/>
  <c r="BI1733" i="4" s="1"/>
  <c r="BI1734" i="4" s="1"/>
  <c r="BI1735" i="4" s="1"/>
  <c r="BI1736" i="4" s="1"/>
  <c r="BI1737" i="4" s="1"/>
  <c r="BI1738" i="4" s="1"/>
  <c r="BI1739" i="4" s="1"/>
  <c r="BI1740" i="4" s="1"/>
  <c r="BI1741" i="4" s="1"/>
  <c r="BI1742" i="4" s="1"/>
  <c r="BI1743" i="4" s="1"/>
  <c r="BI1744" i="4" s="1"/>
  <c r="BI1745" i="4" s="1"/>
  <c r="BI1746" i="4" s="1"/>
  <c r="BI1747" i="4" s="1"/>
  <c r="BI1748" i="4" s="1"/>
  <c r="BI1749" i="4" s="1"/>
  <c r="BI1750" i="4" s="1"/>
  <c r="BI1751" i="4" s="1"/>
  <c r="BI1752" i="4" s="1"/>
  <c r="BI1753" i="4" s="1"/>
  <c r="BI1754" i="4" s="1"/>
  <c r="BI1755" i="4" s="1"/>
  <c r="BI1756" i="4" s="1"/>
  <c r="BI1757" i="4" s="1"/>
  <c r="BI1758" i="4" s="1"/>
  <c r="BI1759" i="4" s="1"/>
  <c r="BI1760" i="4" s="1"/>
  <c r="BI1761" i="4" s="1"/>
  <c r="BI1762" i="4" s="1"/>
  <c r="BI1763" i="4" s="1"/>
  <c r="BI1764" i="4" s="1"/>
  <c r="BI1765" i="4" s="1"/>
  <c r="BI1766" i="4" s="1"/>
  <c r="BI1767" i="4" s="1"/>
  <c r="BI1768" i="4" s="1"/>
  <c r="BI1769" i="4" s="1"/>
  <c r="BI1770" i="4" s="1"/>
  <c r="BI1771" i="4" s="1"/>
  <c r="BI1772" i="4" s="1"/>
  <c r="BI1773" i="4" s="1"/>
  <c r="BI1774" i="4" s="1"/>
  <c r="BI1775" i="4" s="1"/>
  <c r="BI1776" i="4" s="1"/>
  <c r="BI1777" i="4" s="1"/>
  <c r="BI1778" i="4" s="1"/>
  <c r="BI1779" i="4" s="1"/>
  <c r="BI1780" i="4" s="1"/>
  <c r="BI1781" i="4" s="1"/>
  <c r="BI1782" i="4" s="1"/>
  <c r="BI1783" i="4" s="1"/>
  <c r="BI1784" i="4" s="1"/>
  <c r="BI1785" i="4" s="1"/>
  <c r="BI1786" i="4" s="1"/>
  <c r="BI1787" i="4" s="1"/>
  <c r="BI1788" i="4" s="1"/>
  <c r="BI1789" i="4" s="1"/>
  <c r="BI1790" i="4" s="1"/>
  <c r="BI1791" i="4" s="1"/>
  <c r="BI1792" i="4" s="1"/>
  <c r="BI1793" i="4" s="1"/>
  <c r="BI1794" i="4" s="1"/>
  <c r="BI1795" i="4" s="1"/>
  <c r="BI1796" i="4" s="1"/>
  <c r="BI1797" i="4" s="1"/>
  <c r="BI1798" i="4" s="1"/>
  <c r="BI1799" i="4" s="1"/>
  <c r="BI1800" i="4" s="1"/>
  <c r="BI1801" i="4" s="1"/>
  <c r="BI1802" i="4" s="1"/>
  <c r="BI1803" i="4" s="1"/>
  <c r="BI1804" i="4" s="1"/>
  <c r="BI1805" i="4" s="1"/>
  <c r="BI1806" i="4" s="1"/>
  <c r="BI1807" i="4" s="1"/>
  <c r="BI1808" i="4" s="1"/>
  <c r="BI1809" i="4" s="1"/>
  <c r="BI1810" i="4" s="1"/>
  <c r="BI1811" i="4" s="1"/>
  <c r="BI1812" i="4" s="1"/>
  <c r="BI1813" i="4" s="1"/>
  <c r="BI1814" i="4" s="1"/>
  <c r="BI1815" i="4" s="1"/>
  <c r="BI1816" i="4" s="1"/>
  <c r="BI1817" i="4" s="1"/>
  <c r="BI1818" i="4" s="1"/>
  <c r="BI1819" i="4" s="1"/>
  <c r="BI1820" i="4" s="1"/>
  <c r="BI1821" i="4" s="1"/>
  <c r="BI1822" i="4" s="1"/>
  <c r="BI1823" i="4" s="1"/>
  <c r="BI1824" i="4" s="1"/>
  <c r="BI1825" i="4" s="1"/>
  <c r="BI1826" i="4" s="1"/>
  <c r="BI1827" i="4" s="1"/>
  <c r="BI1828" i="4" s="1"/>
  <c r="BI1829" i="4" s="1"/>
  <c r="BI1830" i="4" s="1"/>
  <c r="BI1831" i="4" s="1"/>
  <c r="BI1832" i="4" s="1"/>
  <c r="BI1833" i="4" s="1"/>
  <c r="BI1834" i="4" s="1"/>
  <c r="BI1835" i="4" s="1"/>
  <c r="BI1836" i="4" s="1"/>
  <c r="BI1837" i="4" s="1"/>
  <c r="BI1838" i="4" s="1"/>
  <c r="BI1839" i="4" s="1"/>
  <c r="BI1840" i="4" s="1"/>
  <c r="BI1841" i="4" s="1"/>
  <c r="BI1842" i="4" s="1"/>
  <c r="BI1843" i="4" s="1"/>
  <c r="BI1844" i="4" s="1"/>
  <c r="BI1845" i="4" s="1"/>
  <c r="BI1846" i="4" s="1"/>
  <c r="BI1847" i="4" s="1"/>
  <c r="BI1848" i="4" s="1"/>
  <c r="BI1849" i="4" s="1"/>
  <c r="BI1850" i="4" s="1"/>
  <c r="BI1851" i="4" s="1"/>
  <c r="BI1852" i="4" s="1"/>
  <c r="BI1853" i="4" s="1"/>
  <c r="BI1854" i="4" s="1"/>
  <c r="BI1855" i="4" s="1"/>
  <c r="BI1856" i="4" s="1"/>
  <c r="BI1857" i="4" s="1"/>
  <c r="BI1858" i="4" s="1"/>
  <c r="BI1859" i="4" s="1"/>
  <c r="BI1860" i="4" s="1"/>
  <c r="BI1861" i="4" s="1"/>
  <c r="BI1862" i="4" s="1"/>
  <c r="BI1863" i="4" s="1"/>
  <c r="BI1864" i="4" s="1"/>
  <c r="BI1865" i="4" s="1"/>
  <c r="BI1866" i="4" s="1"/>
  <c r="BI1867" i="4" s="1"/>
  <c r="BI1868" i="4" s="1"/>
  <c r="BI1869" i="4" s="1"/>
  <c r="BI1870" i="4" s="1"/>
  <c r="BI1871" i="4" s="1"/>
  <c r="BI1872" i="4" s="1"/>
  <c r="BI1873" i="4" s="1"/>
  <c r="BI1874" i="4" s="1"/>
  <c r="BI1875" i="4" s="1"/>
  <c r="BI1876" i="4" s="1"/>
  <c r="BI1877" i="4" s="1"/>
  <c r="BI1878" i="4" s="1"/>
  <c r="BI1879" i="4" s="1"/>
  <c r="BI1880" i="4" s="1"/>
  <c r="BI1881" i="4" s="1"/>
  <c r="BI1882" i="4" s="1"/>
  <c r="BI1883" i="4" s="1"/>
  <c r="BI1884" i="4" s="1"/>
  <c r="BI1885" i="4" s="1"/>
  <c r="BI1886" i="4" s="1"/>
  <c r="BI1887" i="4" s="1"/>
  <c r="BI1888" i="4" s="1"/>
  <c r="BI1889" i="4" s="1"/>
  <c r="BI1890" i="4" s="1"/>
  <c r="BI1891" i="4" s="1"/>
  <c r="BI1892" i="4" s="1"/>
  <c r="BI1893" i="4" s="1"/>
  <c r="BI1894" i="4" s="1"/>
  <c r="BI1895" i="4" s="1"/>
  <c r="BI1896" i="4" s="1"/>
  <c r="BI1897" i="4" s="1"/>
  <c r="BI1898" i="4" s="1"/>
  <c r="BI1899" i="4" s="1"/>
  <c r="BI1900" i="4" s="1"/>
  <c r="BI1901" i="4" s="1"/>
  <c r="BI1902" i="4" s="1"/>
  <c r="BI1903" i="4" s="1"/>
  <c r="BI1904" i="4" s="1"/>
  <c r="BI1905" i="4" s="1"/>
  <c r="BI1906" i="4" s="1"/>
  <c r="BI1907" i="4" s="1"/>
  <c r="BI1908" i="4" s="1"/>
  <c r="BI1909" i="4" s="1"/>
  <c r="BI1910" i="4" s="1"/>
  <c r="BI1911" i="4" s="1"/>
  <c r="BI1912" i="4" s="1"/>
  <c r="BI1913" i="4" s="1"/>
  <c r="BI1914" i="4" s="1"/>
  <c r="BI1915" i="4" s="1"/>
  <c r="BI1916" i="4" s="1"/>
  <c r="BI1917" i="4" s="1"/>
  <c r="BI1918" i="4" s="1"/>
  <c r="BI1919" i="4" s="1"/>
  <c r="BI1920" i="4" s="1"/>
  <c r="BI1921" i="4" s="1"/>
  <c r="BI1922" i="4" s="1"/>
  <c r="BI1923" i="4" s="1"/>
  <c r="BI1924" i="4" s="1"/>
  <c r="BI1925" i="4" s="1"/>
  <c r="BI1926" i="4" s="1"/>
  <c r="BI1927" i="4" s="1"/>
  <c r="BI1928" i="4" s="1"/>
  <c r="BI1929" i="4" s="1"/>
  <c r="BI1930" i="4" s="1"/>
  <c r="BI1931" i="4" s="1"/>
  <c r="BI1932" i="4" s="1"/>
  <c r="BI1933" i="4" s="1"/>
  <c r="BI1934" i="4" s="1"/>
  <c r="BI1935" i="4" s="1"/>
  <c r="BI1936" i="4" s="1"/>
  <c r="BI1937" i="4" s="1"/>
  <c r="BI1938" i="4" s="1"/>
  <c r="BI1939" i="4" s="1"/>
  <c r="BI1940" i="4" s="1"/>
  <c r="BI1941" i="4" s="1"/>
  <c r="BI1942" i="4" s="1"/>
  <c r="BI1943" i="4" s="1"/>
  <c r="BI1944" i="4" s="1"/>
  <c r="BI1945" i="4" s="1"/>
  <c r="BI1946" i="4" s="1"/>
  <c r="BI1947" i="4" s="1"/>
  <c r="BI1948" i="4" s="1"/>
  <c r="BI1949" i="4" s="1"/>
  <c r="BI1950" i="4" s="1"/>
  <c r="BI1951" i="4" s="1"/>
  <c r="BI1952" i="4" s="1"/>
  <c r="BI1953" i="4" s="1"/>
  <c r="BI1954" i="4" s="1"/>
  <c r="BI1955" i="4" s="1"/>
  <c r="BI1956" i="4" s="1"/>
  <c r="BI1957" i="4" s="1"/>
  <c r="BI1958" i="4" s="1"/>
  <c r="BI1959" i="4" s="1"/>
  <c r="BI1960" i="4" s="1"/>
  <c r="BI1961" i="4" s="1"/>
  <c r="BI1962" i="4" s="1"/>
  <c r="BI1963" i="4" s="1"/>
  <c r="BI1964" i="4" s="1"/>
  <c r="BI1965" i="4" s="1"/>
  <c r="BI1966" i="4" s="1"/>
  <c r="BI1967" i="4" s="1"/>
  <c r="BI1968" i="4" s="1"/>
  <c r="BI1969" i="4" s="1"/>
  <c r="BI1970" i="4" s="1"/>
  <c r="BI1971" i="4" s="1"/>
  <c r="BI1972" i="4" s="1"/>
  <c r="BI1973" i="4" s="1"/>
  <c r="BI1974" i="4" s="1"/>
  <c r="BI1975" i="4" s="1"/>
  <c r="BI1976" i="4" s="1"/>
  <c r="BI1977" i="4" s="1"/>
  <c r="BI1978" i="4" s="1"/>
  <c r="BI1979" i="4" s="1"/>
  <c r="BI1980" i="4" s="1"/>
  <c r="BI1981" i="4" s="1"/>
  <c r="BI1982" i="4" s="1"/>
  <c r="BI1983" i="4" s="1"/>
  <c r="BI1984" i="4" s="1"/>
  <c r="BI1985" i="4" s="1"/>
  <c r="BI1986" i="4" s="1"/>
  <c r="BI1987" i="4" s="1"/>
  <c r="BI1988" i="4" s="1"/>
  <c r="BI1989" i="4" s="1"/>
  <c r="BI1990" i="4" s="1"/>
  <c r="BI1991" i="4" s="1"/>
  <c r="BI1992" i="4" s="1"/>
  <c r="BI1993" i="4" s="1"/>
  <c r="BI1994" i="4" s="1"/>
  <c r="BI1995" i="4" s="1"/>
  <c r="BI1996" i="4" s="1"/>
  <c r="BI1997" i="4" s="1"/>
  <c r="BI1998" i="4" s="1"/>
  <c r="BI1999" i="4" s="1"/>
  <c r="BI2000" i="4" s="1"/>
  <c r="BI2001" i="4" s="1"/>
  <c r="BI2002" i="4" s="1"/>
  <c r="BI2003" i="4" s="1"/>
  <c r="BI2004" i="4" s="1"/>
  <c r="X7" i="9"/>
  <c r="X57" i="9" l="1"/>
  <c r="X61" i="9"/>
  <c r="X191" i="9"/>
  <c r="X83" i="9"/>
  <c r="X28" i="9"/>
  <c r="X206" i="9"/>
  <c r="X89" i="9"/>
  <c r="X176" i="9"/>
  <c r="X175" i="9"/>
  <c r="X121" i="9"/>
  <c r="X36" i="9"/>
  <c r="X39" i="9"/>
  <c r="X185" i="9"/>
  <c r="X59" i="9"/>
  <c r="X88" i="9"/>
  <c r="X189" i="9"/>
  <c r="X63" i="9"/>
  <c r="X104" i="9"/>
  <c r="X184" i="9"/>
  <c r="X103" i="9"/>
  <c r="X201" i="9"/>
  <c r="X152" i="9"/>
  <c r="X161" i="9"/>
  <c r="X55" i="9"/>
  <c r="X80" i="9"/>
  <c r="X113" i="9"/>
  <c r="X198" i="9"/>
  <c r="X45" i="9"/>
  <c r="X130" i="9"/>
  <c r="X150" i="9"/>
  <c r="X169" i="9"/>
  <c r="X58" i="9"/>
  <c r="X123" i="9"/>
  <c r="X172" i="9"/>
  <c r="X62" i="9"/>
  <c r="X127" i="9"/>
  <c r="X60" i="9"/>
  <c r="X165" i="9"/>
  <c r="X196" i="9"/>
  <c r="X202" i="9"/>
  <c r="X141" i="9"/>
  <c r="X35" i="9"/>
  <c r="X72" i="9"/>
  <c r="X93" i="9"/>
  <c r="X178" i="9"/>
  <c r="X68" i="9"/>
  <c r="X110" i="9"/>
  <c r="X195" i="9"/>
  <c r="X64" i="9"/>
  <c r="X187" i="9"/>
  <c r="X122" i="9"/>
  <c r="X126" i="9"/>
  <c r="X81" i="9"/>
  <c r="X38" i="9"/>
  <c r="X75" i="9"/>
  <c r="X180" i="9"/>
  <c r="X158" i="9"/>
  <c r="X106" i="9"/>
  <c r="X186" i="9"/>
  <c r="X125" i="9"/>
  <c r="X190" i="9"/>
  <c r="X145" i="9"/>
  <c r="M145" i="9" s="1"/>
  <c r="X116" i="9"/>
  <c r="X137" i="9"/>
  <c r="X84" i="9"/>
  <c r="X100" i="9"/>
  <c r="M100" i="9" s="1"/>
  <c r="X181" i="9"/>
  <c r="X154" i="9"/>
  <c r="I154" i="9" s="1"/>
  <c r="X96" i="9"/>
  <c r="X133" i="9"/>
  <c r="J133" i="9" s="1"/>
  <c r="X171" i="9"/>
  <c r="X65" i="9"/>
  <c r="X85" i="9"/>
  <c r="S202" i="9"/>
  <c r="P202" i="9"/>
  <c r="O202" i="9"/>
  <c r="H202" i="9"/>
  <c r="L202" i="9"/>
  <c r="K202" i="9"/>
  <c r="M202" i="9"/>
  <c r="Q202" i="9"/>
  <c r="I202" i="9"/>
  <c r="N202" i="9"/>
  <c r="R202" i="9"/>
  <c r="J202" i="9"/>
  <c r="D202" i="9"/>
  <c r="K100" i="9"/>
  <c r="P100" i="9"/>
  <c r="H100" i="9"/>
  <c r="P181" i="9"/>
  <c r="O181" i="9"/>
  <c r="S181" i="9"/>
  <c r="L181" i="9"/>
  <c r="K181" i="9"/>
  <c r="H181" i="9"/>
  <c r="Q181" i="9"/>
  <c r="I181" i="9"/>
  <c r="M181" i="9"/>
  <c r="R181" i="9"/>
  <c r="J181" i="9"/>
  <c r="N181" i="9"/>
  <c r="D181" i="9"/>
  <c r="N154" i="9"/>
  <c r="S154" i="9"/>
  <c r="K154" i="9"/>
  <c r="P96" i="9"/>
  <c r="R96" i="9"/>
  <c r="L96" i="9"/>
  <c r="N96" i="9"/>
  <c r="H96" i="9"/>
  <c r="Q96" i="9"/>
  <c r="J96" i="9"/>
  <c r="S96" i="9"/>
  <c r="M96" i="9"/>
  <c r="O96" i="9"/>
  <c r="I96" i="9"/>
  <c r="K96" i="9"/>
  <c r="D96" i="9"/>
  <c r="H133" i="9"/>
  <c r="Q133" i="9"/>
  <c r="P133" i="9"/>
  <c r="J171" i="9"/>
  <c r="N171" i="9"/>
  <c r="R171" i="9"/>
  <c r="P171" i="9"/>
  <c r="O171" i="9"/>
  <c r="S171" i="9"/>
  <c r="K171" i="9"/>
  <c r="H171" i="9"/>
  <c r="L171" i="9"/>
  <c r="I171" i="9"/>
  <c r="M171" i="9"/>
  <c r="Q171" i="9"/>
  <c r="D171" i="9"/>
  <c r="O88" i="9"/>
  <c r="I88" i="9"/>
  <c r="K88" i="9"/>
  <c r="P88" i="9"/>
  <c r="R88" i="9"/>
  <c r="L88" i="9"/>
  <c r="N88" i="9"/>
  <c r="H88" i="9"/>
  <c r="Q88" i="9"/>
  <c r="J88" i="9"/>
  <c r="S88" i="9"/>
  <c r="M88" i="9"/>
  <c r="D88" i="9"/>
  <c r="O104" i="9"/>
  <c r="I104" i="9"/>
  <c r="K104" i="9"/>
  <c r="P104" i="9"/>
  <c r="R104" i="9"/>
  <c r="L104" i="9"/>
  <c r="N104" i="9"/>
  <c r="H104" i="9"/>
  <c r="Q104" i="9"/>
  <c r="J104" i="9"/>
  <c r="S104" i="9"/>
  <c r="M104" i="9"/>
  <c r="D104" i="9"/>
  <c r="S184" i="9"/>
  <c r="M184" i="9"/>
  <c r="J184" i="9"/>
  <c r="I184" i="9"/>
  <c r="K184" i="9"/>
  <c r="O184" i="9"/>
  <c r="R184" i="9"/>
  <c r="L184" i="9"/>
  <c r="P184" i="9"/>
  <c r="N184" i="9"/>
  <c r="H184" i="9"/>
  <c r="Q184" i="9"/>
  <c r="D184" i="9"/>
  <c r="M38" i="9"/>
  <c r="Q38" i="9"/>
  <c r="I38" i="9"/>
  <c r="N38" i="9"/>
  <c r="R38" i="9"/>
  <c r="J38" i="9"/>
  <c r="S38" i="9"/>
  <c r="P38" i="9"/>
  <c r="O38" i="9"/>
  <c r="H38" i="9"/>
  <c r="L38" i="9"/>
  <c r="K38" i="9"/>
  <c r="D38" i="9"/>
  <c r="Q103" i="9"/>
  <c r="I103" i="9"/>
  <c r="M103" i="9"/>
  <c r="R103" i="9"/>
  <c r="J103" i="9"/>
  <c r="N103" i="9"/>
  <c r="P103" i="9"/>
  <c r="O103" i="9"/>
  <c r="S103" i="9"/>
  <c r="L103" i="9"/>
  <c r="K103" i="9"/>
  <c r="H103" i="9"/>
  <c r="D103" i="9"/>
  <c r="K28" i="9"/>
  <c r="H28" i="9"/>
  <c r="L28" i="9"/>
  <c r="I28" i="9"/>
  <c r="M28" i="9"/>
  <c r="Q28" i="9"/>
  <c r="J28" i="9"/>
  <c r="N28" i="9"/>
  <c r="R28" i="9"/>
  <c r="P28" i="9"/>
  <c r="O28" i="9"/>
  <c r="S28" i="9"/>
  <c r="D28" i="9"/>
  <c r="L201" i="9"/>
  <c r="R201" i="9"/>
  <c r="H201" i="9"/>
  <c r="N201" i="9"/>
  <c r="S201" i="9"/>
  <c r="Q201" i="9"/>
  <c r="J201" i="9"/>
  <c r="O201" i="9"/>
  <c r="M201" i="9"/>
  <c r="K201" i="9"/>
  <c r="P201" i="9"/>
  <c r="I201" i="9"/>
  <c r="D201" i="9"/>
  <c r="Q75" i="9"/>
  <c r="N75" i="9"/>
  <c r="M75" i="9"/>
  <c r="J75" i="9"/>
  <c r="S75" i="9"/>
  <c r="R75" i="9"/>
  <c r="K75" i="9"/>
  <c r="O75" i="9"/>
  <c r="I75" i="9"/>
  <c r="L75" i="9"/>
  <c r="P75" i="9"/>
  <c r="H75" i="9"/>
  <c r="D75" i="9"/>
  <c r="P152" i="9"/>
  <c r="R152" i="9"/>
  <c r="H152" i="9"/>
  <c r="N152" i="9"/>
  <c r="M152" i="9"/>
  <c r="L152" i="9"/>
  <c r="J152" i="9"/>
  <c r="S152" i="9"/>
  <c r="Q152" i="9"/>
  <c r="O152" i="9"/>
  <c r="I152" i="9"/>
  <c r="K152" i="9"/>
  <c r="D152" i="9"/>
  <c r="X205" i="9"/>
  <c r="X79" i="9"/>
  <c r="X168" i="9"/>
  <c r="X34" i="9"/>
  <c r="X99" i="9"/>
  <c r="X204" i="9"/>
  <c r="X54" i="9"/>
  <c r="X119" i="9"/>
  <c r="X108" i="9"/>
  <c r="X153" i="9"/>
  <c r="X27" i="9"/>
  <c r="X148" i="9"/>
  <c r="X157" i="9"/>
  <c r="X31" i="9"/>
  <c r="X164" i="9"/>
  <c r="X177" i="9"/>
  <c r="X51" i="9"/>
  <c r="X56" i="9"/>
  <c r="X197" i="9"/>
  <c r="X71" i="9"/>
  <c r="X136" i="9"/>
  <c r="X170" i="9"/>
  <c r="X144" i="9"/>
  <c r="X109" i="9"/>
  <c r="X174" i="9"/>
  <c r="X160" i="9"/>
  <c r="X129" i="9"/>
  <c r="X194" i="9"/>
  <c r="X52" i="9"/>
  <c r="X149" i="9"/>
  <c r="X23" i="9"/>
  <c r="X132" i="9"/>
  <c r="R84" i="9"/>
  <c r="I84" i="9"/>
  <c r="N84" i="9"/>
  <c r="S84" i="9"/>
  <c r="J84" i="9"/>
  <c r="P84" i="9"/>
  <c r="M84" i="9"/>
  <c r="K84" i="9"/>
  <c r="O84" i="9"/>
  <c r="L84" i="9"/>
  <c r="Q84" i="9"/>
  <c r="H84" i="9"/>
  <c r="D84" i="9"/>
  <c r="H206" i="9"/>
  <c r="Q206" i="9"/>
  <c r="N206" i="9"/>
  <c r="I206" i="9"/>
  <c r="M206" i="9"/>
  <c r="J206" i="9"/>
  <c r="S206" i="9"/>
  <c r="O206" i="9"/>
  <c r="P206" i="9"/>
  <c r="R206" i="9"/>
  <c r="L206" i="9"/>
  <c r="K206" i="9"/>
  <c r="D206" i="9"/>
  <c r="N180" i="9"/>
  <c r="H180" i="9"/>
  <c r="Q180" i="9"/>
  <c r="J180" i="9"/>
  <c r="S180" i="9"/>
  <c r="M180" i="9"/>
  <c r="O180" i="9"/>
  <c r="I180" i="9"/>
  <c r="K180" i="9"/>
  <c r="P180" i="9"/>
  <c r="R180" i="9"/>
  <c r="L180" i="9"/>
  <c r="D180" i="9"/>
  <c r="N89" i="9"/>
  <c r="R89" i="9"/>
  <c r="J89" i="9"/>
  <c r="S89" i="9"/>
  <c r="P89" i="9"/>
  <c r="O89" i="9"/>
  <c r="H89" i="9"/>
  <c r="L89" i="9"/>
  <c r="K89" i="9"/>
  <c r="M89" i="9"/>
  <c r="Q89" i="9"/>
  <c r="I89" i="9"/>
  <c r="D89" i="9"/>
  <c r="Q158" i="9"/>
  <c r="O158" i="9"/>
  <c r="I158" i="9"/>
  <c r="K158" i="9"/>
  <c r="R158" i="9"/>
  <c r="P158" i="9"/>
  <c r="H158" i="9"/>
  <c r="M158" i="9"/>
  <c r="J158" i="9"/>
  <c r="N158" i="9"/>
  <c r="L158" i="9"/>
  <c r="S158" i="9"/>
  <c r="D158" i="9"/>
  <c r="M176" i="9"/>
  <c r="J176" i="9"/>
  <c r="S176" i="9"/>
  <c r="K176" i="9"/>
  <c r="O176" i="9"/>
  <c r="I176" i="9"/>
  <c r="R176" i="9"/>
  <c r="L176" i="9"/>
  <c r="P176" i="9"/>
  <c r="H176" i="9"/>
  <c r="Q176" i="9"/>
  <c r="N176" i="9"/>
  <c r="D176" i="9"/>
  <c r="R106" i="9"/>
  <c r="L106" i="9"/>
  <c r="P106" i="9"/>
  <c r="N106" i="9"/>
  <c r="H106" i="9"/>
  <c r="Q106" i="9"/>
  <c r="S106" i="9"/>
  <c r="M106" i="9"/>
  <c r="J106" i="9"/>
  <c r="I106" i="9"/>
  <c r="K106" i="9"/>
  <c r="O106" i="9"/>
  <c r="D106" i="9"/>
  <c r="N59" i="9"/>
  <c r="K59" i="9"/>
  <c r="H59" i="9"/>
  <c r="R59" i="9"/>
  <c r="Q59" i="9"/>
  <c r="O59" i="9"/>
  <c r="M59" i="9"/>
  <c r="J59" i="9"/>
  <c r="L59" i="9"/>
  <c r="I59" i="9"/>
  <c r="S59" i="9"/>
  <c r="P59" i="9"/>
  <c r="D59" i="9"/>
  <c r="H63" i="9"/>
  <c r="N63" i="9"/>
  <c r="K63" i="9"/>
  <c r="O63" i="9"/>
  <c r="L63" i="9"/>
  <c r="Q63" i="9"/>
  <c r="R63" i="9"/>
  <c r="M63" i="9"/>
  <c r="J63" i="9"/>
  <c r="I63" i="9"/>
  <c r="S63" i="9"/>
  <c r="P63" i="9"/>
  <c r="D63" i="9"/>
  <c r="M169" i="9"/>
  <c r="Q169" i="9"/>
  <c r="I169" i="9"/>
  <c r="N169" i="9"/>
  <c r="R169" i="9"/>
  <c r="J169" i="9"/>
  <c r="S169" i="9"/>
  <c r="P169" i="9"/>
  <c r="O169" i="9"/>
  <c r="H169" i="9"/>
  <c r="L169" i="9"/>
  <c r="K169" i="9"/>
  <c r="D169" i="9"/>
  <c r="K58" i="9"/>
  <c r="O58" i="9"/>
  <c r="M58" i="9"/>
  <c r="Q58" i="9"/>
  <c r="H58" i="9"/>
  <c r="L58" i="9"/>
  <c r="I58" i="9"/>
  <c r="N58" i="9"/>
  <c r="R58" i="9"/>
  <c r="P58" i="9"/>
  <c r="S58" i="9"/>
  <c r="J58" i="9"/>
  <c r="D58" i="9"/>
  <c r="O123" i="9"/>
  <c r="H123" i="9"/>
  <c r="P123" i="9"/>
  <c r="S123" i="9"/>
  <c r="L123" i="9"/>
  <c r="Q123" i="9"/>
  <c r="I123" i="9"/>
  <c r="M123" i="9"/>
  <c r="R123" i="9"/>
  <c r="J123" i="9"/>
  <c r="N123" i="9"/>
  <c r="K123" i="9"/>
  <c r="D123" i="9"/>
  <c r="J172" i="9"/>
  <c r="S172" i="9"/>
  <c r="M172" i="9"/>
  <c r="O172" i="9"/>
  <c r="I172" i="9"/>
  <c r="K172" i="9"/>
  <c r="P172" i="9"/>
  <c r="R172" i="9"/>
  <c r="L172" i="9"/>
  <c r="N172" i="9"/>
  <c r="H172" i="9"/>
  <c r="Q172" i="9"/>
  <c r="D172" i="9"/>
  <c r="J62" i="9"/>
  <c r="K62" i="9"/>
  <c r="H62" i="9"/>
  <c r="L62" i="9"/>
  <c r="Q62" i="9"/>
  <c r="N62" i="9"/>
  <c r="S62" i="9"/>
  <c r="R62" i="9"/>
  <c r="I62" i="9"/>
  <c r="M62" i="9"/>
  <c r="P62" i="9"/>
  <c r="O62" i="9"/>
  <c r="D62" i="9"/>
  <c r="N127" i="9"/>
  <c r="I127" i="9"/>
  <c r="J127" i="9"/>
  <c r="K127" i="9"/>
  <c r="O127" i="9"/>
  <c r="R127" i="9"/>
  <c r="L127" i="9"/>
  <c r="P127" i="9"/>
  <c r="H127" i="9"/>
  <c r="Q127" i="9"/>
  <c r="S127" i="9"/>
  <c r="M127" i="9"/>
  <c r="D127" i="9"/>
  <c r="O60" i="9"/>
  <c r="H60" i="9"/>
  <c r="K60" i="9"/>
  <c r="Q60" i="9"/>
  <c r="I60" i="9"/>
  <c r="N60" i="9"/>
  <c r="S60" i="9"/>
  <c r="P60" i="9"/>
  <c r="L60" i="9"/>
  <c r="J60" i="9"/>
  <c r="M60" i="9"/>
  <c r="R60" i="9"/>
  <c r="D60" i="9"/>
  <c r="X82" i="9"/>
  <c r="X147" i="9"/>
  <c r="X37" i="9"/>
  <c r="X102" i="9"/>
  <c r="X167" i="9"/>
  <c r="X42" i="9"/>
  <c r="X74" i="9"/>
  <c r="X139" i="9"/>
  <c r="X188" i="9"/>
  <c r="X78" i="9"/>
  <c r="X143" i="9"/>
  <c r="X33" i="9"/>
  <c r="X98" i="9"/>
  <c r="X163" i="9"/>
  <c r="X53" i="9"/>
  <c r="X118" i="9"/>
  <c r="X183" i="9"/>
  <c r="X105" i="9"/>
  <c r="X26" i="9"/>
  <c r="X91" i="9"/>
  <c r="X76" i="9"/>
  <c r="X30" i="9"/>
  <c r="X95" i="9"/>
  <c r="X140" i="9"/>
  <c r="X50" i="9"/>
  <c r="X115" i="9"/>
  <c r="X44" i="9"/>
  <c r="X70" i="9"/>
  <c r="X135" i="9"/>
  <c r="X124" i="9"/>
  <c r="X43" i="9"/>
  <c r="X24" i="9"/>
  <c r="X173" i="9"/>
  <c r="X47" i="9"/>
  <c r="X40" i="9"/>
  <c r="X193" i="9"/>
  <c r="X67" i="9"/>
  <c r="X120" i="9"/>
  <c r="X22" i="9"/>
  <c r="X87" i="9"/>
  <c r="X200" i="9"/>
  <c r="L121" i="9"/>
  <c r="O121" i="9"/>
  <c r="H121" i="9"/>
  <c r="K121" i="9"/>
  <c r="S121" i="9"/>
  <c r="Q121" i="9"/>
  <c r="I121" i="9"/>
  <c r="M121" i="9"/>
  <c r="R121" i="9"/>
  <c r="J121" i="9"/>
  <c r="N121" i="9"/>
  <c r="P121" i="9"/>
  <c r="D121" i="9"/>
  <c r="P186" i="9"/>
  <c r="R186" i="9"/>
  <c r="L186" i="9"/>
  <c r="N186" i="9"/>
  <c r="H186" i="9"/>
  <c r="Q186" i="9"/>
  <c r="J186" i="9"/>
  <c r="S186" i="9"/>
  <c r="M186" i="9"/>
  <c r="O186" i="9"/>
  <c r="I186" i="9"/>
  <c r="K186" i="9"/>
  <c r="D186" i="9"/>
  <c r="O125" i="9"/>
  <c r="S125" i="9"/>
  <c r="Q125" i="9"/>
  <c r="J125" i="9"/>
  <c r="P125" i="9"/>
  <c r="L125" i="9"/>
  <c r="K125" i="9"/>
  <c r="N125" i="9"/>
  <c r="R125" i="9"/>
  <c r="H125" i="9"/>
  <c r="I125" i="9"/>
  <c r="M125" i="9"/>
  <c r="D125" i="9"/>
  <c r="O190" i="9"/>
  <c r="I190" i="9"/>
  <c r="K190" i="9"/>
  <c r="P190" i="9"/>
  <c r="R190" i="9"/>
  <c r="L190" i="9"/>
  <c r="N190" i="9"/>
  <c r="H190" i="9"/>
  <c r="Q190" i="9"/>
  <c r="J190" i="9"/>
  <c r="S190" i="9"/>
  <c r="M190" i="9"/>
  <c r="D190" i="9"/>
  <c r="R36" i="9"/>
  <c r="J36" i="9"/>
  <c r="N36" i="9"/>
  <c r="P36" i="9"/>
  <c r="O36" i="9"/>
  <c r="S36" i="9"/>
  <c r="L36" i="9"/>
  <c r="K36" i="9"/>
  <c r="H36" i="9"/>
  <c r="Q36" i="9"/>
  <c r="I36" i="9"/>
  <c r="M36" i="9"/>
  <c r="D36" i="9"/>
  <c r="J116" i="9"/>
  <c r="H116" i="9"/>
  <c r="L116" i="9"/>
  <c r="S116" i="9"/>
  <c r="I116" i="9"/>
  <c r="Q116" i="9"/>
  <c r="O116" i="9"/>
  <c r="N116" i="9"/>
  <c r="M116" i="9"/>
  <c r="P116" i="9"/>
  <c r="R116" i="9"/>
  <c r="K116" i="9"/>
  <c r="D116" i="9"/>
  <c r="N165" i="9"/>
  <c r="R165" i="9"/>
  <c r="J165" i="9"/>
  <c r="S165" i="9"/>
  <c r="P165" i="9"/>
  <c r="O165" i="9"/>
  <c r="H165" i="9"/>
  <c r="L165" i="9"/>
  <c r="K165" i="9"/>
  <c r="M165" i="9"/>
  <c r="Q165" i="9"/>
  <c r="I165" i="9"/>
  <c r="D165" i="9"/>
  <c r="I39" i="9"/>
  <c r="K39" i="9"/>
  <c r="O39" i="9"/>
  <c r="R39" i="9"/>
  <c r="L39" i="9"/>
  <c r="P39" i="9"/>
  <c r="N39" i="9"/>
  <c r="H39" i="9"/>
  <c r="Q39" i="9"/>
  <c r="S39" i="9"/>
  <c r="M39" i="9"/>
  <c r="J39" i="9"/>
  <c r="D39" i="9"/>
  <c r="Q196" i="9"/>
  <c r="J196" i="9"/>
  <c r="H196" i="9"/>
  <c r="O196" i="9"/>
  <c r="S196" i="9"/>
  <c r="M196" i="9"/>
  <c r="K196" i="9"/>
  <c r="P196" i="9"/>
  <c r="I196" i="9"/>
  <c r="L196" i="9"/>
  <c r="R196" i="9"/>
  <c r="N196" i="9"/>
  <c r="D196" i="9"/>
  <c r="Q161" i="9"/>
  <c r="P161" i="9"/>
  <c r="J161" i="9"/>
  <c r="M161" i="9"/>
  <c r="N161" i="9"/>
  <c r="K161" i="9"/>
  <c r="H161" i="9"/>
  <c r="L161" i="9"/>
  <c r="I161" i="9"/>
  <c r="O161" i="9"/>
  <c r="S161" i="9"/>
  <c r="R161" i="9"/>
  <c r="D161" i="9"/>
  <c r="M55" i="9"/>
  <c r="J55" i="9"/>
  <c r="R55" i="9"/>
  <c r="I55" i="9"/>
  <c r="S55" i="9"/>
  <c r="P55" i="9"/>
  <c r="N55" i="9"/>
  <c r="K55" i="9"/>
  <c r="H55" i="9"/>
  <c r="L55" i="9"/>
  <c r="Q55" i="9"/>
  <c r="O55" i="9"/>
  <c r="D55" i="9"/>
  <c r="N80" i="9"/>
  <c r="H80" i="9"/>
  <c r="L80" i="9"/>
  <c r="R80" i="9"/>
  <c r="Q80" i="9"/>
  <c r="J80" i="9"/>
  <c r="I80" i="9"/>
  <c r="M80" i="9"/>
  <c r="P80" i="9"/>
  <c r="O80" i="9"/>
  <c r="S80" i="9"/>
  <c r="K80" i="9"/>
  <c r="D80" i="9"/>
  <c r="P113" i="9"/>
  <c r="J113" i="9"/>
  <c r="N113" i="9"/>
  <c r="L113" i="9"/>
  <c r="O113" i="9"/>
  <c r="H113" i="9"/>
  <c r="Q113" i="9"/>
  <c r="K113" i="9"/>
  <c r="S113" i="9"/>
  <c r="R113" i="9"/>
  <c r="I113" i="9"/>
  <c r="M113" i="9"/>
  <c r="D113" i="9"/>
  <c r="M198" i="9"/>
  <c r="H198" i="9"/>
  <c r="L198" i="9"/>
  <c r="S198" i="9"/>
  <c r="I198" i="9"/>
  <c r="Q198" i="9"/>
  <c r="O198" i="9"/>
  <c r="N198" i="9"/>
  <c r="R198" i="9"/>
  <c r="P198" i="9"/>
  <c r="J198" i="9"/>
  <c r="K198" i="9"/>
  <c r="D198" i="9"/>
  <c r="S185" i="9"/>
  <c r="P185" i="9"/>
  <c r="O185" i="9"/>
  <c r="H185" i="9"/>
  <c r="L185" i="9"/>
  <c r="K185" i="9"/>
  <c r="M185" i="9"/>
  <c r="Q185" i="9"/>
  <c r="I185" i="9"/>
  <c r="N185" i="9"/>
  <c r="R185" i="9"/>
  <c r="J185" i="9"/>
  <c r="D185" i="9"/>
  <c r="R189" i="9"/>
  <c r="J189" i="9"/>
  <c r="N189" i="9"/>
  <c r="P189" i="9"/>
  <c r="O189" i="9"/>
  <c r="S189" i="9"/>
  <c r="L189" i="9"/>
  <c r="K189" i="9"/>
  <c r="H189" i="9"/>
  <c r="Q189" i="9"/>
  <c r="I189" i="9"/>
  <c r="M189" i="9"/>
  <c r="D189" i="9"/>
  <c r="K83" i="9"/>
  <c r="P83" i="9"/>
  <c r="S83" i="9"/>
  <c r="H83" i="9"/>
  <c r="N83" i="9"/>
  <c r="R83" i="9"/>
  <c r="O83" i="9"/>
  <c r="Q83" i="9"/>
  <c r="J83" i="9"/>
  <c r="I83" i="9"/>
  <c r="M83" i="9"/>
  <c r="L83" i="9"/>
  <c r="D83" i="9"/>
  <c r="J57" i="9"/>
  <c r="O57" i="9"/>
  <c r="Q57" i="9"/>
  <c r="I57" i="9"/>
  <c r="M57" i="9"/>
  <c r="L57" i="9"/>
  <c r="K57" i="9"/>
  <c r="P57" i="9"/>
  <c r="S57" i="9"/>
  <c r="R57" i="9"/>
  <c r="H57" i="9"/>
  <c r="N57" i="9"/>
  <c r="D57" i="9"/>
  <c r="H122" i="9"/>
  <c r="L122" i="9"/>
  <c r="P122" i="9"/>
  <c r="M122" i="9"/>
  <c r="N122" i="9"/>
  <c r="I122" i="9"/>
  <c r="J122" i="9"/>
  <c r="R122" i="9"/>
  <c r="S122" i="9"/>
  <c r="K122" i="9"/>
  <c r="O122" i="9"/>
  <c r="Q122" i="9"/>
  <c r="D122" i="9"/>
  <c r="S187" i="9"/>
  <c r="P187" i="9"/>
  <c r="O187" i="9"/>
  <c r="H187" i="9"/>
  <c r="L187" i="9"/>
  <c r="K187" i="9"/>
  <c r="M187" i="9"/>
  <c r="Q187" i="9"/>
  <c r="I187" i="9"/>
  <c r="N187" i="9"/>
  <c r="R187" i="9"/>
  <c r="J187" i="9"/>
  <c r="D187" i="9"/>
  <c r="R61" i="9"/>
  <c r="H61" i="9"/>
  <c r="N61" i="9"/>
  <c r="Q61" i="9"/>
  <c r="J61" i="9"/>
  <c r="O61" i="9"/>
  <c r="L61" i="9"/>
  <c r="I61" i="9"/>
  <c r="M61" i="9"/>
  <c r="S61" i="9"/>
  <c r="K61" i="9"/>
  <c r="P61" i="9"/>
  <c r="D61" i="9"/>
  <c r="R126" i="9"/>
  <c r="I126" i="9"/>
  <c r="M126" i="9"/>
  <c r="H126" i="9"/>
  <c r="J126" i="9"/>
  <c r="N126" i="9"/>
  <c r="K126" i="9"/>
  <c r="O126" i="9"/>
  <c r="S126" i="9"/>
  <c r="Q126" i="9"/>
  <c r="L126" i="9"/>
  <c r="P126" i="9"/>
  <c r="D126" i="9"/>
  <c r="I191" i="9"/>
  <c r="M191" i="9"/>
  <c r="Q191" i="9"/>
  <c r="J191" i="9"/>
  <c r="N191" i="9"/>
  <c r="R191" i="9"/>
  <c r="O191" i="9"/>
  <c r="S191" i="9"/>
  <c r="P191" i="9"/>
  <c r="H191" i="9"/>
  <c r="L191" i="9"/>
  <c r="K191" i="9"/>
  <c r="D191" i="9"/>
  <c r="R81" i="9"/>
  <c r="S81" i="9"/>
  <c r="J81" i="9"/>
  <c r="K81" i="9"/>
  <c r="O81" i="9"/>
  <c r="P81" i="9"/>
  <c r="M81" i="9"/>
  <c r="Q81" i="9"/>
  <c r="I81" i="9"/>
  <c r="N81" i="9"/>
  <c r="H81" i="9"/>
  <c r="L81" i="9"/>
  <c r="D81" i="9"/>
  <c r="X146" i="9"/>
  <c r="X48" i="9"/>
  <c r="X101" i="9"/>
  <c r="X166" i="9"/>
  <c r="X128" i="9"/>
  <c r="X73" i="9"/>
  <c r="X138" i="9"/>
  <c r="X203" i="9"/>
  <c r="X77" i="9"/>
  <c r="X142" i="9"/>
  <c r="X32" i="9"/>
  <c r="X97" i="9"/>
  <c r="X162" i="9"/>
  <c r="X112" i="9"/>
  <c r="X117" i="9"/>
  <c r="X182" i="9"/>
  <c r="X192" i="9"/>
  <c r="X25" i="9"/>
  <c r="X90" i="9"/>
  <c r="X155" i="9"/>
  <c r="X29" i="9"/>
  <c r="X94" i="9"/>
  <c r="X159" i="9"/>
  <c r="X49" i="9"/>
  <c r="X114" i="9"/>
  <c r="X179" i="9"/>
  <c r="X69" i="9"/>
  <c r="X134" i="9"/>
  <c r="X199" i="9"/>
  <c r="X41" i="9"/>
  <c r="X107" i="9"/>
  <c r="X92" i="9"/>
  <c r="X46" i="9"/>
  <c r="X111" i="9"/>
  <c r="X156" i="9"/>
  <c r="X66" i="9"/>
  <c r="X131" i="9"/>
  <c r="X86" i="9"/>
  <c r="X151" i="9"/>
  <c r="S137" i="9"/>
  <c r="R137" i="9"/>
  <c r="J137" i="9"/>
  <c r="O137" i="9"/>
  <c r="I137" i="9"/>
  <c r="K137" i="9"/>
  <c r="P137" i="9"/>
  <c r="H137" i="9"/>
  <c r="L137" i="9"/>
  <c r="N137" i="9"/>
  <c r="M137" i="9"/>
  <c r="Q137" i="9"/>
  <c r="D137" i="9"/>
  <c r="L141" i="9"/>
  <c r="P141" i="9"/>
  <c r="N141" i="9"/>
  <c r="H141" i="9"/>
  <c r="Q141" i="9"/>
  <c r="J141" i="9"/>
  <c r="M141" i="9"/>
  <c r="R141" i="9"/>
  <c r="S141" i="9"/>
  <c r="K141" i="9"/>
  <c r="O141" i="9"/>
  <c r="I141" i="9"/>
  <c r="D141" i="9"/>
  <c r="J35" i="9"/>
  <c r="S35" i="9"/>
  <c r="M35" i="9"/>
  <c r="K35" i="9"/>
  <c r="O35" i="9"/>
  <c r="I35" i="9"/>
  <c r="L35" i="9"/>
  <c r="P35" i="9"/>
  <c r="R35" i="9"/>
  <c r="Q35" i="9"/>
  <c r="N35" i="9"/>
  <c r="H35" i="9"/>
  <c r="D35" i="9"/>
  <c r="J72" i="9"/>
  <c r="N72" i="9"/>
  <c r="H72" i="9"/>
  <c r="K72" i="9"/>
  <c r="O72" i="9"/>
  <c r="S72" i="9"/>
  <c r="L72" i="9"/>
  <c r="P72" i="9"/>
  <c r="Q72" i="9"/>
  <c r="I72" i="9"/>
  <c r="M72" i="9"/>
  <c r="R72" i="9"/>
  <c r="D72" i="9"/>
  <c r="I93" i="9"/>
  <c r="M93" i="9"/>
  <c r="Q93" i="9"/>
  <c r="J93" i="9"/>
  <c r="N93" i="9"/>
  <c r="R93" i="9"/>
  <c r="P93" i="9"/>
  <c r="O93" i="9"/>
  <c r="S93" i="9"/>
  <c r="K93" i="9"/>
  <c r="H93" i="9"/>
  <c r="L93" i="9"/>
  <c r="D93" i="9"/>
  <c r="I178" i="9"/>
  <c r="K178" i="9"/>
  <c r="O178" i="9"/>
  <c r="R178" i="9"/>
  <c r="L178" i="9"/>
  <c r="P178" i="9"/>
  <c r="N178" i="9"/>
  <c r="H178" i="9"/>
  <c r="Q178" i="9"/>
  <c r="S178" i="9"/>
  <c r="M178" i="9"/>
  <c r="J178" i="9"/>
  <c r="D178" i="9"/>
  <c r="I68" i="9"/>
  <c r="M68" i="9"/>
  <c r="R68" i="9"/>
  <c r="J68" i="9"/>
  <c r="N68" i="9"/>
  <c r="L68" i="9"/>
  <c r="K68" i="9"/>
  <c r="O68" i="9"/>
  <c r="S68" i="9"/>
  <c r="P68" i="9"/>
  <c r="H68" i="9"/>
  <c r="Q68" i="9"/>
  <c r="D68" i="9"/>
  <c r="S45" i="9"/>
  <c r="L45" i="9"/>
  <c r="J45" i="9"/>
  <c r="O45" i="9"/>
  <c r="M45" i="9"/>
  <c r="Q45" i="9"/>
  <c r="I45" i="9"/>
  <c r="R45" i="9"/>
  <c r="K45" i="9"/>
  <c r="N45" i="9"/>
  <c r="H45" i="9"/>
  <c r="P45" i="9"/>
  <c r="D45" i="9"/>
  <c r="H110" i="9"/>
  <c r="L110" i="9"/>
  <c r="R110" i="9"/>
  <c r="S110" i="9"/>
  <c r="Q110" i="9"/>
  <c r="J110" i="9"/>
  <c r="I110" i="9"/>
  <c r="N110" i="9"/>
  <c r="O110" i="9"/>
  <c r="M110" i="9"/>
  <c r="K110" i="9"/>
  <c r="P110" i="9"/>
  <c r="D110" i="9"/>
  <c r="S175" i="9"/>
  <c r="P175" i="9"/>
  <c r="O175" i="9"/>
  <c r="H175" i="9"/>
  <c r="L175" i="9"/>
  <c r="K175" i="9"/>
  <c r="M175" i="9"/>
  <c r="Q175" i="9"/>
  <c r="I175" i="9"/>
  <c r="N175" i="9"/>
  <c r="R175" i="9"/>
  <c r="J175" i="9"/>
  <c r="D175" i="9"/>
  <c r="O65" i="9"/>
  <c r="S65" i="9"/>
  <c r="Q65" i="9"/>
  <c r="K65" i="9"/>
  <c r="H65" i="9"/>
  <c r="M65" i="9"/>
  <c r="P65" i="9"/>
  <c r="J65" i="9"/>
  <c r="N65" i="9"/>
  <c r="R65" i="9"/>
  <c r="I65" i="9"/>
  <c r="L65" i="9"/>
  <c r="D65" i="9"/>
  <c r="J130" i="9"/>
  <c r="N130" i="9"/>
  <c r="L130" i="9"/>
  <c r="K130" i="9"/>
  <c r="O130" i="9"/>
  <c r="S130" i="9"/>
  <c r="P130" i="9"/>
  <c r="H130" i="9"/>
  <c r="Q130" i="9"/>
  <c r="I130" i="9"/>
  <c r="M130" i="9"/>
  <c r="R130" i="9"/>
  <c r="D130" i="9"/>
  <c r="S195" i="9"/>
  <c r="P195" i="9"/>
  <c r="O195" i="9"/>
  <c r="H195" i="9"/>
  <c r="L195" i="9"/>
  <c r="K195" i="9"/>
  <c r="M195" i="9"/>
  <c r="Q195" i="9"/>
  <c r="I195" i="9"/>
  <c r="N195" i="9"/>
  <c r="R195" i="9"/>
  <c r="J195" i="9"/>
  <c r="D195" i="9"/>
  <c r="I85" i="9"/>
  <c r="S85" i="9"/>
  <c r="P85" i="9"/>
  <c r="H85" i="9"/>
  <c r="N85" i="9"/>
  <c r="K85" i="9"/>
  <c r="O85" i="9"/>
  <c r="R85" i="9"/>
  <c r="Q85" i="9"/>
  <c r="L85" i="9"/>
  <c r="M85" i="9"/>
  <c r="J85" i="9"/>
  <c r="D85" i="9"/>
  <c r="P150" i="9"/>
  <c r="Q150" i="9"/>
  <c r="L150" i="9"/>
  <c r="I150" i="9"/>
  <c r="M150" i="9"/>
  <c r="R150" i="9"/>
  <c r="J150" i="9"/>
  <c r="N150" i="9"/>
  <c r="H150" i="9"/>
  <c r="O150" i="9"/>
  <c r="S150" i="9"/>
  <c r="K150" i="9"/>
  <c r="D150" i="9"/>
  <c r="K64" i="9"/>
  <c r="O64" i="9"/>
  <c r="R64" i="9"/>
  <c r="I64" i="9"/>
  <c r="N64" i="9"/>
  <c r="Q64" i="9"/>
  <c r="P64" i="9"/>
  <c r="L64" i="9"/>
  <c r="S64" i="9"/>
  <c r="H64" i="9"/>
  <c r="M64" i="9"/>
  <c r="J64" i="9"/>
  <c r="D64" i="9"/>
  <c r="H7" i="9"/>
  <c r="P7" i="9"/>
  <c r="R7" i="9"/>
  <c r="O7" i="9"/>
  <c r="N7" i="9"/>
  <c r="I7" i="9"/>
  <c r="J7" i="9"/>
  <c r="M7" i="9"/>
  <c r="S7" i="9"/>
  <c r="K7" i="9"/>
  <c r="Q7" i="9"/>
  <c r="L7" i="9"/>
  <c r="Q145" i="9" l="1"/>
  <c r="K145" i="9"/>
  <c r="S145" i="9"/>
  <c r="P145" i="9"/>
  <c r="K133" i="9"/>
  <c r="I133" i="9"/>
  <c r="S133" i="9"/>
  <c r="Q100" i="9"/>
  <c r="I100" i="9"/>
  <c r="S100" i="9"/>
  <c r="J145" i="9"/>
  <c r="I145" i="9"/>
  <c r="N145" i="9"/>
  <c r="L145" i="9"/>
  <c r="N133" i="9"/>
  <c r="O133" i="9"/>
  <c r="L133" i="9"/>
  <c r="D100" i="9"/>
  <c r="R100" i="9"/>
  <c r="O100" i="9"/>
  <c r="J100" i="9"/>
  <c r="D145" i="9"/>
  <c r="H145" i="9"/>
  <c r="O145" i="9"/>
  <c r="R145" i="9"/>
  <c r="D133" i="9"/>
  <c r="R133" i="9"/>
  <c r="M133" i="9"/>
  <c r="N100" i="9"/>
  <c r="L100" i="9"/>
  <c r="Q154" i="9"/>
  <c r="J154" i="9"/>
  <c r="P154" i="9"/>
  <c r="O154" i="9"/>
  <c r="M154" i="9"/>
  <c r="R154" i="9"/>
  <c r="D154" i="9"/>
  <c r="L154" i="9"/>
  <c r="H154" i="9"/>
  <c r="K111" i="9"/>
  <c r="S111" i="9"/>
  <c r="L111" i="9"/>
  <c r="H111" i="9"/>
  <c r="P111" i="9"/>
  <c r="Q111" i="9"/>
  <c r="I111" i="9"/>
  <c r="M111" i="9"/>
  <c r="R111" i="9"/>
  <c r="J111" i="9"/>
  <c r="N111" i="9"/>
  <c r="O111" i="9"/>
  <c r="D111" i="9"/>
  <c r="K41" i="9"/>
  <c r="O41" i="9"/>
  <c r="I41" i="9"/>
  <c r="R41" i="9"/>
  <c r="L41" i="9"/>
  <c r="P41" i="9"/>
  <c r="H41" i="9"/>
  <c r="Q41" i="9"/>
  <c r="N41" i="9"/>
  <c r="M41" i="9"/>
  <c r="J41" i="9"/>
  <c r="S41" i="9"/>
  <c r="D41" i="9"/>
  <c r="P179" i="9"/>
  <c r="O179" i="9"/>
  <c r="S179" i="9"/>
  <c r="L179" i="9"/>
  <c r="K179" i="9"/>
  <c r="H179" i="9"/>
  <c r="Q179" i="9"/>
  <c r="I179" i="9"/>
  <c r="M179" i="9"/>
  <c r="R179" i="9"/>
  <c r="J179" i="9"/>
  <c r="N179" i="9"/>
  <c r="D179" i="9"/>
  <c r="R94" i="9"/>
  <c r="L94" i="9"/>
  <c r="P94" i="9"/>
  <c r="N94" i="9"/>
  <c r="H94" i="9"/>
  <c r="Q94" i="9"/>
  <c r="S94" i="9"/>
  <c r="M94" i="9"/>
  <c r="J94" i="9"/>
  <c r="I94" i="9"/>
  <c r="K94" i="9"/>
  <c r="O94" i="9"/>
  <c r="D94" i="9"/>
  <c r="K25" i="9"/>
  <c r="O25" i="9"/>
  <c r="I25" i="9"/>
  <c r="R25" i="9"/>
  <c r="L25" i="9"/>
  <c r="P25" i="9"/>
  <c r="H25" i="9"/>
  <c r="Q25" i="9"/>
  <c r="N25" i="9"/>
  <c r="M25" i="9"/>
  <c r="J25" i="9"/>
  <c r="S25" i="9"/>
  <c r="D25" i="9"/>
  <c r="O112" i="9"/>
  <c r="J112" i="9"/>
  <c r="I112" i="9"/>
  <c r="P112" i="9"/>
  <c r="N112" i="9"/>
  <c r="K112" i="9"/>
  <c r="M112" i="9"/>
  <c r="H112" i="9"/>
  <c r="L112" i="9"/>
  <c r="S112" i="9"/>
  <c r="R112" i="9"/>
  <c r="Q112" i="9"/>
  <c r="D112" i="9"/>
  <c r="K142" i="9"/>
  <c r="O142" i="9"/>
  <c r="S142" i="9"/>
  <c r="L142" i="9"/>
  <c r="P142" i="9"/>
  <c r="Q142" i="9"/>
  <c r="I142" i="9"/>
  <c r="M142" i="9"/>
  <c r="R142" i="9"/>
  <c r="J142" i="9"/>
  <c r="N142" i="9"/>
  <c r="H142" i="9"/>
  <c r="D142" i="9"/>
  <c r="K73" i="9"/>
  <c r="O73" i="9"/>
  <c r="R73" i="9"/>
  <c r="L73" i="9"/>
  <c r="P73" i="9"/>
  <c r="H73" i="9"/>
  <c r="Q73" i="9"/>
  <c r="S73" i="9"/>
  <c r="M73" i="9"/>
  <c r="N73" i="9"/>
  <c r="I73" i="9"/>
  <c r="J73" i="9"/>
  <c r="D73" i="9"/>
  <c r="Q48" i="9"/>
  <c r="L48" i="9"/>
  <c r="P48" i="9"/>
  <c r="M48" i="9"/>
  <c r="R48" i="9"/>
  <c r="I48" i="9"/>
  <c r="N48" i="9"/>
  <c r="H48" i="9"/>
  <c r="J48" i="9"/>
  <c r="S48" i="9"/>
  <c r="K48" i="9"/>
  <c r="O48" i="9"/>
  <c r="D48" i="9"/>
  <c r="P87" i="9"/>
  <c r="L87" i="9"/>
  <c r="K87" i="9"/>
  <c r="N87" i="9"/>
  <c r="R87" i="9"/>
  <c r="H87" i="9"/>
  <c r="S87" i="9"/>
  <c r="Q87" i="9"/>
  <c r="O87" i="9"/>
  <c r="I87" i="9"/>
  <c r="M87" i="9"/>
  <c r="J87" i="9"/>
  <c r="D87" i="9"/>
  <c r="M193" i="9"/>
  <c r="Q193" i="9"/>
  <c r="I193" i="9"/>
  <c r="N193" i="9"/>
  <c r="R193" i="9"/>
  <c r="J193" i="9"/>
  <c r="S193" i="9"/>
  <c r="P193" i="9"/>
  <c r="O193" i="9"/>
  <c r="H193" i="9"/>
  <c r="L193" i="9"/>
  <c r="K193" i="9"/>
  <c r="D193" i="9"/>
  <c r="M24" i="9"/>
  <c r="Q24" i="9"/>
  <c r="I24" i="9"/>
  <c r="N24" i="9"/>
  <c r="R24" i="9"/>
  <c r="J24" i="9"/>
  <c r="S24" i="9"/>
  <c r="P24" i="9"/>
  <c r="O24" i="9"/>
  <c r="H24" i="9"/>
  <c r="L24" i="9"/>
  <c r="K24" i="9"/>
  <c r="D24" i="9"/>
  <c r="I70" i="9"/>
  <c r="M70" i="9"/>
  <c r="R70" i="9"/>
  <c r="J70" i="9"/>
  <c r="N70" i="9"/>
  <c r="H70" i="9"/>
  <c r="O70" i="9"/>
  <c r="S70" i="9"/>
  <c r="K70" i="9"/>
  <c r="P70" i="9"/>
  <c r="Q70" i="9"/>
  <c r="L70" i="9"/>
  <c r="D70" i="9"/>
  <c r="M140" i="9"/>
  <c r="R140" i="9"/>
  <c r="I140" i="9"/>
  <c r="N140" i="9"/>
  <c r="H140" i="9"/>
  <c r="J140" i="9"/>
  <c r="S140" i="9"/>
  <c r="K140" i="9"/>
  <c r="O140" i="9"/>
  <c r="Q140" i="9"/>
  <c r="L140" i="9"/>
  <c r="P140" i="9"/>
  <c r="D140" i="9"/>
  <c r="I91" i="9"/>
  <c r="M91" i="9"/>
  <c r="Q91" i="9"/>
  <c r="J91" i="9"/>
  <c r="N91" i="9"/>
  <c r="R91" i="9"/>
  <c r="O91" i="9"/>
  <c r="S91" i="9"/>
  <c r="P91" i="9"/>
  <c r="H91" i="9"/>
  <c r="L91" i="9"/>
  <c r="K91" i="9"/>
  <c r="D91" i="9"/>
  <c r="P118" i="9"/>
  <c r="H118" i="9"/>
  <c r="L118" i="9"/>
  <c r="R118" i="9"/>
  <c r="Q118" i="9"/>
  <c r="J118" i="9"/>
  <c r="S118" i="9"/>
  <c r="M118" i="9"/>
  <c r="N118" i="9"/>
  <c r="O118" i="9"/>
  <c r="I118" i="9"/>
  <c r="K118" i="9"/>
  <c r="D118" i="9"/>
  <c r="S33" i="9"/>
  <c r="M33" i="9"/>
  <c r="J33" i="9"/>
  <c r="I33" i="9"/>
  <c r="K33" i="9"/>
  <c r="O33" i="9"/>
  <c r="R33" i="9"/>
  <c r="L33" i="9"/>
  <c r="P33" i="9"/>
  <c r="N33" i="9"/>
  <c r="H33" i="9"/>
  <c r="Q33" i="9"/>
  <c r="D33" i="9"/>
  <c r="P139" i="9"/>
  <c r="N139" i="9"/>
  <c r="L139" i="9"/>
  <c r="J139" i="9"/>
  <c r="H139" i="9"/>
  <c r="Q139" i="9"/>
  <c r="S139" i="9"/>
  <c r="M139" i="9"/>
  <c r="R139" i="9"/>
  <c r="O139" i="9"/>
  <c r="I139" i="9"/>
  <c r="K139" i="9"/>
  <c r="D139" i="9"/>
  <c r="R102" i="9"/>
  <c r="L102" i="9"/>
  <c r="P102" i="9"/>
  <c r="H102" i="9"/>
  <c r="Q102" i="9"/>
  <c r="N102" i="9"/>
  <c r="M102" i="9"/>
  <c r="J102" i="9"/>
  <c r="S102" i="9"/>
  <c r="K102" i="9"/>
  <c r="O102" i="9"/>
  <c r="I102" i="9"/>
  <c r="D102" i="9"/>
  <c r="H132" i="9"/>
  <c r="J132" i="9"/>
  <c r="N132" i="9"/>
  <c r="K132" i="9"/>
  <c r="O132" i="9"/>
  <c r="S132" i="9"/>
  <c r="Q132" i="9"/>
  <c r="L132" i="9"/>
  <c r="P132" i="9"/>
  <c r="R132" i="9"/>
  <c r="I132" i="9"/>
  <c r="M132" i="9"/>
  <c r="D132" i="9"/>
  <c r="I194" i="9"/>
  <c r="K194" i="9"/>
  <c r="O194" i="9"/>
  <c r="R194" i="9"/>
  <c r="L194" i="9"/>
  <c r="P194" i="9"/>
  <c r="N194" i="9"/>
  <c r="H194" i="9"/>
  <c r="Q194" i="9"/>
  <c r="S194" i="9"/>
  <c r="M194" i="9"/>
  <c r="J194" i="9"/>
  <c r="D194" i="9"/>
  <c r="I109" i="9"/>
  <c r="M109" i="9"/>
  <c r="Q109" i="9"/>
  <c r="J109" i="9"/>
  <c r="N109" i="9"/>
  <c r="R109" i="9"/>
  <c r="P109" i="9"/>
  <c r="O109" i="9"/>
  <c r="S109" i="9"/>
  <c r="K109" i="9"/>
  <c r="H109" i="9"/>
  <c r="L109" i="9"/>
  <c r="D109" i="9"/>
  <c r="M71" i="9"/>
  <c r="R71" i="9"/>
  <c r="S71" i="9"/>
  <c r="K71" i="9"/>
  <c r="O71" i="9"/>
  <c r="I71" i="9"/>
  <c r="L71" i="9"/>
  <c r="P71" i="9"/>
  <c r="N71" i="9"/>
  <c r="H71" i="9"/>
  <c r="Q71" i="9"/>
  <c r="J71" i="9"/>
  <c r="D71" i="9"/>
  <c r="M177" i="9"/>
  <c r="Q177" i="9"/>
  <c r="I177" i="9"/>
  <c r="N177" i="9"/>
  <c r="R177" i="9"/>
  <c r="J177" i="9"/>
  <c r="S177" i="9"/>
  <c r="P177" i="9"/>
  <c r="O177" i="9"/>
  <c r="H177" i="9"/>
  <c r="L177" i="9"/>
  <c r="K177" i="9"/>
  <c r="D177" i="9"/>
  <c r="L148" i="9"/>
  <c r="P148" i="9"/>
  <c r="Q148" i="9"/>
  <c r="I148" i="9"/>
  <c r="M148" i="9"/>
  <c r="R148" i="9"/>
  <c r="J148" i="9"/>
  <c r="N148" i="9"/>
  <c r="H148" i="9"/>
  <c r="K148" i="9"/>
  <c r="O148" i="9"/>
  <c r="S148" i="9"/>
  <c r="D148" i="9"/>
  <c r="I119" i="9"/>
  <c r="M119" i="9"/>
  <c r="R119" i="9"/>
  <c r="J119" i="9"/>
  <c r="N119" i="9"/>
  <c r="O119" i="9"/>
  <c r="K119" i="9"/>
  <c r="S119" i="9"/>
  <c r="L119" i="9"/>
  <c r="P119" i="9"/>
  <c r="H119" i="9"/>
  <c r="Q119" i="9"/>
  <c r="D119" i="9"/>
  <c r="R34" i="9"/>
  <c r="J34" i="9"/>
  <c r="N34" i="9"/>
  <c r="P34" i="9"/>
  <c r="O34" i="9"/>
  <c r="S34" i="9"/>
  <c r="L34" i="9"/>
  <c r="K34" i="9"/>
  <c r="H34" i="9"/>
  <c r="Q34" i="9"/>
  <c r="I34" i="9"/>
  <c r="M34" i="9"/>
  <c r="D34" i="9"/>
  <c r="S131" i="9"/>
  <c r="M131" i="9"/>
  <c r="R131" i="9"/>
  <c r="I131" i="9"/>
  <c r="K131" i="9"/>
  <c r="O131" i="9"/>
  <c r="N131" i="9"/>
  <c r="L131" i="9"/>
  <c r="P131" i="9"/>
  <c r="H131" i="9"/>
  <c r="Q131" i="9"/>
  <c r="J131" i="9"/>
  <c r="D131" i="9"/>
  <c r="M46" i="9"/>
  <c r="R46" i="9"/>
  <c r="I46" i="9"/>
  <c r="N46" i="9"/>
  <c r="H46" i="9"/>
  <c r="J46" i="9"/>
  <c r="S46" i="9"/>
  <c r="K46" i="9"/>
  <c r="O46" i="9"/>
  <c r="Q46" i="9"/>
  <c r="L46" i="9"/>
  <c r="P46" i="9"/>
  <c r="D46" i="9"/>
  <c r="J199" i="9"/>
  <c r="O199" i="9"/>
  <c r="P199" i="9"/>
  <c r="M199" i="9"/>
  <c r="K199" i="9"/>
  <c r="L199" i="9"/>
  <c r="Q199" i="9"/>
  <c r="H199" i="9"/>
  <c r="R199" i="9"/>
  <c r="I199" i="9"/>
  <c r="N199" i="9"/>
  <c r="S199" i="9"/>
  <c r="D199" i="9"/>
  <c r="K114" i="9"/>
  <c r="O114" i="9"/>
  <c r="Q114" i="9"/>
  <c r="H114" i="9"/>
  <c r="L114" i="9"/>
  <c r="P114" i="9"/>
  <c r="M114" i="9"/>
  <c r="N114" i="9"/>
  <c r="I114" i="9"/>
  <c r="R114" i="9"/>
  <c r="J114" i="9"/>
  <c r="S114" i="9"/>
  <c r="D114" i="9"/>
  <c r="R29" i="9"/>
  <c r="L29" i="9"/>
  <c r="P29" i="9"/>
  <c r="N29" i="9"/>
  <c r="H29" i="9"/>
  <c r="Q29" i="9"/>
  <c r="S29" i="9"/>
  <c r="M29" i="9"/>
  <c r="J29" i="9"/>
  <c r="I29" i="9"/>
  <c r="K29" i="9"/>
  <c r="O29" i="9"/>
  <c r="D29" i="9"/>
  <c r="N192" i="9"/>
  <c r="H192" i="9"/>
  <c r="Q192" i="9"/>
  <c r="S192" i="9"/>
  <c r="M192" i="9"/>
  <c r="J192" i="9"/>
  <c r="I192" i="9"/>
  <c r="K192" i="9"/>
  <c r="O192" i="9"/>
  <c r="R192" i="9"/>
  <c r="L192" i="9"/>
  <c r="P192" i="9"/>
  <c r="D192" i="9"/>
  <c r="O162" i="9"/>
  <c r="I162" i="9"/>
  <c r="L162" i="9"/>
  <c r="R162" i="9"/>
  <c r="P162" i="9"/>
  <c r="K162" i="9"/>
  <c r="J162" i="9"/>
  <c r="H162" i="9"/>
  <c r="M162" i="9"/>
  <c r="S162" i="9"/>
  <c r="N162" i="9"/>
  <c r="Q162" i="9"/>
  <c r="D162" i="9"/>
  <c r="H77" i="9"/>
  <c r="Q77" i="9"/>
  <c r="J77" i="9"/>
  <c r="M77" i="9"/>
  <c r="R77" i="9"/>
  <c r="S77" i="9"/>
  <c r="K77" i="9"/>
  <c r="O77" i="9"/>
  <c r="I77" i="9"/>
  <c r="L77" i="9"/>
  <c r="P77" i="9"/>
  <c r="N77" i="9"/>
  <c r="D77" i="9"/>
  <c r="L128" i="9"/>
  <c r="Q128" i="9"/>
  <c r="H128" i="9"/>
  <c r="I128" i="9"/>
  <c r="M128" i="9"/>
  <c r="R128" i="9"/>
  <c r="J128" i="9"/>
  <c r="N128" i="9"/>
  <c r="P128" i="9"/>
  <c r="O128" i="9"/>
  <c r="S128" i="9"/>
  <c r="K128" i="9"/>
  <c r="D128" i="9"/>
  <c r="K146" i="9"/>
  <c r="O146" i="9"/>
  <c r="S146" i="9"/>
  <c r="Q146" i="9"/>
  <c r="P146" i="9"/>
  <c r="H146" i="9"/>
  <c r="R146" i="9"/>
  <c r="I146" i="9"/>
  <c r="M146" i="9"/>
  <c r="L146" i="9"/>
  <c r="J146" i="9"/>
  <c r="N146" i="9"/>
  <c r="D146" i="9"/>
  <c r="Q22" i="9"/>
  <c r="I22" i="9"/>
  <c r="M22" i="9"/>
  <c r="R22" i="9"/>
  <c r="J22" i="9"/>
  <c r="N22" i="9"/>
  <c r="P22" i="9"/>
  <c r="O22" i="9"/>
  <c r="S22" i="9"/>
  <c r="L22" i="9"/>
  <c r="K22" i="9"/>
  <c r="H22" i="9"/>
  <c r="D22" i="9"/>
  <c r="M40" i="9"/>
  <c r="Q40" i="9"/>
  <c r="I40" i="9"/>
  <c r="N40" i="9"/>
  <c r="R40" i="9"/>
  <c r="J40" i="9"/>
  <c r="S40" i="9"/>
  <c r="P40" i="9"/>
  <c r="O40" i="9"/>
  <c r="H40" i="9"/>
  <c r="L40" i="9"/>
  <c r="K40" i="9"/>
  <c r="D40" i="9"/>
  <c r="L43" i="9"/>
  <c r="S43" i="9"/>
  <c r="H43" i="9"/>
  <c r="K43" i="9"/>
  <c r="R43" i="9"/>
  <c r="Q43" i="9"/>
  <c r="N43" i="9"/>
  <c r="I43" i="9"/>
  <c r="O43" i="9"/>
  <c r="J43" i="9"/>
  <c r="P43" i="9"/>
  <c r="M43" i="9"/>
  <c r="D43" i="9"/>
  <c r="P44" i="9"/>
  <c r="I44" i="9"/>
  <c r="Q44" i="9"/>
  <c r="R44" i="9"/>
  <c r="H44" i="9"/>
  <c r="L44" i="9"/>
  <c r="O44" i="9"/>
  <c r="J44" i="9"/>
  <c r="N44" i="9"/>
  <c r="K44" i="9"/>
  <c r="S44" i="9"/>
  <c r="M44" i="9"/>
  <c r="D44" i="9"/>
  <c r="I95" i="9"/>
  <c r="M95" i="9"/>
  <c r="Q95" i="9"/>
  <c r="J95" i="9"/>
  <c r="N95" i="9"/>
  <c r="R95" i="9"/>
  <c r="O95" i="9"/>
  <c r="S95" i="9"/>
  <c r="P95" i="9"/>
  <c r="H95" i="9"/>
  <c r="L95" i="9"/>
  <c r="K95" i="9"/>
  <c r="D95" i="9"/>
  <c r="H26" i="9"/>
  <c r="L26" i="9"/>
  <c r="K26" i="9"/>
  <c r="M26" i="9"/>
  <c r="Q26" i="9"/>
  <c r="I26" i="9"/>
  <c r="N26" i="9"/>
  <c r="R26" i="9"/>
  <c r="J26" i="9"/>
  <c r="S26" i="9"/>
  <c r="P26" i="9"/>
  <c r="O26" i="9"/>
  <c r="D26" i="9"/>
  <c r="L53" i="9"/>
  <c r="I53" i="9"/>
  <c r="M53" i="9"/>
  <c r="S53" i="9"/>
  <c r="K53" i="9"/>
  <c r="P53" i="9"/>
  <c r="R53" i="9"/>
  <c r="H53" i="9"/>
  <c r="N53" i="9"/>
  <c r="Q53" i="9"/>
  <c r="J53" i="9"/>
  <c r="O53" i="9"/>
  <c r="D53" i="9"/>
  <c r="P143" i="9"/>
  <c r="H143" i="9"/>
  <c r="L143" i="9"/>
  <c r="S143" i="9"/>
  <c r="M143" i="9"/>
  <c r="Q143" i="9"/>
  <c r="I143" i="9"/>
  <c r="J143" i="9"/>
  <c r="N143" i="9"/>
  <c r="O143" i="9"/>
  <c r="R143" i="9"/>
  <c r="K143" i="9"/>
  <c r="D143" i="9"/>
  <c r="H74" i="9"/>
  <c r="L74" i="9"/>
  <c r="Q74" i="9"/>
  <c r="I74" i="9"/>
  <c r="M74" i="9"/>
  <c r="R74" i="9"/>
  <c r="J74" i="9"/>
  <c r="N74" i="9"/>
  <c r="P74" i="9"/>
  <c r="K74" i="9"/>
  <c r="O74" i="9"/>
  <c r="S74" i="9"/>
  <c r="D74" i="9"/>
  <c r="K37" i="9"/>
  <c r="O37" i="9"/>
  <c r="I37" i="9"/>
  <c r="L37" i="9"/>
  <c r="P37" i="9"/>
  <c r="R37" i="9"/>
  <c r="Q37" i="9"/>
  <c r="N37" i="9"/>
  <c r="H37" i="9"/>
  <c r="J37" i="9"/>
  <c r="S37" i="9"/>
  <c r="M37" i="9"/>
  <c r="D37" i="9"/>
  <c r="M23" i="9"/>
  <c r="J23" i="9"/>
  <c r="S23" i="9"/>
  <c r="K23" i="9"/>
  <c r="O23" i="9"/>
  <c r="I23" i="9"/>
  <c r="R23" i="9"/>
  <c r="L23" i="9"/>
  <c r="P23" i="9"/>
  <c r="H23" i="9"/>
  <c r="Q23" i="9"/>
  <c r="N23" i="9"/>
  <c r="D23" i="9"/>
  <c r="Q129" i="9"/>
  <c r="N129" i="9"/>
  <c r="M129" i="9"/>
  <c r="J129" i="9"/>
  <c r="S129" i="9"/>
  <c r="R129" i="9"/>
  <c r="K129" i="9"/>
  <c r="O129" i="9"/>
  <c r="I129" i="9"/>
  <c r="L129" i="9"/>
  <c r="P129" i="9"/>
  <c r="H129" i="9"/>
  <c r="D129" i="9"/>
  <c r="S144" i="9"/>
  <c r="K144" i="9"/>
  <c r="O144" i="9"/>
  <c r="Q144" i="9"/>
  <c r="H144" i="9"/>
  <c r="L144" i="9"/>
  <c r="M144" i="9"/>
  <c r="R144" i="9"/>
  <c r="I144" i="9"/>
  <c r="N144" i="9"/>
  <c r="P144" i="9"/>
  <c r="J144" i="9"/>
  <c r="D144" i="9"/>
  <c r="J197" i="9"/>
  <c r="N197" i="9"/>
  <c r="L197" i="9"/>
  <c r="H197" i="9"/>
  <c r="P197" i="9"/>
  <c r="O197" i="9"/>
  <c r="S197" i="9"/>
  <c r="Q197" i="9"/>
  <c r="K197" i="9"/>
  <c r="I197" i="9"/>
  <c r="M197" i="9"/>
  <c r="R197" i="9"/>
  <c r="D197" i="9"/>
  <c r="L164" i="9"/>
  <c r="P164" i="9"/>
  <c r="R164" i="9"/>
  <c r="Q164" i="9"/>
  <c r="N164" i="9"/>
  <c r="H164" i="9"/>
  <c r="J164" i="9"/>
  <c r="S164" i="9"/>
  <c r="M164" i="9"/>
  <c r="K164" i="9"/>
  <c r="O164" i="9"/>
  <c r="I164" i="9"/>
  <c r="D164" i="9"/>
  <c r="H27" i="9"/>
  <c r="Q27" i="9"/>
  <c r="N27" i="9"/>
  <c r="M27" i="9"/>
  <c r="J27" i="9"/>
  <c r="S27" i="9"/>
  <c r="K27" i="9"/>
  <c r="O27" i="9"/>
  <c r="I27" i="9"/>
  <c r="R27" i="9"/>
  <c r="L27" i="9"/>
  <c r="P27" i="9"/>
  <c r="D27" i="9"/>
  <c r="N54" i="9"/>
  <c r="L54" i="9"/>
  <c r="Q54" i="9"/>
  <c r="S54" i="9"/>
  <c r="R54" i="9"/>
  <c r="I54" i="9"/>
  <c r="O54" i="9"/>
  <c r="M54" i="9"/>
  <c r="P54" i="9"/>
  <c r="H54" i="9"/>
  <c r="J54" i="9"/>
  <c r="K54" i="9"/>
  <c r="D54" i="9"/>
  <c r="I168" i="9"/>
  <c r="K168" i="9"/>
  <c r="O168" i="9"/>
  <c r="R168" i="9"/>
  <c r="L168" i="9"/>
  <c r="P168" i="9"/>
  <c r="N168" i="9"/>
  <c r="H168" i="9"/>
  <c r="Q168" i="9"/>
  <c r="S168" i="9"/>
  <c r="M168" i="9"/>
  <c r="J168" i="9"/>
  <c r="D168" i="9"/>
  <c r="H151" i="9"/>
  <c r="L151" i="9"/>
  <c r="R151" i="9"/>
  <c r="M151" i="9"/>
  <c r="Q151" i="9"/>
  <c r="I151" i="9"/>
  <c r="O151" i="9"/>
  <c r="J151" i="9"/>
  <c r="N151" i="9"/>
  <c r="S151" i="9"/>
  <c r="P151" i="9"/>
  <c r="K151" i="9"/>
  <c r="D151" i="9"/>
  <c r="K66" i="9"/>
  <c r="O66" i="9"/>
  <c r="S66" i="9"/>
  <c r="H66" i="9"/>
  <c r="L66" i="9"/>
  <c r="Q66" i="9"/>
  <c r="I66" i="9"/>
  <c r="M66" i="9"/>
  <c r="R66" i="9"/>
  <c r="J66" i="9"/>
  <c r="N66" i="9"/>
  <c r="P66" i="9"/>
  <c r="D66" i="9"/>
  <c r="J92" i="9"/>
  <c r="S92" i="9"/>
  <c r="M92" i="9"/>
  <c r="O92" i="9"/>
  <c r="I92" i="9"/>
  <c r="K92" i="9"/>
  <c r="P92" i="9"/>
  <c r="R92" i="9"/>
  <c r="L92" i="9"/>
  <c r="N92" i="9"/>
  <c r="H92" i="9"/>
  <c r="Q92" i="9"/>
  <c r="D92" i="9"/>
  <c r="J134" i="9"/>
  <c r="N134" i="9"/>
  <c r="H134" i="9"/>
  <c r="K134" i="9"/>
  <c r="O134" i="9"/>
  <c r="S134" i="9"/>
  <c r="L134" i="9"/>
  <c r="P134" i="9"/>
  <c r="Q134" i="9"/>
  <c r="I134" i="9"/>
  <c r="M134" i="9"/>
  <c r="R134" i="9"/>
  <c r="D134" i="9"/>
  <c r="K49" i="9"/>
  <c r="O49" i="9"/>
  <c r="R49" i="9"/>
  <c r="H49" i="9"/>
  <c r="L49" i="9"/>
  <c r="P49" i="9"/>
  <c r="M49" i="9"/>
  <c r="Q49" i="9"/>
  <c r="S49" i="9"/>
  <c r="J49" i="9"/>
  <c r="N49" i="9"/>
  <c r="I49" i="9"/>
  <c r="D49" i="9"/>
  <c r="R155" i="9"/>
  <c r="K155" i="9"/>
  <c r="S155" i="9"/>
  <c r="P155" i="9"/>
  <c r="N155" i="9"/>
  <c r="O155" i="9"/>
  <c r="J155" i="9"/>
  <c r="H155" i="9"/>
  <c r="L155" i="9"/>
  <c r="I155" i="9"/>
  <c r="M155" i="9"/>
  <c r="Q155" i="9"/>
  <c r="D155" i="9"/>
  <c r="J182" i="9"/>
  <c r="S182" i="9"/>
  <c r="M182" i="9"/>
  <c r="O182" i="9"/>
  <c r="I182" i="9"/>
  <c r="K182" i="9"/>
  <c r="P182" i="9"/>
  <c r="R182" i="9"/>
  <c r="L182" i="9"/>
  <c r="N182" i="9"/>
  <c r="H182" i="9"/>
  <c r="Q182" i="9"/>
  <c r="D182" i="9"/>
  <c r="L97" i="9"/>
  <c r="K97" i="9"/>
  <c r="H97" i="9"/>
  <c r="Q97" i="9"/>
  <c r="I97" i="9"/>
  <c r="M97" i="9"/>
  <c r="R97" i="9"/>
  <c r="J97" i="9"/>
  <c r="N97" i="9"/>
  <c r="P97" i="9"/>
  <c r="O97" i="9"/>
  <c r="S97" i="9"/>
  <c r="D97" i="9"/>
  <c r="N203" i="9"/>
  <c r="H203" i="9"/>
  <c r="Q203" i="9"/>
  <c r="S203" i="9"/>
  <c r="M203" i="9"/>
  <c r="J203" i="9"/>
  <c r="I203" i="9"/>
  <c r="K203" i="9"/>
  <c r="O203" i="9"/>
  <c r="R203" i="9"/>
  <c r="L203" i="9"/>
  <c r="P203" i="9"/>
  <c r="D203" i="9"/>
  <c r="N166" i="9"/>
  <c r="H166" i="9"/>
  <c r="Q166" i="9"/>
  <c r="J166" i="9"/>
  <c r="S166" i="9"/>
  <c r="M166" i="9"/>
  <c r="O166" i="9"/>
  <c r="I166" i="9"/>
  <c r="K166" i="9"/>
  <c r="P166" i="9"/>
  <c r="R166" i="9"/>
  <c r="L166" i="9"/>
  <c r="D166" i="9"/>
  <c r="J120" i="9"/>
  <c r="I120" i="9"/>
  <c r="O120" i="9"/>
  <c r="N120" i="9"/>
  <c r="K120" i="9"/>
  <c r="P120" i="9"/>
  <c r="H120" i="9"/>
  <c r="L120" i="9"/>
  <c r="M120" i="9"/>
  <c r="S120" i="9"/>
  <c r="R120" i="9"/>
  <c r="Q120" i="9"/>
  <c r="D120" i="9"/>
  <c r="L47" i="9"/>
  <c r="J47" i="9"/>
  <c r="H47" i="9"/>
  <c r="Q47" i="9"/>
  <c r="S47" i="9"/>
  <c r="M47" i="9"/>
  <c r="O47" i="9"/>
  <c r="I47" i="9"/>
  <c r="R47" i="9"/>
  <c r="K47" i="9"/>
  <c r="P47" i="9"/>
  <c r="N47" i="9"/>
  <c r="D47" i="9"/>
  <c r="H124" i="9"/>
  <c r="M124" i="9"/>
  <c r="R124" i="9"/>
  <c r="N124" i="9"/>
  <c r="J124" i="9"/>
  <c r="P124" i="9"/>
  <c r="Q124" i="9"/>
  <c r="I124" i="9"/>
  <c r="L124" i="9"/>
  <c r="S124" i="9"/>
  <c r="O124" i="9"/>
  <c r="K124" i="9"/>
  <c r="D124" i="9"/>
  <c r="Q115" i="9"/>
  <c r="S115" i="9"/>
  <c r="L115" i="9"/>
  <c r="R115" i="9"/>
  <c r="I115" i="9"/>
  <c r="M115" i="9"/>
  <c r="K115" i="9"/>
  <c r="J115" i="9"/>
  <c r="N115" i="9"/>
  <c r="O115" i="9"/>
  <c r="H115" i="9"/>
  <c r="P115" i="9"/>
  <c r="D115" i="9"/>
  <c r="I30" i="9"/>
  <c r="M30" i="9"/>
  <c r="Q30" i="9"/>
  <c r="J30" i="9"/>
  <c r="N30" i="9"/>
  <c r="R30" i="9"/>
  <c r="O30" i="9"/>
  <c r="S30" i="9"/>
  <c r="P30" i="9"/>
  <c r="H30" i="9"/>
  <c r="L30" i="9"/>
  <c r="K30" i="9"/>
  <c r="D30" i="9"/>
  <c r="N105" i="9"/>
  <c r="R105" i="9"/>
  <c r="J105" i="9"/>
  <c r="S105" i="9"/>
  <c r="P105" i="9"/>
  <c r="O105" i="9"/>
  <c r="H105" i="9"/>
  <c r="L105" i="9"/>
  <c r="K105" i="9"/>
  <c r="M105" i="9"/>
  <c r="Q105" i="9"/>
  <c r="I105" i="9"/>
  <c r="D105" i="9"/>
  <c r="R163" i="9"/>
  <c r="J163" i="9"/>
  <c r="O163" i="9"/>
  <c r="Q163" i="9"/>
  <c r="P163" i="9"/>
  <c r="L163" i="9"/>
  <c r="K163" i="9"/>
  <c r="N163" i="9"/>
  <c r="S163" i="9"/>
  <c r="M163" i="9"/>
  <c r="H163" i="9"/>
  <c r="I163" i="9"/>
  <c r="D163" i="9"/>
  <c r="P78" i="9"/>
  <c r="R78" i="9"/>
  <c r="Q78" i="9"/>
  <c r="I78" i="9"/>
  <c r="M78" i="9"/>
  <c r="K78" i="9"/>
  <c r="J78" i="9"/>
  <c r="N78" i="9"/>
  <c r="L78" i="9"/>
  <c r="O78" i="9"/>
  <c r="S78" i="9"/>
  <c r="H78" i="9"/>
  <c r="D78" i="9"/>
  <c r="P42" i="9"/>
  <c r="O42" i="9"/>
  <c r="S42" i="9"/>
  <c r="K42" i="9"/>
  <c r="H42" i="9"/>
  <c r="L42" i="9"/>
  <c r="I42" i="9"/>
  <c r="M42" i="9"/>
  <c r="Q42" i="9"/>
  <c r="J42" i="9"/>
  <c r="N42" i="9"/>
  <c r="R42" i="9"/>
  <c r="D42" i="9"/>
  <c r="O147" i="9"/>
  <c r="I147" i="9"/>
  <c r="K147" i="9"/>
  <c r="P147" i="9"/>
  <c r="N147" i="9"/>
  <c r="L147" i="9"/>
  <c r="J147" i="9"/>
  <c r="H147" i="9"/>
  <c r="Q147" i="9"/>
  <c r="S147" i="9"/>
  <c r="M147" i="9"/>
  <c r="R147" i="9"/>
  <c r="D147" i="9"/>
  <c r="Q149" i="9"/>
  <c r="S149" i="9"/>
  <c r="M149" i="9"/>
  <c r="O149" i="9"/>
  <c r="I149" i="9"/>
  <c r="R149" i="9"/>
  <c r="K149" i="9"/>
  <c r="P149" i="9"/>
  <c r="N149" i="9"/>
  <c r="L149" i="9"/>
  <c r="J149" i="9"/>
  <c r="H149" i="9"/>
  <c r="D149" i="9"/>
  <c r="K160" i="9"/>
  <c r="O160" i="9"/>
  <c r="L160" i="9"/>
  <c r="J160" i="9"/>
  <c r="P160" i="9"/>
  <c r="R160" i="9"/>
  <c r="Q160" i="9"/>
  <c r="H160" i="9"/>
  <c r="M160" i="9"/>
  <c r="N160" i="9"/>
  <c r="I160" i="9"/>
  <c r="S160" i="9"/>
  <c r="D160" i="9"/>
  <c r="P170" i="9"/>
  <c r="R170" i="9"/>
  <c r="L170" i="9"/>
  <c r="N170" i="9"/>
  <c r="H170" i="9"/>
  <c r="Q170" i="9"/>
  <c r="J170" i="9"/>
  <c r="S170" i="9"/>
  <c r="M170" i="9"/>
  <c r="O170" i="9"/>
  <c r="I170" i="9"/>
  <c r="K170" i="9"/>
  <c r="D170" i="9"/>
  <c r="N56" i="9"/>
  <c r="Q56" i="9"/>
  <c r="I56" i="9"/>
  <c r="L56" i="9"/>
  <c r="S56" i="9"/>
  <c r="P56" i="9"/>
  <c r="M56" i="9"/>
  <c r="J56" i="9"/>
  <c r="H56" i="9"/>
  <c r="K56" i="9"/>
  <c r="O56" i="9"/>
  <c r="R56" i="9"/>
  <c r="D56" i="9"/>
  <c r="O31" i="9"/>
  <c r="I31" i="9"/>
  <c r="K31" i="9"/>
  <c r="P31" i="9"/>
  <c r="R31" i="9"/>
  <c r="L31" i="9"/>
  <c r="N31" i="9"/>
  <c r="H31" i="9"/>
  <c r="Q31" i="9"/>
  <c r="J31" i="9"/>
  <c r="S31" i="9"/>
  <c r="M31" i="9"/>
  <c r="D31" i="9"/>
  <c r="M153" i="9"/>
  <c r="K153" i="9"/>
  <c r="I153" i="9"/>
  <c r="R153" i="9"/>
  <c r="P153" i="9"/>
  <c r="J153" i="9"/>
  <c r="L153" i="9"/>
  <c r="O153" i="9"/>
  <c r="N153" i="9"/>
  <c r="H153" i="9"/>
  <c r="Q153" i="9"/>
  <c r="S153" i="9"/>
  <c r="D153" i="9"/>
  <c r="J204" i="9"/>
  <c r="S204" i="9"/>
  <c r="I204" i="9"/>
  <c r="P204" i="9"/>
  <c r="K204" i="9"/>
  <c r="O204" i="9"/>
  <c r="L204" i="9"/>
  <c r="Q204" i="9"/>
  <c r="R204" i="9"/>
  <c r="M204" i="9"/>
  <c r="N204" i="9"/>
  <c r="H204" i="9"/>
  <c r="D204" i="9"/>
  <c r="J79" i="9"/>
  <c r="R79" i="9"/>
  <c r="S79" i="9"/>
  <c r="K79" i="9"/>
  <c r="O79" i="9"/>
  <c r="P79" i="9"/>
  <c r="I79" i="9"/>
  <c r="M79" i="9"/>
  <c r="Q79" i="9"/>
  <c r="L79" i="9"/>
  <c r="N79" i="9"/>
  <c r="H79" i="9"/>
  <c r="D79" i="9"/>
  <c r="O86" i="9"/>
  <c r="H86" i="9"/>
  <c r="K86" i="9"/>
  <c r="Q86" i="9"/>
  <c r="I86" i="9"/>
  <c r="N86" i="9"/>
  <c r="S86" i="9"/>
  <c r="P86" i="9"/>
  <c r="L86" i="9"/>
  <c r="J86" i="9"/>
  <c r="M86" i="9"/>
  <c r="R86" i="9"/>
  <c r="D86" i="9"/>
  <c r="J156" i="9"/>
  <c r="S156" i="9"/>
  <c r="H156" i="9"/>
  <c r="O156" i="9"/>
  <c r="M156" i="9"/>
  <c r="K156" i="9"/>
  <c r="L156" i="9"/>
  <c r="R156" i="9"/>
  <c r="Q156" i="9"/>
  <c r="N156" i="9"/>
  <c r="I156" i="9"/>
  <c r="P156" i="9"/>
  <c r="D156" i="9"/>
  <c r="P107" i="9"/>
  <c r="O107" i="9"/>
  <c r="S107" i="9"/>
  <c r="K107" i="9"/>
  <c r="H107" i="9"/>
  <c r="L107" i="9"/>
  <c r="I107" i="9"/>
  <c r="M107" i="9"/>
  <c r="Q107" i="9"/>
  <c r="J107" i="9"/>
  <c r="N107" i="9"/>
  <c r="R107" i="9"/>
  <c r="D107" i="9"/>
  <c r="R69" i="9"/>
  <c r="S69" i="9"/>
  <c r="M69" i="9"/>
  <c r="K69" i="9"/>
  <c r="O69" i="9"/>
  <c r="I69" i="9"/>
  <c r="L69" i="9"/>
  <c r="P69" i="9"/>
  <c r="N69" i="9"/>
  <c r="Q69" i="9"/>
  <c r="J69" i="9"/>
  <c r="H69" i="9"/>
  <c r="D69" i="9"/>
  <c r="J159" i="9"/>
  <c r="O159" i="9"/>
  <c r="R159" i="9"/>
  <c r="Q159" i="9"/>
  <c r="P159" i="9"/>
  <c r="L159" i="9"/>
  <c r="K159" i="9"/>
  <c r="N159" i="9"/>
  <c r="H159" i="9"/>
  <c r="S159" i="9"/>
  <c r="I159" i="9"/>
  <c r="M159" i="9"/>
  <c r="D159" i="9"/>
  <c r="J90" i="9"/>
  <c r="S90" i="9"/>
  <c r="M90" i="9"/>
  <c r="K90" i="9"/>
  <c r="O90" i="9"/>
  <c r="I90" i="9"/>
  <c r="L90" i="9"/>
  <c r="P90" i="9"/>
  <c r="R90" i="9"/>
  <c r="Q90" i="9"/>
  <c r="N90" i="9"/>
  <c r="H90" i="9"/>
  <c r="D90" i="9"/>
  <c r="I117" i="9"/>
  <c r="M117" i="9"/>
  <c r="R117" i="9"/>
  <c r="J117" i="9"/>
  <c r="N117" i="9"/>
  <c r="S117" i="9"/>
  <c r="P117" i="9"/>
  <c r="K117" i="9"/>
  <c r="H117" i="9"/>
  <c r="O117" i="9"/>
  <c r="Q117" i="9"/>
  <c r="L117" i="9"/>
  <c r="D117" i="9"/>
  <c r="P32" i="9"/>
  <c r="O32" i="9"/>
  <c r="S32" i="9"/>
  <c r="K32" i="9"/>
  <c r="H32" i="9"/>
  <c r="L32" i="9"/>
  <c r="I32" i="9"/>
  <c r="M32" i="9"/>
  <c r="Q32" i="9"/>
  <c r="J32" i="9"/>
  <c r="N32" i="9"/>
  <c r="R32" i="9"/>
  <c r="D32" i="9"/>
  <c r="K138" i="9"/>
  <c r="O138" i="9"/>
  <c r="S138" i="9"/>
  <c r="P138" i="9"/>
  <c r="H138" i="9"/>
  <c r="Q138" i="9"/>
  <c r="I138" i="9"/>
  <c r="M138" i="9"/>
  <c r="R138" i="9"/>
  <c r="J138" i="9"/>
  <c r="N138" i="9"/>
  <c r="L138" i="9"/>
  <c r="D138" i="9"/>
  <c r="S101" i="9"/>
  <c r="P101" i="9"/>
  <c r="O101" i="9"/>
  <c r="H101" i="9"/>
  <c r="L101" i="9"/>
  <c r="K101" i="9"/>
  <c r="M101" i="9"/>
  <c r="Q101" i="9"/>
  <c r="I101" i="9"/>
  <c r="N101" i="9"/>
  <c r="R101" i="9"/>
  <c r="J101" i="9"/>
  <c r="D101" i="9"/>
  <c r="Q200" i="9"/>
  <c r="H200" i="9"/>
  <c r="L200" i="9"/>
  <c r="R200" i="9"/>
  <c r="I200" i="9"/>
  <c r="M200" i="9"/>
  <c r="K200" i="9"/>
  <c r="J200" i="9"/>
  <c r="N200" i="9"/>
  <c r="P200" i="9"/>
  <c r="O200" i="9"/>
  <c r="S200" i="9"/>
  <c r="D200" i="9"/>
  <c r="I67" i="9"/>
  <c r="K67" i="9"/>
  <c r="O67" i="9"/>
  <c r="H67" i="9"/>
  <c r="L67" i="9"/>
  <c r="P67" i="9"/>
  <c r="M67" i="9"/>
  <c r="Q67" i="9"/>
  <c r="N67" i="9"/>
  <c r="S67" i="9"/>
  <c r="R67" i="9"/>
  <c r="J67" i="9"/>
  <c r="D67" i="9"/>
  <c r="J173" i="9"/>
  <c r="N173" i="9"/>
  <c r="R173" i="9"/>
  <c r="O173" i="9"/>
  <c r="S173" i="9"/>
  <c r="P173" i="9"/>
  <c r="H173" i="9"/>
  <c r="L173" i="9"/>
  <c r="K173" i="9"/>
  <c r="I173" i="9"/>
  <c r="M173" i="9"/>
  <c r="Q173" i="9"/>
  <c r="D173" i="9"/>
  <c r="S135" i="9"/>
  <c r="M135" i="9"/>
  <c r="Q135" i="9"/>
  <c r="I135" i="9"/>
  <c r="J135" i="9"/>
  <c r="N135" i="9"/>
  <c r="R135" i="9"/>
  <c r="K135" i="9"/>
  <c r="O135" i="9"/>
  <c r="H135" i="9"/>
  <c r="L135" i="9"/>
  <c r="P135" i="9"/>
  <c r="D135" i="9"/>
  <c r="L50" i="9"/>
  <c r="N50" i="9"/>
  <c r="H50" i="9"/>
  <c r="R50" i="9"/>
  <c r="J50" i="9"/>
  <c r="Q50" i="9"/>
  <c r="I50" i="9"/>
  <c r="M50" i="9"/>
  <c r="S50" i="9"/>
  <c r="K50" i="9"/>
  <c r="O50" i="9"/>
  <c r="P50" i="9"/>
  <c r="D50" i="9"/>
  <c r="Q76" i="9"/>
  <c r="P76" i="9"/>
  <c r="H76" i="9"/>
  <c r="R76" i="9"/>
  <c r="I76" i="9"/>
  <c r="M76" i="9"/>
  <c r="L76" i="9"/>
  <c r="J76" i="9"/>
  <c r="N76" i="9"/>
  <c r="K76" i="9"/>
  <c r="O76" i="9"/>
  <c r="S76" i="9"/>
  <c r="D76" i="9"/>
  <c r="M183" i="9"/>
  <c r="Q183" i="9"/>
  <c r="I183" i="9"/>
  <c r="N183" i="9"/>
  <c r="R183" i="9"/>
  <c r="J183" i="9"/>
  <c r="S183" i="9"/>
  <c r="P183" i="9"/>
  <c r="O183" i="9"/>
  <c r="H183" i="9"/>
  <c r="L183" i="9"/>
  <c r="K183" i="9"/>
  <c r="D183" i="9"/>
  <c r="S98" i="9"/>
  <c r="M98" i="9"/>
  <c r="J98" i="9"/>
  <c r="I98" i="9"/>
  <c r="K98" i="9"/>
  <c r="O98" i="9"/>
  <c r="R98" i="9"/>
  <c r="L98" i="9"/>
  <c r="P98" i="9"/>
  <c r="N98" i="9"/>
  <c r="H98" i="9"/>
  <c r="Q98" i="9"/>
  <c r="D98" i="9"/>
  <c r="S188" i="9"/>
  <c r="M188" i="9"/>
  <c r="J188" i="9"/>
  <c r="I188" i="9"/>
  <c r="K188" i="9"/>
  <c r="O188" i="9"/>
  <c r="R188" i="9"/>
  <c r="L188" i="9"/>
  <c r="P188" i="9"/>
  <c r="N188" i="9"/>
  <c r="H188" i="9"/>
  <c r="Q188" i="9"/>
  <c r="D188" i="9"/>
  <c r="P167" i="9"/>
  <c r="O167" i="9"/>
  <c r="S167" i="9"/>
  <c r="K167" i="9"/>
  <c r="H167" i="9"/>
  <c r="L167" i="9"/>
  <c r="I167" i="9"/>
  <c r="M167" i="9"/>
  <c r="Q167" i="9"/>
  <c r="J167" i="9"/>
  <c r="N167" i="9"/>
  <c r="R167" i="9"/>
  <c r="D167" i="9"/>
  <c r="Q82" i="9"/>
  <c r="R82" i="9"/>
  <c r="J82" i="9"/>
  <c r="P82" i="9"/>
  <c r="I82" i="9"/>
  <c r="M82" i="9"/>
  <c r="K82" i="9"/>
  <c r="O82" i="9"/>
  <c r="S82" i="9"/>
  <c r="L82" i="9"/>
  <c r="N82" i="9"/>
  <c r="H82" i="9"/>
  <c r="D82" i="9"/>
  <c r="H52" i="9"/>
  <c r="L52" i="9"/>
  <c r="N52" i="9"/>
  <c r="Q52" i="9"/>
  <c r="J52" i="9"/>
  <c r="R52" i="9"/>
  <c r="M52" i="9"/>
  <c r="P52" i="9"/>
  <c r="I52" i="9"/>
  <c r="S52" i="9"/>
  <c r="K52" i="9"/>
  <c r="O52" i="9"/>
  <c r="D52" i="9"/>
  <c r="P174" i="9"/>
  <c r="R174" i="9"/>
  <c r="L174" i="9"/>
  <c r="N174" i="9"/>
  <c r="H174" i="9"/>
  <c r="Q174" i="9"/>
  <c r="J174" i="9"/>
  <c r="S174" i="9"/>
  <c r="M174" i="9"/>
  <c r="O174" i="9"/>
  <c r="I174" i="9"/>
  <c r="K174" i="9"/>
  <c r="D174" i="9"/>
  <c r="H136" i="9"/>
  <c r="L136" i="9"/>
  <c r="Q136" i="9"/>
  <c r="I136" i="9"/>
  <c r="M136" i="9"/>
  <c r="R136" i="9"/>
  <c r="J136" i="9"/>
  <c r="N136" i="9"/>
  <c r="P136" i="9"/>
  <c r="K136" i="9"/>
  <c r="O136" i="9"/>
  <c r="S136" i="9"/>
  <c r="D136" i="9"/>
  <c r="P51" i="9"/>
  <c r="K51" i="9"/>
  <c r="O51" i="9"/>
  <c r="I51" i="9"/>
  <c r="M51" i="9"/>
  <c r="Q51" i="9"/>
  <c r="L51" i="9"/>
  <c r="N51" i="9"/>
  <c r="H51" i="9"/>
  <c r="S51" i="9"/>
  <c r="J51" i="9"/>
  <c r="R51" i="9"/>
  <c r="D51" i="9"/>
  <c r="R157" i="9"/>
  <c r="H157" i="9"/>
  <c r="L157" i="9"/>
  <c r="O157" i="9"/>
  <c r="Q157" i="9"/>
  <c r="K157" i="9"/>
  <c r="M157" i="9"/>
  <c r="N157" i="9"/>
  <c r="S157" i="9"/>
  <c r="I157" i="9"/>
  <c r="J157" i="9"/>
  <c r="P157" i="9"/>
  <c r="D157" i="9"/>
  <c r="I108" i="9"/>
  <c r="K108" i="9"/>
  <c r="O108" i="9"/>
  <c r="R108" i="9"/>
  <c r="L108" i="9"/>
  <c r="P108" i="9"/>
  <c r="N108" i="9"/>
  <c r="H108" i="9"/>
  <c r="Q108" i="9"/>
  <c r="S108" i="9"/>
  <c r="M108" i="9"/>
  <c r="J108" i="9"/>
  <c r="D108" i="9"/>
  <c r="N99" i="9"/>
  <c r="R99" i="9"/>
  <c r="J99" i="9"/>
  <c r="S99" i="9"/>
  <c r="P99" i="9"/>
  <c r="O99" i="9"/>
  <c r="H99" i="9"/>
  <c r="L99" i="9"/>
  <c r="K99" i="9"/>
  <c r="M99" i="9"/>
  <c r="Q99" i="9"/>
  <c r="I99" i="9"/>
  <c r="D99" i="9"/>
  <c r="I205" i="9"/>
  <c r="J205" i="9"/>
  <c r="S205" i="9"/>
  <c r="K205" i="9"/>
  <c r="O205" i="9"/>
  <c r="P205" i="9"/>
  <c r="R205" i="9"/>
  <c r="H205" i="9"/>
  <c r="L205" i="9"/>
  <c r="M205" i="9"/>
  <c r="Q205" i="9"/>
  <c r="N205" i="9"/>
  <c r="D205" i="9"/>
  <c r="X8" i="9" l="1"/>
  <c r="D8" i="9" s="1"/>
  <c r="Q8" i="9"/>
  <c r="N8" i="9"/>
  <c r="K8" i="9"/>
  <c r="P8" i="9"/>
  <c r="I8" i="9"/>
  <c r="R8" i="9"/>
  <c r="L8" i="9" l="1"/>
  <c r="O8" i="9"/>
  <c r="H8" i="9"/>
  <c r="J8" i="9"/>
  <c r="M8" i="9"/>
  <c r="S8" i="9"/>
  <c r="X17" i="9" l="1"/>
  <c r="R17" i="9"/>
  <c r="O17" i="9"/>
  <c r="I17" i="9"/>
  <c r="S17" i="9"/>
  <c r="K17" i="9"/>
  <c r="M17" i="9"/>
  <c r="Q17" i="9"/>
  <c r="J17" i="9"/>
  <c r="L17" i="9"/>
  <c r="P17" i="9"/>
  <c r="H17" i="9"/>
  <c r="N17" i="9"/>
  <c r="D17" i="9"/>
  <c r="X12" i="9"/>
  <c r="M12" i="9"/>
  <c r="K12" i="9"/>
  <c r="O12" i="9"/>
  <c r="N12" i="9"/>
  <c r="H12" i="9"/>
  <c r="L12" i="9"/>
  <c r="P12" i="9"/>
  <c r="R12" i="9"/>
  <c r="I12" i="9"/>
  <c r="S12" i="9"/>
  <c r="J12" i="9"/>
  <c r="Q12" i="9"/>
  <c r="D12" i="9"/>
  <c r="X14" i="9"/>
  <c r="I14" i="9"/>
  <c r="N14" i="9"/>
  <c r="S14" i="9"/>
  <c r="M14" i="9"/>
  <c r="P14" i="9"/>
  <c r="J14" i="9"/>
  <c r="O14" i="9"/>
  <c r="R14" i="9"/>
  <c r="K14" i="9"/>
  <c r="H14" i="9"/>
  <c r="Q14" i="9"/>
  <c r="L14" i="9"/>
  <c r="D14" i="9"/>
  <c r="X9" i="9"/>
  <c r="K9" i="9"/>
  <c r="O9" i="9"/>
  <c r="S9" i="9"/>
  <c r="J9" i="9"/>
  <c r="H9" i="9"/>
  <c r="N9" i="9"/>
  <c r="I9" i="9"/>
  <c r="R9" i="9"/>
  <c r="Q9" i="9"/>
  <c r="P9" i="9"/>
  <c r="M9" i="9"/>
  <c r="L9" i="9"/>
  <c r="D9" i="9"/>
  <c r="X15" i="9"/>
  <c r="R15" i="9"/>
  <c r="O15" i="9"/>
  <c r="H15" i="9"/>
  <c r="Q15" i="9"/>
  <c r="M15" i="9"/>
  <c r="P15" i="9"/>
  <c r="S15" i="9"/>
  <c r="I15" i="9"/>
  <c r="J15" i="9"/>
  <c r="L15" i="9"/>
  <c r="N15" i="9"/>
  <c r="K15" i="9"/>
  <c r="D15" i="9"/>
  <c r="X16" i="9"/>
  <c r="O16" i="9"/>
  <c r="S16" i="9"/>
  <c r="L16" i="9"/>
  <c r="P16" i="9"/>
  <c r="R16" i="9"/>
  <c r="N16" i="9"/>
  <c r="Q16" i="9"/>
  <c r="H16" i="9"/>
  <c r="K16" i="9"/>
  <c r="I16" i="9"/>
  <c r="M16" i="9"/>
  <c r="J16" i="9"/>
  <c r="D16" i="9"/>
  <c r="X13" i="9"/>
  <c r="K13" i="9"/>
  <c r="Q13" i="9"/>
  <c r="P13" i="9"/>
  <c r="L13" i="9"/>
  <c r="R13" i="9"/>
  <c r="M13" i="9"/>
  <c r="H13" i="9"/>
  <c r="S13" i="9"/>
  <c r="O13" i="9"/>
  <c r="I13" i="9"/>
  <c r="J13" i="9"/>
  <c r="N13" i="9"/>
  <c r="D13" i="9"/>
  <c r="X18" i="9"/>
  <c r="I18" i="9"/>
  <c r="J18" i="9"/>
  <c r="K18" i="9"/>
  <c r="S18" i="9"/>
  <c r="O18" i="9"/>
  <c r="L18" i="9"/>
  <c r="H18" i="9"/>
  <c r="N18" i="9"/>
  <c r="P18" i="9"/>
  <c r="M18" i="9"/>
  <c r="Q18" i="9"/>
  <c r="R18" i="9"/>
  <c r="D18" i="9"/>
  <c r="X21" i="9"/>
  <c r="M21" i="9"/>
  <c r="Q21" i="9"/>
  <c r="J21" i="9"/>
  <c r="S21" i="9"/>
  <c r="R21" i="9"/>
  <c r="P21" i="9"/>
  <c r="N21" i="9"/>
  <c r="K21" i="9"/>
  <c r="L21" i="9"/>
  <c r="H21" i="9"/>
  <c r="O21" i="9"/>
  <c r="I21" i="9"/>
  <c r="D21" i="9"/>
  <c r="X19" i="9"/>
  <c r="J19" i="9"/>
  <c r="P19" i="9"/>
  <c r="R19" i="9"/>
  <c r="S19" i="9"/>
  <c r="H19" i="9"/>
  <c r="K19" i="9"/>
  <c r="O19" i="9"/>
  <c r="I19" i="9"/>
  <c r="Q19" i="9"/>
  <c r="N19" i="9"/>
  <c r="M19" i="9"/>
  <c r="L19" i="9"/>
  <c r="D19" i="9"/>
  <c r="X10" i="9"/>
  <c r="S10" i="9"/>
  <c r="I10" i="9"/>
  <c r="H10" i="9"/>
  <c r="L10" i="9"/>
  <c r="O10" i="9"/>
  <c r="N10" i="9"/>
  <c r="Q10" i="9"/>
  <c r="P10" i="9"/>
  <c r="M10" i="9"/>
  <c r="R10" i="9"/>
  <c r="J10" i="9"/>
  <c r="K10" i="9"/>
  <c r="D10" i="9"/>
  <c r="X20" i="9"/>
  <c r="I20" i="9"/>
  <c r="P20" i="9"/>
  <c r="L20" i="9"/>
  <c r="S20" i="9"/>
  <c r="N20" i="9"/>
  <c r="H20" i="9"/>
  <c r="O20" i="9"/>
  <c r="R20" i="9"/>
  <c r="J20" i="9"/>
  <c r="K20" i="9"/>
  <c r="Q20" i="9"/>
  <c r="M20" i="9"/>
  <c r="D20" i="9"/>
  <c r="X11" i="9"/>
  <c r="L11" i="9"/>
  <c r="H11" i="9"/>
  <c r="O11" i="9"/>
  <c r="K11" i="9"/>
  <c r="S11" i="9"/>
  <c r="Q11" i="9"/>
  <c r="M11" i="9"/>
  <c r="R11" i="9"/>
  <c r="P11" i="9"/>
  <c r="N11" i="9"/>
  <c r="I11" i="9"/>
  <c r="J11" i="9"/>
  <c r="D11" i="9"/>
</calcChain>
</file>

<file path=xl/sharedStrings.xml><?xml version="1.0" encoding="utf-8"?>
<sst xmlns="http://schemas.openxmlformats.org/spreadsheetml/2006/main" count="562" uniqueCount="267">
  <si>
    <t xml:space="preserve">Expense Categories </t>
  </si>
  <si>
    <t>Insurance</t>
  </si>
  <si>
    <t>Repairs</t>
  </si>
  <si>
    <t>Supplies</t>
  </si>
  <si>
    <t>Appliances</t>
  </si>
  <si>
    <t>Labor</t>
  </si>
  <si>
    <t>Lawn</t>
  </si>
  <si>
    <t>Pest Control</t>
  </si>
  <si>
    <t>Utilities</t>
  </si>
  <si>
    <t>Advertising</t>
  </si>
  <si>
    <t>Meals and Entertainment</t>
  </si>
  <si>
    <t>Mileage</t>
  </si>
  <si>
    <t>Legal</t>
  </si>
  <si>
    <t>Meeting</t>
  </si>
  <si>
    <t>Property taxes</t>
  </si>
  <si>
    <t>Month</t>
  </si>
  <si>
    <t>Date</t>
  </si>
  <si>
    <t>Amount</t>
  </si>
  <si>
    <t>Fees</t>
  </si>
  <si>
    <t>Expense Category</t>
  </si>
  <si>
    <t xml:space="preserve">Expense Notes </t>
  </si>
  <si>
    <t>Reporting</t>
  </si>
  <si>
    <t>Total</t>
  </si>
  <si>
    <t>New Record Link</t>
  </si>
  <si>
    <t>Vendor / Warranties</t>
  </si>
  <si>
    <t>Ask Jeremy For Update…</t>
  </si>
  <si>
    <t>Apartment Expenses</t>
  </si>
  <si>
    <t>Rent</t>
  </si>
  <si>
    <t>Years for Report</t>
  </si>
  <si>
    <t>jan</t>
  </si>
  <si>
    <t>Revenue</t>
  </si>
  <si>
    <t xml:space="preserve">Total Revenue </t>
  </si>
  <si>
    <t xml:space="preserve">  Report Year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</si>
  <si>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</si>
  <si>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</si>
  <si>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</si>
  <si>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</si>
  <si>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</si>
  <si>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</si>
  <si>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</si>
  <si>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</si>
  <si>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</si>
  <si>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</si>
  <si>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</si>
  <si>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Expenses</t>
  </si>
  <si>
    <t>Total Expenses</t>
  </si>
  <si>
    <t>Earnings before Intest / Taxes</t>
  </si>
  <si>
    <t xml:space="preserve">  Unit(s)</t>
  </si>
  <si>
    <t>All</t>
  </si>
  <si>
    <t>Date Bucket</t>
  </si>
  <si>
    <t>'Apartment Expenses'!$AE:$AE</t>
  </si>
  <si>
    <t>'Apartment Expenses'!$AF:$AF</t>
  </si>
  <si>
    <t>'Apartment Expenses'!$AG:$AG</t>
  </si>
  <si>
    <t>'Apartment Expenses'!$AH:$AH</t>
  </si>
  <si>
    <t>'Apartment Expenses'!$AI:$AI</t>
  </si>
  <si>
    <t>'Apartment Expenses'!$AJ:$AJ</t>
  </si>
  <si>
    <t>'Apartment Expenses'!$AK:$AK</t>
  </si>
  <si>
    <t>'Apartment Expenses'!$AL:$AL</t>
  </si>
  <si>
    <t>Apartment Expenses History</t>
  </si>
  <si>
    <t>Include</t>
  </si>
  <si>
    <t>x</t>
  </si>
  <si>
    <t xml:space="preserve">  Apartment Unit</t>
  </si>
  <si>
    <t>Value</t>
  </si>
  <si>
    <t>Row</t>
  </si>
  <si>
    <t>links:</t>
  </si>
  <si>
    <t>Vendor</t>
  </si>
  <si>
    <t xml:space="preserve">  Vendor</t>
  </si>
  <si>
    <t>Vendor Spending</t>
  </si>
  <si>
    <t>Key</t>
  </si>
  <si>
    <t>Ranking</t>
  </si>
  <si>
    <t xml:space="preserve">Vendor Spending </t>
  </si>
  <si>
    <t>YtD</t>
  </si>
  <si>
    <t>Count</t>
  </si>
  <si>
    <t>Line #</t>
  </si>
  <si>
    <t>Name</t>
  </si>
  <si>
    <t>Base</t>
  </si>
  <si>
    <t xml:space="preserve"> Rank</t>
  </si>
  <si>
    <t>Summary Key</t>
  </si>
  <si>
    <t>All Key</t>
  </si>
  <si>
    <t>Total Spend</t>
  </si>
  <si>
    <t>Included in YTD?</t>
  </si>
  <si>
    <t>For Ranking</t>
  </si>
  <si>
    <t>lookup</t>
  </si>
  <si>
    <t>ref</t>
  </si>
  <si>
    <t xml:space="preserve">  Report YTD/Sorting  Year</t>
  </si>
  <si>
    <t>#</t>
  </si>
  <si>
    <t>Column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</si>
  <si>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</si>
  <si>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</si>
  <si>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</si>
  <si>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</si>
  <si>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</si>
  <si>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</si>
  <si>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</si>
  <si>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</si>
  <si>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</si>
  <si>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</si>
  <si>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</si>
  <si>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</si>
  <si>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</si>
  <si>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</si>
  <si>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</si>
  <si>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</si>
  <si>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</si>
  <si>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</si>
  <si>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</si>
  <si>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</si>
  <si>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</si>
  <si>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</si>
  <si>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</si>
  <si>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y</t>
  </si>
  <si>
    <t>z</t>
  </si>
  <si>
    <t>calculations</t>
  </si>
  <si>
    <t>Software</t>
  </si>
  <si>
    <t>Travel</t>
  </si>
  <si>
    <t>Professional services</t>
  </si>
  <si>
    <t>Expense</t>
  </si>
  <si>
    <t>Long Term Care</t>
  </si>
  <si>
    <t>Errors and omission</t>
  </si>
  <si>
    <t>Meals And Entertainment</t>
  </si>
  <si>
    <t>Annual Meeting</t>
  </si>
  <si>
    <t>Health Insurance</t>
  </si>
  <si>
    <t>Dental Insurance</t>
  </si>
  <si>
    <t>Employee Benefits</t>
  </si>
  <si>
    <t>Cell Phone</t>
  </si>
  <si>
    <t>Equipment</t>
  </si>
  <si>
    <t>Misc Payroll</t>
  </si>
  <si>
    <t>Payroll Taxes</t>
  </si>
  <si>
    <t>401k Contribution</t>
  </si>
  <si>
    <t>Shipping and Postage</t>
  </si>
  <si>
    <t>Home office</t>
  </si>
  <si>
    <t>Arkansas Unemployment</t>
  </si>
  <si>
    <t>Federal Unemployment</t>
  </si>
  <si>
    <t>last</t>
  </si>
  <si>
    <t>amount</t>
  </si>
  <si>
    <t>note</t>
  </si>
  <si>
    <t>Note</t>
  </si>
  <si>
    <t>Item</t>
  </si>
  <si>
    <t>Category</t>
  </si>
  <si>
    <t>Income &amp; Expenses</t>
  </si>
  <si>
    <r>
      <t xml:space="preserve">Item
</t>
    </r>
    <r>
      <rPr>
        <sz val="8"/>
        <color rgb="FFA2D7F8"/>
        <rFont val="Aptos Narrow"/>
        <family val="2"/>
        <scheme val="minor"/>
      </rPr>
      <t>(Blank OK)</t>
    </r>
  </si>
  <si>
    <r>
      <t>date</t>
    </r>
    <r>
      <rPr>
        <sz val="8"/>
        <color rgb="FFA2D7F8"/>
        <rFont val="Aptos Narrow"/>
        <family val="2"/>
        <scheme val="minor"/>
      </rPr>
      <t xml:space="preserve">
 (Today Default)</t>
    </r>
  </si>
  <si>
    <t>Income &amp; Expenses Db</t>
  </si>
  <si>
    <t>revision May 2024</t>
  </si>
  <si>
    <t>Cross Reference Old Categories</t>
  </si>
  <si>
    <t>New Category Name</t>
  </si>
  <si>
    <t>- - - -- - - - - - - - - - - - - - -    add record   - - - - - - - - - - - - - - - -</t>
  </si>
  <si>
    <t>Log Date</t>
  </si>
  <si>
    <t>Item Date</t>
  </si>
  <si>
    <t xml:space="preserve">Dinner </t>
  </si>
  <si>
    <t>Coffee</t>
  </si>
  <si>
    <t>asjdf;l</t>
  </si>
  <si>
    <t>Return</t>
  </si>
  <si>
    <t>what?</t>
  </si>
  <si>
    <t>Testing 1</t>
  </si>
  <si>
    <t>Hmm</t>
  </si>
  <si>
    <t>Test</t>
  </si>
  <si>
    <t>P&amp;L Date</t>
  </si>
  <si>
    <t>P&amp;L Date code</t>
  </si>
  <si>
    <t>Totals</t>
  </si>
  <si>
    <t>Income</t>
  </si>
  <si>
    <t>Mutual Company</t>
  </si>
  <si>
    <t>Casualty Company</t>
  </si>
  <si>
    <t>Blue Cross</t>
  </si>
  <si>
    <t>Life Company</t>
  </si>
  <si>
    <t>Foremost</t>
  </si>
  <si>
    <t>FB Bank</t>
  </si>
  <si>
    <t>All Brokerage</t>
  </si>
  <si>
    <t>Income Categories</t>
  </si>
  <si>
    <t>Income Totals</t>
  </si>
  <si>
    <t>Expenses in DB but not in Table</t>
  </si>
  <si>
    <t>Income in DB but not in Table</t>
  </si>
  <si>
    <t>Category Type</t>
  </si>
  <si>
    <t>test</t>
  </si>
  <si>
    <t>Income
Expense</t>
  </si>
  <si>
    <t>end</t>
  </si>
  <si>
    <t>Lame Cheat - Date</t>
  </si>
  <si>
    <t>IncomeBlue Cross45413</t>
  </si>
  <si>
    <t>hlookup Ref</t>
  </si>
  <si>
    <t>ex</t>
  </si>
  <si>
    <t>IncomeLife Company45566</t>
  </si>
  <si>
    <t>ExpenseErrors and omission45566</t>
  </si>
  <si>
    <t>update all</t>
  </si>
  <si>
    <t>loop</t>
  </si>
  <si>
    <t>IncomeMutual Company45413</t>
  </si>
  <si>
    <t>ExpenseDental Insurance45413</t>
  </si>
  <si>
    <t>IncomeIncome45292</t>
  </si>
  <si>
    <t>IncomeIncome46143</t>
  </si>
  <si>
    <t>IncomeCasualty Company46143</t>
  </si>
  <si>
    <t>Payroll</t>
  </si>
  <si>
    <t>Macro Summary / Security Risks</t>
  </si>
  <si>
    <t>Code Used in Macros</t>
  </si>
  <si>
    <t>1st Level</t>
  </si>
  <si>
    <t>Macros operate in this open spreadsheet alone</t>
  </si>
  <si>
    <t>Sub sendToDb()</t>
  </si>
  <si>
    <t>Sub expToDb()</t>
  </si>
  <si>
    <t>Sub Macro2()</t>
  </si>
  <si>
    <t>'</t>
  </si>
  <si>
    <t>' expToDb Macro</t>
  </si>
  <si>
    <t>' Macro2 Macro</t>
  </si>
  <si>
    <t>2nd Level</t>
  </si>
  <si>
    <t>Dim gloBalcount As Integer</t>
  </si>
  <si>
    <t>gloBalcount = 0</t>
  </si>
  <si>
    <t>Macros do not send emails or touch internet</t>
  </si>
  <si>
    <t xml:space="preserve">    ActiveCell.Offset(0, -8).Range("A1").Select</t>
  </si>
  <si>
    <t xml:space="preserve">    ActiveCell.Offset(0, -10).Range("A1:B1,G1:J1").Select</t>
  </si>
  <si>
    <t xml:space="preserve">Macros open and save files </t>
  </si>
  <si>
    <t>For gloBalcount = 0 To 46</t>
  </si>
  <si>
    <t xml:space="preserve">    ActiveCell.FormulaR1C1 = "Return Here"</t>
  </si>
  <si>
    <t xml:space="preserve">    ActiveCell.Offset(0, -4).Range("A1").Activate</t>
  </si>
  <si>
    <t>Range("AF6").Select</t>
  </si>
  <si>
    <t xml:space="preserve">    ActiveCell.Offset(0, -2).Range("A1:B1,F1:J1").Select</t>
  </si>
  <si>
    <t xml:space="preserve">    Selection.Copy</t>
  </si>
  <si>
    <t xml:space="preserve">List of files opened </t>
  </si>
  <si>
    <t>ActiveCell.Offset(gloBalcount, 0).Select</t>
  </si>
  <si>
    <t xml:space="preserve">    Sheets("db").Select</t>
  </si>
  <si>
    <t>List of files where changes are made</t>
  </si>
  <si>
    <t>If ActiveCell.Offset(0, -2).Value &lt;&gt; 0 Then expToDb</t>
  </si>
  <si>
    <t xml:space="preserve">    ActiveCell.Select</t>
  </si>
  <si>
    <t>Next gloBalcount</t>
  </si>
  <si>
    <t xml:space="preserve">    Range("AA2").Select</t>
  </si>
  <si>
    <t xml:space="preserve">    Selection.PasteSpecial Paste:=xlPasteValues, Operation:=xlNone, SkipBlanks _</t>
  </si>
  <si>
    <t xml:space="preserve">    Selection.End(xlDown).Select</t>
  </si>
  <si>
    <t xml:space="preserve">        :=False, Transpose:=False</t>
  </si>
  <si>
    <t>Macros do not create new files or save files</t>
  </si>
  <si>
    <t xml:space="preserve">    ActiveCell.Offset(1, 0).Select</t>
  </si>
  <si>
    <t xml:space="preserve">    ActiveCell.Offset(7, -1).Range("A1").Select</t>
  </si>
  <si>
    <t xml:space="preserve">    </t>
  </si>
  <si>
    <t>End Sub</t>
  </si>
  <si>
    <t>Macros do not touch other open spreadsheets</t>
  </si>
  <si>
    <t>'If globalcount &gt; 46 Then</t>
  </si>
  <si>
    <t>Sub Macro3()</t>
  </si>
  <si>
    <t>'    globalcount = 0</t>
  </si>
  <si>
    <t>'    Sheets("Income &amp; Expense").Select</t>
  </si>
  <si>
    <t>' Macro3 Macro</t>
  </si>
  <si>
    <t>'    Range("AA4").Select</t>
  </si>
  <si>
    <t xml:space="preserve">    ActiveCell.Offset(0, 4).Range("A1").Select</t>
  </si>
  <si>
    <t xml:space="preserve">3rd Level </t>
  </si>
  <si>
    <t>'    End Sub</t>
  </si>
  <si>
    <t xml:space="preserve">    If ActiveCell.Value = 0 Then ActiveCell.Value = ActiveCell.Offset(0, -4).Value</t>
  </si>
  <si>
    <t xml:space="preserve">Datasources Queried </t>
  </si>
  <si>
    <t>'    End If</t>
  </si>
  <si>
    <t xml:space="preserve">    Dim daTeToConvert</t>
  </si>
  <si>
    <t xml:space="preserve">    Range("AA5").Select</t>
  </si>
  <si>
    <t xml:space="preserve">    Application.CutCopyMode = False</t>
  </si>
  <si>
    <t>'If ActiveCell.Offset(globalcount, 0).Value &lt;&gt; 0 Then</t>
  </si>
  <si>
    <t>'    ActiveCell.Offset(globalcount, 2).Select</t>
  </si>
  <si>
    <t xml:space="preserve">    Range("T3").Value = ActiveCell.Value</t>
  </si>
  <si>
    <t xml:space="preserve">    Range("T3").Select</t>
  </si>
  <si>
    <t>'    expToDb</t>
  </si>
  <si>
    <t xml:space="preserve">    daTeToConvert = Range("T5").Value</t>
  </si>
  <si>
    <t>'    globalcount = globalcount + 1</t>
  </si>
  <si>
    <t xml:space="preserve">    ActiveCell.Offset(0, 4).Value = daTeToConvert</t>
  </si>
  <si>
    <t>'    sendToDb</t>
  </si>
  <si>
    <t xml:space="preserve">    ActiveCell.Offset(0, 3).Value = ActiveCell.Offset(0, -3).Value &amp; ActiveCell.Offset(0, -2).Value &amp; daTeToConvert</t>
  </si>
  <si>
    <t xml:space="preserve">    Range("V8").Select</t>
  </si>
  <si>
    <t xml:space="preserve">     </t>
  </si>
  <si>
    <t>Sub Macro4()</t>
  </si>
  <si>
    <t xml:space="preserve">    Sheets("Income &amp; Expense").Select</t>
  </si>
  <si>
    <t>' Macro4 Macro</t>
  </si>
  <si>
    <t xml:space="preserve">    Range("AA4").Select</t>
  </si>
  <si>
    <t xml:space="preserve">    Cells.Find(What:="Return Here", After:=ActiveCell, LookIn:= _</t>
  </si>
  <si>
    <t xml:space="preserve">        xlValues, LookAt:=xlPart, SearchOrder:=xlByRows, SearchDirection:=xlNext _</t>
  </si>
  <si>
    <t xml:space="preserve">        , MatchCase:=False, SearchFormat:=False).Activate</t>
  </si>
  <si>
    <t xml:space="preserve">    ActiveCell.Delete</t>
  </si>
  <si>
    <t xml:space="preserve">    ActiveCell.Offset(0, 4).Range("A1:D1").Select</t>
  </si>
  <si>
    <t xml:space="preserve">    Selection.ClearContents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</si>
</sst>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</numFmts>
  <fonts count="33" x14ac:knownFonts="1">
    <font>
      <sz val="11"/>
      <color theme="1"/>
      <name val="Aptos Narrow"/>
      <family val="2"/>
      <scheme val="minor"/>
    </font>
    <font>
      <sz val="11"/>
      <color rgb="FFA2D7F8"/>
      <name val="Aptos Narrow"/>
      <family val="2"/>
      <scheme val="minor"/>
    </font>
    <font>
      <sz val="11"/>
      <color rgb="FF002060"/>
      <name val="Aptos Narrow"/>
      <family val="2"/>
      <scheme val="minor"/>
    </font>
    <font>
      <sz val="8"/>
      <name val="Aptos Narrow"/>
      <family val="2"/>
      <scheme val="minor"/>
    </font>
    <font>
      <sz val="26"/>
      <color rgb="FF00206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u/>
      <sz val="11"/>
      <color rgb="FF002060"/>
      <name val="Aptos Narrow"/>
      <family val="2"/>
      <scheme val="minor"/>
    </font>
    <font>
      <sz val="11"/>
      <color rgb="FFC0D9F2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rgb="FF002060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rgb="FF002060"/>
      <name val="Aptos Narrow"/>
      <family val="2"/>
      <scheme val="minor"/>
    </font>
    <font>
      <sz val="11"/>
      <color rgb="FF92BCE6"/>
      <name val="Aptos Narrow"/>
      <family val="2"/>
      <scheme val="minor"/>
    </font>
    <font>
      <u/>
      <sz val="11"/>
      <color rgb="FFC0D9F2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 tint="-0.499984740745262"/>
      <name val="Aptos Narrow"/>
      <family val="2"/>
      <scheme val="minor"/>
    </font>
    <font>
      <sz val="11"/>
      <color theme="2" tint="-0.749992370372631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sz val="8"/>
      <color rgb="FFA2D7F8"/>
      <name val="Aptos Narrow"/>
      <family val="2"/>
      <scheme val="minor"/>
    </font>
    <font>
      <sz val="28"/>
      <color rgb="FF002060"/>
      <name val="Aptos Narrow"/>
      <family val="2"/>
      <scheme val="minor"/>
    </font>
    <font>
      <sz val="16"/>
      <color rgb="FF002060"/>
      <name val="Aptos Narrow"/>
      <family val="2"/>
      <scheme val="minor"/>
    </font>
    <font>
      <sz val="11"/>
      <color theme="0" tint="-0.249977111117893"/>
      <name val="Aptos Narrow"/>
      <family val="2"/>
      <scheme val="minor"/>
    </font>
    <font>
      <b/>
      <sz val="11"/>
      <color theme="0" tint="-0.249977111117893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8"/>
      <color theme="2" tint="-0.749992370372631"/>
      <name val="Aptos Narrow"/>
      <family val="2"/>
      <scheme val="minor"/>
    </font>
    <font>
      <sz val="12"/>
      <color theme="2" tint="-0.749992370372631"/>
      <name val="Aptos Narrow"/>
      <family val="2"/>
      <scheme val="minor"/>
    </font>
    <font>
      <sz val="11"/>
      <color rgb="FF003296"/>
      <name val="Aptos Narrow"/>
      <family val="2"/>
      <scheme val="minor"/>
    </font>
    <font>
      <sz val="11"/>
      <color theme="3" tint="0.749992370372631"/>
      <name val="Aptos Narrow"/>
      <family val="2"/>
      <scheme val="minor"/>
    </font>
    <font>
      <sz val="11"/>
      <color theme="0" tint="-0.14999847407452621"/>
      <name val="Aptos Narrow"/>
      <family val="2"/>
      <scheme val="minor"/>
    </font>
    <font>
      <sz val="24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A2D7F8"/>
        <bgColor indexed="64"/>
      </patternFill>
    </fill>
    <fill>
      <patternFill patternType="solid">
        <fgColor rgb="FFF2F7FC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rgb="FFEEEEEE"/>
        <bgColor indexed="64"/>
      </patternFill>
    </fill>
    <fill>
      <gradientFill type="path" left="0.5" right="0.5" top="0.5" bottom="0.5">
        <stop position="0">
          <color theme="0" tint="-0.34900967436750391"/>
        </stop>
        <stop position="1">
          <color rgb="FF002060"/>
        </stop>
      </gradientFill>
    </fill>
    <fill>
      <patternFill patternType="solid">
        <fgColor rgb="FF003296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rgb="FF83B4E5"/>
      </bottom>
      <diagonal/>
    </border>
    <border>
      <left/>
      <right/>
      <top style="thin">
        <color rgb="FF83B4E5"/>
      </top>
      <bottom style="thin">
        <color rgb="FF83B4E5"/>
      </bottom>
      <diagonal/>
    </border>
    <border>
      <left style="thin">
        <color rgb="FF83B4E5"/>
      </left>
      <right style="thin">
        <color rgb="FF83B4E5"/>
      </right>
      <top style="thin">
        <color rgb="FF83B4E5"/>
      </top>
      <bottom style="thin">
        <color rgb="FF83B4E5"/>
      </bottom>
      <diagonal/>
    </border>
    <border>
      <left/>
      <right style="thin">
        <color rgb="FFDFECF9"/>
      </right>
      <top style="thin">
        <color rgb="FFDFECF9"/>
      </top>
      <bottom style="thin">
        <color rgb="FFDFECF9"/>
      </bottom>
      <diagonal/>
    </border>
    <border>
      <left/>
      <right style="thin">
        <color rgb="FFDFECF9"/>
      </right>
      <top/>
      <bottom/>
      <diagonal/>
    </border>
    <border>
      <left style="thin">
        <color rgb="FFDFECF9"/>
      </left>
      <right style="thin">
        <color rgb="FFDFECF9"/>
      </right>
      <top style="thin">
        <color rgb="FFDFECF9"/>
      </top>
      <bottom style="thin">
        <color rgb="FFDFECF9"/>
      </bottom>
      <diagonal/>
    </border>
    <border>
      <left style="thin">
        <color rgb="FF92BCE6"/>
      </left>
      <right style="thin">
        <color rgb="FF92BCE6"/>
      </right>
      <top style="thin">
        <color rgb="FF92BCE6"/>
      </top>
      <bottom style="thin">
        <color rgb="FF92BCE6"/>
      </bottom>
      <diagonal/>
    </border>
    <border>
      <left/>
      <right style="thin">
        <color rgb="FF92BCE6"/>
      </right>
      <top/>
      <bottom/>
      <diagonal/>
    </border>
    <border>
      <left style="thin">
        <color rgb="FF92BCE6"/>
      </left>
      <right/>
      <top style="thin">
        <color rgb="FF92BCE6"/>
      </top>
      <bottom style="thin">
        <color rgb="FF92BCE6"/>
      </bottom>
      <diagonal/>
    </border>
    <border>
      <left/>
      <right style="thin">
        <color rgb="FF92BCE6"/>
      </right>
      <top style="thin">
        <color rgb="FF92BCE6"/>
      </top>
      <bottom style="thin">
        <color rgb="FF92BCE6"/>
      </bottom>
      <diagonal/>
    </border>
    <border>
      <left/>
      <right/>
      <top style="thin">
        <color rgb="FF92BCE6"/>
      </top>
      <bottom style="double">
        <color rgb="FF92BCE6"/>
      </bottom>
      <diagonal/>
    </border>
    <border>
      <left style="thin">
        <color rgb="FF92BCE6"/>
      </left>
      <right style="thin">
        <color rgb="FF92BCE6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rgb="FFC0D9F2"/>
      </top>
      <bottom/>
      <diagonal/>
    </border>
    <border>
      <left/>
      <right style="thin">
        <color rgb="FFC0D9F2"/>
      </right>
      <top/>
      <bottom/>
      <diagonal/>
    </border>
    <border>
      <left style="thin">
        <color rgb="FFC0D9F2"/>
      </left>
      <right/>
      <top style="thin">
        <color rgb="FF92BCE6"/>
      </top>
      <bottom/>
      <diagonal/>
    </border>
    <border>
      <left/>
      <right style="thin">
        <color rgb="FFC0D9F2"/>
      </right>
      <top style="thin">
        <color rgb="FF92BCE6"/>
      </top>
      <bottom style="thin">
        <color rgb="FFDFECF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3" tint="0.749992370372631"/>
      </left>
      <right style="thin">
        <color theme="3" tint="0.749992370372631"/>
      </right>
      <top style="thin">
        <color theme="3" tint="0.749992370372631"/>
      </top>
      <bottom style="thin">
        <color theme="3" tint="0.749992370372631"/>
      </bottom>
      <diagonal/>
    </border>
    <border>
      <left/>
      <right/>
      <top/>
      <bottom style="double">
        <color theme="0" tint="-0.34998626667073579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138">
    <xf numFmtId="0" fontId="0" fillId="0" borderId="0" xfId="0"/>
    <xf numFmtId="0" fontId="0" fillId="2" borderId="0" xfId="0" applyFill="1"/>
    <xf numFmtId="0" fontId="1" fillId="3" borderId="0" xfId="0" applyFont="1" applyFill="1" applyAlignment="1">
      <alignment horizontal="center"/>
    </xf>
    <xf numFmtId="0" fontId="2" fillId="2" borderId="0" xfId="0" applyFont="1" applyFill="1"/>
    <xf numFmtId="0" fontId="0" fillId="4" borderId="1" xfId="0" applyFill="1" applyBorder="1" applyProtection="1">
      <protection locked="0"/>
    </xf>
    <xf numFmtId="0" fontId="0" fillId="4" borderId="2" xfId="0" applyFill="1" applyBorder="1" applyProtection="1">
      <protection locked="0"/>
    </xf>
    <xf numFmtId="0" fontId="4" fillId="2" borderId="0" xfId="0" applyFont="1" applyFill="1"/>
    <xf numFmtId="0" fontId="5" fillId="2" borderId="0" xfId="1" applyFill="1" applyAlignment="1">
      <alignment horizontal="right"/>
    </xf>
    <xf numFmtId="0" fontId="2" fillId="2" borderId="0" xfId="0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8" fontId="7" fillId="5" borderId="4" xfId="0" applyNumberFormat="1" applyFont="1" applyFill="1" applyBorder="1" applyAlignment="1">
      <alignment horizontal="center"/>
    </xf>
    <xf numFmtId="0" fontId="9" fillId="2" borderId="0" xfId="0" applyFont="1" applyFill="1"/>
    <xf numFmtId="0" fontId="10" fillId="2" borderId="0" xfId="0" applyFont="1" applyFill="1"/>
    <xf numFmtId="0" fontId="11" fillId="2" borderId="0" xfId="0" applyFont="1" applyFill="1"/>
    <xf numFmtId="0" fontId="10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64" fontId="0" fillId="2" borderId="0" xfId="2" applyNumberFormat="1" applyFont="1" applyFill="1"/>
    <xf numFmtId="0" fontId="9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6" borderId="1" xfId="0" applyFill="1" applyBorder="1" applyProtection="1">
      <protection locked="0"/>
    </xf>
    <xf numFmtId="0" fontId="0" fillId="2" borderId="0" xfId="0" applyFill="1" applyAlignment="1">
      <alignment horizontal="center" vertical="center"/>
    </xf>
    <xf numFmtId="14" fontId="0" fillId="2" borderId="0" xfId="0" applyNumberFormat="1" applyFill="1"/>
    <xf numFmtId="6" fontId="2" fillId="2" borderId="0" xfId="0" applyNumberFormat="1" applyFont="1" applyFill="1"/>
    <xf numFmtId="6" fontId="2" fillId="2" borderId="0" xfId="0" applyNumberFormat="1" applyFont="1" applyFill="1" applyAlignment="1">
      <alignment horizontal="center"/>
    </xf>
    <xf numFmtId="6" fontId="9" fillId="2" borderId="11" xfId="0" applyNumberFormat="1" applyFont="1" applyFill="1" applyBorder="1" applyAlignment="1">
      <alignment horizontal="center"/>
    </xf>
    <xf numFmtId="6" fontId="9" fillId="2" borderId="11" xfId="0" applyNumberFormat="1" applyFont="1" applyFill="1" applyBorder="1" applyAlignment="1">
      <alignment horizontal="center" vertical="center"/>
    </xf>
    <xf numFmtId="49" fontId="10" fillId="2" borderId="0" xfId="0" quotePrefix="1" applyNumberFormat="1" applyFont="1" applyFill="1"/>
    <xf numFmtId="49" fontId="0" fillId="2" borderId="0" xfId="0" quotePrefix="1" applyNumberFormat="1" applyFill="1"/>
    <xf numFmtId="0" fontId="4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4" borderId="7" xfId="0" applyFill="1" applyBorder="1" applyProtection="1">
      <protection locked="0"/>
    </xf>
    <xf numFmtId="0" fontId="0" fillId="4" borderId="7" xfId="0" applyFill="1" applyBorder="1" applyAlignment="1" applyProtection="1">
      <alignment horizontal="center"/>
      <protection locked="0"/>
    </xf>
    <xf numFmtId="0" fontId="12" fillId="3" borderId="0" xfId="0" applyFont="1" applyFill="1"/>
    <xf numFmtId="14" fontId="12" fillId="3" borderId="0" xfId="0" applyNumberFormat="1" applyFont="1" applyFill="1"/>
    <xf numFmtId="0" fontId="0" fillId="2" borderId="0" xfId="0" applyFill="1" applyAlignment="1">
      <alignment wrapText="1"/>
    </xf>
    <xf numFmtId="0" fontId="1" fillId="3" borderId="0" xfId="0" applyFont="1" applyFill="1" applyAlignment="1">
      <alignment horizontal="center" wrapText="1"/>
    </xf>
    <xf numFmtId="0" fontId="2" fillId="2" borderId="7" xfId="0" applyFont="1" applyFill="1" applyBorder="1"/>
    <xf numFmtId="0" fontId="2" fillId="2" borderId="7" xfId="0" applyFont="1" applyFill="1" applyBorder="1" applyAlignment="1">
      <alignment wrapText="1"/>
    </xf>
    <xf numFmtId="6" fontId="2" fillId="2" borderId="7" xfId="0" applyNumberFormat="1" applyFont="1" applyFill="1" applyBorder="1" applyAlignment="1">
      <alignment horizontal="center"/>
    </xf>
    <xf numFmtId="14" fontId="2" fillId="2" borderId="7" xfId="0" applyNumberFormat="1" applyFont="1" applyFill="1" applyBorder="1" applyAlignment="1">
      <alignment horizontal="center"/>
    </xf>
    <xf numFmtId="8" fontId="0" fillId="2" borderId="4" xfId="0" applyNumberFormat="1" applyFill="1" applyBorder="1" applyProtection="1">
      <protection locked="0"/>
    </xf>
    <xf numFmtId="0" fontId="0" fillId="2" borderId="6" xfId="0" applyFill="1" applyBorder="1" applyProtection="1">
      <protection locked="0"/>
    </xf>
    <xf numFmtId="0" fontId="0" fillId="2" borderId="6" xfId="0" applyFill="1" applyBorder="1" applyAlignment="1" applyProtection="1">
      <alignment wrapText="1"/>
      <protection locked="0"/>
    </xf>
    <xf numFmtId="14" fontId="0" fillId="2" borderId="6" xfId="0" applyNumberFormat="1" applyFill="1" applyBorder="1" applyAlignment="1" applyProtection="1">
      <alignment horizontal="center"/>
      <protection locked="0"/>
    </xf>
    <xf numFmtId="0" fontId="5" fillId="3" borderId="0" xfId="1" applyFill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13" fillId="3" borderId="12" xfId="1" applyFont="1" applyFill="1" applyBorder="1" applyAlignment="1">
      <alignment horizontal="center"/>
    </xf>
    <xf numFmtId="0" fontId="13" fillId="3" borderId="8" xfId="1" applyFont="1" applyFill="1" applyBorder="1"/>
    <xf numFmtId="0" fontId="15" fillId="2" borderId="0" xfId="0" applyFont="1" applyFill="1"/>
    <xf numFmtId="0" fontId="12" fillId="3" borderId="0" xfId="0" applyFont="1" applyFill="1" applyAlignment="1">
      <alignment horizontal="center"/>
    </xf>
    <xf numFmtId="0" fontId="2" fillId="2" borderId="15" xfId="0" applyFont="1" applyFill="1" applyBorder="1" applyAlignment="1">
      <alignment horizontal="left"/>
    </xf>
    <xf numFmtId="0" fontId="0" fillId="2" borderId="16" xfId="0" applyFill="1" applyBorder="1" applyAlignment="1">
      <alignment horizontal="center"/>
    </xf>
    <xf numFmtId="0" fontId="6" fillId="2" borderId="0" xfId="0" applyFont="1" applyFill="1"/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/>
    <xf numFmtId="6" fontId="2" fillId="2" borderId="19" xfId="0" applyNumberFormat="1" applyFont="1" applyFill="1" applyBorder="1" applyAlignment="1">
      <alignment horizontal="center"/>
    </xf>
    <xf numFmtId="14" fontId="0" fillId="4" borderId="1" xfId="0" applyNumberFormat="1" applyFill="1" applyBorder="1" applyProtection="1">
      <protection locked="0"/>
    </xf>
    <xf numFmtId="14" fontId="0" fillId="4" borderId="2" xfId="0" applyNumberFormat="1" applyFill="1" applyBorder="1" applyProtection="1">
      <protection locked="0"/>
    </xf>
    <xf numFmtId="165" fontId="0" fillId="4" borderId="1" xfId="3" applyNumberFormat="1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right"/>
    </xf>
    <xf numFmtId="0" fontId="5" fillId="2" borderId="0" xfId="1" applyFill="1" applyAlignment="1">
      <alignment horizontal="center"/>
    </xf>
    <xf numFmtId="0" fontId="0" fillId="7" borderId="0" xfId="0" applyFill="1"/>
    <xf numFmtId="0" fontId="0" fillId="8" borderId="0" xfId="0" applyFill="1"/>
    <xf numFmtId="0" fontId="0" fillId="8" borderId="0" xfId="0" applyFill="1" applyAlignment="1">
      <alignment horizontal="center"/>
    </xf>
    <xf numFmtId="17" fontId="1" fillId="3" borderId="3" xfId="0" applyNumberFormat="1" applyFont="1" applyFill="1" applyBorder="1" applyAlignment="1">
      <alignment horizontal="center"/>
    </xf>
    <xf numFmtId="0" fontId="0" fillId="8" borderId="0" xfId="0" applyFill="1" applyAlignment="1">
      <alignment horizontal="right"/>
    </xf>
    <xf numFmtId="0" fontId="0" fillId="7" borderId="0" xfId="0" applyFill="1" applyAlignment="1">
      <alignment horizontal="right"/>
    </xf>
    <xf numFmtId="0" fontId="17" fillId="2" borderId="0" xfId="0" applyFont="1" applyFill="1" applyAlignment="1">
      <alignment horizontal="right"/>
    </xf>
    <xf numFmtId="0" fontId="14" fillId="13" borderId="0" xfId="0" applyFont="1" applyFill="1" applyAlignment="1">
      <alignment horizontal="right"/>
    </xf>
    <xf numFmtId="6" fontId="18" fillId="9" borderId="0" xfId="0" applyNumberFormat="1" applyFont="1" applyFill="1" applyAlignment="1">
      <alignment horizontal="center"/>
    </xf>
    <xf numFmtId="6" fontId="18" fillId="10" borderId="0" xfId="0" applyNumberFormat="1" applyFont="1" applyFill="1" applyAlignment="1">
      <alignment horizontal="center"/>
    </xf>
    <xf numFmtId="6" fontId="18" fillId="11" borderId="0" xfId="0" applyNumberFormat="1" applyFont="1" applyFill="1" applyAlignment="1">
      <alignment horizontal="center"/>
    </xf>
    <xf numFmtId="6" fontId="18" fillId="12" borderId="0" xfId="0" applyNumberFormat="1" applyFont="1" applyFill="1" applyAlignment="1">
      <alignment horizontal="center"/>
    </xf>
    <xf numFmtId="0" fontId="0" fillId="7" borderId="0" xfId="0" applyFill="1" applyAlignment="1">
      <alignment horizontal="center"/>
    </xf>
    <xf numFmtId="0" fontId="20" fillId="2" borderId="0" xfId="0" applyFont="1" applyFill="1" applyAlignment="1">
      <alignment horizontal="left"/>
    </xf>
    <xf numFmtId="0" fontId="0" fillId="6" borderId="0" xfId="0" applyFill="1" applyProtection="1">
      <protection locked="0"/>
    </xf>
    <xf numFmtId="0" fontId="0" fillId="4" borderId="0" xfId="0" applyFill="1" applyAlignment="1" applyProtection="1">
      <alignment horizontal="left"/>
      <protection locked="0"/>
    </xf>
    <xf numFmtId="0" fontId="0" fillId="4" borderId="0" xfId="0" applyFill="1" applyProtection="1">
      <protection locked="0"/>
    </xf>
    <xf numFmtId="0" fontId="16" fillId="2" borderId="0" xfId="0" applyFont="1" applyFill="1" applyAlignment="1">
      <alignment horizontal="center"/>
    </xf>
    <xf numFmtId="0" fontId="0" fillId="2" borderId="22" xfId="0" applyFill="1" applyBorder="1"/>
    <xf numFmtId="14" fontId="0" fillId="2" borderId="22" xfId="0" applyNumberFormat="1" applyFill="1" applyBorder="1" applyAlignment="1">
      <alignment horizontal="center"/>
    </xf>
    <xf numFmtId="6" fontId="0" fillId="2" borderId="22" xfId="0" applyNumberFormat="1" applyFill="1" applyBorder="1" applyAlignment="1">
      <alignment horizontal="center"/>
    </xf>
    <xf numFmtId="0" fontId="15" fillId="2" borderId="0" xfId="0" applyFont="1" applyFill="1" applyAlignment="1">
      <alignment horizontal="right"/>
    </xf>
    <xf numFmtId="6" fontId="15" fillId="2" borderId="23" xfId="0" applyNumberFormat="1" applyFont="1" applyFill="1" applyBorder="1" applyAlignment="1">
      <alignment horizontal="center"/>
    </xf>
    <xf numFmtId="0" fontId="22" fillId="2" borderId="0" xfId="0" applyFont="1" applyFill="1" applyAlignment="1">
      <alignment horizontal="center"/>
    </xf>
    <xf numFmtId="0" fontId="23" fillId="2" borderId="0" xfId="0" applyFont="1" applyFill="1" applyAlignment="1">
      <alignment horizontal="right"/>
    </xf>
    <xf numFmtId="6" fontId="22" fillId="2" borderId="0" xfId="0" applyNumberFormat="1" applyFont="1" applyFill="1" applyAlignment="1">
      <alignment horizontal="center"/>
    </xf>
    <xf numFmtId="0" fontId="16" fillId="2" borderId="21" xfId="0" applyFont="1" applyFill="1" applyBorder="1" applyAlignment="1">
      <alignment horizontal="right"/>
    </xf>
    <xf numFmtId="0" fontId="16" fillId="2" borderId="0" xfId="0" applyFont="1" applyFill="1" applyAlignment="1">
      <alignment horizontal="right"/>
    </xf>
    <xf numFmtId="6" fontId="18" fillId="2" borderId="0" xfId="0" applyNumberFormat="1" applyFont="1" applyFill="1" applyAlignment="1">
      <alignment horizontal="center"/>
    </xf>
    <xf numFmtId="14" fontId="18" fillId="2" borderId="0" xfId="0" applyNumberFormat="1" applyFont="1" applyFill="1" applyAlignment="1">
      <alignment horizontal="center"/>
    </xf>
    <xf numFmtId="0" fontId="25" fillId="2" borderId="5" xfId="0" applyFont="1" applyFill="1" applyBorder="1" applyAlignment="1">
      <alignment horizontal="right"/>
    </xf>
    <xf numFmtId="0" fontId="26" fillId="2" borderId="5" xfId="0" applyFont="1" applyFill="1" applyBorder="1" applyAlignment="1">
      <alignment horizontal="right"/>
    </xf>
    <xf numFmtId="0" fontId="27" fillId="2" borderId="0" xfId="0" applyFont="1" applyFill="1" applyAlignment="1">
      <alignment horizontal="center"/>
    </xf>
    <xf numFmtId="0" fontId="0" fillId="4" borderId="1" xfId="0" applyFill="1" applyBorder="1" applyAlignment="1" applyProtection="1">
      <alignment horizontal="center"/>
      <protection locked="0"/>
    </xf>
    <xf numFmtId="0" fontId="0" fillId="4" borderId="2" xfId="0" applyFill="1" applyBorder="1" applyAlignment="1" applyProtection="1">
      <alignment horizontal="center"/>
      <protection locked="0"/>
    </xf>
    <xf numFmtId="0" fontId="0" fillId="2" borderId="20" xfId="0" applyFill="1" applyBorder="1" applyAlignment="1">
      <alignment horizontal="center"/>
    </xf>
    <xf numFmtId="0" fontId="24" fillId="14" borderId="0" xfId="0" applyFont="1" applyFill="1"/>
    <xf numFmtId="14" fontId="0" fillId="2" borderId="24" xfId="0" applyNumberFormat="1" applyFill="1" applyBorder="1"/>
    <xf numFmtId="1" fontId="0" fillId="2" borderId="24" xfId="0" applyNumberFormat="1" applyFill="1" applyBorder="1"/>
    <xf numFmtId="2" fontId="0" fillId="2" borderId="24" xfId="0" applyNumberFormat="1" applyFill="1" applyBorder="1"/>
    <xf numFmtId="6" fontId="18" fillId="9" borderId="0" xfId="0" applyNumberFormat="1" applyFont="1" applyFill="1" applyAlignment="1" applyProtection="1">
      <alignment horizontal="center"/>
      <protection locked="0"/>
    </xf>
    <xf numFmtId="14" fontId="18" fillId="11" borderId="0" xfId="0" applyNumberFormat="1" applyFont="1" applyFill="1" applyAlignment="1" applyProtection="1">
      <alignment horizontal="center"/>
      <protection locked="0"/>
    </xf>
    <xf numFmtId="6" fontId="18" fillId="11" borderId="0" xfId="0" applyNumberFormat="1" applyFont="1" applyFill="1" applyAlignment="1" applyProtection="1">
      <alignment horizontal="center"/>
      <protection locked="0"/>
    </xf>
    <xf numFmtId="6" fontId="18" fillId="10" borderId="0" xfId="0" applyNumberFormat="1" applyFont="1" applyFill="1" applyAlignment="1" applyProtection="1">
      <alignment horizontal="center"/>
      <protection locked="0"/>
    </xf>
    <xf numFmtId="14" fontId="18" fillId="12" borderId="0" xfId="0" applyNumberFormat="1" applyFont="1" applyFill="1" applyAlignment="1" applyProtection="1">
      <alignment horizontal="center"/>
      <protection locked="0"/>
    </xf>
    <xf numFmtId="6" fontId="18" fillId="12" borderId="0" xfId="0" applyNumberFormat="1" applyFont="1" applyFill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0" fontId="1" fillId="3" borderId="0" xfId="0" applyFont="1" applyFill="1" applyAlignment="1" applyProtection="1">
      <alignment horizontal="center" wrapText="1"/>
      <protection locked="0"/>
    </xf>
    <xf numFmtId="14" fontId="0" fillId="2" borderId="0" xfId="0" applyNumberFormat="1" applyFill="1" applyProtection="1">
      <protection locked="0"/>
    </xf>
    <xf numFmtId="0" fontId="22" fillId="2" borderId="0" xfId="0" applyFont="1" applyFill="1" applyAlignment="1" applyProtection="1">
      <alignment horizontal="center"/>
      <protection locked="0"/>
    </xf>
    <xf numFmtId="0" fontId="0" fillId="8" borderId="0" xfId="0" applyFill="1" applyProtection="1">
      <protection locked="0"/>
    </xf>
    <xf numFmtId="0" fontId="0" fillId="7" borderId="0" xfId="0" applyFill="1" applyProtection="1">
      <protection locked="0"/>
    </xf>
    <xf numFmtId="0" fontId="24" fillId="2" borderId="0" xfId="0" applyFont="1" applyFill="1" applyProtection="1">
      <protection locked="0"/>
    </xf>
    <xf numFmtId="164" fontId="24" fillId="2" borderId="0" xfId="2" applyNumberFormat="1" applyFont="1" applyFill="1" applyProtection="1">
      <protection locked="0"/>
    </xf>
    <xf numFmtId="0" fontId="24" fillId="2" borderId="0" xfId="0" applyFont="1" applyFill="1" applyAlignment="1" applyProtection="1">
      <alignment horizontal="center"/>
      <protection locked="0"/>
    </xf>
    <xf numFmtId="0" fontId="24" fillId="2" borderId="0" xfId="0" applyFont="1" applyFill="1" applyAlignment="1" applyProtection="1">
      <alignment horizontal="center" wrapText="1"/>
      <protection locked="0"/>
    </xf>
    <xf numFmtId="0" fontId="28" fillId="13" borderId="0" xfId="0" applyFont="1" applyFill="1" applyAlignment="1">
      <alignment horizontal="center" vertical="center"/>
    </xf>
    <xf numFmtId="14" fontId="29" fillId="2" borderId="0" xfId="0" applyNumberFormat="1" applyFont="1" applyFill="1"/>
    <xf numFmtId="0" fontId="30" fillId="2" borderId="0" xfId="0" applyFont="1" applyFill="1"/>
    <xf numFmtId="0" fontId="31" fillId="2" borderId="0" xfId="0" applyFont="1" applyFill="1"/>
    <xf numFmtId="0" fontId="31" fillId="8" borderId="0" xfId="0" applyFont="1" applyFill="1"/>
    <xf numFmtId="0" fontId="32" fillId="2" borderId="0" xfId="0" applyFont="1" applyFill="1"/>
    <xf numFmtId="0" fontId="11" fillId="2" borderId="9" xfId="0" applyFont="1" applyFill="1" applyBorder="1" applyAlignment="1" applyProtection="1">
      <alignment horizontal="center"/>
      <protection locked="0"/>
    </xf>
    <xf numFmtId="0" fontId="11" fillId="2" borderId="10" xfId="0" applyFont="1" applyFill="1" applyBorder="1" applyAlignment="1" applyProtection="1">
      <alignment horizontal="center"/>
      <protection locked="0"/>
    </xf>
    <xf numFmtId="0" fontId="9" fillId="2" borderId="0" xfId="0" applyFont="1" applyFill="1" applyAlignment="1">
      <alignment horizontal="left" vertical="center" wrapText="1"/>
    </xf>
    <xf numFmtId="0" fontId="2" fillId="2" borderId="7" xfId="0" applyFont="1" applyFill="1" applyBorder="1" applyAlignment="1" applyProtection="1">
      <alignment horizontal="center"/>
      <protection locked="0"/>
    </xf>
    <xf numFmtId="0" fontId="16" fillId="2" borderId="0" xfId="0" quotePrefix="1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0" fontId="21" fillId="2" borderId="1" xfId="0" applyFont="1" applyFill="1" applyBorder="1" applyAlignment="1">
      <alignment horizontal="center"/>
    </xf>
    <xf numFmtId="6" fontId="22" fillId="2" borderId="0" xfId="0" applyNumberFormat="1" applyFont="1" applyFill="1" applyAlignment="1">
      <alignment horizontal="center"/>
    </xf>
    <xf numFmtId="0" fontId="0" fillId="7" borderId="0" xfId="0" applyFill="1" applyAlignment="1">
      <alignment horizontal="left" vertical="center" textRotation="180"/>
    </xf>
    <xf numFmtId="0" fontId="31" fillId="2" borderId="0" xfId="0" applyFont="1" applyFill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2" fillId="2" borderId="17" xfId="0" applyFont="1" applyFill="1" applyBorder="1" applyAlignment="1" applyProtection="1">
      <alignment horizontal="center"/>
      <protection locked="0"/>
    </xf>
    <xf numFmtId="0" fontId="2" fillId="2" borderId="18" xfId="0" applyFont="1" applyFill="1" applyBorder="1" applyAlignment="1" applyProtection="1">
      <alignment horizontal="center"/>
      <protection locked="0"/>
    </xf>
  </cellXfs>
  <cellStyles count="4">
    <cellStyle name="Comma" xfId="3" builtinId="3"/>
    <cellStyle name="Currency" xfId="2" builtinId="4"/>
    <cellStyle name="Hyperlink" xfId="1" builtinId="8"/>
    <cellStyle name="Normal" xfId="0" builtinId="0"/>
  </cellStyles>
  <dxfs count="14">
    <dxf>
      <font>
        <color rgb="FFDFECF9"/>
      </font>
    </dxf>
    <dxf>
      <font>
        <color rgb="FFDFECF9"/>
      </font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border>
        <left style="thin">
          <color rgb="FFC0D9F2"/>
        </left>
        <right style="thin">
          <color rgb="FFC0D9F2"/>
        </right>
        <top style="thin">
          <color rgb="FFC0D9F2"/>
        </top>
        <bottom style="thin">
          <color rgb="FFC0D9F2"/>
        </bottom>
        <vertical/>
        <horizontal/>
      </border>
    </dxf>
    <dxf>
      <border>
        <left style="thin">
          <color rgb="FFC0D9F2"/>
        </left>
        <right style="thin">
          <color rgb="FFC0D9F2"/>
        </right>
        <top style="thin">
          <color rgb="FFC0D9F2"/>
        </top>
        <bottom style="thin">
          <color rgb="FFC0D9F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border>
        <left style="thin">
          <color rgb="FFC0D9F2"/>
        </left>
        <right style="thin">
          <color rgb="FFC0D9F2"/>
        </right>
        <top style="thin">
          <color rgb="FFC0D9F2"/>
        </top>
        <bottom style="thin">
          <color rgb="FFC0D9F2"/>
        </bottom>
        <vertical/>
        <horizontal/>
      </border>
    </dxf>
    <dxf>
      <border>
        <left style="thin">
          <color rgb="FFC0D9F2"/>
        </left>
        <right style="thin">
          <color rgb="FFC0D9F2"/>
        </right>
        <top style="thin">
          <color rgb="FFC0D9F2"/>
        </top>
        <bottom style="thin">
          <color rgb="FFC0D9F2"/>
        </bottom>
        <vertical/>
        <horizontal/>
      </border>
    </dxf>
    <dxf>
      <font>
        <color rgb="FFC0D9F2"/>
      </font>
    </dxf>
    <dxf>
      <font>
        <color theme="0"/>
      </font>
    </dxf>
  </dxfs>
  <tableStyles count="0" defaultTableStyle="TableStyleMedium2" defaultPivotStyle="PivotStyleLight16"/>
  <colors>
    <mruColors>
      <color rgb="FF003296"/>
      <color rgb="FFEEEEEE"/>
      <color rgb="FFF5F5F5"/>
      <color rgb="FFFBFBFB"/>
      <color rgb="FFE4E4E4"/>
      <color rgb="FFC0D9F2"/>
      <color rgb="FFDFECF9"/>
      <color rgb="FFF2F7FC"/>
      <color rgb="FF92BCE6"/>
      <color rgb="FFFBF8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mailto:%20fundraising@projectaqadu.com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mailto:fundraising@projectaqadu.com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mailto:me@friendreka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48</xdr:col>
      <xdr:colOff>523875</xdr:colOff>
      <xdr:row>0</xdr:row>
      <xdr:rowOff>95250</xdr:rowOff>
    </xdr:from>
    <xdr:to>
      <xdr:col>50</xdr:col>
      <xdr:colOff>489752</xdr:colOff>
      <xdr:row>1</xdr:row>
      <xdr:rowOff>123825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C1218C-B65D-47A7-86EB-ECBBED09A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39325" y="95250"/>
          <a:ext cx="689777" cy="219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1619250</xdr:colOff>
      <xdr:row>7</xdr:row>
      <xdr:rowOff>114300</xdr:rowOff>
    </xdr:from>
    <xdr:to>
      <xdr:col>30</xdr:col>
      <xdr:colOff>224358</xdr:colOff>
      <xdr:row>21</xdr:row>
      <xdr:rowOff>264861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23179F5-B6FB-4097-B144-05D19084EE8B}"/>
            </a:ext>
          </a:extLst>
        </xdr:cNvPr>
        <xdr:cNvSpPr txBox="1"/>
      </xdr:nvSpPr>
      <xdr:spPr>
        <a:xfrm rot="563083">
          <a:off x="2343150" y="2076450"/>
          <a:ext cx="3167583" cy="1550736"/>
        </a:xfrm>
        <a:prstGeom prst="rect">
          <a:avLst/>
        </a:prstGeom>
        <a:solidFill>
          <a:srgbClr val="002060"/>
        </a:solidFill>
        <a:ln w="38100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>
              <a:solidFill>
                <a:srgbClr val="C0D9F2"/>
              </a:solidFill>
              <a:latin typeface="+mn-lt"/>
              <a:ea typeface="Cambria" panose="02040503050406030204" pitchFamily="18" charset="0"/>
            </a:rPr>
            <a:t>Customer wanted a simple tool to keep track of expenses and income.  Created a data entry tool directly on the P&amp;L report for simplicity.  Double clicking on Column AF or AA4 adds data to the database and updates the P&amp;L report here.  </a:t>
          </a:r>
        </a:p>
      </xdr:txBody>
    </xdr:sp>
    <xdr:clientData/>
  </xdr:twoCellAnchor>
  <xdr:twoCellAnchor editAs="oneCell">
    <xdr:from>
      <xdr:col>30</xdr:col>
      <xdr:colOff>352425</xdr:colOff>
      <xdr:row>0</xdr:row>
      <xdr:rowOff>47625</xdr:rowOff>
    </xdr:from>
    <xdr:to>
      <xdr:col>32</xdr:col>
      <xdr:colOff>13502</xdr:colOff>
      <xdr:row>1</xdr:row>
      <xdr:rowOff>76200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1AE014-F526-455E-A96B-C4BF3A156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8800" y="47625"/>
          <a:ext cx="689777" cy="2190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35</xdr:row>
      <xdr:rowOff>19052</xdr:rowOff>
    </xdr:from>
    <xdr:to>
      <xdr:col>3</xdr:col>
      <xdr:colOff>689777</xdr:colOff>
      <xdr:row>35</xdr:row>
      <xdr:rowOff>180976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8C19DD-1FD0-4C3B-9F11-29EF6C5BF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00450" y="6696077"/>
          <a:ext cx="689777" cy="161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66675</xdr:rowOff>
    </xdr:from>
    <xdr:to>
      <xdr:col>1</xdr:col>
      <xdr:colOff>457200</xdr:colOff>
      <xdr:row>6</xdr:row>
      <xdr:rowOff>9525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A0E9A922-70E7-4488-BA8C-E5F71EB67296}"/>
            </a:ext>
          </a:extLst>
        </xdr:cNvPr>
        <xdr:cNvSpPr/>
      </xdr:nvSpPr>
      <xdr:spPr>
        <a:xfrm>
          <a:off x="638175" y="1181100"/>
          <a:ext cx="428625" cy="4191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19050</xdr:colOff>
      <xdr:row>10</xdr:row>
      <xdr:rowOff>28575</xdr:rowOff>
    </xdr:from>
    <xdr:to>
      <xdr:col>1</xdr:col>
      <xdr:colOff>447675</xdr:colOff>
      <xdr:row>11</xdr:row>
      <xdr:rowOff>209550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FC0F5792-4346-4236-A4D6-5A0003544016}"/>
            </a:ext>
          </a:extLst>
        </xdr:cNvPr>
        <xdr:cNvSpPr/>
      </xdr:nvSpPr>
      <xdr:spPr>
        <a:xfrm>
          <a:off x="628650" y="2571750"/>
          <a:ext cx="428625" cy="4191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19050</xdr:colOff>
      <xdr:row>12</xdr:row>
      <xdr:rowOff>57150</xdr:rowOff>
    </xdr:from>
    <xdr:to>
      <xdr:col>1</xdr:col>
      <xdr:colOff>447675</xdr:colOff>
      <xdr:row>14</xdr:row>
      <xdr:rowOff>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F77492AB-A69B-4471-89A1-C3B7702EF15E}"/>
            </a:ext>
          </a:extLst>
        </xdr:cNvPr>
        <xdr:cNvSpPr/>
      </xdr:nvSpPr>
      <xdr:spPr>
        <a:xfrm>
          <a:off x="628650" y="3076575"/>
          <a:ext cx="428625" cy="4191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28575</xdr:colOff>
      <xdr:row>18</xdr:row>
      <xdr:rowOff>66675</xdr:rowOff>
    </xdr:from>
    <xdr:to>
      <xdr:col>1</xdr:col>
      <xdr:colOff>457200</xdr:colOff>
      <xdr:row>20</xdr:row>
      <xdr:rowOff>9525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69DC2703-BBAD-4947-9A72-368B324F45B7}"/>
            </a:ext>
          </a:extLst>
        </xdr:cNvPr>
        <xdr:cNvSpPr/>
      </xdr:nvSpPr>
      <xdr:spPr>
        <a:xfrm>
          <a:off x="638175" y="4514850"/>
          <a:ext cx="428625" cy="4191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19050</xdr:colOff>
      <xdr:row>20</xdr:row>
      <xdr:rowOff>85725</xdr:rowOff>
    </xdr:from>
    <xdr:to>
      <xdr:col>1</xdr:col>
      <xdr:colOff>447675</xdr:colOff>
      <xdr:row>22</xdr:row>
      <xdr:rowOff>28575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5B739C14-CA84-4CF9-BF08-236195341BDB}"/>
            </a:ext>
          </a:extLst>
        </xdr:cNvPr>
        <xdr:cNvSpPr/>
      </xdr:nvSpPr>
      <xdr:spPr>
        <a:xfrm>
          <a:off x="628650" y="5010150"/>
          <a:ext cx="428625" cy="4191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95250</xdr:colOff>
      <xdr:row>18</xdr:row>
      <xdr:rowOff>47625</xdr:rowOff>
    </xdr:from>
    <xdr:to>
      <xdr:col>0</xdr:col>
      <xdr:colOff>533400</xdr:colOff>
      <xdr:row>20</xdr:row>
      <xdr:rowOff>38100</xdr:rowOff>
    </xdr:to>
    <xdr:sp macro="" textlink="">
      <xdr:nvSpPr>
        <xdr:cNvPr id="7" name="Plus Sign 6">
          <a:extLst>
            <a:ext uri="{FF2B5EF4-FFF2-40B4-BE49-F238E27FC236}">
              <a16:creationId xmlns:a16="http://schemas.microsoft.com/office/drawing/2014/main" id="{594D9E78-7393-42E6-800B-80036920B027}"/>
            </a:ext>
          </a:extLst>
        </xdr:cNvPr>
        <xdr:cNvSpPr/>
      </xdr:nvSpPr>
      <xdr:spPr>
        <a:xfrm>
          <a:off x="95250" y="4495800"/>
          <a:ext cx="438150" cy="466725"/>
        </a:xfrm>
        <a:prstGeom prst="mathPlus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85725</xdr:colOff>
      <xdr:row>20</xdr:row>
      <xdr:rowOff>76200</xdr:rowOff>
    </xdr:from>
    <xdr:to>
      <xdr:col>0</xdr:col>
      <xdr:colOff>523875</xdr:colOff>
      <xdr:row>22</xdr:row>
      <xdr:rowOff>66675</xdr:rowOff>
    </xdr:to>
    <xdr:sp macro="" textlink="">
      <xdr:nvSpPr>
        <xdr:cNvPr id="8" name="Plus Sign 7">
          <a:extLst>
            <a:ext uri="{FF2B5EF4-FFF2-40B4-BE49-F238E27FC236}">
              <a16:creationId xmlns:a16="http://schemas.microsoft.com/office/drawing/2014/main" id="{679157B9-19DB-47E3-9D0C-70B8A89AC98D}"/>
            </a:ext>
          </a:extLst>
        </xdr:cNvPr>
        <xdr:cNvSpPr/>
      </xdr:nvSpPr>
      <xdr:spPr>
        <a:xfrm>
          <a:off x="85725" y="5000625"/>
          <a:ext cx="438150" cy="466725"/>
        </a:xfrm>
        <a:prstGeom prst="mathPlus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104775</xdr:colOff>
      <xdr:row>10</xdr:row>
      <xdr:rowOff>9525</xdr:rowOff>
    </xdr:from>
    <xdr:to>
      <xdr:col>0</xdr:col>
      <xdr:colOff>542925</xdr:colOff>
      <xdr:row>12</xdr:row>
      <xdr:rowOff>0</xdr:rowOff>
    </xdr:to>
    <xdr:sp macro="" textlink="">
      <xdr:nvSpPr>
        <xdr:cNvPr id="9" name="Plus Sign 8">
          <a:extLst>
            <a:ext uri="{FF2B5EF4-FFF2-40B4-BE49-F238E27FC236}">
              <a16:creationId xmlns:a16="http://schemas.microsoft.com/office/drawing/2014/main" id="{F8D6522C-F0C1-4943-BC57-33447AC60404}"/>
            </a:ext>
          </a:extLst>
        </xdr:cNvPr>
        <xdr:cNvSpPr/>
      </xdr:nvSpPr>
      <xdr:spPr>
        <a:xfrm>
          <a:off x="104775" y="2552700"/>
          <a:ext cx="438150" cy="466725"/>
        </a:xfrm>
        <a:prstGeom prst="mathPlus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142875</xdr:colOff>
      <xdr:row>12</xdr:row>
      <xdr:rowOff>9525</xdr:rowOff>
    </xdr:from>
    <xdr:to>
      <xdr:col>0</xdr:col>
      <xdr:colOff>504825</xdr:colOff>
      <xdr:row>14</xdr:row>
      <xdr:rowOff>104775</xdr:rowOff>
    </xdr:to>
    <xdr:sp macro="" textlink="">
      <xdr:nvSpPr>
        <xdr:cNvPr id="10" name="Minus Sign 9">
          <a:extLst>
            <a:ext uri="{FF2B5EF4-FFF2-40B4-BE49-F238E27FC236}">
              <a16:creationId xmlns:a16="http://schemas.microsoft.com/office/drawing/2014/main" id="{E1529CE8-1E59-4A51-990D-D2A0477FE832}"/>
            </a:ext>
          </a:extLst>
        </xdr:cNvPr>
        <xdr:cNvSpPr/>
      </xdr:nvSpPr>
      <xdr:spPr>
        <a:xfrm>
          <a:off x="142875" y="3028950"/>
          <a:ext cx="361950" cy="571500"/>
        </a:xfrm>
        <a:prstGeom prst="mathMinus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D162B-D467-4C98-978B-8A2088FE06F4}">
  <sheetPr codeName="Sheet1">
    <tabColor theme="1" tint="0.34998626667073579"/>
    <pageSetUpPr fitToPage="1"/>
  </sheetPr>
  <dimension ref="A1:BE59"/>
  <sheetViews>
    <sheetView topLeftCell="Z1" workbookViewId="0">
      <selection activeCell="AZ1" sqref="AW1:AZ2"/>
    </sheetView>
  </sheetViews>
  <sheetFormatPr defaultRowHeight="15" outlineLevelRow="1" x14ac:dyDescent="0.25"/>
  <cols>
    <col min="1" max="1" width="18.140625" style="1" hidden="1" customWidth="1"/>
    <col min="2" max="3" width="9.140625" style="10" hidden="1" customWidth="1"/>
    <col min="4" max="4" width="9.140625" style="1" hidden="1" customWidth="1"/>
    <col min="5" max="5" width="17.5703125" style="1" hidden="1" customWidth="1"/>
    <col min="6" max="6" width="3.85546875" style="1" hidden="1" customWidth="1"/>
    <col min="7" max="13" width="11.5703125" style="1" hidden="1" customWidth="1"/>
    <col min="14" max="25" width="9.140625" style="1" hidden="1" customWidth="1"/>
    <col min="26" max="26" width="9.140625" style="1"/>
    <col min="27" max="27" width="2.7109375" style="1" customWidth="1"/>
    <col min="28" max="28" width="19.28515625" style="1" customWidth="1"/>
    <col min="29" max="29" width="9.140625" style="1"/>
    <col min="30" max="30" width="1.7109375" style="1" customWidth="1"/>
    <col min="31" max="31" width="9.140625" style="1"/>
    <col min="32" max="32" width="1.7109375" style="1" customWidth="1"/>
    <col min="33" max="33" width="9.140625" style="1"/>
    <col min="34" max="34" width="1.7109375" style="1" customWidth="1"/>
    <col min="35" max="35" width="9.140625" style="1"/>
    <col min="36" max="36" width="1.7109375" style="1" customWidth="1"/>
    <col min="37" max="37" width="9.140625" style="1"/>
    <col min="38" max="38" width="1.7109375" style="1" customWidth="1"/>
    <col min="39" max="39" width="9.140625" style="1"/>
    <col min="40" max="40" width="1.7109375" style="1" customWidth="1"/>
    <col min="41" max="41" width="9.140625" style="1"/>
    <col min="42" max="42" width="1.7109375" style="1" customWidth="1"/>
    <col min="43" max="43" width="9.140625" style="1"/>
    <col min="44" max="44" width="1.7109375" style="1" customWidth="1"/>
    <col min="45" max="45" width="9.140625" style="1"/>
    <col min="46" max="46" width="1.7109375" style="1" customWidth="1"/>
    <col min="47" max="47" width="9.140625" style="1"/>
    <col min="48" max="48" width="1.7109375" style="1" customWidth="1"/>
    <col min="49" max="49" width="9.140625" style="1"/>
    <col min="50" max="50" width="1.7109375" style="1" customWidth="1"/>
    <col min="51" max="16384" width="9.140625" style="1"/>
  </cols>
  <sheetData>
    <row r="1" spans="1:57" x14ac:dyDescent="0.25">
      <c r="AW1" s="49"/>
    </row>
    <row r="2" spans="1:57" ht="34.5" x14ac:dyDescent="0.55000000000000004">
      <c r="A2" s="2" t="str">
        <f>Data!G3</f>
        <v>Income Categories</v>
      </c>
      <c r="B2" s="2" t="s">
        <v>27</v>
      </c>
      <c r="C2" s="2" t="s">
        <v>18</v>
      </c>
      <c r="D2" s="1" t="s">
        <v>44</v>
      </c>
      <c r="J2" s="2" t="str">
        <f>Data!G3</f>
        <v>Income Categories</v>
      </c>
      <c r="K2" s="20" t="str">
        <f>Data!G4</f>
        <v>All</v>
      </c>
      <c r="L2" s="4" t="str">
        <f>Data!G5</f>
        <v>Income</v>
      </c>
      <c r="M2" s="5" t="str">
        <f>Data!G6</f>
        <v>Mutual Company</v>
      </c>
      <c r="N2" s="5" t="str">
        <f>Data!G7</f>
        <v>Casualty Company</v>
      </c>
      <c r="O2" s="5" t="str">
        <f>Data!G8</f>
        <v>Blue Cross</v>
      </c>
      <c r="P2" s="5" t="str">
        <f>Data!G9</f>
        <v>Life Company</v>
      </c>
      <c r="Q2" s="5" t="str">
        <f>Data!G10</f>
        <v>Foremost</v>
      </c>
      <c r="R2" s="5" t="str">
        <f>Data!G11</f>
        <v>FB Bank</v>
      </c>
      <c r="AA2" s="6" t="s">
        <v>139</v>
      </c>
    </row>
    <row r="3" spans="1:57" s="13" customFormat="1" ht="15.75" x14ac:dyDescent="0.25">
      <c r="A3" s="20" t="str">
        <f>Data!G4</f>
        <v>All</v>
      </c>
      <c r="B3" s="15">
        <v>32</v>
      </c>
      <c r="C3" s="15">
        <f>B3+1</f>
        <v>33</v>
      </c>
      <c r="D3" s="27" t="s">
        <v>50</v>
      </c>
      <c r="J3" s="4" t="str">
        <f>Data!B4</f>
        <v>Expense</v>
      </c>
      <c r="AA3" s="124">
        <v>2024</v>
      </c>
      <c r="AB3" s="125"/>
      <c r="AC3" s="14" t="s">
        <v>32</v>
      </c>
      <c r="AD3" s="14"/>
      <c r="AF3" s="14"/>
      <c r="AH3" s="14"/>
      <c r="AJ3" s="14"/>
      <c r="AL3" s="14"/>
      <c r="AN3" s="14"/>
      <c r="AP3" s="14"/>
      <c r="AR3" s="14"/>
      <c r="AT3" s="14"/>
      <c r="AV3" s="14"/>
      <c r="AX3" s="14"/>
    </row>
    <row r="4" spans="1:57" x14ac:dyDescent="0.25">
      <c r="A4" s="4" t="str">
        <f>Data!G5</f>
        <v>Income</v>
      </c>
      <c r="B4" s="10">
        <v>3</v>
      </c>
      <c r="C4" s="10">
        <v>4</v>
      </c>
      <c r="D4" s="28" t="s">
        <v>51</v>
      </c>
      <c r="J4" s="5" t="str">
        <f>Data!B5</f>
        <v>Long Term Care</v>
      </c>
      <c r="AA4" s="127" t="s">
        <v>48</v>
      </c>
      <c r="AB4" s="127"/>
      <c r="AC4" s="1" t="s">
        <v>47</v>
      </c>
    </row>
    <row r="5" spans="1:57" x14ac:dyDescent="0.25">
      <c r="A5" s="5" t="str">
        <f>Data!G6</f>
        <v>Mutual Company</v>
      </c>
      <c r="B5" s="10">
        <f t="shared" ref="B5:C10" si="0">B4+4</f>
        <v>7</v>
      </c>
      <c r="C5" s="10">
        <f t="shared" si="0"/>
        <v>8</v>
      </c>
      <c r="D5" s="28" t="s">
        <v>52</v>
      </c>
      <c r="J5" s="5" t="str">
        <f>Data!B6</f>
        <v>Errors and omission</v>
      </c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</row>
    <row r="6" spans="1:57" x14ac:dyDescent="0.25">
      <c r="A6" s="5" t="str">
        <f>Data!G7</f>
        <v>Casualty Company</v>
      </c>
      <c r="B6" s="10">
        <f t="shared" si="0"/>
        <v>11</v>
      </c>
      <c r="C6" s="10">
        <f t="shared" si="0"/>
        <v>12</v>
      </c>
      <c r="D6" s="28" t="s">
        <v>53</v>
      </c>
      <c r="J6" s="5" t="str">
        <f>Data!B7</f>
        <v>Meals And Entertainment</v>
      </c>
      <c r="X6" s="23"/>
      <c r="AC6" s="16" t="s">
        <v>29</v>
      </c>
      <c r="AD6" s="16"/>
      <c r="AE6" s="16" t="s">
        <v>33</v>
      </c>
      <c r="AF6" s="16"/>
      <c r="AG6" s="16" t="s">
        <v>34</v>
      </c>
      <c r="AH6" s="16"/>
      <c r="AI6" s="16" t="s">
        <v>35</v>
      </c>
      <c r="AJ6" s="16"/>
      <c r="AK6" s="16" t="s">
        <v>36</v>
      </c>
      <c r="AL6" s="16"/>
      <c r="AM6" s="16" t="s">
        <v>37</v>
      </c>
      <c r="AN6" s="16"/>
      <c r="AO6" s="16" t="s">
        <v>38</v>
      </c>
      <c r="AP6" s="16"/>
      <c r="AQ6" s="16" t="s">
        <v>39</v>
      </c>
      <c r="AR6" s="16"/>
      <c r="AS6" s="16" t="s">
        <v>40</v>
      </c>
      <c r="AT6" s="16"/>
      <c r="AU6" s="16" t="s">
        <v>41</v>
      </c>
      <c r="AV6" s="16"/>
      <c r="AW6" s="16" t="s">
        <v>42</v>
      </c>
      <c r="AX6" s="16"/>
      <c r="AY6" s="16" t="s">
        <v>43</v>
      </c>
      <c r="AZ6" s="3"/>
      <c r="BA6" s="3"/>
      <c r="BB6" s="3"/>
      <c r="BC6" s="3"/>
      <c r="BD6" s="3"/>
      <c r="BE6" s="3"/>
    </row>
    <row r="7" spans="1:57" x14ac:dyDescent="0.25">
      <c r="A7" s="5" t="str">
        <f>Data!G8</f>
        <v>Blue Cross</v>
      </c>
      <c r="B7" s="10">
        <f t="shared" si="0"/>
        <v>15</v>
      </c>
      <c r="C7" s="10">
        <f t="shared" si="0"/>
        <v>16</v>
      </c>
      <c r="D7" s="28" t="s">
        <v>54</v>
      </c>
      <c r="J7" s="5" t="str">
        <f>Data!B8</f>
        <v>Annual Meeting</v>
      </c>
      <c r="S7" s="22"/>
      <c r="T7" s="1" t="s">
        <v>178</v>
      </c>
      <c r="AA7" s="12" t="s">
        <v>30</v>
      </c>
      <c r="AB7" s="8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</row>
    <row r="8" spans="1:57" x14ac:dyDescent="0.25">
      <c r="A8" s="5" t="str">
        <f>Data!G9</f>
        <v>Life Company</v>
      </c>
      <c r="B8" s="10">
        <f t="shared" si="0"/>
        <v>19</v>
      </c>
      <c r="C8" s="10">
        <f t="shared" si="0"/>
        <v>20</v>
      </c>
      <c r="D8" s="28" t="s">
        <v>55</v>
      </c>
      <c r="J8" s="5" t="str">
        <f>Data!B9</f>
        <v>Health Insurance</v>
      </c>
      <c r="T8" s="1">
        <f>ROW('Income &amp; Expense'!AA6)-4</f>
        <v>2</v>
      </c>
      <c r="AB8" s="8" t="str">
        <f>Data!G5</f>
        <v>Income</v>
      </c>
      <c r="AC8" s="24">
        <f>HLOOKUP(DATEVALUE("1/1/"&amp;$AA$3),'Income &amp; Expense'!$AG$4:$FH$52,$T8,0)</f>
        <v>0</v>
      </c>
      <c r="AD8" s="3"/>
      <c r="AE8" s="24">
        <f>HLOOKUP(DATEVALUE("2/1/"&amp;$AA$3),'Income &amp; Expense'!$AG$4:$FH$52,$T8,0)</f>
        <v>0</v>
      </c>
      <c r="AF8" s="3"/>
      <c r="AG8" s="24">
        <f>HLOOKUP(DATEVALUE("3/1/"&amp;$AA$3),'Income &amp; Expense'!$AG$4:$FH$52,$T8,0)</f>
        <v>0</v>
      </c>
      <c r="AH8" s="3"/>
      <c r="AI8" s="24">
        <f>HLOOKUP(DATEVALUE("4/1/"&amp;$AA$3),'Income &amp; Expense'!$AG$4:$FH$52,$T8,0)</f>
        <v>0</v>
      </c>
      <c r="AJ8" s="3"/>
      <c r="AK8" s="24">
        <f>HLOOKUP(DATEVALUE("5/1/"&amp;$AA$3),'Income &amp; Expense'!$AG$4:$FH$52,$T8,0)</f>
        <v>0</v>
      </c>
      <c r="AL8" s="3"/>
      <c r="AM8" s="24">
        <f>HLOOKUP(DATEVALUE("6/1/"&amp;$AA$3),'Income &amp; Expense'!$AG$4:$FH$52,$T8,0)</f>
        <v>0</v>
      </c>
      <c r="AN8" s="3"/>
      <c r="AO8" s="24">
        <f>HLOOKUP(DATEVALUE("7/1/"&amp;$AA$3),'Income &amp; Expense'!$AG$4:$FH$52,$T8,0)</f>
        <v>0</v>
      </c>
      <c r="AP8" s="3"/>
      <c r="AQ8" s="24">
        <f>HLOOKUP(DATEVALUE("8/1/"&amp;$AA$3),'Income &amp; Expense'!$AG$4:$FH$52,$T8,0)</f>
        <v>0</v>
      </c>
      <c r="AR8" s="3"/>
      <c r="AS8" s="24">
        <f>HLOOKUP(DATEVALUE("9/1/"&amp;$AA$3),'Income &amp; Expense'!$AG$4:$FH$52,$T8,0)</f>
        <v>0</v>
      </c>
      <c r="AT8" s="3"/>
      <c r="AU8" s="24">
        <f>HLOOKUP(DATEVALUE("10/1/"&amp;$AA$3),'Income &amp; Expense'!$AG$4:$FH$52,$T8,0)</f>
        <v>0</v>
      </c>
      <c r="AV8" s="3"/>
      <c r="AW8" s="24">
        <f>HLOOKUP(DATEVALUE("11/1/"&amp;$AA$3),'Income &amp; Expense'!$AG$4:$FH$52,$T8,0)</f>
        <v>0</v>
      </c>
      <c r="AX8" s="3"/>
      <c r="AY8" s="24">
        <f>HLOOKUP(DATEVALUE("12/1/"&amp;$AA$3),'Income &amp; Expense'!$AG$4:$FH$52,$T8,0)</f>
        <v>0</v>
      </c>
      <c r="AZ8" s="3"/>
      <c r="BA8" s="3"/>
      <c r="BB8" s="3"/>
      <c r="BC8" s="3"/>
      <c r="BD8" s="3"/>
      <c r="BE8" s="3"/>
    </row>
    <row r="9" spans="1:57" x14ac:dyDescent="0.25">
      <c r="A9" s="5" t="str">
        <f>Data!G10</f>
        <v>Foremost</v>
      </c>
      <c r="B9" s="10">
        <f t="shared" si="0"/>
        <v>23</v>
      </c>
      <c r="C9" s="10">
        <f t="shared" si="0"/>
        <v>24</v>
      </c>
      <c r="D9" s="28" t="s">
        <v>56</v>
      </c>
      <c r="J9" s="5" t="str">
        <f>Data!B10</f>
        <v>Dental Insurance</v>
      </c>
      <c r="T9" s="1">
        <f>T8+1</f>
        <v>3</v>
      </c>
      <c r="AB9" s="8" t="str">
        <f>Data!G6</f>
        <v>Mutual Company</v>
      </c>
      <c r="AC9" s="24">
        <f>HLOOKUP(DATEVALUE("1/1/"&amp;$AA$3),'Income &amp; Expense'!$AG$4:$FH$52,$T9,0)</f>
        <v>1000</v>
      </c>
      <c r="AD9" s="3"/>
      <c r="AE9" s="24">
        <f>HLOOKUP(DATEVALUE("2/1/"&amp;$AA$3),'Income &amp; Expense'!$AG$4:$FH$52,$T9,0)</f>
        <v>0</v>
      </c>
      <c r="AF9" s="3"/>
      <c r="AG9" s="24">
        <f>HLOOKUP(DATEVALUE("3/1/"&amp;$AA$3),'Income &amp; Expense'!$AG$4:$FH$52,$T9,0)</f>
        <v>0</v>
      </c>
      <c r="AH9" s="3"/>
      <c r="AI9" s="24">
        <f>HLOOKUP(DATEVALUE("4/1/"&amp;$AA$3),'Income &amp; Expense'!$AG$4:$FH$52,$T9,0)</f>
        <v>0</v>
      </c>
      <c r="AJ9" s="3"/>
      <c r="AK9" s="24">
        <f>HLOOKUP(DATEVALUE("5/1/"&amp;$AA$3),'Income &amp; Expense'!$AG$4:$FH$52,$T9,0)</f>
        <v>0</v>
      </c>
      <c r="AL9" s="3"/>
      <c r="AM9" s="24">
        <f>HLOOKUP(DATEVALUE("6/1/"&amp;$AA$3),'Income &amp; Expense'!$AG$4:$FH$52,$T9,0)</f>
        <v>0</v>
      </c>
      <c r="AN9" s="3"/>
      <c r="AO9" s="24">
        <f>HLOOKUP(DATEVALUE("7/1/"&amp;$AA$3),'Income &amp; Expense'!$AG$4:$FH$52,$T9,0)</f>
        <v>0</v>
      </c>
      <c r="AP9" s="3"/>
      <c r="AQ9" s="24">
        <f>HLOOKUP(DATEVALUE("8/1/"&amp;$AA$3),'Income &amp; Expense'!$AG$4:$FH$52,$T9,0)</f>
        <v>0</v>
      </c>
      <c r="AR9" s="3"/>
      <c r="AS9" s="24">
        <f>HLOOKUP(DATEVALUE("9/1/"&amp;$AA$3),'Income &amp; Expense'!$AG$4:$FH$52,$T9,0)</f>
        <v>0</v>
      </c>
      <c r="AT9" s="3"/>
      <c r="AU9" s="24">
        <f>HLOOKUP(DATEVALUE("10/1/"&amp;$AA$3),'Income &amp; Expense'!$AG$4:$FH$52,$T9,0)</f>
        <v>0</v>
      </c>
      <c r="AV9" s="3"/>
      <c r="AW9" s="24">
        <f>HLOOKUP(DATEVALUE("11/1/"&amp;$AA$3),'Income &amp; Expense'!$AG$4:$FH$52,$T9,0)</f>
        <v>0</v>
      </c>
      <c r="AX9" s="3"/>
      <c r="AY9" s="24">
        <f>HLOOKUP(DATEVALUE("12/1/"&amp;$AA$3),'Income &amp; Expense'!$AG$4:$FH$52,$T9,0)</f>
        <v>0</v>
      </c>
      <c r="AZ9" s="3"/>
      <c r="BA9" s="3"/>
      <c r="BB9" s="3"/>
      <c r="BC9" s="3"/>
      <c r="BD9" s="3"/>
      <c r="BE9" s="3"/>
    </row>
    <row r="10" spans="1:57" x14ac:dyDescent="0.25">
      <c r="A10" s="5" t="str">
        <f>Data!G11</f>
        <v>FB Bank</v>
      </c>
      <c r="B10" s="10">
        <f t="shared" si="0"/>
        <v>27</v>
      </c>
      <c r="C10" s="10">
        <f t="shared" si="0"/>
        <v>28</v>
      </c>
      <c r="D10" s="28" t="s">
        <v>57</v>
      </c>
      <c r="J10" s="5" t="str">
        <f>Data!B11</f>
        <v>Employee Benefits</v>
      </c>
      <c r="T10" s="1">
        <f t="shared" ref="T10:T21" si="1">T9+1</f>
        <v>4</v>
      </c>
      <c r="AB10" s="8" t="str">
        <f>Data!G7</f>
        <v>Casualty Company</v>
      </c>
      <c r="AC10" s="24">
        <f>HLOOKUP(DATEVALUE("1/1/"&amp;$AA$3),'Income &amp; Expense'!$AG$4:$FH$52,$T10,0)</f>
        <v>0</v>
      </c>
      <c r="AD10" s="3"/>
      <c r="AE10" s="24">
        <f>HLOOKUP(DATEVALUE("2/1/"&amp;$AA$3),'Income &amp; Expense'!$AG$4:$FH$52,$T10,0)</f>
        <v>0</v>
      </c>
      <c r="AF10" s="3"/>
      <c r="AG10" s="24">
        <f>HLOOKUP(DATEVALUE("3/1/"&amp;$AA$3),'Income &amp; Expense'!$AG$4:$FH$52,$T10,0)</f>
        <v>0</v>
      </c>
      <c r="AH10" s="3"/>
      <c r="AI10" s="24">
        <f>HLOOKUP(DATEVALUE("4/1/"&amp;$AA$3),'Income &amp; Expense'!$AG$4:$FH$52,$T10,0)</f>
        <v>0</v>
      </c>
      <c r="AJ10" s="3"/>
      <c r="AK10" s="24">
        <f>HLOOKUP(DATEVALUE("5/1/"&amp;$AA$3),'Income &amp; Expense'!$AG$4:$FH$52,$T10,0)</f>
        <v>500</v>
      </c>
      <c r="AL10" s="3"/>
      <c r="AM10" s="24">
        <f>HLOOKUP(DATEVALUE("6/1/"&amp;$AA$3),'Income &amp; Expense'!$AG$4:$FH$52,$T10,0)</f>
        <v>0</v>
      </c>
      <c r="AN10" s="3"/>
      <c r="AO10" s="24">
        <f>HLOOKUP(DATEVALUE("7/1/"&amp;$AA$3),'Income &amp; Expense'!$AG$4:$FH$52,$T10,0)</f>
        <v>0</v>
      </c>
      <c r="AP10" s="3"/>
      <c r="AQ10" s="24">
        <f>HLOOKUP(DATEVALUE("8/1/"&amp;$AA$3),'Income &amp; Expense'!$AG$4:$FH$52,$T10,0)</f>
        <v>0</v>
      </c>
      <c r="AR10" s="3"/>
      <c r="AS10" s="24">
        <f>HLOOKUP(DATEVALUE("9/1/"&amp;$AA$3),'Income &amp; Expense'!$AG$4:$FH$52,$T10,0)</f>
        <v>0</v>
      </c>
      <c r="AT10" s="3"/>
      <c r="AU10" s="24">
        <f>HLOOKUP(DATEVALUE("10/1/"&amp;$AA$3),'Income &amp; Expense'!$AG$4:$FH$52,$T10,0)</f>
        <v>0</v>
      </c>
      <c r="AV10" s="3"/>
      <c r="AW10" s="24">
        <f>HLOOKUP(DATEVALUE("11/1/"&amp;$AA$3),'Income &amp; Expense'!$AG$4:$FH$52,$T10,0)</f>
        <v>0</v>
      </c>
      <c r="AX10" s="3"/>
      <c r="AY10" s="24">
        <f>HLOOKUP(DATEVALUE("12/1/"&amp;$AA$3),'Income &amp; Expense'!$AG$4:$FH$52,$T10,0)</f>
        <v>0</v>
      </c>
      <c r="AZ10" s="3"/>
      <c r="BA10" s="3"/>
      <c r="BB10" s="3"/>
      <c r="BC10" s="3"/>
      <c r="BD10" s="3"/>
      <c r="BE10" s="3"/>
    </row>
    <row r="11" spans="1:57" x14ac:dyDescent="0.25">
      <c r="J11" s="5" t="str">
        <f>Data!B12</f>
        <v>Travel</v>
      </c>
      <c r="T11" s="1">
        <f t="shared" si="1"/>
        <v>5</v>
      </c>
      <c r="AB11" s="8" t="str">
        <f>Data!G8</f>
        <v>Blue Cross</v>
      </c>
      <c r="AC11" s="24">
        <f>HLOOKUP(DATEVALUE("1/1/"&amp;$AA$3),'Income &amp; Expense'!$AG$4:$FH$52,$T11,0)</f>
        <v>0</v>
      </c>
      <c r="AD11" s="3"/>
      <c r="AE11" s="24">
        <f>HLOOKUP(DATEVALUE("2/1/"&amp;$AA$3),'Income &amp; Expense'!$AG$4:$FH$52,$T11,0)</f>
        <v>0</v>
      </c>
      <c r="AF11" s="3"/>
      <c r="AG11" s="24">
        <f>HLOOKUP(DATEVALUE("3/1/"&amp;$AA$3),'Income &amp; Expense'!$AG$4:$FH$52,$T11,0)</f>
        <v>0</v>
      </c>
      <c r="AH11" s="3"/>
      <c r="AI11" s="24">
        <f>HLOOKUP(DATEVALUE("4/1/"&amp;$AA$3),'Income &amp; Expense'!$AG$4:$FH$52,$T11,0)</f>
        <v>0</v>
      </c>
      <c r="AJ11" s="3"/>
      <c r="AK11" s="24">
        <f>HLOOKUP(DATEVALUE("5/1/"&amp;$AA$3),'Income &amp; Expense'!$AG$4:$FH$52,$T11,0)</f>
        <v>0</v>
      </c>
      <c r="AL11" s="3"/>
      <c r="AM11" s="24">
        <f>HLOOKUP(DATEVALUE("6/1/"&amp;$AA$3),'Income &amp; Expense'!$AG$4:$FH$52,$T11,0)</f>
        <v>0</v>
      </c>
      <c r="AN11" s="3"/>
      <c r="AO11" s="24">
        <f>HLOOKUP(DATEVALUE("7/1/"&amp;$AA$3),'Income &amp; Expense'!$AG$4:$FH$52,$T11,0)</f>
        <v>0</v>
      </c>
      <c r="AP11" s="3"/>
      <c r="AQ11" s="24">
        <f>HLOOKUP(DATEVALUE("8/1/"&amp;$AA$3),'Income &amp; Expense'!$AG$4:$FH$52,$T11,0)</f>
        <v>0</v>
      </c>
      <c r="AR11" s="3"/>
      <c r="AS11" s="24">
        <f>HLOOKUP(DATEVALUE("9/1/"&amp;$AA$3),'Income &amp; Expense'!$AG$4:$FH$52,$T11,0)</f>
        <v>0</v>
      </c>
      <c r="AT11" s="3"/>
      <c r="AU11" s="24">
        <f>HLOOKUP(DATEVALUE("10/1/"&amp;$AA$3),'Income &amp; Expense'!$AG$4:$FH$52,$T11,0)</f>
        <v>0</v>
      </c>
      <c r="AV11" s="3"/>
      <c r="AW11" s="24">
        <f>HLOOKUP(DATEVALUE("11/1/"&amp;$AA$3),'Income &amp; Expense'!$AG$4:$FH$52,$T11,0)</f>
        <v>0</v>
      </c>
      <c r="AX11" s="3"/>
      <c r="AY11" s="24">
        <f>HLOOKUP(DATEVALUE("12/1/"&amp;$AA$3),'Income &amp; Expense'!$AG$4:$FH$52,$T11,0)</f>
        <v>0</v>
      </c>
      <c r="AZ11" s="3"/>
      <c r="BA11" s="3"/>
      <c r="BB11" s="3"/>
      <c r="BC11" s="3"/>
      <c r="BD11" s="3"/>
      <c r="BE11" s="3"/>
    </row>
    <row r="12" spans="1:57" ht="14.25" customHeight="1" x14ac:dyDescent="0.25">
      <c r="J12" s="5" t="str">
        <f>Data!B13</f>
        <v>Legal</v>
      </c>
      <c r="T12" s="1">
        <f t="shared" si="1"/>
        <v>6</v>
      </c>
      <c r="AB12" s="8" t="str">
        <f>Data!G9</f>
        <v>Life Company</v>
      </c>
      <c r="AC12" s="24">
        <f>HLOOKUP(DATEVALUE("1/1/"&amp;$AA$3),'Income &amp; Expense'!$AG$4:$FH$52,$T12,0)</f>
        <v>0</v>
      </c>
      <c r="AD12" s="3"/>
      <c r="AE12" s="24">
        <f>HLOOKUP(DATEVALUE("2/1/"&amp;$AA$3),'Income &amp; Expense'!$AG$4:$FH$52,$T12,0)</f>
        <v>0</v>
      </c>
      <c r="AF12" s="3"/>
      <c r="AG12" s="24">
        <f>HLOOKUP(DATEVALUE("3/1/"&amp;$AA$3),'Income &amp; Expense'!$AG$4:$FH$52,$T12,0)</f>
        <v>0</v>
      </c>
      <c r="AH12" s="3"/>
      <c r="AI12" s="24">
        <f>HLOOKUP(DATEVALUE("4/1/"&amp;$AA$3),'Income &amp; Expense'!$AG$4:$FH$52,$T12,0)</f>
        <v>0</v>
      </c>
      <c r="AJ12" s="3"/>
      <c r="AK12" s="24">
        <f>HLOOKUP(DATEVALUE("5/1/"&amp;$AA$3),'Income &amp; Expense'!$AG$4:$FH$52,$T12,0)</f>
        <v>800</v>
      </c>
      <c r="AL12" s="3"/>
      <c r="AM12" s="24">
        <f>HLOOKUP(DATEVALUE("6/1/"&amp;$AA$3),'Income &amp; Expense'!$AG$4:$FH$52,$T12,0)</f>
        <v>0</v>
      </c>
      <c r="AN12" s="3"/>
      <c r="AO12" s="24">
        <f>HLOOKUP(DATEVALUE("7/1/"&amp;$AA$3),'Income &amp; Expense'!$AG$4:$FH$52,$T12,0)</f>
        <v>0</v>
      </c>
      <c r="AP12" s="3"/>
      <c r="AQ12" s="24">
        <f>HLOOKUP(DATEVALUE("8/1/"&amp;$AA$3),'Income &amp; Expense'!$AG$4:$FH$52,$T12,0)</f>
        <v>0</v>
      </c>
      <c r="AR12" s="3"/>
      <c r="AS12" s="24">
        <f>HLOOKUP(DATEVALUE("9/1/"&amp;$AA$3),'Income &amp; Expense'!$AG$4:$FH$52,$T12,0)</f>
        <v>0</v>
      </c>
      <c r="AT12" s="3"/>
      <c r="AU12" s="24">
        <f>HLOOKUP(DATEVALUE("10/1/"&amp;$AA$3),'Income &amp; Expense'!$AG$4:$FH$52,$T12,0)</f>
        <v>0</v>
      </c>
      <c r="AV12" s="3"/>
      <c r="AW12" s="24">
        <f>HLOOKUP(DATEVALUE("11/1/"&amp;$AA$3),'Income &amp; Expense'!$AG$4:$FH$52,$T12,0)</f>
        <v>0</v>
      </c>
      <c r="AX12" s="3"/>
      <c r="AY12" s="24">
        <f>HLOOKUP(DATEVALUE("12/1/"&amp;$AA$3),'Income &amp; Expense'!$AG$4:$FH$52,$T12,0)</f>
        <v>0</v>
      </c>
      <c r="AZ12" s="3"/>
      <c r="BA12" s="3"/>
      <c r="BB12" s="3"/>
      <c r="BC12" s="3"/>
      <c r="BD12" s="3"/>
      <c r="BE12" s="3"/>
    </row>
    <row r="13" spans="1:57" x14ac:dyDescent="0.25">
      <c r="J13" s="5" t="str">
        <f>Data!B14</f>
        <v>Professional services</v>
      </c>
      <c r="T13" s="1">
        <f t="shared" si="1"/>
        <v>7</v>
      </c>
      <c r="AB13" s="8" t="str">
        <f>Data!G10</f>
        <v>Foremost</v>
      </c>
      <c r="AC13" s="24">
        <f>HLOOKUP(DATEVALUE("1/1/"&amp;$AA$3),'Income &amp; Expense'!$AG$4:$FH$52,$T13,0)</f>
        <v>0</v>
      </c>
      <c r="AD13" s="3"/>
      <c r="AE13" s="24">
        <f>HLOOKUP(DATEVALUE("2/1/"&amp;$AA$3),'Income &amp; Expense'!$AG$4:$FH$52,$T13,0)</f>
        <v>0</v>
      </c>
      <c r="AF13" s="3"/>
      <c r="AG13" s="24">
        <f>HLOOKUP(DATEVALUE("3/1/"&amp;$AA$3),'Income &amp; Expense'!$AG$4:$FH$52,$T13,0)</f>
        <v>0</v>
      </c>
      <c r="AH13" s="3"/>
      <c r="AI13" s="24">
        <f>HLOOKUP(DATEVALUE("4/1/"&amp;$AA$3),'Income &amp; Expense'!$AG$4:$FH$52,$T13,0)</f>
        <v>0</v>
      </c>
      <c r="AJ13" s="3"/>
      <c r="AK13" s="24">
        <f>HLOOKUP(DATEVALUE("5/1/"&amp;$AA$3),'Income &amp; Expense'!$AG$4:$FH$52,$T13,0)</f>
        <v>0</v>
      </c>
      <c r="AL13" s="3"/>
      <c r="AM13" s="24">
        <f>HLOOKUP(DATEVALUE("6/1/"&amp;$AA$3),'Income &amp; Expense'!$AG$4:$FH$52,$T13,0)</f>
        <v>0</v>
      </c>
      <c r="AN13" s="3"/>
      <c r="AO13" s="24">
        <f>HLOOKUP(DATEVALUE("7/1/"&amp;$AA$3),'Income &amp; Expense'!$AG$4:$FH$52,$T13,0)</f>
        <v>0</v>
      </c>
      <c r="AP13" s="3"/>
      <c r="AQ13" s="24">
        <f>HLOOKUP(DATEVALUE("8/1/"&amp;$AA$3),'Income &amp; Expense'!$AG$4:$FH$52,$T13,0)</f>
        <v>0</v>
      </c>
      <c r="AR13" s="3"/>
      <c r="AS13" s="24">
        <f>HLOOKUP(DATEVALUE("9/1/"&amp;$AA$3),'Income &amp; Expense'!$AG$4:$FH$52,$T13,0)</f>
        <v>0</v>
      </c>
      <c r="AT13" s="3"/>
      <c r="AU13" s="24">
        <f>HLOOKUP(DATEVALUE("10/1/"&amp;$AA$3),'Income &amp; Expense'!$AG$4:$FH$52,$T13,0)</f>
        <v>10000</v>
      </c>
      <c r="AV13" s="3"/>
      <c r="AW13" s="24">
        <f>HLOOKUP(DATEVALUE("11/1/"&amp;$AA$3),'Income &amp; Expense'!$AG$4:$FH$52,$T13,0)</f>
        <v>0</v>
      </c>
      <c r="AX13" s="3"/>
      <c r="AY13" s="24">
        <f>HLOOKUP(DATEVALUE("12/1/"&amp;$AA$3),'Income &amp; Expense'!$AG$4:$FH$52,$T13,0)</f>
        <v>0</v>
      </c>
      <c r="AZ13" s="3"/>
      <c r="BA13" s="3"/>
      <c r="BB13" s="3"/>
      <c r="BC13" s="3"/>
      <c r="BD13" s="3"/>
      <c r="BE13" s="3"/>
    </row>
    <row r="14" spans="1:57" x14ac:dyDescent="0.25">
      <c r="J14" s="5" t="str">
        <f>Data!B15</f>
        <v>Advertising</v>
      </c>
      <c r="T14" s="1">
        <f t="shared" si="1"/>
        <v>8</v>
      </c>
      <c r="AB14" s="8" t="str">
        <f>Data!G11</f>
        <v>FB Bank</v>
      </c>
      <c r="AC14" s="24">
        <f>HLOOKUP(DATEVALUE("1/1/"&amp;$AA$3),'Income &amp; Expense'!$AG$4:$FH$52,$T14,0)</f>
        <v>0</v>
      </c>
      <c r="AD14" s="3"/>
      <c r="AE14" s="24">
        <f>HLOOKUP(DATEVALUE("2/1/"&amp;$AA$3),'Income &amp; Expense'!$AG$4:$FH$52,$T14,0)</f>
        <v>0</v>
      </c>
      <c r="AF14" s="3"/>
      <c r="AG14" s="24">
        <f>HLOOKUP(DATEVALUE("3/1/"&amp;$AA$3),'Income &amp; Expense'!$AG$4:$FH$52,$T14,0)</f>
        <v>0</v>
      </c>
      <c r="AH14" s="3"/>
      <c r="AI14" s="24">
        <f>HLOOKUP(DATEVALUE("4/1/"&amp;$AA$3),'Income &amp; Expense'!$AG$4:$FH$52,$T14,0)</f>
        <v>0</v>
      </c>
      <c r="AJ14" s="3"/>
      <c r="AK14" s="24">
        <f>HLOOKUP(DATEVALUE("5/1/"&amp;$AA$3),'Income &amp; Expense'!$AG$4:$FH$52,$T14,0)</f>
        <v>0</v>
      </c>
      <c r="AL14" s="3"/>
      <c r="AM14" s="24">
        <f>HLOOKUP(DATEVALUE("6/1/"&amp;$AA$3),'Income &amp; Expense'!$AG$4:$FH$52,$T14,0)</f>
        <v>0</v>
      </c>
      <c r="AN14" s="3"/>
      <c r="AO14" s="24">
        <f>HLOOKUP(DATEVALUE("7/1/"&amp;$AA$3),'Income &amp; Expense'!$AG$4:$FH$52,$T14,0)</f>
        <v>0</v>
      </c>
      <c r="AP14" s="3"/>
      <c r="AQ14" s="24">
        <f>HLOOKUP(DATEVALUE("8/1/"&amp;$AA$3),'Income &amp; Expense'!$AG$4:$FH$52,$T14,0)</f>
        <v>0</v>
      </c>
      <c r="AR14" s="3"/>
      <c r="AS14" s="24">
        <f>HLOOKUP(DATEVALUE("9/1/"&amp;$AA$3),'Income &amp; Expense'!$AG$4:$FH$52,$T14,0)</f>
        <v>0</v>
      </c>
      <c r="AT14" s="3"/>
      <c r="AU14" s="24">
        <f>HLOOKUP(DATEVALUE("10/1/"&amp;$AA$3),'Income &amp; Expense'!$AG$4:$FH$52,$T14,0)</f>
        <v>0</v>
      </c>
      <c r="AV14" s="3"/>
      <c r="AW14" s="24">
        <f>HLOOKUP(DATEVALUE("11/1/"&amp;$AA$3),'Income &amp; Expense'!$AG$4:$FH$52,$T14,0)</f>
        <v>0</v>
      </c>
      <c r="AX14" s="3"/>
      <c r="AY14" s="24">
        <f>HLOOKUP(DATEVALUE("12/1/"&amp;$AA$3),'Income &amp; Expense'!$AG$4:$FH$52,$T14,0)</f>
        <v>0</v>
      </c>
      <c r="AZ14" s="3"/>
      <c r="BA14" s="3"/>
      <c r="BB14" s="3"/>
      <c r="BC14" s="3"/>
      <c r="BD14" s="3"/>
      <c r="BE14" s="3"/>
    </row>
    <row r="15" spans="1:57" x14ac:dyDescent="0.25">
      <c r="J15" s="5" t="str">
        <f>Data!B16</f>
        <v>Cell Phone</v>
      </c>
      <c r="T15" s="1">
        <f t="shared" si="1"/>
        <v>9</v>
      </c>
      <c r="AB15" s="8" t="str">
        <f>Data!G12</f>
        <v>All Brokerage</v>
      </c>
      <c r="AC15" s="24">
        <f>HLOOKUP(DATEVALUE("1/1/"&amp;$AA$3),'Income &amp; Expense'!$AG$4:$FH$52,$T15,0)</f>
        <v>0</v>
      </c>
      <c r="AD15" s="3"/>
      <c r="AE15" s="24">
        <f>HLOOKUP(DATEVALUE("2/1/"&amp;$AA$3),'Income &amp; Expense'!$AG$4:$FH$52,$T15,0)</f>
        <v>0</v>
      </c>
      <c r="AF15" s="3"/>
      <c r="AG15" s="24">
        <f>HLOOKUP(DATEVALUE("3/1/"&amp;$AA$3),'Income &amp; Expense'!$AG$4:$FH$52,$T15,0)</f>
        <v>0</v>
      </c>
      <c r="AH15" s="3"/>
      <c r="AI15" s="24">
        <f>HLOOKUP(DATEVALUE("4/1/"&amp;$AA$3),'Income &amp; Expense'!$AG$4:$FH$52,$T15,0)</f>
        <v>0</v>
      </c>
      <c r="AJ15" s="3"/>
      <c r="AK15" s="24">
        <f>HLOOKUP(DATEVALUE("5/1/"&amp;$AA$3),'Income &amp; Expense'!$AG$4:$FH$52,$T15,0)</f>
        <v>0</v>
      </c>
      <c r="AL15" s="3"/>
      <c r="AM15" s="24">
        <f>HLOOKUP(DATEVALUE("6/1/"&amp;$AA$3),'Income &amp; Expense'!$AG$4:$FH$52,$T15,0)</f>
        <v>0</v>
      </c>
      <c r="AN15" s="3"/>
      <c r="AO15" s="24">
        <f>HLOOKUP(DATEVALUE("7/1/"&amp;$AA$3),'Income &amp; Expense'!$AG$4:$FH$52,$T15,0)</f>
        <v>0</v>
      </c>
      <c r="AP15" s="3"/>
      <c r="AQ15" s="24">
        <f>HLOOKUP(DATEVALUE("8/1/"&amp;$AA$3),'Income &amp; Expense'!$AG$4:$FH$52,$T15,0)</f>
        <v>0</v>
      </c>
      <c r="AR15" s="3"/>
      <c r="AS15" s="24">
        <f>HLOOKUP(DATEVALUE("9/1/"&amp;$AA$3),'Income &amp; Expense'!$AG$4:$FH$52,$T15,0)</f>
        <v>0</v>
      </c>
      <c r="AT15" s="3"/>
      <c r="AU15" s="24">
        <f>HLOOKUP(DATEVALUE("10/1/"&amp;$AA$3),'Income &amp; Expense'!$AG$4:$FH$52,$T15,0)</f>
        <v>0</v>
      </c>
      <c r="AV15" s="3"/>
      <c r="AW15" s="24">
        <f>HLOOKUP(DATEVALUE("11/1/"&amp;$AA$3),'Income &amp; Expense'!$AG$4:$FH$52,$T15,0)</f>
        <v>0</v>
      </c>
      <c r="AX15" s="3"/>
      <c r="AY15" s="24">
        <f>HLOOKUP(DATEVALUE("12/1/"&amp;$AA$3),'Income &amp; Expense'!$AG$4:$FH$52,$T15,0)</f>
        <v>0</v>
      </c>
      <c r="AZ15" s="3"/>
      <c r="BA15" s="3"/>
      <c r="BB15" s="3"/>
      <c r="BC15" s="3"/>
      <c r="BD15" s="3"/>
      <c r="BE15" s="3"/>
    </row>
    <row r="16" spans="1:57" hidden="1" outlineLevel="1" x14ac:dyDescent="0.25">
      <c r="J16" s="5" t="str">
        <f>Data!B17</f>
        <v>Supplies</v>
      </c>
      <c r="T16" s="1">
        <f t="shared" si="1"/>
        <v>10</v>
      </c>
      <c r="AB16" s="8">
        <f>Data!G13</f>
        <v>0</v>
      </c>
      <c r="AC16" s="24">
        <f>HLOOKUP(DATEVALUE("1/1/"&amp;$AA$3),'Income &amp; Expense'!$AG$4:$FH$52,$T16,0)</f>
        <v>0</v>
      </c>
      <c r="AD16" s="3"/>
      <c r="AE16" s="24">
        <f>HLOOKUP(DATEVALUE("2/1/"&amp;$AA$3),'Income &amp; Expense'!$AG$4:$FH$52,$T16,0)</f>
        <v>0</v>
      </c>
      <c r="AF16" s="3"/>
      <c r="AG16" s="24">
        <f>HLOOKUP(DATEVALUE("3/1/"&amp;$AA$3),'Income &amp; Expense'!$AG$4:$FH$52,$T16,0)</f>
        <v>0</v>
      </c>
      <c r="AH16" s="3"/>
      <c r="AI16" s="24">
        <f>HLOOKUP(DATEVALUE("4/1/"&amp;$AA$3),'Income &amp; Expense'!$AG$4:$FH$52,$T16,0)</f>
        <v>0</v>
      </c>
      <c r="AJ16" s="3"/>
      <c r="AK16" s="24">
        <f>HLOOKUP(DATEVALUE("5/1/"&amp;$AA$3),'Income &amp; Expense'!$AG$4:$FH$52,$T16,0)</f>
        <v>0</v>
      </c>
      <c r="AL16" s="3"/>
      <c r="AM16" s="24">
        <f>HLOOKUP(DATEVALUE("6/1/"&amp;$AA$3),'Income &amp; Expense'!$AG$4:$FH$52,$T16,0)</f>
        <v>0</v>
      </c>
      <c r="AN16" s="3"/>
      <c r="AO16" s="24">
        <f>HLOOKUP(DATEVALUE("7/1/"&amp;$AA$3),'Income &amp; Expense'!$AG$4:$FH$52,$T16,0)</f>
        <v>0</v>
      </c>
      <c r="AP16" s="3"/>
      <c r="AQ16" s="24">
        <f>HLOOKUP(DATEVALUE("8/1/"&amp;$AA$3),'Income &amp; Expense'!$AG$4:$FH$52,$T16,0)</f>
        <v>0</v>
      </c>
      <c r="AR16" s="3"/>
      <c r="AS16" s="24">
        <f>HLOOKUP(DATEVALUE("9/1/"&amp;$AA$3),'Income &amp; Expense'!$AG$4:$FH$52,$T16,0)</f>
        <v>0</v>
      </c>
      <c r="AT16" s="3"/>
      <c r="AU16" s="24">
        <f>HLOOKUP(DATEVALUE("10/1/"&amp;$AA$3),'Income &amp; Expense'!$AG$4:$FH$52,$T16,0)</f>
        <v>0</v>
      </c>
      <c r="AV16" s="3"/>
      <c r="AW16" s="24">
        <f>HLOOKUP(DATEVALUE("11/1/"&amp;$AA$3),'Income &amp; Expense'!$AG$4:$FH$52,$T16,0)</f>
        <v>0</v>
      </c>
      <c r="AX16" s="3"/>
      <c r="AY16" s="24">
        <f>HLOOKUP(DATEVALUE("12/1/"&amp;$AA$3),'Income &amp; Expense'!$AG$4:$FH$52,$T16,0)</f>
        <v>0</v>
      </c>
      <c r="AZ16" s="3"/>
      <c r="BA16" s="3"/>
      <c r="BB16" s="3"/>
      <c r="BC16" s="3"/>
      <c r="BD16" s="3"/>
      <c r="BE16" s="3"/>
    </row>
    <row r="17" spans="10:57" hidden="1" outlineLevel="1" x14ac:dyDescent="0.25">
      <c r="J17" s="5" t="str">
        <f>Data!B18</f>
        <v>Equipment</v>
      </c>
      <c r="T17" s="1">
        <f t="shared" si="1"/>
        <v>11</v>
      </c>
      <c r="AB17" s="8">
        <f>Data!G14</f>
        <v>0</v>
      </c>
      <c r="AC17" s="24">
        <f>HLOOKUP(DATEVALUE("1/1/"&amp;$AA$3),'Income &amp; Expense'!$AG$4:$FH$52,$T17,0)</f>
        <v>0</v>
      </c>
      <c r="AD17" s="3"/>
      <c r="AE17" s="24">
        <f>HLOOKUP(DATEVALUE("2/1/"&amp;$AA$3),'Income &amp; Expense'!$AG$4:$FH$52,$T17,0)</f>
        <v>0</v>
      </c>
      <c r="AF17" s="3"/>
      <c r="AG17" s="24">
        <f>HLOOKUP(DATEVALUE("3/1/"&amp;$AA$3),'Income &amp; Expense'!$AG$4:$FH$52,$T17,0)</f>
        <v>0</v>
      </c>
      <c r="AH17" s="3"/>
      <c r="AI17" s="24">
        <f>HLOOKUP(DATEVALUE("4/1/"&amp;$AA$3),'Income &amp; Expense'!$AG$4:$FH$52,$T17,0)</f>
        <v>0</v>
      </c>
      <c r="AJ17" s="3"/>
      <c r="AK17" s="24">
        <f>HLOOKUP(DATEVALUE("5/1/"&amp;$AA$3),'Income &amp; Expense'!$AG$4:$FH$52,$T17,0)</f>
        <v>0</v>
      </c>
      <c r="AL17" s="3"/>
      <c r="AM17" s="24">
        <f>HLOOKUP(DATEVALUE("6/1/"&amp;$AA$3),'Income &amp; Expense'!$AG$4:$FH$52,$T17,0)</f>
        <v>0</v>
      </c>
      <c r="AN17" s="3"/>
      <c r="AO17" s="24">
        <f>HLOOKUP(DATEVALUE("7/1/"&amp;$AA$3),'Income &amp; Expense'!$AG$4:$FH$52,$T17,0)</f>
        <v>0</v>
      </c>
      <c r="AP17" s="3"/>
      <c r="AQ17" s="24">
        <f>HLOOKUP(DATEVALUE("8/1/"&amp;$AA$3),'Income &amp; Expense'!$AG$4:$FH$52,$T17,0)</f>
        <v>0</v>
      </c>
      <c r="AR17" s="3"/>
      <c r="AS17" s="24">
        <f>HLOOKUP(DATEVALUE("9/1/"&amp;$AA$3),'Income &amp; Expense'!$AG$4:$FH$52,$T17,0)</f>
        <v>0</v>
      </c>
      <c r="AT17" s="3"/>
      <c r="AU17" s="24">
        <f>HLOOKUP(DATEVALUE("10/1/"&amp;$AA$3),'Income &amp; Expense'!$AG$4:$FH$52,$T17,0)</f>
        <v>0</v>
      </c>
      <c r="AV17" s="3"/>
      <c r="AW17" s="24">
        <f>HLOOKUP(DATEVALUE("11/1/"&amp;$AA$3),'Income &amp; Expense'!$AG$4:$FH$52,$T17,0)</f>
        <v>0</v>
      </c>
      <c r="AX17" s="3"/>
      <c r="AY17" s="24">
        <f>HLOOKUP(DATEVALUE("12/1/"&amp;$AA$3),'Income &amp; Expense'!$AG$4:$FH$52,$T17,0)</f>
        <v>0</v>
      </c>
      <c r="AZ17" s="3"/>
      <c r="BA17" s="3"/>
      <c r="BB17" s="3"/>
      <c r="BC17" s="3"/>
      <c r="BD17" s="3"/>
      <c r="BE17" s="3"/>
    </row>
    <row r="18" spans="10:57" hidden="1" outlineLevel="1" x14ac:dyDescent="0.25">
      <c r="J18" s="5" t="str">
        <f>Data!B19</f>
        <v>Misc Payroll</v>
      </c>
      <c r="T18" s="1">
        <f t="shared" si="1"/>
        <v>12</v>
      </c>
      <c r="AB18" s="8">
        <f>Data!G15</f>
        <v>0</v>
      </c>
      <c r="AC18" s="24">
        <f>HLOOKUP(DATEVALUE("1/1/"&amp;$AA$3),'Income &amp; Expense'!$AG$4:$FH$52,$T18,0)</f>
        <v>0</v>
      </c>
      <c r="AD18" s="3"/>
      <c r="AE18" s="24">
        <f>HLOOKUP(DATEVALUE("2/1/"&amp;$AA$3),'Income &amp; Expense'!$AG$4:$FH$52,$T18,0)</f>
        <v>0</v>
      </c>
      <c r="AF18" s="3"/>
      <c r="AG18" s="24">
        <f>HLOOKUP(DATEVALUE("3/1/"&amp;$AA$3),'Income &amp; Expense'!$AG$4:$FH$52,$T18,0)</f>
        <v>0</v>
      </c>
      <c r="AH18" s="3"/>
      <c r="AI18" s="24">
        <f>HLOOKUP(DATEVALUE("4/1/"&amp;$AA$3),'Income &amp; Expense'!$AG$4:$FH$52,$T18,0)</f>
        <v>0</v>
      </c>
      <c r="AJ18" s="3"/>
      <c r="AK18" s="24">
        <f>HLOOKUP(DATEVALUE("5/1/"&amp;$AA$3),'Income &amp; Expense'!$AG$4:$FH$52,$T18,0)</f>
        <v>0</v>
      </c>
      <c r="AL18" s="3"/>
      <c r="AM18" s="24">
        <f>HLOOKUP(DATEVALUE("6/1/"&amp;$AA$3),'Income &amp; Expense'!$AG$4:$FH$52,$T18,0)</f>
        <v>0</v>
      </c>
      <c r="AN18" s="3"/>
      <c r="AO18" s="24">
        <f>HLOOKUP(DATEVALUE("7/1/"&amp;$AA$3),'Income &amp; Expense'!$AG$4:$FH$52,$T18,0)</f>
        <v>0</v>
      </c>
      <c r="AP18" s="3"/>
      <c r="AQ18" s="24">
        <f>HLOOKUP(DATEVALUE("8/1/"&amp;$AA$3),'Income &amp; Expense'!$AG$4:$FH$52,$T18,0)</f>
        <v>0</v>
      </c>
      <c r="AR18" s="3"/>
      <c r="AS18" s="24">
        <f>HLOOKUP(DATEVALUE("9/1/"&amp;$AA$3),'Income &amp; Expense'!$AG$4:$FH$52,$T18,0)</f>
        <v>0</v>
      </c>
      <c r="AT18" s="3"/>
      <c r="AU18" s="24">
        <f>HLOOKUP(DATEVALUE("10/1/"&amp;$AA$3),'Income &amp; Expense'!$AG$4:$FH$52,$T18,0)</f>
        <v>0</v>
      </c>
      <c r="AV18" s="3"/>
      <c r="AW18" s="24">
        <f>HLOOKUP(DATEVALUE("11/1/"&amp;$AA$3),'Income &amp; Expense'!$AG$4:$FH$52,$T18,0)</f>
        <v>0</v>
      </c>
      <c r="AX18" s="3"/>
      <c r="AY18" s="24">
        <f>HLOOKUP(DATEVALUE("12/1/"&amp;$AA$3),'Income &amp; Expense'!$AG$4:$FH$52,$T18,0)</f>
        <v>0</v>
      </c>
      <c r="AZ18" s="3"/>
      <c r="BA18" s="3"/>
      <c r="BB18" s="3"/>
      <c r="BC18" s="3"/>
      <c r="BD18" s="3"/>
      <c r="BE18" s="3"/>
    </row>
    <row r="19" spans="10:57" hidden="1" outlineLevel="1" x14ac:dyDescent="0.25">
      <c r="J19" s="5" t="str">
        <f>Data!B20</f>
        <v>Payroll</v>
      </c>
      <c r="T19" s="1">
        <f t="shared" si="1"/>
        <v>13</v>
      </c>
      <c r="AB19" s="8">
        <f>Data!G16</f>
        <v>0</v>
      </c>
      <c r="AC19" s="24">
        <f>HLOOKUP(DATEVALUE("1/1/"&amp;$AA$3),'Income &amp; Expense'!$AG$4:$FH$52,$T19,0)</f>
        <v>0</v>
      </c>
      <c r="AD19" s="3"/>
      <c r="AE19" s="24">
        <f>HLOOKUP(DATEVALUE("2/1/"&amp;$AA$3),'Income &amp; Expense'!$AG$4:$FH$52,$T19,0)</f>
        <v>0</v>
      </c>
      <c r="AF19" s="3"/>
      <c r="AG19" s="24">
        <f>HLOOKUP(DATEVALUE("3/1/"&amp;$AA$3),'Income &amp; Expense'!$AG$4:$FH$52,$T19,0)</f>
        <v>0</v>
      </c>
      <c r="AH19" s="3"/>
      <c r="AI19" s="24">
        <f>HLOOKUP(DATEVALUE("4/1/"&amp;$AA$3),'Income &amp; Expense'!$AG$4:$FH$52,$T19,0)</f>
        <v>0</v>
      </c>
      <c r="AJ19" s="3"/>
      <c r="AK19" s="24">
        <f>HLOOKUP(DATEVALUE("5/1/"&amp;$AA$3),'Income &amp; Expense'!$AG$4:$FH$52,$T19,0)</f>
        <v>0</v>
      </c>
      <c r="AL19" s="3"/>
      <c r="AM19" s="24">
        <f>HLOOKUP(DATEVALUE("6/1/"&amp;$AA$3),'Income &amp; Expense'!$AG$4:$FH$52,$T19,0)</f>
        <v>0</v>
      </c>
      <c r="AN19" s="3"/>
      <c r="AO19" s="24">
        <f>HLOOKUP(DATEVALUE("7/1/"&amp;$AA$3),'Income &amp; Expense'!$AG$4:$FH$52,$T19,0)</f>
        <v>0</v>
      </c>
      <c r="AP19" s="3"/>
      <c r="AQ19" s="24">
        <f>HLOOKUP(DATEVALUE("8/1/"&amp;$AA$3),'Income &amp; Expense'!$AG$4:$FH$52,$T19,0)</f>
        <v>0</v>
      </c>
      <c r="AR19" s="3"/>
      <c r="AS19" s="24">
        <f>HLOOKUP(DATEVALUE("9/1/"&amp;$AA$3),'Income &amp; Expense'!$AG$4:$FH$52,$T19,0)</f>
        <v>0</v>
      </c>
      <c r="AT19" s="3"/>
      <c r="AU19" s="24">
        <f>HLOOKUP(DATEVALUE("10/1/"&amp;$AA$3),'Income &amp; Expense'!$AG$4:$FH$52,$T19,0)</f>
        <v>0</v>
      </c>
      <c r="AV19" s="3"/>
      <c r="AW19" s="24">
        <f>HLOOKUP(DATEVALUE("11/1/"&amp;$AA$3),'Income &amp; Expense'!$AG$4:$FH$52,$T19,0)</f>
        <v>0</v>
      </c>
      <c r="AX19" s="3"/>
      <c r="AY19" s="24">
        <f>HLOOKUP(DATEVALUE("12/1/"&amp;$AA$3),'Income &amp; Expense'!$AG$4:$FH$52,$T19,0)</f>
        <v>0</v>
      </c>
      <c r="AZ19" s="3"/>
      <c r="BA19" s="3"/>
      <c r="BB19" s="3"/>
      <c r="BC19" s="3"/>
      <c r="BD19" s="3"/>
      <c r="BE19" s="3"/>
    </row>
    <row r="20" spans="10:57" hidden="1" outlineLevel="1" x14ac:dyDescent="0.25">
      <c r="J20" s="5" t="str">
        <f>Data!B21</f>
        <v>Payroll Taxes</v>
      </c>
      <c r="T20" s="1">
        <f t="shared" si="1"/>
        <v>14</v>
      </c>
      <c r="AB20" s="8">
        <f>Data!G17</f>
        <v>0</v>
      </c>
      <c r="AC20" s="24">
        <f>HLOOKUP(DATEVALUE("1/1/"&amp;$AA$3),'Income &amp; Expense'!$AG$4:$FH$52,$T20,0)</f>
        <v>0</v>
      </c>
      <c r="AD20" s="3"/>
      <c r="AE20" s="24">
        <f>HLOOKUP(DATEVALUE("2/1/"&amp;$AA$3),'Income &amp; Expense'!$AG$4:$FH$52,$T20,0)</f>
        <v>0</v>
      </c>
      <c r="AF20" s="3"/>
      <c r="AG20" s="24">
        <f>HLOOKUP(DATEVALUE("3/1/"&amp;$AA$3),'Income &amp; Expense'!$AG$4:$FH$52,$T20,0)</f>
        <v>0</v>
      </c>
      <c r="AH20" s="3"/>
      <c r="AI20" s="24">
        <f>HLOOKUP(DATEVALUE("4/1/"&amp;$AA$3),'Income &amp; Expense'!$AG$4:$FH$52,$T20,0)</f>
        <v>0</v>
      </c>
      <c r="AJ20" s="3"/>
      <c r="AK20" s="24">
        <f>HLOOKUP(DATEVALUE("5/1/"&amp;$AA$3),'Income &amp; Expense'!$AG$4:$FH$52,$T20,0)</f>
        <v>0</v>
      </c>
      <c r="AL20" s="3"/>
      <c r="AM20" s="24">
        <f>HLOOKUP(DATEVALUE("6/1/"&amp;$AA$3),'Income &amp; Expense'!$AG$4:$FH$52,$T20,0)</f>
        <v>0</v>
      </c>
      <c r="AN20" s="3"/>
      <c r="AO20" s="24">
        <f>HLOOKUP(DATEVALUE("7/1/"&amp;$AA$3),'Income &amp; Expense'!$AG$4:$FH$52,$T20,0)</f>
        <v>0</v>
      </c>
      <c r="AP20" s="3"/>
      <c r="AQ20" s="24">
        <f>HLOOKUP(DATEVALUE("8/1/"&amp;$AA$3),'Income &amp; Expense'!$AG$4:$FH$52,$T20,0)</f>
        <v>0</v>
      </c>
      <c r="AR20" s="3"/>
      <c r="AS20" s="24">
        <f>HLOOKUP(DATEVALUE("9/1/"&amp;$AA$3),'Income &amp; Expense'!$AG$4:$FH$52,$T20,0)</f>
        <v>0</v>
      </c>
      <c r="AT20" s="3"/>
      <c r="AU20" s="24">
        <f>HLOOKUP(DATEVALUE("10/1/"&amp;$AA$3),'Income &amp; Expense'!$AG$4:$FH$52,$T20,0)</f>
        <v>0</v>
      </c>
      <c r="AV20" s="3"/>
      <c r="AW20" s="24">
        <f>HLOOKUP(DATEVALUE("11/1/"&amp;$AA$3),'Income &amp; Expense'!$AG$4:$FH$52,$T20,0)</f>
        <v>0</v>
      </c>
      <c r="AX20" s="3"/>
      <c r="AY20" s="24">
        <f>HLOOKUP(DATEVALUE("12/1/"&amp;$AA$3),'Income &amp; Expense'!$AG$4:$FH$52,$T20,0)</f>
        <v>0</v>
      </c>
      <c r="AZ20" s="3"/>
      <c r="BA20" s="3"/>
      <c r="BB20" s="3"/>
      <c r="BC20" s="3"/>
      <c r="BD20" s="3"/>
      <c r="BE20" s="3"/>
    </row>
    <row r="21" spans="10:57" hidden="1" outlineLevel="1" x14ac:dyDescent="0.25">
      <c r="J21" s="5" t="str">
        <f>Data!B22</f>
        <v>401k Contribution</v>
      </c>
      <c r="T21" s="1">
        <f t="shared" si="1"/>
        <v>15</v>
      </c>
      <c r="AB21" s="8">
        <f>Data!G18</f>
        <v>0</v>
      </c>
      <c r="AC21" s="24">
        <f>HLOOKUP(DATEVALUE("1/1/"&amp;$AA$3),'Income &amp; Expense'!$AG$4:$FH$52,$T21,0)</f>
        <v>0</v>
      </c>
      <c r="AD21" s="3"/>
      <c r="AE21" s="24">
        <f>HLOOKUP(DATEVALUE("2/1/"&amp;$AA$3),'Income &amp; Expense'!$AG$4:$FH$52,$T21,0)</f>
        <v>0</v>
      </c>
      <c r="AF21" s="3"/>
      <c r="AG21" s="24">
        <f>HLOOKUP(DATEVALUE("3/1/"&amp;$AA$3),'Income &amp; Expense'!$AG$4:$FH$52,$T21,0)</f>
        <v>0</v>
      </c>
      <c r="AH21" s="3"/>
      <c r="AI21" s="24">
        <f>HLOOKUP(DATEVALUE("4/1/"&amp;$AA$3),'Income &amp; Expense'!$AG$4:$FH$52,$T21,0)</f>
        <v>0</v>
      </c>
      <c r="AJ21" s="3"/>
      <c r="AK21" s="24">
        <f>HLOOKUP(DATEVALUE("5/1/"&amp;$AA$3),'Income &amp; Expense'!$AG$4:$FH$52,$T21,0)</f>
        <v>0</v>
      </c>
      <c r="AL21" s="3"/>
      <c r="AM21" s="24">
        <f>HLOOKUP(DATEVALUE("6/1/"&amp;$AA$3),'Income &amp; Expense'!$AG$4:$FH$52,$T21,0)</f>
        <v>0</v>
      </c>
      <c r="AN21" s="3"/>
      <c r="AO21" s="24">
        <f>HLOOKUP(DATEVALUE("7/1/"&amp;$AA$3),'Income &amp; Expense'!$AG$4:$FH$52,$T21,0)</f>
        <v>0</v>
      </c>
      <c r="AP21" s="3"/>
      <c r="AQ21" s="24">
        <f>HLOOKUP(DATEVALUE("8/1/"&amp;$AA$3),'Income &amp; Expense'!$AG$4:$FH$52,$T21,0)</f>
        <v>0</v>
      </c>
      <c r="AR21" s="3"/>
      <c r="AS21" s="24">
        <f>HLOOKUP(DATEVALUE("9/1/"&amp;$AA$3),'Income &amp; Expense'!$AG$4:$FH$52,$T21,0)</f>
        <v>0</v>
      </c>
      <c r="AT21" s="3"/>
      <c r="AU21" s="24">
        <f>HLOOKUP(DATEVALUE("10/1/"&amp;$AA$3),'Income &amp; Expense'!$AG$4:$FH$52,$T21,0)</f>
        <v>0</v>
      </c>
      <c r="AV21" s="3"/>
      <c r="AW21" s="24">
        <f>HLOOKUP(DATEVALUE("11/1/"&amp;$AA$3),'Income &amp; Expense'!$AG$4:$FH$52,$T21,0)</f>
        <v>0</v>
      </c>
      <c r="AX21" s="3"/>
      <c r="AY21" s="24">
        <f>HLOOKUP(DATEVALUE("12/1/"&amp;$AA$3),'Income &amp; Expense'!$AG$4:$FH$52,$T21,0)</f>
        <v>0</v>
      </c>
      <c r="AZ21" s="3"/>
      <c r="BA21" s="3"/>
      <c r="BB21" s="3"/>
      <c r="BC21" s="3"/>
      <c r="BD21" s="3"/>
      <c r="BE21" s="3"/>
    </row>
    <row r="22" spans="10:57" hidden="1" outlineLevel="1" x14ac:dyDescent="0.25">
      <c r="J22" s="5" t="str">
        <f>Data!B23</f>
        <v>Shipping and Postage</v>
      </c>
      <c r="T22" s="1">
        <v>16</v>
      </c>
      <c r="AA22" s="3"/>
      <c r="AB22" s="8">
        <f>Data!G19</f>
        <v>0</v>
      </c>
      <c r="AC22" s="24">
        <f>HLOOKUP(DATEVALUE("1/1/"&amp;$AA$3),'Income &amp; Expense'!$AG$4:$FH$52,$T22,0)</f>
        <v>0</v>
      </c>
      <c r="AD22" s="3"/>
      <c r="AE22" s="24">
        <f>HLOOKUP(DATEVALUE("2/1/"&amp;$AA$3),'Income &amp; Expense'!$AG$4:$FH$52,$T22,0)</f>
        <v>0</v>
      </c>
      <c r="AF22" s="3"/>
      <c r="AG22" s="24">
        <f>HLOOKUP(DATEVALUE("3/1/"&amp;$AA$3),'Income &amp; Expense'!$AG$4:$FH$52,$T22,0)</f>
        <v>0</v>
      </c>
      <c r="AH22" s="3"/>
      <c r="AI22" s="24">
        <f>HLOOKUP(DATEVALUE("4/1/"&amp;$AA$3),'Income &amp; Expense'!$AG$4:$FH$52,$T22,0)</f>
        <v>0</v>
      </c>
      <c r="AJ22" s="3"/>
      <c r="AK22" s="24">
        <f>HLOOKUP(DATEVALUE("5/1/"&amp;$AA$3),'Income &amp; Expense'!$AG$4:$FH$52,$T22,0)</f>
        <v>0</v>
      </c>
      <c r="AL22" s="3"/>
      <c r="AM22" s="24">
        <f>HLOOKUP(DATEVALUE("6/1/"&amp;$AA$3),'Income &amp; Expense'!$AG$4:$FH$52,$T22,0)</f>
        <v>0</v>
      </c>
      <c r="AN22" s="3"/>
      <c r="AO22" s="24">
        <f>HLOOKUP(DATEVALUE("7/1/"&amp;$AA$3),'Income &amp; Expense'!$AG$4:$FH$52,$T22,0)</f>
        <v>0</v>
      </c>
      <c r="AP22" s="3"/>
      <c r="AQ22" s="24">
        <f>HLOOKUP(DATEVALUE("8/1/"&amp;$AA$3),'Income &amp; Expense'!$AG$4:$FH$52,$T22,0)</f>
        <v>0</v>
      </c>
      <c r="AR22" s="3"/>
      <c r="AS22" s="24">
        <f>HLOOKUP(DATEVALUE("9/1/"&amp;$AA$3),'Income &amp; Expense'!$AG$4:$FH$52,$T22,0)</f>
        <v>0</v>
      </c>
      <c r="AT22" s="3"/>
      <c r="AU22" s="24">
        <f>HLOOKUP(DATEVALUE("10/1/"&amp;$AA$3),'Income &amp; Expense'!$AG$4:$FH$52,$T22,0)</f>
        <v>0</v>
      </c>
      <c r="AV22" s="3"/>
      <c r="AW22" s="24">
        <f>HLOOKUP(DATEVALUE("11/1/"&amp;$AA$3),'Income &amp; Expense'!$AG$4:$FH$52,$T22,0)</f>
        <v>0</v>
      </c>
      <c r="AX22" s="3"/>
      <c r="AY22" s="24">
        <f>HLOOKUP(DATEVALUE("12/1/"&amp;$AA$3),'Income &amp; Expense'!$AG$4:$FH$52,$T22,0)</f>
        <v>0</v>
      </c>
      <c r="AZ22" s="3"/>
      <c r="BA22" s="3"/>
      <c r="BB22" s="3"/>
      <c r="BC22" s="3"/>
      <c r="BD22" s="3"/>
      <c r="BE22" s="3"/>
    </row>
    <row r="23" spans="10:57" ht="15.75" collapsed="1" thickBot="1" x14ac:dyDescent="0.3">
      <c r="J23" s="5" t="str">
        <f>Data!B24</f>
        <v>Home office</v>
      </c>
      <c r="AA23" s="12" t="s">
        <v>31</v>
      </c>
      <c r="AB23" s="3"/>
      <c r="AC23" s="25">
        <f>AC8+AC22</f>
        <v>0</v>
      </c>
      <c r="AD23" s="12"/>
      <c r="AE23" s="25">
        <f>AE8+AE22</f>
        <v>0</v>
      </c>
      <c r="AF23" s="12"/>
      <c r="AG23" s="25">
        <f>AG8+AG22</f>
        <v>0</v>
      </c>
      <c r="AH23" s="12"/>
      <c r="AI23" s="25">
        <f>AI8+AI22</f>
        <v>0</v>
      </c>
      <c r="AJ23" s="12"/>
      <c r="AK23" s="25">
        <f>AK8+AK22</f>
        <v>0</v>
      </c>
      <c r="AL23" s="12"/>
      <c r="AM23" s="25">
        <f>AM8+AM22</f>
        <v>0</v>
      </c>
      <c r="AN23" s="12"/>
      <c r="AO23" s="25">
        <f>AO8+AO22</f>
        <v>0</v>
      </c>
      <c r="AP23" s="12"/>
      <c r="AQ23" s="25">
        <f>AQ8+AQ22</f>
        <v>0</v>
      </c>
      <c r="AR23" s="12"/>
      <c r="AS23" s="25">
        <f>AS8+AS22</f>
        <v>0</v>
      </c>
      <c r="AT23" s="12"/>
      <c r="AU23" s="25">
        <f>AU8+AU22</f>
        <v>0</v>
      </c>
      <c r="AV23" s="12"/>
      <c r="AW23" s="25">
        <f>AW8+AW22</f>
        <v>0</v>
      </c>
      <c r="AX23" s="12"/>
      <c r="AY23" s="25">
        <f>AY8+AY22</f>
        <v>0</v>
      </c>
      <c r="AZ23" s="3"/>
      <c r="BA23" s="3"/>
      <c r="BB23" s="3"/>
      <c r="BC23" s="3"/>
      <c r="BD23" s="3"/>
      <c r="BE23" s="3"/>
    </row>
    <row r="24" spans="10:57" ht="15.75" thickTop="1" x14ac:dyDescent="0.25">
      <c r="J24" s="5" t="str">
        <f>Data!B25</f>
        <v>Arkansas Unemployment</v>
      </c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</row>
    <row r="25" spans="10:57" x14ac:dyDescent="0.25">
      <c r="J25" s="5" t="str">
        <f>Data!B26</f>
        <v>Federal Unemployment</v>
      </c>
      <c r="AA25" s="12" t="s">
        <v>44</v>
      </c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</row>
    <row r="26" spans="10:57" x14ac:dyDescent="0.25">
      <c r="J26" s="5">
        <f>Data!B27</f>
        <v>0</v>
      </c>
      <c r="T26" s="1">
        <f>ROW('Income &amp; Expense'!AA24)-4</f>
        <v>20</v>
      </c>
      <c r="AA26" s="3"/>
      <c r="AB26" s="8" t="str">
        <f>Data!B4</f>
        <v>Expense</v>
      </c>
      <c r="AC26" s="24">
        <f>HLOOKUP(DATEVALUE("1/1/"&amp;$AA$3),'Income &amp; Expense'!$AG$4:$FH$52,$T26,0)</f>
        <v>0</v>
      </c>
      <c r="AD26" s="3"/>
      <c r="AE26" s="24">
        <f>HLOOKUP(DATEVALUE("2/1/"&amp;$AA$3),'Income &amp; Expense'!$AG$4:$FH$52,$T26,0)</f>
        <v>0</v>
      </c>
      <c r="AF26" s="3"/>
      <c r="AG26" s="24">
        <f>HLOOKUP(DATEVALUE("3/1/"&amp;$AA$3),'Income &amp; Expense'!$AG$4:$FH$52,$T26,0)</f>
        <v>0</v>
      </c>
      <c r="AH26" s="3"/>
      <c r="AI26" s="24">
        <f>HLOOKUP(DATEVALUE("4/1/"&amp;$AA$3),'Income &amp; Expense'!$AG$4:$FH$52,$T26,0)</f>
        <v>0</v>
      </c>
      <c r="AJ26" s="3"/>
      <c r="AK26" s="24">
        <f>HLOOKUP(DATEVALUE("5/1/"&amp;$AA$3),'Income &amp; Expense'!$AG$4:$FH$52,$T26,0)</f>
        <v>0</v>
      </c>
      <c r="AL26" s="3"/>
      <c r="AM26" s="24">
        <f>HLOOKUP(DATEVALUE("6/1/"&amp;$AA$3),'Income &amp; Expense'!$AG$4:$FH$52,$T26,0)</f>
        <v>0</v>
      </c>
      <c r="AN26" s="3"/>
      <c r="AO26" s="24">
        <f>HLOOKUP(DATEVALUE("7/1/"&amp;$AA$3),'Income &amp; Expense'!$AG$4:$FH$52,$T26,0)</f>
        <v>0</v>
      </c>
      <c r="AP26" s="3"/>
      <c r="AQ26" s="24">
        <f>HLOOKUP(DATEVALUE("8/1/"&amp;$AA$3),'Income &amp; Expense'!$AG$4:$FH$52,$T26,0)</f>
        <v>0</v>
      </c>
      <c r="AR26" s="3"/>
      <c r="AS26" s="24">
        <f>HLOOKUP(DATEVALUE("9/1/"&amp;$AA$3),'Income &amp; Expense'!$AG$4:$FH$52,$T26,0)</f>
        <v>0</v>
      </c>
      <c r="AT26" s="3"/>
      <c r="AU26" s="24">
        <f>HLOOKUP(DATEVALUE("10/1/"&amp;$AA$3),'Income &amp; Expense'!$AG$4:$FH$52,$T26,0)</f>
        <v>0</v>
      </c>
      <c r="AV26" s="3"/>
      <c r="AW26" s="24">
        <f>HLOOKUP(DATEVALUE("11/1/"&amp;$AA$3),'Income &amp; Expense'!$AG$4:$FH$52,$T26,0)</f>
        <v>0</v>
      </c>
      <c r="AX26" s="3"/>
      <c r="AY26" s="24">
        <f>HLOOKUP(DATEVALUE("12/1/"&amp;$AA$3),'Income &amp; Expense'!$AG$4:$FH$52,$T26,0)</f>
        <v>0</v>
      </c>
      <c r="AZ26" s="3"/>
      <c r="BA26" s="3"/>
      <c r="BB26" s="3"/>
      <c r="BC26" s="3"/>
      <c r="BD26" s="3"/>
      <c r="BE26" s="3"/>
    </row>
    <row r="27" spans="10:57" x14ac:dyDescent="0.25">
      <c r="J27" s="5">
        <f>Data!B28</f>
        <v>0</v>
      </c>
      <c r="T27" s="1">
        <f>T26+1</f>
        <v>21</v>
      </c>
      <c r="AA27" s="3"/>
      <c r="AB27" s="8" t="str">
        <f>Data!B5</f>
        <v>Long Term Care</v>
      </c>
      <c r="AC27" s="24">
        <f>HLOOKUP(DATEVALUE("1/1/"&amp;$AA$3),'Income &amp; Expense'!$AG$4:$FH$52,$T27,0)</f>
        <v>0</v>
      </c>
      <c r="AD27" s="3"/>
      <c r="AE27" s="24">
        <f>HLOOKUP(DATEVALUE("2/1/"&amp;$AA$3),'Income &amp; Expense'!$AG$4:$FH$52,$T27,0)</f>
        <v>0</v>
      </c>
      <c r="AF27" s="3"/>
      <c r="AG27" s="24">
        <f>HLOOKUP(DATEVALUE("3/1/"&amp;$AA$3),'Income &amp; Expense'!$AG$4:$FH$52,$T27,0)</f>
        <v>0</v>
      </c>
      <c r="AH27" s="3"/>
      <c r="AI27" s="24">
        <f>HLOOKUP(DATEVALUE("4/1/"&amp;$AA$3),'Income &amp; Expense'!$AG$4:$FH$52,$T27,0)</f>
        <v>0</v>
      </c>
      <c r="AJ27" s="3"/>
      <c r="AK27" s="24">
        <f>HLOOKUP(DATEVALUE("5/1/"&amp;$AA$3),'Income &amp; Expense'!$AG$4:$FH$52,$T27,0)</f>
        <v>1335</v>
      </c>
      <c r="AL27" s="3"/>
      <c r="AM27" s="24">
        <f>HLOOKUP(DATEVALUE("6/1/"&amp;$AA$3),'Income &amp; Expense'!$AG$4:$FH$52,$T27,0)</f>
        <v>0</v>
      </c>
      <c r="AN27" s="3"/>
      <c r="AO27" s="24">
        <f>HLOOKUP(DATEVALUE("7/1/"&amp;$AA$3),'Income &amp; Expense'!$AG$4:$FH$52,$T27,0)</f>
        <v>0</v>
      </c>
      <c r="AP27" s="3"/>
      <c r="AQ27" s="24">
        <f>HLOOKUP(DATEVALUE("8/1/"&amp;$AA$3),'Income &amp; Expense'!$AG$4:$FH$52,$T27,0)</f>
        <v>0</v>
      </c>
      <c r="AR27" s="3"/>
      <c r="AS27" s="24">
        <f>HLOOKUP(DATEVALUE("9/1/"&amp;$AA$3),'Income &amp; Expense'!$AG$4:$FH$52,$T27,0)</f>
        <v>0</v>
      </c>
      <c r="AT27" s="3"/>
      <c r="AU27" s="24">
        <f>HLOOKUP(DATEVALUE("10/1/"&amp;$AA$3),'Income &amp; Expense'!$AG$4:$FH$52,$T27,0)</f>
        <v>0</v>
      </c>
      <c r="AV27" s="3"/>
      <c r="AW27" s="24">
        <f>HLOOKUP(DATEVALUE("11/1/"&amp;$AA$3),'Income &amp; Expense'!$AG$4:$FH$52,$T27,0)</f>
        <v>0</v>
      </c>
      <c r="AX27" s="3"/>
      <c r="AY27" s="24">
        <f>HLOOKUP(DATEVALUE("12/1/"&amp;$AA$3),'Income &amp; Expense'!$AG$4:$FH$52,$T27,0)</f>
        <v>0</v>
      </c>
      <c r="AZ27" s="3"/>
      <c r="BA27" s="3"/>
      <c r="BB27" s="3"/>
      <c r="BC27" s="3"/>
      <c r="BD27" s="3"/>
      <c r="BE27" s="3"/>
    </row>
    <row r="28" spans="10:57" outlineLevel="1" x14ac:dyDescent="0.25">
      <c r="J28" s="5">
        <f>Data!B29</f>
        <v>0</v>
      </c>
      <c r="T28" s="1">
        <f t="shared" ref="T28:T55" si="2">T27+1</f>
        <v>22</v>
      </c>
      <c r="AA28" s="3"/>
      <c r="AB28" s="8" t="str">
        <f>Data!B6</f>
        <v>Errors and omission</v>
      </c>
      <c r="AC28" s="24">
        <f>HLOOKUP(DATEVALUE("1/1/"&amp;$AA$3),'Income &amp; Expense'!$AG$4:$FH$52,$T28,0)</f>
        <v>0</v>
      </c>
      <c r="AD28" s="3"/>
      <c r="AE28" s="24">
        <f>HLOOKUP(DATEVALUE("2/1/"&amp;$AA$3),'Income &amp; Expense'!$AG$4:$FH$52,$T28,0)</f>
        <v>0</v>
      </c>
      <c r="AF28" s="3"/>
      <c r="AG28" s="24">
        <f>HLOOKUP(DATEVALUE("3/1/"&amp;$AA$3),'Income &amp; Expense'!$AG$4:$FH$52,$T28,0)</f>
        <v>0</v>
      </c>
      <c r="AH28" s="3"/>
      <c r="AI28" s="24">
        <f>HLOOKUP(DATEVALUE("4/1/"&amp;$AA$3),'Income &amp; Expense'!$AG$4:$FH$52,$T28,0)</f>
        <v>0</v>
      </c>
      <c r="AJ28" s="3"/>
      <c r="AK28" s="24">
        <f>HLOOKUP(DATEVALUE("5/1/"&amp;$AA$3),'Income &amp; Expense'!$AG$4:$FH$52,$T28,0)</f>
        <v>500</v>
      </c>
      <c r="AL28" s="3"/>
      <c r="AM28" s="24">
        <f>HLOOKUP(DATEVALUE("6/1/"&amp;$AA$3),'Income &amp; Expense'!$AG$4:$FH$52,$T28,0)</f>
        <v>0</v>
      </c>
      <c r="AN28" s="3"/>
      <c r="AO28" s="24">
        <f>HLOOKUP(DATEVALUE("7/1/"&amp;$AA$3),'Income &amp; Expense'!$AG$4:$FH$52,$T28,0)</f>
        <v>0</v>
      </c>
      <c r="AP28" s="3"/>
      <c r="AQ28" s="24">
        <f>HLOOKUP(DATEVALUE("8/1/"&amp;$AA$3),'Income &amp; Expense'!$AG$4:$FH$52,$T28,0)</f>
        <v>0</v>
      </c>
      <c r="AR28" s="3"/>
      <c r="AS28" s="24">
        <f>HLOOKUP(DATEVALUE("9/1/"&amp;$AA$3),'Income &amp; Expense'!$AG$4:$FH$52,$T28,0)</f>
        <v>0</v>
      </c>
      <c r="AT28" s="3"/>
      <c r="AU28" s="24">
        <f>HLOOKUP(DATEVALUE("10/1/"&amp;$AA$3),'Income &amp; Expense'!$AG$4:$FH$52,$T28,0)</f>
        <v>2800</v>
      </c>
      <c r="AV28" s="3"/>
      <c r="AW28" s="24">
        <f>HLOOKUP(DATEVALUE("11/1/"&amp;$AA$3),'Income &amp; Expense'!$AG$4:$FH$52,$T28,0)</f>
        <v>0</v>
      </c>
      <c r="AX28" s="3"/>
      <c r="AY28" s="24">
        <f>HLOOKUP(DATEVALUE("12/1/"&amp;$AA$3),'Income &amp; Expense'!$AG$4:$FH$52,$T28,0)</f>
        <v>0</v>
      </c>
      <c r="AZ28" s="3"/>
      <c r="BA28" s="3"/>
      <c r="BB28" s="3"/>
      <c r="BC28" s="3"/>
      <c r="BD28" s="3"/>
      <c r="BE28" s="3"/>
    </row>
    <row r="29" spans="10:57" outlineLevel="1" x14ac:dyDescent="0.25">
      <c r="J29" s="5">
        <f>Data!B30</f>
        <v>0</v>
      </c>
      <c r="T29" s="1">
        <f t="shared" si="2"/>
        <v>23</v>
      </c>
      <c r="AA29" s="3"/>
      <c r="AB29" s="8" t="str">
        <f>Data!B7</f>
        <v>Meals And Entertainment</v>
      </c>
      <c r="AC29" s="24">
        <f>HLOOKUP(DATEVALUE("1/1/"&amp;$AA$3),'Income &amp; Expense'!$AG$4:$FH$52,$T29,0)</f>
        <v>0</v>
      </c>
      <c r="AD29" s="3"/>
      <c r="AE29" s="24">
        <f>HLOOKUP(DATEVALUE("2/1/"&amp;$AA$3),'Income &amp; Expense'!$AG$4:$FH$52,$T29,0)</f>
        <v>0</v>
      </c>
      <c r="AF29" s="3"/>
      <c r="AG29" s="24">
        <f>HLOOKUP(DATEVALUE("3/1/"&amp;$AA$3),'Income &amp; Expense'!$AG$4:$FH$52,$T29,0)</f>
        <v>0</v>
      </c>
      <c r="AH29" s="3"/>
      <c r="AI29" s="24">
        <f>HLOOKUP(DATEVALUE("4/1/"&amp;$AA$3),'Income &amp; Expense'!$AG$4:$FH$52,$T29,0)</f>
        <v>0</v>
      </c>
      <c r="AJ29" s="3"/>
      <c r="AK29" s="24">
        <f>HLOOKUP(DATEVALUE("5/1/"&amp;$AA$3),'Income &amp; Expense'!$AG$4:$FH$52,$T29,0)</f>
        <v>20</v>
      </c>
      <c r="AL29" s="3"/>
      <c r="AM29" s="24">
        <f>HLOOKUP(DATEVALUE("6/1/"&amp;$AA$3),'Income &amp; Expense'!$AG$4:$FH$52,$T29,0)</f>
        <v>0</v>
      </c>
      <c r="AN29" s="3"/>
      <c r="AO29" s="24">
        <f>HLOOKUP(DATEVALUE("7/1/"&amp;$AA$3),'Income &amp; Expense'!$AG$4:$FH$52,$T29,0)</f>
        <v>0</v>
      </c>
      <c r="AP29" s="3"/>
      <c r="AQ29" s="24">
        <f>HLOOKUP(DATEVALUE("8/1/"&amp;$AA$3),'Income &amp; Expense'!$AG$4:$FH$52,$T29,0)</f>
        <v>0</v>
      </c>
      <c r="AR29" s="3"/>
      <c r="AS29" s="24">
        <f>HLOOKUP(DATEVALUE("9/1/"&amp;$AA$3),'Income &amp; Expense'!$AG$4:$FH$52,$T29,0)</f>
        <v>0</v>
      </c>
      <c r="AT29" s="3"/>
      <c r="AU29" s="24">
        <f>HLOOKUP(DATEVALUE("10/1/"&amp;$AA$3),'Income &amp; Expense'!$AG$4:$FH$52,$T29,0)</f>
        <v>0</v>
      </c>
      <c r="AV29" s="3"/>
      <c r="AW29" s="24">
        <f>HLOOKUP(DATEVALUE("11/1/"&amp;$AA$3),'Income &amp; Expense'!$AG$4:$FH$52,$T29,0)</f>
        <v>0</v>
      </c>
      <c r="AX29" s="3"/>
      <c r="AY29" s="24">
        <f>HLOOKUP(DATEVALUE("12/1/"&amp;$AA$3),'Income &amp; Expense'!$AG$4:$FH$52,$T29,0)</f>
        <v>0</v>
      </c>
      <c r="AZ29" s="3"/>
      <c r="BA29" s="3"/>
      <c r="BB29" s="3"/>
      <c r="BC29" s="3"/>
      <c r="BD29" s="3"/>
      <c r="BE29" s="3"/>
    </row>
    <row r="30" spans="10:57" outlineLevel="1" x14ac:dyDescent="0.25">
      <c r="J30" s="5">
        <f>Data!B31</f>
        <v>0</v>
      </c>
      <c r="T30" s="1">
        <f t="shared" si="2"/>
        <v>24</v>
      </c>
      <c r="AA30" s="3"/>
      <c r="AB30" s="8" t="str">
        <f>Data!B8</f>
        <v>Annual Meeting</v>
      </c>
      <c r="AC30" s="24">
        <f>HLOOKUP(DATEVALUE("1/1/"&amp;$AA$3),'Income &amp; Expense'!$AG$4:$FH$52,$T30,0)</f>
        <v>0</v>
      </c>
      <c r="AD30" s="3"/>
      <c r="AE30" s="24">
        <f>HLOOKUP(DATEVALUE("2/1/"&amp;$AA$3),'Income &amp; Expense'!$AG$4:$FH$52,$T30,0)</f>
        <v>0</v>
      </c>
      <c r="AF30" s="3"/>
      <c r="AG30" s="24">
        <f>HLOOKUP(DATEVALUE("3/1/"&amp;$AA$3),'Income &amp; Expense'!$AG$4:$FH$52,$T30,0)</f>
        <v>0</v>
      </c>
      <c r="AH30" s="3"/>
      <c r="AI30" s="24">
        <f>HLOOKUP(DATEVALUE("4/1/"&amp;$AA$3),'Income &amp; Expense'!$AG$4:$FH$52,$T30,0)</f>
        <v>0</v>
      </c>
      <c r="AJ30" s="3"/>
      <c r="AK30" s="24">
        <f>HLOOKUP(DATEVALUE("5/1/"&amp;$AA$3),'Income &amp; Expense'!$AG$4:$FH$52,$T30,0)</f>
        <v>0</v>
      </c>
      <c r="AL30" s="3"/>
      <c r="AM30" s="24">
        <f>HLOOKUP(DATEVALUE("6/1/"&amp;$AA$3),'Income &amp; Expense'!$AG$4:$FH$52,$T30,0)</f>
        <v>0</v>
      </c>
      <c r="AN30" s="3"/>
      <c r="AO30" s="24">
        <f>HLOOKUP(DATEVALUE("7/1/"&amp;$AA$3),'Income &amp; Expense'!$AG$4:$FH$52,$T30,0)</f>
        <v>0</v>
      </c>
      <c r="AP30" s="3"/>
      <c r="AQ30" s="24">
        <f>HLOOKUP(DATEVALUE("8/1/"&amp;$AA$3),'Income &amp; Expense'!$AG$4:$FH$52,$T30,0)</f>
        <v>0</v>
      </c>
      <c r="AR30" s="3"/>
      <c r="AS30" s="24">
        <f>HLOOKUP(DATEVALUE("9/1/"&amp;$AA$3),'Income &amp; Expense'!$AG$4:$FH$52,$T30,0)</f>
        <v>0</v>
      </c>
      <c r="AT30" s="3"/>
      <c r="AU30" s="24">
        <f>HLOOKUP(DATEVALUE("10/1/"&amp;$AA$3),'Income &amp; Expense'!$AG$4:$FH$52,$T30,0)</f>
        <v>0</v>
      </c>
      <c r="AV30" s="3"/>
      <c r="AW30" s="24">
        <f>HLOOKUP(DATEVALUE("11/1/"&amp;$AA$3),'Income &amp; Expense'!$AG$4:$FH$52,$T30,0)</f>
        <v>0</v>
      </c>
      <c r="AX30" s="3"/>
      <c r="AY30" s="24">
        <f>HLOOKUP(DATEVALUE("12/1/"&amp;$AA$3),'Income &amp; Expense'!$AG$4:$FH$52,$T30,0)</f>
        <v>0</v>
      </c>
      <c r="AZ30" s="3"/>
      <c r="BA30" s="3"/>
      <c r="BB30" s="3"/>
      <c r="BC30" s="3"/>
      <c r="BD30" s="3"/>
      <c r="BE30" s="3"/>
    </row>
    <row r="31" spans="10:57" outlineLevel="1" x14ac:dyDescent="0.25">
      <c r="J31" s="5">
        <f>Data!B32</f>
        <v>0</v>
      </c>
      <c r="T31" s="1">
        <f t="shared" si="2"/>
        <v>25</v>
      </c>
      <c r="AA31" s="3"/>
      <c r="AB31" s="8" t="str">
        <f>Data!B9</f>
        <v>Health Insurance</v>
      </c>
      <c r="AC31" s="24">
        <f>HLOOKUP(DATEVALUE("1/1/"&amp;$AA$3),'Income &amp; Expense'!$AG$4:$FH$52,$T31,0)</f>
        <v>0</v>
      </c>
      <c r="AD31" s="3"/>
      <c r="AE31" s="24">
        <f>HLOOKUP(DATEVALUE("2/1/"&amp;$AA$3),'Income &amp; Expense'!$AG$4:$FH$52,$T31,0)</f>
        <v>0</v>
      </c>
      <c r="AF31" s="3"/>
      <c r="AG31" s="24">
        <f>HLOOKUP(DATEVALUE("3/1/"&amp;$AA$3),'Income &amp; Expense'!$AG$4:$FH$52,$T31,0)</f>
        <v>0</v>
      </c>
      <c r="AH31" s="3"/>
      <c r="AI31" s="24">
        <f>HLOOKUP(DATEVALUE("4/1/"&amp;$AA$3),'Income &amp; Expense'!$AG$4:$FH$52,$T31,0)</f>
        <v>0</v>
      </c>
      <c r="AJ31" s="3"/>
      <c r="AK31" s="24">
        <f>HLOOKUP(DATEVALUE("5/1/"&amp;$AA$3),'Income &amp; Expense'!$AG$4:$FH$52,$T31,0)</f>
        <v>0</v>
      </c>
      <c r="AL31" s="3"/>
      <c r="AM31" s="24">
        <f>HLOOKUP(DATEVALUE("6/1/"&amp;$AA$3),'Income &amp; Expense'!$AG$4:$FH$52,$T31,0)</f>
        <v>0</v>
      </c>
      <c r="AN31" s="3"/>
      <c r="AO31" s="24">
        <f>HLOOKUP(DATEVALUE("7/1/"&amp;$AA$3),'Income &amp; Expense'!$AG$4:$FH$52,$T31,0)</f>
        <v>0</v>
      </c>
      <c r="AP31" s="3"/>
      <c r="AQ31" s="24">
        <f>HLOOKUP(DATEVALUE("8/1/"&amp;$AA$3),'Income &amp; Expense'!$AG$4:$FH$52,$T31,0)</f>
        <v>0</v>
      </c>
      <c r="AR31" s="3"/>
      <c r="AS31" s="24">
        <f>HLOOKUP(DATEVALUE("9/1/"&amp;$AA$3),'Income &amp; Expense'!$AG$4:$FH$52,$T31,0)</f>
        <v>0</v>
      </c>
      <c r="AT31" s="3"/>
      <c r="AU31" s="24">
        <f>HLOOKUP(DATEVALUE("10/1/"&amp;$AA$3),'Income &amp; Expense'!$AG$4:$FH$52,$T31,0)</f>
        <v>0</v>
      </c>
      <c r="AV31" s="3"/>
      <c r="AW31" s="24">
        <f>HLOOKUP(DATEVALUE("11/1/"&amp;$AA$3),'Income &amp; Expense'!$AG$4:$FH$52,$T31,0)</f>
        <v>0</v>
      </c>
      <c r="AX31" s="3"/>
      <c r="AY31" s="24">
        <f>HLOOKUP(DATEVALUE("12/1/"&amp;$AA$3),'Income &amp; Expense'!$AG$4:$FH$52,$T31,0)</f>
        <v>0</v>
      </c>
      <c r="AZ31" s="3"/>
      <c r="BA31" s="3"/>
      <c r="BB31" s="3"/>
      <c r="BC31" s="3"/>
      <c r="BD31" s="3"/>
      <c r="BE31" s="3"/>
    </row>
    <row r="32" spans="10:57" outlineLevel="1" x14ac:dyDescent="0.25">
      <c r="J32" s="5" t="str">
        <f>Data!B33</f>
        <v>last</v>
      </c>
      <c r="T32" s="1">
        <f t="shared" si="2"/>
        <v>26</v>
      </c>
      <c r="AA32" s="3"/>
      <c r="AB32" s="8" t="str">
        <f>Data!B10</f>
        <v>Dental Insurance</v>
      </c>
      <c r="AC32" s="24">
        <f>HLOOKUP(DATEVALUE("1/1/"&amp;$AA$3),'Income &amp; Expense'!$AG$4:$FH$52,$T32,0)</f>
        <v>0</v>
      </c>
      <c r="AD32" s="3"/>
      <c r="AE32" s="24">
        <f>HLOOKUP(DATEVALUE("2/1/"&amp;$AA$3),'Income &amp; Expense'!$AG$4:$FH$52,$T32,0)</f>
        <v>0</v>
      </c>
      <c r="AF32" s="3"/>
      <c r="AG32" s="24">
        <f>HLOOKUP(DATEVALUE("3/1/"&amp;$AA$3),'Income &amp; Expense'!$AG$4:$FH$52,$T32,0)</f>
        <v>0</v>
      </c>
      <c r="AH32" s="3"/>
      <c r="AI32" s="24">
        <f>HLOOKUP(DATEVALUE("4/1/"&amp;$AA$3),'Income &amp; Expense'!$AG$4:$FH$52,$T32,0)</f>
        <v>0</v>
      </c>
      <c r="AJ32" s="3"/>
      <c r="AK32" s="24">
        <f>HLOOKUP(DATEVALUE("5/1/"&amp;$AA$3),'Income &amp; Expense'!$AG$4:$FH$52,$T32,0)</f>
        <v>400</v>
      </c>
      <c r="AL32" s="3"/>
      <c r="AM32" s="24">
        <f>HLOOKUP(DATEVALUE("6/1/"&amp;$AA$3),'Income &amp; Expense'!$AG$4:$FH$52,$T32,0)</f>
        <v>0</v>
      </c>
      <c r="AN32" s="3"/>
      <c r="AO32" s="24">
        <f>HLOOKUP(DATEVALUE("7/1/"&amp;$AA$3),'Income &amp; Expense'!$AG$4:$FH$52,$T32,0)</f>
        <v>0</v>
      </c>
      <c r="AP32" s="3"/>
      <c r="AQ32" s="24">
        <f>HLOOKUP(DATEVALUE("8/1/"&amp;$AA$3),'Income &amp; Expense'!$AG$4:$FH$52,$T32,0)</f>
        <v>0</v>
      </c>
      <c r="AR32" s="3"/>
      <c r="AS32" s="24">
        <f>HLOOKUP(DATEVALUE("9/1/"&amp;$AA$3),'Income &amp; Expense'!$AG$4:$FH$52,$T32,0)</f>
        <v>0</v>
      </c>
      <c r="AT32" s="3"/>
      <c r="AU32" s="24">
        <f>HLOOKUP(DATEVALUE("10/1/"&amp;$AA$3),'Income &amp; Expense'!$AG$4:$FH$52,$T32,0)</f>
        <v>0</v>
      </c>
      <c r="AV32" s="3"/>
      <c r="AW32" s="24">
        <f>HLOOKUP(DATEVALUE("11/1/"&amp;$AA$3),'Income &amp; Expense'!$AG$4:$FH$52,$T32,0)</f>
        <v>0</v>
      </c>
      <c r="AX32" s="3"/>
      <c r="AY32" s="24">
        <f>HLOOKUP(DATEVALUE("12/1/"&amp;$AA$3),'Income &amp; Expense'!$AG$4:$FH$52,$T32,0)</f>
        <v>0</v>
      </c>
      <c r="AZ32" s="3"/>
      <c r="BA32" s="3"/>
      <c r="BB32" s="3"/>
      <c r="BC32" s="3"/>
      <c r="BD32" s="3"/>
      <c r="BE32" s="3"/>
    </row>
    <row r="33" spans="2:57" outlineLevel="1" x14ac:dyDescent="0.25">
      <c r="T33" s="1">
        <f t="shared" si="2"/>
        <v>27</v>
      </c>
      <c r="AA33" s="3"/>
      <c r="AB33" s="8" t="str">
        <f>Data!B11</f>
        <v>Employee Benefits</v>
      </c>
      <c r="AC33" s="24">
        <f>HLOOKUP(DATEVALUE("1/1/"&amp;$AA$3),'Income &amp; Expense'!$AG$4:$FH$52,$T33,0)</f>
        <v>0</v>
      </c>
      <c r="AD33" s="3"/>
      <c r="AE33" s="24">
        <f>HLOOKUP(DATEVALUE("2/1/"&amp;$AA$3),'Income &amp; Expense'!$AG$4:$FH$52,$T33,0)</f>
        <v>0</v>
      </c>
      <c r="AF33" s="3"/>
      <c r="AG33" s="24">
        <f>HLOOKUP(DATEVALUE("3/1/"&amp;$AA$3),'Income &amp; Expense'!$AG$4:$FH$52,$T33,0)</f>
        <v>0</v>
      </c>
      <c r="AH33" s="3"/>
      <c r="AI33" s="24">
        <f>HLOOKUP(DATEVALUE("4/1/"&amp;$AA$3),'Income &amp; Expense'!$AG$4:$FH$52,$T33,0)</f>
        <v>0</v>
      </c>
      <c r="AJ33" s="3"/>
      <c r="AK33" s="24">
        <f>HLOOKUP(DATEVALUE("5/1/"&amp;$AA$3),'Income &amp; Expense'!$AG$4:$FH$52,$T33,0)</f>
        <v>0</v>
      </c>
      <c r="AL33" s="3"/>
      <c r="AM33" s="24">
        <f>HLOOKUP(DATEVALUE("6/1/"&amp;$AA$3),'Income &amp; Expense'!$AG$4:$FH$52,$T33,0)</f>
        <v>0</v>
      </c>
      <c r="AN33" s="3"/>
      <c r="AO33" s="24">
        <f>HLOOKUP(DATEVALUE("7/1/"&amp;$AA$3),'Income &amp; Expense'!$AG$4:$FH$52,$T33,0)</f>
        <v>0</v>
      </c>
      <c r="AP33" s="3"/>
      <c r="AQ33" s="24">
        <f>HLOOKUP(DATEVALUE("8/1/"&amp;$AA$3),'Income &amp; Expense'!$AG$4:$FH$52,$T33,0)</f>
        <v>0</v>
      </c>
      <c r="AR33" s="3"/>
      <c r="AS33" s="24">
        <f>HLOOKUP(DATEVALUE("9/1/"&amp;$AA$3),'Income &amp; Expense'!$AG$4:$FH$52,$T33,0)</f>
        <v>0</v>
      </c>
      <c r="AT33" s="3"/>
      <c r="AU33" s="24">
        <f>HLOOKUP(DATEVALUE("10/1/"&amp;$AA$3),'Income &amp; Expense'!$AG$4:$FH$52,$T33,0)</f>
        <v>0</v>
      </c>
      <c r="AV33" s="3"/>
      <c r="AW33" s="24">
        <f>HLOOKUP(DATEVALUE("11/1/"&amp;$AA$3),'Income &amp; Expense'!$AG$4:$FH$52,$T33,0)</f>
        <v>0</v>
      </c>
      <c r="AX33" s="3"/>
      <c r="AY33" s="24">
        <f>HLOOKUP(DATEVALUE("12/1/"&amp;$AA$3),'Income &amp; Expense'!$AG$4:$FH$52,$T33,0)</f>
        <v>0</v>
      </c>
      <c r="AZ33" s="3"/>
      <c r="BA33" s="3"/>
      <c r="BB33" s="3"/>
      <c r="BC33" s="3"/>
      <c r="BD33" s="3"/>
      <c r="BE33" s="3"/>
    </row>
    <row r="34" spans="2:57" outlineLevel="1" x14ac:dyDescent="0.25">
      <c r="T34" s="1">
        <f t="shared" si="2"/>
        <v>28</v>
      </c>
      <c r="AA34" s="3"/>
      <c r="AB34" s="8" t="str">
        <f>Data!B12</f>
        <v>Travel</v>
      </c>
      <c r="AC34" s="24">
        <f>HLOOKUP(DATEVALUE("1/1/"&amp;$AA$3),'Income &amp; Expense'!$AG$4:$FH$52,$T34,0)</f>
        <v>0</v>
      </c>
      <c r="AD34" s="3"/>
      <c r="AE34" s="24">
        <f>HLOOKUP(DATEVALUE("2/1/"&amp;$AA$3),'Income &amp; Expense'!$AG$4:$FH$52,$T34,0)</f>
        <v>0</v>
      </c>
      <c r="AF34" s="3"/>
      <c r="AG34" s="24">
        <f>HLOOKUP(DATEVALUE("3/1/"&amp;$AA$3),'Income &amp; Expense'!$AG$4:$FH$52,$T34,0)</f>
        <v>0</v>
      </c>
      <c r="AH34" s="3"/>
      <c r="AI34" s="24">
        <f>HLOOKUP(DATEVALUE("4/1/"&amp;$AA$3),'Income &amp; Expense'!$AG$4:$FH$52,$T34,0)</f>
        <v>0</v>
      </c>
      <c r="AJ34" s="3"/>
      <c r="AK34" s="24">
        <f>HLOOKUP(DATEVALUE("5/1/"&amp;$AA$3),'Income &amp; Expense'!$AG$4:$FH$52,$T34,0)</f>
        <v>0</v>
      </c>
      <c r="AL34" s="3"/>
      <c r="AM34" s="24">
        <f>HLOOKUP(DATEVALUE("6/1/"&amp;$AA$3),'Income &amp; Expense'!$AG$4:$FH$52,$T34,0)</f>
        <v>0</v>
      </c>
      <c r="AN34" s="3"/>
      <c r="AO34" s="24">
        <f>HLOOKUP(DATEVALUE("7/1/"&amp;$AA$3),'Income &amp; Expense'!$AG$4:$FH$52,$T34,0)</f>
        <v>0</v>
      </c>
      <c r="AP34" s="3"/>
      <c r="AQ34" s="24">
        <f>HLOOKUP(DATEVALUE("8/1/"&amp;$AA$3),'Income &amp; Expense'!$AG$4:$FH$52,$T34,0)</f>
        <v>0</v>
      </c>
      <c r="AR34" s="3"/>
      <c r="AS34" s="24">
        <f>HLOOKUP(DATEVALUE("9/1/"&amp;$AA$3),'Income &amp; Expense'!$AG$4:$FH$52,$T34,0)</f>
        <v>0</v>
      </c>
      <c r="AT34" s="3"/>
      <c r="AU34" s="24">
        <f>HLOOKUP(DATEVALUE("10/1/"&amp;$AA$3),'Income &amp; Expense'!$AG$4:$FH$52,$T34,0)</f>
        <v>0</v>
      </c>
      <c r="AV34" s="3"/>
      <c r="AW34" s="24">
        <f>HLOOKUP(DATEVALUE("11/1/"&amp;$AA$3),'Income &amp; Expense'!$AG$4:$FH$52,$T34,0)</f>
        <v>0</v>
      </c>
      <c r="AX34" s="3"/>
      <c r="AY34" s="24">
        <f>HLOOKUP(DATEVALUE("12/1/"&amp;$AA$3),'Income &amp; Expense'!$AG$4:$FH$52,$T34,0)</f>
        <v>0</v>
      </c>
      <c r="AZ34" s="3"/>
      <c r="BA34" s="3"/>
      <c r="BB34" s="3"/>
      <c r="BC34" s="3"/>
      <c r="BD34" s="3"/>
      <c r="BE34" s="3"/>
    </row>
    <row r="35" spans="2:57" outlineLevel="1" x14ac:dyDescent="0.25">
      <c r="T35" s="1">
        <f t="shared" si="2"/>
        <v>29</v>
      </c>
      <c r="AA35" s="3"/>
      <c r="AB35" s="8" t="str">
        <f>Data!B13</f>
        <v>Legal</v>
      </c>
      <c r="AC35" s="24">
        <f>HLOOKUP(DATEVALUE("1/1/"&amp;$AA$3),'Income &amp; Expense'!$AG$4:$FH$52,$T35,0)</f>
        <v>0</v>
      </c>
      <c r="AD35" s="3"/>
      <c r="AE35" s="24">
        <f>HLOOKUP(DATEVALUE("2/1/"&amp;$AA$3),'Income &amp; Expense'!$AG$4:$FH$52,$T35,0)</f>
        <v>0</v>
      </c>
      <c r="AF35" s="3"/>
      <c r="AG35" s="24">
        <f>HLOOKUP(DATEVALUE("3/1/"&amp;$AA$3),'Income &amp; Expense'!$AG$4:$FH$52,$T35,0)</f>
        <v>0</v>
      </c>
      <c r="AH35" s="3"/>
      <c r="AI35" s="24">
        <f>HLOOKUP(DATEVALUE("4/1/"&amp;$AA$3),'Income &amp; Expense'!$AG$4:$FH$52,$T35,0)</f>
        <v>0</v>
      </c>
      <c r="AJ35" s="3"/>
      <c r="AK35" s="24">
        <f>HLOOKUP(DATEVALUE("5/1/"&amp;$AA$3),'Income &amp; Expense'!$AG$4:$FH$52,$T35,0)</f>
        <v>0</v>
      </c>
      <c r="AL35" s="3"/>
      <c r="AM35" s="24">
        <f>HLOOKUP(DATEVALUE("6/1/"&amp;$AA$3),'Income &amp; Expense'!$AG$4:$FH$52,$T35,0)</f>
        <v>0</v>
      </c>
      <c r="AN35" s="3"/>
      <c r="AO35" s="24">
        <f>HLOOKUP(DATEVALUE("7/1/"&amp;$AA$3),'Income &amp; Expense'!$AG$4:$FH$52,$T35,0)</f>
        <v>0</v>
      </c>
      <c r="AP35" s="3"/>
      <c r="AQ35" s="24">
        <f>HLOOKUP(DATEVALUE("8/1/"&amp;$AA$3),'Income &amp; Expense'!$AG$4:$FH$52,$T35,0)</f>
        <v>0</v>
      </c>
      <c r="AR35" s="3"/>
      <c r="AS35" s="24">
        <f>HLOOKUP(DATEVALUE("9/1/"&amp;$AA$3),'Income &amp; Expense'!$AG$4:$FH$52,$T35,0)</f>
        <v>0</v>
      </c>
      <c r="AT35" s="3"/>
      <c r="AU35" s="24">
        <f>HLOOKUP(DATEVALUE("10/1/"&amp;$AA$3),'Income &amp; Expense'!$AG$4:$FH$52,$T35,0)</f>
        <v>0</v>
      </c>
      <c r="AV35" s="3"/>
      <c r="AW35" s="24">
        <f>HLOOKUP(DATEVALUE("11/1/"&amp;$AA$3),'Income &amp; Expense'!$AG$4:$FH$52,$T35,0)</f>
        <v>0</v>
      </c>
      <c r="AX35" s="3"/>
      <c r="AY35" s="24">
        <f>HLOOKUP(DATEVALUE("12/1/"&amp;$AA$3),'Income &amp; Expense'!$AG$4:$FH$52,$T35,0)</f>
        <v>0</v>
      </c>
      <c r="AZ35" s="3"/>
      <c r="BA35" s="3"/>
      <c r="BB35" s="3"/>
      <c r="BC35" s="3"/>
      <c r="BD35" s="3"/>
      <c r="BE35" s="3"/>
    </row>
    <row r="36" spans="2:57" outlineLevel="1" x14ac:dyDescent="0.25">
      <c r="T36" s="1">
        <f t="shared" si="2"/>
        <v>30</v>
      </c>
      <c r="AA36" s="3"/>
      <c r="AB36" s="8" t="str">
        <f>Data!B14</f>
        <v>Professional services</v>
      </c>
      <c r="AC36" s="24">
        <f>HLOOKUP(DATEVALUE("1/1/"&amp;$AA$3),'Income &amp; Expense'!$AG$4:$FH$52,$T36,0)</f>
        <v>0</v>
      </c>
      <c r="AD36" s="3"/>
      <c r="AE36" s="24">
        <f>HLOOKUP(DATEVALUE("2/1/"&amp;$AA$3),'Income &amp; Expense'!$AG$4:$FH$52,$T36,0)</f>
        <v>0</v>
      </c>
      <c r="AF36" s="3"/>
      <c r="AG36" s="24">
        <f>HLOOKUP(DATEVALUE("3/1/"&amp;$AA$3),'Income &amp; Expense'!$AG$4:$FH$52,$T36,0)</f>
        <v>0</v>
      </c>
      <c r="AH36" s="3"/>
      <c r="AI36" s="24">
        <f>HLOOKUP(DATEVALUE("4/1/"&amp;$AA$3),'Income &amp; Expense'!$AG$4:$FH$52,$T36,0)</f>
        <v>0</v>
      </c>
      <c r="AJ36" s="3"/>
      <c r="AK36" s="24">
        <f>HLOOKUP(DATEVALUE("5/1/"&amp;$AA$3),'Income &amp; Expense'!$AG$4:$FH$52,$T36,0)</f>
        <v>0</v>
      </c>
      <c r="AL36" s="3"/>
      <c r="AM36" s="24">
        <f>HLOOKUP(DATEVALUE("6/1/"&amp;$AA$3),'Income &amp; Expense'!$AG$4:$FH$52,$T36,0)</f>
        <v>0</v>
      </c>
      <c r="AN36" s="3"/>
      <c r="AO36" s="24">
        <f>HLOOKUP(DATEVALUE("7/1/"&amp;$AA$3),'Income &amp; Expense'!$AG$4:$FH$52,$T36,0)</f>
        <v>0</v>
      </c>
      <c r="AP36" s="3"/>
      <c r="AQ36" s="24">
        <f>HLOOKUP(DATEVALUE("8/1/"&amp;$AA$3),'Income &amp; Expense'!$AG$4:$FH$52,$T36,0)</f>
        <v>0</v>
      </c>
      <c r="AR36" s="3"/>
      <c r="AS36" s="24">
        <f>HLOOKUP(DATEVALUE("9/1/"&amp;$AA$3),'Income &amp; Expense'!$AG$4:$FH$52,$T36,0)</f>
        <v>0</v>
      </c>
      <c r="AT36" s="3"/>
      <c r="AU36" s="24">
        <f>HLOOKUP(DATEVALUE("10/1/"&amp;$AA$3),'Income &amp; Expense'!$AG$4:$FH$52,$T36,0)</f>
        <v>0</v>
      </c>
      <c r="AV36" s="3"/>
      <c r="AW36" s="24">
        <f>HLOOKUP(DATEVALUE("11/1/"&amp;$AA$3),'Income &amp; Expense'!$AG$4:$FH$52,$T36,0)</f>
        <v>0</v>
      </c>
      <c r="AX36" s="3"/>
      <c r="AY36" s="24">
        <f>HLOOKUP(DATEVALUE("12/1/"&amp;$AA$3),'Income &amp; Expense'!$AG$4:$FH$52,$T36,0)</f>
        <v>0</v>
      </c>
      <c r="AZ36" s="3"/>
    </row>
    <row r="37" spans="2:57" outlineLevel="1" x14ac:dyDescent="0.25">
      <c r="T37" s="1">
        <f t="shared" si="2"/>
        <v>31</v>
      </c>
      <c r="AA37" s="3"/>
      <c r="AB37" s="8" t="str">
        <f>Data!B15</f>
        <v>Advertising</v>
      </c>
      <c r="AC37" s="24">
        <f>HLOOKUP(DATEVALUE("1/1/"&amp;$AA$3),'Income &amp; Expense'!$AG$4:$FH$52,$T37,0)</f>
        <v>0</v>
      </c>
      <c r="AD37" s="3"/>
      <c r="AE37" s="24">
        <f>HLOOKUP(DATEVALUE("2/1/"&amp;$AA$3),'Income &amp; Expense'!$AG$4:$FH$52,$T37,0)</f>
        <v>0</v>
      </c>
      <c r="AF37" s="3"/>
      <c r="AG37" s="24">
        <f>HLOOKUP(DATEVALUE("3/1/"&amp;$AA$3),'Income &amp; Expense'!$AG$4:$FH$52,$T37,0)</f>
        <v>0</v>
      </c>
      <c r="AH37" s="3"/>
      <c r="AI37" s="24">
        <f>HLOOKUP(DATEVALUE("4/1/"&amp;$AA$3),'Income &amp; Expense'!$AG$4:$FH$52,$T37,0)</f>
        <v>0</v>
      </c>
      <c r="AJ37" s="3"/>
      <c r="AK37" s="24">
        <f>HLOOKUP(DATEVALUE("5/1/"&amp;$AA$3),'Income &amp; Expense'!$AG$4:$FH$52,$T37,0)</f>
        <v>0</v>
      </c>
      <c r="AL37" s="3"/>
      <c r="AM37" s="24">
        <f>HLOOKUP(DATEVALUE("6/1/"&amp;$AA$3),'Income &amp; Expense'!$AG$4:$FH$52,$T37,0)</f>
        <v>0</v>
      </c>
      <c r="AN37" s="3"/>
      <c r="AO37" s="24">
        <f>HLOOKUP(DATEVALUE("7/1/"&amp;$AA$3),'Income &amp; Expense'!$AG$4:$FH$52,$T37,0)</f>
        <v>0</v>
      </c>
      <c r="AP37" s="3"/>
      <c r="AQ37" s="24">
        <f>HLOOKUP(DATEVALUE("8/1/"&amp;$AA$3),'Income &amp; Expense'!$AG$4:$FH$52,$T37,0)</f>
        <v>0</v>
      </c>
      <c r="AR37" s="3"/>
      <c r="AS37" s="24">
        <f>HLOOKUP(DATEVALUE("9/1/"&amp;$AA$3),'Income &amp; Expense'!$AG$4:$FH$52,$T37,0)</f>
        <v>0</v>
      </c>
      <c r="AT37" s="3"/>
      <c r="AU37" s="24">
        <f>HLOOKUP(DATEVALUE("10/1/"&amp;$AA$3),'Income &amp; Expense'!$AG$4:$FH$52,$T37,0)</f>
        <v>0</v>
      </c>
      <c r="AV37" s="3"/>
      <c r="AW37" s="24">
        <f>HLOOKUP(DATEVALUE("11/1/"&amp;$AA$3),'Income &amp; Expense'!$AG$4:$FH$52,$T37,0)</f>
        <v>0</v>
      </c>
      <c r="AX37" s="3"/>
      <c r="AY37" s="24">
        <f>HLOOKUP(DATEVALUE("12/1/"&amp;$AA$3),'Income &amp; Expense'!$AG$4:$FH$52,$T37,0)</f>
        <v>0</v>
      </c>
      <c r="AZ37" s="3"/>
    </row>
    <row r="38" spans="2:57" outlineLevel="1" x14ac:dyDescent="0.25">
      <c r="T38" s="1">
        <f t="shared" si="2"/>
        <v>32</v>
      </c>
      <c r="AA38" s="3"/>
      <c r="AB38" s="8" t="str">
        <f>Data!B16</f>
        <v>Cell Phone</v>
      </c>
      <c r="AC38" s="24">
        <f>HLOOKUP(DATEVALUE("1/1/"&amp;$AA$3),'Income &amp; Expense'!$AG$4:$FH$52,$T38,0)</f>
        <v>0</v>
      </c>
      <c r="AD38" s="3"/>
      <c r="AE38" s="24">
        <f>HLOOKUP(DATEVALUE("2/1/"&amp;$AA$3),'Income &amp; Expense'!$AG$4:$FH$52,$T38,0)</f>
        <v>0</v>
      </c>
      <c r="AF38" s="3"/>
      <c r="AG38" s="24">
        <f>HLOOKUP(DATEVALUE("3/1/"&amp;$AA$3),'Income &amp; Expense'!$AG$4:$FH$52,$T38,0)</f>
        <v>0</v>
      </c>
      <c r="AH38" s="3"/>
      <c r="AI38" s="24">
        <f>HLOOKUP(DATEVALUE("4/1/"&amp;$AA$3),'Income &amp; Expense'!$AG$4:$FH$52,$T38,0)</f>
        <v>0</v>
      </c>
      <c r="AJ38" s="3"/>
      <c r="AK38" s="24">
        <f>HLOOKUP(DATEVALUE("5/1/"&amp;$AA$3),'Income &amp; Expense'!$AG$4:$FH$52,$T38,0)</f>
        <v>0</v>
      </c>
      <c r="AL38" s="3"/>
      <c r="AM38" s="24">
        <f>HLOOKUP(DATEVALUE("6/1/"&amp;$AA$3),'Income &amp; Expense'!$AG$4:$FH$52,$T38,0)</f>
        <v>0</v>
      </c>
      <c r="AN38" s="3"/>
      <c r="AO38" s="24">
        <f>HLOOKUP(DATEVALUE("7/1/"&amp;$AA$3),'Income &amp; Expense'!$AG$4:$FH$52,$T38,0)</f>
        <v>0</v>
      </c>
      <c r="AP38" s="3"/>
      <c r="AQ38" s="24">
        <f>HLOOKUP(DATEVALUE("8/1/"&amp;$AA$3),'Income &amp; Expense'!$AG$4:$FH$52,$T38,0)</f>
        <v>0</v>
      </c>
      <c r="AR38" s="3"/>
      <c r="AS38" s="24">
        <f>HLOOKUP(DATEVALUE("9/1/"&amp;$AA$3),'Income &amp; Expense'!$AG$4:$FH$52,$T38,0)</f>
        <v>0</v>
      </c>
      <c r="AT38" s="3"/>
      <c r="AU38" s="24">
        <f>HLOOKUP(DATEVALUE("10/1/"&amp;$AA$3),'Income &amp; Expense'!$AG$4:$FH$52,$T38,0)</f>
        <v>0</v>
      </c>
      <c r="AV38" s="3"/>
      <c r="AW38" s="24">
        <f>HLOOKUP(DATEVALUE("11/1/"&amp;$AA$3),'Income &amp; Expense'!$AG$4:$FH$52,$T38,0)</f>
        <v>0</v>
      </c>
      <c r="AX38" s="3"/>
      <c r="AY38" s="24">
        <f>HLOOKUP(DATEVALUE("12/1/"&amp;$AA$3),'Income &amp; Expense'!$AG$4:$FH$52,$T38,0)</f>
        <v>0</v>
      </c>
      <c r="AZ38" s="3"/>
    </row>
    <row r="39" spans="2:57" outlineLevel="1" x14ac:dyDescent="0.25">
      <c r="T39" s="1">
        <f t="shared" si="2"/>
        <v>33</v>
      </c>
      <c r="AA39" s="3"/>
      <c r="AB39" s="8" t="str">
        <f>Data!B17</f>
        <v>Supplies</v>
      </c>
      <c r="AC39" s="24">
        <f>HLOOKUP(DATEVALUE("1/1/"&amp;$AA$3),'Income &amp; Expense'!$AG$4:$FH$52,$T39,0)</f>
        <v>0</v>
      </c>
      <c r="AD39" s="3"/>
      <c r="AE39" s="24">
        <f>HLOOKUP(DATEVALUE("2/1/"&amp;$AA$3),'Income &amp; Expense'!$AG$4:$FH$52,$T39,0)</f>
        <v>0</v>
      </c>
      <c r="AF39" s="3"/>
      <c r="AG39" s="24">
        <f>HLOOKUP(DATEVALUE("3/1/"&amp;$AA$3),'Income &amp; Expense'!$AG$4:$FH$52,$T39,0)</f>
        <v>0</v>
      </c>
      <c r="AH39" s="3"/>
      <c r="AI39" s="24">
        <f>HLOOKUP(DATEVALUE("4/1/"&amp;$AA$3),'Income &amp; Expense'!$AG$4:$FH$52,$T39,0)</f>
        <v>0</v>
      </c>
      <c r="AJ39" s="3"/>
      <c r="AK39" s="24">
        <f>HLOOKUP(DATEVALUE("5/1/"&amp;$AA$3),'Income &amp; Expense'!$AG$4:$FH$52,$T39,0)</f>
        <v>0</v>
      </c>
      <c r="AL39" s="3"/>
      <c r="AM39" s="24">
        <f>HLOOKUP(DATEVALUE("6/1/"&amp;$AA$3),'Income &amp; Expense'!$AG$4:$FH$52,$T39,0)</f>
        <v>0</v>
      </c>
      <c r="AN39" s="3"/>
      <c r="AO39" s="24">
        <f>HLOOKUP(DATEVALUE("7/1/"&amp;$AA$3),'Income &amp; Expense'!$AG$4:$FH$52,$T39,0)</f>
        <v>0</v>
      </c>
      <c r="AP39" s="3"/>
      <c r="AQ39" s="24">
        <f>HLOOKUP(DATEVALUE("8/1/"&amp;$AA$3),'Income &amp; Expense'!$AG$4:$FH$52,$T39,0)</f>
        <v>0</v>
      </c>
      <c r="AR39" s="3"/>
      <c r="AS39" s="24">
        <f>HLOOKUP(DATEVALUE("9/1/"&amp;$AA$3),'Income &amp; Expense'!$AG$4:$FH$52,$T39,0)</f>
        <v>0</v>
      </c>
      <c r="AT39" s="3"/>
      <c r="AU39" s="24">
        <f>HLOOKUP(DATEVALUE("10/1/"&amp;$AA$3),'Income &amp; Expense'!$AG$4:$FH$52,$T39,0)</f>
        <v>0</v>
      </c>
      <c r="AV39" s="3"/>
      <c r="AW39" s="24">
        <f>HLOOKUP(DATEVALUE("11/1/"&amp;$AA$3),'Income &amp; Expense'!$AG$4:$FH$52,$T39,0)</f>
        <v>0</v>
      </c>
      <c r="AX39" s="3"/>
      <c r="AY39" s="24">
        <f>HLOOKUP(DATEVALUE("12/1/"&amp;$AA$3),'Income &amp; Expense'!$AG$4:$FH$52,$T39,0)</f>
        <v>0</v>
      </c>
      <c r="AZ39" s="3"/>
    </row>
    <row r="40" spans="2:57" outlineLevel="1" x14ac:dyDescent="0.25">
      <c r="T40" s="1">
        <f t="shared" si="2"/>
        <v>34</v>
      </c>
      <c r="AA40" s="3"/>
      <c r="AB40" s="8" t="str">
        <f>Data!B18</f>
        <v>Equipment</v>
      </c>
      <c r="AC40" s="24">
        <f>HLOOKUP(DATEVALUE("1/1/"&amp;$AA$3),'Income &amp; Expense'!$AG$4:$FH$52,$T40,0)</f>
        <v>0</v>
      </c>
      <c r="AD40" s="3"/>
      <c r="AE40" s="24">
        <f>HLOOKUP(DATEVALUE("2/1/"&amp;$AA$3),'Income &amp; Expense'!$AG$4:$FH$52,$T40,0)</f>
        <v>0</v>
      </c>
      <c r="AF40" s="3"/>
      <c r="AG40" s="24">
        <f>HLOOKUP(DATEVALUE("3/1/"&amp;$AA$3),'Income &amp; Expense'!$AG$4:$FH$52,$T40,0)</f>
        <v>0</v>
      </c>
      <c r="AH40" s="3"/>
      <c r="AI40" s="24">
        <f>HLOOKUP(DATEVALUE("4/1/"&amp;$AA$3),'Income &amp; Expense'!$AG$4:$FH$52,$T40,0)</f>
        <v>0</v>
      </c>
      <c r="AJ40" s="3"/>
      <c r="AK40" s="24">
        <f>HLOOKUP(DATEVALUE("5/1/"&amp;$AA$3),'Income &amp; Expense'!$AG$4:$FH$52,$T40,0)</f>
        <v>0</v>
      </c>
      <c r="AL40" s="3"/>
      <c r="AM40" s="24">
        <f>HLOOKUP(DATEVALUE("6/1/"&amp;$AA$3),'Income &amp; Expense'!$AG$4:$FH$52,$T40,0)</f>
        <v>0</v>
      </c>
      <c r="AN40" s="3"/>
      <c r="AO40" s="24">
        <f>HLOOKUP(DATEVALUE("7/1/"&amp;$AA$3),'Income &amp; Expense'!$AG$4:$FH$52,$T40,0)</f>
        <v>0</v>
      </c>
      <c r="AP40" s="3"/>
      <c r="AQ40" s="24">
        <f>HLOOKUP(DATEVALUE("8/1/"&amp;$AA$3),'Income &amp; Expense'!$AG$4:$FH$52,$T40,0)</f>
        <v>0</v>
      </c>
      <c r="AR40" s="3"/>
      <c r="AS40" s="24">
        <f>HLOOKUP(DATEVALUE("9/1/"&amp;$AA$3),'Income &amp; Expense'!$AG$4:$FH$52,$T40,0)</f>
        <v>0</v>
      </c>
      <c r="AT40" s="3"/>
      <c r="AU40" s="24">
        <f>HLOOKUP(DATEVALUE("10/1/"&amp;$AA$3),'Income &amp; Expense'!$AG$4:$FH$52,$T40,0)</f>
        <v>0</v>
      </c>
      <c r="AV40" s="3"/>
      <c r="AW40" s="24">
        <f>HLOOKUP(DATEVALUE("11/1/"&amp;$AA$3),'Income &amp; Expense'!$AG$4:$FH$52,$T40,0)</f>
        <v>0</v>
      </c>
      <c r="AX40" s="3"/>
      <c r="AY40" s="24">
        <f>HLOOKUP(DATEVALUE("12/1/"&amp;$AA$3),'Income &amp; Expense'!$AG$4:$FH$52,$T40,0)</f>
        <v>0</v>
      </c>
      <c r="AZ40" s="3"/>
    </row>
    <row r="41" spans="2:57" outlineLevel="1" x14ac:dyDescent="0.25">
      <c r="T41" s="1">
        <f t="shared" si="2"/>
        <v>35</v>
      </c>
      <c r="AA41" s="3"/>
      <c r="AB41" s="8" t="str">
        <f>Data!B19</f>
        <v>Misc Payroll</v>
      </c>
      <c r="AC41" s="24">
        <f>HLOOKUP(DATEVALUE("1/1/"&amp;$AA$3),'Income &amp; Expense'!$AG$4:$FH$52,$T41,0)</f>
        <v>0</v>
      </c>
      <c r="AD41" s="3"/>
      <c r="AE41" s="24">
        <f>HLOOKUP(DATEVALUE("2/1/"&amp;$AA$3),'Income &amp; Expense'!$AG$4:$FH$52,$T41,0)</f>
        <v>0</v>
      </c>
      <c r="AF41" s="3"/>
      <c r="AG41" s="24">
        <f>HLOOKUP(DATEVALUE("3/1/"&amp;$AA$3),'Income &amp; Expense'!$AG$4:$FH$52,$T41,0)</f>
        <v>0</v>
      </c>
      <c r="AH41" s="3"/>
      <c r="AI41" s="24">
        <f>HLOOKUP(DATEVALUE("4/1/"&amp;$AA$3),'Income &amp; Expense'!$AG$4:$FH$52,$T41,0)</f>
        <v>0</v>
      </c>
      <c r="AJ41" s="3"/>
      <c r="AK41" s="24">
        <f>HLOOKUP(DATEVALUE("5/1/"&amp;$AA$3),'Income &amp; Expense'!$AG$4:$FH$52,$T41,0)</f>
        <v>0</v>
      </c>
      <c r="AL41" s="3"/>
      <c r="AM41" s="24">
        <f>HLOOKUP(DATEVALUE("6/1/"&amp;$AA$3),'Income &amp; Expense'!$AG$4:$FH$52,$T41,0)</f>
        <v>0</v>
      </c>
      <c r="AN41" s="3"/>
      <c r="AO41" s="24">
        <f>HLOOKUP(DATEVALUE("7/1/"&amp;$AA$3),'Income &amp; Expense'!$AG$4:$FH$52,$T41,0)</f>
        <v>0</v>
      </c>
      <c r="AP41" s="3"/>
      <c r="AQ41" s="24">
        <f>HLOOKUP(DATEVALUE("8/1/"&amp;$AA$3),'Income &amp; Expense'!$AG$4:$FH$52,$T41,0)</f>
        <v>0</v>
      </c>
      <c r="AR41" s="3"/>
      <c r="AS41" s="24">
        <f>HLOOKUP(DATEVALUE("9/1/"&amp;$AA$3),'Income &amp; Expense'!$AG$4:$FH$52,$T41,0)</f>
        <v>0</v>
      </c>
      <c r="AT41" s="3"/>
      <c r="AU41" s="24">
        <f>HLOOKUP(DATEVALUE("10/1/"&amp;$AA$3),'Income &amp; Expense'!$AG$4:$FH$52,$T41,0)</f>
        <v>0</v>
      </c>
      <c r="AV41" s="3"/>
      <c r="AW41" s="24">
        <f>HLOOKUP(DATEVALUE("11/1/"&amp;$AA$3),'Income &amp; Expense'!$AG$4:$FH$52,$T41,0)</f>
        <v>0</v>
      </c>
      <c r="AX41" s="3"/>
      <c r="AY41" s="24">
        <f>HLOOKUP(DATEVALUE("12/1/"&amp;$AA$3),'Income &amp; Expense'!$AG$4:$FH$52,$T41,0)</f>
        <v>0</v>
      </c>
      <c r="AZ41" s="3"/>
    </row>
    <row r="42" spans="2:57" outlineLevel="1" x14ac:dyDescent="0.25">
      <c r="T42" s="1">
        <f t="shared" si="2"/>
        <v>36</v>
      </c>
      <c r="AA42" s="3"/>
      <c r="AB42" s="8" t="str">
        <f>Data!B20</f>
        <v>Payroll</v>
      </c>
      <c r="AC42" s="24">
        <f>HLOOKUP(DATEVALUE("1/1/"&amp;$AA$3),'Income &amp; Expense'!$AG$4:$FH$52,$T42,0)</f>
        <v>0</v>
      </c>
      <c r="AD42" s="3"/>
      <c r="AE42" s="24">
        <f>HLOOKUP(DATEVALUE("2/1/"&amp;$AA$3),'Income &amp; Expense'!$AG$4:$FH$52,$T42,0)</f>
        <v>0</v>
      </c>
      <c r="AF42" s="3"/>
      <c r="AG42" s="24">
        <f>HLOOKUP(DATEVALUE("3/1/"&amp;$AA$3),'Income &amp; Expense'!$AG$4:$FH$52,$T42,0)</f>
        <v>0</v>
      </c>
      <c r="AH42" s="3"/>
      <c r="AI42" s="24">
        <f>HLOOKUP(DATEVALUE("4/1/"&amp;$AA$3),'Income &amp; Expense'!$AG$4:$FH$52,$T42,0)</f>
        <v>0</v>
      </c>
      <c r="AJ42" s="3"/>
      <c r="AK42" s="24">
        <f>HLOOKUP(DATEVALUE("5/1/"&amp;$AA$3),'Income &amp; Expense'!$AG$4:$FH$52,$T42,0)</f>
        <v>0</v>
      </c>
      <c r="AL42" s="3"/>
      <c r="AM42" s="24">
        <f>HLOOKUP(DATEVALUE("6/1/"&amp;$AA$3),'Income &amp; Expense'!$AG$4:$FH$52,$T42,0)</f>
        <v>0</v>
      </c>
      <c r="AN42" s="3"/>
      <c r="AO42" s="24">
        <f>HLOOKUP(DATEVALUE("7/1/"&amp;$AA$3),'Income &amp; Expense'!$AG$4:$FH$52,$T42,0)</f>
        <v>0</v>
      </c>
      <c r="AP42" s="3"/>
      <c r="AQ42" s="24">
        <f>HLOOKUP(DATEVALUE("8/1/"&amp;$AA$3),'Income &amp; Expense'!$AG$4:$FH$52,$T42,0)</f>
        <v>0</v>
      </c>
      <c r="AR42" s="3"/>
      <c r="AS42" s="24">
        <f>HLOOKUP(DATEVALUE("9/1/"&amp;$AA$3),'Income &amp; Expense'!$AG$4:$FH$52,$T42,0)</f>
        <v>0</v>
      </c>
      <c r="AT42" s="3"/>
      <c r="AU42" s="24">
        <f>HLOOKUP(DATEVALUE("10/1/"&amp;$AA$3),'Income &amp; Expense'!$AG$4:$FH$52,$T42,0)</f>
        <v>0</v>
      </c>
      <c r="AV42" s="3"/>
      <c r="AW42" s="24">
        <f>HLOOKUP(DATEVALUE("11/1/"&amp;$AA$3),'Income &amp; Expense'!$AG$4:$FH$52,$T42,0)</f>
        <v>0</v>
      </c>
      <c r="AX42" s="3"/>
      <c r="AY42" s="24">
        <f>HLOOKUP(DATEVALUE("12/1/"&amp;$AA$3),'Income &amp; Expense'!$AG$4:$FH$52,$T42,0)</f>
        <v>0</v>
      </c>
      <c r="AZ42" s="3"/>
    </row>
    <row r="43" spans="2:57" x14ac:dyDescent="0.25">
      <c r="T43" s="1">
        <f t="shared" si="2"/>
        <v>37</v>
      </c>
      <c r="AA43" s="3"/>
      <c r="AB43" s="8" t="str">
        <f>Data!B21</f>
        <v>Payroll Taxes</v>
      </c>
      <c r="AC43" s="24">
        <f>HLOOKUP(DATEVALUE("1/1/"&amp;$AA$3),'Income &amp; Expense'!$AG$4:$FH$52,$T43,0)</f>
        <v>0</v>
      </c>
      <c r="AD43" s="3"/>
      <c r="AE43" s="24">
        <f>HLOOKUP(DATEVALUE("2/1/"&amp;$AA$3),'Income &amp; Expense'!$AG$4:$FH$52,$T43,0)</f>
        <v>0</v>
      </c>
      <c r="AF43" s="3"/>
      <c r="AG43" s="24">
        <f>HLOOKUP(DATEVALUE("3/1/"&amp;$AA$3),'Income &amp; Expense'!$AG$4:$FH$52,$T43,0)</f>
        <v>0</v>
      </c>
      <c r="AH43" s="3"/>
      <c r="AI43" s="24">
        <f>HLOOKUP(DATEVALUE("4/1/"&amp;$AA$3),'Income &amp; Expense'!$AG$4:$FH$52,$T43,0)</f>
        <v>0</v>
      </c>
      <c r="AJ43" s="3"/>
      <c r="AK43" s="24">
        <f>HLOOKUP(DATEVALUE("5/1/"&amp;$AA$3),'Income &amp; Expense'!$AG$4:$FH$52,$T43,0)</f>
        <v>0</v>
      </c>
      <c r="AL43" s="3"/>
      <c r="AM43" s="24">
        <f>HLOOKUP(DATEVALUE("6/1/"&amp;$AA$3),'Income &amp; Expense'!$AG$4:$FH$52,$T43,0)</f>
        <v>0</v>
      </c>
      <c r="AN43" s="3"/>
      <c r="AO43" s="24">
        <f>HLOOKUP(DATEVALUE("7/1/"&amp;$AA$3),'Income &amp; Expense'!$AG$4:$FH$52,$T43,0)</f>
        <v>0</v>
      </c>
      <c r="AP43" s="3"/>
      <c r="AQ43" s="24">
        <f>HLOOKUP(DATEVALUE("8/1/"&amp;$AA$3),'Income &amp; Expense'!$AG$4:$FH$52,$T43,0)</f>
        <v>0</v>
      </c>
      <c r="AR43" s="3"/>
      <c r="AS43" s="24">
        <f>HLOOKUP(DATEVALUE("9/1/"&amp;$AA$3),'Income &amp; Expense'!$AG$4:$FH$52,$T43,0)</f>
        <v>0</v>
      </c>
      <c r="AT43" s="3"/>
      <c r="AU43" s="24">
        <f>HLOOKUP(DATEVALUE("10/1/"&amp;$AA$3),'Income &amp; Expense'!$AG$4:$FH$52,$T43,0)</f>
        <v>0</v>
      </c>
      <c r="AV43" s="3"/>
      <c r="AW43" s="24">
        <f>HLOOKUP(DATEVALUE("11/1/"&amp;$AA$3),'Income &amp; Expense'!$AG$4:$FH$52,$T43,0)</f>
        <v>0</v>
      </c>
      <c r="AX43" s="3"/>
      <c r="AY43" s="24">
        <f>HLOOKUP(DATEVALUE("12/1/"&amp;$AA$3),'Income &amp; Expense'!$AG$4:$FH$52,$T43,0)</f>
        <v>0</v>
      </c>
      <c r="AZ43" s="3"/>
    </row>
    <row r="44" spans="2:57" x14ac:dyDescent="0.25">
      <c r="T44" s="1">
        <f t="shared" si="2"/>
        <v>38</v>
      </c>
      <c r="AA44" s="3"/>
      <c r="AB44" s="8" t="str">
        <f>Data!B22</f>
        <v>401k Contribution</v>
      </c>
      <c r="AC44" s="24">
        <f>HLOOKUP(DATEVALUE("1/1/"&amp;$AA$3),'Income &amp; Expense'!$AG$4:$FH$52,$T44,0)</f>
        <v>0</v>
      </c>
      <c r="AD44" s="3"/>
      <c r="AE44" s="24">
        <f>HLOOKUP(DATEVALUE("2/1/"&amp;$AA$3),'Income &amp; Expense'!$AG$4:$FH$52,$T44,0)</f>
        <v>0</v>
      </c>
      <c r="AF44" s="3"/>
      <c r="AG44" s="24">
        <f>HLOOKUP(DATEVALUE("3/1/"&amp;$AA$3),'Income &amp; Expense'!$AG$4:$FH$52,$T44,0)</f>
        <v>0</v>
      </c>
      <c r="AH44" s="3"/>
      <c r="AI44" s="24">
        <f>HLOOKUP(DATEVALUE("4/1/"&amp;$AA$3),'Income &amp; Expense'!$AG$4:$FH$52,$T44,0)</f>
        <v>0</v>
      </c>
      <c r="AJ44" s="3"/>
      <c r="AK44" s="24">
        <f>HLOOKUP(DATEVALUE("5/1/"&amp;$AA$3),'Income &amp; Expense'!$AG$4:$FH$52,$T44,0)</f>
        <v>0</v>
      </c>
      <c r="AL44" s="3"/>
      <c r="AM44" s="24">
        <f>HLOOKUP(DATEVALUE("6/1/"&amp;$AA$3),'Income &amp; Expense'!$AG$4:$FH$52,$T44,0)</f>
        <v>0</v>
      </c>
      <c r="AN44" s="3"/>
      <c r="AO44" s="24">
        <f>HLOOKUP(DATEVALUE("7/1/"&amp;$AA$3),'Income &amp; Expense'!$AG$4:$FH$52,$T44,0)</f>
        <v>0</v>
      </c>
      <c r="AP44" s="3"/>
      <c r="AQ44" s="24">
        <f>HLOOKUP(DATEVALUE("8/1/"&amp;$AA$3),'Income &amp; Expense'!$AG$4:$FH$52,$T44,0)</f>
        <v>0</v>
      </c>
      <c r="AR44" s="3"/>
      <c r="AS44" s="24">
        <f>HLOOKUP(DATEVALUE("9/1/"&amp;$AA$3),'Income &amp; Expense'!$AG$4:$FH$52,$T44,0)</f>
        <v>0</v>
      </c>
      <c r="AT44" s="3"/>
      <c r="AU44" s="24">
        <f>HLOOKUP(DATEVALUE("10/1/"&amp;$AA$3),'Income &amp; Expense'!$AG$4:$FH$52,$T44,0)</f>
        <v>0</v>
      </c>
      <c r="AV44" s="3"/>
      <c r="AW44" s="24">
        <f>HLOOKUP(DATEVALUE("11/1/"&amp;$AA$3),'Income &amp; Expense'!$AG$4:$FH$52,$T44,0)</f>
        <v>0</v>
      </c>
      <c r="AX44" s="3"/>
      <c r="AY44" s="24">
        <f>HLOOKUP(DATEVALUE("12/1/"&amp;$AA$3),'Income &amp; Expense'!$AG$4:$FH$52,$T44,0)</f>
        <v>0</v>
      </c>
      <c r="AZ44" s="3"/>
    </row>
    <row r="45" spans="2:57" s="19" customFormat="1" x14ac:dyDescent="0.25">
      <c r="B45" s="21"/>
      <c r="C45" s="21"/>
      <c r="E45" s="1"/>
      <c r="T45" s="1">
        <f t="shared" si="2"/>
        <v>39</v>
      </c>
      <c r="Z45" s="1"/>
      <c r="AA45" s="3"/>
      <c r="AB45" s="8" t="str">
        <f>Data!B23</f>
        <v>Shipping and Postage</v>
      </c>
      <c r="AC45" s="24">
        <f>HLOOKUP(DATEVALUE("1/1/"&amp;$AA$3),'Income &amp; Expense'!$AG$4:$FH$52,$T45,0)</f>
        <v>0</v>
      </c>
      <c r="AD45" s="3"/>
      <c r="AE45" s="24">
        <f>HLOOKUP(DATEVALUE("2/1/"&amp;$AA$3),'Income &amp; Expense'!$AG$4:$FH$52,$T45,0)</f>
        <v>0</v>
      </c>
      <c r="AF45" s="3"/>
      <c r="AG45" s="24">
        <f>HLOOKUP(DATEVALUE("3/1/"&amp;$AA$3),'Income &amp; Expense'!$AG$4:$FH$52,$T45,0)</f>
        <v>0</v>
      </c>
      <c r="AH45" s="3"/>
      <c r="AI45" s="24">
        <f>HLOOKUP(DATEVALUE("4/1/"&amp;$AA$3),'Income &amp; Expense'!$AG$4:$FH$52,$T45,0)</f>
        <v>0</v>
      </c>
      <c r="AJ45" s="3"/>
      <c r="AK45" s="24">
        <f>HLOOKUP(DATEVALUE("5/1/"&amp;$AA$3),'Income &amp; Expense'!$AG$4:$FH$52,$T45,0)</f>
        <v>0</v>
      </c>
      <c r="AL45" s="3"/>
      <c r="AM45" s="24">
        <f>HLOOKUP(DATEVALUE("6/1/"&amp;$AA$3),'Income &amp; Expense'!$AG$4:$FH$52,$T45,0)</f>
        <v>0</v>
      </c>
      <c r="AN45" s="3"/>
      <c r="AO45" s="24">
        <f>HLOOKUP(DATEVALUE("7/1/"&amp;$AA$3),'Income &amp; Expense'!$AG$4:$FH$52,$T45,0)</f>
        <v>0</v>
      </c>
      <c r="AP45" s="3"/>
      <c r="AQ45" s="24">
        <f>HLOOKUP(DATEVALUE("8/1/"&amp;$AA$3),'Income &amp; Expense'!$AG$4:$FH$52,$T45,0)</f>
        <v>0</v>
      </c>
      <c r="AR45" s="3"/>
      <c r="AS45" s="24">
        <f>HLOOKUP(DATEVALUE("9/1/"&amp;$AA$3),'Income &amp; Expense'!$AG$4:$FH$52,$T45,0)</f>
        <v>0</v>
      </c>
      <c r="AT45" s="3"/>
      <c r="AU45" s="24">
        <f>HLOOKUP(DATEVALUE("10/1/"&amp;$AA$3),'Income &amp; Expense'!$AG$4:$FH$52,$T45,0)</f>
        <v>0</v>
      </c>
      <c r="AV45" s="3"/>
      <c r="AW45" s="24">
        <f>HLOOKUP(DATEVALUE("11/1/"&amp;$AA$3),'Income &amp; Expense'!$AG$4:$FH$52,$T45,0)</f>
        <v>0</v>
      </c>
      <c r="AX45" s="3"/>
      <c r="AY45" s="24">
        <f>HLOOKUP(DATEVALUE("12/1/"&amp;$AA$3),'Income &amp; Expense'!$AG$4:$FH$52,$T45,0)</f>
        <v>0</v>
      </c>
      <c r="AZ45" s="3"/>
    </row>
    <row r="46" spans="2:57" x14ac:dyDescent="0.25">
      <c r="T46" s="1">
        <f t="shared" si="2"/>
        <v>40</v>
      </c>
      <c r="AA46" s="3"/>
      <c r="AB46" s="8" t="str">
        <f>Data!B24</f>
        <v>Home office</v>
      </c>
      <c r="AC46" s="24">
        <f>HLOOKUP(DATEVALUE("1/1/"&amp;$AA$3),'Income &amp; Expense'!$AG$4:$FH$52,$T46,0)</f>
        <v>0</v>
      </c>
      <c r="AD46" s="3"/>
      <c r="AE46" s="24">
        <f>HLOOKUP(DATEVALUE("2/1/"&amp;$AA$3),'Income &amp; Expense'!$AG$4:$FH$52,$T46,0)</f>
        <v>0</v>
      </c>
      <c r="AF46" s="3"/>
      <c r="AG46" s="24">
        <f>HLOOKUP(DATEVALUE("3/1/"&amp;$AA$3),'Income &amp; Expense'!$AG$4:$FH$52,$T46,0)</f>
        <v>0</v>
      </c>
      <c r="AH46" s="3"/>
      <c r="AI46" s="24">
        <f>HLOOKUP(DATEVALUE("4/1/"&amp;$AA$3),'Income &amp; Expense'!$AG$4:$FH$52,$T46,0)</f>
        <v>0</v>
      </c>
      <c r="AJ46" s="3"/>
      <c r="AK46" s="24">
        <f>HLOOKUP(DATEVALUE("5/1/"&amp;$AA$3),'Income &amp; Expense'!$AG$4:$FH$52,$T46,0)</f>
        <v>0</v>
      </c>
      <c r="AL46" s="3"/>
      <c r="AM46" s="24">
        <f>HLOOKUP(DATEVALUE("6/1/"&amp;$AA$3),'Income &amp; Expense'!$AG$4:$FH$52,$T46,0)</f>
        <v>0</v>
      </c>
      <c r="AN46" s="3"/>
      <c r="AO46" s="24">
        <f>HLOOKUP(DATEVALUE("7/1/"&amp;$AA$3),'Income &amp; Expense'!$AG$4:$FH$52,$T46,0)</f>
        <v>0</v>
      </c>
      <c r="AP46" s="3"/>
      <c r="AQ46" s="24">
        <f>HLOOKUP(DATEVALUE("8/1/"&amp;$AA$3),'Income &amp; Expense'!$AG$4:$FH$52,$T46,0)</f>
        <v>0</v>
      </c>
      <c r="AR46" s="3"/>
      <c r="AS46" s="24">
        <f>HLOOKUP(DATEVALUE("9/1/"&amp;$AA$3),'Income &amp; Expense'!$AG$4:$FH$52,$T46,0)</f>
        <v>0</v>
      </c>
      <c r="AT46" s="3"/>
      <c r="AU46" s="24">
        <f>HLOOKUP(DATEVALUE("10/1/"&amp;$AA$3),'Income &amp; Expense'!$AG$4:$FH$52,$T46,0)</f>
        <v>0</v>
      </c>
      <c r="AV46" s="3"/>
      <c r="AW46" s="24">
        <f>HLOOKUP(DATEVALUE("11/1/"&amp;$AA$3),'Income &amp; Expense'!$AG$4:$FH$52,$T46,0)</f>
        <v>0</v>
      </c>
      <c r="AX46" s="3"/>
      <c r="AY46" s="24">
        <f>HLOOKUP(DATEVALUE("12/1/"&amp;$AA$3),'Income &amp; Expense'!$AG$4:$FH$52,$T46,0)</f>
        <v>0</v>
      </c>
      <c r="AZ46" s="3"/>
    </row>
    <row r="47" spans="2:57" x14ac:dyDescent="0.25">
      <c r="T47" s="1">
        <f t="shared" si="2"/>
        <v>41</v>
      </c>
      <c r="AA47" s="3"/>
      <c r="AB47" s="8" t="str">
        <f>Data!B25</f>
        <v>Arkansas Unemployment</v>
      </c>
      <c r="AC47" s="24">
        <f>HLOOKUP(DATEVALUE("1/1/"&amp;$AA$3),'Income &amp; Expense'!$AG$4:$FH$52,$T47,0)</f>
        <v>0</v>
      </c>
      <c r="AD47" s="3"/>
      <c r="AE47" s="24">
        <f>HLOOKUP(DATEVALUE("2/1/"&amp;$AA$3),'Income &amp; Expense'!$AG$4:$FH$52,$T47,0)</f>
        <v>0</v>
      </c>
      <c r="AF47" s="3"/>
      <c r="AG47" s="24">
        <f>HLOOKUP(DATEVALUE("3/1/"&amp;$AA$3),'Income &amp; Expense'!$AG$4:$FH$52,$T47,0)</f>
        <v>0</v>
      </c>
      <c r="AH47" s="3"/>
      <c r="AI47" s="24">
        <f>HLOOKUP(DATEVALUE("4/1/"&amp;$AA$3),'Income &amp; Expense'!$AG$4:$FH$52,$T47,0)</f>
        <v>0</v>
      </c>
      <c r="AJ47" s="3"/>
      <c r="AK47" s="24">
        <f>HLOOKUP(DATEVALUE("5/1/"&amp;$AA$3),'Income &amp; Expense'!$AG$4:$FH$52,$T47,0)</f>
        <v>0</v>
      </c>
      <c r="AL47" s="3"/>
      <c r="AM47" s="24">
        <f>HLOOKUP(DATEVALUE("6/1/"&amp;$AA$3),'Income &amp; Expense'!$AG$4:$FH$52,$T47,0)</f>
        <v>0</v>
      </c>
      <c r="AN47" s="3"/>
      <c r="AO47" s="24">
        <f>HLOOKUP(DATEVALUE("7/1/"&amp;$AA$3),'Income &amp; Expense'!$AG$4:$FH$52,$T47,0)</f>
        <v>0</v>
      </c>
      <c r="AP47" s="3"/>
      <c r="AQ47" s="24">
        <f>HLOOKUP(DATEVALUE("8/1/"&amp;$AA$3),'Income &amp; Expense'!$AG$4:$FH$52,$T47,0)</f>
        <v>0</v>
      </c>
      <c r="AR47" s="3"/>
      <c r="AS47" s="24">
        <f>HLOOKUP(DATEVALUE("9/1/"&amp;$AA$3),'Income &amp; Expense'!$AG$4:$FH$52,$T47,0)</f>
        <v>0</v>
      </c>
      <c r="AT47" s="3"/>
      <c r="AU47" s="24">
        <f>HLOOKUP(DATEVALUE("10/1/"&amp;$AA$3),'Income &amp; Expense'!$AG$4:$FH$52,$T47,0)</f>
        <v>0</v>
      </c>
      <c r="AV47" s="3"/>
      <c r="AW47" s="24">
        <f>HLOOKUP(DATEVALUE("11/1/"&amp;$AA$3),'Income &amp; Expense'!$AG$4:$FH$52,$T47,0)</f>
        <v>0</v>
      </c>
      <c r="AX47" s="3"/>
      <c r="AY47" s="24">
        <f>HLOOKUP(DATEVALUE("12/1/"&amp;$AA$3),'Income &amp; Expense'!$AG$4:$FH$52,$T47,0)</f>
        <v>0</v>
      </c>
      <c r="AZ47" s="3"/>
    </row>
    <row r="48" spans="2:57" x14ac:dyDescent="0.25">
      <c r="T48" s="1">
        <f t="shared" si="2"/>
        <v>42</v>
      </c>
      <c r="AA48" s="3"/>
      <c r="AB48" s="8" t="str">
        <f>Data!B26</f>
        <v>Federal Unemployment</v>
      </c>
      <c r="AC48" s="24">
        <f>HLOOKUP(DATEVALUE("1/1/"&amp;$AA$3),'Income &amp; Expense'!$AG$4:$FH$52,$T48,0)</f>
        <v>0</v>
      </c>
      <c r="AD48" s="3"/>
      <c r="AE48" s="24">
        <f>HLOOKUP(DATEVALUE("2/1/"&amp;$AA$3),'Income &amp; Expense'!$AG$4:$FH$52,$T48,0)</f>
        <v>0</v>
      </c>
      <c r="AF48" s="3"/>
      <c r="AG48" s="24">
        <f>HLOOKUP(DATEVALUE("3/1/"&amp;$AA$3),'Income &amp; Expense'!$AG$4:$FH$52,$T48,0)</f>
        <v>0</v>
      </c>
      <c r="AH48" s="3"/>
      <c r="AI48" s="24">
        <f>HLOOKUP(DATEVALUE("4/1/"&amp;$AA$3),'Income &amp; Expense'!$AG$4:$FH$52,$T48,0)</f>
        <v>0</v>
      </c>
      <c r="AJ48" s="3"/>
      <c r="AK48" s="24">
        <f>HLOOKUP(DATEVALUE("5/1/"&amp;$AA$3),'Income &amp; Expense'!$AG$4:$FH$52,$T48,0)</f>
        <v>0</v>
      </c>
      <c r="AL48" s="3"/>
      <c r="AM48" s="24">
        <f>HLOOKUP(DATEVALUE("6/1/"&amp;$AA$3),'Income &amp; Expense'!$AG$4:$FH$52,$T48,0)</f>
        <v>0</v>
      </c>
      <c r="AN48" s="3"/>
      <c r="AO48" s="24">
        <f>HLOOKUP(DATEVALUE("7/1/"&amp;$AA$3),'Income &amp; Expense'!$AG$4:$FH$52,$T48,0)</f>
        <v>0</v>
      </c>
      <c r="AP48" s="3"/>
      <c r="AQ48" s="24">
        <f>HLOOKUP(DATEVALUE("8/1/"&amp;$AA$3),'Income &amp; Expense'!$AG$4:$FH$52,$T48,0)</f>
        <v>0</v>
      </c>
      <c r="AR48" s="3"/>
      <c r="AS48" s="24">
        <f>HLOOKUP(DATEVALUE("9/1/"&amp;$AA$3),'Income &amp; Expense'!$AG$4:$FH$52,$T48,0)</f>
        <v>0</v>
      </c>
      <c r="AT48" s="3"/>
      <c r="AU48" s="24">
        <f>HLOOKUP(DATEVALUE("10/1/"&amp;$AA$3),'Income &amp; Expense'!$AG$4:$FH$52,$T48,0)</f>
        <v>0</v>
      </c>
      <c r="AV48" s="3"/>
      <c r="AW48" s="24">
        <f>HLOOKUP(DATEVALUE("11/1/"&amp;$AA$3),'Income &amp; Expense'!$AG$4:$FH$52,$T48,0)</f>
        <v>0</v>
      </c>
      <c r="AX48" s="3"/>
      <c r="AY48" s="24">
        <f>HLOOKUP(DATEVALUE("12/1/"&amp;$AA$3),'Income &amp; Expense'!$AG$4:$FH$52,$T48,0)</f>
        <v>0</v>
      </c>
      <c r="AZ48" s="3"/>
    </row>
    <row r="49" spans="20:52" hidden="1" outlineLevel="1" x14ac:dyDescent="0.25">
      <c r="T49" s="1">
        <f t="shared" si="2"/>
        <v>43</v>
      </c>
      <c r="AB49" s="8">
        <f>Data!B27</f>
        <v>0</v>
      </c>
      <c r="AC49" s="24">
        <f>HLOOKUP(DATEVALUE("1/1/"&amp;$AA$3),'Income &amp; Expense'!$AG$4:$FH$52,$T49,0)</f>
        <v>0</v>
      </c>
      <c r="AD49" s="3"/>
      <c r="AE49" s="24">
        <f>HLOOKUP(DATEVALUE("2/1/"&amp;$AA$3),'Income &amp; Expense'!$AG$4:$FH$52,$T49,0)</f>
        <v>0</v>
      </c>
      <c r="AF49" s="3"/>
      <c r="AG49" s="24">
        <f>HLOOKUP(DATEVALUE("3/1/"&amp;$AA$3),'Income &amp; Expense'!$AG$4:$FH$52,$T49,0)</f>
        <v>0</v>
      </c>
      <c r="AH49" s="3"/>
      <c r="AI49" s="24">
        <f>HLOOKUP(DATEVALUE("4/1/"&amp;$AA$3),'Income &amp; Expense'!$AG$4:$FH$52,$T49,0)</f>
        <v>0</v>
      </c>
      <c r="AJ49" s="3"/>
      <c r="AK49" s="24">
        <f>HLOOKUP(DATEVALUE("5/1/"&amp;$AA$3),'Income &amp; Expense'!$AG$4:$FH$52,$T49,0)</f>
        <v>0</v>
      </c>
      <c r="AL49" s="3"/>
      <c r="AM49" s="24">
        <f>HLOOKUP(DATEVALUE("6/1/"&amp;$AA$3),'Income &amp; Expense'!$AG$4:$FH$52,$T49,0)</f>
        <v>0</v>
      </c>
      <c r="AN49" s="3"/>
      <c r="AO49" s="24">
        <f>HLOOKUP(DATEVALUE("7/1/"&amp;$AA$3),'Income &amp; Expense'!$AG$4:$FH$52,$T49,0)</f>
        <v>0</v>
      </c>
      <c r="AP49" s="3"/>
      <c r="AQ49" s="24">
        <f>HLOOKUP(DATEVALUE("8/1/"&amp;$AA$3),'Income &amp; Expense'!$AG$4:$FH$52,$T49,0)</f>
        <v>0</v>
      </c>
      <c r="AR49" s="3"/>
      <c r="AS49" s="24">
        <f>HLOOKUP(DATEVALUE("9/1/"&amp;$AA$3),'Income &amp; Expense'!$AG$4:$FH$52,$T49,0)</f>
        <v>0</v>
      </c>
      <c r="AT49" s="3"/>
      <c r="AU49" s="24">
        <f>HLOOKUP(DATEVALUE("10/1/"&amp;$AA$3),'Income &amp; Expense'!$AG$4:$FH$52,$T49,0)</f>
        <v>0</v>
      </c>
      <c r="AV49" s="3"/>
      <c r="AW49" s="24">
        <f>HLOOKUP(DATEVALUE("11/1/"&amp;$AA$3),'Income &amp; Expense'!$AG$4:$FH$52,$T49,0)</f>
        <v>0</v>
      </c>
      <c r="AX49" s="3"/>
      <c r="AY49" s="24">
        <f>HLOOKUP(DATEVALUE("12/1/"&amp;$AA$3),'Income &amp; Expense'!$AG$4:$FH$52,$T49,0)</f>
        <v>0</v>
      </c>
    </row>
    <row r="50" spans="20:52" hidden="1" outlineLevel="1" x14ac:dyDescent="0.25">
      <c r="T50" s="1">
        <f t="shared" si="2"/>
        <v>44</v>
      </c>
      <c r="AB50" s="8">
        <f>Data!B28</f>
        <v>0</v>
      </c>
      <c r="AC50" s="24">
        <f>HLOOKUP(DATEVALUE("1/1/"&amp;$AA$3),'Income &amp; Expense'!$AG$4:$FH$52,$T50,0)</f>
        <v>0</v>
      </c>
      <c r="AD50" s="3"/>
      <c r="AE50" s="24">
        <f>HLOOKUP(DATEVALUE("2/1/"&amp;$AA$3),'Income &amp; Expense'!$AG$4:$FH$52,$T50,0)</f>
        <v>0</v>
      </c>
      <c r="AF50" s="3"/>
      <c r="AG50" s="24">
        <f>HLOOKUP(DATEVALUE("3/1/"&amp;$AA$3),'Income &amp; Expense'!$AG$4:$FH$52,$T50,0)</f>
        <v>0</v>
      </c>
      <c r="AH50" s="3"/>
      <c r="AI50" s="24">
        <f>HLOOKUP(DATEVALUE("4/1/"&amp;$AA$3),'Income &amp; Expense'!$AG$4:$FH$52,$T50,0)</f>
        <v>0</v>
      </c>
      <c r="AJ50" s="3"/>
      <c r="AK50" s="24">
        <f>HLOOKUP(DATEVALUE("5/1/"&amp;$AA$3),'Income &amp; Expense'!$AG$4:$FH$52,$T50,0)</f>
        <v>0</v>
      </c>
      <c r="AL50" s="3"/>
      <c r="AM50" s="24">
        <f>HLOOKUP(DATEVALUE("6/1/"&amp;$AA$3),'Income &amp; Expense'!$AG$4:$FH$52,$T50,0)</f>
        <v>0</v>
      </c>
      <c r="AN50" s="3"/>
      <c r="AO50" s="24">
        <f>HLOOKUP(DATEVALUE("7/1/"&amp;$AA$3),'Income &amp; Expense'!$AG$4:$FH$52,$T50,0)</f>
        <v>0</v>
      </c>
      <c r="AP50" s="3"/>
      <c r="AQ50" s="24">
        <f>HLOOKUP(DATEVALUE("8/1/"&amp;$AA$3),'Income &amp; Expense'!$AG$4:$FH$52,$T50,0)</f>
        <v>0</v>
      </c>
      <c r="AR50" s="3"/>
      <c r="AS50" s="24">
        <f>HLOOKUP(DATEVALUE("9/1/"&amp;$AA$3),'Income &amp; Expense'!$AG$4:$FH$52,$T50,0)</f>
        <v>0</v>
      </c>
      <c r="AT50" s="3"/>
      <c r="AU50" s="24">
        <f>HLOOKUP(DATEVALUE("10/1/"&amp;$AA$3),'Income &amp; Expense'!$AG$4:$FH$52,$T50,0)</f>
        <v>0</v>
      </c>
      <c r="AV50" s="3"/>
      <c r="AW50" s="24">
        <f>HLOOKUP(DATEVALUE("11/1/"&amp;$AA$3),'Income &amp; Expense'!$AG$4:$FH$52,$T50,0)</f>
        <v>0</v>
      </c>
      <c r="AX50" s="3"/>
      <c r="AY50" s="24">
        <f>HLOOKUP(DATEVALUE("12/1/"&amp;$AA$3),'Income &amp; Expense'!$AG$4:$FH$52,$T50,0)</f>
        <v>0</v>
      </c>
    </row>
    <row r="51" spans="20:52" hidden="1" outlineLevel="1" x14ac:dyDescent="0.25">
      <c r="T51" s="1">
        <f t="shared" si="2"/>
        <v>45</v>
      </c>
      <c r="AB51" s="8">
        <f>Data!B29</f>
        <v>0</v>
      </c>
      <c r="AC51" s="24">
        <f>HLOOKUP(DATEVALUE("1/1/"&amp;$AA$3),'Income &amp; Expense'!$AG$4:$FH$52,$T51,0)</f>
        <v>0</v>
      </c>
      <c r="AD51" s="3"/>
      <c r="AE51" s="24">
        <f>HLOOKUP(DATEVALUE("2/1/"&amp;$AA$3),'Income &amp; Expense'!$AG$4:$FH$52,$T51,0)</f>
        <v>0</v>
      </c>
      <c r="AF51" s="3"/>
      <c r="AG51" s="24">
        <f>HLOOKUP(DATEVALUE("3/1/"&amp;$AA$3),'Income &amp; Expense'!$AG$4:$FH$52,$T51,0)</f>
        <v>0</v>
      </c>
      <c r="AH51" s="3"/>
      <c r="AI51" s="24">
        <f>HLOOKUP(DATEVALUE("4/1/"&amp;$AA$3),'Income &amp; Expense'!$AG$4:$FH$52,$T51,0)</f>
        <v>0</v>
      </c>
      <c r="AJ51" s="3"/>
      <c r="AK51" s="24">
        <f>HLOOKUP(DATEVALUE("5/1/"&amp;$AA$3),'Income &amp; Expense'!$AG$4:$FH$52,$T51,0)</f>
        <v>0</v>
      </c>
      <c r="AL51" s="3"/>
      <c r="AM51" s="24">
        <f>HLOOKUP(DATEVALUE("6/1/"&amp;$AA$3),'Income &amp; Expense'!$AG$4:$FH$52,$T51,0)</f>
        <v>0</v>
      </c>
      <c r="AN51" s="3"/>
      <c r="AO51" s="24">
        <f>HLOOKUP(DATEVALUE("7/1/"&amp;$AA$3),'Income &amp; Expense'!$AG$4:$FH$52,$T51,0)</f>
        <v>0</v>
      </c>
      <c r="AP51" s="3"/>
      <c r="AQ51" s="24">
        <f>HLOOKUP(DATEVALUE("8/1/"&amp;$AA$3),'Income &amp; Expense'!$AG$4:$FH$52,$T51,0)</f>
        <v>0</v>
      </c>
      <c r="AR51" s="3"/>
      <c r="AS51" s="24">
        <f>HLOOKUP(DATEVALUE("9/1/"&amp;$AA$3),'Income &amp; Expense'!$AG$4:$FH$52,$T51,0)</f>
        <v>0</v>
      </c>
      <c r="AT51" s="3"/>
      <c r="AU51" s="24">
        <f>HLOOKUP(DATEVALUE("10/1/"&amp;$AA$3),'Income &amp; Expense'!$AG$4:$FH$52,$T51,0)</f>
        <v>0</v>
      </c>
      <c r="AV51" s="3"/>
      <c r="AW51" s="24">
        <f>HLOOKUP(DATEVALUE("11/1/"&amp;$AA$3),'Income &amp; Expense'!$AG$4:$FH$52,$T51,0)</f>
        <v>0</v>
      </c>
      <c r="AX51" s="3"/>
      <c r="AY51" s="24">
        <f>HLOOKUP(DATEVALUE("12/1/"&amp;$AA$3),'Income &amp; Expense'!$AG$4:$FH$52,$T51,0)</f>
        <v>0</v>
      </c>
    </row>
    <row r="52" spans="20:52" hidden="1" outlineLevel="1" x14ac:dyDescent="0.25">
      <c r="T52" s="1">
        <f t="shared" si="2"/>
        <v>46</v>
      </c>
      <c r="AB52" s="8">
        <f>Data!B30</f>
        <v>0</v>
      </c>
      <c r="AC52" s="24">
        <f>HLOOKUP(DATEVALUE("1/1/"&amp;$AA$3),'Income &amp; Expense'!$AG$4:$FH$52,$T52,0)</f>
        <v>0</v>
      </c>
      <c r="AD52" s="3"/>
      <c r="AE52" s="24">
        <f>HLOOKUP(DATEVALUE("2/1/"&amp;$AA$3),'Income &amp; Expense'!$AG$4:$FH$52,$T52,0)</f>
        <v>0</v>
      </c>
      <c r="AF52" s="3"/>
      <c r="AG52" s="24">
        <f>HLOOKUP(DATEVALUE("3/1/"&amp;$AA$3),'Income &amp; Expense'!$AG$4:$FH$52,$T52,0)</f>
        <v>0</v>
      </c>
      <c r="AH52" s="3"/>
      <c r="AI52" s="24">
        <f>HLOOKUP(DATEVALUE("4/1/"&amp;$AA$3),'Income &amp; Expense'!$AG$4:$FH$52,$T52,0)</f>
        <v>0</v>
      </c>
      <c r="AJ52" s="3"/>
      <c r="AK52" s="24">
        <f>HLOOKUP(DATEVALUE("5/1/"&amp;$AA$3),'Income &amp; Expense'!$AG$4:$FH$52,$T52,0)</f>
        <v>0</v>
      </c>
      <c r="AL52" s="3"/>
      <c r="AM52" s="24">
        <f>HLOOKUP(DATEVALUE("6/1/"&amp;$AA$3),'Income &amp; Expense'!$AG$4:$FH$52,$T52,0)</f>
        <v>0</v>
      </c>
      <c r="AN52" s="3"/>
      <c r="AO52" s="24">
        <f>HLOOKUP(DATEVALUE("7/1/"&amp;$AA$3),'Income &amp; Expense'!$AG$4:$FH$52,$T52,0)</f>
        <v>0</v>
      </c>
      <c r="AP52" s="3"/>
      <c r="AQ52" s="24">
        <f>HLOOKUP(DATEVALUE("8/1/"&amp;$AA$3),'Income &amp; Expense'!$AG$4:$FH$52,$T52,0)</f>
        <v>0</v>
      </c>
      <c r="AR52" s="3"/>
      <c r="AS52" s="24">
        <f>HLOOKUP(DATEVALUE("9/1/"&amp;$AA$3),'Income &amp; Expense'!$AG$4:$FH$52,$T52,0)</f>
        <v>0</v>
      </c>
      <c r="AT52" s="3"/>
      <c r="AU52" s="24">
        <f>HLOOKUP(DATEVALUE("10/1/"&amp;$AA$3),'Income &amp; Expense'!$AG$4:$FH$52,$T52,0)</f>
        <v>0</v>
      </c>
      <c r="AV52" s="3"/>
      <c r="AW52" s="24">
        <f>HLOOKUP(DATEVALUE("11/1/"&amp;$AA$3),'Income &amp; Expense'!$AG$4:$FH$52,$T52,0)</f>
        <v>0</v>
      </c>
      <c r="AX52" s="3"/>
      <c r="AY52" s="24">
        <f>HLOOKUP(DATEVALUE("12/1/"&amp;$AA$3),'Income &amp; Expense'!$AG$4:$FH$52,$T52,0)</f>
        <v>0</v>
      </c>
    </row>
    <row r="53" spans="20:52" hidden="1" outlineLevel="1" x14ac:dyDescent="0.25">
      <c r="T53" s="1">
        <f t="shared" si="2"/>
        <v>47</v>
      </c>
      <c r="AB53" s="8">
        <f>Data!B31</f>
        <v>0</v>
      </c>
      <c r="AC53" s="24">
        <f>HLOOKUP(DATEVALUE("1/1/"&amp;$AA$3),'Income &amp; Expense'!$AG$4:$FH$52,$T53,0)</f>
        <v>0</v>
      </c>
      <c r="AD53" s="3"/>
      <c r="AE53" s="24">
        <f>HLOOKUP(DATEVALUE("2/1/"&amp;$AA$3),'Income &amp; Expense'!$AG$4:$FH$52,$T53,0)</f>
        <v>0</v>
      </c>
      <c r="AF53" s="3"/>
      <c r="AG53" s="24">
        <f>HLOOKUP(DATEVALUE("3/1/"&amp;$AA$3),'Income &amp; Expense'!$AG$4:$FH$52,$T53,0)</f>
        <v>0</v>
      </c>
      <c r="AH53" s="3"/>
      <c r="AI53" s="24">
        <f>HLOOKUP(DATEVALUE("4/1/"&amp;$AA$3),'Income &amp; Expense'!$AG$4:$FH$52,$T53,0)</f>
        <v>0</v>
      </c>
      <c r="AJ53" s="3"/>
      <c r="AK53" s="24">
        <f>HLOOKUP(DATEVALUE("5/1/"&amp;$AA$3),'Income &amp; Expense'!$AG$4:$FH$52,$T53,0)</f>
        <v>0</v>
      </c>
      <c r="AL53" s="3"/>
      <c r="AM53" s="24">
        <f>HLOOKUP(DATEVALUE("6/1/"&amp;$AA$3),'Income &amp; Expense'!$AG$4:$FH$52,$T53,0)</f>
        <v>0</v>
      </c>
      <c r="AN53" s="3"/>
      <c r="AO53" s="24">
        <f>HLOOKUP(DATEVALUE("7/1/"&amp;$AA$3),'Income &amp; Expense'!$AG$4:$FH$52,$T53,0)</f>
        <v>0</v>
      </c>
      <c r="AP53" s="3"/>
      <c r="AQ53" s="24">
        <f>HLOOKUP(DATEVALUE("8/1/"&amp;$AA$3),'Income &amp; Expense'!$AG$4:$FH$52,$T53,0)</f>
        <v>0</v>
      </c>
      <c r="AR53" s="3"/>
      <c r="AS53" s="24">
        <f>HLOOKUP(DATEVALUE("9/1/"&amp;$AA$3),'Income &amp; Expense'!$AG$4:$FH$52,$T53,0)</f>
        <v>0</v>
      </c>
      <c r="AT53" s="3"/>
      <c r="AU53" s="24">
        <f>HLOOKUP(DATEVALUE("10/1/"&amp;$AA$3),'Income &amp; Expense'!$AG$4:$FH$52,$T53,0)</f>
        <v>0</v>
      </c>
      <c r="AV53" s="3"/>
      <c r="AW53" s="24">
        <f>HLOOKUP(DATEVALUE("11/1/"&amp;$AA$3),'Income &amp; Expense'!$AG$4:$FH$52,$T53,0)</f>
        <v>0</v>
      </c>
      <c r="AX53" s="3"/>
      <c r="AY53" s="24">
        <f>HLOOKUP(DATEVALUE("12/1/"&amp;$AA$3),'Income &amp; Expense'!$AG$4:$FH$52,$T53,0)</f>
        <v>0</v>
      </c>
    </row>
    <row r="54" spans="20:52" hidden="1" outlineLevel="1" x14ac:dyDescent="0.25">
      <c r="T54" s="1">
        <f t="shared" si="2"/>
        <v>48</v>
      </c>
      <c r="AB54" s="8">
        <f>Data!B32</f>
        <v>0</v>
      </c>
      <c r="AC54" s="24">
        <f>HLOOKUP(DATEVALUE("1/1/"&amp;$AA$3),'Income &amp; Expense'!$AG$4:$FH$52,$T54,0)</f>
        <v>0</v>
      </c>
      <c r="AD54" s="3"/>
      <c r="AE54" s="24">
        <f>HLOOKUP(DATEVALUE("2/1/"&amp;$AA$3),'Income &amp; Expense'!$AG$4:$FH$52,$T54,0)</f>
        <v>0</v>
      </c>
      <c r="AF54" s="3"/>
      <c r="AG54" s="24">
        <f>HLOOKUP(DATEVALUE("3/1/"&amp;$AA$3),'Income &amp; Expense'!$AG$4:$FH$52,$T54,0)</f>
        <v>0</v>
      </c>
      <c r="AH54" s="3"/>
      <c r="AI54" s="24">
        <f>HLOOKUP(DATEVALUE("4/1/"&amp;$AA$3),'Income &amp; Expense'!$AG$4:$FH$52,$T54,0)</f>
        <v>0</v>
      </c>
      <c r="AJ54" s="3"/>
      <c r="AK54" s="24">
        <f>HLOOKUP(DATEVALUE("5/1/"&amp;$AA$3),'Income &amp; Expense'!$AG$4:$FH$52,$T54,0)</f>
        <v>0</v>
      </c>
      <c r="AL54" s="3"/>
      <c r="AM54" s="24">
        <f>HLOOKUP(DATEVALUE("6/1/"&amp;$AA$3),'Income &amp; Expense'!$AG$4:$FH$52,$T54,0)</f>
        <v>0</v>
      </c>
      <c r="AN54" s="3"/>
      <c r="AO54" s="24">
        <f>HLOOKUP(DATEVALUE("7/1/"&amp;$AA$3),'Income &amp; Expense'!$AG$4:$FH$52,$T54,0)</f>
        <v>0</v>
      </c>
      <c r="AP54" s="3"/>
      <c r="AQ54" s="24">
        <f>HLOOKUP(DATEVALUE("8/1/"&amp;$AA$3),'Income &amp; Expense'!$AG$4:$FH$52,$T54,0)</f>
        <v>0</v>
      </c>
      <c r="AR54" s="3"/>
      <c r="AS54" s="24">
        <f>HLOOKUP(DATEVALUE("9/1/"&amp;$AA$3),'Income &amp; Expense'!$AG$4:$FH$52,$T54,0)</f>
        <v>0</v>
      </c>
      <c r="AT54" s="3"/>
      <c r="AU54" s="24">
        <f>HLOOKUP(DATEVALUE("10/1/"&amp;$AA$3),'Income &amp; Expense'!$AG$4:$FH$52,$T54,0)</f>
        <v>0</v>
      </c>
      <c r="AV54" s="3"/>
      <c r="AW54" s="24">
        <f>HLOOKUP(DATEVALUE("11/1/"&amp;$AA$3),'Income &amp; Expense'!$AG$4:$FH$52,$T54,0)</f>
        <v>0</v>
      </c>
      <c r="AX54" s="3"/>
      <c r="AY54" s="24">
        <f>HLOOKUP(DATEVALUE("12/1/"&amp;$AA$3),'Income &amp; Expense'!$AG$4:$FH$52,$T54,0)</f>
        <v>0</v>
      </c>
    </row>
    <row r="55" spans="20:52" hidden="1" outlineLevel="1" x14ac:dyDescent="0.25">
      <c r="T55" s="1">
        <f t="shared" si="2"/>
        <v>49</v>
      </c>
      <c r="AB55" s="8" t="str">
        <f>Data!B33</f>
        <v>last</v>
      </c>
      <c r="AC55" s="24">
        <f>HLOOKUP(DATEVALUE("1/1/"&amp;$AA$3),'Income &amp; Expense'!$AG$4:$FH$52,$T55,0)</f>
        <v>0</v>
      </c>
      <c r="AD55" s="3"/>
      <c r="AE55" s="24">
        <f>HLOOKUP(DATEVALUE("2/1/"&amp;$AA$3),'Income &amp; Expense'!$AG$4:$FH$52,$T55,0)</f>
        <v>0</v>
      </c>
      <c r="AF55" s="3"/>
      <c r="AG55" s="24">
        <f>HLOOKUP(DATEVALUE("3/1/"&amp;$AA$3),'Income &amp; Expense'!$AG$4:$FH$52,$T55,0)</f>
        <v>0</v>
      </c>
      <c r="AH55" s="3"/>
      <c r="AI55" s="24">
        <f>HLOOKUP(DATEVALUE("4/1/"&amp;$AA$3),'Income &amp; Expense'!$AG$4:$FH$52,$T55,0)</f>
        <v>0</v>
      </c>
      <c r="AJ55" s="3"/>
      <c r="AK55" s="24">
        <f>HLOOKUP(DATEVALUE("5/1/"&amp;$AA$3),'Income &amp; Expense'!$AG$4:$FH$52,$T55,0)</f>
        <v>0</v>
      </c>
      <c r="AL55" s="3"/>
      <c r="AM55" s="24">
        <f>HLOOKUP(DATEVALUE("6/1/"&amp;$AA$3),'Income &amp; Expense'!$AG$4:$FH$52,$T55,0)</f>
        <v>0</v>
      </c>
      <c r="AN55" s="3"/>
      <c r="AO55" s="24">
        <f>HLOOKUP(DATEVALUE("7/1/"&amp;$AA$3),'Income &amp; Expense'!$AG$4:$FH$52,$T55,0)</f>
        <v>0</v>
      </c>
      <c r="AP55" s="3"/>
      <c r="AQ55" s="24">
        <f>HLOOKUP(DATEVALUE("8/1/"&amp;$AA$3),'Income &amp; Expense'!$AG$4:$FH$52,$T55,0)</f>
        <v>0</v>
      </c>
      <c r="AR55" s="3"/>
      <c r="AS55" s="24">
        <f>HLOOKUP(DATEVALUE("9/1/"&amp;$AA$3),'Income &amp; Expense'!$AG$4:$FH$52,$T55,0)</f>
        <v>0</v>
      </c>
      <c r="AT55" s="3"/>
      <c r="AU55" s="24">
        <f>HLOOKUP(DATEVALUE("10/1/"&amp;$AA$3),'Income &amp; Expense'!$AG$4:$FH$52,$T55,0)</f>
        <v>0</v>
      </c>
      <c r="AV55" s="3"/>
      <c r="AW55" s="24">
        <f>HLOOKUP(DATEVALUE("11/1/"&amp;$AA$3),'Income &amp; Expense'!$AG$4:$FH$52,$T55,0)</f>
        <v>0</v>
      </c>
      <c r="AX55" s="3"/>
      <c r="AY55" s="24">
        <f>HLOOKUP(DATEVALUE("12/1/"&amp;$AA$3),'Income &amp; Expense'!$AG$4:$FH$52,$T55,0)</f>
        <v>0</v>
      </c>
    </row>
    <row r="56" spans="20:52" ht="15.75" collapsed="1" thickBot="1" x14ac:dyDescent="0.3">
      <c r="AA56" s="12" t="s">
        <v>45</v>
      </c>
      <c r="AC56" s="25">
        <f>SUM(AC26:AC55)</f>
        <v>0</v>
      </c>
      <c r="AD56" s="12"/>
      <c r="AE56" s="25">
        <f>SUM(AE26:AE55)</f>
        <v>0</v>
      </c>
      <c r="AF56" s="12"/>
      <c r="AG56" s="25">
        <f>SUM(AG26:AG55)</f>
        <v>0</v>
      </c>
      <c r="AH56" s="12"/>
      <c r="AI56" s="25">
        <f>SUM(AI26:AI55)</f>
        <v>0</v>
      </c>
      <c r="AJ56" s="12"/>
      <c r="AK56" s="25">
        <f>SUM(AK26:AK55)</f>
        <v>2255</v>
      </c>
      <c r="AL56" s="12"/>
      <c r="AM56" s="25">
        <f>SUM(AM26:AM55)</f>
        <v>0</v>
      </c>
      <c r="AN56" s="12"/>
      <c r="AO56" s="25">
        <f>SUM(AO26:AO55)</f>
        <v>0</v>
      </c>
      <c r="AP56" s="12"/>
      <c r="AQ56" s="25">
        <f>SUM(AQ26:AQ55)</f>
        <v>0</v>
      </c>
      <c r="AR56" s="12"/>
      <c r="AS56" s="25">
        <f>SUM(AS26:AS55)</f>
        <v>0</v>
      </c>
      <c r="AT56" s="12"/>
      <c r="AU56" s="25">
        <f>SUM(AU26:AU55)</f>
        <v>2800</v>
      </c>
      <c r="AV56" s="12"/>
      <c r="AW56" s="25">
        <f>SUM(AW26:AW55)</f>
        <v>0</v>
      </c>
      <c r="AX56" s="12"/>
      <c r="AY56" s="25">
        <f>SUM(AY26:AY55)</f>
        <v>0</v>
      </c>
    </row>
    <row r="57" spans="20:52" ht="15.75" thickTop="1" x14ac:dyDescent="0.25"/>
    <row r="58" spans="20:52" ht="15.75" thickBot="1" x14ac:dyDescent="0.3">
      <c r="Z58" s="19"/>
      <c r="AA58" s="126" t="s">
        <v>46</v>
      </c>
      <c r="AB58" s="126"/>
      <c r="AC58" s="26">
        <f>AC23-AC56</f>
        <v>0</v>
      </c>
      <c r="AD58" s="18"/>
      <c r="AE58" s="26">
        <f>AE23-AE56</f>
        <v>0</v>
      </c>
      <c r="AF58" s="18"/>
      <c r="AG58" s="26">
        <f>AG23-AG56</f>
        <v>0</v>
      </c>
      <c r="AH58" s="18"/>
      <c r="AI58" s="26">
        <f>AI23-AI56</f>
        <v>0</v>
      </c>
      <c r="AJ58" s="18"/>
      <c r="AK58" s="26">
        <f>AK23-AK56</f>
        <v>-2255</v>
      </c>
      <c r="AL58" s="18"/>
      <c r="AM58" s="26">
        <f>AM23-AM56</f>
        <v>0</v>
      </c>
      <c r="AN58" s="18"/>
      <c r="AO58" s="26">
        <f>AO23-AO56</f>
        <v>0</v>
      </c>
      <c r="AP58" s="18"/>
      <c r="AQ58" s="26">
        <f>AQ23-AQ56</f>
        <v>0</v>
      </c>
      <c r="AR58" s="18"/>
      <c r="AS58" s="26">
        <f>AS23-AS56</f>
        <v>0</v>
      </c>
      <c r="AT58" s="18"/>
      <c r="AU58" s="26">
        <f>AU23-AU56</f>
        <v>-2800</v>
      </c>
      <c r="AV58" s="18"/>
      <c r="AW58" s="26">
        <f>AW23-AW56</f>
        <v>0</v>
      </c>
      <c r="AX58" s="18"/>
      <c r="AY58" s="26">
        <f>AY23-AY56</f>
        <v>0</v>
      </c>
      <c r="AZ58" s="19"/>
    </row>
    <row r="59" spans="20:52" ht="15.75" thickTop="1" x14ac:dyDescent="0.25"/>
  </sheetData>
  <sheetProtection formatCells="0" formatColumns="0" formatRows="0"/>
  <mergeCells count="3">
    <mergeCell ref="AA3:AB3"/>
    <mergeCell ref="AA58:AB58"/>
    <mergeCell ref="AA4:AB4"/>
  </mergeCells>
  <phoneticPr fontId="3" type="noConversion"/>
  <pageMargins left="0.7" right="0.7" top="0.75" bottom="0.75" header="0.3" footer="0.3"/>
  <pageSetup scale="81" orientation="landscape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3009146-770A-4DF8-961D-5A7D53836C39}">
          <x14:formula1>
            <xm:f>Data!$D$4:$D$14</xm:f>
          </x14:formula1>
          <xm:sqref>AA3</xm:sqref>
        </x14:dataValidation>
        <x14:dataValidation type="list" allowBlank="1" showInputMessage="1" showErrorMessage="1" xr:uid="{DC0FEC96-331B-43D9-A13F-300972FB833A}">
          <x14:formula1>
            <xm:f>Data!$G$4:$G$11</xm:f>
          </x14:formula1>
          <xm:sqref>AA4:AB4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4F3DA-5402-4493-9937-9B67727FCE01}">
  <sheetPr codeName="Sheet4">
    <tabColor theme="0" tint="-0.34998626667073579"/>
  </sheetPr>
  <dimension ref="A2:FH113"/>
  <sheetViews>
    <sheetView tabSelected="1" topLeftCell="X1" workbookViewId="0">
      <pane xSplit="9" ySplit="4" topLeftCell="AG5" activePane="bottomRight" state="frozenSplit"/>
      <selection activeCell="X1" sqref="X1"/>
      <selection pane="topRight" activeCell="AG1" sqref="AG1"/>
      <selection pane="bottomLeft" activeCell="X5" sqref="X5"/>
      <selection pane="bottomRight" activeCell="AH1" sqref="AH1"/>
    </sheetView>
  </sheetViews>
  <sheetFormatPr defaultRowHeight="15" outlineLevelRow="1" x14ac:dyDescent="0.25"/>
  <cols>
    <col min="1" max="21" width="9.140625" style="1" hidden="1" customWidth="1"/>
    <col min="22" max="23" width="9.140625" style="108" hidden="1" customWidth="1"/>
    <col min="24" max="24" width="1.85546875" style="114" customWidth="1"/>
    <col min="25" max="25" width="4.42578125" style="1" customWidth="1"/>
    <col min="26" max="26" width="4.5703125" style="1" customWidth="1"/>
    <col min="27" max="27" width="30.5703125" style="60" customWidth="1"/>
    <col min="28" max="28" width="13.85546875" style="10" customWidth="1"/>
    <col min="29" max="29" width="12.7109375" style="60" customWidth="1"/>
    <col min="30" max="31" width="11.28515625" style="60" customWidth="1"/>
    <col min="32" max="32" width="4.140625" style="60" customWidth="1"/>
    <col min="33" max="33" width="10.5703125" style="1" customWidth="1"/>
    <col min="34" max="34" width="10.85546875" style="1" customWidth="1"/>
    <col min="35" max="35" width="11" style="1" customWidth="1"/>
    <col min="36" max="36" width="9.42578125" style="1" bestFit="1" customWidth="1"/>
    <col min="37" max="16384" width="9.140625" style="1"/>
  </cols>
  <sheetData>
    <row r="2" spans="22:164" ht="36" x14ac:dyDescent="0.55000000000000004">
      <c r="AA2" s="75" t="s">
        <v>139</v>
      </c>
      <c r="AG2" s="130" t="s">
        <v>15</v>
      </c>
    </row>
    <row r="3" spans="22:164" x14ac:dyDescent="0.25">
      <c r="AB3" s="128" t="s">
        <v>146</v>
      </c>
      <c r="AC3" s="129"/>
      <c r="AD3" s="129"/>
      <c r="AE3" s="129"/>
      <c r="AF3" s="129"/>
      <c r="AG3" s="131"/>
    </row>
    <row r="4" spans="22:164" s="10" customFormat="1" ht="33" customHeight="1" x14ac:dyDescent="0.25">
      <c r="V4" s="109" t="s">
        <v>147</v>
      </c>
      <c r="W4" s="109" t="s">
        <v>172</v>
      </c>
      <c r="X4" s="117" t="s">
        <v>152</v>
      </c>
      <c r="AA4" s="118" t="s">
        <v>182</v>
      </c>
      <c r="AB4" s="36" t="s">
        <v>140</v>
      </c>
      <c r="AC4" s="36" t="s">
        <v>141</v>
      </c>
      <c r="AD4" s="2" t="s">
        <v>17</v>
      </c>
      <c r="AE4" s="2" t="s">
        <v>136</v>
      </c>
      <c r="AF4" s="69"/>
      <c r="AG4" s="65">
        <v>45292</v>
      </c>
      <c r="AH4" s="65">
        <v>45323</v>
      </c>
      <c r="AI4" s="65">
        <v>45352</v>
      </c>
      <c r="AJ4" s="65">
        <v>45383</v>
      </c>
      <c r="AK4" s="65">
        <v>45413</v>
      </c>
      <c r="AL4" s="65">
        <v>45444</v>
      </c>
      <c r="AM4" s="65">
        <v>45474</v>
      </c>
      <c r="AN4" s="65">
        <v>45505</v>
      </c>
      <c r="AO4" s="65">
        <v>45536</v>
      </c>
      <c r="AP4" s="65">
        <v>45566</v>
      </c>
      <c r="AQ4" s="65">
        <v>45597</v>
      </c>
      <c r="AR4" s="65">
        <v>45627</v>
      </c>
      <c r="AS4" s="65">
        <v>45658</v>
      </c>
      <c r="AT4" s="65">
        <v>45689</v>
      </c>
      <c r="AU4" s="65">
        <v>45717</v>
      </c>
      <c r="AV4" s="65">
        <v>45748</v>
      </c>
      <c r="AW4" s="65">
        <v>45778</v>
      </c>
      <c r="AX4" s="65">
        <v>45809</v>
      </c>
      <c r="AY4" s="65">
        <v>45839</v>
      </c>
      <c r="AZ4" s="65">
        <v>45870</v>
      </c>
      <c r="BA4" s="65">
        <v>45901</v>
      </c>
      <c r="BB4" s="65">
        <v>45931</v>
      </c>
      <c r="BC4" s="65">
        <v>45962</v>
      </c>
      <c r="BD4" s="65">
        <v>45992</v>
      </c>
      <c r="BE4" s="65">
        <v>46023</v>
      </c>
      <c r="BF4" s="65">
        <v>46054</v>
      </c>
      <c r="BG4" s="65">
        <v>46082</v>
      </c>
      <c r="BH4" s="65">
        <v>46113</v>
      </c>
      <c r="BI4" s="65">
        <v>46143</v>
      </c>
      <c r="BJ4" s="65">
        <v>46174</v>
      </c>
      <c r="BK4" s="65">
        <v>46204</v>
      </c>
      <c r="BL4" s="65">
        <v>46235</v>
      </c>
      <c r="BM4" s="65">
        <v>46266</v>
      </c>
      <c r="BN4" s="65">
        <v>46296</v>
      </c>
      <c r="BO4" s="65">
        <v>46327</v>
      </c>
      <c r="BP4" s="65">
        <v>46357</v>
      </c>
      <c r="BQ4" s="65">
        <v>46388</v>
      </c>
      <c r="BR4" s="65">
        <v>46419</v>
      </c>
      <c r="BS4" s="65">
        <v>46447</v>
      </c>
      <c r="BT4" s="65">
        <v>46478</v>
      </c>
      <c r="BU4" s="65">
        <v>46508</v>
      </c>
      <c r="BV4" s="65">
        <v>46539</v>
      </c>
      <c r="BW4" s="65">
        <v>46569</v>
      </c>
      <c r="BX4" s="65">
        <v>46600</v>
      </c>
      <c r="BY4" s="65">
        <v>46631</v>
      </c>
      <c r="BZ4" s="65">
        <v>46661</v>
      </c>
      <c r="CA4" s="65">
        <v>46692</v>
      </c>
      <c r="CB4" s="65">
        <v>46722</v>
      </c>
      <c r="CC4" s="65">
        <v>46753</v>
      </c>
      <c r="CD4" s="65">
        <v>46784</v>
      </c>
      <c r="CE4" s="65">
        <v>46813</v>
      </c>
      <c r="CF4" s="65">
        <v>46844</v>
      </c>
      <c r="CG4" s="65">
        <v>46874</v>
      </c>
      <c r="CH4" s="65">
        <v>46905</v>
      </c>
      <c r="CI4" s="65">
        <v>46935</v>
      </c>
      <c r="CJ4" s="65">
        <v>46966</v>
      </c>
      <c r="CK4" s="65">
        <v>46997</v>
      </c>
      <c r="CL4" s="65">
        <v>47027</v>
      </c>
      <c r="CM4" s="65">
        <v>47058</v>
      </c>
      <c r="CN4" s="65">
        <v>47088</v>
      </c>
      <c r="CO4" s="65">
        <v>47119</v>
      </c>
      <c r="CP4" s="65">
        <v>47150</v>
      </c>
      <c r="CQ4" s="65">
        <v>47178</v>
      </c>
      <c r="CR4" s="65">
        <v>47209</v>
      </c>
      <c r="CS4" s="65">
        <v>47239</v>
      </c>
      <c r="CT4" s="65">
        <v>47270</v>
      </c>
      <c r="CU4" s="65">
        <v>47300</v>
      </c>
      <c r="CV4" s="65">
        <v>47331</v>
      </c>
      <c r="CW4" s="65">
        <v>47362</v>
      </c>
      <c r="CX4" s="65">
        <v>47392</v>
      </c>
      <c r="CY4" s="65">
        <v>47423</v>
      </c>
      <c r="CZ4" s="65">
        <v>47453</v>
      </c>
      <c r="DA4" s="65">
        <v>47484</v>
      </c>
      <c r="DB4" s="65">
        <v>47515</v>
      </c>
      <c r="DC4" s="65">
        <v>47543</v>
      </c>
      <c r="DD4" s="65">
        <v>47574</v>
      </c>
      <c r="DE4" s="65">
        <v>47604</v>
      </c>
      <c r="DF4" s="65">
        <v>47635</v>
      </c>
      <c r="DG4" s="65">
        <v>47665</v>
      </c>
      <c r="DH4" s="65">
        <v>47696</v>
      </c>
      <c r="DI4" s="65">
        <v>47727</v>
      </c>
      <c r="DJ4" s="65">
        <v>47757</v>
      </c>
      <c r="DK4" s="65">
        <v>47788</v>
      </c>
      <c r="DL4" s="65">
        <v>47818</v>
      </c>
      <c r="DM4" s="65">
        <v>47849</v>
      </c>
      <c r="DN4" s="65">
        <v>47880</v>
      </c>
      <c r="DO4" s="65">
        <v>47908</v>
      </c>
      <c r="DP4" s="65">
        <v>47939</v>
      </c>
      <c r="DQ4" s="65">
        <v>47969</v>
      </c>
      <c r="DR4" s="65">
        <v>48000</v>
      </c>
      <c r="DS4" s="65">
        <v>48030</v>
      </c>
      <c r="DT4" s="65">
        <v>48061</v>
      </c>
      <c r="DU4" s="65">
        <v>48092</v>
      </c>
      <c r="DV4" s="65">
        <v>48122</v>
      </c>
      <c r="DW4" s="65">
        <v>48153</v>
      </c>
      <c r="DX4" s="65">
        <v>48183</v>
      </c>
      <c r="DY4" s="65">
        <v>48214</v>
      </c>
      <c r="DZ4" s="65">
        <v>48245</v>
      </c>
      <c r="EA4" s="65">
        <v>48274</v>
      </c>
      <c r="EB4" s="65">
        <v>48305</v>
      </c>
      <c r="EC4" s="65">
        <v>48335</v>
      </c>
      <c r="ED4" s="65">
        <v>48366</v>
      </c>
      <c r="EE4" s="65">
        <v>48396</v>
      </c>
      <c r="EF4" s="65">
        <v>48427</v>
      </c>
      <c r="EG4" s="65">
        <v>48458</v>
      </c>
      <c r="EH4" s="65">
        <v>48488</v>
      </c>
      <c r="EI4" s="65">
        <v>48519</v>
      </c>
      <c r="EJ4" s="65">
        <v>48549</v>
      </c>
      <c r="EK4" s="65">
        <v>48580</v>
      </c>
      <c r="EL4" s="65">
        <v>48611</v>
      </c>
      <c r="EM4" s="65">
        <v>48639</v>
      </c>
      <c r="EN4" s="65">
        <v>48670</v>
      </c>
      <c r="EO4" s="65">
        <v>48700</v>
      </c>
      <c r="EP4" s="65">
        <v>48731</v>
      </c>
      <c r="EQ4" s="65">
        <v>48761</v>
      </c>
      <c r="ER4" s="65">
        <v>48792</v>
      </c>
      <c r="ES4" s="65">
        <v>48823</v>
      </c>
      <c r="ET4" s="65">
        <v>48853</v>
      </c>
      <c r="EU4" s="65">
        <v>48884</v>
      </c>
      <c r="EV4" s="65">
        <v>48914</v>
      </c>
      <c r="EW4" s="65">
        <v>48945</v>
      </c>
      <c r="EX4" s="65">
        <v>48976</v>
      </c>
      <c r="EY4" s="65">
        <v>49004</v>
      </c>
      <c r="EZ4" s="65">
        <v>49035</v>
      </c>
      <c r="FA4" s="65">
        <v>49065</v>
      </c>
      <c r="FB4" s="65">
        <v>49096</v>
      </c>
      <c r="FC4" s="65">
        <v>49126</v>
      </c>
      <c r="FD4" s="65">
        <v>49157</v>
      </c>
      <c r="FE4" s="65">
        <v>49188</v>
      </c>
      <c r="FF4" s="65">
        <v>49218</v>
      </c>
      <c r="FG4" s="65">
        <v>49249</v>
      </c>
      <c r="FH4" s="65">
        <v>49279</v>
      </c>
    </row>
    <row r="5" spans="22:164" ht="24" x14ac:dyDescent="0.4">
      <c r="V5" s="110">
        <f ca="1">TODAY()</f>
        <v>46148</v>
      </c>
      <c r="W5" s="108" t="s">
        <v>160</v>
      </c>
      <c r="AA5" s="92" t="s">
        <v>160</v>
      </c>
      <c r="AB5" s="90"/>
      <c r="AC5" s="91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</row>
    <row r="6" spans="22:164" ht="15.75" x14ac:dyDescent="0.25">
      <c r="V6" s="110">
        <f t="shared" ref="V6:V52" ca="1" si="0">TODAY()</f>
        <v>46148</v>
      </c>
      <c r="W6" s="108" t="s">
        <v>160</v>
      </c>
      <c r="AA6" s="93" t="str">
        <f>Data!G5</f>
        <v>Income</v>
      </c>
      <c r="AB6" s="102"/>
      <c r="AC6" s="103"/>
      <c r="AD6" s="102"/>
      <c r="AE6" s="104"/>
      <c r="AF6" s="69"/>
      <c r="AG6" s="70">
        <f>SUMIF(db!$AH:$AH,$W6&amp;$AA6&amp;AG$4,db!$AF:$AF)</f>
        <v>1000</v>
      </c>
      <c r="AH6" s="72">
        <f>SUMIF(db!$AH:$AH,$W6&amp;$AA6&amp;AH$4,db!$AF:$AF)</f>
        <v>0</v>
      </c>
      <c r="AI6" s="70">
        <f>SUMIF(db!$AH:$AH,$W6&amp;$AA6&amp;AI$4,db!$AF:$AF)</f>
        <v>0</v>
      </c>
      <c r="AJ6" s="72">
        <f>SUMIF(db!$AH:$AH,$W6&amp;$AA6&amp;AJ$4,db!$AF:$AF)</f>
        <v>0</v>
      </c>
      <c r="AK6" s="70">
        <f>SUMIF(db!$AH:$AH,$W6&amp;$AA6&amp;AK$4,db!$AF:$AF)</f>
        <v>0</v>
      </c>
      <c r="AL6" s="72">
        <f>SUMIF(db!$AH:$AH,$W6&amp;$AA6&amp;AL$4,db!$AF:$AF)</f>
        <v>0</v>
      </c>
      <c r="AM6" s="70">
        <f>SUMIF(db!$AH:$AH,$W6&amp;$AA6&amp;AM$4,db!$AF:$AF)</f>
        <v>0</v>
      </c>
      <c r="AN6" s="72">
        <f>SUMIF(db!$AH:$AH,$W6&amp;$AA6&amp;AN$4,db!$AF:$AF)</f>
        <v>0</v>
      </c>
      <c r="AO6" s="70">
        <f>SUMIF(db!$AH:$AH,$W6&amp;$AA6&amp;AO$4,db!$AF:$AF)</f>
        <v>0</v>
      </c>
      <c r="AP6" s="72">
        <f>SUMIF(db!$AH:$AH,$W6&amp;$AA6&amp;AP$4,db!$AF:$AF)</f>
        <v>0</v>
      </c>
      <c r="AQ6" s="70">
        <f>SUMIF(db!$AH:$AH,$W6&amp;$AA6&amp;AQ$4,db!$AF:$AF)</f>
        <v>0</v>
      </c>
      <c r="AR6" s="72">
        <f>SUMIF(db!$AH:$AH,$W6&amp;$AA6&amp;AR$4,db!$AF:$AF)</f>
        <v>0</v>
      </c>
      <c r="AS6" s="70">
        <f>SUMIF(db!$AH:$AH,$W6&amp;$AA6&amp;AS$4,db!$AF:$AF)</f>
        <v>0</v>
      </c>
      <c r="AT6" s="72">
        <f>SUMIF(db!$AH:$AH,$W6&amp;$AA6&amp;AT$4,db!$AF:$AF)</f>
        <v>0</v>
      </c>
      <c r="AU6" s="70">
        <f>SUMIF(db!$AH:$AH,$W6&amp;$AA6&amp;AU$4,db!$AF:$AF)</f>
        <v>0</v>
      </c>
      <c r="AV6" s="72">
        <f>SUMIF(db!$AH:$AH,$W6&amp;$AA6&amp;AV$4,db!$AF:$AF)</f>
        <v>0</v>
      </c>
      <c r="AW6" s="70">
        <f>SUMIF(db!$AH:$AH,$W6&amp;$AA6&amp;AW$4,db!$AF:$AF)</f>
        <v>0</v>
      </c>
      <c r="AX6" s="72">
        <f>SUMIF(db!$AH:$AH,$W6&amp;$AA6&amp;AX$4,db!$AF:$AF)</f>
        <v>0</v>
      </c>
      <c r="AY6" s="70">
        <f>SUMIF(db!$AH:$AH,$W6&amp;$AA6&amp;AY$4,db!$AF:$AF)</f>
        <v>0</v>
      </c>
      <c r="AZ6" s="72">
        <f>SUMIF(db!$AH:$AH,$W6&amp;$AA6&amp;AZ$4,db!$AF:$AF)</f>
        <v>0</v>
      </c>
      <c r="BA6" s="70">
        <f>SUMIF(db!$AH:$AH,$W6&amp;$AA6&amp;BA$4,db!$AF:$AF)</f>
        <v>0</v>
      </c>
      <c r="BB6" s="72">
        <f>SUMIF(db!$AH:$AH,$W6&amp;$AA6&amp;BB$4,db!$AF:$AF)</f>
        <v>0</v>
      </c>
      <c r="BC6" s="70">
        <f>SUMIF(db!$AH:$AH,$W6&amp;$AA6&amp;BC$4,db!$AF:$AF)</f>
        <v>0</v>
      </c>
      <c r="BD6" s="72">
        <f>SUMIF(db!$AH:$AH,$W6&amp;$AA6&amp;BD$4,db!$AF:$AF)</f>
        <v>0</v>
      </c>
      <c r="BE6" s="70">
        <f>SUMIF(db!$AH:$AH,$W6&amp;$AA6&amp;BE$4,db!$AF:$AF)</f>
        <v>0</v>
      </c>
      <c r="BF6" s="72">
        <f>SUMIF(db!$AH:$AH,$W6&amp;$AA6&amp;BF$4,db!$AF:$AF)</f>
        <v>0</v>
      </c>
      <c r="BG6" s="70">
        <f>SUMIF(db!$AH:$AH,$W6&amp;$AA6&amp;BG$4,db!$AF:$AF)</f>
        <v>0</v>
      </c>
      <c r="BH6" s="72">
        <f>SUMIF(db!$AH:$AH,$W6&amp;$AA6&amp;BH$4,db!$AF:$AF)</f>
        <v>0</v>
      </c>
      <c r="BI6" s="70">
        <f>SUMIF(db!$AH:$AH,$W6&amp;$AA6&amp;BI$4,db!$AF:$AF)</f>
        <v>200</v>
      </c>
      <c r="BJ6" s="72">
        <f>SUMIF(db!$AH:$AH,$W6&amp;$AA6&amp;BJ$4,db!$AF:$AF)</f>
        <v>0</v>
      </c>
      <c r="BK6" s="70">
        <f>SUMIF(db!$AH:$AH,$W6&amp;$AA6&amp;BK$4,db!$AF:$AF)</f>
        <v>0</v>
      </c>
      <c r="BL6" s="72">
        <f>SUMIF(db!$AH:$AH,$W6&amp;$AA6&amp;BL$4,db!$AF:$AF)</f>
        <v>0</v>
      </c>
      <c r="BM6" s="70">
        <f>SUMIF(db!$AH:$AH,$W6&amp;$AA6&amp;BM$4,db!$AF:$AF)</f>
        <v>0</v>
      </c>
      <c r="BN6" s="72">
        <f>SUMIF(db!$AH:$AH,$W6&amp;$AA6&amp;BN$4,db!$AF:$AF)</f>
        <v>0</v>
      </c>
      <c r="BO6" s="70">
        <f>SUMIF(db!$AH:$AH,$W6&amp;$AA6&amp;BO$4,db!$AF:$AF)</f>
        <v>0</v>
      </c>
      <c r="BP6" s="72">
        <f>SUMIF(db!$AH:$AH,$W6&amp;$AA6&amp;BP$4,db!$AF:$AF)</f>
        <v>0</v>
      </c>
      <c r="BQ6" s="70">
        <f>SUMIF(db!$AH:$AH,$W6&amp;$AA6&amp;BQ$4,db!$AF:$AF)</f>
        <v>0</v>
      </c>
      <c r="BR6" s="72">
        <f>SUMIF(db!$AH:$AH,$W6&amp;$AA6&amp;BR$4,db!$AF:$AF)</f>
        <v>0</v>
      </c>
      <c r="BS6" s="70">
        <f>SUMIF(db!$AH:$AH,$W6&amp;$AA6&amp;BS$4,db!$AF:$AF)</f>
        <v>0</v>
      </c>
      <c r="BT6" s="72">
        <f>SUMIF(db!$AH:$AH,$W6&amp;$AA6&amp;BT$4,db!$AF:$AF)</f>
        <v>0</v>
      </c>
      <c r="BU6" s="70">
        <f>SUMIF(db!$AH:$AH,$W6&amp;$AA6&amp;BU$4,db!$AF:$AF)</f>
        <v>0</v>
      </c>
      <c r="BV6" s="72">
        <f>SUMIF(db!$AH:$AH,$W6&amp;$AA6&amp;BV$4,db!$AF:$AF)</f>
        <v>0</v>
      </c>
      <c r="BW6" s="70">
        <f>SUMIF(db!$AH:$AH,$W6&amp;$AA6&amp;BW$4,db!$AF:$AF)</f>
        <v>0</v>
      </c>
      <c r="BX6" s="72">
        <f>SUMIF(db!$AH:$AH,$W6&amp;$AA6&amp;BX$4,db!$AF:$AF)</f>
        <v>0</v>
      </c>
      <c r="BY6" s="70">
        <f>SUMIF(db!$AH:$AH,$W6&amp;$AA6&amp;BY$4,db!$AF:$AF)</f>
        <v>0</v>
      </c>
      <c r="BZ6" s="72">
        <f>SUMIF(db!$AH:$AH,$W6&amp;$AA6&amp;BZ$4,db!$AF:$AF)</f>
        <v>0</v>
      </c>
      <c r="CA6" s="70">
        <f>SUMIF(db!$AH:$AH,$W6&amp;$AA6&amp;CA$4,db!$AF:$AF)</f>
        <v>0</v>
      </c>
      <c r="CB6" s="72">
        <f>SUMIF(db!$AH:$AH,$W6&amp;$AA6&amp;CB$4,db!$AF:$AF)</f>
        <v>0</v>
      </c>
      <c r="CC6" s="70">
        <f>SUMIF(db!$AH:$AH,$W6&amp;$AA6&amp;CC$4,db!$AF:$AF)</f>
        <v>0</v>
      </c>
      <c r="CD6" s="72">
        <f>SUMIF(db!$AH:$AH,$W6&amp;$AA6&amp;CD$4,db!$AF:$AF)</f>
        <v>0</v>
      </c>
      <c r="CE6" s="70">
        <f>SUMIF(db!$AH:$AH,$W6&amp;$AA6&amp;CE$4,db!$AF:$AF)</f>
        <v>0</v>
      </c>
      <c r="CF6" s="72">
        <f>SUMIF(db!$AH:$AH,$W6&amp;$AA6&amp;CF$4,db!$AF:$AF)</f>
        <v>0</v>
      </c>
      <c r="CG6" s="70">
        <f>SUMIF(db!$AH:$AH,$W6&amp;$AA6&amp;CG$4,db!$AF:$AF)</f>
        <v>0</v>
      </c>
      <c r="CH6" s="72">
        <f>SUMIF(db!$AH:$AH,$W6&amp;$AA6&amp;CH$4,db!$AF:$AF)</f>
        <v>0</v>
      </c>
      <c r="CI6" s="70">
        <f>SUMIF(db!$AH:$AH,$W6&amp;$AA6&amp;CI$4,db!$AF:$AF)</f>
        <v>0</v>
      </c>
      <c r="CJ6" s="72">
        <f>SUMIF(db!$AH:$AH,$W6&amp;$AA6&amp;CJ$4,db!$AF:$AF)</f>
        <v>0</v>
      </c>
      <c r="CK6" s="70">
        <f>SUMIF(db!$AH:$AH,$W6&amp;$AA6&amp;CK$4,db!$AF:$AF)</f>
        <v>0</v>
      </c>
      <c r="CL6" s="72">
        <f>SUMIF(db!$AH:$AH,$W6&amp;$AA6&amp;CL$4,db!$AF:$AF)</f>
        <v>0</v>
      </c>
      <c r="CM6" s="70">
        <f>SUMIF(db!$AH:$AH,$W6&amp;$AA6&amp;CM$4,db!$AF:$AF)</f>
        <v>0</v>
      </c>
      <c r="CN6" s="72">
        <f>SUMIF(db!$AH:$AH,$W6&amp;$AA6&amp;CN$4,db!$AF:$AF)</f>
        <v>0</v>
      </c>
      <c r="CO6" s="70">
        <f>SUMIF(db!$AH:$AH,$W6&amp;$AA6&amp;CO$4,db!$AF:$AF)</f>
        <v>0</v>
      </c>
      <c r="CP6" s="72">
        <f>SUMIF(db!$AH:$AH,$W6&amp;$AA6&amp;CP$4,db!$AF:$AF)</f>
        <v>0</v>
      </c>
      <c r="CQ6" s="70">
        <f>SUMIF(db!$AH:$AH,$W6&amp;$AA6&amp;CQ$4,db!$AF:$AF)</f>
        <v>0</v>
      </c>
      <c r="CR6" s="72">
        <f>SUMIF(db!$AH:$AH,$W6&amp;$AA6&amp;CR$4,db!$AF:$AF)</f>
        <v>0</v>
      </c>
      <c r="CS6" s="70">
        <f>SUMIF(db!$AH:$AH,$W6&amp;$AA6&amp;CS$4,db!$AF:$AF)</f>
        <v>0</v>
      </c>
      <c r="CT6" s="72">
        <f>SUMIF(db!$AH:$AH,$W6&amp;$AA6&amp;CT$4,db!$AF:$AF)</f>
        <v>0</v>
      </c>
      <c r="CU6" s="70">
        <f>SUMIF(db!$AH:$AH,$W6&amp;$AA6&amp;CU$4,db!$AF:$AF)</f>
        <v>0</v>
      </c>
      <c r="CV6" s="72">
        <f>SUMIF(db!$AH:$AH,$W6&amp;$AA6&amp;CV$4,db!$AF:$AF)</f>
        <v>0</v>
      </c>
      <c r="CW6" s="70">
        <f>SUMIF(db!$AH:$AH,$W6&amp;$AA6&amp;CW$4,db!$AF:$AF)</f>
        <v>0</v>
      </c>
      <c r="CX6" s="72">
        <f>SUMIF(db!$AH:$AH,$W6&amp;$AA6&amp;CX$4,db!$AF:$AF)</f>
        <v>0</v>
      </c>
      <c r="CY6" s="70">
        <f>SUMIF(db!$AH:$AH,$W6&amp;$AA6&amp;CY$4,db!$AF:$AF)</f>
        <v>0</v>
      </c>
      <c r="CZ6" s="72">
        <f>SUMIF(db!$AH:$AH,$W6&amp;$AA6&amp;CZ$4,db!$AF:$AF)</f>
        <v>0</v>
      </c>
      <c r="DA6" s="70">
        <f>SUMIF(db!$AH:$AH,$W6&amp;$AA6&amp;DA$4,db!$AF:$AF)</f>
        <v>0</v>
      </c>
      <c r="DB6" s="72">
        <f>SUMIF(db!$AH:$AH,$W6&amp;$AA6&amp;DB$4,db!$AF:$AF)</f>
        <v>0</v>
      </c>
      <c r="DC6" s="70">
        <f>SUMIF(db!$AH:$AH,$W6&amp;$AA6&amp;DC$4,db!$AF:$AF)</f>
        <v>0</v>
      </c>
      <c r="DD6" s="72">
        <f>SUMIF(db!$AH:$AH,$W6&amp;$AA6&amp;DD$4,db!$AF:$AF)</f>
        <v>0</v>
      </c>
      <c r="DE6" s="70">
        <f>SUMIF(db!$AH:$AH,$W6&amp;$AA6&amp;DE$4,db!$AF:$AF)</f>
        <v>0</v>
      </c>
      <c r="DF6" s="72">
        <f>SUMIF(db!$AH:$AH,$W6&amp;$AA6&amp;DF$4,db!$AF:$AF)</f>
        <v>0</v>
      </c>
      <c r="DG6" s="70">
        <f>SUMIF(db!$AH:$AH,$W6&amp;$AA6&amp;DG$4,db!$AF:$AF)</f>
        <v>0</v>
      </c>
      <c r="DH6" s="72">
        <f>SUMIF(db!$AH:$AH,$W6&amp;$AA6&amp;DH$4,db!$AF:$AF)</f>
        <v>0</v>
      </c>
      <c r="DI6" s="70">
        <f>SUMIF(db!$AH:$AH,$W6&amp;$AA6&amp;DI$4,db!$AF:$AF)</f>
        <v>0</v>
      </c>
      <c r="DJ6" s="72">
        <f>SUMIF(db!$AH:$AH,$W6&amp;$AA6&amp;DJ$4,db!$AF:$AF)</f>
        <v>0</v>
      </c>
      <c r="DK6" s="70">
        <f>SUMIF(db!$AH:$AH,$W6&amp;$AA6&amp;DK$4,db!$AF:$AF)</f>
        <v>0</v>
      </c>
      <c r="DL6" s="72">
        <f>SUMIF(db!$AH:$AH,$W6&amp;$AA6&amp;DL$4,db!$AF:$AF)</f>
        <v>0</v>
      </c>
      <c r="DM6" s="70">
        <f>SUMIF(db!$AH:$AH,$W6&amp;$AA6&amp;DM$4,db!$AF:$AF)</f>
        <v>0</v>
      </c>
      <c r="DN6" s="72">
        <f>SUMIF(db!$AH:$AH,$W6&amp;$AA6&amp;DN$4,db!$AF:$AF)</f>
        <v>0</v>
      </c>
      <c r="DO6" s="70">
        <f>SUMIF(db!$AH:$AH,$W6&amp;$AA6&amp;DO$4,db!$AF:$AF)</f>
        <v>0</v>
      </c>
      <c r="DP6" s="72">
        <f>SUMIF(db!$AH:$AH,$W6&amp;$AA6&amp;DP$4,db!$AF:$AF)</f>
        <v>0</v>
      </c>
      <c r="DQ6" s="70">
        <f>SUMIF(db!$AH:$AH,$W6&amp;$AA6&amp;DQ$4,db!$AF:$AF)</f>
        <v>0</v>
      </c>
      <c r="DR6" s="72">
        <f>SUMIF(db!$AH:$AH,$W6&amp;$AA6&amp;DR$4,db!$AF:$AF)</f>
        <v>0</v>
      </c>
      <c r="DS6" s="70">
        <f>SUMIF(db!$AH:$AH,$W6&amp;$AA6&amp;DS$4,db!$AF:$AF)</f>
        <v>0</v>
      </c>
      <c r="DT6" s="72">
        <f>SUMIF(db!$AH:$AH,$W6&amp;$AA6&amp;DT$4,db!$AF:$AF)</f>
        <v>0</v>
      </c>
      <c r="DU6" s="70">
        <f>SUMIF(db!$AH:$AH,$W6&amp;$AA6&amp;DU$4,db!$AF:$AF)</f>
        <v>0</v>
      </c>
      <c r="DV6" s="72">
        <f>SUMIF(db!$AH:$AH,$W6&amp;$AA6&amp;DV$4,db!$AF:$AF)</f>
        <v>0</v>
      </c>
      <c r="DW6" s="70">
        <f>SUMIF(db!$AH:$AH,$W6&amp;$AA6&amp;DW$4,db!$AF:$AF)</f>
        <v>0</v>
      </c>
      <c r="DX6" s="72">
        <f>SUMIF(db!$AH:$AH,$W6&amp;$AA6&amp;DX$4,db!$AF:$AF)</f>
        <v>0</v>
      </c>
      <c r="DY6" s="70">
        <f>SUMIF(db!$AH:$AH,$W6&amp;$AA6&amp;DY$4,db!$AF:$AF)</f>
        <v>0</v>
      </c>
      <c r="DZ6" s="72">
        <f>SUMIF(db!$AH:$AH,$W6&amp;$AA6&amp;DZ$4,db!$AF:$AF)</f>
        <v>0</v>
      </c>
      <c r="EA6" s="70">
        <f>SUMIF(db!$AH:$AH,$W6&amp;$AA6&amp;EA$4,db!$AF:$AF)</f>
        <v>0</v>
      </c>
      <c r="EB6" s="72">
        <f>SUMIF(db!$AH:$AH,$W6&amp;$AA6&amp;EB$4,db!$AF:$AF)</f>
        <v>0</v>
      </c>
      <c r="EC6" s="70">
        <f>SUMIF(db!$AH:$AH,$W6&amp;$AA6&amp;EC$4,db!$AF:$AF)</f>
        <v>0</v>
      </c>
      <c r="ED6" s="72">
        <f>SUMIF(db!$AH:$AH,$W6&amp;$AA6&amp;ED$4,db!$AF:$AF)</f>
        <v>0</v>
      </c>
      <c r="EE6" s="70">
        <f>SUMIF(db!$AH:$AH,$W6&amp;$AA6&amp;EE$4,db!$AF:$AF)</f>
        <v>0</v>
      </c>
      <c r="EF6" s="72">
        <f>SUMIF(db!$AH:$AH,$W6&amp;$AA6&amp;EF$4,db!$AF:$AF)</f>
        <v>0</v>
      </c>
      <c r="EG6" s="70">
        <f>SUMIF(db!$AH:$AH,$W6&amp;$AA6&amp;EG$4,db!$AF:$AF)</f>
        <v>0</v>
      </c>
      <c r="EH6" s="72">
        <f>SUMIF(db!$AH:$AH,$W6&amp;$AA6&amp;EH$4,db!$AF:$AF)</f>
        <v>0</v>
      </c>
      <c r="EI6" s="70">
        <f>SUMIF(db!$AH:$AH,$W6&amp;$AA6&amp;EI$4,db!$AF:$AF)</f>
        <v>0</v>
      </c>
      <c r="EJ6" s="72">
        <f>SUMIF(db!$AH:$AH,$W6&amp;$AA6&amp;EJ$4,db!$AF:$AF)</f>
        <v>0</v>
      </c>
      <c r="EK6" s="70">
        <f>SUMIF(db!$AH:$AH,$W6&amp;$AA6&amp;EK$4,db!$AF:$AF)</f>
        <v>0</v>
      </c>
      <c r="EL6" s="72">
        <f>SUMIF(db!$AH:$AH,$W6&amp;$AA6&amp;EL$4,db!$AF:$AF)</f>
        <v>0</v>
      </c>
      <c r="EM6" s="70">
        <f>SUMIF(db!$AH:$AH,$W6&amp;$AA6&amp;EM$4,db!$AF:$AF)</f>
        <v>0</v>
      </c>
      <c r="EN6" s="72">
        <f>SUMIF(db!$AH:$AH,$W6&amp;$AA6&amp;EN$4,db!$AF:$AF)</f>
        <v>0</v>
      </c>
      <c r="EO6" s="70">
        <f>SUMIF(db!$AH:$AH,$W6&amp;$AA6&amp;EO$4,db!$AF:$AF)</f>
        <v>0</v>
      </c>
      <c r="EP6" s="72">
        <f>SUMIF(db!$AH:$AH,$W6&amp;$AA6&amp;EP$4,db!$AF:$AF)</f>
        <v>0</v>
      </c>
      <c r="EQ6" s="70">
        <f>SUMIF(db!$AH:$AH,$W6&amp;$AA6&amp;EQ$4,db!$AF:$AF)</f>
        <v>0</v>
      </c>
      <c r="ER6" s="72">
        <f>SUMIF(db!$AH:$AH,$W6&amp;$AA6&amp;ER$4,db!$AF:$AF)</f>
        <v>0</v>
      </c>
      <c r="ES6" s="70">
        <f>SUMIF(db!$AH:$AH,$W6&amp;$AA6&amp;ES$4,db!$AF:$AF)</f>
        <v>0</v>
      </c>
      <c r="ET6" s="72">
        <f>SUMIF(db!$AH:$AH,$W6&amp;$AA6&amp;ET$4,db!$AF:$AF)</f>
        <v>0</v>
      </c>
      <c r="EU6" s="70">
        <f>SUMIF(db!$AH:$AH,$W6&amp;$AA6&amp;EU$4,db!$AF:$AF)</f>
        <v>0</v>
      </c>
      <c r="EV6" s="72">
        <f>SUMIF(db!$AH:$AH,$W6&amp;$AA6&amp;EV$4,db!$AF:$AF)</f>
        <v>0</v>
      </c>
      <c r="EW6" s="70">
        <f>SUMIF(db!$AH:$AH,$W6&amp;$AA6&amp;EW$4,db!$AF:$AF)</f>
        <v>0</v>
      </c>
      <c r="EX6" s="72">
        <f>SUMIF(db!$AH:$AH,$W6&amp;$AA6&amp;EX$4,db!$AF:$AF)</f>
        <v>0</v>
      </c>
      <c r="EY6" s="70">
        <f>SUMIF(db!$AH:$AH,$W6&amp;$AA6&amp;EY$4,db!$AF:$AF)</f>
        <v>0</v>
      </c>
      <c r="EZ6" s="72">
        <f>SUMIF(db!$AH:$AH,$W6&amp;$AA6&amp;EZ$4,db!$AF:$AF)</f>
        <v>0</v>
      </c>
      <c r="FA6" s="70">
        <f>SUMIF(db!$AH:$AH,$W6&amp;$AA6&amp;FA$4,db!$AF:$AF)</f>
        <v>0</v>
      </c>
      <c r="FB6" s="72">
        <f>SUMIF(db!$AH:$AH,$W6&amp;$AA6&amp;FB$4,db!$AF:$AF)</f>
        <v>0</v>
      </c>
      <c r="FC6" s="70">
        <f>SUMIF(db!$AH:$AH,$W6&amp;$AA6&amp;FC$4,db!$AF:$AF)</f>
        <v>0</v>
      </c>
      <c r="FD6" s="72">
        <f>SUMIF(db!$AH:$AH,$W6&amp;$AA6&amp;FD$4,db!$AF:$AF)</f>
        <v>0</v>
      </c>
      <c r="FE6" s="70">
        <f>SUMIF(db!$AH:$AH,$W6&amp;$AA6&amp;FE$4,db!$AF:$AF)</f>
        <v>0</v>
      </c>
      <c r="FF6" s="72">
        <f>SUMIF(db!$AH:$AH,$W6&amp;$AA6&amp;FF$4,db!$AF:$AF)</f>
        <v>0</v>
      </c>
      <c r="FG6" s="70">
        <f>SUMIF(db!$AH:$AH,$W6&amp;$AA6&amp;FG$4,db!$AF:$AF)</f>
        <v>0</v>
      </c>
      <c r="FH6" s="72">
        <f>SUMIF(db!$AH:$AH,$W6&amp;$AA6&amp;FH$4,db!$AF:$AF)</f>
        <v>0</v>
      </c>
    </row>
    <row r="7" spans="22:164" ht="15.75" x14ac:dyDescent="0.25">
      <c r="V7" s="110">
        <f t="shared" ca="1" si="0"/>
        <v>46148</v>
      </c>
      <c r="W7" s="108" t="s">
        <v>160</v>
      </c>
      <c r="AA7" s="93" t="str">
        <f>Data!G6</f>
        <v>Mutual Company</v>
      </c>
      <c r="AB7" s="105"/>
      <c r="AC7" s="106"/>
      <c r="AD7" s="105"/>
      <c r="AE7" s="107"/>
      <c r="AF7" s="69"/>
      <c r="AG7" s="71">
        <f>SUMIF(db!$AH:$AH,$W7&amp;$AA7&amp;AG$4,db!$AF:$AF)</f>
        <v>0</v>
      </c>
      <c r="AH7" s="73">
        <f>SUMIF(db!$AH:$AH,$W7&amp;$AA7&amp;AH$4,db!$AF:$AF)</f>
        <v>0</v>
      </c>
      <c r="AI7" s="71">
        <f>SUMIF(db!$AH:$AH,$W7&amp;$AA7&amp;AI$4,db!$AF:$AF)</f>
        <v>0</v>
      </c>
      <c r="AJ7" s="73">
        <f>SUMIF(db!$AH:$AH,$W7&amp;$AA7&amp;AJ$4,db!$AF:$AF)</f>
        <v>0</v>
      </c>
      <c r="AK7" s="71">
        <f>SUMIF(db!$AH:$AH,$W7&amp;$AA7&amp;AK$4,db!$AF:$AF)</f>
        <v>500</v>
      </c>
      <c r="AL7" s="73">
        <f>SUMIF(db!$AH:$AH,$W7&amp;$AA7&amp;AL$4,db!$AF:$AF)</f>
        <v>0</v>
      </c>
      <c r="AM7" s="71">
        <f>SUMIF(db!$AH:$AH,$W7&amp;$AA7&amp;AM$4,db!$AF:$AF)</f>
        <v>0</v>
      </c>
      <c r="AN7" s="73">
        <f>SUMIF(db!$AH:$AH,$W7&amp;$AA7&amp;AN$4,db!$AF:$AF)</f>
        <v>0</v>
      </c>
      <c r="AO7" s="71">
        <f>SUMIF(db!$AH:$AH,$W7&amp;$AA7&amp;AO$4,db!$AF:$AF)</f>
        <v>0</v>
      </c>
      <c r="AP7" s="73">
        <f>SUMIF(db!$AH:$AH,$W7&amp;$AA7&amp;AP$4,db!$AF:$AF)</f>
        <v>0</v>
      </c>
      <c r="AQ7" s="71">
        <f>SUMIF(db!$AH:$AH,$W7&amp;$AA7&amp;AQ$4,db!$AF:$AF)</f>
        <v>0</v>
      </c>
      <c r="AR7" s="73">
        <f>SUMIF(db!$AH:$AH,$W7&amp;$AA7&amp;AR$4,db!$AF:$AF)</f>
        <v>0</v>
      </c>
      <c r="AS7" s="71">
        <f>SUMIF(db!$AH:$AH,$W7&amp;$AA7&amp;AS$4,db!$AF:$AF)</f>
        <v>0</v>
      </c>
      <c r="AT7" s="73">
        <f>SUMIF(db!$AH:$AH,$W7&amp;$AA7&amp;AT$4,db!$AF:$AF)</f>
        <v>0</v>
      </c>
      <c r="AU7" s="71">
        <f>SUMIF(db!$AH:$AH,$W7&amp;$AA7&amp;AU$4,db!$AF:$AF)</f>
        <v>0</v>
      </c>
      <c r="AV7" s="73">
        <f>SUMIF(db!$AH:$AH,$W7&amp;$AA7&amp;AV$4,db!$AF:$AF)</f>
        <v>0</v>
      </c>
      <c r="AW7" s="71">
        <f>SUMIF(db!$AH:$AH,$W7&amp;$AA7&amp;AW$4,db!$AF:$AF)</f>
        <v>0</v>
      </c>
      <c r="AX7" s="73">
        <f>SUMIF(db!$AH:$AH,$W7&amp;$AA7&amp;AX$4,db!$AF:$AF)</f>
        <v>0</v>
      </c>
      <c r="AY7" s="71">
        <f>SUMIF(db!$AH:$AH,$W7&amp;$AA7&amp;AY$4,db!$AF:$AF)</f>
        <v>0</v>
      </c>
      <c r="AZ7" s="73">
        <f>SUMIF(db!$AH:$AH,$W7&amp;$AA7&amp;AZ$4,db!$AF:$AF)</f>
        <v>0</v>
      </c>
      <c r="BA7" s="71">
        <f>SUMIF(db!$AH:$AH,$W7&amp;$AA7&amp;BA$4,db!$AF:$AF)</f>
        <v>0</v>
      </c>
      <c r="BB7" s="73">
        <f>SUMIF(db!$AH:$AH,$W7&amp;$AA7&amp;BB$4,db!$AF:$AF)</f>
        <v>0</v>
      </c>
      <c r="BC7" s="71">
        <f>SUMIF(db!$AH:$AH,$W7&amp;$AA7&amp;BC$4,db!$AF:$AF)</f>
        <v>0</v>
      </c>
      <c r="BD7" s="73">
        <f>SUMIF(db!$AH:$AH,$W7&amp;$AA7&amp;BD$4,db!$AF:$AF)</f>
        <v>0</v>
      </c>
      <c r="BE7" s="71">
        <f>SUMIF(db!$AH:$AH,$W7&amp;$AA7&amp;BE$4,db!$AF:$AF)</f>
        <v>0</v>
      </c>
      <c r="BF7" s="73">
        <f>SUMIF(db!$AH:$AH,$W7&amp;$AA7&amp;BF$4,db!$AF:$AF)</f>
        <v>0</v>
      </c>
      <c r="BG7" s="71">
        <f>SUMIF(db!$AH:$AH,$W7&amp;$AA7&amp;BG$4,db!$AF:$AF)</f>
        <v>0</v>
      </c>
      <c r="BH7" s="73">
        <f>SUMIF(db!$AH:$AH,$W7&amp;$AA7&amp;BH$4,db!$AF:$AF)</f>
        <v>0</v>
      </c>
      <c r="BI7" s="71">
        <f>SUMIF(db!$AH:$AH,$W7&amp;$AA7&amp;BI$4,db!$AF:$AF)</f>
        <v>0</v>
      </c>
      <c r="BJ7" s="73">
        <f>SUMIF(db!$AH:$AH,$W7&amp;$AA7&amp;BJ$4,db!$AF:$AF)</f>
        <v>0</v>
      </c>
      <c r="BK7" s="71">
        <f>SUMIF(db!$AH:$AH,$W7&amp;$AA7&amp;BK$4,db!$AF:$AF)</f>
        <v>0</v>
      </c>
      <c r="BL7" s="73">
        <f>SUMIF(db!$AH:$AH,$W7&amp;$AA7&amp;BL$4,db!$AF:$AF)</f>
        <v>0</v>
      </c>
      <c r="BM7" s="71">
        <f>SUMIF(db!$AH:$AH,$W7&amp;$AA7&amp;BM$4,db!$AF:$AF)</f>
        <v>0</v>
      </c>
      <c r="BN7" s="73">
        <f>SUMIF(db!$AH:$AH,$W7&amp;$AA7&amp;BN$4,db!$AF:$AF)</f>
        <v>0</v>
      </c>
      <c r="BO7" s="71">
        <f>SUMIF(db!$AH:$AH,$W7&amp;$AA7&amp;BO$4,db!$AF:$AF)</f>
        <v>0</v>
      </c>
      <c r="BP7" s="73">
        <f>SUMIF(db!$AH:$AH,$W7&amp;$AA7&amp;BP$4,db!$AF:$AF)</f>
        <v>0</v>
      </c>
      <c r="BQ7" s="71">
        <f>SUMIF(db!$AH:$AH,$W7&amp;$AA7&amp;BQ$4,db!$AF:$AF)</f>
        <v>0</v>
      </c>
      <c r="BR7" s="73">
        <f>SUMIF(db!$AH:$AH,$W7&amp;$AA7&amp;BR$4,db!$AF:$AF)</f>
        <v>0</v>
      </c>
      <c r="BS7" s="71">
        <f>SUMIF(db!$AH:$AH,$W7&amp;$AA7&amp;BS$4,db!$AF:$AF)</f>
        <v>0</v>
      </c>
      <c r="BT7" s="73">
        <f>SUMIF(db!$AH:$AH,$W7&amp;$AA7&amp;BT$4,db!$AF:$AF)</f>
        <v>0</v>
      </c>
      <c r="BU7" s="71">
        <f>SUMIF(db!$AH:$AH,$W7&amp;$AA7&amp;BU$4,db!$AF:$AF)</f>
        <v>0</v>
      </c>
      <c r="BV7" s="73">
        <f>SUMIF(db!$AH:$AH,$W7&amp;$AA7&amp;BV$4,db!$AF:$AF)</f>
        <v>0</v>
      </c>
      <c r="BW7" s="71">
        <f>SUMIF(db!$AH:$AH,$W7&amp;$AA7&amp;BW$4,db!$AF:$AF)</f>
        <v>0</v>
      </c>
      <c r="BX7" s="73">
        <f>SUMIF(db!$AH:$AH,$W7&amp;$AA7&amp;BX$4,db!$AF:$AF)</f>
        <v>0</v>
      </c>
      <c r="BY7" s="71">
        <f>SUMIF(db!$AH:$AH,$W7&amp;$AA7&amp;BY$4,db!$AF:$AF)</f>
        <v>0</v>
      </c>
      <c r="BZ7" s="73">
        <f>SUMIF(db!$AH:$AH,$W7&amp;$AA7&amp;BZ$4,db!$AF:$AF)</f>
        <v>0</v>
      </c>
      <c r="CA7" s="71">
        <f>SUMIF(db!$AH:$AH,$W7&amp;$AA7&amp;CA$4,db!$AF:$AF)</f>
        <v>0</v>
      </c>
      <c r="CB7" s="73">
        <f>SUMIF(db!$AH:$AH,$W7&amp;$AA7&amp;CB$4,db!$AF:$AF)</f>
        <v>0</v>
      </c>
      <c r="CC7" s="71">
        <f>SUMIF(db!$AH:$AH,$W7&amp;$AA7&amp;CC$4,db!$AF:$AF)</f>
        <v>0</v>
      </c>
      <c r="CD7" s="73">
        <f>SUMIF(db!$AH:$AH,$W7&amp;$AA7&amp;CD$4,db!$AF:$AF)</f>
        <v>0</v>
      </c>
      <c r="CE7" s="71">
        <f>SUMIF(db!$AH:$AH,$W7&amp;$AA7&amp;CE$4,db!$AF:$AF)</f>
        <v>0</v>
      </c>
      <c r="CF7" s="73">
        <f>SUMIF(db!$AH:$AH,$W7&amp;$AA7&amp;CF$4,db!$AF:$AF)</f>
        <v>0</v>
      </c>
      <c r="CG7" s="71">
        <f>SUMIF(db!$AH:$AH,$W7&amp;$AA7&amp;CG$4,db!$AF:$AF)</f>
        <v>0</v>
      </c>
      <c r="CH7" s="73">
        <f>SUMIF(db!$AH:$AH,$W7&amp;$AA7&amp;CH$4,db!$AF:$AF)</f>
        <v>0</v>
      </c>
      <c r="CI7" s="71">
        <f>SUMIF(db!$AH:$AH,$W7&amp;$AA7&amp;CI$4,db!$AF:$AF)</f>
        <v>0</v>
      </c>
      <c r="CJ7" s="73">
        <f>SUMIF(db!$AH:$AH,$W7&amp;$AA7&amp;CJ$4,db!$AF:$AF)</f>
        <v>0</v>
      </c>
      <c r="CK7" s="71">
        <f>SUMIF(db!$AH:$AH,$W7&amp;$AA7&amp;CK$4,db!$AF:$AF)</f>
        <v>0</v>
      </c>
      <c r="CL7" s="73">
        <f>SUMIF(db!$AH:$AH,$W7&amp;$AA7&amp;CL$4,db!$AF:$AF)</f>
        <v>0</v>
      </c>
      <c r="CM7" s="71">
        <f>SUMIF(db!$AH:$AH,$W7&amp;$AA7&amp;CM$4,db!$AF:$AF)</f>
        <v>0</v>
      </c>
      <c r="CN7" s="73">
        <f>SUMIF(db!$AH:$AH,$W7&amp;$AA7&amp;CN$4,db!$AF:$AF)</f>
        <v>0</v>
      </c>
      <c r="CO7" s="71">
        <f>SUMIF(db!$AH:$AH,$W7&amp;$AA7&amp;CO$4,db!$AF:$AF)</f>
        <v>0</v>
      </c>
      <c r="CP7" s="73">
        <f>SUMIF(db!$AH:$AH,$W7&amp;$AA7&amp;CP$4,db!$AF:$AF)</f>
        <v>0</v>
      </c>
      <c r="CQ7" s="71">
        <f>SUMIF(db!$AH:$AH,$W7&amp;$AA7&amp;CQ$4,db!$AF:$AF)</f>
        <v>0</v>
      </c>
      <c r="CR7" s="73">
        <f>SUMIF(db!$AH:$AH,$W7&amp;$AA7&amp;CR$4,db!$AF:$AF)</f>
        <v>0</v>
      </c>
      <c r="CS7" s="71">
        <f>SUMIF(db!$AH:$AH,$W7&amp;$AA7&amp;CS$4,db!$AF:$AF)</f>
        <v>0</v>
      </c>
      <c r="CT7" s="73">
        <f>SUMIF(db!$AH:$AH,$W7&amp;$AA7&amp;CT$4,db!$AF:$AF)</f>
        <v>0</v>
      </c>
      <c r="CU7" s="71">
        <f>SUMIF(db!$AH:$AH,$W7&amp;$AA7&amp;CU$4,db!$AF:$AF)</f>
        <v>0</v>
      </c>
      <c r="CV7" s="73">
        <f>SUMIF(db!$AH:$AH,$W7&amp;$AA7&amp;CV$4,db!$AF:$AF)</f>
        <v>0</v>
      </c>
      <c r="CW7" s="71">
        <f>SUMIF(db!$AH:$AH,$W7&amp;$AA7&amp;CW$4,db!$AF:$AF)</f>
        <v>0</v>
      </c>
      <c r="CX7" s="73">
        <f>SUMIF(db!$AH:$AH,$W7&amp;$AA7&amp;CX$4,db!$AF:$AF)</f>
        <v>0</v>
      </c>
      <c r="CY7" s="71">
        <f>SUMIF(db!$AH:$AH,$W7&amp;$AA7&amp;CY$4,db!$AF:$AF)</f>
        <v>0</v>
      </c>
      <c r="CZ7" s="73">
        <f>SUMIF(db!$AH:$AH,$W7&amp;$AA7&amp;CZ$4,db!$AF:$AF)</f>
        <v>0</v>
      </c>
      <c r="DA7" s="71">
        <f>SUMIF(db!$AH:$AH,$W7&amp;$AA7&amp;DA$4,db!$AF:$AF)</f>
        <v>0</v>
      </c>
      <c r="DB7" s="73">
        <f>SUMIF(db!$AH:$AH,$W7&amp;$AA7&amp;DB$4,db!$AF:$AF)</f>
        <v>0</v>
      </c>
      <c r="DC7" s="71">
        <f>SUMIF(db!$AH:$AH,$W7&amp;$AA7&amp;DC$4,db!$AF:$AF)</f>
        <v>0</v>
      </c>
      <c r="DD7" s="73">
        <f>SUMIF(db!$AH:$AH,$W7&amp;$AA7&amp;DD$4,db!$AF:$AF)</f>
        <v>0</v>
      </c>
      <c r="DE7" s="71">
        <f>SUMIF(db!$AH:$AH,$W7&amp;$AA7&amp;DE$4,db!$AF:$AF)</f>
        <v>0</v>
      </c>
      <c r="DF7" s="73">
        <f>SUMIF(db!$AH:$AH,$W7&amp;$AA7&amp;DF$4,db!$AF:$AF)</f>
        <v>0</v>
      </c>
      <c r="DG7" s="71">
        <f>SUMIF(db!$AH:$AH,$W7&amp;$AA7&amp;DG$4,db!$AF:$AF)</f>
        <v>0</v>
      </c>
      <c r="DH7" s="73">
        <f>SUMIF(db!$AH:$AH,$W7&amp;$AA7&amp;DH$4,db!$AF:$AF)</f>
        <v>0</v>
      </c>
      <c r="DI7" s="71">
        <f>SUMIF(db!$AH:$AH,$W7&amp;$AA7&amp;DI$4,db!$AF:$AF)</f>
        <v>0</v>
      </c>
      <c r="DJ7" s="73">
        <f>SUMIF(db!$AH:$AH,$W7&amp;$AA7&amp;DJ$4,db!$AF:$AF)</f>
        <v>0</v>
      </c>
      <c r="DK7" s="71">
        <f>SUMIF(db!$AH:$AH,$W7&amp;$AA7&amp;DK$4,db!$AF:$AF)</f>
        <v>0</v>
      </c>
      <c r="DL7" s="73">
        <f>SUMIF(db!$AH:$AH,$W7&amp;$AA7&amp;DL$4,db!$AF:$AF)</f>
        <v>0</v>
      </c>
      <c r="DM7" s="71">
        <f>SUMIF(db!$AH:$AH,$W7&amp;$AA7&amp;DM$4,db!$AF:$AF)</f>
        <v>0</v>
      </c>
      <c r="DN7" s="73">
        <f>SUMIF(db!$AH:$AH,$W7&amp;$AA7&amp;DN$4,db!$AF:$AF)</f>
        <v>0</v>
      </c>
      <c r="DO7" s="71">
        <f>SUMIF(db!$AH:$AH,$W7&amp;$AA7&amp;DO$4,db!$AF:$AF)</f>
        <v>0</v>
      </c>
      <c r="DP7" s="73">
        <f>SUMIF(db!$AH:$AH,$W7&amp;$AA7&amp;DP$4,db!$AF:$AF)</f>
        <v>0</v>
      </c>
      <c r="DQ7" s="71">
        <f>SUMIF(db!$AH:$AH,$W7&amp;$AA7&amp;DQ$4,db!$AF:$AF)</f>
        <v>0</v>
      </c>
      <c r="DR7" s="73">
        <f>SUMIF(db!$AH:$AH,$W7&amp;$AA7&amp;DR$4,db!$AF:$AF)</f>
        <v>0</v>
      </c>
      <c r="DS7" s="71">
        <f>SUMIF(db!$AH:$AH,$W7&amp;$AA7&amp;DS$4,db!$AF:$AF)</f>
        <v>0</v>
      </c>
      <c r="DT7" s="73">
        <f>SUMIF(db!$AH:$AH,$W7&amp;$AA7&amp;DT$4,db!$AF:$AF)</f>
        <v>0</v>
      </c>
      <c r="DU7" s="71">
        <f>SUMIF(db!$AH:$AH,$W7&amp;$AA7&amp;DU$4,db!$AF:$AF)</f>
        <v>0</v>
      </c>
      <c r="DV7" s="73">
        <f>SUMIF(db!$AH:$AH,$W7&amp;$AA7&amp;DV$4,db!$AF:$AF)</f>
        <v>0</v>
      </c>
      <c r="DW7" s="71">
        <f>SUMIF(db!$AH:$AH,$W7&amp;$AA7&amp;DW$4,db!$AF:$AF)</f>
        <v>0</v>
      </c>
      <c r="DX7" s="73">
        <f>SUMIF(db!$AH:$AH,$W7&amp;$AA7&amp;DX$4,db!$AF:$AF)</f>
        <v>0</v>
      </c>
      <c r="DY7" s="71">
        <f>SUMIF(db!$AH:$AH,$W7&amp;$AA7&amp;DY$4,db!$AF:$AF)</f>
        <v>0</v>
      </c>
      <c r="DZ7" s="73">
        <f>SUMIF(db!$AH:$AH,$W7&amp;$AA7&amp;DZ$4,db!$AF:$AF)</f>
        <v>0</v>
      </c>
      <c r="EA7" s="71">
        <f>SUMIF(db!$AH:$AH,$W7&amp;$AA7&amp;EA$4,db!$AF:$AF)</f>
        <v>0</v>
      </c>
      <c r="EB7" s="73">
        <f>SUMIF(db!$AH:$AH,$W7&amp;$AA7&amp;EB$4,db!$AF:$AF)</f>
        <v>0</v>
      </c>
      <c r="EC7" s="71">
        <f>SUMIF(db!$AH:$AH,$W7&amp;$AA7&amp;EC$4,db!$AF:$AF)</f>
        <v>0</v>
      </c>
      <c r="ED7" s="73">
        <f>SUMIF(db!$AH:$AH,$W7&amp;$AA7&amp;ED$4,db!$AF:$AF)</f>
        <v>0</v>
      </c>
      <c r="EE7" s="71">
        <f>SUMIF(db!$AH:$AH,$W7&amp;$AA7&amp;EE$4,db!$AF:$AF)</f>
        <v>0</v>
      </c>
      <c r="EF7" s="73">
        <f>SUMIF(db!$AH:$AH,$W7&amp;$AA7&amp;EF$4,db!$AF:$AF)</f>
        <v>0</v>
      </c>
      <c r="EG7" s="71">
        <f>SUMIF(db!$AH:$AH,$W7&amp;$AA7&amp;EG$4,db!$AF:$AF)</f>
        <v>0</v>
      </c>
      <c r="EH7" s="73">
        <f>SUMIF(db!$AH:$AH,$W7&amp;$AA7&amp;EH$4,db!$AF:$AF)</f>
        <v>0</v>
      </c>
      <c r="EI7" s="71">
        <f>SUMIF(db!$AH:$AH,$W7&amp;$AA7&amp;EI$4,db!$AF:$AF)</f>
        <v>0</v>
      </c>
      <c r="EJ7" s="73">
        <f>SUMIF(db!$AH:$AH,$W7&amp;$AA7&amp;EJ$4,db!$AF:$AF)</f>
        <v>0</v>
      </c>
      <c r="EK7" s="71">
        <f>SUMIF(db!$AH:$AH,$W7&amp;$AA7&amp;EK$4,db!$AF:$AF)</f>
        <v>0</v>
      </c>
      <c r="EL7" s="73">
        <f>SUMIF(db!$AH:$AH,$W7&amp;$AA7&amp;EL$4,db!$AF:$AF)</f>
        <v>0</v>
      </c>
      <c r="EM7" s="71">
        <f>SUMIF(db!$AH:$AH,$W7&amp;$AA7&amp;EM$4,db!$AF:$AF)</f>
        <v>0</v>
      </c>
      <c r="EN7" s="73">
        <f>SUMIF(db!$AH:$AH,$W7&amp;$AA7&amp;EN$4,db!$AF:$AF)</f>
        <v>0</v>
      </c>
      <c r="EO7" s="71">
        <f>SUMIF(db!$AH:$AH,$W7&amp;$AA7&amp;EO$4,db!$AF:$AF)</f>
        <v>0</v>
      </c>
      <c r="EP7" s="73">
        <f>SUMIF(db!$AH:$AH,$W7&amp;$AA7&amp;EP$4,db!$AF:$AF)</f>
        <v>0</v>
      </c>
      <c r="EQ7" s="71">
        <f>SUMIF(db!$AH:$AH,$W7&amp;$AA7&amp;EQ$4,db!$AF:$AF)</f>
        <v>0</v>
      </c>
      <c r="ER7" s="73">
        <f>SUMIF(db!$AH:$AH,$W7&amp;$AA7&amp;ER$4,db!$AF:$AF)</f>
        <v>0</v>
      </c>
      <c r="ES7" s="71">
        <f>SUMIF(db!$AH:$AH,$W7&amp;$AA7&amp;ES$4,db!$AF:$AF)</f>
        <v>0</v>
      </c>
      <c r="ET7" s="73">
        <f>SUMIF(db!$AH:$AH,$W7&amp;$AA7&amp;ET$4,db!$AF:$AF)</f>
        <v>0</v>
      </c>
      <c r="EU7" s="71">
        <f>SUMIF(db!$AH:$AH,$W7&amp;$AA7&amp;EU$4,db!$AF:$AF)</f>
        <v>0</v>
      </c>
      <c r="EV7" s="73">
        <f>SUMIF(db!$AH:$AH,$W7&amp;$AA7&amp;EV$4,db!$AF:$AF)</f>
        <v>0</v>
      </c>
      <c r="EW7" s="71">
        <f>SUMIF(db!$AH:$AH,$W7&amp;$AA7&amp;EW$4,db!$AF:$AF)</f>
        <v>0</v>
      </c>
      <c r="EX7" s="73">
        <f>SUMIF(db!$AH:$AH,$W7&amp;$AA7&amp;EX$4,db!$AF:$AF)</f>
        <v>0</v>
      </c>
      <c r="EY7" s="71">
        <f>SUMIF(db!$AH:$AH,$W7&amp;$AA7&amp;EY$4,db!$AF:$AF)</f>
        <v>0</v>
      </c>
      <c r="EZ7" s="73">
        <f>SUMIF(db!$AH:$AH,$W7&amp;$AA7&amp;EZ$4,db!$AF:$AF)</f>
        <v>0</v>
      </c>
      <c r="FA7" s="71">
        <f>SUMIF(db!$AH:$AH,$W7&amp;$AA7&amp;FA$4,db!$AF:$AF)</f>
        <v>0</v>
      </c>
      <c r="FB7" s="73">
        <f>SUMIF(db!$AH:$AH,$W7&amp;$AA7&amp;FB$4,db!$AF:$AF)</f>
        <v>0</v>
      </c>
      <c r="FC7" s="71">
        <f>SUMIF(db!$AH:$AH,$W7&amp;$AA7&amp;FC$4,db!$AF:$AF)</f>
        <v>0</v>
      </c>
      <c r="FD7" s="73">
        <f>SUMIF(db!$AH:$AH,$W7&amp;$AA7&amp;FD$4,db!$AF:$AF)</f>
        <v>0</v>
      </c>
      <c r="FE7" s="71">
        <f>SUMIF(db!$AH:$AH,$W7&amp;$AA7&amp;FE$4,db!$AF:$AF)</f>
        <v>0</v>
      </c>
      <c r="FF7" s="73">
        <f>SUMIF(db!$AH:$AH,$W7&amp;$AA7&amp;FF$4,db!$AF:$AF)</f>
        <v>0</v>
      </c>
      <c r="FG7" s="71">
        <f>SUMIF(db!$AH:$AH,$W7&amp;$AA7&amp;FG$4,db!$AF:$AF)</f>
        <v>0</v>
      </c>
      <c r="FH7" s="73">
        <f>SUMIF(db!$AH:$AH,$W7&amp;$AA7&amp;FH$4,db!$AF:$AF)</f>
        <v>0</v>
      </c>
    </row>
    <row r="8" spans="22:164" ht="15.75" x14ac:dyDescent="0.25">
      <c r="V8" s="110">
        <f t="shared" ca="1" si="0"/>
        <v>46148</v>
      </c>
      <c r="W8" s="108" t="s">
        <v>160</v>
      </c>
      <c r="AA8" s="93" t="str">
        <f>Data!G7</f>
        <v>Casualty Company</v>
      </c>
      <c r="AB8" s="102"/>
      <c r="AC8" s="103"/>
      <c r="AD8" s="102"/>
      <c r="AE8" s="104"/>
      <c r="AF8" s="69"/>
      <c r="AG8" s="70">
        <f>SUMIF(db!$AH:$AH,$W8&amp;$AA8&amp;AG$4,db!$AF:$AF)</f>
        <v>0</v>
      </c>
      <c r="AH8" s="72">
        <f>SUMIF(db!$AH:$AH,$W8&amp;$AA8&amp;AH$4,db!$AF:$AF)</f>
        <v>0</v>
      </c>
      <c r="AI8" s="70">
        <f>SUMIF(db!$AH:$AH,$W8&amp;$AA8&amp;AI$4,db!$AF:$AF)</f>
        <v>0</v>
      </c>
      <c r="AJ8" s="72">
        <f>SUMIF(db!$AH:$AH,$W8&amp;$AA8&amp;AJ$4,db!$AF:$AF)</f>
        <v>0</v>
      </c>
      <c r="AK8" s="70">
        <f>SUMIF(db!$AH:$AH,$W8&amp;$AA8&amp;AK$4,db!$AF:$AF)</f>
        <v>0</v>
      </c>
      <c r="AL8" s="72">
        <f>SUMIF(db!$AH:$AH,$W8&amp;$AA8&amp;AL$4,db!$AF:$AF)</f>
        <v>0</v>
      </c>
      <c r="AM8" s="70">
        <f>SUMIF(db!$AH:$AH,$W8&amp;$AA8&amp;AM$4,db!$AF:$AF)</f>
        <v>0</v>
      </c>
      <c r="AN8" s="72">
        <f>SUMIF(db!$AH:$AH,$W8&amp;$AA8&amp;AN$4,db!$AF:$AF)</f>
        <v>0</v>
      </c>
      <c r="AO8" s="70">
        <f>SUMIF(db!$AH:$AH,$W8&amp;$AA8&amp;AO$4,db!$AF:$AF)</f>
        <v>0</v>
      </c>
      <c r="AP8" s="72">
        <f>SUMIF(db!$AH:$AH,$W8&amp;$AA8&amp;AP$4,db!$AF:$AF)</f>
        <v>0</v>
      </c>
      <c r="AQ8" s="70">
        <f>SUMIF(db!$AH:$AH,$W8&amp;$AA8&amp;AQ$4,db!$AF:$AF)</f>
        <v>0</v>
      </c>
      <c r="AR8" s="72">
        <f>SUMIF(db!$AH:$AH,$W8&amp;$AA8&amp;AR$4,db!$AF:$AF)</f>
        <v>0</v>
      </c>
      <c r="AS8" s="70">
        <f>SUMIF(db!$AH:$AH,$W8&amp;$AA8&amp;AS$4,db!$AF:$AF)</f>
        <v>0</v>
      </c>
      <c r="AT8" s="72">
        <f>SUMIF(db!$AH:$AH,$W8&amp;$AA8&amp;AT$4,db!$AF:$AF)</f>
        <v>0</v>
      </c>
      <c r="AU8" s="70">
        <f>SUMIF(db!$AH:$AH,$W8&amp;$AA8&amp;AU$4,db!$AF:$AF)</f>
        <v>0</v>
      </c>
      <c r="AV8" s="72">
        <f>SUMIF(db!$AH:$AH,$W8&amp;$AA8&amp;AV$4,db!$AF:$AF)</f>
        <v>0</v>
      </c>
      <c r="AW8" s="70">
        <f>SUMIF(db!$AH:$AH,$W8&amp;$AA8&amp;AW$4,db!$AF:$AF)</f>
        <v>0</v>
      </c>
      <c r="AX8" s="72">
        <f>SUMIF(db!$AH:$AH,$W8&amp;$AA8&amp;AX$4,db!$AF:$AF)</f>
        <v>0</v>
      </c>
      <c r="AY8" s="70">
        <f>SUMIF(db!$AH:$AH,$W8&amp;$AA8&amp;AY$4,db!$AF:$AF)</f>
        <v>0</v>
      </c>
      <c r="AZ8" s="72">
        <f>SUMIF(db!$AH:$AH,$W8&amp;$AA8&amp;AZ$4,db!$AF:$AF)</f>
        <v>0</v>
      </c>
      <c r="BA8" s="70">
        <f>SUMIF(db!$AH:$AH,$W8&amp;$AA8&amp;BA$4,db!$AF:$AF)</f>
        <v>0</v>
      </c>
      <c r="BB8" s="72">
        <f>SUMIF(db!$AH:$AH,$W8&amp;$AA8&amp;BB$4,db!$AF:$AF)</f>
        <v>0</v>
      </c>
      <c r="BC8" s="70">
        <f>SUMIF(db!$AH:$AH,$W8&amp;$AA8&amp;BC$4,db!$AF:$AF)</f>
        <v>0</v>
      </c>
      <c r="BD8" s="72">
        <f>SUMIF(db!$AH:$AH,$W8&amp;$AA8&amp;BD$4,db!$AF:$AF)</f>
        <v>0</v>
      </c>
      <c r="BE8" s="70">
        <f>SUMIF(db!$AH:$AH,$W8&amp;$AA8&amp;BE$4,db!$AF:$AF)</f>
        <v>0</v>
      </c>
      <c r="BF8" s="72">
        <f>SUMIF(db!$AH:$AH,$W8&amp;$AA8&amp;BF$4,db!$AF:$AF)</f>
        <v>0</v>
      </c>
      <c r="BG8" s="70">
        <f>SUMIF(db!$AH:$AH,$W8&amp;$AA8&amp;BG$4,db!$AF:$AF)</f>
        <v>0</v>
      </c>
      <c r="BH8" s="72">
        <f>SUMIF(db!$AH:$AH,$W8&amp;$AA8&amp;BH$4,db!$AF:$AF)</f>
        <v>0</v>
      </c>
      <c r="BI8" s="70">
        <f>SUMIF(db!$AH:$AH,$W8&amp;$AA8&amp;BI$4,db!$AF:$AF)</f>
        <v>2000</v>
      </c>
      <c r="BJ8" s="72">
        <f>SUMIF(db!$AH:$AH,$W8&amp;$AA8&amp;BJ$4,db!$AF:$AF)</f>
        <v>0</v>
      </c>
      <c r="BK8" s="70">
        <f>SUMIF(db!$AH:$AH,$W8&amp;$AA8&amp;BK$4,db!$AF:$AF)</f>
        <v>0</v>
      </c>
      <c r="BL8" s="72">
        <f>SUMIF(db!$AH:$AH,$W8&amp;$AA8&amp;BL$4,db!$AF:$AF)</f>
        <v>0</v>
      </c>
      <c r="BM8" s="70">
        <f>SUMIF(db!$AH:$AH,$W8&amp;$AA8&amp;BM$4,db!$AF:$AF)</f>
        <v>0</v>
      </c>
      <c r="BN8" s="72">
        <f>SUMIF(db!$AH:$AH,$W8&amp;$AA8&amp;BN$4,db!$AF:$AF)</f>
        <v>0</v>
      </c>
      <c r="BO8" s="70">
        <f>SUMIF(db!$AH:$AH,$W8&amp;$AA8&amp;BO$4,db!$AF:$AF)</f>
        <v>0</v>
      </c>
      <c r="BP8" s="72">
        <f>SUMIF(db!$AH:$AH,$W8&amp;$AA8&amp;BP$4,db!$AF:$AF)</f>
        <v>0</v>
      </c>
      <c r="BQ8" s="70">
        <f>SUMIF(db!$AH:$AH,$W8&amp;$AA8&amp;BQ$4,db!$AF:$AF)</f>
        <v>0</v>
      </c>
      <c r="BR8" s="72">
        <f>SUMIF(db!$AH:$AH,$W8&amp;$AA8&amp;BR$4,db!$AF:$AF)</f>
        <v>0</v>
      </c>
      <c r="BS8" s="70">
        <f>SUMIF(db!$AH:$AH,$W8&amp;$AA8&amp;BS$4,db!$AF:$AF)</f>
        <v>0</v>
      </c>
      <c r="BT8" s="72">
        <f>SUMIF(db!$AH:$AH,$W8&amp;$AA8&amp;BT$4,db!$AF:$AF)</f>
        <v>0</v>
      </c>
      <c r="BU8" s="70">
        <f>SUMIF(db!$AH:$AH,$W8&amp;$AA8&amp;BU$4,db!$AF:$AF)</f>
        <v>0</v>
      </c>
      <c r="BV8" s="72">
        <f>SUMIF(db!$AH:$AH,$W8&amp;$AA8&amp;BV$4,db!$AF:$AF)</f>
        <v>0</v>
      </c>
      <c r="BW8" s="70">
        <f>SUMIF(db!$AH:$AH,$W8&amp;$AA8&amp;BW$4,db!$AF:$AF)</f>
        <v>0</v>
      </c>
      <c r="BX8" s="72">
        <f>SUMIF(db!$AH:$AH,$W8&amp;$AA8&amp;BX$4,db!$AF:$AF)</f>
        <v>0</v>
      </c>
      <c r="BY8" s="70">
        <f>SUMIF(db!$AH:$AH,$W8&amp;$AA8&amp;BY$4,db!$AF:$AF)</f>
        <v>0</v>
      </c>
      <c r="BZ8" s="72">
        <f>SUMIF(db!$AH:$AH,$W8&amp;$AA8&amp;BZ$4,db!$AF:$AF)</f>
        <v>0</v>
      </c>
      <c r="CA8" s="70">
        <f>SUMIF(db!$AH:$AH,$W8&amp;$AA8&amp;CA$4,db!$AF:$AF)</f>
        <v>0</v>
      </c>
      <c r="CB8" s="72">
        <f>SUMIF(db!$AH:$AH,$W8&amp;$AA8&amp;CB$4,db!$AF:$AF)</f>
        <v>0</v>
      </c>
      <c r="CC8" s="70">
        <f>SUMIF(db!$AH:$AH,$W8&amp;$AA8&amp;CC$4,db!$AF:$AF)</f>
        <v>0</v>
      </c>
      <c r="CD8" s="72">
        <f>SUMIF(db!$AH:$AH,$W8&amp;$AA8&amp;CD$4,db!$AF:$AF)</f>
        <v>0</v>
      </c>
      <c r="CE8" s="70">
        <f>SUMIF(db!$AH:$AH,$W8&amp;$AA8&amp;CE$4,db!$AF:$AF)</f>
        <v>0</v>
      </c>
      <c r="CF8" s="72">
        <f>SUMIF(db!$AH:$AH,$W8&amp;$AA8&amp;CF$4,db!$AF:$AF)</f>
        <v>0</v>
      </c>
      <c r="CG8" s="70">
        <f>SUMIF(db!$AH:$AH,$W8&amp;$AA8&amp;CG$4,db!$AF:$AF)</f>
        <v>0</v>
      </c>
      <c r="CH8" s="72">
        <f>SUMIF(db!$AH:$AH,$W8&amp;$AA8&amp;CH$4,db!$AF:$AF)</f>
        <v>0</v>
      </c>
      <c r="CI8" s="70">
        <f>SUMIF(db!$AH:$AH,$W8&amp;$AA8&amp;CI$4,db!$AF:$AF)</f>
        <v>0</v>
      </c>
      <c r="CJ8" s="72">
        <f>SUMIF(db!$AH:$AH,$W8&amp;$AA8&amp;CJ$4,db!$AF:$AF)</f>
        <v>0</v>
      </c>
      <c r="CK8" s="70">
        <f>SUMIF(db!$AH:$AH,$W8&amp;$AA8&amp;CK$4,db!$AF:$AF)</f>
        <v>0</v>
      </c>
      <c r="CL8" s="72">
        <f>SUMIF(db!$AH:$AH,$W8&amp;$AA8&amp;CL$4,db!$AF:$AF)</f>
        <v>0</v>
      </c>
      <c r="CM8" s="70">
        <f>SUMIF(db!$AH:$AH,$W8&amp;$AA8&amp;CM$4,db!$AF:$AF)</f>
        <v>0</v>
      </c>
      <c r="CN8" s="72">
        <f>SUMIF(db!$AH:$AH,$W8&amp;$AA8&amp;CN$4,db!$AF:$AF)</f>
        <v>0</v>
      </c>
      <c r="CO8" s="70">
        <f>SUMIF(db!$AH:$AH,$W8&amp;$AA8&amp;CO$4,db!$AF:$AF)</f>
        <v>0</v>
      </c>
      <c r="CP8" s="72">
        <f>SUMIF(db!$AH:$AH,$W8&amp;$AA8&amp;CP$4,db!$AF:$AF)</f>
        <v>0</v>
      </c>
      <c r="CQ8" s="70">
        <f>SUMIF(db!$AH:$AH,$W8&amp;$AA8&amp;CQ$4,db!$AF:$AF)</f>
        <v>0</v>
      </c>
      <c r="CR8" s="72">
        <f>SUMIF(db!$AH:$AH,$W8&amp;$AA8&amp;CR$4,db!$AF:$AF)</f>
        <v>0</v>
      </c>
      <c r="CS8" s="70">
        <f>SUMIF(db!$AH:$AH,$W8&amp;$AA8&amp;CS$4,db!$AF:$AF)</f>
        <v>0</v>
      </c>
      <c r="CT8" s="72">
        <f>SUMIF(db!$AH:$AH,$W8&amp;$AA8&amp;CT$4,db!$AF:$AF)</f>
        <v>0</v>
      </c>
      <c r="CU8" s="70">
        <f>SUMIF(db!$AH:$AH,$W8&amp;$AA8&amp;CU$4,db!$AF:$AF)</f>
        <v>0</v>
      </c>
      <c r="CV8" s="72">
        <f>SUMIF(db!$AH:$AH,$W8&amp;$AA8&amp;CV$4,db!$AF:$AF)</f>
        <v>0</v>
      </c>
      <c r="CW8" s="70">
        <f>SUMIF(db!$AH:$AH,$W8&amp;$AA8&amp;CW$4,db!$AF:$AF)</f>
        <v>0</v>
      </c>
      <c r="CX8" s="72">
        <f>SUMIF(db!$AH:$AH,$W8&amp;$AA8&amp;CX$4,db!$AF:$AF)</f>
        <v>0</v>
      </c>
      <c r="CY8" s="70">
        <f>SUMIF(db!$AH:$AH,$W8&amp;$AA8&amp;CY$4,db!$AF:$AF)</f>
        <v>0</v>
      </c>
      <c r="CZ8" s="72">
        <f>SUMIF(db!$AH:$AH,$W8&amp;$AA8&amp;CZ$4,db!$AF:$AF)</f>
        <v>0</v>
      </c>
      <c r="DA8" s="70">
        <f>SUMIF(db!$AH:$AH,$W8&amp;$AA8&amp;DA$4,db!$AF:$AF)</f>
        <v>0</v>
      </c>
      <c r="DB8" s="72">
        <f>SUMIF(db!$AH:$AH,$W8&amp;$AA8&amp;DB$4,db!$AF:$AF)</f>
        <v>0</v>
      </c>
      <c r="DC8" s="70">
        <f>SUMIF(db!$AH:$AH,$W8&amp;$AA8&amp;DC$4,db!$AF:$AF)</f>
        <v>0</v>
      </c>
      <c r="DD8" s="72">
        <f>SUMIF(db!$AH:$AH,$W8&amp;$AA8&amp;DD$4,db!$AF:$AF)</f>
        <v>0</v>
      </c>
      <c r="DE8" s="70">
        <f>SUMIF(db!$AH:$AH,$W8&amp;$AA8&amp;DE$4,db!$AF:$AF)</f>
        <v>0</v>
      </c>
      <c r="DF8" s="72">
        <f>SUMIF(db!$AH:$AH,$W8&amp;$AA8&amp;DF$4,db!$AF:$AF)</f>
        <v>0</v>
      </c>
      <c r="DG8" s="70">
        <f>SUMIF(db!$AH:$AH,$W8&amp;$AA8&amp;DG$4,db!$AF:$AF)</f>
        <v>0</v>
      </c>
      <c r="DH8" s="72">
        <f>SUMIF(db!$AH:$AH,$W8&amp;$AA8&amp;DH$4,db!$AF:$AF)</f>
        <v>0</v>
      </c>
      <c r="DI8" s="70">
        <f>SUMIF(db!$AH:$AH,$W8&amp;$AA8&amp;DI$4,db!$AF:$AF)</f>
        <v>0</v>
      </c>
      <c r="DJ8" s="72">
        <f>SUMIF(db!$AH:$AH,$W8&amp;$AA8&amp;DJ$4,db!$AF:$AF)</f>
        <v>0</v>
      </c>
      <c r="DK8" s="70">
        <f>SUMIF(db!$AH:$AH,$W8&amp;$AA8&amp;DK$4,db!$AF:$AF)</f>
        <v>0</v>
      </c>
      <c r="DL8" s="72">
        <f>SUMIF(db!$AH:$AH,$W8&amp;$AA8&amp;DL$4,db!$AF:$AF)</f>
        <v>0</v>
      </c>
      <c r="DM8" s="70">
        <f>SUMIF(db!$AH:$AH,$W8&amp;$AA8&amp;DM$4,db!$AF:$AF)</f>
        <v>0</v>
      </c>
      <c r="DN8" s="72">
        <f>SUMIF(db!$AH:$AH,$W8&amp;$AA8&amp;DN$4,db!$AF:$AF)</f>
        <v>0</v>
      </c>
      <c r="DO8" s="70">
        <f>SUMIF(db!$AH:$AH,$W8&amp;$AA8&amp;DO$4,db!$AF:$AF)</f>
        <v>0</v>
      </c>
      <c r="DP8" s="72">
        <f>SUMIF(db!$AH:$AH,$W8&amp;$AA8&amp;DP$4,db!$AF:$AF)</f>
        <v>0</v>
      </c>
      <c r="DQ8" s="70">
        <f>SUMIF(db!$AH:$AH,$W8&amp;$AA8&amp;DQ$4,db!$AF:$AF)</f>
        <v>0</v>
      </c>
      <c r="DR8" s="72">
        <f>SUMIF(db!$AH:$AH,$W8&amp;$AA8&amp;DR$4,db!$AF:$AF)</f>
        <v>0</v>
      </c>
      <c r="DS8" s="70">
        <f>SUMIF(db!$AH:$AH,$W8&amp;$AA8&amp;DS$4,db!$AF:$AF)</f>
        <v>0</v>
      </c>
      <c r="DT8" s="72">
        <f>SUMIF(db!$AH:$AH,$W8&amp;$AA8&amp;DT$4,db!$AF:$AF)</f>
        <v>0</v>
      </c>
      <c r="DU8" s="70">
        <f>SUMIF(db!$AH:$AH,$W8&amp;$AA8&amp;DU$4,db!$AF:$AF)</f>
        <v>0</v>
      </c>
      <c r="DV8" s="72">
        <f>SUMIF(db!$AH:$AH,$W8&amp;$AA8&amp;DV$4,db!$AF:$AF)</f>
        <v>0</v>
      </c>
      <c r="DW8" s="70">
        <f>SUMIF(db!$AH:$AH,$W8&amp;$AA8&amp;DW$4,db!$AF:$AF)</f>
        <v>0</v>
      </c>
      <c r="DX8" s="72">
        <f>SUMIF(db!$AH:$AH,$W8&amp;$AA8&amp;DX$4,db!$AF:$AF)</f>
        <v>0</v>
      </c>
      <c r="DY8" s="70">
        <f>SUMIF(db!$AH:$AH,$W8&amp;$AA8&amp;DY$4,db!$AF:$AF)</f>
        <v>0</v>
      </c>
      <c r="DZ8" s="72">
        <f>SUMIF(db!$AH:$AH,$W8&amp;$AA8&amp;DZ$4,db!$AF:$AF)</f>
        <v>0</v>
      </c>
      <c r="EA8" s="70">
        <f>SUMIF(db!$AH:$AH,$W8&amp;$AA8&amp;EA$4,db!$AF:$AF)</f>
        <v>0</v>
      </c>
      <c r="EB8" s="72">
        <f>SUMIF(db!$AH:$AH,$W8&amp;$AA8&amp;EB$4,db!$AF:$AF)</f>
        <v>0</v>
      </c>
      <c r="EC8" s="70">
        <f>SUMIF(db!$AH:$AH,$W8&amp;$AA8&amp;EC$4,db!$AF:$AF)</f>
        <v>0</v>
      </c>
      <c r="ED8" s="72">
        <f>SUMIF(db!$AH:$AH,$W8&amp;$AA8&amp;ED$4,db!$AF:$AF)</f>
        <v>0</v>
      </c>
      <c r="EE8" s="70">
        <f>SUMIF(db!$AH:$AH,$W8&amp;$AA8&amp;EE$4,db!$AF:$AF)</f>
        <v>0</v>
      </c>
      <c r="EF8" s="72">
        <f>SUMIF(db!$AH:$AH,$W8&amp;$AA8&amp;EF$4,db!$AF:$AF)</f>
        <v>0</v>
      </c>
      <c r="EG8" s="70">
        <f>SUMIF(db!$AH:$AH,$W8&amp;$AA8&amp;EG$4,db!$AF:$AF)</f>
        <v>0</v>
      </c>
      <c r="EH8" s="72">
        <f>SUMIF(db!$AH:$AH,$W8&amp;$AA8&amp;EH$4,db!$AF:$AF)</f>
        <v>0</v>
      </c>
      <c r="EI8" s="70">
        <f>SUMIF(db!$AH:$AH,$W8&amp;$AA8&amp;EI$4,db!$AF:$AF)</f>
        <v>0</v>
      </c>
      <c r="EJ8" s="72">
        <f>SUMIF(db!$AH:$AH,$W8&amp;$AA8&amp;EJ$4,db!$AF:$AF)</f>
        <v>0</v>
      </c>
      <c r="EK8" s="70">
        <f>SUMIF(db!$AH:$AH,$W8&amp;$AA8&amp;EK$4,db!$AF:$AF)</f>
        <v>0</v>
      </c>
      <c r="EL8" s="72">
        <f>SUMIF(db!$AH:$AH,$W8&amp;$AA8&amp;EL$4,db!$AF:$AF)</f>
        <v>0</v>
      </c>
      <c r="EM8" s="70">
        <f>SUMIF(db!$AH:$AH,$W8&amp;$AA8&amp;EM$4,db!$AF:$AF)</f>
        <v>0</v>
      </c>
      <c r="EN8" s="72">
        <f>SUMIF(db!$AH:$AH,$W8&amp;$AA8&amp;EN$4,db!$AF:$AF)</f>
        <v>0</v>
      </c>
      <c r="EO8" s="70">
        <f>SUMIF(db!$AH:$AH,$W8&amp;$AA8&amp;EO$4,db!$AF:$AF)</f>
        <v>0</v>
      </c>
      <c r="EP8" s="72">
        <f>SUMIF(db!$AH:$AH,$W8&amp;$AA8&amp;EP$4,db!$AF:$AF)</f>
        <v>0</v>
      </c>
      <c r="EQ8" s="70">
        <f>SUMIF(db!$AH:$AH,$W8&amp;$AA8&amp;EQ$4,db!$AF:$AF)</f>
        <v>0</v>
      </c>
      <c r="ER8" s="72">
        <f>SUMIF(db!$AH:$AH,$W8&amp;$AA8&amp;ER$4,db!$AF:$AF)</f>
        <v>0</v>
      </c>
      <c r="ES8" s="70">
        <f>SUMIF(db!$AH:$AH,$W8&amp;$AA8&amp;ES$4,db!$AF:$AF)</f>
        <v>0</v>
      </c>
      <c r="ET8" s="72">
        <f>SUMIF(db!$AH:$AH,$W8&amp;$AA8&amp;ET$4,db!$AF:$AF)</f>
        <v>0</v>
      </c>
      <c r="EU8" s="70">
        <f>SUMIF(db!$AH:$AH,$W8&amp;$AA8&amp;EU$4,db!$AF:$AF)</f>
        <v>0</v>
      </c>
      <c r="EV8" s="72">
        <f>SUMIF(db!$AH:$AH,$W8&amp;$AA8&amp;EV$4,db!$AF:$AF)</f>
        <v>0</v>
      </c>
      <c r="EW8" s="70">
        <f>SUMIF(db!$AH:$AH,$W8&amp;$AA8&amp;EW$4,db!$AF:$AF)</f>
        <v>0</v>
      </c>
      <c r="EX8" s="72">
        <f>SUMIF(db!$AH:$AH,$W8&amp;$AA8&amp;EX$4,db!$AF:$AF)</f>
        <v>0</v>
      </c>
      <c r="EY8" s="70">
        <f>SUMIF(db!$AH:$AH,$W8&amp;$AA8&amp;EY$4,db!$AF:$AF)</f>
        <v>0</v>
      </c>
      <c r="EZ8" s="72">
        <f>SUMIF(db!$AH:$AH,$W8&amp;$AA8&amp;EZ$4,db!$AF:$AF)</f>
        <v>0</v>
      </c>
      <c r="FA8" s="70">
        <f>SUMIF(db!$AH:$AH,$W8&amp;$AA8&amp;FA$4,db!$AF:$AF)</f>
        <v>0</v>
      </c>
      <c r="FB8" s="72">
        <f>SUMIF(db!$AH:$AH,$W8&amp;$AA8&amp;FB$4,db!$AF:$AF)</f>
        <v>0</v>
      </c>
      <c r="FC8" s="70">
        <f>SUMIF(db!$AH:$AH,$W8&amp;$AA8&amp;FC$4,db!$AF:$AF)</f>
        <v>0</v>
      </c>
      <c r="FD8" s="72">
        <f>SUMIF(db!$AH:$AH,$W8&amp;$AA8&amp;FD$4,db!$AF:$AF)</f>
        <v>0</v>
      </c>
      <c r="FE8" s="70">
        <f>SUMIF(db!$AH:$AH,$W8&amp;$AA8&amp;FE$4,db!$AF:$AF)</f>
        <v>0</v>
      </c>
      <c r="FF8" s="72">
        <f>SUMIF(db!$AH:$AH,$W8&amp;$AA8&amp;FF$4,db!$AF:$AF)</f>
        <v>0</v>
      </c>
      <c r="FG8" s="70">
        <f>SUMIF(db!$AH:$AH,$W8&amp;$AA8&amp;FG$4,db!$AF:$AF)</f>
        <v>0</v>
      </c>
      <c r="FH8" s="72">
        <f>SUMIF(db!$AH:$AH,$W8&amp;$AA8&amp;FH$4,db!$AF:$AF)</f>
        <v>0</v>
      </c>
    </row>
    <row r="9" spans="22:164" ht="15.75" x14ac:dyDescent="0.25">
      <c r="V9" s="110">
        <f t="shared" ca="1" si="0"/>
        <v>46148</v>
      </c>
      <c r="W9" s="108" t="s">
        <v>160</v>
      </c>
      <c r="AA9" s="93" t="str">
        <f>Data!G8</f>
        <v>Blue Cross</v>
      </c>
      <c r="AB9" s="105"/>
      <c r="AC9" s="106"/>
      <c r="AD9" s="105"/>
      <c r="AE9" s="107"/>
      <c r="AF9" s="69"/>
      <c r="AG9" s="71">
        <f>SUMIF(db!$AH:$AH,$W9&amp;$AA9&amp;AG$4,db!$AF:$AF)</f>
        <v>0</v>
      </c>
      <c r="AH9" s="73">
        <f>SUMIF(db!$AH:$AH,$W9&amp;$AA9&amp;AH$4,db!$AF:$AF)</f>
        <v>0</v>
      </c>
      <c r="AI9" s="71">
        <f>SUMIF(db!$AH:$AH,$W9&amp;$AA9&amp;AI$4,db!$AF:$AF)</f>
        <v>0</v>
      </c>
      <c r="AJ9" s="73">
        <f>SUMIF(db!$AH:$AH,$W9&amp;$AA9&amp;AJ$4,db!$AF:$AF)</f>
        <v>0</v>
      </c>
      <c r="AK9" s="71">
        <f>SUMIF(db!$AH:$AH,$W9&amp;$AA9&amp;AK$4,db!$AF:$AF)</f>
        <v>800</v>
      </c>
      <c r="AL9" s="73">
        <f>SUMIF(db!$AH:$AH,$W9&amp;$AA9&amp;AL$4,db!$AF:$AF)</f>
        <v>0</v>
      </c>
      <c r="AM9" s="71">
        <f>SUMIF(db!$AH:$AH,$W9&amp;$AA9&amp;AM$4,db!$AF:$AF)</f>
        <v>0</v>
      </c>
      <c r="AN9" s="73">
        <f>SUMIF(db!$AH:$AH,$W9&amp;$AA9&amp;AN$4,db!$AF:$AF)</f>
        <v>0</v>
      </c>
      <c r="AO9" s="71">
        <f>SUMIF(db!$AH:$AH,$W9&amp;$AA9&amp;AO$4,db!$AF:$AF)</f>
        <v>0</v>
      </c>
      <c r="AP9" s="73">
        <f>SUMIF(db!$AH:$AH,$W9&amp;$AA9&amp;AP$4,db!$AF:$AF)</f>
        <v>0</v>
      </c>
      <c r="AQ9" s="71">
        <f>SUMIF(db!$AH:$AH,$W9&amp;$AA9&amp;AQ$4,db!$AF:$AF)</f>
        <v>0</v>
      </c>
      <c r="AR9" s="73">
        <f>SUMIF(db!$AH:$AH,$W9&amp;$AA9&amp;AR$4,db!$AF:$AF)</f>
        <v>0</v>
      </c>
      <c r="AS9" s="71">
        <f>SUMIF(db!$AH:$AH,$W9&amp;$AA9&amp;AS$4,db!$AF:$AF)</f>
        <v>0</v>
      </c>
      <c r="AT9" s="73">
        <f>SUMIF(db!$AH:$AH,$W9&amp;$AA9&amp;AT$4,db!$AF:$AF)</f>
        <v>0</v>
      </c>
      <c r="AU9" s="71">
        <f>SUMIF(db!$AH:$AH,$W9&amp;$AA9&amp;AU$4,db!$AF:$AF)</f>
        <v>0</v>
      </c>
      <c r="AV9" s="73">
        <f>SUMIF(db!$AH:$AH,$W9&amp;$AA9&amp;AV$4,db!$AF:$AF)</f>
        <v>0</v>
      </c>
      <c r="AW9" s="71">
        <f>SUMIF(db!$AH:$AH,$W9&amp;$AA9&amp;AW$4,db!$AF:$AF)</f>
        <v>0</v>
      </c>
      <c r="AX9" s="73">
        <f>SUMIF(db!$AH:$AH,$W9&amp;$AA9&amp;AX$4,db!$AF:$AF)</f>
        <v>0</v>
      </c>
      <c r="AY9" s="71">
        <f>SUMIF(db!$AH:$AH,$W9&amp;$AA9&amp;AY$4,db!$AF:$AF)</f>
        <v>0</v>
      </c>
      <c r="AZ9" s="73">
        <f>SUMIF(db!$AH:$AH,$W9&amp;$AA9&amp;AZ$4,db!$AF:$AF)</f>
        <v>0</v>
      </c>
      <c r="BA9" s="71">
        <f>SUMIF(db!$AH:$AH,$W9&amp;$AA9&amp;BA$4,db!$AF:$AF)</f>
        <v>0</v>
      </c>
      <c r="BB9" s="73">
        <f>SUMIF(db!$AH:$AH,$W9&amp;$AA9&amp;BB$4,db!$AF:$AF)</f>
        <v>0</v>
      </c>
      <c r="BC9" s="71">
        <f>SUMIF(db!$AH:$AH,$W9&amp;$AA9&amp;BC$4,db!$AF:$AF)</f>
        <v>0</v>
      </c>
      <c r="BD9" s="73">
        <f>SUMIF(db!$AH:$AH,$W9&amp;$AA9&amp;BD$4,db!$AF:$AF)</f>
        <v>0</v>
      </c>
      <c r="BE9" s="71">
        <f>SUMIF(db!$AH:$AH,$W9&amp;$AA9&amp;BE$4,db!$AF:$AF)</f>
        <v>0</v>
      </c>
      <c r="BF9" s="73">
        <f>SUMIF(db!$AH:$AH,$W9&amp;$AA9&amp;BF$4,db!$AF:$AF)</f>
        <v>0</v>
      </c>
      <c r="BG9" s="71">
        <f>SUMIF(db!$AH:$AH,$W9&amp;$AA9&amp;BG$4,db!$AF:$AF)</f>
        <v>0</v>
      </c>
      <c r="BH9" s="73">
        <f>SUMIF(db!$AH:$AH,$W9&amp;$AA9&amp;BH$4,db!$AF:$AF)</f>
        <v>0</v>
      </c>
      <c r="BI9" s="71">
        <f>SUMIF(db!$AH:$AH,$W9&amp;$AA9&amp;BI$4,db!$AF:$AF)</f>
        <v>0</v>
      </c>
      <c r="BJ9" s="73">
        <f>SUMIF(db!$AH:$AH,$W9&amp;$AA9&amp;BJ$4,db!$AF:$AF)</f>
        <v>0</v>
      </c>
      <c r="BK9" s="71">
        <f>SUMIF(db!$AH:$AH,$W9&amp;$AA9&amp;BK$4,db!$AF:$AF)</f>
        <v>0</v>
      </c>
      <c r="BL9" s="73">
        <f>SUMIF(db!$AH:$AH,$W9&amp;$AA9&amp;BL$4,db!$AF:$AF)</f>
        <v>0</v>
      </c>
      <c r="BM9" s="71">
        <f>SUMIF(db!$AH:$AH,$W9&amp;$AA9&amp;BM$4,db!$AF:$AF)</f>
        <v>0</v>
      </c>
      <c r="BN9" s="73">
        <f>SUMIF(db!$AH:$AH,$W9&amp;$AA9&amp;BN$4,db!$AF:$AF)</f>
        <v>0</v>
      </c>
      <c r="BO9" s="71">
        <f>SUMIF(db!$AH:$AH,$W9&amp;$AA9&amp;BO$4,db!$AF:$AF)</f>
        <v>0</v>
      </c>
      <c r="BP9" s="73">
        <f>SUMIF(db!$AH:$AH,$W9&amp;$AA9&amp;BP$4,db!$AF:$AF)</f>
        <v>0</v>
      </c>
      <c r="BQ9" s="71">
        <f>SUMIF(db!$AH:$AH,$W9&amp;$AA9&amp;BQ$4,db!$AF:$AF)</f>
        <v>0</v>
      </c>
      <c r="BR9" s="73">
        <f>SUMIF(db!$AH:$AH,$W9&amp;$AA9&amp;BR$4,db!$AF:$AF)</f>
        <v>0</v>
      </c>
      <c r="BS9" s="71">
        <f>SUMIF(db!$AH:$AH,$W9&amp;$AA9&amp;BS$4,db!$AF:$AF)</f>
        <v>0</v>
      </c>
      <c r="BT9" s="73">
        <f>SUMIF(db!$AH:$AH,$W9&amp;$AA9&amp;BT$4,db!$AF:$AF)</f>
        <v>0</v>
      </c>
      <c r="BU9" s="71">
        <f>SUMIF(db!$AH:$AH,$W9&amp;$AA9&amp;BU$4,db!$AF:$AF)</f>
        <v>0</v>
      </c>
      <c r="BV9" s="73">
        <f>SUMIF(db!$AH:$AH,$W9&amp;$AA9&amp;BV$4,db!$AF:$AF)</f>
        <v>0</v>
      </c>
      <c r="BW9" s="71">
        <f>SUMIF(db!$AH:$AH,$W9&amp;$AA9&amp;BW$4,db!$AF:$AF)</f>
        <v>0</v>
      </c>
      <c r="BX9" s="73">
        <f>SUMIF(db!$AH:$AH,$W9&amp;$AA9&amp;BX$4,db!$AF:$AF)</f>
        <v>0</v>
      </c>
      <c r="BY9" s="71">
        <f>SUMIF(db!$AH:$AH,$W9&amp;$AA9&amp;BY$4,db!$AF:$AF)</f>
        <v>0</v>
      </c>
      <c r="BZ9" s="73">
        <f>SUMIF(db!$AH:$AH,$W9&amp;$AA9&amp;BZ$4,db!$AF:$AF)</f>
        <v>0</v>
      </c>
      <c r="CA9" s="71">
        <f>SUMIF(db!$AH:$AH,$W9&amp;$AA9&amp;CA$4,db!$AF:$AF)</f>
        <v>0</v>
      </c>
      <c r="CB9" s="73">
        <f>SUMIF(db!$AH:$AH,$W9&amp;$AA9&amp;CB$4,db!$AF:$AF)</f>
        <v>0</v>
      </c>
      <c r="CC9" s="71">
        <f>SUMIF(db!$AH:$AH,$W9&amp;$AA9&amp;CC$4,db!$AF:$AF)</f>
        <v>0</v>
      </c>
      <c r="CD9" s="73">
        <f>SUMIF(db!$AH:$AH,$W9&amp;$AA9&amp;CD$4,db!$AF:$AF)</f>
        <v>0</v>
      </c>
      <c r="CE9" s="71">
        <f>SUMIF(db!$AH:$AH,$W9&amp;$AA9&amp;CE$4,db!$AF:$AF)</f>
        <v>0</v>
      </c>
      <c r="CF9" s="73">
        <f>SUMIF(db!$AH:$AH,$W9&amp;$AA9&amp;CF$4,db!$AF:$AF)</f>
        <v>0</v>
      </c>
      <c r="CG9" s="71">
        <f>SUMIF(db!$AH:$AH,$W9&amp;$AA9&amp;CG$4,db!$AF:$AF)</f>
        <v>0</v>
      </c>
      <c r="CH9" s="73">
        <f>SUMIF(db!$AH:$AH,$W9&amp;$AA9&amp;CH$4,db!$AF:$AF)</f>
        <v>0</v>
      </c>
      <c r="CI9" s="71">
        <f>SUMIF(db!$AH:$AH,$W9&amp;$AA9&amp;CI$4,db!$AF:$AF)</f>
        <v>0</v>
      </c>
      <c r="CJ9" s="73">
        <f>SUMIF(db!$AH:$AH,$W9&amp;$AA9&amp;CJ$4,db!$AF:$AF)</f>
        <v>0</v>
      </c>
      <c r="CK9" s="71">
        <f>SUMIF(db!$AH:$AH,$W9&amp;$AA9&amp;CK$4,db!$AF:$AF)</f>
        <v>0</v>
      </c>
      <c r="CL9" s="73">
        <f>SUMIF(db!$AH:$AH,$W9&amp;$AA9&amp;CL$4,db!$AF:$AF)</f>
        <v>0</v>
      </c>
      <c r="CM9" s="71">
        <f>SUMIF(db!$AH:$AH,$W9&amp;$AA9&amp;CM$4,db!$AF:$AF)</f>
        <v>0</v>
      </c>
      <c r="CN9" s="73">
        <f>SUMIF(db!$AH:$AH,$W9&amp;$AA9&amp;CN$4,db!$AF:$AF)</f>
        <v>0</v>
      </c>
      <c r="CO9" s="71">
        <f>SUMIF(db!$AH:$AH,$W9&amp;$AA9&amp;CO$4,db!$AF:$AF)</f>
        <v>0</v>
      </c>
      <c r="CP9" s="73">
        <f>SUMIF(db!$AH:$AH,$W9&amp;$AA9&amp;CP$4,db!$AF:$AF)</f>
        <v>0</v>
      </c>
      <c r="CQ9" s="71">
        <f>SUMIF(db!$AH:$AH,$W9&amp;$AA9&amp;CQ$4,db!$AF:$AF)</f>
        <v>0</v>
      </c>
      <c r="CR9" s="73">
        <f>SUMIF(db!$AH:$AH,$W9&amp;$AA9&amp;CR$4,db!$AF:$AF)</f>
        <v>0</v>
      </c>
      <c r="CS9" s="71">
        <f>SUMIF(db!$AH:$AH,$W9&amp;$AA9&amp;CS$4,db!$AF:$AF)</f>
        <v>0</v>
      </c>
      <c r="CT9" s="73">
        <f>SUMIF(db!$AH:$AH,$W9&amp;$AA9&amp;CT$4,db!$AF:$AF)</f>
        <v>0</v>
      </c>
      <c r="CU9" s="71">
        <f>SUMIF(db!$AH:$AH,$W9&amp;$AA9&amp;CU$4,db!$AF:$AF)</f>
        <v>0</v>
      </c>
      <c r="CV9" s="73">
        <f>SUMIF(db!$AH:$AH,$W9&amp;$AA9&amp;CV$4,db!$AF:$AF)</f>
        <v>0</v>
      </c>
      <c r="CW9" s="71">
        <f>SUMIF(db!$AH:$AH,$W9&amp;$AA9&amp;CW$4,db!$AF:$AF)</f>
        <v>0</v>
      </c>
      <c r="CX9" s="73">
        <f>SUMIF(db!$AH:$AH,$W9&amp;$AA9&amp;CX$4,db!$AF:$AF)</f>
        <v>0</v>
      </c>
      <c r="CY9" s="71">
        <f>SUMIF(db!$AH:$AH,$W9&amp;$AA9&amp;CY$4,db!$AF:$AF)</f>
        <v>0</v>
      </c>
      <c r="CZ9" s="73">
        <f>SUMIF(db!$AH:$AH,$W9&amp;$AA9&amp;CZ$4,db!$AF:$AF)</f>
        <v>0</v>
      </c>
      <c r="DA9" s="71">
        <f>SUMIF(db!$AH:$AH,$W9&amp;$AA9&amp;DA$4,db!$AF:$AF)</f>
        <v>0</v>
      </c>
      <c r="DB9" s="73">
        <f>SUMIF(db!$AH:$AH,$W9&amp;$AA9&amp;DB$4,db!$AF:$AF)</f>
        <v>0</v>
      </c>
      <c r="DC9" s="71">
        <f>SUMIF(db!$AH:$AH,$W9&amp;$AA9&amp;DC$4,db!$AF:$AF)</f>
        <v>0</v>
      </c>
      <c r="DD9" s="73">
        <f>SUMIF(db!$AH:$AH,$W9&amp;$AA9&amp;DD$4,db!$AF:$AF)</f>
        <v>0</v>
      </c>
      <c r="DE9" s="71">
        <f>SUMIF(db!$AH:$AH,$W9&amp;$AA9&amp;DE$4,db!$AF:$AF)</f>
        <v>0</v>
      </c>
      <c r="DF9" s="73">
        <f>SUMIF(db!$AH:$AH,$W9&amp;$AA9&amp;DF$4,db!$AF:$AF)</f>
        <v>0</v>
      </c>
      <c r="DG9" s="71">
        <f>SUMIF(db!$AH:$AH,$W9&amp;$AA9&amp;DG$4,db!$AF:$AF)</f>
        <v>0</v>
      </c>
      <c r="DH9" s="73">
        <f>SUMIF(db!$AH:$AH,$W9&amp;$AA9&amp;DH$4,db!$AF:$AF)</f>
        <v>0</v>
      </c>
      <c r="DI9" s="71">
        <f>SUMIF(db!$AH:$AH,$W9&amp;$AA9&amp;DI$4,db!$AF:$AF)</f>
        <v>0</v>
      </c>
      <c r="DJ9" s="73">
        <f>SUMIF(db!$AH:$AH,$W9&amp;$AA9&amp;DJ$4,db!$AF:$AF)</f>
        <v>0</v>
      </c>
      <c r="DK9" s="71">
        <f>SUMIF(db!$AH:$AH,$W9&amp;$AA9&amp;DK$4,db!$AF:$AF)</f>
        <v>0</v>
      </c>
      <c r="DL9" s="73">
        <f>SUMIF(db!$AH:$AH,$W9&amp;$AA9&amp;DL$4,db!$AF:$AF)</f>
        <v>0</v>
      </c>
      <c r="DM9" s="71">
        <f>SUMIF(db!$AH:$AH,$W9&amp;$AA9&amp;DM$4,db!$AF:$AF)</f>
        <v>0</v>
      </c>
      <c r="DN9" s="73">
        <f>SUMIF(db!$AH:$AH,$W9&amp;$AA9&amp;DN$4,db!$AF:$AF)</f>
        <v>0</v>
      </c>
      <c r="DO9" s="71">
        <f>SUMIF(db!$AH:$AH,$W9&amp;$AA9&amp;DO$4,db!$AF:$AF)</f>
        <v>0</v>
      </c>
      <c r="DP9" s="73">
        <f>SUMIF(db!$AH:$AH,$W9&amp;$AA9&amp;DP$4,db!$AF:$AF)</f>
        <v>0</v>
      </c>
      <c r="DQ9" s="71">
        <f>SUMIF(db!$AH:$AH,$W9&amp;$AA9&amp;DQ$4,db!$AF:$AF)</f>
        <v>0</v>
      </c>
      <c r="DR9" s="73">
        <f>SUMIF(db!$AH:$AH,$W9&amp;$AA9&amp;DR$4,db!$AF:$AF)</f>
        <v>0</v>
      </c>
      <c r="DS9" s="71">
        <f>SUMIF(db!$AH:$AH,$W9&amp;$AA9&amp;DS$4,db!$AF:$AF)</f>
        <v>0</v>
      </c>
      <c r="DT9" s="73">
        <f>SUMIF(db!$AH:$AH,$W9&amp;$AA9&amp;DT$4,db!$AF:$AF)</f>
        <v>0</v>
      </c>
      <c r="DU9" s="71">
        <f>SUMIF(db!$AH:$AH,$W9&amp;$AA9&amp;DU$4,db!$AF:$AF)</f>
        <v>0</v>
      </c>
      <c r="DV9" s="73">
        <f>SUMIF(db!$AH:$AH,$W9&amp;$AA9&amp;DV$4,db!$AF:$AF)</f>
        <v>0</v>
      </c>
      <c r="DW9" s="71">
        <f>SUMIF(db!$AH:$AH,$W9&amp;$AA9&amp;DW$4,db!$AF:$AF)</f>
        <v>0</v>
      </c>
      <c r="DX9" s="73">
        <f>SUMIF(db!$AH:$AH,$W9&amp;$AA9&amp;DX$4,db!$AF:$AF)</f>
        <v>0</v>
      </c>
      <c r="DY9" s="71">
        <f>SUMIF(db!$AH:$AH,$W9&amp;$AA9&amp;DY$4,db!$AF:$AF)</f>
        <v>0</v>
      </c>
      <c r="DZ9" s="73">
        <f>SUMIF(db!$AH:$AH,$W9&amp;$AA9&amp;DZ$4,db!$AF:$AF)</f>
        <v>0</v>
      </c>
      <c r="EA9" s="71">
        <f>SUMIF(db!$AH:$AH,$W9&amp;$AA9&amp;EA$4,db!$AF:$AF)</f>
        <v>0</v>
      </c>
      <c r="EB9" s="73">
        <f>SUMIF(db!$AH:$AH,$W9&amp;$AA9&amp;EB$4,db!$AF:$AF)</f>
        <v>0</v>
      </c>
      <c r="EC9" s="71">
        <f>SUMIF(db!$AH:$AH,$W9&amp;$AA9&amp;EC$4,db!$AF:$AF)</f>
        <v>0</v>
      </c>
      <c r="ED9" s="73">
        <f>SUMIF(db!$AH:$AH,$W9&amp;$AA9&amp;ED$4,db!$AF:$AF)</f>
        <v>0</v>
      </c>
      <c r="EE9" s="71">
        <f>SUMIF(db!$AH:$AH,$W9&amp;$AA9&amp;EE$4,db!$AF:$AF)</f>
        <v>0</v>
      </c>
      <c r="EF9" s="73">
        <f>SUMIF(db!$AH:$AH,$W9&amp;$AA9&amp;EF$4,db!$AF:$AF)</f>
        <v>0</v>
      </c>
      <c r="EG9" s="71">
        <f>SUMIF(db!$AH:$AH,$W9&amp;$AA9&amp;EG$4,db!$AF:$AF)</f>
        <v>0</v>
      </c>
      <c r="EH9" s="73">
        <f>SUMIF(db!$AH:$AH,$W9&amp;$AA9&amp;EH$4,db!$AF:$AF)</f>
        <v>0</v>
      </c>
      <c r="EI9" s="71">
        <f>SUMIF(db!$AH:$AH,$W9&amp;$AA9&amp;EI$4,db!$AF:$AF)</f>
        <v>0</v>
      </c>
      <c r="EJ9" s="73">
        <f>SUMIF(db!$AH:$AH,$W9&amp;$AA9&amp;EJ$4,db!$AF:$AF)</f>
        <v>0</v>
      </c>
      <c r="EK9" s="71">
        <f>SUMIF(db!$AH:$AH,$W9&amp;$AA9&amp;EK$4,db!$AF:$AF)</f>
        <v>0</v>
      </c>
      <c r="EL9" s="73">
        <f>SUMIF(db!$AH:$AH,$W9&amp;$AA9&amp;EL$4,db!$AF:$AF)</f>
        <v>0</v>
      </c>
      <c r="EM9" s="71">
        <f>SUMIF(db!$AH:$AH,$W9&amp;$AA9&amp;EM$4,db!$AF:$AF)</f>
        <v>0</v>
      </c>
      <c r="EN9" s="73">
        <f>SUMIF(db!$AH:$AH,$W9&amp;$AA9&amp;EN$4,db!$AF:$AF)</f>
        <v>0</v>
      </c>
      <c r="EO9" s="71">
        <f>SUMIF(db!$AH:$AH,$W9&amp;$AA9&amp;EO$4,db!$AF:$AF)</f>
        <v>0</v>
      </c>
      <c r="EP9" s="73">
        <f>SUMIF(db!$AH:$AH,$W9&amp;$AA9&amp;EP$4,db!$AF:$AF)</f>
        <v>0</v>
      </c>
      <c r="EQ9" s="71">
        <f>SUMIF(db!$AH:$AH,$W9&amp;$AA9&amp;EQ$4,db!$AF:$AF)</f>
        <v>0</v>
      </c>
      <c r="ER9" s="73">
        <f>SUMIF(db!$AH:$AH,$W9&amp;$AA9&amp;ER$4,db!$AF:$AF)</f>
        <v>0</v>
      </c>
      <c r="ES9" s="71">
        <f>SUMIF(db!$AH:$AH,$W9&amp;$AA9&amp;ES$4,db!$AF:$AF)</f>
        <v>0</v>
      </c>
      <c r="ET9" s="73">
        <f>SUMIF(db!$AH:$AH,$W9&amp;$AA9&amp;ET$4,db!$AF:$AF)</f>
        <v>0</v>
      </c>
      <c r="EU9" s="71">
        <f>SUMIF(db!$AH:$AH,$W9&amp;$AA9&amp;EU$4,db!$AF:$AF)</f>
        <v>0</v>
      </c>
      <c r="EV9" s="73">
        <f>SUMIF(db!$AH:$AH,$W9&amp;$AA9&amp;EV$4,db!$AF:$AF)</f>
        <v>0</v>
      </c>
      <c r="EW9" s="71">
        <f>SUMIF(db!$AH:$AH,$W9&amp;$AA9&amp;EW$4,db!$AF:$AF)</f>
        <v>0</v>
      </c>
      <c r="EX9" s="73">
        <f>SUMIF(db!$AH:$AH,$W9&amp;$AA9&amp;EX$4,db!$AF:$AF)</f>
        <v>0</v>
      </c>
      <c r="EY9" s="71">
        <f>SUMIF(db!$AH:$AH,$W9&amp;$AA9&amp;EY$4,db!$AF:$AF)</f>
        <v>0</v>
      </c>
      <c r="EZ9" s="73">
        <f>SUMIF(db!$AH:$AH,$W9&amp;$AA9&amp;EZ$4,db!$AF:$AF)</f>
        <v>0</v>
      </c>
      <c r="FA9" s="71">
        <f>SUMIF(db!$AH:$AH,$W9&amp;$AA9&amp;FA$4,db!$AF:$AF)</f>
        <v>0</v>
      </c>
      <c r="FB9" s="73">
        <f>SUMIF(db!$AH:$AH,$W9&amp;$AA9&amp;FB$4,db!$AF:$AF)</f>
        <v>0</v>
      </c>
      <c r="FC9" s="71">
        <f>SUMIF(db!$AH:$AH,$W9&amp;$AA9&amp;FC$4,db!$AF:$AF)</f>
        <v>0</v>
      </c>
      <c r="FD9" s="73">
        <f>SUMIF(db!$AH:$AH,$W9&amp;$AA9&amp;FD$4,db!$AF:$AF)</f>
        <v>0</v>
      </c>
      <c r="FE9" s="71">
        <f>SUMIF(db!$AH:$AH,$W9&amp;$AA9&amp;FE$4,db!$AF:$AF)</f>
        <v>0</v>
      </c>
      <c r="FF9" s="73">
        <f>SUMIF(db!$AH:$AH,$W9&amp;$AA9&amp;FF$4,db!$AF:$AF)</f>
        <v>0</v>
      </c>
      <c r="FG9" s="71">
        <f>SUMIF(db!$AH:$AH,$W9&amp;$AA9&amp;FG$4,db!$AF:$AF)</f>
        <v>0</v>
      </c>
      <c r="FH9" s="73">
        <f>SUMIF(db!$AH:$AH,$W9&amp;$AA9&amp;FH$4,db!$AF:$AF)</f>
        <v>0</v>
      </c>
    </row>
    <row r="10" spans="22:164" ht="15.75" x14ac:dyDescent="0.25">
      <c r="V10" s="110">
        <f t="shared" ca="1" si="0"/>
        <v>46148</v>
      </c>
      <c r="W10" s="108" t="s">
        <v>160</v>
      </c>
      <c r="AA10" s="93" t="str">
        <f>Data!G9</f>
        <v>Life Company</v>
      </c>
      <c r="AB10" s="102"/>
      <c r="AC10" s="103"/>
      <c r="AD10" s="102"/>
      <c r="AE10" s="104"/>
      <c r="AF10" s="69"/>
      <c r="AG10" s="70">
        <f>SUMIF(db!$AH:$AH,$W10&amp;$AA10&amp;AG$4,db!$AF:$AF)</f>
        <v>0</v>
      </c>
      <c r="AH10" s="72">
        <f>SUMIF(db!$AH:$AH,$W10&amp;$AA10&amp;AH$4,db!$AF:$AF)</f>
        <v>0</v>
      </c>
      <c r="AI10" s="70">
        <f>SUMIF(db!$AH:$AH,$W10&amp;$AA10&amp;AI$4,db!$AF:$AF)</f>
        <v>0</v>
      </c>
      <c r="AJ10" s="72">
        <f>SUMIF(db!$AH:$AH,$W10&amp;$AA10&amp;AJ$4,db!$AF:$AF)</f>
        <v>0</v>
      </c>
      <c r="AK10" s="70">
        <f>SUMIF(db!$AH:$AH,$W10&amp;$AA10&amp;AK$4,db!$AF:$AF)</f>
        <v>0</v>
      </c>
      <c r="AL10" s="72">
        <f>SUMIF(db!$AH:$AH,$W10&amp;$AA10&amp;AL$4,db!$AF:$AF)</f>
        <v>0</v>
      </c>
      <c r="AM10" s="70">
        <f>SUMIF(db!$AH:$AH,$W10&amp;$AA10&amp;AM$4,db!$AF:$AF)</f>
        <v>0</v>
      </c>
      <c r="AN10" s="72">
        <f>SUMIF(db!$AH:$AH,$W10&amp;$AA10&amp;AN$4,db!$AF:$AF)</f>
        <v>0</v>
      </c>
      <c r="AO10" s="70">
        <f>SUMIF(db!$AH:$AH,$W10&amp;$AA10&amp;AO$4,db!$AF:$AF)</f>
        <v>0</v>
      </c>
      <c r="AP10" s="72">
        <f>SUMIF(db!$AH:$AH,$W10&amp;$AA10&amp;AP$4,db!$AF:$AF)</f>
        <v>10000</v>
      </c>
      <c r="AQ10" s="70">
        <f>SUMIF(db!$AH:$AH,$W10&amp;$AA10&amp;AQ$4,db!$AF:$AF)</f>
        <v>0</v>
      </c>
      <c r="AR10" s="72">
        <f>SUMIF(db!$AH:$AH,$W10&amp;$AA10&amp;AR$4,db!$AF:$AF)</f>
        <v>0</v>
      </c>
      <c r="AS10" s="70">
        <f>SUMIF(db!$AH:$AH,$W10&amp;$AA10&amp;AS$4,db!$AF:$AF)</f>
        <v>0</v>
      </c>
      <c r="AT10" s="72">
        <f>SUMIF(db!$AH:$AH,$W10&amp;$AA10&amp;AT$4,db!$AF:$AF)</f>
        <v>0</v>
      </c>
      <c r="AU10" s="70">
        <f>SUMIF(db!$AH:$AH,$W10&amp;$AA10&amp;AU$4,db!$AF:$AF)</f>
        <v>0</v>
      </c>
      <c r="AV10" s="72">
        <f>SUMIF(db!$AH:$AH,$W10&amp;$AA10&amp;AV$4,db!$AF:$AF)</f>
        <v>0</v>
      </c>
      <c r="AW10" s="70">
        <f>SUMIF(db!$AH:$AH,$W10&amp;$AA10&amp;AW$4,db!$AF:$AF)</f>
        <v>0</v>
      </c>
      <c r="AX10" s="72">
        <f>SUMIF(db!$AH:$AH,$W10&amp;$AA10&amp;AX$4,db!$AF:$AF)</f>
        <v>0</v>
      </c>
      <c r="AY10" s="70">
        <f>SUMIF(db!$AH:$AH,$W10&amp;$AA10&amp;AY$4,db!$AF:$AF)</f>
        <v>0</v>
      </c>
      <c r="AZ10" s="72">
        <f>SUMIF(db!$AH:$AH,$W10&amp;$AA10&amp;AZ$4,db!$AF:$AF)</f>
        <v>0</v>
      </c>
      <c r="BA10" s="70">
        <f>SUMIF(db!$AH:$AH,$W10&amp;$AA10&amp;BA$4,db!$AF:$AF)</f>
        <v>0</v>
      </c>
      <c r="BB10" s="72">
        <f>SUMIF(db!$AH:$AH,$W10&amp;$AA10&amp;BB$4,db!$AF:$AF)</f>
        <v>0</v>
      </c>
      <c r="BC10" s="70">
        <f>SUMIF(db!$AH:$AH,$W10&amp;$AA10&amp;BC$4,db!$AF:$AF)</f>
        <v>0</v>
      </c>
      <c r="BD10" s="72">
        <f>SUMIF(db!$AH:$AH,$W10&amp;$AA10&amp;BD$4,db!$AF:$AF)</f>
        <v>0</v>
      </c>
      <c r="BE10" s="70">
        <f>SUMIF(db!$AH:$AH,$W10&amp;$AA10&amp;BE$4,db!$AF:$AF)</f>
        <v>0</v>
      </c>
      <c r="BF10" s="72">
        <f>SUMIF(db!$AH:$AH,$W10&amp;$AA10&amp;BF$4,db!$AF:$AF)</f>
        <v>0</v>
      </c>
      <c r="BG10" s="70">
        <f>SUMIF(db!$AH:$AH,$W10&amp;$AA10&amp;BG$4,db!$AF:$AF)</f>
        <v>0</v>
      </c>
      <c r="BH10" s="72">
        <f>SUMIF(db!$AH:$AH,$W10&amp;$AA10&amp;BH$4,db!$AF:$AF)</f>
        <v>0</v>
      </c>
      <c r="BI10" s="70">
        <f>SUMIF(db!$AH:$AH,$W10&amp;$AA10&amp;BI$4,db!$AF:$AF)</f>
        <v>0</v>
      </c>
      <c r="BJ10" s="72">
        <f>SUMIF(db!$AH:$AH,$W10&amp;$AA10&amp;BJ$4,db!$AF:$AF)</f>
        <v>0</v>
      </c>
      <c r="BK10" s="70">
        <f>SUMIF(db!$AH:$AH,$W10&amp;$AA10&amp;BK$4,db!$AF:$AF)</f>
        <v>0</v>
      </c>
      <c r="BL10" s="72">
        <f>SUMIF(db!$AH:$AH,$W10&amp;$AA10&amp;BL$4,db!$AF:$AF)</f>
        <v>0</v>
      </c>
      <c r="BM10" s="70">
        <f>SUMIF(db!$AH:$AH,$W10&amp;$AA10&amp;BM$4,db!$AF:$AF)</f>
        <v>0</v>
      </c>
      <c r="BN10" s="72">
        <f>SUMIF(db!$AH:$AH,$W10&amp;$AA10&amp;BN$4,db!$AF:$AF)</f>
        <v>0</v>
      </c>
      <c r="BO10" s="70">
        <f>SUMIF(db!$AH:$AH,$W10&amp;$AA10&amp;BO$4,db!$AF:$AF)</f>
        <v>0</v>
      </c>
      <c r="BP10" s="72">
        <f>SUMIF(db!$AH:$AH,$W10&amp;$AA10&amp;BP$4,db!$AF:$AF)</f>
        <v>0</v>
      </c>
      <c r="BQ10" s="70">
        <f>SUMIF(db!$AH:$AH,$W10&amp;$AA10&amp;BQ$4,db!$AF:$AF)</f>
        <v>0</v>
      </c>
      <c r="BR10" s="72">
        <f>SUMIF(db!$AH:$AH,$W10&amp;$AA10&amp;BR$4,db!$AF:$AF)</f>
        <v>0</v>
      </c>
      <c r="BS10" s="70">
        <f>SUMIF(db!$AH:$AH,$W10&amp;$AA10&amp;BS$4,db!$AF:$AF)</f>
        <v>0</v>
      </c>
      <c r="BT10" s="72">
        <f>SUMIF(db!$AH:$AH,$W10&amp;$AA10&amp;BT$4,db!$AF:$AF)</f>
        <v>0</v>
      </c>
      <c r="BU10" s="70">
        <f>SUMIF(db!$AH:$AH,$W10&amp;$AA10&amp;BU$4,db!$AF:$AF)</f>
        <v>0</v>
      </c>
      <c r="BV10" s="72">
        <f>SUMIF(db!$AH:$AH,$W10&amp;$AA10&amp;BV$4,db!$AF:$AF)</f>
        <v>0</v>
      </c>
      <c r="BW10" s="70">
        <f>SUMIF(db!$AH:$AH,$W10&amp;$AA10&amp;BW$4,db!$AF:$AF)</f>
        <v>0</v>
      </c>
      <c r="BX10" s="72">
        <f>SUMIF(db!$AH:$AH,$W10&amp;$AA10&amp;BX$4,db!$AF:$AF)</f>
        <v>0</v>
      </c>
      <c r="BY10" s="70">
        <f>SUMIF(db!$AH:$AH,$W10&amp;$AA10&amp;BY$4,db!$AF:$AF)</f>
        <v>0</v>
      </c>
      <c r="BZ10" s="72">
        <f>SUMIF(db!$AH:$AH,$W10&amp;$AA10&amp;BZ$4,db!$AF:$AF)</f>
        <v>0</v>
      </c>
      <c r="CA10" s="70">
        <f>SUMIF(db!$AH:$AH,$W10&amp;$AA10&amp;CA$4,db!$AF:$AF)</f>
        <v>0</v>
      </c>
      <c r="CB10" s="72">
        <f>SUMIF(db!$AH:$AH,$W10&amp;$AA10&amp;CB$4,db!$AF:$AF)</f>
        <v>0</v>
      </c>
      <c r="CC10" s="70">
        <f>SUMIF(db!$AH:$AH,$W10&amp;$AA10&amp;CC$4,db!$AF:$AF)</f>
        <v>0</v>
      </c>
      <c r="CD10" s="72">
        <f>SUMIF(db!$AH:$AH,$W10&amp;$AA10&amp;CD$4,db!$AF:$AF)</f>
        <v>0</v>
      </c>
      <c r="CE10" s="70">
        <f>SUMIF(db!$AH:$AH,$W10&amp;$AA10&amp;CE$4,db!$AF:$AF)</f>
        <v>0</v>
      </c>
      <c r="CF10" s="72">
        <f>SUMIF(db!$AH:$AH,$W10&amp;$AA10&amp;CF$4,db!$AF:$AF)</f>
        <v>0</v>
      </c>
      <c r="CG10" s="70">
        <f>SUMIF(db!$AH:$AH,$W10&amp;$AA10&amp;CG$4,db!$AF:$AF)</f>
        <v>0</v>
      </c>
      <c r="CH10" s="72">
        <f>SUMIF(db!$AH:$AH,$W10&amp;$AA10&amp;CH$4,db!$AF:$AF)</f>
        <v>0</v>
      </c>
      <c r="CI10" s="70">
        <f>SUMIF(db!$AH:$AH,$W10&amp;$AA10&amp;CI$4,db!$AF:$AF)</f>
        <v>0</v>
      </c>
      <c r="CJ10" s="72">
        <f>SUMIF(db!$AH:$AH,$W10&amp;$AA10&amp;CJ$4,db!$AF:$AF)</f>
        <v>0</v>
      </c>
      <c r="CK10" s="70">
        <f>SUMIF(db!$AH:$AH,$W10&amp;$AA10&amp;CK$4,db!$AF:$AF)</f>
        <v>0</v>
      </c>
      <c r="CL10" s="72">
        <f>SUMIF(db!$AH:$AH,$W10&amp;$AA10&amp;CL$4,db!$AF:$AF)</f>
        <v>0</v>
      </c>
      <c r="CM10" s="70">
        <f>SUMIF(db!$AH:$AH,$W10&amp;$AA10&amp;CM$4,db!$AF:$AF)</f>
        <v>0</v>
      </c>
      <c r="CN10" s="72">
        <f>SUMIF(db!$AH:$AH,$W10&amp;$AA10&amp;CN$4,db!$AF:$AF)</f>
        <v>0</v>
      </c>
      <c r="CO10" s="70">
        <f>SUMIF(db!$AH:$AH,$W10&amp;$AA10&amp;CO$4,db!$AF:$AF)</f>
        <v>0</v>
      </c>
      <c r="CP10" s="72">
        <f>SUMIF(db!$AH:$AH,$W10&amp;$AA10&amp;CP$4,db!$AF:$AF)</f>
        <v>0</v>
      </c>
      <c r="CQ10" s="70">
        <f>SUMIF(db!$AH:$AH,$W10&amp;$AA10&amp;CQ$4,db!$AF:$AF)</f>
        <v>0</v>
      </c>
      <c r="CR10" s="72">
        <f>SUMIF(db!$AH:$AH,$W10&amp;$AA10&amp;CR$4,db!$AF:$AF)</f>
        <v>0</v>
      </c>
      <c r="CS10" s="70">
        <f>SUMIF(db!$AH:$AH,$W10&amp;$AA10&amp;CS$4,db!$AF:$AF)</f>
        <v>0</v>
      </c>
      <c r="CT10" s="72">
        <f>SUMIF(db!$AH:$AH,$W10&amp;$AA10&amp;CT$4,db!$AF:$AF)</f>
        <v>0</v>
      </c>
      <c r="CU10" s="70">
        <f>SUMIF(db!$AH:$AH,$W10&amp;$AA10&amp;CU$4,db!$AF:$AF)</f>
        <v>0</v>
      </c>
      <c r="CV10" s="72">
        <f>SUMIF(db!$AH:$AH,$W10&amp;$AA10&amp;CV$4,db!$AF:$AF)</f>
        <v>0</v>
      </c>
      <c r="CW10" s="70">
        <f>SUMIF(db!$AH:$AH,$W10&amp;$AA10&amp;CW$4,db!$AF:$AF)</f>
        <v>0</v>
      </c>
      <c r="CX10" s="72">
        <f>SUMIF(db!$AH:$AH,$W10&amp;$AA10&amp;CX$4,db!$AF:$AF)</f>
        <v>0</v>
      </c>
      <c r="CY10" s="70">
        <f>SUMIF(db!$AH:$AH,$W10&amp;$AA10&amp;CY$4,db!$AF:$AF)</f>
        <v>0</v>
      </c>
      <c r="CZ10" s="72">
        <f>SUMIF(db!$AH:$AH,$W10&amp;$AA10&amp;CZ$4,db!$AF:$AF)</f>
        <v>0</v>
      </c>
      <c r="DA10" s="70">
        <f>SUMIF(db!$AH:$AH,$W10&amp;$AA10&amp;DA$4,db!$AF:$AF)</f>
        <v>0</v>
      </c>
      <c r="DB10" s="72">
        <f>SUMIF(db!$AH:$AH,$W10&amp;$AA10&amp;DB$4,db!$AF:$AF)</f>
        <v>0</v>
      </c>
      <c r="DC10" s="70">
        <f>SUMIF(db!$AH:$AH,$W10&amp;$AA10&amp;DC$4,db!$AF:$AF)</f>
        <v>0</v>
      </c>
      <c r="DD10" s="72">
        <f>SUMIF(db!$AH:$AH,$W10&amp;$AA10&amp;DD$4,db!$AF:$AF)</f>
        <v>0</v>
      </c>
      <c r="DE10" s="70">
        <f>SUMIF(db!$AH:$AH,$W10&amp;$AA10&amp;DE$4,db!$AF:$AF)</f>
        <v>0</v>
      </c>
      <c r="DF10" s="72">
        <f>SUMIF(db!$AH:$AH,$W10&amp;$AA10&amp;DF$4,db!$AF:$AF)</f>
        <v>0</v>
      </c>
      <c r="DG10" s="70">
        <f>SUMIF(db!$AH:$AH,$W10&amp;$AA10&amp;DG$4,db!$AF:$AF)</f>
        <v>0</v>
      </c>
      <c r="DH10" s="72">
        <f>SUMIF(db!$AH:$AH,$W10&amp;$AA10&amp;DH$4,db!$AF:$AF)</f>
        <v>0</v>
      </c>
      <c r="DI10" s="70">
        <f>SUMIF(db!$AH:$AH,$W10&amp;$AA10&amp;DI$4,db!$AF:$AF)</f>
        <v>0</v>
      </c>
      <c r="DJ10" s="72">
        <f>SUMIF(db!$AH:$AH,$W10&amp;$AA10&amp;DJ$4,db!$AF:$AF)</f>
        <v>0</v>
      </c>
      <c r="DK10" s="70">
        <f>SUMIF(db!$AH:$AH,$W10&amp;$AA10&amp;DK$4,db!$AF:$AF)</f>
        <v>0</v>
      </c>
      <c r="DL10" s="72">
        <f>SUMIF(db!$AH:$AH,$W10&amp;$AA10&amp;DL$4,db!$AF:$AF)</f>
        <v>0</v>
      </c>
      <c r="DM10" s="70">
        <f>SUMIF(db!$AH:$AH,$W10&amp;$AA10&amp;DM$4,db!$AF:$AF)</f>
        <v>0</v>
      </c>
      <c r="DN10" s="72">
        <f>SUMIF(db!$AH:$AH,$W10&amp;$AA10&amp;DN$4,db!$AF:$AF)</f>
        <v>0</v>
      </c>
      <c r="DO10" s="70">
        <f>SUMIF(db!$AH:$AH,$W10&amp;$AA10&amp;DO$4,db!$AF:$AF)</f>
        <v>0</v>
      </c>
      <c r="DP10" s="72">
        <f>SUMIF(db!$AH:$AH,$W10&amp;$AA10&amp;DP$4,db!$AF:$AF)</f>
        <v>0</v>
      </c>
      <c r="DQ10" s="70">
        <f>SUMIF(db!$AH:$AH,$W10&amp;$AA10&amp;DQ$4,db!$AF:$AF)</f>
        <v>0</v>
      </c>
      <c r="DR10" s="72">
        <f>SUMIF(db!$AH:$AH,$W10&amp;$AA10&amp;DR$4,db!$AF:$AF)</f>
        <v>0</v>
      </c>
      <c r="DS10" s="70">
        <f>SUMIF(db!$AH:$AH,$W10&amp;$AA10&amp;DS$4,db!$AF:$AF)</f>
        <v>0</v>
      </c>
      <c r="DT10" s="72">
        <f>SUMIF(db!$AH:$AH,$W10&amp;$AA10&amp;DT$4,db!$AF:$AF)</f>
        <v>0</v>
      </c>
      <c r="DU10" s="70">
        <f>SUMIF(db!$AH:$AH,$W10&amp;$AA10&amp;DU$4,db!$AF:$AF)</f>
        <v>0</v>
      </c>
      <c r="DV10" s="72">
        <f>SUMIF(db!$AH:$AH,$W10&amp;$AA10&amp;DV$4,db!$AF:$AF)</f>
        <v>0</v>
      </c>
      <c r="DW10" s="70">
        <f>SUMIF(db!$AH:$AH,$W10&amp;$AA10&amp;DW$4,db!$AF:$AF)</f>
        <v>0</v>
      </c>
      <c r="DX10" s="72">
        <f>SUMIF(db!$AH:$AH,$W10&amp;$AA10&amp;DX$4,db!$AF:$AF)</f>
        <v>0</v>
      </c>
      <c r="DY10" s="70">
        <f>SUMIF(db!$AH:$AH,$W10&amp;$AA10&amp;DY$4,db!$AF:$AF)</f>
        <v>0</v>
      </c>
      <c r="DZ10" s="72">
        <f>SUMIF(db!$AH:$AH,$W10&amp;$AA10&amp;DZ$4,db!$AF:$AF)</f>
        <v>0</v>
      </c>
      <c r="EA10" s="70">
        <f>SUMIF(db!$AH:$AH,$W10&amp;$AA10&amp;EA$4,db!$AF:$AF)</f>
        <v>0</v>
      </c>
      <c r="EB10" s="72">
        <f>SUMIF(db!$AH:$AH,$W10&amp;$AA10&amp;EB$4,db!$AF:$AF)</f>
        <v>0</v>
      </c>
      <c r="EC10" s="70">
        <f>SUMIF(db!$AH:$AH,$W10&amp;$AA10&amp;EC$4,db!$AF:$AF)</f>
        <v>0</v>
      </c>
      <c r="ED10" s="72">
        <f>SUMIF(db!$AH:$AH,$W10&amp;$AA10&amp;ED$4,db!$AF:$AF)</f>
        <v>0</v>
      </c>
      <c r="EE10" s="70">
        <f>SUMIF(db!$AH:$AH,$W10&amp;$AA10&amp;EE$4,db!$AF:$AF)</f>
        <v>0</v>
      </c>
      <c r="EF10" s="72">
        <f>SUMIF(db!$AH:$AH,$W10&amp;$AA10&amp;EF$4,db!$AF:$AF)</f>
        <v>0</v>
      </c>
      <c r="EG10" s="70">
        <f>SUMIF(db!$AH:$AH,$W10&amp;$AA10&amp;EG$4,db!$AF:$AF)</f>
        <v>0</v>
      </c>
      <c r="EH10" s="72">
        <f>SUMIF(db!$AH:$AH,$W10&amp;$AA10&amp;EH$4,db!$AF:$AF)</f>
        <v>0</v>
      </c>
      <c r="EI10" s="70">
        <f>SUMIF(db!$AH:$AH,$W10&amp;$AA10&amp;EI$4,db!$AF:$AF)</f>
        <v>0</v>
      </c>
      <c r="EJ10" s="72">
        <f>SUMIF(db!$AH:$AH,$W10&amp;$AA10&amp;EJ$4,db!$AF:$AF)</f>
        <v>0</v>
      </c>
      <c r="EK10" s="70">
        <f>SUMIF(db!$AH:$AH,$W10&amp;$AA10&amp;EK$4,db!$AF:$AF)</f>
        <v>0</v>
      </c>
      <c r="EL10" s="72">
        <f>SUMIF(db!$AH:$AH,$W10&amp;$AA10&amp;EL$4,db!$AF:$AF)</f>
        <v>0</v>
      </c>
      <c r="EM10" s="70">
        <f>SUMIF(db!$AH:$AH,$W10&amp;$AA10&amp;EM$4,db!$AF:$AF)</f>
        <v>0</v>
      </c>
      <c r="EN10" s="72">
        <f>SUMIF(db!$AH:$AH,$W10&amp;$AA10&amp;EN$4,db!$AF:$AF)</f>
        <v>0</v>
      </c>
      <c r="EO10" s="70">
        <f>SUMIF(db!$AH:$AH,$W10&amp;$AA10&amp;EO$4,db!$AF:$AF)</f>
        <v>0</v>
      </c>
      <c r="EP10" s="72">
        <f>SUMIF(db!$AH:$AH,$W10&amp;$AA10&amp;EP$4,db!$AF:$AF)</f>
        <v>0</v>
      </c>
      <c r="EQ10" s="70">
        <f>SUMIF(db!$AH:$AH,$W10&amp;$AA10&amp;EQ$4,db!$AF:$AF)</f>
        <v>0</v>
      </c>
      <c r="ER10" s="72">
        <f>SUMIF(db!$AH:$AH,$W10&amp;$AA10&amp;ER$4,db!$AF:$AF)</f>
        <v>0</v>
      </c>
      <c r="ES10" s="70">
        <f>SUMIF(db!$AH:$AH,$W10&amp;$AA10&amp;ES$4,db!$AF:$AF)</f>
        <v>0</v>
      </c>
      <c r="ET10" s="72">
        <f>SUMIF(db!$AH:$AH,$W10&amp;$AA10&amp;ET$4,db!$AF:$AF)</f>
        <v>0</v>
      </c>
      <c r="EU10" s="70">
        <f>SUMIF(db!$AH:$AH,$W10&amp;$AA10&amp;EU$4,db!$AF:$AF)</f>
        <v>0</v>
      </c>
      <c r="EV10" s="72">
        <f>SUMIF(db!$AH:$AH,$W10&amp;$AA10&amp;EV$4,db!$AF:$AF)</f>
        <v>0</v>
      </c>
      <c r="EW10" s="70">
        <f>SUMIF(db!$AH:$AH,$W10&amp;$AA10&amp;EW$4,db!$AF:$AF)</f>
        <v>0</v>
      </c>
      <c r="EX10" s="72">
        <f>SUMIF(db!$AH:$AH,$W10&amp;$AA10&amp;EX$4,db!$AF:$AF)</f>
        <v>0</v>
      </c>
      <c r="EY10" s="70">
        <f>SUMIF(db!$AH:$AH,$W10&amp;$AA10&amp;EY$4,db!$AF:$AF)</f>
        <v>0</v>
      </c>
      <c r="EZ10" s="72">
        <f>SUMIF(db!$AH:$AH,$W10&amp;$AA10&amp;EZ$4,db!$AF:$AF)</f>
        <v>0</v>
      </c>
      <c r="FA10" s="70">
        <f>SUMIF(db!$AH:$AH,$W10&amp;$AA10&amp;FA$4,db!$AF:$AF)</f>
        <v>0</v>
      </c>
      <c r="FB10" s="72">
        <f>SUMIF(db!$AH:$AH,$W10&amp;$AA10&amp;FB$4,db!$AF:$AF)</f>
        <v>0</v>
      </c>
      <c r="FC10" s="70">
        <f>SUMIF(db!$AH:$AH,$W10&amp;$AA10&amp;FC$4,db!$AF:$AF)</f>
        <v>0</v>
      </c>
      <c r="FD10" s="72">
        <f>SUMIF(db!$AH:$AH,$W10&amp;$AA10&amp;FD$4,db!$AF:$AF)</f>
        <v>0</v>
      </c>
      <c r="FE10" s="70">
        <f>SUMIF(db!$AH:$AH,$W10&amp;$AA10&amp;FE$4,db!$AF:$AF)</f>
        <v>0</v>
      </c>
      <c r="FF10" s="72">
        <f>SUMIF(db!$AH:$AH,$W10&amp;$AA10&amp;FF$4,db!$AF:$AF)</f>
        <v>0</v>
      </c>
      <c r="FG10" s="70">
        <f>SUMIF(db!$AH:$AH,$W10&amp;$AA10&amp;FG$4,db!$AF:$AF)</f>
        <v>0</v>
      </c>
      <c r="FH10" s="72">
        <f>SUMIF(db!$AH:$AH,$W10&amp;$AA10&amp;FH$4,db!$AF:$AF)</f>
        <v>0</v>
      </c>
    </row>
    <row r="11" spans="22:164" ht="15.75" x14ac:dyDescent="0.25">
      <c r="V11" s="110">
        <f t="shared" ca="1" si="0"/>
        <v>46148</v>
      </c>
      <c r="W11" s="108" t="s">
        <v>160</v>
      </c>
      <c r="AA11" s="93" t="str">
        <f>Data!G10</f>
        <v>Foremost</v>
      </c>
      <c r="AB11" s="105"/>
      <c r="AC11" s="106"/>
      <c r="AD11" s="105"/>
      <c r="AE11" s="107"/>
      <c r="AF11" s="69"/>
      <c r="AG11" s="71">
        <f>SUMIF(db!$AH:$AH,$W11&amp;$AA11&amp;AG$4,db!$AF:$AF)</f>
        <v>0</v>
      </c>
      <c r="AH11" s="73">
        <f>SUMIF(db!$AH:$AH,$W11&amp;$AA11&amp;AH$4,db!$AF:$AF)</f>
        <v>0</v>
      </c>
      <c r="AI11" s="71">
        <f>SUMIF(db!$AH:$AH,$W11&amp;$AA11&amp;AI$4,db!$AF:$AF)</f>
        <v>0</v>
      </c>
      <c r="AJ11" s="73">
        <f>SUMIF(db!$AH:$AH,$W11&amp;$AA11&amp;AJ$4,db!$AF:$AF)</f>
        <v>0</v>
      </c>
      <c r="AK11" s="71">
        <f>SUMIF(db!$AH:$AH,$W11&amp;$AA11&amp;AK$4,db!$AF:$AF)</f>
        <v>0</v>
      </c>
      <c r="AL11" s="73">
        <f>SUMIF(db!$AH:$AH,$W11&amp;$AA11&amp;AL$4,db!$AF:$AF)</f>
        <v>0</v>
      </c>
      <c r="AM11" s="71">
        <f>SUMIF(db!$AH:$AH,$W11&amp;$AA11&amp;AM$4,db!$AF:$AF)</f>
        <v>0</v>
      </c>
      <c r="AN11" s="73">
        <f>SUMIF(db!$AH:$AH,$W11&amp;$AA11&amp;AN$4,db!$AF:$AF)</f>
        <v>0</v>
      </c>
      <c r="AO11" s="71">
        <f>SUMIF(db!$AH:$AH,$W11&amp;$AA11&amp;AO$4,db!$AF:$AF)</f>
        <v>0</v>
      </c>
      <c r="AP11" s="73">
        <f>SUMIF(db!$AH:$AH,$W11&amp;$AA11&amp;AP$4,db!$AF:$AF)</f>
        <v>0</v>
      </c>
      <c r="AQ11" s="71">
        <f>SUMIF(db!$AH:$AH,$W11&amp;$AA11&amp;AQ$4,db!$AF:$AF)</f>
        <v>0</v>
      </c>
      <c r="AR11" s="73">
        <f>SUMIF(db!$AH:$AH,$W11&amp;$AA11&amp;AR$4,db!$AF:$AF)</f>
        <v>0</v>
      </c>
      <c r="AS11" s="71">
        <f>SUMIF(db!$AH:$AH,$W11&amp;$AA11&amp;AS$4,db!$AF:$AF)</f>
        <v>0</v>
      </c>
      <c r="AT11" s="73">
        <f>SUMIF(db!$AH:$AH,$W11&amp;$AA11&amp;AT$4,db!$AF:$AF)</f>
        <v>0</v>
      </c>
      <c r="AU11" s="71">
        <f>SUMIF(db!$AH:$AH,$W11&amp;$AA11&amp;AU$4,db!$AF:$AF)</f>
        <v>0</v>
      </c>
      <c r="AV11" s="73">
        <f>SUMIF(db!$AH:$AH,$W11&amp;$AA11&amp;AV$4,db!$AF:$AF)</f>
        <v>0</v>
      </c>
      <c r="AW11" s="71">
        <f>SUMIF(db!$AH:$AH,$W11&amp;$AA11&amp;AW$4,db!$AF:$AF)</f>
        <v>0</v>
      </c>
      <c r="AX11" s="73">
        <f>SUMIF(db!$AH:$AH,$W11&amp;$AA11&amp;AX$4,db!$AF:$AF)</f>
        <v>0</v>
      </c>
      <c r="AY11" s="71">
        <f>SUMIF(db!$AH:$AH,$W11&amp;$AA11&amp;AY$4,db!$AF:$AF)</f>
        <v>0</v>
      </c>
      <c r="AZ11" s="73">
        <f>SUMIF(db!$AH:$AH,$W11&amp;$AA11&amp;AZ$4,db!$AF:$AF)</f>
        <v>0</v>
      </c>
      <c r="BA11" s="71">
        <f>SUMIF(db!$AH:$AH,$W11&amp;$AA11&amp;BA$4,db!$AF:$AF)</f>
        <v>0</v>
      </c>
      <c r="BB11" s="73">
        <f>SUMIF(db!$AH:$AH,$W11&amp;$AA11&amp;BB$4,db!$AF:$AF)</f>
        <v>0</v>
      </c>
      <c r="BC11" s="71">
        <f>SUMIF(db!$AH:$AH,$W11&amp;$AA11&amp;BC$4,db!$AF:$AF)</f>
        <v>0</v>
      </c>
      <c r="BD11" s="73">
        <f>SUMIF(db!$AH:$AH,$W11&amp;$AA11&amp;BD$4,db!$AF:$AF)</f>
        <v>0</v>
      </c>
      <c r="BE11" s="71">
        <f>SUMIF(db!$AH:$AH,$W11&amp;$AA11&amp;BE$4,db!$AF:$AF)</f>
        <v>0</v>
      </c>
      <c r="BF11" s="73">
        <f>SUMIF(db!$AH:$AH,$W11&amp;$AA11&amp;BF$4,db!$AF:$AF)</f>
        <v>0</v>
      </c>
      <c r="BG11" s="71">
        <f>SUMIF(db!$AH:$AH,$W11&amp;$AA11&amp;BG$4,db!$AF:$AF)</f>
        <v>0</v>
      </c>
      <c r="BH11" s="73">
        <f>SUMIF(db!$AH:$AH,$W11&amp;$AA11&amp;BH$4,db!$AF:$AF)</f>
        <v>0</v>
      </c>
      <c r="BI11" s="71">
        <f>SUMIF(db!$AH:$AH,$W11&amp;$AA11&amp;BI$4,db!$AF:$AF)</f>
        <v>0</v>
      </c>
      <c r="BJ11" s="73">
        <f>SUMIF(db!$AH:$AH,$W11&amp;$AA11&amp;BJ$4,db!$AF:$AF)</f>
        <v>0</v>
      </c>
      <c r="BK11" s="71">
        <f>SUMIF(db!$AH:$AH,$W11&amp;$AA11&amp;BK$4,db!$AF:$AF)</f>
        <v>0</v>
      </c>
      <c r="BL11" s="73">
        <f>SUMIF(db!$AH:$AH,$W11&amp;$AA11&amp;BL$4,db!$AF:$AF)</f>
        <v>0</v>
      </c>
      <c r="BM11" s="71">
        <f>SUMIF(db!$AH:$AH,$W11&amp;$AA11&amp;BM$4,db!$AF:$AF)</f>
        <v>0</v>
      </c>
      <c r="BN11" s="73">
        <f>SUMIF(db!$AH:$AH,$W11&amp;$AA11&amp;BN$4,db!$AF:$AF)</f>
        <v>0</v>
      </c>
      <c r="BO11" s="71">
        <f>SUMIF(db!$AH:$AH,$W11&amp;$AA11&amp;BO$4,db!$AF:$AF)</f>
        <v>0</v>
      </c>
      <c r="BP11" s="73">
        <f>SUMIF(db!$AH:$AH,$W11&amp;$AA11&amp;BP$4,db!$AF:$AF)</f>
        <v>0</v>
      </c>
      <c r="BQ11" s="71">
        <f>SUMIF(db!$AH:$AH,$W11&amp;$AA11&amp;BQ$4,db!$AF:$AF)</f>
        <v>0</v>
      </c>
      <c r="BR11" s="73">
        <f>SUMIF(db!$AH:$AH,$W11&amp;$AA11&amp;BR$4,db!$AF:$AF)</f>
        <v>0</v>
      </c>
      <c r="BS11" s="71">
        <f>SUMIF(db!$AH:$AH,$W11&amp;$AA11&amp;BS$4,db!$AF:$AF)</f>
        <v>0</v>
      </c>
      <c r="BT11" s="73">
        <f>SUMIF(db!$AH:$AH,$W11&amp;$AA11&amp;BT$4,db!$AF:$AF)</f>
        <v>0</v>
      </c>
      <c r="BU11" s="71">
        <f>SUMIF(db!$AH:$AH,$W11&amp;$AA11&amp;BU$4,db!$AF:$AF)</f>
        <v>0</v>
      </c>
      <c r="BV11" s="73">
        <f>SUMIF(db!$AH:$AH,$W11&amp;$AA11&amp;BV$4,db!$AF:$AF)</f>
        <v>0</v>
      </c>
      <c r="BW11" s="71">
        <f>SUMIF(db!$AH:$AH,$W11&amp;$AA11&amp;BW$4,db!$AF:$AF)</f>
        <v>0</v>
      </c>
      <c r="BX11" s="73">
        <f>SUMIF(db!$AH:$AH,$W11&amp;$AA11&amp;BX$4,db!$AF:$AF)</f>
        <v>0</v>
      </c>
      <c r="BY11" s="71">
        <f>SUMIF(db!$AH:$AH,$W11&amp;$AA11&amp;BY$4,db!$AF:$AF)</f>
        <v>0</v>
      </c>
      <c r="BZ11" s="73">
        <f>SUMIF(db!$AH:$AH,$W11&amp;$AA11&amp;BZ$4,db!$AF:$AF)</f>
        <v>0</v>
      </c>
      <c r="CA11" s="71">
        <f>SUMIF(db!$AH:$AH,$W11&amp;$AA11&amp;CA$4,db!$AF:$AF)</f>
        <v>0</v>
      </c>
      <c r="CB11" s="73">
        <f>SUMIF(db!$AH:$AH,$W11&amp;$AA11&amp;CB$4,db!$AF:$AF)</f>
        <v>0</v>
      </c>
      <c r="CC11" s="71">
        <f>SUMIF(db!$AH:$AH,$W11&amp;$AA11&amp;CC$4,db!$AF:$AF)</f>
        <v>0</v>
      </c>
      <c r="CD11" s="73">
        <f>SUMIF(db!$AH:$AH,$W11&amp;$AA11&amp;CD$4,db!$AF:$AF)</f>
        <v>0</v>
      </c>
      <c r="CE11" s="71">
        <f>SUMIF(db!$AH:$AH,$W11&amp;$AA11&amp;CE$4,db!$AF:$AF)</f>
        <v>0</v>
      </c>
      <c r="CF11" s="73">
        <f>SUMIF(db!$AH:$AH,$W11&amp;$AA11&amp;CF$4,db!$AF:$AF)</f>
        <v>0</v>
      </c>
      <c r="CG11" s="71">
        <f>SUMIF(db!$AH:$AH,$W11&amp;$AA11&amp;CG$4,db!$AF:$AF)</f>
        <v>0</v>
      </c>
      <c r="CH11" s="73">
        <f>SUMIF(db!$AH:$AH,$W11&amp;$AA11&amp;CH$4,db!$AF:$AF)</f>
        <v>0</v>
      </c>
      <c r="CI11" s="71">
        <f>SUMIF(db!$AH:$AH,$W11&amp;$AA11&amp;CI$4,db!$AF:$AF)</f>
        <v>0</v>
      </c>
      <c r="CJ11" s="73">
        <f>SUMIF(db!$AH:$AH,$W11&amp;$AA11&amp;CJ$4,db!$AF:$AF)</f>
        <v>0</v>
      </c>
      <c r="CK11" s="71">
        <f>SUMIF(db!$AH:$AH,$W11&amp;$AA11&amp;CK$4,db!$AF:$AF)</f>
        <v>0</v>
      </c>
      <c r="CL11" s="73">
        <f>SUMIF(db!$AH:$AH,$W11&amp;$AA11&amp;CL$4,db!$AF:$AF)</f>
        <v>0</v>
      </c>
      <c r="CM11" s="71">
        <f>SUMIF(db!$AH:$AH,$W11&amp;$AA11&amp;CM$4,db!$AF:$AF)</f>
        <v>0</v>
      </c>
      <c r="CN11" s="73">
        <f>SUMIF(db!$AH:$AH,$W11&amp;$AA11&amp;CN$4,db!$AF:$AF)</f>
        <v>0</v>
      </c>
      <c r="CO11" s="71">
        <f>SUMIF(db!$AH:$AH,$W11&amp;$AA11&amp;CO$4,db!$AF:$AF)</f>
        <v>0</v>
      </c>
      <c r="CP11" s="73">
        <f>SUMIF(db!$AH:$AH,$W11&amp;$AA11&amp;CP$4,db!$AF:$AF)</f>
        <v>0</v>
      </c>
      <c r="CQ11" s="71">
        <f>SUMIF(db!$AH:$AH,$W11&amp;$AA11&amp;CQ$4,db!$AF:$AF)</f>
        <v>0</v>
      </c>
      <c r="CR11" s="73">
        <f>SUMIF(db!$AH:$AH,$W11&amp;$AA11&amp;CR$4,db!$AF:$AF)</f>
        <v>0</v>
      </c>
      <c r="CS11" s="71">
        <f>SUMIF(db!$AH:$AH,$W11&amp;$AA11&amp;CS$4,db!$AF:$AF)</f>
        <v>0</v>
      </c>
      <c r="CT11" s="73">
        <f>SUMIF(db!$AH:$AH,$W11&amp;$AA11&amp;CT$4,db!$AF:$AF)</f>
        <v>0</v>
      </c>
      <c r="CU11" s="71">
        <f>SUMIF(db!$AH:$AH,$W11&amp;$AA11&amp;CU$4,db!$AF:$AF)</f>
        <v>0</v>
      </c>
      <c r="CV11" s="73">
        <f>SUMIF(db!$AH:$AH,$W11&amp;$AA11&amp;CV$4,db!$AF:$AF)</f>
        <v>0</v>
      </c>
      <c r="CW11" s="71">
        <f>SUMIF(db!$AH:$AH,$W11&amp;$AA11&amp;CW$4,db!$AF:$AF)</f>
        <v>0</v>
      </c>
      <c r="CX11" s="73">
        <f>SUMIF(db!$AH:$AH,$W11&amp;$AA11&amp;CX$4,db!$AF:$AF)</f>
        <v>0</v>
      </c>
      <c r="CY11" s="71">
        <f>SUMIF(db!$AH:$AH,$W11&amp;$AA11&amp;CY$4,db!$AF:$AF)</f>
        <v>0</v>
      </c>
      <c r="CZ11" s="73">
        <f>SUMIF(db!$AH:$AH,$W11&amp;$AA11&amp;CZ$4,db!$AF:$AF)</f>
        <v>0</v>
      </c>
      <c r="DA11" s="71">
        <f>SUMIF(db!$AH:$AH,$W11&amp;$AA11&amp;DA$4,db!$AF:$AF)</f>
        <v>0</v>
      </c>
      <c r="DB11" s="73">
        <f>SUMIF(db!$AH:$AH,$W11&amp;$AA11&amp;DB$4,db!$AF:$AF)</f>
        <v>0</v>
      </c>
      <c r="DC11" s="71">
        <f>SUMIF(db!$AH:$AH,$W11&amp;$AA11&amp;DC$4,db!$AF:$AF)</f>
        <v>0</v>
      </c>
      <c r="DD11" s="73">
        <f>SUMIF(db!$AH:$AH,$W11&amp;$AA11&amp;DD$4,db!$AF:$AF)</f>
        <v>0</v>
      </c>
      <c r="DE11" s="71">
        <f>SUMIF(db!$AH:$AH,$W11&amp;$AA11&amp;DE$4,db!$AF:$AF)</f>
        <v>0</v>
      </c>
      <c r="DF11" s="73">
        <f>SUMIF(db!$AH:$AH,$W11&amp;$AA11&amp;DF$4,db!$AF:$AF)</f>
        <v>0</v>
      </c>
      <c r="DG11" s="71">
        <f>SUMIF(db!$AH:$AH,$W11&amp;$AA11&amp;DG$4,db!$AF:$AF)</f>
        <v>0</v>
      </c>
      <c r="DH11" s="73">
        <f>SUMIF(db!$AH:$AH,$W11&amp;$AA11&amp;DH$4,db!$AF:$AF)</f>
        <v>0</v>
      </c>
      <c r="DI11" s="71">
        <f>SUMIF(db!$AH:$AH,$W11&amp;$AA11&amp;DI$4,db!$AF:$AF)</f>
        <v>0</v>
      </c>
      <c r="DJ11" s="73">
        <f>SUMIF(db!$AH:$AH,$W11&amp;$AA11&amp;DJ$4,db!$AF:$AF)</f>
        <v>0</v>
      </c>
      <c r="DK11" s="71">
        <f>SUMIF(db!$AH:$AH,$W11&amp;$AA11&amp;DK$4,db!$AF:$AF)</f>
        <v>0</v>
      </c>
      <c r="DL11" s="73">
        <f>SUMIF(db!$AH:$AH,$W11&amp;$AA11&amp;DL$4,db!$AF:$AF)</f>
        <v>0</v>
      </c>
      <c r="DM11" s="71">
        <f>SUMIF(db!$AH:$AH,$W11&amp;$AA11&amp;DM$4,db!$AF:$AF)</f>
        <v>0</v>
      </c>
      <c r="DN11" s="73">
        <f>SUMIF(db!$AH:$AH,$W11&amp;$AA11&amp;DN$4,db!$AF:$AF)</f>
        <v>0</v>
      </c>
      <c r="DO11" s="71">
        <f>SUMIF(db!$AH:$AH,$W11&amp;$AA11&amp;DO$4,db!$AF:$AF)</f>
        <v>0</v>
      </c>
      <c r="DP11" s="73">
        <f>SUMIF(db!$AH:$AH,$W11&amp;$AA11&amp;DP$4,db!$AF:$AF)</f>
        <v>0</v>
      </c>
      <c r="DQ11" s="71">
        <f>SUMIF(db!$AH:$AH,$W11&amp;$AA11&amp;DQ$4,db!$AF:$AF)</f>
        <v>0</v>
      </c>
      <c r="DR11" s="73">
        <f>SUMIF(db!$AH:$AH,$W11&amp;$AA11&amp;DR$4,db!$AF:$AF)</f>
        <v>0</v>
      </c>
      <c r="DS11" s="71">
        <f>SUMIF(db!$AH:$AH,$W11&amp;$AA11&amp;DS$4,db!$AF:$AF)</f>
        <v>0</v>
      </c>
      <c r="DT11" s="73">
        <f>SUMIF(db!$AH:$AH,$W11&amp;$AA11&amp;DT$4,db!$AF:$AF)</f>
        <v>0</v>
      </c>
      <c r="DU11" s="71">
        <f>SUMIF(db!$AH:$AH,$W11&amp;$AA11&amp;DU$4,db!$AF:$AF)</f>
        <v>0</v>
      </c>
      <c r="DV11" s="73">
        <f>SUMIF(db!$AH:$AH,$W11&amp;$AA11&amp;DV$4,db!$AF:$AF)</f>
        <v>0</v>
      </c>
      <c r="DW11" s="71">
        <f>SUMIF(db!$AH:$AH,$W11&amp;$AA11&amp;DW$4,db!$AF:$AF)</f>
        <v>0</v>
      </c>
      <c r="DX11" s="73">
        <f>SUMIF(db!$AH:$AH,$W11&amp;$AA11&amp;DX$4,db!$AF:$AF)</f>
        <v>0</v>
      </c>
      <c r="DY11" s="71">
        <f>SUMIF(db!$AH:$AH,$W11&amp;$AA11&amp;DY$4,db!$AF:$AF)</f>
        <v>0</v>
      </c>
      <c r="DZ11" s="73">
        <f>SUMIF(db!$AH:$AH,$W11&amp;$AA11&amp;DZ$4,db!$AF:$AF)</f>
        <v>0</v>
      </c>
      <c r="EA11" s="71">
        <f>SUMIF(db!$AH:$AH,$W11&amp;$AA11&amp;EA$4,db!$AF:$AF)</f>
        <v>0</v>
      </c>
      <c r="EB11" s="73">
        <f>SUMIF(db!$AH:$AH,$W11&amp;$AA11&amp;EB$4,db!$AF:$AF)</f>
        <v>0</v>
      </c>
      <c r="EC11" s="71">
        <f>SUMIF(db!$AH:$AH,$W11&amp;$AA11&amp;EC$4,db!$AF:$AF)</f>
        <v>0</v>
      </c>
      <c r="ED11" s="73">
        <f>SUMIF(db!$AH:$AH,$W11&amp;$AA11&amp;ED$4,db!$AF:$AF)</f>
        <v>0</v>
      </c>
      <c r="EE11" s="71">
        <f>SUMIF(db!$AH:$AH,$W11&amp;$AA11&amp;EE$4,db!$AF:$AF)</f>
        <v>0</v>
      </c>
      <c r="EF11" s="73">
        <f>SUMIF(db!$AH:$AH,$W11&amp;$AA11&amp;EF$4,db!$AF:$AF)</f>
        <v>0</v>
      </c>
      <c r="EG11" s="71">
        <f>SUMIF(db!$AH:$AH,$W11&amp;$AA11&amp;EG$4,db!$AF:$AF)</f>
        <v>0</v>
      </c>
      <c r="EH11" s="73">
        <f>SUMIF(db!$AH:$AH,$W11&amp;$AA11&amp;EH$4,db!$AF:$AF)</f>
        <v>0</v>
      </c>
      <c r="EI11" s="71">
        <f>SUMIF(db!$AH:$AH,$W11&amp;$AA11&amp;EI$4,db!$AF:$AF)</f>
        <v>0</v>
      </c>
      <c r="EJ11" s="73">
        <f>SUMIF(db!$AH:$AH,$W11&amp;$AA11&amp;EJ$4,db!$AF:$AF)</f>
        <v>0</v>
      </c>
      <c r="EK11" s="71">
        <f>SUMIF(db!$AH:$AH,$W11&amp;$AA11&amp;EK$4,db!$AF:$AF)</f>
        <v>0</v>
      </c>
      <c r="EL11" s="73">
        <f>SUMIF(db!$AH:$AH,$W11&amp;$AA11&amp;EL$4,db!$AF:$AF)</f>
        <v>0</v>
      </c>
      <c r="EM11" s="71">
        <f>SUMIF(db!$AH:$AH,$W11&amp;$AA11&amp;EM$4,db!$AF:$AF)</f>
        <v>0</v>
      </c>
      <c r="EN11" s="73">
        <f>SUMIF(db!$AH:$AH,$W11&amp;$AA11&amp;EN$4,db!$AF:$AF)</f>
        <v>0</v>
      </c>
      <c r="EO11" s="71">
        <f>SUMIF(db!$AH:$AH,$W11&amp;$AA11&amp;EO$4,db!$AF:$AF)</f>
        <v>0</v>
      </c>
      <c r="EP11" s="73">
        <f>SUMIF(db!$AH:$AH,$W11&amp;$AA11&amp;EP$4,db!$AF:$AF)</f>
        <v>0</v>
      </c>
      <c r="EQ11" s="71">
        <f>SUMIF(db!$AH:$AH,$W11&amp;$AA11&amp;EQ$4,db!$AF:$AF)</f>
        <v>0</v>
      </c>
      <c r="ER11" s="73">
        <f>SUMIF(db!$AH:$AH,$W11&amp;$AA11&amp;ER$4,db!$AF:$AF)</f>
        <v>0</v>
      </c>
      <c r="ES11" s="71">
        <f>SUMIF(db!$AH:$AH,$W11&amp;$AA11&amp;ES$4,db!$AF:$AF)</f>
        <v>0</v>
      </c>
      <c r="ET11" s="73">
        <f>SUMIF(db!$AH:$AH,$W11&amp;$AA11&amp;ET$4,db!$AF:$AF)</f>
        <v>0</v>
      </c>
      <c r="EU11" s="71">
        <f>SUMIF(db!$AH:$AH,$W11&amp;$AA11&amp;EU$4,db!$AF:$AF)</f>
        <v>0</v>
      </c>
      <c r="EV11" s="73">
        <f>SUMIF(db!$AH:$AH,$W11&amp;$AA11&amp;EV$4,db!$AF:$AF)</f>
        <v>0</v>
      </c>
      <c r="EW11" s="71">
        <f>SUMIF(db!$AH:$AH,$W11&amp;$AA11&amp;EW$4,db!$AF:$AF)</f>
        <v>0</v>
      </c>
      <c r="EX11" s="73">
        <f>SUMIF(db!$AH:$AH,$W11&amp;$AA11&amp;EX$4,db!$AF:$AF)</f>
        <v>0</v>
      </c>
      <c r="EY11" s="71">
        <f>SUMIF(db!$AH:$AH,$W11&amp;$AA11&amp;EY$4,db!$AF:$AF)</f>
        <v>0</v>
      </c>
      <c r="EZ11" s="73">
        <f>SUMIF(db!$AH:$AH,$W11&amp;$AA11&amp;EZ$4,db!$AF:$AF)</f>
        <v>0</v>
      </c>
      <c r="FA11" s="71">
        <f>SUMIF(db!$AH:$AH,$W11&amp;$AA11&amp;FA$4,db!$AF:$AF)</f>
        <v>0</v>
      </c>
      <c r="FB11" s="73">
        <f>SUMIF(db!$AH:$AH,$W11&amp;$AA11&amp;FB$4,db!$AF:$AF)</f>
        <v>0</v>
      </c>
      <c r="FC11" s="71">
        <f>SUMIF(db!$AH:$AH,$W11&amp;$AA11&amp;FC$4,db!$AF:$AF)</f>
        <v>0</v>
      </c>
      <c r="FD11" s="73">
        <f>SUMIF(db!$AH:$AH,$W11&amp;$AA11&amp;FD$4,db!$AF:$AF)</f>
        <v>0</v>
      </c>
      <c r="FE11" s="71">
        <f>SUMIF(db!$AH:$AH,$W11&amp;$AA11&amp;FE$4,db!$AF:$AF)</f>
        <v>0</v>
      </c>
      <c r="FF11" s="73">
        <f>SUMIF(db!$AH:$AH,$W11&amp;$AA11&amp;FF$4,db!$AF:$AF)</f>
        <v>0</v>
      </c>
      <c r="FG11" s="71">
        <f>SUMIF(db!$AH:$AH,$W11&amp;$AA11&amp;FG$4,db!$AF:$AF)</f>
        <v>0</v>
      </c>
      <c r="FH11" s="73">
        <f>SUMIF(db!$AH:$AH,$W11&amp;$AA11&amp;FH$4,db!$AF:$AF)</f>
        <v>0</v>
      </c>
    </row>
    <row r="12" spans="22:164" ht="15.75" x14ac:dyDescent="0.25">
      <c r="V12" s="110">
        <f t="shared" ca="1" si="0"/>
        <v>46148</v>
      </c>
      <c r="W12" s="108" t="s">
        <v>160</v>
      </c>
      <c r="AA12" s="93" t="str">
        <f>Data!G11</f>
        <v>FB Bank</v>
      </c>
      <c r="AB12" s="102"/>
      <c r="AC12" s="103"/>
      <c r="AD12" s="102"/>
      <c r="AE12" s="104"/>
      <c r="AF12" s="69"/>
      <c r="AG12" s="70">
        <f>SUMIF(db!$AH:$AH,$W12&amp;$AA12&amp;AG$4,db!$AF:$AF)</f>
        <v>0</v>
      </c>
      <c r="AH12" s="72">
        <f>SUMIF(db!$AH:$AH,$W12&amp;$AA12&amp;AH$4,db!$AF:$AF)</f>
        <v>0</v>
      </c>
      <c r="AI12" s="70">
        <f>SUMIF(db!$AH:$AH,$W12&amp;$AA12&amp;AI$4,db!$AF:$AF)</f>
        <v>0</v>
      </c>
      <c r="AJ12" s="72">
        <f>SUMIF(db!$AH:$AH,$W12&amp;$AA12&amp;AJ$4,db!$AF:$AF)</f>
        <v>0</v>
      </c>
      <c r="AK12" s="70">
        <f>SUMIF(db!$AH:$AH,$W12&amp;$AA12&amp;AK$4,db!$AF:$AF)</f>
        <v>0</v>
      </c>
      <c r="AL12" s="72">
        <f>SUMIF(db!$AH:$AH,$W12&amp;$AA12&amp;AL$4,db!$AF:$AF)</f>
        <v>0</v>
      </c>
      <c r="AM12" s="70">
        <f>SUMIF(db!$AH:$AH,$W12&amp;$AA12&amp;AM$4,db!$AF:$AF)</f>
        <v>0</v>
      </c>
      <c r="AN12" s="72">
        <f>SUMIF(db!$AH:$AH,$W12&amp;$AA12&amp;AN$4,db!$AF:$AF)</f>
        <v>0</v>
      </c>
      <c r="AO12" s="70">
        <f>SUMIF(db!$AH:$AH,$W12&amp;$AA12&amp;AO$4,db!$AF:$AF)</f>
        <v>0</v>
      </c>
      <c r="AP12" s="72">
        <f>SUMIF(db!$AH:$AH,$W12&amp;$AA12&amp;AP$4,db!$AF:$AF)</f>
        <v>0</v>
      </c>
      <c r="AQ12" s="70">
        <f>SUMIF(db!$AH:$AH,$W12&amp;$AA12&amp;AQ$4,db!$AF:$AF)</f>
        <v>0</v>
      </c>
      <c r="AR12" s="72">
        <f>SUMIF(db!$AH:$AH,$W12&amp;$AA12&amp;AR$4,db!$AF:$AF)</f>
        <v>0</v>
      </c>
      <c r="AS12" s="70">
        <f>SUMIF(db!$AH:$AH,$W12&amp;$AA12&amp;AS$4,db!$AF:$AF)</f>
        <v>0</v>
      </c>
      <c r="AT12" s="72">
        <f>SUMIF(db!$AH:$AH,$W12&amp;$AA12&amp;AT$4,db!$AF:$AF)</f>
        <v>0</v>
      </c>
      <c r="AU12" s="70">
        <f>SUMIF(db!$AH:$AH,$W12&amp;$AA12&amp;AU$4,db!$AF:$AF)</f>
        <v>0</v>
      </c>
      <c r="AV12" s="72">
        <f>SUMIF(db!$AH:$AH,$W12&amp;$AA12&amp;AV$4,db!$AF:$AF)</f>
        <v>0</v>
      </c>
      <c r="AW12" s="70">
        <f>SUMIF(db!$AH:$AH,$W12&amp;$AA12&amp;AW$4,db!$AF:$AF)</f>
        <v>0</v>
      </c>
      <c r="AX12" s="72">
        <f>SUMIF(db!$AH:$AH,$W12&amp;$AA12&amp;AX$4,db!$AF:$AF)</f>
        <v>0</v>
      </c>
      <c r="AY12" s="70">
        <f>SUMIF(db!$AH:$AH,$W12&amp;$AA12&amp;AY$4,db!$AF:$AF)</f>
        <v>0</v>
      </c>
      <c r="AZ12" s="72">
        <f>SUMIF(db!$AH:$AH,$W12&amp;$AA12&amp;AZ$4,db!$AF:$AF)</f>
        <v>0</v>
      </c>
      <c r="BA12" s="70">
        <f>SUMIF(db!$AH:$AH,$W12&amp;$AA12&amp;BA$4,db!$AF:$AF)</f>
        <v>0</v>
      </c>
      <c r="BB12" s="72">
        <f>SUMIF(db!$AH:$AH,$W12&amp;$AA12&amp;BB$4,db!$AF:$AF)</f>
        <v>0</v>
      </c>
      <c r="BC12" s="70">
        <f>SUMIF(db!$AH:$AH,$W12&amp;$AA12&amp;BC$4,db!$AF:$AF)</f>
        <v>0</v>
      </c>
      <c r="BD12" s="72">
        <f>SUMIF(db!$AH:$AH,$W12&amp;$AA12&amp;BD$4,db!$AF:$AF)</f>
        <v>0</v>
      </c>
      <c r="BE12" s="70">
        <f>SUMIF(db!$AH:$AH,$W12&amp;$AA12&amp;BE$4,db!$AF:$AF)</f>
        <v>0</v>
      </c>
      <c r="BF12" s="72">
        <f>SUMIF(db!$AH:$AH,$W12&amp;$AA12&amp;BF$4,db!$AF:$AF)</f>
        <v>0</v>
      </c>
      <c r="BG12" s="70">
        <f>SUMIF(db!$AH:$AH,$W12&amp;$AA12&amp;BG$4,db!$AF:$AF)</f>
        <v>0</v>
      </c>
      <c r="BH12" s="72">
        <f>SUMIF(db!$AH:$AH,$W12&amp;$AA12&amp;BH$4,db!$AF:$AF)</f>
        <v>0</v>
      </c>
      <c r="BI12" s="70">
        <f>SUMIF(db!$AH:$AH,$W12&amp;$AA12&amp;BI$4,db!$AF:$AF)</f>
        <v>0</v>
      </c>
      <c r="BJ12" s="72">
        <f>SUMIF(db!$AH:$AH,$W12&amp;$AA12&amp;BJ$4,db!$AF:$AF)</f>
        <v>0</v>
      </c>
      <c r="BK12" s="70">
        <f>SUMIF(db!$AH:$AH,$W12&amp;$AA12&amp;BK$4,db!$AF:$AF)</f>
        <v>0</v>
      </c>
      <c r="BL12" s="72">
        <f>SUMIF(db!$AH:$AH,$W12&amp;$AA12&amp;BL$4,db!$AF:$AF)</f>
        <v>0</v>
      </c>
      <c r="BM12" s="70">
        <f>SUMIF(db!$AH:$AH,$W12&amp;$AA12&amp;BM$4,db!$AF:$AF)</f>
        <v>0</v>
      </c>
      <c r="BN12" s="72">
        <f>SUMIF(db!$AH:$AH,$W12&amp;$AA12&amp;BN$4,db!$AF:$AF)</f>
        <v>0</v>
      </c>
      <c r="BO12" s="70">
        <f>SUMIF(db!$AH:$AH,$W12&amp;$AA12&amp;BO$4,db!$AF:$AF)</f>
        <v>0</v>
      </c>
      <c r="BP12" s="72">
        <f>SUMIF(db!$AH:$AH,$W12&amp;$AA12&amp;BP$4,db!$AF:$AF)</f>
        <v>0</v>
      </c>
      <c r="BQ12" s="70">
        <f>SUMIF(db!$AH:$AH,$W12&amp;$AA12&amp;BQ$4,db!$AF:$AF)</f>
        <v>0</v>
      </c>
      <c r="BR12" s="72">
        <f>SUMIF(db!$AH:$AH,$W12&amp;$AA12&amp;BR$4,db!$AF:$AF)</f>
        <v>0</v>
      </c>
      <c r="BS12" s="70">
        <f>SUMIF(db!$AH:$AH,$W12&amp;$AA12&amp;BS$4,db!$AF:$AF)</f>
        <v>0</v>
      </c>
      <c r="BT12" s="72">
        <f>SUMIF(db!$AH:$AH,$W12&amp;$AA12&amp;BT$4,db!$AF:$AF)</f>
        <v>0</v>
      </c>
      <c r="BU12" s="70">
        <f>SUMIF(db!$AH:$AH,$W12&amp;$AA12&amp;BU$4,db!$AF:$AF)</f>
        <v>0</v>
      </c>
      <c r="BV12" s="72">
        <f>SUMIF(db!$AH:$AH,$W12&amp;$AA12&amp;BV$4,db!$AF:$AF)</f>
        <v>0</v>
      </c>
      <c r="BW12" s="70">
        <f>SUMIF(db!$AH:$AH,$W12&amp;$AA12&amp;BW$4,db!$AF:$AF)</f>
        <v>0</v>
      </c>
      <c r="BX12" s="72">
        <f>SUMIF(db!$AH:$AH,$W12&amp;$AA12&amp;BX$4,db!$AF:$AF)</f>
        <v>0</v>
      </c>
      <c r="BY12" s="70">
        <f>SUMIF(db!$AH:$AH,$W12&amp;$AA12&amp;BY$4,db!$AF:$AF)</f>
        <v>0</v>
      </c>
      <c r="BZ12" s="72">
        <f>SUMIF(db!$AH:$AH,$W12&amp;$AA12&amp;BZ$4,db!$AF:$AF)</f>
        <v>0</v>
      </c>
      <c r="CA12" s="70">
        <f>SUMIF(db!$AH:$AH,$W12&amp;$AA12&amp;CA$4,db!$AF:$AF)</f>
        <v>0</v>
      </c>
      <c r="CB12" s="72">
        <f>SUMIF(db!$AH:$AH,$W12&amp;$AA12&amp;CB$4,db!$AF:$AF)</f>
        <v>0</v>
      </c>
      <c r="CC12" s="70">
        <f>SUMIF(db!$AH:$AH,$W12&amp;$AA12&amp;CC$4,db!$AF:$AF)</f>
        <v>0</v>
      </c>
      <c r="CD12" s="72">
        <f>SUMIF(db!$AH:$AH,$W12&amp;$AA12&amp;CD$4,db!$AF:$AF)</f>
        <v>0</v>
      </c>
      <c r="CE12" s="70">
        <f>SUMIF(db!$AH:$AH,$W12&amp;$AA12&amp;CE$4,db!$AF:$AF)</f>
        <v>0</v>
      </c>
      <c r="CF12" s="72">
        <f>SUMIF(db!$AH:$AH,$W12&amp;$AA12&amp;CF$4,db!$AF:$AF)</f>
        <v>0</v>
      </c>
      <c r="CG12" s="70">
        <f>SUMIF(db!$AH:$AH,$W12&amp;$AA12&amp;CG$4,db!$AF:$AF)</f>
        <v>0</v>
      </c>
      <c r="CH12" s="72">
        <f>SUMIF(db!$AH:$AH,$W12&amp;$AA12&amp;CH$4,db!$AF:$AF)</f>
        <v>0</v>
      </c>
      <c r="CI12" s="70">
        <f>SUMIF(db!$AH:$AH,$W12&amp;$AA12&amp;CI$4,db!$AF:$AF)</f>
        <v>0</v>
      </c>
      <c r="CJ12" s="72">
        <f>SUMIF(db!$AH:$AH,$W12&amp;$AA12&amp;CJ$4,db!$AF:$AF)</f>
        <v>0</v>
      </c>
      <c r="CK12" s="70">
        <f>SUMIF(db!$AH:$AH,$W12&amp;$AA12&amp;CK$4,db!$AF:$AF)</f>
        <v>0</v>
      </c>
      <c r="CL12" s="72">
        <f>SUMIF(db!$AH:$AH,$W12&amp;$AA12&amp;CL$4,db!$AF:$AF)</f>
        <v>0</v>
      </c>
      <c r="CM12" s="70">
        <f>SUMIF(db!$AH:$AH,$W12&amp;$AA12&amp;CM$4,db!$AF:$AF)</f>
        <v>0</v>
      </c>
      <c r="CN12" s="72">
        <f>SUMIF(db!$AH:$AH,$W12&amp;$AA12&amp;CN$4,db!$AF:$AF)</f>
        <v>0</v>
      </c>
      <c r="CO12" s="70">
        <f>SUMIF(db!$AH:$AH,$W12&amp;$AA12&amp;CO$4,db!$AF:$AF)</f>
        <v>0</v>
      </c>
      <c r="CP12" s="72">
        <f>SUMIF(db!$AH:$AH,$W12&amp;$AA12&amp;CP$4,db!$AF:$AF)</f>
        <v>0</v>
      </c>
      <c r="CQ12" s="70">
        <f>SUMIF(db!$AH:$AH,$W12&amp;$AA12&amp;CQ$4,db!$AF:$AF)</f>
        <v>0</v>
      </c>
      <c r="CR12" s="72">
        <f>SUMIF(db!$AH:$AH,$W12&amp;$AA12&amp;CR$4,db!$AF:$AF)</f>
        <v>0</v>
      </c>
      <c r="CS12" s="70">
        <f>SUMIF(db!$AH:$AH,$W12&amp;$AA12&amp;CS$4,db!$AF:$AF)</f>
        <v>0</v>
      </c>
      <c r="CT12" s="72">
        <f>SUMIF(db!$AH:$AH,$W12&amp;$AA12&amp;CT$4,db!$AF:$AF)</f>
        <v>0</v>
      </c>
      <c r="CU12" s="70">
        <f>SUMIF(db!$AH:$AH,$W12&amp;$AA12&amp;CU$4,db!$AF:$AF)</f>
        <v>0</v>
      </c>
      <c r="CV12" s="72">
        <f>SUMIF(db!$AH:$AH,$W12&amp;$AA12&amp;CV$4,db!$AF:$AF)</f>
        <v>0</v>
      </c>
      <c r="CW12" s="70">
        <f>SUMIF(db!$AH:$AH,$W12&amp;$AA12&amp;CW$4,db!$AF:$AF)</f>
        <v>0</v>
      </c>
      <c r="CX12" s="72">
        <f>SUMIF(db!$AH:$AH,$W12&amp;$AA12&amp;CX$4,db!$AF:$AF)</f>
        <v>0</v>
      </c>
      <c r="CY12" s="70">
        <f>SUMIF(db!$AH:$AH,$W12&amp;$AA12&amp;CY$4,db!$AF:$AF)</f>
        <v>0</v>
      </c>
      <c r="CZ12" s="72">
        <f>SUMIF(db!$AH:$AH,$W12&amp;$AA12&amp;CZ$4,db!$AF:$AF)</f>
        <v>0</v>
      </c>
      <c r="DA12" s="70">
        <f>SUMIF(db!$AH:$AH,$W12&amp;$AA12&amp;DA$4,db!$AF:$AF)</f>
        <v>0</v>
      </c>
      <c r="DB12" s="72">
        <f>SUMIF(db!$AH:$AH,$W12&amp;$AA12&amp;DB$4,db!$AF:$AF)</f>
        <v>0</v>
      </c>
      <c r="DC12" s="70">
        <f>SUMIF(db!$AH:$AH,$W12&amp;$AA12&amp;DC$4,db!$AF:$AF)</f>
        <v>0</v>
      </c>
      <c r="DD12" s="72">
        <f>SUMIF(db!$AH:$AH,$W12&amp;$AA12&amp;DD$4,db!$AF:$AF)</f>
        <v>0</v>
      </c>
      <c r="DE12" s="70">
        <f>SUMIF(db!$AH:$AH,$W12&amp;$AA12&amp;DE$4,db!$AF:$AF)</f>
        <v>0</v>
      </c>
      <c r="DF12" s="72">
        <f>SUMIF(db!$AH:$AH,$W12&amp;$AA12&amp;DF$4,db!$AF:$AF)</f>
        <v>0</v>
      </c>
      <c r="DG12" s="70">
        <f>SUMIF(db!$AH:$AH,$W12&amp;$AA12&amp;DG$4,db!$AF:$AF)</f>
        <v>0</v>
      </c>
      <c r="DH12" s="72">
        <f>SUMIF(db!$AH:$AH,$W12&amp;$AA12&amp;DH$4,db!$AF:$AF)</f>
        <v>0</v>
      </c>
      <c r="DI12" s="70">
        <f>SUMIF(db!$AH:$AH,$W12&amp;$AA12&amp;DI$4,db!$AF:$AF)</f>
        <v>0</v>
      </c>
      <c r="DJ12" s="72">
        <f>SUMIF(db!$AH:$AH,$W12&amp;$AA12&amp;DJ$4,db!$AF:$AF)</f>
        <v>0</v>
      </c>
      <c r="DK12" s="70">
        <f>SUMIF(db!$AH:$AH,$W12&amp;$AA12&amp;DK$4,db!$AF:$AF)</f>
        <v>0</v>
      </c>
      <c r="DL12" s="72">
        <f>SUMIF(db!$AH:$AH,$W12&amp;$AA12&amp;DL$4,db!$AF:$AF)</f>
        <v>0</v>
      </c>
      <c r="DM12" s="70">
        <f>SUMIF(db!$AH:$AH,$W12&amp;$AA12&amp;DM$4,db!$AF:$AF)</f>
        <v>0</v>
      </c>
      <c r="DN12" s="72">
        <f>SUMIF(db!$AH:$AH,$W12&amp;$AA12&amp;DN$4,db!$AF:$AF)</f>
        <v>0</v>
      </c>
      <c r="DO12" s="70">
        <f>SUMIF(db!$AH:$AH,$W12&amp;$AA12&amp;DO$4,db!$AF:$AF)</f>
        <v>0</v>
      </c>
      <c r="DP12" s="72">
        <f>SUMIF(db!$AH:$AH,$W12&amp;$AA12&amp;DP$4,db!$AF:$AF)</f>
        <v>0</v>
      </c>
      <c r="DQ12" s="70">
        <f>SUMIF(db!$AH:$AH,$W12&amp;$AA12&amp;DQ$4,db!$AF:$AF)</f>
        <v>0</v>
      </c>
      <c r="DR12" s="72">
        <f>SUMIF(db!$AH:$AH,$W12&amp;$AA12&amp;DR$4,db!$AF:$AF)</f>
        <v>0</v>
      </c>
      <c r="DS12" s="70">
        <f>SUMIF(db!$AH:$AH,$W12&amp;$AA12&amp;DS$4,db!$AF:$AF)</f>
        <v>0</v>
      </c>
      <c r="DT12" s="72">
        <f>SUMIF(db!$AH:$AH,$W12&amp;$AA12&amp;DT$4,db!$AF:$AF)</f>
        <v>0</v>
      </c>
      <c r="DU12" s="70">
        <f>SUMIF(db!$AH:$AH,$W12&amp;$AA12&amp;DU$4,db!$AF:$AF)</f>
        <v>0</v>
      </c>
      <c r="DV12" s="72">
        <f>SUMIF(db!$AH:$AH,$W12&amp;$AA12&amp;DV$4,db!$AF:$AF)</f>
        <v>0</v>
      </c>
      <c r="DW12" s="70">
        <f>SUMIF(db!$AH:$AH,$W12&amp;$AA12&amp;DW$4,db!$AF:$AF)</f>
        <v>0</v>
      </c>
      <c r="DX12" s="72">
        <f>SUMIF(db!$AH:$AH,$W12&amp;$AA12&amp;DX$4,db!$AF:$AF)</f>
        <v>0</v>
      </c>
      <c r="DY12" s="70">
        <f>SUMIF(db!$AH:$AH,$W12&amp;$AA12&amp;DY$4,db!$AF:$AF)</f>
        <v>0</v>
      </c>
      <c r="DZ12" s="72">
        <f>SUMIF(db!$AH:$AH,$W12&amp;$AA12&amp;DZ$4,db!$AF:$AF)</f>
        <v>0</v>
      </c>
      <c r="EA12" s="70">
        <f>SUMIF(db!$AH:$AH,$W12&amp;$AA12&amp;EA$4,db!$AF:$AF)</f>
        <v>0</v>
      </c>
      <c r="EB12" s="72">
        <f>SUMIF(db!$AH:$AH,$W12&amp;$AA12&amp;EB$4,db!$AF:$AF)</f>
        <v>0</v>
      </c>
      <c r="EC12" s="70">
        <f>SUMIF(db!$AH:$AH,$W12&amp;$AA12&amp;EC$4,db!$AF:$AF)</f>
        <v>0</v>
      </c>
      <c r="ED12" s="72">
        <f>SUMIF(db!$AH:$AH,$W12&amp;$AA12&amp;ED$4,db!$AF:$AF)</f>
        <v>0</v>
      </c>
      <c r="EE12" s="70">
        <f>SUMIF(db!$AH:$AH,$W12&amp;$AA12&amp;EE$4,db!$AF:$AF)</f>
        <v>0</v>
      </c>
      <c r="EF12" s="72">
        <f>SUMIF(db!$AH:$AH,$W12&amp;$AA12&amp;EF$4,db!$AF:$AF)</f>
        <v>0</v>
      </c>
      <c r="EG12" s="70">
        <f>SUMIF(db!$AH:$AH,$W12&amp;$AA12&amp;EG$4,db!$AF:$AF)</f>
        <v>0</v>
      </c>
      <c r="EH12" s="72">
        <f>SUMIF(db!$AH:$AH,$W12&amp;$AA12&amp;EH$4,db!$AF:$AF)</f>
        <v>0</v>
      </c>
      <c r="EI12" s="70">
        <f>SUMIF(db!$AH:$AH,$W12&amp;$AA12&amp;EI$4,db!$AF:$AF)</f>
        <v>0</v>
      </c>
      <c r="EJ12" s="72">
        <f>SUMIF(db!$AH:$AH,$W12&amp;$AA12&amp;EJ$4,db!$AF:$AF)</f>
        <v>0</v>
      </c>
      <c r="EK12" s="70">
        <f>SUMIF(db!$AH:$AH,$W12&amp;$AA12&amp;EK$4,db!$AF:$AF)</f>
        <v>0</v>
      </c>
      <c r="EL12" s="72">
        <f>SUMIF(db!$AH:$AH,$W12&amp;$AA12&amp;EL$4,db!$AF:$AF)</f>
        <v>0</v>
      </c>
      <c r="EM12" s="70">
        <f>SUMIF(db!$AH:$AH,$W12&amp;$AA12&amp;EM$4,db!$AF:$AF)</f>
        <v>0</v>
      </c>
      <c r="EN12" s="72">
        <f>SUMIF(db!$AH:$AH,$W12&amp;$AA12&amp;EN$4,db!$AF:$AF)</f>
        <v>0</v>
      </c>
      <c r="EO12" s="70">
        <f>SUMIF(db!$AH:$AH,$W12&amp;$AA12&amp;EO$4,db!$AF:$AF)</f>
        <v>0</v>
      </c>
      <c r="EP12" s="72">
        <f>SUMIF(db!$AH:$AH,$W12&amp;$AA12&amp;EP$4,db!$AF:$AF)</f>
        <v>0</v>
      </c>
      <c r="EQ12" s="70">
        <f>SUMIF(db!$AH:$AH,$W12&amp;$AA12&amp;EQ$4,db!$AF:$AF)</f>
        <v>0</v>
      </c>
      <c r="ER12" s="72">
        <f>SUMIF(db!$AH:$AH,$W12&amp;$AA12&amp;ER$4,db!$AF:$AF)</f>
        <v>0</v>
      </c>
      <c r="ES12" s="70">
        <f>SUMIF(db!$AH:$AH,$W12&amp;$AA12&amp;ES$4,db!$AF:$AF)</f>
        <v>0</v>
      </c>
      <c r="ET12" s="72">
        <f>SUMIF(db!$AH:$AH,$W12&amp;$AA12&amp;ET$4,db!$AF:$AF)</f>
        <v>0</v>
      </c>
      <c r="EU12" s="70">
        <f>SUMIF(db!$AH:$AH,$W12&amp;$AA12&amp;EU$4,db!$AF:$AF)</f>
        <v>0</v>
      </c>
      <c r="EV12" s="72">
        <f>SUMIF(db!$AH:$AH,$W12&amp;$AA12&amp;EV$4,db!$AF:$AF)</f>
        <v>0</v>
      </c>
      <c r="EW12" s="70">
        <f>SUMIF(db!$AH:$AH,$W12&amp;$AA12&amp;EW$4,db!$AF:$AF)</f>
        <v>0</v>
      </c>
      <c r="EX12" s="72">
        <f>SUMIF(db!$AH:$AH,$W12&amp;$AA12&amp;EX$4,db!$AF:$AF)</f>
        <v>0</v>
      </c>
      <c r="EY12" s="70">
        <f>SUMIF(db!$AH:$AH,$W12&amp;$AA12&amp;EY$4,db!$AF:$AF)</f>
        <v>0</v>
      </c>
      <c r="EZ12" s="72">
        <f>SUMIF(db!$AH:$AH,$W12&amp;$AA12&amp;EZ$4,db!$AF:$AF)</f>
        <v>0</v>
      </c>
      <c r="FA12" s="70">
        <f>SUMIF(db!$AH:$AH,$W12&amp;$AA12&amp;FA$4,db!$AF:$AF)</f>
        <v>0</v>
      </c>
      <c r="FB12" s="72">
        <f>SUMIF(db!$AH:$AH,$W12&amp;$AA12&amp;FB$4,db!$AF:$AF)</f>
        <v>0</v>
      </c>
      <c r="FC12" s="70">
        <f>SUMIF(db!$AH:$AH,$W12&amp;$AA12&amp;FC$4,db!$AF:$AF)</f>
        <v>0</v>
      </c>
      <c r="FD12" s="72">
        <f>SUMIF(db!$AH:$AH,$W12&amp;$AA12&amp;FD$4,db!$AF:$AF)</f>
        <v>0</v>
      </c>
      <c r="FE12" s="70">
        <f>SUMIF(db!$AH:$AH,$W12&amp;$AA12&amp;FE$4,db!$AF:$AF)</f>
        <v>0</v>
      </c>
      <c r="FF12" s="72">
        <f>SUMIF(db!$AH:$AH,$W12&amp;$AA12&amp;FF$4,db!$AF:$AF)</f>
        <v>0</v>
      </c>
      <c r="FG12" s="70">
        <f>SUMIF(db!$AH:$AH,$W12&amp;$AA12&amp;FG$4,db!$AF:$AF)</f>
        <v>0</v>
      </c>
      <c r="FH12" s="72">
        <f>SUMIF(db!$AH:$AH,$W12&amp;$AA12&amp;FH$4,db!$AF:$AF)</f>
        <v>0</v>
      </c>
    </row>
    <row r="13" spans="22:164" ht="15.75" x14ac:dyDescent="0.25">
      <c r="V13" s="110">
        <f t="shared" ca="1" si="0"/>
        <v>46148</v>
      </c>
      <c r="W13" s="108" t="s">
        <v>160</v>
      </c>
      <c r="AA13" s="93" t="str">
        <f>Data!G12</f>
        <v>All Brokerage</v>
      </c>
      <c r="AB13" s="105"/>
      <c r="AC13" s="106"/>
      <c r="AD13" s="105"/>
      <c r="AE13" s="107"/>
      <c r="AF13" s="69"/>
      <c r="AG13" s="71">
        <f>SUMIF(db!$AH:$AH,$W13&amp;$AA13&amp;AG$4,db!$AF:$AF)</f>
        <v>0</v>
      </c>
      <c r="AH13" s="73">
        <f>SUMIF(db!$AH:$AH,$W13&amp;$AA13&amp;AH$4,db!$AF:$AF)</f>
        <v>0</v>
      </c>
      <c r="AI13" s="71">
        <f>SUMIF(db!$AH:$AH,$W13&amp;$AA13&amp;AI$4,db!$AF:$AF)</f>
        <v>0</v>
      </c>
      <c r="AJ13" s="73">
        <f>SUMIF(db!$AH:$AH,$W13&amp;$AA13&amp;AJ$4,db!$AF:$AF)</f>
        <v>0</v>
      </c>
      <c r="AK13" s="71">
        <f>SUMIF(db!$AH:$AH,$W13&amp;$AA13&amp;AK$4,db!$AF:$AF)</f>
        <v>0</v>
      </c>
      <c r="AL13" s="73">
        <f>SUMIF(db!$AH:$AH,$W13&amp;$AA13&amp;AL$4,db!$AF:$AF)</f>
        <v>0</v>
      </c>
      <c r="AM13" s="71">
        <f>SUMIF(db!$AH:$AH,$W13&amp;$AA13&amp;AM$4,db!$AF:$AF)</f>
        <v>0</v>
      </c>
      <c r="AN13" s="73">
        <f>SUMIF(db!$AH:$AH,$W13&amp;$AA13&amp;AN$4,db!$AF:$AF)</f>
        <v>0</v>
      </c>
      <c r="AO13" s="71">
        <f>SUMIF(db!$AH:$AH,$W13&amp;$AA13&amp;AO$4,db!$AF:$AF)</f>
        <v>0</v>
      </c>
      <c r="AP13" s="73">
        <f>SUMIF(db!$AH:$AH,$W13&amp;$AA13&amp;AP$4,db!$AF:$AF)</f>
        <v>0</v>
      </c>
      <c r="AQ13" s="71">
        <f>SUMIF(db!$AH:$AH,$W13&amp;$AA13&amp;AQ$4,db!$AF:$AF)</f>
        <v>0</v>
      </c>
      <c r="AR13" s="73">
        <f>SUMIF(db!$AH:$AH,$W13&amp;$AA13&amp;AR$4,db!$AF:$AF)</f>
        <v>0</v>
      </c>
      <c r="AS13" s="71">
        <f>SUMIF(db!$AH:$AH,$W13&amp;$AA13&amp;AS$4,db!$AF:$AF)</f>
        <v>0</v>
      </c>
      <c r="AT13" s="73">
        <f>SUMIF(db!$AH:$AH,$W13&amp;$AA13&amp;AT$4,db!$AF:$AF)</f>
        <v>0</v>
      </c>
      <c r="AU13" s="71">
        <f>SUMIF(db!$AH:$AH,$W13&amp;$AA13&amp;AU$4,db!$AF:$AF)</f>
        <v>0</v>
      </c>
      <c r="AV13" s="73">
        <f>SUMIF(db!$AH:$AH,$W13&amp;$AA13&amp;AV$4,db!$AF:$AF)</f>
        <v>0</v>
      </c>
      <c r="AW13" s="71">
        <f>SUMIF(db!$AH:$AH,$W13&amp;$AA13&amp;AW$4,db!$AF:$AF)</f>
        <v>0</v>
      </c>
      <c r="AX13" s="73">
        <f>SUMIF(db!$AH:$AH,$W13&amp;$AA13&amp;AX$4,db!$AF:$AF)</f>
        <v>0</v>
      </c>
      <c r="AY13" s="71">
        <f>SUMIF(db!$AH:$AH,$W13&amp;$AA13&amp;AY$4,db!$AF:$AF)</f>
        <v>0</v>
      </c>
      <c r="AZ13" s="73">
        <f>SUMIF(db!$AH:$AH,$W13&amp;$AA13&amp;AZ$4,db!$AF:$AF)</f>
        <v>0</v>
      </c>
      <c r="BA13" s="71">
        <f>SUMIF(db!$AH:$AH,$W13&amp;$AA13&amp;BA$4,db!$AF:$AF)</f>
        <v>0</v>
      </c>
      <c r="BB13" s="73">
        <f>SUMIF(db!$AH:$AH,$W13&amp;$AA13&amp;BB$4,db!$AF:$AF)</f>
        <v>0</v>
      </c>
      <c r="BC13" s="71">
        <f>SUMIF(db!$AH:$AH,$W13&amp;$AA13&amp;BC$4,db!$AF:$AF)</f>
        <v>0</v>
      </c>
      <c r="BD13" s="73">
        <f>SUMIF(db!$AH:$AH,$W13&amp;$AA13&amp;BD$4,db!$AF:$AF)</f>
        <v>0</v>
      </c>
      <c r="BE13" s="71">
        <f>SUMIF(db!$AH:$AH,$W13&amp;$AA13&amp;BE$4,db!$AF:$AF)</f>
        <v>0</v>
      </c>
      <c r="BF13" s="73">
        <f>SUMIF(db!$AH:$AH,$W13&amp;$AA13&amp;BF$4,db!$AF:$AF)</f>
        <v>0</v>
      </c>
      <c r="BG13" s="71">
        <f>SUMIF(db!$AH:$AH,$W13&amp;$AA13&amp;BG$4,db!$AF:$AF)</f>
        <v>0</v>
      </c>
      <c r="BH13" s="73">
        <f>SUMIF(db!$AH:$AH,$W13&amp;$AA13&amp;BH$4,db!$AF:$AF)</f>
        <v>0</v>
      </c>
      <c r="BI13" s="71">
        <f>SUMIF(db!$AH:$AH,$W13&amp;$AA13&amp;BI$4,db!$AF:$AF)</f>
        <v>0</v>
      </c>
      <c r="BJ13" s="73">
        <f>SUMIF(db!$AH:$AH,$W13&amp;$AA13&amp;BJ$4,db!$AF:$AF)</f>
        <v>0</v>
      </c>
      <c r="BK13" s="71">
        <f>SUMIF(db!$AH:$AH,$W13&amp;$AA13&amp;BK$4,db!$AF:$AF)</f>
        <v>0</v>
      </c>
      <c r="BL13" s="73">
        <f>SUMIF(db!$AH:$AH,$W13&amp;$AA13&amp;BL$4,db!$AF:$AF)</f>
        <v>0</v>
      </c>
      <c r="BM13" s="71">
        <f>SUMIF(db!$AH:$AH,$W13&amp;$AA13&amp;BM$4,db!$AF:$AF)</f>
        <v>0</v>
      </c>
      <c r="BN13" s="73">
        <f>SUMIF(db!$AH:$AH,$W13&amp;$AA13&amp;BN$4,db!$AF:$AF)</f>
        <v>0</v>
      </c>
      <c r="BO13" s="71">
        <f>SUMIF(db!$AH:$AH,$W13&amp;$AA13&amp;BO$4,db!$AF:$AF)</f>
        <v>0</v>
      </c>
      <c r="BP13" s="73">
        <f>SUMIF(db!$AH:$AH,$W13&amp;$AA13&amp;BP$4,db!$AF:$AF)</f>
        <v>0</v>
      </c>
      <c r="BQ13" s="71">
        <f>SUMIF(db!$AH:$AH,$W13&amp;$AA13&amp;BQ$4,db!$AF:$AF)</f>
        <v>0</v>
      </c>
      <c r="BR13" s="73">
        <f>SUMIF(db!$AH:$AH,$W13&amp;$AA13&amp;BR$4,db!$AF:$AF)</f>
        <v>0</v>
      </c>
      <c r="BS13" s="71">
        <f>SUMIF(db!$AH:$AH,$W13&amp;$AA13&amp;BS$4,db!$AF:$AF)</f>
        <v>0</v>
      </c>
      <c r="BT13" s="73">
        <f>SUMIF(db!$AH:$AH,$W13&amp;$AA13&amp;BT$4,db!$AF:$AF)</f>
        <v>0</v>
      </c>
      <c r="BU13" s="71">
        <f>SUMIF(db!$AH:$AH,$W13&amp;$AA13&amp;BU$4,db!$AF:$AF)</f>
        <v>0</v>
      </c>
      <c r="BV13" s="73">
        <f>SUMIF(db!$AH:$AH,$W13&amp;$AA13&amp;BV$4,db!$AF:$AF)</f>
        <v>0</v>
      </c>
      <c r="BW13" s="71">
        <f>SUMIF(db!$AH:$AH,$W13&amp;$AA13&amp;BW$4,db!$AF:$AF)</f>
        <v>0</v>
      </c>
      <c r="BX13" s="73">
        <f>SUMIF(db!$AH:$AH,$W13&amp;$AA13&amp;BX$4,db!$AF:$AF)</f>
        <v>0</v>
      </c>
      <c r="BY13" s="71">
        <f>SUMIF(db!$AH:$AH,$W13&amp;$AA13&amp;BY$4,db!$AF:$AF)</f>
        <v>0</v>
      </c>
      <c r="BZ13" s="73">
        <f>SUMIF(db!$AH:$AH,$W13&amp;$AA13&amp;BZ$4,db!$AF:$AF)</f>
        <v>0</v>
      </c>
      <c r="CA13" s="71">
        <f>SUMIF(db!$AH:$AH,$W13&amp;$AA13&amp;CA$4,db!$AF:$AF)</f>
        <v>0</v>
      </c>
      <c r="CB13" s="73">
        <f>SUMIF(db!$AH:$AH,$W13&amp;$AA13&amp;CB$4,db!$AF:$AF)</f>
        <v>0</v>
      </c>
      <c r="CC13" s="71">
        <f>SUMIF(db!$AH:$AH,$W13&amp;$AA13&amp;CC$4,db!$AF:$AF)</f>
        <v>0</v>
      </c>
      <c r="CD13" s="73">
        <f>SUMIF(db!$AH:$AH,$W13&amp;$AA13&amp;CD$4,db!$AF:$AF)</f>
        <v>0</v>
      </c>
      <c r="CE13" s="71">
        <f>SUMIF(db!$AH:$AH,$W13&amp;$AA13&amp;CE$4,db!$AF:$AF)</f>
        <v>0</v>
      </c>
      <c r="CF13" s="73">
        <f>SUMIF(db!$AH:$AH,$W13&amp;$AA13&amp;CF$4,db!$AF:$AF)</f>
        <v>0</v>
      </c>
      <c r="CG13" s="71">
        <f>SUMIF(db!$AH:$AH,$W13&amp;$AA13&amp;CG$4,db!$AF:$AF)</f>
        <v>0</v>
      </c>
      <c r="CH13" s="73">
        <f>SUMIF(db!$AH:$AH,$W13&amp;$AA13&amp;CH$4,db!$AF:$AF)</f>
        <v>0</v>
      </c>
      <c r="CI13" s="71">
        <f>SUMIF(db!$AH:$AH,$W13&amp;$AA13&amp;CI$4,db!$AF:$AF)</f>
        <v>0</v>
      </c>
      <c r="CJ13" s="73">
        <f>SUMIF(db!$AH:$AH,$W13&amp;$AA13&amp;CJ$4,db!$AF:$AF)</f>
        <v>0</v>
      </c>
      <c r="CK13" s="71">
        <f>SUMIF(db!$AH:$AH,$W13&amp;$AA13&amp;CK$4,db!$AF:$AF)</f>
        <v>0</v>
      </c>
      <c r="CL13" s="73">
        <f>SUMIF(db!$AH:$AH,$W13&amp;$AA13&amp;CL$4,db!$AF:$AF)</f>
        <v>0</v>
      </c>
      <c r="CM13" s="71">
        <f>SUMIF(db!$AH:$AH,$W13&amp;$AA13&amp;CM$4,db!$AF:$AF)</f>
        <v>0</v>
      </c>
      <c r="CN13" s="73">
        <f>SUMIF(db!$AH:$AH,$W13&amp;$AA13&amp;CN$4,db!$AF:$AF)</f>
        <v>0</v>
      </c>
      <c r="CO13" s="71">
        <f>SUMIF(db!$AH:$AH,$W13&amp;$AA13&amp;CO$4,db!$AF:$AF)</f>
        <v>0</v>
      </c>
      <c r="CP13" s="73">
        <f>SUMIF(db!$AH:$AH,$W13&amp;$AA13&amp;CP$4,db!$AF:$AF)</f>
        <v>0</v>
      </c>
      <c r="CQ13" s="71">
        <f>SUMIF(db!$AH:$AH,$W13&amp;$AA13&amp;CQ$4,db!$AF:$AF)</f>
        <v>0</v>
      </c>
      <c r="CR13" s="73">
        <f>SUMIF(db!$AH:$AH,$W13&amp;$AA13&amp;CR$4,db!$AF:$AF)</f>
        <v>0</v>
      </c>
      <c r="CS13" s="71">
        <f>SUMIF(db!$AH:$AH,$W13&amp;$AA13&amp;CS$4,db!$AF:$AF)</f>
        <v>0</v>
      </c>
      <c r="CT13" s="73">
        <f>SUMIF(db!$AH:$AH,$W13&amp;$AA13&amp;CT$4,db!$AF:$AF)</f>
        <v>0</v>
      </c>
      <c r="CU13" s="71">
        <f>SUMIF(db!$AH:$AH,$W13&amp;$AA13&amp;CU$4,db!$AF:$AF)</f>
        <v>0</v>
      </c>
      <c r="CV13" s="73">
        <f>SUMIF(db!$AH:$AH,$W13&amp;$AA13&amp;CV$4,db!$AF:$AF)</f>
        <v>0</v>
      </c>
      <c r="CW13" s="71">
        <f>SUMIF(db!$AH:$AH,$W13&amp;$AA13&amp;CW$4,db!$AF:$AF)</f>
        <v>0</v>
      </c>
      <c r="CX13" s="73">
        <f>SUMIF(db!$AH:$AH,$W13&amp;$AA13&amp;CX$4,db!$AF:$AF)</f>
        <v>0</v>
      </c>
      <c r="CY13" s="71">
        <f>SUMIF(db!$AH:$AH,$W13&amp;$AA13&amp;CY$4,db!$AF:$AF)</f>
        <v>0</v>
      </c>
      <c r="CZ13" s="73">
        <f>SUMIF(db!$AH:$AH,$W13&amp;$AA13&amp;CZ$4,db!$AF:$AF)</f>
        <v>0</v>
      </c>
      <c r="DA13" s="71">
        <f>SUMIF(db!$AH:$AH,$W13&amp;$AA13&amp;DA$4,db!$AF:$AF)</f>
        <v>0</v>
      </c>
      <c r="DB13" s="73">
        <f>SUMIF(db!$AH:$AH,$W13&amp;$AA13&amp;DB$4,db!$AF:$AF)</f>
        <v>0</v>
      </c>
      <c r="DC13" s="71">
        <f>SUMIF(db!$AH:$AH,$W13&amp;$AA13&amp;DC$4,db!$AF:$AF)</f>
        <v>0</v>
      </c>
      <c r="DD13" s="73">
        <f>SUMIF(db!$AH:$AH,$W13&amp;$AA13&amp;DD$4,db!$AF:$AF)</f>
        <v>0</v>
      </c>
      <c r="DE13" s="71">
        <f>SUMIF(db!$AH:$AH,$W13&amp;$AA13&amp;DE$4,db!$AF:$AF)</f>
        <v>0</v>
      </c>
      <c r="DF13" s="73">
        <f>SUMIF(db!$AH:$AH,$W13&amp;$AA13&amp;DF$4,db!$AF:$AF)</f>
        <v>0</v>
      </c>
      <c r="DG13" s="71">
        <f>SUMIF(db!$AH:$AH,$W13&amp;$AA13&amp;DG$4,db!$AF:$AF)</f>
        <v>0</v>
      </c>
      <c r="DH13" s="73">
        <f>SUMIF(db!$AH:$AH,$W13&amp;$AA13&amp;DH$4,db!$AF:$AF)</f>
        <v>0</v>
      </c>
      <c r="DI13" s="71">
        <f>SUMIF(db!$AH:$AH,$W13&amp;$AA13&amp;DI$4,db!$AF:$AF)</f>
        <v>0</v>
      </c>
      <c r="DJ13" s="73">
        <f>SUMIF(db!$AH:$AH,$W13&amp;$AA13&amp;DJ$4,db!$AF:$AF)</f>
        <v>0</v>
      </c>
      <c r="DK13" s="71">
        <f>SUMIF(db!$AH:$AH,$W13&amp;$AA13&amp;DK$4,db!$AF:$AF)</f>
        <v>0</v>
      </c>
      <c r="DL13" s="73">
        <f>SUMIF(db!$AH:$AH,$W13&amp;$AA13&amp;DL$4,db!$AF:$AF)</f>
        <v>0</v>
      </c>
      <c r="DM13" s="71">
        <f>SUMIF(db!$AH:$AH,$W13&amp;$AA13&amp;DM$4,db!$AF:$AF)</f>
        <v>0</v>
      </c>
      <c r="DN13" s="73">
        <f>SUMIF(db!$AH:$AH,$W13&amp;$AA13&amp;DN$4,db!$AF:$AF)</f>
        <v>0</v>
      </c>
      <c r="DO13" s="71">
        <f>SUMIF(db!$AH:$AH,$W13&amp;$AA13&amp;DO$4,db!$AF:$AF)</f>
        <v>0</v>
      </c>
      <c r="DP13" s="73">
        <f>SUMIF(db!$AH:$AH,$W13&amp;$AA13&amp;DP$4,db!$AF:$AF)</f>
        <v>0</v>
      </c>
      <c r="DQ13" s="71">
        <f>SUMIF(db!$AH:$AH,$W13&amp;$AA13&amp;DQ$4,db!$AF:$AF)</f>
        <v>0</v>
      </c>
      <c r="DR13" s="73">
        <f>SUMIF(db!$AH:$AH,$W13&amp;$AA13&amp;DR$4,db!$AF:$AF)</f>
        <v>0</v>
      </c>
      <c r="DS13" s="71">
        <f>SUMIF(db!$AH:$AH,$W13&amp;$AA13&amp;DS$4,db!$AF:$AF)</f>
        <v>0</v>
      </c>
      <c r="DT13" s="73">
        <f>SUMIF(db!$AH:$AH,$W13&amp;$AA13&amp;DT$4,db!$AF:$AF)</f>
        <v>0</v>
      </c>
      <c r="DU13" s="71">
        <f>SUMIF(db!$AH:$AH,$W13&amp;$AA13&amp;DU$4,db!$AF:$AF)</f>
        <v>0</v>
      </c>
      <c r="DV13" s="73">
        <f>SUMIF(db!$AH:$AH,$W13&amp;$AA13&amp;DV$4,db!$AF:$AF)</f>
        <v>0</v>
      </c>
      <c r="DW13" s="71">
        <f>SUMIF(db!$AH:$AH,$W13&amp;$AA13&amp;DW$4,db!$AF:$AF)</f>
        <v>0</v>
      </c>
      <c r="DX13" s="73">
        <f>SUMIF(db!$AH:$AH,$W13&amp;$AA13&amp;DX$4,db!$AF:$AF)</f>
        <v>0</v>
      </c>
      <c r="DY13" s="71">
        <f>SUMIF(db!$AH:$AH,$W13&amp;$AA13&amp;DY$4,db!$AF:$AF)</f>
        <v>0</v>
      </c>
      <c r="DZ13" s="73">
        <f>SUMIF(db!$AH:$AH,$W13&amp;$AA13&amp;DZ$4,db!$AF:$AF)</f>
        <v>0</v>
      </c>
      <c r="EA13" s="71">
        <f>SUMIF(db!$AH:$AH,$W13&amp;$AA13&amp;EA$4,db!$AF:$AF)</f>
        <v>0</v>
      </c>
      <c r="EB13" s="73">
        <f>SUMIF(db!$AH:$AH,$W13&amp;$AA13&amp;EB$4,db!$AF:$AF)</f>
        <v>0</v>
      </c>
      <c r="EC13" s="71">
        <f>SUMIF(db!$AH:$AH,$W13&amp;$AA13&amp;EC$4,db!$AF:$AF)</f>
        <v>0</v>
      </c>
      <c r="ED13" s="73">
        <f>SUMIF(db!$AH:$AH,$W13&amp;$AA13&amp;ED$4,db!$AF:$AF)</f>
        <v>0</v>
      </c>
      <c r="EE13" s="71">
        <f>SUMIF(db!$AH:$AH,$W13&amp;$AA13&amp;EE$4,db!$AF:$AF)</f>
        <v>0</v>
      </c>
      <c r="EF13" s="73">
        <f>SUMIF(db!$AH:$AH,$W13&amp;$AA13&amp;EF$4,db!$AF:$AF)</f>
        <v>0</v>
      </c>
      <c r="EG13" s="71">
        <f>SUMIF(db!$AH:$AH,$W13&amp;$AA13&amp;EG$4,db!$AF:$AF)</f>
        <v>0</v>
      </c>
      <c r="EH13" s="73">
        <f>SUMIF(db!$AH:$AH,$W13&amp;$AA13&amp;EH$4,db!$AF:$AF)</f>
        <v>0</v>
      </c>
      <c r="EI13" s="71">
        <f>SUMIF(db!$AH:$AH,$W13&amp;$AA13&amp;EI$4,db!$AF:$AF)</f>
        <v>0</v>
      </c>
      <c r="EJ13" s="73">
        <f>SUMIF(db!$AH:$AH,$W13&amp;$AA13&amp;EJ$4,db!$AF:$AF)</f>
        <v>0</v>
      </c>
      <c r="EK13" s="71">
        <f>SUMIF(db!$AH:$AH,$W13&amp;$AA13&amp;EK$4,db!$AF:$AF)</f>
        <v>0</v>
      </c>
      <c r="EL13" s="73">
        <f>SUMIF(db!$AH:$AH,$W13&amp;$AA13&amp;EL$4,db!$AF:$AF)</f>
        <v>0</v>
      </c>
      <c r="EM13" s="71">
        <f>SUMIF(db!$AH:$AH,$W13&amp;$AA13&amp;EM$4,db!$AF:$AF)</f>
        <v>0</v>
      </c>
      <c r="EN13" s="73">
        <f>SUMIF(db!$AH:$AH,$W13&amp;$AA13&amp;EN$4,db!$AF:$AF)</f>
        <v>0</v>
      </c>
      <c r="EO13" s="71">
        <f>SUMIF(db!$AH:$AH,$W13&amp;$AA13&amp;EO$4,db!$AF:$AF)</f>
        <v>0</v>
      </c>
      <c r="EP13" s="73">
        <f>SUMIF(db!$AH:$AH,$W13&amp;$AA13&amp;EP$4,db!$AF:$AF)</f>
        <v>0</v>
      </c>
      <c r="EQ13" s="71">
        <f>SUMIF(db!$AH:$AH,$W13&amp;$AA13&amp;EQ$4,db!$AF:$AF)</f>
        <v>0</v>
      </c>
      <c r="ER13" s="73">
        <f>SUMIF(db!$AH:$AH,$W13&amp;$AA13&amp;ER$4,db!$AF:$AF)</f>
        <v>0</v>
      </c>
      <c r="ES13" s="71">
        <f>SUMIF(db!$AH:$AH,$W13&amp;$AA13&amp;ES$4,db!$AF:$AF)</f>
        <v>0</v>
      </c>
      <c r="ET13" s="73">
        <f>SUMIF(db!$AH:$AH,$W13&amp;$AA13&amp;ET$4,db!$AF:$AF)</f>
        <v>0</v>
      </c>
      <c r="EU13" s="71">
        <f>SUMIF(db!$AH:$AH,$W13&amp;$AA13&amp;EU$4,db!$AF:$AF)</f>
        <v>0</v>
      </c>
      <c r="EV13" s="73">
        <f>SUMIF(db!$AH:$AH,$W13&amp;$AA13&amp;EV$4,db!$AF:$AF)</f>
        <v>0</v>
      </c>
      <c r="EW13" s="71">
        <f>SUMIF(db!$AH:$AH,$W13&amp;$AA13&amp;EW$4,db!$AF:$AF)</f>
        <v>0</v>
      </c>
      <c r="EX13" s="73">
        <f>SUMIF(db!$AH:$AH,$W13&amp;$AA13&amp;EX$4,db!$AF:$AF)</f>
        <v>0</v>
      </c>
      <c r="EY13" s="71">
        <f>SUMIF(db!$AH:$AH,$W13&amp;$AA13&amp;EY$4,db!$AF:$AF)</f>
        <v>0</v>
      </c>
      <c r="EZ13" s="73">
        <f>SUMIF(db!$AH:$AH,$W13&amp;$AA13&amp;EZ$4,db!$AF:$AF)</f>
        <v>0</v>
      </c>
      <c r="FA13" s="71">
        <f>SUMIF(db!$AH:$AH,$W13&amp;$AA13&amp;FA$4,db!$AF:$AF)</f>
        <v>0</v>
      </c>
      <c r="FB13" s="73">
        <f>SUMIF(db!$AH:$AH,$W13&amp;$AA13&amp;FB$4,db!$AF:$AF)</f>
        <v>0</v>
      </c>
      <c r="FC13" s="71">
        <f>SUMIF(db!$AH:$AH,$W13&amp;$AA13&amp;FC$4,db!$AF:$AF)</f>
        <v>0</v>
      </c>
      <c r="FD13" s="73">
        <f>SUMIF(db!$AH:$AH,$W13&amp;$AA13&amp;FD$4,db!$AF:$AF)</f>
        <v>0</v>
      </c>
      <c r="FE13" s="71">
        <f>SUMIF(db!$AH:$AH,$W13&amp;$AA13&amp;FE$4,db!$AF:$AF)</f>
        <v>0</v>
      </c>
      <c r="FF13" s="73">
        <f>SUMIF(db!$AH:$AH,$W13&amp;$AA13&amp;FF$4,db!$AF:$AF)</f>
        <v>0</v>
      </c>
      <c r="FG13" s="71">
        <f>SUMIF(db!$AH:$AH,$W13&amp;$AA13&amp;FG$4,db!$AF:$AF)</f>
        <v>0</v>
      </c>
      <c r="FH13" s="73">
        <f>SUMIF(db!$AH:$AH,$W13&amp;$AA13&amp;FH$4,db!$AF:$AF)</f>
        <v>0</v>
      </c>
    </row>
    <row r="14" spans="22:164" ht="15.75" hidden="1" outlineLevel="1" x14ac:dyDescent="0.25">
      <c r="V14" s="110">
        <f t="shared" ca="1" si="0"/>
        <v>46148</v>
      </c>
      <c r="W14" s="108" t="s">
        <v>160</v>
      </c>
      <c r="AA14" s="93">
        <f>Data!G13</f>
        <v>0</v>
      </c>
      <c r="AB14" s="102"/>
      <c r="AC14" s="103"/>
      <c r="AD14" s="102"/>
      <c r="AE14" s="104"/>
      <c r="AF14" s="69"/>
      <c r="AG14" s="70">
        <f>SUMIF(db!$AH:$AH,$W14&amp;$AA14&amp;AG$4,db!$AF:$AF)</f>
        <v>0</v>
      </c>
      <c r="AH14" s="72">
        <f>SUMIF(db!$AH:$AH,$W14&amp;$AA14&amp;AH$4,db!$AF:$AF)</f>
        <v>0</v>
      </c>
      <c r="AI14" s="70">
        <f>SUMIF(db!$AH:$AH,$W14&amp;$AA14&amp;AI$4,db!$AF:$AF)</f>
        <v>0</v>
      </c>
      <c r="AJ14" s="72">
        <f>SUMIF(db!$AH:$AH,$W14&amp;$AA14&amp;AJ$4,db!$AF:$AF)</f>
        <v>0</v>
      </c>
      <c r="AK14" s="70">
        <f>SUMIF(db!$AH:$AH,$W14&amp;$AA14&amp;AK$4,db!$AF:$AF)</f>
        <v>0</v>
      </c>
      <c r="AL14" s="72">
        <f>SUMIF(db!$AH:$AH,$W14&amp;$AA14&amp;AL$4,db!$AF:$AF)</f>
        <v>0</v>
      </c>
      <c r="AM14" s="70">
        <f>SUMIF(db!$AH:$AH,$W14&amp;$AA14&amp;AM$4,db!$AF:$AF)</f>
        <v>0</v>
      </c>
      <c r="AN14" s="72">
        <f>SUMIF(db!$AH:$AH,$W14&amp;$AA14&amp;AN$4,db!$AF:$AF)</f>
        <v>0</v>
      </c>
      <c r="AO14" s="70">
        <f>SUMIF(db!$AH:$AH,$W14&amp;$AA14&amp;AO$4,db!$AF:$AF)</f>
        <v>0</v>
      </c>
      <c r="AP14" s="72">
        <f>SUMIF(db!$AH:$AH,$W14&amp;$AA14&amp;AP$4,db!$AF:$AF)</f>
        <v>0</v>
      </c>
      <c r="AQ14" s="70">
        <f>SUMIF(db!$AH:$AH,$W14&amp;$AA14&amp;AQ$4,db!$AF:$AF)</f>
        <v>0</v>
      </c>
      <c r="AR14" s="72">
        <f>SUMIF(db!$AH:$AH,$W14&amp;$AA14&amp;AR$4,db!$AF:$AF)</f>
        <v>0</v>
      </c>
      <c r="AS14" s="70">
        <f>SUMIF(db!$AH:$AH,$W14&amp;$AA14&amp;AS$4,db!$AF:$AF)</f>
        <v>0</v>
      </c>
      <c r="AT14" s="72">
        <f>SUMIF(db!$AH:$AH,$W14&amp;$AA14&amp;AT$4,db!$AF:$AF)</f>
        <v>0</v>
      </c>
      <c r="AU14" s="70">
        <f>SUMIF(db!$AH:$AH,$W14&amp;$AA14&amp;AU$4,db!$AF:$AF)</f>
        <v>0</v>
      </c>
      <c r="AV14" s="72">
        <f>SUMIF(db!$AH:$AH,$W14&amp;$AA14&amp;AV$4,db!$AF:$AF)</f>
        <v>0</v>
      </c>
      <c r="AW14" s="70">
        <f>SUMIF(db!$AH:$AH,$W14&amp;$AA14&amp;AW$4,db!$AF:$AF)</f>
        <v>0</v>
      </c>
      <c r="AX14" s="72">
        <f>SUMIF(db!$AH:$AH,$W14&amp;$AA14&amp;AX$4,db!$AF:$AF)</f>
        <v>0</v>
      </c>
      <c r="AY14" s="70">
        <f>SUMIF(db!$AH:$AH,$W14&amp;$AA14&amp;AY$4,db!$AF:$AF)</f>
        <v>0</v>
      </c>
      <c r="AZ14" s="72">
        <f>SUMIF(db!$AH:$AH,$W14&amp;$AA14&amp;AZ$4,db!$AF:$AF)</f>
        <v>0</v>
      </c>
      <c r="BA14" s="70">
        <f>SUMIF(db!$AH:$AH,$W14&amp;$AA14&amp;BA$4,db!$AF:$AF)</f>
        <v>0</v>
      </c>
      <c r="BB14" s="72">
        <f>SUMIF(db!$AH:$AH,$W14&amp;$AA14&amp;BB$4,db!$AF:$AF)</f>
        <v>0</v>
      </c>
      <c r="BC14" s="70">
        <f>SUMIF(db!$AH:$AH,$W14&amp;$AA14&amp;BC$4,db!$AF:$AF)</f>
        <v>0</v>
      </c>
      <c r="BD14" s="72">
        <f>SUMIF(db!$AH:$AH,$W14&amp;$AA14&amp;BD$4,db!$AF:$AF)</f>
        <v>0</v>
      </c>
      <c r="BE14" s="70">
        <f>SUMIF(db!$AH:$AH,$W14&amp;$AA14&amp;BE$4,db!$AF:$AF)</f>
        <v>0</v>
      </c>
      <c r="BF14" s="72">
        <f>SUMIF(db!$AH:$AH,$W14&amp;$AA14&amp;BF$4,db!$AF:$AF)</f>
        <v>0</v>
      </c>
      <c r="BG14" s="70">
        <f>SUMIF(db!$AH:$AH,$W14&amp;$AA14&amp;BG$4,db!$AF:$AF)</f>
        <v>0</v>
      </c>
      <c r="BH14" s="72">
        <f>SUMIF(db!$AH:$AH,$W14&amp;$AA14&amp;BH$4,db!$AF:$AF)</f>
        <v>0</v>
      </c>
      <c r="BI14" s="70">
        <f>SUMIF(db!$AH:$AH,$W14&amp;$AA14&amp;BI$4,db!$AF:$AF)</f>
        <v>0</v>
      </c>
      <c r="BJ14" s="72">
        <f>SUMIF(db!$AH:$AH,$W14&amp;$AA14&amp;BJ$4,db!$AF:$AF)</f>
        <v>0</v>
      </c>
      <c r="BK14" s="70">
        <f>SUMIF(db!$AH:$AH,$W14&amp;$AA14&amp;BK$4,db!$AF:$AF)</f>
        <v>0</v>
      </c>
      <c r="BL14" s="72">
        <f>SUMIF(db!$AH:$AH,$W14&amp;$AA14&amp;BL$4,db!$AF:$AF)</f>
        <v>0</v>
      </c>
      <c r="BM14" s="70">
        <f>SUMIF(db!$AH:$AH,$W14&amp;$AA14&amp;BM$4,db!$AF:$AF)</f>
        <v>0</v>
      </c>
      <c r="BN14" s="72">
        <f>SUMIF(db!$AH:$AH,$W14&amp;$AA14&amp;BN$4,db!$AF:$AF)</f>
        <v>0</v>
      </c>
      <c r="BO14" s="70">
        <f>SUMIF(db!$AH:$AH,$W14&amp;$AA14&amp;BO$4,db!$AF:$AF)</f>
        <v>0</v>
      </c>
      <c r="BP14" s="72">
        <f>SUMIF(db!$AH:$AH,$W14&amp;$AA14&amp;BP$4,db!$AF:$AF)</f>
        <v>0</v>
      </c>
      <c r="BQ14" s="70">
        <f>SUMIF(db!$AH:$AH,$W14&amp;$AA14&amp;BQ$4,db!$AF:$AF)</f>
        <v>0</v>
      </c>
      <c r="BR14" s="72">
        <f>SUMIF(db!$AH:$AH,$W14&amp;$AA14&amp;BR$4,db!$AF:$AF)</f>
        <v>0</v>
      </c>
      <c r="BS14" s="70">
        <f>SUMIF(db!$AH:$AH,$W14&amp;$AA14&amp;BS$4,db!$AF:$AF)</f>
        <v>0</v>
      </c>
      <c r="BT14" s="72">
        <f>SUMIF(db!$AH:$AH,$W14&amp;$AA14&amp;BT$4,db!$AF:$AF)</f>
        <v>0</v>
      </c>
      <c r="BU14" s="70">
        <f>SUMIF(db!$AH:$AH,$W14&amp;$AA14&amp;BU$4,db!$AF:$AF)</f>
        <v>0</v>
      </c>
      <c r="BV14" s="72">
        <f>SUMIF(db!$AH:$AH,$W14&amp;$AA14&amp;BV$4,db!$AF:$AF)</f>
        <v>0</v>
      </c>
      <c r="BW14" s="70">
        <f>SUMIF(db!$AH:$AH,$W14&amp;$AA14&amp;BW$4,db!$AF:$AF)</f>
        <v>0</v>
      </c>
      <c r="BX14" s="72">
        <f>SUMIF(db!$AH:$AH,$W14&amp;$AA14&amp;BX$4,db!$AF:$AF)</f>
        <v>0</v>
      </c>
      <c r="BY14" s="70">
        <f>SUMIF(db!$AH:$AH,$W14&amp;$AA14&amp;BY$4,db!$AF:$AF)</f>
        <v>0</v>
      </c>
      <c r="BZ14" s="72">
        <f>SUMIF(db!$AH:$AH,$W14&amp;$AA14&amp;BZ$4,db!$AF:$AF)</f>
        <v>0</v>
      </c>
      <c r="CA14" s="70">
        <f>SUMIF(db!$AH:$AH,$W14&amp;$AA14&amp;CA$4,db!$AF:$AF)</f>
        <v>0</v>
      </c>
      <c r="CB14" s="72">
        <f>SUMIF(db!$AH:$AH,$W14&amp;$AA14&amp;CB$4,db!$AF:$AF)</f>
        <v>0</v>
      </c>
      <c r="CC14" s="70">
        <f>SUMIF(db!$AH:$AH,$W14&amp;$AA14&amp;CC$4,db!$AF:$AF)</f>
        <v>0</v>
      </c>
      <c r="CD14" s="72">
        <f>SUMIF(db!$AH:$AH,$W14&amp;$AA14&amp;CD$4,db!$AF:$AF)</f>
        <v>0</v>
      </c>
      <c r="CE14" s="70">
        <f>SUMIF(db!$AH:$AH,$W14&amp;$AA14&amp;CE$4,db!$AF:$AF)</f>
        <v>0</v>
      </c>
      <c r="CF14" s="72">
        <f>SUMIF(db!$AH:$AH,$W14&amp;$AA14&amp;CF$4,db!$AF:$AF)</f>
        <v>0</v>
      </c>
      <c r="CG14" s="70">
        <f>SUMIF(db!$AH:$AH,$W14&amp;$AA14&amp;CG$4,db!$AF:$AF)</f>
        <v>0</v>
      </c>
      <c r="CH14" s="72">
        <f>SUMIF(db!$AH:$AH,$W14&amp;$AA14&amp;CH$4,db!$AF:$AF)</f>
        <v>0</v>
      </c>
      <c r="CI14" s="70">
        <f>SUMIF(db!$AH:$AH,$W14&amp;$AA14&amp;CI$4,db!$AF:$AF)</f>
        <v>0</v>
      </c>
      <c r="CJ14" s="72">
        <f>SUMIF(db!$AH:$AH,$W14&amp;$AA14&amp;CJ$4,db!$AF:$AF)</f>
        <v>0</v>
      </c>
      <c r="CK14" s="70">
        <f>SUMIF(db!$AH:$AH,$W14&amp;$AA14&amp;CK$4,db!$AF:$AF)</f>
        <v>0</v>
      </c>
      <c r="CL14" s="72">
        <f>SUMIF(db!$AH:$AH,$W14&amp;$AA14&amp;CL$4,db!$AF:$AF)</f>
        <v>0</v>
      </c>
      <c r="CM14" s="70">
        <f>SUMIF(db!$AH:$AH,$W14&amp;$AA14&amp;CM$4,db!$AF:$AF)</f>
        <v>0</v>
      </c>
      <c r="CN14" s="72">
        <f>SUMIF(db!$AH:$AH,$W14&amp;$AA14&amp;CN$4,db!$AF:$AF)</f>
        <v>0</v>
      </c>
      <c r="CO14" s="70">
        <f>SUMIF(db!$AH:$AH,$W14&amp;$AA14&amp;CO$4,db!$AF:$AF)</f>
        <v>0</v>
      </c>
      <c r="CP14" s="72">
        <f>SUMIF(db!$AH:$AH,$W14&amp;$AA14&amp;CP$4,db!$AF:$AF)</f>
        <v>0</v>
      </c>
      <c r="CQ14" s="70">
        <f>SUMIF(db!$AH:$AH,$W14&amp;$AA14&amp;CQ$4,db!$AF:$AF)</f>
        <v>0</v>
      </c>
      <c r="CR14" s="72">
        <f>SUMIF(db!$AH:$AH,$W14&amp;$AA14&amp;CR$4,db!$AF:$AF)</f>
        <v>0</v>
      </c>
      <c r="CS14" s="70">
        <f>SUMIF(db!$AH:$AH,$W14&amp;$AA14&amp;CS$4,db!$AF:$AF)</f>
        <v>0</v>
      </c>
      <c r="CT14" s="72">
        <f>SUMIF(db!$AH:$AH,$W14&amp;$AA14&amp;CT$4,db!$AF:$AF)</f>
        <v>0</v>
      </c>
      <c r="CU14" s="70">
        <f>SUMIF(db!$AH:$AH,$W14&amp;$AA14&amp;CU$4,db!$AF:$AF)</f>
        <v>0</v>
      </c>
      <c r="CV14" s="72">
        <f>SUMIF(db!$AH:$AH,$W14&amp;$AA14&amp;CV$4,db!$AF:$AF)</f>
        <v>0</v>
      </c>
      <c r="CW14" s="70">
        <f>SUMIF(db!$AH:$AH,$W14&amp;$AA14&amp;CW$4,db!$AF:$AF)</f>
        <v>0</v>
      </c>
      <c r="CX14" s="72">
        <f>SUMIF(db!$AH:$AH,$W14&amp;$AA14&amp;CX$4,db!$AF:$AF)</f>
        <v>0</v>
      </c>
      <c r="CY14" s="70">
        <f>SUMIF(db!$AH:$AH,$W14&amp;$AA14&amp;CY$4,db!$AF:$AF)</f>
        <v>0</v>
      </c>
      <c r="CZ14" s="72">
        <f>SUMIF(db!$AH:$AH,$W14&amp;$AA14&amp;CZ$4,db!$AF:$AF)</f>
        <v>0</v>
      </c>
      <c r="DA14" s="70">
        <f>SUMIF(db!$AH:$AH,$W14&amp;$AA14&amp;DA$4,db!$AF:$AF)</f>
        <v>0</v>
      </c>
      <c r="DB14" s="72">
        <f>SUMIF(db!$AH:$AH,$W14&amp;$AA14&amp;DB$4,db!$AF:$AF)</f>
        <v>0</v>
      </c>
      <c r="DC14" s="70">
        <f>SUMIF(db!$AH:$AH,$W14&amp;$AA14&amp;DC$4,db!$AF:$AF)</f>
        <v>0</v>
      </c>
      <c r="DD14" s="72">
        <f>SUMIF(db!$AH:$AH,$W14&amp;$AA14&amp;DD$4,db!$AF:$AF)</f>
        <v>0</v>
      </c>
      <c r="DE14" s="70">
        <f>SUMIF(db!$AH:$AH,$W14&amp;$AA14&amp;DE$4,db!$AF:$AF)</f>
        <v>0</v>
      </c>
      <c r="DF14" s="72">
        <f>SUMIF(db!$AH:$AH,$W14&amp;$AA14&amp;DF$4,db!$AF:$AF)</f>
        <v>0</v>
      </c>
      <c r="DG14" s="70">
        <f>SUMIF(db!$AH:$AH,$W14&amp;$AA14&amp;DG$4,db!$AF:$AF)</f>
        <v>0</v>
      </c>
      <c r="DH14" s="72">
        <f>SUMIF(db!$AH:$AH,$W14&amp;$AA14&amp;DH$4,db!$AF:$AF)</f>
        <v>0</v>
      </c>
      <c r="DI14" s="70">
        <f>SUMIF(db!$AH:$AH,$W14&amp;$AA14&amp;DI$4,db!$AF:$AF)</f>
        <v>0</v>
      </c>
      <c r="DJ14" s="72">
        <f>SUMIF(db!$AH:$AH,$W14&amp;$AA14&amp;DJ$4,db!$AF:$AF)</f>
        <v>0</v>
      </c>
      <c r="DK14" s="70">
        <f>SUMIF(db!$AH:$AH,$W14&amp;$AA14&amp;DK$4,db!$AF:$AF)</f>
        <v>0</v>
      </c>
      <c r="DL14" s="72">
        <f>SUMIF(db!$AH:$AH,$W14&amp;$AA14&amp;DL$4,db!$AF:$AF)</f>
        <v>0</v>
      </c>
      <c r="DM14" s="70">
        <f>SUMIF(db!$AH:$AH,$W14&amp;$AA14&amp;DM$4,db!$AF:$AF)</f>
        <v>0</v>
      </c>
      <c r="DN14" s="72">
        <f>SUMIF(db!$AH:$AH,$W14&amp;$AA14&amp;DN$4,db!$AF:$AF)</f>
        <v>0</v>
      </c>
      <c r="DO14" s="70">
        <f>SUMIF(db!$AH:$AH,$W14&amp;$AA14&amp;DO$4,db!$AF:$AF)</f>
        <v>0</v>
      </c>
      <c r="DP14" s="72">
        <f>SUMIF(db!$AH:$AH,$W14&amp;$AA14&amp;DP$4,db!$AF:$AF)</f>
        <v>0</v>
      </c>
      <c r="DQ14" s="70">
        <f>SUMIF(db!$AH:$AH,$W14&amp;$AA14&amp;DQ$4,db!$AF:$AF)</f>
        <v>0</v>
      </c>
      <c r="DR14" s="72">
        <f>SUMIF(db!$AH:$AH,$W14&amp;$AA14&amp;DR$4,db!$AF:$AF)</f>
        <v>0</v>
      </c>
      <c r="DS14" s="70">
        <f>SUMIF(db!$AH:$AH,$W14&amp;$AA14&amp;DS$4,db!$AF:$AF)</f>
        <v>0</v>
      </c>
      <c r="DT14" s="72">
        <f>SUMIF(db!$AH:$AH,$W14&amp;$AA14&amp;DT$4,db!$AF:$AF)</f>
        <v>0</v>
      </c>
      <c r="DU14" s="70">
        <f>SUMIF(db!$AH:$AH,$W14&amp;$AA14&amp;DU$4,db!$AF:$AF)</f>
        <v>0</v>
      </c>
      <c r="DV14" s="72">
        <f>SUMIF(db!$AH:$AH,$W14&amp;$AA14&amp;DV$4,db!$AF:$AF)</f>
        <v>0</v>
      </c>
      <c r="DW14" s="70">
        <f>SUMIF(db!$AH:$AH,$W14&amp;$AA14&amp;DW$4,db!$AF:$AF)</f>
        <v>0</v>
      </c>
      <c r="DX14" s="72">
        <f>SUMIF(db!$AH:$AH,$W14&amp;$AA14&amp;DX$4,db!$AF:$AF)</f>
        <v>0</v>
      </c>
      <c r="DY14" s="70">
        <f>SUMIF(db!$AH:$AH,$W14&amp;$AA14&amp;DY$4,db!$AF:$AF)</f>
        <v>0</v>
      </c>
      <c r="DZ14" s="72">
        <f>SUMIF(db!$AH:$AH,$W14&amp;$AA14&amp;DZ$4,db!$AF:$AF)</f>
        <v>0</v>
      </c>
      <c r="EA14" s="70">
        <f>SUMIF(db!$AH:$AH,$W14&amp;$AA14&amp;EA$4,db!$AF:$AF)</f>
        <v>0</v>
      </c>
      <c r="EB14" s="72">
        <f>SUMIF(db!$AH:$AH,$W14&amp;$AA14&amp;EB$4,db!$AF:$AF)</f>
        <v>0</v>
      </c>
      <c r="EC14" s="70">
        <f>SUMIF(db!$AH:$AH,$W14&amp;$AA14&amp;EC$4,db!$AF:$AF)</f>
        <v>0</v>
      </c>
      <c r="ED14" s="72">
        <f>SUMIF(db!$AH:$AH,$W14&amp;$AA14&amp;ED$4,db!$AF:$AF)</f>
        <v>0</v>
      </c>
      <c r="EE14" s="70">
        <f>SUMIF(db!$AH:$AH,$W14&amp;$AA14&amp;EE$4,db!$AF:$AF)</f>
        <v>0</v>
      </c>
      <c r="EF14" s="72">
        <f>SUMIF(db!$AH:$AH,$W14&amp;$AA14&amp;EF$4,db!$AF:$AF)</f>
        <v>0</v>
      </c>
      <c r="EG14" s="70">
        <f>SUMIF(db!$AH:$AH,$W14&amp;$AA14&amp;EG$4,db!$AF:$AF)</f>
        <v>0</v>
      </c>
      <c r="EH14" s="72">
        <f>SUMIF(db!$AH:$AH,$W14&amp;$AA14&amp;EH$4,db!$AF:$AF)</f>
        <v>0</v>
      </c>
      <c r="EI14" s="70">
        <f>SUMIF(db!$AH:$AH,$W14&amp;$AA14&amp;EI$4,db!$AF:$AF)</f>
        <v>0</v>
      </c>
      <c r="EJ14" s="72">
        <f>SUMIF(db!$AH:$AH,$W14&amp;$AA14&amp;EJ$4,db!$AF:$AF)</f>
        <v>0</v>
      </c>
      <c r="EK14" s="70">
        <f>SUMIF(db!$AH:$AH,$W14&amp;$AA14&amp;EK$4,db!$AF:$AF)</f>
        <v>0</v>
      </c>
      <c r="EL14" s="72">
        <f>SUMIF(db!$AH:$AH,$W14&amp;$AA14&amp;EL$4,db!$AF:$AF)</f>
        <v>0</v>
      </c>
      <c r="EM14" s="70">
        <f>SUMIF(db!$AH:$AH,$W14&amp;$AA14&amp;EM$4,db!$AF:$AF)</f>
        <v>0</v>
      </c>
      <c r="EN14" s="72">
        <f>SUMIF(db!$AH:$AH,$W14&amp;$AA14&amp;EN$4,db!$AF:$AF)</f>
        <v>0</v>
      </c>
      <c r="EO14" s="70">
        <f>SUMIF(db!$AH:$AH,$W14&amp;$AA14&amp;EO$4,db!$AF:$AF)</f>
        <v>0</v>
      </c>
      <c r="EP14" s="72">
        <f>SUMIF(db!$AH:$AH,$W14&amp;$AA14&amp;EP$4,db!$AF:$AF)</f>
        <v>0</v>
      </c>
      <c r="EQ14" s="70">
        <f>SUMIF(db!$AH:$AH,$W14&amp;$AA14&amp;EQ$4,db!$AF:$AF)</f>
        <v>0</v>
      </c>
      <c r="ER14" s="72">
        <f>SUMIF(db!$AH:$AH,$W14&amp;$AA14&amp;ER$4,db!$AF:$AF)</f>
        <v>0</v>
      </c>
      <c r="ES14" s="70">
        <f>SUMIF(db!$AH:$AH,$W14&amp;$AA14&amp;ES$4,db!$AF:$AF)</f>
        <v>0</v>
      </c>
      <c r="ET14" s="72">
        <f>SUMIF(db!$AH:$AH,$W14&amp;$AA14&amp;ET$4,db!$AF:$AF)</f>
        <v>0</v>
      </c>
      <c r="EU14" s="70">
        <f>SUMIF(db!$AH:$AH,$W14&amp;$AA14&amp;EU$4,db!$AF:$AF)</f>
        <v>0</v>
      </c>
      <c r="EV14" s="72">
        <f>SUMIF(db!$AH:$AH,$W14&amp;$AA14&amp;EV$4,db!$AF:$AF)</f>
        <v>0</v>
      </c>
      <c r="EW14" s="70">
        <f>SUMIF(db!$AH:$AH,$W14&amp;$AA14&amp;EW$4,db!$AF:$AF)</f>
        <v>0</v>
      </c>
      <c r="EX14" s="72">
        <f>SUMIF(db!$AH:$AH,$W14&amp;$AA14&amp;EX$4,db!$AF:$AF)</f>
        <v>0</v>
      </c>
      <c r="EY14" s="70">
        <f>SUMIF(db!$AH:$AH,$W14&amp;$AA14&amp;EY$4,db!$AF:$AF)</f>
        <v>0</v>
      </c>
      <c r="EZ14" s="72">
        <f>SUMIF(db!$AH:$AH,$W14&amp;$AA14&amp;EZ$4,db!$AF:$AF)</f>
        <v>0</v>
      </c>
      <c r="FA14" s="70">
        <f>SUMIF(db!$AH:$AH,$W14&amp;$AA14&amp;FA$4,db!$AF:$AF)</f>
        <v>0</v>
      </c>
      <c r="FB14" s="72">
        <f>SUMIF(db!$AH:$AH,$W14&amp;$AA14&amp;FB$4,db!$AF:$AF)</f>
        <v>0</v>
      </c>
      <c r="FC14" s="70">
        <f>SUMIF(db!$AH:$AH,$W14&amp;$AA14&amp;FC$4,db!$AF:$AF)</f>
        <v>0</v>
      </c>
      <c r="FD14" s="72">
        <f>SUMIF(db!$AH:$AH,$W14&amp;$AA14&amp;FD$4,db!$AF:$AF)</f>
        <v>0</v>
      </c>
      <c r="FE14" s="70">
        <f>SUMIF(db!$AH:$AH,$W14&amp;$AA14&amp;FE$4,db!$AF:$AF)</f>
        <v>0</v>
      </c>
      <c r="FF14" s="72">
        <f>SUMIF(db!$AH:$AH,$W14&amp;$AA14&amp;FF$4,db!$AF:$AF)</f>
        <v>0</v>
      </c>
      <c r="FG14" s="70">
        <f>SUMIF(db!$AH:$AH,$W14&amp;$AA14&amp;FG$4,db!$AF:$AF)</f>
        <v>0</v>
      </c>
      <c r="FH14" s="72">
        <f>SUMIF(db!$AH:$AH,$W14&amp;$AA14&amp;FH$4,db!$AF:$AF)</f>
        <v>0</v>
      </c>
    </row>
    <row r="15" spans="22:164" ht="15.75" hidden="1" outlineLevel="1" x14ac:dyDescent="0.25">
      <c r="V15" s="110">
        <f t="shared" ca="1" si="0"/>
        <v>46148</v>
      </c>
      <c r="W15" s="108" t="s">
        <v>160</v>
      </c>
      <c r="AA15" s="93">
        <f>Data!G14</f>
        <v>0</v>
      </c>
      <c r="AB15" s="105"/>
      <c r="AC15" s="106"/>
      <c r="AD15" s="105"/>
      <c r="AE15" s="107"/>
      <c r="AF15" s="69"/>
      <c r="AG15" s="71">
        <f>SUMIF(db!$AH:$AH,$W15&amp;$AA15&amp;AG$4,db!$AF:$AF)</f>
        <v>0</v>
      </c>
      <c r="AH15" s="73">
        <f>SUMIF(db!$AH:$AH,$W15&amp;$AA15&amp;AH$4,db!$AF:$AF)</f>
        <v>0</v>
      </c>
      <c r="AI15" s="71">
        <f>SUMIF(db!$AH:$AH,$W15&amp;$AA15&amp;AI$4,db!$AF:$AF)</f>
        <v>0</v>
      </c>
      <c r="AJ15" s="73">
        <f>SUMIF(db!$AH:$AH,$W15&amp;$AA15&amp;AJ$4,db!$AF:$AF)</f>
        <v>0</v>
      </c>
      <c r="AK15" s="71">
        <f>SUMIF(db!$AH:$AH,$W15&amp;$AA15&amp;AK$4,db!$AF:$AF)</f>
        <v>0</v>
      </c>
      <c r="AL15" s="73">
        <f>SUMIF(db!$AH:$AH,$W15&amp;$AA15&amp;AL$4,db!$AF:$AF)</f>
        <v>0</v>
      </c>
      <c r="AM15" s="71">
        <f>SUMIF(db!$AH:$AH,$W15&amp;$AA15&amp;AM$4,db!$AF:$AF)</f>
        <v>0</v>
      </c>
      <c r="AN15" s="73">
        <f>SUMIF(db!$AH:$AH,$W15&amp;$AA15&amp;AN$4,db!$AF:$AF)</f>
        <v>0</v>
      </c>
      <c r="AO15" s="71">
        <f>SUMIF(db!$AH:$AH,$W15&amp;$AA15&amp;AO$4,db!$AF:$AF)</f>
        <v>0</v>
      </c>
      <c r="AP15" s="73">
        <f>SUMIF(db!$AH:$AH,$W15&amp;$AA15&amp;AP$4,db!$AF:$AF)</f>
        <v>0</v>
      </c>
      <c r="AQ15" s="71">
        <f>SUMIF(db!$AH:$AH,$W15&amp;$AA15&amp;AQ$4,db!$AF:$AF)</f>
        <v>0</v>
      </c>
      <c r="AR15" s="73">
        <f>SUMIF(db!$AH:$AH,$W15&amp;$AA15&amp;AR$4,db!$AF:$AF)</f>
        <v>0</v>
      </c>
      <c r="AS15" s="71">
        <f>SUMIF(db!$AH:$AH,$W15&amp;$AA15&amp;AS$4,db!$AF:$AF)</f>
        <v>0</v>
      </c>
      <c r="AT15" s="73">
        <f>SUMIF(db!$AH:$AH,$W15&amp;$AA15&amp;AT$4,db!$AF:$AF)</f>
        <v>0</v>
      </c>
      <c r="AU15" s="71">
        <f>SUMIF(db!$AH:$AH,$W15&amp;$AA15&amp;AU$4,db!$AF:$AF)</f>
        <v>0</v>
      </c>
      <c r="AV15" s="73">
        <f>SUMIF(db!$AH:$AH,$W15&amp;$AA15&amp;AV$4,db!$AF:$AF)</f>
        <v>0</v>
      </c>
      <c r="AW15" s="71">
        <f>SUMIF(db!$AH:$AH,$W15&amp;$AA15&amp;AW$4,db!$AF:$AF)</f>
        <v>0</v>
      </c>
      <c r="AX15" s="73">
        <f>SUMIF(db!$AH:$AH,$W15&amp;$AA15&amp;AX$4,db!$AF:$AF)</f>
        <v>0</v>
      </c>
      <c r="AY15" s="71">
        <f>SUMIF(db!$AH:$AH,$W15&amp;$AA15&amp;AY$4,db!$AF:$AF)</f>
        <v>0</v>
      </c>
      <c r="AZ15" s="73">
        <f>SUMIF(db!$AH:$AH,$W15&amp;$AA15&amp;AZ$4,db!$AF:$AF)</f>
        <v>0</v>
      </c>
      <c r="BA15" s="71">
        <f>SUMIF(db!$AH:$AH,$W15&amp;$AA15&amp;BA$4,db!$AF:$AF)</f>
        <v>0</v>
      </c>
      <c r="BB15" s="73">
        <f>SUMIF(db!$AH:$AH,$W15&amp;$AA15&amp;BB$4,db!$AF:$AF)</f>
        <v>0</v>
      </c>
      <c r="BC15" s="71">
        <f>SUMIF(db!$AH:$AH,$W15&amp;$AA15&amp;BC$4,db!$AF:$AF)</f>
        <v>0</v>
      </c>
      <c r="BD15" s="73">
        <f>SUMIF(db!$AH:$AH,$W15&amp;$AA15&amp;BD$4,db!$AF:$AF)</f>
        <v>0</v>
      </c>
      <c r="BE15" s="71">
        <f>SUMIF(db!$AH:$AH,$W15&amp;$AA15&amp;BE$4,db!$AF:$AF)</f>
        <v>0</v>
      </c>
      <c r="BF15" s="73">
        <f>SUMIF(db!$AH:$AH,$W15&amp;$AA15&amp;BF$4,db!$AF:$AF)</f>
        <v>0</v>
      </c>
      <c r="BG15" s="71">
        <f>SUMIF(db!$AH:$AH,$W15&amp;$AA15&amp;BG$4,db!$AF:$AF)</f>
        <v>0</v>
      </c>
      <c r="BH15" s="73">
        <f>SUMIF(db!$AH:$AH,$W15&amp;$AA15&amp;BH$4,db!$AF:$AF)</f>
        <v>0</v>
      </c>
      <c r="BI15" s="71">
        <f>SUMIF(db!$AH:$AH,$W15&amp;$AA15&amp;BI$4,db!$AF:$AF)</f>
        <v>0</v>
      </c>
      <c r="BJ15" s="73">
        <f>SUMIF(db!$AH:$AH,$W15&amp;$AA15&amp;BJ$4,db!$AF:$AF)</f>
        <v>0</v>
      </c>
      <c r="BK15" s="71">
        <f>SUMIF(db!$AH:$AH,$W15&amp;$AA15&amp;BK$4,db!$AF:$AF)</f>
        <v>0</v>
      </c>
      <c r="BL15" s="73">
        <f>SUMIF(db!$AH:$AH,$W15&amp;$AA15&amp;BL$4,db!$AF:$AF)</f>
        <v>0</v>
      </c>
      <c r="BM15" s="71">
        <f>SUMIF(db!$AH:$AH,$W15&amp;$AA15&amp;BM$4,db!$AF:$AF)</f>
        <v>0</v>
      </c>
      <c r="BN15" s="73">
        <f>SUMIF(db!$AH:$AH,$W15&amp;$AA15&amp;BN$4,db!$AF:$AF)</f>
        <v>0</v>
      </c>
      <c r="BO15" s="71">
        <f>SUMIF(db!$AH:$AH,$W15&amp;$AA15&amp;BO$4,db!$AF:$AF)</f>
        <v>0</v>
      </c>
      <c r="BP15" s="73">
        <f>SUMIF(db!$AH:$AH,$W15&amp;$AA15&amp;BP$4,db!$AF:$AF)</f>
        <v>0</v>
      </c>
      <c r="BQ15" s="71">
        <f>SUMIF(db!$AH:$AH,$W15&amp;$AA15&amp;BQ$4,db!$AF:$AF)</f>
        <v>0</v>
      </c>
      <c r="BR15" s="73">
        <f>SUMIF(db!$AH:$AH,$W15&amp;$AA15&amp;BR$4,db!$AF:$AF)</f>
        <v>0</v>
      </c>
      <c r="BS15" s="71">
        <f>SUMIF(db!$AH:$AH,$W15&amp;$AA15&amp;BS$4,db!$AF:$AF)</f>
        <v>0</v>
      </c>
      <c r="BT15" s="73">
        <f>SUMIF(db!$AH:$AH,$W15&amp;$AA15&amp;BT$4,db!$AF:$AF)</f>
        <v>0</v>
      </c>
      <c r="BU15" s="71">
        <f>SUMIF(db!$AH:$AH,$W15&amp;$AA15&amp;BU$4,db!$AF:$AF)</f>
        <v>0</v>
      </c>
      <c r="BV15" s="73">
        <f>SUMIF(db!$AH:$AH,$W15&amp;$AA15&amp;BV$4,db!$AF:$AF)</f>
        <v>0</v>
      </c>
      <c r="BW15" s="71">
        <f>SUMIF(db!$AH:$AH,$W15&amp;$AA15&amp;BW$4,db!$AF:$AF)</f>
        <v>0</v>
      </c>
      <c r="BX15" s="73">
        <f>SUMIF(db!$AH:$AH,$W15&amp;$AA15&amp;BX$4,db!$AF:$AF)</f>
        <v>0</v>
      </c>
      <c r="BY15" s="71">
        <f>SUMIF(db!$AH:$AH,$W15&amp;$AA15&amp;BY$4,db!$AF:$AF)</f>
        <v>0</v>
      </c>
      <c r="BZ15" s="73">
        <f>SUMIF(db!$AH:$AH,$W15&amp;$AA15&amp;BZ$4,db!$AF:$AF)</f>
        <v>0</v>
      </c>
      <c r="CA15" s="71">
        <f>SUMIF(db!$AH:$AH,$W15&amp;$AA15&amp;CA$4,db!$AF:$AF)</f>
        <v>0</v>
      </c>
      <c r="CB15" s="73">
        <f>SUMIF(db!$AH:$AH,$W15&amp;$AA15&amp;CB$4,db!$AF:$AF)</f>
        <v>0</v>
      </c>
      <c r="CC15" s="71">
        <f>SUMIF(db!$AH:$AH,$W15&amp;$AA15&amp;CC$4,db!$AF:$AF)</f>
        <v>0</v>
      </c>
      <c r="CD15" s="73">
        <f>SUMIF(db!$AH:$AH,$W15&amp;$AA15&amp;CD$4,db!$AF:$AF)</f>
        <v>0</v>
      </c>
      <c r="CE15" s="71">
        <f>SUMIF(db!$AH:$AH,$W15&amp;$AA15&amp;CE$4,db!$AF:$AF)</f>
        <v>0</v>
      </c>
      <c r="CF15" s="73">
        <f>SUMIF(db!$AH:$AH,$W15&amp;$AA15&amp;CF$4,db!$AF:$AF)</f>
        <v>0</v>
      </c>
      <c r="CG15" s="71">
        <f>SUMIF(db!$AH:$AH,$W15&amp;$AA15&amp;CG$4,db!$AF:$AF)</f>
        <v>0</v>
      </c>
      <c r="CH15" s="73">
        <f>SUMIF(db!$AH:$AH,$W15&amp;$AA15&amp;CH$4,db!$AF:$AF)</f>
        <v>0</v>
      </c>
      <c r="CI15" s="71">
        <f>SUMIF(db!$AH:$AH,$W15&amp;$AA15&amp;CI$4,db!$AF:$AF)</f>
        <v>0</v>
      </c>
      <c r="CJ15" s="73">
        <f>SUMIF(db!$AH:$AH,$W15&amp;$AA15&amp;CJ$4,db!$AF:$AF)</f>
        <v>0</v>
      </c>
      <c r="CK15" s="71">
        <f>SUMIF(db!$AH:$AH,$W15&amp;$AA15&amp;CK$4,db!$AF:$AF)</f>
        <v>0</v>
      </c>
      <c r="CL15" s="73">
        <f>SUMIF(db!$AH:$AH,$W15&amp;$AA15&amp;CL$4,db!$AF:$AF)</f>
        <v>0</v>
      </c>
      <c r="CM15" s="71">
        <f>SUMIF(db!$AH:$AH,$W15&amp;$AA15&amp;CM$4,db!$AF:$AF)</f>
        <v>0</v>
      </c>
      <c r="CN15" s="73">
        <f>SUMIF(db!$AH:$AH,$W15&amp;$AA15&amp;CN$4,db!$AF:$AF)</f>
        <v>0</v>
      </c>
      <c r="CO15" s="71">
        <f>SUMIF(db!$AH:$AH,$W15&amp;$AA15&amp;CO$4,db!$AF:$AF)</f>
        <v>0</v>
      </c>
      <c r="CP15" s="73">
        <f>SUMIF(db!$AH:$AH,$W15&amp;$AA15&amp;CP$4,db!$AF:$AF)</f>
        <v>0</v>
      </c>
      <c r="CQ15" s="71">
        <f>SUMIF(db!$AH:$AH,$W15&amp;$AA15&amp;CQ$4,db!$AF:$AF)</f>
        <v>0</v>
      </c>
      <c r="CR15" s="73">
        <f>SUMIF(db!$AH:$AH,$W15&amp;$AA15&amp;CR$4,db!$AF:$AF)</f>
        <v>0</v>
      </c>
      <c r="CS15" s="71">
        <f>SUMIF(db!$AH:$AH,$W15&amp;$AA15&amp;CS$4,db!$AF:$AF)</f>
        <v>0</v>
      </c>
      <c r="CT15" s="73">
        <f>SUMIF(db!$AH:$AH,$W15&amp;$AA15&amp;CT$4,db!$AF:$AF)</f>
        <v>0</v>
      </c>
      <c r="CU15" s="71">
        <f>SUMIF(db!$AH:$AH,$W15&amp;$AA15&amp;CU$4,db!$AF:$AF)</f>
        <v>0</v>
      </c>
      <c r="CV15" s="73">
        <f>SUMIF(db!$AH:$AH,$W15&amp;$AA15&amp;CV$4,db!$AF:$AF)</f>
        <v>0</v>
      </c>
      <c r="CW15" s="71">
        <f>SUMIF(db!$AH:$AH,$W15&amp;$AA15&amp;CW$4,db!$AF:$AF)</f>
        <v>0</v>
      </c>
      <c r="CX15" s="73">
        <f>SUMIF(db!$AH:$AH,$W15&amp;$AA15&amp;CX$4,db!$AF:$AF)</f>
        <v>0</v>
      </c>
      <c r="CY15" s="71">
        <f>SUMIF(db!$AH:$AH,$W15&amp;$AA15&amp;CY$4,db!$AF:$AF)</f>
        <v>0</v>
      </c>
      <c r="CZ15" s="73">
        <f>SUMIF(db!$AH:$AH,$W15&amp;$AA15&amp;CZ$4,db!$AF:$AF)</f>
        <v>0</v>
      </c>
      <c r="DA15" s="71">
        <f>SUMIF(db!$AH:$AH,$W15&amp;$AA15&amp;DA$4,db!$AF:$AF)</f>
        <v>0</v>
      </c>
      <c r="DB15" s="73">
        <f>SUMIF(db!$AH:$AH,$W15&amp;$AA15&amp;DB$4,db!$AF:$AF)</f>
        <v>0</v>
      </c>
      <c r="DC15" s="71">
        <f>SUMIF(db!$AH:$AH,$W15&amp;$AA15&amp;DC$4,db!$AF:$AF)</f>
        <v>0</v>
      </c>
      <c r="DD15" s="73">
        <f>SUMIF(db!$AH:$AH,$W15&amp;$AA15&amp;DD$4,db!$AF:$AF)</f>
        <v>0</v>
      </c>
      <c r="DE15" s="71">
        <f>SUMIF(db!$AH:$AH,$W15&amp;$AA15&amp;DE$4,db!$AF:$AF)</f>
        <v>0</v>
      </c>
      <c r="DF15" s="73">
        <f>SUMIF(db!$AH:$AH,$W15&amp;$AA15&amp;DF$4,db!$AF:$AF)</f>
        <v>0</v>
      </c>
      <c r="DG15" s="71">
        <f>SUMIF(db!$AH:$AH,$W15&amp;$AA15&amp;DG$4,db!$AF:$AF)</f>
        <v>0</v>
      </c>
      <c r="DH15" s="73">
        <f>SUMIF(db!$AH:$AH,$W15&amp;$AA15&amp;DH$4,db!$AF:$AF)</f>
        <v>0</v>
      </c>
      <c r="DI15" s="71">
        <f>SUMIF(db!$AH:$AH,$W15&amp;$AA15&amp;DI$4,db!$AF:$AF)</f>
        <v>0</v>
      </c>
      <c r="DJ15" s="73">
        <f>SUMIF(db!$AH:$AH,$W15&amp;$AA15&amp;DJ$4,db!$AF:$AF)</f>
        <v>0</v>
      </c>
      <c r="DK15" s="71">
        <f>SUMIF(db!$AH:$AH,$W15&amp;$AA15&amp;DK$4,db!$AF:$AF)</f>
        <v>0</v>
      </c>
      <c r="DL15" s="73">
        <f>SUMIF(db!$AH:$AH,$W15&amp;$AA15&amp;DL$4,db!$AF:$AF)</f>
        <v>0</v>
      </c>
      <c r="DM15" s="71">
        <f>SUMIF(db!$AH:$AH,$W15&amp;$AA15&amp;DM$4,db!$AF:$AF)</f>
        <v>0</v>
      </c>
      <c r="DN15" s="73">
        <f>SUMIF(db!$AH:$AH,$W15&amp;$AA15&amp;DN$4,db!$AF:$AF)</f>
        <v>0</v>
      </c>
      <c r="DO15" s="71">
        <f>SUMIF(db!$AH:$AH,$W15&amp;$AA15&amp;DO$4,db!$AF:$AF)</f>
        <v>0</v>
      </c>
      <c r="DP15" s="73">
        <f>SUMIF(db!$AH:$AH,$W15&amp;$AA15&amp;DP$4,db!$AF:$AF)</f>
        <v>0</v>
      </c>
      <c r="DQ15" s="71">
        <f>SUMIF(db!$AH:$AH,$W15&amp;$AA15&amp;DQ$4,db!$AF:$AF)</f>
        <v>0</v>
      </c>
      <c r="DR15" s="73">
        <f>SUMIF(db!$AH:$AH,$W15&amp;$AA15&amp;DR$4,db!$AF:$AF)</f>
        <v>0</v>
      </c>
      <c r="DS15" s="71">
        <f>SUMIF(db!$AH:$AH,$W15&amp;$AA15&amp;DS$4,db!$AF:$AF)</f>
        <v>0</v>
      </c>
      <c r="DT15" s="73">
        <f>SUMIF(db!$AH:$AH,$W15&amp;$AA15&amp;DT$4,db!$AF:$AF)</f>
        <v>0</v>
      </c>
      <c r="DU15" s="71">
        <f>SUMIF(db!$AH:$AH,$W15&amp;$AA15&amp;DU$4,db!$AF:$AF)</f>
        <v>0</v>
      </c>
      <c r="DV15" s="73">
        <f>SUMIF(db!$AH:$AH,$W15&amp;$AA15&amp;DV$4,db!$AF:$AF)</f>
        <v>0</v>
      </c>
      <c r="DW15" s="71">
        <f>SUMIF(db!$AH:$AH,$W15&amp;$AA15&amp;DW$4,db!$AF:$AF)</f>
        <v>0</v>
      </c>
      <c r="DX15" s="73">
        <f>SUMIF(db!$AH:$AH,$W15&amp;$AA15&amp;DX$4,db!$AF:$AF)</f>
        <v>0</v>
      </c>
      <c r="DY15" s="71">
        <f>SUMIF(db!$AH:$AH,$W15&amp;$AA15&amp;DY$4,db!$AF:$AF)</f>
        <v>0</v>
      </c>
      <c r="DZ15" s="73">
        <f>SUMIF(db!$AH:$AH,$W15&amp;$AA15&amp;DZ$4,db!$AF:$AF)</f>
        <v>0</v>
      </c>
      <c r="EA15" s="71">
        <f>SUMIF(db!$AH:$AH,$W15&amp;$AA15&amp;EA$4,db!$AF:$AF)</f>
        <v>0</v>
      </c>
      <c r="EB15" s="73">
        <f>SUMIF(db!$AH:$AH,$W15&amp;$AA15&amp;EB$4,db!$AF:$AF)</f>
        <v>0</v>
      </c>
      <c r="EC15" s="71">
        <f>SUMIF(db!$AH:$AH,$W15&amp;$AA15&amp;EC$4,db!$AF:$AF)</f>
        <v>0</v>
      </c>
      <c r="ED15" s="73">
        <f>SUMIF(db!$AH:$AH,$W15&amp;$AA15&amp;ED$4,db!$AF:$AF)</f>
        <v>0</v>
      </c>
      <c r="EE15" s="71">
        <f>SUMIF(db!$AH:$AH,$W15&amp;$AA15&amp;EE$4,db!$AF:$AF)</f>
        <v>0</v>
      </c>
      <c r="EF15" s="73">
        <f>SUMIF(db!$AH:$AH,$W15&amp;$AA15&amp;EF$4,db!$AF:$AF)</f>
        <v>0</v>
      </c>
      <c r="EG15" s="71">
        <f>SUMIF(db!$AH:$AH,$W15&amp;$AA15&amp;EG$4,db!$AF:$AF)</f>
        <v>0</v>
      </c>
      <c r="EH15" s="73">
        <f>SUMIF(db!$AH:$AH,$W15&amp;$AA15&amp;EH$4,db!$AF:$AF)</f>
        <v>0</v>
      </c>
      <c r="EI15" s="71">
        <f>SUMIF(db!$AH:$AH,$W15&amp;$AA15&amp;EI$4,db!$AF:$AF)</f>
        <v>0</v>
      </c>
      <c r="EJ15" s="73">
        <f>SUMIF(db!$AH:$AH,$W15&amp;$AA15&amp;EJ$4,db!$AF:$AF)</f>
        <v>0</v>
      </c>
      <c r="EK15" s="71">
        <f>SUMIF(db!$AH:$AH,$W15&amp;$AA15&amp;EK$4,db!$AF:$AF)</f>
        <v>0</v>
      </c>
      <c r="EL15" s="73">
        <f>SUMIF(db!$AH:$AH,$W15&amp;$AA15&amp;EL$4,db!$AF:$AF)</f>
        <v>0</v>
      </c>
      <c r="EM15" s="71">
        <f>SUMIF(db!$AH:$AH,$W15&amp;$AA15&amp;EM$4,db!$AF:$AF)</f>
        <v>0</v>
      </c>
      <c r="EN15" s="73">
        <f>SUMIF(db!$AH:$AH,$W15&amp;$AA15&amp;EN$4,db!$AF:$AF)</f>
        <v>0</v>
      </c>
      <c r="EO15" s="71">
        <f>SUMIF(db!$AH:$AH,$W15&amp;$AA15&amp;EO$4,db!$AF:$AF)</f>
        <v>0</v>
      </c>
      <c r="EP15" s="73">
        <f>SUMIF(db!$AH:$AH,$W15&amp;$AA15&amp;EP$4,db!$AF:$AF)</f>
        <v>0</v>
      </c>
      <c r="EQ15" s="71">
        <f>SUMIF(db!$AH:$AH,$W15&amp;$AA15&amp;EQ$4,db!$AF:$AF)</f>
        <v>0</v>
      </c>
      <c r="ER15" s="73">
        <f>SUMIF(db!$AH:$AH,$W15&amp;$AA15&amp;ER$4,db!$AF:$AF)</f>
        <v>0</v>
      </c>
      <c r="ES15" s="71">
        <f>SUMIF(db!$AH:$AH,$W15&amp;$AA15&amp;ES$4,db!$AF:$AF)</f>
        <v>0</v>
      </c>
      <c r="ET15" s="73">
        <f>SUMIF(db!$AH:$AH,$W15&amp;$AA15&amp;ET$4,db!$AF:$AF)</f>
        <v>0</v>
      </c>
      <c r="EU15" s="71">
        <f>SUMIF(db!$AH:$AH,$W15&amp;$AA15&amp;EU$4,db!$AF:$AF)</f>
        <v>0</v>
      </c>
      <c r="EV15" s="73">
        <f>SUMIF(db!$AH:$AH,$W15&amp;$AA15&amp;EV$4,db!$AF:$AF)</f>
        <v>0</v>
      </c>
      <c r="EW15" s="71">
        <f>SUMIF(db!$AH:$AH,$W15&amp;$AA15&amp;EW$4,db!$AF:$AF)</f>
        <v>0</v>
      </c>
      <c r="EX15" s="73">
        <f>SUMIF(db!$AH:$AH,$W15&amp;$AA15&amp;EX$4,db!$AF:$AF)</f>
        <v>0</v>
      </c>
      <c r="EY15" s="71">
        <f>SUMIF(db!$AH:$AH,$W15&amp;$AA15&amp;EY$4,db!$AF:$AF)</f>
        <v>0</v>
      </c>
      <c r="EZ15" s="73">
        <f>SUMIF(db!$AH:$AH,$W15&amp;$AA15&amp;EZ$4,db!$AF:$AF)</f>
        <v>0</v>
      </c>
      <c r="FA15" s="71">
        <f>SUMIF(db!$AH:$AH,$W15&amp;$AA15&amp;FA$4,db!$AF:$AF)</f>
        <v>0</v>
      </c>
      <c r="FB15" s="73">
        <f>SUMIF(db!$AH:$AH,$W15&amp;$AA15&amp;FB$4,db!$AF:$AF)</f>
        <v>0</v>
      </c>
      <c r="FC15" s="71">
        <f>SUMIF(db!$AH:$AH,$W15&amp;$AA15&amp;FC$4,db!$AF:$AF)</f>
        <v>0</v>
      </c>
      <c r="FD15" s="73">
        <f>SUMIF(db!$AH:$AH,$W15&amp;$AA15&amp;FD$4,db!$AF:$AF)</f>
        <v>0</v>
      </c>
      <c r="FE15" s="71">
        <f>SUMIF(db!$AH:$AH,$W15&amp;$AA15&amp;FE$4,db!$AF:$AF)</f>
        <v>0</v>
      </c>
      <c r="FF15" s="73">
        <f>SUMIF(db!$AH:$AH,$W15&amp;$AA15&amp;FF$4,db!$AF:$AF)</f>
        <v>0</v>
      </c>
      <c r="FG15" s="71">
        <f>SUMIF(db!$AH:$AH,$W15&amp;$AA15&amp;FG$4,db!$AF:$AF)</f>
        <v>0</v>
      </c>
      <c r="FH15" s="73">
        <f>SUMIF(db!$AH:$AH,$W15&amp;$AA15&amp;FH$4,db!$AF:$AF)</f>
        <v>0</v>
      </c>
    </row>
    <row r="16" spans="22:164" ht="15.75" hidden="1" outlineLevel="1" x14ac:dyDescent="0.25">
      <c r="V16" s="110">
        <f t="shared" ca="1" si="0"/>
        <v>46148</v>
      </c>
      <c r="W16" s="108" t="s">
        <v>160</v>
      </c>
      <c r="AA16" s="93">
        <f>Data!G15</f>
        <v>0</v>
      </c>
      <c r="AB16" s="102"/>
      <c r="AC16" s="103"/>
      <c r="AD16" s="102"/>
      <c r="AE16" s="104"/>
      <c r="AF16" s="69"/>
      <c r="AG16" s="70">
        <f>SUMIF(db!$AH:$AH,$W16&amp;$AA16&amp;AG$4,db!$AF:$AF)</f>
        <v>0</v>
      </c>
      <c r="AH16" s="72">
        <f>SUMIF(db!$AH:$AH,$W16&amp;$AA16&amp;AH$4,db!$AF:$AF)</f>
        <v>0</v>
      </c>
      <c r="AI16" s="70">
        <f>SUMIF(db!$AH:$AH,$W16&amp;$AA16&amp;AI$4,db!$AF:$AF)</f>
        <v>0</v>
      </c>
      <c r="AJ16" s="72">
        <f>SUMIF(db!$AH:$AH,$W16&amp;$AA16&amp;AJ$4,db!$AF:$AF)</f>
        <v>0</v>
      </c>
      <c r="AK16" s="70">
        <f>SUMIF(db!$AH:$AH,$W16&amp;$AA16&amp;AK$4,db!$AF:$AF)</f>
        <v>0</v>
      </c>
      <c r="AL16" s="72">
        <f>SUMIF(db!$AH:$AH,$W16&amp;$AA16&amp;AL$4,db!$AF:$AF)</f>
        <v>0</v>
      </c>
      <c r="AM16" s="70">
        <f>SUMIF(db!$AH:$AH,$W16&amp;$AA16&amp;AM$4,db!$AF:$AF)</f>
        <v>0</v>
      </c>
      <c r="AN16" s="72">
        <f>SUMIF(db!$AH:$AH,$W16&amp;$AA16&amp;AN$4,db!$AF:$AF)</f>
        <v>0</v>
      </c>
      <c r="AO16" s="70">
        <f>SUMIF(db!$AH:$AH,$W16&amp;$AA16&amp;AO$4,db!$AF:$AF)</f>
        <v>0</v>
      </c>
      <c r="AP16" s="72">
        <f>SUMIF(db!$AH:$AH,$W16&amp;$AA16&amp;AP$4,db!$AF:$AF)</f>
        <v>0</v>
      </c>
      <c r="AQ16" s="70">
        <f>SUMIF(db!$AH:$AH,$W16&amp;$AA16&amp;AQ$4,db!$AF:$AF)</f>
        <v>0</v>
      </c>
      <c r="AR16" s="72">
        <f>SUMIF(db!$AH:$AH,$W16&amp;$AA16&amp;AR$4,db!$AF:$AF)</f>
        <v>0</v>
      </c>
      <c r="AS16" s="70">
        <f>SUMIF(db!$AH:$AH,$W16&amp;$AA16&amp;AS$4,db!$AF:$AF)</f>
        <v>0</v>
      </c>
      <c r="AT16" s="72">
        <f>SUMIF(db!$AH:$AH,$W16&amp;$AA16&amp;AT$4,db!$AF:$AF)</f>
        <v>0</v>
      </c>
      <c r="AU16" s="70">
        <f>SUMIF(db!$AH:$AH,$W16&amp;$AA16&amp;AU$4,db!$AF:$AF)</f>
        <v>0</v>
      </c>
      <c r="AV16" s="72">
        <f>SUMIF(db!$AH:$AH,$W16&amp;$AA16&amp;AV$4,db!$AF:$AF)</f>
        <v>0</v>
      </c>
      <c r="AW16" s="70">
        <f>SUMIF(db!$AH:$AH,$W16&amp;$AA16&amp;AW$4,db!$AF:$AF)</f>
        <v>0</v>
      </c>
      <c r="AX16" s="72">
        <f>SUMIF(db!$AH:$AH,$W16&amp;$AA16&amp;AX$4,db!$AF:$AF)</f>
        <v>0</v>
      </c>
      <c r="AY16" s="70">
        <f>SUMIF(db!$AH:$AH,$W16&amp;$AA16&amp;AY$4,db!$AF:$AF)</f>
        <v>0</v>
      </c>
      <c r="AZ16" s="72">
        <f>SUMIF(db!$AH:$AH,$W16&amp;$AA16&amp;AZ$4,db!$AF:$AF)</f>
        <v>0</v>
      </c>
      <c r="BA16" s="70">
        <f>SUMIF(db!$AH:$AH,$W16&amp;$AA16&amp;BA$4,db!$AF:$AF)</f>
        <v>0</v>
      </c>
      <c r="BB16" s="72">
        <f>SUMIF(db!$AH:$AH,$W16&amp;$AA16&amp;BB$4,db!$AF:$AF)</f>
        <v>0</v>
      </c>
      <c r="BC16" s="70">
        <f>SUMIF(db!$AH:$AH,$W16&amp;$AA16&amp;BC$4,db!$AF:$AF)</f>
        <v>0</v>
      </c>
      <c r="BD16" s="72">
        <f>SUMIF(db!$AH:$AH,$W16&amp;$AA16&amp;BD$4,db!$AF:$AF)</f>
        <v>0</v>
      </c>
      <c r="BE16" s="70">
        <f>SUMIF(db!$AH:$AH,$W16&amp;$AA16&amp;BE$4,db!$AF:$AF)</f>
        <v>0</v>
      </c>
      <c r="BF16" s="72">
        <f>SUMIF(db!$AH:$AH,$W16&amp;$AA16&amp;BF$4,db!$AF:$AF)</f>
        <v>0</v>
      </c>
      <c r="BG16" s="70">
        <f>SUMIF(db!$AH:$AH,$W16&amp;$AA16&amp;BG$4,db!$AF:$AF)</f>
        <v>0</v>
      </c>
      <c r="BH16" s="72">
        <f>SUMIF(db!$AH:$AH,$W16&amp;$AA16&amp;BH$4,db!$AF:$AF)</f>
        <v>0</v>
      </c>
      <c r="BI16" s="70">
        <f>SUMIF(db!$AH:$AH,$W16&amp;$AA16&amp;BI$4,db!$AF:$AF)</f>
        <v>0</v>
      </c>
      <c r="BJ16" s="72">
        <f>SUMIF(db!$AH:$AH,$W16&amp;$AA16&amp;BJ$4,db!$AF:$AF)</f>
        <v>0</v>
      </c>
      <c r="BK16" s="70">
        <f>SUMIF(db!$AH:$AH,$W16&amp;$AA16&amp;BK$4,db!$AF:$AF)</f>
        <v>0</v>
      </c>
      <c r="BL16" s="72">
        <f>SUMIF(db!$AH:$AH,$W16&amp;$AA16&amp;BL$4,db!$AF:$AF)</f>
        <v>0</v>
      </c>
      <c r="BM16" s="70">
        <f>SUMIF(db!$AH:$AH,$W16&amp;$AA16&amp;BM$4,db!$AF:$AF)</f>
        <v>0</v>
      </c>
      <c r="BN16" s="72">
        <f>SUMIF(db!$AH:$AH,$W16&amp;$AA16&amp;BN$4,db!$AF:$AF)</f>
        <v>0</v>
      </c>
      <c r="BO16" s="70">
        <f>SUMIF(db!$AH:$AH,$W16&amp;$AA16&amp;BO$4,db!$AF:$AF)</f>
        <v>0</v>
      </c>
      <c r="BP16" s="72">
        <f>SUMIF(db!$AH:$AH,$W16&amp;$AA16&amp;BP$4,db!$AF:$AF)</f>
        <v>0</v>
      </c>
      <c r="BQ16" s="70">
        <f>SUMIF(db!$AH:$AH,$W16&amp;$AA16&amp;BQ$4,db!$AF:$AF)</f>
        <v>0</v>
      </c>
      <c r="BR16" s="72">
        <f>SUMIF(db!$AH:$AH,$W16&amp;$AA16&amp;BR$4,db!$AF:$AF)</f>
        <v>0</v>
      </c>
      <c r="BS16" s="70">
        <f>SUMIF(db!$AH:$AH,$W16&amp;$AA16&amp;BS$4,db!$AF:$AF)</f>
        <v>0</v>
      </c>
      <c r="BT16" s="72">
        <f>SUMIF(db!$AH:$AH,$W16&amp;$AA16&amp;BT$4,db!$AF:$AF)</f>
        <v>0</v>
      </c>
      <c r="BU16" s="70">
        <f>SUMIF(db!$AH:$AH,$W16&amp;$AA16&amp;BU$4,db!$AF:$AF)</f>
        <v>0</v>
      </c>
      <c r="BV16" s="72">
        <f>SUMIF(db!$AH:$AH,$W16&amp;$AA16&amp;BV$4,db!$AF:$AF)</f>
        <v>0</v>
      </c>
      <c r="BW16" s="70">
        <f>SUMIF(db!$AH:$AH,$W16&amp;$AA16&amp;BW$4,db!$AF:$AF)</f>
        <v>0</v>
      </c>
      <c r="BX16" s="72">
        <f>SUMIF(db!$AH:$AH,$W16&amp;$AA16&amp;BX$4,db!$AF:$AF)</f>
        <v>0</v>
      </c>
      <c r="BY16" s="70">
        <f>SUMIF(db!$AH:$AH,$W16&amp;$AA16&amp;BY$4,db!$AF:$AF)</f>
        <v>0</v>
      </c>
      <c r="BZ16" s="72">
        <f>SUMIF(db!$AH:$AH,$W16&amp;$AA16&amp;BZ$4,db!$AF:$AF)</f>
        <v>0</v>
      </c>
      <c r="CA16" s="70">
        <f>SUMIF(db!$AH:$AH,$W16&amp;$AA16&amp;CA$4,db!$AF:$AF)</f>
        <v>0</v>
      </c>
      <c r="CB16" s="72">
        <f>SUMIF(db!$AH:$AH,$W16&amp;$AA16&amp;CB$4,db!$AF:$AF)</f>
        <v>0</v>
      </c>
      <c r="CC16" s="70">
        <f>SUMIF(db!$AH:$AH,$W16&amp;$AA16&amp;CC$4,db!$AF:$AF)</f>
        <v>0</v>
      </c>
      <c r="CD16" s="72">
        <f>SUMIF(db!$AH:$AH,$W16&amp;$AA16&amp;CD$4,db!$AF:$AF)</f>
        <v>0</v>
      </c>
      <c r="CE16" s="70">
        <f>SUMIF(db!$AH:$AH,$W16&amp;$AA16&amp;CE$4,db!$AF:$AF)</f>
        <v>0</v>
      </c>
      <c r="CF16" s="72">
        <f>SUMIF(db!$AH:$AH,$W16&amp;$AA16&amp;CF$4,db!$AF:$AF)</f>
        <v>0</v>
      </c>
      <c r="CG16" s="70">
        <f>SUMIF(db!$AH:$AH,$W16&amp;$AA16&amp;CG$4,db!$AF:$AF)</f>
        <v>0</v>
      </c>
      <c r="CH16" s="72">
        <f>SUMIF(db!$AH:$AH,$W16&amp;$AA16&amp;CH$4,db!$AF:$AF)</f>
        <v>0</v>
      </c>
      <c r="CI16" s="70">
        <f>SUMIF(db!$AH:$AH,$W16&amp;$AA16&amp;CI$4,db!$AF:$AF)</f>
        <v>0</v>
      </c>
      <c r="CJ16" s="72">
        <f>SUMIF(db!$AH:$AH,$W16&amp;$AA16&amp;CJ$4,db!$AF:$AF)</f>
        <v>0</v>
      </c>
      <c r="CK16" s="70">
        <f>SUMIF(db!$AH:$AH,$W16&amp;$AA16&amp;CK$4,db!$AF:$AF)</f>
        <v>0</v>
      </c>
      <c r="CL16" s="72">
        <f>SUMIF(db!$AH:$AH,$W16&amp;$AA16&amp;CL$4,db!$AF:$AF)</f>
        <v>0</v>
      </c>
      <c r="CM16" s="70">
        <f>SUMIF(db!$AH:$AH,$W16&amp;$AA16&amp;CM$4,db!$AF:$AF)</f>
        <v>0</v>
      </c>
      <c r="CN16" s="72">
        <f>SUMIF(db!$AH:$AH,$W16&amp;$AA16&amp;CN$4,db!$AF:$AF)</f>
        <v>0</v>
      </c>
      <c r="CO16" s="70">
        <f>SUMIF(db!$AH:$AH,$W16&amp;$AA16&amp;CO$4,db!$AF:$AF)</f>
        <v>0</v>
      </c>
      <c r="CP16" s="72">
        <f>SUMIF(db!$AH:$AH,$W16&amp;$AA16&amp;CP$4,db!$AF:$AF)</f>
        <v>0</v>
      </c>
      <c r="CQ16" s="70">
        <f>SUMIF(db!$AH:$AH,$W16&amp;$AA16&amp;CQ$4,db!$AF:$AF)</f>
        <v>0</v>
      </c>
      <c r="CR16" s="72">
        <f>SUMIF(db!$AH:$AH,$W16&amp;$AA16&amp;CR$4,db!$AF:$AF)</f>
        <v>0</v>
      </c>
      <c r="CS16" s="70">
        <f>SUMIF(db!$AH:$AH,$W16&amp;$AA16&amp;CS$4,db!$AF:$AF)</f>
        <v>0</v>
      </c>
      <c r="CT16" s="72">
        <f>SUMIF(db!$AH:$AH,$W16&amp;$AA16&amp;CT$4,db!$AF:$AF)</f>
        <v>0</v>
      </c>
      <c r="CU16" s="70">
        <f>SUMIF(db!$AH:$AH,$W16&amp;$AA16&amp;CU$4,db!$AF:$AF)</f>
        <v>0</v>
      </c>
      <c r="CV16" s="72">
        <f>SUMIF(db!$AH:$AH,$W16&amp;$AA16&amp;CV$4,db!$AF:$AF)</f>
        <v>0</v>
      </c>
      <c r="CW16" s="70">
        <f>SUMIF(db!$AH:$AH,$W16&amp;$AA16&amp;CW$4,db!$AF:$AF)</f>
        <v>0</v>
      </c>
      <c r="CX16" s="72">
        <f>SUMIF(db!$AH:$AH,$W16&amp;$AA16&amp;CX$4,db!$AF:$AF)</f>
        <v>0</v>
      </c>
      <c r="CY16" s="70">
        <f>SUMIF(db!$AH:$AH,$W16&amp;$AA16&amp;CY$4,db!$AF:$AF)</f>
        <v>0</v>
      </c>
      <c r="CZ16" s="72">
        <f>SUMIF(db!$AH:$AH,$W16&amp;$AA16&amp;CZ$4,db!$AF:$AF)</f>
        <v>0</v>
      </c>
      <c r="DA16" s="70">
        <f>SUMIF(db!$AH:$AH,$W16&amp;$AA16&amp;DA$4,db!$AF:$AF)</f>
        <v>0</v>
      </c>
      <c r="DB16" s="72">
        <f>SUMIF(db!$AH:$AH,$W16&amp;$AA16&amp;DB$4,db!$AF:$AF)</f>
        <v>0</v>
      </c>
      <c r="DC16" s="70">
        <f>SUMIF(db!$AH:$AH,$W16&amp;$AA16&amp;DC$4,db!$AF:$AF)</f>
        <v>0</v>
      </c>
      <c r="DD16" s="72">
        <f>SUMIF(db!$AH:$AH,$W16&amp;$AA16&amp;DD$4,db!$AF:$AF)</f>
        <v>0</v>
      </c>
      <c r="DE16" s="70">
        <f>SUMIF(db!$AH:$AH,$W16&amp;$AA16&amp;DE$4,db!$AF:$AF)</f>
        <v>0</v>
      </c>
      <c r="DF16" s="72">
        <f>SUMIF(db!$AH:$AH,$W16&amp;$AA16&amp;DF$4,db!$AF:$AF)</f>
        <v>0</v>
      </c>
      <c r="DG16" s="70">
        <f>SUMIF(db!$AH:$AH,$W16&amp;$AA16&amp;DG$4,db!$AF:$AF)</f>
        <v>0</v>
      </c>
      <c r="DH16" s="72">
        <f>SUMIF(db!$AH:$AH,$W16&amp;$AA16&amp;DH$4,db!$AF:$AF)</f>
        <v>0</v>
      </c>
      <c r="DI16" s="70">
        <f>SUMIF(db!$AH:$AH,$W16&amp;$AA16&amp;DI$4,db!$AF:$AF)</f>
        <v>0</v>
      </c>
      <c r="DJ16" s="72">
        <f>SUMIF(db!$AH:$AH,$W16&amp;$AA16&amp;DJ$4,db!$AF:$AF)</f>
        <v>0</v>
      </c>
      <c r="DK16" s="70">
        <f>SUMIF(db!$AH:$AH,$W16&amp;$AA16&amp;DK$4,db!$AF:$AF)</f>
        <v>0</v>
      </c>
      <c r="DL16" s="72">
        <f>SUMIF(db!$AH:$AH,$W16&amp;$AA16&amp;DL$4,db!$AF:$AF)</f>
        <v>0</v>
      </c>
      <c r="DM16" s="70">
        <f>SUMIF(db!$AH:$AH,$W16&amp;$AA16&amp;DM$4,db!$AF:$AF)</f>
        <v>0</v>
      </c>
      <c r="DN16" s="72">
        <f>SUMIF(db!$AH:$AH,$W16&amp;$AA16&amp;DN$4,db!$AF:$AF)</f>
        <v>0</v>
      </c>
      <c r="DO16" s="70">
        <f>SUMIF(db!$AH:$AH,$W16&amp;$AA16&amp;DO$4,db!$AF:$AF)</f>
        <v>0</v>
      </c>
      <c r="DP16" s="72">
        <f>SUMIF(db!$AH:$AH,$W16&amp;$AA16&amp;DP$4,db!$AF:$AF)</f>
        <v>0</v>
      </c>
      <c r="DQ16" s="70">
        <f>SUMIF(db!$AH:$AH,$W16&amp;$AA16&amp;DQ$4,db!$AF:$AF)</f>
        <v>0</v>
      </c>
      <c r="DR16" s="72">
        <f>SUMIF(db!$AH:$AH,$W16&amp;$AA16&amp;DR$4,db!$AF:$AF)</f>
        <v>0</v>
      </c>
      <c r="DS16" s="70">
        <f>SUMIF(db!$AH:$AH,$W16&amp;$AA16&amp;DS$4,db!$AF:$AF)</f>
        <v>0</v>
      </c>
      <c r="DT16" s="72">
        <f>SUMIF(db!$AH:$AH,$W16&amp;$AA16&amp;DT$4,db!$AF:$AF)</f>
        <v>0</v>
      </c>
      <c r="DU16" s="70">
        <f>SUMIF(db!$AH:$AH,$W16&amp;$AA16&amp;DU$4,db!$AF:$AF)</f>
        <v>0</v>
      </c>
      <c r="DV16" s="72">
        <f>SUMIF(db!$AH:$AH,$W16&amp;$AA16&amp;DV$4,db!$AF:$AF)</f>
        <v>0</v>
      </c>
      <c r="DW16" s="70">
        <f>SUMIF(db!$AH:$AH,$W16&amp;$AA16&amp;DW$4,db!$AF:$AF)</f>
        <v>0</v>
      </c>
      <c r="DX16" s="72">
        <f>SUMIF(db!$AH:$AH,$W16&amp;$AA16&amp;DX$4,db!$AF:$AF)</f>
        <v>0</v>
      </c>
      <c r="DY16" s="70">
        <f>SUMIF(db!$AH:$AH,$W16&amp;$AA16&amp;DY$4,db!$AF:$AF)</f>
        <v>0</v>
      </c>
      <c r="DZ16" s="72">
        <f>SUMIF(db!$AH:$AH,$W16&amp;$AA16&amp;DZ$4,db!$AF:$AF)</f>
        <v>0</v>
      </c>
      <c r="EA16" s="70">
        <f>SUMIF(db!$AH:$AH,$W16&amp;$AA16&amp;EA$4,db!$AF:$AF)</f>
        <v>0</v>
      </c>
      <c r="EB16" s="72">
        <f>SUMIF(db!$AH:$AH,$W16&amp;$AA16&amp;EB$4,db!$AF:$AF)</f>
        <v>0</v>
      </c>
      <c r="EC16" s="70">
        <f>SUMIF(db!$AH:$AH,$W16&amp;$AA16&amp;EC$4,db!$AF:$AF)</f>
        <v>0</v>
      </c>
      <c r="ED16" s="72">
        <f>SUMIF(db!$AH:$AH,$W16&amp;$AA16&amp;ED$4,db!$AF:$AF)</f>
        <v>0</v>
      </c>
      <c r="EE16" s="70">
        <f>SUMIF(db!$AH:$AH,$W16&amp;$AA16&amp;EE$4,db!$AF:$AF)</f>
        <v>0</v>
      </c>
      <c r="EF16" s="72">
        <f>SUMIF(db!$AH:$AH,$W16&amp;$AA16&amp;EF$4,db!$AF:$AF)</f>
        <v>0</v>
      </c>
      <c r="EG16" s="70">
        <f>SUMIF(db!$AH:$AH,$W16&amp;$AA16&amp;EG$4,db!$AF:$AF)</f>
        <v>0</v>
      </c>
      <c r="EH16" s="72">
        <f>SUMIF(db!$AH:$AH,$W16&amp;$AA16&amp;EH$4,db!$AF:$AF)</f>
        <v>0</v>
      </c>
      <c r="EI16" s="70">
        <f>SUMIF(db!$AH:$AH,$W16&amp;$AA16&amp;EI$4,db!$AF:$AF)</f>
        <v>0</v>
      </c>
      <c r="EJ16" s="72">
        <f>SUMIF(db!$AH:$AH,$W16&amp;$AA16&amp;EJ$4,db!$AF:$AF)</f>
        <v>0</v>
      </c>
      <c r="EK16" s="70">
        <f>SUMIF(db!$AH:$AH,$W16&amp;$AA16&amp;EK$4,db!$AF:$AF)</f>
        <v>0</v>
      </c>
      <c r="EL16" s="72">
        <f>SUMIF(db!$AH:$AH,$W16&amp;$AA16&amp;EL$4,db!$AF:$AF)</f>
        <v>0</v>
      </c>
      <c r="EM16" s="70">
        <f>SUMIF(db!$AH:$AH,$W16&amp;$AA16&amp;EM$4,db!$AF:$AF)</f>
        <v>0</v>
      </c>
      <c r="EN16" s="72">
        <f>SUMIF(db!$AH:$AH,$W16&amp;$AA16&amp;EN$4,db!$AF:$AF)</f>
        <v>0</v>
      </c>
      <c r="EO16" s="70">
        <f>SUMIF(db!$AH:$AH,$W16&amp;$AA16&amp;EO$4,db!$AF:$AF)</f>
        <v>0</v>
      </c>
      <c r="EP16" s="72">
        <f>SUMIF(db!$AH:$AH,$W16&amp;$AA16&amp;EP$4,db!$AF:$AF)</f>
        <v>0</v>
      </c>
      <c r="EQ16" s="70">
        <f>SUMIF(db!$AH:$AH,$W16&amp;$AA16&amp;EQ$4,db!$AF:$AF)</f>
        <v>0</v>
      </c>
      <c r="ER16" s="72">
        <f>SUMIF(db!$AH:$AH,$W16&amp;$AA16&amp;ER$4,db!$AF:$AF)</f>
        <v>0</v>
      </c>
      <c r="ES16" s="70">
        <f>SUMIF(db!$AH:$AH,$W16&amp;$AA16&amp;ES$4,db!$AF:$AF)</f>
        <v>0</v>
      </c>
      <c r="ET16" s="72">
        <f>SUMIF(db!$AH:$AH,$W16&amp;$AA16&amp;ET$4,db!$AF:$AF)</f>
        <v>0</v>
      </c>
      <c r="EU16" s="70">
        <f>SUMIF(db!$AH:$AH,$W16&amp;$AA16&amp;EU$4,db!$AF:$AF)</f>
        <v>0</v>
      </c>
      <c r="EV16" s="72">
        <f>SUMIF(db!$AH:$AH,$W16&amp;$AA16&amp;EV$4,db!$AF:$AF)</f>
        <v>0</v>
      </c>
      <c r="EW16" s="70">
        <f>SUMIF(db!$AH:$AH,$W16&amp;$AA16&amp;EW$4,db!$AF:$AF)</f>
        <v>0</v>
      </c>
      <c r="EX16" s="72">
        <f>SUMIF(db!$AH:$AH,$W16&amp;$AA16&amp;EX$4,db!$AF:$AF)</f>
        <v>0</v>
      </c>
      <c r="EY16" s="70">
        <f>SUMIF(db!$AH:$AH,$W16&amp;$AA16&amp;EY$4,db!$AF:$AF)</f>
        <v>0</v>
      </c>
      <c r="EZ16" s="72">
        <f>SUMIF(db!$AH:$AH,$W16&amp;$AA16&amp;EZ$4,db!$AF:$AF)</f>
        <v>0</v>
      </c>
      <c r="FA16" s="70">
        <f>SUMIF(db!$AH:$AH,$W16&amp;$AA16&amp;FA$4,db!$AF:$AF)</f>
        <v>0</v>
      </c>
      <c r="FB16" s="72">
        <f>SUMIF(db!$AH:$AH,$W16&amp;$AA16&amp;FB$4,db!$AF:$AF)</f>
        <v>0</v>
      </c>
      <c r="FC16" s="70">
        <f>SUMIF(db!$AH:$AH,$W16&amp;$AA16&amp;FC$4,db!$AF:$AF)</f>
        <v>0</v>
      </c>
      <c r="FD16" s="72">
        <f>SUMIF(db!$AH:$AH,$W16&amp;$AA16&amp;FD$4,db!$AF:$AF)</f>
        <v>0</v>
      </c>
      <c r="FE16" s="70">
        <f>SUMIF(db!$AH:$AH,$W16&amp;$AA16&amp;FE$4,db!$AF:$AF)</f>
        <v>0</v>
      </c>
      <c r="FF16" s="72">
        <f>SUMIF(db!$AH:$AH,$W16&amp;$AA16&amp;FF$4,db!$AF:$AF)</f>
        <v>0</v>
      </c>
      <c r="FG16" s="70">
        <f>SUMIF(db!$AH:$AH,$W16&amp;$AA16&amp;FG$4,db!$AF:$AF)</f>
        <v>0</v>
      </c>
      <c r="FH16" s="72">
        <f>SUMIF(db!$AH:$AH,$W16&amp;$AA16&amp;FH$4,db!$AF:$AF)</f>
        <v>0</v>
      </c>
    </row>
    <row r="17" spans="22:164" ht="15.75" hidden="1" outlineLevel="1" x14ac:dyDescent="0.25">
      <c r="V17" s="110">
        <f t="shared" ca="1" si="0"/>
        <v>46148</v>
      </c>
      <c r="W17" s="108" t="s">
        <v>160</v>
      </c>
      <c r="AA17" s="93">
        <f>Data!G16</f>
        <v>0</v>
      </c>
      <c r="AB17" s="105"/>
      <c r="AC17" s="106"/>
      <c r="AD17" s="105"/>
      <c r="AE17" s="107"/>
      <c r="AF17" s="69"/>
      <c r="AG17" s="71">
        <f>SUMIF(db!$AH:$AH,$W17&amp;$AA17&amp;AG$4,db!$AF:$AF)</f>
        <v>0</v>
      </c>
      <c r="AH17" s="73">
        <f>SUMIF(db!$AH:$AH,$W17&amp;$AA17&amp;AH$4,db!$AF:$AF)</f>
        <v>0</v>
      </c>
      <c r="AI17" s="71">
        <f>SUMIF(db!$AH:$AH,$W17&amp;$AA17&amp;AI$4,db!$AF:$AF)</f>
        <v>0</v>
      </c>
      <c r="AJ17" s="73">
        <f>SUMIF(db!$AH:$AH,$W17&amp;$AA17&amp;AJ$4,db!$AF:$AF)</f>
        <v>0</v>
      </c>
      <c r="AK17" s="71">
        <f>SUMIF(db!$AH:$AH,$W17&amp;$AA17&amp;AK$4,db!$AF:$AF)</f>
        <v>0</v>
      </c>
      <c r="AL17" s="73">
        <f>SUMIF(db!$AH:$AH,$W17&amp;$AA17&amp;AL$4,db!$AF:$AF)</f>
        <v>0</v>
      </c>
      <c r="AM17" s="71">
        <f>SUMIF(db!$AH:$AH,$W17&amp;$AA17&amp;AM$4,db!$AF:$AF)</f>
        <v>0</v>
      </c>
      <c r="AN17" s="73">
        <f>SUMIF(db!$AH:$AH,$W17&amp;$AA17&amp;AN$4,db!$AF:$AF)</f>
        <v>0</v>
      </c>
      <c r="AO17" s="71">
        <f>SUMIF(db!$AH:$AH,$W17&amp;$AA17&amp;AO$4,db!$AF:$AF)</f>
        <v>0</v>
      </c>
      <c r="AP17" s="73">
        <f>SUMIF(db!$AH:$AH,$W17&amp;$AA17&amp;AP$4,db!$AF:$AF)</f>
        <v>0</v>
      </c>
      <c r="AQ17" s="71">
        <f>SUMIF(db!$AH:$AH,$W17&amp;$AA17&amp;AQ$4,db!$AF:$AF)</f>
        <v>0</v>
      </c>
      <c r="AR17" s="73">
        <f>SUMIF(db!$AH:$AH,$W17&amp;$AA17&amp;AR$4,db!$AF:$AF)</f>
        <v>0</v>
      </c>
      <c r="AS17" s="71">
        <f>SUMIF(db!$AH:$AH,$W17&amp;$AA17&amp;AS$4,db!$AF:$AF)</f>
        <v>0</v>
      </c>
      <c r="AT17" s="73">
        <f>SUMIF(db!$AH:$AH,$W17&amp;$AA17&amp;AT$4,db!$AF:$AF)</f>
        <v>0</v>
      </c>
      <c r="AU17" s="71">
        <f>SUMIF(db!$AH:$AH,$W17&amp;$AA17&amp;AU$4,db!$AF:$AF)</f>
        <v>0</v>
      </c>
      <c r="AV17" s="73">
        <f>SUMIF(db!$AH:$AH,$W17&amp;$AA17&amp;AV$4,db!$AF:$AF)</f>
        <v>0</v>
      </c>
      <c r="AW17" s="71">
        <f>SUMIF(db!$AH:$AH,$W17&amp;$AA17&amp;AW$4,db!$AF:$AF)</f>
        <v>0</v>
      </c>
      <c r="AX17" s="73">
        <f>SUMIF(db!$AH:$AH,$W17&amp;$AA17&amp;AX$4,db!$AF:$AF)</f>
        <v>0</v>
      </c>
      <c r="AY17" s="71">
        <f>SUMIF(db!$AH:$AH,$W17&amp;$AA17&amp;AY$4,db!$AF:$AF)</f>
        <v>0</v>
      </c>
      <c r="AZ17" s="73">
        <f>SUMIF(db!$AH:$AH,$W17&amp;$AA17&amp;AZ$4,db!$AF:$AF)</f>
        <v>0</v>
      </c>
      <c r="BA17" s="71">
        <f>SUMIF(db!$AH:$AH,$W17&amp;$AA17&amp;BA$4,db!$AF:$AF)</f>
        <v>0</v>
      </c>
      <c r="BB17" s="73">
        <f>SUMIF(db!$AH:$AH,$W17&amp;$AA17&amp;BB$4,db!$AF:$AF)</f>
        <v>0</v>
      </c>
      <c r="BC17" s="71">
        <f>SUMIF(db!$AH:$AH,$W17&amp;$AA17&amp;BC$4,db!$AF:$AF)</f>
        <v>0</v>
      </c>
      <c r="BD17" s="73">
        <f>SUMIF(db!$AH:$AH,$W17&amp;$AA17&amp;BD$4,db!$AF:$AF)</f>
        <v>0</v>
      </c>
      <c r="BE17" s="71">
        <f>SUMIF(db!$AH:$AH,$W17&amp;$AA17&amp;BE$4,db!$AF:$AF)</f>
        <v>0</v>
      </c>
      <c r="BF17" s="73">
        <f>SUMIF(db!$AH:$AH,$W17&amp;$AA17&amp;BF$4,db!$AF:$AF)</f>
        <v>0</v>
      </c>
      <c r="BG17" s="71">
        <f>SUMIF(db!$AH:$AH,$W17&amp;$AA17&amp;BG$4,db!$AF:$AF)</f>
        <v>0</v>
      </c>
      <c r="BH17" s="73">
        <f>SUMIF(db!$AH:$AH,$W17&amp;$AA17&amp;BH$4,db!$AF:$AF)</f>
        <v>0</v>
      </c>
      <c r="BI17" s="71">
        <f>SUMIF(db!$AH:$AH,$W17&amp;$AA17&amp;BI$4,db!$AF:$AF)</f>
        <v>0</v>
      </c>
      <c r="BJ17" s="73">
        <f>SUMIF(db!$AH:$AH,$W17&amp;$AA17&amp;BJ$4,db!$AF:$AF)</f>
        <v>0</v>
      </c>
      <c r="BK17" s="71">
        <f>SUMIF(db!$AH:$AH,$W17&amp;$AA17&amp;BK$4,db!$AF:$AF)</f>
        <v>0</v>
      </c>
      <c r="BL17" s="73">
        <f>SUMIF(db!$AH:$AH,$W17&amp;$AA17&amp;BL$4,db!$AF:$AF)</f>
        <v>0</v>
      </c>
      <c r="BM17" s="71">
        <f>SUMIF(db!$AH:$AH,$W17&amp;$AA17&amp;BM$4,db!$AF:$AF)</f>
        <v>0</v>
      </c>
      <c r="BN17" s="73">
        <f>SUMIF(db!$AH:$AH,$W17&amp;$AA17&amp;BN$4,db!$AF:$AF)</f>
        <v>0</v>
      </c>
      <c r="BO17" s="71">
        <f>SUMIF(db!$AH:$AH,$W17&amp;$AA17&amp;BO$4,db!$AF:$AF)</f>
        <v>0</v>
      </c>
      <c r="BP17" s="73">
        <f>SUMIF(db!$AH:$AH,$W17&amp;$AA17&amp;BP$4,db!$AF:$AF)</f>
        <v>0</v>
      </c>
      <c r="BQ17" s="71">
        <f>SUMIF(db!$AH:$AH,$W17&amp;$AA17&amp;BQ$4,db!$AF:$AF)</f>
        <v>0</v>
      </c>
      <c r="BR17" s="73">
        <f>SUMIF(db!$AH:$AH,$W17&amp;$AA17&amp;BR$4,db!$AF:$AF)</f>
        <v>0</v>
      </c>
      <c r="BS17" s="71">
        <f>SUMIF(db!$AH:$AH,$W17&amp;$AA17&amp;BS$4,db!$AF:$AF)</f>
        <v>0</v>
      </c>
      <c r="BT17" s="73">
        <f>SUMIF(db!$AH:$AH,$W17&amp;$AA17&amp;BT$4,db!$AF:$AF)</f>
        <v>0</v>
      </c>
      <c r="BU17" s="71">
        <f>SUMIF(db!$AH:$AH,$W17&amp;$AA17&amp;BU$4,db!$AF:$AF)</f>
        <v>0</v>
      </c>
      <c r="BV17" s="73">
        <f>SUMIF(db!$AH:$AH,$W17&amp;$AA17&amp;BV$4,db!$AF:$AF)</f>
        <v>0</v>
      </c>
      <c r="BW17" s="71">
        <f>SUMIF(db!$AH:$AH,$W17&amp;$AA17&amp;BW$4,db!$AF:$AF)</f>
        <v>0</v>
      </c>
      <c r="BX17" s="73">
        <f>SUMIF(db!$AH:$AH,$W17&amp;$AA17&amp;BX$4,db!$AF:$AF)</f>
        <v>0</v>
      </c>
      <c r="BY17" s="71">
        <f>SUMIF(db!$AH:$AH,$W17&amp;$AA17&amp;BY$4,db!$AF:$AF)</f>
        <v>0</v>
      </c>
      <c r="BZ17" s="73">
        <f>SUMIF(db!$AH:$AH,$W17&amp;$AA17&amp;BZ$4,db!$AF:$AF)</f>
        <v>0</v>
      </c>
      <c r="CA17" s="71">
        <f>SUMIF(db!$AH:$AH,$W17&amp;$AA17&amp;CA$4,db!$AF:$AF)</f>
        <v>0</v>
      </c>
      <c r="CB17" s="73">
        <f>SUMIF(db!$AH:$AH,$W17&amp;$AA17&amp;CB$4,db!$AF:$AF)</f>
        <v>0</v>
      </c>
      <c r="CC17" s="71">
        <f>SUMIF(db!$AH:$AH,$W17&amp;$AA17&amp;CC$4,db!$AF:$AF)</f>
        <v>0</v>
      </c>
      <c r="CD17" s="73">
        <f>SUMIF(db!$AH:$AH,$W17&amp;$AA17&amp;CD$4,db!$AF:$AF)</f>
        <v>0</v>
      </c>
      <c r="CE17" s="71">
        <f>SUMIF(db!$AH:$AH,$W17&amp;$AA17&amp;CE$4,db!$AF:$AF)</f>
        <v>0</v>
      </c>
      <c r="CF17" s="73">
        <f>SUMIF(db!$AH:$AH,$W17&amp;$AA17&amp;CF$4,db!$AF:$AF)</f>
        <v>0</v>
      </c>
      <c r="CG17" s="71">
        <f>SUMIF(db!$AH:$AH,$W17&amp;$AA17&amp;CG$4,db!$AF:$AF)</f>
        <v>0</v>
      </c>
      <c r="CH17" s="73">
        <f>SUMIF(db!$AH:$AH,$W17&amp;$AA17&amp;CH$4,db!$AF:$AF)</f>
        <v>0</v>
      </c>
      <c r="CI17" s="71">
        <f>SUMIF(db!$AH:$AH,$W17&amp;$AA17&amp;CI$4,db!$AF:$AF)</f>
        <v>0</v>
      </c>
      <c r="CJ17" s="73">
        <f>SUMIF(db!$AH:$AH,$W17&amp;$AA17&amp;CJ$4,db!$AF:$AF)</f>
        <v>0</v>
      </c>
      <c r="CK17" s="71">
        <f>SUMIF(db!$AH:$AH,$W17&amp;$AA17&amp;CK$4,db!$AF:$AF)</f>
        <v>0</v>
      </c>
      <c r="CL17" s="73">
        <f>SUMIF(db!$AH:$AH,$W17&amp;$AA17&amp;CL$4,db!$AF:$AF)</f>
        <v>0</v>
      </c>
      <c r="CM17" s="71">
        <f>SUMIF(db!$AH:$AH,$W17&amp;$AA17&amp;CM$4,db!$AF:$AF)</f>
        <v>0</v>
      </c>
      <c r="CN17" s="73">
        <f>SUMIF(db!$AH:$AH,$W17&amp;$AA17&amp;CN$4,db!$AF:$AF)</f>
        <v>0</v>
      </c>
      <c r="CO17" s="71">
        <f>SUMIF(db!$AH:$AH,$W17&amp;$AA17&amp;CO$4,db!$AF:$AF)</f>
        <v>0</v>
      </c>
      <c r="CP17" s="73">
        <f>SUMIF(db!$AH:$AH,$W17&amp;$AA17&amp;CP$4,db!$AF:$AF)</f>
        <v>0</v>
      </c>
      <c r="CQ17" s="71">
        <f>SUMIF(db!$AH:$AH,$W17&amp;$AA17&amp;CQ$4,db!$AF:$AF)</f>
        <v>0</v>
      </c>
      <c r="CR17" s="73">
        <f>SUMIF(db!$AH:$AH,$W17&amp;$AA17&amp;CR$4,db!$AF:$AF)</f>
        <v>0</v>
      </c>
      <c r="CS17" s="71">
        <f>SUMIF(db!$AH:$AH,$W17&amp;$AA17&amp;CS$4,db!$AF:$AF)</f>
        <v>0</v>
      </c>
      <c r="CT17" s="73">
        <f>SUMIF(db!$AH:$AH,$W17&amp;$AA17&amp;CT$4,db!$AF:$AF)</f>
        <v>0</v>
      </c>
      <c r="CU17" s="71">
        <f>SUMIF(db!$AH:$AH,$W17&amp;$AA17&amp;CU$4,db!$AF:$AF)</f>
        <v>0</v>
      </c>
      <c r="CV17" s="73">
        <f>SUMIF(db!$AH:$AH,$W17&amp;$AA17&amp;CV$4,db!$AF:$AF)</f>
        <v>0</v>
      </c>
      <c r="CW17" s="71">
        <f>SUMIF(db!$AH:$AH,$W17&amp;$AA17&amp;CW$4,db!$AF:$AF)</f>
        <v>0</v>
      </c>
      <c r="CX17" s="73">
        <f>SUMIF(db!$AH:$AH,$W17&amp;$AA17&amp;CX$4,db!$AF:$AF)</f>
        <v>0</v>
      </c>
      <c r="CY17" s="71">
        <f>SUMIF(db!$AH:$AH,$W17&amp;$AA17&amp;CY$4,db!$AF:$AF)</f>
        <v>0</v>
      </c>
      <c r="CZ17" s="73">
        <f>SUMIF(db!$AH:$AH,$W17&amp;$AA17&amp;CZ$4,db!$AF:$AF)</f>
        <v>0</v>
      </c>
      <c r="DA17" s="71">
        <f>SUMIF(db!$AH:$AH,$W17&amp;$AA17&amp;DA$4,db!$AF:$AF)</f>
        <v>0</v>
      </c>
      <c r="DB17" s="73">
        <f>SUMIF(db!$AH:$AH,$W17&amp;$AA17&amp;DB$4,db!$AF:$AF)</f>
        <v>0</v>
      </c>
      <c r="DC17" s="71">
        <f>SUMIF(db!$AH:$AH,$W17&amp;$AA17&amp;DC$4,db!$AF:$AF)</f>
        <v>0</v>
      </c>
      <c r="DD17" s="73">
        <f>SUMIF(db!$AH:$AH,$W17&amp;$AA17&amp;DD$4,db!$AF:$AF)</f>
        <v>0</v>
      </c>
      <c r="DE17" s="71">
        <f>SUMIF(db!$AH:$AH,$W17&amp;$AA17&amp;DE$4,db!$AF:$AF)</f>
        <v>0</v>
      </c>
      <c r="DF17" s="73">
        <f>SUMIF(db!$AH:$AH,$W17&amp;$AA17&amp;DF$4,db!$AF:$AF)</f>
        <v>0</v>
      </c>
      <c r="DG17" s="71">
        <f>SUMIF(db!$AH:$AH,$W17&amp;$AA17&amp;DG$4,db!$AF:$AF)</f>
        <v>0</v>
      </c>
      <c r="DH17" s="73">
        <f>SUMIF(db!$AH:$AH,$W17&amp;$AA17&amp;DH$4,db!$AF:$AF)</f>
        <v>0</v>
      </c>
      <c r="DI17" s="71">
        <f>SUMIF(db!$AH:$AH,$W17&amp;$AA17&amp;DI$4,db!$AF:$AF)</f>
        <v>0</v>
      </c>
      <c r="DJ17" s="73">
        <f>SUMIF(db!$AH:$AH,$W17&amp;$AA17&amp;DJ$4,db!$AF:$AF)</f>
        <v>0</v>
      </c>
      <c r="DK17" s="71">
        <f>SUMIF(db!$AH:$AH,$W17&amp;$AA17&amp;DK$4,db!$AF:$AF)</f>
        <v>0</v>
      </c>
      <c r="DL17" s="73">
        <f>SUMIF(db!$AH:$AH,$W17&amp;$AA17&amp;DL$4,db!$AF:$AF)</f>
        <v>0</v>
      </c>
      <c r="DM17" s="71">
        <f>SUMIF(db!$AH:$AH,$W17&amp;$AA17&amp;DM$4,db!$AF:$AF)</f>
        <v>0</v>
      </c>
      <c r="DN17" s="73">
        <f>SUMIF(db!$AH:$AH,$W17&amp;$AA17&amp;DN$4,db!$AF:$AF)</f>
        <v>0</v>
      </c>
      <c r="DO17" s="71">
        <f>SUMIF(db!$AH:$AH,$W17&amp;$AA17&amp;DO$4,db!$AF:$AF)</f>
        <v>0</v>
      </c>
      <c r="DP17" s="73">
        <f>SUMIF(db!$AH:$AH,$W17&amp;$AA17&amp;DP$4,db!$AF:$AF)</f>
        <v>0</v>
      </c>
      <c r="DQ17" s="71">
        <f>SUMIF(db!$AH:$AH,$W17&amp;$AA17&amp;DQ$4,db!$AF:$AF)</f>
        <v>0</v>
      </c>
      <c r="DR17" s="73">
        <f>SUMIF(db!$AH:$AH,$W17&amp;$AA17&amp;DR$4,db!$AF:$AF)</f>
        <v>0</v>
      </c>
      <c r="DS17" s="71">
        <f>SUMIF(db!$AH:$AH,$W17&amp;$AA17&amp;DS$4,db!$AF:$AF)</f>
        <v>0</v>
      </c>
      <c r="DT17" s="73">
        <f>SUMIF(db!$AH:$AH,$W17&amp;$AA17&amp;DT$4,db!$AF:$AF)</f>
        <v>0</v>
      </c>
      <c r="DU17" s="71">
        <f>SUMIF(db!$AH:$AH,$W17&amp;$AA17&amp;DU$4,db!$AF:$AF)</f>
        <v>0</v>
      </c>
      <c r="DV17" s="73">
        <f>SUMIF(db!$AH:$AH,$W17&amp;$AA17&amp;DV$4,db!$AF:$AF)</f>
        <v>0</v>
      </c>
      <c r="DW17" s="71">
        <f>SUMIF(db!$AH:$AH,$W17&amp;$AA17&amp;DW$4,db!$AF:$AF)</f>
        <v>0</v>
      </c>
      <c r="DX17" s="73">
        <f>SUMIF(db!$AH:$AH,$W17&amp;$AA17&amp;DX$4,db!$AF:$AF)</f>
        <v>0</v>
      </c>
      <c r="DY17" s="71">
        <f>SUMIF(db!$AH:$AH,$W17&amp;$AA17&amp;DY$4,db!$AF:$AF)</f>
        <v>0</v>
      </c>
      <c r="DZ17" s="73">
        <f>SUMIF(db!$AH:$AH,$W17&amp;$AA17&amp;DZ$4,db!$AF:$AF)</f>
        <v>0</v>
      </c>
      <c r="EA17" s="71">
        <f>SUMIF(db!$AH:$AH,$W17&amp;$AA17&amp;EA$4,db!$AF:$AF)</f>
        <v>0</v>
      </c>
      <c r="EB17" s="73">
        <f>SUMIF(db!$AH:$AH,$W17&amp;$AA17&amp;EB$4,db!$AF:$AF)</f>
        <v>0</v>
      </c>
      <c r="EC17" s="71">
        <f>SUMIF(db!$AH:$AH,$W17&amp;$AA17&amp;EC$4,db!$AF:$AF)</f>
        <v>0</v>
      </c>
      <c r="ED17" s="73">
        <f>SUMIF(db!$AH:$AH,$W17&amp;$AA17&amp;ED$4,db!$AF:$AF)</f>
        <v>0</v>
      </c>
      <c r="EE17" s="71">
        <f>SUMIF(db!$AH:$AH,$W17&amp;$AA17&amp;EE$4,db!$AF:$AF)</f>
        <v>0</v>
      </c>
      <c r="EF17" s="73">
        <f>SUMIF(db!$AH:$AH,$W17&amp;$AA17&amp;EF$4,db!$AF:$AF)</f>
        <v>0</v>
      </c>
      <c r="EG17" s="71">
        <f>SUMIF(db!$AH:$AH,$W17&amp;$AA17&amp;EG$4,db!$AF:$AF)</f>
        <v>0</v>
      </c>
      <c r="EH17" s="73">
        <f>SUMIF(db!$AH:$AH,$W17&amp;$AA17&amp;EH$4,db!$AF:$AF)</f>
        <v>0</v>
      </c>
      <c r="EI17" s="71">
        <f>SUMIF(db!$AH:$AH,$W17&amp;$AA17&amp;EI$4,db!$AF:$AF)</f>
        <v>0</v>
      </c>
      <c r="EJ17" s="73">
        <f>SUMIF(db!$AH:$AH,$W17&amp;$AA17&amp;EJ$4,db!$AF:$AF)</f>
        <v>0</v>
      </c>
      <c r="EK17" s="71">
        <f>SUMIF(db!$AH:$AH,$W17&amp;$AA17&amp;EK$4,db!$AF:$AF)</f>
        <v>0</v>
      </c>
      <c r="EL17" s="73">
        <f>SUMIF(db!$AH:$AH,$W17&amp;$AA17&amp;EL$4,db!$AF:$AF)</f>
        <v>0</v>
      </c>
      <c r="EM17" s="71">
        <f>SUMIF(db!$AH:$AH,$W17&amp;$AA17&amp;EM$4,db!$AF:$AF)</f>
        <v>0</v>
      </c>
      <c r="EN17" s="73">
        <f>SUMIF(db!$AH:$AH,$W17&amp;$AA17&amp;EN$4,db!$AF:$AF)</f>
        <v>0</v>
      </c>
      <c r="EO17" s="71">
        <f>SUMIF(db!$AH:$AH,$W17&amp;$AA17&amp;EO$4,db!$AF:$AF)</f>
        <v>0</v>
      </c>
      <c r="EP17" s="73">
        <f>SUMIF(db!$AH:$AH,$W17&amp;$AA17&amp;EP$4,db!$AF:$AF)</f>
        <v>0</v>
      </c>
      <c r="EQ17" s="71">
        <f>SUMIF(db!$AH:$AH,$W17&amp;$AA17&amp;EQ$4,db!$AF:$AF)</f>
        <v>0</v>
      </c>
      <c r="ER17" s="73">
        <f>SUMIF(db!$AH:$AH,$W17&amp;$AA17&amp;ER$4,db!$AF:$AF)</f>
        <v>0</v>
      </c>
      <c r="ES17" s="71">
        <f>SUMIF(db!$AH:$AH,$W17&amp;$AA17&amp;ES$4,db!$AF:$AF)</f>
        <v>0</v>
      </c>
      <c r="ET17" s="73">
        <f>SUMIF(db!$AH:$AH,$W17&amp;$AA17&amp;ET$4,db!$AF:$AF)</f>
        <v>0</v>
      </c>
      <c r="EU17" s="71">
        <f>SUMIF(db!$AH:$AH,$W17&amp;$AA17&amp;EU$4,db!$AF:$AF)</f>
        <v>0</v>
      </c>
      <c r="EV17" s="73">
        <f>SUMIF(db!$AH:$AH,$W17&amp;$AA17&amp;EV$4,db!$AF:$AF)</f>
        <v>0</v>
      </c>
      <c r="EW17" s="71">
        <f>SUMIF(db!$AH:$AH,$W17&amp;$AA17&amp;EW$4,db!$AF:$AF)</f>
        <v>0</v>
      </c>
      <c r="EX17" s="73">
        <f>SUMIF(db!$AH:$AH,$W17&amp;$AA17&amp;EX$4,db!$AF:$AF)</f>
        <v>0</v>
      </c>
      <c r="EY17" s="71">
        <f>SUMIF(db!$AH:$AH,$W17&amp;$AA17&amp;EY$4,db!$AF:$AF)</f>
        <v>0</v>
      </c>
      <c r="EZ17" s="73">
        <f>SUMIF(db!$AH:$AH,$W17&amp;$AA17&amp;EZ$4,db!$AF:$AF)</f>
        <v>0</v>
      </c>
      <c r="FA17" s="71">
        <f>SUMIF(db!$AH:$AH,$W17&amp;$AA17&amp;FA$4,db!$AF:$AF)</f>
        <v>0</v>
      </c>
      <c r="FB17" s="73">
        <f>SUMIF(db!$AH:$AH,$W17&amp;$AA17&amp;FB$4,db!$AF:$AF)</f>
        <v>0</v>
      </c>
      <c r="FC17" s="71">
        <f>SUMIF(db!$AH:$AH,$W17&amp;$AA17&amp;FC$4,db!$AF:$AF)</f>
        <v>0</v>
      </c>
      <c r="FD17" s="73">
        <f>SUMIF(db!$AH:$AH,$W17&amp;$AA17&amp;FD$4,db!$AF:$AF)</f>
        <v>0</v>
      </c>
      <c r="FE17" s="71">
        <f>SUMIF(db!$AH:$AH,$W17&amp;$AA17&amp;FE$4,db!$AF:$AF)</f>
        <v>0</v>
      </c>
      <c r="FF17" s="73">
        <f>SUMIF(db!$AH:$AH,$W17&amp;$AA17&amp;FF$4,db!$AF:$AF)</f>
        <v>0</v>
      </c>
      <c r="FG17" s="71">
        <f>SUMIF(db!$AH:$AH,$W17&amp;$AA17&amp;FG$4,db!$AF:$AF)</f>
        <v>0</v>
      </c>
      <c r="FH17" s="73">
        <f>SUMIF(db!$AH:$AH,$W17&amp;$AA17&amp;FH$4,db!$AF:$AF)</f>
        <v>0</v>
      </c>
    </row>
    <row r="18" spans="22:164" ht="15.75" hidden="1" outlineLevel="1" x14ac:dyDescent="0.25">
      <c r="V18" s="110">
        <f t="shared" ca="1" si="0"/>
        <v>46148</v>
      </c>
      <c r="W18" s="108" t="s">
        <v>160</v>
      </c>
      <c r="AA18" s="93">
        <f>Data!G17</f>
        <v>0</v>
      </c>
      <c r="AB18" s="102"/>
      <c r="AC18" s="103"/>
      <c r="AD18" s="102"/>
      <c r="AE18" s="104"/>
      <c r="AF18" s="69"/>
      <c r="AG18" s="70">
        <f>SUMIF(db!$AH:$AH,$W18&amp;$AA18&amp;AG$4,db!$AF:$AF)</f>
        <v>0</v>
      </c>
      <c r="AH18" s="72">
        <f>SUMIF(db!$AH:$AH,$W18&amp;$AA18&amp;AH$4,db!$AF:$AF)</f>
        <v>0</v>
      </c>
      <c r="AI18" s="70">
        <f>SUMIF(db!$AH:$AH,$W18&amp;$AA18&amp;AI$4,db!$AF:$AF)</f>
        <v>0</v>
      </c>
      <c r="AJ18" s="72">
        <f>SUMIF(db!$AH:$AH,$W18&amp;$AA18&amp;AJ$4,db!$AF:$AF)</f>
        <v>0</v>
      </c>
      <c r="AK18" s="70">
        <f>SUMIF(db!$AH:$AH,$W18&amp;$AA18&amp;AK$4,db!$AF:$AF)</f>
        <v>0</v>
      </c>
      <c r="AL18" s="72">
        <f>SUMIF(db!$AH:$AH,$W18&amp;$AA18&amp;AL$4,db!$AF:$AF)</f>
        <v>0</v>
      </c>
      <c r="AM18" s="70">
        <f>SUMIF(db!$AH:$AH,$W18&amp;$AA18&amp;AM$4,db!$AF:$AF)</f>
        <v>0</v>
      </c>
      <c r="AN18" s="72">
        <f>SUMIF(db!$AH:$AH,$W18&amp;$AA18&amp;AN$4,db!$AF:$AF)</f>
        <v>0</v>
      </c>
      <c r="AO18" s="70">
        <f>SUMIF(db!$AH:$AH,$W18&amp;$AA18&amp;AO$4,db!$AF:$AF)</f>
        <v>0</v>
      </c>
      <c r="AP18" s="72">
        <f>SUMIF(db!$AH:$AH,$W18&amp;$AA18&amp;AP$4,db!$AF:$AF)</f>
        <v>0</v>
      </c>
      <c r="AQ18" s="70">
        <f>SUMIF(db!$AH:$AH,$W18&amp;$AA18&amp;AQ$4,db!$AF:$AF)</f>
        <v>0</v>
      </c>
      <c r="AR18" s="72">
        <f>SUMIF(db!$AH:$AH,$W18&amp;$AA18&amp;AR$4,db!$AF:$AF)</f>
        <v>0</v>
      </c>
      <c r="AS18" s="70">
        <f>SUMIF(db!$AH:$AH,$W18&amp;$AA18&amp;AS$4,db!$AF:$AF)</f>
        <v>0</v>
      </c>
      <c r="AT18" s="72">
        <f>SUMIF(db!$AH:$AH,$W18&amp;$AA18&amp;AT$4,db!$AF:$AF)</f>
        <v>0</v>
      </c>
      <c r="AU18" s="70">
        <f>SUMIF(db!$AH:$AH,$W18&amp;$AA18&amp;AU$4,db!$AF:$AF)</f>
        <v>0</v>
      </c>
      <c r="AV18" s="72">
        <f>SUMIF(db!$AH:$AH,$W18&amp;$AA18&amp;AV$4,db!$AF:$AF)</f>
        <v>0</v>
      </c>
      <c r="AW18" s="70">
        <f>SUMIF(db!$AH:$AH,$W18&amp;$AA18&amp;AW$4,db!$AF:$AF)</f>
        <v>0</v>
      </c>
      <c r="AX18" s="72">
        <f>SUMIF(db!$AH:$AH,$W18&amp;$AA18&amp;AX$4,db!$AF:$AF)</f>
        <v>0</v>
      </c>
      <c r="AY18" s="70">
        <f>SUMIF(db!$AH:$AH,$W18&amp;$AA18&amp;AY$4,db!$AF:$AF)</f>
        <v>0</v>
      </c>
      <c r="AZ18" s="72">
        <f>SUMIF(db!$AH:$AH,$W18&amp;$AA18&amp;AZ$4,db!$AF:$AF)</f>
        <v>0</v>
      </c>
      <c r="BA18" s="70">
        <f>SUMIF(db!$AH:$AH,$W18&amp;$AA18&amp;BA$4,db!$AF:$AF)</f>
        <v>0</v>
      </c>
      <c r="BB18" s="72">
        <f>SUMIF(db!$AH:$AH,$W18&amp;$AA18&amp;BB$4,db!$AF:$AF)</f>
        <v>0</v>
      </c>
      <c r="BC18" s="70">
        <f>SUMIF(db!$AH:$AH,$W18&amp;$AA18&amp;BC$4,db!$AF:$AF)</f>
        <v>0</v>
      </c>
      <c r="BD18" s="72">
        <f>SUMIF(db!$AH:$AH,$W18&amp;$AA18&amp;BD$4,db!$AF:$AF)</f>
        <v>0</v>
      </c>
      <c r="BE18" s="70">
        <f>SUMIF(db!$AH:$AH,$W18&amp;$AA18&amp;BE$4,db!$AF:$AF)</f>
        <v>0</v>
      </c>
      <c r="BF18" s="72">
        <f>SUMIF(db!$AH:$AH,$W18&amp;$AA18&amp;BF$4,db!$AF:$AF)</f>
        <v>0</v>
      </c>
      <c r="BG18" s="70">
        <f>SUMIF(db!$AH:$AH,$W18&amp;$AA18&amp;BG$4,db!$AF:$AF)</f>
        <v>0</v>
      </c>
      <c r="BH18" s="72">
        <f>SUMIF(db!$AH:$AH,$W18&amp;$AA18&amp;BH$4,db!$AF:$AF)</f>
        <v>0</v>
      </c>
      <c r="BI18" s="70">
        <f>SUMIF(db!$AH:$AH,$W18&amp;$AA18&amp;BI$4,db!$AF:$AF)</f>
        <v>0</v>
      </c>
      <c r="BJ18" s="72">
        <f>SUMIF(db!$AH:$AH,$W18&amp;$AA18&amp;BJ$4,db!$AF:$AF)</f>
        <v>0</v>
      </c>
      <c r="BK18" s="70">
        <f>SUMIF(db!$AH:$AH,$W18&amp;$AA18&amp;BK$4,db!$AF:$AF)</f>
        <v>0</v>
      </c>
      <c r="BL18" s="72">
        <f>SUMIF(db!$AH:$AH,$W18&amp;$AA18&amp;BL$4,db!$AF:$AF)</f>
        <v>0</v>
      </c>
      <c r="BM18" s="70">
        <f>SUMIF(db!$AH:$AH,$W18&amp;$AA18&amp;BM$4,db!$AF:$AF)</f>
        <v>0</v>
      </c>
      <c r="BN18" s="72">
        <f>SUMIF(db!$AH:$AH,$W18&amp;$AA18&amp;BN$4,db!$AF:$AF)</f>
        <v>0</v>
      </c>
      <c r="BO18" s="70">
        <f>SUMIF(db!$AH:$AH,$W18&amp;$AA18&amp;BO$4,db!$AF:$AF)</f>
        <v>0</v>
      </c>
      <c r="BP18" s="72">
        <f>SUMIF(db!$AH:$AH,$W18&amp;$AA18&amp;BP$4,db!$AF:$AF)</f>
        <v>0</v>
      </c>
      <c r="BQ18" s="70">
        <f>SUMIF(db!$AH:$AH,$W18&amp;$AA18&amp;BQ$4,db!$AF:$AF)</f>
        <v>0</v>
      </c>
      <c r="BR18" s="72">
        <f>SUMIF(db!$AH:$AH,$W18&amp;$AA18&amp;BR$4,db!$AF:$AF)</f>
        <v>0</v>
      </c>
      <c r="BS18" s="70">
        <f>SUMIF(db!$AH:$AH,$W18&amp;$AA18&amp;BS$4,db!$AF:$AF)</f>
        <v>0</v>
      </c>
      <c r="BT18" s="72">
        <f>SUMIF(db!$AH:$AH,$W18&amp;$AA18&amp;BT$4,db!$AF:$AF)</f>
        <v>0</v>
      </c>
      <c r="BU18" s="70">
        <f>SUMIF(db!$AH:$AH,$W18&amp;$AA18&amp;BU$4,db!$AF:$AF)</f>
        <v>0</v>
      </c>
      <c r="BV18" s="72">
        <f>SUMIF(db!$AH:$AH,$W18&amp;$AA18&amp;BV$4,db!$AF:$AF)</f>
        <v>0</v>
      </c>
      <c r="BW18" s="70">
        <f>SUMIF(db!$AH:$AH,$W18&amp;$AA18&amp;BW$4,db!$AF:$AF)</f>
        <v>0</v>
      </c>
      <c r="BX18" s="72">
        <f>SUMIF(db!$AH:$AH,$W18&amp;$AA18&amp;BX$4,db!$AF:$AF)</f>
        <v>0</v>
      </c>
      <c r="BY18" s="70">
        <f>SUMIF(db!$AH:$AH,$W18&amp;$AA18&amp;BY$4,db!$AF:$AF)</f>
        <v>0</v>
      </c>
      <c r="BZ18" s="72">
        <f>SUMIF(db!$AH:$AH,$W18&amp;$AA18&amp;BZ$4,db!$AF:$AF)</f>
        <v>0</v>
      </c>
      <c r="CA18" s="70">
        <f>SUMIF(db!$AH:$AH,$W18&amp;$AA18&amp;CA$4,db!$AF:$AF)</f>
        <v>0</v>
      </c>
      <c r="CB18" s="72">
        <f>SUMIF(db!$AH:$AH,$W18&amp;$AA18&amp;CB$4,db!$AF:$AF)</f>
        <v>0</v>
      </c>
      <c r="CC18" s="70">
        <f>SUMIF(db!$AH:$AH,$W18&amp;$AA18&amp;CC$4,db!$AF:$AF)</f>
        <v>0</v>
      </c>
      <c r="CD18" s="72">
        <f>SUMIF(db!$AH:$AH,$W18&amp;$AA18&amp;CD$4,db!$AF:$AF)</f>
        <v>0</v>
      </c>
      <c r="CE18" s="70">
        <f>SUMIF(db!$AH:$AH,$W18&amp;$AA18&amp;CE$4,db!$AF:$AF)</f>
        <v>0</v>
      </c>
      <c r="CF18" s="72">
        <f>SUMIF(db!$AH:$AH,$W18&amp;$AA18&amp;CF$4,db!$AF:$AF)</f>
        <v>0</v>
      </c>
      <c r="CG18" s="70">
        <f>SUMIF(db!$AH:$AH,$W18&amp;$AA18&amp;CG$4,db!$AF:$AF)</f>
        <v>0</v>
      </c>
      <c r="CH18" s="72">
        <f>SUMIF(db!$AH:$AH,$W18&amp;$AA18&amp;CH$4,db!$AF:$AF)</f>
        <v>0</v>
      </c>
      <c r="CI18" s="70">
        <f>SUMIF(db!$AH:$AH,$W18&amp;$AA18&amp;CI$4,db!$AF:$AF)</f>
        <v>0</v>
      </c>
      <c r="CJ18" s="72">
        <f>SUMIF(db!$AH:$AH,$W18&amp;$AA18&amp;CJ$4,db!$AF:$AF)</f>
        <v>0</v>
      </c>
      <c r="CK18" s="70">
        <f>SUMIF(db!$AH:$AH,$W18&amp;$AA18&amp;CK$4,db!$AF:$AF)</f>
        <v>0</v>
      </c>
      <c r="CL18" s="72">
        <f>SUMIF(db!$AH:$AH,$W18&amp;$AA18&amp;CL$4,db!$AF:$AF)</f>
        <v>0</v>
      </c>
      <c r="CM18" s="70">
        <f>SUMIF(db!$AH:$AH,$W18&amp;$AA18&amp;CM$4,db!$AF:$AF)</f>
        <v>0</v>
      </c>
      <c r="CN18" s="72">
        <f>SUMIF(db!$AH:$AH,$W18&amp;$AA18&amp;CN$4,db!$AF:$AF)</f>
        <v>0</v>
      </c>
      <c r="CO18" s="70">
        <f>SUMIF(db!$AH:$AH,$W18&amp;$AA18&amp;CO$4,db!$AF:$AF)</f>
        <v>0</v>
      </c>
      <c r="CP18" s="72">
        <f>SUMIF(db!$AH:$AH,$W18&amp;$AA18&amp;CP$4,db!$AF:$AF)</f>
        <v>0</v>
      </c>
      <c r="CQ18" s="70">
        <f>SUMIF(db!$AH:$AH,$W18&amp;$AA18&amp;CQ$4,db!$AF:$AF)</f>
        <v>0</v>
      </c>
      <c r="CR18" s="72">
        <f>SUMIF(db!$AH:$AH,$W18&amp;$AA18&amp;CR$4,db!$AF:$AF)</f>
        <v>0</v>
      </c>
      <c r="CS18" s="70">
        <f>SUMIF(db!$AH:$AH,$W18&amp;$AA18&amp;CS$4,db!$AF:$AF)</f>
        <v>0</v>
      </c>
      <c r="CT18" s="72">
        <f>SUMIF(db!$AH:$AH,$W18&amp;$AA18&amp;CT$4,db!$AF:$AF)</f>
        <v>0</v>
      </c>
      <c r="CU18" s="70">
        <f>SUMIF(db!$AH:$AH,$W18&amp;$AA18&amp;CU$4,db!$AF:$AF)</f>
        <v>0</v>
      </c>
      <c r="CV18" s="72">
        <f>SUMIF(db!$AH:$AH,$W18&amp;$AA18&amp;CV$4,db!$AF:$AF)</f>
        <v>0</v>
      </c>
      <c r="CW18" s="70">
        <f>SUMIF(db!$AH:$AH,$W18&amp;$AA18&amp;CW$4,db!$AF:$AF)</f>
        <v>0</v>
      </c>
      <c r="CX18" s="72">
        <f>SUMIF(db!$AH:$AH,$W18&amp;$AA18&amp;CX$4,db!$AF:$AF)</f>
        <v>0</v>
      </c>
      <c r="CY18" s="70">
        <f>SUMIF(db!$AH:$AH,$W18&amp;$AA18&amp;CY$4,db!$AF:$AF)</f>
        <v>0</v>
      </c>
      <c r="CZ18" s="72">
        <f>SUMIF(db!$AH:$AH,$W18&amp;$AA18&amp;CZ$4,db!$AF:$AF)</f>
        <v>0</v>
      </c>
      <c r="DA18" s="70">
        <f>SUMIF(db!$AH:$AH,$W18&amp;$AA18&amp;DA$4,db!$AF:$AF)</f>
        <v>0</v>
      </c>
      <c r="DB18" s="72">
        <f>SUMIF(db!$AH:$AH,$W18&amp;$AA18&amp;DB$4,db!$AF:$AF)</f>
        <v>0</v>
      </c>
      <c r="DC18" s="70">
        <f>SUMIF(db!$AH:$AH,$W18&amp;$AA18&amp;DC$4,db!$AF:$AF)</f>
        <v>0</v>
      </c>
      <c r="DD18" s="72">
        <f>SUMIF(db!$AH:$AH,$W18&amp;$AA18&amp;DD$4,db!$AF:$AF)</f>
        <v>0</v>
      </c>
      <c r="DE18" s="70">
        <f>SUMIF(db!$AH:$AH,$W18&amp;$AA18&amp;DE$4,db!$AF:$AF)</f>
        <v>0</v>
      </c>
      <c r="DF18" s="72">
        <f>SUMIF(db!$AH:$AH,$W18&amp;$AA18&amp;DF$4,db!$AF:$AF)</f>
        <v>0</v>
      </c>
      <c r="DG18" s="70">
        <f>SUMIF(db!$AH:$AH,$W18&amp;$AA18&amp;DG$4,db!$AF:$AF)</f>
        <v>0</v>
      </c>
      <c r="DH18" s="72">
        <f>SUMIF(db!$AH:$AH,$W18&amp;$AA18&amp;DH$4,db!$AF:$AF)</f>
        <v>0</v>
      </c>
      <c r="DI18" s="70">
        <f>SUMIF(db!$AH:$AH,$W18&amp;$AA18&amp;DI$4,db!$AF:$AF)</f>
        <v>0</v>
      </c>
      <c r="DJ18" s="72">
        <f>SUMIF(db!$AH:$AH,$W18&amp;$AA18&amp;DJ$4,db!$AF:$AF)</f>
        <v>0</v>
      </c>
      <c r="DK18" s="70">
        <f>SUMIF(db!$AH:$AH,$W18&amp;$AA18&amp;DK$4,db!$AF:$AF)</f>
        <v>0</v>
      </c>
      <c r="DL18" s="72">
        <f>SUMIF(db!$AH:$AH,$W18&amp;$AA18&amp;DL$4,db!$AF:$AF)</f>
        <v>0</v>
      </c>
      <c r="DM18" s="70">
        <f>SUMIF(db!$AH:$AH,$W18&amp;$AA18&amp;DM$4,db!$AF:$AF)</f>
        <v>0</v>
      </c>
      <c r="DN18" s="72">
        <f>SUMIF(db!$AH:$AH,$W18&amp;$AA18&amp;DN$4,db!$AF:$AF)</f>
        <v>0</v>
      </c>
      <c r="DO18" s="70">
        <f>SUMIF(db!$AH:$AH,$W18&amp;$AA18&amp;DO$4,db!$AF:$AF)</f>
        <v>0</v>
      </c>
      <c r="DP18" s="72">
        <f>SUMIF(db!$AH:$AH,$W18&amp;$AA18&amp;DP$4,db!$AF:$AF)</f>
        <v>0</v>
      </c>
      <c r="DQ18" s="70">
        <f>SUMIF(db!$AH:$AH,$W18&amp;$AA18&amp;DQ$4,db!$AF:$AF)</f>
        <v>0</v>
      </c>
      <c r="DR18" s="72">
        <f>SUMIF(db!$AH:$AH,$W18&amp;$AA18&amp;DR$4,db!$AF:$AF)</f>
        <v>0</v>
      </c>
      <c r="DS18" s="70">
        <f>SUMIF(db!$AH:$AH,$W18&amp;$AA18&amp;DS$4,db!$AF:$AF)</f>
        <v>0</v>
      </c>
      <c r="DT18" s="72">
        <f>SUMIF(db!$AH:$AH,$W18&amp;$AA18&amp;DT$4,db!$AF:$AF)</f>
        <v>0</v>
      </c>
      <c r="DU18" s="70">
        <f>SUMIF(db!$AH:$AH,$W18&amp;$AA18&amp;DU$4,db!$AF:$AF)</f>
        <v>0</v>
      </c>
      <c r="DV18" s="72">
        <f>SUMIF(db!$AH:$AH,$W18&amp;$AA18&amp;DV$4,db!$AF:$AF)</f>
        <v>0</v>
      </c>
      <c r="DW18" s="70">
        <f>SUMIF(db!$AH:$AH,$W18&amp;$AA18&amp;DW$4,db!$AF:$AF)</f>
        <v>0</v>
      </c>
      <c r="DX18" s="72">
        <f>SUMIF(db!$AH:$AH,$W18&amp;$AA18&amp;DX$4,db!$AF:$AF)</f>
        <v>0</v>
      </c>
      <c r="DY18" s="70">
        <f>SUMIF(db!$AH:$AH,$W18&amp;$AA18&amp;DY$4,db!$AF:$AF)</f>
        <v>0</v>
      </c>
      <c r="DZ18" s="72">
        <f>SUMIF(db!$AH:$AH,$W18&amp;$AA18&amp;DZ$4,db!$AF:$AF)</f>
        <v>0</v>
      </c>
      <c r="EA18" s="70">
        <f>SUMIF(db!$AH:$AH,$W18&amp;$AA18&amp;EA$4,db!$AF:$AF)</f>
        <v>0</v>
      </c>
      <c r="EB18" s="72">
        <f>SUMIF(db!$AH:$AH,$W18&amp;$AA18&amp;EB$4,db!$AF:$AF)</f>
        <v>0</v>
      </c>
      <c r="EC18" s="70">
        <f>SUMIF(db!$AH:$AH,$W18&amp;$AA18&amp;EC$4,db!$AF:$AF)</f>
        <v>0</v>
      </c>
      <c r="ED18" s="72">
        <f>SUMIF(db!$AH:$AH,$W18&amp;$AA18&amp;ED$4,db!$AF:$AF)</f>
        <v>0</v>
      </c>
      <c r="EE18" s="70">
        <f>SUMIF(db!$AH:$AH,$W18&amp;$AA18&amp;EE$4,db!$AF:$AF)</f>
        <v>0</v>
      </c>
      <c r="EF18" s="72">
        <f>SUMIF(db!$AH:$AH,$W18&amp;$AA18&amp;EF$4,db!$AF:$AF)</f>
        <v>0</v>
      </c>
      <c r="EG18" s="70">
        <f>SUMIF(db!$AH:$AH,$W18&amp;$AA18&amp;EG$4,db!$AF:$AF)</f>
        <v>0</v>
      </c>
      <c r="EH18" s="72">
        <f>SUMIF(db!$AH:$AH,$W18&amp;$AA18&amp;EH$4,db!$AF:$AF)</f>
        <v>0</v>
      </c>
      <c r="EI18" s="70">
        <f>SUMIF(db!$AH:$AH,$W18&amp;$AA18&amp;EI$4,db!$AF:$AF)</f>
        <v>0</v>
      </c>
      <c r="EJ18" s="72">
        <f>SUMIF(db!$AH:$AH,$W18&amp;$AA18&amp;EJ$4,db!$AF:$AF)</f>
        <v>0</v>
      </c>
      <c r="EK18" s="70">
        <f>SUMIF(db!$AH:$AH,$W18&amp;$AA18&amp;EK$4,db!$AF:$AF)</f>
        <v>0</v>
      </c>
      <c r="EL18" s="72">
        <f>SUMIF(db!$AH:$AH,$W18&amp;$AA18&amp;EL$4,db!$AF:$AF)</f>
        <v>0</v>
      </c>
      <c r="EM18" s="70">
        <f>SUMIF(db!$AH:$AH,$W18&amp;$AA18&amp;EM$4,db!$AF:$AF)</f>
        <v>0</v>
      </c>
      <c r="EN18" s="72">
        <f>SUMIF(db!$AH:$AH,$W18&amp;$AA18&amp;EN$4,db!$AF:$AF)</f>
        <v>0</v>
      </c>
      <c r="EO18" s="70">
        <f>SUMIF(db!$AH:$AH,$W18&amp;$AA18&amp;EO$4,db!$AF:$AF)</f>
        <v>0</v>
      </c>
      <c r="EP18" s="72">
        <f>SUMIF(db!$AH:$AH,$W18&amp;$AA18&amp;EP$4,db!$AF:$AF)</f>
        <v>0</v>
      </c>
      <c r="EQ18" s="70">
        <f>SUMIF(db!$AH:$AH,$W18&amp;$AA18&amp;EQ$4,db!$AF:$AF)</f>
        <v>0</v>
      </c>
      <c r="ER18" s="72">
        <f>SUMIF(db!$AH:$AH,$W18&amp;$AA18&amp;ER$4,db!$AF:$AF)</f>
        <v>0</v>
      </c>
      <c r="ES18" s="70">
        <f>SUMIF(db!$AH:$AH,$W18&amp;$AA18&amp;ES$4,db!$AF:$AF)</f>
        <v>0</v>
      </c>
      <c r="ET18" s="72">
        <f>SUMIF(db!$AH:$AH,$W18&amp;$AA18&amp;ET$4,db!$AF:$AF)</f>
        <v>0</v>
      </c>
      <c r="EU18" s="70">
        <f>SUMIF(db!$AH:$AH,$W18&amp;$AA18&amp;EU$4,db!$AF:$AF)</f>
        <v>0</v>
      </c>
      <c r="EV18" s="72">
        <f>SUMIF(db!$AH:$AH,$W18&amp;$AA18&amp;EV$4,db!$AF:$AF)</f>
        <v>0</v>
      </c>
      <c r="EW18" s="70">
        <f>SUMIF(db!$AH:$AH,$W18&amp;$AA18&amp;EW$4,db!$AF:$AF)</f>
        <v>0</v>
      </c>
      <c r="EX18" s="72">
        <f>SUMIF(db!$AH:$AH,$W18&amp;$AA18&amp;EX$4,db!$AF:$AF)</f>
        <v>0</v>
      </c>
      <c r="EY18" s="70">
        <f>SUMIF(db!$AH:$AH,$W18&amp;$AA18&amp;EY$4,db!$AF:$AF)</f>
        <v>0</v>
      </c>
      <c r="EZ18" s="72">
        <f>SUMIF(db!$AH:$AH,$W18&amp;$AA18&amp;EZ$4,db!$AF:$AF)</f>
        <v>0</v>
      </c>
      <c r="FA18" s="70">
        <f>SUMIF(db!$AH:$AH,$W18&amp;$AA18&amp;FA$4,db!$AF:$AF)</f>
        <v>0</v>
      </c>
      <c r="FB18" s="72">
        <f>SUMIF(db!$AH:$AH,$W18&amp;$AA18&amp;FB$4,db!$AF:$AF)</f>
        <v>0</v>
      </c>
      <c r="FC18" s="70">
        <f>SUMIF(db!$AH:$AH,$W18&amp;$AA18&amp;FC$4,db!$AF:$AF)</f>
        <v>0</v>
      </c>
      <c r="FD18" s="72">
        <f>SUMIF(db!$AH:$AH,$W18&amp;$AA18&amp;FD$4,db!$AF:$AF)</f>
        <v>0</v>
      </c>
      <c r="FE18" s="70">
        <f>SUMIF(db!$AH:$AH,$W18&amp;$AA18&amp;FE$4,db!$AF:$AF)</f>
        <v>0</v>
      </c>
      <c r="FF18" s="72">
        <f>SUMIF(db!$AH:$AH,$W18&amp;$AA18&amp;FF$4,db!$AF:$AF)</f>
        <v>0</v>
      </c>
      <c r="FG18" s="70">
        <f>SUMIF(db!$AH:$AH,$W18&amp;$AA18&amp;FG$4,db!$AF:$AF)</f>
        <v>0</v>
      </c>
      <c r="FH18" s="72">
        <f>SUMIF(db!$AH:$AH,$W18&amp;$AA18&amp;FH$4,db!$AF:$AF)</f>
        <v>0</v>
      </c>
    </row>
    <row r="19" spans="22:164" ht="15.75" hidden="1" outlineLevel="1" x14ac:dyDescent="0.25">
      <c r="V19" s="110">
        <f t="shared" ca="1" si="0"/>
        <v>46148</v>
      </c>
      <c r="W19" s="108" t="s">
        <v>160</v>
      </c>
      <c r="AA19" s="93">
        <f>Data!G18</f>
        <v>0</v>
      </c>
      <c r="AB19" s="105"/>
      <c r="AC19" s="106"/>
      <c r="AD19" s="105"/>
      <c r="AE19" s="107"/>
      <c r="AF19" s="69"/>
      <c r="AG19" s="71">
        <f>SUMIF(db!$AH:$AH,$W19&amp;$AA19&amp;AG$4,db!$AF:$AF)</f>
        <v>0</v>
      </c>
      <c r="AH19" s="73">
        <f>SUMIF(db!$AH:$AH,$W19&amp;$AA19&amp;AH$4,db!$AF:$AF)</f>
        <v>0</v>
      </c>
      <c r="AI19" s="71">
        <f>SUMIF(db!$AH:$AH,$W19&amp;$AA19&amp;AI$4,db!$AF:$AF)</f>
        <v>0</v>
      </c>
      <c r="AJ19" s="73">
        <f>SUMIF(db!$AH:$AH,$W19&amp;$AA19&amp;AJ$4,db!$AF:$AF)</f>
        <v>0</v>
      </c>
      <c r="AK19" s="71">
        <f>SUMIF(db!$AH:$AH,$W19&amp;$AA19&amp;AK$4,db!$AF:$AF)</f>
        <v>0</v>
      </c>
      <c r="AL19" s="73">
        <f>SUMIF(db!$AH:$AH,$W19&amp;$AA19&amp;AL$4,db!$AF:$AF)</f>
        <v>0</v>
      </c>
      <c r="AM19" s="71">
        <f>SUMIF(db!$AH:$AH,$W19&amp;$AA19&amp;AM$4,db!$AF:$AF)</f>
        <v>0</v>
      </c>
      <c r="AN19" s="73">
        <f>SUMIF(db!$AH:$AH,$W19&amp;$AA19&amp;AN$4,db!$AF:$AF)</f>
        <v>0</v>
      </c>
      <c r="AO19" s="71">
        <f>SUMIF(db!$AH:$AH,$W19&amp;$AA19&amp;AO$4,db!$AF:$AF)</f>
        <v>0</v>
      </c>
      <c r="AP19" s="73">
        <f>SUMIF(db!$AH:$AH,$W19&amp;$AA19&amp;AP$4,db!$AF:$AF)</f>
        <v>0</v>
      </c>
      <c r="AQ19" s="71">
        <f>SUMIF(db!$AH:$AH,$W19&amp;$AA19&amp;AQ$4,db!$AF:$AF)</f>
        <v>0</v>
      </c>
      <c r="AR19" s="73">
        <f>SUMIF(db!$AH:$AH,$W19&amp;$AA19&amp;AR$4,db!$AF:$AF)</f>
        <v>0</v>
      </c>
      <c r="AS19" s="71">
        <f>SUMIF(db!$AH:$AH,$W19&amp;$AA19&amp;AS$4,db!$AF:$AF)</f>
        <v>0</v>
      </c>
      <c r="AT19" s="73">
        <f>SUMIF(db!$AH:$AH,$W19&amp;$AA19&amp;AT$4,db!$AF:$AF)</f>
        <v>0</v>
      </c>
      <c r="AU19" s="71">
        <f>SUMIF(db!$AH:$AH,$W19&amp;$AA19&amp;AU$4,db!$AF:$AF)</f>
        <v>0</v>
      </c>
      <c r="AV19" s="73">
        <f>SUMIF(db!$AH:$AH,$W19&amp;$AA19&amp;AV$4,db!$AF:$AF)</f>
        <v>0</v>
      </c>
      <c r="AW19" s="71">
        <f>SUMIF(db!$AH:$AH,$W19&amp;$AA19&amp;AW$4,db!$AF:$AF)</f>
        <v>0</v>
      </c>
      <c r="AX19" s="73">
        <f>SUMIF(db!$AH:$AH,$W19&amp;$AA19&amp;AX$4,db!$AF:$AF)</f>
        <v>0</v>
      </c>
      <c r="AY19" s="71">
        <f>SUMIF(db!$AH:$AH,$W19&amp;$AA19&amp;AY$4,db!$AF:$AF)</f>
        <v>0</v>
      </c>
      <c r="AZ19" s="73">
        <f>SUMIF(db!$AH:$AH,$W19&amp;$AA19&amp;AZ$4,db!$AF:$AF)</f>
        <v>0</v>
      </c>
      <c r="BA19" s="71">
        <f>SUMIF(db!$AH:$AH,$W19&amp;$AA19&amp;BA$4,db!$AF:$AF)</f>
        <v>0</v>
      </c>
      <c r="BB19" s="73">
        <f>SUMIF(db!$AH:$AH,$W19&amp;$AA19&amp;BB$4,db!$AF:$AF)</f>
        <v>0</v>
      </c>
      <c r="BC19" s="71">
        <f>SUMIF(db!$AH:$AH,$W19&amp;$AA19&amp;BC$4,db!$AF:$AF)</f>
        <v>0</v>
      </c>
      <c r="BD19" s="73">
        <f>SUMIF(db!$AH:$AH,$W19&amp;$AA19&amp;BD$4,db!$AF:$AF)</f>
        <v>0</v>
      </c>
      <c r="BE19" s="71">
        <f>SUMIF(db!$AH:$AH,$W19&amp;$AA19&amp;BE$4,db!$AF:$AF)</f>
        <v>0</v>
      </c>
      <c r="BF19" s="73">
        <f>SUMIF(db!$AH:$AH,$W19&amp;$AA19&amp;BF$4,db!$AF:$AF)</f>
        <v>0</v>
      </c>
      <c r="BG19" s="71">
        <f>SUMIF(db!$AH:$AH,$W19&amp;$AA19&amp;BG$4,db!$AF:$AF)</f>
        <v>0</v>
      </c>
      <c r="BH19" s="73">
        <f>SUMIF(db!$AH:$AH,$W19&amp;$AA19&amp;BH$4,db!$AF:$AF)</f>
        <v>0</v>
      </c>
      <c r="BI19" s="71">
        <f>SUMIF(db!$AH:$AH,$W19&amp;$AA19&amp;BI$4,db!$AF:$AF)</f>
        <v>0</v>
      </c>
      <c r="BJ19" s="73">
        <f>SUMIF(db!$AH:$AH,$W19&amp;$AA19&amp;BJ$4,db!$AF:$AF)</f>
        <v>0</v>
      </c>
      <c r="BK19" s="71">
        <f>SUMIF(db!$AH:$AH,$W19&amp;$AA19&amp;BK$4,db!$AF:$AF)</f>
        <v>0</v>
      </c>
      <c r="BL19" s="73">
        <f>SUMIF(db!$AH:$AH,$W19&amp;$AA19&amp;BL$4,db!$AF:$AF)</f>
        <v>0</v>
      </c>
      <c r="BM19" s="71">
        <f>SUMIF(db!$AH:$AH,$W19&amp;$AA19&amp;BM$4,db!$AF:$AF)</f>
        <v>0</v>
      </c>
      <c r="BN19" s="73">
        <f>SUMIF(db!$AH:$AH,$W19&amp;$AA19&amp;BN$4,db!$AF:$AF)</f>
        <v>0</v>
      </c>
      <c r="BO19" s="71">
        <f>SUMIF(db!$AH:$AH,$W19&amp;$AA19&amp;BO$4,db!$AF:$AF)</f>
        <v>0</v>
      </c>
      <c r="BP19" s="73">
        <f>SUMIF(db!$AH:$AH,$W19&amp;$AA19&amp;BP$4,db!$AF:$AF)</f>
        <v>0</v>
      </c>
      <c r="BQ19" s="71">
        <f>SUMIF(db!$AH:$AH,$W19&amp;$AA19&amp;BQ$4,db!$AF:$AF)</f>
        <v>0</v>
      </c>
      <c r="BR19" s="73">
        <f>SUMIF(db!$AH:$AH,$W19&amp;$AA19&amp;BR$4,db!$AF:$AF)</f>
        <v>0</v>
      </c>
      <c r="BS19" s="71">
        <f>SUMIF(db!$AH:$AH,$W19&amp;$AA19&amp;BS$4,db!$AF:$AF)</f>
        <v>0</v>
      </c>
      <c r="BT19" s="73">
        <f>SUMIF(db!$AH:$AH,$W19&amp;$AA19&amp;BT$4,db!$AF:$AF)</f>
        <v>0</v>
      </c>
      <c r="BU19" s="71">
        <f>SUMIF(db!$AH:$AH,$W19&amp;$AA19&amp;BU$4,db!$AF:$AF)</f>
        <v>0</v>
      </c>
      <c r="BV19" s="73">
        <f>SUMIF(db!$AH:$AH,$W19&amp;$AA19&amp;BV$4,db!$AF:$AF)</f>
        <v>0</v>
      </c>
      <c r="BW19" s="71">
        <f>SUMIF(db!$AH:$AH,$W19&amp;$AA19&amp;BW$4,db!$AF:$AF)</f>
        <v>0</v>
      </c>
      <c r="BX19" s="73">
        <f>SUMIF(db!$AH:$AH,$W19&amp;$AA19&amp;BX$4,db!$AF:$AF)</f>
        <v>0</v>
      </c>
      <c r="BY19" s="71">
        <f>SUMIF(db!$AH:$AH,$W19&amp;$AA19&amp;BY$4,db!$AF:$AF)</f>
        <v>0</v>
      </c>
      <c r="BZ19" s="73">
        <f>SUMIF(db!$AH:$AH,$W19&amp;$AA19&amp;BZ$4,db!$AF:$AF)</f>
        <v>0</v>
      </c>
      <c r="CA19" s="71">
        <f>SUMIF(db!$AH:$AH,$W19&amp;$AA19&amp;CA$4,db!$AF:$AF)</f>
        <v>0</v>
      </c>
      <c r="CB19" s="73">
        <f>SUMIF(db!$AH:$AH,$W19&amp;$AA19&amp;CB$4,db!$AF:$AF)</f>
        <v>0</v>
      </c>
      <c r="CC19" s="71">
        <f>SUMIF(db!$AH:$AH,$W19&amp;$AA19&amp;CC$4,db!$AF:$AF)</f>
        <v>0</v>
      </c>
      <c r="CD19" s="73">
        <f>SUMIF(db!$AH:$AH,$W19&amp;$AA19&amp;CD$4,db!$AF:$AF)</f>
        <v>0</v>
      </c>
      <c r="CE19" s="71">
        <f>SUMIF(db!$AH:$AH,$W19&amp;$AA19&amp;CE$4,db!$AF:$AF)</f>
        <v>0</v>
      </c>
      <c r="CF19" s="73">
        <f>SUMIF(db!$AH:$AH,$W19&amp;$AA19&amp;CF$4,db!$AF:$AF)</f>
        <v>0</v>
      </c>
      <c r="CG19" s="71">
        <f>SUMIF(db!$AH:$AH,$W19&amp;$AA19&amp;CG$4,db!$AF:$AF)</f>
        <v>0</v>
      </c>
      <c r="CH19" s="73">
        <f>SUMIF(db!$AH:$AH,$W19&amp;$AA19&amp;CH$4,db!$AF:$AF)</f>
        <v>0</v>
      </c>
      <c r="CI19" s="71">
        <f>SUMIF(db!$AH:$AH,$W19&amp;$AA19&amp;CI$4,db!$AF:$AF)</f>
        <v>0</v>
      </c>
      <c r="CJ19" s="73">
        <f>SUMIF(db!$AH:$AH,$W19&amp;$AA19&amp;CJ$4,db!$AF:$AF)</f>
        <v>0</v>
      </c>
      <c r="CK19" s="71">
        <f>SUMIF(db!$AH:$AH,$W19&amp;$AA19&amp;CK$4,db!$AF:$AF)</f>
        <v>0</v>
      </c>
      <c r="CL19" s="73">
        <f>SUMIF(db!$AH:$AH,$W19&amp;$AA19&amp;CL$4,db!$AF:$AF)</f>
        <v>0</v>
      </c>
      <c r="CM19" s="71">
        <f>SUMIF(db!$AH:$AH,$W19&amp;$AA19&amp;CM$4,db!$AF:$AF)</f>
        <v>0</v>
      </c>
      <c r="CN19" s="73">
        <f>SUMIF(db!$AH:$AH,$W19&amp;$AA19&amp;CN$4,db!$AF:$AF)</f>
        <v>0</v>
      </c>
      <c r="CO19" s="71">
        <f>SUMIF(db!$AH:$AH,$W19&amp;$AA19&amp;CO$4,db!$AF:$AF)</f>
        <v>0</v>
      </c>
      <c r="CP19" s="73">
        <f>SUMIF(db!$AH:$AH,$W19&amp;$AA19&amp;CP$4,db!$AF:$AF)</f>
        <v>0</v>
      </c>
      <c r="CQ19" s="71">
        <f>SUMIF(db!$AH:$AH,$W19&amp;$AA19&amp;CQ$4,db!$AF:$AF)</f>
        <v>0</v>
      </c>
      <c r="CR19" s="73">
        <f>SUMIF(db!$AH:$AH,$W19&amp;$AA19&amp;CR$4,db!$AF:$AF)</f>
        <v>0</v>
      </c>
      <c r="CS19" s="71">
        <f>SUMIF(db!$AH:$AH,$W19&amp;$AA19&amp;CS$4,db!$AF:$AF)</f>
        <v>0</v>
      </c>
      <c r="CT19" s="73">
        <f>SUMIF(db!$AH:$AH,$W19&amp;$AA19&amp;CT$4,db!$AF:$AF)</f>
        <v>0</v>
      </c>
      <c r="CU19" s="71">
        <f>SUMIF(db!$AH:$AH,$W19&amp;$AA19&amp;CU$4,db!$AF:$AF)</f>
        <v>0</v>
      </c>
      <c r="CV19" s="73">
        <f>SUMIF(db!$AH:$AH,$W19&amp;$AA19&amp;CV$4,db!$AF:$AF)</f>
        <v>0</v>
      </c>
      <c r="CW19" s="71">
        <f>SUMIF(db!$AH:$AH,$W19&amp;$AA19&amp;CW$4,db!$AF:$AF)</f>
        <v>0</v>
      </c>
      <c r="CX19" s="73">
        <f>SUMIF(db!$AH:$AH,$W19&amp;$AA19&amp;CX$4,db!$AF:$AF)</f>
        <v>0</v>
      </c>
      <c r="CY19" s="71">
        <f>SUMIF(db!$AH:$AH,$W19&amp;$AA19&amp;CY$4,db!$AF:$AF)</f>
        <v>0</v>
      </c>
      <c r="CZ19" s="73">
        <f>SUMIF(db!$AH:$AH,$W19&amp;$AA19&amp;CZ$4,db!$AF:$AF)</f>
        <v>0</v>
      </c>
      <c r="DA19" s="71">
        <f>SUMIF(db!$AH:$AH,$W19&amp;$AA19&amp;DA$4,db!$AF:$AF)</f>
        <v>0</v>
      </c>
      <c r="DB19" s="73">
        <f>SUMIF(db!$AH:$AH,$W19&amp;$AA19&amp;DB$4,db!$AF:$AF)</f>
        <v>0</v>
      </c>
      <c r="DC19" s="71">
        <f>SUMIF(db!$AH:$AH,$W19&amp;$AA19&amp;DC$4,db!$AF:$AF)</f>
        <v>0</v>
      </c>
      <c r="DD19" s="73">
        <f>SUMIF(db!$AH:$AH,$W19&amp;$AA19&amp;DD$4,db!$AF:$AF)</f>
        <v>0</v>
      </c>
      <c r="DE19" s="71">
        <f>SUMIF(db!$AH:$AH,$W19&amp;$AA19&amp;DE$4,db!$AF:$AF)</f>
        <v>0</v>
      </c>
      <c r="DF19" s="73">
        <f>SUMIF(db!$AH:$AH,$W19&amp;$AA19&amp;DF$4,db!$AF:$AF)</f>
        <v>0</v>
      </c>
      <c r="DG19" s="71">
        <f>SUMIF(db!$AH:$AH,$W19&amp;$AA19&amp;DG$4,db!$AF:$AF)</f>
        <v>0</v>
      </c>
      <c r="DH19" s="73">
        <f>SUMIF(db!$AH:$AH,$W19&amp;$AA19&amp;DH$4,db!$AF:$AF)</f>
        <v>0</v>
      </c>
      <c r="DI19" s="71">
        <f>SUMIF(db!$AH:$AH,$W19&amp;$AA19&amp;DI$4,db!$AF:$AF)</f>
        <v>0</v>
      </c>
      <c r="DJ19" s="73">
        <f>SUMIF(db!$AH:$AH,$W19&amp;$AA19&amp;DJ$4,db!$AF:$AF)</f>
        <v>0</v>
      </c>
      <c r="DK19" s="71">
        <f>SUMIF(db!$AH:$AH,$W19&amp;$AA19&amp;DK$4,db!$AF:$AF)</f>
        <v>0</v>
      </c>
      <c r="DL19" s="73">
        <f>SUMIF(db!$AH:$AH,$W19&amp;$AA19&amp;DL$4,db!$AF:$AF)</f>
        <v>0</v>
      </c>
      <c r="DM19" s="71">
        <f>SUMIF(db!$AH:$AH,$W19&amp;$AA19&amp;DM$4,db!$AF:$AF)</f>
        <v>0</v>
      </c>
      <c r="DN19" s="73">
        <f>SUMIF(db!$AH:$AH,$W19&amp;$AA19&amp;DN$4,db!$AF:$AF)</f>
        <v>0</v>
      </c>
      <c r="DO19" s="71">
        <f>SUMIF(db!$AH:$AH,$W19&amp;$AA19&amp;DO$4,db!$AF:$AF)</f>
        <v>0</v>
      </c>
      <c r="DP19" s="73">
        <f>SUMIF(db!$AH:$AH,$W19&amp;$AA19&amp;DP$4,db!$AF:$AF)</f>
        <v>0</v>
      </c>
      <c r="DQ19" s="71">
        <f>SUMIF(db!$AH:$AH,$W19&amp;$AA19&amp;DQ$4,db!$AF:$AF)</f>
        <v>0</v>
      </c>
      <c r="DR19" s="73">
        <f>SUMIF(db!$AH:$AH,$W19&amp;$AA19&amp;DR$4,db!$AF:$AF)</f>
        <v>0</v>
      </c>
      <c r="DS19" s="71">
        <f>SUMIF(db!$AH:$AH,$W19&amp;$AA19&amp;DS$4,db!$AF:$AF)</f>
        <v>0</v>
      </c>
      <c r="DT19" s="73">
        <f>SUMIF(db!$AH:$AH,$W19&amp;$AA19&amp;DT$4,db!$AF:$AF)</f>
        <v>0</v>
      </c>
      <c r="DU19" s="71">
        <f>SUMIF(db!$AH:$AH,$W19&amp;$AA19&amp;DU$4,db!$AF:$AF)</f>
        <v>0</v>
      </c>
      <c r="DV19" s="73">
        <f>SUMIF(db!$AH:$AH,$W19&amp;$AA19&amp;DV$4,db!$AF:$AF)</f>
        <v>0</v>
      </c>
      <c r="DW19" s="71">
        <f>SUMIF(db!$AH:$AH,$W19&amp;$AA19&amp;DW$4,db!$AF:$AF)</f>
        <v>0</v>
      </c>
      <c r="DX19" s="73">
        <f>SUMIF(db!$AH:$AH,$W19&amp;$AA19&amp;DX$4,db!$AF:$AF)</f>
        <v>0</v>
      </c>
      <c r="DY19" s="71">
        <f>SUMIF(db!$AH:$AH,$W19&amp;$AA19&amp;DY$4,db!$AF:$AF)</f>
        <v>0</v>
      </c>
      <c r="DZ19" s="73">
        <f>SUMIF(db!$AH:$AH,$W19&amp;$AA19&amp;DZ$4,db!$AF:$AF)</f>
        <v>0</v>
      </c>
      <c r="EA19" s="71">
        <f>SUMIF(db!$AH:$AH,$W19&amp;$AA19&amp;EA$4,db!$AF:$AF)</f>
        <v>0</v>
      </c>
      <c r="EB19" s="73">
        <f>SUMIF(db!$AH:$AH,$W19&amp;$AA19&amp;EB$4,db!$AF:$AF)</f>
        <v>0</v>
      </c>
      <c r="EC19" s="71">
        <f>SUMIF(db!$AH:$AH,$W19&amp;$AA19&amp;EC$4,db!$AF:$AF)</f>
        <v>0</v>
      </c>
      <c r="ED19" s="73">
        <f>SUMIF(db!$AH:$AH,$W19&amp;$AA19&amp;ED$4,db!$AF:$AF)</f>
        <v>0</v>
      </c>
      <c r="EE19" s="71">
        <f>SUMIF(db!$AH:$AH,$W19&amp;$AA19&amp;EE$4,db!$AF:$AF)</f>
        <v>0</v>
      </c>
      <c r="EF19" s="73">
        <f>SUMIF(db!$AH:$AH,$W19&amp;$AA19&amp;EF$4,db!$AF:$AF)</f>
        <v>0</v>
      </c>
      <c r="EG19" s="71">
        <f>SUMIF(db!$AH:$AH,$W19&amp;$AA19&amp;EG$4,db!$AF:$AF)</f>
        <v>0</v>
      </c>
      <c r="EH19" s="73">
        <f>SUMIF(db!$AH:$AH,$W19&amp;$AA19&amp;EH$4,db!$AF:$AF)</f>
        <v>0</v>
      </c>
      <c r="EI19" s="71">
        <f>SUMIF(db!$AH:$AH,$W19&amp;$AA19&amp;EI$4,db!$AF:$AF)</f>
        <v>0</v>
      </c>
      <c r="EJ19" s="73">
        <f>SUMIF(db!$AH:$AH,$W19&amp;$AA19&amp;EJ$4,db!$AF:$AF)</f>
        <v>0</v>
      </c>
      <c r="EK19" s="71">
        <f>SUMIF(db!$AH:$AH,$W19&amp;$AA19&amp;EK$4,db!$AF:$AF)</f>
        <v>0</v>
      </c>
      <c r="EL19" s="73">
        <f>SUMIF(db!$AH:$AH,$W19&amp;$AA19&amp;EL$4,db!$AF:$AF)</f>
        <v>0</v>
      </c>
      <c r="EM19" s="71">
        <f>SUMIF(db!$AH:$AH,$W19&amp;$AA19&amp;EM$4,db!$AF:$AF)</f>
        <v>0</v>
      </c>
      <c r="EN19" s="73">
        <f>SUMIF(db!$AH:$AH,$W19&amp;$AA19&amp;EN$4,db!$AF:$AF)</f>
        <v>0</v>
      </c>
      <c r="EO19" s="71">
        <f>SUMIF(db!$AH:$AH,$W19&amp;$AA19&amp;EO$4,db!$AF:$AF)</f>
        <v>0</v>
      </c>
      <c r="EP19" s="73">
        <f>SUMIF(db!$AH:$AH,$W19&amp;$AA19&amp;EP$4,db!$AF:$AF)</f>
        <v>0</v>
      </c>
      <c r="EQ19" s="71">
        <f>SUMIF(db!$AH:$AH,$W19&amp;$AA19&amp;EQ$4,db!$AF:$AF)</f>
        <v>0</v>
      </c>
      <c r="ER19" s="73">
        <f>SUMIF(db!$AH:$AH,$W19&amp;$AA19&amp;ER$4,db!$AF:$AF)</f>
        <v>0</v>
      </c>
      <c r="ES19" s="71">
        <f>SUMIF(db!$AH:$AH,$W19&amp;$AA19&amp;ES$4,db!$AF:$AF)</f>
        <v>0</v>
      </c>
      <c r="ET19" s="73">
        <f>SUMIF(db!$AH:$AH,$W19&amp;$AA19&amp;ET$4,db!$AF:$AF)</f>
        <v>0</v>
      </c>
      <c r="EU19" s="71">
        <f>SUMIF(db!$AH:$AH,$W19&amp;$AA19&amp;EU$4,db!$AF:$AF)</f>
        <v>0</v>
      </c>
      <c r="EV19" s="73">
        <f>SUMIF(db!$AH:$AH,$W19&amp;$AA19&amp;EV$4,db!$AF:$AF)</f>
        <v>0</v>
      </c>
      <c r="EW19" s="71">
        <f>SUMIF(db!$AH:$AH,$W19&amp;$AA19&amp;EW$4,db!$AF:$AF)</f>
        <v>0</v>
      </c>
      <c r="EX19" s="73">
        <f>SUMIF(db!$AH:$AH,$W19&amp;$AA19&amp;EX$4,db!$AF:$AF)</f>
        <v>0</v>
      </c>
      <c r="EY19" s="71">
        <f>SUMIF(db!$AH:$AH,$W19&amp;$AA19&amp;EY$4,db!$AF:$AF)</f>
        <v>0</v>
      </c>
      <c r="EZ19" s="73">
        <f>SUMIF(db!$AH:$AH,$W19&amp;$AA19&amp;EZ$4,db!$AF:$AF)</f>
        <v>0</v>
      </c>
      <c r="FA19" s="71">
        <f>SUMIF(db!$AH:$AH,$W19&amp;$AA19&amp;FA$4,db!$AF:$AF)</f>
        <v>0</v>
      </c>
      <c r="FB19" s="73">
        <f>SUMIF(db!$AH:$AH,$W19&amp;$AA19&amp;FB$4,db!$AF:$AF)</f>
        <v>0</v>
      </c>
      <c r="FC19" s="71">
        <f>SUMIF(db!$AH:$AH,$W19&amp;$AA19&amp;FC$4,db!$AF:$AF)</f>
        <v>0</v>
      </c>
      <c r="FD19" s="73">
        <f>SUMIF(db!$AH:$AH,$W19&amp;$AA19&amp;FD$4,db!$AF:$AF)</f>
        <v>0</v>
      </c>
      <c r="FE19" s="71">
        <f>SUMIF(db!$AH:$AH,$W19&amp;$AA19&amp;FE$4,db!$AF:$AF)</f>
        <v>0</v>
      </c>
      <c r="FF19" s="73">
        <f>SUMIF(db!$AH:$AH,$W19&amp;$AA19&amp;FF$4,db!$AF:$AF)</f>
        <v>0</v>
      </c>
      <c r="FG19" s="71">
        <f>SUMIF(db!$AH:$AH,$W19&amp;$AA19&amp;FG$4,db!$AF:$AF)</f>
        <v>0</v>
      </c>
      <c r="FH19" s="73">
        <f>SUMIF(db!$AH:$AH,$W19&amp;$AA19&amp;FH$4,db!$AF:$AF)</f>
        <v>0</v>
      </c>
    </row>
    <row r="20" spans="22:164" ht="15" hidden="1" customHeight="1" outlineLevel="1" x14ac:dyDescent="0.25">
      <c r="V20" s="110">
        <f t="shared" ca="1" si="0"/>
        <v>46148</v>
      </c>
      <c r="W20" s="108" t="s">
        <v>160</v>
      </c>
      <c r="AA20" s="93">
        <f>Data!G19</f>
        <v>0</v>
      </c>
      <c r="AB20" s="102"/>
      <c r="AC20" s="103"/>
      <c r="AD20" s="102"/>
      <c r="AE20" s="104"/>
      <c r="AF20" s="69"/>
      <c r="AG20" s="70">
        <f>SUMIF(db!$AH:$AH,$W20&amp;$AA20&amp;AG$4,db!$AF:$AF)</f>
        <v>0</v>
      </c>
      <c r="AH20" s="72">
        <f>SUMIF(db!$AH:$AH,$W20&amp;$AA20&amp;AH$4,db!$AF:$AF)</f>
        <v>0</v>
      </c>
      <c r="AI20" s="70">
        <f>SUMIF(db!$AH:$AH,$W20&amp;$AA20&amp;AI$4,db!$AF:$AF)</f>
        <v>0</v>
      </c>
      <c r="AJ20" s="72">
        <f>SUMIF(db!$AH:$AH,$W20&amp;$AA20&amp;AJ$4,db!$AF:$AF)</f>
        <v>0</v>
      </c>
      <c r="AK20" s="70">
        <f>SUMIF(db!$AH:$AH,$W20&amp;$AA20&amp;AK$4,db!$AF:$AF)</f>
        <v>0</v>
      </c>
      <c r="AL20" s="72">
        <f>SUMIF(db!$AH:$AH,$W20&amp;$AA20&amp;AL$4,db!$AF:$AF)</f>
        <v>0</v>
      </c>
      <c r="AM20" s="70">
        <f>SUMIF(db!$AH:$AH,$W20&amp;$AA20&amp;AM$4,db!$AF:$AF)</f>
        <v>0</v>
      </c>
      <c r="AN20" s="72">
        <f>SUMIF(db!$AH:$AH,$W20&amp;$AA20&amp;AN$4,db!$AF:$AF)</f>
        <v>0</v>
      </c>
      <c r="AO20" s="70">
        <f>SUMIF(db!$AH:$AH,$W20&amp;$AA20&amp;AO$4,db!$AF:$AF)</f>
        <v>0</v>
      </c>
      <c r="AP20" s="72">
        <f>SUMIF(db!$AH:$AH,$W20&amp;$AA20&amp;AP$4,db!$AF:$AF)</f>
        <v>0</v>
      </c>
      <c r="AQ20" s="70">
        <f>SUMIF(db!$AH:$AH,$W20&amp;$AA20&amp;AQ$4,db!$AF:$AF)</f>
        <v>0</v>
      </c>
      <c r="AR20" s="72">
        <f>SUMIF(db!$AH:$AH,$W20&amp;$AA20&amp;AR$4,db!$AF:$AF)</f>
        <v>0</v>
      </c>
      <c r="AS20" s="70">
        <f>SUMIF(db!$AH:$AH,$W20&amp;$AA20&amp;AS$4,db!$AF:$AF)</f>
        <v>0</v>
      </c>
      <c r="AT20" s="72">
        <f>SUMIF(db!$AH:$AH,$W20&amp;$AA20&amp;AT$4,db!$AF:$AF)</f>
        <v>0</v>
      </c>
      <c r="AU20" s="70">
        <f>SUMIF(db!$AH:$AH,$W20&amp;$AA20&amp;AU$4,db!$AF:$AF)</f>
        <v>0</v>
      </c>
      <c r="AV20" s="72">
        <f>SUMIF(db!$AH:$AH,$W20&amp;$AA20&amp;AV$4,db!$AF:$AF)</f>
        <v>0</v>
      </c>
      <c r="AW20" s="70">
        <f>SUMIF(db!$AH:$AH,$W20&amp;$AA20&amp;AW$4,db!$AF:$AF)</f>
        <v>0</v>
      </c>
      <c r="AX20" s="72">
        <f>SUMIF(db!$AH:$AH,$W20&amp;$AA20&amp;AX$4,db!$AF:$AF)</f>
        <v>0</v>
      </c>
      <c r="AY20" s="70">
        <f>SUMIF(db!$AH:$AH,$W20&amp;$AA20&amp;AY$4,db!$AF:$AF)</f>
        <v>0</v>
      </c>
      <c r="AZ20" s="72">
        <f>SUMIF(db!$AH:$AH,$W20&amp;$AA20&amp;AZ$4,db!$AF:$AF)</f>
        <v>0</v>
      </c>
      <c r="BA20" s="70">
        <f>SUMIF(db!$AH:$AH,$W20&amp;$AA20&amp;BA$4,db!$AF:$AF)</f>
        <v>0</v>
      </c>
      <c r="BB20" s="72">
        <f>SUMIF(db!$AH:$AH,$W20&amp;$AA20&amp;BB$4,db!$AF:$AF)</f>
        <v>0</v>
      </c>
      <c r="BC20" s="70">
        <f>SUMIF(db!$AH:$AH,$W20&amp;$AA20&amp;BC$4,db!$AF:$AF)</f>
        <v>0</v>
      </c>
      <c r="BD20" s="72">
        <f>SUMIF(db!$AH:$AH,$W20&amp;$AA20&amp;BD$4,db!$AF:$AF)</f>
        <v>0</v>
      </c>
      <c r="BE20" s="70">
        <f>SUMIF(db!$AH:$AH,$W20&amp;$AA20&amp;BE$4,db!$AF:$AF)</f>
        <v>0</v>
      </c>
      <c r="BF20" s="72">
        <f>SUMIF(db!$AH:$AH,$W20&amp;$AA20&amp;BF$4,db!$AF:$AF)</f>
        <v>0</v>
      </c>
      <c r="BG20" s="70">
        <f>SUMIF(db!$AH:$AH,$W20&amp;$AA20&amp;BG$4,db!$AF:$AF)</f>
        <v>0</v>
      </c>
      <c r="BH20" s="72">
        <f>SUMIF(db!$AH:$AH,$W20&amp;$AA20&amp;BH$4,db!$AF:$AF)</f>
        <v>0</v>
      </c>
      <c r="BI20" s="70">
        <f>SUMIF(db!$AH:$AH,$W20&amp;$AA20&amp;BI$4,db!$AF:$AF)</f>
        <v>0</v>
      </c>
      <c r="BJ20" s="72">
        <f>SUMIF(db!$AH:$AH,$W20&amp;$AA20&amp;BJ$4,db!$AF:$AF)</f>
        <v>0</v>
      </c>
      <c r="BK20" s="70">
        <f>SUMIF(db!$AH:$AH,$W20&amp;$AA20&amp;BK$4,db!$AF:$AF)</f>
        <v>0</v>
      </c>
      <c r="BL20" s="72">
        <f>SUMIF(db!$AH:$AH,$W20&amp;$AA20&amp;BL$4,db!$AF:$AF)</f>
        <v>0</v>
      </c>
      <c r="BM20" s="70">
        <f>SUMIF(db!$AH:$AH,$W20&amp;$AA20&amp;BM$4,db!$AF:$AF)</f>
        <v>0</v>
      </c>
      <c r="BN20" s="72">
        <f>SUMIF(db!$AH:$AH,$W20&amp;$AA20&amp;BN$4,db!$AF:$AF)</f>
        <v>0</v>
      </c>
      <c r="BO20" s="70">
        <f>SUMIF(db!$AH:$AH,$W20&amp;$AA20&amp;BO$4,db!$AF:$AF)</f>
        <v>0</v>
      </c>
      <c r="BP20" s="72">
        <f>SUMIF(db!$AH:$AH,$W20&amp;$AA20&amp;BP$4,db!$AF:$AF)</f>
        <v>0</v>
      </c>
      <c r="BQ20" s="70">
        <f>SUMIF(db!$AH:$AH,$W20&amp;$AA20&amp;BQ$4,db!$AF:$AF)</f>
        <v>0</v>
      </c>
      <c r="BR20" s="72">
        <f>SUMIF(db!$AH:$AH,$W20&amp;$AA20&amp;BR$4,db!$AF:$AF)</f>
        <v>0</v>
      </c>
      <c r="BS20" s="70">
        <f>SUMIF(db!$AH:$AH,$W20&amp;$AA20&amp;BS$4,db!$AF:$AF)</f>
        <v>0</v>
      </c>
      <c r="BT20" s="72">
        <f>SUMIF(db!$AH:$AH,$W20&amp;$AA20&amp;BT$4,db!$AF:$AF)</f>
        <v>0</v>
      </c>
      <c r="BU20" s="70">
        <f>SUMIF(db!$AH:$AH,$W20&amp;$AA20&amp;BU$4,db!$AF:$AF)</f>
        <v>0</v>
      </c>
      <c r="BV20" s="72">
        <f>SUMIF(db!$AH:$AH,$W20&amp;$AA20&amp;BV$4,db!$AF:$AF)</f>
        <v>0</v>
      </c>
      <c r="BW20" s="70">
        <f>SUMIF(db!$AH:$AH,$W20&amp;$AA20&amp;BW$4,db!$AF:$AF)</f>
        <v>0</v>
      </c>
      <c r="BX20" s="72">
        <f>SUMIF(db!$AH:$AH,$W20&amp;$AA20&amp;BX$4,db!$AF:$AF)</f>
        <v>0</v>
      </c>
      <c r="BY20" s="70">
        <f>SUMIF(db!$AH:$AH,$W20&amp;$AA20&amp;BY$4,db!$AF:$AF)</f>
        <v>0</v>
      </c>
      <c r="BZ20" s="72">
        <f>SUMIF(db!$AH:$AH,$W20&amp;$AA20&amp;BZ$4,db!$AF:$AF)</f>
        <v>0</v>
      </c>
      <c r="CA20" s="70">
        <f>SUMIF(db!$AH:$AH,$W20&amp;$AA20&amp;CA$4,db!$AF:$AF)</f>
        <v>0</v>
      </c>
      <c r="CB20" s="72">
        <f>SUMIF(db!$AH:$AH,$W20&amp;$AA20&amp;CB$4,db!$AF:$AF)</f>
        <v>0</v>
      </c>
      <c r="CC20" s="70">
        <f>SUMIF(db!$AH:$AH,$W20&amp;$AA20&amp;CC$4,db!$AF:$AF)</f>
        <v>0</v>
      </c>
      <c r="CD20" s="72">
        <f>SUMIF(db!$AH:$AH,$W20&amp;$AA20&amp;CD$4,db!$AF:$AF)</f>
        <v>0</v>
      </c>
      <c r="CE20" s="70">
        <f>SUMIF(db!$AH:$AH,$W20&amp;$AA20&amp;CE$4,db!$AF:$AF)</f>
        <v>0</v>
      </c>
      <c r="CF20" s="72">
        <f>SUMIF(db!$AH:$AH,$W20&amp;$AA20&amp;CF$4,db!$AF:$AF)</f>
        <v>0</v>
      </c>
      <c r="CG20" s="70">
        <f>SUMIF(db!$AH:$AH,$W20&amp;$AA20&amp;CG$4,db!$AF:$AF)</f>
        <v>0</v>
      </c>
      <c r="CH20" s="72">
        <f>SUMIF(db!$AH:$AH,$W20&amp;$AA20&amp;CH$4,db!$AF:$AF)</f>
        <v>0</v>
      </c>
      <c r="CI20" s="70">
        <f>SUMIF(db!$AH:$AH,$W20&amp;$AA20&amp;CI$4,db!$AF:$AF)</f>
        <v>0</v>
      </c>
      <c r="CJ20" s="72">
        <f>SUMIF(db!$AH:$AH,$W20&amp;$AA20&amp;CJ$4,db!$AF:$AF)</f>
        <v>0</v>
      </c>
      <c r="CK20" s="70">
        <f>SUMIF(db!$AH:$AH,$W20&amp;$AA20&amp;CK$4,db!$AF:$AF)</f>
        <v>0</v>
      </c>
      <c r="CL20" s="72">
        <f>SUMIF(db!$AH:$AH,$W20&amp;$AA20&amp;CL$4,db!$AF:$AF)</f>
        <v>0</v>
      </c>
      <c r="CM20" s="70">
        <f>SUMIF(db!$AH:$AH,$W20&amp;$AA20&amp;CM$4,db!$AF:$AF)</f>
        <v>0</v>
      </c>
      <c r="CN20" s="72">
        <f>SUMIF(db!$AH:$AH,$W20&amp;$AA20&amp;CN$4,db!$AF:$AF)</f>
        <v>0</v>
      </c>
      <c r="CO20" s="70">
        <f>SUMIF(db!$AH:$AH,$W20&amp;$AA20&amp;CO$4,db!$AF:$AF)</f>
        <v>0</v>
      </c>
      <c r="CP20" s="72">
        <f>SUMIF(db!$AH:$AH,$W20&amp;$AA20&amp;CP$4,db!$AF:$AF)</f>
        <v>0</v>
      </c>
      <c r="CQ20" s="70">
        <f>SUMIF(db!$AH:$AH,$W20&amp;$AA20&amp;CQ$4,db!$AF:$AF)</f>
        <v>0</v>
      </c>
      <c r="CR20" s="72">
        <f>SUMIF(db!$AH:$AH,$W20&amp;$AA20&amp;CR$4,db!$AF:$AF)</f>
        <v>0</v>
      </c>
      <c r="CS20" s="70">
        <f>SUMIF(db!$AH:$AH,$W20&amp;$AA20&amp;CS$4,db!$AF:$AF)</f>
        <v>0</v>
      </c>
      <c r="CT20" s="72">
        <f>SUMIF(db!$AH:$AH,$W20&amp;$AA20&amp;CT$4,db!$AF:$AF)</f>
        <v>0</v>
      </c>
      <c r="CU20" s="70">
        <f>SUMIF(db!$AH:$AH,$W20&amp;$AA20&amp;CU$4,db!$AF:$AF)</f>
        <v>0</v>
      </c>
      <c r="CV20" s="72">
        <f>SUMIF(db!$AH:$AH,$W20&amp;$AA20&amp;CV$4,db!$AF:$AF)</f>
        <v>0</v>
      </c>
      <c r="CW20" s="70">
        <f>SUMIF(db!$AH:$AH,$W20&amp;$AA20&amp;CW$4,db!$AF:$AF)</f>
        <v>0</v>
      </c>
      <c r="CX20" s="72">
        <f>SUMIF(db!$AH:$AH,$W20&amp;$AA20&amp;CX$4,db!$AF:$AF)</f>
        <v>0</v>
      </c>
      <c r="CY20" s="70">
        <f>SUMIF(db!$AH:$AH,$W20&amp;$AA20&amp;CY$4,db!$AF:$AF)</f>
        <v>0</v>
      </c>
      <c r="CZ20" s="72">
        <f>SUMIF(db!$AH:$AH,$W20&amp;$AA20&amp;CZ$4,db!$AF:$AF)</f>
        <v>0</v>
      </c>
      <c r="DA20" s="70">
        <f>SUMIF(db!$AH:$AH,$W20&amp;$AA20&amp;DA$4,db!$AF:$AF)</f>
        <v>0</v>
      </c>
      <c r="DB20" s="72">
        <f>SUMIF(db!$AH:$AH,$W20&amp;$AA20&amp;DB$4,db!$AF:$AF)</f>
        <v>0</v>
      </c>
      <c r="DC20" s="70">
        <f>SUMIF(db!$AH:$AH,$W20&amp;$AA20&amp;DC$4,db!$AF:$AF)</f>
        <v>0</v>
      </c>
      <c r="DD20" s="72">
        <f>SUMIF(db!$AH:$AH,$W20&amp;$AA20&amp;DD$4,db!$AF:$AF)</f>
        <v>0</v>
      </c>
      <c r="DE20" s="70">
        <f>SUMIF(db!$AH:$AH,$W20&amp;$AA20&amp;DE$4,db!$AF:$AF)</f>
        <v>0</v>
      </c>
      <c r="DF20" s="72">
        <f>SUMIF(db!$AH:$AH,$W20&amp;$AA20&amp;DF$4,db!$AF:$AF)</f>
        <v>0</v>
      </c>
      <c r="DG20" s="70">
        <f>SUMIF(db!$AH:$AH,$W20&amp;$AA20&amp;DG$4,db!$AF:$AF)</f>
        <v>0</v>
      </c>
      <c r="DH20" s="72">
        <f>SUMIF(db!$AH:$AH,$W20&amp;$AA20&amp;DH$4,db!$AF:$AF)</f>
        <v>0</v>
      </c>
      <c r="DI20" s="70">
        <f>SUMIF(db!$AH:$AH,$W20&amp;$AA20&amp;DI$4,db!$AF:$AF)</f>
        <v>0</v>
      </c>
      <c r="DJ20" s="72">
        <f>SUMIF(db!$AH:$AH,$W20&amp;$AA20&amp;DJ$4,db!$AF:$AF)</f>
        <v>0</v>
      </c>
      <c r="DK20" s="70">
        <f>SUMIF(db!$AH:$AH,$W20&amp;$AA20&amp;DK$4,db!$AF:$AF)</f>
        <v>0</v>
      </c>
      <c r="DL20" s="72">
        <f>SUMIF(db!$AH:$AH,$W20&amp;$AA20&amp;DL$4,db!$AF:$AF)</f>
        <v>0</v>
      </c>
      <c r="DM20" s="70">
        <f>SUMIF(db!$AH:$AH,$W20&amp;$AA20&amp;DM$4,db!$AF:$AF)</f>
        <v>0</v>
      </c>
      <c r="DN20" s="72">
        <f>SUMIF(db!$AH:$AH,$W20&amp;$AA20&amp;DN$4,db!$AF:$AF)</f>
        <v>0</v>
      </c>
      <c r="DO20" s="70">
        <f>SUMIF(db!$AH:$AH,$W20&amp;$AA20&amp;DO$4,db!$AF:$AF)</f>
        <v>0</v>
      </c>
      <c r="DP20" s="72">
        <f>SUMIF(db!$AH:$AH,$W20&amp;$AA20&amp;DP$4,db!$AF:$AF)</f>
        <v>0</v>
      </c>
      <c r="DQ20" s="70">
        <f>SUMIF(db!$AH:$AH,$W20&amp;$AA20&amp;DQ$4,db!$AF:$AF)</f>
        <v>0</v>
      </c>
      <c r="DR20" s="72">
        <f>SUMIF(db!$AH:$AH,$W20&amp;$AA20&amp;DR$4,db!$AF:$AF)</f>
        <v>0</v>
      </c>
      <c r="DS20" s="70">
        <f>SUMIF(db!$AH:$AH,$W20&amp;$AA20&amp;DS$4,db!$AF:$AF)</f>
        <v>0</v>
      </c>
      <c r="DT20" s="72">
        <f>SUMIF(db!$AH:$AH,$W20&amp;$AA20&amp;DT$4,db!$AF:$AF)</f>
        <v>0</v>
      </c>
      <c r="DU20" s="70">
        <f>SUMIF(db!$AH:$AH,$W20&amp;$AA20&amp;DU$4,db!$AF:$AF)</f>
        <v>0</v>
      </c>
      <c r="DV20" s="72">
        <f>SUMIF(db!$AH:$AH,$W20&amp;$AA20&amp;DV$4,db!$AF:$AF)</f>
        <v>0</v>
      </c>
      <c r="DW20" s="70">
        <f>SUMIF(db!$AH:$AH,$W20&amp;$AA20&amp;DW$4,db!$AF:$AF)</f>
        <v>0</v>
      </c>
      <c r="DX20" s="72">
        <f>SUMIF(db!$AH:$AH,$W20&amp;$AA20&amp;DX$4,db!$AF:$AF)</f>
        <v>0</v>
      </c>
      <c r="DY20" s="70">
        <f>SUMIF(db!$AH:$AH,$W20&amp;$AA20&amp;DY$4,db!$AF:$AF)</f>
        <v>0</v>
      </c>
      <c r="DZ20" s="72">
        <f>SUMIF(db!$AH:$AH,$W20&amp;$AA20&amp;DZ$4,db!$AF:$AF)</f>
        <v>0</v>
      </c>
      <c r="EA20" s="70">
        <f>SUMIF(db!$AH:$AH,$W20&amp;$AA20&amp;EA$4,db!$AF:$AF)</f>
        <v>0</v>
      </c>
      <c r="EB20" s="72">
        <f>SUMIF(db!$AH:$AH,$W20&amp;$AA20&amp;EB$4,db!$AF:$AF)</f>
        <v>0</v>
      </c>
      <c r="EC20" s="70">
        <f>SUMIF(db!$AH:$AH,$W20&amp;$AA20&amp;EC$4,db!$AF:$AF)</f>
        <v>0</v>
      </c>
      <c r="ED20" s="72">
        <f>SUMIF(db!$AH:$AH,$W20&amp;$AA20&amp;ED$4,db!$AF:$AF)</f>
        <v>0</v>
      </c>
      <c r="EE20" s="70">
        <f>SUMIF(db!$AH:$AH,$W20&amp;$AA20&amp;EE$4,db!$AF:$AF)</f>
        <v>0</v>
      </c>
      <c r="EF20" s="72">
        <f>SUMIF(db!$AH:$AH,$W20&amp;$AA20&amp;EF$4,db!$AF:$AF)</f>
        <v>0</v>
      </c>
      <c r="EG20" s="70">
        <f>SUMIF(db!$AH:$AH,$W20&amp;$AA20&amp;EG$4,db!$AF:$AF)</f>
        <v>0</v>
      </c>
      <c r="EH20" s="72">
        <f>SUMIF(db!$AH:$AH,$W20&amp;$AA20&amp;EH$4,db!$AF:$AF)</f>
        <v>0</v>
      </c>
      <c r="EI20" s="70">
        <f>SUMIF(db!$AH:$AH,$W20&amp;$AA20&amp;EI$4,db!$AF:$AF)</f>
        <v>0</v>
      </c>
      <c r="EJ20" s="72">
        <f>SUMIF(db!$AH:$AH,$W20&amp;$AA20&amp;EJ$4,db!$AF:$AF)</f>
        <v>0</v>
      </c>
      <c r="EK20" s="70">
        <f>SUMIF(db!$AH:$AH,$W20&amp;$AA20&amp;EK$4,db!$AF:$AF)</f>
        <v>0</v>
      </c>
      <c r="EL20" s="72">
        <f>SUMIF(db!$AH:$AH,$W20&amp;$AA20&amp;EL$4,db!$AF:$AF)</f>
        <v>0</v>
      </c>
      <c r="EM20" s="70">
        <f>SUMIF(db!$AH:$AH,$W20&amp;$AA20&amp;EM$4,db!$AF:$AF)</f>
        <v>0</v>
      </c>
      <c r="EN20" s="72">
        <f>SUMIF(db!$AH:$AH,$W20&amp;$AA20&amp;EN$4,db!$AF:$AF)</f>
        <v>0</v>
      </c>
      <c r="EO20" s="70">
        <f>SUMIF(db!$AH:$AH,$W20&amp;$AA20&amp;EO$4,db!$AF:$AF)</f>
        <v>0</v>
      </c>
      <c r="EP20" s="72">
        <f>SUMIF(db!$AH:$AH,$W20&amp;$AA20&amp;EP$4,db!$AF:$AF)</f>
        <v>0</v>
      </c>
      <c r="EQ20" s="70">
        <f>SUMIF(db!$AH:$AH,$W20&amp;$AA20&amp;EQ$4,db!$AF:$AF)</f>
        <v>0</v>
      </c>
      <c r="ER20" s="72">
        <f>SUMIF(db!$AH:$AH,$W20&amp;$AA20&amp;ER$4,db!$AF:$AF)</f>
        <v>0</v>
      </c>
      <c r="ES20" s="70">
        <f>SUMIF(db!$AH:$AH,$W20&amp;$AA20&amp;ES$4,db!$AF:$AF)</f>
        <v>0</v>
      </c>
      <c r="ET20" s="72">
        <f>SUMIF(db!$AH:$AH,$W20&amp;$AA20&amp;ET$4,db!$AF:$AF)</f>
        <v>0</v>
      </c>
      <c r="EU20" s="70">
        <f>SUMIF(db!$AH:$AH,$W20&amp;$AA20&amp;EU$4,db!$AF:$AF)</f>
        <v>0</v>
      </c>
      <c r="EV20" s="72">
        <f>SUMIF(db!$AH:$AH,$W20&amp;$AA20&amp;EV$4,db!$AF:$AF)</f>
        <v>0</v>
      </c>
      <c r="EW20" s="70">
        <f>SUMIF(db!$AH:$AH,$W20&amp;$AA20&amp;EW$4,db!$AF:$AF)</f>
        <v>0</v>
      </c>
      <c r="EX20" s="72">
        <f>SUMIF(db!$AH:$AH,$W20&amp;$AA20&amp;EX$4,db!$AF:$AF)</f>
        <v>0</v>
      </c>
      <c r="EY20" s="70">
        <f>SUMIF(db!$AH:$AH,$W20&amp;$AA20&amp;EY$4,db!$AF:$AF)</f>
        <v>0</v>
      </c>
      <c r="EZ20" s="72">
        <f>SUMIF(db!$AH:$AH,$W20&amp;$AA20&amp;EZ$4,db!$AF:$AF)</f>
        <v>0</v>
      </c>
      <c r="FA20" s="70">
        <f>SUMIF(db!$AH:$AH,$W20&amp;$AA20&amp;FA$4,db!$AF:$AF)</f>
        <v>0</v>
      </c>
      <c r="FB20" s="72">
        <f>SUMIF(db!$AH:$AH,$W20&amp;$AA20&amp;FB$4,db!$AF:$AF)</f>
        <v>0</v>
      </c>
      <c r="FC20" s="70">
        <f>SUMIF(db!$AH:$AH,$W20&amp;$AA20&amp;FC$4,db!$AF:$AF)</f>
        <v>0</v>
      </c>
      <c r="FD20" s="72">
        <f>SUMIF(db!$AH:$AH,$W20&amp;$AA20&amp;FD$4,db!$AF:$AF)</f>
        <v>0</v>
      </c>
      <c r="FE20" s="70">
        <f>SUMIF(db!$AH:$AH,$W20&amp;$AA20&amp;FE$4,db!$AF:$AF)</f>
        <v>0</v>
      </c>
      <c r="FF20" s="72">
        <f>SUMIF(db!$AH:$AH,$W20&amp;$AA20&amp;FF$4,db!$AF:$AF)</f>
        <v>0</v>
      </c>
      <c r="FG20" s="70">
        <f>SUMIF(db!$AH:$AH,$W20&amp;$AA20&amp;FG$4,db!$AF:$AF)</f>
        <v>0</v>
      </c>
      <c r="FH20" s="72">
        <f>SUMIF(db!$AH:$AH,$W20&amp;$AA20&amp;FH$4,db!$AF:$AF)</f>
        <v>0</v>
      </c>
    </row>
    <row r="21" spans="22:164" ht="15.75" collapsed="1" thickBot="1" x14ac:dyDescent="0.3">
      <c r="V21" s="110">
        <f t="shared" ca="1" si="0"/>
        <v>46148</v>
      </c>
      <c r="W21" s="108" t="s">
        <v>160</v>
      </c>
      <c r="X21" s="115"/>
      <c r="AA21" s="68"/>
      <c r="AB21" s="61"/>
      <c r="AF21" s="83" t="s">
        <v>169</v>
      </c>
      <c r="AG21" s="84">
        <f t="shared" ref="AG21:CR21" si="1">SUM(AG6:AG20)</f>
        <v>1000</v>
      </c>
      <c r="AH21" s="84">
        <f t="shared" si="1"/>
        <v>0</v>
      </c>
      <c r="AI21" s="84">
        <f t="shared" si="1"/>
        <v>0</v>
      </c>
      <c r="AJ21" s="84">
        <f t="shared" si="1"/>
        <v>0</v>
      </c>
      <c r="AK21" s="84">
        <f t="shared" si="1"/>
        <v>1300</v>
      </c>
      <c r="AL21" s="84">
        <f t="shared" si="1"/>
        <v>0</v>
      </c>
      <c r="AM21" s="84">
        <f t="shared" si="1"/>
        <v>0</v>
      </c>
      <c r="AN21" s="84">
        <f t="shared" si="1"/>
        <v>0</v>
      </c>
      <c r="AO21" s="84">
        <f t="shared" si="1"/>
        <v>0</v>
      </c>
      <c r="AP21" s="84">
        <f t="shared" si="1"/>
        <v>10000</v>
      </c>
      <c r="AQ21" s="84">
        <f t="shared" si="1"/>
        <v>0</v>
      </c>
      <c r="AR21" s="84">
        <f t="shared" si="1"/>
        <v>0</v>
      </c>
      <c r="AS21" s="84">
        <f t="shared" si="1"/>
        <v>0</v>
      </c>
      <c r="AT21" s="84">
        <f t="shared" si="1"/>
        <v>0</v>
      </c>
      <c r="AU21" s="84">
        <f t="shared" si="1"/>
        <v>0</v>
      </c>
      <c r="AV21" s="84">
        <f t="shared" si="1"/>
        <v>0</v>
      </c>
      <c r="AW21" s="84">
        <f t="shared" si="1"/>
        <v>0</v>
      </c>
      <c r="AX21" s="84">
        <f t="shared" si="1"/>
        <v>0</v>
      </c>
      <c r="AY21" s="84">
        <f t="shared" si="1"/>
        <v>0</v>
      </c>
      <c r="AZ21" s="84">
        <f t="shared" si="1"/>
        <v>0</v>
      </c>
      <c r="BA21" s="84">
        <f t="shared" si="1"/>
        <v>0</v>
      </c>
      <c r="BB21" s="84">
        <f t="shared" si="1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"/>
        <v>0</v>
      </c>
      <c r="BG21" s="84">
        <f t="shared" si="1"/>
        <v>0</v>
      </c>
      <c r="BH21" s="84">
        <f t="shared" si="1"/>
        <v>0</v>
      </c>
      <c r="BI21" s="84">
        <f t="shared" si="1"/>
        <v>2200</v>
      </c>
      <c r="BJ21" s="84">
        <f t="shared" si="1"/>
        <v>0</v>
      </c>
      <c r="BK21" s="84">
        <f t="shared" si="1"/>
        <v>0</v>
      </c>
      <c r="BL21" s="84">
        <f t="shared" si="1"/>
        <v>0</v>
      </c>
      <c r="BM21" s="84">
        <f t="shared" si="1"/>
        <v>0</v>
      </c>
      <c r="BN21" s="84">
        <f t="shared" si="1"/>
        <v>0</v>
      </c>
      <c r="BO21" s="84">
        <f t="shared" si="1"/>
        <v>0</v>
      </c>
      <c r="BP21" s="84">
        <f t="shared" si="1"/>
        <v>0</v>
      </c>
      <c r="BQ21" s="84">
        <f t="shared" si="1"/>
        <v>0</v>
      </c>
      <c r="BR21" s="84">
        <f t="shared" si="1"/>
        <v>0</v>
      </c>
      <c r="BS21" s="84">
        <f t="shared" si="1"/>
        <v>0</v>
      </c>
      <c r="BT21" s="84">
        <f t="shared" si="1"/>
        <v>0</v>
      </c>
      <c r="BU21" s="84">
        <f t="shared" si="1"/>
        <v>0</v>
      </c>
      <c r="BV21" s="84">
        <f t="shared" si="1"/>
        <v>0</v>
      </c>
      <c r="BW21" s="84">
        <f t="shared" si="1"/>
        <v>0</v>
      </c>
      <c r="BX21" s="84">
        <f t="shared" si="1"/>
        <v>0</v>
      </c>
      <c r="BY21" s="84">
        <f t="shared" si="1"/>
        <v>0</v>
      </c>
      <c r="BZ21" s="84">
        <f t="shared" si="1"/>
        <v>0</v>
      </c>
      <c r="CA21" s="84">
        <f t="shared" si="1"/>
        <v>0</v>
      </c>
      <c r="CB21" s="84">
        <f t="shared" si="1"/>
        <v>0</v>
      </c>
      <c r="CC21" s="84">
        <f t="shared" si="1"/>
        <v>0</v>
      </c>
      <c r="CD21" s="84">
        <f t="shared" si="1"/>
        <v>0</v>
      </c>
      <c r="CE21" s="84">
        <f t="shared" si="1"/>
        <v>0</v>
      </c>
      <c r="CF21" s="84">
        <f t="shared" si="1"/>
        <v>0</v>
      </c>
      <c r="CG21" s="84">
        <f t="shared" si="1"/>
        <v>0</v>
      </c>
      <c r="CH21" s="84">
        <f t="shared" si="1"/>
        <v>0</v>
      </c>
      <c r="CI21" s="84">
        <f t="shared" si="1"/>
        <v>0</v>
      </c>
      <c r="CJ21" s="84">
        <f t="shared" si="1"/>
        <v>0</v>
      </c>
      <c r="CK21" s="84">
        <f t="shared" si="1"/>
        <v>0</v>
      </c>
      <c r="CL21" s="84">
        <f t="shared" si="1"/>
        <v>0</v>
      </c>
      <c r="CM21" s="84">
        <f t="shared" si="1"/>
        <v>0</v>
      </c>
      <c r="CN21" s="84">
        <f t="shared" si="1"/>
        <v>0</v>
      </c>
      <c r="CO21" s="84">
        <f t="shared" si="1"/>
        <v>0</v>
      </c>
      <c r="CP21" s="84">
        <f t="shared" si="1"/>
        <v>0</v>
      </c>
      <c r="CQ21" s="84">
        <f t="shared" si="1"/>
        <v>0</v>
      </c>
      <c r="CR21" s="84">
        <f t="shared" si="1"/>
        <v>0</v>
      </c>
      <c r="CS21" s="84">
        <f t="shared" ref="CS21:EP21" si="2">SUM(CS6:CS20)</f>
        <v>0</v>
      </c>
      <c r="CT21" s="84">
        <f t="shared" si="2"/>
        <v>0</v>
      </c>
      <c r="CU21" s="84">
        <f t="shared" si="2"/>
        <v>0</v>
      </c>
      <c r="CV21" s="84">
        <f t="shared" si="2"/>
        <v>0</v>
      </c>
      <c r="CW21" s="84">
        <f t="shared" si="2"/>
        <v>0</v>
      </c>
      <c r="CX21" s="84">
        <f t="shared" si="2"/>
        <v>0</v>
      </c>
      <c r="CY21" s="84">
        <f t="shared" si="2"/>
        <v>0</v>
      </c>
      <c r="CZ21" s="84">
        <f t="shared" si="2"/>
        <v>0</v>
      </c>
      <c r="DA21" s="84">
        <f t="shared" si="2"/>
        <v>0</v>
      </c>
      <c r="DB21" s="84">
        <f t="shared" si="2"/>
        <v>0</v>
      </c>
      <c r="DC21" s="84">
        <f t="shared" si="2"/>
        <v>0</v>
      </c>
      <c r="DD21" s="84">
        <f t="shared" si="2"/>
        <v>0</v>
      </c>
      <c r="DE21" s="84">
        <f t="shared" si="2"/>
        <v>0</v>
      </c>
      <c r="DF21" s="84">
        <f t="shared" si="2"/>
        <v>0</v>
      </c>
      <c r="DG21" s="84">
        <f t="shared" si="2"/>
        <v>0</v>
      </c>
      <c r="DH21" s="84">
        <f t="shared" si="2"/>
        <v>0</v>
      </c>
      <c r="DI21" s="84">
        <f t="shared" si="2"/>
        <v>0</v>
      </c>
      <c r="DJ21" s="84">
        <f t="shared" si="2"/>
        <v>0</v>
      </c>
      <c r="DK21" s="84">
        <f t="shared" si="2"/>
        <v>0</v>
      </c>
      <c r="DL21" s="84">
        <f t="shared" si="2"/>
        <v>0</v>
      </c>
      <c r="DM21" s="84">
        <f t="shared" si="2"/>
        <v>0</v>
      </c>
      <c r="DN21" s="84">
        <f t="shared" si="2"/>
        <v>0</v>
      </c>
      <c r="DO21" s="84">
        <f t="shared" si="2"/>
        <v>0</v>
      </c>
      <c r="DP21" s="84">
        <f t="shared" si="2"/>
        <v>0</v>
      </c>
      <c r="DQ21" s="84">
        <f t="shared" si="2"/>
        <v>0</v>
      </c>
      <c r="DR21" s="84">
        <f t="shared" si="2"/>
        <v>0</v>
      </c>
      <c r="DS21" s="84">
        <f t="shared" si="2"/>
        <v>0</v>
      </c>
      <c r="DT21" s="84">
        <f t="shared" si="2"/>
        <v>0</v>
      </c>
      <c r="DU21" s="84">
        <f t="shared" si="2"/>
        <v>0</v>
      </c>
      <c r="DV21" s="84">
        <f t="shared" si="2"/>
        <v>0</v>
      </c>
      <c r="DW21" s="84">
        <f t="shared" si="2"/>
        <v>0</v>
      </c>
      <c r="DX21" s="84">
        <f t="shared" si="2"/>
        <v>0</v>
      </c>
      <c r="DY21" s="84">
        <f t="shared" si="2"/>
        <v>0</v>
      </c>
      <c r="DZ21" s="84">
        <f t="shared" si="2"/>
        <v>0</v>
      </c>
      <c r="EA21" s="84">
        <f t="shared" si="2"/>
        <v>0</v>
      </c>
      <c r="EB21" s="84">
        <f t="shared" si="2"/>
        <v>0</v>
      </c>
      <c r="EC21" s="84">
        <f t="shared" si="2"/>
        <v>0</v>
      </c>
      <c r="ED21" s="84">
        <f t="shared" si="2"/>
        <v>0</v>
      </c>
      <c r="EE21" s="84">
        <f t="shared" si="2"/>
        <v>0</v>
      </c>
      <c r="EF21" s="84">
        <f t="shared" si="2"/>
        <v>0</v>
      </c>
      <c r="EG21" s="84">
        <f t="shared" si="2"/>
        <v>0</v>
      </c>
      <c r="EH21" s="84">
        <f t="shared" si="2"/>
        <v>0</v>
      </c>
      <c r="EI21" s="84">
        <f t="shared" si="2"/>
        <v>0</v>
      </c>
      <c r="EJ21" s="84">
        <f t="shared" si="2"/>
        <v>0</v>
      </c>
      <c r="EK21" s="84">
        <f t="shared" si="2"/>
        <v>0</v>
      </c>
      <c r="EL21" s="84">
        <f t="shared" si="2"/>
        <v>0</v>
      </c>
      <c r="EM21" s="84">
        <f t="shared" si="2"/>
        <v>0</v>
      </c>
      <c r="EN21" s="84">
        <f t="shared" si="2"/>
        <v>0</v>
      </c>
      <c r="EO21" s="84">
        <f t="shared" si="2"/>
        <v>0</v>
      </c>
      <c r="EP21" s="84">
        <f t="shared" si="2"/>
        <v>0</v>
      </c>
      <c r="EQ21" s="84">
        <f>SUM(EQ6:EQ20)</f>
        <v>0</v>
      </c>
      <c r="ER21" s="84">
        <f t="shared" ref="ER21:FH21" si="3">SUM(ER6:ER20)</f>
        <v>0</v>
      </c>
      <c r="ES21" s="84">
        <f t="shared" si="3"/>
        <v>0</v>
      </c>
      <c r="ET21" s="84">
        <f t="shared" si="3"/>
        <v>0</v>
      </c>
      <c r="EU21" s="84">
        <f t="shared" si="3"/>
        <v>0</v>
      </c>
      <c r="EV21" s="84">
        <f t="shared" si="3"/>
        <v>0</v>
      </c>
      <c r="EW21" s="84">
        <f t="shared" si="3"/>
        <v>0</v>
      </c>
      <c r="EX21" s="84">
        <f t="shared" si="3"/>
        <v>0</v>
      </c>
      <c r="EY21" s="84">
        <f t="shared" si="3"/>
        <v>0</v>
      </c>
      <c r="EZ21" s="84">
        <f t="shared" si="3"/>
        <v>0</v>
      </c>
      <c r="FA21" s="84">
        <f t="shared" si="3"/>
        <v>0</v>
      </c>
      <c r="FB21" s="84">
        <f t="shared" si="3"/>
        <v>0</v>
      </c>
      <c r="FC21" s="84">
        <f t="shared" si="3"/>
        <v>0</v>
      </c>
      <c r="FD21" s="84">
        <f t="shared" si="3"/>
        <v>0</v>
      </c>
      <c r="FE21" s="84">
        <f t="shared" si="3"/>
        <v>0</v>
      </c>
      <c r="FF21" s="84">
        <f t="shared" si="3"/>
        <v>0</v>
      </c>
      <c r="FG21" s="84">
        <f t="shared" si="3"/>
        <v>0</v>
      </c>
      <c r="FH21" s="84">
        <f t="shared" si="3"/>
        <v>0</v>
      </c>
    </row>
    <row r="22" spans="22:164" ht="24.75" thickTop="1" x14ac:dyDescent="0.4">
      <c r="V22" s="110">
        <f t="shared" ca="1" si="0"/>
        <v>46148</v>
      </c>
      <c r="W22" s="108" t="s">
        <v>116</v>
      </c>
      <c r="AA22" s="92" t="str">
        <f>Data!B4</f>
        <v>Expense</v>
      </c>
      <c r="AB22" s="90"/>
      <c r="AC22" s="91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90"/>
      <c r="CW22" s="90"/>
      <c r="CX22" s="90"/>
      <c r="CY22" s="90"/>
      <c r="CZ22" s="90"/>
      <c r="DA22" s="90"/>
      <c r="DB22" s="90"/>
      <c r="DC22" s="90"/>
      <c r="DD22" s="90"/>
      <c r="DE22" s="90"/>
      <c r="DF22" s="90"/>
      <c r="DG22" s="90"/>
      <c r="DH22" s="90"/>
      <c r="DI22" s="90"/>
      <c r="DJ22" s="90"/>
      <c r="DK22" s="90"/>
      <c r="DL22" s="90"/>
      <c r="DM22" s="90"/>
      <c r="DN22" s="90"/>
      <c r="DO22" s="90"/>
      <c r="DP22" s="90"/>
      <c r="DQ22" s="90"/>
      <c r="DR22" s="90"/>
      <c r="DS22" s="90"/>
      <c r="DT22" s="90"/>
      <c r="DU22" s="90"/>
      <c r="DV22" s="90"/>
      <c r="DW22" s="90"/>
      <c r="DX22" s="90"/>
      <c r="DY22" s="90"/>
      <c r="DZ22" s="90"/>
      <c r="EA22" s="90"/>
      <c r="EB22" s="90"/>
      <c r="EC22" s="90"/>
      <c r="ED22" s="90"/>
      <c r="EE22" s="90"/>
      <c r="EF22" s="90"/>
      <c r="EG22" s="90"/>
      <c r="EH22" s="90"/>
      <c r="EI22" s="90"/>
      <c r="EJ22" s="90"/>
      <c r="EK22" s="90"/>
      <c r="EL22" s="90"/>
      <c r="EM22" s="90"/>
      <c r="EN22" s="90"/>
      <c r="EO22" s="90"/>
      <c r="EP22" s="90"/>
      <c r="EQ22" s="90"/>
      <c r="ER22" s="90"/>
      <c r="ES22" s="90"/>
      <c r="ET22" s="90"/>
      <c r="EU22" s="90"/>
      <c r="EV22" s="90"/>
      <c r="EW22" s="90"/>
      <c r="EX22" s="90"/>
      <c r="EY22" s="90"/>
      <c r="EZ22" s="90"/>
      <c r="FA22" s="90"/>
      <c r="FB22" s="90"/>
      <c r="FC22" s="90"/>
      <c r="FD22" s="90"/>
      <c r="FE22" s="90"/>
      <c r="FF22" s="90"/>
      <c r="FG22" s="90"/>
      <c r="FH22" s="90"/>
    </row>
    <row r="23" spans="22:164" ht="15.75" x14ac:dyDescent="0.25">
      <c r="V23" s="110">
        <f t="shared" ca="1" si="0"/>
        <v>46148</v>
      </c>
      <c r="W23" s="108" t="s">
        <v>116</v>
      </c>
      <c r="AA23" s="93" t="str">
        <f>Data!B4</f>
        <v>Expense</v>
      </c>
      <c r="AB23" s="102"/>
      <c r="AC23" s="103"/>
      <c r="AD23" s="102"/>
      <c r="AE23" s="104"/>
      <c r="AF23" s="69"/>
      <c r="AG23" s="70">
        <f>SUMIF(db!$AH:$AH,$W23&amp;$AA23&amp;AG$4,db!$AF:$AF)</f>
        <v>0</v>
      </c>
      <c r="AH23" s="72">
        <f>SUMIF(db!$AH:$AH,$W23&amp;$AA23&amp;AH$4,db!$AF:$AF)</f>
        <v>0</v>
      </c>
      <c r="AI23" s="70">
        <f>SUMIF(db!$AH:$AH,$W23&amp;$AA23&amp;AI$4,db!$AF:$AF)</f>
        <v>0</v>
      </c>
      <c r="AJ23" s="72">
        <f>SUMIF(db!$AH:$AH,$W23&amp;$AA23&amp;AJ$4,db!$AF:$AF)</f>
        <v>0</v>
      </c>
      <c r="AK23" s="70">
        <f>SUMIF(db!$AH:$AH,$W23&amp;$AA23&amp;AK$4,db!$AF:$AF)</f>
        <v>0</v>
      </c>
      <c r="AL23" s="72">
        <f>SUMIF(db!$AH:$AH,$W23&amp;$AA23&amp;AL$4,db!$AF:$AF)</f>
        <v>0</v>
      </c>
      <c r="AM23" s="70">
        <f>SUMIF(db!$AH:$AH,$W23&amp;$AA23&amp;AM$4,db!$AF:$AF)</f>
        <v>0</v>
      </c>
      <c r="AN23" s="72">
        <f>SUMIF(db!$AH:$AH,$W23&amp;$AA23&amp;AN$4,db!$AF:$AF)</f>
        <v>0</v>
      </c>
      <c r="AO23" s="70">
        <f>SUMIF(db!$AH:$AH,$W23&amp;$AA23&amp;AO$4,db!$AF:$AF)</f>
        <v>0</v>
      </c>
      <c r="AP23" s="72">
        <f>SUMIF(db!$AH:$AH,$W23&amp;$AA23&amp;AP$4,db!$AF:$AF)</f>
        <v>0</v>
      </c>
      <c r="AQ23" s="70">
        <f>SUMIF(db!$AH:$AH,$W23&amp;$AA23&amp;AQ$4,db!$AF:$AF)</f>
        <v>0</v>
      </c>
      <c r="AR23" s="72">
        <f>SUMIF(db!$AH:$AH,$W23&amp;$AA23&amp;AR$4,db!$AF:$AF)</f>
        <v>0</v>
      </c>
      <c r="AS23" s="70">
        <f>SUMIF(db!$AH:$AH,$W23&amp;$AA23&amp;AS$4,db!$AF:$AF)</f>
        <v>0</v>
      </c>
      <c r="AT23" s="72">
        <f>SUMIF(db!$AH:$AH,$W23&amp;$AA23&amp;AT$4,db!$AF:$AF)</f>
        <v>0</v>
      </c>
      <c r="AU23" s="70">
        <f>SUMIF(db!$AH:$AH,$W23&amp;$AA23&amp;AU$4,db!$AF:$AF)</f>
        <v>0</v>
      </c>
      <c r="AV23" s="72">
        <f>SUMIF(db!$AH:$AH,$W23&amp;$AA23&amp;AV$4,db!$AF:$AF)</f>
        <v>0</v>
      </c>
      <c r="AW23" s="70">
        <f>SUMIF(db!$AH:$AH,$W23&amp;$AA23&amp;AW$4,db!$AF:$AF)</f>
        <v>0</v>
      </c>
      <c r="AX23" s="72">
        <f>SUMIF(db!$AH:$AH,$W23&amp;$AA23&amp;AX$4,db!$AF:$AF)</f>
        <v>0</v>
      </c>
      <c r="AY23" s="70">
        <f>SUMIF(db!$AH:$AH,$W23&amp;$AA23&amp;AY$4,db!$AF:$AF)</f>
        <v>0</v>
      </c>
      <c r="AZ23" s="72">
        <f>SUMIF(db!$AH:$AH,$W23&amp;$AA23&amp;AZ$4,db!$AF:$AF)</f>
        <v>0</v>
      </c>
      <c r="BA23" s="70">
        <f>SUMIF(db!$AH:$AH,$W23&amp;$AA23&amp;BA$4,db!$AF:$AF)</f>
        <v>0</v>
      </c>
      <c r="BB23" s="72">
        <f>SUMIF(db!$AH:$AH,$W23&amp;$AA23&amp;BB$4,db!$AF:$AF)</f>
        <v>0</v>
      </c>
      <c r="BC23" s="70">
        <f>SUMIF(db!$AH:$AH,$W23&amp;$AA23&amp;BC$4,db!$AF:$AF)</f>
        <v>0</v>
      </c>
      <c r="BD23" s="72">
        <f>SUMIF(db!$AH:$AH,$W23&amp;$AA23&amp;BD$4,db!$AF:$AF)</f>
        <v>0</v>
      </c>
      <c r="BE23" s="70">
        <f>SUMIF(db!$AH:$AH,$W23&amp;$AA23&amp;BE$4,db!$AF:$AF)</f>
        <v>0</v>
      </c>
      <c r="BF23" s="72">
        <f>SUMIF(db!$AH:$AH,$W23&amp;$AA23&amp;BF$4,db!$AF:$AF)</f>
        <v>0</v>
      </c>
      <c r="BG23" s="70">
        <f>SUMIF(db!$AH:$AH,$W23&amp;$AA23&amp;BG$4,db!$AF:$AF)</f>
        <v>0</v>
      </c>
      <c r="BH23" s="72">
        <f>SUMIF(db!$AH:$AH,$W23&amp;$AA23&amp;BH$4,db!$AF:$AF)</f>
        <v>0</v>
      </c>
      <c r="BI23" s="70">
        <f>SUMIF(db!$AH:$AH,$W23&amp;$AA23&amp;BI$4,db!$AF:$AF)</f>
        <v>0</v>
      </c>
      <c r="BJ23" s="72">
        <f>SUMIF(db!$AH:$AH,$W23&amp;$AA23&amp;BJ$4,db!$AF:$AF)</f>
        <v>0</v>
      </c>
      <c r="BK23" s="70">
        <f>SUMIF(db!$AH:$AH,$W23&amp;$AA23&amp;BK$4,db!$AF:$AF)</f>
        <v>0</v>
      </c>
      <c r="BL23" s="72">
        <f>SUMIF(db!$AH:$AH,$W23&amp;$AA23&amp;BL$4,db!$AF:$AF)</f>
        <v>0</v>
      </c>
      <c r="BM23" s="70">
        <f>SUMIF(db!$AH:$AH,$W23&amp;$AA23&amp;BM$4,db!$AF:$AF)</f>
        <v>0</v>
      </c>
      <c r="BN23" s="72">
        <f>SUMIF(db!$AH:$AH,$W23&amp;$AA23&amp;BN$4,db!$AF:$AF)</f>
        <v>0</v>
      </c>
      <c r="BO23" s="70">
        <f>SUMIF(db!$AH:$AH,$W23&amp;$AA23&amp;BO$4,db!$AF:$AF)</f>
        <v>0</v>
      </c>
      <c r="BP23" s="72">
        <f>SUMIF(db!$AH:$AH,$W23&amp;$AA23&amp;BP$4,db!$AF:$AF)</f>
        <v>0</v>
      </c>
      <c r="BQ23" s="70">
        <f>SUMIF(db!$AH:$AH,$W23&amp;$AA23&amp;BQ$4,db!$AF:$AF)</f>
        <v>0</v>
      </c>
      <c r="BR23" s="72">
        <f>SUMIF(db!$AH:$AH,$W23&amp;$AA23&amp;BR$4,db!$AF:$AF)</f>
        <v>0</v>
      </c>
      <c r="BS23" s="70">
        <f>SUMIF(db!$AH:$AH,$W23&amp;$AA23&amp;BS$4,db!$AF:$AF)</f>
        <v>0</v>
      </c>
      <c r="BT23" s="72">
        <f>SUMIF(db!$AH:$AH,$W23&amp;$AA23&amp;BT$4,db!$AF:$AF)</f>
        <v>0</v>
      </c>
      <c r="BU23" s="70">
        <f>SUMIF(db!$AH:$AH,$W23&amp;$AA23&amp;BU$4,db!$AF:$AF)</f>
        <v>0</v>
      </c>
      <c r="BV23" s="72">
        <f>SUMIF(db!$AH:$AH,$W23&amp;$AA23&amp;BV$4,db!$AF:$AF)</f>
        <v>0</v>
      </c>
      <c r="BW23" s="70">
        <f>SUMIF(db!$AH:$AH,$W23&amp;$AA23&amp;BW$4,db!$AF:$AF)</f>
        <v>0</v>
      </c>
      <c r="BX23" s="72">
        <f>SUMIF(db!$AH:$AH,$W23&amp;$AA23&amp;BX$4,db!$AF:$AF)</f>
        <v>0</v>
      </c>
      <c r="BY23" s="70">
        <f>SUMIF(db!$AH:$AH,$W23&amp;$AA23&amp;BY$4,db!$AF:$AF)</f>
        <v>0</v>
      </c>
      <c r="BZ23" s="72">
        <f>SUMIF(db!$AH:$AH,$W23&amp;$AA23&amp;BZ$4,db!$AF:$AF)</f>
        <v>0</v>
      </c>
      <c r="CA23" s="70">
        <f>SUMIF(db!$AH:$AH,$W23&amp;$AA23&amp;CA$4,db!$AF:$AF)</f>
        <v>0</v>
      </c>
      <c r="CB23" s="72">
        <f>SUMIF(db!$AH:$AH,$W23&amp;$AA23&amp;CB$4,db!$AF:$AF)</f>
        <v>0</v>
      </c>
      <c r="CC23" s="70">
        <f>SUMIF(db!$AH:$AH,$W23&amp;$AA23&amp;CC$4,db!$AF:$AF)</f>
        <v>0</v>
      </c>
      <c r="CD23" s="72">
        <f>SUMIF(db!$AH:$AH,$W23&amp;$AA23&amp;CD$4,db!$AF:$AF)</f>
        <v>0</v>
      </c>
      <c r="CE23" s="70">
        <f>SUMIF(db!$AH:$AH,$W23&amp;$AA23&amp;CE$4,db!$AF:$AF)</f>
        <v>0</v>
      </c>
      <c r="CF23" s="72">
        <f>SUMIF(db!$AH:$AH,$W23&amp;$AA23&amp;CF$4,db!$AF:$AF)</f>
        <v>0</v>
      </c>
      <c r="CG23" s="70">
        <f>SUMIF(db!$AH:$AH,$W23&amp;$AA23&amp;CG$4,db!$AF:$AF)</f>
        <v>0</v>
      </c>
      <c r="CH23" s="72">
        <f>SUMIF(db!$AH:$AH,$W23&amp;$AA23&amp;CH$4,db!$AF:$AF)</f>
        <v>0</v>
      </c>
      <c r="CI23" s="70">
        <f>SUMIF(db!$AH:$AH,$W23&amp;$AA23&amp;CI$4,db!$AF:$AF)</f>
        <v>0</v>
      </c>
      <c r="CJ23" s="72">
        <f>SUMIF(db!$AH:$AH,$W23&amp;$AA23&amp;CJ$4,db!$AF:$AF)</f>
        <v>0</v>
      </c>
      <c r="CK23" s="70">
        <f>SUMIF(db!$AH:$AH,$W23&amp;$AA23&amp;CK$4,db!$AF:$AF)</f>
        <v>0</v>
      </c>
      <c r="CL23" s="72">
        <f>SUMIF(db!$AH:$AH,$W23&amp;$AA23&amp;CL$4,db!$AF:$AF)</f>
        <v>0</v>
      </c>
      <c r="CM23" s="70">
        <f>SUMIF(db!$AH:$AH,$W23&amp;$AA23&amp;CM$4,db!$AF:$AF)</f>
        <v>0</v>
      </c>
      <c r="CN23" s="72">
        <f>SUMIF(db!$AH:$AH,$W23&amp;$AA23&amp;CN$4,db!$AF:$AF)</f>
        <v>0</v>
      </c>
      <c r="CO23" s="70">
        <f>SUMIF(db!$AH:$AH,$W23&amp;$AA23&amp;CO$4,db!$AF:$AF)</f>
        <v>0</v>
      </c>
      <c r="CP23" s="72">
        <f>SUMIF(db!$AH:$AH,$W23&amp;$AA23&amp;CP$4,db!$AF:$AF)</f>
        <v>0</v>
      </c>
      <c r="CQ23" s="70">
        <f>SUMIF(db!$AH:$AH,$W23&amp;$AA23&amp;CQ$4,db!$AF:$AF)</f>
        <v>0</v>
      </c>
      <c r="CR23" s="72">
        <f>SUMIF(db!$AH:$AH,$W23&amp;$AA23&amp;CR$4,db!$AF:$AF)</f>
        <v>0</v>
      </c>
      <c r="CS23" s="70">
        <f>SUMIF(db!$AH:$AH,$W23&amp;$AA23&amp;CS$4,db!$AF:$AF)</f>
        <v>0</v>
      </c>
      <c r="CT23" s="72">
        <f>SUMIF(db!$AH:$AH,$W23&amp;$AA23&amp;CT$4,db!$AF:$AF)</f>
        <v>0</v>
      </c>
      <c r="CU23" s="70">
        <f>SUMIF(db!$AH:$AH,$W23&amp;$AA23&amp;CU$4,db!$AF:$AF)</f>
        <v>0</v>
      </c>
      <c r="CV23" s="72">
        <f>SUMIF(db!$AH:$AH,$W23&amp;$AA23&amp;CV$4,db!$AF:$AF)</f>
        <v>0</v>
      </c>
      <c r="CW23" s="70">
        <f>SUMIF(db!$AH:$AH,$W23&amp;$AA23&amp;CW$4,db!$AF:$AF)</f>
        <v>0</v>
      </c>
      <c r="CX23" s="72">
        <f>SUMIF(db!$AH:$AH,$W23&amp;$AA23&amp;CX$4,db!$AF:$AF)</f>
        <v>0</v>
      </c>
      <c r="CY23" s="70">
        <f>SUMIF(db!$AH:$AH,$W23&amp;$AA23&amp;CY$4,db!$AF:$AF)</f>
        <v>0</v>
      </c>
      <c r="CZ23" s="72">
        <f>SUMIF(db!$AH:$AH,$W23&amp;$AA23&amp;CZ$4,db!$AF:$AF)</f>
        <v>0</v>
      </c>
      <c r="DA23" s="70">
        <f>SUMIF(db!$AH:$AH,$W23&amp;$AA23&amp;DA$4,db!$AF:$AF)</f>
        <v>0</v>
      </c>
      <c r="DB23" s="72">
        <f>SUMIF(db!$AH:$AH,$W23&amp;$AA23&amp;DB$4,db!$AF:$AF)</f>
        <v>0</v>
      </c>
      <c r="DC23" s="70">
        <f>SUMIF(db!$AH:$AH,$W23&amp;$AA23&amp;DC$4,db!$AF:$AF)</f>
        <v>0</v>
      </c>
      <c r="DD23" s="72">
        <f>SUMIF(db!$AH:$AH,$W23&amp;$AA23&amp;DD$4,db!$AF:$AF)</f>
        <v>0</v>
      </c>
      <c r="DE23" s="70">
        <f>SUMIF(db!$AH:$AH,$W23&amp;$AA23&amp;DE$4,db!$AF:$AF)</f>
        <v>0</v>
      </c>
      <c r="DF23" s="72">
        <f>SUMIF(db!$AH:$AH,$W23&amp;$AA23&amp;DF$4,db!$AF:$AF)</f>
        <v>0</v>
      </c>
      <c r="DG23" s="70">
        <f>SUMIF(db!$AH:$AH,$W23&amp;$AA23&amp;DG$4,db!$AF:$AF)</f>
        <v>0</v>
      </c>
      <c r="DH23" s="72">
        <f>SUMIF(db!$AH:$AH,$W23&amp;$AA23&amp;DH$4,db!$AF:$AF)</f>
        <v>0</v>
      </c>
      <c r="DI23" s="70">
        <f>SUMIF(db!$AH:$AH,$W23&amp;$AA23&amp;DI$4,db!$AF:$AF)</f>
        <v>0</v>
      </c>
      <c r="DJ23" s="72">
        <f>SUMIF(db!$AH:$AH,$W23&amp;$AA23&amp;DJ$4,db!$AF:$AF)</f>
        <v>0</v>
      </c>
      <c r="DK23" s="70">
        <f>SUMIF(db!$AH:$AH,$W23&amp;$AA23&amp;DK$4,db!$AF:$AF)</f>
        <v>0</v>
      </c>
      <c r="DL23" s="72">
        <f>SUMIF(db!$AH:$AH,$W23&amp;$AA23&amp;DL$4,db!$AF:$AF)</f>
        <v>0</v>
      </c>
      <c r="DM23" s="70">
        <f>SUMIF(db!$AH:$AH,$W23&amp;$AA23&amp;DM$4,db!$AF:$AF)</f>
        <v>0</v>
      </c>
      <c r="DN23" s="72">
        <f>SUMIF(db!$AH:$AH,$W23&amp;$AA23&amp;DN$4,db!$AF:$AF)</f>
        <v>0</v>
      </c>
      <c r="DO23" s="70">
        <f>SUMIF(db!$AH:$AH,$W23&amp;$AA23&amp;DO$4,db!$AF:$AF)</f>
        <v>0</v>
      </c>
      <c r="DP23" s="72">
        <f>SUMIF(db!$AH:$AH,$W23&amp;$AA23&amp;DP$4,db!$AF:$AF)</f>
        <v>0</v>
      </c>
      <c r="DQ23" s="70">
        <f>SUMIF(db!$AH:$AH,$W23&amp;$AA23&amp;DQ$4,db!$AF:$AF)</f>
        <v>0</v>
      </c>
      <c r="DR23" s="72">
        <f>SUMIF(db!$AH:$AH,$W23&amp;$AA23&amp;DR$4,db!$AF:$AF)</f>
        <v>0</v>
      </c>
      <c r="DS23" s="70">
        <f>SUMIF(db!$AH:$AH,$W23&amp;$AA23&amp;DS$4,db!$AF:$AF)</f>
        <v>0</v>
      </c>
      <c r="DT23" s="72">
        <f>SUMIF(db!$AH:$AH,$W23&amp;$AA23&amp;DT$4,db!$AF:$AF)</f>
        <v>0</v>
      </c>
      <c r="DU23" s="70">
        <f>SUMIF(db!$AH:$AH,$W23&amp;$AA23&amp;DU$4,db!$AF:$AF)</f>
        <v>0</v>
      </c>
      <c r="DV23" s="72">
        <f>SUMIF(db!$AH:$AH,$W23&amp;$AA23&amp;DV$4,db!$AF:$AF)</f>
        <v>0</v>
      </c>
      <c r="DW23" s="70">
        <f>SUMIF(db!$AH:$AH,$W23&amp;$AA23&amp;DW$4,db!$AF:$AF)</f>
        <v>0</v>
      </c>
      <c r="DX23" s="72">
        <f>SUMIF(db!$AH:$AH,$W23&amp;$AA23&amp;DX$4,db!$AF:$AF)</f>
        <v>0</v>
      </c>
      <c r="DY23" s="70">
        <f>SUMIF(db!$AH:$AH,$W23&amp;$AA23&amp;DY$4,db!$AF:$AF)</f>
        <v>0</v>
      </c>
      <c r="DZ23" s="72">
        <f>SUMIF(db!$AH:$AH,$W23&amp;$AA23&amp;DZ$4,db!$AF:$AF)</f>
        <v>0</v>
      </c>
      <c r="EA23" s="70">
        <f>SUMIF(db!$AH:$AH,$W23&amp;$AA23&amp;EA$4,db!$AF:$AF)</f>
        <v>0</v>
      </c>
      <c r="EB23" s="72">
        <f>SUMIF(db!$AH:$AH,$W23&amp;$AA23&amp;EB$4,db!$AF:$AF)</f>
        <v>0</v>
      </c>
      <c r="EC23" s="70">
        <f>SUMIF(db!$AH:$AH,$W23&amp;$AA23&amp;EC$4,db!$AF:$AF)</f>
        <v>0</v>
      </c>
      <c r="ED23" s="72">
        <f>SUMIF(db!$AH:$AH,$W23&amp;$AA23&amp;ED$4,db!$AF:$AF)</f>
        <v>0</v>
      </c>
      <c r="EE23" s="70">
        <f>SUMIF(db!$AH:$AH,$W23&amp;$AA23&amp;EE$4,db!$AF:$AF)</f>
        <v>0</v>
      </c>
      <c r="EF23" s="72">
        <f>SUMIF(db!$AH:$AH,$W23&amp;$AA23&amp;EF$4,db!$AF:$AF)</f>
        <v>0</v>
      </c>
      <c r="EG23" s="70">
        <f>SUMIF(db!$AH:$AH,$W23&amp;$AA23&amp;EG$4,db!$AF:$AF)</f>
        <v>0</v>
      </c>
      <c r="EH23" s="72">
        <f>SUMIF(db!$AH:$AH,$W23&amp;$AA23&amp;EH$4,db!$AF:$AF)</f>
        <v>0</v>
      </c>
      <c r="EI23" s="70">
        <f>SUMIF(db!$AH:$AH,$W23&amp;$AA23&amp;EI$4,db!$AF:$AF)</f>
        <v>0</v>
      </c>
      <c r="EJ23" s="72">
        <f>SUMIF(db!$AH:$AH,$W23&amp;$AA23&amp;EJ$4,db!$AF:$AF)</f>
        <v>0</v>
      </c>
      <c r="EK23" s="70">
        <f>SUMIF(db!$AH:$AH,$W23&amp;$AA23&amp;EK$4,db!$AF:$AF)</f>
        <v>0</v>
      </c>
      <c r="EL23" s="72">
        <f>SUMIF(db!$AH:$AH,$W23&amp;$AA23&amp;EL$4,db!$AF:$AF)</f>
        <v>0</v>
      </c>
      <c r="EM23" s="70">
        <f>SUMIF(db!$AH:$AH,$W23&amp;$AA23&amp;EM$4,db!$AF:$AF)</f>
        <v>0</v>
      </c>
      <c r="EN23" s="72">
        <f>SUMIF(db!$AH:$AH,$W23&amp;$AA23&amp;EN$4,db!$AF:$AF)</f>
        <v>0</v>
      </c>
      <c r="EO23" s="70">
        <f>SUMIF(db!$AH:$AH,$W23&amp;$AA23&amp;EO$4,db!$AF:$AF)</f>
        <v>0</v>
      </c>
      <c r="EP23" s="72">
        <f>SUMIF(db!$AH:$AH,$W23&amp;$AA23&amp;EP$4,db!$AF:$AF)</f>
        <v>0</v>
      </c>
      <c r="EQ23" s="70">
        <f>SUMIF(db!$AH:$AH,$W23&amp;$AA23&amp;EQ$4,db!$AF:$AF)</f>
        <v>0</v>
      </c>
      <c r="ER23" s="72">
        <f>SUMIF(db!$AH:$AH,$W23&amp;$AA23&amp;ER$4,db!$AF:$AF)</f>
        <v>0</v>
      </c>
      <c r="ES23" s="70">
        <f>SUMIF(db!$AH:$AH,$W23&amp;$AA23&amp;ES$4,db!$AF:$AF)</f>
        <v>0</v>
      </c>
      <c r="ET23" s="72">
        <f>SUMIF(db!$AH:$AH,$W23&amp;$AA23&amp;ET$4,db!$AF:$AF)</f>
        <v>0</v>
      </c>
      <c r="EU23" s="70">
        <f>SUMIF(db!$AH:$AH,$W23&amp;$AA23&amp;EU$4,db!$AF:$AF)</f>
        <v>0</v>
      </c>
      <c r="EV23" s="72">
        <f>SUMIF(db!$AH:$AH,$W23&amp;$AA23&amp;EV$4,db!$AF:$AF)</f>
        <v>0</v>
      </c>
      <c r="EW23" s="70">
        <f>SUMIF(db!$AH:$AH,$W23&amp;$AA23&amp;EW$4,db!$AF:$AF)</f>
        <v>0</v>
      </c>
      <c r="EX23" s="72">
        <f>SUMIF(db!$AH:$AH,$W23&amp;$AA23&amp;EX$4,db!$AF:$AF)</f>
        <v>0</v>
      </c>
      <c r="EY23" s="70">
        <f>SUMIF(db!$AH:$AH,$W23&amp;$AA23&amp;EY$4,db!$AF:$AF)</f>
        <v>0</v>
      </c>
      <c r="EZ23" s="72">
        <f>SUMIF(db!$AH:$AH,$W23&amp;$AA23&amp;EZ$4,db!$AF:$AF)</f>
        <v>0</v>
      </c>
      <c r="FA23" s="70">
        <f>SUMIF(db!$AH:$AH,$W23&amp;$AA23&amp;FA$4,db!$AF:$AF)</f>
        <v>0</v>
      </c>
      <c r="FB23" s="72">
        <f>SUMIF(db!$AH:$AH,$W23&amp;$AA23&amp;FB$4,db!$AF:$AF)</f>
        <v>0</v>
      </c>
      <c r="FC23" s="70">
        <f>SUMIF(db!$AH:$AH,$W23&amp;$AA23&amp;FC$4,db!$AF:$AF)</f>
        <v>0</v>
      </c>
      <c r="FD23" s="72">
        <f>SUMIF(db!$AH:$AH,$W23&amp;$AA23&amp;FD$4,db!$AF:$AF)</f>
        <v>0</v>
      </c>
      <c r="FE23" s="70">
        <f>SUMIF(db!$AH:$AH,$W23&amp;$AA23&amp;FE$4,db!$AF:$AF)</f>
        <v>0</v>
      </c>
      <c r="FF23" s="72">
        <f>SUMIF(db!$AH:$AH,$W23&amp;$AA23&amp;FF$4,db!$AF:$AF)</f>
        <v>0</v>
      </c>
      <c r="FG23" s="70">
        <f>SUMIF(db!$AH:$AH,$W23&amp;$AA23&amp;FG$4,db!$AF:$AF)</f>
        <v>0</v>
      </c>
      <c r="FH23" s="72">
        <f>SUMIF(db!$AH:$AH,$W23&amp;$AA23&amp;FH$4,db!$AF:$AF)</f>
        <v>0</v>
      </c>
    </row>
    <row r="24" spans="22:164" ht="15.75" x14ac:dyDescent="0.25">
      <c r="V24" s="110">
        <f t="shared" ca="1" si="0"/>
        <v>46148</v>
      </c>
      <c r="W24" s="108" t="s">
        <v>116</v>
      </c>
      <c r="AA24" s="93" t="str">
        <f>Data!B5</f>
        <v>Long Term Care</v>
      </c>
      <c r="AB24" s="105"/>
      <c r="AC24" s="106"/>
      <c r="AD24" s="105"/>
      <c r="AE24" s="107"/>
      <c r="AF24" s="69"/>
      <c r="AG24" s="71">
        <f>SUMIF(db!$AH:$AH,$W24&amp;$AA24&amp;AG$4,db!$AF:$AF)</f>
        <v>0</v>
      </c>
      <c r="AH24" s="73">
        <f>SUMIF(db!$AH:$AH,$W24&amp;$AA24&amp;AH$4,db!$AF:$AF)</f>
        <v>0</v>
      </c>
      <c r="AI24" s="71">
        <f>SUMIF(db!$AH:$AH,$W24&amp;$AA24&amp;AI$4,db!$AF:$AF)</f>
        <v>0</v>
      </c>
      <c r="AJ24" s="73">
        <f>SUMIF(db!$AH:$AH,$W24&amp;$AA24&amp;AJ$4,db!$AF:$AF)</f>
        <v>0</v>
      </c>
      <c r="AK24" s="71">
        <f>SUMIF(db!$AH:$AH,$W24&amp;$AA24&amp;AK$4,db!$AF:$AF)</f>
        <v>1335</v>
      </c>
      <c r="AL24" s="73">
        <f>SUMIF(db!$AH:$AH,$W24&amp;$AA24&amp;AL$4,db!$AF:$AF)</f>
        <v>0</v>
      </c>
      <c r="AM24" s="71">
        <f>SUMIF(db!$AH:$AH,$W24&amp;$AA24&amp;AM$4,db!$AF:$AF)</f>
        <v>0</v>
      </c>
      <c r="AN24" s="73">
        <f>SUMIF(db!$AH:$AH,$W24&amp;$AA24&amp;AN$4,db!$AF:$AF)</f>
        <v>0</v>
      </c>
      <c r="AO24" s="71">
        <f>SUMIF(db!$AH:$AH,$W24&amp;$AA24&amp;AO$4,db!$AF:$AF)</f>
        <v>0</v>
      </c>
      <c r="AP24" s="73">
        <f>SUMIF(db!$AH:$AH,$W24&amp;$AA24&amp;AP$4,db!$AF:$AF)</f>
        <v>0</v>
      </c>
      <c r="AQ24" s="71">
        <f>SUMIF(db!$AH:$AH,$W24&amp;$AA24&amp;AQ$4,db!$AF:$AF)</f>
        <v>0</v>
      </c>
      <c r="AR24" s="73">
        <f>SUMIF(db!$AH:$AH,$W24&amp;$AA24&amp;AR$4,db!$AF:$AF)</f>
        <v>0</v>
      </c>
      <c r="AS24" s="71">
        <f>SUMIF(db!$AH:$AH,$W24&amp;$AA24&amp;AS$4,db!$AF:$AF)</f>
        <v>0</v>
      </c>
      <c r="AT24" s="73">
        <f>SUMIF(db!$AH:$AH,$W24&amp;$AA24&amp;AT$4,db!$AF:$AF)</f>
        <v>0</v>
      </c>
      <c r="AU24" s="71">
        <f>SUMIF(db!$AH:$AH,$W24&amp;$AA24&amp;AU$4,db!$AF:$AF)</f>
        <v>0</v>
      </c>
      <c r="AV24" s="73">
        <f>SUMIF(db!$AH:$AH,$W24&amp;$AA24&amp;AV$4,db!$AF:$AF)</f>
        <v>0</v>
      </c>
      <c r="AW24" s="71">
        <f>SUMIF(db!$AH:$AH,$W24&amp;$AA24&amp;AW$4,db!$AF:$AF)</f>
        <v>0</v>
      </c>
      <c r="AX24" s="73">
        <f>SUMIF(db!$AH:$AH,$W24&amp;$AA24&amp;AX$4,db!$AF:$AF)</f>
        <v>0</v>
      </c>
      <c r="AY24" s="71">
        <f>SUMIF(db!$AH:$AH,$W24&amp;$AA24&amp;AY$4,db!$AF:$AF)</f>
        <v>0</v>
      </c>
      <c r="AZ24" s="73">
        <f>SUMIF(db!$AH:$AH,$W24&amp;$AA24&amp;AZ$4,db!$AF:$AF)</f>
        <v>0</v>
      </c>
      <c r="BA24" s="71">
        <f>SUMIF(db!$AH:$AH,$W24&amp;$AA24&amp;BA$4,db!$AF:$AF)</f>
        <v>0</v>
      </c>
      <c r="BB24" s="73">
        <f>SUMIF(db!$AH:$AH,$W24&amp;$AA24&amp;BB$4,db!$AF:$AF)</f>
        <v>0</v>
      </c>
      <c r="BC24" s="71">
        <f>SUMIF(db!$AH:$AH,$W24&amp;$AA24&amp;BC$4,db!$AF:$AF)</f>
        <v>0</v>
      </c>
      <c r="BD24" s="73">
        <f>SUMIF(db!$AH:$AH,$W24&amp;$AA24&amp;BD$4,db!$AF:$AF)</f>
        <v>0</v>
      </c>
      <c r="BE24" s="71">
        <f>SUMIF(db!$AH:$AH,$W24&amp;$AA24&amp;BE$4,db!$AF:$AF)</f>
        <v>0</v>
      </c>
      <c r="BF24" s="73">
        <f>SUMIF(db!$AH:$AH,$W24&amp;$AA24&amp;BF$4,db!$AF:$AF)</f>
        <v>0</v>
      </c>
      <c r="BG24" s="71">
        <f>SUMIF(db!$AH:$AH,$W24&amp;$AA24&amp;BG$4,db!$AF:$AF)</f>
        <v>0</v>
      </c>
      <c r="BH24" s="73">
        <f>SUMIF(db!$AH:$AH,$W24&amp;$AA24&amp;BH$4,db!$AF:$AF)</f>
        <v>0</v>
      </c>
      <c r="BI24" s="71">
        <f>SUMIF(db!$AH:$AH,$W24&amp;$AA24&amp;BI$4,db!$AF:$AF)</f>
        <v>0</v>
      </c>
      <c r="BJ24" s="73">
        <f>SUMIF(db!$AH:$AH,$W24&amp;$AA24&amp;BJ$4,db!$AF:$AF)</f>
        <v>0</v>
      </c>
      <c r="BK24" s="71">
        <f>SUMIF(db!$AH:$AH,$W24&amp;$AA24&amp;BK$4,db!$AF:$AF)</f>
        <v>0</v>
      </c>
      <c r="BL24" s="73">
        <f>SUMIF(db!$AH:$AH,$W24&amp;$AA24&amp;BL$4,db!$AF:$AF)</f>
        <v>0</v>
      </c>
      <c r="BM24" s="71">
        <f>SUMIF(db!$AH:$AH,$W24&amp;$AA24&amp;BM$4,db!$AF:$AF)</f>
        <v>0</v>
      </c>
      <c r="BN24" s="73">
        <f>SUMIF(db!$AH:$AH,$W24&amp;$AA24&amp;BN$4,db!$AF:$AF)</f>
        <v>0</v>
      </c>
      <c r="BO24" s="71">
        <f>SUMIF(db!$AH:$AH,$W24&amp;$AA24&amp;BO$4,db!$AF:$AF)</f>
        <v>0</v>
      </c>
      <c r="BP24" s="73">
        <f>SUMIF(db!$AH:$AH,$W24&amp;$AA24&amp;BP$4,db!$AF:$AF)</f>
        <v>0</v>
      </c>
      <c r="BQ24" s="71">
        <f>SUMIF(db!$AH:$AH,$W24&amp;$AA24&amp;BQ$4,db!$AF:$AF)</f>
        <v>0</v>
      </c>
      <c r="BR24" s="73">
        <f>SUMIF(db!$AH:$AH,$W24&amp;$AA24&amp;BR$4,db!$AF:$AF)</f>
        <v>0</v>
      </c>
      <c r="BS24" s="71">
        <f>SUMIF(db!$AH:$AH,$W24&amp;$AA24&amp;BS$4,db!$AF:$AF)</f>
        <v>0</v>
      </c>
      <c r="BT24" s="73">
        <f>SUMIF(db!$AH:$AH,$W24&amp;$AA24&amp;BT$4,db!$AF:$AF)</f>
        <v>0</v>
      </c>
      <c r="BU24" s="71">
        <f>SUMIF(db!$AH:$AH,$W24&amp;$AA24&amp;BU$4,db!$AF:$AF)</f>
        <v>0</v>
      </c>
      <c r="BV24" s="73">
        <f>SUMIF(db!$AH:$AH,$W24&amp;$AA24&amp;BV$4,db!$AF:$AF)</f>
        <v>0</v>
      </c>
      <c r="BW24" s="71">
        <f>SUMIF(db!$AH:$AH,$W24&amp;$AA24&amp;BW$4,db!$AF:$AF)</f>
        <v>0</v>
      </c>
      <c r="BX24" s="73">
        <f>SUMIF(db!$AH:$AH,$W24&amp;$AA24&amp;BX$4,db!$AF:$AF)</f>
        <v>0</v>
      </c>
      <c r="BY24" s="71">
        <f>SUMIF(db!$AH:$AH,$W24&amp;$AA24&amp;BY$4,db!$AF:$AF)</f>
        <v>0</v>
      </c>
      <c r="BZ24" s="73">
        <f>SUMIF(db!$AH:$AH,$W24&amp;$AA24&amp;BZ$4,db!$AF:$AF)</f>
        <v>0</v>
      </c>
      <c r="CA24" s="71">
        <f>SUMIF(db!$AH:$AH,$W24&amp;$AA24&amp;CA$4,db!$AF:$AF)</f>
        <v>0</v>
      </c>
      <c r="CB24" s="73">
        <f>SUMIF(db!$AH:$AH,$W24&amp;$AA24&amp;CB$4,db!$AF:$AF)</f>
        <v>0</v>
      </c>
      <c r="CC24" s="71">
        <f>SUMIF(db!$AH:$AH,$W24&amp;$AA24&amp;CC$4,db!$AF:$AF)</f>
        <v>0</v>
      </c>
      <c r="CD24" s="73">
        <f>SUMIF(db!$AH:$AH,$W24&amp;$AA24&amp;CD$4,db!$AF:$AF)</f>
        <v>0</v>
      </c>
      <c r="CE24" s="71">
        <f>SUMIF(db!$AH:$AH,$W24&amp;$AA24&amp;CE$4,db!$AF:$AF)</f>
        <v>0</v>
      </c>
      <c r="CF24" s="73">
        <f>SUMIF(db!$AH:$AH,$W24&amp;$AA24&amp;CF$4,db!$AF:$AF)</f>
        <v>0</v>
      </c>
      <c r="CG24" s="71">
        <f>SUMIF(db!$AH:$AH,$W24&amp;$AA24&amp;CG$4,db!$AF:$AF)</f>
        <v>0</v>
      </c>
      <c r="CH24" s="73">
        <f>SUMIF(db!$AH:$AH,$W24&amp;$AA24&amp;CH$4,db!$AF:$AF)</f>
        <v>0</v>
      </c>
      <c r="CI24" s="71">
        <f>SUMIF(db!$AH:$AH,$W24&amp;$AA24&amp;CI$4,db!$AF:$AF)</f>
        <v>0</v>
      </c>
      <c r="CJ24" s="73">
        <f>SUMIF(db!$AH:$AH,$W24&amp;$AA24&amp;CJ$4,db!$AF:$AF)</f>
        <v>0</v>
      </c>
      <c r="CK24" s="71">
        <f>SUMIF(db!$AH:$AH,$W24&amp;$AA24&amp;CK$4,db!$AF:$AF)</f>
        <v>0</v>
      </c>
      <c r="CL24" s="73">
        <f>SUMIF(db!$AH:$AH,$W24&amp;$AA24&amp;CL$4,db!$AF:$AF)</f>
        <v>0</v>
      </c>
      <c r="CM24" s="71">
        <f>SUMIF(db!$AH:$AH,$W24&amp;$AA24&amp;CM$4,db!$AF:$AF)</f>
        <v>0</v>
      </c>
      <c r="CN24" s="73">
        <f>SUMIF(db!$AH:$AH,$W24&amp;$AA24&amp;CN$4,db!$AF:$AF)</f>
        <v>0</v>
      </c>
      <c r="CO24" s="71">
        <f>SUMIF(db!$AH:$AH,$W24&amp;$AA24&amp;CO$4,db!$AF:$AF)</f>
        <v>0</v>
      </c>
      <c r="CP24" s="73">
        <f>SUMIF(db!$AH:$AH,$W24&amp;$AA24&amp;CP$4,db!$AF:$AF)</f>
        <v>0</v>
      </c>
      <c r="CQ24" s="71">
        <f>SUMIF(db!$AH:$AH,$W24&amp;$AA24&amp;CQ$4,db!$AF:$AF)</f>
        <v>0</v>
      </c>
      <c r="CR24" s="73">
        <f>SUMIF(db!$AH:$AH,$W24&amp;$AA24&amp;CR$4,db!$AF:$AF)</f>
        <v>0</v>
      </c>
      <c r="CS24" s="71">
        <f>SUMIF(db!$AH:$AH,$W24&amp;$AA24&amp;CS$4,db!$AF:$AF)</f>
        <v>0</v>
      </c>
      <c r="CT24" s="73">
        <f>SUMIF(db!$AH:$AH,$W24&amp;$AA24&amp;CT$4,db!$AF:$AF)</f>
        <v>0</v>
      </c>
      <c r="CU24" s="71">
        <f>SUMIF(db!$AH:$AH,$W24&amp;$AA24&amp;CU$4,db!$AF:$AF)</f>
        <v>0</v>
      </c>
      <c r="CV24" s="73">
        <f>SUMIF(db!$AH:$AH,$W24&amp;$AA24&amp;CV$4,db!$AF:$AF)</f>
        <v>0</v>
      </c>
      <c r="CW24" s="71">
        <f>SUMIF(db!$AH:$AH,$W24&amp;$AA24&amp;CW$4,db!$AF:$AF)</f>
        <v>0</v>
      </c>
      <c r="CX24" s="73">
        <f>SUMIF(db!$AH:$AH,$W24&amp;$AA24&amp;CX$4,db!$AF:$AF)</f>
        <v>0</v>
      </c>
      <c r="CY24" s="71">
        <f>SUMIF(db!$AH:$AH,$W24&amp;$AA24&amp;CY$4,db!$AF:$AF)</f>
        <v>0</v>
      </c>
      <c r="CZ24" s="73">
        <f>SUMIF(db!$AH:$AH,$W24&amp;$AA24&amp;CZ$4,db!$AF:$AF)</f>
        <v>0</v>
      </c>
      <c r="DA24" s="71">
        <f>SUMIF(db!$AH:$AH,$W24&amp;$AA24&amp;DA$4,db!$AF:$AF)</f>
        <v>0</v>
      </c>
      <c r="DB24" s="73">
        <f>SUMIF(db!$AH:$AH,$W24&amp;$AA24&amp;DB$4,db!$AF:$AF)</f>
        <v>0</v>
      </c>
      <c r="DC24" s="71">
        <f>SUMIF(db!$AH:$AH,$W24&amp;$AA24&amp;DC$4,db!$AF:$AF)</f>
        <v>0</v>
      </c>
      <c r="DD24" s="73">
        <f>SUMIF(db!$AH:$AH,$W24&amp;$AA24&amp;DD$4,db!$AF:$AF)</f>
        <v>0</v>
      </c>
      <c r="DE24" s="71">
        <f>SUMIF(db!$AH:$AH,$W24&amp;$AA24&amp;DE$4,db!$AF:$AF)</f>
        <v>0</v>
      </c>
      <c r="DF24" s="73">
        <f>SUMIF(db!$AH:$AH,$W24&amp;$AA24&amp;DF$4,db!$AF:$AF)</f>
        <v>0</v>
      </c>
      <c r="DG24" s="71">
        <f>SUMIF(db!$AH:$AH,$W24&amp;$AA24&amp;DG$4,db!$AF:$AF)</f>
        <v>0</v>
      </c>
      <c r="DH24" s="73">
        <f>SUMIF(db!$AH:$AH,$W24&amp;$AA24&amp;DH$4,db!$AF:$AF)</f>
        <v>0</v>
      </c>
      <c r="DI24" s="71">
        <f>SUMIF(db!$AH:$AH,$W24&amp;$AA24&amp;DI$4,db!$AF:$AF)</f>
        <v>0</v>
      </c>
      <c r="DJ24" s="73">
        <f>SUMIF(db!$AH:$AH,$W24&amp;$AA24&amp;DJ$4,db!$AF:$AF)</f>
        <v>0</v>
      </c>
      <c r="DK24" s="71">
        <f>SUMIF(db!$AH:$AH,$W24&amp;$AA24&amp;DK$4,db!$AF:$AF)</f>
        <v>0</v>
      </c>
      <c r="DL24" s="73">
        <f>SUMIF(db!$AH:$AH,$W24&amp;$AA24&amp;DL$4,db!$AF:$AF)</f>
        <v>0</v>
      </c>
      <c r="DM24" s="71">
        <f>SUMIF(db!$AH:$AH,$W24&amp;$AA24&amp;DM$4,db!$AF:$AF)</f>
        <v>0</v>
      </c>
      <c r="DN24" s="73">
        <f>SUMIF(db!$AH:$AH,$W24&amp;$AA24&amp;DN$4,db!$AF:$AF)</f>
        <v>0</v>
      </c>
      <c r="DO24" s="71">
        <f>SUMIF(db!$AH:$AH,$W24&amp;$AA24&amp;DO$4,db!$AF:$AF)</f>
        <v>0</v>
      </c>
      <c r="DP24" s="73">
        <f>SUMIF(db!$AH:$AH,$W24&amp;$AA24&amp;DP$4,db!$AF:$AF)</f>
        <v>0</v>
      </c>
      <c r="DQ24" s="71">
        <f>SUMIF(db!$AH:$AH,$W24&amp;$AA24&amp;DQ$4,db!$AF:$AF)</f>
        <v>0</v>
      </c>
      <c r="DR24" s="73">
        <f>SUMIF(db!$AH:$AH,$W24&amp;$AA24&amp;DR$4,db!$AF:$AF)</f>
        <v>0</v>
      </c>
      <c r="DS24" s="71">
        <f>SUMIF(db!$AH:$AH,$W24&amp;$AA24&amp;DS$4,db!$AF:$AF)</f>
        <v>0</v>
      </c>
      <c r="DT24" s="73">
        <f>SUMIF(db!$AH:$AH,$W24&amp;$AA24&amp;DT$4,db!$AF:$AF)</f>
        <v>0</v>
      </c>
      <c r="DU24" s="71">
        <f>SUMIF(db!$AH:$AH,$W24&amp;$AA24&amp;DU$4,db!$AF:$AF)</f>
        <v>0</v>
      </c>
      <c r="DV24" s="73">
        <f>SUMIF(db!$AH:$AH,$W24&amp;$AA24&amp;DV$4,db!$AF:$AF)</f>
        <v>0</v>
      </c>
      <c r="DW24" s="71">
        <f>SUMIF(db!$AH:$AH,$W24&amp;$AA24&amp;DW$4,db!$AF:$AF)</f>
        <v>0</v>
      </c>
      <c r="DX24" s="73">
        <f>SUMIF(db!$AH:$AH,$W24&amp;$AA24&amp;DX$4,db!$AF:$AF)</f>
        <v>0</v>
      </c>
      <c r="DY24" s="71">
        <f>SUMIF(db!$AH:$AH,$W24&amp;$AA24&amp;DY$4,db!$AF:$AF)</f>
        <v>0</v>
      </c>
      <c r="DZ24" s="73">
        <f>SUMIF(db!$AH:$AH,$W24&amp;$AA24&amp;DZ$4,db!$AF:$AF)</f>
        <v>0</v>
      </c>
      <c r="EA24" s="71">
        <f>SUMIF(db!$AH:$AH,$W24&amp;$AA24&amp;EA$4,db!$AF:$AF)</f>
        <v>0</v>
      </c>
      <c r="EB24" s="73">
        <f>SUMIF(db!$AH:$AH,$W24&amp;$AA24&amp;EB$4,db!$AF:$AF)</f>
        <v>0</v>
      </c>
      <c r="EC24" s="71">
        <f>SUMIF(db!$AH:$AH,$W24&amp;$AA24&amp;EC$4,db!$AF:$AF)</f>
        <v>0</v>
      </c>
      <c r="ED24" s="73">
        <f>SUMIF(db!$AH:$AH,$W24&amp;$AA24&amp;ED$4,db!$AF:$AF)</f>
        <v>0</v>
      </c>
      <c r="EE24" s="71">
        <f>SUMIF(db!$AH:$AH,$W24&amp;$AA24&amp;EE$4,db!$AF:$AF)</f>
        <v>0</v>
      </c>
      <c r="EF24" s="73">
        <f>SUMIF(db!$AH:$AH,$W24&amp;$AA24&amp;EF$4,db!$AF:$AF)</f>
        <v>0</v>
      </c>
      <c r="EG24" s="71">
        <f>SUMIF(db!$AH:$AH,$W24&amp;$AA24&amp;EG$4,db!$AF:$AF)</f>
        <v>0</v>
      </c>
      <c r="EH24" s="73">
        <f>SUMIF(db!$AH:$AH,$W24&amp;$AA24&amp;EH$4,db!$AF:$AF)</f>
        <v>0</v>
      </c>
      <c r="EI24" s="71">
        <f>SUMIF(db!$AH:$AH,$W24&amp;$AA24&amp;EI$4,db!$AF:$AF)</f>
        <v>0</v>
      </c>
      <c r="EJ24" s="73">
        <f>SUMIF(db!$AH:$AH,$W24&amp;$AA24&amp;EJ$4,db!$AF:$AF)</f>
        <v>0</v>
      </c>
      <c r="EK24" s="71">
        <f>SUMIF(db!$AH:$AH,$W24&amp;$AA24&amp;EK$4,db!$AF:$AF)</f>
        <v>0</v>
      </c>
      <c r="EL24" s="73">
        <f>SUMIF(db!$AH:$AH,$W24&amp;$AA24&amp;EL$4,db!$AF:$AF)</f>
        <v>0</v>
      </c>
      <c r="EM24" s="71">
        <f>SUMIF(db!$AH:$AH,$W24&amp;$AA24&amp;EM$4,db!$AF:$AF)</f>
        <v>0</v>
      </c>
      <c r="EN24" s="73">
        <f>SUMIF(db!$AH:$AH,$W24&amp;$AA24&amp;EN$4,db!$AF:$AF)</f>
        <v>0</v>
      </c>
      <c r="EO24" s="71">
        <f>SUMIF(db!$AH:$AH,$W24&amp;$AA24&amp;EO$4,db!$AF:$AF)</f>
        <v>0</v>
      </c>
      <c r="EP24" s="73">
        <f>SUMIF(db!$AH:$AH,$W24&amp;$AA24&amp;EP$4,db!$AF:$AF)</f>
        <v>0</v>
      </c>
      <c r="EQ24" s="71">
        <f>SUMIF(db!$AH:$AH,$W24&amp;$AA24&amp;EQ$4,db!$AF:$AF)</f>
        <v>0</v>
      </c>
      <c r="ER24" s="73">
        <f>SUMIF(db!$AH:$AH,$W24&amp;$AA24&amp;ER$4,db!$AF:$AF)</f>
        <v>0</v>
      </c>
      <c r="ES24" s="71">
        <f>SUMIF(db!$AH:$AH,$W24&amp;$AA24&amp;ES$4,db!$AF:$AF)</f>
        <v>0</v>
      </c>
      <c r="ET24" s="73">
        <f>SUMIF(db!$AH:$AH,$W24&amp;$AA24&amp;ET$4,db!$AF:$AF)</f>
        <v>0</v>
      </c>
      <c r="EU24" s="71">
        <f>SUMIF(db!$AH:$AH,$W24&amp;$AA24&amp;EU$4,db!$AF:$AF)</f>
        <v>0</v>
      </c>
      <c r="EV24" s="73">
        <f>SUMIF(db!$AH:$AH,$W24&amp;$AA24&amp;EV$4,db!$AF:$AF)</f>
        <v>0</v>
      </c>
      <c r="EW24" s="71">
        <f>SUMIF(db!$AH:$AH,$W24&amp;$AA24&amp;EW$4,db!$AF:$AF)</f>
        <v>0</v>
      </c>
      <c r="EX24" s="73">
        <f>SUMIF(db!$AH:$AH,$W24&amp;$AA24&amp;EX$4,db!$AF:$AF)</f>
        <v>0</v>
      </c>
      <c r="EY24" s="71">
        <f>SUMIF(db!$AH:$AH,$W24&amp;$AA24&amp;EY$4,db!$AF:$AF)</f>
        <v>0</v>
      </c>
      <c r="EZ24" s="73">
        <f>SUMIF(db!$AH:$AH,$W24&amp;$AA24&amp;EZ$4,db!$AF:$AF)</f>
        <v>0</v>
      </c>
      <c r="FA24" s="71">
        <f>SUMIF(db!$AH:$AH,$W24&amp;$AA24&amp;FA$4,db!$AF:$AF)</f>
        <v>0</v>
      </c>
      <c r="FB24" s="73">
        <f>SUMIF(db!$AH:$AH,$W24&amp;$AA24&amp;FB$4,db!$AF:$AF)</f>
        <v>0</v>
      </c>
      <c r="FC24" s="71">
        <f>SUMIF(db!$AH:$AH,$W24&amp;$AA24&amp;FC$4,db!$AF:$AF)</f>
        <v>0</v>
      </c>
      <c r="FD24" s="73">
        <f>SUMIF(db!$AH:$AH,$W24&amp;$AA24&amp;FD$4,db!$AF:$AF)</f>
        <v>0</v>
      </c>
      <c r="FE24" s="71">
        <f>SUMIF(db!$AH:$AH,$W24&amp;$AA24&amp;FE$4,db!$AF:$AF)</f>
        <v>0</v>
      </c>
      <c r="FF24" s="73">
        <f>SUMIF(db!$AH:$AH,$W24&amp;$AA24&amp;FF$4,db!$AF:$AF)</f>
        <v>0</v>
      </c>
      <c r="FG24" s="71">
        <f>SUMIF(db!$AH:$AH,$W24&amp;$AA24&amp;FG$4,db!$AF:$AF)</f>
        <v>0</v>
      </c>
      <c r="FH24" s="73">
        <f>SUMIF(db!$AH:$AH,$W24&amp;$AA24&amp;FH$4,db!$AF:$AF)</f>
        <v>0</v>
      </c>
    </row>
    <row r="25" spans="22:164" ht="15.75" x14ac:dyDescent="0.25">
      <c r="V25" s="110">
        <f t="shared" ca="1" si="0"/>
        <v>46148</v>
      </c>
      <c r="W25" s="108" t="s">
        <v>116</v>
      </c>
      <c r="AA25" s="93" t="str">
        <f>Data!B6</f>
        <v>Errors and omission</v>
      </c>
      <c r="AB25" s="102"/>
      <c r="AC25" s="103"/>
      <c r="AD25" s="102"/>
      <c r="AE25" s="104"/>
      <c r="AF25" s="69"/>
      <c r="AG25" s="70">
        <f>SUMIF(db!$AH:$AH,$W25&amp;$AA25&amp;AG$4,db!$AF:$AF)</f>
        <v>0</v>
      </c>
      <c r="AH25" s="72">
        <f>SUMIF(db!$AH:$AH,$W25&amp;$AA25&amp;AH$4,db!$AF:$AF)</f>
        <v>0</v>
      </c>
      <c r="AI25" s="70">
        <f>SUMIF(db!$AH:$AH,$W25&amp;$AA25&amp;AI$4,db!$AF:$AF)</f>
        <v>0</v>
      </c>
      <c r="AJ25" s="72">
        <f>SUMIF(db!$AH:$AH,$W25&amp;$AA25&amp;AJ$4,db!$AF:$AF)</f>
        <v>0</v>
      </c>
      <c r="AK25" s="70">
        <f>SUMIF(db!$AH:$AH,$W25&amp;$AA25&amp;AK$4,db!$AF:$AF)</f>
        <v>500</v>
      </c>
      <c r="AL25" s="72">
        <f>SUMIF(db!$AH:$AH,$W25&amp;$AA25&amp;AL$4,db!$AF:$AF)</f>
        <v>0</v>
      </c>
      <c r="AM25" s="70">
        <f>SUMIF(db!$AH:$AH,$W25&amp;$AA25&amp;AM$4,db!$AF:$AF)</f>
        <v>0</v>
      </c>
      <c r="AN25" s="72">
        <f>SUMIF(db!$AH:$AH,$W25&amp;$AA25&amp;AN$4,db!$AF:$AF)</f>
        <v>0</v>
      </c>
      <c r="AO25" s="70">
        <f>SUMIF(db!$AH:$AH,$W25&amp;$AA25&amp;AO$4,db!$AF:$AF)</f>
        <v>0</v>
      </c>
      <c r="AP25" s="72">
        <f>SUMIF(db!$AH:$AH,$W25&amp;$AA25&amp;AP$4,db!$AF:$AF)</f>
        <v>2800</v>
      </c>
      <c r="AQ25" s="70">
        <f>SUMIF(db!$AH:$AH,$W25&amp;$AA25&amp;AQ$4,db!$AF:$AF)</f>
        <v>0</v>
      </c>
      <c r="AR25" s="72">
        <f>SUMIF(db!$AH:$AH,$W25&amp;$AA25&amp;AR$4,db!$AF:$AF)</f>
        <v>0</v>
      </c>
      <c r="AS25" s="70">
        <f>SUMIF(db!$AH:$AH,$W25&amp;$AA25&amp;AS$4,db!$AF:$AF)</f>
        <v>0</v>
      </c>
      <c r="AT25" s="72">
        <f>SUMIF(db!$AH:$AH,$W25&amp;$AA25&amp;AT$4,db!$AF:$AF)</f>
        <v>0</v>
      </c>
      <c r="AU25" s="70">
        <f>SUMIF(db!$AH:$AH,$W25&amp;$AA25&amp;AU$4,db!$AF:$AF)</f>
        <v>0</v>
      </c>
      <c r="AV25" s="72">
        <f>SUMIF(db!$AH:$AH,$W25&amp;$AA25&amp;AV$4,db!$AF:$AF)</f>
        <v>0</v>
      </c>
      <c r="AW25" s="70">
        <f>SUMIF(db!$AH:$AH,$W25&amp;$AA25&amp;AW$4,db!$AF:$AF)</f>
        <v>0</v>
      </c>
      <c r="AX25" s="72">
        <f>SUMIF(db!$AH:$AH,$W25&amp;$AA25&amp;AX$4,db!$AF:$AF)</f>
        <v>0</v>
      </c>
      <c r="AY25" s="70">
        <f>SUMIF(db!$AH:$AH,$W25&amp;$AA25&amp;AY$4,db!$AF:$AF)</f>
        <v>0</v>
      </c>
      <c r="AZ25" s="72">
        <f>SUMIF(db!$AH:$AH,$W25&amp;$AA25&amp;AZ$4,db!$AF:$AF)</f>
        <v>0</v>
      </c>
      <c r="BA25" s="70">
        <f>SUMIF(db!$AH:$AH,$W25&amp;$AA25&amp;BA$4,db!$AF:$AF)</f>
        <v>0</v>
      </c>
      <c r="BB25" s="72">
        <f>SUMIF(db!$AH:$AH,$W25&amp;$AA25&amp;BB$4,db!$AF:$AF)</f>
        <v>0</v>
      </c>
      <c r="BC25" s="70">
        <f>SUMIF(db!$AH:$AH,$W25&amp;$AA25&amp;BC$4,db!$AF:$AF)</f>
        <v>0</v>
      </c>
      <c r="BD25" s="72">
        <f>SUMIF(db!$AH:$AH,$W25&amp;$AA25&amp;BD$4,db!$AF:$AF)</f>
        <v>0</v>
      </c>
      <c r="BE25" s="70">
        <f>SUMIF(db!$AH:$AH,$W25&amp;$AA25&amp;BE$4,db!$AF:$AF)</f>
        <v>0</v>
      </c>
      <c r="BF25" s="72">
        <f>SUMIF(db!$AH:$AH,$W25&amp;$AA25&amp;BF$4,db!$AF:$AF)</f>
        <v>0</v>
      </c>
      <c r="BG25" s="70">
        <f>SUMIF(db!$AH:$AH,$W25&amp;$AA25&amp;BG$4,db!$AF:$AF)</f>
        <v>0</v>
      </c>
      <c r="BH25" s="72">
        <f>SUMIF(db!$AH:$AH,$W25&amp;$AA25&amp;BH$4,db!$AF:$AF)</f>
        <v>0</v>
      </c>
      <c r="BI25" s="70">
        <f>SUMIF(db!$AH:$AH,$W25&amp;$AA25&amp;BI$4,db!$AF:$AF)</f>
        <v>0</v>
      </c>
      <c r="BJ25" s="72">
        <f>SUMIF(db!$AH:$AH,$W25&amp;$AA25&amp;BJ$4,db!$AF:$AF)</f>
        <v>0</v>
      </c>
      <c r="BK25" s="70">
        <f>SUMIF(db!$AH:$AH,$W25&amp;$AA25&amp;BK$4,db!$AF:$AF)</f>
        <v>0</v>
      </c>
      <c r="BL25" s="72">
        <f>SUMIF(db!$AH:$AH,$W25&amp;$AA25&amp;BL$4,db!$AF:$AF)</f>
        <v>0</v>
      </c>
      <c r="BM25" s="70">
        <f>SUMIF(db!$AH:$AH,$W25&amp;$AA25&amp;BM$4,db!$AF:$AF)</f>
        <v>0</v>
      </c>
      <c r="BN25" s="72">
        <f>SUMIF(db!$AH:$AH,$W25&amp;$AA25&amp;BN$4,db!$AF:$AF)</f>
        <v>0</v>
      </c>
      <c r="BO25" s="70">
        <f>SUMIF(db!$AH:$AH,$W25&amp;$AA25&amp;BO$4,db!$AF:$AF)</f>
        <v>0</v>
      </c>
      <c r="BP25" s="72">
        <f>SUMIF(db!$AH:$AH,$W25&amp;$AA25&amp;BP$4,db!$AF:$AF)</f>
        <v>0</v>
      </c>
      <c r="BQ25" s="70">
        <f>SUMIF(db!$AH:$AH,$W25&amp;$AA25&amp;BQ$4,db!$AF:$AF)</f>
        <v>0</v>
      </c>
      <c r="BR25" s="72">
        <f>SUMIF(db!$AH:$AH,$W25&amp;$AA25&amp;BR$4,db!$AF:$AF)</f>
        <v>0</v>
      </c>
      <c r="BS25" s="70">
        <f>SUMIF(db!$AH:$AH,$W25&amp;$AA25&amp;BS$4,db!$AF:$AF)</f>
        <v>0</v>
      </c>
      <c r="BT25" s="72">
        <f>SUMIF(db!$AH:$AH,$W25&amp;$AA25&amp;BT$4,db!$AF:$AF)</f>
        <v>0</v>
      </c>
      <c r="BU25" s="70">
        <f>SUMIF(db!$AH:$AH,$W25&amp;$AA25&amp;BU$4,db!$AF:$AF)</f>
        <v>0</v>
      </c>
      <c r="BV25" s="72">
        <f>SUMIF(db!$AH:$AH,$W25&amp;$AA25&amp;BV$4,db!$AF:$AF)</f>
        <v>0</v>
      </c>
      <c r="BW25" s="70">
        <f>SUMIF(db!$AH:$AH,$W25&amp;$AA25&amp;BW$4,db!$AF:$AF)</f>
        <v>0</v>
      </c>
      <c r="BX25" s="72">
        <f>SUMIF(db!$AH:$AH,$W25&amp;$AA25&amp;BX$4,db!$AF:$AF)</f>
        <v>0</v>
      </c>
      <c r="BY25" s="70">
        <f>SUMIF(db!$AH:$AH,$W25&amp;$AA25&amp;BY$4,db!$AF:$AF)</f>
        <v>0</v>
      </c>
      <c r="BZ25" s="72">
        <f>SUMIF(db!$AH:$AH,$W25&amp;$AA25&amp;BZ$4,db!$AF:$AF)</f>
        <v>0</v>
      </c>
      <c r="CA25" s="70">
        <f>SUMIF(db!$AH:$AH,$W25&amp;$AA25&amp;CA$4,db!$AF:$AF)</f>
        <v>0</v>
      </c>
      <c r="CB25" s="72">
        <f>SUMIF(db!$AH:$AH,$W25&amp;$AA25&amp;CB$4,db!$AF:$AF)</f>
        <v>0</v>
      </c>
      <c r="CC25" s="70">
        <f>SUMIF(db!$AH:$AH,$W25&amp;$AA25&amp;CC$4,db!$AF:$AF)</f>
        <v>0</v>
      </c>
      <c r="CD25" s="72">
        <f>SUMIF(db!$AH:$AH,$W25&amp;$AA25&amp;CD$4,db!$AF:$AF)</f>
        <v>0</v>
      </c>
      <c r="CE25" s="70">
        <f>SUMIF(db!$AH:$AH,$W25&amp;$AA25&amp;CE$4,db!$AF:$AF)</f>
        <v>0</v>
      </c>
      <c r="CF25" s="72">
        <f>SUMIF(db!$AH:$AH,$W25&amp;$AA25&amp;CF$4,db!$AF:$AF)</f>
        <v>0</v>
      </c>
      <c r="CG25" s="70">
        <f>SUMIF(db!$AH:$AH,$W25&amp;$AA25&amp;CG$4,db!$AF:$AF)</f>
        <v>0</v>
      </c>
      <c r="CH25" s="72">
        <f>SUMIF(db!$AH:$AH,$W25&amp;$AA25&amp;CH$4,db!$AF:$AF)</f>
        <v>0</v>
      </c>
      <c r="CI25" s="70">
        <f>SUMIF(db!$AH:$AH,$W25&amp;$AA25&amp;CI$4,db!$AF:$AF)</f>
        <v>0</v>
      </c>
      <c r="CJ25" s="72">
        <f>SUMIF(db!$AH:$AH,$W25&amp;$AA25&amp;CJ$4,db!$AF:$AF)</f>
        <v>0</v>
      </c>
      <c r="CK25" s="70">
        <f>SUMIF(db!$AH:$AH,$W25&amp;$AA25&amp;CK$4,db!$AF:$AF)</f>
        <v>0</v>
      </c>
      <c r="CL25" s="72">
        <f>SUMIF(db!$AH:$AH,$W25&amp;$AA25&amp;CL$4,db!$AF:$AF)</f>
        <v>0</v>
      </c>
      <c r="CM25" s="70">
        <f>SUMIF(db!$AH:$AH,$W25&amp;$AA25&amp;CM$4,db!$AF:$AF)</f>
        <v>0</v>
      </c>
      <c r="CN25" s="72">
        <f>SUMIF(db!$AH:$AH,$W25&amp;$AA25&amp;CN$4,db!$AF:$AF)</f>
        <v>0</v>
      </c>
      <c r="CO25" s="70">
        <f>SUMIF(db!$AH:$AH,$W25&amp;$AA25&amp;CO$4,db!$AF:$AF)</f>
        <v>0</v>
      </c>
      <c r="CP25" s="72">
        <f>SUMIF(db!$AH:$AH,$W25&amp;$AA25&amp;CP$4,db!$AF:$AF)</f>
        <v>0</v>
      </c>
      <c r="CQ25" s="70">
        <f>SUMIF(db!$AH:$AH,$W25&amp;$AA25&amp;CQ$4,db!$AF:$AF)</f>
        <v>0</v>
      </c>
      <c r="CR25" s="72">
        <f>SUMIF(db!$AH:$AH,$W25&amp;$AA25&amp;CR$4,db!$AF:$AF)</f>
        <v>0</v>
      </c>
      <c r="CS25" s="70">
        <f>SUMIF(db!$AH:$AH,$W25&amp;$AA25&amp;CS$4,db!$AF:$AF)</f>
        <v>0</v>
      </c>
      <c r="CT25" s="72">
        <f>SUMIF(db!$AH:$AH,$W25&amp;$AA25&amp;CT$4,db!$AF:$AF)</f>
        <v>0</v>
      </c>
      <c r="CU25" s="70">
        <f>SUMIF(db!$AH:$AH,$W25&amp;$AA25&amp;CU$4,db!$AF:$AF)</f>
        <v>0</v>
      </c>
      <c r="CV25" s="72">
        <f>SUMIF(db!$AH:$AH,$W25&amp;$AA25&amp;CV$4,db!$AF:$AF)</f>
        <v>0</v>
      </c>
      <c r="CW25" s="70">
        <f>SUMIF(db!$AH:$AH,$W25&amp;$AA25&amp;CW$4,db!$AF:$AF)</f>
        <v>0</v>
      </c>
      <c r="CX25" s="72">
        <f>SUMIF(db!$AH:$AH,$W25&amp;$AA25&amp;CX$4,db!$AF:$AF)</f>
        <v>0</v>
      </c>
      <c r="CY25" s="70">
        <f>SUMIF(db!$AH:$AH,$W25&amp;$AA25&amp;CY$4,db!$AF:$AF)</f>
        <v>0</v>
      </c>
      <c r="CZ25" s="72">
        <f>SUMIF(db!$AH:$AH,$W25&amp;$AA25&amp;CZ$4,db!$AF:$AF)</f>
        <v>0</v>
      </c>
      <c r="DA25" s="70">
        <f>SUMIF(db!$AH:$AH,$W25&amp;$AA25&amp;DA$4,db!$AF:$AF)</f>
        <v>0</v>
      </c>
      <c r="DB25" s="72">
        <f>SUMIF(db!$AH:$AH,$W25&amp;$AA25&amp;DB$4,db!$AF:$AF)</f>
        <v>0</v>
      </c>
      <c r="DC25" s="70">
        <f>SUMIF(db!$AH:$AH,$W25&amp;$AA25&amp;DC$4,db!$AF:$AF)</f>
        <v>0</v>
      </c>
      <c r="DD25" s="72">
        <f>SUMIF(db!$AH:$AH,$W25&amp;$AA25&amp;DD$4,db!$AF:$AF)</f>
        <v>0</v>
      </c>
      <c r="DE25" s="70">
        <f>SUMIF(db!$AH:$AH,$W25&amp;$AA25&amp;DE$4,db!$AF:$AF)</f>
        <v>0</v>
      </c>
      <c r="DF25" s="72">
        <f>SUMIF(db!$AH:$AH,$W25&amp;$AA25&amp;DF$4,db!$AF:$AF)</f>
        <v>0</v>
      </c>
      <c r="DG25" s="70">
        <f>SUMIF(db!$AH:$AH,$W25&amp;$AA25&amp;DG$4,db!$AF:$AF)</f>
        <v>0</v>
      </c>
      <c r="DH25" s="72">
        <f>SUMIF(db!$AH:$AH,$W25&amp;$AA25&amp;DH$4,db!$AF:$AF)</f>
        <v>0</v>
      </c>
      <c r="DI25" s="70">
        <f>SUMIF(db!$AH:$AH,$W25&amp;$AA25&amp;DI$4,db!$AF:$AF)</f>
        <v>0</v>
      </c>
      <c r="DJ25" s="72">
        <f>SUMIF(db!$AH:$AH,$W25&amp;$AA25&amp;DJ$4,db!$AF:$AF)</f>
        <v>0</v>
      </c>
      <c r="DK25" s="70">
        <f>SUMIF(db!$AH:$AH,$W25&amp;$AA25&amp;DK$4,db!$AF:$AF)</f>
        <v>0</v>
      </c>
      <c r="DL25" s="72">
        <f>SUMIF(db!$AH:$AH,$W25&amp;$AA25&amp;DL$4,db!$AF:$AF)</f>
        <v>0</v>
      </c>
      <c r="DM25" s="70">
        <f>SUMIF(db!$AH:$AH,$W25&amp;$AA25&amp;DM$4,db!$AF:$AF)</f>
        <v>0</v>
      </c>
      <c r="DN25" s="72">
        <f>SUMIF(db!$AH:$AH,$W25&amp;$AA25&amp;DN$4,db!$AF:$AF)</f>
        <v>0</v>
      </c>
      <c r="DO25" s="70">
        <f>SUMIF(db!$AH:$AH,$W25&amp;$AA25&amp;DO$4,db!$AF:$AF)</f>
        <v>0</v>
      </c>
      <c r="DP25" s="72">
        <f>SUMIF(db!$AH:$AH,$W25&amp;$AA25&amp;DP$4,db!$AF:$AF)</f>
        <v>0</v>
      </c>
      <c r="DQ25" s="70">
        <f>SUMIF(db!$AH:$AH,$W25&amp;$AA25&amp;DQ$4,db!$AF:$AF)</f>
        <v>0</v>
      </c>
      <c r="DR25" s="72">
        <f>SUMIF(db!$AH:$AH,$W25&amp;$AA25&amp;DR$4,db!$AF:$AF)</f>
        <v>0</v>
      </c>
      <c r="DS25" s="70">
        <f>SUMIF(db!$AH:$AH,$W25&amp;$AA25&amp;DS$4,db!$AF:$AF)</f>
        <v>0</v>
      </c>
      <c r="DT25" s="72">
        <f>SUMIF(db!$AH:$AH,$W25&amp;$AA25&amp;DT$4,db!$AF:$AF)</f>
        <v>0</v>
      </c>
      <c r="DU25" s="70">
        <f>SUMIF(db!$AH:$AH,$W25&amp;$AA25&amp;DU$4,db!$AF:$AF)</f>
        <v>0</v>
      </c>
      <c r="DV25" s="72">
        <f>SUMIF(db!$AH:$AH,$W25&amp;$AA25&amp;DV$4,db!$AF:$AF)</f>
        <v>0</v>
      </c>
      <c r="DW25" s="70">
        <f>SUMIF(db!$AH:$AH,$W25&amp;$AA25&amp;DW$4,db!$AF:$AF)</f>
        <v>0</v>
      </c>
      <c r="DX25" s="72">
        <f>SUMIF(db!$AH:$AH,$W25&amp;$AA25&amp;DX$4,db!$AF:$AF)</f>
        <v>0</v>
      </c>
      <c r="DY25" s="70">
        <f>SUMIF(db!$AH:$AH,$W25&amp;$AA25&amp;DY$4,db!$AF:$AF)</f>
        <v>0</v>
      </c>
      <c r="DZ25" s="72">
        <f>SUMIF(db!$AH:$AH,$W25&amp;$AA25&amp;DZ$4,db!$AF:$AF)</f>
        <v>0</v>
      </c>
      <c r="EA25" s="70">
        <f>SUMIF(db!$AH:$AH,$W25&amp;$AA25&amp;EA$4,db!$AF:$AF)</f>
        <v>0</v>
      </c>
      <c r="EB25" s="72">
        <f>SUMIF(db!$AH:$AH,$W25&amp;$AA25&amp;EB$4,db!$AF:$AF)</f>
        <v>0</v>
      </c>
      <c r="EC25" s="70">
        <f>SUMIF(db!$AH:$AH,$W25&amp;$AA25&amp;EC$4,db!$AF:$AF)</f>
        <v>0</v>
      </c>
      <c r="ED25" s="72">
        <f>SUMIF(db!$AH:$AH,$W25&amp;$AA25&amp;ED$4,db!$AF:$AF)</f>
        <v>0</v>
      </c>
      <c r="EE25" s="70">
        <f>SUMIF(db!$AH:$AH,$W25&amp;$AA25&amp;EE$4,db!$AF:$AF)</f>
        <v>0</v>
      </c>
      <c r="EF25" s="72">
        <f>SUMIF(db!$AH:$AH,$W25&amp;$AA25&amp;EF$4,db!$AF:$AF)</f>
        <v>0</v>
      </c>
      <c r="EG25" s="70">
        <f>SUMIF(db!$AH:$AH,$W25&amp;$AA25&amp;EG$4,db!$AF:$AF)</f>
        <v>0</v>
      </c>
      <c r="EH25" s="72">
        <f>SUMIF(db!$AH:$AH,$W25&amp;$AA25&amp;EH$4,db!$AF:$AF)</f>
        <v>0</v>
      </c>
      <c r="EI25" s="70">
        <f>SUMIF(db!$AH:$AH,$W25&amp;$AA25&amp;EI$4,db!$AF:$AF)</f>
        <v>0</v>
      </c>
      <c r="EJ25" s="72">
        <f>SUMIF(db!$AH:$AH,$W25&amp;$AA25&amp;EJ$4,db!$AF:$AF)</f>
        <v>0</v>
      </c>
      <c r="EK25" s="70">
        <f>SUMIF(db!$AH:$AH,$W25&amp;$AA25&amp;EK$4,db!$AF:$AF)</f>
        <v>0</v>
      </c>
      <c r="EL25" s="72">
        <f>SUMIF(db!$AH:$AH,$W25&amp;$AA25&amp;EL$4,db!$AF:$AF)</f>
        <v>0</v>
      </c>
      <c r="EM25" s="70">
        <f>SUMIF(db!$AH:$AH,$W25&amp;$AA25&amp;EM$4,db!$AF:$AF)</f>
        <v>0</v>
      </c>
      <c r="EN25" s="72">
        <f>SUMIF(db!$AH:$AH,$W25&amp;$AA25&amp;EN$4,db!$AF:$AF)</f>
        <v>0</v>
      </c>
      <c r="EO25" s="70">
        <f>SUMIF(db!$AH:$AH,$W25&amp;$AA25&amp;EO$4,db!$AF:$AF)</f>
        <v>0</v>
      </c>
      <c r="EP25" s="72">
        <f>SUMIF(db!$AH:$AH,$W25&amp;$AA25&amp;EP$4,db!$AF:$AF)</f>
        <v>0</v>
      </c>
      <c r="EQ25" s="70">
        <f>SUMIF(db!$AH:$AH,$W25&amp;$AA25&amp;EQ$4,db!$AF:$AF)</f>
        <v>0</v>
      </c>
      <c r="ER25" s="72">
        <f>SUMIF(db!$AH:$AH,$W25&amp;$AA25&amp;ER$4,db!$AF:$AF)</f>
        <v>0</v>
      </c>
      <c r="ES25" s="70">
        <f>SUMIF(db!$AH:$AH,$W25&amp;$AA25&amp;ES$4,db!$AF:$AF)</f>
        <v>0</v>
      </c>
      <c r="ET25" s="72">
        <f>SUMIF(db!$AH:$AH,$W25&amp;$AA25&amp;ET$4,db!$AF:$AF)</f>
        <v>0</v>
      </c>
      <c r="EU25" s="70">
        <f>SUMIF(db!$AH:$AH,$W25&amp;$AA25&amp;EU$4,db!$AF:$AF)</f>
        <v>0</v>
      </c>
      <c r="EV25" s="72">
        <f>SUMIF(db!$AH:$AH,$W25&amp;$AA25&amp;EV$4,db!$AF:$AF)</f>
        <v>0</v>
      </c>
      <c r="EW25" s="70">
        <f>SUMIF(db!$AH:$AH,$W25&amp;$AA25&amp;EW$4,db!$AF:$AF)</f>
        <v>0</v>
      </c>
      <c r="EX25" s="72">
        <f>SUMIF(db!$AH:$AH,$W25&amp;$AA25&amp;EX$4,db!$AF:$AF)</f>
        <v>0</v>
      </c>
      <c r="EY25" s="70">
        <f>SUMIF(db!$AH:$AH,$W25&amp;$AA25&amp;EY$4,db!$AF:$AF)</f>
        <v>0</v>
      </c>
      <c r="EZ25" s="72">
        <f>SUMIF(db!$AH:$AH,$W25&amp;$AA25&amp;EZ$4,db!$AF:$AF)</f>
        <v>0</v>
      </c>
      <c r="FA25" s="70">
        <f>SUMIF(db!$AH:$AH,$W25&amp;$AA25&amp;FA$4,db!$AF:$AF)</f>
        <v>0</v>
      </c>
      <c r="FB25" s="72">
        <f>SUMIF(db!$AH:$AH,$W25&amp;$AA25&amp;FB$4,db!$AF:$AF)</f>
        <v>0</v>
      </c>
      <c r="FC25" s="70">
        <f>SUMIF(db!$AH:$AH,$W25&amp;$AA25&amp;FC$4,db!$AF:$AF)</f>
        <v>0</v>
      </c>
      <c r="FD25" s="72">
        <f>SUMIF(db!$AH:$AH,$W25&amp;$AA25&amp;FD$4,db!$AF:$AF)</f>
        <v>0</v>
      </c>
      <c r="FE25" s="70">
        <f>SUMIF(db!$AH:$AH,$W25&amp;$AA25&amp;FE$4,db!$AF:$AF)</f>
        <v>0</v>
      </c>
      <c r="FF25" s="72">
        <f>SUMIF(db!$AH:$AH,$W25&amp;$AA25&amp;FF$4,db!$AF:$AF)</f>
        <v>0</v>
      </c>
      <c r="FG25" s="70">
        <f>SUMIF(db!$AH:$AH,$W25&amp;$AA25&amp;FG$4,db!$AF:$AF)</f>
        <v>0</v>
      </c>
      <c r="FH25" s="72">
        <f>SUMIF(db!$AH:$AH,$W25&amp;$AA25&amp;FH$4,db!$AF:$AF)</f>
        <v>0</v>
      </c>
    </row>
    <row r="26" spans="22:164" ht="15.75" x14ac:dyDescent="0.25">
      <c r="V26" s="110">
        <f t="shared" ca="1" si="0"/>
        <v>46148</v>
      </c>
      <c r="W26" s="108" t="s">
        <v>116</v>
      </c>
      <c r="AA26" s="93" t="str">
        <f>Data!B7</f>
        <v>Meals And Entertainment</v>
      </c>
      <c r="AB26" s="105"/>
      <c r="AC26" s="106"/>
      <c r="AD26" s="105"/>
      <c r="AE26" s="107"/>
      <c r="AF26" s="69"/>
      <c r="AG26" s="71">
        <f>SUMIF(db!$AH:$AH,$W26&amp;$AA26&amp;AG$4,db!$AF:$AF)</f>
        <v>0</v>
      </c>
      <c r="AH26" s="73">
        <f>SUMIF(db!$AH:$AH,$W26&amp;$AA26&amp;AH$4,db!$AF:$AF)</f>
        <v>0</v>
      </c>
      <c r="AI26" s="71">
        <f>SUMIF(db!$AH:$AH,$W26&amp;$AA26&amp;AI$4,db!$AF:$AF)</f>
        <v>0</v>
      </c>
      <c r="AJ26" s="73">
        <f>SUMIF(db!$AH:$AH,$W26&amp;$AA26&amp;AJ$4,db!$AF:$AF)</f>
        <v>0</v>
      </c>
      <c r="AK26" s="71">
        <f>SUMIF(db!$AH:$AH,$W26&amp;$AA26&amp;AK$4,db!$AF:$AF)</f>
        <v>20</v>
      </c>
      <c r="AL26" s="73">
        <f>SUMIF(db!$AH:$AH,$W26&amp;$AA26&amp;AL$4,db!$AF:$AF)</f>
        <v>0</v>
      </c>
      <c r="AM26" s="71">
        <f>SUMIF(db!$AH:$AH,$W26&amp;$AA26&amp;AM$4,db!$AF:$AF)</f>
        <v>0</v>
      </c>
      <c r="AN26" s="73">
        <f>SUMIF(db!$AH:$AH,$W26&amp;$AA26&amp;AN$4,db!$AF:$AF)</f>
        <v>0</v>
      </c>
      <c r="AO26" s="71">
        <f>SUMIF(db!$AH:$AH,$W26&amp;$AA26&amp;AO$4,db!$AF:$AF)</f>
        <v>0</v>
      </c>
      <c r="AP26" s="73">
        <f>SUMIF(db!$AH:$AH,$W26&amp;$AA26&amp;AP$4,db!$AF:$AF)</f>
        <v>0</v>
      </c>
      <c r="AQ26" s="71">
        <f>SUMIF(db!$AH:$AH,$W26&amp;$AA26&amp;AQ$4,db!$AF:$AF)</f>
        <v>0</v>
      </c>
      <c r="AR26" s="73">
        <f>SUMIF(db!$AH:$AH,$W26&amp;$AA26&amp;AR$4,db!$AF:$AF)</f>
        <v>0</v>
      </c>
      <c r="AS26" s="71">
        <f>SUMIF(db!$AH:$AH,$W26&amp;$AA26&amp;AS$4,db!$AF:$AF)</f>
        <v>0</v>
      </c>
      <c r="AT26" s="73">
        <f>SUMIF(db!$AH:$AH,$W26&amp;$AA26&amp;AT$4,db!$AF:$AF)</f>
        <v>0</v>
      </c>
      <c r="AU26" s="71">
        <f>SUMIF(db!$AH:$AH,$W26&amp;$AA26&amp;AU$4,db!$AF:$AF)</f>
        <v>0</v>
      </c>
      <c r="AV26" s="73">
        <f>SUMIF(db!$AH:$AH,$W26&amp;$AA26&amp;AV$4,db!$AF:$AF)</f>
        <v>0</v>
      </c>
      <c r="AW26" s="71">
        <f>SUMIF(db!$AH:$AH,$W26&amp;$AA26&amp;AW$4,db!$AF:$AF)</f>
        <v>0</v>
      </c>
      <c r="AX26" s="73">
        <f>SUMIF(db!$AH:$AH,$W26&amp;$AA26&amp;AX$4,db!$AF:$AF)</f>
        <v>0</v>
      </c>
      <c r="AY26" s="71">
        <f>SUMIF(db!$AH:$AH,$W26&amp;$AA26&amp;AY$4,db!$AF:$AF)</f>
        <v>0</v>
      </c>
      <c r="AZ26" s="73">
        <f>SUMIF(db!$AH:$AH,$W26&amp;$AA26&amp;AZ$4,db!$AF:$AF)</f>
        <v>0</v>
      </c>
      <c r="BA26" s="71">
        <f>SUMIF(db!$AH:$AH,$W26&amp;$AA26&amp;BA$4,db!$AF:$AF)</f>
        <v>0</v>
      </c>
      <c r="BB26" s="73">
        <f>SUMIF(db!$AH:$AH,$W26&amp;$AA26&amp;BB$4,db!$AF:$AF)</f>
        <v>0</v>
      </c>
      <c r="BC26" s="71">
        <f>SUMIF(db!$AH:$AH,$W26&amp;$AA26&amp;BC$4,db!$AF:$AF)</f>
        <v>0</v>
      </c>
      <c r="BD26" s="73">
        <f>SUMIF(db!$AH:$AH,$W26&amp;$AA26&amp;BD$4,db!$AF:$AF)</f>
        <v>0</v>
      </c>
      <c r="BE26" s="71">
        <f>SUMIF(db!$AH:$AH,$W26&amp;$AA26&amp;BE$4,db!$AF:$AF)</f>
        <v>0</v>
      </c>
      <c r="BF26" s="73">
        <f>SUMIF(db!$AH:$AH,$W26&amp;$AA26&amp;BF$4,db!$AF:$AF)</f>
        <v>0</v>
      </c>
      <c r="BG26" s="71">
        <f>SUMIF(db!$AH:$AH,$W26&amp;$AA26&amp;BG$4,db!$AF:$AF)</f>
        <v>0</v>
      </c>
      <c r="BH26" s="73">
        <f>SUMIF(db!$AH:$AH,$W26&amp;$AA26&amp;BH$4,db!$AF:$AF)</f>
        <v>0</v>
      </c>
      <c r="BI26" s="71">
        <f>SUMIF(db!$AH:$AH,$W26&amp;$AA26&amp;BI$4,db!$AF:$AF)</f>
        <v>0</v>
      </c>
      <c r="BJ26" s="73">
        <f>SUMIF(db!$AH:$AH,$W26&amp;$AA26&amp;BJ$4,db!$AF:$AF)</f>
        <v>0</v>
      </c>
      <c r="BK26" s="71">
        <f>SUMIF(db!$AH:$AH,$W26&amp;$AA26&amp;BK$4,db!$AF:$AF)</f>
        <v>0</v>
      </c>
      <c r="BL26" s="73">
        <f>SUMIF(db!$AH:$AH,$W26&amp;$AA26&amp;BL$4,db!$AF:$AF)</f>
        <v>0</v>
      </c>
      <c r="BM26" s="71">
        <f>SUMIF(db!$AH:$AH,$W26&amp;$AA26&amp;BM$4,db!$AF:$AF)</f>
        <v>0</v>
      </c>
      <c r="BN26" s="73">
        <f>SUMIF(db!$AH:$AH,$W26&amp;$AA26&amp;BN$4,db!$AF:$AF)</f>
        <v>0</v>
      </c>
      <c r="BO26" s="71">
        <f>SUMIF(db!$AH:$AH,$W26&amp;$AA26&amp;BO$4,db!$AF:$AF)</f>
        <v>0</v>
      </c>
      <c r="BP26" s="73">
        <f>SUMIF(db!$AH:$AH,$W26&amp;$AA26&amp;BP$4,db!$AF:$AF)</f>
        <v>0</v>
      </c>
      <c r="BQ26" s="71">
        <f>SUMIF(db!$AH:$AH,$W26&amp;$AA26&amp;BQ$4,db!$AF:$AF)</f>
        <v>0</v>
      </c>
      <c r="BR26" s="73">
        <f>SUMIF(db!$AH:$AH,$W26&amp;$AA26&amp;BR$4,db!$AF:$AF)</f>
        <v>0</v>
      </c>
      <c r="BS26" s="71">
        <f>SUMIF(db!$AH:$AH,$W26&amp;$AA26&amp;BS$4,db!$AF:$AF)</f>
        <v>0</v>
      </c>
      <c r="BT26" s="73">
        <f>SUMIF(db!$AH:$AH,$W26&amp;$AA26&amp;BT$4,db!$AF:$AF)</f>
        <v>0</v>
      </c>
      <c r="BU26" s="71">
        <f>SUMIF(db!$AH:$AH,$W26&amp;$AA26&amp;BU$4,db!$AF:$AF)</f>
        <v>0</v>
      </c>
      <c r="BV26" s="73">
        <f>SUMIF(db!$AH:$AH,$W26&amp;$AA26&amp;BV$4,db!$AF:$AF)</f>
        <v>0</v>
      </c>
      <c r="BW26" s="71">
        <f>SUMIF(db!$AH:$AH,$W26&amp;$AA26&amp;BW$4,db!$AF:$AF)</f>
        <v>0</v>
      </c>
      <c r="BX26" s="73">
        <f>SUMIF(db!$AH:$AH,$W26&amp;$AA26&amp;BX$4,db!$AF:$AF)</f>
        <v>0</v>
      </c>
      <c r="BY26" s="71">
        <f>SUMIF(db!$AH:$AH,$W26&amp;$AA26&amp;BY$4,db!$AF:$AF)</f>
        <v>0</v>
      </c>
      <c r="BZ26" s="73">
        <f>SUMIF(db!$AH:$AH,$W26&amp;$AA26&amp;BZ$4,db!$AF:$AF)</f>
        <v>0</v>
      </c>
      <c r="CA26" s="71">
        <f>SUMIF(db!$AH:$AH,$W26&amp;$AA26&amp;CA$4,db!$AF:$AF)</f>
        <v>0</v>
      </c>
      <c r="CB26" s="73">
        <f>SUMIF(db!$AH:$AH,$W26&amp;$AA26&amp;CB$4,db!$AF:$AF)</f>
        <v>0</v>
      </c>
      <c r="CC26" s="71">
        <f>SUMIF(db!$AH:$AH,$W26&amp;$AA26&amp;CC$4,db!$AF:$AF)</f>
        <v>0</v>
      </c>
      <c r="CD26" s="73">
        <f>SUMIF(db!$AH:$AH,$W26&amp;$AA26&amp;CD$4,db!$AF:$AF)</f>
        <v>0</v>
      </c>
      <c r="CE26" s="71">
        <f>SUMIF(db!$AH:$AH,$W26&amp;$AA26&amp;CE$4,db!$AF:$AF)</f>
        <v>0</v>
      </c>
      <c r="CF26" s="73">
        <f>SUMIF(db!$AH:$AH,$W26&amp;$AA26&amp;CF$4,db!$AF:$AF)</f>
        <v>0</v>
      </c>
      <c r="CG26" s="71">
        <f>SUMIF(db!$AH:$AH,$W26&amp;$AA26&amp;CG$4,db!$AF:$AF)</f>
        <v>0</v>
      </c>
      <c r="CH26" s="73">
        <f>SUMIF(db!$AH:$AH,$W26&amp;$AA26&amp;CH$4,db!$AF:$AF)</f>
        <v>0</v>
      </c>
      <c r="CI26" s="71">
        <f>SUMIF(db!$AH:$AH,$W26&amp;$AA26&amp;CI$4,db!$AF:$AF)</f>
        <v>0</v>
      </c>
      <c r="CJ26" s="73">
        <f>SUMIF(db!$AH:$AH,$W26&amp;$AA26&amp;CJ$4,db!$AF:$AF)</f>
        <v>0</v>
      </c>
      <c r="CK26" s="71">
        <f>SUMIF(db!$AH:$AH,$W26&amp;$AA26&amp;CK$4,db!$AF:$AF)</f>
        <v>0</v>
      </c>
      <c r="CL26" s="73">
        <f>SUMIF(db!$AH:$AH,$W26&amp;$AA26&amp;CL$4,db!$AF:$AF)</f>
        <v>0</v>
      </c>
      <c r="CM26" s="71">
        <f>SUMIF(db!$AH:$AH,$W26&amp;$AA26&amp;CM$4,db!$AF:$AF)</f>
        <v>0</v>
      </c>
      <c r="CN26" s="73">
        <f>SUMIF(db!$AH:$AH,$W26&amp;$AA26&amp;CN$4,db!$AF:$AF)</f>
        <v>0</v>
      </c>
      <c r="CO26" s="71">
        <f>SUMIF(db!$AH:$AH,$W26&amp;$AA26&amp;CO$4,db!$AF:$AF)</f>
        <v>0</v>
      </c>
      <c r="CP26" s="73">
        <f>SUMIF(db!$AH:$AH,$W26&amp;$AA26&amp;CP$4,db!$AF:$AF)</f>
        <v>0</v>
      </c>
      <c r="CQ26" s="71">
        <f>SUMIF(db!$AH:$AH,$W26&amp;$AA26&amp;CQ$4,db!$AF:$AF)</f>
        <v>0</v>
      </c>
      <c r="CR26" s="73">
        <f>SUMIF(db!$AH:$AH,$W26&amp;$AA26&amp;CR$4,db!$AF:$AF)</f>
        <v>0</v>
      </c>
      <c r="CS26" s="71">
        <f>SUMIF(db!$AH:$AH,$W26&amp;$AA26&amp;CS$4,db!$AF:$AF)</f>
        <v>0</v>
      </c>
      <c r="CT26" s="73">
        <f>SUMIF(db!$AH:$AH,$W26&amp;$AA26&amp;CT$4,db!$AF:$AF)</f>
        <v>0</v>
      </c>
      <c r="CU26" s="71">
        <f>SUMIF(db!$AH:$AH,$W26&amp;$AA26&amp;CU$4,db!$AF:$AF)</f>
        <v>0</v>
      </c>
      <c r="CV26" s="73">
        <f>SUMIF(db!$AH:$AH,$W26&amp;$AA26&amp;CV$4,db!$AF:$AF)</f>
        <v>0</v>
      </c>
      <c r="CW26" s="71">
        <f>SUMIF(db!$AH:$AH,$W26&amp;$AA26&amp;CW$4,db!$AF:$AF)</f>
        <v>0</v>
      </c>
      <c r="CX26" s="73">
        <f>SUMIF(db!$AH:$AH,$W26&amp;$AA26&amp;CX$4,db!$AF:$AF)</f>
        <v>0</v>
      </c>
      <c r="CY26" s="71">
        <f>SUMIF(db!$AH:$AH,$W26&amp;$AA26&amp;CY$4,db!$AF:$AF)</f>
        <v>0</v>
      </c>
      <c r="CZ26" s="73">
        <f>SUMIF(db!$AH:$AH,$W26&amp;$AA26&amp;CZ$4,db!$AF:$AF)</f>
        <v>0</v>
      </c>
      <c r="DA26" s="71">
        <f>SUMIF(db!$AH:$AH,$W26&amp;$AA26&amp;DA$4,db!$AF:$AF)</f>
        <v>0</v>
      </c>
      <c r="DB26" s="73">
        <f>SUMIF(db!$AH:$AH,$W26&amp;$AA26&amp;DB$4,db!$AF:$AF)</f>
        <v>0</v>
      </c>
      <c r="DC26" s="71">
        <f>SUMIF(db!$AH:$AH,$W26&amp;$AA26&amp;DC$4,db!$AF:$AF)</f>
        <v>0</v>
      </c>
      <c r="DD26" s="73">
        <f>SUMIF(db!$AH:$AH,$W26&amp;$AA26&amp;DD$4,db!$AF:$AF)</f>
        <v>0</v>
      </c>
      <c r="DE26" s="71">
        <f>SUMIF(db!$AH:$AH,$W26&amp;$AA26&amp;DE$4,db!$AF:$AF)</f>
        <v>0</v>
      </c>
      <c r="DF26" s="73">
        <f>SUMIF(db!$AH:$AH,$W26&amp;$AA26&amp;DF$4,db!$AF:$AF)</f>
        <v>0</v>
      </c>
      <c r="DG26" s="71">
        <f>SUMIF(db!$AH:$AH,$W26&amp;$AA26&amp;DG$4,db!$AF:$AF)</f>
        <v>0</v>
      </c>
      <c r="DH26" s="73">
        <f>SUMIF(db!$AH:$AH,$W26&amp;$AA26&amp;DH$4,db!$AF:$AF)</f>
        <v>0</v>
      </c>
      <c r="DI26" s="71">
        <f>SUMIF(db!$AH:$AH,$W26&amp;$AA26&amp;DI$4,db!$AF:$AF)</f>
        <v>0</v>
      </c>
      <c r="DJ26" s="73">
        <f>SUMIF(db!$AH:$AH,$W26&amp;$AA26&amp;DJ$4,db!$AF:$AF)</f>
        <v>0</v>
      </c>
      <c r="DK26" s="71">
        <f>SUMIF(db!$AH:$AH,$W26&amp;$AA26&amp;DK$4,db!$AF:$AF)</f>
        <v>0</v>
      </c>
      <c r="DL26" s="73">
        <f>SUMIF(db!$AH:$AH,$W26&amp;$AA26&amp;DL$4,db!$AF:$AF)</f>
        <v>0</v>
      </c>
      <c r="DM26" s="71">
        <f>SUMIF(db!$AH:$AH,$W26&amp;$AA26&amp;DM$4,db!$AF:$AF)</f>
        <v>0</v>
      </c>
      <c r="DN26" s="73">
        <f>SUMIF(db!$AH:$AH,$W26&amp;$AA26&amp;DN$4,db!$AF:$AF)</f>
        <v>0</v>
      </c>
      <c r="DO26" s="71">
        <f>SUMIF(db!$AH:$AH,$W26&amp;$AA26&amp;DO$4,db!$AF:$AF)</f>
        <v>0</v>
      </c>
      <c r="DP26" s="73">
        <f>SUMIF(db!$AH:$AH,$W26&amp;$AA26&amp;DP$4,db!$AF:$AF)</f>
        <v>0</v>
      </c>
      <c r="DQ26" s="71">
        <f>SUMIF(db!$AH:$AH,$W26&amp;$AA26&amp;DQ$4,db!$AF:$AF)</f>
        <v>0</v>
      </c>
      <c r="DR26" s="73">
        <f>SUMIF(db!$AH:$AH,$W26&amp;$AA26&amp;DR$4,db!$AF:$AF)</f>
        <v>0</v>
      </c>
      <c r="DS26" s="71">
        <f>SUMIF(db!$AH:$AH,$W26&amp;$AA26&amp;DS$4,db!$AF:$AF)</f>
        <v>0</v>
      </c>
      <c r="DT26" s="73">
        <f>SUMIF(db!$AH:$AH,$W26&amp;$AA26&amp;DT$4,db!$AF:$AF)</f>
        <v>0</v>
      </c>
      <c r="DU26" s="71">
        <f>SUMIF(db!$AH:$AH,$W26&amp;$AA26&amp;DU$4,db!$AF:$AF)</f>
        <v>0</v>
      </c>
      <c r="DV26" s="73">
        <f>SUMIF(db!$AH:$AH,$W26&amp;$AA26&amp;DV$4,db!$AF:$AF)</f>
        <v>0</v>
      </c>
      <c r="DW26" s="71">
        <f>SUMIF(db!$AH:$AH,$W26&amp;$AA26&amp;DW$4,db!$AF:$AF)</f>
        <v>0</v>
      </c>
      <c r="DX26" s="73">
        <f>SUMIF(db!$AH:$AH,$W26&amp;$AA26&amp;DX$4,db!$AF:$AF)</f>
        <v>0</v>
      </c>
      <c r="DY26" s="71">
        <f>SUMIF(db!$AH:$AH,$W26&amp;$AA26&amp;DY$4,db!$AF:$AF)</f>
        <v>0</v>
      </c>
      <c r="DZ26" s="73">
        <f>SUMIF(db!$AH:$AH,$W26&amp;$AA26&amp;DZ$4,db!$AF:$AF)</f>
        <v>0</v>
      </c>
      <c r="EA26" s="71">
        <f>SUMIF(db!$AH:$AH,$W26&amp;$AA26&amp;EA$4,db!$AF:$AF)</f>
        <v>0</v>
      </c>
      <c r="EB26" s="73">
        <f>SUMIF(db!$AH:$AH,$W26&amp;$AA26&amp;EB$4,db!$AF:$AF)</f>
        <v>0</v>
      </c>
      <c r="EC26" s="71">
        <f>SUMIF(db!$AH:$AH,$W26&amp;$AA26&amp;EC$4,db!$AF:$AF)</f>
        <v>0</v>
      </c>
      <c r="ED26" s="73">
        <f>SUMIF(db!$AH:$AH,$W26&amp;$AA26&amp;ED$4,db!$AF:$AF)</f>
        <v>0</v>
      </c>
      <c r="EE26" s="71">
        <f>SUMIF(db!$AH:$AH,$W26&amp;$AA26&amp;EE$4,db!$AF:$AF)</f>
        <v>0</v>
      </c>
      <c r="EF26" s="73">
        <f>SUMIF(db!$AH:$AH,$W26&amp;$AA26&amp;EF$4,db!$AF:$AF)</f>
        <v>0</v>
      </c>
      <c r="EG26" s="71">
        <f>SUMIF(db!$AH:$AH,$W26&amp;$AA26&amp;EG$4,db!$AF:$AF)</f>
        <v>0</v>
      </c>
      <c r="EH26" s="73">
        <f>SUMIF(db!$AH:$AH,$W26&amp;$AA26&amp;EH$4,db!$AF:$AF)</f>
        <v>0</v>
      </c>
      <c r="EI26" s="71">
        <f>SUMIF(db!$AH:$AH,$W26&amp;$AA26&amp;EI$4,db!$AF:$AF)</f>
        <v>0</v>
      </c>
      <c r="EJ26" s="73">
        <f>SUMIF(db!$AH:$AH,$W26&amp;$AA26&amp;EJ$4,db!$AF:$AF)</f>
        <v>0</v>
      </c>
      <c r="EK26" s="71">
        <f>SUMIF(db!$AH:$AH,$W26&amp;$AA26&amp;EK$4,db!$AF:$AF)</f>
        <v>0</v>
      </c>
      <c r="EL26" s="73">
        <f>SUMIF(db!$AH:$AH,$W26&amp;$AA26&amp;EL$4,db!$AF:$AF)</f>
        <v>0</v>
      </c>
      <c r="EM26" s="71">
        <f>SUMIF(db!$AH:$AH,$W26&amp;$AA26&amp;EM$4,db!$AF:$AF)</f>
        <v>0</v>
      </c>
      <c r="EN26" s="73">
        <f>SUMIF(db!$AH:$AH,$W26&amp;$AA26&amp;EN$4,db!$AF:$AF)</f>
        <v>0</v>
      </c>
      <c r="EO26" s="71">
        <f>SUMIF(db!$AH:$AH,$W26&amp;$AA26&amp;EO$4,db!$AF:$AF)</f>
        <v>0</v>
      </c>
      <c r="EP26" s="73">
        <f>SUMIF(db!$AH:$AH,$W26&amp;$AA26&amp;EP$4,db!$AF:$AF)</f>
        <v>0</v>
      </c>
      <c r="EQ26" s="71">
        <f>SUMIF(db!$AH:$AH,$W26&amp;$AA26&amp;EQ$4,db!$AF:$AF)</f>
        <v>0</v>
      </c>
      <c r="ER26" s="73">
        <f>SUMIF(db!$AH:$AH,$W26&amp;$AA26&amp;ER$4,db!$AF:$AF)</f>
        <v>0</v>
      </c>
      <c r="ES26" s="71">
        <f>SUMIF(db!$AH:$AH,$W26&amp;$AA26&amp;ES$4,db!$AF:$AF)</f>
        <v>0</v>
      </c>
      <c r="ET26" s="73">
        <f>SUMIF(db!$AH:$AH,$W26&amp;$AA26&amp;ET$4,db!$AF:$AF)</f>
        <v>0</v>
      </c>
      <c r="EU26" s="71">
        <f>SUMIF(db!$AH:$AH,$W26&amp;$AA26&amp;EU$4,db!$AF:$AF)</f>
        <v>0</v>
      </c>
      <c r="EV26" s="73">
        <f>SUMIF(db!$AH:$AH,$W26&amp;$AA26&amp;EV$4,db!$AF:$AF)</f>
        <v>0</v>
      </c>
      <c r="EW26" s="71">
        <f>SUMIF(db!$AH:$AH,$W26&amp;$AA26&amp;EW$4,db!$AF:$AF)</f>
        <v>0</v>
      </c>
      <c r="EX26" s="73">
        <f>SUMIF(db!$AH:$AH,$W26&amp;$AA26&amp;EX$4,db!$AF:$AF)</f>
        <v>0</v>
      </c>
      <c r="EY26" s="71">
        <f>SUMIF(db!$AH:$AH,$W26&amp;$AA26&amp;EY$4,db!$AF:$AF)</f>
        <v>0</v>
      </c>
      <c r="EZ26" s="73">
        <f>SUMIF(db!$AH:$AH,$W26&amp;$AA26&amp;EZ$4,db!$AF:$AF)</f>
        <v>0</v>
      </c>
      <c r="FA26" s="71">
        <f>SUMIF(db!$AH:$AH,$W26&amp;$AA26&amp;FA$4,db!$AF:$AF)</f>
        <v>0</v>
      </c>
      <c r="FB26" s="73">
        <f>SUMIF(db!$AH:$AH,$W26&amp;$AA26&amp;FB$4,db!$AF:$AF)</f>
        <v>0</v>
      </c>
      <c r="FC26" s="71">
        <f>SUMIF(db!$AH:$AH,$W26&amp;$AA26&amp;FC$4,db!$AF:$AF)</f>
        <v>0</v>
      </c>
      <c r="FD26" s="73">
        <f>SUMIF(db!$AH:$AH,$W26&amp;$AA26&amp;FD$4,db!$AF:$AF)</f>
        <v>0</v>
      </c>
      <c r="FE26" s="71">
        <f>SUMIF(db!$AH:$AH,$W26&amp;$AA26&amp;FE$4,db!$AF:$AF)</f>
        <v>0</v>
      </c>
      <c r="FF26" s="73">
        <f>SUMIF(db!$AH:$AH,$W26&amp;$AA26&amp;FF$4,db!$AF:$AF)</f>
        <v>0</v>
      </c>
      <c r="FG26" s="71">
        <f>SUMIF(db!$AH:$AH,$W26&amp;$AA26&amp;FG$4,db!$AF:$AF)</f>
        <v>0</v>
      </c>
      <c r="FH26" s="73">
        <f>SUMIF(db!$AH:$AH,$W26&amp;$AA26&amp;FH$4,db!$AF:$AF)</f>
        <v>0</v>
      </c>
    </row>
    <row r="27" spans="22:164" ht="15.75" x14ac:dyDescent="0.25">
      <c r="V27" s="110">
        <f t="shared" ca="1" si="0"/>
        <v>46148</v>
      </c>
      <c r="W27" s="108" t="s">
        <v>116</v>
      </c>
      <c r="AA27" s="93" t="str">
        <f>Data!B8</f>
        <v>Annual Meeting</v>
      </c>
      <c r="AB27" s="102"/>
      <c r="AC27" s="104"/>
      <c r="AD27" s="102"/>
      <c r="AE27" s="104"/>
      <c r="AF27" s="69"/>
      <c r="AG27" s="70">
        <f>SUMIF(db!$AH:$AH,$W27&amp;$AA27&amp;AG$4,db!$AF:$AF)</f>
        <v>0</v>
      </c>
      <c r="AH27" s="72">
        <f>SUMIF(db!$AH:$AH,$W27&amp;$AA27&amp;AH$4,db!$AF:$AF)</f>
        <v>0</v>
      </c>
      <c r="AI27" s="70">
        <f>SUMIF(db!$AH:$AH,$W27&amp;$AA27&amp;AI$4,db!$AF:$AF)</f>
        <v>0</v>
      </c>
      <c r="AJ27" s="72">
        <f>SUMIF(db!$AH:$AH,$W27&amp;$AA27&amp;AJ$4,db!$AF:$AF)</f>
        <v>0</v>
      </c>
      <c r="AK27" s="70">
        <f>SUMIF(db!$AH:$AH,$W27&amp;$AA27&amp;AK$4,db!$AF:$AF)</f>
        <v>0</v>
      </c>
      <c r="AL27" s="72">
        <f>SUMIF(db!$AH:$AH,$W27&amp;$AA27&amp;AL$4,db!$AF:$AF)</f>
        <v>0</v>
      </c>
      <c r="AM27" s="70">
        <f>SUMIF(db!$AH:$AH,$W27&amp;$AA27&amp;AM$4,db!$AF:$AF)</f>
        <v>0</v>
      </c>
      <c r="AN27" s="72">
        <f>SUMIF(db!$AH:$AH,$W27&amp;$AA27&amp;AN$4,db!$AF:$AF)</f>
        <v>0</v>
      </c>
      <c r="AO27" s="70">
        <f>SUMIF(db!$AH:$AH,$W27&amp;$AA27&amp;AO$4,db!$AF:$AF)</f>
        <v>0</v>
      </c>
      <c r="AP27" s="72">
        <f>SUMIF(db!$AH:$AH,$W27&amp;$AA27&amp;AP$4,db!$AF:$AF)</f>
        <v>0</v>
      </c>
      <c r="AQ27" s="70">
        <f>SUMIF(db!$AH:$AH,$W27&amp;$AA27&amp;AQ$4,db!$AF:$AF)</f>
        <v>0</v>
      </c>
      <c r="AR27" s="72">
        <f>SUMIF(db!$AH:$AH,$W27&amp;$AA27&amp;AR$4,db!$AF:$AF)</f>
        <v>0</v>
      </c>
      <c r="AS27" s="70">
        <f>SUMIF(db!$AH:$AH,$W27&amp;$AA27&amp;AS$4,db!$AF:$AF)</f>
        <v>0</v>
      </c>
      <c r="AT27" s="72">
        <f>SUMIF(db!$AH:$AH,$W27&amp;$AA27&amp;AT$4,db!$AF:$AF)</f>
        <v>0</v>
      </c>
      <c r="AU27" s="70">
        <f>SUMIF(db!$AH:$AH,$W27&amp;$AA27&amp;AU$4,db!$AF:$AF)</f>
        <v>0</v>
      </c>
      <c r="AV27" s="72">
        <f>SUMIF(db!$AH:$AH,$W27&amp;$AA27&amp;AV$4,db!$AF:$AF)</f>
        <v>0</v>
      </c>
      <c r="AW27" s="70">
        <f>SUMIF(db!$AH:$AH,$W27&amp;$AA27&amp;AW$4,db!$AF:$AF)</f>
        <v>0</v>
      </c>
      <c r="AX27" s="72">
        <f>SUMIF(db!$AH:$AH,$W27&amp;$AA27&amp;AX$4,db!$AF:$AF)</f>
        <v>0</v>
      </c>
      <c r="AY27" s="70">
        <f>SUMIF(db!$AH:$AH,$W27&amp;$AA27&amp;AY$4,db!$AF:$AF)</f>
        <v>0</v>
      </c>
      <c r="AZ27" s="72">
        <f>SUMIF(db!$AH:$AH,$W27&amp;$AA27&amp;AZ$4,db!$AF:$AF)</f>
        <v>0</v>
      </c>
      <c r="BA27" s="70">
        <f>SUMIF(db!$AH:$AH,$W27&amp;$AA27&amp;BA$4,db!$AF:$AF)</f>
        <v>0</v>
      </c>
      <c r="BB27" s="72">
        <f>SUMIF(db!$AH:$AH,$W27&amp;$AA27&amp;BB$4,db!$AF:$AF)</f>
        <v>0</v>
      </c>
      <c r="BC27" s="70">
        <f>SUMIF(db!$AH:$AH,$W27&amp;$AA27&amp;BC$4,db!$AF:$AF)</f>
        <v>0</v>
      </c>
      <c r="BD27" s="72">
        <f>SUMIF(db!$AH:$AH,$W27&amp;$AA27&amp;BD$4,db!$AF:$AF)</f>
        <v>0</v>
      </c>
      <c r="BE27" s="70">
        <f>SUMIF(db!$AH:$AH,$W27&amp;$AA27&amp;BE$4,db!$AF:$AF)</f>
        <v>0</v>
      </c>
      <c r="BF27" s="72">
        <f>SUMIF(db!$AH:$AH,$W27&amp;$AA27&amp;BF$4,db!$AF:$AF)</f>
        <v>0</v>
      </c>
      <c r="BG27" s="70">
        <f>SUMIF(db!$AH:$AH,$W27&amp;$AA27&amp;BG$4,db!$AF:$AF)</f>
        <v>0</v>
      </c>
      <c r="BH27" s="72">
        <f>SUMIF(db!$AH:$AH,$W27&amp;$AA27&amp;BH$4,db!$AF:$AF)</f>
        <v>0</v>
      </c>
      <c r="BI27" s="70">
        <f>SUMIF(db!$AH:$AH,$W27&amp;$AA27&amp;BI$4,db!$AF:$AF)</f>
        <v>0</v>
      </c>
      <c r="BJ27" s="72">
        <f>SUMIF(db!$AH:$AH,$W27&amp;$AA27&amp;BJ$4,db!$AF:$AF)</f>
        <v>0</v>
      </c>
      <c r="BK27" s="70">
        <f>SUMIF(db!$AH:$AH,$W27&amp;$AA27&amp;BK$4,db!$AF:$AF)</f>
        <v>0</v>
      </c>
      <c r="BL27" s="72">
        <f>SUMIF(db!$AH:$AH,$W27&amp;$AA27&amp;BL$4,db!$AF:$AF)</f>
        <v>0</v>
      </c>
      <c r="BM27" s="70">
        <f>SUMIF(db!$AH:$AH,$W27&amp;$AA27&amp;BM$4,db!$AF:$AF)</f>
        <v>0</v>
      </c>
      <c r="BN27" s="72">
        <f>SUMIF(db!$AH:$AH,$W27&amp;$AA27&amp;BN$4,db!$AF:$AF)</f>
        <v>0</v>
      </c>
      <c r="BO27" s="70">
        <f>SUMIF(db!$AH:$AH,$W27&amp;$AA27&amp;BO$4,db!$AF:$AF)</f>
        <v>0</v>
      </c>
      <c r="BP27" s="72">
        <f>SUMIF(db!$AH:$AH,$W27&amp;$AA27&amp;BP$4,db!$AF:$AF)</f>
        <v>0</v>
      </c>
      <c r="BQ27" s="70">
        <f>SUMIF(db!$AH:$AH,$W27&amp;$AA27&amp;BQ$4,db!$AF:$AF)</f>
        <v>0</v>
      </c>
      <c r="BR27" s="72">
        <f>SUMIF(db!$AH:$AH,$W27&amp;$AA27&amp;BR$4,db!$AF:$AF)</f>
        <v>0</v>
      </c>
      <c r="BS27" s="70">
        <f>SUMIF(db!$AH:$AH,$W27&amp;$AA27&amp;BS$4,db!$AF:$AF)</f>
        <v>0</v>
      </c>
      <c r="BT27" s="72">
        <f>SUMIF(db!$AH:$AH,$W27&amp;$AA27&amp;BT$4,db!$AF:$AF)</f>
        <v>0</v>
      </c>
      <c r="BU27" s="70">
        <f>SUMIF(db!$AH:$AH,$W27&amp;$AA27&amp;BU$4,db!$AF:$AF)</f>
        <v>0</v>
      </c>
      <c r="BV27" s="72">
        <f>SUMIF(db!$AH:$AH,$W27&amp;$AA27&amp;BV$4,db!$AF:$AF)</f>
        <v>0</v>
      </c>
      <c r="BW27" s="70">
        <f>SUMIF(db!$AH:$AH,$W27&amp;$AA27&amp;BW$4,db!$AF:$AF)</f>
        <v>0</v>
      </c>
      <c r="BX27" s="72">
        <f>SUMIF(db!$AH:$AH,$W27&amp;$AA27&amp;BX$4,db!$AF:$AF)</f>
        <v>0</v>
      </c>
      <c r="BY27" s="70">
        <f>SUMIF(db!$AH:$AH,$W27&amp;$AA27&amp;BY$4,db!$AF:$AF)</f>
        <v>0</v>
      </c>
      <c r="BZ27" s="72">
        <f>SUMIF(db!$AH:$AH,$W27&amp;$AA27&amp;BZ$4,db!$AF:$AF)</f>
        <v>0</v>
      </c>
      <c r="CA27" s="70">
        <f>SUMIF(db!$AH:$AH,$W27&amp;$AA27&amp;CA$4,db!$AF:$AF)</f>
        <v>0</v>
      </c>
      <c r="CB27" s="72">
        <f>SUMIF(db!$AH:$AH,$W27&amp;$AA27&amp;CB$4,db!$AF:$AF)</f>
        <v>0</v>
      </c>
      <c r="CC27" s="70">
        <f>SUMIF(db!$AH:$AH,$W27&amp;$AA27&amp;CC$4,db!$AF:$AF)</f>
        <v>0</v>
      </c>
      <c r="CD27" s="72">
        <f>SUMIF(db!$AH:$AH,$W27&amp;$AA27&amp;CD$4,db!$AF:$AF)</f>
        <v>0</v>
      </c>
      <c r="CE27" s="70">
        <f>SUMIF(db!$AH:$AH,$W27&amp;$AA27&amp;CE$4,db!$AF:$AF)</f>
        <v>0</v>
      </c>
      <c r="CF27" s="72">
        <f>SUMIF(db!$AH:$AH,$W27&amp;$AA27&amp;CF$4,db!$AF:$AF)</f>
        <v>0</v>
      </c>
      <c r="CG27" s="70">
        <f>SUMIF(db!$AH:$AH,$W27&amp;$AA27&amp;CG$4,db!$AF:$AF)</f>
        <v>0</v>
      </c>
      <c r="CH27" s="72">
        <f>SUMIF(db!$AH:$AH,$W27&amp;$AA27&amp;CH$4,db!$AF:$AF)</f>
        <v>0</v>
      </c>
      <c r="CI27" s="70">
        <f>SUMIF(db!$AH:$AH,$W27&amp;$AA27&amp;CI$4,db!$AF:$AF)</f>
        <v>0</v>
      </c>
      <c r="CJ27" s="72">
        <f>SUMIF(db!$AH:$AH,$W27&amp;$AA27&amp;CJ$4,db!$AF:$AF)</f>
        <v>0</v>
      </c>
      <c r="CK27" s="70">
        <f>SUMIF(db!$AH:$AH,$W27&amp;$AA27&amp;CK$4,db!$AF:$AF)</f>
        <v>0</v>
      </c>
      <c r="CL27" s="72">
        <f>SUMIF(db!$AH:$AH,$W27&amp;$AA27&amp;CL$4,db!$AF:$AF)</f>
        <v>0</v>
      </c>
      <c r="CM27" s="70">
        <f>SUMIF(db!$AH:$AH,$W27&amp;$AA27&amp;CM$4,db!$AF:$AF)</f>
        <v>0</v>
      </c>
      <c r="CN27" s="72">
        <f>SUMIF(db!$AH:$AH,$W27&amp;$AA27&amp;CN$4,db!$AF:$AF)</f>
        <v>0</v>
      </c>
      <c r="CO27" s="70">
        <f>SUMIF(db!$AH:$AH,$W27&amp;$AA27&amp;CO$4,db!$AF:$AF)</f>
        <v>0</v>
      </c>
      <c r="CP27" s="72">
        <f>SUMIF(db!$AH:$AH,$W27&amp;$AA27&amp;CP$4,db!$AF:$AF)</f>
        <v>0</v>
      </c>
      <c r="CQ27" s="70">
        <f>SUMIF(db!$AH:$AH,$W27&amp;$AA27&amp;CQ$4,db!$AF:$AF)</f>
        <v>0</v>
      </c>
      <c r="CR27" s="72">
        <f>SUMIF(db!$AH:$AH,$W27&amp;$AA27&amp;CR$4,db!$AF:$AF)</f>
        <v>0</v>
      </c>
      <c r="CS27" s="70">
        <f>SUMIF(db!$AH:$AH,$W27&amp;$AA27&amp;CS$4,db!$AF:$AF)</f>
        <v>0</v>
      </c>
      <c r="CT27" s="72">
        <f>SUMIF(db!$AH:$AH,$W27&amp;$AA27&amp;CT$4,db!$AF:$AF)</f>
        <v>0</v>
      </c>
      <c r="CU27" s="70">
        <f>SUMIF(db!$AH:$AH,$W27&amp;$AA27&amp;CU$4,db!$AF:$AF)</f>
        <v>0</v>
      </c>
      <c r="CV27" s="72">
        <f>SUMIF(db!$AH:$AH,$W27&amp;$AA27&amp;CV$4,db!$AF:$AF)</f>
        <v>0</v>
      </c>
      <c r="CW27" s="70">
        <f>SUMIF(db!$AH:$AH,$W27&amp;$AA27&amp;CW$4,db!$AF:$AF)</f>
        <v>0</v>
      </c>
      <c r="CX27" s="72">
        <f>SUMIF(db!$AH:$AH,$W27&amp;$AA27&amp;CX$4,db!$AF:$AF)</f>
        <v>0</v>
      </c>
      <c r="CY27" s="70">
        <f>SUMIF(db!$AH:$AH,$W27&amp;$AA27&amp;CY$4,db!$AF:$AF)</f>
        <v>0</v>
      </c>
      <c r="CZ27" s="72">
        <f>SUMIF(db!$AH:$AH,$W27&amp;$AA27&amp;CZ$4,db!$AF:$AF)</f>
        <v>0</v>
      </c>
      <c r="DA27" s="70">
        <f>SUMIF(db!$AH:$AH,$W27&amp;$AA27&amp;DA$4,db!$AF:$AF)</f>
        <v>0</v>
      </c>
      <c r="DB27" s="72">
        <f>SUMIF(db!$AH:$AH,$W27&amp;$AA27&amp;DB$4,db!$AF:$AF)</f>
        <v>0</v>
      </c>
      <c r="DC27" s="70">
        <f>SUMIF(db!$AH:$AH,$W27&amp;$AA27&amp;DC$4,db!$AF:$AF)</f>
        <v>0</v>
      </c>
      <c r="DD27" s="72">
        <f>SUMIF(db!$AH:$AH,$W27&amp;$AA27&amp;DD$4,db!$AF:$AF)</f>
        <v>0</v>
      </c>
      <c r="DE27" s="70">
        <f>SUMIF(db!$AH:$AH,$W27&amp;$AA27&amp;DE$4,db!$AF:$AF)</f>
        <v>0</v>
      </c>
      <c r="DF27" s="72">
        <f>SUMIF(db!$AH:$AH,$W27&amp;$AA27&amp;DF$4,db!$AF:$AF)</f>
        <v>0</v>
      </c>
      <c r="DG27" s="70">
        <f>SUMIF(db!$AH:$AH,$W27&amp;$AA27&amp;DG$4,db!$AF:$AF)</f>
        <v>0</v>
      </c>
      <c r="DH27" s="72">
        <f>SUMIF(db!$AH:$AH,$W27&amp;$AA27&amp;DH$4,db!$AF:$AF)</f>
        <v>0</v>
      </c>
      <c r="DI27" s="70">
        <f>SUMIF(db!$AH:$AH,$W27&amp;$AA27&amp;DI$4,db!$AF:$AF)</f>
        <v>0</v>
      </c>
      <c r="DJ27" s="72">
        <f>SUMIF(db!$AH:$AH,$W27&amp;$AA27&amp;DJ$4,db!$AF:$AF)</f>
        <v>0</v>
      </c>
      <c r="DK27" s="70">
        <f>SUMIF(db!$AH:$AH,$W27&amp;$AA27&amp;DK$4,db!$AF:$AF)</f>
        <v>0</v>
      </c>
      <c r="DL27" s="72">
        <f>SUMIF(db!$AH:$AH,$W27&amp;$AA27&amp;DL$4,db!$AF:$AF)</f>
        <v>0</v>
      </c>
      <c r="DM27" s="70">
        <f>SUMIF(db!$AH:$AH,$W27&amp;$AA27&amp;DM$4,db!$AF:$AF)</f>
        <v>0</v>
      </c>
      <c r="DN27" s="72">
        <f>SUMIF(db!$AH:$AH,$W27&amp;$AA27&amp;DN$4,db!$AF:$AF)</f>
        <v>0</v>
      </c>
      <c r="DO27" s="70">
        <f>SUMIF(db!$AH:$AH,$W27&amp;$AA27&amp;DO$4,db!$AF:$AF)</f>
        <v>0</v>
      </c>
      <c r="DP27" s="72">
        <f>SUMIF(db!$AH:$AH,$W27&amp;$AA27&amp;DP$4,db!$AF:$AF)</f>
        <v>0</v>
      </c>
      <c r="DQ27" s="70">
        <f>SUMIF(db!$AH:$AH,$W27&amp;$AA27&amp;DQ$4,db!$AF:$AF)</f>
        <v>0</v>
      </c>
      <c r="DR27" s="72">
        <f>SUMIF(db!$AH:$AH,$W27&amp;$AA27&amp;DR$4,db!$AF:$AF)</f>
        <v>0</v>
      </c>
      <c r="DS27" s="70">
        <f>SUMIF(db!$AH:$AH,$W27&amp;$AA27&amp;DS$4,db!$AF:$AF)</f>
        <v>0</v>
      </c>
      <c r="DT27" s="72">
        <f>SUMIF(db!$AH:$AH,$W27&amp;$AA27&amp;DT$4,db!$AF:$AF)</f>
        <v>0</v>
      </c>
      <c r="DU27" s="70">
        <f>SUMIF(db!$AH:$AH,$W27&amp;$AA27&amp;DU$4,db!$AF:$AF)</f>
        <v>0</v>
      </c>
      <c r="DV27" s="72">
        <f>SUMIF(db!$AH:$AH,$W27&amp;$AA27&amp;DV$4,db!$AF:$AF)</f>
        <v>0</v>
      </c>
      <c r="DW27" s="70">
        <f>SUMIF(db!$AH:$AH,$W27&amp;$AA27&amp;DW$4,db!$AF:$AF)</f>
        <v>0</v>
      </c>
      <c r="DX27" s="72">
        <f>SUMIF(db!$AH:$AH,$W27&amp;$AA27&amp;DX$4,db!$AF:$AF)</f>
        <v>0</v>
      </c>
      <c r="DY27" s="70">
        <f>SUMIF(db!$AH:$AH,$W27&amp;$AA27&amp;DY$4,db!$AF:$AF)</f>
        <v>0</v>
      </c>
      <c r="DZ27" s="72">
        <f>SUMIF(db!$AH:$AH,$W27&amp;$AA27&amp;DZ$4,db!$AF:$AF)</f>
        <v>0</v>
      </c>
      <c r="EA27" s="70">
        <f>SUMIF(db!$AH:$AH,$W27&amp;$AA27&amp;EA$4,db!$AF:$AF)</f>
        <v>0</v>
      </c>
      <c r="EB27" s="72">
        <f>SUMIF(db!$AH:$AH,$W27&amp;$AA27&amp;EB$4,db!$AF:$AF)</f>
        <v>0</v>
      </c>
      <c r="EC27" s="70">
        <f>SUMIF(db!$AH:$AH,$W27&amp;$AA27&amp;EC$4,db!$AF:$AF)</f>
        <v>0</v>
      </c>
      <c r="ED27" s="72">
        <f>SUMIF(db!$AH:$AH,$W27&amp;$AA27&amp;ED$4,db!$AF:$AF)</f>
        <v>0</v>
      </c>
      <c r="EE27" s="70">
        <f>SUMIF(db!$AH:$AH,$W27&amp;$AA27&amp;EE$4,db!$AF:$AF)</f>
        <v>0</v>
      </c>
      <c r="EF27" s="72">
        <f>SUMIF(db!$AH:$AH,$W27&amp;$AA27&amp;EF$4,db!$AF:$AF)</f>
        <v>0</v>
      </c>
      <c r="EG27" s="70">
        <f>SUMIF(db!$AH:$AH,$W27&amp;$AA27&amp;EG$4,db!$AF:$AF)</f>
        <v>0</v>
      </c>
      <c r="EH27" s="72">
        <f>SUMIF(db!$AH:$AH,$W27&amp;$AA27&amp;EH$4,db!$AF:$AF)</f>
        <v>0</v>
      </c>
      <c r="EI27" s="70">
        <f>SUMIF(db!$AH:$AH,$W27&amp;$AA27&amp;EI$4,db!$AF:$AF)</f>
        <v>0</v>
      </c>
      <c r="EJ27" s="72">
        <f>SUMIF(db!$AH:$AH,$W27&amp;$AA27&amp;EJ$4,db!$AF:$AF)</f>
        <v>0</v>
      </c>
      <c r="EK27" s="70">
        <f>SUMIF(db!$AH:$AH,$W27&amp;$AA27&amp;EK$4,db!$AF:$AF)</f>
        <v>0</v>
      </c>
      <c r="EL27" s="72">
        <f>SUMIF(db!$AH:$AH,$W27&amp;$AA27&amp;EL$4,db!$AF:$AF)</f>
        <v>0</v>
      </c>
      <c r="EM27" s="70">
        <f>SUMIF(db!$AH:$AH,$W27&amp;$AA27&amp;EM$4,db!$AF:$AF)</f>
        <v>0</v>
      </c>
      <c r="EN27" s="72">
        <f>SUMIF(db!$AH:$AH,$W27&amp;$AA27&amp;EN$4,db!$AF:$AF)</f>
        <v>0</v>
      </c>
      <c r="EO27" s="70">
        <f>SUMIF(db!$AH:$AH,$W27&amp;$AA27&amp;EO$4,db!$AF:$AF)</f>
        <v>0</v>
      </c>
      <c r="EP27" s="72">
        <f>SUMIF(db!$AH:$AH,$W27&amp;$AA27&amp;EP$4,db!$AF:$AF)</f>
        <v>0</v>
      </c>
      <c r="EQ27" s="70">
        <f>SUMIF(db!$AH:$AH,$W27&amp;$AA27&amp;EQ$4,db!$AF:$AF)</f>
        <v>0</v>
      </c>
      <c r="ER27" s="72">
        <f>SUMIF(db!$AH:$AH,$W27&amp;$AA27&amp;ER$4,db!$AF:$AF)</f>
        <v>0</v>
      </c>
      <c r="ES27" s="70">
        <f>SUMIF(db!$AH:$AH,$W27&amp;$AA27&amp;ES$4,db!$AF:$AF)</f>
        <v>0</v>
      </c>
      <c r="ET27" s="72">
        <f>SUMIF(db!$AH:$AH,$W27&amp;$AA27&amp;ET$4,db!$AF:$AF)</f>
        <v>0</v>
      </c>
      <c r="EU27" s="70">
        <f>SUMIF(db!$AH:$AH,$W27&amp;$AA27&amp;EU$4,db!$AF:$AF)</f>
        <v>0</v>
      </c>
      <c r="EV27" s="72">
        <f>SUMIF(db!$AH:$AH,$W27&amp;$AA27&amp;EV$4,db!$AF:$AF)</f>
        <v>0</v>
      </c>
      <c r="EW27" s="70">
        <f>SUMIF(db!$AH:$AH,$W27&amp;$AA27&amp;EW$4,db!$AF:$AF)</f>
        <v>0</v>
      </c>
      <c r="EX27" s="72">
        <f>SUMIF(db!$AH:$AH,$W27&amp;$AA27&amp;EX$4,db!$AF:$AF)</f>
        <v>0</v>
      </c>
      <c r="EY27" s="70">
        <f>SUMIF(db!$AH:$AH,$W27&amp;$AA27&amp;EY$4,db!$AF:$AF)</f>
        <v>0</v>
      </c>
      <c r="EZ27" s="72">
        <f>SUMIF(db!$AH:$AH,$W27&amp;$AA27&amp;EZ$4,db!$AF:$AF)</f>
        <v>0</v>
      </c>
      <c r="FA27" s="70">
        <f>SUMIF(db!$AH:$AH,$W27&amp;$AA27&amp;FA$4,db!$AF:$AF)</f>
        <v>0</v>
      </c>
      <c r="FB27" s="72">
        <f>SUMIF(db!$AH:$AH,$W27&amp;$AA27&amp;FB$4,db!$AF:$AF)</f>
        <v>0</v>
      </c>
      <c r="FC27" s="70">
        <f>SUMIF(db!$AH:$AH,$W27&amp;$AA27&amp;FC$4,db!$AF:$AF)</f>
        <v>0</v>
      </c>
      <c r="FD27" s="72">
        <f>SUMIF(db!$AH:$AH,$W27&amp;$AA27&amp;FD$4,db!$AF:$AF)</f>
        <v>0</v>
      </c>
      <c r="FE27" s="70">
        <f>SUMIF(db!$AH:$AH,$W27&amp;$AA27&amp;FE$4,db!$AF:$AF)</f>
        <v>0</v>
      </c>
      <c r="FF27" s="72">
        <f>SUMIF(db!$AH:$AH,$W27&amp;$AA27&amp;FF$4,db!$AF:$AF)</f>
        <v>0</v>
      </c>
      <c r="FG27" s="70">
        <f>SUMIF(db!$AH:$AH,$W27&amp;$AA27&amp;FG$4,db!$AF:$AF)</f>
        <v>0</v>
      </c>
      <c r="FH27" s="72">
        <f>SUMIF(db!$AH:$AH,$W27&amp;$AA27&amp;FH$4,db!$AF:$AF)</f>
        <v>0</v>
      </c>
    </row>
    <row r="28" spans="22:164" ht="15.75" x14ac:dyDescent="0.25">
      <c r="V28" s="110">
        <f t="shared" ca="1" si="0"/>
        <v>46148</v>
      </c>
      <c r="W28" s="108" t="s">
        <v>116</v>
      </c>
      <c r="AA28" s="93" t="str">
        <f>Data!B9</f>
        <v>Health Insurance</v>
      </c>
      <c r="AB28" s="105"/>
      <c r="AC28" s="107"/>
      <c r="AD28" s="105"/>
      <c r="AE28" s="107"/>
      <c r="AF28" s="69"/>
      <c r="AG28" s="71">
        <f>SUMIF(db!$AH:$AH,$W28&amp;$AA28&amp;AG$4,db!$AF:$AF)</f>
        <v>0</v>
      </c>
      <c r="AH28" s="73">
        <f>SUMIF(db!$AH:$AH,$W28&amp;$AA28&amp;AH$4,db!$AF:$AF)</f>
        <v>0</v>
      </c>
      <c r="AI28" s="71">
        <f>SUMIF(db!$AH:$AH,$W28&amp;$AA28&amp;AI$4,db!$AF:$AF)</f>
        <v>0</v>
      </c>
      <c r="AJ28" s="73">
        <f>SUMIF(db!$AH:$AH,$W28&amp;$AA28&amp;AJ$4,db!$AF:$AF)</f>
        <v>0</v>
      </c>
      <c r="AK28" s="71">
        <f>SUMIF(db!$AH:$AH,$W28&amp;$AA28&amp;AK$4,db!$AF:$AF)</f>
        <v>0</v>
      </c>
      <c r="AL28" s="73">
        <f>SUMIF(db!$AH:$AH,$W28&amp;$AA28&amp;AL$4,db!$AF:$AF)</f>
        <v>0</v>
      </c>
      <c r="AM28" s="71">
        <f>SUMIF(db!$AH:$AH,$W28&amp;$AA28&amp;AM$4,db!$AF:$AF)</f>
        <v>0</v>
      </c>
      <c r="AN28" s="73">
        <f>SUMIF(db!$AH:$AH,$W28&amp;$AA28&amp;AN$4,db!$AF:$AF)</f>
        <v>0</v>
      </c>
      <c r="AO28" s="71">
        <f>SUMIF(db!$AH:$AH,$W28&amp;$AA28&amp;AO$4,db!$AF:$AF)</f>
        <v>0</v>
      </c>
      <c r="AP28" s="73">
        <f>SUMIF(db!$AH:$AH,$W28&amp;$AA28&amp;AP$4,db!$AF:$AF)</f>
        <v>0</v>
      </c>
      <c r="AQ28" s="71">
        <f>SUMIF(db!$AH:$AH,$W28&amp;$AA28&amp;AQ$4,db!$AF:$AF)</f>
        <v>0</v>
      </c>
      <c r="AR28" s="73">
        <f>SUMIF(db!$AH:$AH,$W28&amp;$AA28&amp;AR$4,db!$AF:$AF)</f>
        <v>0</v>
      </c>
      <c r="AS28" s="71">
        <f>SUMIF(db!$AH:$AH,$W28&amp;$AA28&amp;AS$4,db!$AF:$AF)</f>
        <v>0</v>
      </c>
      <c r="AT28" s="73">
        <f>SUMIF(db!$AH:$AH,$W28&amp;$AA28&amp;AT$4,db!$AF:$AF)</f>
        <v>0</v>
      </c>
      <c r="AU28" s="71">
        <f>SUMIF(db!$AH:$AH,$W28&amp;$AA28&amp;AU$4,db!$AF:$AF)</f>
        <v>0</v>
      </c>
      <c r="AV28" s="73">
        <f>SUMIF(db!$AH:$AH,$W28&amp;$AA28&amp;AV$4,db!$AF:$AF)</f>
        <v>0</v>
      </c>
      <c r="AW28" s="71">
        <f>SUMIF(db!$AH:$AH,$W28&amp;$AA28&amp;AW$4,db!$AF:$AF)</f>
        <v>0</v>
      </c>
      <c r="AX28" s="73">
        <f>SUMIF(db!$AH:$AH,$W28&amp;$AA28&amp;AX$4,db!$AF:$AF)</f>
        <v>0</v>
      </c>
      <c r="AY28" s="71">
        <f>SUMIF(db!$AH:$AH,$W28&amp;$AA28&amp;AY$4,db!$AF:$AF)</f>
        <v>0</v>
      </c>
      <c r="AZ28" s="73">
        <f>SUMIF(db!$AH:$AH,$W28&amp;$AA28&amp;AZ$4,db!$AF:$AF)</f>
        <v>0</v>
      </c>
      <c r="BA28" s="71">
        <f>SUMIF(db!$AH:$AH,$W28&amp;$AA28&amp;BA$4,db!$AF:$AF)</f>
        <v>0</v>
      </c>
      <c r="BB28" s="73">
        <f>SUMIF(db!$AH:$AH,$W28&amp;$AA28&amp;BB$4,db!$AF:$AF)</f>
        <v>0</v>
      </c>
      <c r="BC28" s="71">
        <f>SUMIF(db!$AH:$AH,$W28&amp;$AA28&amp;BC$4,db!$AF:$AF)</f>
        <v>0</v>
      </c>
      <c r="BD28" s="73">
        <f>SUMIF(db!$AH:$AH,$W28&amp;$AA28&amp;BD$4,db!$AF:$AF)</f>
        <v>0</v>
      </c>
      <c r="BE28" s="71">
        <f>SUMIF(db!$AH:$AH,$W28&amp;$AA28&amp;BE$4,db!$AF:$AF)</f>
        <v>0</v>
      </c>
      <c r="BF28" s="73">
        <f>SUMIF(db!$AH:$AH,$W28&amp;$AA28&amp;BF$4,db!$AF:$AF)</f>
        <v>0</v>
      </c>
      <c r="BG28" s="71">
        <f>SUMIF(db!$AH:$AH,$W28&amp;$AA28&amp;BG$4,db!$AF:$AF)</f>
        <v>0</v>
      </c>
      <c r="BH28" s="73">
        <f>SUMIF(db!$AH:$AH,$W28&amp;$AA28&amp;BH$4,db!$AF:$AF)</f>
        <v>0</v>
      </c>
      <c r="BI28" s="71">
        <f>SUMIF(db!$AH:$AH,$W28&amp;$AA28&amp;BI$4,db!$AF:$AF)</f>
        <v>0</v>
      </c>
      <c r="BJ28" s="73">
        <f>SUMIF(db!$AH:$AH,$W28&amp;$AA28&amp;BJ$4,db!$AF:$AF)</f>
        <v>0</v>
      </c>
      <c r="BK28" s="71">
        <f>SUMIF(db!$AH:$AH,$W28&amp;$AA28&amp;BK$4,db!$AF:$AF)</f>
        <v>0</v>
      </c>
      <c r="BL28" s="73">
        <f>SUMIF(db!$AH:$AH,$W28&amp;$AA28&amp;BL$4,db!$AF:$AF)</f>
        <v>0</v>
      </c>
      <c r="BM28" s="71">
        <f>SUMIF(db!$AH:$AH,$W28&amp;$AA28&amp;BM$4,db!$AF:$AF)</f>
        <v>0</v>
      </c>
      <c r="BN28" s="73">
        <f>SUMIF(db!$AH:$AH,$W28&amp;$AA28&amp;BN$4,db!$AF:$AF)</f>
        <v>0</v>
      </c>
      <c r="BO28" s="71">
        <f>SUMIF(db!$AH:$AH,$W28&amp;$AA28&amp;BO$4,db!$AF:$AF)</f>
        <v>0</v>
      </c>
      <c r="BP28" s="73">
        <f>SUMIF(db!$AH:$AH,$W28&amp;$AA28&amp;BP$4,db!$AF:$AF)</f>
        <v>0</v>
      </c>
      <c r="BQ28" s="71">
        <f>SUMIF(db!$AH:$AH,$W28&amp;$AA28&amp;BQ$4,db!$AF:$AF)</f>
        <v>0</v>
      </c>
      <c r="BR28" s="73">
        <f>SUMIF(db!$AH:$AH,$W28&amp;$AA28&amp;BR$4,db!$AF:$AF)</f>
        <v>0</v>
      </c>
      <c r="BS28" s="71">
        <f>SUMIF(db!$AH:$AH,$W28&amp;$AA28&amp;BS$4,db!$AF:$AF)</f>
        <v>0</v>
      </c>
      <c r="BT28" s="73">
        <f>SUMIF(db!$AH:$AH,$W28&amp;$AA28&amp;BT$4,db!$AF:$AF)</f>
        <v>0</v>
      </c>
      <c r="BU28" s="71">
        <f>SUMIF(db!$AH:$AH,$W28&amp;$AA28&amp;BU$4,db!$AF:$AF)</f>
        <v>0</v>
      </c>
      <c r="BV28" s="73">
        <f>SUMIF(db!$AH:$AH,$W28&amp;$AA28&amp;BV$4,db!$AF:$AF)</f>
        <v>0</v>
      </c>
      <c r="BW28" s="71">
        <f>SUMIF(db!$AH:$AH,$W28&amp;$AA28&amp;BW$4,db!$AF:$AF)</f>
        <v>0</v>
      </c>
      <c r="BX28" s="73">
        <f>SUMIF(db!$AH:$AH,$W28&amp;$AA28&amp;BX$4,db!$AF:$AF)</f>
        <v>0</v>
      </c>
      <c r="BY28" s="71">
        <f>SUMIF(db!$AH:$AH,$W28&amp;$AA28&amp;BY$4,db!$AF:$AF)</f>
        <v>0</v>
      </c>
      <c r="BZ28" s="73">
        <f>SUMIF(db!$AH:$AH,$W28&amp;$AA28&amp;BZ$4,db!$AF:$AF)</f>
        <v>0</v>
      </c>
      <c r="CA28" s="71">
        <f>SUMIF(db!$AH:$AH,$W28&amp;$AA28&amp;CA$4,db!$AF:$AF)</f>
        <v>0</v>
      </c>
      <c r="CB28" s="73">
        <f>SUMIF(db!$AH:$AH,$W28&amp;$AA28&amp;CB$4,db!$AF:$AF)</f>
        <v>0</v>
      </c>
      <c r="CC28" s="71">
        <f>SUMIF(db!$AH:$AH,$W28&amp;$AA28&amp;CC$4,db!$AF:$AF)</f>
        <v>0</v>
      </c>
      <c r="CD28" s="73">
        <f>SUMIF(db!$AH:$AH,$W28&amp;$AA28&amp;CD$4,db!$AF:$AF)</f>
        <v>0</v>
      </c>
      <c r="CE28" s="71">
        <f>SUMIF(db!$AH:$AH,$W28&amp;$AA28&amp;CE$4,db!$AF:$AF)</f>
        <v>0</v>
      </c>
      <c r="CF28" s="73">
        <f>SUMIF(db!$AH:$AH,$W28&amp;$AA28&amp;CF$4,db!$AF:$AF)</f>
        <v>0</v>
      </c>
      <c r="CG28" s="71">
        <f>SUMIF(db!$AH:$AH,$W28&amp;$AA28&amp;CG$4,db!$AF:$AF)</f>
        <v>0</v>
      </c>
      <c r="CH28" s="73">
        <f>SUMIF(db!$AH:$AH,$W28&amp;$AA28&amp;CH$4,db!$AF:$AF)</f>
        <v>0</v>
      </c>
      <c r="CI28" s="71">
        <f>SUMIF(db!$AH:$AH,$W28&amp;$AA28&amp;CI$4,db!$AF:$AF)</f>
        <v>0</v>
      </c>
      <c r="CJ28" s="73">
        <f>SUMIF(db!$AH:$AH,$W28&amp;$AA28&amp;CJ$4,db!$AF:$AF)</f>
        <v>0</v>
      </c>
      <c r="CK28" s="71">
        <f>SUMIF(db!$AH:$AH,$W28&amp;$AA28&amp;CK$4,db!$AF:$AF)</f>
        <v>0</v>
      </c>
      <c r="CL28" s="73">
        <f>SUMIF(db!$AH:$AH,$W28&amp;$AA28&amp;CL$4,db!$AF:$AF)</f>
        <v>0</v>
      </c>
      <c r="CM28" s="71">
        <f>SUMIF(db!$AH:$AH,$W28&amp;$AA28&amp;CM$4,db!$AF:$AF)</f>
        <v>0</v>
      </c>
      <c r="CN28" s="73">
        <f>SUMIF(db!$AH:$AH,$W28&amp;$AA28&amp;CN$4,db!$AF:$AF)</f>
        <v>0</v>
      </c>
      <c r="CO28" s="71">
        <f>SUMIF(db!$AH:$AH,$W28&amp;$AA28&amp;CO$4,db!$AF:$AF)</f>
        <v>0</v>
      </c>
      <c r="CP28" s="73">
        <f>SUMIF(db!$AH:$AH,$W28&amp;$AA28&amp;CP$4,db!$AF:$AF)</f>
        <v>0</v>
      </c>
      <c r="CQ28" s="71">
        <f>SUMIF(db!$AH:$AH,$W28&amp;$AA28&amp;CQ$4,db!$AF:$AF)</f>
        <v>0</v>
      </c>
      <c r="CR28" s="73">
        <f>SUMIF(db!$AH:$AH,$W28&amp;$AA28&amp;CR$4,db!$AF:$AF)</f>
        <v>0</v>
      </c>
      <c r="CS28" s="71">
        <f>SUMIF(db!$AH:$AH,$W28&amp;$AA28&amp;CS$4,db!$AF:$AF)</f>
        <v>0</v>
      </c>
      <c r="CT28" s="73">
        <f>SUMIF(db!$AH:$AH,$W28&amp;$AA28&amp;CT$4,db!$AF:$AF)</f>
        <v>0</v>
      </c>
      <c r="CU28" s="71">
        <f>SUMIF(db!$AH:$AH,$W28&amp;$AA28&amp;CU$4,db!$AF:$AF)</f>
        <v>0</v>
      </c>
      <c r="CV28" s="73">
        <f>SUMIF(db!$AH:$AH,$W28&amp;$AA28&amp;CV$4,db!$AF:$AF)</f>
        <v>0</v>
      </c>
      <c r="CW28" s="71">
        <f>SUMIF(db!$AH:$AH,$W28&amp;$AA28&amp;CW$4,db!$AF:$AF)</f>
        <v>0</v>
      </c>
      <c r="CX28" s="73">
        <f>SUMIF(db!$AH:$AH,$W28&amp;$AA28&amp;CX$4,db!$AF:$AF)</f>
        <v>0</v>
      </c>
      <c r="CY28" s="71">
        <f>SUMIF(db!$AH:$AH,$W28&amp;$AA28&amp;CY$4,db!$AF:$AF)</f>
        <v>0</v>
      </c>
      <c r="CZ28" s="73">
        <f>SUMIF(db!$AH:$AH,$W28&amp;$AA28&amp;CZ$4,db!$AF:$AF)</f>
        <v>0</v>
      </c>
      <c r="DA28" s="71">
        <f>SUMIF(db!$AH:$AH,$W28&amp;$AA28&amp;DA$4,db!$AF:$AF)</f>
        <v>0</v>
      </c>
      <c r="DB28" s="73">
        <f>SUMIF(db!$AH:$AH,$W28&amp;$AA28&amp;DB$4,db!$AF:$AF)</f>
        <v>0</v>
      </c>
      <c r="DC28" s="71">
        <f>SUMIF(db!$AH:$AH,$W28&amp;$AA28&amp;DC$4,db!$AF:$AF)</f>
        <v>0</v>
      </c>
      <c r="DD28" s="73">
        <f>SUMIF(db!$AH:$AH,$W28&amp;$AA28&amp;DD$4,db!$AF:$AF)</f>
        <v>0</v>
      </c>
      <c r="DE28" s="71">
        <f>SUMIF(db!$AH:$AH,$W28&amp;$AA28&amp;DE$4,db!$AF:$AF)</f>
        <v>0</v>
      </c>
      <c r="DF28" s="73">
        <f>SUMIF(db!$AH:$AH,$W28&amp;$AA28&amp;DF$4,db!$AF:$AF)</f>
        <v>0</v>
      </c>
      <c r="DG28" s="71">
        <f>SUMIF(db!$AH:$AH,$W28&amp;$AA28&amp;DG$4,db!$AF:$AF)</f>
        <v>0</v>
      </c>
      <c r="DH28" s="73">
        <f>SUMIF(db!$AH:$AH,$W28&amp;$AA28&amp;DH$4,db!$AF:$AF)</f>
        <v>0</v>
      </c>
      <c r="DI28" s="71">
        <f>SUMIF(db!$AH:$AH,$W28&amp;$AA28&amp;DI$4,db!$AF:$AF)</f>
        <v>0</v>
      </c>
      <c r="DJ28" s="73">
        <f>SUMIF(db!$AH:$AH,$W28&amp;$AA28&amp;DJ$4,db!$AF:$AF)</f>
        <v>0</v>
      </c>
      <c r="DK28" s="71">
        <f>SUMIF(db!$AH:$AH,$W28&amp;$AA28&amp;DK$4,db!$AF:$AF)</f>
        <v>0</v>
      </c>
      <c r="DL28" s="73">
        <f>SUMIF(db!$AH:$AH,$W28&amp;$AA28&amp;DL$4,db!$AF:$AF)</f>
        <v>0</v>
      </c>
      <c r="DM28" s="71">
        <f>SUMIF(db!$AH:$AH,$W28&amp;$AA28&amp;DM$4,db!$AF:$AF)</f>
        <v>0</v>
      </c>
      <c r="DN28" s="73">
        <f>SUMIF(db!$AH:$AH,$W28&amp;$AA28&amp;DN$4,db!$AF:$AF)</f>
        <v>0</v>
      </c>
      <c r="DO28" s="71">
        <f>SUMIF(db!$AH:$AH,$W28&amp;$AA28&amp;DO$4,db!$AF:$AF)</f>
        <v>0</v>
      </c>
      <c r="DP28" s="73">
        <f>SUMIF(db!$AH:$AH,$W28&amp;$AA28&amp;DP$4,db!$AF:$AF)</f>
        <v>0</v>
      </c>
      <c r="DQ28" s="71">
        <f>SUMIF(db!$AH:$AH,$W28&amp;$AA28&amp;DQ$4,db!$AF:$AF)</f>
        <v>0</v>
      </c>
      <c r="DR28" s="73">
        <f>SUMIF(db!$AH:$AH,$W28&amp;$AA28&amp;DR$4,db!$AF:$AF)</f>
        <v>0</v>
      </c>
      <c r="DS28" s="71">
        <f>SUMIF(db!$AH:$AH,$W28&amp;$AA28&amp;DS$4,db!$AF:$AF)</f>
        <v>0</v>
      </c>
      <c r="DT28" s="73">
        <f>SUMIF(db!$AH:$AH,$W28&amp;$AA28&amp;DT$4,db!$AF:$AF)</f>
        <v>0</v>
      </c>
      <c r="DU28" s="71">
        <f>SUMIF(db!$AH:$AH,$W28&amp;$AA28&amp;DU$4,db!$AF:$AF)</f>
        <v>0</v>
      </c>
      <c r="DV28" s="73">
        <f>SUMIF(db!$AH:$AH,$W28&amp;$AA28&amp;DV$4,db!$AF:$AF)</f>
        <v>0</v>
      </c>
      <c r="DW28" s="71">
        <f>SUMIF(db!$AH:$AH,$W28&amp;$AA28&amp;DW$4,db!$AF:$AF)</f>
        <v>0</v>
      </c>
      <c r="DX28" s="73">
        <f>SUMIF(db!$AH:$AH,$W28&amp;$AA28&amp;DX$4,db!$AF:$AF)</f>
        <v>0</v>
      </c>
      <c r="DY28" s="71">
        <f>SUMIF(db!$AH:$AH,$W28&amp;$AA28&amp;DY$4,db!$AF:$AF)</f>
        <v>0</v>
      </c>
      <c r="DZ28" s="73">
        <f>SUMIF(db!$AH:$AH,$W28&amp;$AA28&amp;DZ$4,db!$AF:$AF)</f>
        <v>0</v>
      </c>
      <c r="EA28" s="71">
        <f>SUMIF(db!$AH:$AH,$W28&amp;$AA28&amp;EA$4,db!$AF:$AF)</f>
        <v>0</v>
      </c>
      <c r="EB28" s="73">
        <f>SUMIF(db!$AH:$AH,$W28&amp;$AA28&amp;EB$4,db!$AF:$AF)</f>
        <v>0</v>
      </c>
      <c r="EC28" s="71">
        <f>SUMIF(db!$AH:$AH,$W28&amp;$AA28&amp;EC$4,db!$AF:$AF)</f>
        <v>0</v>
      </c>
      <c r="ED28" s="73">
        <f>SUMIF(db!$AH:$AH,$W28&amp;$AA28&amp;ED$4,db!$AF:$AF)</f>
        <v>0</v>
      </c>
      <c r="EE28" s="71">
        <f>SUMIF(db!$AH:$AH,$W28&amp;$AA28&amp;EE$4,db!$AF:$AF)</f>
        <v>0</v>
      </c>
      <c r="EF28" s="73">
        <f>SUMIF(db!$AH:$AH,$W28&amp;$AA28&amp;EF$4,db!$AF:$AF)</f>
        <v>0</v>
      </c>
      <c r="EG28" s="71">
        <f>SUMIF(db!$AH:$AH,$W28&amp;$AA28&amp;EG$4,db!$AF:$AF)</f>
        <v>0</v>
      </c>
      <c r="EH28" s="73">
        <f>SUMIF(db!$AH:$AH,$W28&amp;$AA28&amp;EH$4,db!$AF:$AF)</f>
        <v>0</v>
      </c>
      <c r="EI28" s="71">
        <f>SUMIF(db!$AH:$AH,$W28&amp;$AA28&amp;EI$4,db!$AF:$AF)</f>
        <v>0</v>
      </c>
      <c r="EJ28" s="73">
        <f>SUMIF(db!$AH:$AH,$W28&amp;$AA28&amp;EJ$4,db!$AF:$AF)</f>
        <v>0</v>
      </c>
      <c r="EK28" s="71">
        <f>SUMIF(db!$AH:$AH,$W28&amp;$AA28&amp;EK$4,db!$AF:$AF)</f>
        <v>0</v>
      </c>
      <c r="EL28" s="73">
        <f>SUMIF(db!$AH:$AH,$W28&amp;$AA28&amp;EL$4,db!$AF:$AF)</f>
        <v>0</v>
      </c>
      <c r="EM28" s="71">
        <f>SUMIF(db!$AH:$AH,$W28&amp;$AA28&amp;EM$4,db!$AF:$AF)</f>
        <v>0</v>
      </c>
      <c r="EN28" s="73">
        <f>SUMIF(db!$AH:$AH,$W28&amp;$AA28&amp;EN$4,db!$AF:$AF)</f>
        <v>0</v>
      </c>
      <c r="EO28" s="71">
        <f>SUMIF(db!$AH:$AH,$W28&amp;$AA28&amp;EO$4,db!$AF:$AF)</f>
        <v>0</v>
      </c>
      <c r="EP28" s="73">
        <f>SUMIF(db!$AH:$AH,$W28&amp;$AA28&amp;EP$4,db!$AF:$AF)</f>
        <v>0</v>
      </c>
      <c r="EQ28" s="71">
        <f>SUMIF(db!$AH:$AH,$W28&amp;$AA28&amp;EQ$4,db!$AF:$AF)</f>
        <v>0</v>
      </c>
      <c r="ER28" s="73">
        <f>SUMIF(db!$AH:$AH,$W28&amp;$AA28&amp;ER$4,db!$AF:$AF)</f>
        <v>0</v>
      </c>
      <c r="ES28" s="71">
        <f>SUMIF(db!$AH:$AH,$W28&amp;$AA28&amp;ES$4,db!$AF:$AF)</f>
        <v>0</v>
      </c>
      <c r="ET28" s="73">
        <f>SUMIF(db!$AH:$AH,$W28&amp;$AA28&amp;ET$4,db!$AF:$AF)</f>
        <v>0</v>
      </c>
      <c r="EU28" s="71">
        <f>SUMIF(db!$AH:$AH,$W28&amp;$AA28&amp;EU$4,db!$AF:$AF)</f>
        <v>0</v>
      </c>
      <c r="EV28" s="73">
        <f>SUMIF(db!$AH:$AH,$W28&amp;$AA28&amp;EV$4,db!$AF:$AF)</f>
        <v>0</v>
      </c>
      <c r="EW28" s="71">
        <f>SUMIF(db!$AH:$AH,$W28&amp;$AA28&amp;EW$4,db!$AF:$AF)</f>
        <v>0</v>
      </c>
      <c r="EX28" s="73">
        <f>SUMIF(db!$AH:$AH,$W28&amp;$AA28&amp;EX$4,db!$AF:$AF)</f>
        <v>0</v>
      </c>
      <c r="EY28" s="71">
        <f>SUMIF(db!$AH:$AH,$W28&amp;$AA28&amp;EY$4,db!$AF:$AF)</f>
        <v>0</v>
      </c>
      <c r="EZ28" s="73">
        <f>SUMIF(db!$AH:$AH,$W28&amp;$AA28&amp;EZ$4,db!$AF:$AF)</f>
        <v>0</v>
      </c>
      <c r="FA28" s="71">
        <f>SUMIF(db!$AH:$AH,$W28&amp;$AA28&amp;FA$4,db!$AF:$AF)</f>
        <v>0</v>
      </c>
      <c r="FB28" s="73">
        <f>SUMIF(db!$AH:$AH,$W28&amp;$AA28&amp;FB$4,db!$AF:$AF)</f>
        <v>0</v>
      </c>
      <c r="FC28" s="71">
        <f>SUMIF(db!$AH:$AH,$W28&amp;$AA28&amp;FC$4,db!$AF:$AF)</f>
        <v>0</v>
      </c>
      <c r="FD28" s="73">
        <f>SUMIF(db!$AH:$AH,$W28&amp;$AA28&amp;FD$4,db!$AF:$AF)</f>
        <v>0</v>
      </c>
      <c r="FE28" s="71">
        <f>SUMIF(db!$AH:$AH,$W28&amp;$AA28&amp;FE$4,db!$AF:$AF)</f>
        <v>0</v>
      </c>
      <c r="FF28" s="73">
        <f>SUMIF(db!$AH:$AH,$W28&amp;$AA28&amp;FF$4,db!$AF:$AF)</f>
        <v>0</v>
      </c>
      <c r="FG28" s="71">
        <f>SUMIF(db!$AH:$AH,$W28&amp;$AA28&amp;FG$4,db!$AF:$AF)</f>
        <v>0</v>
      </c>
      <c r="FH28" s="73">
        <f>SUMIF(db!$AH:$AH,$W28&amp;$AA28&amp;FH$4,db!$AF:$AF)</f>
        <v>0</v>
      </c>
    </row>
    <row r="29" spans="22:164" ht="15.75" x14ac:dyDescent="0.25">
      <c r="V29" s="110">
        <f t="shared" ca="1" si="0"/>
        <v>46148</v>
      </c>
      <c r="W29" s="108" t="s">
        <v>116</v>
      </c>
      <c r="AA29" s="93" t="str">
        <f>Data!B10</f>
        <v>Dental Insurance</v>
      </c>
      <c r="AB29" s="102"/>
      <c r="AC29" s="103"/>
      <c r="AD29" s="102"/>
      <c r="AE29" s="104"/>
      <c r="AF29" s="69"/>
      <c r="AG29" s="70">
        <f>SUMIF(db!$AH:$AH,$W29&amp;$AA29&amp;AG$4,db!$AF:$AF)</f>
        <v>0</v>
      </c>
      <c r="AH29" s="72">
        <f>SUMIF(db!$AH:$AH,$W29&amp;$AA29&amp;AH$4,db!$AF:$AF)</f>
        <v>0</v>
      </c>
      <c r="AI29" s="70">
        <f>SUMIF(db!$AH:$AH,$W29&amp;$AA29&amp;AI$4,db!$AF:$AF)</f>
        <v>0</v>
      </c>
      <c r="AJ29" s="72">
        <f>SUMIF(db!$AH:$AH,$W29&amp;$AA29&amp;AJ$4,db!$AF:$AF)</f>
        <v>0</v>
      </c>
      <c r="AK29" s="70">
        <f>SUMIF(db!$AH:$AH,$W29&amp;$AA29&amp;AK$4,db!$AF:$AF)</f>
        <v>400</v>
      </c>
      <c r="AL29" s="72">
        <f>SUMIF(db!$AH:$AH,$W29&amp;$AA29&amp;AL$4,db!$AF:$AF)</f>
        <v>0</v>
      </c>
      <c r="AM29" s="70">
        <f>SUMIF(db!$AH:$AH,$W29&amp;$AA29&amp;AM$4,db!$AF:$AF)</f>
        <v>0</v>
      </c>
      <c r="AN29" s="72">
        <f>SUMIF(db!$AH:$AH,$W29&amp;$AA29&amp;AN$4,db!$AF:$AF)</f>
        <v>0</v>
      </c>
      <c r="AO29" s="70">
        <f>SUMIF(db!$AH:$AH,$W29&amp;$AA29&amp;AO$4,db!$AF:$AF)</f>
        <v>0</v>
      </c>
      <c r="AP29" s="72">
        <f>SUMIF(db!$AH:$AH,$W29&amp;$AA29&amp;AP$4,db!$AF:$AF)</f>
        <v>0</v>
      </c>
      <c r="AQ29" s="70">
        <f>SUMIF(db!$AH:$AH,$W29&amp;$AA29&amp;AQ$4,db!$AF:$AF)</f>
        <v>0</v>
      </c>
      <c r="AR29" s="72">
        <f>SUMIF(db!$AH:$AH,$W29&amp;$AA29&amp;AR$4,db!$AF:$AF)</f>
        <v>0</v>
      </c>
      <c r="AS29" s="70">
        <f>SUMIF(db!$AH:$AH,$W29&amp;$AA29&amp;AS$4,db!$AF:$AF)</f>
        <v>0</v>
      </c>
      <c r="AT29" s="72">
        <f>SUMIF(db!$AH:$AH,$W29&amp;$AA29&amp;AT$4,db!$AF:$AF)</f>
        <v>0</v>
      </c>
      <c r="AU29" s="70">
        <f>SUMIF(db!$AH:$AH,$W29&amp;$AA29&amp;AU$4,db!$AF:$AF)</f>
        <v>0</v>
      </c>
      <c r="AV29" s="72">
        <f>SUMIF(db!$AH:$AH,$W29&amp;$AA29&amp;AV$4,db!$AF:$AF)</f>
        <v>0</v>
      </c>
      <c r="AW29" s="70">
        <f>SUMIF(db!$AH:$AH,$W29&amp;$AA29&amp;AW$4,db!$AF:$AF)</f>
        <v>0</v>
      </c>
      <c r="AX29" s="72">
        <f>SUMIF(db!$AH:$AH,$W29&amp;$AA29&amp;AX$4,db!$AF:$AF)</f>
        <v>0</v>
      </c>
      <c r="AY29" s="70">
        <f>SUMIF(db!$AH:$AH,$W29&amp;$AA29&amp;AY$4,db!$AF:$AF)</f>
        <v>0</v>
      </c>
      <c r="AZ29" s="72">
        <f>SUMIF(db!$AH:$AH,$W29&amp;$AA29&amp;AZ$4,db!$AF:$AF)</f>
        <v>0</v>
      </c>
      <c r="BA29" s="70">
        <f>SUMIF(db!$AH:$AH,$W29&amp;$AA29&amp;BA$4,db!$AF:$AF)</f>
        <v>0</v>
      </c>
      <c r="BB29" s="72">
        <f>SUMIF(db!$AH:$AH,$W29&amp;$AA29&amp;BB$4,db!$AF:$AF)</f>
        <v>0</v>
      </c>
      <c r="BC29" s="70">
        <f>SUMIF(db!$AH:$AH,$W29&amp;$AA29&amp;BC$4,db!$AF:$AF)</f>
        <v>0</v>
      </c>
      <c r="BD29" s="72">
        <f>SUMIF(db!$AH:$AH,$W29&amp;$AA29&amp;BD$4,db!$AF:$AF)</f>
        <v>0</v>
      </c>
      <c r="BE29" s="70">
        <f>SUMIF(db!$AH:$AH,$W29&amp;$AA29&amp;BE$4,db!$AF:$AF)</f>
        <v>0</v>
      </c>
      <c r="BF29" s="72">
        <f>SUMIF(db!$AH:$AH,$W29&amp;$AA29&amp;BF$4,db!$AF:$AF)</f>
        <v>0</v>
      </c>
      <c r="BG29" s="70">
        <f>SUMIF(db!$AH:$AH,$W29&amp;$AA29&amp;BG$4,db!$AF:$AF)</f>
        <v>0</v>
      </c>
      <c r="BH29" s="72">
        <f>SUMIF(db!$AH:$AH,$W29&amp;$AA29&amp;BH$4,db!$AF:$AF)</f>
        <v>0</v>
      </c>
      <c r="BI29" s="70">
        <f>SUMIF(db!$AH:$AH,$W29&amp;$AA29&amp;BI$4,db!$AF:$AF)</f>
        <v>0</v>
      </c>
      <c r="BJ29" s="72">
        <f>SUMIF(db!$AH:$AH,$W29&amp;$AA29&amp;BJ$4,db!$AF:$AF)</f>
        <v>0</v>
      </c>
      <c r="BK29" s="70">
        <f>SUMIF(db!$AH:$AH,$W29&amp;$AA29&amp;BK$4,db!$AF:$AF)</f>
        <v>0</v>
      </c>
      <c r="BL29" s="72">
        <f>SUMIF(db!$AH:$AH,$W29&amp;$AA29&amp;BL$4,db!$AF:$AF)</f>
        <v>0</v>
      </c>
      <c r="BM29" s="70">
        <f>SUMIF(db!$AH:$AH,$W29&amp;$AA29&amp;BM$4,db!$AF:$AF)</f>
        <v>0</v>
      </c>
      <c r="BN29" s="72">
        <f>SUMIF(db!$AH:$AH,$W29&amp;$AA29&amp;BN$4,db!$AF:$AF)</f>
        <v>0</v>
      </c>
      <c r="BO29" s="70">
        <f>SUMIF(db!$AH:$AH,$W29&amp;$AA29&amp;BO$4,db!$AF:$AF)</f>
        <v>0</v>
      </c>
      <c r="BP29" s="72">
        <f>SUMIF(db!$AH:$AH,$W29&amp;$AA29&amp;BP$4,db!$AF:$AF)</f>
        <v>0</v>
      </c>
      <c r="BQ29" s="70">
        <f>SUMIF(db!$AH:$AH,$W29&amp;$AA29&amp;BQ$4,db!$AF:$AF)</f>
        <v>0</v>
      </c>
      <c r="BR29" s="72">
        <f>SUMIF(db!$AH:$AH,$W29&amp;$AA29&amp;BR$4,db!$AF:$AF)</f>
        <v>0</v>
      </c>
      <c r="BS29" s="70">
        <f>SUMIF(db!$AH:$AH,$W29&amp;$AA29&amp;BS$4,db!$AF:$AF)</f>
        <v>0</v>
      </c>
      <c r="BT29" s="72">
        <f>SUMIF(db!$AH:$AH,$W29&amp;$AA29&amp;BT$4,db!$AF:$AF)</f>
        <v>0</v>
      </c>
      <c r="BU29" s="70">
        <f>SUMIF(db!$AH:$AH,$W29&amp;$AA29&amp;BU$4,db!$AF:$AF)</f>
        <v>0</v>
      </c>
      <c r="BV29" s="72">
        <f>SUMIF(db!$AH:$AH,$W29&amp;$AA29&amp;BV$4,db!$AF:$AF)</f>
        <v>0</v>
      </c>
      <c r="BW29" s="70">
        <f>SUMIF(db!$AH:$AH,$W29&amp;$AA29&amp;BW$4,db!$AF:$AF)</f>
        <v>0</v>
      </c>
      <c r="BX29" s="72">
        <f>SUMIF(db!$AH:$AH,$W29&amp;$AA29&amp;BX$4,db!$AF:$AF)</f>
        <v>0</v>
      </c>
      <c r="BY29" s="70">
        <f>SUMIF(db!$AH:$AH,$W29&amp;$AA29&amp;BY$4,db!$AF:$AF)</f>
        <v>0</v>
      </c>
      <c r="BZ29" s="72">
        <f>SUMIF(db!$AH:$AH,$W29&amp;$AA29&amp;BZ$4,db!$AF:$AF)</f>
        <v>0</v>
      </c>
      <c r="CA29" s="70">
        <f>SUMIF(db!$AH:$AH,$W29&amp;$AA29&amp;CA$4,db!$AF:$AF)</f>
        <v>0</v>
      </c>
      <c r="CB29" s="72">
        <f>SUMIF(db!$AH:$AH,$W29&amp;$AA29&amp;CB$4,db!$AF:$AF)</f>
        <v>0</v>
      </c>
      <c r="CC29" s="70">
        <f>SUMIF(db!$AH:$AH,$W29&amp;$AA29&amp;CC$4,db!$AF:$AF)</f>
        <v>0</v>
      </c>
      <c r="CD29" s="72">
        <f>SUMIF(db!$AH:$AH,$W29&amp;$AA29&amp;CD$4,db!$AF:$AF)</f>
        <v>0</v>
      </c>
      <c r="CE29" s="70">
        <f>SUMIF(db!$AH:$AH,$W29&amp;$AA29&amp;CE$4,db!$AF:$AF)</f>
        <v>0</v>
      </c>
      <c r="CF29" s="72">
        <f>SUMIF(db!$AH:$AH,$W29&amp;$AA29&amp;CF$4,db!$AF:$AF)</f>
        <v>0</v>
      </c>
      <c r="CG29" s="70">
        <f>SUMIF(db!$AH:$AH,$W29&amp;$AA29&amp;CG$4,db!$AF:$AF)</f>
        <v>0</v>
      </c>
      <c r="CH29" s="72">
        <f>SUMIF(db!$AH:$AH,$W29&amp;$AA29&amp;CH$4,db!$AF:$AF)</f>
        <v>0</v>
      </c>
      <c r="CI29" s="70">
        <f>SUMIF(db!$AH:$AH,$W29&amp;$AA29&amp;CI$4,db!$AF:$AF)</f>
        <v>0</v>
      </c>
      <c r="CJ29" s="72">
        <f>SUMIF(db!$AH:$AH,$W29&amp;$AA29&amp;CJ$4,db!$AF:$AF)</f>
        <v>0</v>
      </c>
      <c r="CK29" s="70">
        <f>SUMIF(db!$AH:$AH,$W29&amp;$AA29&amp;CK$4,db!$AF:$AF)</f>
        <v>0</v>
      </c>
      <c r="CL29" s="72">
        <f>SUMIF(db!$AH:$AH,$W29&amp;$AA29&amp;CL$4,db!$AF:$AF)</f>
        <v>0</v>
      </c>
      <c r="CM29" s="70">
        <f>SUMIF(db!$AH:$AH,$W29&amp;$AA29&amp;CM$4,db!$AF:$AF)</f>
        <v>0</v>
      </c>
      <c r="CN29" s="72">
        <f>SUMIF(db!$AH:$AH,$W29&amp;$AA29&amp;CN$4,db!$AF:$AF)</f>
        <v>0</v>
      </c>
      <c r="CO29" s="70">
        <f>SUMIF(db!$AH:$AH,$W29&amp;$AA29&amp;CO$4,db!$AF:$AF)</f>
        <v>0</v>
      </c>
      <c r="CP29" s="72">
        <f>SUMIF(db!$AH:$AH,$W29&amp;$AA29&amp;CP$4,db!$AF:$AF)</f>
        <v>0</v>
      </c>
      <c r="CQ29" s="70">
        <f>SUMIF(db!$AH:$AH,$W29&amp;$AA29&amp;CQ$4,db!$AF:$AF)</f>
        <v>0</v>
      </c>
      <c r="CR29" s="72">
        <f>SUMIF(db!$AH:$AH,$W29&amp;$AA29&amp;CR$4,db!$AF:$AF)</f>
        <v>0</v>
      </c>
      <c r="CS29" s="70">
        <f>SUMIF(db!$AH:$AH,$W29&amp;$AA29&amp;CS$4,db!$AF:$AF)</f>
        <v>0</v>
      </c>
      <c r="CT29" s="72">
        <f>SUMIF(db!$AH:$AH,$W29&amp;$AA29&amp;CT$4,db!$AF:$AF)</f>
        <v>0</v>
      </c>
      <c r="CU29" s="70">
        <f>SUMIF(db!$AH:$AH,$W29&amp;$AA29&amp;CU$4,db!$AF:$AF)</f>
        <v>0</v>
      </c>
      <c r="CV29" s="72">
        <f>SUMIF(db!$AH:$AH,$W29&amp;$AA29&amp;CV$4,db!$AF:$AF)</f>
        <v>0</v>
      </c>
      <c r="CW29" s="70">
        <f>SUMIF(db!$AH:$AH,$W29&amp;$AA29&amp;CW$4,db!$AF:$AF)</f>
        <v>0</v>
      </c>
      <c r="CX29" s="72">
        <f>SUMIF(db!$AH:$AH,$W29&amp;$AA29&amp;CX$4,db!$AF:$AF)</f>
        <v>0</v>
      </c>
      <c r="CY29" s="70">
        <f>SUMIF(db!$AH:$AH,$W29&amp;$AA29&amp;CY$4,db!$AF:$AF)</f>
        <v>0</v>
      </c>
      <c r="CZ29" s="72">
        <f>SUMIF(db!$AH:$AH,$W29&amp;$AA29&amp;CZ$4,db!$AF:$AF)</f>
        <v>0</v>
      </c>
      <c r="DA29" s="70">
        <f>SUMIF(db!$AH:$AH,$W29&amp;$AA29&amp;DA$4,db!$AF:$AF)</f>
        <v>0</v>
      </c>
      <c r="DB29" s="72">
        <f>SUMIF(db!$AH:$AH,$W29&amp;$AA29&amp;DB$4,db!$AF:$AF)</f>
        <v>0</v>
      </c>
      <c r="DC29" s="70">
        <f>SUMIF(db!$AH:$AH,$W29&amp;$AA29&amp;DC$4,db!$AF:$AF)</f>
        <v>0</v>
      </c>
      <c r="DD29" s="72">
        <f>SUMIF(db!$AH:$AH,$W29&amp;$AA29&amp;DD$4,db!$AF:$AF)</f>
        <v>0</v>
      </c>
      <c r="DE29" s="70">
        <f>SUMIF(db!$AH:$AH,$W29&amp;$AA29&amp;DE$4,db!$AF:$AF)</f>
        <v>0</v>
      </c>
      <c r="DF29" s="72">
        <f>SUMIF(db!$AH:$AH,$W29&amp;$AA29&amp;DF$4,db!$AF:$AF)</f>
        <v>0</v>
      </c>
      <c r="DG29" s="70">
        <f>SUMIF(db!$AH:$AH,$W29&amp;$AA29&amp;DG$4,db!$AF:$AF)</f>
        <v>0</v>
      </c>
      <c r="DH29" s="72">
        <f>SUMIF(db!$AH:$AH,$W29&amp;$AA29&amp;DH$4,db!$AF:$AF)</f>
        <v>0</v>
      </c>
      <c r="DI29" s="70">
        <f>SUMIF(db!$AH:$AH,$W29&amp;$AA29&amp;DI$4,db!$AF:$AF)</f>
        <v>0</v>
      </c>
      <c r="DJ29" s="72">
        <f>SUMIF(db!$AH:$AH,$W29&amp;$AA29&amp;DJ$4,db!$AF:$AF)</f>
        <v>0</v>
      </c>
      <c r="DK29" s="70">
        <f>SUMIF(db!$AH:$AH,$W29&amp;$AA29&amp;DK$4,db!$AF:$AF)</f>
        <v>0</v>
      </c>
      <c r="DL29" s="72">
        <f>SUMIF(db!$AH:$AH,$W29&amp;$AA29&amp;DL$4,db!$AF:$AF)</f>
        <v>0</v>
      </c>
      <c r="DM29" s="70">
        <f>SUMIF(db!$AH:$AH,$W29&amp;$AA29&amp;DM$4,db!$AF:$AF)</f>
        <v>0</v>
      </c>
      <c r="DN29" s="72">
        <f>SUMIF(db!$AH:$AH,$W29&amp;$AA29&amp;DN$4,db!$AF:$AF)</f>
        <v>0</v>
      </c>
      <c r="DO29" s="70">
        <f>SUMIF(db!$AH:$AH,$W29&amp;$AA29&amp;DO$4,db!$AF:$AF)</f>
        <v>0</v>
      </c>
      <c r="DP29" s="72">
        <f>SUMIF(db!$AH:$AH,$W29&amp;$AA29&amp;DP$4,db!$AF:$AF)</f>
        <v>0</v>
      </c>
      <c r="DQ29" s="70">
        <f>SUMIF(db!$AH:$AH,$W29&amp;$AA29&amp;DQ$4,db!$AF:$AF)</f>
        <v>0</v>
      </c>
      <c r="DR29" s="72">
        <f>SUMIF(db!$AH:$AH,$W29&amp;$AA29&amp;DR$4,db!$AF:$AF)</f>
        <v>0</v>
      </c>
      <c r="DS29" s="70">
        <f>SUMIF(db!$AH:$AH,$W29&amp;$AA29&amp;DS$4,db!$AF:$AF)</f>
        <v>0</v>
      </c>
      <c r="DT29" s="72">
        <f>SUMIF(db!$AH:$AH,$W29&amp;$AA29&amp;DT$4,db!$AF:$AF)</f>
        <v>0</v>
      </c>
      <c r="DU29" s="70">
        <f>SUMIF(db!$AH:$AH,$W29&amp;$AA29&amp;DU$4,db!$AF:$AF)</f>
        <v>0</v>
      </c>
      <c r="DV29" s="72">
        <f>SUMIF(db!$AH:$AH,$W29&amp;$AA29&amp;DV$4,db!$AF:$AF)</f>
        <v>0</v>
      </c>
      <c r="DW29" s="70">
        <f>SUMIF(db!$AH:$AH,$W29&amp;$AA29&amp;DW$4,db!$AF:$AF)</f>
        <v>0</v>
      </c>
      <c r="DX29" s="72">
        <f>SUMIF(db!$AH:$AH,$W29&amp;$AA29&amp;DX$4,db!$AF:$AF)</f>
        <v>0</v>
      </c>
      <c r="DY29" s="70">
        <f>SUMIF(db!$AH:$AH,$W29&amp;$AA29&amp;DY$4,db!$AF:$AF)</f>
        <v>0</v>
      </c>
      <c r="DZ29" s="72">
        <f>SUMIF(db!$AH:$AH,$W29&amp;$AA29&amp;DZ$4,db!$AF:$AF)</f>
        <v>0</v>
      </c>
      <c r="EA29" s="70">
        <f>SUMIF(db!$AH:$AH,$W29&amp;$AA29&amp;EA$4,db!$AF:$AF)</f>
        <v>0</v>
      </c>
      <c r="EB29" s="72">
        <f>SUMIF(db!$AH:$AH,$W29&amp;$AA29&amp;EB$4,db!$AF:$AF)</f>
        <v>0</v>
      </c>
      <c r="EC29" s="70">
        <f>SUMIF(db!$AH:$AH,$W29&amp;$AA29&amp;EC$4,db!$AF:$AF)</f>
        <v>0</v>
      </c>
      <c r="ED29" s="72">
        <f>SUMIF(db!$AH:$AH,$W29&amp;$AA29&amp;ED$4,db!$AF:$AF)</f>
        <v>0</v>
      </c>
      <c r="EE29" s="70">
        <f>SUMIF(db!$AH:$AH,$W29&amp;$AA29&amp;EE$4,db!$AF:$AF)</f>
        <v>0</v>
      </c>
      <c r="EF29" s="72">
        <f>SUMIF(db!$AH:$AH,$W29&amp;$AA29&amp;EF$4,db!$AF:$AF)</f>
        <v>0</v>
      </c>
      <c r="EG29" s="70">
        <f>SUMIF(db!$AH:$AH,$W29&amp;$AA29&amp;EG$4,db!$AF:$AF)</f>
        <v>0</v>
      </c>
      <c r="EH29" s="72">
        <f>SUMIF(db!$AH:$AH,$W29&amp;$AA29&amp;EH$4,db!$AF:$AF)</f>
        <v>0</v>
      </c>
      <c r="EI29" s="70">
        <f>SUMIF(db!$AH:$AH,$W29&amp;$AA29&amp;EI$4,db!$AF:$AF)</f>
        <v>0</v>
      </c>
      <c r="EJ29" s="72">
        <f>SUMIF(db!$AH:$AH,$W29&amp;$AA29&amp;EJ$4,db!$AF:$AF)</f>
        <v>0</v>
      </c>
      <c r="EK29" s="70">
        <f>SUMIF(db!$AH:$AH,$W29&amp;$AA29&amp;EK$4,db!$AF:$AF)</f>
        <v>0</v>
      </c>
      <c r="EL29" s="72">
        <f>SUMIF(db!$AH:$AH,$W29&amp;$AA29&amp;EL$4,db!$AF:$AF)</f>
        <v>0</v>
      </c>
      <c r="EM29" s="70">
        <f>SUMIF(db!$AH:$AH,$W29&amp;$AA29&amp;EM$4,db!$AF:$AF)</f>
        <v>0</v>
      </c>
      <c r="EN29" s="72">
        <f>SUMIF(db!$AH:$AH,$W29&amp;$AA29&amp;EN$4,db!$AF:$AF)</f>
        <v>0</v>
      </c>
      <c r="EO29" s="70">
        <f>SUMIF(db!$AH:$AH,$W29&amp;$AA29&amp;EO$4,db!$AF:$AF)</f>
        <v>0</v>
      </c>
      <c r="EP29" s="72">
        <f>SUMIF(db!$AH:$AH,$W29&amp;$AA29&amp;EP$4,db!$AF:$AF)</f>
        <v>0</v>
      </c>
      <c r="EQ29" s="70">
        <f>SUMIF(db!$AH:$AH,$W29&amp;$AA29&amp;EQ$4,db!$AF:$AF)</f>
        <v>0</v>
      </c>
      <c r="ER29" s="72">
        <f>SUMIF(db!$AH:$AH,$W29&amp;$AA29&amp;ER$4,db!$AF:$AF)</f>
        <v>0</v>
      </c>
      <c r="ES29" s="70">
        <f>SUMIF(db!$AH:$AH,$W29&amp;$AA29&amp;ES$4,db!$AF:$AF)</f>
        <v>0</v>
      </c>
      <c r="ET29" s="72">
        <f>SUMIF(db!$AH:$AH,$W29&amp;$AA29&amp;ET$4,db!$AF:$AF)</f>
        <v>0</v>
      </c>
      <c r="EU29" s="70">
        <f>SUMIF(db!$AH:$AH,$W29&amp;$AA29&amp;EU$4,db!$AF:$AF)</f>
        <v>0</v>
      </c>
      <c r="EV29" s="72">
        <f>SUMIF(db!$AH:$AH,$W29&amp;$AA29&amp;EV$4,db!$AF:$AF)</f>
        <v>0</v>
      </c>
      <c r="EW29" s="70">
        <f>SUMIF(db!$AH:$AH,$W29&amp;$AA29&amp;EW$4,db!$AF:$AF)</f>
        <v>0</v>
      </c>
      <c r="EX29" s="72">
        <f>SUMIF(db!$AH:$AH,$W29&amp;$AA29&amp;EX$4,db!$AF:$AF)</f>
        <v>0</v>
      </c>
      <c r="EY29" s="70">
        <f>SUMIF(db!$AH:$AH,$W29&amp;$AA29&amp;EY$4,db!$AF:$AF)</f>
        <v>0</v>
      </c>
      <c r="EZ29" s="72">
        <f>SUMIF(db!$AH:$AH,$W29&amp;$AA29&amp;EZ$4,db!$AF:$AF)</f>
        <v>0</v>
      </c>
      <c r="FA29" s="70">
        <f>SUMIF(db!$AH:$AH,$W29&amp;$AA29&amp;FA$4,db!$AF:$AF)</f>
        <v>0</v>
      </c>
      <c r="FB29" s="72">
        <f>SUMIF(db!$AH:$AH,$W29&amp;$AA29&amp;FB$4,db!$AF:$AF)</f>
        <v>0</v>
      </c>
      <c r="FC29" s="70">
        <f>SUMIF(db!$AH:$AH,$W29&amp;$AA29&amp;FC$4,db!$AF:$AF)</f>
        <v>0</v>
      </c>
      <c r="FD29" s="72">
        <f>SUMIF(db!$AH:$AH,$W29&amp;$AA29&amp;FD$4,db!$AF:$AF)</f>
        <v>0</v>
      </c>
      <c r="FE29" s="70">
        <f>SUMIF(db!$AH:$AH,$W29&amp;$AA29&amp;FE$4,db!$AF:$AF)</f>
        <v>0</v>
      </c>
      <c r="FF29" s="72">
        <f>SUMIF(db!$AH:$AH,$W29&amp;$AA29&amp;FF$4,db!$AF:$AF)</f>
        <v>0</v>
      </c>
      <c r="FG29" s="70">
        <f>SUMIF(db!$AH:$AH,$W29&amp;$AA29&amp;FG$4,db!$AF:$AF)</f>
        <v>0</v>
      </c>
      <c r="FH29" s="72">
        <f>SUMIF(db!$AH:$AH,$W29&amp;$AA29&amp;FH$4,db!$AF:$AF)</f>
        <v>0</v>
      </c>
    </row>
    <row r="30" spans="22:164" ht="15.75" x14ac:dyDescent="0.25">
      <c r="V30" s="110">
        <f t="shared" ca="1" si="0"/>
        <v>46148</v>
      </c>
      <c r="W30" s="108" t="s">
        <v>116</v>
      </c>
      <c r="AA30" s="93" t="str">
        <f>Data!B11</f>
        <v>Employee Benefits</v>
      </c>
      <c r="AB30" s="105"/>
      <c r="AC30" s="107"/>
      <c r="AD30" s="105"/>
      <c r="AE30" s="107"/>
      <c r="AF30" s="69"/>
      <c r="AG30" s="71">
        <f>SUMIF(db!$AH:$AH,$W30&amp;$AA30&amp;AG$4,db!$AF:$AF)</f>
        <v>0</v>
      </c>
      <c r="AH30" s="73">
        <f>SUMIF(db!$AH:$AH,$W30&amp;$AA30&amp;AH$4,db!$AF:$AF)</f>
        <v>0</v>
      </c>
      <c r="AI30" s="71">
        <f>SUMIF(db!$AH:$AH,$W30&amp;$AA30&amp;AI$4,db!$AF:$AF)</f>
        <v>0</v>
      </c>
      <c r="AJ30" s="73">
        <f>SUMIF(db!$AH:$AH,$W30&amp;$AA30&amp;AJ$4,db!$AF:$AF)</f>
        <v>0</v>
      </c>
      <c r="AK30" s="71">
        <f>SUMIF(db!$AH:$AH,$W30&amp;$AA30&amp;AK$4,db!$AF:$AF)</f>
        <v>0</v>
      </c>
      <c r="AL30" s="73">
        <f>SUMIF(db!$AH:$AH,$W30&amp;$AA30&amp;AL$4,db!$AF:$AF)</f>
        <v>0</v>
      </c>
      <c r="AM30" s="71">
        <f>SUMIF(db!$AH:$AH,$W30&amp;$AA30&amp;AM$4,db!$AF:$AF)</f>
        <v>0</v>
      </c>
      <c r="AN30" s="73">
        <f>SUMIF(db!$AH:$AH,$W30&amp;$AA30&amp;AN$4,db!$AF:$AF)</f>
        <v>0</v>
      </c>
      <c r="AO30" s="71">
        <f>SUMIF(db!$AH:$AH,$W30&amp;$AA30&amp;AO$4,db!$AF:$AF)</f>
        <v>0</v>
      </c>
      <c r="AP30" s="73">
        <f>SUMIF(db!$AH:$AH,$W30&amp;$AA30&amp;AP$4,db!$AF:$AF)</f>
        <v>0</v>
      </c>
      <c r="AQ30" s="71">
        <f>SUMIF(db!$AH:$AH,$W30&amp;$AA30&amp;AQ$4,db!$AF:$AF)</f>
        <v>0</v>
      </c>
      <c r="AR30" s="73">
        <f>SUMIF(db!$AH:$AH,$W30&amp;$AA30&amp;AR$4,db!$AF:$AF)</f>
        <v>0</v>
      </c>
      <c r="AS30" s="71">
        <f>SUMIF(db!$AH:$AH,$W30&amp;$AA30&amp;AS$4,db!$AF:$AF)</f>
        <v>0</v>
      </c>
      <c r="AT30" s="73">
        <f>SUMIF(db!$AH:$AH,$W30&amp;$AA30&amp;AT$4,db!$AF:$AF)</f>
        <v>0</v>
      </c>
      <c r="AU30" s="71">
        <f>SUMIF(db!$AH:$AH,$W30&amp;$AA30&amp;AU$4,db!$AF:$AF)</f>
        <v>0</v>
      </c>
      <c r="AV30" s="73">
        <f>SUMIF(db!$AH:$AH,$W30&amp;$AA30&amp;AV$4,db!$AF:$AF)</f>
        <v>0</v>
      </c>
      <c r="AW30" s="71">
        <f>SUMIF(db!$AH:$AH,$W30&amp;$AA30&amp;AW$4,db!$AF:$AF)</f>
        <v>0</v>
      </c>
      <c r="AX30" s="73">
        <f>SUMIF(db!$AH:$AH,$W30&amp;$AA30&amp;AX$4,db!$AF:$AF)</f>
        <v>0</v>
      </c>
      <c r="AY30" s="71">
        <f>SUMIF(db!$AH:$AH,$W30&amp;$AA30&amp;AY$4,db!$AF:$AF)</f>
        <v>0</v>
      </c>
      <c r="AZ30" s="73">
        <f>SUMIF(db!$AH:$AH,$W30&amp;$AA30&amp;AZ$4,db!$AF:$AF)</f>
        <v>0</v>
      </c>
      <c r="BA30" s="71">
        <f>SUMIF(db!$AH:$AH,$W30&amp;$AA30&amp;BA$4,db!$AF:$AF)</f>
        <v>0</v>
      </c>
      <c r="BB30" s="73">
        <f>SUMIF(db!$AH:$AH,$W30&amp;$AA30&amp;BB$4,db!$AF:$AF)</f>
        <v>0</v>
      </c>
      <c r="BC30" s="71">
        <f>SUMIF(db!$AH:$AH,$W30&amp;$AA30&amp;BC$4,db!$AF:$AF)</f>
        <v>0</v>
      </c>
      <c r="BD30" s="73">
        <f>SUMIF(db!$AH:$AH,$W30&amp;$AA30&amp;BD$4,db!$AF:$AF)</f>
        <v>0</v>
      </c>
      <c r="BE30" s="71">
        <f>SUMIF(db!$AH:$AH,$W30&amp;$AA30&amp;BE$4,db!$AF:$AF)</f>
        <v>0</v>
      </c>
      <c r="BF30" s="73">
        <f>SUMIF(db!$AH:$AH,$W30&amp;$AA30&amp;BF$4,db!$AF:$AF)</f>
        <v>0</v>
      </c>
      <c r="BG30" s="71">
        <f>SUMIF(db!$AH:$AH,$W30&amp;$AA30&amp;BG$4,db!$AF:$AF)</f>
        <v>0</v>
      </c>
      <c r="BH30" s="73">
        <f>SUMIF(db!$AH:$AH,$W30&amp;$AA30&amp;BH$4,db!$AF:$AF)</f>
        <v>0</v>
      </c>
      <c r="BI30" s="71">
        <f>SUMIF(db!$AH:$AH,$W30&amp;$AA30&amp;BI$4,db!$AF:$AF)</f>
        <v>0</v>
      </c>
      <c r="BJ30" s="73">
        <f>SUMIF(db!$AH:$AH,$W30&amp;$AA30&amp;BJ$4,db!$AF:$AF)</f>
        <v>0</v>
      </c>
      <c r="BK30" s="71">
        <f>SUMIF(db!$AH:$AH,$W30&amp;$AA30&amp;BK$4,db!$AF:$AF)</f>
        <v>0</v>
      </c>
      <c r="BL30" s="73">
        <f>SUMIF(db!$AH:$AH,$W30&amp;$AA30&amp;BL$4,db!$AF:$AF)</f>
        <v>0</v>
      </c>
      <c r="BM30" s="71">
        <f>SUMIF(db!$AH:$AH,$W30&amp;$AA30&amp;BM$4,db!$AF:$AF)</f>
        <v>0</v>
      </c>
      <c r="BN30" s="73">
        <f>SUMIF(db!$AH:$AH,$W30&amp;$AA30&amp;BN$4,db!$AF:$AF)</f>
        <v>0</v>
      </c>
      <c r="BO30" s="71">
        <f>SUMIF(db!$AH:$AH,$W30&amp;$AA30&amp;BO$4,db!$AF:$AF)</f>
        <v>0</v>
      </c>
      <c r="BP30" s="73">
        <f>SUMIF(db!$AH:$AH,$W30&amp;$AA30&amp;BP$4,db!$AF:$AF)</f>
        <v>0</v>
      </c>
      <c r="BQ30" s="71">
        <f>SUMIF(db!$AH:$AH,$W30&amp;$AA30&amp;BQ$4,db!$AF:$AF)</f>
        <v>0</v>
      </c>
      <c r="BR30" s="73">
        <f>SUMIF(db!$AH:$AH,$W30&amp;$AA30&amp;BR$4,db!$AF:$AF)</f>
        <v>0</v>
      </c>
      <c r="BS30" s="71">
        <f>SUMIF(db!$AH:$AH,$W30&amp;$AA30&amp;BS$4,db!$AF:$AF)</f>
        <v>0</v>
      </c>
      <c r="BT30" s="73">
        <f>SUMIF(db!$AH:$AH,$W30&amp;$AA30&amp;BT$4,db!$AF:$AF)</f>
        <v>0</v>
      </c>
      <c r="BU30" s="71">
        <f>SUMIF(db!$AH:$AH,$W30&amp;$AA30&amp;BU$4,db!$AF:$AF)</f>
        <v>0</v>
      </c>
      <c r="BV30" s="73">
        <f>SUMIF(db!$AH:$AH,$W30&amp;$AA30&amp;BV$4,db!$AF:$AF)</f>
        <v>0</v>
      </c>
      <c r="BW30" s="71">
        <f>SUMIF(db!$AH:$AH,$W30&amp;$AA30&amp;BW$4,db!$AF:$AF)</f>
        <v>0</v>
      </c>
      <c r="BX30" s="73">
        <f>SUMIF(db!$AH:$AH,$W30&amp;$AA30&amp;BX$4,db!$AF:$AF)</f>
        <v>0</v>
      </c>
      <c r="BY30" s="71">
        <f>SUMIF(db!$AH:$AH,$W30&amp;$AA30&amp;BY$4,db!$AF:$AF)</f>
        <v>0</v>
      </c>
      <c r="BZ30" s="73">
        <f>SUMIF(db!$AH:$AH,$W30&amp;$AA30&amp;BZ$4,db!$AF:$AF)</f>
        <v>0</v>
      </c>
      <c r="CA30" s="71">
        <f>SUMIF(db!$AH:$AH,$W30&amp;$AA30&amp;CA$4,db!$AF:$AF)</f>
        <v>0</v>
      </c>
      <c r="CB30" s="73">
        <f>SUMIF(db!$AH:$AH,$W30&amp;$AA30&amp;CB$4,db!$AF:$AF)</f>
        <v>0</v>
      </c>
      <c r="CC30" s="71">
        <f>SUMIF(db!$AH:$AH,$W30&amp;$AA30&amp;CC$4,db!$AF:$AF)</f>
        <v>0</v>
      </c>
      <c r="CD30" s="73">
        <f>SUMIF(db!$AH:$AH,$W30&amp;$AA30&amp;CD$4,db!$AF:$AF)</f>
        <v>0</v>
      </c>
      <c r="CE30" s="71">
        <f>SUMIF(db!$AH:$AH,$W30&amp;$AA30&amp;CE$4,db!$AF:$AF)</f>
        <v>0</v>
      </c>
      <c r="CF30" s="73">
        <f>SUMIF(db!$AH:$AH,$W30&amp;$AA30&amp;CF$4,db!$AF:$AF)</f>
        <v>0</v>
      </c>
      <c r="CG30" s="71">
        <f>SUMIF(db!$AH:$AH,$W30&amp;$AA30&amp;CG$4,db!$AF:$AF)</f>
        <v>0</v>
      </c>
      <c r="CH30" s="73">
        <f>SUMIF(db!$AH:$AH,$W30&amp;$AA30&amp;CH$4,db!$AF:$AF)</f>
        <v>0</v>
      </c>
      <c r="CI30" s="71">
        <f>SUMIF(db!$AH:$AH,$W30&amp;$AA30&amp;CI$4,db!$AF:$AF)</f>
        <v>0</v>
      </c>
      <c r="CJ30" s="73">
        <f>SUMIF(db!$AH:$AH,$W30&amp;$AA30&amp;CJ$4,db!$AF:$AF)</f>
        <v>0</v>
      </c>
      <c r="CK30" s="71">
        <f>SUMIF(db!$AH:$AH,$W30&amp;$AA30&amp;CK$4,db!$AF:$AF)</f>
        <v>0</v>
      </c>
      <c r="CL30" s="73">
        <f>SUMIF(db!$AH:$AH,$W30&amp;$AA30&amp;CL$4,db!$AF:$AF)</f>
        <v>0</v>
      </c>
      <c r="CM30" s="71">
        <f>SUMIF(db!$AH:$AH,$W30&amp;$AA30&amp;CM$4,db!$AF:$AF)</f>
        <v>0</v>
      </c>
      <c r="CN30" s="73">
        <f>SUMIF(db!$AH:$AH,$W30&amp;$AA30&amp;CN$4,db!$AF:$AF)</f>
        <v>0</v>
      </c>
      <c r="CO30" s="71">
        <f>SUMIF(db!$AH:$AH,$W30&amp;$AA30&amp;CO$4,db!$AF:$AF)</f>
        <v>0</v>
      </c>
      <c r="CP30" s="73">
        <f>SUMIF(db!$AH:$AH,$W30&amp;$AA30&amp;CP$4,db!$AF:$AF)</f>
        <v>0</v>
      </c>
      <c r="CQ30" s="71">
        <f>SUMIF(db!$AH:$AH,$W30&amp;$AA30&amp;CQ$4,db!$AF:$AF)</f>
        <v>0</v>
      </c>
      <c r="CR30" s="73">
        <f>SUMIF(db!$AH:$AH,$W30&amp;$AA30&amp;CR$4,db!$AF:$AF)</f>
        <v>0</v>
      </c>
      <c r="CS30" s="71">
        <f>SUMIF(db!$AH:$AH,$W30&amp;$AA30&amp;CS$4,db!$AF:$AF)</f>
        <v>0</v>
      </c>
      <c r="CT30" s="73">
        <f>SUMIF(db!$AH:$AH,$W30&amp;$AA30&amp;CT$4,db!$AF:$AF)</f>
        <v>0</v>
      </c>
      <c r="CU30" s="71">
        <f>SUMIF(db!$AH:$AH,$W30&amp;$AA30&amp;CU$4,db!$AF:$AF)</f>
        <v>0</v>
      </c>
      <c r="CV30" s="73">
        <f>SUMIF(db!$AH:$AH,$W30&amp;$AA30&amp;CV$4,db!$AF:$AF)</f>
        <v>0</v>
      </c>
      <c r="CW30" s="71">
        <f>SUMIF(db!$AH:$AH,$W30&amp;$AA30&amp;CW$4,db!$AF:$AF)</f>
        <v>0</v>
      </c>
      <c r="CX30" s="73">
        <f>SUMIF(db!$AH:$AH,$W30&amp;$AA30&amp;CX$4,db!$AF:$AF)</f>
        <v>0</v>
      </c>
      <c r="CY30" s="71">
        <f>SUMIF(db!$AH:$AH,$W30&amp;$AA30&amp;CY$4,db!$AF:$AF)</f>
        <v>0</v>
      </c>
      <c r="CZ30" s="73">
        <f>SUMIF(db!$AH:$AH,$W30&amp;$AA30&amp;CZ$4,db!$AF:$AF)</f>
        <v>0</v>
      </c>
      <c r="DA30" s="71">
        <f>SUMIF(db!$AH:$AH,$W30&amp;$AA30&amp;DA$4,db!$AF:$AF)</f>
        <v>0</v>
      </c>
      <c r="DB30" s="73">
        <f>SUMIF(db!$AH:$AH,$W30&amp;$AA30&amp;DB$4,db!$AF:$AF)</f>
        <v>0</v>
      </c>
      <c r="DC30" s="71">
        <f>SUMIF(db!$AH:$AH,$W30&amp;$AA30&amp;DC$4,db!$AF:$AF)</f>
        <v>0</v>
      </c>
      <c r="DD30" s="73">
        <f>SUMIF(db!$AH:$AH,$W30&amp;$AA30&amp;DD$4,db!$AF:$AF)</f>
        <v>0</v>
      </c>
      <c r="DE30" s="71">
        <f>SUMIF(db!$AH:$AH,$W30&amp;$AA30&amp;DE$4,db!$AF:$AF)</f>
        <v>0</v>
      </c>
      <c r="DF30" s="73">
        <f>SUMIF(db!$AH:$AH,$W30&amp;$AA30&amp;DF$4,db!$AF:$AF)</f>
        <v>0</v>
      </c>
      <c r="DG30" s="71">
        <f>SUMIF(db!$AH:$AH,$W30&amp;$AA30&amp;DG$4,db!$AF:$AF)</f>
        <v>0</v>
      </c>
      <c r="DH30" s="73">
        <f>SUMIF(db!$AH:$AH,$W30&amp;$AA30&amp;DH$4,db!$AF:$AF)</f>
        <v>0</v>
      </c>
      <c r="DI30" s="71">
        <f>SUMIF(db!$AH:$AH,$W30&amp;$AA30&amp;DI$4,db!$AF:$AF)</f>
        <v>0</v>
      </c>
      <c r="DJ30" s="73">
        <f>SUMIF(db!$AH:$AH,$W30&amp;$AA30&amp;DJ$4,db!$AF:$AF)</f>
        <v>0</v>
      </c>
      <c r="DK30" s="71">
        <f>SUMIF(db!$AH:$AH,$W30&amp;$AA30&amp;DK$4,db!$AF:$AF)</f>
        <v>0</v>
      </c>
      <c r="DL30" s="73">
        <f>SUMIF(db!$AH:$AH,$W30&amp;$AA30&amp;DL$4,db!$AF:$AF)</f>
        <v>0</v>
      </c>
      <c r="DM30" s="71">
        <f>SUMIF(db!$AH:$AH,$W30&amp;$AA30&amp;DM$4,db!$AF:$AF)</f>
        <v>0</v>
      </c>
      <c r="DN30" s="73">
        <f>SUMIF(db!$AH:$AH,$W30&amp;$AA30&amp;DN$4,db!$AF:$AF)</f>
        <v>0</v>
      </c>
      <c r="DO30" s="71">
        <f>SUMIF(db!$AH:$AH,$W30&amp;$AA30&amp;DO$4,db!$AF:$AF)</f>
        <v>0</v>
      </c>
      <c r="DP30" s="73">
        <f>SUMIF(db!$AH:$AH,$W30&amp;$AA30&amp;DP$4,db!$AF:$AF)</f>
        <v>0</v>
      </c>
      <c r="DQ30" s="71">
        <f>SUMIF(db!$AH:$AH,$W30&amp;$AA30&amp;DQ$4,db!$AF:$AF)</f>
        <v>0</v>
      </c>
      <c r="DR30" s="73">
        <f>SUMIF(db!$AH:$AH,$W30&amp;$AA30&amp;DR$4,db!$AF:$AF)</f>
        <v>0</v>
      </c>
      <c r="DS30" s="71">
        <f>SUMIF(db!$AH:$AH,$W30&amp;$AA30&amp;DS$4,db!$AF:$AF)</f>
        <v>0</v>
      </c>
      <c r="DT30" s="73">
        <f>SUMIF(db!$AH:$AH,$W30&amp;$AA30&amp;DT$4,db!$AF:$AF)</f>
        <v>0</v>
      </c>
      <c r="DU30" s="71">
        <f>SUMIF(db!$AH:$AH,$W30&amp;$AA30&amp;DU$4,db!$AF:$AF)</f>
        <v>0</v>
      </c>
      <c r="DV30" s="73">
        <f>SUMIF(db!$AH:$AH,$W30&amp;$AA30&amp;DV$4,db!$AF:$AF)</f>
        <v>0</v>
      </c>
      <c r="DW30" s="71">
        <f>SUMIF(db!$AH:$AH,$W30&amp;$AA30&amp;DW$4,db!$AF:$AF)</f>
        <v>0</v>
      </c>
      <c r="DX30" s="73">
        <f>SUMIF(db!$AH:$AH,$W30&amp;$AA30&amp;DX$4,db!$AF:$AF)</f>
        <v>0</v>
      </c>
      <c r="DY30" s="71">
        <f>SUMIF(db!$AH:$AH,$W30&amp;$AA30&amp;DY$4,db!$AF:$AF)</f>
        <v>0</v>
      </c>
      <c r="DZ30" s="73">
        <f>SUMIF(db!$AH:$AH,$W30&amp;$AA30&amp;DZ$4,db!$AF:$AF)</f>
        <v>0</v>
      </c>
      <c r="EA30" s="71">
        <f>SUMIF(db!$AH:$AH,$W30&amp;$AA30&amp;EA$4,db!$AF:$AF)</f>
        <v>0</v>
      </c>
      <c r="EB30" s="73">
        <f>SUMIF(db!$AH:$AH,$W30&amp;$AA30&amp;EB$4,db!$AF:$AF)</f>
        <v>0</v>
      </c>
      <c r="EC30" s="71">
        <f>SUMIF(db!$AH:$AH,$W30&amp;$AA30&amp;EC$4,db!$AF:$AF)</f>
        <v>0</v>
      </c>
      <c r="ED30" s="73">
        <f>SUMIF(db!$AH:$AH,$W30&amp;$AA30&amp;ED$4,db!$AF:$AF)</f>
        <v>0</v>
      </c>
      <c r="EE30" s="71">
        <f>SUMIF(db!$AH:$AH,$W30&amp;$AA30&amp;EE$4,db!$AF:$AF)</f>
        <v>0</v>
      </c>
      <c r="EF30" s="73">
        <f>SUMIF(db!$AH:$AH,$W30&amp;$AA30&amp;EF$4,db!$AF:$AF)</f>
        <v>0</v>
      </c>
      <c r="EG30" s="71">
        <f>SUMIF(db!$AH:$AH,$W30&amp;$AA30&amp;EG$4,db!$AF:$AF)</f>
        <v>0</v>
      </c>
      <c r="EH30" s="73">
        <f>SUMIF(db!$AH:$AH,$W30&amp;$AA30&amp;EH$4,db!$AF:$AF)</f>
        <v>0</v>
      </c>
      <c r="EI30" s="71">
        <f>SUMIF(db!$AH:$AH,$W30&amp;$AA30&amp;EI$4,db!$AF:$AF)</f>
        <v>0</v>
      </c>
      <c r="EJ30" s="73">
        <f>SUMIF(db!$AH:$AH,$W30&amp;$AA30&amp;EJ$4,db!$AF:$AF)</f>
        <v>0</v>
      </c>
      <c r="EK30" s="71">
        <f>SUMIF(db!$AH:$AH,$W30&amp;$AA30&amp;EK$4,db!$AF:$AF)</f>
        <v>0</v>
      </c>
      <c r="EL30" s="73">
        <f>SUMIF(db!$AH:$AH,$W30&amp;$AA30&amp;EL$4,db!$AF:$AF)</f>
        <v>0</v>
      </c>
      <c r="EM30" s="71">
        <f>SUMIF(db!$AH:$AH,$W30&amp;$AA30&amp;EM$4,db!$AF:$AF)</f>
        <v>0</v>
      </c>
      <c r="EN30" s="73">
        <f>SUMIF(db!$AH:$AH,$W30&amp;$AA30&amp;EN$4,db!$AF:$AF)</f>
        <v>0</v>
      </c>
      <c r="EO30" s="71">
        <f>SUMIF(db!$AH:$AH,$W30&amp;$AA30&amp;EO$4,db!$AF:$AF)</f>
        <v>0</v>
      </c>
      <c r="EP30" s="73">
        <f>SUMIF(db!$AH:$AH,$W30&amp;$AA30&amp;EP$4,db!$AF:$AF)</f>
        <v>0</v>
      </c>
      <c r="EQ30" s="71">
        <f>SUMIF(db!$AH:$AH,$W30&amp;$AA30&amp;EQ$4,db!$AF:$AF)</f>
        <v>0</v>
      </c>
      <c r="ER30" s="73">
        <f>SUMIF(db!$AH:$AH,$W30&amp;$AA30&amp;ER$4,db!$AF:$AF)</f>
        <v>0</v>
      </c>
      <c r="ES30" s="71">
        <f>SUMIF(db!$AH:$AH,$W30&amp;$AA30&amp;ES$4,db!$AF:$AF)</f>
        <v>0</v>
      </c>
      <c r="ET30" s="73">
        <f>SUMIF(db!$AH:$AH,$W30&amp;$AA30&amp;ET$4,db!$AF:$AF)</f>
        <v>0</v>
      </c>
      <c r="EU30" s="71">
        <f>SUMIF(db!$AH:$AH,$W30&amp;$AA30&amp;EU$4,db!$AF:$AF)</f>
        <v>0</v>
      </c>
      <c r="EV30" s="73">
        <f>SUMIF(db!$AH:$AH,$W30&amp;$AA30&amp;EV$4,db!$AF:$AF)</f>
        <v>0</v>
      </c>
      <c r="EW30" s="71">
        <f>SUMIF(db!$AH:$AH,$W30&amp;$AA30&amp;EW$4,db!$AF:$AF)</f>
        <v>0</v>
      </c>
      <c r="EX30" s="73">
        <f>SUMIF(db!$AH:$AH,$W30&amp;$AA30&amp;EX$4,db!$AF:$AF)</f>
        <v>0</v>
      </c>
      <c r="EY30" s="71">
        <f>SUMIF(db!$AH:$AH,$W30&amp;$AA30&amp;EY$4,db!$AF:$AF)</f>
        <v>0</v>
      </c>
      <c r="EZ30" s="73">
        <f>SUMIF(db!$AH:$AH,$W30&amp;$AA30&amp;EZ$4,db!$AF:$AF)</f>
        <v>0</v>
      </c>
      <c r="FA30" s="71">
        <f>SUMIF(db!$AH:$AH,$W30&amp;$AA30&amp;FA$4,db!$AF:$AF)</f>
        <v>0</v>
      </c>
      <c r="FB30" s="73">
        <f>SUMIF(db!$AH:$AH,$W30&amp;$AA30&amp;FB$4,db!$AF:$AF)</f>
        <v>0</v>
      </c>
      <c r="FC30" s="71">
        <f>SUMIF(db!$AH:$AH,$W30&amp;$AA30&amp;FC$4,db!$AF:$AF)</f>
        <v>0</v>
      </c>
      <c r="FD30" s="73">
        <f>SUMIF(db!$AH:$AH,$W30&amp;$AA30&amp;FD$4,db!$AF:$AF)</f>
        <v>0</v>
      </c>
      <c r="FE30" s="71">
        <f>SUMIF(db!$AH:$AH,$W30&amp;$AA30&amp;FE$4,db!$AF:$AF)</f>
        <v>0</v>
      </c>
      <c r="FF30" s="73">
        <f>SUMIF(db!$AH:$AH,$W30&amp;$AA30&amp;FF$4,db!$AF:$AF)</f>
        <v>0</v>
      </c>
      <c r="FG30" s="71">
        <f>SUMIF(db!$AH:$AH,$W30&amp;$AA30&amp;FG$4,db!$AF:$AF)</f>
        <v>0</v>
      </c>
      <c r="FH30" s="73">
        <f>SUMIF(db!$AH:$AH,$W30&amp;$AA30&amp;FH$4,db!$AF:$AF)</f>
        <v>0</v>
      </c>
    </row>
    <row r="31" spans="22:164" ht="15.75" x14ac:dyDescent="0.25">
      <c r="V31" s="110">
        <f t="shared" ca="1" si="0"/>
        <v>46148</v>
      </c>
      <c r="W31" s="108" t="s">
        <v>116</v>
      </c>
      <c r="AA31" s="93" t="str">
        <f>Data!B12</f>
        <v>Travel</v>
      </c>
      <c r="AB31" s="102"/>
      <c r="AC31" s="104"/>
      <c r="AD31" s="102"/>
      <c r="AE31" s="104"/>
      <c r="AF31" s="69"/>
      <c r="AG31" s="70">
        <f>SUMIF(db!$AH:$AH,$W31&amp;$AA31&amp;AG$4,db!$AF:$AF)</f>
        <v>0</v>
      </c>
      <c r="AH31" s="72">
        <f>SUMIF(db!$AH:$AH,$W31&amp;$AA31&amp;AH$4,db!$AF:$AF)</f>
        <v>0</v>
      </c>
      <c r="AI31" s="70">
        <f>SUMIF(db!$AH:$AH,$W31&amp;$AA31&amp;AI$4,db!$AF:$AF)</f>
        <v>0</v>
      </c>
      <c r="AJ31" s="72">
        <f>SUMIF(db!$AH:$AH,$W31&amp;$AA31&amp;AJ$4,db!$AF:$AF)</f>
        <v>0</v>
      </c>
      <c r="AK31" s="70">
        <f>SUMIF(db!$AH:$AH,$W31&amp;$AA31&amp;AK$4,db!$AF:$AF)</f>
        <v>0</v>
      </c>
      <c r="AL31" s="72">
        <f>SUMIF(db!$AH:$AH,$W31&amp;$AA31&amp;AL$4,db!$AF:$AF)</f>
        <v>0</v>
      </c>
      <c r="AM31" s="70">
        <f>SUMIF(db!$AH:$AH,$W31&amp;$AA31&amp;AM$4,db!$AF:$AF)</f>
        <v>0</v>
      </c>
      <c r="AN31" s="72">
        <f>SUMIF(db!$AH:$AH,$W31&amp;$AA31&amp;AN$4,db!$AF:$AF)</f>
        <v>0</v>
      </c>
      <c r="AO31" s="70">
        <f>SUMIF(db!$AH:$AH,$W31&amp;$AA31&amp;AO$4,db!$AF:$AF)</f>
        <v>0</v>
      </c>
      <c r="AP31" s="72">
        <f>SUMIF(db!$AH:$AH,$W31&amp;$AA31&amp;AP$4,db!$AF:$AF)</f>
        <v>0</v>
      </c>
      <c r="AQ31" s="70">
        <f>SUMIF(db!$AH:$AH,$W31&amp;$AA31&amp;AQ$4,db!$AF:$AF)</f>
        <v>0</v>
      </c>
      <c r="AR31" s="72">
        <f>SUMIF(db!$AH:$AH,$W31&amp;$AA31&amp;AR$4,db!$AF:$AF)</f>
        <v>0</v>
      </c>
      <c r="AS31" s="70">
        <f>SUMIF(db!$AH:$AH,$W31&amp;$AA31&amp;AS$4,db!$AF:$AF)</f>
        <v>0</v>
      </c>
      <c r="AT31" s="72">
        <f>SUMIF(db!$AH:$AH,$W31&amp;$AA31&amp;AT$4,db!$AF:$AF)</f>
        <v>0</v>
      </c>
      <c r="AU31" s="70">
        <f>SUMIF(db!$AH:$AH,$W31&amp;$AA31&amp;AU$4,db!$AF:$AF)</f>
        <v>0</v>
      </c>
      <c r="AV31" s="72">
        <f>SUMIF(db!$AH:$AH,$W31&amp;$AA31&amp;AV$4,db!$AF:$AF)</f>
        <v>0</v>
      </c>
      <c r="AW31" s="70">
        <f>SUMIF(db!$AH:$AH,$W31&amp;$AA31&amp;AW$4,db!$AF:$AF)</f>
        <v>0</v>
      </c>
      <c r="AX31" s="72">
        <f>SUMIF(db!$AH:$AH,$W31&amp;$AA31&amp;AX$4,db!$AF:$AF)</f>
        <v>0</v>
      </c>
      <c r="AY31" s="70">
        <f>SUMIF(db!$AH:$AH,$W31&amp;$AA31&amp;AY$4,db!$AF:$AF)</f>
        <v>0</v>
      </c>
      <c r="AZ31" s="72">
        <f>SUMIF(db!$AH:$AH,$W31&amp;$AA31&amp;AZ$4,db!$AF:$AF)</f>
        <v>0</v>
      </c>
      <c r="BA31" s="70">
        <f>SUMIF(db!$AH:$AH,$W31&amp;$AA31&amp;BA$4,db!$AF:$AF)</f>
        <v>0</v>
      </c>
      <c r="BB31" s="72">
        <f>SUMIF(db!$AH:$AH,$W31&amp;$AA31&amp;BB$4,db!$AF:$AF)</f>
        <v>0</v>
      </c>
      <c r="BC31" s="70">
        <f>SUMIF(db!$AH:$AH,$W31&amp;$AA31&amp;BC$4,db!$AF:$AF)</f>
        <v>0</v>
      </c>
      <c r="BD31" s="72">
        <f>SUMIF(db!$AH:$AH,$W31&amp;$AA31&amp;BD$4,db!$AF:$AF)</f>
        <v>0</v>
      </c>
      <c r="BE31" s="70">
        <f>SUMIF(db!$AH:$AH,$W31&amp;$AA31&amp;BE$4,db!$AF:$AF)</f>
        <v>0</v>
      </c>
      <c r="BF31" s="72">
        <f>SUMIF(db!$AH:$AH,$W31&amp;$AA31&amp;BF$4,db!$AF:$AF)</f>
        <v>0</v>
      </c>
      <c r="BG31" s="70">
        <f>SUMIF(db!$AH:$AH,$W31&amp;$AA31&amp;BG$4,db!$AF:$AF)</f>
        <v>0</v>
      </c>
      <c r="BH31" s="72">
        <f>SUMIF(db!$AH:$AH,$W31&amp;$AA31&amp;BH$4,db!$AF:$AF)</f>
        <v>0</v>
      </c>
      <c r="BI31" s="70">
        <f>SUMIF(db!$AH:$AH,$W31&amp;$AA31&amp;BI$4,db!$AF:$AF)</f>
        <v>0</v>
      </c>
      <c r="BJ31" s="72">
        <f>SUMIF(db!$AH:$AH,$W31&amp;$AA31&amp;BJ$4,db!$AF:$AF)</f>
        <v>0</v>
      </c>
      <c r="BK31" s="70">
        <f>SUMIF(db!$AH:$AH,$W31&amp;$AA31&amp;BK$4,db!$AF:$AF)</f>
        <v>0</v>
      </c>
      <c r="BL31" s="72">
        <f>SUMIF(db!$AH:$AH,$W31&amp;$AA31&amp;BL$4,db!$AF:$AF)</f>
        <v>0</v>
      </c>
      <c r="BM31" s="70">
        <f>SUMIF(db!$AH:$AH,$W31&amp;$AA31&amp;BM$4,db!$AF:$AF)</f>
        <v>0</v>
      </c>
      <c r="BN31" s="72">
        <f>SUMIF(db!$AH:$AH,$W31&amp;$AA31&amp;BN$4,db!$AF:$AF)</f>
        <v>0</v>
      </c>
      <c r="BO31" s="70">
        <f>SUMIF(db!$AH:$AH,$W31&amp;$AA31&amp;BO$4,db!$AF:$AF)</f>
        <v>0</v>
      </c>
      <c r="BP31" s="72">
        <f>SUMIF(db!$AH:$AH,$W31&amp;$AA31&amp;BP$4,db!$AF:$AF)</f>
        <v>0</v>
      </c>
      <c r="BQ31" s="70">
        <f>SUMIF(db!$AH:$AH,$W31&amp;$AA31&amp;BQ$4,db!$AF:$AF)</f>
        <v>0</v>
      </c>
      <c r="BR31" s="72">
        <f>SUMIF(db!$AH:$AH,$W31&amp;$AA31&amp;BR$4,db!$AF:$AF)</f>
        <v>0</v>
      </c>
      <c r="BS31" s="70">
        <f>SUMIF(db!$AH:$AH,$W31&amp;$AA31&amp;BS$4,db!$AF:$AF)</f>
        <v>0</v>
      </c>
      <c r="BT31" s="72">
        <f>SUMIF(db!$AH:$AH,$W31&amp;$AA31&amp;BT$4,db!$AF:$AF)</f>
        <v>0</v>
      </c>
      <c r="BU31" s="70">
        <f>SUMIF(db!$AH:$AH,$W31&amp;$AA31&amp;BU$4,db!$AF:$AF)</f>
        <v>0</v>
      </c>
      <c r="BV31" s="72">
        <f>SUMIF(db!$AH:$AH,$W31&amp;$AA31&amp;BV$4,db!$AF:$AF)</f>
        <v>0</v>
      </c>
      <c r="BW31" s="70">
        <f>SUMIF(db!$AH:$AH,$W31&amp;$AA31&amp;BW$4,db!$AF:$AF)</f>
        <v>0</v>
      </c>
      <c r="BX31" s="72">
        <f>SUMIF(db!$AH:$AH,$W31&amp;$AA31&amp;BX$4,db!$AF:$AF)</f>
        <v>0</v>
      </c>
      <c r="BY31" s="70">
        <f>SUMIF(db!$AH:$AH,$W31&amp;$AA31&amp;BY$4,db!$AF:$AF)</f>
        <v>0</v>
      </c>
      <c r="BZ31" s="72">
        <f>SUMIF(db!$AH:$AH,$W31&amp;$AA31&amp;BZ$4,db!$AF:$AF)</f>
        <v>0</v>
      </c>
      <c r="CA31" s="70">
        <f>SUMIF(db!$AH:$AH,$W31&amp;$AA31&amp;CA$4,db!$AF:$AF)</f>
        <v>0</v>
      </c>
      <c r="CB31" s="72">
        <f>SUMIF(db!$AH:$AH,$W31&amp;$AA31&amp;CB$4,db!$AF:$AF)</f>
        <v>0</v>
      </c>
      <c r="CC31" s="70">
        <f>SUMIF(db!$AH:$AH,$W31&amp;$AA31&amp;CC$4,db!$AF:$AF)</f>
        <v>0</v>
      </c>
      <c r="CD31" s="72">
        <f>SUMIF(db!$AH:$AH,$W31&amp;$AA31&amp;CD$4,db!$AF:$AF)</f>
        <v>0</v>
      </c>
      <c r="CE31" s="70">
        <f>SUMIF(db!$AH:$AH,$W31&amp;$AA31&amp;CE$4,db!$AF:$AF)</f>
        <v>0</v>
      </c>
      <c r="CF31" s="72">
        <f>SUMIF(db!$AH:$AH,$W31&amp;$AA31&amp;CF$4,db!$AF:$AF)</f>
        <v>0</v>
      </c>
      <c r="CG31" s="70">
        <f>SUMIF(db!$AH:$AH,$W31&amp;$AA31&amp;CG$4,db!$AF:$AF)</f>
        <v>0</v>
      </c>
      <c r="CH31" s="72">
        <f>SUMIF(db!$AH:$AH,$W31&amp;$AA31&amp;CH$4,db!$AF:$AF)</f>
        <v>0</v>
      </c>
      <c r="CI31" s="70">
        <f>SUMIF(db!$AH:$AH,$W31&amp;$AA31&amp;CI$4,db!$AF:$AF)</f>
        <v>0</v>
      </c>
      <c r="CJ31" s="72">
        <f>SUMIF(db!$AH:$AH,$W31&amp;$AA31&amp;CJ$4,db!$AF:$AF)</f>
        <v>0</v>
      </c>
      <c r="CK31" s="70">
        <f>SUMIF(db!$AH:$AH,$W31&amp;$AA31&amp;CK$4,db!$AF:$AF)</f>
        <v>0</v>
      </c>
      <c r="CL31" s="72">
        <f>SUMIF(db!$AH:$AH,$W31&amp;$AA31&amp;CL$4,db!$AF:$AF)</f>
        <v>0</v>
      </c>
      <c r="CM31" s="70">
        <f>SUMIF(db!$AH:$AH,$W31&amp;$AA31&amp;CM$4,db!$AF:$AF)</f>
        <v>0</v>
      </c>
      <c r="CN31" s="72">
        <f>SUMIF(db!$AH:$AH,$W31&amp;$AA31&amp;CN$4,db!$AF:$AF)</f>
        <v>0</v>
      </c>
      <c r="CO31" s="70">
        <f>SUMIF(db!$AH:$AH,$W31&amp;$AA31&amp;CO$4,db!$AF:$AF)</f>
        <v>0</v>
      </c>
      <c r="CP31" s="72">
        <f>SUMIF(db!$AH:$AH,$W31&amp;$AA31&amp;CP$4,db!$AF:$AF)</f>
        <v>0</v>
      </c>
      <c r="CQ31" s="70">
        <f>SUMIF(db!$AH:$AH,$W31&amp;$AA31&amp;CQ$4,db!$AF:$AF)</f>
        <v>0</v>
      </c>
      <c r="CR31" s="72">
        <f>SUMIF(db!$AH:$AH,$W31&amp;$AA31&amp;CR$4,db!$AF:$AF)</f>
        <v>0</v>
      </c>
      <c r="CS31" s="70">
        <f>SUMIF(db!$AH:$AH,$W31&amp;$AA31&amp;CS$4,db!$AF:$AF)</f>
        <v>0</v>
      </c>
      <c r="CT31" s="72">
        <f>SUMIF(db!$AH:$AH,$W31&amp;$AA31&amp;CT$4,db!$AF:$AF)</f>
        <v>0</v>
      </c>
      <c r="CU31" s="70">
        <f>SUMIF(db!$AH:$AH,$W31&amp;$AA31&amp;CU$4,db!$AF:$AF)</f>
        <v>0</v>
      </c>
      <c r="CV31" s="72">
        <f>SUMIF(db!$AH:$AH,$W31&amp;$AA31&amp;CV$4,db!$AF:$AF)</f>
        <v>0</v>
      </c>
      <c r="CW31" s="70">
        <f>SUMIF(db!$AH:$AH,$W31&amp;$AA31&amp;CW$4,db!$AF:$AF)</f>
        <v>0</v>
      </c>
      <c r="CX31" s="72">
        <f>SUMIF(db!$AH:$AH,$W31&amp;$AA31&amp;CX$4,db!$AF:$AF)</f>
        <v>0</v>
      </c>
      <c r="CY31" s="70">
        <f>SUMIF(db!$AH:$AH,$W31&amp;$AA31&amp;CY$4,db!$AF:$AF)</f>
        <v>0</v>
      </c>
      <c r="CZ31" s="72">
        <f>SUMIF(db!$AH:$AH,$W31&amp;$AA31&amp;CZ$4,db!$AF:$AF)</f>
        <v>0</v>
      </c>
      <c r="DA31" s="70">
        <f>SUMIF(db!$AH:$AH,$W31&amp;$AA31&amp;DA$4,db!$AF:$AF)</f>
        <v>0</v>
      </c>
      <c r="DB31" s="72">
        <f>SUMIF(db!$AH:$AH,$W31&amp;$AA31&amp;DB$4,db!$AF:$AF)</f>
        <v>0</v>
      </c>
      <c r="DC31" s="70">
        <f>SUMIF(db!$AH:$AH,$W31&amp;$AA31&amp;DC$4,db!$AF:$AF)</f>
        <v>0</v>
      </c>
      <c r="DD31" s="72">
        <f>SUMIF(db!$AH:$AH,$W31&amp;$AA31&amp;DD$4,db!$AF:$AF)</f>
        <v>0</v>
      </c>
      <c r="DE31" s="70">
        <f>SUMIF(db!$AH:$AH,$W31&amp;$AA31&amp;DE$4,db!$AF:$AF)</f>
        <v>0</v>
      </c>
      <c r="DF31" s="72">
        <f>SUMIF(db!$AH:$AH,$W31&amp;$AA31&amp;DF$4,db!$AF:$AF)</f>
        <v>0</v>
      </c>
      <c r="DG31" s="70">
        <f>SUMIF(db!$AH:$AH,$W31&amp;$AA31&amp;DG$4,db!$AF:$AF)</f>
        <v>0</v>
      </c>
      <c r="DH31" s="72">
        <f>SUMIF(db!$AH:$AH,$W31&amp;$AA31&amp;DH$4,db!$AF:$AF)</f>
        <v>0</v>
      </c>
      <c r="DI31" s="70">
        <f>SUMIF(db!$AH:$AH,$W31&amp;$AA31&amp;DI$4,db!$AF:$AF)</f>
        <v>0</v>
      </c>
      <c r="DJ31" s="72">
        <f>SUMIF(db!$AH:$AH,$W31&amp;$AA31&amp;DJ$4,db!$AF:$AF)</f>
        <v>0</v>
      </c>
      <c r="DK31" s="70">
        <f>SUMIF(db!$AH:$AH,$W31&amp;$AA31&amp;DK$4,db!$AF:$AF)</f>
        <v>0</v>
      </c>
      <c r="DL31" s="72">
        <f>SUMIF(db!$AH:$AH,$W31&amp;$AA31&amp;DL$4,db!$AF:$AF)</f>
        <v>0</v>
      </c>
      <c r="DM31" s="70">
        <f>SUMIF(db!$AH:$AH,$W31&amp;$AA31&amp;DM$4,db!$AF:$AF)</f>
        <v>0</v>
      </c>
      <c r="DN31" s="72">
        <f>SUMIF(db!$AH:$AH,$W31&amp;$AA31&amp;DN$4,db!$AF:$AF)</f>
        <v>0</v>
      </c>
      <c r="DO31" s="70">
        <f>SUMIF(db!$AH:$AH,$W31&amp;$AA31&amp;DO$4,db!$AF:$AF)</f>
        <v>0</v>
      </c>
      <c r="DP31" s="72">
        <f>SUMIF(db!$AH:$AH,$W31&amp;$AA31&amp;DP$4,db!$AF:$AF)</f>
        <v>0</v>
      </c>
      <c r="DQ31" s="70">
        <f>SUMIF(db!$AH:$AH,$W31&amp;$AA31&amp;DQ$4,db!$AF:$AF)</f>
        <v>0</v>
      </c>
      <c r="DR31" s="72">
        <f>SUMIF(db!$AH:$AH,$W31&amp;$AA31&amp;DR$4,db!$AF:$AF)</f>
        <v>0</v>
      </c>
      <c r="DS31" s="70">
        <f>SUMIF(db!$AH:$AH,$W31&amp;$AA31&amp;DS$4,db!$AF:$AF)</f>
        <v>0</v>
      </c>
      <c r="DT31" s="72">
        <f>SUMIF(db!$AH:$AH,$W31&amp;$AA31&amp;DT$4,db!$AF:$AF)</f>
        <v>0</v>
      </c>
      <c r="DU31" s="70">
        <f>SUMIF(db!$AH:$AH,$W31&amp;$AA31&amp;DU$4,db!$AF:$AF)</f>
        <v>0</v>
      </c>
      <c r="DV31" s="72">
        <f>SUMIF(db!$AH:$AH,$W31&amp;$AA31&amp;DV$4,db!$AF:$AF)</f>
        <v>0</v>
      </c>
      <c r="DW31" s="70">
        <f>SUMIF(db!$AH:$AH,$W31&amp;$AA31&amp;DW$4,db!$AF:$AF)</f>
        <v>0</v>
      </c>
      <c r="DX31" s="72">
        <f>SUMIF(db!$AH:$AH,$W31&amp;$AA31&amp;DX$4,db!$AF:$AF)</f>
        <v>0</v>
      </c>
      <c r="DY31" s="70">
        <f>SUMIF(db!$AH:$AH,$W31&amp;$AA31&amp;DY$4,db!$AF:$AF)</f>
        <v>0</v>
      </c>
      <c r="DZ31" s="72">
        <f>SUMIF(db!$AH:$AH,$W31&amp;$AA31&amp;DZ$4,db!$AF:$AF)</f>
        <v>0</v>
      </c>
      <c r="EA31" s="70">
        <f>SUMIF(db!$AH:$AH,$W31&amp;$AA31&amp;EA$4,db!$AF:$AF)</f>
        <v>0</v>
      </c>
      <c r="EB31" s="72">
        <f>SUMIF(db!$AH:$AH,$W31&amp;$AA31&amp;EB$4,db!$AF:$AF)</f>
        <v>0</v>
      </c>
      <c r="EC31" s="70">
        <f>SUMIF(db!$AH:$AH,$W31&amp;$AA31&amp;EC$4,db!$AF:$AF)</f>
        <v>0</v>
      </c>
      <c r="ED31" s="72">
        <f>SUMIF(db!$AH:$AH,$W31&amp;$AA31&amp;ED$4,db!$AF:$AF)</f>
        <v>0</v>
      </c>
      <c r="EE31" s="70">
        <f>SUMIF(db!$AH:$AH,$W31&amp;$AA31&amp;EE$4,db!$AF:$AF)</f>
        <v>0</v>
      </c>
      <c r="EF31" s="72">
        <f>SUMIF(db!$AH:$AH,$W31&amp;$AA31&amp;EF$4,db!$AF:$AF)</f>
        <v>0</v>
      </c>
      <c r="EG31" s="70">
        <f>SUMIF(db!$AH:$AH,$W31&amp;$AA31&amp;EG$4,db!$AF:$AF)</f>
        <v>0</v>
      </c>
      <c r="EH31" s="72">
        <f>SUMIF(db!$AH:$AH,$W31&amp;$AA31&amp;EH$4,db!$AF:$AF)</f>
        <v>0</v>
      </c>
      <c r="EI31" s="70">
        <f>SUMIF(db!$AH:$AH,$W31&amp;$AA31&amp;EI$4,db!$AF:$AF)</f>
        <v>0</v>
      </c>
      <c r="EJ31" s="72">
        <f>SUMIF(db!$AH:$AH,$W31&amp;$AA31&amp;EJ$4,db!$AF:$AF)</f>
        <v>0</v>
      </c>
      <c r="EK31" s="70">
        <f>SUMIF(db!$AH:$AH,$W31&amp;$AA31&amp;EK$4,db!$AF:$AF)</f>
        <v>0</v>
      </c>
      <c r="EL31" s="72">
        <f>SUMIF(db!$AH:$AH,$W31&amp;$AA31&amp;EL$4,db!$AF:$AF)</f>
        <v>0</v>
      </c>
      <c r="EM31" s="70">
        <f>SUMIF(db!$AH:$AH,$W31&amp;$AA31&amp;EM$4,db!$AF:$AF)</f>
        <v>0</v>
      </c>
      <c r="EN31" s="72">
        <f>SUMIF(db!$AH:$AH,$W31&amp;$AA31&amp;EN$4,db!$AF:$AF)</f>
        <v>0</v>
      </c>
      <c r="EO31" s="70">
        <f>SUMIF(db!$AH:$AH,$W31&amp;$AA31&amp;EO$4,db!$AF:$AF)</f>
        <v>0</v>
      </c>
      <c r="EP31" s="72">
        <f>SUMIF(db!$AH:$AH,$W31&amp;$AA31&amp;EP$4,db!$AF:$AF)</f>
        <v>0</v>
      </c>
      <c r="EQ31" s="70">
        <f>SUMIF(db!$AH:$AH,$W31&amp;$AA31&amp;EQ$4,db!$AF:$AF)</f>
        <v>0</v>
      </c>
      <c r="ER31" s="72">
        <f>SUMIF(db!$AH:$AH,$W31&amp;$AA31&amp;ER$4,db!$AF:$AF)</f>
        <v>0</v>
      </c>
      <c r="ES31" s="70">
        <f>SUMIF(db!$AH:$AH,$W31&amp;$AA31&amp;ES$4,db!$AF:$AF)</f>
        <v>0</v>
      </c>
      <c r="ET31" s="72">
        <f>SUMIF(db!$AH:$AH,$W31&amp;$AA31&amp;ET$4,db!$AF:$AF)</f>
        <v>0</v>
      </c>
      <c r="EU31" s="70">
        <f>SUMIF(db!$AH:$AH,$W31&amp;$AA31&amp;EU$4,db!$AF:$AF)</f>
        <v>0</v>
      </c>
      <c r="EV31" s="72">
        <f>SUMIF(db!$AH:$AH,$W31&amp;$AA31&amp;EV$4,db!$AF:$AF)</f>
        <v>0</v>
      </c>
      <c r="EW31" s="70">
        <f>SUMIF(db!$AH:$AH,$W31&amp;$AA31&amp;EW$4,db!$AF:$AF)</f>
        <v>0</v>
      </c>
      <c r="EX31" s="72">
        <f>SUMIF(db!$AH:$AH,$W31&amp;$AA31&amp;EX$4,db!$AF:$AF)</f>
        <v>0</v>
      </c>
      <c r="EY31" s="70">
        <f>SUMIF(db!$AH:$AH,$W31&amp;$AA31&amp;EY$4,db!$AF:$AF)</f>
        <v>0</v>
      </c>
      <c r="EZ31" s="72">
        <f>SUMIF(db!$AH:$AH,$W31&amp;$AA31&amp;EZ$4,db!$AF:$AF)</f>
        <v>0</v>
      </c>
      <c r="FA31" s="70">
        <f>SUMIF(db!$AH:$AH,$W31&amp;$AA31&amp;FA$4,db!$AF:$AF)</f>
        <v>0</v>
      </c>
      <c r="FB31" s="72">
        <f>SUMIF(db!$AH:$AH,$W31&amp;$AA31&amp;FB$4,db!$AF:$AF)</f>
        <v>0</v>
      </c>
      <c r="FC31" s="70">
        <f>SUMIF(db!$AH:$AH,$W31&amp;$AA31&amp;FC$4,db!$AF:$AF)</f>
        <v>0</v>
      </c>
      <c r="FD31" s="72">
        <f>SUMIF(db!$AH:$AH,$W31&amp;$AA31&amp;FD$4,db!$AF:$AF)</f>
        <v>0</v>
      </c>
      <c r="FE31" s="70">
        <f>SUMIF(db!$AH:$AH,$W31&amp;$AA31&amp;FE$4,db!$AF:$AF)</f>
        <v>0</v>
      </c>
      <c r="FF31" s="72">
        <f>SUMIF(db!$AH:$AH,$W31&amp;$AA31&amp;FF$4,db!$AF:$AF)</f>
        <v>0</v>
      </c>
      <c r="FG31" s="70">
        <f>SUMIF(db!$AH:$AH,$W31&amp;$AA31&amp;FG$4,db!$AF:$AF)</f>
        <v>0</v>
      </c>
      <c r="FH31" s="72">
        <f>SUMIF(db!$AH:$AH,$W31&amp;$AA31&amp;FH$4,db!$AF:$AF)</f>
        <v>0</v>
      </c>
    </row>
    <row r="32" spans="22:164" ht="15.75" x14ac:dyDescent="0.25">
      <c r="V32" s="110">
        <f t="shared" ca="1" si="0"/>
        <v>46148</v>
      </c>
      <c r="W32" s="108" t="s">
        <v>116</v>
      </c>
      <c r="AA32" s="93" t="str">
        <f>Data!B13</f>
        <v>Legal</v>
      </c>
      <c r="AB32" s="105"/>
      <c r="AC32" s="107"/>
      <c r="AD32" s="105"/>
      <c r="AE32" s="107"/>
      <c r="AF32" s="69"/>
      <c r="AG32" s="71">
        <f>SUMIF(db!$AH:$AH,$W32&amp;$AA32&amp;AG$4,db!$AF:$AF)</f>
        <v>0</v>
      </c>
      <c r="AH32" s="73">
        <f>SUMIF(db!$AH:$AH,$W32&amp;$AA32&amp;AH$4,db!$AF:$AF)</f>
        <v>0</v>
      </c>
      <c r="AI32" s="71">
        <f>SUMIF(db!$AH:$AH,$W32&amp;$AA32&amp;AI$4,db!$AF:$AF)</f>
        <v>0</v>
      </c>
      <c r="AJ32" s="73">
        <f>SUMIF(db!$AH:$AH,$W32&amp;$AA32&amp;AJ$4,db!$AF:$AF)</f>
        <v>0</v>
      </c>
      <c r="AK32" s="71">
        <f>SUMIF(db!$AH:$AH,$W32&amp;$AA32&amp;AK$4,db!$AF:$AF)</f>
        <v>0</v>
      </c>
      <c r="AL32" s="73">
        <f>SUMIF(db!$AH:$AH,$W32&amp;$AA32&amp;AL$4,db!$AF:$AF)</f>
        <v>0</v>
      </c>
      <c r="AM32" s="71">
        <f>SUMIF(db!$AH:$AH,$W32&amp;$AA32&amp;AM$4,db!$AF:$AF)</f>
        <v>0</v>
      </c>
      <c r="AN32" s="73">
        <f>SUMIF(db!$AH:$AH,$W32&amp;$AA32&amp;AN$4,db!$AF:$AF)</f>
        <v>0</v>
      </c>
      <c r="AO32" s="71">
        <f>SUMIF(db!$AH:$AH,$W32&amp;$AA32&amp;AO$4,db!$AF:$AF)</f>
        <v>0</v>
      </c>
      <c r="AP32" s="73">
        <f>SUMIF(db!$AH:$AH,$W32&amp;$AA32&amp;AP$4,db!$AF:$AF)</f>
        <v>0</v>
      </c>
      <c r="AQ32" s="71">
        <f>SUMIF(db!$AH:$AH,$W32&amp;$AA32&amp;AQ$4,db!$AF:$AF)</f>
        <v>0</v>
      </c>
      <c r="AR32" s="73">
        <f>SUMIF(db!$AH:$AH,$W32&amp;$AA32&amp;AR$4,db!$AF:$AF)</f>
        <v>0</v>
      </c>
      <c r="AS32" s="71">
        <f>SUMIF(db!$AH:$AH,$W32&amp;$AA32&amp;AS$4,db!$AF:$AF)</f>
        <v>0</v>
      </c>
      <c r="AT32" s="73">
        <f>SUMIF(db!$AH:$AH,$W32&amp;$AA32&amp;AT$4,db!$AF:$AF)</f>
        <v>0</v>
      </c>
      <c r="AU32" s="71">
        <f>SUMIF(db!$AH:$AH,$W32&amp;$AA32&amp;AU$4,db!$AF:$AF)</f>
        <v>0</v>
      </c>
      <c r="AV32" s="73">
        <f>SUMIF(db!$AH:$AH,$W32&amp;$AA32&amp;AV$4,db!$AF:$AF)</f>
        <v>0</v>
      </c>
      <c r="AW32" s="71">
        <f>SUMIF(db!$AH:$AH,$W32&amp;$AA32&amp;AW$4,db!$AF:$AF)</f>
        <v>0</v>
      </c>
      <c r="AX32" s="73">
        <f>SUMIF(db!$AH:$AH,$W32&amp;$AA32&amp;AX$4,db!$AF:$AF)</f>
        <v>0</v>
      </c>
      <c r="AY32" s="71">
        <f>SUMIF(db!$AH:$AH,$W32&amp;$AA32&amp;AY$4,db!$AF:$AF)</f>
        <v>0</v>
      </c>
      <c r="AZ32" s="73">
        <f>SUMIF(db!$AH:$AH,$W32&amp;$AA32&amp;AZ$4,db!$AF:$AF)</f>
        <v>0</v>
      </c>
      <c r="BA32" s="71">
        <f>SUMIF(db!$AH:$AH,$W32&amp;$AA32&amp;BA$4,db!$AF:$AF)</f>
        <v>0</v>
      </c>
      <c r="BB32" s="73">
        <f>SUMIF(db!$AH:$AH,$W32&amp;$AA32&amp;BB$4,db!$AF:$AF)</f>
        <v>0</v>
      </c>
      <c r="BC32" s="71">
        <f>SUMIF(db!$AH:$AH,$W32&amp;$AA32&amp;BC$4,db!$AF:$AF)</f>
        <v>0</v>
      </c>
      <c r="BD32" s="73">
        <f>SUMIF(db!$AH:$AH,$W32&amp;$AA32&amp;BD$4,db!$AF:$AF)</f>
        <v>0</v>
      </c>
      <c r="BE32" s="71">
        <f>SUMIF(db!$AH:$AH,$W32&amp;$AA32&amp;BE$4,db!$AF:$AF)</f>
        <v>0</v>
      </c>
      <c r="BF32" s="73">
        <f>SUMIF(db!$AH:$AH,$W32&amp;$AA32&amp;BF$4,db!$AF:$AF)</f>
        <v>0</v>
      </c>
      <c r="BG32" s="71">
        <f>SUMIF(db!$AH:$AH,$W32&amp;$AA32&amp;BG$4,db!$AF:$AF)</f>
        <v>0</v>
      </c>
      <c r="BH32" s="73">
        <f>SUMIF(db!$AH:$AH,$W32&amp;$AA32&amp;BH$4,db!$AF:$AF)</f>
        <v>0</v>
      </c>
      <c r="BI32" s="71">
        <f>SUMIF(db!$AH:$AH,$W32&amp;$AA32&amp;BI$4,db!$AF:$AF)</f>
        <v>0</v>
      </c>
      <c r="BJ32" s="73">
        <f>SUMIF(db!$AH:$AH,$W32&amp;$AA32&amp;BJ$4,db!$AF:$AF)</f>
        <v>0</v>
      </c>
      <c r="BK32" s="71">
        <f>SUMIF(db!$AH:$AH,$W32&amp;$AA32&amp;BK$4,db!$AF:$AF)</f>
        <v>0</v>
      </c>
      <c r="BL32" s="73">
        <f>SUMIF(db!$AH:$AH,$W32&amp;$AA32&amp;BL$4,db!$AF:$AF)</f>
        <v>0</v>
      </c>
      <c r="BM32" s="71">
        <f>SUMIF(db!$AH:$AH,$W32&amp;$AA32&amp;BM$4,db!$AF:$AF)</f>
        <v>0</v>
      </c>
      <c r="BN32" s="73">
        <f>SUMIF(db!$AH:$AH,$W32&amp;$AA32&amp;BN$4,db!$AF:$AF)</f>
        <v>0</v>
      </c>
      <c r="BO32" s="71">
        <f>SUMIF(db!$AH:$AH,$W32&amp;$AA32&amp;BO$4,db!$AF:$AF)</f>
        <v>0</v>
      </c>
      <c r="BP32" s="73">
        <f>SUMIF(db!$AH:$AH,$W32&amp;$AA32&amp;BP$4,db!$AF:$AF)</f>
        <v>0</v>
      </c>
      <c r="BQ32" s="71">
        <f>SUMIF(db!$AH:$AH,$W32&amp;$AA32&amp;BQ$4,db!$AF:$AF)</f>
        <v>0</v>
      </c>
      <c r="BR32" s="73">
        <f>SUMIF(db!$AH:$AH,$W32&amp;$AA32&amp;BR$4,db!$AF:$AF)</f>
        <v>0</v>
      </c>
      <c r="BS32" s="71">
        <f>SUMIF(db!$AH:$AH,$W32&amp;$AA32&amp;BS$4,db!$AF:$AF)</f>
        <v>0</v>
      </c>
      <c r="BT32" s="73">
        <f>SUMIF(db!$AH:$AH,$W32&amp;$AA32&amp;BT$4,db!$AF:$AF)</f>
        <v>0</v>
      </c>
      <c r="BU32" s="71">
        <f>SUMIF(db!$AH:$AH,$W32&amp;$AA32&amp;BU$4,db!$AF:$AF)</f>
        <v>0</v>
      </c>
      <c r="BV32" s="73">
        <f>SUMIF(db!$AH:$AH,$W32&amp;$AA32&amp;BV$4,db!$AF:$AF)</f>
        <v>0</v>
      </c>
      <c r="BW32" s="71">
        <f>SUMIF(db!$AH:$AH,$W32&amp;$AA32&amp;BW$4,db!$AF:$AF)</f>
        <v>0</v>
      </c>
      <c r="BX32" s="73">
        <f>SUMIF(db!$AH:$AH,$W32&amp;$AA32&amp;BX$4,db!$AF:$AF)</f>
        <v>0</v>
      </c>
      <c r="BY32" s="71">
        <f>SUMIF(db!$AH:$AH,$W32&amp;$AA32&amp;BY$4,db!$AF:$AF)</f>
        <v>0</v>
      </c>
      <c r="BZ32" s="73">
        <f>SUMIF(db!$AH:$AH,$W32&amp;$AA32&amp;BZ$4,db!$AF:$AF)</f>
        <v>0</v>
      </c>
      <c r="CA32" s="71">
        <f>SUMIF(db!$AH:$AH,$W32&amp;$AA32&amp;CA$4,db!$AF:$AF)</f>
        <v>0</v>
      </c>
      <c r="CB32" s="73">
        <f>SUMIF(db!$AH:$AH,$W32&amp;$AA32&amp;CB$4,db!$AF:$AF)</f>
        <v>0</v>
      </c>
      <c r="CC32" s="71">
        <f>SUMIF(db!$AH:$AH,$W32&amp;$AA32&amp;CC$4,db!$AF:$AF)</f>
        <v>0</v>
      </c>
      <c r="CD32" s="73">
        <f>SUMIF(db!$AH:$AH,$W32&amp;$AA32&amp;CD$4,db!$AF:$AF)</f>
        <v>0</v>
      </c>
      <c r="CE32" s="71">
        <f>SUMIF(db!$AH:$AH,$W32&amp;$AA32&amp;CE$4,db!$AF:$AF)</f>
        <v>0</v>
      </c>
      <c r="CF32" s="73">
        <f>SUMIF(db!$AH:$AH,$W32&amp;$AA32&amp;CF$4,db!$AF:$AF)</f>
        <v>0</v>
      </c>
      <c r="CG32" s="71">
        <f>SUMIF(db!$AH:$AH,$W32&amp;$AA32&amp;CG$4,db!$AF:$AF)</f>
        <v>0</v>
      </c>
      <c r="CH32" s="73">
        <f>SUMIF(db!$AH:$AH,$W32&amp;$AA32&amp;CH$4,db!$AF:$AF)</f>
        <v>0</v>
      </c>
      <c r="CI32" s="71">
        <f>SUMIF(db!$AH:$AH,$W32&amp;$AA32&amp;CI$4,db!$AF:$AF)</f>
        <v>0</v>
      </c>
      <c r="CJ32" s="73">
        <f>SUMIF(db!$AH:$AH,$W32&amp;$AA32&amp;CJ$4,db!$AF:$AF)</f>
        <v>0</v>
      </c>
      <c r="CK32" s="71">
        <f>SUMIF(db!$AH:$AH,$W32&amp;$AA32&amp;CK$4,db!$AF:$AF)</f>
        <v>0</v>
      </c>
      <c r="CL32" s="73">
        <f>SUMIF(db!$AH:$AH,$W32&amp;$AA32&amp;CL$4,db!$AF:$AF)</f>
        <v>0</v>
      </c>
      <c r="CM32" s="71">
        <f>SUMIF(db!$AH:$AH,$W32&amp;$AA32&amp;CM$4,db!$AF:$AF)</f>
        <v>0</v>
      </c>
      <c r="CN32" s="73">
        <f>SUMIF(db!$AH:$AH,$W32&amp;$AA32&amp;CN$4,db!$AF:$AF)</f>
        <v>0</v>
      </c>
      <c r="CO32" s="71">
        <f>SUMIF(db!$AH:$AH,$W32&amp;$AA32&amp;CO$4,db!$AF:$AF)</f>
        <v>0</v>
      </c>
      <c r="CP32" s="73">
        <f>SUMIF(db!$AH:$AH,$W32&amp;$AA32&amp;CP$4,db!$AF:$AF)</f>
        <v>0</v>
      </c>
      <c r="CQ32" s="71">
        <f>SUMIF(db!$AH:$AH,$W32&amp;$AA32&amp;CQ$4,db!$AF:$AF)</f>
        <v>0</v>
      </c>
      <c r="CR32" s="73">
        <f>SUMIF(db!$AH:$AH,$W32&amp;$AA32&amp;CR$4,db!$AF:$AF)</f>
        <v>0</v>
      </c>
      <c r="CS32" s="71">
        <f>SUMIF(db!$AH:$AH,$W32&amp;$AA32&amp;CS$4,db!$AF:$AF)</f>
        <v>0</v>
      </c>
      <c r="CT32" s="73">
        <f>SUMIF(db!$AH:$AH,$W32&amp;$AA32&amp;CT$4,db!$AF:$AF)</f>
        <v>0</v>
      </c>
      <c r="CU32" s="71">
        <f>SUMIF(db!$AH:$AH,$W32&amp;$AA32&amp;CU$4,db!$AF:$AF)</f>
        <v>0</v>
      </c>
      <c r="CV32" s="73">
        <f>SUMIF(db!$AH:$AH,$W32&amp;$AA32&amp;CV$4,db!$AF:$AF)</f>
        <v>0</v>
      </c>
      <c r="CW32" s="71">
        <f>SUMIF(db!$AH:$AH,$W32&amp;$AA32&amp;CW$4,db!$AF:$AF)</f>
        <v>0</v>
      </c>
      <c r="CX32" s="73">
        <f>SUMIF(db!$AH:$AH,$W32&amp;$AA32&amp;CX$4,db!$AF:$AF)</f>
        <v>0</v>
      </c>
      <c r="CY32" s="71">
        <f>SUMIF(db!$AH:$AH,$W32&amp;$AA32&amp;CY$4,db!$AF:$AF)</f>
        <v>0</v>
      </c>
      <c r="CZ32" s="73">
        <f>SUMIF(db!$AH:$AH,$W32&amp;$AA32&amp;CZ$4,db!$AF:$AF)</f>
        <v>0</v>
      </c>
      <c r="DA32" s="71">
        <f>SUMIF(db!$AH:$AH,$W32&amp;$AA32&amp;DA$4,db!$AF:$AF)</f>
        <v>0</v>
      </c>
      <c r="DB32" s="73">
        <f>SUMIF(db!$AH:$AH,$W32&amp;$AA32&amp;DB$4,db!$AF:$AF)</f>
        <v>0</v>
      </c>
      <c r="DC32" s="71">
        <f>SUMIF(db!$AH:$AH,$W32&amp;$AA32&amp;DC$4,db!$AF:$AF)</f>
        <v>0</v>
      </c>
      <c r="DD32" s="73">
        <f>SUMIF(db!$AH:$AH,$W32&amp;$AA32&amp;DD$4,db!$AF:$AF)</f>
        <v>0</v>
      </c>
      <c r="DE32" s="71">
        <f>SUMIF(db!$AH:$AH,$W32&amp;$AA32&amp;DE$4,db!$AF:$AF)</f>
        <v>0</v>
      </c>
      <c r="DF32" s="73">
        <f>SUMIF(db!$AH:$AH,$W32&amp;$AA32&amp;DF$4,db!$AF:$AF)</f>
        <v>0</v>
      </c>
      <c r="DG32" s="71">
        <f>SUMIF(db!$AH:$AH,$W32&amp;$AA32&amp;DG$4,db!$AF:$AF)</f>
        <v>0</v>
      </c>
      <c r="DH32" s="73">
        <f>SUMIF(db!$AH:$AH,$W32&amp;$AA32&amp;DH$4,db!$AF:$AF)</f>
        <v>0</v>
      </c>
      <c r="DI32" s="71">
        <f>SUMIF(db!$AH:$AH,$W32&amp;$AA32&amp;DI$4,db!$AF:$AF)</f>
        <v>0</v>
      </c>
      <c r="DJ32" s="73">
        <f>SUMIF(db!$AH:$AH,$W32&amp;$AA32&amp;DJ$4,db!$AF:$AF)</f>
        <v>0</v>
      </c>
      <c r="DK32" s="71">
        <f>SUMIF(db!$AH:$AH,$W32&amp;$AA32&amp;DK$4,db!$AF:$AF)</f>
        <v>0</v>
      </c>
      <c r="DL32" s="73">
        <f>SUMIF(db!$AH:$AH,$W32&amp;$AA32&amp;DL$4,db!$AF:$AF)</f>
        <v>0</v>
      </c>
      <c r="DM32" s="71">
        <f>SUMIF(db!$AH:$AH,$W32&amp;$AA32&amp;DM$4,db!$AF:$AF)</f>
        <v>0</v>
      </c>
      <c r="DN32" s="73">
        <f>SUMIF(db!$AH:$AH,$W32&amp;$AA32&amp;DN$4,db!$AF:$AF)</f>
        <v>0</v>
      </c>
      <c r="DO32" s="71">
        <f>SUMIF(db!$AH:$AH,$W32&amp;$AA32&amp;DO$4,db!$AF:$AF)</f>
        <v>0</v>
      </c>
      <c r="DP32" s="73">
        <f>SUMIF(db!$AH:$AH,$W32&amp;$AA32&amp;DP$4,db!$AF:$AF)</f>
        <v>0</v>
      </c>
      <c r="DQ32" s="71">
        <f>SUMIF(db!$AH:$AH,$W32&amp;$AA32&amp;DQ$4,db!$AF:$AF)</f>
        <v>0</v>
      </c>
      <c r="DR32" s="73">
        <f>SUMIF(db!$AH:$AH,$W32&amp;$AA32&amp;DR$4,db!$AF:$AF)</f>
        <v>0</v>
      </c>
      <c r="DS32" s="71">
        <f>SUMIF(db!$AH:$AH,$W32&amp;$AA32&amp;DS$4,db!$AF:$AF)</f>
        <v>0</v>
      </c>
      <c r="DT32" s="73">
        <f>SUMIF(db!$AH:$AH,$W32&amp;$AA32&amp;DT$4,db!$AF:$AF)</f>
        <v>0</v>
      </c>
      <c r="DU32" s="71">
        <f>SUMIF(db!$AH:$AH,$W32&amp;$AA32&amp;DU$4,db!$AF:$AF)</f>
        <v>0</v>
      </c>
      <c r="DV32" s="73">
        <f>SUMIF(db!$AH:$AH,$W32&amp;$AA32&amp;DV$4,db!$AF:$AF)</f>
        <v>0</v>
      </c>
      <c r="DW32" s="71">
        <f>SUMIF(db!$AH:$AH,$W32&amp;$AA32&amp;DW$4,db!$AF:$AF)</f>
        <v>0</v>
      </c>
      <c r="DX32" s="73">
        <f>SUMIF(db!$AH:$AH,$W32&amp;$AA32&amp;DX$4,db!$AF:$AF)</f>
        <v>0</v>
      </c>
      <c r="DY32" s="71">
        <f>SUMIF(db!$AH:$AH,$W32&amp;$AA32&amp;DY$4,db!$AF:$AF)</f>
        <v>0</v>
      </c>
      <c r="DZ32" s="73">
        <f>SUMIF(db!$AH:$AH,$W32&amp;$AA32&amp;DZ$4,db!$AF:$AF)</f>
        <v>0</v>
      </c>
      <c r="EA32" s="71">
        <f>SUMIF(db!$AH:$AH,$W32&amp;$AA32&amp;EA$4,db!$AF:$AF)</f>
        <v>0</v>
      </c>
      <c r="EB32" s="73">
        <f>SUMIF(db!$AH:$AH,$W32&amp;$AA32&amp;EB$4,db!$AF:$AF)</f>
        <v>0</v>
      </c>
      <c r="EC32" s="71">
        <f>SUMIF(db!$AH:$AH,$W32&amp;$AA32&amp;EC$4,db!$AF:$AF)</f>
        <v>0</v>
      </c>
      <c r="ED32" s="73">
        <f>SUMIF(db!$AH:$AH,$W32&amp;$AA32&amp;ED$4,db!$AF:$AF)</f>
        <v>0</v>
      </c>
      <c r="EE32" s="71">
        <f>SUMIF(db!$AH:$AH,$W32&amp;$AA32&amp;EE$4,db!$AF:$AF)</f>
        <v>0</v>
      </c>
      <c r="EF32" s="73">
        <f>SUMIF(db!$AH:$AH,$W32&amp;$AA32&amp;EF$4,db!$AF:$AF)</f>
        <v>0</v>
      </c>
      <c r="EG32" s="71">
        <f>SUMIF(db!$AH:$AH,$W32&amp;$AA32&amp;EG$4,db!$AF:$AF)</f>
        <v>0</v>
      </c>
      <c r="EH32" s="73">
        <f>SUMIF(db!$AH:$AH,$W32&amp;$AA32&amp;EH$4,db!$AF:$AF)</f>
        <v>0</v>
      </c>
      <c r="EI32" s="71">
        <f>SUMIF(db!$AH:$AH,$W32&amp;$AA32&amp;EI$4,db!$AF:$AF)</f>
        <v>0</v>
      </c>
      <c r="EJ32" s="73">
        <f>SUMIF(db!$AH:$AH,$W32&amp;$AA32&amp;EJ$4,db!$AF:$AF)</f>
        <v>0</v>
      </c>
      <c r="EK32" s="71">
        <f>SUMIF(db!$AH:$AH,$W32&amp;$AA32&amp;EK$4,db!$AF:$AF)</f>
        <v>0</v>
      </c>
      <c r="EL32" s="73">
        <f>SUMIF(db!$AH:$AH,$W32&amp;$AA32&amp;EL$4,db!$AF:$AF)</f>
        <v>0</v>
      </c>
      <c r="EM32" s="71">
        <f>SUMIF(db!$AH:$AH,$W32&amp;$AA32&amp;EM$4,db!$AF:$AF)</f>
        <v>0</v>
      </c>
      <c r="EN32" s="73">
        <f>SUMIF(db!$AH:$AH,$W32&amp;$AA32&amp;EN$4,db!$AF:$AF)</f>
        <v>0</v>
      </c>
      <c r="EO32" s="71">
        <f>SUMIF(db!$AH:$AH,$W32&amp;$AA32&amp;EO$4,db!$AF:$AF)</f>
        <v>0</v>
      </c>
      <c r="EP32" s="73">
        <f>SUMIF(db!$AH:$AH,$W32&amp;$AA32&amp;EP$4,db!$AF:$AF)</f>
        <v>0</v>
      </c>
      <c r="EQ32" s="71">
        <f>SUMIF(db!$AH:$AH,$W32&amp;$AA32&amp;EQ$4,db!$AF:$AF)</f>
        <v>0</v>
      </c>
      <c r="ER32" s="73">
        <f>SUMIF(db!$AH:$AH,$W32&amp;$AA32&amp;ER$4,db!$AF:$AF)</f>
        <v>0</v>
      </c>
      <c r="ES32" s="71">
        <f>SUMIF(db!$AH:$AH,$W32&amp;$AA32&amp;ES$4,db!$AF:$AF)</f>
        <v>0</v>
      </c>
      <c r="ET32" s="73">
        <f>SUMIF(db!$AH:$AH,$W32&amp;$AA32&amp;ET$4,db!$AF:$AF)</f>
        <v>0</v>
      </c>
      <c r="EU32" s="71">
        <f>SUMIF(db!$AH:$AH,$W32&amp;$AA32&amp;EU$4,db!$AF:$AF)</f>
        <v>0</v>
      </c>
      <c r="EV32" s="73">
        <f>SUMIF(db!$AH:$AH,$W32&amp;$AA32&amp;EV$4,db!$AF:$AF)</f>
        <v>0</v>
      </c>
      <c r="EW32" s="71">
        <f>SUMIF(db!$AH:$AH,$W32&amp;$AA32&amp;EW$4,db!$AF:$AF)</f>
        <v>0</v>
      </c>
      <c r="EX32" s="73">
        <f>SUMIF(db!$AH:$AH,$W32&amp;$AA32&amp;EX$4,db!$AF:$AF)</f>
        <v>0</v>
      </c>
      <c r="EY32" s="71">
        <f>SUMIF(db!$AH:$AH,$W32&amp;$AA32&amp;EY$4,db!$AF:$AF)</f>
        <v>0</v>
      </c>
      <c r="EZ32" s="73">
        <f>SUMIF(db!$AH:$AH,$W32&amp;$AA32&amp;EZ$4,db!$AF:$AF)</f>
        <v>0</v>
      </c>
      <c r="FA32" s="71">
        <f>SUMIF(db!$AH:$AH,$W32&amp;$AA32&amp;FA$4,db!$AF:$AF)</f>
        <v>0</v>
      </c>
      <c r="FB32" s="73">
        <f>SUMIF(db!$AH:$AH,$W32&amp;$AA32&amp;FB$4,db!$AF:$AF)</f>
        <v>0</v>
      </c>
      <c r="FC32" s="71">
        <f>SUMIF(db!$AH:$AH,$W32&amp;$AA32&amp;FC$4,db!$AF:$AF)</f>
        <v>0</v>
      </c>
      <c r="FD32" s="73">
        <f>SUMIF(db!$AH:$AH,$W32&amp;$AA32&amp;FD$4,db!$AF:$AF)</f>
        <v>0</v>
      </c>
      <c r="FE32" s="71">
        <f>SUMIF(db!$AH:$AH,$W32&amp;$AA32&amp;FE$4,db!$AF:$AF)</f>
        <v>0</v>
      </c>
      <c r="FF32" s="73">
        <f>SUMIF(db!$AH:$AH,$W32&amp;$AA32&amp;FF$4,db!$AF:$AF)</f>
        <v>0</v>
      </c>
      <c r="FG32" s="71">
        <f>SUMIF(db!$AH:$AH,$W32&amp;$AA32&amp;FG$4,db!$AF:$AF)</f>
        <v>0</v>
      </c>
      <c r="FH32" s="73">
        <f>SUMIF(db!$AH:$AH,$W32&amp;$AA32&amp;FH$4,db!$AF:$AF)</f>
        <v>0</v>
      </c>
    </row>
    <row r="33" spans="18:164" ht="15.75" x14ac:dyDescent="0.25">
      <c r="V33" s="110">
        <f t="shared" ca="1" si="0"/>
        <v>46148</v>
      </c>
      <c r="W33" s="108" t="s">
        <v>116</v>
      </c>
      <c r="X33" s="116"/>
      <c r="AA33" s="93" t="str">
        <f>Data!B14</f>
        <v>Professional services</v>
      </c>
      <c r="AB33" s="102"/>
      <c r="AC33" s="104"/>
      <c r="AD33" s="102"/>
      <c r="AE33" s="104"/>
      <c r="AF33" s="69"/>
      <c r="AG33" s="70">
        <f>SUMIF(db!$AH:$AH,$W33&amp;$AA33&amp;AG$4,db!$AF:$AF)</f>
        <v>0</v>
      </c>
      <c r="AH33" s="72">
        <f>SUMIF(db!$AH:$AH,$W33&amp;$AA33&amp;AH$4,db!$AF:$AF)</f>
        <v>0</v>
      </c>
      <c r="AI33" s="70">
        <f>SUMIF(db!$AH:$AH,$W33&amp;$AA33&amp;AI$4,db!$AF:$AF)</f>
        <v>0</v>
      </c>
      <c r="AJ33" s="72">
        <f>SUMIF(db!$AH:$AH,$W33&amp;$AA33&amp;AJ$4,db!$AF:$AF)</f>
        <v>0</v>
      </c>
      <c r="AK33" s="70">
        <f>SUMIF(db!$AH:$AH,$W33&amp;$AA33&amp;AK$4,db!$AF:$AF)</f>
        <v>0</v>
      </c>
      <c r="AL33" s="72">
        <f>SUMIF(db!$AH:$AH,$W33&amp;$AA33&amp;AL$4,db!$AF:$AF)</f>
        <v>0</v>
      </c>
      <c r="AM33" s="70">
        <f>SUMIF(db!$AH:$AH,$W33&amp;$AA33&amp;AM$4,db!$AF:$AF)</f>
        <v>0</v>
      </c>
      <c r="AN33" s="72">
        <f>SUMIF(db!$AH:$AH,$W33&amp;$AA33&amp;AN$4,db!$AF:$AF)</f>
        <v>0</v>
      </c>
      <c r="AO33" s="70">
        <f>SUMIF(db!$AH:$AH,$W33&amp;$AA33&amp;AO$4,db!$AF:$AF)</f>
        <v>0</v>
      </c>
      <c r="AP33" s="72">
        <f>SUMIF(db!$AH:$AH,$W33&amp;$AA33&amp;AP$4,db!$AF:$AF)</f>
        <v>0</v>
      </c>
      <c r="AQ33" s="70">
        <f>SUMIF(db!$AH:$AH,$W33&amp;$AA33&amp;AQ$4,db!$AF:$AF)</f>
        <v>0</v>
      </c>
      <c r="AR33" s="72">
        <f>SUMIF(db!$AH:$AH,$W33&amp;$AA33&amp;AR$4,db!$AF:$AF)</f>
        <v>0</v>
      </c>
      <c r="AS33" s="70">
        <f>SUMIF(db!$AH:$AH,$W33&amp;$AA33&amp;AS$4,db!$AF:$AF)</f>
        <v>0</v>
      </c>
      <c r="AT33" s="72">
        <f>SUMIF(db!$AH:$AH,$W33&amp;$AA33&amp;AT$4,db!$AF:$AF)</f>
        <v>0</v>
      </c>
      <c r="AU33" s="70">
        <f>SUMIF(db!$AH:$AH,$W33&amp;$AA33&amp;AU$4,db!$AF:$AF)</f>
        <v>0</v>
      </c>
      <c r="AV33" s="72">
        <f>SUMIF(db!$AH:$AH,$W33&amp;$AA33&amp;AV$4,db!$AF:$AF)</f>
        <v>0</v>
      </c>
      <c r="AW33" s="70">
        <f>SUMIF(db!$AH:$AH,$W33&amp;$AA33&amp;AW$4,db!$AF:$AF)</f>
        <v>0</v>
      </c>
      <c r="AX33" s="72">
        <f>SUMIF(db!$AH:$AH,$W33&amp;$AA33&amp;AX$4,db!$AF:$AF)</f>
        <v>0</v>
      </c>
      <c r="AY33" s="70">
        <f>SUMIF(db!$AH:$AH,$W33&amp;$AA33&amp;AY$4,db!$AF:$AF)</f>
        <v>0</v>
      </c>
      <c r="AZ33" s="72">
        <f>SUMIF(db!$AH:$AH,$W33&amp;$AA33&amp;AZ$4,db!$AF:$AF)</f>
        <v>0</v>
      </c>
      <c r="BA33" s="70">
        <f>SUMIF(db!$AH:$AH,$W33&amp;$AA33&amp;BA$4,db!$AF:$AF)</f>
        <v>0</v>
      </c>
      <c r="BB33" s="72">
        <f>SUMIF(db!$AH:$AH,$W33&amp;$AA33&amp;BB$4,db!$AF:$AF)</f>
        <v>0</v>
      </c>
      <c r="BC33" s="70">
        <f>SUMIF(db!$AH:$AH,$W33&amp;$AA33&amp;BC$4,db!$AF:$AF)</f>
        <v>0</v>
      </c>
      <c r="BD33" s="72">
        <f>SUMIF(db!$AH:$AH,$W33&amp;$AA33&amp;BD$4,db!$AF:$AF)</f>
        <v>0</v>
      </c>
      <c r="BE33" s="70">
        <f>SUMIF(db!$AH:$AH,$W33&amp;$AA33&amp;BE$4,db!$AF:$AF)</f>
        <v>0</v>
      </c>
      <c r="BF33" s="72">
        <f>SUMIF(db!$AH:$AH,$W33&amp;$AA33&amp;BF$4,db!$AF:$AF)</f>
        <v>0</v>
      </c>
      <c r="BG33" s="70">
        <f>SUMIF(db!$AH:$AH,$W33&amp;$AA33&amp;BG$4,db!$AF:$AF)</f>
        <v>0</v>
      </c>
      <c r="BH33" s="72">
        <f>SUMIF(db!$AH:$AH,$W33&amp;$AA33&amp;BH$4,db!$AF:$AF)</f>
        <v>0</v>
      </c>
      <c r="BI33" s="70">
        <f>SUMIF(db!$AH:$AH,$W33&amp;$AA33&amp;BI$4,db!$AF:$AF)</f>
        <v>0</v>
      </c>
      <c r="BJ33" s="72">
        <f>SUMIF(db!$AH:$AH,$W33&amp;$AA33&amp;BJ$4,db!$AF:$AF)</f>
        <v>0</v>
      </c>
      <c r="BK33" s="70">
        <f>SUMIF(db!$AH:$AH,$W33&amp;$AA33&amp;BK$4,db!$AF:$AF)</f>
        <v>0</v>
      </c>
      <c r="BL33" s="72">
        <f>SUMIF(db!$AH:$AH,$W33&amp;$AA33&amp;BL$4,db!$AF:$AF)</f>
        <v>0</v>
      </c>
      <c r="BM33" s="70">
        <f>SUMIF(db!$AH:$AH,$W33&amp;$AA33&amp;BM$4,db!$AF:$AF)</f>
        <v>0</v>
      </c>
      <c r="BN33" s="72">
        <f>SUMIF(db!$AH:$AH,$W33&amp;$AA33&amp;BN$4,db!$AF:$AF)</f>
        <v>0</v>
      </c>
      <c r="BO33" s="70">
        <f>SUMIF(db!$AH:$AH,$W33&amp;$AA33&amp;BO$4,db!$AF:$AF)</f>
        <v>0</v>
      </c>
      <c r="BP33" s="72">
        <f>SUMIF(db!$AH:$AH,$W33&amp;$AA33&amp;BP$4,db!$AF:$AF)</f>
        <v>0</v>
      </c>
      <c r="BQ33" s="70">
        <f>SUMIF(db!$AH:$AH,$W33&amp;$AA33&amp;BQ$4,db!$AF:$AF)</f>
        <v>0</v>
      </c>
      <c r="BR33" s="72">
        <f>SUMIF(db!$AH:$AH,$W33&amp;$AA33&amp;BR$4,db!$AF:$AF)</f>
        <v>0</v>
      </c>
      <c r="BS33" s="70">
        <f>SUMIF(db!$AH:$AH,$W33&amp;$AA33&amp;BS$4,db!$AF:$AF)</f>
        <v>0</v>
      </c>
      <c r="BT33" s="72">
        <f>SUMIF(db!$AH:$AH,$W33&amp;$AA33&amp;BT$4,db!$AF:$AF)</f>
        <v>0</v>
      </c>
      <c r="BU33" s="70">
        <f>SUMIF(db!$AH:$AH,$W33&amp;$AA33&amp;BU$4,db!$AF:$AF)</f>
        <v>0</v>
      </c>
      <c r="BV33" s="72">
        <f>SUMIF(db!$AH:$AH,$W33&amp;$AA33&amp;BV$4,db!$AF:$AF)</f>
        <v>0</v>
      </c>
      <c r="BW33" s="70">
        <f>SUMIF(db!$AH:$AH,$W33&amp;$AA33&amp;BW$4,db!$AF:$AF)</f>
        <v>0</v>
      </c>
      <c r="BX33" s="72">
        <f>SUMIF(db!$AH:$AH,$W33&amp;$AA33&amp;BX$4,db!$AF:$AF)</f>
        <v>0</v>
      </c>
      <c r="BY33" s="70">
        <f>SUMIF(db!$AH:$AH,$W33&amp;$AA33&amp;BY$4,db!$AF:$AF)</f>
        <v>0</v>
      </c>
      <c r="BZ33" s="72">
        <f>SUMIF(db!$AH:$AH,$W33&amp;$AA33&amp;BZ$4,db!$AF:$AF)</f>
        <v>0</v>
      </c>
      <c r="CA33" s="70">
        <f>SUMIF(db!$AH:$AH,$W33&amp;$AA33&amp;CA$4,db!$AF:$AF)</f>
        <v>0</v>
      </c>
      <c r="CB33" s="72">
        <f>SUMIF(db!$AH:$AH,$W33&amp;$AA33&amp;CB$4,db!$AF:$AF)</f>
        <v>0</v>
      </c>
      <c r="CC33" s="70">
        <f>SUMIF(db!$AH:$AH,$W33&amp;$AA33&amp;CC$4,db!$AF:$AF)</f>
        <v>0</v>
      </c>
      <c r="CD33" s="72">
        <f>SUMIF(db!$AH:$AH,$W33&amp;$AA33&amp;CD$4,db!$AF:$AF)</f>
        <v>0</v>
      </c>
      <c r="CE33" s="70">
        <f>SUMIF(db!$AH:$AH,$W33&amp;$AA33&amp;CE$4,db!$AF:$AF)</f>
        <v>0</v>
      </c>
      <c r="CF33" s="72">
        <f>SUMIF(db!$AH:$AH,$W33&amp;$AA33&amp;CF$4,db!$AF:$AF)</f>
        <v>0</v>
      </c>
      <c r="CG33" s="70">
        <f>SUMIF(db!$AH:$AH,$W33&amp;$AA33&amp;CG$4,db!$AF:$AF)</f>
        <v>0</v>
      </c>
      <c r="CH33" s="72">
        <f>SUMIF(db!$AH:$AH,$W33&amp;$AA33&amp;CH$4,db!$AF:$AF)</f>
        <v>0</v>
      </c>
      <c r="CI33" s="70">
        <f>SUMIF(db!$AH:$AH,$W33&amp;$AA33&amp;CI$4,db!$AF:$AF)</f>
        <v>0</v>
      </c>
      <c r="CJ33" s="72">
        <f>SUMIF(db!$AH:$AH,$W33&amp;$AA33&amp;CJ$4,db!$AF:$AF)</f>
        <v>0</v>
      </c>
      <c r="CK33" s="70">
        <f>SUMIF(db!$AH:$AH,$W33&amp;$AA33&amp;CK$4,db!$AF:$AF)</f>
        <v>0</v>
      </c>
      <c r="CL33" s="72">
        <f>SUMIF(db!$AH:$AH,$W33&amp;$AA33&amp;CL$4,db!$AF:$AF)</f>
        <v>0</v>
      </c>
      <c r="CM33" s="70">
        <f>SUMIF(db!$AH:$AH,$W33&amp;$AA33&amp;CM$4,db!$AF:$AF)</f>
        <v>0</v>
      </c>
      <c r="CN33" s="72">
        <f>SUMIF(db!$AH:$AH,$W33&amp;$AA33&amp;CN$4,db!$AF:$AF)</f>
        <v>0</v>
      </c>
      <c r="CO33" s="70">
        <f>SUMIF(db!$AH:$AH,$W33&amp;$AA33&amp;CO$4,db!$AF:$AF)</f>
        <v>0</v>
      </c>
      <c r="CP33" s="72">
        <f>SUMIF(db!$AH:$AH,$W33&amp;$AA33&amp;CP$4,db!$AF:$AF)</f>
        <v>0</v>
      </c>
      <c r="CQ33" s="70">
        <f>SUMIF(db!$AH:$AH,$W33&amp;$AA33&amp;CQ$4,db!$AF:$AF)</f>
        <v>0</v>
      </c>
      <c r="CR33" s="72">
        <f>SUMIF(db!$AH:$AH,$W33&amp;$AA33&amp;CR$4,db!$AF:$AF)</f>
        <v>0</v>
      </c>
      <c r="CS33" s="70">
        <f>SUMIF(db!$AH:$AH,$W33&amp;$AA33&amp;CS$4,db!$AF:$AF)</f>
        <v>0</v>
      </c>
      <c r="CT33" s="72">
        <f>SUMIF(db!$AH:$AH,$W33&amp;$AA33&amp;CT$4,db!$AF:$AF)</f>
        <v>0</v>
      </c>
      <c r="CU33" s="70">
        <f>SUMIF(db!$AH:$AH,$W33&amp;$AA33&amp;CU$4,db!$AF:$AF)</f>
        <v>0</v>
      </c>
      <c r="CV33" s="72">
        <f>SUMIF(db!$AH:$AH,$W33&amp;$AA33&amp;CV$4,db!$AF:$AF)</f>
        <v>0</v>
      </c>
      <c r="CW33" s="70">
        <f>SUMIF(db!$AH:$AH,$W33&amp;$AA33&amp;CW$4,db!$AF:$AF)</f>
        <v>0</v>
      </c>
      <c r="CX33" s="72">
        <f>SUMIF(db!$AH:$AH,$W33&amp;$AA33&amp;CX$4,db!$AF:$AF)</f>
        <v>0</v>
      </c>
      <c r="CY33" s="70">
        <f>SUMIF(db!$AH:$AH,$W33&amp;$AA33&amp;CY$4,db!$AF:$AF)</f>
        <v>0</v>
      </c>
      <c r="CZ33" s="72">
        <f>SUMIF(db!$AH:$AH,$W33&amp;$AA33&amp;CZ$4,db!$AF:$AF)</f>
        <v>0</v>
      </c>
      <c r="DA33" s="70">
        <f>SUMIF(db!$AH:$AH,$W33&amp;$AA33&amp;DA$4,db!$AF:$AF)</f>
        <v>0</v>
      </c>
      <c r="DB33" s="72">
        <f>SUMIF(db!$AH:$AH,$W33&amp;$AA33&amp;DB$4,db!$AF:$AF)</f>
        <v>0</v>
      </c>
      <c r="DC33" s="70">
        <f>SUMIF(db!$AH:$AH,$W33&amp;$AA33&amp;DC$4,db!$AF:$AF)</f>
        <v>0</v>
      </c>
      <c r="DD33" s="72">
        <f>SUMIF(db!$AH:$AH,$W33&amp;$AA33&amp;DD$4,db!$AF:$AF)</f>
        <v>0</v>
      </c>
      <c r="DE33" s="70">
        <f>SUMIF(db!$AH:$AH,$W33&amp;$AA33&amp;DE$4,db!$AF:$AF)</f>
        <v>0</v>
      </c>
      <c r="DF33" s="72">
        <f>SUMIF(db!$AH:$AH,$W33&amp;$AA33&amp;DF$4,db!$AF:$AF)</f>
        <v>0</v>
      </c>
      <c r="DG33" s="70">
        <f>SUMIF(db!$AH:$AH,$W33&amp;$AA33&amp;DG$4,db!$AF:$AF)</f>
        <v>0</v>
      </c>
      <c r="DH33" s="72">
        <f>SUMIF(db!$AH:$AH,$W33&amp;$AA33&amp;DH$4,db!$AF:$AF)</f>
        <v>0</v>
      </c>
      <c r="DI33" s="70">
        <f>SUMIF(db!$AH:$AH,$W33&amp;$AA33&amp;DI$4,db!$AF:$AF)</f>
        <v>0</v>
      </c>
      <c r="DJ33" s="72">
        <f>SUMIF(db!$AH:$AH,$W33&amp;$AA33&amp;DJ$4,db!$AF:$AF)</f>
        <v>0</v>
      </c>
      <c r="DK33" s="70">
        <f>SUMIF(db!$AH:$AH,$W33&amp;$AA33&amp;DK$4,db!$AF:$AF)</f>
        <v>0</v>
      </c>
      <c r="DL33" s="72">
        <f>SUMIF(db!$AH:$AH,$W33&amp;$AA33&amp;DL$4,db!$AF:$AF)</f>
        <v>0</v>
      </c>
      <c r="DM33" s="70">
        <f>SUMIF(db!$AH:$AH,$W33&amp;$AA33&amp;DM$4,db!$AF:$AF)</f>
        <v>0</v>
      </c>
      <c r="DN33" s="72">
        <f>SUMIF(db!$AH:$AH,$W33&amp;$AA33&amp;DN$4,db!$AF:$AF)</f>
        <v>0</v>
      </c>
      <c r="DO33" s="70">
        <f>SUMIF(db!$AH:$AH,$W33&amp;$AA33&amp;DO$4,db!$AF:$AF)</f>
        <v>0</v>
      </c>
      <c r="DP33" s="72">
        <f>SUMIF(db!$AH:$AH,$W33&amp;$AA33&amp;DP$4,db!$AF:$AF)</f>
        <v>0</v>
      </c>
      <c r="DQ33" s="70">
        <f>SUMIF(db!$AH:$AH,$W33&amp;$AA33&amp;DQ$4,db!$AF:$AF)</f>
        <v>0</v>
      </c>
      <c r="DR33" s="72">
        <f>SUMIF(db!$AH:$AH,$W33&amp;$AA33&amp;DR$4,db!$AF:$AF)</f>
        <v>0</v>
      </c>
      <c r="DS33" s="70">
        <f>SUMIF(db!$AH:$AH,$W33&amp;$AA33&amp;DS$4,db!$AF:$AF)</f>
        <v>0</v>
      </c>
      <c r="DT33" s="72">
        <f>SUMIF(db!$AH:$AH,$W33&amp;$AA33&amp;DT$4,db!$AF:$AF)</f>
        <v>0</v>
      </c>
      <c r="DU33" s="70">
        <f>SUMIF(db!$AH:$AH,$W33&amp;$AA33&amp;DU$4,db!$AF:$AF)</f>
        <v>0</v>
      </c>
      <c r="DV33" s="72">
        <f>SUMIF(db!$AH:$AH,$W33&amp;$AA33&amp;DV$4,db!$AF:$AF)</f>
        <v>0</v>
      </c>
      <c r="DW33" s="70">
        <f>SUMIF(db!$AH:$AH,$W33&amp;$AA33&amp;DW$4,db!$AF:$AF)</f>
        <v>0</v>
      </c>
      <c r="DX33" s="72">
        <f>SUMIF(db!$AH:$AH,$W33&amp;$AA33&amp;DX$4,db!$AF:$AF)</f>
        <v>0</v>
      </c>
      <c r="DY33" s="70">
        <f>SUMIF(db!$AH:$AH,$W33&amp;$AA33&amp;DY$4,db!$AF:$AF)</f>
        <v>0</v>
      </c>
      <c r="DZ33" s="72">
        <f>SUMIF(db!$AH:$AH,$W33&amp;$AA33&amp;DZ$4,db!$AF:$AF)</f>
        <v>0</v>
      </c>
      <c r="EA33" s="70">
        <f>SUMIF(db!$AH:$AH,$W33&amp;$AA33&amp;EA$4,db!$AF:$AF)</f>
        <v>0</v>
      </c>
      <c r="EB33" s="72">
        <f>SUMIF(db!$AH:$AH,$W33&amp;$AA33&amp;EB$4,db!$AF:$AF)</f>
        <v>0</v>
      </c>
      <c r="EC33" s="70">
        <f>SUMIF(db!$AH:$AH,$W33&amp;$AA33&amp;EC$4,db!$AF:$AF)</f>
        <v>0</v>
      </c>
      <c r="ED33" s="72">
        <f>SUMIF(db!$AH:$AH,$W33&amp;$AA33&amp;ED$4,db!$AF:$AF)</f>
        <v>0</v>
      </c>
      <c r="EE33" s="70">
        <f>SUMIF(db!$AH:$AH,$W33&amp;$AA33&amp;EE$4,db!$AF:$AF)</f>
        <v>0</v>
      </c>
      <c r="EF33" s="72">
        <f>SUMIF(db!$AH:$AH,$W33&amp;$AA33&amp;EF$4,db!$AF:$AF)</f>
        <v>0</v>
      </c>
      <c r="EG33" s="70">
        <f>SUMIF(db!$AH:$AH,$W33&amp;$AA33&amp;EG$4,db!$AF:$AF)</f>
        <v>0</v>
      </c>
      <c r="EH33" s="72">
        <f>SUMIF(db!$AH:$AH,$W33&amp;$AA33&amp;EH$4,db!$AF:$AF)</f>
        <v>0</v>
      </c>
      <c r="EI33" s="70">
        <f>SUMIF(db!$AH:$AH,$W33&amp;$AA33&amp;EI$4,db!$AF:$AF)</f>
        <v>0</v>
      </c>
      <c r="EJ33" s="72">
        <f>SUMIF(db!$AH:$AH,$W33&amp;$AA33&amp;EJ$4,db!$AF:$AF)</f>
        <v>0</v>
      </c>
      <c r="EK33" s="70">
        <f>SUMIF(db!$AH:$AH,$W33&amp;$AA33&amp;EK$4,db!$AF:$AF)</f>
        <v>0</v>
      </c>
      <c r="EL33" s="72">
        <f>SUMIF(db!$AH:$AH,$W33&amp;$AA33&amp;EL$4,db!$AF:$AF)</f>
        <v>0</v>
      </c>
      <c r="EM33" s="70">
        <f>SUMIF(db!$AH:$AH,$W33&amp;$AA33&amp;EM$4,db!$AF:$AF)</f>
        <v>0</v>
      </c>
      <c r="EN33" s="72">
        <f>SUMIF(db!$AH:$AH,$W33&amp;$AA33&amp;EN$4,db!$AF:$AF)</f>
        <v>0</v>
      </c>
      <c r="EO33" s="70">
        <f>SUMIF(db!$AH:$AH,$W33&amp;$AA33&amp;EO$4,db!$AF:$AF)</f>
        <v>0</v>
      </c>
      <c r="EP33" s="72">
        <f>SUMIF(db!$AH:$AH,$W33&amp;$AA33&amp;EP$4,db!$AF:$AF)</f>
        <v>0</v>
      </c>
      <c r="EQ33" s="70">
        <f>SUMIF(db!$AH:$AH,$W33&amp;$AA33&amp;EQ$4,db!$AF:$AF)</f>
        <v>0</v>
      </c>
      <c r="ER33" s="72">
        <f>SUMIF(db!$AH:$AH,$W33&amp;$AA33&amp;ER$4,db!$AF:$AF)</f>
        <v>0</v>
      </c>
      <c r="ES33" s="70">
        <f>SUMIF(db!$AH:$AH,$W33&amp;$AA33&amp;ES$4,db!$AF:$AF)</f>
        <v>0</v>
      </c>
      <c r="ET33" s="72">
        <f>SUMIF(db!$AH:$AH,$W33&amp;$AA33&amp;ET$4,db!$AF:$AF)</f>
        <v>0</v>
      </c>
      <c r="EU33" s="70">
        <f>SUMIF(db!$AH:$AH,$W33&amp;$AA33&amp;EU$4,db!$AF:$AF)</f>
        <v>0</v>
      </c>
      <c r="EV33" s="72">
        <f>SUMIF(db!$AH:$AH,$W33&amp;$AA33&amp;EV$4,db!$AF:$AF)</f>
        <v>0</v>
      </c>
      <c r="EW33" s="70">
        <f>SUMIF(db!$AH:$AH,$W33&amp;$AA33&amp;EW$4,db!$AF:$AF)</f>
        <v>0</v>
      </c>
      <c r="EX33" s="72">
        <f>SUMIF(db!$AH:$AH,$W33&amp;$AA33&amp;EX$4,db!$AF:$AF)</f>
        <v>0</v>
      </c>
      <c r="EY33" s="70">
        <f>SUMIF(db!$AH:$AH,$W33&amp;$AA33&amp;EY$4,db!$AF:$AF)</f>
        <v>0</v>
      </c>
      <c r="EZ33" s="72">
        <f>SUMIF(db!$AH:$AH,$W33&amp;$AA33&amp;EZ$4,db!$AF:$AF)</f>
        <v>0</v>
      </c>
      <c r="FA33" s="70">
        <f>SUMIF(db!$AH:$AH,$W33&amp;$AA33&amp;FA$4,db!$AF:$AF)</f>
        <v>0</v>
      </c>
      <c r="FB33" s="72">
        <f>SUMIF(db!$AH:$AH,$W33&amp;$AA33&amp;FB$4,db!$AF:$AF)</f>
        <v>0</v>
      </c>
      <c r="FC33" s="70">
        <f>SUMIF(db!$AH:$AH,$W33&amp;$AA33&amp;FC$4,db!$AF:$AF)</f>
        <v>0</v>
      </c>
      <c r="FD33" s="72">
        <f>SUMIF(db!$AH:$AH,$W33&amp;$AA33&amp;FD$4,db!$AF:$AF)</f>
        <v>0</v>
      </c>
      <c r="FE33" s="70">
        <f>SUMIF(db!$AH:$AH,$W33&amp;$AA33&amp;FE$4,db!$AF:$AF)</f>
        <v>0</v>
      </c>
      <c r="FF33" s="72">
        <f>SUMIF(db!$AH:$AH,$W33&amp;$AA33&amp;FF$4,db!$AF:$AF)</f>
        <v>0</v>
      </c>
      <c r="FG33" s="70">
        <f>SUMIF(db!$AH:$AH,$W33&amp;$AA33&amp;FG$4,db!$AF:$AF)</f>
        <v>0</v>
      </c>
      <c r="FH33" s="72">
        <f>SUMIF(db!$AH:$AH,$W33&amp;$AA33&amp;FH$4,db!$AF:$AF)</f>
        <v>0</v>
      </c>
    </row>
    <row r="34" spans="18:164" ht="15.75" x14ac:dyDescent="0.25">
      <c r="V34" s="110">
        <f t="shared" ca="1" si="0"/>
        <v>46148</v>
      </c>
      <c r="W34" s="108" t="s">
        <v>116</v>
      </c>
      <c r="X34" s="116"/>
      <c r="AA34" s="93" t="str">
        <f>Data!B15</f>
        <v>Advertising</v>
      </c>
      <c r="AB34" s="105"/>
      <c r="AC34" s="107"/>
      <c r="AD34" s="105"/>
      <c r="AE34" s="107"/>
      <c r="AF34" s="69"/>
      <c r="AG34" s="71">
        <f>SUMIF(db!$AH:$AH,$W34&amp;$AA34&amp;AG$4,db!$AF:$AF)</f>
        <v>0</v>
      </c>
      <c r="AH34" s="73">
        <f>SUMIF(db!$AH:$AH,$W34&amp;$AA34&amp;AH$4,db!$AF:$AF)</f>
        <v>0</v>
      </c>
      <c r="AI34" s="71">
        <f>SUMIF(db!$AH:$AH,$W34&amp;$AA34&amp;AI$4,db!$AF:$AF)</f>
        <v>0</v>
      </c>
      <c r="AJ34" s="73">
        <f>SUMIF(db!$AH:$AH,$W34&amp;$AA34&amp;AJ$4,db!$AF:$AF)</f>
        <v>0</v>
      </c>
      <c r="AK34" s="71">
        <f>SUMIF(db!$AH:$AH,$W34&amp;$AA34&amp;AK$4,db!$AF:$AF)</f>
        <v>0</v>
      </c>
      <c r="AL34" s="73">
        <f>SUMIF(db!$AH:$AH,$W34&amp;$AA34&amp;AL$4,db!$AF:$AF)</f>
        <v>0</v>
      </c>
      <c r="AM34" s="71">
        <f>SUMIF(db!$AH:$AH,$W34&amp;$AA34&amp;AM$4,db!$AF:$AF)</f>
        <v>0</v>
      </c>
      <c r="AN34" s="73">
        <f>SUMIF(db!$AH:$AH,$W34&amp;$AA34&amp;AN$4,db!$AF:$AF)</f>
        <v>0</v>
      </c>
      <c r="AO34" s="71">
        <f>SUMIF(db!$AH:$AH,$W34&amp;$AA34&amp;AO$4,db!$AF:$AF)</f>
        <v>0</v>
      </c>
      <c r="AP34" s="73">
        <f>SUMIF(db!$AH:$AH,$W34&amp;$AA34&amp;AP$4,db!$AF:$AF)</f>
        <v>0</v>
      </c>
      <c r="AQ34" s="71">
        <f>SUMIF(db!$AH:$AH,$W34&amp;$AA34&amp;AQ$4,db!$AF:$AF)</f>
        <v>0</v>
      </c>
      <c r="AR34" s="73">
        <f>SUMIF(db!$AH:$AH,$W34&amp;$AA34&amp;AR$4,db!$AF:$AF)</f>
        <v>0</v>
      </c>
      <c r="AS34" s="71">
        <f>SUMIF(db!$AH:$AH,$W34&amp;$AA34&amp;AS$4,db!$AF:$AF)</f>
        <v>0</v>
      </c>
      <c r="AT34" s="73">
        <f>SUMIF(db!$AH:$AH,$W34&amp;$AA34&amp;AT$4,db!$AF:$AF)</f>
        <v>0</v>
      </c>
      <c r="AU34" s="71">
        <f>SUMIF(db!$AH:$AH,$W34&amp;$AA34&amp;AU$4,db!$AF:$AF)</f>
        <v>0</v>
      </c>
      <c r="AV34" s="73">
        <f>SUMIF(db!$AH:$AH,$W34&amp;$AA34&amp;AV$4,db!$AF:$AF)</f>
        <v>0</v>
      </c>
      <c r="AW34" s="71">
        <f>SUMIF(db!$AH:$AH,$W34&amp;$AA34&amp;AW$4,db!$AF:$AF)</f>
        <v>0</v>
      </c>
      <c r="AX34" s="73">
        <f>SUMIF(db!$AH:$AH,$W34&amp;$AA34&amp;AX$4,db!$AF:$AF)</f>
        <v>0</v>
      </c>
      <c r="AY34" s="71">
        <f>SUMIF(db!$AH:$AH,$W34&amp;$AA34&amp;AY$4,db!$AF:$AF)</f>
        <v>0</v>
      </c>
      <c r="AZ34" s="73">
        <f>SUMIF(db!$AH:$AH,$W34&amp;$AA34&amp;AZ$4,db!$AF:$AF)</f>
        <v>0</v>
      </c>
      <c r="BA34" s="71">
        <f>SUMIF(db!$AH:$AH,$W34&amp;$AA34&amp;BA$4,db!$AF:$AF)</f>
        <v>0</v>
      </c>
      <c r="BB34" s="73">
        <f>SUMIF(db!$AH:$AH,$W34&amp;$AA34&amp;BB$4,db!$AF:$AF)</f>
        <v>0</v>
      </c>
      <c r="BC34" s="71">
        <f>SUMIF(db!$AH:$AH,$W34&amp;$AA34&amp;BC$4,db!$AF:$AF)</f>
        <v>0</v>
      </c>
      <c r="BD34" s="73">
        <f>SUMIF(db!$AH:$AH,$W34&amp;$AA34&amp;BD$4,db!$AF:$AF)</f>
        <v>0</v>
      </c>
      <c r="BE34" s="71">
        <f>SUMIF(db!$AH:$AH,$W34&amp;$AA34&amp;BE$4,db!$AF:$AF)</f>
        <v>0</v>
      </c>
      <c r="BF34" s="73">
        <f>SUMIF(db!$AH:$AH,$W34&amp;$AA34&amp;BF$4,db!$AF:$AF)</f>
        <v>0</v>
      </c>
      <c r="BG34" s="71">
        <f>SUMIF(db!$AH:$AH,$W34&amp;$AA34&amp;BG$4,db!$AF:$AF)</f>
        <v>0</v>
      </c>
      <c r="BH34" s="73">
        <f>SUMIF(db!$AH:$AH,$W34&amp;$AA34&amp;BH$4,db!$AF:$AF)</f>
        <v>0</v>
      </c>
      <c r="BI34" s="71">
        <f>SUMIF(db!$AH:$AH,$W34&amp;$AA34&amp;BI$4,db!$AF:$AF)</f>
        <v>0</v>
      </c>
      <c r="BJ34" s="73">
        <f>SUMIF(db!$AH:$AH,$W34&amp;$AA34&amp;BJ$4,db!$AF:$AF)</f>
        <v>0</v>
      </c>
      <c r="BK34" s="71">
        <f>SUMIF(db!$AH:$AH,$W34&amp;$AA34&amp;BK$4,db!$AF:$AF)</f>
        <v>0</v>
      </c>
      <c r="BL34" s="73">
        <f>SUMIF(db!$AH:$AH,$W34&amp;$AA34&amp;BL$4,db!$AF:$AF)</f>
        <v>0</v>
      </c>
      <c r="BM34" s="71">
        <f>SUMIF(db!$AH:$AH,$W34&amp;$AA34&amp;BM$4,db!$AF:$AF)</f>
        <v>0</v>
      </c>
      <c r="BN34" s="73">
        <f>SUMIF(db!$AH:$AH,$W34&amp;$AA34&amp;BN$4,db!$AF:$AF)</f>
        <v>0</v>
      </c>
      <c r="BO34" s="71">
        <f>SUMIF(db!$AH:$AH,$W34&amp;$AA34&amp;BO$4,db!$AF:$AF)</f>
        <v>0</v>
      </c>
      <c r="BP34" s="73">
        <f>SUMIF(db!$AH:$AH,$W34&amp;$AA34&amp;BP$4,db!$AF:$AF)</f>
        <v>0</v>
      </c>
      <c r="BQ34" s="71">
        <f>SUMIF(db!$AH:$AH,$W34&amp;$AA34&amp;BQ$4,db!$AF:$AF)</f>
        <v>0</v>
      </c>
      <c r="BR34" s="73">
        <f>SUMIF(db!$AH:$AH,$W34&amp;$AA34&amp;BR$4,db!$AF:$AF)</f>
        <v>0</v>
      </c>
      <c r="BS34" s="71">
        <f>SUMIF(db!$AH:$AH,$W34&amp;$AA34&amp;BS$4,db!$AF:$AF)</f>
        <v>0</v>
      </c>
      <c r="BT34" s="73">
        <f>SUMIF(db!$AH:$AH,$W34&amp;$AA34&amp;BT$4,db!$AF:$AF)</f>
        <v>0</v>
      </c>
      <c r="BU34" s="71">
        <f>SUMIF(db!$AH:$AH,$W34&amp;$AA34&amp;BU$4,db!$AF:$AF)</f>
        <v>0</v>
      </c>
      <c r="BV34" s="73">
        <f>SUMIF(db!$AH:$AH,$W34&amp;$AA34&amp;BV$4,db!$AF:$AF)</f>
        <v>0</v>
      </c>
      <c r="BW34" s="71">
        <f>SUMIF(db!$AH:$AH,$W34&amp;$AA34&amp;BW$4,db!$AF:$AF)</f>
        <v>0</v>
      </c>
      <c r="BX34" s="73">
        <f>SUMIF(db!$AH:$AH,$W34&amp;$AA34&amp;BX$4,db!$AF:$AF)</f>
        <v>0</v>
      </c>
      <c r="BY34" s="71">
        <f>SUMIF(db!$AH:$AH,$W34&amp;$AA34&amp;BY$4,db!$AF:$AF)</f>
        <v>0</v>
      </c>
      <c r="BZ34" s="73">
        <f>SUMIF(db!$AH:$AH,$W34&amp;$AA34&amp;BZ$4,db!$AF:$AF)</f>
        <v>0</v>
      </c>
      <c r="CA34" s="71">
        <f>SUMIF(db!$AH:$AH,$W34&amp;$AA34&amp;CA$4,db!$AF:$AF)</f>
        <v>0</v>
      </c>
      <c r="CB34" s="73">
        <f>SUMIF(db!$AH:$AH,$W34&amp;$AA34&amp;CB$4,db!$AF:$AF)</f>
        <v>0</v>
      </c>
      <c r="CC34" s="71">
        <f>SUMIF(db!$AH:$AH,$W34&amp;$AA34&amp;CC$4,db!$AF:$AF)</f>
        <v>0</v>
      </c>
      <c r="CD34" s="73">
        <f>SUMIF(db!$AH:$AH,$W34&amp;$AA34&amp;CD$4,db!$AF:$AF)</f>
        <v>0</v>
      </c>
      <c r="CE34" s="71">
        <f>SUMIF(db!$AH:$AH,$W34&amp;$AA34&amp;CE$4,db!$AF:$AF)</f>
        <v>0</v>
      </c>
      <c r="CF34" s="73">
        <f>SUMIF(db!$AH:$AH,$W34&amp;$AA34&amp;CF$4,db!$AF:$AF)</f>
        <v>0</v>
      </c>
      <c r="CG34" s="71">
        <f>SUMIF(db!$AH:$AH,$W34&amp;$AA34&amp;CG$4,db!$AF:$AF)</f>
        <v>0</v>
      </c>
      <c r="CH34" s="73">
        <f>SUMIF(db!$AH:$AH,$W34&amp;$AA34&amp;CH$4,db!$AF:$AF)</f>
        <v>0</v>
      </c>
      <c r="CI34" s="71">
        <f>SUMIF(db!$AH:$AH,$W34&amp;$AA34&amp;CI$4,db!$AF:$AF)</f>
        <v>0</v>
      </c>
      <c r="CJ34" s="73">
        <f>SUMIF(db!$AH:$AH,$W34&amp;$AA34&amp;CJ$4,db!$AF:$AF)</f>
        <v>0</v>
      </c>
      <c r="CK34" s="71">
        <f>SUMIF(db!$AH:$AH,$W34&amp;$AA34&amp;CK$4,db!$AF:$AF)</f>
        <v>0</v>
      </c>
      <c r="CL34" s="73">
        <f>SUMIF(db!$AH:$AH,$W34&amp;$AA34&amp;CL$4,db!$AF:$AF)</f>
        <v>0</v>
      </c>
      <c r="CM34" s="71">
        <f>SUMIF(db!$AH:$AH,$W34&amp;$AA34&amp;CM$4,db!$AF:$AF)</f>
        <v>0</v>
      </c>
      <c r="CN34" s="73">
        <f>SUMIF(db!$AH:$AH,$W34&amp;$AA34&amp;CN$4,db!$AF:$AF)</f>
        <v>0</v>
      </c>
      <c r="CO34" s="71">
        <f>SUMIF(db!$AH:$AH,$W34&amp;$AA34&amp;CO$4,db!$AF:$AF)</f>
        <v>0</v>
      </c>
      <c r="CP34" s="73">
        <f>SUMIF(db!$AH:$AH,$W34&amp;$AA34&amp;CP$4,db!$AF:$AF)</f>
        <v>0</v>
      </c>
      <c r="CQ34" s="71">
        <f>SUMIF(db!$AH:$AH,$W34&amp;$AA34&amp;CQ$4,db!$AF:$AF)</f>
        <v>0</v>
      </c>
      <c r="CR34" s="73">
        <f>SUMIF(db!$AH:$AH,$W34&amp;$AA34&amp;CR$4,db!$AF:$AF)</f>
        <v>0</v>
      </c>
      <c r="CS34" s="71">
        <f>SUMIF(db!$AH:$AH,$W34&amp;$AA34&amp;CS$4,db!$AF:$AF)</f>
        <v>0</v>
      </c>
      <c r="CT34" s="73">
        <f>SUMIF(db!$AH:$AH,$W34&amp;$AA34&amp;CT$4,db!$AF:$AF)</f>
        <v>0</v>
      </c>
      <c r="CU34" s="71">
        <f>SUMIF(db!$AH:$AH,$W34&amp;$AA34&amp;CU$4,db!$AF:$AF)</f>
        <v>0</v>
      </c>
      <c r="CV34" s="73">
        <f>SUMIF(db!$AH:$AH,$W34&amp;$AA34&amp;CV$4,db!$AF:$AF)</f>
        <v>0</v>
      </c>
      <c r="CW34" s="71">
        <f>SUMIF(db!$AH:$AH,$W34&amp;$AA34&amp;CW$4,db!$AF:$AF)</f>
        <v>0</v>
      </c>
      <c r="CX34" s="73">
        <f>SUMIF(db!$AH:$AH,$W34&amp;$AA34&amp;CX$4,db!$AF:$AF)</f>
        <v>0</v>
      </c>
      <c r="CY34" s="71">
        <f>SUMIF(db!$AH:$AH,$W34&amp;$AA34&amp;CY$4,db!$AF:$AF)</f>
        <v>0</v>
      </c>
      <c r="CZ34" s="73">
        <f>SUMIF(db!$AH:$AH,$W34&amp;$AA34&amp;CZ$4,db!$AF:$AF)</f>
        <v>0</v>
      </c>
      <c r="DA34" s="71">
        <f>SUMIF(db!$AH:$AH,$W34&amp;$AA34&amp;DA$4,db!$AF:$AF)</f>
        <v>0</v>
      </c>
      <c r="DB34" s="73">
        <f>SUMIF(db!$AH:$AH,$W34&amp;$AA34&amp;DB$4,db!$AF:$AF)</f>
        <v>0</v>
      </c>
      <c r="DC34" s="71">
        <f>SUMIF(db!$AH:$AH,$W34&amp;$AA34&amp;DC$4,db!$AF:$AF)</f>
        <v>0</v>
      </c>
      <c r="DD34" s="73">
        <f>SUMIF(db!$AH:$AH,$W34&amp;$AA34&amp;DD$4,db!$AF:$AF)</f>
        <v>0</v>
      </c>
      <c r="DE34" s="71">
        <f>SUMIF(db!$AH:$AH,$W34&amp;$AA34&amp;DE$4,db!$AF:$AF)</f>
        <v>0</v>
      </c>
      <c r="DF34" s="73">
        <f>SUMIF(db!$AH:$AH,$W34&amp;$AA34&amp;DF$4,db!$AF:$AF)</f>
        <v>0</v>
      </c>
      <c r="DG34" s="71">
        <f>SUMIF(db!$AH:$AH,$W34&amp;$AA34&amp;DG$4,db!$AF:$AF)</f>
        <v>0</v>
      </c>
      <c r="DH34" s="73">
        <f>SUMIF(db!$AH:$AH,$W34&amp;$AA34&amp;DH$4,db!$AF:$AF)</f>
        <v>0</v>
      </c>
      <c r="DI34" s="71">
        <f>SUMIF(db!$AH:$AH,$W34&amp;$AA34&amp;DI$4,db!$AF:$AF)</f>
        <v>0</v>
      </c>
      <c r="DJ34" s="73">
        <f>SUMIF(db!$AH:$AH,$W34&amp;$AA34&amp;DJ$4,db!$AF:$AF)</f>
        <v>0</v>
      </c>
      <c r="DK34" s="71">
        <f>SUMIF(db!$AH:$AH,$W34&amp;$AA34&amp;DK$4,db!$AF:$AF)</f>
        <v>0</v>
      </c>
      <c r="DL34" s="73">
        <f>SUMIF(db!$AH:$AH,$W34&amp;$AA34&amp;DL$4,db!$AF:$AF)</f>
        <v>0</v>
      </c>
      <c r="DM34" s="71">
        <f>SUMIF(db!$AH:$AH,$W34&amp;$AA34&amp;DM$4,db!$AF:$AF)</f>
        <v>0</v>
      </c>
      <c r="DN34" s="73">
        <f>SUMIF(db!$AH:$AH,$W34&amp;$AA34&amp;DN$4,db!$AF:$AF)</f>
        <v>0</v>
      </c>
      <c r="DO34" s="71">
        <f>SUMIF(db!$AH:$AH,$W34&amp;$AA34&amp;DO$4,db!$AF:$AF)</f>
        <v>0</v>
      </c>
      <c r="DP34" s="73">
        <f>SUMIF(db!$AH:$AH,$W34&amp;$AA34&amp;DP$4,db!$AF:$AF)</f>
        <v>0</v>
      </c>
      <c r="DQ34" s="71">
        <f>SUMIF(db!$AH:$AH,$W34&amp;$AA34&amp;DQ$4,db!$AF:$AF)</f>
        <v>0</v>
      </c>
      <c r="DR34" s="73">
        <f>SUMIF(db!$AH:$AH,$W34&amp;$AA34&amp;DR$4,db!$AF:$AF)</f>
        <v>0</v>
      </c>
      <c r="DS34" s="71">
        <f>SUMIF(db!$AH:$AH,$W34&amp;$AA34&amp;DS$4,db!$AF:$AF)</f>
        <v>0</v>
      </c>
      <c r="DT34" s="73">
        <f>SUMIF(db!$AH:$AH,$W34&amp;$AA34&amp;DT$4,db!$AF:$AF)</f>
        <v>0</v>
      </c>
      <c r="DU34" s="71">
        <f>SUMIF(db!$AH:$AH,$W34&amp;$AA34&amp;DU$4,db!$AF:$AF)</f>
        <v>0</v>
      </c>
      <c r="DV34" s="73">
        <f>SUMIF(db!$AH:$AH,$W34&amp;$AA34&amp;DV$4,db!$AF:$AF)</f>
        <v>0</v>
      </c>
      <c r="DW34" s="71">
        <f>SUMIF(db!$AH:$AH,$W34&amp;$AA34&amp;DW$4,db!$AF:$AF)</f>
        <v>0</v>
      </c>
      <c r="DX34" s="73">
        <f>SUMIF(db!$AH:$AH,$W34&amp;$AA34&amp;DX$4,db!$AF:$AF)</f>
        <v>0</v>
      </c>
      <c r="DY34" s="71">
        <f>SUMIF(db!$AH:$AH,$W34&amp;$AA34&amp;DY$4,db!$AF:$AF)</f>
        <v>0</v>
      </c>
      <c r="DZ34" s="73">
        <f>SUMIF(db!$AH:$AH,$W34&amp;$AA34&amp;DZ$4,db!$AF:$AF)</f>
        <v>0</v>
      </c>
      <c r="EA34" s="71">
        <f>SUMIF(db!$AH:$AH,$W34&amp;$AA34&amp;EA$4,db!$AF:$AF)</f>
        <v>0</v>
      </c>
      <c r="EB34" s="73">
        <f>SUMIF(db!$AH:$AH,$W34&amp;$AA34&amp;EB$4,db!$AF:$AF)</f>
        <v>0</v>
      </c>
      <c r="EC34" s="71">
        <f>SUMIF(db!$AH:$AH,$W34&amp;$AA34&amp;EC$4,db!$AF:$AF)</f>
        <v>0</v>
      </c>
      <c r="ED34" s="73">
        <f>SUMIF(db!$AH:$AH,$W34&amp;$AA34&amp;ED$4,db!$AF:$AF)</f>
        <v>0</v>
      </c>
      <c r="EE34" s="71">
        <f>SUMIF(db!$AH:$AH,$W34&amp;$AA34&amp;EE$4,db!$AF:$AF)</f>
        <v>0</v>
      </c>
      <c r="EF34" s="73">
        <f>SUMIF(db!$AH:$AH,$W34&amp;$AA34&amp;EF$4,db!$AF:$AF)</f>
        <v>0</v>
      </c>
      <c r="EG34" s="71">
        <f>SUMIF(db!$AH:$AH,$W34&amp;$AA34&amp;EG$4,db!$AF:$AF)</f>
        <v>0</v>
      </c>
      <c r="EH34" s="73">
        <f>SUMIF(db!$AH:$AH,$W34&amp;$AA34&amp;EH$4,db!$AF:$AF)</f>
        <v>0</v>
      </c>
      <c r="EI34" s="71">
        <f>SUMIF(db!$AH:$AH,$W34&amp;$AA34&amp;EI$4,db!$AF:$AF)</f>
        <v>0</v>
      </c>
      <c r="EJ34" s="73">
        <f>SUMIF(db!$AH:$AH,$W34&amp;$AA34&amp;EJ$4,db!$AF:$AF)</f>
        <v>0</v>
      </c>
      <c r="EK34" s="71">
        <f>SUMIF(db!$AH:$AH,$W34&amp;$AA34&amp;EK$4,db!$AF:$AF)</f>
        <v>0</v>
      </c>
      <c r="EL34" s="73">
        <f>SUMIF(db!$AH:$AH,$W34&amp;$AA34&amp;EL$4,db!$AF:$AF)</f>
        <v>0</v>
      </c>
      <c r="EM34" s="71">
        <f>SUMIF(db!$AH:$AH,$W34&amp;$AA34&amp;EM$4,db!$AF:$AF)</f>
        <v>0</v>
      </c>
      <c r="EN34" s="73">
        <f>SUMIF(db!$AH:$AH,$W34&amp;$AA34&amp;EN$4,db!$AF:$AF)</f>
        <v>0</v>
      </c>
      <c r="EO34" s="71">
        <f>SUMIF(db!$AH:$AH,$W34&amp;$AA34&amp;EO$4,db!$AF:$AF)</f>
        <v>0</v>
      </c>
      <c r="EP34" s="73">
        <f>SUMIF(db!$AH:$AH,$W34&amp;$AA34&amp;EP$4,db!$AF:$AF)</f>
        <v>0</v>
      </c>
      <c r="EQ34" s="71">
        <f>SUMIF(db!$AH:$AH,$W34&amp;$AA34&amp;EQ$4,db!$AF:$AF)</f>
        <v>0</v>
      </c>
      <c r="ER34" s="73">
        <f>SUMIF(db!$AH:$AH,$W34&amp;$AA34&amp;ER$4,db!$AF:$AF)</f>
        <v>0</v>
      </c>
      <c r="ES34" s="71">
        <f>SUMIF(db!$AH:$AH,$W34&amp;$AA34&amp;ES$4,db!$AF:$AF)</f>
        <v>0</v>
      </c>
      <c r="ET34" s="73">
        <f>SUMIF(db!$AH:$AH,$W34&amp;$AA34&amp;ET$4,db!$AF:$AF)</f>
        <v>0</v>
      </c>
      <c r="EU34" s="71">
        <f>SUMIF(db!$AH:$AH,$W34&amp;$AA34&amp;EU$4,db!$AF:$AF)</f>
        <v>0</v>
      </c>
      <c r="EV34" s="73">
        <f>SUMIF(db!$AH:$AH,$W34&amp;$AA34&amp;EV$4,db!$AF:$AF)</f>
        <v>0</v>
      </c>
      <c r="EW34" s="71">
        <f>SUMIF(db!$AH:$AH,$W34&amp;$AA34&amp;EW$4,db!$AF:$AF)</f>
        <v>0</v>
      </c>
      <c r="EX34" s="73">
        <f>SUMIF(db!$AH:$AH,$W34&amp;$AA34&amp;EX$4,db!$AF:$AF)</f>
        <v>0</v>
      </c>
      <c r="EY34" s="71">
        <f>SUMIF(db!$AH:$AH,$W34&amp;$AA34&amp;EY$4,db!$AF:$AF)</f>
        <v>0</v>
      </c>
      <c r="EZ34" s="73">
        <f>SUMIF(db!$AH:$AH,$W34&amp;$AA34&amp;EZ$4,db!$AF:$AF)</f>
        <v>0</v>
      </c>
      <c r="FA34" s="71">
        <f>SUMIF(db!$AH:$AH,$W34&amp;$AA34&amp;FA$4,db!$AF:$AF)</f>
        <v>0</v>
      </c>
      <c r="FB34" s="73">
        <f>SUMIF(db!$AH:$AH,$W34&amp;$AA34&amp;FB$4,db!$AF:$AF)</f>
        <v>0</v>
      </c>
      <c r="FC34" s="71">
        <f>SUMIF(db!$AH:$AH,$W34&amp;$AA34&amp;FC$4,db!$AF:$AF)</f>
        <v>0</v>
      </c>
      <c r="FD34" s="73">
        <f>SUMIF(db!$AH:$AH,$W34&amp;$AA34&amp;FD$4,db!$AF:$AF)</f>
        <v>0</v>
      </c>
      <c r="FE34" s="71">
        <f>SUMIF(db!$AH:$AH,$W34&amp;$AA34&amp;FE$4,db!$AF:$AF)</f>
        <v>0</v>
      </c>
      <c r="FF34" s="73">
        <f>SUMIF(db!$AH:$AH,$W34&amp;$AA34&amp;FF$4,db!$AF:$AF)</f>
        <v>0</v>
      </c>
      <c r="FG34" s="71">
        <f>SUMIF(db!$AH:$AH,$W34&amp;$AA34&amp;FG$4,db!$AF:$AF)</f>
        <v>0</v>
      </c>
      <c r="FH34" s="73">
        <f>SUMIF(db!$AH:$AH,$W34&amp;$AA34&amp;FH$4,db!$AF:$AF)</f>
        <v>0</v>
      </c>
    </row>
    <row r="35" spans="18:164" ht="15.75" x14ac:dyDescent="0.25">
      <c r="V35" s="110">
        <f t="shared" ca="1" si="0"/>
        <v>46148</v>
      </c>
      <c r="W35" s="108" t="s">
        <v>116</v>
      </c>
      <c r="AA35" s="93" t="str">
        <f>Data!B16</f>
        <v>Cell Phone</v>
      </c>
      <c r="AB35" s="102"/>
      <c r="AC35" s="104"/>
      <c r="AD35" s="102"/>
      <c r="AE35" s="104"/>
      <c r="AF35" s="69"/>
      <c r="AG35" s="70">
        <f>SUMIF(db!$AH:$AH,$W35&amp;$AA35&amp;AG$4,db!$AF:$AF)</f>
        <v>0</v>
      </c>
      <c r="AH35" s="72">
        <f>SUMIF(db!$AH:$AH,$W35&amp;$AA35&amp;AH$4,db!$AF:$AF)</f>
        <v>0</v>
      </c>
      <c r="AI35" s="70">
        <f>SUMIF(db!$AH:$AH,$W35&amp;$AA35&amp;AI$4,db!$AF:$AF)</f>
        <v>0</v>
      </c>
      <c r="AJ35" s="72">
        <f>SUMIF(db!$AH:$AH,$W35&amp;$AA35&amp;AJ$4,db!$AF:$AF)</f>
        <v>0</v>
      </c>
      <c r="AK35" s="70">
        <f>SUMIF(db!$AH:$AH,$W35&amp;$AA35&amp;AK$4,db!$AF:$AF)</f>
        <v>0</v>
      </c>
      <c r="AL35" s="72">
        <f>SUMIF(db!$AH:$AH,$W35&amp;$AA35&amp;AL$4,db!$AF:$AF)</f>
        <v>0</v>
      </c>
      <c r="AM35" s="70">
        <f>SUMIF(db!$AH:$AH,$W35&amp;$AA35&amp;AM$4,db!$AF:$AF)</f>
        <v>0</v>
      </c>
      <c r="AN35" s="72">
        <f>SUMIF(db!$AH:$AH,$W35&amp;$AA35&amp;AN$4,db!$AF:$AF)</f>
        <v>0</v>
      </c>
      <c r="AO35" s="70">
        <f>SUMIF(db!$AH:$AH,$W35&amp;$AA35&amp;AO$4,db!$AF:$AF)</f>
        <v>0</v>
      </c>
      <c r="AP35" s="72">
        <f>SUMIF(db!$AH:$AH,$W35&amp;$AA35&amp;AP$4,db!$AF:$AF)</f>
        <v>0</v>
      </c>
      <c r="AQ35" s="70">
        <f>SUMIF(db!$AH:$AH,$W35&amp;$AA35&amp;AQ$4,db!$AF:$AF)</f>
        <v>0</v>
      </c>
      <c r="AR35" s="72">
        <f>SUMIF(db!$AH:$AH,$W35&amp;$AA35&amp;AR$4,db!$AF:$AF)</f>
        <v>0</v>
      </c>
      <c r="AS35" s="70">
        <f>SUMIF(db!$AH:$AH,$W35&amp;$AA35&amp;AS$4,db!$AF:$AF)</f>
        <v>0</v>
      </c>
      <c r="AT35" s="72">
        <f>SUMIF(db!$AH:$AH,$W35&amp;$AA35&amp;AT$4,db!$AF:$AF)</f>
        <v>0</v>
      </c>
      <c r="AU35" s="70">
        <f>SUMIF(db!$AH:$AH,$W35&amp;$AA35&amp;AU$4,db!$AF:$AF)</f>
        <v>0</v>
      </c>
      <c r="AV35" s="72">
        <f>SUMIF(db!$AH:$AH,$W35&amp;$AA35&amp;AV$4,db!$AF:$AF)</f>
        <v>0</v>
      </c>
      <c r="AW35" s="70">
        <f>SUMIF(db!$AH:$AH,$W35&amp;$AA35&amp;AW$4,db!$AF:$AF)</f>
        <v>0</v>
      </c>
      <c r="AX35" s="72">
        <f>SUMIF(db!$AH:$AH,$W35&amp;$AA35&amp;AX$4,db!$AF:$AF)</f>
        <v>0</v>
      </c>
      <c r="AY35" s="70">
        <f>SUMIF(db!$AH:$AH,$W35&amp;$AA35&amp;AY$4,db!$AF:$AF)</f>
        <v>0</v>
      </c>
      <c r="AZ35" s="72">
        <f>SUMIF(db!$AH:$AH,$W35&amp;$AA35&amp;AZ$4,db!$AF:$AF)</f>
        <v>0</v>
      </c>
      <c r="BA35" s="70">
        <f>SUMIF(db!$AH:$AH,$W35&amp;$AA35&amp;BA$4,db!$AF:$AF)</f>
        <v>0</v>
      </c>
      <c r="BB35" s="72">
        <f>SUMIF(db!$AH:$AH,$W35&amp;$AA35&amp;BB$4,db!$AF:$AF)</f>
        <v>0</v>
      </c>
      <c r="BC35" s="70">
        <f>SUMIF(db!$AH:$AH,$W35&amp;$AA35&amp;BC$4,db!$AF:$AF)</f>
        <v>0</v>
      </c>
      <c r="BD35" s="72">
        <f>SUMIF(db!$AH:$AH,$W35&amp;$AA35&amp;BD$4,db!$AF:$AF)</f>
        <v>0</v>
      </c>
      <c r="BE35" s="70">
        <f>SUMIF(db!$AH:$AH,$W35&amp;$AA35&amp;BE$4,db!$AF:$AF)</f>
        <v>0</v>
      </c>
      <c r="BF35" s="72">
        <f>SUMIF(db!$AH:$AH,$W35&amp;$AA35&amp;BF$4,db!$AF:$AF)</f>
        <v>0</v>
      </c>
      <c r="BG35" s="70">
        <f>SUMIF(db!$AH:$AH,$W35&amp;$AA35&amp;BG$4,db!$AF:$AF)</f>
        <v>0</v>
      </c>
      <c r="BH35" s="72">
        <f>SUMIF(db!$AH:$AH,$W35&amp;$AA35&amp;BH$4,db!$AF:$AF)</f>
        <v>0</v>
      </c>
      <c r="BI35" s="70">
        <f>SUMIF(db!$AH:$AH,$W35&amp;$AA35&amp;BI$4,db!$AF:$AF)</f>
        <v>0</v>
      </c>
      <c r="BJ35" s="72">
        <f>SUMIF(db!$AH:$AH,$W35&amp;$AA35&amp;BJ$4,db!$AF:$AF)</f>
        <v>0</v>
      </c>
      <c r="BK35" s="70">
        <f>SUMIF(db!$AH:$AH,$W35&amp;$AA35&amp;BK$4,db!$AF:$AF)</f>
        <v>0</v>
      </c>
      <c r="BL35" s="72">
        <f>SUMIF(db!$AH:$AH,$W35&amp;$AA35&amp;BL$4,db!$AF:$AF)</f>
        <v>0</v>
      </c>
      <c r="BM35" s="70">
        <f>SUMIF(db!$AH:$AH,$W35&amp;$AA35&amp;BM$4,db!$AF:$AF)</f>
        <v>0</v>
      </c>
      <c r="BN35" s="72">
        <f>SUMIF(db!$AH:$AH,$W35&amp;$AA35&amp;BN$4,db!$AF:$AF)</f>
        <v>0</v>
      </c>
      <c r="BO35" s="70">
        <f>SUMIF(db!$AH:$AH,$W35&amp;$AA35&amp;BO$4,db!$AF:$AF)</f>
        <v>0</v>
      </c>
      <c r="BP35" s="72">
        <f>SUMIF(db!$AH:$AH,$W35&amp;$AA35&amp;BP$4,db!$AF:$AF)</f>
        <v>0</v>
      </c>
      <c r="BQ35" s="70">
        <f>SUMIF(db!$AH:$AH,$W35&amp;$AA35&amp;BQ$4,db!$AF:$AF)</f>
        <v>0</v>
      </c>
      <c r="BR35" s="72">
        <f>SUMIF(db!$AH:$AH,$W35&amp;$AA35&amp;BR$4,db!$AF:$AF)</f>
        <v>0</v>
      </c>
      <c r="BS35" s="70">
        <f>SUMIF(db!$AH:$AH,$W35&amp;$AA35&amp;BS$4,db!$AF:$AF)</f>
        <v>0</v>
      </c>
      <c r="BT35" s="72">
        <f>SUMIF(db!$AH:$AH,$W35&amp;$AA35&amp;BT$4,db!$AF:$AF)</f>
        <v>0</v>
      </c>
      <c r="BU35" s="70">
        <f>SUMIF(db!$AH:$AH,$W35&amp;$AA35&amp;BU$4,db!$AF:$AF)</f>
        <v>0</v>
      </c>
      <c r="BV35" s="72">
        <f>SUMIF(db!$AH:$AH,$W35&amp;$AA35&amp;BV$4,db!$AF:$AF)</f>
        <v>0</v>
      </c>
      <c r="BW35" s="70">
        <f>SUMIF(db!$AH:$AH,$W35&amp;$AA35&amp;BW$4,db!$AF:$AF)</f>
        <v>0</v>
      </c>
      <c r="BX35" s="72">
        <f>SUMIF(db!$AH:$AH,$W35&amp;$AA35&amp;BX$4,db!$AF:$AF)</f>
        <v>0</v>
      </c>
      <c r="BY35" s="70">
        <f>SUMIF(db!$AH:$AH,$W35&amp;$AA35&amp;BY$4,db!$AF:$AF)</f>
        <v>0</v>
      </c>
      <c r="BZ35" s="72">
        <f>SUMIF(db!$AH:$AH,$W35&amp;$AA35&amp;BZ$4,db!$AF:$AF)</f>
        <v>0</v>
      </c>
      <c r="CA35" s="70">
        <f>SUMIF(db!$AH:$AH,$W35&amp;$AA35&amp;CA$4,db!$AF:$AF)</f>
        <v>0</v>
      </c>
      <c r="CB35" s="72">
        <f>SUMIF(db!$AH:$AH,$W35&amp;$AA35&amp;CB$4,db!$AF:$AF)</f>
        <v>0</v>
      </c>
      <c r="CC35" s="70">
        <f>SUMIF(db!$AH:$AH,$W35&amp;$AA35&amp;CC$4,db!$AF:$AF)</f>
        <v>0</v>
      </c>
      <c r="CD35" s="72">
        <f>SUMIF(db!$AH:$AH,$W35&amp;$AA35&amp;CD$4,db!$AF:$AF)</f>
        <v>0</v>
      </c>
      <c r="CE35" s="70">
        <f>SUMIF(db!$AH:$AH,$W35&amp;$AA35&amp;CE$4,db!$AF:$AF)</f>
        <v>0</v>
      </c>
      <c r="CF35" s="72">
        <f>SUMIF(db!$AH:$AH,$W35&amp;$AA35&amp;CF$4,db!$AF:$AF)</f>
        <v>0</v>
      </c>
      <c r="CG35" s="70">
        <f>SUMIF(db!$AH:$AH,$W35&amp;$AA35&amp;CG$4,db!$AF:$AF)</f>
        <v>0</v>
      </c>
      <c r="CH35" s="72">
        <f>SUMIF(db!$AH:$AH,$W35&amp;$AA35&amp;CH$4,db!$AF:$AF)</f>
        <v>0</v>
      </c>
      <c r="CI35" s="70">
        <f>SUMIF(db!$AH:$AH,$W35&amp;$AA35&amp;CI$4,db!$AF:$AF)</f>
        <v>0</v>
      </c>
      <c r="CJ35" s="72">
        <f>SUMIF(db!$AH:$AH,$W35&amp;$AA35&amp;CJ$4,db!$AF:$AF)</f>
        <v>0</v>
      </c>
      <c r="CK35" s="70">
        <f>SUMIF(db!$AH:$AH,$W35&amp;$AA35&amp;CK$4,db!$AF:$AF)</f>
        <v>0</v>
      </c>
      <c r="CL35" s="72">
        <f>SUMIF(db!$AH:$AH,$W35&amp;$AA35&amp;CL$4,db!$AF:$AF)</f>
        <v>0</v>
      </c>
      <c r="CM35" s="70">
        <f>SUMIF(db!$AH:$AH,$W35&amp;$AA35&amp;CM$4,db!$AF:$AF)</f>
        <v>0</v>
      </c>
      <c r="CN35" s="72">
        <f>SUMIF(db!$AH:$AH,$W35&amp;$AA35&amp;CN$4,db!$AF:$AF)</f>
        <v>0</v>
      </c>
      <c r="CO35" s="70">
        <f>SUMIF(db!$AH:$AH,$W35&amp;$AA35&amp;CO$4,db!$AF:$AF)</f>
        <v>0</v>
      </c>
      <c r="CP35" s="72">
        <f>SUMIF(db!$AH:$AH,$W35&amp;$AA35&amp;CP$4,db!$AF:$AF)</f>
        <v>0</v>
      </c>
      <c r="CQ35" s="70">
        <f>SUMIF(db!$AH:$AH,$W35&amp;$AA35&amp;CQ$4,db!$AF:$AF)</f>
        <v>0</v>
      </c>
      <c r="CR35" s="72">
        <f>SUMIF(db!$AH:$AH,$W35&amp;$AA35&amp;CR$4,db!$AF:$AF)</f>
        <v>0</v>
      </c>
      <c r="CS35" s="70">
        <f>SUMIF(db!$AH:$AH,$W35&amp;$AA35&amp;CS$4,db!$AF:$AF)</f>
        <v>0</v>
      </c>
      <c r="CT35" s="72">
        <f>SUMIF(db!$AH:$AH,$W35&amp;$AA35&amp;CT$4,db!$AF:$AF)</f>
        <v>0</v>
      </c>
      <c r="CU35" s="70">
        <f>SUMIF(db!$AH:$AH,$W35&amp;$AA35&amp;CU$4,db!$AF:$AF)</f>
        <v>0</v>
      </c>
      <c r="CV35" s="72">
        <f>SUMIF(db!$AH:$AH,$W35&amp;$AA35&amp;CV$4,db!$AF:$AF)</f>
        <v>0</v>
      </c>
      <c r="CW35" s="70">
        <f>SUMIF(db!$AH:$AH,$W35&amp;$AA35&amp;CW$4,db!$AF:$AF)</f>
        <v>0</v>
      </c>
      <c r="CX35" s="72">
        <f>SUMIF(db!$AH:$AH,$W35&amp;$AA35&amp;CX$4,db!$AF:$AF)</f>
        <v>0</v>
      </c>
      <c r="CY35" s="70">
        <f>SUMIF(db!$AH:$AH,$W35&amp;$AA35&amp;CY$4,db!$AF:$AF)</f>
        <v>0</v>
      </c>
      <c r="CZ35" s="72">
        <f>SUMIF(db!$AH:$AH,$W35&amp;$AA35&amp;CZ$4,db!$AF:$AF)</f>
        <v>0</v>
      </c>
      <c r="DA35" s="70">
        <f>SUMIF(db!$AH:$AH,$W35&amp;$AA35&amp;DA$4,db!$AF:$AF)</f>
        <v>0</v>
      </c>
      <c r="DB35" s="72">
        <f>SUMIF(db!$AH:$AH,$W35&amp;$AA35&amp;DB$4,db!$AF:$AF)</f>
        <v>0</v>
      </c>
      <c r="DC35" s="70">
        <f>SUMIF(db!$AH:$AH,$W35&amp;$AA35&amp;DC$4,db!$AF:$AF)</f>
        <v>0</v>
      </c>
      <c r="DD35" s="72">
        <f>SUMIF(db!$AH:$AH,$W35&amp;$AA35&amp;DD$4,db!$AF:$AF)</f>
        <v>0</v>
      </c>
      <c r="DE35" s="70">
        <f>SUMIF(db!$AH:$AH,$W35&amp;$AA35&amp;DE$4,db!$AF:$AF)</f>
        <v>0</v>
      </c>
      <c r="DF35" s="72">
        <f>SUMIF(db!$AH:$AH,$W35&amp;$AA35&amp;DF$4,db!$AF:$AF)</f>
        <v>0</v>
      </c>
      <c r="DG35" s="70">
        <f>SUMIF(db!$AH:$AH,$W35&amp;$AA35&amp;DG$4,db!$AF:$AF)</f>
        <v>0</v>
      </c>
      <c r="DH35" s="72">
        <f>SUMIF(db!$AH:$AH,$W35&amp;$AA35&amp;DH$4,db!$AF:$AF)</f>
        <v>0</v>
      </c>
      <c r="DI35" s="70">
        <f>SUMIF(db!$AH:$AH,$W35&amp;$AA35&amp;DI$4,db!$AF:$AF)</f>
        <v>0</v>
      </c>
      <c r="DJ35" s="72">
        <f>SUMIF(db!$AH:$AH,$W35&amp;$AA35&amp;DJ$4,db!$AF:$AF)</f>
        <v>0</v>
      </c>
      <c r="DK35" s="70">
        <f>SUMIF(db!$AH:$AH,$W35&amp;$AA35&amp;DK$4,db!$AF:$AF)</f>
        <v>0</v>
      </c>
      <c r="DL35" s="72">
        <f>SUMIF(db!$AH:$AH,$W35&amp;$AA35&amp;DL$4,db!$AF:$AF)</f>
        <v>0</v>
      </c>
      <c r="DM35" s="70">
        <f>SUMIF(db!$AH:$AH,$W35&amp;$AA35&amp;DM$4,db!$AF:$AF)</f>
        <v>0</v>
      </c>
      <c r="DN35" s="72">
        <f>SUMIF(db!$AH:$AH,$W35&amp;$AA35&amp;DN$4,db!$AF:$AF)</f>
        <v>0</v>
      </c>
      <c r="DO35" s="70">
        <f>SUMIF(db!$AH:$AH,$W35&amp;$AA35&amp;DO$4,db!$AF:$AF)</f>
        <v>0</v>
      </c>
      <c r="DP35" s="72">
        <f>SUMIF(db!$AH:$AH,$W35&amp;$AA35&amp;DP$4,db!$AF:$AF)</f>
        <v>0</v>
      </c>
      <c r="DQ35" s="70">
        <f>SUMIF(db!$AH:$AH,$W35&amp;$AA35&amp;DQ$4,db!$AF:$AF)</f>
        <v>0</v>
      </c>
      <c r="DR35" s="72">
        <f>SUMIF(db!$AH:$AH,$W35&amp;$AA35&amp;DR$4,db!$AF:$AF)</f>
        <v>0</v>
      </c>
      <c r="DS35" s="70">
        <f>SUMIF(db!$AH:$AH,$W35&amp;$AA35&amp;DS$4,db!$AF:$AF)</f>
        <v>0</v>
      </c>
      <c r="DT35" s="72">
        <f>SUMIF(db!$AH:$AH,$W35&amp;$AA35&amp;DT$4,db!$AF:$AF)</f>
        <v>0</v>
      </c>
      <c r="DU35" s="70">
        <f>SUMIF(db!$AH:$AH,$W35&amp;$AA35&amp;DU$4,db!$AF:$AF)</f>
        <v>0</v>
      </c>
      <c r="DV35" s="72">
        <f>SUMIF(db!$AH:$AH,$W35&amp;$AA35&amp;DV$4,db!$AF:$AF)</f>
        <v>0</v>
      </c>
      <c r="DW35" s="70">
        <f>SUMIF(db!$AH:$AH,$W35&amp;$AA35&amp;DW$4,db!$AF:$AF)</f>
        <v>0</v>
      </c>
      <c r="DX35" s="72">
        <f>SUMIF(db!$AH:$AH,$W35&amp;$AA35&amp;DX$4,db!$AF:$AF)</f>
        <v>0</v>
      </c>
      <c r="DY35" s="70">
        <f>SUMIF(db!$AH:$AH,$W35&amp;$AA35&amp;DY$4,db!$AF:$AF)</f>
        <v>0</v>
      </c>
      <c r="DZ35" s="72">
        <f>SUMIF(db!$AH:$AH,$W35&amp;$AA35&amp;DZ$4,db!$AF:$AF)</f>
        <v>0</v>
      </c>
      <c r="EA35" s="70">
        <f>SUMIF(db!$AH:$AH,$W35&amp;$AA35&amp;EA$4,db!$AF:$AF)</f>
        <v>0</v>
      </c>
      <c r="EB35" s="72">
        <f>SUMIF(db!$AH:$AH,$W35&amp;$AA35&amp;EB$4,db!$AF:$AF)</f>
        <v>0</v>
      </c>
      <c r="EC35" s="70">
        <f>SUMIF(db!$AH:$AH,$W35&amp;$AA35&amp;EC$4,db!$AF:$AF)</f>
        <v>0</v>
      </c>
      <c r="ED35" s="72">
        <f>SUMIF(db!$AH:$AH,$W35&amp;$AA35&amp;ED$4,db!$AF:$AF)</f>
        <v>0</v>
      </c>
      <c r="EE35" s="70">
        <f>SUMIF(db!$AH:$AH,$W35&amp;$AA35&amp;EE$4,db!$AF:$AF)</f>
        <v>0</v>
      </c>
      <c r="EF35" s="72">
        <f>SUMIF(db!$AH:$AH,$W35&amp;$AA35&amp;EF$4,db!$AF:$AF)</f>
        <v>0</v>
      </c>
      <c r="EG35" s="70">
        <f>SUMIF(db!$AH:$AH,$W35&amp;$AA35&amp;EG$4,db!$AF:$AF)</f>
        <v>0</v>
      </c>
      <c r="EH35" s="72">
        <f>SUMIF(db!$AH:$AH,$W35&amp;$AA35&amp;EH$4,db!$AF:$AF)</f>
        <v>0</v>
      </c>
      <c r="EI35" s="70">
        <f>SUMIF(db!$AH:$AH,$W35&amp;$AA35&amp;EI$4,db!$AF:$AF)</f>
        <v>0</v>
      </c>
      <c r="EJ35" s="72">
        <f>SUMIF(db!$AH:$AH,$W35&amp;$AA35&amp;EJ$4,db!$AF:$AF)</f>
        <v>0</v>
      </c>
      <c r="EK35" s="70">
        <f>SUMIF(db!$AH:$AH,$W35&amp;$AA35&amp;EK$4,db!$AF:$AF)</f>
        <v>0</v>
      </c>
      <c r="EL35" s="72">
        <f>SUMIF(db!$AH:$AH,$W35&amp;$AA35&amp;EL$4,db!$AF:$AF)</f>
        <v>0</v>
      </c>
      <c r="EM35" s="70">
        <f>SUMIF(db!$AH:$AH,$W35&amp;$AA35&amp;EM$4,db!$AF:$AF)</f>
        <v>0</v>
      </c>
      <c r="EN35" s="72">
        <f>SUMIF(db!$AH:$AH,$W35&amp;$AA35&amp;EN$4,db!$AF:$AF)</f>
        <v>0</v>
      </c>
      <c r="EO35" s="70">
        <f>SUMIF(db!$AH:$AH,$W35&amp;$AA35&amp;EO$4,db!$AF:$AF)</f>
        <v>0</v>
      </c>
      <c r="EP35" s="72">
        <f>SUMIF(db!$AH:$AH,$W35&amp;$AA35&amp;EP$4,db!$AF:$AF)</f>
        <v>0</v>
      </c>
      <c r="EQ35" s="70">
        <f>SUMIF(db!$AH:$AH,$W35&amp;$AA35&amp;EQ$4,db!$AF:$AF)</f>
        <v>0</v>
      </c>
      <c r="ER35" s="72">
        <f>SUMIF(db!$AH:$AH,$W35&amp;$AA35&amp;ER$4,db!$AF:$AF)</f>
        <v>0</v>
      </c>
      <c r="ES35" s="70">
        <f>SUMIF(db!$AH:$AH,$W35&amp;$AA35&amp;ES$4,db!$AF:$AF)</f>
        <v>0</v>
      </c>
      <c r="ET35" s="72">
        <f>SUMIF(db!$AH:$AH,$W35&amp;$AA35&amp;ET$4,db!$AF:$AF)</f>
        <v>0</v>
      </c>
      <c r="EU35" s="70">
        <f>SUMIF(db!$AH:$AH,$W35&amp;$AA35&amp;EU$4,db!$AF:$AF)</f>
        <v>0</v>
      </c>
      <c r="EV35" s="72">
        <f>SUMIF(db!$AH:$AH,$W35&amp;$AA35&amp;EV$4,db!$AF:$AF)</f>
        <v>0</v>
      </c>
      <c r="EW35" s="70">
        <f>SUMIF(db!$AH:$AH,$W35&amp;$AA35&amp;EW$4,db!$AF:$AF)</f>
        <v>0</v>
      </c>
      <c r="EX35" s="72">
        <f>SUMIF(db!$AH:$AH,$W35&amp;$AA35&amp;EX$4,db!$AF:$AF)</f>
        <v>0</v>
      </c>
      <c r="EY35" s="70">
        <f>SUMIF(db!$AH:$AH,$W35&amp;$AA35&amp;EY$4,db!$AF:$AF)</f>
        <v>0</v>
      </c>
      <c r="EZ35" s="72">
        <f>SUMIF(db!$AH:$AH,$W35&amp;$AA35&amp;EZ$4,db!$AF:$AF)</f>
        <v>0</v>
      </c>
      <c r="FA35" s="70">
        <f>SUMIF(db!$AH:$AH,$W35&amp;$AA35&amp;FA$4,db!$AF:$AF)</f>
        <v>0</v>
      </c>
      <c r="FB35" s="72">
        <f>SUMIF(db!$AH:$AH,$W35&amp;$AA35&amp;FB$4,db!$AF:$AF)</f>
        <v>0</v>
      </c>
      <c r="FC35" s="70">
        <f>SUMIF(db!$AH:$AH,$W35&amp;$AA35&amp;FC$4,db!$AF:$AF)</f>
        <v>0</v>
      </c>
      <c r="FD35" s="72">
        <f>SUMIF(db!$AH:$AH,$W35&amp;$AA35&amp;FD$4,db!$AF:$AF)</f>
        <v>0</v>
      </c>
      <c r="FE35" s="70">
        <f>SUMIF(db!$AH:$AH,$W35&amp;$AA35&amp;FE$4,db!$AF:$AF)</f>
        <v>0</v>
      </c>
      <c r="FF35" s="72">
        <f>SUMIF(db!$AH:$AH,$W35&amp;$AA35&amp;FF$4,db!$AF:$AF)</f>
        <v>0</v>
      </c>
      <c r="FG35" s="70">
        <f>SUMIF(db!$AH:$AH,$W35&amp;$AA35&amp;FG$4,db!$AF:$AF)</f>
        <v>0</v>
      </c>
      <c r="FH35" s="72">
        <f>SUMIF(db!$AH:$AH,$W35&amp;$AA35&amp;FH$4,db!$AF:$AF)</f>
        <v>0</v>
      </c>
    </row>
    <row r="36" spans="18:164" ht="15.75" x14ac:dyDescent="0.25">
      <c r="V36" s="110">
        <f t="shared" ca="1" si="0"/>
        <v>46148</v>
      </c>
      <c r="W36" s="108" t="s">
        <v>116</v>
      </c>
      <c r="AA36" s="93" t="str">
        <f>Data!B17</f>
        <v>Supplies</v>
      </c>
      <c r="AB36" s="105"/>
      <c r="AC36" s="107"/>
      <c r="AD36" s="105"/>
      <c r="AE36" s="107"/>
      <c r="AF36" s="69"/>
      <c r="AG36" s="71">
        <f>SUMIF(db!$AH:$AH,$W36&amp;$AA36&amp;AG$4,db!$AF:$AF)</f>
        <v>0</v>
      </c>
      <c r="AH36" s="73">
        <f>SUMIF(db!$AH:$AH,$W36&amp;$AA36&amp;AH$4,db!$AF:$AF)</f>
        <v>0</v>
      </c>
      <c r="AI36" s="71">
        <f>SUMIF(db!$AH:$AH,$W36&amp;$AA36&amp;AI$4,db!$AF:$AF)</f>
        <v>0</v>
      </c>
      <c r="AJ36" s="73">
        <f>SUMIF(db!$AH:$AH,$W36&amp;$AA36&amp;AJ$4,db!$AF:$AF)</f>
        <v>0</v>
      </c>
      <c r="AK36" s="71">
        <f>SUMIF(db!$AH:$AH,$W36&amp;$AA36&amp;AK$4,db!$AF:$AF)</f>
        <v>0</v>
      </c>
      <c r="AL36" s="73">
        <f>SUMIF(db!$AH:$AH,$W36&amp;$AA36&amp;AL$4,db!$AF:$AF)</f>
        <v>0</v>
      </c>
      <c r="AM36" s="71">
        <f>SUMIF(db!$AH:$AH,$W36&amp;$AA36&amp;AM$4,db!$AF:$AF)</f>
        <v>0</v>
      </c>
      <c r="AN36" s="73">
        <f>SUMIF(db!$AH:$AH,$W36&amp;$AA36&amp;AN$4,db!$AF:$AF)</f>
        <v>0</v>
      </c>
      <c r="AO36" s="71">
        <f>SUMIF(db!$AH:$AH,$W36&amp;$AA36&amp;AO$4,db!$AF:$AF)</f>
        <v>0</v>
      </c>
      <c r="AP36" s="73">
        <f>SUMIF(db!$AH:$AH,$W36&amp;$AA36&amp;AP$4,db!$AF:$AF)</f>
        <v>0</v>
      </c>
      <c r="AQ36" s="71">
        <f>SUMIF(db!$AH:$AH,$W36&amp;$AA36&amp;AQ$4,db!$AF:$AF)</f>
        <v>0</v>
      </c>
      <c r="AR36" s="73">
        <f>SUMIF(db!$AH:$AH,$W36&amp;$AA36&amp;AR$4,db!$AF:$AF)</f>
        <v>0</v>
      </c>
      <c r="AS36" s="71">
        <f>SUMIF(db!$AH:$AH,$W36&amp;$AA36&amp;AS$4,db!$AF:$AF)</f>
        <v>0</v>
      </c>
      <c r="AT36" s="73">
        <f>SUMIF(db!$AH:$AH,$W36&amp;$AA36&amp;AT$4,db!$AF:$AF)</f>
        <v>0</v>
      </c>
      <c r="AU36" s="71">
        <f>SUMIF(db!$AH:$AH,$W36&amp;$AA36&amp;AU$4,db!$AF:$AF)</f>
        <v>0</v>
      </c>
      <c r="AV36" s="73">
        <f>SUMIF(db!$AH:$AH,$W36&amp;$AA36&amp;AV$4,db!$AF:$AF)</f>
        <v>0</v>
      </c>
      <c r="AW36" s="71">
        <f>SUMIF(db!$AH:$AH,$W36&amp;$AA36&amp;AW$4,db!$AF:$AF)</f>
        <v>0</v>
      </c>
      <c r="AX36" s="73">
        <f>SUMIF(db!$AH:$AH,$W36&amp;$AA36&amp;AX$4,db!$AF:$AF)</f>
        <v>0</v>
      </c>
      <c r="AY36" s="71">
        <f>SUMIF(db!$AH:$AH,$W36&amp;$AA36&amp;AY$4,db!$AF:$AF)</f>
        <v>0</v>
      </c>
      <c r="AZ36" s="73">
        <f>SUMIF(db!$AH:$AH,$W36&amp;$AA36&amp;AZ$4,db!$AF:$AF)</f>
        <v>0</v>
      </c>
      <c r="BA36" s="71">
        <f>SUMIF(db!$AH:$AH,$W36&amp;$AA36&amp;BA$4,db!$AF:$AF)</f>
        <v>0</v>
      </c>
      <c r="BB36" s="73">
        <f>SUMIF(db!$AH:$AH,$W36&amp;$AA36&amp;BB$4,db!$AF:$AF)</f>
        <v>0</v>
      </c>
      <c r="BC36" s="71">
        <f>SUMIF(db!$AH:$AH,$W36&amp;$AA36&amp;BC$4,db!$AF:$AF)</f>
        <v>0</v>
      </c>
      <c r="BD36" s="73">
        <f>SUMIF(db!$AH:$AH,$W36&amp;$AA36&amp;BD$4,db!$AF:$AF)</f>
        <v>0</v>
      </c>
      <c r="BE36" s="71">
        <f>SUMIF(db!$AH:$AH,$W36&amp;$AA36&amp;BE$4,db!$AF:$AF)</f>
        <v>0</v>
      </c>
      <c r="BF36" s="73">
        <f>SUMIF(db!$AH:$AH,$W36&amp;$AA36&amp;BF$4,db!$AF:$AF)</f>
        <v>0</v>
      </c>
      <c r="BG36" s="71">
        <f>SUMIF(db!$AH:$AH,$W36&amp;$AA36&amp;BG$4,db!$AF:$AF)</f>
        <v>0</v>
      </c>
      <c r="BH36" s="73">
        <f>SUMIF(db!$AH:$AH,$W36&amp;$AA36&amp;BH$4,db!$AF:$AF)</f>
        <v>0</v>
      </c>
      <c r="BI36" s="71">
        <f>SUMIF(db!$AH:$AH,$W36&amp;$AA36&amp;BI$4,db!$AF:$AF)</f>
        <v>0</v>
      </c>
      <c r="BJ36" s="73">
        <f>SUMIF(db!$AH:$AH,$W36&amp;$AA36&amp;BJ$4,db!$AF:$AF)</f>
        <v>0</v>
      </c>
      <c r="BK36" s="71">
        <f>SUMIF(db!$AH:$AH,$W36&amp;$AA36&amp;BK$4,db!$AF:$AF)</f>
        <v>0</v>
      </c>
      <c r="BL36" s="73">
        <f>SUMIF(db!$AH:$AH,$W36&amp;$AA36&amp;BL$4,db!$AF:$AF)</f>
        <v>0</v>
      </c>
      <c r="BM36" s="71">
        <f>SUMIF(db!$AH:$AH,$W36&amp;$AA36&amp;BM$4,db!$AF:$AF)</f>
        <v>0</v>
      </c>
      <c r="BN36" s="73">
        <f>SUMIF(db!$AH:$AH,$W36&amp;$AA36&amp;BN$4,db!$AF:$AF)</f>
        <v>0</v>
      </c>
      <c r="BO36" s="71">
        <f>SUMIF(db!$AH:$AH,$W36&amp;$AA36&amp;BO$4,db!$AF:$AF)</f>
        <v>0</v>
      </c>
      <c r="BP36" s="73">
        <f>SUMIF(db!$AH:$AH,$W36&amp;$AA36&amp;BP$4,db!$AF:$AF)</f>
        <v>0</v>
      </c>
      <c r="BQ36" s="71">
        <f>SUMIF(db!$AH:$AH,$W36&amp;$AA36&amp;BQ$4,db!$AF:$AF)</f>
        <v>0</v>
      </c>
      <c r="BR36" s="73">
        <f>SUMIF(db!$AH:$AH,$W36&amp;$AA36&amp;BR$4,db!$AF:$AF)</f>
        <v>0</v>
      </c>
      <c r="BS36" s="71">
        <f>SUMIF(db!$AH:$AH,$W36&amp;$AA36&amp;BS$4,db!$AF:$AF)</f>
        <v>0</v>
      </c>
      <c r="BT36" s="73">
        <f>SUMIF(db!$AH:$AH,$W36&amp;$AA36&amp;BT$4,db!$AF:$AF)</f>
        <v>0</v>
      </c>
      <c r="BU36" s="71">
        <f>SUMIF(db!$AH:$AH,$W36&amp;$AA36&amp;BU$4,db!$AF:$AF)</f>
        <v>0</v>
      </c>
      <c r="BV36" s="73">
        <f>SUMIF(db!$AH:$AH,$W36&amp;$AA36&amp;BV$4,db!$AF:$AF)</f>
        <v>0</v>
      </c>
      <c r="BW36" s="71">
        <f>SUMIF(db!$AH:$AH,$W36&amp;$AA36&amp;BW$4,db!$AF:$AF)</f>
        <v>0</v>
      </c>
      <c r="BX36" s="73">
        <f>SUMIF(db!$AH:$AH,$W36&amp;$AA36&amp;BX$4,db!$AF:$AF)</f>
        <v>0</v>
      </c>
      <c r="BY36" s="71">
        <f>SUMIF(db!$AH:$AH,$W36&amp;$AA36&amp;BY$4,db!$AF:$AF)</f>
        <v>0</v>
      </c>
      <c r="BZ36" s="73">
        <f>SUMIF(db!$AH:$AH,$W36&amp;$AA36&amp;BZ$4,db!$AF:$AF)</f>
        <v>0</v>
      </c>
      <c r="CA36" s="71">
        <f>SUMIF(db!$AH:$AH,$W36&amp;$AA36&amp;CA$4,db!$AF:$AF)</f>
        <v>0</v>
      </c>
      <c r="CB36" s="73">
        <f>SUMIF(db!$AH:$AH,$W36&amp;$AA36&amp;CB$4,db!$AF:$AF)</f>
        <v>0</v>
      </c>
      <c r="CC36" s="71">
        <f>SUMIF(db!$AH:$AH,$W36&amp;$AA36&amp;CC$4,db!$AF:$AF)</f>
        <v>0</v>
      </c>
      <c r="CD36" s="73">
        <f>SUMIF(db!$AH:$AH,$W36&amp;$AA36&amp;CD$4,db!$AF:$AF)</f>
        <v>0</v>
      </c>
      <c r="CE36" s="71">
        <f>SUMIF(db!$AH:$AH,$W36&amp;$AA36&amp;CE$4,db!$AF:$AF)</f>
        <v>0</v>
      </c>
      <c r="CF36" s="73">
        <f>SUMIF(db!$AH:$AH,$W36&amp;$AA36&amp;CF$4,db!$AF:$AF)</f>
        <v>0</v>
      </c>
      <c r="CG36" s="71">
        <f>SUMIF(db!$AH:$AH,$W36&amp;$AA36&amp;CG$4,db!$AF:$AF)</f>
        <v>0</v>
      </c>
      <c r="CH36" s="73">
        <f>SUMIF(db!$AH:$AH,$W36&amp;$AA36&amp;CH$4,db!$AF:$AF)</f>
        <v>0</v>
      </c>
      <c r="CI36" s="71">
        <f>SUMIF(db!$AH:$AH,$W36&amp;$AA36&amp;CI$4,db!$AF:$AF)</f>
        <v>0</v>
      </c>
      <c r="CJ36" s="73">
        <f>SUMIF(db!$AH:$AH,$W36&amp;$AA36&amp;CJ$4,db!$AF:$AF)</f>
        <v>0</v>
      </c>
      <c r="CK36" s="71">
        <f>SUMIF(db!$AH:$AH,$W36&amp;$AA36&amp;CK$4,db!$AF:$AF)</f>
        <v>0</v>
      </c>
      <c r="CL36" s="73">
        <f>SUMIF(db!$AH:$AH,$W36&amp;$AA36&amp;CL$4,db!$AF:$AF)</f>
        <v>0</v>
      </c>
      <c r="CM36" s="71">
        <f>SUMIF(db!$AH:$AH,$W36&amp;$AA36&amp;CM$4,db!$AF:$AF)</f>
        <v>0</v>
      </c>
      <c r="CN36" s="73">
        <f>SUMIF(db!$AH:$AH,$W36&amp;$AA36&amp;CN$4,db!$AF:$AF)</f>
        <v>0</v>
      </c>
      <c r="CO36" s="71">
        <f>SUMIF(db!$AH:$AH,$W36&amp;$AA36&amp;CO$4,db!$AF:$AF)</f>
        <v>0</v>
      </c>
      <c r="CP36" s="73">
        <f>SUMIF(db!$AH:$AH,$W36&amp;$AA36&amp;CP$4,db!$AF:$AF)</f>
        <v>0</v>
      </c>
      <c r="CQ36" s="71">
        <f>SUMIF(db!$AH:$AH,$W36&amp;$AA36&amp;CQ$4,db!$AF:$AF)</f>
        <v>0</v>
      </c>
      <c r="CR36" s="73">
        <f>SUMIF(db!$AH:$AH,$W36&amp;$AA36&amp;CR$4,db!$AF:$AF)</f>
        <v>0</v>
      </c>
      <c r="CS36" s="71">
        <f>SUMIF(db!$AH:$AH,$W36&amp;$AA36&amp;CS$4,db!$AF:$AF)</f>
        <v>0</v>
      </c>
      <c r="CT36" s="73">
        <f>SUMIF(db!$AH:$AH,$W36&amp;$AA36&amp;CT$4,db!$AF:$AF)</f>
        <v>0</v>
      </c>
      <c r="CU36" s="71">
        <f>SUMIF(db!$AH:$AH,$W36&amp;$AA36&amp;CU$4,db!$AF:$AF)</f>
        <v>0</v>
      </c>
      <c r="CV36" s="73">
        <f>SUMIF(db!$AH:$AH,$W36&amp;$AA36&amp;CV$4,db!$AF:$AF)</f>
        <v>0</v>
      </c>
      <c r="CW36" s="71">
        <f>SUMIF(db!$AH:$AH,$W36&amp;$AA36&amp;CW$4,db!$AF:$AF)</f>
        <v>0</v>
      </c>
      <c r="CX36" s="73">
        <f>SUMIF(db!$AH:$AH,$W36&amp;$AA36&amp;CX$4,db!$AF:$AF)</f>
        <v>0</v>
      </c>
      <c r="CY36" s="71">
        <f>SUMIF(db!$AH:$AH,$W36&amp;$AA36&amp;CY$4,db!$AF:$AF)</f>
        <v>0</v>
      </c>
      <c r="CZ36" s="73">
        <f>SUMIF(db!$AH:$AH,$W36&amp;$AA36&amp;CZ$4,db!$AF:$AF)</f>
        <v>0</v>
      </c>
      <c r="DA36" s="71">
        <f>SUMIF(db!$AH:$AH,$W36&amp;$AA36&amp;DA$4,db!$AF:$AF)</f>
        <v>0</v>
      </c>
      <c r="DB36" s="73">
        <f>SUMIF(db!$AH:$AH,$W36&amp;$AA36&amp;DB$4,db!$AF:$AF)</f>
        <v>0</v>
      </c>
      <c r="DC36" s="71">
        <f>SUMIF(db!$AH:$AH,$W36&amp;$AA36&amp;DC$4,db!$AF:$AF)</f>
        <v>0</v>
      </c>
      <c r="DD36" s="73">
        <f>SUMIF(db!$AH:$AH,$W36&amp;$AA36&amp;DD$4,db!$AF:$AF)</f>
        <v>0</v>
      </c>
      <c r="DE36" s="71">
        <f>SUMIF(db!$AH:$AH,$W36&amp;$AA36&amp;DE$4,db!$AF:$AF)</f>
        <v>0</v>
      </c>
      <c r="DF36" s="73">
        <f>SUMIF(db!$AH:$AH,$W36&amp;$AA36&amp;DF$4,db!$AF:$AF)</f>
        <v>0</v>
      </c>
      <c r="DG36" s="71">
        <f>SUMIF(db!$AH:$AH,$W36&amp;$AA36&amp;DG$4,db!$AF:$AF)</f>
        <v>0</v>
      </c>
      <c r="DH36" s="73">
        <f>SUMIF(db!$AH:$AH,$W36&amp;$AA36&amp;DH$4,db!$AF:$AF)</f>
        <v>0</v>
      </c>
      <c r="DI36" s="71">
        <f>SUMIF(db!$AH:$AH,$W36&amp;$AA36&amp;DI$4,db!$AF:$AF)</f>
        <v>0</v>
      </c>
      <c r="DJ36" s="73">
        <f>SUMIF(db!$AH:$AH,$W36&amp;$AA36&amp;DJ$4,db!$AF:$AF)</f>
        <v>0</v>
      </c>
      <c r="DK36" s="71">
        <f>SUMIF(db!$AH:$AH,$W36&amp;$AA36&amp;DK$4,db!$AF:$AF)</f>
        <v>0</v>
      </c>
      <c r="DL36" s="73">
        <f>SUMIF(db!$AH:$AH,$W36&amp;$AA36&amp;DL$4,db!$AF:$AF)</f>
        <v>0</v>
      </c>
      <c r="DM36" s="71">
        <f>SUMIF(db!$AH:$AH,$W36&amp;$AA36&amp;DM$4,db!$AF:$AF)</f>
        <v>0</v>
      </c>
      <c r="DN36" s="73">
        <f>SUMIF(db!$AH:$AH,$W36&amp;$AA36&amp;DN$4,db!$AF:$AF)</f>
        <v>0</v>
      </c>
      <c r="DO36" s="71">
        <f>SUMIF(db!$AH:$AH,$W36&amp;$AA36&amp;DO$4,db!$AF:$AF)</f>
        <v>0</v>
      </c>
      <c r="DP36" s="73">
        <f>SUMIF(db!$AH:$AH,$W36&amp;$AA36&amp;DP$4,db!$AF:$AF)</f>
        <v>0</v>
      </c>
      <c r="DQ36" s="71">
        <f>SUMIF(db!$AH:$AH,$W36&amp;$AA36&amp;DQ$4,db!$AF:$AF)</f>
        <v>0</v>
      </c>
      <c r="DR36" s="73">
        <f>SUMIF(db!$AH:$AH,$W36&amp;$AA36&amp;DR$4,db!$AF:$AF)</f>
        <v>0</v>
      </c>
      <c r="DS36" s="71">
        <f>SUMIF(db!$AH:$AH,$W36&amp;$AA36&amp;DS$4,db!$AF:$AF)</f>
        <v>0</v>
      </c>
      <c r="DT36" s="73">
        <f>SUMIF(db!$AH:$AH,$W36&amp;$AA36&amp;DT$4,db!$AF:$AF)</f>
        <v>0</v>
      </c>
      <c r="DU36" s="71">
        <f>SUMIF(db!$AH:$AH,$W36&amp;$AA36&amp;DU$4,db!$AF:$AF)</f>
        <v>0</v>
      </c>
      <c r="DV36" s="73">
        <f>SUMIF(db!$AH:$AH,$W36&amp;$AA36&amp;DV$4,db!$AF:$AF)</f>
        <v>0</v>
      </c>
      <c r="DW36" s="71">
        <f>SUMIF(db!$AH:$AH,$W36&amp;$AA36&amp;DW$4,db!$AF:$AF)</f>
        <v>0</v>
      </c>
      <c r="DX36" s="73">
        <f>SUMIF(db!$AH:$AH,$W36&amp;$AA36&amp;DX$4,db!$AF:$AF)</f>
        <v>0</v>
      </c>
      <c r="DY36" s="71">
        <f>SUMIF(db!$AH:$AH,$W36&amp;$AA36&amp;DY$4,db!$AF:$AF)</f>
        <v>0</v>
      </c>
      <c r="DZ36" s="73">
        <f>SUMIF(db!$AH:$AH,$W36&amp;$AA36&amp;DZ$4,db!$AF:$AF)</f>
        <v>0</v>
      </c>
      <c r="EA36" s="71">
        <f>SUMIF(db!$AH:$AH,$W36&amp;$AA36&amp;EA$4,db!$AF:$AF)</f>
        <v>0</v>
      </c>
      <c r="EB36" s="73">
        <f>SUMIF(db!$AH:$AH,$W36&amp;$AA36&amp;EB$4,db!$AF:$AF)</f>
        <v>0</v>
      </c>
      <c r="EC36" s="71">
        <f>SUMIF(db!$AH:$AH,$W36&amp;$AA36&amp;EC$4,db!$AF:$AF)</f>
        <v>0</v>
      </c>
      <c r="ED36" s="73">
        <f>SUMIF(db!$AH:$AH,$W36&amp;$AA36&amp;ED$4,db!$AF:$AF)</f>
        <v>0</v>
      </c>
      <c r="EE36" s="71">
        <f>SUMIF(db!$AH:$AH,$W36&amp;$AA36&amp;EE$4,db!$AF:$AF)</f>
        <v>0</v>
      </c>
      <c r="EF36" s="73">
        <f>SUMIF(db!$AH:$AH,$W36&amp;$AA36&amp;EF$4,db!$AF:$AF)</f>
        <v>0</v>
      </c>
      <c r="EG36" s="71">
        <f>SUMIF(db!$AH:$AH,$W36&amp;$AA36&amp;EG$4,db!$AF:$AF)</f>
        <v>0</v>
      </c>
      <c r="EH36" s="73">
        <f>SUMIF(db!$AH:$AH,$W36&amp;$AA36&amp;EH$4,db!$AF:$AF)</f>
        <v>0</v>
      </c>
      <c r="EI36" s="71">
        <f>SUMIF(db!$AH:$AH,$W36&amp;$AA36&amp;EI$4,db!$AF:$AF)</f>
        <v>0</v>
      </c>
      <c r="EJ36" s="73">
        <f>SUMIF(db!$AH:$AH,$W36&amp;$AA36&amp;EJ$4,db!$AF:$AF)</f>
        <v>0</v>
      </c>
      <c r="EK36" s="71">
        <f>SUMIF(db!$AH:$AH,$W36&amp;$AA36&amp;EK$4,db!$AF:$AF)</f>
        <v>0</v>
      </c>
      <c r="EL36" s="73">
        <f>SUMIF(db!$AH:$AH,$W36&amp;$AA36&amp;EL$4,db!$AF:$AF)</f>
        <v>0</v>
      </c>
      <c r="EM36" s="71">
        <f>SUMIF(db!$AH:$AH,$W36&amp;$AA36&amp;EM$4,db!$AF:$AF)</f>
        <v>0</v>
      </c>
      <c r="EN36" s="73">
        <f>SUMIF(db!$AH:$AH,$W36&amp;$AA36&amp;EN$4,db!$AF:$AF)</f>
        <v>0</v>
      </c>
      <c r="EO36" s="71">
        <f>SUMIF(db!$AH:$AH,$W36&amp;$AA36&amp;EO$4,db!$AF:$AF)</f>
        <v>0</v>
      </c>
      <c r="EP36" s="73">
        <f>SUMIF(db!$AH:$AH,$W36&amp;$AA36&amp;EP$4,db!$AF:$AF)</f>
        <v>0</v>
      </c>
      <c r="EQ36" s="71">
        <f>SUMIF(db!$AH:$AH,$W36&amp;$AA36&amp;EQ$4,db!$AF:$AF)</f>
        <v>0</v>
      </c>
      <c r="ER36" s="73">
        <f>SUMIF(db!$AH:$AH,$W36&amp;$AA36&amp;ER$4,db!$AF:$AF)</f>
        <v>0</v>
      </c>
      <c r="ES36" s="71">
        <f>SUMIF(db!$AH:$AH,$W36&amp;$AA36&amp;ES$4,db!$AF:$AF)</f>
        <v>0</v>
      </c>
      <c r="ET36" s="73">
        <f>SUMIF(db!$AH:$AH,$W36&amp;$AA36&amp;ET$4,db!$AF:$AF)</f>
        <v>0</v>
      </c>
      <c r="EU36" s="71">
        <f>SUMIF(db!$AH:$AH,$W36&amp;$AA36&amp;EU$4,db!$AF:$AF)</f>
        <v>0</v>
      </c>
      <c r="EV36" s="73">
        <f>SUMIF(db!$AH:$AH,$W36&amp;$AA36&amp;EV$4,db!$AF:$AF)</f>
        <v>0</v>
      </c>
      <c r="EW36" s="71">
        <f>SUMIF(db!$AH:$AH,$W36&amp;$AA36&amp;EW$4,db!$AF:$AF)</f>
        <v>0</v>
      </c>
      <c r="EX36" s="73">
        <f>SUMIF(db!$AH:$AH,$W36&amp;$AA36&amp;EX$4,db!$AF:$AF)</f>
        <v>0</v>
      </c>
      <c r="EY36" s="71">
        <f>SUMIF(db!$AH:$AH,$W36&amp;$AA36&amp;EY$4,db!$AF:$AF)</f>
        <v>0</v>
      </c>
      <c r="EZ36" s="73">
        <f>SUMIF(db!$AH:$AH,$W36&amp;$AA36&amp;EZ$4,db!$AF:$AF)</f>
        <v>0</v>
      </c>
      <c r="FA36" s="71">
        <f>SUMIF(db!$AH:$AH,$W36&amp;$AA36&amp;FA$4,db!$AF:$AF)</f>
        <v>0</v>
      </c>
      <c r="FB36" s="73">
        <f>SUMIF(db!$AH:$AH,$W36&amp;$AA36&amp;FB$4,db!$AF:$AF)</f>
        <v>0</v>
      </c>
      <c r="FC36" s="71">
        <f>SUMIF(db!$AH:$AH,$W36&amp;$AA36&amp;FC$4,db!$AF:$AF)</f>
        <v>0</v>
      </c>
      <c r="FD36" s="73">
        <f>SUMIF(db!$AH:$AH,$W36&amp;$AA36&amp;FD$4,db!$AF:$AF)</f>
        <v>0</v>
      </c>
      <c r="FE36" s="71">
        <f>SUMIF(db!$AH:$AH,$W36&amp;$AA36&amp;FE$4,db!$AF:$AF)</f>
        <v>0</v>
      </c>
      <c r="FF36" s="73">
        <f>SUMIF(db!$AH:$AH,$W36&amp;$AA36&amp;FF$4,db!$AF:$AF)</f>
        <v>0</v>
      </c>
      <c r="FG36" s="71">
        <f>SUMIF(db!$AH:$AH,$W36&amp;$AA36&amp;FG$4,db!$AF:$AF)</f>
        <v>0</v>
      </c>
      <c r="FH36" s="73">
        <f>SUMIF(db!$AH:$AH,$W36&amp;$AA36&amp;FH$4,db!$AF:$AF)</f>
        <v>0</v>
      </c>
    </row>
    <row r="37" spans="18:164" ht="15.75" x14ac:dyDescent="0.25">
      <c r="V37" s="110">
        <f t="shared" ca="1" si="0"/>
        <v>46148</v>
      </c>
      <c r="W37" s="108" t="s">
        <v>116</v>
      </c>
      <c r="AA37" s="93" t="str">
        <f>Data!B18</f>
        <v>Equipment</v>
      </c>
      <c r="AB37" s="102"/>
      <c r="AC37" s="104"/>
      <c r="AD37" s="102"/>
      <c r="AE37" s="104"/>
      <c r="AF37" s="69"/>
      <c r="AG37" s="70">
        <f>SUMIF(db!$AH:$AH,$W37&amp;$AA37&amp;AG$4,db!$AF:$AF)</f>
        <v>0</v>
      </c>
      <c r="AH37" s="72">
        <f>SUMIF(db!$AH:$AH,$W37&amp;$AA37&amp;AH$4,db!$AF:$AF)</f>
        <v>0</v>
      </c>
      <c r="AI37" s="70">
        <f>SUMIF(db!$AH:$AH,$W37&amp;$AA37&amp;AI$4,db!$AF:$AF)</f>
        <v>0</v>
      </c>
      <c r="AJ37" s="72">
        <f>SUMIF(db!$AH:$AH,$W37&amp;$AA37&amp;AJ$4,db!$AF:$AF)</f>
        <v>0</v>
      </c>
      <c r="AK37" s="70">
        <f>SUMIF(db!$AH:$AH,$W37&amp;$AA37&amp;AK$4,db!$AF:$AF)</f>
        <v>0</v>
      </c>
      <c r="AL37" s="72">
        <f>SUMIF(db!$AH:$AH,$W37&amp;$AA37&amp;AL$4,db!$AF:$AF)</f>
        <v>0</v>
      </c>
      <c r="AM37" s="70">
        <f>SUMIF(db!$AH:$AH,$W37&amp;$AA37&amp;AM$4,db!$AF:$AF)</f>
        <v>0</v>
      </c>
      <c r="AN37" s="72">
        <f>SUMIF(db!$AH:$AH,$W37&amp;$AA37&amp;AN$4,db!$AF:$AF)</f>
        <v>0</v>
      </c>
      <c r="AO37" s="70">
        <f>SUMIF(db!$AH:$AH,$W37&amp;$AA37&amp;AO$4,db!$AF:$AF)</f>
        <v>0</v>
      </c>
      <c r="AP37" s="72">
        <f>SUMIF(db!$AH:$AH,$W37&amp;$AA37&amp;AP$4,db!$AF:$AF)</f>
        <v>0</v>
      </c>
      <c r="AQ37" s="70">
        <f>SUMIF(db!$AH:$AH,$W37&amp;$AA37&amp;AQ$4,db!$AF:$AF)</f>
        <v>0</v>
      </c>
      <c r="AR37" s="72">
        <f>SUMIF(db!$AH:$AH,$W37&amp;$AA37&amp;AR$4,db!$AF:$AF)</f>
        <v>0</v>
      </c>
      <c r="AS37" s="70">
        <f>SUMIF(db!$AH:$AH,$W37&amp;$AA37&amp;AS$4,db!$AF:$AF)</f>
        <v>0</v>
      </c>
      <c r="AT37" s="72">
        <f>SUMIF(db!$AH:$AH,$W37&amp;$AA37&amp;AT$4,db!$AF:$AF)</f>
        <v>0</v>
      </c>
      <c r="AU37" s="70">
        <f>SUMIF(db!$AH:$AH,$W37&amp;$AA37&amp;AU$4,db!$AF:$AF)</f>
        <v>0</v>
      </c>
      <c r="AV37" s="72">
        <f>SUMIF(db!$AH:$AH,$W37&amp;$AA37&amp;AV$4,db!$AF:$AF)</f>
        <v>0</v>
      </c>
      <c r="AW37" s="70">
        <f>SUMIF(db!$AH:$AH,$W37&amp;$AA37&amp;AW$4,db!$AF:$AF)</f>
        <v>0</v>
      </c>
      <c r="AX37" s="72">
        <f>SUMIF(db!$AH:$AH,$W37&amp;$AA37&amp;AX$4,db!$AF:$AF)</f>
        <v>0</v>
      </c>
      <c r="AY37" s="70">
        <f>SUMIF(db!$AH:$AH,$W37&amp;$AA37&amp;AY$4,db!$AF:$AF)</f>
        <v>0</v>
      </c>
      <c r="AZ37" s="72">
        <f>SUMIF(db!$AH:$AH,$W37&amp;$AA37&amp;AZ$4,db!$AF:$AF)</f>
        <v>0</v>
      </c>
      <c r="BA37" s="70">
        <f>SUMIF(db!$AH:$AH,$W37&amp;$AA37&amp;BA$4,db!$AF:$AF)</f>
        <v>0</v>
      </c>
      <c r="BB37" s="72">
        <f>SUMIF(db!$AH:$AH,$W37&amp;$AA37&amp;BB$4,db!$AF:$AF)</f>
        <v>0</v>
      </c>
      <c r="BC37" s="70">
        <f>SUMIF(db!$AH:$AH,$W37&amp;$AA37&amp;BC$4,db!$AF:$AF)</f>
        <v>0</v>
      </c>
      <c r="BD37" s="72">
        <f>SUMIF(db!$AH:$AH,$W37&amp;$AA37&amp;BD$4,db!$AF:$AF)</f>
        <v>0</v>
      </c>
      <c r="BE37" s="70">
        <f>SUMIF(db!$AH:$AH,$W37&amp;$AA37&amp;BE$4,db!$AF:$AF)</f>
        <v>0</v>
      </c>
      <c r="BF37" s="72">
        <f>SUMIF(db!$AH:$AH,$W37&amp;$AA37&amp;BF$4,db!$AF:$AF)</f>
        <v>0</v>
      </c>
      <c r="BG37" s="70">
        <f>SUMIF(db!$AH:$AH,$W37&amp;$AA37&amp;BG$4,db!$AF:$AF)</f>
        <v>0</v>
      </c>
      <c r="BH37" s="72">
        <f>SUMIF(db!$AH:$AH,$W37&amp;$AA37&amp;BH$4,db!$AF:$AF)</f>
        <v>0</v>
      </c>
      <c r="BI37" s="70">
        <f>SUMIF(db!$AH:$AH,$W37&amp;$AA37&amp;BI$4,db!$AF:$AF)</f>
        <v>0</v>
      </c>
      <c r="BJ37" s="72">
        <f>SUMIF(db!$AH:$AH,$W37&amp;$AA37&amp;BJ$4,db!$AF:$AF)</f>
        <v>0</v>
      </c>
      <c r="BK37" s="70">
        <f>SUMIF(db!$AH:$AH,$W37&amp;$AA37&amp;BK$4,db!$AF:$AF)</f>
        <v>0</v>
      </c>
      <c r="BL37" s="72">
        <f>SUMIF(db!$AH:$AH,$W37&amp;$AA37&amp;BL$4,db!$AF:$AF)</f>
        <v>0</v>
      </c>
      <c r="BM37" s="70">
        <f>SUMIF(db!$AH:$AH,$W37&amp;$AA37&amp;BM$4,db!$AF:$AF)</f>
        <v>0</v>
      </c>
      <c r="BN37" s="72">
        <f>SUMIF(db!$AH:$AH,$W37&amp;$AA37&amp;BN$4,db!$AF:$AF)</f>
        <v>0</v>
      </c>
      <c r="BO37" s="70">
        <f>SUMIF(db!$AH:$AH,$W37&amp;$AA37&amp;BO$4,db!$AF:$AF)</f>
        <v>0</v>
      </c>
      <c r="BP37" s="72">
        <f>SUMIF(db!$AH:$AH,$W37&amp;$AA37&amp;BP$4,db!$AF:$AF)</f>
        <v>0</v>
      </c>
      <c r="BQ37" s="70">
        <f>SUMIF(db!$AH:$AH,$W37&amp;$AA37&amp;BQ$4,db!$AF:$AF)</f>
        <v>0</v>
      </c>
      <c r="BR37" s="72">
        <f>SUMIF(db!$AH:$AH,$W37&amp;$AA37&amp;BR$4,db!$AF:$AF)</f>
        <v>0</v>
      </c>
      <c r="BS37" s="70">
        <f>SUMIF(db!$AH:$AH,$W37&amp;$AA37&amp;BS$4,db!$AF:$AF)</f>
        <v>0</v>
      </c>
      <c r="BT37" s="72">
        <f>SUMIF(db!$AH:$AH,$W37&amp;$AA37&amp;BT$4,db!$AF:$AF)</f>
        <v>0</v>
      </c>
      <c r="BU37" s="70">
        <f>SUMIF(db!$AH:$AH,$W37&amp;$AA37&amp;BU$4,db!$AF:$AF)</f>
        <v>0</v>
      </c>
      <c r="BV37" s="72">
        <f>SUMIF(db!$AH:$AH,$W37&amp;$AA37&amp;BV$4,db!$AF:$AF)</f>
        <v>0</v>
      </c>
      <c r="BW37" s="70">
        <f>SUMIF(db!$AH:$AH,$W37&amp;$AA37&amp;BW$4,db!$AF:$AF)</f>
        <v>0</v>
      </c>
      <c r="BX37" s="72">
        <f>SUMIF(db!$AH:$AH,$W37&amp;$AA37&amp;BX$4,db!$AF:$AF)</f>
        <v>0</v>
      </c>
      <c r="BY37" s="70">
        <f>SUMIF(db!$AH:$AH,$W37&amp;$AA37&amp;BY$4,db!$AF:$AF)</f>
        <v>0</v>
      </c>
      <c r="BZ37" s="72">
        <f>SUMIF(db!$AH:$AH,$W37&amp;$AA37&amp;BZ$4,db!$AF:$AF)</f>
        <v>0</v>
      </c>
      <c r="CA37" s="70">
        <f>SUMIF(db!$AH:$AH,$W37&amp;$AA37&amp;CA$4,db!$AF:$AF)</f>
        <v>0</v>
      </c>
      <c r="CB37" s="72">
        <f>SUMIF(db!$AH:$AH,$W37&amp;$AA37&amp;CB$4,db!$AF:$AF)</f>
        <v>0</v>
      </c>
      <c r="CC37" s="70">
        <f>SUMIF(db!$AH:$AH,$W37&amp;$AA37&amp;CC$4,db!$AF:$AF)</f>
        <v>0</v>
      </c>
      <c r="CD37" s="72">
        <f>SUMIF(db!$AH:$AH,$W37&amp;$AA37&amp;CD$4,db!$AF:$AF)</f>
        <v>0</v>
      </c>
      <c r="CE37" s="70">
        <f>SUMIF(db!$AH:$AH,$W37&amp;$AA37&amp;CE$4,db!$AF:$AF)</f>
        <v>0</v>
      </c>
      <c r="CF37" s="72">
        <f>SUMIF(db!$AH:$AH,$W37&amp;$AA37&amp;CF$4,db!$AF:$AF)</f>
        <v>0</v>
      </c>
      <c r="CG37" s="70">
        <f>SUMIF(db!$AH:$AH,$W37&amp;$AA37&amp;CG$4,db!$AF:$AF)</f>
        <v>0</v>
      </c>
      <c r="CH37" s="72">
        <f>SUMIF(db!$AH:$AH,$W37&amp;$AA37&amp;CH$4,db!$AF:$AF)</f>
        <v>0</v>
      </c>
      <c r="CI37" s="70">
        <f>SUMIF(db!$AH:$AH,$W37&amp;$AA37&amp;CI$4,db!$AF:$AF)</f>
        <v>0</v>
      </c>
      <c r="CJ37" s="72">
        <f>SUMIF(db!$AH:$AH,$W37&amp;$AA37&amp;CJ$4,db!$AF:$AF)</f>
        <v>0</v>
      </c>
      <c r="CK37" s="70">
        <f>SUMIF(db!$AH:$AH,$W37&amp;$AA37&amp;CK$4,db!$AF:$AF)</f>
        <v>0</v>
      </c>
      <c r="CL37" s="72">
        <f>SUMIF(db!$AH:$AH,$W37&amp;$AA37&amp;CL$4,db!$AF:$AF)</f>
        <v>0</v>
      </c>
      <c r="CM37" s="70">
        <f>SUMIF(db!$AH:$AH,$W37&amp;$AA37&amp;CM$4,db!$AF:$AF)</f>
        <v>0</v>
      </c>
      <c r="CN37" s="72">
        <f>SUMIF(db!$AH:$AH,$W37&amp;$AA37&amp;CN$4,db!$AF:$AF)</f>
        <v>0</v>
      </c>
      <c r="CO37" s="70">
        <f>SUMIF(db!$AH:$AH,$W37&amp;$AA37&amp;CO$4,db!$AF:$AF)</f>
        <v>0</v>
      </c>
      <c r="CP37" s="72">
        <f>SUMIF(db!$AH:$AH,$W37&amp;$AA37&amp;CP$4,db!$AF:$AF)</f>
        <v>0</v>
      </c>
      <c r="CQ37" s="70">
        <f>SUMIF(db!$AH:$AH,$W37&amp;$AA37&amp;CQ$4,db!$AF:$AF)</f>
        <v>0</v>
      </c>
      <c r="CR37" s="72">
        <f>SUMIF(db!$AH:$AH,$W37&amp;$AA37&amp;CR$4,db!$AF:$AF)</f>
        <v>0</v>
      </c>
      <c r="CS37" s="70">
        <f>SUMIF(db!$AH:$AH,$W37&amp;$AA37&amp;CS$4,db!$AF:$AF)</f>
        <v>0</v>
      </c>
      <c r="CT37" s="72">
        <f>SUMIF(db!$AH:$AH,$W37&amp;$AA37&amp;CT$4,db!$AF:$AF)</f>
        <v>0</v>
      </c>
      <c r="CU37" s="70">
        <f>SUMIF(db!$AH:$AH,$W37&amp;$AA37&amp;CU$4,db!$AF:$AF)</f>
        <v>0</v>
      </c>
      <c r="CV37" s="72">
        <f>SUMIF(db!$AH:$AH,$W37&amp;$AA37&amp;CV$4,db!$AF:$AF)</f>
        <v>0</v>
      </c>
      <c r="CW37" s="70">
        <f>SUMIF(db!$AH:$AH,$W37&amp;$AA37&amp;CW$4,db!$AF:$AF)</f>
        <v>0</v>
      </c>
      <c r="CX37" s="72">
        <f>SUMIF(db!$AH:$AH,$W37&amp;$AA37&amp;CX$4,db!$AF:$AF)</f>
        <v>0</v>
      </c>
      <c r="CY37" s="70">
        <f>SUMIF(db!$AH:$AH,$W37&amp;$AA37&amp;CY$4,db!$AF:$AF)</f>
        <v>0</v>
      </c>
      <c r="CZ37" s="72">
        <f>SUMIF(db!$AH:$AH,$W37&amp;$AA37&amp;CZ$4,db!$AF:$AF)</f>
        <v>0</v>
      </c>
      <c r="DA37" s="70">
        <f>SUMIF(db!$AH:$AH,$W37&amp;$AA37&amp;DA$4,db!$AF:$AF)</f>
        <v>0</v>
      </c>
      <c r="DB37" s="72">
        <f>SUMIF(db!$AH:$AH,$W37&amp;$AA37&amp;DB$4,db!$AF:$AF)</f>
        <v>0</v>
      </c>
      <c r="DC37" s="70">
        <f>SUMIF(db!$AH:$AH,$W37&amp;$AA37&amp;DC$4,db!$AF:$AF)</f>
        <v>0</v>
      </c>
      <c r="DD37" s="72">
        <f>SUMIF(db!$AH:$AH,$W37&amp;$AA37&amp;DD$4,db!$AF:$AF)</f>
        <v>0</v>
      </c>
      <c r="DE37" s="70">
        <f>SUMIF(db!$AH:$AH,$W37&amp;$AA37&amp;DE$4,db!$AF:$AF)</f>
        <v>0</v>
      </c>
      <c r="DF37" s="72">
        <f>SUMIF(db!$AH:$AH,$W37&amp;$AA37&amp;DF$4,db!$AF:$AF)</f>
        <v>0</v>
      </c>
      <c r="DG37" s="70">
        <f>SUMIF(db!$AH:$AH,$W37&amp;$AA37&amp;DG$4,db!$AF:$AF)</f>
        <v>0</v>
      </c>
      <c r="DH37" s="72">
        <f>SUMIF(db!$AH:$AH,$W37&amp;$AA37&amp;DH$4,db!$AF:$AF)</f>
        <v>0</v>
      </c>
      <c r="DI37" s="70">
        <f>SUMIF(db!$AH:$AH,$W37&amp;$AA37&amp;DI$4,db!$AF:$AF)</f>
        <v>0</v>
      </c>
      <c r="DJ37" s="72">
        <f>SUMIF(db!$AH:$AH,$W37&amp;$AA37&amp;DJ$4,db!$AF:$AF)</f>
        <v>0</v>
      </c>
      <c r="DK37" s="70">
        <f>SUMIF(db!$AH:$AH,$W37&amp;$AA37&amp;DK$4,db!$AF:$AF)</f>
        <v>0</v>
      </c>
      <c r="DL37" s="72">
        <f>SUMIF(db!$AH:$AH,$W37&amp;$AA37&amp;DL$4,db!$AF:$AF)</f>
        <v>0</v>
      </c>
      <c r="DM37" s="70">
        <f>SUMIF(db!$AH:$AH,$W37&amp;$AA37&amp;DM$4,db!$AF:$AF)</f>
        <v>0</v>
      </c>
      <c r="DN37" s="72">
        <f>SUMIF(db!$AH:$AH,$W37&amp;$AA37&amp;DN$4,db!$AF:$AF)</f>
        <v>0</v>
      </c>
      <c r="DO37" s="70">
        <f>SUMIF(db!$AH:$AH,$W37&amp;$AA37&amp;DO$4,db!$AF:$AF)</f>
        <v>0</v>
      </c>
      <c r="DP37" s="72">
        <f>SUMIF(db!$AH:$AH,$W37&amp;$AA37&amp;DP$4,db!$AF:$AF)</f>
        <v>0</v>
      </c>
      <c r="DQ37" s="70">
        <f>SUMIF(db!$AH:$AH,$W37&amp;$AA37&amp;DQ$4,db!$AF:$AF)</f>
        <v>0</v>
      </c>
      <c r="DR37" s="72">
        <f>SUMIF(db!$AH:$AH,$W37&amp;$AA37&amp;DR$4,db!$AF:$AF)</f>
        <v>0</v>
      </c>
      <c r="DS37" s="70">
        <f>SUMIF(db!$AH:$AH,$W37&amp;$AA37&amp;DS$4,db!$AF:$AF)</f>
        <v>0</v>
      </c>
      <c r="DT37" s="72">
        <f>SUMIF(db!$AH:$AH,$W37&amp;$AA37&amp;DT$4,db!$AF:$AF)</f>
        <v>0</v>
      </c>
      <c r="DU37" s="70">
        <f>SUMIF(db!$AH:$AH,$W37&amp;$AA37&amp;DU$4,db!$AF:$AF)</f>
        <v>0</v>
      </c>
      <c r="DV37" s="72">
        <f>SUMIF(db!$AH:$AH,$W37&amp;$AA37&amp;DV$4,db!$AF:$AF)</f>
        <v>0</v>
      </c>
      <c r="DW37" s="70">
        <f>SUMIF(db!$AH:$AH,$W37&amp;$AA37&amp;DW$4,db!$AF:$AF)</f>
        <v>0</v>
      </c>
      <c r="DX37" s="72">
        <f>SUMIF(db!$AH:$AH,$W37&amp;$AA37&amp;DX$4,db!$AF:$AF)</f>
        <v>0</v>
      </c>
      <c r="DY37" s="70">
        <f>SUMIF(db!$AH:$AH,$W37&amp;$AA37&amp;DY$4,db!$AF:$AF)</f>
        <v>0</v>
      </c>
      <c r="DZ37" s="72">
        <f>SUMIF(db!$AH:$AH,$W37&amp;$AA37&amp;DZ$4,db!$AF:$AF)</f>
        <v>0</v>
      </c>
      <c r="EA37" s="70">
        <f>SUMIF(db!$AH:$AH,$W37&amp;$AA37&amp;EA$4,db!$AF:$AF)</f>
        <v>0</v>
      </c>
      <c r="EB37" s="72">
        <f>SUMIF(db!$AH:$AH,$W37&amp;$AA37&amp;EB$4,db!$AF:$AF)</f>
        <v>0</v>
      </c>
      <c r="EC37" s="70">
        <f>SUMIF(db!$AH:$AH,$W37&amp;$AA37&amp;EC$4,db!$AF:$AF)</f>
        <v>0</v>
      </c>
      <c r="ED37" s="72">
        <f>SUMIF(db!$AH:$AH,$W37&amp;$AA37&amp;ED$4,db!$AF:$AF)</f>
        <v>0</v>
      </c>
      <c r="EE37" s="70">
        <f>SUMIF(db!$AH:$AH,$W37&amp;$AA37&amp;EE$4,db!$AF:$AF)</f>
        <v>0</v>
      </c>
      <c r="EF37" s="72">
        <f>SUMIF(db!$AH:$AH,$W37&amp;$AA37&amp;EF$4,db!$AF:$AF)</f>
        <v>0</v>
      </c>
      <c r="EG37" s="70">
        <f>SUMIF(db!$AH:$AH,$W37&amp;$AA37&amp;EG$4,db!$AF:$AF)</f>
        <v>0</v>
      </c>
      <c r="EH37" s="72">
        <f>SUMIF(db!$AH:$AH,$W37&amp;$AA37&amp;EH$4,db!$AF:$AF)</f>
        <v>0</v>
      </c>
      <c r="EI37" s="70">
        <f>SUMIF(db!$AH:$AH,$W37&amp;$AA37&amp;EI$4,db!$AF:$AF)</f>
        <v>0</v>
      </c>
      <c r="EJ37" s="72">
        <f>SUMIF(db!$AH:$AH,$W37&amp;$AA37&amp;EJ$4,db!$AF:$AF)</f>
        <v>0</v>
      </c>
      <c r="EK37" s="70">
        <f>SUMIF(db!$AH:$AH,$W37&amp;$AA37&amp;EK$4,db!$AF:$AF)</f>
        <v>0</v>
      </c>
      <c r="EL37" s="72">
        <f>SUMIF(db!$AH:$AH,$W37&amp;$AA37&amp;EL$4,db!$AF:$AF)</f>
        <v>0</v>
      </c>
      <c r="EM37" s="70">
        <f>SUMIF(db!$AH:$AH,$W37&amp;$AA37&amp;EM$4,db!$AF:$AF)</f>
        <v>0</v>
      </c>
      <c r="EN37" s="72">
        <f>SUMIF(db!$AH:$AH,$W37&amp;$AA37&amp;EN$4,db!$AF:$AF)</f>
        <v>0</v>
      </c>
      <c r="EO37" s="70">
        <f>SUMIF(db!$AH:$AH,$W37&amp;$AA37&amp;EO$4,db!$AF:$AF)</f>
        <v>0</v>
      </c>
      <c r="EP37" s="72">
        <f>SUMIF(db!$AH:$AH,$W37&amp;$AA37&amp;EP$4,db!$AF:$AF)</f>
        <v>0</v>
      </c>
      <c r="EQ37" s="70">
        <f>SUMIF(db!$AH:$AH,$W37&amp;$AA37&amp;EQ$4,db!$AF:$AF)</f>
        <v>0</v>
      </c>
      <c r="ER37" s="72">
        <f>SUMIF(db!$AH:$AH,$W37&amp;$AA37&amp;ER$4,db!$AF:$AF)</f>
        <v>0</v>
      </c>
      <c r="ES37" s="70">
        <f>SUMIF(db!$AH:$AH,$W37&amp;$AA37&amp;ES$4,db!$AF:$AF)</f>
        <v>0</v>
      </c>
      <c r="ET37" s="72">
        <f>SUMIF(db!$AH:$AH,$W37&amp;$AA37&amp;ET$4,db!$AF:$AF)</f>
        <v>0</v>
      </c>
      <c r="EU37" s="70">
        <f>SUMIF(db!$AH:$AH,$W37&amp;$AA37&amp;EU$4,db!$AF:$AF)</f>
        <v>0</v>
      </c>
      <c r="EV37" s="72">
        <f>SUMIF(db!$AH:$AH,$W37&amp;$AA37&amp;EV$4,db!$AF:$AF)</f>
        <v>0</v>
      </c>
      <c r="EW37" s="70">
        <f>SUMIF(db!$AH:$AH,$W37&amp;$AA37&amp;EW$4,db!$AF:$AF)</f>
        <v>0</v>
      </c>
      <c r="EX37" s="72">
        <f>SUMIF(db!$AH:$AH,$W37&amp;$AA37&amp;EX$4,db!$AF:$AF)</f>
        <v>0</v>
      </c>
      <c r="EY37" s="70">
        <f>SUMIF(db!$AH:$AH,$W37&amp;$AA37&amp;EY$4,db!$AF:$AF)</f>
        <v>0</v>
      </c>
      <c r="EZ37" s="72">
        <f>SUMIF(db!$AH:$AH,$W37&amp;$AA37&amp;EZ$4,db!$AF:$AF)</f>
        <v>0</v>
      </c>
      <c r="FA37" s="70">
        <f>SUMIF(db!$AH:$AH,$W37&amp;$AA37&amp;FA$4,db!$AF:$AF)</f>
        <v>0</v>
      </c>
      <c r="FB37" s="72">
        <f>SUMIF(db!$AH:$AH,$W37&amp;$AA37&amp;FB$4,db!$AF:$AF)</f>
        <v>0</v>
      </c>
      <c r="FC37" s="70">
        <f>SUMIF(db!$AH:$AH,$W37&amp;$AA37&amp;FC$4,db!$AF:$AF)</f>
        <v>0</v>
      </c>
      <c r="FD37" s="72">
        <f>SUMIF(db!$AH:$AH,$W37&amp;$AA37&amp;FD$4,db!$AF:$AF)</f>
        <v>0</v>
      </c>
      <c r="FE37" s="70">
        <f>SUMIF(db!$AH:$AH,$W37&amp;$AA37&amp;FE$4,db!$AF:$AF)</f>
        <v>0</v>
      </c>
      <c r="FF37" s="72">
        <f>SUMIF(db!$AH:$AH,$W37&amp;$AA37&amp;FF$4,db!$AF:$AF)</f>
        <v>0</v>
      </c>
      <c r="FG37" s="70">
        <f>SUMIF(db!$AH:$AH,$W37&amp;$AA37&amp;FG$4,db!$AF:$AF)</f>
        <v>0</v>
      </c>
      <c r="FH37" s="72">
        <f>SUMIF(db!$AH:$AH,$W37&amp;$AA37&amp;FH$4,db!$AF:$AF)</f>
        <v>0</v>
      </c>
    </row>
    <row r="38" spans="18:164" ht="15.75" x14ac:dyDescent="0.25">
      <c r="V38" s="110">
        <f t="shared" ca="1" si="0"/>
        <v>46148</v>
      </c>
      <c r="W38" s="108" t="s">
        <v>116</v>
      </c>
      <c r="AA38" s="93" t="str">
        <f>Data!B19</f>
        <v>Misc Payroll</v>
      </c>
      <c r="AB38" s="105"/>
      <c r="AC38" s="107"/>
      <c r="AD38" s="105"/>
      <c r="AE38" s="107"/>
      <c r="AF38" s="69"/>
      <c r="AG38" s="71">
        <f>SUMIF(db!$AH:$AH,$W38&amp;$AA38&amp;AG$4,db!$AF:$AF)</f>
        <v>0</v>
      </c>
      <c r="AH38" s="73">
        <f>SUMIF(db!$AH:$AH,$W38&amp;$AA38&amp;AH$4,db!$AF:$AF)</f>
        <v>0</v>
      </c>
      <c r="AI38" s="71">
        <f>SUMIF(db!$AH:$AH,$W38&amp;$AA38&amp;AI$4,db!$AF:$AF)</f>
        <v>0</v>
      </c>
      <c r="AJ38" s="73">
        <f>SUMIF(db!$AH:$AH,$W38&amp;$AA38&amp;AJ$4,db!$AF:$AF)</f>
        <v>0</v>
      </c>
      <c r="AK38" s="71">
        <f>SUMIF(db!$AH:$AH,$W38&amp;$AA38&amp;AK$4,db!$AF:$AF)</f>
        <v>0</v>
      </c>
      <c r="AL38" s="73">
        <f>SUMIF(db!$AH:$AH,$W38&amp;$AA38&amp;AL$4,db!$AF:$AF)</f>
        <v>0</v>
      </c>
      <c r="AM38" s="71">
        <f>SUMIF(db!$AH:$AH,$W38&amp;$AA38&amp;AM$4,db!$AF:$AF)</f>
        <v>0</v>
      </c>
      <c r="AN38" s="73">
        <f>SUMIF(db!$AH:$AH,$W38&amp;$AA38&amp;AN$4,db!$AF:$AF)</f>
        <v>0</v>
      </c>
      <c r="AO38" s="71">
        <f>SUMIF(db!$AH:$AH,$W38&amp;$AA38&amp;AO$4,db!$AF:$AF)</f>
        <v>0</v>
      </c>
      <c r="AP38" s="73">
        <f>SUMIF(db!$AH:$AH,$W38&amp;$AA38&amp;AP$4,db!$AF:$AF)</f>
        <v>0</v>
      </c>
      <c r="AQ38" s="71">
        <f>SUMIF(db!$AH:$AH,$W38&amp;$AA38&amp;AQ$4,db!$AF:$AF)</f>
        <v>0</v>
      </c>
      <c r="AR38" s="73">
        <f>SUMIF(db!$AH:$AH,$W38&amp;$AA38&amp;AR$4,db!$AF:$AF)</f>
        <v>0</v>
      </c>
      <c r="AS38" s="71">
        <f>SUMIF(db!$AH:$AH,$W38&amp;$AA38&amp;AS$4,db!$AF:$AF)</f>
        <v>0</v>
      </c>
      <c r="AT38" s="73">
        <f>SUMIF(db!$AH:$AH,$W38&amp;$AA38&amp;AT$4,db!$AF:$AF)</f>
        <v>0</v>
      </c>
      <c r="AU38" s="71">
        <f>SUMIF(db!$AH:$AH,$W38&amp;$AA38&amp;AU$4,db!$AF:$AF)</f>
        <v>0</v>
      </c>
      <c r="AV38" s="73">
        <f>SUMIF(db!$AH:$AH,$W38&amp;$AA38&amp;AV$4,db!$AF:$AF)</f>
        <v>0</v>
      </c>
      <c r="AW38" s="71">
        <f>SUMIF(db!$AH:$AH,$W38&amp;$AA38&amp;AW$4,db!$AF:$AF)</f>
        <v>0</v>
      </c>
      <c r="AX38" s="73">
        <f>SUMIF(db!$AH:$AH,$W38&amp;$AA38&amp;AX$4,db!$AF:$AF)</f>
        <v>0</v>
      </c>
      <c r="AY38" s="71">
        <f>SUMIF(db!$AH:$AH,$W38&amp;$AA38&amp;AY$4,db!$AF:$AF)</f>
        <v>0</v>
      </c>
      <c r="AZ38" s="73">
        <f>SUMIF(db!$AH:$AH,$W38&amp;$AA38&amp;AZ$4,db!$AF:$AF)</f>
        <v>0</v>
      </c>
      <c r="BA38" s="71">
        <f>SUMIF(db!$AH:$AH,$W38&amp;$AA38&amp;BA$4,db!$AF:$AF)</f>
        <v>0</v>
      </c>
      <c r="BB38" s="73">
        <f>SUMIF(db!$AH:$AH,$W38&amp;$AA38&amp;BB$4,db!$AF:$AF)</f>
        <v>0</v>
      </c>
      <c r="BC38" s="71">
        <f>SUMIF(db!$AH:$AH,$W38&amp;$AA38&amp;BC$4,db!$AF:$AF)</f>
        <v>0</v>
      </c>
      <c r="BD38" s="73">
        <f>SUMIF(db!$AH:$AH,$W38&amp;$AA38&amp;BD$4,db!$AF:$AF)</f>
        <v>0</v>
      </c>
      <c r="BE38" s="71">
        <f>SUMIF(db!$AH:$AH,$W38&amp;$AA38&amp;BE$4,db!$AF:$AF)</f>
        <v>0</v>
      </c>
      <c r="BF38" s="73">
        <f>SUMIF(db!$AH:$AH,$W38&amp;$AA38&amp;BF$4,db!$AF:$AF)</f>
        <v>0</v>
      </c>
      <c r="BG38" s="71">
        <f>SUMIF(db!$AH:$AH,$W38&amp;$AA38&amp;BG$4,db!$AF:$AF)</f>
        <v>0</v>
      </c>
      <c r="BH38" s="73">
        <f>SUMIF(db!$AH:$AH,$W38&amp;$AA38&amp;BH$4,db!$AF:$AF)</f>
        <v>0</v>
      </c>
      <c r="BI38" s="71">
        <f>SUMIF(db!$AH:$AH,$W38&amp;$AA38&amp;BI$4,db!$AF:$AF)</f>
        <v>0</v>
      </c>
      <c r="BJ38" s="73">
        <f>SUMIF(db!$AH:$AH,$W38&amp;$AA38&amp;BJ$4,db!$AF:$AF)</f>
        <v>0</v>
      </c>
      <c r="BK38" s="71">
        <f>SUMIF(db!$AH:$AH,$W38&amp;$AA38&amp;BK$4,db!$AF:$AF)</f>
        <v>0</v>
      </c>
      <c r="BL38" s="73">
        <f>SUMIF(db!$AH:$AH,$W38&amp;$AA38&amp;BL$4,db!$AF:$AF)</f>
        <v>0</v>
      </c>
      <c r="BM38" s="71">
        <f>SUMIF(db!$AH:$AH,$W38&amp;$AA38&amp;BM$4,db!$AF:$AF)</f>
        <v>0</v>
      </c>
      <c r="BN38" s="73">
        <f>SUMIF(db!$AH:$AH,$W38&amp;$AA38&amp;BN$4,db!$AF:$AF)</f>
        <v>0</v>
      </c>
      <c r="BO38" s="71">
        <f>SUMIF(db!$AH:$AH,$W38&amp;$AA38&amp;BO$4,db!$AF:$AF)</f>
        <v>0</v>
      </c>
      <c r="BP38" s="73">
        <f>SUMIF(db!$AH:$AH,$W38&amp;$AA38&amp;BP$4,db!$AF:$AF)</f>
        <v>0</v>
      </c>
      <c r="BQ38" s="71">
        <f>SUMIF(db!$AH:$AH,$W38&amp;$AA38&amp;BQ$4,db!$AF:$AF)</f>
        <v>0</v>
      </c>
      <c r="BR38" s="73">
        <f>SUMIF(db!$AH:$AH,$W38&amp;$AA38&amp;BR$4,db!$AF:$AF)</f>
        <v>0</v>
      </c>
      <c r="BS38" s="71">
        <f>SUMIF(db!$AH:$AH,$W38&amp;$AA38&amp;BS$4,db!$AF:$AF)</f>
        <v>0</v>
      </c>
      <c r="BT38" s="73">
        <f>SUMIF(db!$AH:$AH,$W38&amp;$AA38&amp;BT$4,db!$AF:$AF)</f>
        <v>0</v>
      </c>
      <c r="BU38" s="71">
        <f>SUMIF(db!$AH:$AH,$W38&amp;$AA38&amp;BU$4,db!$AF:$AF)</f>
        <v>0</v>
      </c>
      <c r="BV38" s="73">
        <f>SUMIF(db!$AH:$AH,$W38&amp;$AA38&amp;BV$4,db!$AF:$AF)</f>
        <v>0</v>
      </c>
      <c r="BW38" s="71">
        <f>SUMIF(db!$AH:$AH,$W38&amp;$AA38&amp;BW$4,db!$AF:$AF)</f>
        <v>0</v>
      </c>
      <c r="BX38" s="73">
        <f>SUMIF(db!$AH:$AH,$W38&amp;$AA38&amp;BX$4,db!$AF:$AF)</f>
        <v>0</v>
      </c>
      <c r="BY38" s="71">
        <f>SUMIF(db!$AH:$AH,$W38&amp;$AA38&amp;BY$4,db!$AF:$AF)</f>
        <v>0</v>
      </c>
      <c r="BZ38" s="73">
        <f>SUMIF(db!$AH:$AH,$W38&amp;$AA38&amp;BZ$4,db!$AF:$AF)</f>
        <v>0</v>
      </c>
      <c r="CA38" s="71">
        <f>SUMIF(db!$AH:$AH,$W38&amp;$AA38&amp;CA$4,db!$AF:$AF)</f>
        <v>0</v>
      </c>
      <c r="CB38" s="73">
        <f>SUMIF(db!$AH:$AH,$W38&amp;$AA38&amp;CB$4,db!$AF:$AF)</f>
        <v>0</v>
      </c>
      <c r="CC38" s="71">
        <f>SUMIF(db!$AH:$AH,$W38&amp;$AA38&amp;CC$4,db!$AF:$AF)</f>
        <v>0</v>
      </c>
      <c r="CD38" s="73">
        <f>SUMIF(db!$AH:$AH,$W38&amp;$AA38&amp;CD$4,db!$AF:$AF)</f>
        <v>0</v>
      </c>
      <c r="CE38" s="71">
        <f>SUMIF(db!$AH:$AH,$W38&amp;$AA38&amp;CE$4,db!$AF:$AF)</f>
        <v>0</v>
      </c>
      <c r="CF38" s="73">
        <f>SUMIF(db!$AH:$AH,$W38&amp;$AA38&amp;CF$4,db!$AF:$AF)</f>
        <v>0</v>
      </c>
      <c r="CG38" s="71">
        <f>SUMIF(db!$AH:$AH,$W38&amp;$AA38&amp;CG$4,db!$AF:$AF)</f>
        <v>0</v>
      </c>
      <c r="CH38" s="73">
        <f>SUMIF(db!$AH:$AH,$W38&amp;$AA38&amp;CH$4,db!$AF:$AF)</f>
        <v>0</v>
      </c>
      <c r="CI38" s="71">
        <f>SUMIF(db!$AH:$AH,$W38&amp;$AA38&amp;CI$4,db!$AF:$AF)</f>
        <v>0</v>
      </c>
      <c r="CJ38" s="73">
        <f>SUMIF(db!$AH:$AH,$W38&amp;$AA38&amp;CJ$4,db!$AF:$AF)</f>
        <v>0</v>
      </c>
      <c r="CK38" s="71">
        <f>SUMIF(db!$AH:$AH,$W38&amp;$AA38&amp;CK$4,db!$AF:$AF)</f>
        <v>0</v>
      </c>
      <c r="CL38" s="73">
        <f>SUMIF(db!$AH:$AH,$W38&amp;$AA38&amp;CL$4,db!$AF:$AF)</f>
        <v>0</v>
      </c>
      <c r="CM38" s="71">
        <f>SUMIF(db!$AH:$AH,$W38&amp;$AA38&amp;CM$4,db!$AF:$AF)</f>
        <v>0</v>
      </c>
      <c r="CN38" s="73">
        <f>SUMIF(db!$AH:$AH,$W38&amp;$AA38&amp;CN$4,db!$AF:$AF)</f>
        <v>0</v>
      </c>
      <c r="CO38" s="71">
        <f>SUMIF(db!$AH:$AH,$W38&amp;$AA38&amp;CO$4,db!$AF:$AF)</f>
        <v>0</v>
      </c>
      <c r="CP38" s="73">
        <f>SUMIF(db!$AH:$AH,$W38&amp;$AA38&amp;CP$4,db!$AF:$AF)</f>
        <v>0</v>
      </c>
      <c r="CQ38" s="71">
        <f>SUMIF(db!$AH:$AH,$W38&amp;$AA38&amp;CQ$4,db!$AF:$AF)</f>
        <v>0</v>
      </c>
      <c r="CR38" s="73">
        <f>SUMIF(db!$AH:$AH,$W38&amp;$AA38&amp;CR$4,db!$AF:$AF)</f>
        <v>0</v>
      </c>
      <c r="CS38" s="71">
        <f>SUMIF(db!$AH:$AH,$W38&amp;$AA38&amp;CS$4,db!$AF:$AF)</f>
        <v>0</v>
      </c>
      <c r="CT38" s="73">
        <f>SUMIF(db!$AH:$AH,$W38&amp;$AA38&amp;CT$4,db!$AF:$AF)</f>
        <v>0</v>
      </c>
      <c r="CU38" s="71">
        <f>SUMIF(db!$AH:$AH,$W38&amp;$AA38&amp;CU$4,db!$AF:$AF)</f>
        <v>0</v>
      </c>
      <c r="CV38" s="73">
        <f>SUMIF(db!$AH:$AH,$W38&amp;$AA38&amp;CV$4,db!$AF:$AF)</f>
        <v>0</v>
      </c>
      <c r="CW38" s="71">
        <f>SUMIF(db!$AH:$AH,$W38&amp;$AA38&amp;CW$4,db!$AF:$AF)</f>
        <v>0</v>
      </c>
      <c r="CX38" s="73">
        <f>SUMIF(db!$AH:$AH,$W38&amp;$AA38&amp;CX$4,db!$AF:$AF)</f>
        <v>0</v>
      </c>
      <c r="CY38" s="71">
        <f>SUMIF(db!$AH:$AH,$W38&amp;$AA38&amp;CY$4,db!$AF:$AF)</f>
        <v>0</v>
      </c>
      <c r="CZ38" s="73">
        <f>SUMIF(db!$AH:$AH,$W38&amp;$AA38&amp;CZ$4,db!$AF:$AF)</f>
        <v>0</v>
      </c>
      <c r="DA38" s="71">
        <f>SUMIF(db!$AH:$AH,$W38&amp;$AA38&amp;DA$4,db!$AF:$AF)</f>
        <v>0</v>
      </c>
      <c r="DB38" s="73">
        <f>SUMIF(db!$AH:$AH,$W38&amp;$AA38&amp;DB$4,db!$AF:$AF)</f>
        <v>0</v>
      </c>
      <c r="DC38" s="71">
        <f>SUMIF(db!$AH:$AH,$W38&amp;$AA38&amp;DC$4,db!$AF:$AF)</f>
        <v>0</v>
      </c>
      <c r="DD38" s="73">
        <f>SUMIF(db!$AH:$AH,$W38&amp;$AA38&amp;DD$4,db!$AF:$AF)</f>
        <v>0</v>
      </c>
      <c r="DE38" s="71">
        <f>SUMIF(db!$AH:$AH,$W38&amp;$AA38&amp;DE$4,db!$AF:$AF)</f>
        <v>0</v>
      </c>
      <c r="DF38" s="73">
        <f>SUMIF(db!$AH:$AH,$W38&amp;$AA38&amp;DF$4,db!$AF:$AF)</f>
        <v>0</v>
      </c>
      <c r="DG38" s="71">
        <f>SUMIF(db!$AH:$AH,$W38&amp;$AA38&amp;DG$4,db!$AF:$AF)</f>
        <v>0</v>
      </c>
      <c r="DH38" s="73">
        <f>SUMIF(db!$AH:$AH,$W38&amp;$AA38&amp;DH$4,db!$AF:$AF)</f>
        <v>0</v>
      </c>
      <c r="DI38" s="71">
        <f>SUMIF(db!$AH:$AH,$W38&amp;$AA38&amp;DI$4,db!$AF:$AF)</f>
        <v>0</v>
      </c>
      <c r="DJ38" s="73">
        <f>SUMIF(db!$AH:$AH,$W38&amp;$AA38&amp;DJ$4,db!$AF:$AF)</f>
        <v>0</v>
      </c>
      <c r="DK38" s="71">
        <f>SUMIF(db!$AH:$AH,$W38&amp;$AA38&amp;DK$4,db!$AF:$AF)</f>
        <v>0</v>
      </c>
      <c r="DL38" s="73">
        <f>SUMIF(db!$AH:$AH,$W38&amp;$AA38&amp;DL$4,db!$AF:$AF)</f>
        <v>0</v>
      </c>
      <c r="DM38" s="71">
        <f>SUMIF(db!$AH:$AH,$W38&amp;$AA38&amp;DM$4,db!$AF:$AF)</f>
        <v>0</v>
      </c>
      <c r="DN38" s="73">
        <f>SUMIF(db!$AH:$AH,$W38&amp;$AA38&amp;DN$4,db!$AF:$AF)</f>
        <v>0</v>
      </c>
      <c r="DO38" s="71">
        <f>SUMIF(db!$AH:$AH,$W38&amp;$AA38&amp;DO$4,db!$AF:$AF)</f>
        <v>0</v>
      </c>
      <c r="DP38" s="73">
        <f>SUMIF(db!$AH:$AH,$W38&amp;$AA38&amp;DP$4,db!$AF:$AF)</f>
        <v>0</v>
      </c>
      <c r="DQ38" s="71">
        <f>SUMIF(db!$AH:$AH,$W38&amp;$AA38&amp;DQ$4,db!$AF:$AF)</f>
        <v>0</v>
      </c>
      <c r="DR38" s="73">
        <f>SUMIF(db!$AH:$AH,$W38&amp;$AA38&amp;DR$4,db!$AF:$AF)</f>
        <v>0</v>
      </c>
      <c r="DS38" s="71">
        <f>SUMIF(db!$AH:$AH,$W38&amp;$AA38&amp;DS$4,db!$AF:$AF)</f>
        <v>0</v>
      </c>
      <c r="DT38" s="73">
        <f>SUMIF(db!$AH:$AH,$W38&amp;$AA38&amp;DT$4,db!$AF:$AF)</f>
        <v>0</v>
      </c>
      <c r="DU38" s="71">
        <f>SUMIF(db!$AH:$AH,$W38&amp;$AA38&amp;DU$4,db!$AF:$AF)</f>
        <v>0</v>
      </c>
      <c r="DV38" s="73">
        <f>SUMIF(db!$AH:$AH,$W38&amp;$AA38&amp;DV$4,db!$AF:$AF)</f>
        <v>0</v>
      </c>
      <c r="DW38" s="71">
        <f>SUMIF(db!$AH:$AH,$W38&amp;$AA38&amp;DW$4,db!$AF:$AF)</f>
        <v>0</v>
      </c>
      <c r="DX38" s="73">
        <f>SUMIF(db!$AH:$AH,$W38&amp;$AA38&amp;DX$4,db!$AF:$AF)</f>
        <v>0</v>
      </c>
      <c r="DY38" s="71">
        <f>SUMIF(db!$AH:$AH,$W38&amp;$AA38&amp;DY$4,db!$AF:$AF)</f>
        <v>0</v>
      </c>
      <c r="DZ38" s="73">
        <f>SUMIF(db!$AH:$AH,$W38&amp;$AA38&amp;DZ$4,db!$AF:$AF)</f>
        <v>0</v>
      </c>
      <c r="EA38" s="71">
        <f>SUMIF(db!$AH:$AH,$W38&amp;$AA38&amp;EA$4,db!$AF:$AF)</f>
        <v>0</v>
      </c>
      <c r="EB38" s="73">
        <f>SUMIF(db!$AH:$AH,$W38&amp;$AA38&amp;EB$4,db!$AF:$AF)</f>
        <v>0</v>
      </c>
      <c r="EC38" s="71">
        <f>SUMIF(db!$AH:$AH,$W38&amp;$AA38&amp;EC$4,db!$AF:$AF)</f>
        <v>0</v>
      </c>
      <c r="ED38" s="73">
        <f>SUMIF(db!$AH:$AH,$W38&amp;$AA38&amp;ED$4,db!$AF:$AF)</f>
        <v>0</v>
      </c>
      <c r="EE38" s="71">
        <f>SUMIF(db!$AH:$AH,$W38&amp;$AA38&amp;EE$4,db!$AF:$AF)</f>
        <v>0</v>
      </c>
      <c r="EF38" s="73">
        <f>SUMIF(db!$AH:$AH,$W38&amp;$AA38&amp;EF$4,db!$AF:$AF)</f>
        <v>0</v>
      </c>
      <c r="EG38" s="71">
        <f>SUMIF(db!$AH:$AH,$W38&amp;$AA38&amp;EG$4,db!$AF:$AF)</f>
        <v>0</v>
      </c>
      <c r="EH38" s="73">
        <f>SUMIF(db!$AH:$AH,$W38&amp;$AA38&amp;EH$4,db!$AF:$AF)</f>
        <v>0</v>
      </c>
      <c r="EI38" s="71">
        <f>SUMIF(db!$AH:$AH,$W38&amp;$AA38&amp;EI$4,db!$AF:$AF)</f>
        <v>0</v>
      </c>
      <c r="EJ38" s="73">
        <f>SUMIF(db!$AH:$AH,$W38&amp;$AA38&amp;EJ$4,db!$AF:$AF)</f>
        <v>0</v>
      </c>
      <c r="EK38" s="71">
        <f>SUMIF(db!$AH:$AH,$W38&amp;$AA38&amp;EK$4,db!$AF:$AF)</f>
        <v>0</v>
      </c>
      <c r="EL38" s="73">
        <f>SUMIF(db!$AH:$AH,$W38&amp;$AA38&amp;EL$4,db!$AF:$AF)</f>
        <v>0</v>
      </c>
      <c r="EM38" s="71">
        <f>SUMIF(db!$AH:$AH,$W38&amp;$AA38&amp;EM$4,db!$AF:$AF)</f>
        <v>0</v>
      </c>
      <c r="EN38" s="73">
        <f>SUMIF(db!$AH:$AH,$W38&amp;$AA38&amp;EN$4,db!$AF:$AF)</f>
        <v>0</v>
      </c>
      <c r="EO38" s="71">
        <f>SUMIF(db!$AH:$AH,$W38&amp;$AA38&amp;EO$4,db!$AF:$AF)</f>
        <v>0</v>
      </c>
      <c r="EP38" s="73">
        <f>SUMIF(db!$AH:$AH,$W38&amp;$AA38&amp;EP$4,db!$AF:$AF)</f>
        <v>0</v>
      </c>
      <c r="EQ38" s="71">
        <f>SUMIF(db!$AH:$AH,$W38&amp;$AA38&amp;EQ$4,db!$AF:$AF)</f>
        <v>0</v>
      </c>
      <c r="ER38" s="73">
        <f>SUMIF(db!$AH:$AH,$W38&amp;$AA38&amp;ER$4,db!$AF:$AF)</f>
        <v>0</v>
      </c>
      <c r="ES38" s="71">
        <f>SUMIF(db!$AH:$AH,$W38&amp;$AA38&amp;ES$4,db!$AF:$AF)</f>
        <v>0</v>
      </c>
      <c r="ET38" s="73">
        <f>SUMIF(db!$AH:$AH,$W38&amp;$AA38&amp;ET$4,db!$AF:$AF)</f>
        <v>0</v>
      </c>
      <c r="EU38" s="71">
        <f>SUMIF(db!$AH:$AH,$W38&amp;$AA38&amp;EU$4,db!$AF:$AF)</f>
        <v>0</v>
      </c>
      <c r="EV38" s="73">
        <f>SUMIF(db!$AH:$AH,$W38&amp;$AA38&amp;EV$4,db!$AF:$AF)</f>
        <v>0</v>
      </c>
      <c r="EW38" s="71">
        <f>SUMIF(db!$AH:$AH,$W38&amp;$AA38&amp;EW$4,db!$AF:$AF)</f>
        <v>0</v>
      </c>
      <c r="EX38" s="73">
        <f>SUMIF(db!$AH:$AH,$W38&amp;$AA38&amp;EX$4,db!$AF:$AF)</f>
        <v>0</v>
      </c>
      <c r="EY38" s="71">
        <f>SUMIF(db!$AH:$AH,$W38&amp;$AA38&amp;EY$4,db!$AF:$AF)</f>
        <v>0</v>
      </c>
      <c r="EZ38" s="73">
        <f>SUMIF(db!$AH:$AH,$W38&amp;$AA38&amp;EZ$4,db!$AF:$AF)</f>
        <v>0</v>
      </c>
      <c r="FA38" s="71">
        <f>SUMIF(db!$AH:$AH,$W38&amp;$AA38&amp;FA$4,db!$AF:$AF)</f>
        <v>0</v>
      </c>
      <c r="FB38" s="73">
        <f>SUMIF(db!$AH:$AH,$W38&amp;$AA38&amp;FB$4,db!$AF:$AF)</f>
        <v>0</v>
      </c>
      <c r="FC38" s="71">
        <f>SUMIF(db!$AH:$AH,$W38&amp;$AA38&amp;FC$4,db!$AF:$AF)</f>
        <v>0</v>
      </c>
      <c r="FD38" s="73">
        <f>SUMIF(db!$AH:$AH,$W38&amp;$AA38&amp;FD$4,db!$AF:$AF)</f>
        <v>0</v>
      </c>
      <c r="FE38" s="71">
        <f>SUMIF(db!$AH:$AH,$W38&amp;$AA38&amp;FE$4,db!$AF:$AF)</f>
        <v>0</v>
      </c>
      <c r="FF38" s="73">
        <f>SUMIF(db!$AH:$AH,$W38&amp;$AA38&amp;FF$4,db!$AF:$AF)</f>
        <v>0</v>
      </c>
      <c r="FG38" s="71">
        <f>SUMIF(db!$AH:$AH,$W38&amp;$AA38&amp;FG$4,db!$AF:$AF)</f>
        <v>0</v>
      </c>
      <c r="FH38" s="73">
        <f>SUMIF(db!$AH:$AH,$W38&amp;$AA38&amp;FH$4,db!$AF:$AF)</f>
        <v>0</v>
      </c>
    </row>
    <row r="39" spans="18:164" ht="15.75" x14ac:dyDescent="0.25">
      <c r="V39" s="110">
        <f t="shared" ca="1" si="0"/>
        <v>46148</v>
      </c>
      <c r="W39" s="108" t="s">
        <v>116</v>
      </c>
      <c r="AA39" s="93" t="str">
        <f>Data!B20</f>
        <v>Payroll</v>
      </c>
      <c r="AB39" s="102"/>
      <c r="AC39" s="104"/>
      <c r="AD39" s="102"/>
      <c r="AE39" s="104"/>
      <c r="AF39" s="69"/>
      <c r="AG39" s="70">
        <f>SUMIF(db!$AH:$AH,$W39&amp;$AA39&amp;AG$4,db!$AF:$AF)</f>
        <v>0</v>
      </c>
      <c r="AH39" s="72">
        <f>SUMIF(db!$AH:$AH,$W39&amp;$AA39&amp;AH$4,db!$AF:$AF)</f>
        <v>0</v>
      </c>
      <c r="AI39" s="70">
        <f>SUMIF(db!$AH:$AH,$W39&amp;$AA39&amp;AI$4,db!$AF:$AF)</f>
        <v>0</v>
      </c>
      <c r="AJ39" s="72">
        <f>SUMIF(db!$AH:$AH,$W39&amp;$AA39&amp;AJ$4,db!$AF:$AF)</f>
        <v>0</v>
      </c>
      <c r="AK39" s="70">
        <f>SUMIF(db!$AH:$AH,$W39&amp;$AA39&amp;AK$4,db!$AF:$AF)</f>
        <v>0</v>
      </c>
      <c r="AL39" s="72">
        <f>SUMIF(db!$AH:$AH,$W39&amp;$AA39&amp;AL$4,db!$AF:$AF)</f>
        <v>0</v>
      </c>
      <c r="AM39" s="70">
        <f>SUMIF(db!$AH:$AH,$W39&amp;$AA39&amp;AM$4,db!$AF:$AF)</f>
        <v>0</v>
      </c>
      <c r="AN39" s="72">
        <f>SUMIF(db!$AH:$AH,$W39&amp;$AA39&amp;AN$4,db!$AF:$AF)</f>
        <v>0</v>
      </c>
      <c r="AO39" s="70">
        <f>SUMIF(db!$AH:$AH,$W39&amp;$AA39&amp;AO$4,db!$AF:$AF)</f>
        <v>0</v>
      </c>
      <c r="AP39" s="72">
        <f>SUMIF(db!$AH:$AH,$W39&amp;$AA39&amp;AP$4,db!$AF:$AF)</f>
        <v>0</v>
      </c>
      <c r="AQ39" s="70">
        <f>SUMIF(db!$AH:$AH,$W39&amp;$AA39&amp;AQ$4,db!$AF:$AF)</f>
        <v>0</v>
      </c>
      <c r="AR39" s="72">
        <f>SUMIF(db!$AH:$AH,$W39&amp;$AA39&amp;AR$4,db!$AF:$AF)</f>
        <v>0</v>
      </c>
      <c r="AS39" s="70">
        <f>SUMIF(db!$AH:$AH,$W39&amp;$AA39&amp;AS$4,db!$AF:$AF)</f>
        <v>0</v>
      </c>
      <c r="AT39" s="72">
        <f>SUMIF(db!$AH:$AH,$W39&amp;$AA39&amp;AT$4,db!$AF:$AF)</f>
        <v>0</v>
      </c>
      <c r="AU39" s="70">
        <f>SUMIF(db!$AH:$AH,$W39&amp;$AA39&amp;AU$4,db!$AF:$AF)</f>
        <v>0</v>
      </c>
      <c r="AV39" s="72">
        <f>SUMIF(db!$AH:$AH,$W39&amp;$AA39&amp;AV$4,db!$AF:$AF)</f>
        <v>0</v>
      </c>
      <c r="AW39" s="70">
        <f>SUMIF(db!$AH:$AH,$W39&amp;$AA39&amp;AW$4,db!$AF:$AF)</f>
        <v>0</v>
      </c>
      <c r="AX39" s="72">
        <f>SUMIF(db!$AH:$AH,$W39&amp;$AA39&amp;AX$4,db!$AF:$AF)</f>
        <v>0</v>
      </c>
      <c r="AY39" s="70">
        <f>SUMIF(db!$AH:$AH,$W39&amp;$AA39&amp;AY$4,db!$AF:$AF)</f>
        <v>0</v>
      </c>
      <c r="AZ39" s="72">
        <f>SUMIF(db!$AH:$AH,$W39&amp;$AA39&amp;AZ$4,db!$AF:$AF)</f>
        <v>0</v>
      </c>
      <c r="BA39" s="70">
        <f>SUMIF(db!$AH:$AH,$W39&amp;$AA39&amp;BA$4,db!$AF:$AF)</f>
        <v>0</v>
      </c>
      <c r="BB39" s="72">
        <f>SUMIF(db!$AH:$AH,$W39&amp;$AA39&amp;BB$4,db!$AF:$AF)</f>
        <v>0</v>
      </c>
      <c r="BC39" s="70">
        <f>SUMIF(db!$AH:$AH,$W39&amp;$AA39&amp;BC$4,db!$AF:$AF)</f>
        <v>0</v>
      </c>
      <c r="BD39" s="72">
        <f>SUMIF(db!$AH:$AH,$W39&amp;$AA39&amp;BD$4,db!$AF:$AF)</f>
        <v>0</v>
      </c>
      <c r="BE39" s="70">
        <f>SUMIF(db!$AH:$AH,$W39&amp;$AA39&amp;BE$4,db!$AF:$AF)</f>
        <v>0</v>
      </c>
      <c r="BF39" s="72">
        <f>SUMIF(db!$AH:$AH,$W39&amp;$AA39&amp;BF$4,db!$AF:$AF)</f>
        <v>0</v>
      </c>
      <c r="BG39" s="70">
        <f>SUMIF(db!$AH:$AH,$W39&amp;$AA39&amp;BG$4,db!$AF:$AF)</f>
        <v>0</v>
      </c>
      <c r="BH39" s="72">
        <f>SUMIF(db!$AH:$AH,$W39&amp;$AA39&amp;BH$4,db!$AF:$AF)</f>
        <v>0</v>
      </c>
      <c r="BI39" s="70">
        <f>SUMIF(db!$AH:$AH,$W39&amp;$AA39&amp;BI$4,db!$AF:$AF)</f>
        <v>0</v>
      </c>
      <c r="BJ39" s="72">
        <f>SUMIF(db!$AH:$AH,$W39&amp;$AA39&amp;BJ$4,db!$AF:$AF)</f>
        <v>0</v>
      </c>
      <c r="BK39" s="70">
        <f>SUMIF(db!$AH:$AH,$W39&amp;$AA39&amp;BK$4,db!$AF:$AF)</f>
        <v>0</v>
      </c>
      <c r="BL39" s="72">
        <f>SUMIF(db!$AH:$AH,$W39&amp;$AA39&amp;BL$4,db!$AF:$AF)</f>
        <v>0</v>
      </c>
      <c r="BM39" s="70">
        <f>SUMIF(db!$AH:$AH,$W39&amp;$AA39&amp;BM$4,db!$AF:$AF)</f>
        <v>0</v>
      </c>
      <c r="BN39" s="72">
        <f>SUMIF(db!$AH:$AH,$W39&amp;$AA39&amp;BN$4,db!$AF:$AF)</f>
        <v>0</v>
      </c>
      <c r="BO39" s="70">
        <f>SUMIF(db!$AH:$AH,$W39&amp;$AA39&amp;BO$4,db!$AF:$AF)</f>
        <v>0</v>
      </c>
      <c r="BP39" s="72">
        <f>SUMIF(db!$AH:$AH,$W39&amp;$AA39&amp;BP$4,db!$AF:$AF)</f>
        <v>0</v>
      </c>
      <c r="BQ39" s="70">
        <f>SUMIF(db!$AH:$AH,$W39&amp;$AA39&amp;BQ$4,db!$AF:$AF)</f>
        <v>0</v>
      </c>
      <c r="BR39" s="72">
        <f>SUMIF(db!$AH:$AH,$W39&amp;$AA39&amp;BR$4,db!$AF:$AF)</f>
        <v>0</v>
      </c>
      <c r="BS39" s="70">
        <f>SUMIF(db!$AH:$AH,$W39&amp;$AA39&amp;BS$4,db!$AF:$AF)</f>
        <v>0</v>
      </c>
      <c r="BT39" s="72">
        <f>SUMIF(db!$AH:$AH,$W39&amp;$AA39&amp;BT$4,db!$AF:$AF)</f>
        <v>0</v>
      </c>
      <c r="BU39" s="70">
        <f>SUMIF(db!$AH:$AH,$W39&amp;$AA39&amp;BU$4,db!$AF:$AF)</f>
        <v>0</v>
      </c>
      <c r="BV39" s="72">
        <f>SUMIF(db!$AH:$AH,$W39&amp;$AA39&amp;BV$4,db!$AF:$AF)</f>
        <v>0</v>
      </c>
      <c r="BW39" s="70">
        <f>SUMIF(db!$AH:$AH,$W39&amp;$AA39&amp;BW$4,db!$AF:$AF)</f>
        <v>0</v>
      </c>
      <c r="BX39" s="72">
        <f>SUMIF(db!$AH:$AH,$W39&amp;$AA39&amp;BX$4,db!$AF:$AF)</f>
        <v>0</v>
      </c>
      <c r="BY39" s="70">
        <f>SUMIF(db!$AH:$AH,$W39&amp;$AA39&amp;BY$4,db!$AF:$AF)</f>
        <v>0</v>
      </c>
      <c r="BZ39" s="72">
        <f>SUMIF(db!$AH:$AH,$W39&amp;$AA39&amp;BZ$4,db!$AF:$AF)</f>
        <v>0</v>
      </c>
      <c r="CA39" s="70">
        <f>SUMIF(db!$AH:$AH,$W39&amp;$AA39&amp;CA$4,db!$AF:$AF)</f>
        <v>0</v>
      </c>
      <c r="CB39" s="72">
        <f>SUMIF(db!$AH:$AH,$W39&amp;$AA39&amp;CB$4,db!$AF:$AF)</f>
        <v>0</v>
      </c>
      <c r="CC39" s="70">
        <f>SUMIF(db!$AH:$AH,$W39&amp;$AA39&amp;CC$4,db!$AF:$AF)</f>
        <v>0</v>
      </c>
      <c r="CD39" s="72">
        <f>SUMIF(db!$AH:$AH,$W39&amp;$AA39&amp;CD$4,db!$AF:$AF)</f>
        <v>0</v>
      </c>
      <c r="CE39" s="70">
        <f>SUMIF(db!$AH:$AH,$W39&amp;$AA39&amp;CE$4,db!$AF:$AF)</f>
        <v>0</v>
      </c>
      <c r="CF39" s="72">
        <f>SUMIF(db!$AH:$AH,$W39&amp;$AA39&amp;CF$4,db!$AF:$AF)</f>
        <v>0</v>
      </c>
      <c r="CG39" s="70">
        <f>SUMIF(db!$AH:$AH,$W39&amp;$AA39&amp;CG$4,db!$AF:$AF)</f>
        <v>0</v>
      </c>
      <c r="CH39" s="72">
        <f>SUMIF(db!$AH:$AH,$W39&amp;$AA39&amp;CH$4,db!$AF:$AF)</f>
        <v>0</v>
      </c>
      <c r="CI39" s="70">
        <f>SUMIF(db!$AH:$AH,$W39&amp;$AA39&amp;CI$4,db!$AF:$AF)</f>
        <v>0</v>
      </c>
      <c r="CJ39" s="72">
        <f>SUMIF(db!$AH:$AH,$W39&amp;$AA39&amp;CJ$4,db!$AF:$AF)</f>
        <v>0</v>
      </c>
      <c r="CK39" s="70">
        <f>SUMIF(db!$AH:$AH,$W39&amp;$AA39&amp;CK$4,db!$AF:$AF)</f>
        <v>0</v>
      </c>
      <c r="CL39" s="72">
        <f>SUMIF(db!$AH:$AH,$W39&amp;$AA39&amp;CL$4,db!$AF:$AF)</f>
        <v>0</v>
      </c>
      <c r="CM39" s="70">
        <f>SUMIF(db!$AH:$AH,$W39&amp;$AA39&amp;CM$4,db!$AF:$AF)</f>
        <v>0</v>
      </c>
      <c r="CN39" s="72">
        <f>SUMIF(db!$AH:$AH,$W39&amp;$AA39&amp;CN$4,db!$AF:$AF)</f>
        <v>0</v>
      </c>
      <c r="CO39" s="70">
        <f>SUMIF(db!$AH:$AH,$W39&amp;$AA39&amp;CO$4,db!$AF:$AF)</f>
        <v>0</v>
      </c>
      <c r="CP39" s="72">
        <f>SUMIF(db!$AH:$AH,$W39&amp;$AA39&amp;CP$4,db!$AF:$AF)</f>
        <v>0</v>
      </c>
      <c r="CQ39" s="70">
        <f>SUMIF(db!$AH:$AH,$W39&amp;$AA39&amp;CQ$4,db!$AF:$AF)</f>
        <v>0</v>
      </c>
      <c r="CR39" s="72">
        <f>SUMIF(db!$AH:$AH,$W39&amp;$AA39&amp;CR$4,db!$AF:$AF)</f>
        <v>0</v>
      </c>
      <c r="CS39" s="70">
        <f>SUMIF(db!$AH:$AH,$W39&amp;$AA39&amp;CS$4,db!$AF:$AF)</f>
        <v>0</v>
      </c>
      <c r="CT39" s="72">
        <f>SUMIF(db!$AH:$AH,$W39&amp;$AA39&amp;CT$4,db!$AF:$AF)</f>
        <v>0</v>
      </c>
      <c r="CU39" s="70">
        <f>SUMIF(db!$AH:$AH,$W39&amp;$AA39&amp;CU$4,db!$AF:$AF)</f>
        <v>0</v>
      </c>
      <c r="CV39" s="72">
        <f>SUMIF(db!$AH:$AH,$W39&amp;$AA39&amp;CV$4,db!$AF:$AF)</f>
        <v>0</v>
      </c>
      <c r="CW39" s="70">
        <f>SUMIF(db!$AH:$AH,$W39&amp;$AA39&amp;CW$4,db!$AF:$AF)</f>
        <v>0</v>
      </c>
      <c r="CX39" s="72">
        <f>SUMIF(db!$AH:$AH,$W39&amp;$AA39&amp;CX$4,db!$AF:$AF)</f>
        <v>0</v>
      </c>
      <c r="CY39" s="70">
        <f>SUMIF(db!$AH:$AH,$W39&amp;$AA39&amp;CY$4,db!$AF:$AF)</f>
        <v>0</v>
      </c>
      <c r="CZ39" s="72">
        <f>SUMIF(db!$AH:$AH,$W39&amp;$AA39&amp;CZ$4,db!$AF:$AF)</f>
        <v>0</v>
      </c>
      <c r="DA39" s="70">
        <f>SUMIF(db!$AH:$AH,$W39&amp;$AA39&amp;DA$4,db!$AF:$AF)</f>
        <v>0</v>
      </c>
      <c r="DB39" s="72">
        <f>SUMIF(db!$AH:$AH,$W39&amp;$AA39&amp;DB$4,db!$AF:$AF)</f>
        <v>0</v>
      </c>
      <c r="DC39" s="70">
        <f>SUMIF(db!$AH:$AH,$W39&amp;$AA39&amp;DC$4,db!$AF:$AF)</f>
        <v>0</v>
      </c>
      <c r="DD39" s="72">
        <f>SUMIF(db!$AH:$AH,$W39&amp;$AA39&amp;DD$4,db!$AF:$AF)</f>
        <v>0</v>
      </c>
      <c r="DE39" s="70">
        <f>SUMIF(db!$AH:$AH,$W39&amp;$AA39&amp;DE$4,db!$AF:$AF)</f>
        <v>0</v>
      </c>
      <c r="DF39" s="72">
        <f>SUMIF(db!$AH:$AH,$W39&amp;$AA39&amp;DF$4,db!$AF:$AF)</f>
        <v>0</v>
      </c>
      <c r="DG39" s="70">
        <f>SUMIF(db!$AH:$AH,$W39&amp;$AA39&amp;DG$4,db!$AF:$AF)</f>
        <v>0</v>
      </c>
      <c r="DH39" s="72">
        <f>SUMIF(db!$AH:$AH,$W39&amp;$AA39&amp;DH$4,db!$AF:$AF)</f>
        <v>0</v>
      </c>
      <c r="DI39" s="70">
        <f>SUMIF(db!$AH:$AH,$W39&amp;$AA39&amp;DI$4,db!$AF:$AF)</f>
        <v>0</v>
      </c>
      <c r="DJ39" s="72">
        <f>SUMIF(db!$AH:$AH,$W39&amp;$AA39&amp;DJ$4,db!$AF:$AF)</f>
        <v>0</v>
      </c>
      <c r="DK39" s="70">
        <f>SUMIF(db!$AH:$AH,$W39&amp;$AA39&amp;DK$4,db!$AF:$AF)</f>
        <v>0</v>
      </c>
      <c r="DL39" s="72">
        <f>SUMIF(db!$AH:$AH,$W39&amp;$AA39&amp;DL$4,db!$AF:$AF)</f>
        <v>0</v>
      </c>
      <c r="DM39" s="70">
        <f>SUMIF(db!$AH:$AH,$W39&amp;$AA39&amp;DM$4,db!$AF:$AF)</f>
        <v>0</v>
      </c>
      <c r="DN39" s="72">
        <f>SUMIF(db!$AH:$AH,$W39&amp;$AA39&amp;DN$4,db!$AF:$AF)</f>
        <v>0</v>
      </c>
      <c r="DO39" s="70">
        <f>SUMIF(db!$AH:$AH,$W39&amp;$AA39&amp;DO$4,db!$AF:$AF)</f>
        <v>0</v>
      </c>
      <c r="DP39" s="72">
        <f>SUMIF(db!$AH:$AH,$W39&amp;$AA39&amp;DP$4,db!$AF:$AF)</f>
        <v>0</v>
      </c>
      <c r="DQ39" s="70">
        <f>SUMIF(db!$AH:$AH,$W39&amp;$AA39&amp;DQ$4,db!$AF:$AF)</f>
        <v>0</v>
      </c>
      <c r="DR39" s="72">
        <f>SUMIF(db!$AH:$AH,$W39&amp;$AA39&amp;DR$4,db!$AF:$AF)</f>
        <v>0</v>
      </c>
      <c r="DS39" s="70">
        <f>SUMIF(db!$AH:$AH,$W39&amp;$AA39&amp;DS$4,db!$AF:$AF)</f>
        <v>0</v>
      </c>
      <c r="DT39" s="72">
        <f>SUMIF(db!$AH:$AH,$W39&amp;$AA39&amp;DT$4,db!$AF:$AF)</f>
        <v>0</v>
      </c>
      <c r="DU39" s="70">
        <f>SUMIF(db!$AH:$AH,$W39&amp;$AA39&amp;DU$4,db!$AF:$AF)</f>
        <v>0</v>
      </c>
      <c r="DV39" s="72">
        <f>SUMIF(db!$AH:$AH,$W39&amp;$AA39&amp;DV$4,db!$AF:$AF)</f>
        <v>0</v>
      </c>
      <c r="DW39" s="70">
        <f>SUMIF(db!$AH:$AH,$W39&amp;$AA39&amp;DW$4,db!$AF:$AF)</f>
        <v>0</v>
      </c>
      <c r="DX39" s="72">
        <f>SUMIF(db!$AH:$AH,$W39&amp;$AA39&amp;DX$4,db!$AF:$AF)</f>
        <v>0</v>
      </c>
      <c r="DY39" s="70">
        <f>SUMIF(db!$AH:$AH,$W39&amp;$AA39&amp;DY$4,db!$AF:$AF)</f>
        <v>0</v>
      </c>
      <c r="DZ39" s="72">
        <f>SUMIF(db!$AH:$AH,$W39&amp;$AA39&amp;DZ$4,db!$AF:$AF)</f>
        <v>0</v>
      </c>
      <c r="EA39" s="70">
        <f>SUMIF(db!$AH:$AH,$W39&amp;$AA39&amp;EA$4,db!$AF:$AF)</f>
        <v>0</v>
      </c>
      <c r="EB39" s="72">
        <f>SUMIF(db!$AH:$AH,$W39&amp;$AA39&amp;EB$4,db!$AF:$AF)</f>
        <v>0</v>
      </c>
      <c r="EC39" s="70">
        <f>SUMIF(db!$AH:$AH,$W39&amp;$AA39&amp;EC$4,db!$AF:$AF)</f>
        <v>0</v>
      </c>
      <c r="ED39" s="72">
        <f>SUMIF(db!$AH:$AH,$W39&amp;$AA39&amp;ED$4,db!$AF:$AF)</f>
        <v>0</v>
      </c>
      <c r="EE39" s="70">
        <f>SUMIF(db!$AH:$AH,$W39&amp;$AA39&amp;EE$4,db!$AF:$AF)</f>
        <v>0</v>
      </c>
      <c r="EF39" s="72">
        <f>SUMIF(db!$AH:$AH,$W39&amp;$AA39&amp;EF$4,db!$AF:$AF)</f>
        <v>0</v>
      </c>
      <c r="EG39" s="70">
        <f>SUMIF(db!$AH:$AH,$W39&amp;$AA39&amp;EG$4,db!$AF:$AF)</f>
        <v>0</v>
      </c>
      <c r="EH39" s="72">
        <f>SUMIF(db!$AH:$AH,$W39&amp;$AA39&amp;EH$4,db!$AF:$AF)</f>
        <v>0</v>
      </c>
      <c r="EI39" s="70">
        <f>SUMIF(db!$AH:$AH,$W39&amp;$AA39&amp;EI$4,db!$AF:$AF)</f>
        <v>0</v>
      </c>
      <c r="EJ39" s="72">
        <f>SUMIF(db!$AH:$AH,$W39&amp;$AA39&amp;EJ$4,db!$AF:$AF)</f>
        <v>0</v>
      </c>
      <c r="EK39" s="70">
        <f>SUMIF(db!$AH:$AH,$W39&amp;$AA39&amp;EK$4,db!$AF:$AF)</f>
        <v>0</v>
      </c>
      <c r="EL39" s="72">
        <f>SUMIF(db!$AH:$AH,$W39&amp;$AA39&amp;EL$4,db!$AF:$AF)</f>
        <v>0</v>
      </c>
      <c r="EM39" s="70">
        <f>SUMIF(db!$AH:$AH,$W39&amp;$AA39&amp;EM$4,db!$AF:$AF)</f>
        <v>0</v>
      </c>
      <c r="EN39" s="72">
        <f>SUMIF(db!$AH:$AH,$W39&amp;$AA39&amp;EN$4,db!$AF:$AF)</f>
        <v>0</v>
      </c>
      <c r="EO39" s="70">
        <f>SUMIF(db!$AH:$AH,$W39&amp;$AA39&amp;EO$4,db!$AF:$AF)</f>
        <v>0</v>
      </c>
      <c r="EP39" s="72">
        <f>SUMIF(db!$AH:$AH,$W39&amp;$AA39&amp;EP$4,db!$AF:$AF)</f>
        <v>0</v>
      </c>
      <c r="EQ39" s="70">
        <f>SUMIF(db!$AH:$AH,$W39&amp;$AA39&amp;EQ$4,db!$AF:$AF)</f>
        <v>0</v>
      </c>
      <c r="ER39" s="72">
        <f>SUMIF(db!$AH:$AH,$W39&amp;$AA39&amp;ER$4,db!$AF:$AF)</f>
        <v>0</v>
      </c>
      <c r="ES39" s="70">
        <f>SUMIF(db!$AH:$AH,$W39&amp;$AA39&amp;ES$4,db!$AF:$AF)</f>
        <v>0</v>
      </c>
      <c r="ET39" s="72">
        <f>SUMIF(db!$AH:$AH,$W39&amp;$AA39&amp;ET$4,db!$AF:$AF)</f>
        <v>0</v>
      </c>
      <c r="EU39" s="70">
        <f>SUMIF(db!$AH:$AH,$W39&amp;$AA39&amp;EU$4,db!$AF:$AF)</f>
        <v>0</v>
      </c>
      <c r="EV39" s="72">
        <f>SUMIF(db!$AH:$AH,$W39&amp;$AA39&amp;EV$4,db!$AF:$AF)</f>
        <v>0</v>
      </c>
      <c r="EW39" s="70">
        <f>SUMIF(db!$AH:$AH,$W39&amp;$AA39&amp;EW$4,db!$AF:$AF)</f>
        <v>0</v>
      </c>
      <c r="EX39" s="72">
        <f>SUMIF(db!$AH:$AH,$W39&amp;$AA39&amp;EX$4,db!$AF:$AF)</f>
        <v>0</v>
      </c>
      <c r="EY39" s="70">
        <f>SUMIF(db!$AH:$AH,$W39&amp;$AA39&amp;EY$4,db!$AF:$AF)</f>
        <v>0</v>
      </c>
      <c r="EZ39" s="72">
        <f>SUMIF(db!$AH:$AH,$W39&amp;$AA39&amp;EZ$4,db!$AF:$AF)</f>
        <v>0</v>
      </c>
      <c r="FA39" s="70">
        <f>SUMIF(db!$AH:$AH,$W39&amp;$AA39&amp;FA$4,db!$AF:$AF)</f>
        <v>0</v>
      </c>
      <c r="FB39" s="72">
        <f>SUMIF(db!$AH:$AH,$W39&amp;$AA39&amp;FB$4,db!$AF:$AF)</f>
        <v>0</v>
      </c>
      <c r="FC39" s="70">
        <f>SUMIF(db!$AH:$AH,$W39&amp;$AA39&amp;FC$4,db!$AF:$AF)</f>
        <v>0</v>
      </c>
      <c r="FD39" s="72">
        <f>SUMIF(db!$AH:$AH,$W39&amp;$AA39&amp;FD$4,db!$AF:$AF)</f>
        <v>0</v>
      </c>
      <c r="FE39" s="70">
        <f>SUMIF(db!$AH:$AH,$W39&amp;$AA39&amp;FE$4,db!$AF:$AF)</f>
        <v>0</v>
      </c>
      <c r="FF39" s="72">
        <f>SUMIF(db!$AH:$AH,$W39&amp;$AA39&amp;FF$4,db!$AF:$AF)</f>
        <v>0</v>
      </c>
      <c r="FG39" s="70">
        <f>SUMIF(db!$AH:$AH,$W39&amp;$AA39&amp;FG$4,db!$AF:$AF)</f>
        <v>0</v>
      </c>
      <c r="FH39" s="72">
        <f>SUMIF(db!$AH:$AH,$W39&amp;$AA39&amp;FH$4,db!$AF:$AF)</f>
        <v>0</v>
      </c>
    </row>
    <row r="40" spans="18:164" ht="15.75" x14ac:dyDescent="0.25">
      <c r="V40" s="110">
        <f t="shared" ca="1" si="0"/>
        <v>46148</v>
      </c>
      <c r="W40" s="108" t="s">
        <v>116</v>
      </c>
      <c r="AA40" s="93" t="str">
        <f>Data!B21</f>
        <v>Payroll Taxes</v>
      </c>
      <c r="AB40" s="105"/>
      <c r="AC40" s="107"/>
      <c r="AD40" s="105"/>
      <c r="AE40" s="107"/>
      <c r="AF40" s="69"/>
      <c r="AG40" s="71">
        <f>SUMIF(db!$AH:$AH,$W40&amp;$AA40&amp;AG$4,db!$AF:$AF)</f>
        <v>0</v>
      </c>
      <c r="AH40" s="73">
        <f>SUMIF(db!$AH:$AH,$W40&amp;$AA40&amp;AH$4,db!$AF:$AF)</f>
        <v>0</v>
      </c>
      <c r="AI40" s="71">
        <f>SUMIF(db!$AH:$AH,$W40&amp;$AA40&amp;AI$4,db!$AF:$AF)</f>
        <v>0</v>
      </c>
      <c r="AJ40" s="73">
        <f>SUMIF(db!$AH:$AH,$W40&amp;$AA40&amp;AJ$4,db!$AF:$AF)</f>
        <v>0</v>
      </c>
      <c r="AK40" s="71">
        <f>SUMIF(db!$AH:$AH,$W40&amp;$AA40&amp;AK$4,db!$AF:$AF)</f>
        <v>0</v>
      </c>
      <c r="AL40" s="73">
        <f>SUMIF(db!$AH:$AH,$W40&amp;$AA40&amp;AL$4,db!$AF:$AF)</f>
        <v>0</v>
      </c>
      <c r="AM40" s="71">
        <f>SUMIF(db!$AH:$AH,$W40&amp;$AA40&amp;AM$4,db!$AF:$AF)</f>
        <v>0</v>
      </c>
      <c r="AN40" s="73">
        <f>SUMIF(db!$AH:$AH,$W40&amp;$AA40&amp;AN$4,db!$AF:$AF)</f>
        <v>0</v>
      </c>
      <c r="AO40" s="71">
        <f>SUMIF(db!$AH:$AH,$W40&amp;$AA40&amp;AO$4,db!$AF:$AF)</f>
        <v>0</v>
      </c>
      <c r="AP40" s="73">
        <f>SUMIF(db!$AH:$AH,$W40&amp;$AA40&amp;AP$4,db!$AF:$AF)</f>
        <v>0</v>
      </c>
      <c r="AQ40" s="71">
        <f>SUMIF(db!$AH:$AH,$W40&amp;$AA40&amp;AQ$4,db!$AF:$AF)</f>
        <v>0</v>
      </c>
      <c r="AR40" s="73">
        <f>SUMIF(db!$AH:$AH,$W40&amp;$AA40&amp;AR$4,db!$AF:$AF)</f>
        <v>0</v>
      </c>
      <c r="AS40" s="71">
        <f>SUMIF(db!$AH:$AH,$W40&amp;$AA40&amp;AS$4,db!$AF:$AF)</f>
        <v>0</v>
      </c>
      <c r="AT40" s="73">
        <f>SUMIF(db!$AH:$AH,$W40&amp;$AA40&amp;AT$4,db!$AF:$AF)</f>
        <v>0</v>
      </c>
      <c r="AU40" s="71">
        <f>SUMIF(db!$AH:$AH,$W40&amp;$AA40&amp;AU$4,db!$AF:$AF)</f>
        <v>0</v>
      </c>
      <c r="AV40" s="73">
        <f>SUMIF(db!$AH:$AH,$W40&amp;$AA40&amp;AV$4,db!$AF:$AF)</f>
        <v>0</v>
      </c>
      <c r="AW40" s="71">
        <f>SUMIF(db!$AH:$AH,$W40&amp;$AA40&amp;AW$4,db!$AF:$AF)</f>
        <v>0</v>
      </c>
      <c r="AX40" s="73">
        <f>SUMIF(db!$AH:$AH,$W40&amp;$AA40&amp;AX$4,db!$AF:$AF)</f>
        <v>0</v>
      </c>
      <c r="AY40" s="71">
        <f>SUMIF(db!$AH:$AH,$W40&amp;$AA40&amp;AY$4,db!$AF:$AF)</f>
        <v>0</v>
      </c>
      <c r="AZ40" s="73">
        <f>SUMIF(db!$AH:$AH,$W40&amp;$AA40&amp;AZ$4,db!$AF:$AF)</f>
        <v>0</v>
      </c>
      <c r="BA40" s="71">
        <f>SUMIF(db!$AH:$AH,$W40&amp;$AA40&amp;BA$4,db!$AF:$AF)</f>
        <v>0</v>
      </c>
      <c r="BB40" s="73">
        <f>SUMIF(db!$AH:$AH,$W40&amp;$AA40&amp;BB$4,db!$AF:$AF)</f>
        <v>0</v>
      </c>
      <c r="BC40" s="71">
        <f>SUMIF(db!$AH:$AH,$W40&amp;$AA40&amp;BC$4,db!$AF:$AF)</f>
        <v>0</v>
      </c>
      <c r="BD40" s="73">
        <f>SUMIF(db!$AH:$AH,$W40&amp;$AA40&amp;BD$4,db!$AF:$AF)</f>
        <v>0</v>
      </c>
      <c r="BE40" s="71">
        <f>SUMIF(db!$AH:$AH,$W40&amp;$AA40&amp;BE$4,db!$AF:$AF)</f>
        <v>0</v>
      </c>
      <c r="BF40" s="73">
        <f>SUMIF(db!$AH:$AH,$W40&amp;$AA40&amp;BF$4,db!$AF:$AF)</f>
        <v>0</v>
      </c>
      <c r="BG40" s="71">
        <f>SUMIF(db!$AH:$AH,$W40&amp;$AA40&amp;BG$4,db!$AF:$AF)</f>
        <v>0</v>
      </c>
      <c r="BH40" s="73">
        <f>SUMIF(db!$AH:$AH,$W40&amp;$AA40&amp;BH$4,db!$AF:$AF)</f>
        <v>0</v>
      </c>
      <c r="BI40" s="71">
        <f>SUMIF(db!$AH:$AH,$W40&amp;$AA40&amp;BI$4,db!$AF:$AF)</f>
        <v>0</v>
      </c>
      <c r="BJ40" s="73">
        <f>SUMIF(db!$AH:$AH,$W40&amp;$AA40&amp;BJ$4,db!$AF:$AF)</f>
        <v>0</v>
      </c>
      <c r="BK40" s="71">
        <f>SUMIF(db!$AH:$AH,$W40&amp;$AA40&amp;BK$4,db!$AF:$AF)</f>
        <v>0</v>
      </c>
      <c r="BL40" s="73">
        <f>SUMIF(db!$AH:$AH,$W40&amp;$AA40&amp;BL$4,db!$AF:$AF)</f>
        <v>0</v>
      </c>
      <c r="BM40" s="71">
        <f>SUMIF(db!$AH:$AH,$W40&amp;$AA40&amp;BM$4,db!$AF:$AF)</f>
        <v>0</v>
      </c>
      <c r="BN40" s="73">
        <f>SUMIF(db!$AH:$AH,$W40&amp;$AA40&amp;BN$4,db!$AF:$AF)</f>
        <v>0</v>
      </c>
      <c r="BO40" s="71">
        <f>SUMIF(db!$AH:$AH,$W40&amp;$AA40&amp;BO$4,db!$AF:$AF)</f>
        <v>0</v>
      </c>
      <c r="BP40" s="73">
        <f>SUMIF(db!$AH:$AH,$W40&amp;$AA40&amp;BP$4,db!$AF:$AF)</f>
        <v>0</v>
      </c>
      <c r="BQ40" s="71">
        <f>SUMIF(db!$AH:$AH,$W40&amp;$AA40&amp;BQ$4,db!$AF:$AF)</f>
        <v>0</v>
      </c>
      <c r="BR40" s="73">
        <f>SUMIF(db!$AH:$AH,$W40&amp;$AA40&amp;BR$4,db!$AF:$AF)</f>
        <v>0</v>
      </c>
      <c r="BS40" s="71">
        <f>SUMIF(db!$AH:$AH,$W40&amp;$AA40&amp;BS$4,db!$AF:$AF)</f>
        <v>0</v>
      </c>
      <c r="BT40" s="73">
        <f>SUMIF(db!$AH:$AH,$W40&amp;$AA40&amp;BT$4,db!$AF:$AF)</f>
        <v>0</v>
      </c>
      <c r="BU40" s="71">
        <f>SUMIF(db!$AH:$AH,$W40&amp;$AA40&amp;BU$4,db!$AF:$AF)</f>
        <v>0</v>
      </c>
      <c r="BV40" s="73">
        <f>SUMIF(db!$AH:$AH,$W40&amp;$AA40&amp;BV$4,db!$AF:$AF)</f>
        <v>0</v>
      </c>
      <c r="BW40" s="71">
        <f>SUMIF(db!$AH:$AH,$W40&amp;$AA40&amp;BW$4,db!$AF:$AF)</f>
        <v>0</v>
      </c>
      <c r="BX40" s="73">
        <f>SUMIF(db!$AH:$AH,$W40&amp;$AA40&amp;BX$4,db!$AF:$AF)</f>
        <v>0</v>
      </c>
      <c r="BY40" s="71">
        <f>SUMIF(db!$AH:$AH,$W40&amp;$AA40&amp;BY$4,db!$AF:$AF)</f>
        <v>0</v>
      </c>
      <c r="BZ40" s="73">
        <f>SUMIF(db!$AH:$AH,$W40&amp;$AA40&amp;BZ$4,db!$AF:$AF)</f>
        <v>0</v>
      </c>
      <c r="CA40" s="71">
        <f>SUMIF(db!$AH:$AH,$W40&amp;$AA40&amp;CA$4,db!$AF:$AF)</f>
        <v>0</v>
      </c>
      <c r="CB40" s="73">
        <f>SUMIF(db!$AH:$AH,$W40&amp;$AA40&amp;CB$4,db!$AF:$AF)</f>
        <v>0</v>
      </c>
      <c r="CC40" s="71">
        <f>SUMIF(db!$AH:$AH,$W40&amp;$AA40&amp;CC$4,db!$AF:$AF)</f>
        <v>0</v>
      </c>
      <c r="CD40" s="73">
        <f>SUMIF(db!$AH:$AH,$W40&amp;$AA40&amp;CD$4,db!$AF:$AF)</f>
        <v>0</v>
      </c>
      <c r="CE40" s="71">
        <f>SUMIF(db!$AH:$AH,$W40&amp;$AA40&amp;CE$4,db!$AF:$AF)</f>
        <v>0</v>
      </c>
      <c r="CF40" s="73">
        <f>SUMIF(db!$AH:$AH,$W40&amp;$AA40&amp;CF$4,db!$AF:$AF)</f>
        <v>0</v>
      </c>
      <c r="CG40" s="71">
        <f>SUMIF(db!$AH:$AH,$W40&amp;$AA40&amp;CG$4,db!$AF:$AF)</f>
        <v>0</v>
      </c>
      <c r="CH40" s="73">
        <f>SUMIF(db!$AH:$AH,$W40&amp;$AA40&amp;CH$4,db!$AF:$AF)</f>
        <v>0</v>
      </c>
      <c r="CI40" s="71">
        <f>SUMIF(db!$AH:$AH,$W40&amp;$AA40&amp;CI$4,db!$AF:$AF)</f>
        <v>0</v>
      </c>
      <c r="CJ40" s="73">
        <f>SUMIF(db!$AH:$AH,$W40&amp;$AA40&amp;CJ$4,db!$AF:$AF)</f>
        <v>0</v>
      </c>
      <c r="CK40" s="71">
        <f>SUMIF(db!$AH:$AH,$W40&amp;$AA40&amp;CK$4,db!$AF:$AF)</f>
        <v>0</v>
      </c>
      <c r="CL40" s="73">
        <f>SUMIF(db!$AH:$AH,$W40&amp;$AA40&amp;CL$4,db!$AF:$AF)</f>
        <v>0</v>
      </c>
      <c r="CM40" s="71">
        <f>SUMIF(db!$AH:$AH,$W40&amp;$AA40&amp;CM$4,db!$AF:$AF)</f>
        <v>0</v>
      </c>
      <c r="CN40" s="73">
        <f>SUMIF(db!$AH:$AH,$W40&amp;$AA40&amp;CN$4,db!$AF:$AF)</f>
        <v>0</v>
      </c>
      <c r="CO40" s="71">
        <f>SUMIF(db!$AH:$AH,$W40&amp;$AA40&amp;CO$4,db!$AF:$AF)</f>
        <v>0</v>
      </c>
      <c r="CP40" s="73">
        <f>SUMIF(db!$AH:$AH,$W40&amp;$AA40&amp;CP$4,db!$AF:$AF)</f>
        <v>0</v>
      </c>
      <c r="CQ40" s="71">
        <f>SUMIF(db!$AH:$AH,$W40&amp;$AA40&amp;CQ$4,db!$AF:$AF)</f>
        <v>0</v>
      </c>
      <c r="CR40" s="73">
        <f>SUMIF(db!$AH:$AH,$W40&amp;$AA40&amp;CR$4,db!$AF:$AF)</f>
        <v>0</v>
      </c>
      <c r="CS40" s="71">
        <f>SUMIF(db!$AH:$AH,$W40&amp;$AA40&amp;CS$4,db!$AF:$AF)</f>
        <v>0</v>
      </c>
      <c r="CT40" s="73">
        <f>SUMIF(db!$AH:$AH,$W40&amp;$AA40&amp;CT$4,db!$AF:$AF)</f>
        <v>0</v>
      </c>
      <c r="CU40" s="71">
        <f>SUMIF(db!$AH:$AH,$W40&amp;$AA40&amp;CU$4,db!$AF:$AF)</f>
        <v>0</v>
      </c>
      <c r="CV40" s="73">
        <f>SUMIF(db!$AH:$AH,$W40&amp;$AA40&amp;CV$4,db!$AF:$AF)</f>
        <v>0</v>
      </c>
      <c r="CW40" s="71">
        <f>SUMIF(db!$AH:$AH,$W40&amp;$AA40&amp;CW$4,db!$AF:$AF)</f>
        <v>0</v>
      </c>
      <c r="CX40" s="73">
        <f>SUMIF(db!$AH:$AH,$W40&amp;$AA40&amp;CX$4,db!$AF:$AF)</f>
        <v>0</v>
      </c>
      <c r="CY40" s="71">
        <f>SUMIF(db!$AH:$AH,$W40&amp;$AA40&amp;CY$4,db!$AF:$AF)</f>
        <v>0</v>
      </c>
      <c r="CZ40" s="73">
        <f>SUMIF(db!$AH:$AH,$W40&amp;$AA40&amp;CZ$4,db!$AF:$AF)</f>
        <v>0</v>
      </c>
      <c r="DA40" s="71">
        <f>SUMIF(db!$AH:$AH,$W40&amp;$AA40&amp;DA$4,db!$AF:$AF)</f>
        <v>0</v>
      </c>
      <c r="DB40" s="73">
        <f>SUMIF(db!$AH:$AH,$W40&amp;$AA40&amp;DB$4,db!$AF:$AF)</f>
        <v>0</v>
      </c>
      <c r="DC40" s="71">
        <f>SUMIF(db!$AH:$AH,$W40&amp;$AA40&amp;DC$4,db!$AF:$AF)</f>
        <v>0</v>
      </c>
      <c r="DD40" s="73">
        <f>SUMIF(db!$AH:$AH,$W40&amp;$AA40&amp;DD$4,db!$AF:$AF)</f>
        <v>0</v>
      </c>
      <c r="DE40" s="71">
        <f>SUMIF(db!$AH:$AH,$W40&amp;$AA40&amp;DE$4,db!$AF:$AF)</f>
        <v>0</v>
      </c>
      <c r="DF40" s="73">
        <f>SUMIF(db!$AH:$AH,$W40&amp;$AA40&amp;DF$4,db!$AF:$AF)</f>
        <v>0</v>
      </c>
      <c r="DG40" s="71">
        <f>SUMIF(db!$AH:$AH,$W40&amp;$AA40&amp;DG$4,db!$AF:$AF)</f>
        <v>0</v>
      </c>
      <c r="DH40" s="73">
        <f>SUMIF(db!$AH:$AH,$W40&amp;$AA40&amp;DH$4,db!$AF:$AF)</f>
        <v>0</v>
      </c>
      <c r="DI40" s="71">
        <f>SUMIF(db!$AH:$AH,$W40&amp;$AA40&amp;DI$4,db!$AF:$AF)</f>
        <v>0</v>
      </c>
      <c r="DJ40" s="73">
        <f>SUMIF(db!$AH:$AH,$W40&amp;$AA40&amp;DJ$4,db!$AF:$AF)</f>
        <v>0</v>
      </c>
      <c r="DK40" s="71">
        <f>SUMIF(db!$AH:$AH,$W40&amp;$AA40&amp;DK$4,db!$AF:$AF)</f>
        <v>0</v>
      </c>
      <c r="DL40" s="73">
        <f>SUMIF(db!$AH:$AH,$W40&amp;$AA40&amp;DL$4,db!$AF:$AF)</f>
        <v>0</v>
      </c>
      <c r="DM40" s="71">
        <f>SUMIF(db!$AH:$AH,$W40&amp;$AA40&amp;DM$4,db!$AF:$AF)</f>
        <v>0</v>
      </c>
      <c r="DN40" s="73">
        <f>SUMIF(db!$AH:$AH,$W40&amp;$AA40&amp;DN$4,db!$AF:$AF)</f>
        <v>0</v>
      </c>
      <c r="DO40" s="71">
        <f>SUMIF(db!$AH:$AH,$W40&amp;$AA40&amp;DO$4,db!$AF:$AF)</f>
        <v>0</v>
      </c>
      <c r="DP40" s="73">
        <f>SUMIF(db!$AH:$AH,$W40&amp;$AA40&amp;DP$4,db!$AF:$AF)</f>
        <v>0</v>
      </c>
      <c r="DQ40" s="71">
        <f>SUMIF(db!$AH:$AH,$W40&amp;$AA40&amp;DQ$4,db!$AF:$AF)</f>
        <v>0</v>
      </c>
      <c r="DR40" s="73">
        <f>SUMIF(db!$AH:$AH,$W40&amp;$AA40&amp;DR$4,db!$AF:$AF)</f>
        <v>0</v>
      </c>
      <c r="DS40" s="71">
        <f>SUMIF(db!$AH:$AH,$W40&amp;$AA40&amp;DS$4,db!$AF:$AF)</f>
        <v>0</v>
      </c>
      <c r="DT40" s="73">
        <f>SUMIF(db!$AH:$AH,$W40&amp;$AA40&amp;DT$4,db!$AF:$AF)</f>
        <v>0</v>
      </c>
      <c r="DU40" s="71">
        <f>SUMIF(db!$AH:$AH,$W40&amp;$AA40&amp;DU$4,db!$AF:$AF)</f>
        <v>0</v>
      </c>
      <c r="DV40" s="73">
        <f>SUMIF(db!$AH:$AH,$W40&amp;$AA40&amp;DV$4,db!$AF:$AF)</f>
        <v>0</v>
      </c>
      <c r="DW40" s="71">
        <f>SUMIF(db!$AH:$AH,$W40&amp;$AA40&amp;DW$4,db!$AF:$AF)</f>
        <v>0</v>
      </c>
      <c r="DX40" s="73">
        <f>SUMIF(db!$AH:$AH,$W40&amp;$AA40&amp;DX$4,db!$AF:$AF)</f>
        <v>0</v>
      </c>
      <c r="DY40" s="71">
        <f>SUMIF(db!$AH:$AH,$W40&amp;$AA40&amp;DY$4,db!$AF:$AF)</f>
        <v>0</v>
      </c>
      <c r="DZ40" s="73">
        <f>SUMIF(db!$AH:$AH,$W40&amp;$AA40&amp;DZ$4,db!$AF:$AF)</f>
        <v>0</v>
      </c>
      <c r="EA40" s="71">
        <f>SUMIF(db!$AH:$AH,$W40&amp;$AA40&amp;EA$4,db!$AF:$AF)</f>
        <v>0</v>
      </c>
      <c r="EB40" s="73">
        <f>SUMIF(db!$AH:$AH,$W40&amp;$AA40&amp;EB$4,db!$AF:$AF)</f>
        <v>0</v>
      </c>
      <c r="EC40" s="71">
        <f>SUMIF(db!$AH:$AH,$W40&amp;$AA40&amp;EC$4,db!$AF:$AF)</f>
        <v>0</v>
      </c>
      <c r="ED40" s="73">
        <f>SUMIF(db!$AH:$AH,$W40&amp;$AA40&amp;ED$4,db!$AF:$AF)</f>
        <v>0</v>
      </c>
      <c r="EE40" s="71">
        <f>SUMIF(db!$AH:$AH,$W40&amp;$AA40&amp;EE$4,db!$AF:$AF)</f>
        <v>0</v>
      </c>
      <c r="EF40" s="73">
        <f>SUMIF(db!$AH:$AH,$W40&amp;$AA40&amp;EF$4,db!$AF:$AF)</f>
        <v>0</v>
      </c>
      <c r="EG40" s="71">
        <f>SUMIF(db!$AH:$AH,$W40&amp;$AA40&amp;EG$4,db!$AF:$AF)</f>
        <v>0</v>
      </c>
      <c r="EH40" s="73">
        <f>SUMIF(db!$AH:$AH,$W40&amp;$AA40&amp;EH$4,db!$AF:$AF)</f>
        <v>0</v>
      </c>
      <c r="EI40" s="71">
        <f>SUMIF(db!$AH:$AH,$W40&amp;$AA40&amp;EI$4,db!$AF:$AF)</f>
        <v>0</v>
      </c>
      <c r="EJ40" s="73">
        <f>SUMIF(db!$AH:$AH,$W40&amp;$AA40&amp;EJ$4,db!$AF:$AF)</f>
        <v>0</v>
      </c>
      <c r="EK40" s="71">
        <f>SUMIF(db!$AH:$AH,$W40&amp;$AA40&amp;EK$4,db!$AF:$AF)</f>
        <v>0</v>
      </c>
      <c r="EL40" s="73">
        <f>SUMIF(db!$AH:$AH,$W40&amp;$AA40&amp;EL$4,db!$AF:$AF)</f>
        <v>0</v>
      </c>
      <c r="EM40" s="71">
        <f>SUMIF(db!$AH:$AH,$W40&amp;$AA40&amp;EM$4,db!$AF:$AF)</f>
        <v>0</v>
      </c>
      <c r="EN40" s="73">
        <f>SUMIF(db!$AH:$AH,$W40&amp;$AA40&amp;EN$4,db!$AF:$AF)</f>
        <v>0</v>
      </c>
      <c r="EO40" s="71">
        <f>SUMIF(db!$AH:$AH,$W40&amp;$AA40&amp;EO$4,db!$AF:$AF)</f>
        <v>0</v>
      </c>
      <c r="EP40" s="73">
        <f>SUMIF(db!$AH:$AH,$W40&amp;$AA40&amp;EP$4,db!$AF:$AF)</f>
        <v>0</v>
      </c>
      <c r="EQ40" s="71">
        <f>SUMIF(db!$AH:$AH,$W40&amp;$AA40&amp;EQ$4,db!$AF:$AF)</f>
        <v>0</v>
      </c>
      <c r="ER40" s="73">
        <f>SUMIF(db!$AH:$AH,$W40&amp;$AA40&amp;ER$4,db!$AF:$AF)</f>
        <v>0</v>
      </c>
      <c r="ES40" s="71">
        <f>SUMIF(db!$AH:$AH,$W40&amp;$AA40&amp;ES$4,db!$AF:$AF)</f>
        <v>0</v>
      </c>
      <c r="ET40" s="73">
        <f>SUMIF(db!$AH:$AH,$W40&amp;$AA40&amp;ET$4,db!$AF:$AF)</f>
        <v>0</v>
      </c>
      <c r="EU40" s="71">
        <f>SUMIF(db!$AH:$AH,$W40&amp;$AA40&amp;EU$4,db!$AF:$AF)</f>
        <v>0</v>
      </c>
      <c r="EV40" s="73">
        <f>SUMIF(db!$AH:$AH,$W40&amp;$AA40&amp;EV$4,db!$AF:$AF)</f>
        <v>0</v>
      </c>
      <c r="EW40" s="71">
        <f>SUMIF(db!$AH:$AH,$W40&amp;$AA40&amp;EW$4,db!$AF:$AF)</f>
        <v>0</v>
      </c>
      <c r="EX40" s="73">
        <f>SUMIF(db!$AH:$AH,$W40&amp;$AA40&amp;EX$4,db!$AF:$AF)</f>
        <v>0</v>
      </c>
      <c r="EY40" s="71">
        <f>SUMIF(db!$AH:$AH,$W40&amp;$AA40&amp;EY$4,db!$AF:$AF)</f>
        <v>0</v>
      </c>
      <c r="EZ40" s="73">
        <f>SUMIF(db!$AH:$AH,$W40&amp;$AA40&amp;EZ$4,db!$AF:$AF)</f>
        <v>0</v>
      </c>
      <c r="FA40" s="71">
        <f>SUMIF(db!$AH:$AH,$W40&amp;$AA40&amp;FA$4,db!$AF:$AF)</f>
        <v>0</v>
      </c>
      <c r="FB40" s="73">
        <f>SUMIF(db!$AH:$AH,$W40&amp;$AA40&amp;FB$4,db!$AF:$AF)</f>
        <v>0</v>
      </c>
      <c r="FC40" s="71">
        <f>SUMIF(db!$AH:$AH,$W40&amp;$AA40&amp;FC$4,db!$AF:$AF)</f>
        <v>0</v>
      </c>
      <c r="FD40" s="73">
        <f>SUMIF(db!$AH:$AH,$W40&amp;$AA40&amp;FD$4,db!$AF:$AF)</f>
        <v>0</v>
      </c>
      <c r="FE40" s="71">
        <f>SUMIF(db!$AH:$AH,$W40&amp;$AA40&amp;FE$4,db!$AF:$AF)</f>
        <v>0</v>
      </c>
      <c r="FF40" s="73">
        <f>SUMIF(db!$AH:$AH,$W40&amp;$AA40&amp;FF$4,db!$AF:$AF)</f>
        <v>0</v>
      </c>
      <c r="FG40" s="71">
        <f>SUMIF(db!$AH:$AH,$W40&amp;$AA40&amp;FG$4,db!$AF:$AF)</f>
        <v>0</v>
      </c>
      <c r="FH40" s="73">
        <f>SUMIF(db!$AH:$AH,$W40&amp;$AA40&amp;FH$4,db!$AF:$AF)</f>
        <v>0</v>
      </c>
    </row>
    <row r="41" spans="18:164" ht="15.75" x14ac:dyDescent="0.25">
      <c r="V41" s="110">
        <f t="shared" ca="1" si="0"/>
        <v>46148</v>
      </c>
      <c r="W41" s="108" t="s">
        <v>116</v>
      </c>
      <c r="AA41" s="93" t="str">
        <f>Data!B22</f>
        <v>401k Contribution</v>
      </c>
      <c r="AB41" s="102"/>
      <c r="AC41" s="104"/>
      <c r="AD41" s="102"/>
      <c r="AE41" s="104"/>
      <c r="AF41" s="69"/>
      <c r="AG41" s="70">
        <f>SUMIF(db!$AH:$AH,$W41&amp;$AA41&amp;AG$4,db!$AF:$AF)</f>
        <v>0</v>
      </c>
      <c r="AH41" s="72">
        <f>SUMIF(db!$AH:$AH,$W41&amp;$AA41&amp;AH$4,db!$AF:$AF)</f>
        <v>0</v>
      </c>
      <c r="AI41" s="70">
        <f>SUMIF(db!$AH:$AH,$W41&amp;$AA41&amp;AI$4,db!$AF:$AF)</f>
        <v>0</v>
      </c>
      <c r="AJ41" s="72">
        <f>SUMIF(db!$AH:$AH,$W41&amp;$AA41&amp;AJ$4,db!$AF:$AF)</f>
        <v>0</v>
      </c>
      <c r="AK41" s="70">
        <f>SUMIF(db!$AH:$AH,$W41&amp;$AA41&amp;AK$4,db!$AF:$AF)</f>
        <v>0</v>
      </c>
      <c r="AL41" s="72">
        <f>SUMIF(db!$AH:$AH,$W41&amp;$AA41&amp;AL$4,db!$AF:$AF)</f>
        <v>0</v>
      </c>
      <c r="AM41" s="70">
        <f>SUMIF(db!$AH:$AH,$W41&amp;$AA41&amp;AM$4,db!$AF:$AF)</f>
        <v>0</v>
      </c>
      <c r="AN41" s="72">
        <f>SUMIF(db!$AH:$AH,$W41&amp;$AA41&amp;AN$4,db!$AF:$AF)</f>
        <v>0</v>
      </c>
      <c r="AO41" s="70">
        <f>SUMIF(db!$AH:$AH,$W41&amp;$AA41&amp;AO$4,db!$AF:$AF)</f>
        <v>0</v>
      </c>
      <c r="AP41" s="72">
        <f>SUMIF(db!$AH:$AH,$W41&amp;$AA41&amp;AP$4,db!$AF:$AF)</f>
        <v>0</v>
      </c>
      <c r="AQ41" s="70">
        <f>SUMIF(db!$AH:$AH,$W41&amp;$AA41&amp;AQ$4,db!$AF:$AF)</f>
        <v>0</v>
      </c>
      <c r="AR41" s="72">
        <f>SUMIF(db!$AH:$AH,$W41&amp;$AA41&amp;AR$4,db!$AF:$AF)</f>
        <v>0</v>
      </c>
      <c r="AS41" s="70">
        <f>SUMIF(db!$AH:$AH,$W41&amp;$AA41&amp;AS$4,db!$AF:$AF)</f>
        <v>0</v>
      </c>
      <c r="AT41" s="72">
        <f>SUMIF(db!$AH:$AH,$W41&amp;$AA41&amp;AT$4,db!$AF:$AF)</f>
        <v>0</v>
      </c>
      <c r="AU41" s="70">
        <f>SUMIF(db!$AH:$AH,$W41&amp;$AA41&amp;AU$4,db!$AF:$AF)</f>
        <v>0</v>
      </c>
      <c r="AV41" s="72">
        <f>SUMIF(db!$AH:$AH,$W41&amp;$AA41&amp;AV$4,db!$AF:$AF)</f>
        <v>0</v>
      </c>
      <c r="AW41" s="70">
        <f>SUMIF(db!$AH:$AH,$W41&amp;$AA41&amp;AW$4,db!$AF:$AF)</f>
        <v>0</v>
      </c>
      <c r="AX41" s="72">
        <f>SUMIF(db!$AH:$AH,$W41&amp;$AA41&amp;AX$4,db!$AF:$AF)</f>
        <v>0</v>
      </c>
      <c r="AY41" s="70">
        <f>SUMIF(db!$AH:$AH,$W41&amp;$AA41&amp;AY$4,db!$AF:$AF)</f>
        <v>0</v>
      </c>
      <c r="AZ41" s="72">
        <f>SUMIF(db!$AH:$AH,$W41&amp;$AA41&amp;AZ$4,db!$AF:$AF)</f>
        <v>0</v>
      </c>
      <c r="BA41" s="70">
        <f>SUMIF(db!$AH:$AH,$W41&amp;$AA41&amp;BA$4,db!$AF:$AF)</f>
        <v>0</v>
      </c>
      <c r="BB41" s="72">
        <f>SUMIF(db!$AH:$AH,$W41&amp;$AA41&amp;BB$4,db!$AF:$AF)</f>
        <v>0</v>
      </c>
      <c r="BC41" s="70">
        <f>SUMIF(db!$AH:$AH,$W41&amp;$AA41&amp;BC$4,db!$AF:$AF)</f>
        <v>0</v>
      </c>
      <c r="BD41" s="72">
        <f>SUMIF(db!$AH:$AH,$W41&amp;$AA41&amp;BD$4,db!$AF:$AF)</f>
        <v>0</v>
      </c>
      <c r="BE41" s="70">
        <f>SUMIF(db!$AH:$AH,$W41&amp;$AA41&amp;BE$4,db!$AF:$AF)</f>
        <v>0</v>
      </c>
      <c r="BF41" s="72">
        <f>SUMIF(db!$AH:$AH,$W41&amp;$AA41&amp;BF$4,db!$AF:$AF)</f>
        <v>0</v>
      </c>
      <c r="BG41" s="70">
        <f>SUMIF(db!$AH:$AH,$W41&amp;$AA41&amp;BG$4,db!$AF:$AF)</f>
        <v>0</v>
      </c>
      <c r="BH41" s="72">
        <f>SUMIF(db!$AH:$AH,$W41&amp;$AA41&amp;BH$4,db!$AF:$AF)</f>
        <v>0</v>
      </c>
      <c r="BI41" s="70">
        <f>SUMIF(db!$AH:$AH,$W41&amp;$AA41&amp;BI$4,db!$AF:$AF)</f>
        <v>0</v>
      </c>
      <c r="BJ41" s="72">
        <f>SUMIF(db!$AH:$AH,$W41&amp;$AA41&amp;BJ$4,db!$AF:$AF)</f>
        <v>0</v>
      </c>
      <c r="BK41" s="70">
        <f>SUMIF(db!$AH:$AH,$W41&amp;$AA41&amp;BK$4,db!$AF:$AF)</f>
        <v>0</v>
      </c>
      <c r="BL41" s="72">
        <f>SUMIF(db!$AH:$AH,$W41&amp;$AA41&amp;BL$4,db!$AF:$AF)</f>
        <v>0</v>
      </c>
      <c r="BM41" s="70">
        <f>SUMIF(db!$AH:$AH,$W41&amp;$AA41&amp;BM$4,db!$AF:$AF)</f>
        <v>0</v>
      </c>
      <c r="BN41" s="72">
        <f>SUMIF(db!$AH:$AH,$W41&amp;$AA41&amp;BN$4,db!$AF:$AF)</f>
        <v>0</v>
      </c>
      <c r="BO41" s="70">
        <f>SUMIF(db!$AH:$AH,$W41&amp;$AA41&amp;BO$4,db!$AF:$AF)</f>
        <v>0</v>
      </c>
      <c r="BP41" s="72">
        <f>SUMIF(db!$AH:$AH,$W41&amp;$AA41&amp;BP$4,db!$AF:$AF)</f>
        <v>0</v>
      </c>
      <c r="BQ41" s="70">
        <f>SUMIF(db!$AH:$AH,$W41&amp;$AA41&amp;BQ$4,db!$AF:$AF)</f>
        <v>0</v>
      </c>
      <c r="BR41" s="72">
        <f>SUMIF(db!$AH:$AH,$W41&amp;$AA41&amp;BR$4,db!$AF:$AF)</f>
        <v>0</v>
      </c>
      <c r="BS41" s="70">
        <f>SUMIF(db!$AH:$AH,$W41&amp;$AA41&amp;BS$4,db!$AF:$AF)</f>
        <v>0</v>
      </c>
      <c r="BT41" s="72">
        <f>SUMIF(db!$AH:$AH,$W41&amp;$AA41&amp;BT$4,db!$AF:$AF)</f>
        <v>0</v>
      </c>
      <c r="BU41" s="70">
        <f>SUMIF(db!$AH:$AH,$W41&amp;$AA41&amp;BU$4,db!$AF:$AF)</f>
        <v>0</v>
      </c>
      <c r="BV41" s="72">
        <f>SUMIF(db!$AH:$AH,$W41&amp;$AA41&amp;BV$4,db!$AF:$AF)</f>
        <v>0</v>
      </c>
      <c r="BW41" s="70">
        <f>SUMIF(db!$AH:$AH,$W41&amp;$AA41&amp;BW$4,db!$AF:$AF)</f>
        <v>0</v>
      </c>
      <c r="BX41" s="72">
        <f>SUMIF(db!$AH:$AH,$W41&amp;$AA41&amp;BX$4,db!$AF:$AF)</f>
        <v>0</v>
      </c>
      <c r="BY41" s="70">
        <f>SUMIF(db!$AH:$AH,$W41&amp;$AA41&amp;BY$4,db!$AF:$AF)</f>
        <v>0</v>
      </c>
      <c r="BZ41" s="72">
        <f>SUMIF(db!$AH:$AH,$W41&amp;$AA41&amp;BZ$4,db!$AF:$AF)</f>
        <v>0</v>
      </c>
      <c r="CA41" s="70">
        <f>SUMIF(db!$AH:$AH,$W41&amp;$AA41&amp;CA$4,db!$AF:$AF)</f>
        <v>0</v>
      </c>
      <c r="CB41" s="72">
        <f>SUMIF(db!$AH:$AH,$W41&amp;$AA41&amp;CB$4,db!$AF:$AF)</f>
        <v>0</v>
      </c>
      <c r="CC41" s="70">
        <f>SUMIF(db!$AH:$AH,$W41&amp;$AA41&amp;CC$4,db!$AF:$AF)</f>
        <v>0</v>
      </c>
      <c r="CD41" s="72">
        <f>SUMIF(db!$AH:$AH,$W41&amp;$AA41&amp;CD$4,db!$AF:$AF)</f>
        <v>0</v>
      </c>
      <c r="CE41" s="70">
        <f>SUMIF(db!$AH:$AH,$W41&amp;$AA41&amp;CE$4,db!$AF:$AF)</f>
        <v>0</v>
      </c>
      <c r="CF41" s="72">
        <f>SUMIF(db!$AH:$AH,$W41&amp;$AA41&amp;CF$4,db!$AF:$AF)</f>
        <v>0</v>
      </c>
      <c r="CG41" s="70">
        <f>SUMIF(db!$AH:$AH,$W41&amp;$AA41&amp;CG$4,db!$AF:$AF)</f>
        <v>0</v>
      </c>
      <c r="CH41" s="72">
        <f>SUMIF(db!$AH:$AH,$W41&amp;$AA41&amp;CH$4,db!$AF:$AF)</f>
        <v>0</v>
      </c>
      <c r="CI41" s="70">
        <f>SUMIF(db!$AH:$AH,$W41&amp;$AA41&amp;CI$4,db!$AF:$AF)</f>
        <v>0</v>
      </c>
      <c r="CJ41" s="72">
        <f>SUMIF(db!$AH:$AH,$W41&amp;$AA41&amp;CJ$4,db!$AF:$AF)</f>
        <v>0</v>
      </c>
      <c r="CK41" s="70">
        <f>SUMIF(db!$AH:$AH,$W41&amp;$AA41&amp;CK$4,db!$AF:$AF)</f>
        <v>0</v>
      </c>
      <c r="CL41" s="72">
        <f>SUMIF(db!$AH:$AH,$W41&amp;$AA41&amp;CL$4,db!$AF:$AF)</f>
        <v>0</v>
      </c>
      <c r="CM41" s="70">
        <f>SUMIF(db!$AH:$AH,$W41&amp;$AA41&amp;CM$4,db!$AF:$AF)</f>
        <v>0</v>
      </c>
      <c r="CN41" s="72">
        <f>SUMIF(db!$AH:$AH,$W41&amp;$AA41&amp;CN$4,db!$AF:$AF)</f>
        <v>0</v>
      </c>
      <c r="CO41" s="70">
        <f>SUMIF(db!$AH:$AH,$W41&amp;$AA41&amp;CO$4,db!$AF:$AF)</f>
        <v>0</v>
      </c>
      <c r="CP41" s="72">
        <f>SUMIF(db!$AH:$AH,$W41&amp;$AA41&amp;CP$4,db!$AF:$AF)</f>
        <v>0</v>
      </c>
      <c r="CQ41" s="70">
        <f>SUMIF(db!$AH:$AH,$W41&amp;$AA41&amp;CQ$4,db!$AF:$AF)</f>
        <v>0</v>
      </c>
      <c r="CR41" s="72">
        <f>SUMIF(db!$AH:$AH,$W41&amp;$AA41&amp;CR$4,db!$AF:$AF)</f>
        <v>0</v>
      </c>
      <c r="CS41" s="70">
        <f>SUMIF(db!$AH:$AH,$W41&amp;$AA41&amp;CS$4,db!$AF:$AF)</f>
        <v>0</v>
      </c>
      <c r="CT41" s="72">
        <f>SUMIF(db!$AH:$AH,$W41&amp;$AA41&amp;CT$4,db!$AF:$AF)</f>
        <v>0</v>
      </c>
      <c r="CU41" s="70">
        <f>SUMIF(db!$AH:$AH,$W41&amp;$AA41&amp;CU$4,db!$AF:$AF)</f>
        <v>0</v>
      </c>
      <c r="CV41" s="72">
        <f>SUMIF(db!$AH:$AH,$W41&amp;$AA41&amp;CV$4,db!$AF:$AF)</f>
        <v>0</v>
      </c>
      <c r="CW41" s="70">
        <f>SUMIF(db!$AH:$AH,$W41&amp;$AA41&amp;CW$4,db!$AF:$AF)</f>
        <v>0</v>
      </c>
      <c r="CX41" s="72">
        <f>SUMIF(db!$AH:$AH,$W41&amp;$AA41&amp;CX$4,db!$AF:$AF)</f>
        <v>0</v>
      </c>
      <c r="CY41" s="70">
        <f>SUMIF(db!$AH:$AH,$W41&amp;$AA41&amp;CY$4,db!$AF:$AF)</f>
        <v>0</v>
      </c>
      <c r="CZ41" s="72">
        <f>SUMIF(db!$AH:$AH,$W41&amp;$AA41&amp;CZ$4,db!$AF:$AF)</f>
        <v>0</v>
      </c>
      <c r="DA41" s="70">
        <f>SUMIF(db!$AH:$AH,$W41&amp;$AA41&amp;DA$4,db!$AF:$AF)</f>
        <v>0</v>
      </c>
      <c r="DB41" s="72">
        <f>SUMIF(db!$AH:$AH,$W41&amp;$AA41&amp;DB$4,db!$AF:$AF)</f>
        <v>0</v>
      </c>
      <c r="DC41" s="70">
        <f>SUMIF(db!$AH:$AH,$W41&amp;$AA41&amp;DC$4,db!$AF:$AF)</f>
        <v>0</v>
      </c>
      <c r="DD41" s="72">
        <f>SUMIF(db!$AH:$AH,$W41&amp;$AA41&amp;DD$4,db!$AF:$AF)</f>
        <v>0</v>
      </c>
      <c r="DE41" s="70">
        <f>SUMIF(db!$AH:$AH,$W41&amp;$AA41&amp;DE$4,db!$AF:$AF)</f>
        <v>0</v>
      </c>
      <c r="DF41" s="72">
        <f>SUMIF(db!$AH:$AH,$W41&amp;$AA41&amp;DF$4,db!$AF:$AF)</f>
        <v>0</v>
      </c>
      <c r="DG41" s="70">
        <f>SUMIF(db!$AH:$AH,$W41&amp;$AA41&amp;DG$4,db!$AF:$AF)</f>
        <v>0</v>
      </c>
      <c r="DH41" s="72">
        <f>SUMIF(db!$AH:$AH,$W41&amp;$AA41&amp;DH$4,db!$AF:$AF)</f>
        <v>0</v>
      </c>
      <c r="DI41" s="70">
        <f>SUMIF(db!$AH:$AH,$W41&amp;$AA41&amp;DI$4,db!$AF:$AF)</f>
        <v>0</v>
      </c>
      <c r="DJ41" s="72">
        <f>SUMIF(db!$AH:$AH,$W41&amp;$AA41&amp;DJ$4,db!$AF:$AF)</f>
        <v>0</v>
      </c>
      <c r="DK41" s="70">
        <f>SUMIF(db!$AH:$AH,$W41&amp;$AA41&amp;DK$4,db!$AF:$AF)</f>
        <v>0</v>
      </c>
      <c r="DL41" s="72">
        <f>SUMIF(db!$AH:$AH,$W41&amp;$AA41&amp;DL$4,db!$AF:$AF)</f>
        <v>0</v>
      </c>
      <c r="DM41" s="70">
        <f>SUMIF(db!$AH:$AH,$W41&amp;$AA41&amp;DM$4,db!$AF:$AF)</f>
        <v>0</v>
      </c>
      <c r="DN41" s="72">
        <f>SUMIF(db!$AH:$AH,$W41&amp;$AA41&amp;DN$4,db!$AF:$AF)</f>
        <v>0</v>
      </c>
      <c r="DO41" s="70">
        <f>SUMIF(db!$AH:$AH,$W41&amp;$AA41&amp;DO$4,db!$AF:$AF)</f>
        <v>0</v>
      </c>
      <c r="DP41" s="72">
        <f>SUMIF(db!$AH:$AH,$W41&amp;$AA41&amp;DP$4,db!$AF:$AF)</f>
        <v>0</v>
      </c>
      <c r="DQ41" s="70">
        <f>SUMIF(db!$AH:$AH,$W41&amp;$AA41&amp;DQ$4,db!$AF:$AF)</f>
        <v>0</v>
      </c>
      <c r="DR41" s="72">
        <f>SUMIF(db!$AH:$AH,$W41&amp;$AA41&amp;DR$4,db!$AF:$AF)</f>
        <v>0</v>
      </c>
      <c r="DS41" s="70">
        <f>SUMIF(db!$AH:$AH,$W41&amp;$AA41&amp;DS$4,db!$AF:$AF)</f>
        <v>0</v>
      </c>
      <c r="DT41" s="72">
        <f>SUMIF(db!$AH:$AH,$W41&amp;$AA41&amp;DT$4,db!$AF:$AF)</f>
        <v>0</v>
      </c>
      <c r="DU41" s="70">
        <f>SUMIF(db!$AH:$AH,$W41&amp;$AA41&amp;DU$4,db!$AF:$AF)</f>
        <v>0</v>
      </c>
      <c r="DV41" s="72">
        <f>SUMIF(db!$AH:$AH,$W41&amp;$AA41&amp;DV$4,db!$AF:$AF)</f>
        <v>0</v>
      </c>
      <c r="DW41" s="70">
        <f>SUMIF(db!$AH:$AH,$W41&amp;$AA41&amp;DW$4,db!$AF:$AF)</f>
        <v>0</v>
      </c>
      <c r="DX41" s="72">
        <f>SUMIF(db!$AH:$AH,$W41&amp;$AA41&amp;DX$4,db!$AF:$AF)</f>
        <v>0</v>
      </c>
      <c r="DY41" s="70">
        <f>SUMIF(db!$AH:$AH,$W41&amp;$AA41&amp;DY$4,db!$AF:$AF)</f>
        <v>0</v>
      </c>
      <c r="DZ41" s="72">
        <f>SUMIF(db!$AH:$AH,$W41&amp;$AA41&amp;DZ$4,db!$AF:$AF)</f>
        <v>0</v>
      </c>
      <c r="EA41" s="70">
        <f>SUMIF(db!$AH:$AH,$W41&amp;$AA41&amp;EA$4,db!$AF:$AF)</f>
        <v>0</v>
      </c>
      <c r="EB41" s="72">
        <f>SUMIF(db!$AH:$AH,$W41&amp;$AA41&amp;EB$4,db!$AF:$AF)</f>
        <v>0</v>
      </c>
      <c r="EC41" s="70">
        <f>SUMIF(db!$AH:$AH,$W41&amp;$AA41&amp;EC$4,db!$AF:$AF)</f>
        <v>0</v>
      </c>
      <c r="ED41" s="72">
        <f>SUMIF(db!$AH:$AH,$W41&amp;$AA41&amp;ED$4,db!$AF:$AF)</f>
        <v>0</v>
      </c>
      <c r="EE41" s="70">
        <f>SUMIF(db!$AH:$AH,$W41&amp;$AA41&amp;EE$4,db!$AF:$AF)</f>
        <v>0</v>
      </c>
      <c r="EF41" s="72">
        <f>SUMIF(db!$AH:$AH,$W41&amp;$AA41&amp;EF$4,db!$AF:$AF)</f>
        <v>0</v>
      </c>
      <c r="EG41" s="70">
        <f>SUMIF(db!$AH:$AH,$W41&amp;$AA41&amp;EG$4,db!$AF:$AF)</f>
        <v>0</v>
      </c>
      <c r="EH41" s="72">
        <f>SUMIF(db!$AH:$AH,$W41&amp;$AA41&amp;EH$4,db!$AF:$AF)</f>
        <v>0</v>
      </c>
      <c r="EI41" s="70">
        <f>SUMIF(db!$AH:$AH,$W41&amp;$AA41&amp;EI$4,db!$AF:$AF)</f>
        <v>0</v>
      </c>
      <c r="EJ41" s="72">
        <f>SUMIF(db!$AH:$AH,$W41&amp;$AA41&amp;EJ$4,db!$AF:$AF)</f>
        <v>0</v>
      </c>
      <c r="EK41" s="70">
        <f>SUMIF(db!$AH:$AH,$W41&amp;$AA41&amp;EK$4,db!$AF:$AF)</f>
        <v>0</v>
      </c>
      <c r="EL41" s="72">
        <f>SUMIF(db!$AH:$AH,$W41&amp;$AA41&amp;EL$4,db!$AF:$AF)</f>
        <v>0</v>
      </c>
      <c r="EM41" s="70">
        <f>SUMIF(db!$AH:$AH,$W41&amp;$AA41&amp;EM$4,db!$AF:$AF)</f>
        <v>0</v>
      </c>
      <c r="EN41" s="72">
        <f>SUMIF(db!$AH:$AH,$W41&amp;$AA41&amp;EN$4,db!$AF:$AF)</f>
        <v>0</v>
      </c>
      <c r="EO41" s="70">
        <f>SUMIF(db!$AH:$AH,$W41&amp;$AA41&amp;EO$4,db!$AF:$AF)</f>
        <v>0</v>
      </c>
      <c r="EP41" s="72">
        <f>SUMIF(db!$AH:$AH,$W41&amp;$AA41&amp;EP$4,db!$AF:$AF)</f>
        <v>0</v>
      </c>
      <c r="EQ41" s="70">
        <f>SUMIF(db!$AH:$AH,$W41&amp;$AA41&amp;EQ$4,db!$AF:$AF)</f>
        <v>0</v>
      </c>
      <c r="ER41" s="72">
        <f>SUMIF(db!$AH:$AH,$W41&amp;$AA41&amp;ER$4,db!$AF:$AF)</f>
        <v>0</v>
      </c>
      <c r="ES41" s="70">
        <f>SUMIF(db!$AH:$AH,$W41&amp;$AA41&amp;ES$4,db!$AF:$AF)</f>
        <v>0</v>
      </c>
      <c r="ET41" s="72">
        <f>SUMIF(db!$AH:$AH,$W41&amp;$AA41&amp;ET$4,db!$AF:$AF)</f>
        <v>0</v>
      </c>
      <c r="EU41" s="70">
        <f>SUMIF(db!$AH:$AH,$W41&amp;$AA41&amp;EU$4,db!$AF:$AF)</f>
        <v>0</v>
      </c>
      <c r="EV41" s="72">
        <f>SUMIF(db!$AH:$AH,$W41&amp;$AA41&amp;EV$4,db!$AF:$AF)</f>
        <v>0</v>
      </c>
      <c r="EW41" s="70">
        <f>SUMIF(db!$AH:$AH,$W41&amp;$AA41&amp;EW$4,db!$AF:$AF)</f>
        <v>0</v>
      </c>
      <c r="EX41" s="72">
        <f>SUMIF(db!$AH:$AH,$W41&amp;$AA41&amp;EX$4,db!$AF:$AF)</f>
        <v>0</v>
      </c>
      <c r="EY41" s="70">
        <f>SUMIF(db!$AH:$AH,$W41&amp;$AA41&amp;EY$4,db!$AF:$AF)</f>
        <v>0</v>
      </c>
      <c r="EZ41" s="72">
        <f>SUMIF(db!$AH:$AH,$W41&amp;$AA41&amp;EZ$4,db!$AF:$AF)</f>
        <v>0</v>
      </c>
      <c r="FA41" s="70">
        <f>SUMIF(db!$AH:$AH,$W41&amp;$AA41&amp;FA$4,db!$AF:$AF)</f>
        <v>0</v>
      </c>
      <c r="FB41" s="72">
        <f>SUMIF(db!$AH:$AH,$W41&amp;$AA41&amp;FB$4,db!$AF:$AF)</f>
        <v>0</v>
      </c>
      <c r="FC41" s="70">
        <f>SUMIF(db!$AH:$AH,$W41&amp;$AA41&amp;FC$4,db!$AF:$AF)</f>
        <v>0</v>
      </c>
      <c r="FD41" s="72">
        <f>SUMIF(db!$AH:$AH,$W41&amp;$AA41&amp;FD$4,db!$AF:$AF)</f>
        <v>0</v>
      </c>
      <c r="FE41" s="70">
        <f>SUMIF(db!$AH:$AH,$W41&amp;$AA41&amp;FE$4,db!$AF:$AF)</f>
        <v>0</v>
      </c>
      <c r="FF41" s="72">
        <f>SUMIF(db!$AH:$AH,$W41&amp;$AA41&amp;FF$4,db!$AF:$AF)</f>
        <v>0</v>
      </c>
      <c r="FG41" s="70">
        <f>SUMIF(db!$AH:$AH,$W41&amp;$AA41&amp;FG$4,db!$AF:$AF)</f>
        <v>0</v>
      </c>
      <c r="FH41" s="72">
        <f>SUMIF(db!$AH:$AH,$W41&amp;$AA41&amp;FH$4,db!$AF:$AF)</f>
        <v>0</v>
      </c>
    </row>
    <row r="42" spans="18:164" ht="15.75" x14ac:dyDescent="0.25">
      <c r="V42" s="110">
        <f t="shared" ca="1" si="0"/>
        <v>46148</v>
      </c>
      <c r="W42" s="108" t="s">
        <v>116</v>
      </c>
      <c r="AA42" s="93" t="str">
        <f>Data!B23</f>
        <v>Shipping and Postage</v>
      </c>
      <c r="AB42" s="105"/>
      <c r="AC42" s="107"/>
      <c r="AD42" s="105"/>
      <c r="AE42" s="107"/>
      <c r="AF42" s="69"/>
      <c r="AG42" s="71">
        <f>SUMIF(db!$AH:$AH,$W42&amp;$AA42&amp;AG$4,db!$AF:$AF)</f>
        <v>0</v>
      </c>
      <c r="AH42" s="73">
        <f>SUMIF(db!$AH:$AH,$W42&amp;$AA42&amp;AH$4,db!$AF:$AF)</f>
        <v>0</v>
      </c>
      <c r="AI42" s="71">
        <f>SUMIF(db!$AH:$AH,$W42&amp;$AA42&amp;AI$4,db!$AF:$AF)</f>
        <v>0</v>
      </c>
      <c r="AJ42" s="73">
        <f>SUMIF(db!$AH:$AH,$W42&amp;$AA42&amp;AJ$4,db!$AF:$AF)</f>
        <v>0</v>
      </c>
      <c r="AK42" s="71">
        <f>SUMIF(db!$AH:$AH,$W42&amp;$AA42&amp;AK$4,db!$AF:$AF)</f>
        <v>0</v>
      </c>
      <c r="AL42" s="73">
        <f>SUMIF(db!$AH:$AH,$W42&amp;$AA42&amp;AL$4,db!$AF:$AF)</f>
        <v>0</v>
      </c>
      <c r="AM42" s="71">
        <f>SUMIF(db!$AH:$AH,$W42&amp;$AA42&amp;AM$4,db!$AF:$AF)</f>
        <v>0</v>
      </c>
      <c r="AN42" s="73">
        <f>SUMIF(db!$AH:$AH,$W42&amp;$AA42&amp;AN$4,db!$AF:$AF)</f>
        <v>0</v>
      </c>
      <c r="AO42" s="71">
        <f>SUMIF(db!$AH:$AH,$W42&amp;$AA42&amp;AO$4,db!$AF:$AF)</f>
        <v>0</v>
      </c>
      <c r="AP42" s="73">
        <f>SUMIF(db!$AH:$AH,$W42&amp;$AA42&amp;AP$4,db!$AF:$AF)</f>
        <v>0</v>
      </c>
      <c r="AQ42" s="71">
        <f>SUMIF(db!$AH:$AH,$W42&amp;$AA42&amp;AQ$4,db!$AF:$AF)</f>
        <v>0</v>
      </c>
      <c r="AR42" s="73">
        <f>SUMIF(db!$AH:$AH,$W42&amp;$AA42&amp;AR$4,db!$AF:$AF)</f>
        <v>0</v>
      </c>
      <c r="AS42" s="71">
        <f>SUMIF(db!$AH:$AH,$W42&amp;$AA42&amp;AS$4,db!$AF:$AF)</f>
        <v>0</v>
      </c>
      <c r="AT42" s="73">
        <f>SUMIF(db!$AH:$AH,$W42&amp;$AA42&amp;AT$4,db!$AF:$AF)</f>
        <v>0</v>
      </c>
      <c r="AU42" s="71">
        <f>SUMIF(db!$AH:$AH,$W42&amp;$AA42&amp;AU$4,db!$AF:$AF)</f>
        <v>0</v>
      </c>
      <c r="AV42" s="73">
        <f>SUMIF(db!$AH:$AH,$W42&amp;$AA42&amp;AV$4,db!$AF:$AF)</f>
        <v>0</v>
      </c>
      <c r="AW42" s="71">
        <f>SUMIF(db!$AH:$AH,$W42&amp;$AA42&amp;AW$4,db!$AF:$AF)</f>
        <v>0</v>
      </c>
      <c r="AX42" s="73">
        <f>SUMIF(db!$AH:$AH,$W42&amp;$AA42&amp;AX$4,db!$AF:$AF)</f>
        <v>0</v>
      </c>
      <c r="AY42" s="71">
        <f>SUMIF(db!$AH:$AH,$W42&amp;$AA42&amp;AY$4,db!$AF:$AF)</f>
        <v>0</v>
      </c>
      <c r="AZ42" s="73">
        <f>SUMIF(db!$AH:$AH,$W42&amp;$AA42&amp;AZ$4,db!$AF:$AF)</f>
        <v>0</v>
      </c>
      <c r="BA42" s="71">
        <f>SUMIF(db!$AH:$AH,$W42&amp;$AA42&amp;BA$4,db!$AF:$AF)</f>
        <v>0</v>
      </c>
      <c r="BB42" s="73">
        <f>SUMIF(db!$AH:$AH,$W42&amp;$AA42&amp;BB$4,db!$AF:$AF)</f>
        <v>0</v>
      </c>
      <c r="BC42" s="71">
        <f>SUMIF(db!$AH:$AH,$W42&amp;$AA42&amp;BC$4,db!$AF:$AF)</f>
        <v>0</v>
      </c>
      <c r="BD42" s="73">
        <f>SUMIF(db!$AH:$AH,$W42&amp;$AA42&amp;BD$4,db!$AF:$AF)</f>
        <v>0</v>
      </c>
      <c r="BE42" s="71">
        <f>SUMIF(db!$AH:$AH,$W42&amp;$AA42&amp;BE$4,db!$AF:$AF)</f>
        <v>0</v>
      </c>
      <c r="BF42" s="73">
        <f>SUMIF(db!$AH:$AH,$W42&amp;$AA42&amp;BF$4,db!$AF:$AF)</f>
        <v>0</v>
      </c>
      <c r="BG42" s="71">
        <f>SUMIF(db!$AH:$AH,$W42&amp;$AA42&amp;BG$4,db!$AF:$AF)</f>
        <v>0</v>
      </c>
      <c r="BH42" s="73">
        <f>SUMIF(db!$AH:$AH,$W42&amp;$AA42&amp;BH$4,db!$AF:$AF)</f>
        <v>0</v>
      </c>
      <c r="BI42" s="71">
        <f>SUMIF(db!$AH:$AH,$W42&amp;$AA42&amp;BI$4,db!$AF:$AF)</f>
        <v>0</v>
      </c>
      <c r="BJ42" s="73">
        <f>SUMIF(db!$AH:$AH,$W42&amp;$AA42&amp;BJ$4,db!$AF:$AF)</f>
        <v>0</v>
      </c>
      <c r="BK42" s="71">
        <f>SUMIF(db!$AH:$AH,$W42&amp;$AA42&amp;BK$4,db!$AF:$AF)</f>
        <v>0</v>
      </c>
      <c r="BL42" s="73">
        <f>SUMIF(db!$AH:$AH,$W42&amp;$AA42&amp;BL$4,db!$AF:$AF)</f>
        <v>0</v>
      </c>
      <c r="BM42" s="71">
        <f>SUMIF(db!$AH:$AH,$W42&amp;$AA42&amp;BM$4,db!$AF:$AF)</f>
        <v>0</v>
      </c>
      <c r="BN42" s="73">
        <f>SUMIF(db!$AH:$AH,$W42&amp;$AA42&amp;BN$4,db!$AF:$AF)</f>
        <v>0</v>
      </c>
      <c r="BO42" s="71">
        <f>SUMIF(db!$AH:$AH,$W42&amp;$AA42&amp;BO$4,db!$AF:$AF)</f>
        <v>0</v>
      </c>
      <c r="BP42" s="73">
        <f>SUMIF(db!$AH:$AH,$W42&amp;$AA42&amp;BP$4,db!$AF:$AF)</f>
        <v>0</v>
      </c>
      <c r="BQ42" s="71">
        <f>SUMIF(db!$AH:$AH,$W42&amp;$AA42&amp;BQ$4,db!$AF:$AF)</f>
        <v>0</v>
      </c>
      <c r="BR42" s="73">
        <f>SUMIF(db!$AH:$AH,$W42&amp;$AA42&amp;BR$4,db!$AF:$AF)</f>
        <v>0</v>
      </c>
      <c r="BS42" s="71">
        <f>SUMIF(db!$AH:$AH,$W42&amp;$AA42&amp;BS$4,db!$AF:$AF)</f>
        <v>0</v>
      </c>
      <c r="BT42" s="73">
        <f>SUMIF(db!$AH:$AH,$W42&amp;$AA42&amp;BT$4,db!$AF:$AF)</f>
        <v>0</v>
      </c>
      <c r="BU42" s="71">
        <f>SUMIF(db!$AH:$AH,$W42&amp;$AA42&amp;BU$4,db!$AF:$AF)</f>
        <v>0</v>
      </c>
      <c r="BV42" s="73">
        <f>SUMIF(db!$AH:$AH,$W42&amp;$AA42&amp;BV$4,db!$AF:$AF)</f>
        <v>0</v>
      </c>
      <c r="BW42" s="71">
        <f>SUMIF(db!$AH:$AH,$W42&amp;$AA42&amp;BW$4,db!$AF:$AF)</f>
        <v>0</v>
      </c>
      <c r="BX42" s="73">
        <f>SUMIF(db!$AH:$AH,$W42&amp;$AA42&amp;BX$4,db!$AF:$AF)</f>
        <v>0</v>
      </c>
      <c r="BY42" s="71">
        <f>SUMIF(db!$AH:$AH,$W42&amp;$AA42&amp;BY$4,db!$AF:$AF)</f>
        <v>0</v>
      </c>
      <c r="BZ42" s="73">
        <f>SUMIF(db!$AH:$AH,$W42&amp;$AA42&amp;BZ$4,db!$AF:$AF)</f>
        <v>0</v>
      </c>
      <c r="CA42" s="71">
        <f>SUMIF(db!$AH:$AH,$W42&amp;$AA42&amp;CA$4,db!$AF:$AF)</f>
        <v>0</v>
      </c>
      <c r="CB42" s="73">
        <f>SUMIF(db!$AH:$AH,$W42&amp;$AA42&amp;CB$4,db!$AF:$AF)</f>
        <v>0</v>
      </c>
      <c r="CC42" s="71">
        <f>SUMIF(db!$AH:$AH,$W42&amp;$AA42&amp;CC$4,db!$AF:$AF)</f>
        <v>0</v>
      </c>
      <c r="CD42" s="73">
        <f>SUMIF(db!$AH:$AH,$W42&amp;$AA42&amp;CD$4,db!$AF:$AF)</f>
        <v>0</v>
      </c>
      <c r="CE42" s="71">
        <f>SUMIF(db!$AH:$AH,$W42&amp;$AA42&amp;CE$4,db!$AF:$AF)</f>
        <v>0</v>
      </c>
      <c r="CF42" s="73">
        <f>SUMIF(db!$AH:$AH,$W42&amp;$AA42&amp;CF$4,db!$AF:$AF)</f>
        <v>0</v>
      </c>
      <c r="CG42" s="71">
        <f>SUMIF(db!$AH:$AH,$W42&amp;$AA42&amp;CG$4,db!$AF:$AF)</f>
        <v>0</v>
      </c>
      <c r="CH42" s="73">
        <f>SUMIF(db!$AH:$AH,$W42&amp;$AA42&amp;CH$4,db!$AF:$AF)</f>
        <v>0</v>
      </c>
      <c r="CI42" s="71">
        <f>SUMIF(db!$AH:$AH,$W42&amp;$AA42&amp;CI$4,db!$AF:$AF)</f>
        <v>0</v>
      </c>
      <c r="CJ42" s="73">
        <f>SUMIF(db!$AH:$AH,$W42&amp;$AA42&amp;CJ$4,db!$AF:$AF)</f>
        <v>0</v>
      </c>
      <c r="CK42" s="71">
        <f>SUMIF(db!$AH:$AH,$W42&amp;$AA42&amp;CK$4,db!$AF:$AF)</f>
        <v>0</v>
      </c>
      <c r="CL42" s="73">
        <f>SUMIF(db!$AH:$AH,$W42&amp;$AA42&amp;CL$4,db!$AF:$AF)</f>
        <v>0</v>
      </c>
      <c r="CM42" s="71">
        <f>SUMIF(db!$AH:$AH,$W42&amp;$AA42&amp;CM$4,db!$AF:$AF)</f>
        <v>0</v>
      </c>
      <c r="CN42" s="73">
        <f>SUMIF(db!$AH:$AH,$W42&amp;$AA42&amp;CN$4,db!$AF:$AF)</f>
        <v>0</v>
      </c>
      <c r="CO42" s="71">
        <f>SUMIF(db!$AH:$AH,$W42&amp;$AA42&amp;CO$4,db!$AF:$AF)</f>
        <v>0</v>
      </c>
      <c r="CP42" s="73">
        <f>SUMIF(db!$AH:$AH,$W42&amp;$AA42&amp;CP$4,db!$AF:$AF)</f>
        <v>0</v>
      </c>
      <c r="CQ42" s="71">
        <f>SUMIF(db!$AH:$AH,$W42&amp;$AA42&amp;CQ$4,db!$AF:$AF)</f>
        <v>0</v>
      </c>
      <c r="CR42" s="73">
        <f>SUMIF(db!$AH:$AH,$W42&amp;$AA42&amp;CR$4,db!$AF:$AF)</f>
        <v>0</v>
      </c>
      <c r="CS42" s="71">
        <f>SUMIF(db!$AH:$AH,$W42&amp;$AA42&amp;CS$4,db!$AF:$AF)</f>
        <v>0</v>
      </c>
      <c r="CT42" s="73">
        <f>SUMIF(db!$AH:$AH,$W42&amp;$AA42&amp;CT$4,db!$AF:$AF)</f>
        <v>0</v>
      </c>
      <c r="CU42" s="71">
        <f>SUMIF(db!$AH:$AH,$W42&amp;$AA42&amp;CU$4,db!$AF:$AF)</f>
        <v>0</v>
      </c>
      <c r="CV42" s="73">
        <f>SUMIF(db!$AH:$AH,$W42&amp;$AA42&amp;CV$4,db!$AF:$AF)</f>
        <v>0</v>
      </c>
      <c r="CW42" s="71">
        <f>SUMIF(db!$AH:$AH,$W42&amp;$AA42&amp;CW$4,db!$AF:$AF)</f>
        <v>0</v>
      </c>
      <c r="CX42" s="73">
        <f>SUMIF(db!$AH:$AH,$W42&amp;$AA42&amp;CX$4,db!$AF:$AF)</f>
        <v>0</v>
      </c>
      <c r="CY42" s="71">
        <f>SUMIF(db!$AH:$AH,$W42&amp;$AA42&amp;CY$4,db!$AF:$AF)</f>
        <v>0</v>
      </c>
      <c r="CZ42" s="73">
        <f>SUMIF(db!$AH:$AH,$W42&amp;$AA42&amp;CZ$4,db!$AF:$AF)</f>
        <v>0</v>
      </c>
      <c r="DA42" s="71">
        <f>SUMIF(db!$AH:$AH,$W42&amp;$AA42&amp;DA$4,db!$AF:$AF)</f>
        <v>0</v>
      </c>
      <c r="DB42" s="73">
        <f>SUMIF(db!$AH:$AH,$W42&amp;$AA42&amp;DB$4,db!$AF:$AF)</f>
        <v>0</v>
      </c>
      <c r="DC42" s="71">
        <f>SUMIF(db!$AH:$AH,$W42&amp;$AA42&amp;DC$4,db!$AF:$AF)</f>
        <v>0</v>
      </c>
      <c r="DD42" s="73">
        <f>SUMIF(db!$AH:$AH,$W42&amp;$AA42&amp;DD$4,db!$AF:$AF)</f>
        <v>0</v>
      </c>
      <c r="DE42" s="71">
        <f>SUMIF(db!$AH:$AH,$W42&amp;$AA42&amp;DE$4,db!$AF:$AF)</f>
        <v>0</v>
      </c>
      <c r="DF42" s="73">
        <f>SUMIF(db!$AH:$AH,$W42&amp;$AA42&amp;DF$4,db!$AF:$AF)</f>
        <v>0</v>
      </c>
      <c r="DG42" s="71">
        <f>SUMIF(db!$AH:$AH,$W42&amp;$AA42&amp;DG$4,db!$AF:$AF)</f>
        <v>0</v>
      </c>
      <c r="DH42" s="73">
        <f>SUMIF(db!$AH:$AH,$W42&amp;$AA42&amp;DH$4,db!$AF:$AF)</f>
        <v>0</v>
      </c>
      <c r="DI42" s="71">
        <f>SUMIF(db!$AH:$AH,$W42&amp;$AA42&amp;DI$4,db!$AF:$AF)</f>
        <v>0</v>
      </c>
      <c r="DJ42" s="73">
        <f>SUMIF(db!$AH:$AH,$W42&amp;$AA42&amp;DJ$4,db!$AF:$AF)</f>
        <v>0</v>
      </c>
      <c r="DK42" s="71">
        <f>SUMIF(db!$AH:$AH,$W42&amp;$AA42&amp;DK$4,db!$AF:$AF)</f>
        <v>0</v>
      </c>
      <c r="DL42" s="73">
        <f>SUMIF(db!$AH:$AH,$W42&amp;$AA42&amp;DL$4,db!$AF:$AF)</f>
        <v>0</v>
      </c>
      <c r="DM42" s="71">
        <f>SUMIF(db!$AH:$AH,$W42&amp;$AA42&amp;DM$4,db!$AF:$AF)</f>
        <v>0</v>
      </c>
      <c r="DN42" s="73">
        <f>SUMIF(db!$AH:$AH,$W42&amp;$AA42&amp;DN$4,db!$AF:$AF)</f>
        <v>0</v>
      </c>
      <c r="DO42" s="71">
        <f>SUMIF(db!$AH:$AH,$W42&amp;$AA42&amp;DO$4,db!$AF:$AF)</f>
        <v>0</v>
      </c>
      <c r="DP42" s="73">
        <f>SUMIF(db!$AH:$AH,$W42&amp;$AA42&amp;DP$4,db!$AF:$AF)</f>
        <v>0</v>
      </c>
      <c r="DQ42" s="71">
        <f>SUMIF(db!$AH:$AH,$W42&amp;$AA42&amp;DQ$4,db!$AF:$AF)</f>
        <v>0</v>
      </c>
      <c r="DR42" s="73">
        <f>SUMIF(db!$AH:$AH,$W42&amp;$AA42&amp;DR$4,db!$AF:$AF)</f>
        <v>0</v>
      </c>
      <c r="DS42" s="71">
        <f>SUMIF(db!$AH:$AH,$W42&amp;$AA42&amp;DS$4,db!$AF:$AF)</f>
        <v>0</v>
      </c>
      <c r="DT42" s="73">
        <f>SUMIF(db!$AH:$AH,$W42&amp;$AA42&amp;DT$4,db!$AF:$AF)</f>
        <v>0</v>
      </c>
      <c r="DU42" s="71">
        <f>SUMIF(db!$AH:$AH,$W42&amp;$AA42&amp;DU$4,db!$AF:$AF)</f>
        <v>0</v>
      </c>
      <c r="DV42" s="73">
        <f>SUMIF(db!$AH:$AH,$W42&amp;$AA42&amp;DV$4,db!$AF:$AF)</f>
        <v>0</v>
      </c>
      <c r="DW42" s="71">
        <f>SUMIF(db!$AH:$AH,$W42&amp;$AA42&amp;DW$4,db!$AF:$AF)</f>
        <v>0</v>
      </c>
      <c r="DX42" s="73">
        <f>SUMIF(db!$AH:$AH,$W42&amp;$AA42&amp;DX$4,db!$AF:$AF)</f>
        <v>0</v>
      </c>
      <c r="DY42" s="71">
        <f>SUMIF(db!$AH:$AH,$W42&amp;$AA42&amp;DY$4,db!$AF:$AF)</f>
        <v>0</v>
      </c>
      <c r="DZ42" s="73">
        <f>SUMIF(db!$AH:$AH,$W42&amp;$AA42&amp;DZ$4,db!$AF:$AF)</f>
        <v>0</v>
      </c>
      <c r="EA42" s="71">
        <f>SUMIF(db!$AH:$AH,$W42&amp;$AA42&amp;EA$4,db!$AF:$AF)</f>
        <v>0</v>
      </c>
      <c r="EB42" s="73">
        <f>SUMIF(db!$AH:$AH,$W42&amp;$AA42&amp;EB$4,db!$AF:$AF)</f>
        <v>0</v>
      </c>
      <c r="EC42" s="71">
        <f>SUMIF(db!$AH:$AH,$W42&amp;$AA42&amp;EC$4,db!$AF:$AF)</f>
        <v>0</v>
      </c>
      <c r="ED42" s="73">
        <f>SUMIF(db!$AH:$AH,$W42&amp;$AA42&amp;ED$4,db!$AF:$AF)</f>
        <v>0</v>
      </c>
      <c r="EE42" s="71">
        <f>SUMIF(db!$AH:$AH,$W42&amp;$AA42&amp;EE$4,db!$AF:$AF)</f>
        <v>0</v>
      </c>
      <c r="EF42" s="73">
        <f>SUMIF(db!$AH:$AH,$W42&amp;$AA42&amp;EF$4,db!$AF:$AF)</f>
        <v>0</v>
      </c>
      <c r="EG42" s="71">
        <f>SUMIF(db!$AH:$AH,$W42&amp;$AA42&amp;EG$4,db!$AF:$AF)</f>
        <v>0</v>
      </c>
      <c r="EH42" s="73">
        <f>SUMIF(db!$AH:$AH,$W42&amp;$AA42&amp;EH$4,db!$AF:$AF)</f>
        <v>0</v>
      </c>
      <c r="EI42" s="71">
        <f>SUMIF(db!$AH:$AH,$W42&amp;$AA42&amp;EI$4,db!$AF:$AF)</f>
        <v>0</v>
      </c>
      <c r="EJ42" s="73">
        <f>SUMIF(db!$AH:$AH,$W42&amp;$AA42&amp;EJ$4,db!$AF:$AF)</f>
        <v>0</v>
      </c>
      <c r="EK42" s="71">
        <f>SUMIF(db!$AH:$AH,$W42&amp;$AA42&amp;EK$4,db!$AF:$AF)</f>
        <v>0</v>
      </c>
      <c r="EL42" s="73">
        <f>SUMIF(db!$AH:$AH,$W42&amp;$AA42&amp;EL$4,db!$AF:$AF)</f>
        <v>0</v>
      </c>
      <c r="EM42" s="71">
        <f>SUMIF(db!$AH:$AH,$W42&amp;$AA42&amp;EM$4,db!$AF:$AF)</f>
        <v>0</v>
      </c>
      <c r="EN42" s="73">
        <f>SUMIF(db!$AH:$AH,$W42&amp;$AA42&amp;EN$4,db!$AF:$AF)</f>
        <v>0</v>
      </c>
      <c r="EO42" s="71">
        <f>SUMIF(db!$AH:$AH,$W42&amp;$AA42&amp;EO$4,db!$AF:$AF)</f>
        <v>0</v>
      </c>
      <c r="EP42" s="73">
        <f>SUMIF(db!$AH:$AH,$W42&amp;$AA42&amp;EP$4,db!$AF:$AF)</f>
        <v>0</v>
      </c>
      <c r="EQ42" s="71">
        <f>SUMIF(db!$AH:$AH,$W42&amp;$AA42&amp;EQ$4,db!$AF:$AF)</f>
        <v>0</v>
      </c>
      <c r="ER42" s="73">
        <f>SUMIF(db!$AH:$AH,$W42&amp;$AA42&amp;ER$4,db!$AF:$AF)</f>
        <v>0</v>
      </c>
      <c r="ES42" s="71">
        <f>SUMIF(db!$AH:$AH,$W42&amp;$AA42&amp;ES$4,db!$AF:$AF)</f>
        <v>0</v>
      </c>
      <c r="ET42" s="73">
        <f>SUMIF(db!$AH:$AH,$W42&amp;$AA42&amp;ET$4,db!$AF:$AF)</f>
        <v>0</v>
      </c>
      <c r="EU42" s="71">
        <f>SUMIF(db!$AH:$AH,$W42&amp;$AA42&amp;EU$4,db!$AF:$AF)</f>
        <v>0</v>
      </c>
      <c r="EV42" s="73">
        <f>SUMIF(db!$AH:$AH,$W42&amp;$AA42&amp;EV$4,db!$AF:$AF)</f>
        <v>0</v>
      </c>
      <c r="EW42" s="71">
        <f>SUMIF(db!$AH:$AH,$W42&amp;$AA42&amp;EW$4,db!$AF:$AF)</f>
        <v>0</v>
      </c>
      <c r="EX42" s="73">
        <f>SUMIF(db!$AH:$AH,$W42&amp;$AA42&amp;EX$4,db!$AF:$AF)</f>
        <v>0</v>
      </c>
      <c r="EY42" s="71">
        <f>SUMIF(db!$AH:$AH,$W42&amp;$AA42&amp;EY$4,db!$AF:$AF)</f>
        <v>0</v>
      </c>
      <c r="EZ42" s="73">
        <f>SUMIF(db!$AH:$AH,$W42&amp;$AA42&amp;EZ$4,db!$AF:$AF)</f>
        <v>0</v>
      </c>
      <c r="FA42" s="71">
        <f>SUMIF(db!$AH:$AH,$W42&amp;$AA42&amp;FA$4,db!$AF:$AF)</f>
        <v>0</v>
      </c>
      <c r="FB42" s="73">
        <f>SUMIF(db!$AH:$AH,$W42&amp;$AA42&amp;FB$4,db!$AF:$AF)</f>
        <v>0</v>
      </c>
      <c r="FC42" s="71">
        <f>SUMIF(db!$AH:$AH,$W42&amp;$AA42&amp;FC$4,db!$AF:$AF)</f>
        <v>0</v>
      </c>
      <c r="FD42" s="73">
        <f>SUMIF(db!$AH:$AH,$W42&amp;$AA42&amp;FD$4,db!$AF:$AF)</f>
        <v>0</v>
      </c>
      <c r="FE42" s="71">
        <f>SUMIF(db!$AH:$AH,$W42&amp;$AA42&amp;FE$4,db!$AF:$AF)</f>
        <v>0</v>
      </c>
      <c r="FF42" s="73">
        <f>SUMIF(db!$AH:$AH,$W42&amp;$AA42&amp;FF$4,db!$AF:$AF)</f>
        <v>0</v>
      </c>
      <c r="FG42" s="71">
        <f>SUMIF(db!$AH:$AH,$W42&amp;$AA42&amp;FG$4,db!$AF:$AF)</f>
        <v>0</v>
      </c>
      <c r="FH42" s="73">
        <f>SUMIF(db!$AH:$AH,$W42&amp;$AA42&amp;FH$4,db!$AF:$AF)</f>
        <v>0</v>
      </c>
    </row>
    <row r="43" spans="18:164" ht="15.75" x14ac:dyDescent="0.25">
      <c r="V43" s="110">
        <f t="shared" ca="1" si="0"/>
        <v>46148</v>
      </c>
      <c r="W43" s="108" t="s">
        <v>116</v>
      </c>
      <c r="AA43" s="93" t="str">
        <f>Data!B24</f>
        <v>Home office</v>
      </c>
      <c r="AB43" s="102"/>
      <c r="AC43" s="104"/>
      <c r="AD43" s="102"/>
      <c r="AE43" s="104"/>
      <c r="AF43" s="69"/>
      <c r="AG43" s="70">
        <f>SUMIF(db!$AH:$AH,$W43&amp;$AA43&amp;AG$4,db!$AF:$AF)</f>
        <v>0</v>
      </c>
      <c r="AH43" s="72">
        <f>SUMIF(db!$AH:$AH,$W43&amp;$AA43&amp;AH$4,db!$AF:$AF)</f>
        <v>0</v>
      </c>
      <c r="AI43" s="70">
        <f>SUMIF(db!$AH:$AH,$W43&amp;$AA43&amp;AI$4,db!$AF:$AF)</f>
        <v>0</v>
      </c>
      <c r="AJ43" s="72">
        <f>SUMIF(db!$AH:$AH,$W43&amp;$AA43&amp;AJ$4,db!$AF:$AF)</f>
        <v>0</v>
      </c>
      <c r="AK43" s="70">
        <f>SUMIF(db!$AH:$AH,$W43&amp;$AA43&amp;AK$4,db!$AF:$AF)</f>
        <v>0</v>
      </c>
      <c r="AL43" s="72">
        <f>SUMIF(db!$AH:$AH,$W43&amp;$AA43&amp;AL$4,db!$AF:$AF)</f>
        <v>0</v>
      </c>
      <c r="AM43" s="70">
        <f>SUMIF(db!$AH:$AH,$W43&amp;$AA43&amp;AM$4,db!$AF:$AF)</f>
        <v>0</v>
      </c>
      <c r="AN43" s="72">
        <f>SUMIF(db!$AH:$AH,$W43&amp;$AA43&amp;AN$4,db!$AF:$AF)</f>
        <v>0</v>
      </c>
      <c r="AO43" s="70">
        <f>SUMIF(db!$AH:$AH,$W43&amp;$AA43&amp;AO$4,db!$AF:$AF)</f>
        <v>0</v>
      </c>
      <c r="AP43" s="72">
        <f>SUMIF(db!$AH:$AH,$W43&amp;$AA43&amp;AP$4,db!$AF:$AF)</f>
        <v>0</v>
      </c>
      <c r="AQ43" s="70">
        <f>SUMIF(db!$AH:$AH,$W43&amp;$AA43&amp;AQ$4,db!$AF:$AF)</f>
        <v>0</v>
      </c>
      <c r="AR43" s="72">
        <f>SUMIF(db!$AH:$AH,$W43&amp;$AA43&amp;AR$4,db!$AF:$AF)</f>
        <v>0</v>
      </c>
      <c r="AS43" s="70">
        <f>SUMIF(db!$AH:$AH,$W43&amp;$AA43&amp;AS$4,db!$AF:$AF)</f>
        <v>0</v>
      </c>
      <c r="AT43" s="72">
        <f>SUMIF(db!$AH:$AH,$W43&amp;$AA43&amp;AT$4,db!$AF:$AF)</f>
        <v>0</v>
      </c>
      <c r="AU43" s="70">
        <f>SUMIF(db!$AH:$AH,$W43&amp;$AA43&amp;AU$4,db!$AF:$AF)</f>
        <v>0</v>
      </c>
      <c r="AV43" s="72">
        <f>SUMIF(db!$AH:$AH,$W43&amp;$AA43&amp;AV$4,db!$AF:$AF)</f>
        <v>0</v>
      </c>
      <c r="AW43" s="70">
        <f>SUMIF(db!$AH:$AH,$W43&amp;$AA43&amp;AW$4,db!$AF:$AF)</f>
        <v>0</v>
      </c>
      <c r="AX43" s="72">
        <f>SUMIF(db!$AH:$AH,$W43&amp;$AA43&amp;AX$4,db!$AF:$AF)</f>
        <v>0</v>
      </c>
      <c r="AY43" s="70">
        <f>SUMIF(db!$AH:$AH,$W43&amp;$AA43&amp;AY$4,db!$AF:$AF)</f>
        <v>0</v>
      </c>
      <c r="AZ43" s="72">
        <f>SUMIF(db!$AH:$AH,$W43&amp;$AA43&amp;AZ$4,db!$AF:$AF)</f>
        <v>0</v>
      </c>
      <c r="BA43" s="70">
        <f>SUMIF(db!$AH:$AH,$W43&amp;$AA43&amp;BA$4,db!$AF:$AF)</f>
        <v>0</v>
      </c>
      <c r="BB43" s="72">
        <f>SUMIF(db!$AH:$AH,$W43&amp;$AA43&amp;BB$4,db!$AF:$AF)</f>
        <v>0</v>
      </c>
      <c r="BC43" s="70">
        <f>SUMIF(db!$AH:$AH,$W43&amp;$AA43&amp;BC$4,db!$AF:$AF)</f>
        <v>0</v>
      </c>
      <c r="BD43" s="72">
        <f>SUMIF(db!$AH:$AH,$W43&amp;$AA43&amp;BD$4,db!$AF:$AF)</f>
        <v>0</v>
      </c>
      <c r="BE43" s="70">
        <f>SUMIF(db!$AH:$AH,$W43&amp;$AA43&amp;BE$4,db!$AF:$AF)</f>
        <v>0</v>
      </c>
      <c r="BF43" s="72">
        <f>SUMIF(db!$AH:$AH,$W43&amp;$AA43&amp;BF$4,db!$AF:$AF)</f>
        <v>0</v>
      </c>
      <c r="BG43" s="70">
        <f>SUMIF(db!$AH:$AH,$W43&amp;$AA43&amp;BG$4,db!$AF:$AF)</f>
        <v>0</v>
      </c>
      <c r="BH43" s="72">
        <f>SUMIF(db!$AH:$AH,$W43&amp;$AA43&amp;BH$4,db!$AF:$AF)</f>
        <v>0</v>
      </c>
      <c r="BI43" s="70">
        <f>SUMIF(db!$AH:$AH,$W43&amp;$AA43&amp;BI$4,db!$AF:$AF)</f>
        <v>0</v>
      </c>
      <c r="BJ43" s="72">
        <f>SUMIF(db!$AH:$AH,$W43&amp;$AA43&amp;BJ$4,db!$AF:$AF)</f>
        <v>0</v>
      </c>
      <c r="BK43" s="70">
        <f>SUMIF(db!$AH:$AH,$W43&amp;$AA43&amp;BK$4,db!$AF:$AF)</f>
        <v>0</v>
      </c>
      <c r="BL43" s="72">
        <f>SUMIF(db!$AH:$AH,$W43&amp;$AA43&amp;BL$4,db!$AF:$AF)</f>
        <v>0</v>
      </c>
      <c r="BM43" s="70">
        <f>SUMIF(db!$AH:$AH,$W43&amp;$AA43&amp;BM$4,db!$AF:$AF)</f>
        <v>0</v>
      </c>
      <c r="BN43" s="72">
        <f>SUMIF(db!$AH:$AH,$W43&amp;$AA43&amp;BN$4,db!$AF:$AF)</f>
        <v>0</v>
      </c>
      <c r="BO43" s="70">
        <f>SUMIF(db!$AH:$AH,$W43&amp;$AA43&amp;BO$4,db!$AF:$AF)</f>
        <v>0</v>
      </c>
      <c r="BP43" s="72">
        <f>SUMIF(db!$AH:$AH,$W43&amp;$AA43&amp;BP$4,db!$AF:$AF)</f>
        <v>0</v>
      </c>
      <c r="BQ43" s="70">
        <f>SUMIF(db!$AH:$AH,$W43&amp;$AA43&amp;BQ$4,db!$AF:$AF)</f>
        <v>0</v>
      </c>
      <c r="BR43" s="72">
        <f>SUMIF(db!$AH:$AH,$W43&amp;$AA43&amp;BR$4,db!$AF:$AF)</f>
        <v>0</v>
      </c>
      <c r="BS43" s="70">
        <f>SUMIF(db!$AH:$AH,$W43&amp;$AA43&amp;BS$4,db!$AF:$AF)</f>
        <v>0</v>
      </c>
      <c r="BT43" s="72">
        <f>SUMIF(db!$AH:$AH,$W43&amp;$AA43&amp;BT$4,db!$AF:$AF)</f>
        <v>0</v>
      </c>
      <c r="BU43" s="70">
        <f>SUMIF(db!$AH:$AH,$W43&amp;$AA43&amp;BU$4,db!$AF:$AF)</f>
        <v>0</v>
      </c>
      <c r="BV43" s="72">
        <f>SUMIF(db!$AH:$AH,$W43&amp;$AA43&amp;BV$4,db!$AF:$AF)</f>
        <v>0</v>
      </c>
      <c r="BW43" s="70">
        <f>SUMIF(db!$AH:$AH,$W43&amp;$AA43&amp;BW$4,db!$AF:$AF)</f>
        <v>0</v>
      </c>
      <c r="BX43" s="72">
        <f>SUMIF(db!$AH:$AH,$W43&amp;$AA43&amp;BX$4,db!$AF:$AF)</f>
        <v>0</v>
      </c>
      <c r="BY43" s="70">
        <f>SUMIF(db!$AH:$AH,$W43&amp;$AA43&amp;BY$4,db!$AF:$AF)</f>
        <v>0</v>
      </c>
      <c r="BZ43" s="72">
        <f>SUMIF(db!$AH:$AH,$W43&amp;$AA43&amp;BZ$4,db!$AF:$AF)</f>
        <v>0</v>
      </c>
      <c r="CA43" s="70">
        <f>SUMIF(db!$AH:$AH,$W43&amp;$AA43&amp;CA$4,db!$AF:$AF)</f>
        <v>0</v>
      </c>
      <c r="CB43" s="72">
        <f>SUMIF(db!$AH:$AH,$W43&amp;$AA43&amp;CB$4,db!$AF:$AF)</f>
        <v>0</v>
      </c>
      <c r="CC43" s="70">
        <f>SUMIF(db!$AH:$AH,$W43&amp;$AA43&amp;CC$4,db!$AF:$AF)</f>
        <v>0</v>
      </c>
      <c r="CD43" s="72">
        <f>SUMIF(db!$AH:$AH,$W43&amp;$AA43&amp;CD$4,db!$AF:$AF)</f>
        <v>0</v>
      </c>
      <c r="CE43" s="70">
        <f>SUMIF(db!$AH:$AH,$W43&amp;$AA43&amp;CE$4,db!$AF:$AF)</f>
        <v>0</v>
      </c>
      <c r="CF43" s="72">
        <f>SUMIF(db!$AH:$AH,$W43&amp;$AA43&amp;CF$4,db!$AF:$AF)</f>
        <v>0</v>
      </c>
      <c r="CG43" s="70">
        <f>SUMIF(db!$AH:$AH,$W43&amp;$AA43&amp;CG$4,db!$AF:$AF)</f>
        <v>0</v>
      </c>
      <c r="CH43" s="72">
        <f>SUMIF(db!$AH:$AH,$W43&amp;$AA43&amp;CH$4,db!$AF:$AF)</f>
        <v>0</v>
      </c>
      <c r="CI43" s="70">
        <f>SUMIF(db!$AH:$AH,$W43&amp;$AA43&amp;CI$4,db!$AF:$AF)</f>
        <v>0</v>
      </c>
      <c r="CJ43" s="72">
        <f>SUMIF(db!$AH:$AH,$W43&amp;$AA43&amp;CJ$4,db!$AF:$AF)</f>
        <v>0</v>
      </c>
      <c r="CK43" s="70">
        <f>SUMIF(db!$AH:$AH,$W43&amp;$AA43&amp;CK$4,db!$AF:$AF)</f>
        <v>0</v>
      </c>
      <c r="CL43" s="72">
        <f>SUMIF(db!$AH:$AH,$W43&amp;$AA43&amp;CL$4,db!$AF:$AF)</f>
        <v>0</v>
      </c>
      <c r="CM43" s="70">
        <f>SUMIF(db!$AH:$AH,$W43&amp;$AA43&amp;CM$4,db!$AF:$AF)</f>
        <v>0</v>
      </c>
      <c r="CN43" s="72">
        <f>SUMIF(db!$AH:$AH,$W43&amp;$AA43&amp;CN$4,db!$AF:$AF)</f>
        <v>0</v>
      </c>
      <c r="CO43" s="70">
        <f>SUMIF(db!$AH:$AH,$W43&amp;$AA43&amp;CO$4,db!$AF:$AF)</f>
        <v>0</v>
      </c>
      <c r="CP43" s="72">
        <f>SUMIF(db!$AH:$AH,$W43&amp;$AA43&amp;CP$4,db!$AF:$AF)</f>
        <v>0</v>
      </c>
      <c r="CQ43" s="70">
        <f>SUMIF(db!$AH:$AH,$W43&amp;$AA43&amp;CQ$4,db!$AF:$AF)</f>
        <v>0</v>
      </c>
      <c r="CR43" s="72">
        <f>SUMIF(db!$AH:$AH,$W43&amp;$AA43&amp;CR$4,db!$AF:$AF)</f>
        <v>0</v>
      </c>
      <c r="CS43" s="70">
        <f>SUMIF(db!$AH:$AH,$W43&amp;$AA43&amp;CS$4,db!$AF:$AF)</f>
        <v>0</v>
      </c>
      <c r="CT43" s="72">
        <f>SUMIF(db!$AH:$AH,$W43&amp;$AA43&amp;CT$4,db!$AF:$AF)</f>
        <v>0</v>
      </c>
      <c r="CU43" s="70">
        <f>SUMIF(db!$AH:$AH,$W43&amp;$AA43&amp;CU$4,db!$AF:$AF)</f>
        <v>0</v>
      </c>
      <c r="CV43" s="72">
        <f>SUMIF(db!$AH:$AH,$W43&amp;$AA43&amp;CV$4,db!$AF:$AF)</f>
        <v>0</v>
      </c>
      <c r="CW43" s="70">
        <f>SUMIF(db!$AH:$AH,$W43&amp;$AA43&amp;CW$4,db!$AF:$AF)</f>
        <v>0</v>
      </c>
      <c r="CX43" s="72">
        <f>SUMIF(db!$AH:$AH,$W43&amp;$AA43&amp;CX$4,db!$AF:$AF)</f>
        <v>0</v>
      </c>
      <c r="CY43" s="70">
        <f>SUMIF(db!$AH:$AH,$W43&amp;$AA43&amp;CY$4,db!$AF:$AF)</f>
        <v>0</v>
      </c>
      <c r="CZ43" s="72">
        <f>SUMIF(db!$AH:$AH,$W43&amp;$AA43&amp;CZ$4,db!$AF:$AF)</f>
        <v>0</v>
      </c>
      <c r="DA43" s="70">
        <f>SUMIF(db!$AH:$AH,$W43&amp;$AA43&amp;DA$4,db!$AF:$AF)</f>
        <v>0</v>
      </c>
      <c r="DB43" s="72">
        <f>SUMIF(db!$AH:$AH,$W43&amp;$AA43&amp;DB$4,db!$AF:$AF)</f>
        <v>0</v>
      </c>
      <c r="DC43" s="70">
        <f>SUMIF(db!$AH:$AH,$W43&amp;$AA43&amp;DC$4,db!$AF:$AF)</f>
        <v>0</v>
      </c>
      <c r="DD43" s="72">
        <f>SUMIF(db!$AH:$AH,$W43&amp;$AA43&amp;DD$4,db!$AF:$AF)</f>
        <v>0</v>
      </c>
      <c r="DE43" s="70">
        <f>SUMIF(db!$AH:$AH,$W43&amp;$AA43&amp;DE$4,db!$AF:$AF)</f>
        <v>0</v>
      </c>
      <c r="DF43" s="72">
        <f>SUMIF(db!$AH:$AH,$W43&amp;$AA43&amp;DF$4,db!$AF:$AF)</f>
        <v>0</v>
      </c>
      <c r="DG43" s="70">
        <f>SUMIF(db!$AH:$AH,$W43&amp;$AA43&amp;DG$4,db!$AF:$AF)</f>
        <v>0</v>
      </c>
      <c r="DH43" s="72">
        <f>SUMIF(db!$AH:$AH,$W43&amp;$AA43&amp;DH$4,db!$AF:$AF)</f>
        <v>0</v>
      </c>
      <c r="DI43" s="70">
        <f>SUMIF(db!$AH:$AH,$W43&amp;$AA43&amp;DI$4,db!$AF:$AF)</f>
        <v>0</v>
      </c>
      <c r="DJ43" s="72">
        <f>SUMIF(db!$AH:$AH,$W43&amp;$AA43&amp;DJ$4,db!$AF:$AF)</f>
        <v>0</v>
      </c>
      <c r="DK43" s="70">
        <f>SUMIF(db!$AH:$AH,$W43&amp;$AA43&amp;DK$4,db!$AF:$AF)</f>
        <v>0</v>
      </c>
      <c r="DL43" s="72">
        <f>SUMIF(db!$AH:$AH,$W43&amp;$AA43&amp;DL$4,db!$AF:$AF)</f>
        <v>0</v>
      </c>
      <c r="DM43" s="70">
        <f>SUMIF(db!$AH:$AH,$W43&amp;$AA43&amp;DM$4,db!$AF:$AF)</f>
        <v>0</v>
      </c>
      <c r="DN43" s="72">
        <f>SUMIF(db!$AH:$AH,$W43&amp;$AA43&amp;DN$4,db!$AF:$AF)</f>
        <v>0</v>
      </c>
      <c r="DO43" s="70">
        <f>SUMIF(db!$AH:$AH,$W43&amp;$AA43&amp;DO$4,db!$AF:$AF)</f>
        <v>0</v>
      </c>
      <c r="DP43" s="72">
        <f>SUMIF(db!$AH:$AH,$W43&amp;$AA43&amp;DP$4,db!$AF:$AF)</f>
        <v>0</v>
      </c>
      <c r="DQ43" s="70">
        <f>SUMIF(db!$AH:$AH,$W43&amp;$AA43&amp;DQ$4,db!$AF:$AF)</f>
        <v>0</v>
      </c>
      <c r="DR43" s="72">
        <f>SUMIF(db!$AH:$AH,$W43&amp;$AA43&amp;DR$4,db!$AF:$AF)</f>
        <v>0</v>
      </c>
      <c r="DS43" s="70">
        <f>SUMIF(db!$AH:$AH,$W43&amp;$AA43&amp;DS$4,db!$AF:$AF)</f>
        <v>0</v>
      </c>
      <c r="DT43" s="72">
        <f>SUMIF(db!$AH:$AH,$W43&amp;$AA43&amp;DT$4,db!$AF:$AF)</f>
        <v>0</v>
      </c>
      <c r="DU43" s="70">
        <f>SUMIF(db!$AH:$AH,$W43&amp;$AA43&amp;DU$4,db!$AF:$AF)</f>
        <v>0</v>
      </c>
      <c r="DV43" s="72">
        <f>SUMIF(db!$AH:$AH,$W43&amp;$AA43&amp;DV$4,db!$AF:$AF)</f>
        <v>0</v>
      </c>
      <c r="DW43" s="70">
        <f>SUMIF(db!$AH:$AH,$W43&amp;$AA43&amp;DW$4,db!$AF:$AF)</f>
        <v>0</v>
      </c>
      <c r="DX43" s="72">
        <f>SUMIF(db!$AH:$AH,$W43&amp;$AA43&amp;DX$4,db!$AF:$AF)</f>
        <v>0</v>
      </c>
      <c r="DY43" s="70">
        <f>SUMIF(db!$AH:$AH,$W43&amp;$AA43&amp;DY$4,db!$AF:$AF)</f>
        <v>0</v>
      </c>
      <c r="DZ43" s="72">
        <f>SUMIF(db!$AH:$AH,$W43&amp;$AA43&amp;DZ$4,db!$AF:$AF)</f>
        <v>0</v>
      </c>
      <c r="EA43" s="70">
        <f>SUMIF(db!$AH:$AH,$W43&amp;$AA43&amp;EA$4,db!$AF:$AF)</f>
        <v>0</v>
      </c>
      <c r="EB43" s="72">
        <f>SUMIF(db!$AH:$AH,$W43&amp;$AA43&amp;EB$4,db!$AF:$AF)</f>
        <v>0</v>
      </c>
      <c r="EC43" s="70">
        <f>SUMIF(db!$AH:$AH,$W43&amp;$AA43&amp;EC$4,db!$AF:$AF)</f>
        <v>0</v>
      </c>
      <c r="ED43" s="72">
        <f>SUMIF(db!$AH:$AH,$W43&amp;$AA43&amp;ED$4,db!$AF:$AF)</f>
        <v>0</v>
      </c>
      <c r="EE43" s="70">
        <f>SUMIF(db!$AH:$AH,$W43&amp;$AA43&amp;EE$4,db!$AF:$AF)</f>
        <v>0</v>
      </c>
      <c r="EF43" s="72">
        <f>SUMIF(db!$AH:$AH,$W43&amp;$AA43&amp;EF$4,db!$AF:$AF)</f>
        <v>0</v>
      </c>
      <c r="EG43" s="70">
        <f>SUMIF(db!$AH:$AH,$W43&amp;$AA43&amp;EG$4,db!$AF:$AF)</f>
        <v>0</v>
      </c>
      <c r="EH43" s="72">
        <f>SUMIF(db!$AH:$AH,$W43&amp;$AA43&amp;EH$4,db!$AF:$AF)</f>
        <v>0</v>
      </c>
      <c r="EI43" s="70">
        <f>SUMIF(db!$AH:$AH,$W43&amp;$AA43&amp;EI$4,db!$AF:$AF)</f>
        <v>0</v>
      </c>
      <c r="EJ43" s="72">
        <f>SUMIF(db!$AH:$AH,$W43&amp;$AA43&amp;EJ$4,db!$AF:$AF)</f>
        <v>0</v>
      </c>
      <c r="EK43" s="70">
        <f>SUMIF(db!$AH:$AH,$W43&amp;$AA43&amp;EK$4,db!$AF:$AF)</f>
        <v>0</v>
      </c>
      <c r="EL43" s="72">
        <f>SUMIF(db!$AH:$AH,$W43&amp;$AA43&amp;EL$4,db!$AF:$AF)</f>
        <v>0</v>
      </c>
      <c r="EM43" s="70">
        <f>SUMIF(db!$AH:$AH,$W43&amp;$AA43&amp;EM$4,db!$AF:$AF)</f>
        <v>0</v>
      </c>
      <c r="EN43" s="72">
        <f>SUMIF(db!$AH:$AH,$W43&amp;$AA43&amp;EN$4,db!$AF:$AF)</f>
        <v>0</v>
      </c>
      <c r="EO43" s="70">
        <f>SUMIF(db!$AH:$AH,$W43&amp;$AA43&amp;EO$4,db!$AF:$AF)</f>
        <v>0</v>
      </c>
      <c r="EP43" s="72">
        <f>SUMIF(db!$AH:$AH,$W43&amp;$AA43&amp;EP$4,db!$AF:$AF)</f>
        <v>0</v>
      </c>
      <c r="EQ43" s="70">
        <f>SUMIF(db!$AH:$AH,$W43&amp;$AA43&amp;EQ$4,db!$AF:$AF)</f>
        <v>0</v>
      </c>
      <c r="ER43" s="72">
        <f>SUMIF(db!$AH:$AH,$W43&amp;$AA43&amp;ER$4,db!$AF:$AF)</f>
        <v>0</v>
      </c>
      <c r="ES43" s="70">
        <f>SUMIF(db!$AH:$AH,$W43&amp;$AA43&amp;ES$4,db!$AF:$AF)</f>
        <v>0</v>
      </c>
      <c r="ET43" s="72">
        <f>SUMIF(db!$AH:$AH,$W43&amp;$AA43&amp;ET$4,db!$AF:$AF)</f>
        <v>0</v>
      </c>
      <c r="EU43" s="70">
        <f>SUMIF(db!$AH:$AH,$W43&amp;$AA43&amp;EU$4,db!$AF:$AF)</f>
        <v>0</v>
      </c>
      <c r="EV43" s="72">
        <f>SUMIF(db!$AH:$AH,$W43&amp;$AA43&amp;EV$4,db!$AF:$AF)</f>
        <v>0</v>
      </c>
      <c r="EW43" s="70">
        <f>SUMIF(db!$AH:$AH,$W43&amp;$AA43&amp;EW$4,db!$AF:$AF)</f>
        <v>0</v>
      </c>
      <c r="EX43" s="72">
        <f>SUMIF(db!$AH:$AH,$W43&amp;$AA43&amp;EX$4,db!$AF:$AF)</f>
        <v>0</v>
      </c>
      <c r="EY43" s="70">
        <f>SUMIF(db!$AH:$AH,$W43&amp;$AA43&amp;EY$4,db!$AF:$AF)</f>
        <v>0</v>
      </c>
      <c r="EZ43" s="72">
        <f>SUMIF(db!$AH:$AH,$W43&amp;$AA43&amp;EZ$4,db!$AF:$AF)</f>
        <v>0</v>
      </c>
      <c r="FA43" s="70">
        <f>SUMIF(db!$AH:$AH,$W43&amp;$AA43&amp;FA$4,db!$AF:$AF)</f>
        <v>0</v>
      </c>
      <c r="FB43" s="72">
        <f>SUMIF(db!$AH:$AH,$W43&amp;$AA43&amp;FB$4,db!$AF:$AF)</f>
        <v>0</v>
      </c>
      <c r="FC43" s="70">
        <f>SUMIF(db!$AH:$AH,$W43&amp;$AA43&amp;FC$4,db!$AF:$AF)</f>
        <v>0</v>
      </c>
      <c r="FD43" s="72">
        <f>SUMIF(db!$AH:$AH,$W43&amp;$AA43&amp;FD$4,db!$AF:$AF)</f>
        <v>0</v>
      </c>
      <c r="FE43" s="70">
        <f>SUMIF(db!$AH:$AH,$W43&amp;$AA43&amp;FE$4,db!$AF:$AF)</f>
        <v>0</v>
      </c>
      <c r="FF43" s="72">
        <f>SUMIF(db!$AH:$AH,$W43&amp;$AA43&amp;FF$4,db!$AF:$AF)</f>
        <v>0</v>
      </c>
      <c r="FG43" s="70">
        <f>SUMIF(db!$AH:$AH,$W43&amp;$AA43&amp;FG$4,db!$AF:$AF)</f>
        <v>0</v>
      </c>
      <c r="FH43" s="72">
        <f>SUMIF(db!$AH:$AH,$W43&amp;$AA43&amp;FH$4,db!$AF:$AF)</f>
        <v>0</v>
      </c>
    </row>
    <row r="44" spans="18:164" ht="15.75" x14ac:dyDescent="0.25">
      <c r="V44" s="110">
        <f t="shared" ca="1" si="0"/>
        <v>46148</v>
      </c>
      <c r="W44" s="108" t="s">
        <v>116</v>
      </c>
      <c r="AA44" s="93" t="str">
        <f>Data!B25</f>
        <v>Arkansas Unemployment</v>
      </c>
      <c r="AB44" s="105"/>
      <c r="AC44" s="107"/>
      <c r="AD44" s="105"/>
      <c r="AE44" s="107"/>
      <c r="AF44" s="69"/>
      <c r="AG44" s="71">
        <f>SUMIF(db!$AH:$AH,$W44&amp;$AA44&amp;AG$4,db!$AF:$AF)</f>
        <v>0</v>
      </c>
      <c r="AH44" s="73">
        <f>SUMIF(db!$AH:$AH,$W44&amp;$AA44&amp;AH$4,db!$AF:$AF)</f>
        <v>0</v>
      </c>
      <c r="AI44" s="71">
        <f>SUMIF(db!$AH:$AH,$W44&amp;$AA44&amp;AI$4,db!$AF:$AF)</f>
        <v>0</v>
      </c>
      <c r="AJ44" s="73">
        <f>SUMIF(db!$AH:$AH,$W44&amp;$AA44&amp;AJ$4,db!$AF:$AF)</f>
        <v>0</v>
      </c>
      <c r="AK44" s="71">
        <f>SUMIF(db!$AH:$AH,$W44&amp;$AA44&amp;AK$4,db!$AF:$AF)</f>
        <v>0</v>
      </c>
      <c r="AL44" s="73">
        <f>SUMIF(db!$AH:$AH,$W44&amp;$AA44&amp;AL$4,db!$AF:$AF)</f>
        <v>0</v>
      </c>
      <c r="AM44" s="71">
        <f>SUMIF(db!$AH:$AH,$W44&amp;$AA44&amp;AM$4,db!$AF:$AF)</f>
        <v>0</v>
      </c>
      <c r="AN44" s="73">
        <f>SUMIF(db!$AH:$AH,$W44&amp;$AA44&amp;AN$4,db!$AF:$AF)</f>
        <v>0</v>
      </c>
      <c r="AO44" s="71">
        <f>SUMIF(db!$AH:$AH,$W44&amp;$AA44&amp;AO$4,db!$AF:$AF)</f>
        <v>0</v>
      </c>
      <c r="AP44" s="73">
        <f>SUMIF(db!$AH:$AH,$W44&amp;$AA44&amp;AP$4,db!$AF:$AF)</f>
        <v>0</v>
      </c>
      <c r="AQ44" s="71">
        <f>SUMIF(db!$AH:$AH,$W44&amp;$AA44&amp;AQ$4,db!$AF:$AF)</f>
        <v>0</v>
      </c>
      <c r="AR44" s="73">
        <f>SUMIF(db!$AH:$AH,$W44&amp;$AA44&amp;AR$4,db!$AF:$AF)</f>
        <v>0</v>
      </c>
      <c r="AS44" s="71">
        <f>SUMIF(db!$AH:$AH,$W44&amp;$AA44&amp;AS$4,db!$AF:$AF)</f>
        <v>0</v>
      </c>
      <c r="AT44" s="73">
        <f>SUMIF(db!$AH:$AH,$W44&amp;$AA44&amp;AT$4,db!$AF:$AF)</f>
        <v>0</v>
      </c>
      <c r="AU44" s="71">
        <f>SUMIF(db!$AH:$AH,$W44&amp;$AA44&amp;AU$4,db!$AF:$AF)</f>
        <v>0</v>
      </c>
      <c r="AV44" s="73">
        <f>SUMIF(db!$AH:$AH,$W44&amp;$AA44&amp;AV$4,db!$AF:$AF)</f>
        <v>0</v>
      </c>
      <c r="AW44" s="71">
        <f>SUMIF(db!$AH:$AH,$W44&amp;$AA44&amp;AW$4,db!$AF:$AF)</f>
        <v>0</v>
      </c>
      <c r="AX44" s="73">
        <f>SUMIF(db!$AH:$AH,$W44&amp;$AA44&amp;AX$4,db!$AF:$AF)</f>
        <v>0</v>
      </c>
      <c r="AY44" s="71">
        <f>SUMIF(db!$AH:$AH,$W44&amp;$AA44&amp;AY$4,db!$AF:$AF)</f>
        <v>0</v>
      </c>
      <c r="AZ44" s="73">
        <f>SUMIF(db!$AH:$AH,$W44&amp;$AA44&amp;AZ$4,db!$AF:$AF)</f>
        <v>0</v>
      </c>
      <c r="BA44" s="71">
        <f>SUMIF(db!$AH:$AH,$W44&amp;$AA44&amp;BA$4,db!$AF:$AF)</f>
        <v>0</v>
      </c>
      <c r="BB44" s="73">
        <f>SUMIF(db!$AH:$AH,$W44&amp;$AA44&amp;BB$4,db!$AF:$AF)</f>
        <v>0</v>
      </c>
      <c r="BC44" s="71">
        <f>SUMIF(db!$AH:$AH,$W44&amp;$AA44&amp;BC$4,db!$AF:$AF)</f>
        <v>0</v>
      </c>
      <c r="BD44" s="73">
        <f>SUMIF(db!$AH:$AH,$W44&amp;$AA44&amp;BD$4,db!$AF:$AF)</f>
        <v>0</v>
      </c>
      <c r="BE44" s="71">
        <f>SUMIF(db!$AH:$AH,$W44&amp;$AA44&amp;BE$4,db!$AF:$AF)</f>
        <v>0</v>
      </c>
      <c r="BF44" s="73">
        <f>SUMIF(db!$AH:$AH,$W44&amp;$AA44&amp;BF$4,db!$AF:$AF)</f>
        <v>0</v>
      </c>
      <c r="BG44" s="71">
        <f>SUMIF(db!$AH:$AH,$W44&amp;$AA44&amp;BG$4,db!$AF:$AF)</f>
        <v>0</v>
      </c>
      <c r="BH44" s="73">
        <f>SUMIF(db!$AH:$AH,$W44&amp;$AA44&amp;BH$4,db!$AF:$AF)</f>
        <v>0</v>
      </c>
      <c r="BI44" s="71">
        <f>SUMIF(db!$AH:$AH,$W44&amp;$AA44&amp;BI$4,db!$AF:$AF)</f>
        <v>0</v>
      </c>
      <c r="BJ44" s="73">
        <f>SUMIF(db!$AH:$AH,$W44&amp;$AA44&amp;BJ$4,db!$AF:$AF)</f>
        <v>0</v>
      </c>
      <c r="BK44" s="71">
        <f>SUMIF(db!$AH:$AH,$W44&amp;$AA44&amp;BK$4,db!$AF:$AF)</f>
        <v>0</v>
      </c>
      <c r="BL44" s="73">
        <f>SUMIF(db!$AH:$AH,$W44&amp;$AA44&amp;BL$4,db!$AF:$AF)</f>
        <v>0</v>
      </c>
      <c r="BM44" s="71">
        <f>SUMIF(db!$AH:$AH,$W44&amp;$AA44&amp;BM$4,db!$AF:$AF)</f>
        <v>0</v>
      </c>
      <c r="BN44" s="73">
        <f>SUMIF(db!$AH:$AH,$W44&amp;$AA44&amp;BN$4,db!$AF:$AF)</f>
        <v>0</v>
      </c>
      <c r="BO44" s="71">
        <f>SUMIF(db!$AH:$AH,$W44&amp;$AA44&amp;BO$4,db!$AF:$AF)</f>
        <v>0</v>
      </c>
      <c r="BP44" s="73">
        <f>SUMIF(db!$AH:$AH,$W44&amp;$AA44&amp;BP$4,db!$AF:$AF)</f>
        <v>0</v>
      </c>
      <c r="BQ44" s="71">
        <f>SUMIF(db!$AH:$AH,$W44&amp;$AA44&amp;BQ$4,db!$AF:$AF)</f>
        <v>0</v>
      </c>
      <c r="BR44" s="73">
        <f>SUMIF(db!$AH:$AH,$W44&amp;$AA44&amp;BR$4,db!$AF:$AF)</f>
        <v>0</v>
      </c>
      <c r="BS44" s="71">
        <f>SUMIF(db!$AH:$AH,$W44&amp;$AA44&amp;BS$4,db!$AF:$AF)</f>
        <v>0</v>
      </c>
      <c r="BT44" s="73">
        <f>SUMIF(db!$AH:$AH,$W44&amp;$AA44&amp;BT$4,db!$AF:$AF)</f>
        <v>0</v>
      </c>
      <c r="BU44" s="71">
        <f>SUMIF(db!$AH:$AH,$W44&amp;$AA44&amp;BU$4,db!$AF:$AF)</f>
        <v>0</v>
      </c>
      <c r="BV44" s="73">
        <f>SUMIF(db!$AH:$AH,$W44&amp;$AA44&amp;BV$4,db!$AF:$AF)</f>
        <v>0</v>
      </c>
      <c r="BW44" s="71">
        <f>SUMIF(db!$AH:$AH,$W44&amp;$AA44&amp;BW$4,db!$AF:$AF)</f>
        <v>0</v>
      </c>
      <c r="BX44" s="73">
        <f>SUMIF(db!$AH:$AH,$W44&amp;$AA44&amp;BX$4,db!$AF:$AF)</f>
        <v>0</v>
      </c>
      <c r="BY44" s="71">
        <f>SUMIF(db!$AH:$AH,$W44&amp;$AA44&amp;BY$4,db!$AF:$AF)</f>
        <v>0</v>
      </c>
      <c r="BZ44" s="73">
        <f>SUMIF(db!$AH:$AH,$W44&amp;$AA44&amp;BZ$4,db!$AF:$AF)</f>
        <v>0</v>
      </c>
      <c r="CA44" s="71">
        <f>SUMIF(db!$AH:$AH,$W44&amp;$AA44&amp;CA$4,db!$AF:$AF)</f>
        <v>0</v>
      </c>
      <c r="CB44" s="73">
        <f>SUMIF(db!$AH:$AH,$W44&amp;$AA44&amp;CB$4,db!$AF:$AF)</f>
        <v>0</v>
      </c>
      <c r="CC44" s="71">
        <f>SUMIF(db!$AH:$AH,$W44&amp;$AA44&amp;CC$4,db!$AF:$AF)</f>
        <v>0</v>
      </c>
      <c r="CD44" s="73">
        <f>SUMIF(db!$AH:$AH,$W44&amp;$AA44&amp;CD$4,db!$AF:$AF)</f>
        <v>0</v>
      </c>
      <c r="CE44" s="71">
        <f>SUMIF(db!$AH:$AH,$W44&amp;$AA44&amp;CE$4,db!$AF:$AF)</f>
        <v>0</v>
      </c>
      <c r="CF44" s="73">
        <f>SUMIF(db!$AH:$AH,$W44&amp;$AA44&amp;CF$4,db!$AF:$AF)</f>
        <v>0</v>
      </c>
      <c r="CG44" s="71">
        <f>SUMIF(db!$AH:$AH,$W44&amp;$AA44&amp;CG$4,db!$AF:$AF)</f>
        <v>0</v>
      </c>
      <c r="CH44" s="73">
        <f>SUMIF(db!$AH:$AH,$W44&amp;$AA44&amp;CH$4,db!$AF:$AF)</f>
        <v>0</v>
      </c>
      <c r="CI44" s="71">
        <f>SUMIF(db!$AH:$AH,$W44&amp;$AA44&amp;CI$4,db!$AF:$AF)</f>
        <v>0</v>
      </c>
      <c r="CJ44" s="73">
        <f>SUMIF(db!$AH:$AH,$W44&amp;$AA44&amp;CJ$4,db!$AF:$AF)</f>
        <v>0</v>
      </c>
      <c r="CK44" s="71">
        <f>SUMIF(db!$AH:$AH,$W44&amp;$AA44&amp;CK$4,db!$AF:$AF)</f>
        <v>0</v>
      </c>
      <c r="CL44" s="73">
        <f>SUMIF(db!$AH:$AH,$W44&amp;$AA44&amp;CL$4,db!$AF:$AF)</f>
        <v>0</v>
      </c>
      <c r="CM44" s="71">
        <f>SUMIF(db!$AH:$AH,$W44&amp;$AA44&amp;CM$4,db!$AF:$AF)</f>
        <v>0</v>
      </c>
      <c r="CN44" s="73">
        <f>SUMIF(db!$AH:$AH,$W44&amp;$AA44&amp;CN$4,db!$AF:$AF)</f>
        <v>0</v>
      </c>
      <c r="CO44" s="71">
        <f>SUMIF(db!$AH:$AH,$W44&amp;$AA44&amp;CO$4,db!$AF:$AF)</f>
        <v>0</v>
      </c>
      <c r="CP44" s="73">
        <f>SUMIF(db!$AH:$AH,$W44&amp;$AA44&amp;CP$4,db!$AF:$AF)</f>
        <v>0</v>
      </c>
      <c r="CQ44" s="71">
        <f>SUMIF(db!$AH:$AH,$W44&amp;$AA44&amp;CQ$4,db!$AF:$AF)</f>
        <v>0</v>
      </c>
      <c r="CR44" s="73">
        <f>SUMIF(db!$AH:$AH,$W44&amp;$AA44&amp;CR$4,db!$AF:$AF)</f>
        <v>0</v>
      </c>
      <c r="CS44" s="71">
        <f>SUMIF(db!$AH:$AH,$W44&amp;$AA44&amp;CS$4,db!$AF:$AF)</f>
        <v>0</v>
      </c>
      <c r="CT44" s="73">
        <f>SUMIF(db!$AH:$AH,$W44&amp;$AA44&amp;CT$4,db!$AF:$AF)</f>
        <v>0</v>
      </c>
      <c r="CU44" s="71">
        <f>SUMIF(db!$AH:$AH,$W44&amp;$AA44&amp;CU$4,db!$AF:$AF)</f>
        <v>0</v>
      </c>
      <c r="CV44" s="73">
        <f>SUMIF(db!$AH:$AH,$W44&amp;$AA44&amp;CV$4,db!$AF:$AF)</f>
        <v>0</v>
      </c>
      <c r="CW44" s="71">
        <f>SUMIF(db!$AH:$AH,$W44&amp;$AA44&amp;CW$4,db!$AF:$AF)</f>
        <v>0</v>
      </c>
      <c r="CX44" s="73">
        <f>SUMIF(db!$AH:$AH,$W44&amp;$AA44&amp;CX$4,db!$AF:$AF)</f>
        <v>0</v>
      </c>
      <c r="CY44" s="71">
        <f>SUMIF(db!$AH:$AH,$W44&amp;$AA44&amp;CY$4,db!$AF:$AF)</f>
        <v>0</v>
      </c>
      <c r="CZ44" s="73">
        <f>SUMIF(db!$AH:$AH,$W44&amp;$AA44&amp;CZ$4,db!$AF:$AF)</f>
        <v>0</v>
      </c>
      <c r="DA44" s="71">
        <f>SUMIF(db!$AH:$AH,$W44&amp;$AA44&amp;DA$4,db!$AF:$AF)</f>
        <v>0</v>
      </c>
      <c r="DB44" s="73">
        <f>SUMIF(db!$AH:$AH,$W44&amp;$AA44&amp;DB$4,db!$AF:$AF)</f>
        <v>0</v>
      </c>
      <c r="DC44" s="71">
        <f>SUMIF(db!$AH:$AH,$W44&amp;$AA44&amp;DC$4,db!$AF:$AF)</f>
        <v>0</v>
      </c>
      <c r="DD44" s="73">
        <f>SUMIF(db!$AH:$AH,$W44&amp;$AA44&amp;DD$4,db!$AF:$AF)</f>
        <v>0</v>
      </c>
      <c r="DE44" s="71">
        <f>SUMIF(db!$AH:$AH,$W44&amp;$AA44&amp;DE$4,db!$AF:$AF)</f>
        <v>0</v>
      </c>
      <c r="DF44" s="73">
        <f>SUMIF(db!$AH:$AH,$W44&amp;$AA44&amp;DF$4,db!$AF:$AF)</f>
        <v>0</v>
      </c>
      <c r="DG44" s="71">
        <f>SUMIF(db!$AH:$AH,$W44&amp;$AA44&amp;DG$4,db!$AF:$AF)</f>
        <v>0</v>
      </c>
      <c r="DH44" s="73">
        <f>SUMIF(db!$AH:$AH,$W44&amp;$AA44&amp;DH$4,db!$AF:$AF)</f>
        <v>0</v>
      </c>
      <c r="DI44" s="71">
        <f>SUMIF(db!$AH:$AH,$W44&amp;$AA44&amp;DI$4,db!$AF:$AF)</f>
        <v>0</v>
      </c>
      <c r="DJ44" s="73">
        <f>SUMIF(db!$AH:$AH,$W44&amp;$AA44&amp;DJ$4,db!$AF:$AF)</f>
        <v>0</v>
      </c>
      <c r="DK44" s="71">
        <f>SUMIF(db!$AH:$AH,$W44&amp;$AA44&amp;DK$4,db!$AF:$AF)</f>
        <v>0</v>
      </c>
      <c r="DL44" s="73">
        <f>SUMIF(db!$AH:$AH,$W44&amp;$AA44&amp;DL$4,db!$AF:$AF)</f>
        <v>0</v>
      </c>
      <c r="DM44" s="71">
        <f>SUMIF(db!$AH:$AH,$W44&amp;$AA44&amp;DM$4,db!$AF:$AF)</f>
        <v>0</v>
      </c>
      <c r="DN44" s="73">
        <f>SUMIF(db!$AH:$AH,$W44&amp;$AA44&amp;DN$4,db!$AF:$AF)</f>
        <v>0</v>
      </c>
      <c r="DO44" s="71">
        <f>SUMIF(db!$AH:$AH,$W44&amp;$AA44&amp;DO$4,db!$AF:$AF)</f>
        <v>0</v>
      </c>
      <c r="DP44" s="73">
        <f>SUMIF(db!$AH:$AH,$W44&amp;$AA44&amp;DP$4,db!$AF:$AF)</f>
        <v>0</v>
      </c>
      <c r="DQ44" s="71">
        <f>SUMIF(db!$AH:$AH,$W44&amp;$AA44&amp;DQ$4,db!$AF:$AF)</f>
        <v>0</v>
      </c>
      <c r="DR44" s="73">
        <f>SUMIF(db!$AH:$AH,$W44&amp;$AA44&amp;DR$4,db!$AF:$AF)</f>
        <v>0</v>
      </c>
      <c r="DS44" s="71">
        <f>SUMIF(db!$AH:$AH,$W44&amp;$AA44&amp;DS$4,db!$AF:$AF)</f>
        <v>0</v>
      </c>
      <c r="DT44" s="73">
        <f>SUMIF(db!$AH:$AH,$W44&amp;$AA44&amp;DT$4,db!$AF:$AF)</f>
        <v>0</v>
      </c>
      <c r="DU44" s="71">
        <f>SUMIF(db!$AH:$AH,$W44&amp;$AA44&amp;DU$4,db!$AF:$AF)</f>
        <v>0</v>
      </c>
      <c r="DV44" s="73">
        <f>SUMIF(db!$AH:$AH,$W44&amp;$AA44&amp;DV$4,db!$AF:$AF)</f>
        <v>0</v>
      </c>
      <c r="DW44" s="71">
        <f>SUMIF(db!$AH:$AH,$W44&amp;$AA44&amp;DW$4,db!$AF:$AF)</f>
        <v>0</v>
      </c>
      <c r="DX44" s="73">
        <f>SUMIF(db!$AH:$AH,$W44&amp;$AA44&amp;DX$4,db!$AF:$AF)</f>
        <v>0</v>
      </c>
      <c r="DY44" s="71">
        <f>SUMIF(db!$AH:$AH,$W44&amp;$AA44&amp;DY$4,db!$AF:$AF)</f>
        <v>0</v>
      </c>
      <c r="DZ44" s="73">
        <f>SUMIF(db!$AH:$AH,$W44&amp;$AA44&amp;DZ$4,db!$AF:$AF)</f>
        <v>0</v>
      </c>
      <c r="EA44" s="71">
        <f>SUMIF(db!$AH:$AH,$W44&amp;$AA44&amp;EA$4,db!$AF:$AF)</f>
        <v>0</v>
      </c>
      <c r="EB44" s="73">
        <f>SUMIF(db!$AH:$AH,$W44&amp;$AA44&amp;EB$4,db!$AF:$AF)</f>
        <v>0</v>
      </c>
      <c r="EC44" s="71">
        <f>SUMIF(db!$AH:$AH,$W44&amp;$AA44&amp;EC$4,db!$AF:$AF)</f>
        <v>0</v>
      </c>
      <c r="ED44" s="73">
        <f>SUMIF(db!$AH:$AH,$W44&amp;$AA44&amp;ED$4,db!$AF:$AF)</f>
        <v>0</v>
      </c>
      <c r="EE44" s="71">
        <f>SUMIF(db!$AH:$AH,$W44&amp;$AA44&amp;EE$4,db!$AF:$AF)</f>
        <v>0</v>
      </c>
      <c r="EF44" s="73">
        <f>SUMIF(db!$AH:$AH,$W44&amp;$AA44&amp;EF$4,db!$AF:$AF)</f>
        <v>0</v>
      </c>
      <c r="EG44" s="71">
        <f>SUMIF(db!$AH:$AH,$W44&amp;$AA44&amp;EG$4,db!$AF:$AF)</f>
        <v>0</v>
      </c>
      <c r="EH44" s="73">
        <f>SUMIF(db!$AH:$AH,$W44&amp;$AA44&amp;EH$4,db!$AF:$AF)</f>
        <v>0</v>
      </c>
      <c r="EI44" s="71">
        <f>SUMIF(db!$AH:$AH,$W44&amp;$AA44&amp;EI$4,db!$AF:$AF)</f>
        <v>0</v>
      </c>
      <c r="EJ44" s="73">
        <f>SUMIF(db!$AH:$AH,$W44&amp;$AA44&amp;EJ$4,db!$AF:$AF)</f>
        <v>0</v>
      </c>
      <c r="EK44" s="71">
        <f>SUMIF(db!$AH:$AH,$W44&amp;$AA44&amp;EK$4,db!$AF:$AF)</f>
        <v>0</v>
      </c>
      <c r="EL44" s="73">
        <f>SUMIF(db!$AH:$AH,$W44&amp;$AA44&amp;EL$4,db!$AF:$AF)</f>
        <v>0</v>
      </c>
      <c r="EM44" s="71">
        <f>SUMIF(db!$AH:$AH,$W44&amp;$AA44&amp;EM$4,db!$AF:$AF)</f>
        <v>0</v>
      </c>
      <c r="EN44" s="73">
        <f>SUMIF(db!$AH:$AH,$W44&amp;$AA44&amp;EN$4,db!$AF:$AF)</f>
        <v>0</v>
      </c>
      <c r="EO44" s="71">
        <f>SUMIF(db!$AH:$AH,$W44&amp;$AA44&amp;EO$4,db!$AF:$AF)</f>
        <v>0</v>
      </c>
      <c r="EP44" s="73">
        <f>SUMIF(db!$AH:$AH,$W44&amp;$AA44&amp;EP$4,db!$AF:$AF)</f>
        <v>0</v>
      </c>
      <c r="EQ44" s="71">
        <f>SUMIF(db!$AH:$AH,$W44&amp;$AA44&amp;EQ$4,db!$AF:$AF)</f>
        <v>0</v>
      </c>
      <c r="ER44" s="73">
        <f>SUMIF(db!$AH:$AH,$W44&amp;$AA44&amp;ER$4,db!$AF:$AF)</f>
        <v>0</v>
      </c>
      <c r="ES44" s="71">
        <f>SUMIF(db!$AH:$AH,$W44&amp;$AA44&amp;ES$4,db!$AF:$AF)</f>
        <v>0</v>
      </c>
      <c r="ET44" s="73">
        <f>SUMIF(db!$AH:$AH,$W44&amp;$AA44&amp;ET$4,db!$AF:$AF)</f>
        <v>0</v>
      </c>
      <c r="EU44" s="71">
        <f>SUMIF(db!$AH:$AH,$W44&amp;$AA44&amp;EU$4,db!$AF:$AF)</f>
        <v>0</v>
      </c>
      <c r="EV44" s="73">
        <f>SUMIF(db!$AH:$AH,$W44&amp;$AA44&amp;EV$4,db!$AF:$AF)</f>
        <v>0</v>
      </c>
      <c r="EW44" s="71">
        <f>SUMIF(db!$AH:$AH,$W44&amp;$AA44&amp;EW$4,db!$AF:$AF)</f>
        <v>0</v>
      </c>
      <c r="EX44" s="73">
        <f>SUMIF(db!$AH:$AH,$W44&amp;$AA44&amp;EX$4,db!$AF:$AF)</f>
        <v>0</v>
      </c>
      <c r="EY44" s="71">
        <f>SUMIF(db!$AH:$AH,$W44&amp;$AA44&amp;EY$4,db!$AF:$AF)</f>
        <v>0</v>
      </c>
      <c r="EZ44" s="73">
        <f>SUMIF(db!$AH:$AH,$W44&amp;$AA44&amp;EZ$4,db!$AF:$AF)</f>
        <v>0</v>
      </c>
      <c r="FA44" s="71">
        <f>SUMIF(db!$AH:$AH,$W44&amp;$AA44&amp;FA$4,db!$AF:$AF)</f>
        <v>0</v>
      </c>
      <c r="FB44" s="73">
        <f>SUMIF(db!$AH:$AH,$W44&amp;$AA44&amp;FB$4,db!$AF:$AF)</f>
        <v>0</v>
      </c>
      <c r="FC44" s="71">
        <f>SUMIF(db!$AH:$AH,$W44&amp;$AA44&amp;FC$4,db!$AF:$AF)</f>
        <v>0</v>
      </c>
      <c r="FD44" s="73">
        <f>SUMIF(db!$AH:$AH,$W44&amp;$AA44&amp;FD$4,db!$AF:$AF)</f>
        <v>0</v>
      </c>
      <c r="FE44" s="71">
        <f>SUMIF(db!$AH:$AH,$W44&amp;$AA44&amp;FE$4,db!$AF:$AF)</f>
        <v>0</v>
      </c>
      <c r="FF44" s="73">
        <f>SUMIF(db!$AH:$AH,$W44&amp;$AA44&amp;FF$4,db!$AF:$AF)</f>
        <v>0</v>
      </c>
      <c r="FG44" s="71">
        <f>SUMIF(db!$AH:$AH,$W44&amp;$AA44&amp;FG$4,db!$AF:$AF)</f>
        <v>0</v>
      </c>
      <c r="FH44" s="73">
        <f>SUMIF(db!$AH:$AH,$W44&amp;$AA44&amp;FH$4,db!$AF:$AF)</f>
        <v>0</v>
      </c>
    </row>
    <row r="45" spans="18:164" ht="15.75" x14ac:dyDescent="0.25">
      <c r="V45" s="110">
        <f t="shared" ca="1" si="0"/>
        <v>46148</v>
      </c>
      <c r="W45" s="108" t="s">
        <v>116</v>
      </c>
      <c r="AA45" s="93" t="str">
        <f>Data!B26</f>
        <v>Federal Unemployment</v>
      </c>
      <c r="AB45" s="102"/>
      <c r="AC45" s="104"/>
      <c r="AD45" s="102"/>
      <c r="AE45" s="104"/>
      <c r="AF45" s="69"/>
      <c r="AG45" s="70">
        <f>SUMIF(db!$AH:$AH,$W45&amp;$AA45&amp;AG$4,db!$AF:$AF)</f>
        <v>0</v>
      </c>
      <c r="AH45" s="72">
        <f>SUMIF(db!$AH:$AH,$W45&amp;$AA45&amp;AH$4,db!$AF:$AF)</f>
        <v>0</v>
      </c>
      <c r="AI45" s="70">
        <f>SUMIF(db!$AH:$AH,$W45&amp;$AA45&amp;AI$4,db!$AF:$AF)</f>
        <v>0</v>
      </c>
      <c r="AJ45" s="72">
        <f>SUMIF(db!$AH:$AH,$W45&amp;$AA45&amp;AJ$4,db!$AF:$AF)</f>
        <v>0</v>
      </c>
      <c r="AK45" s="70">
        <f>SUMIF(db!$AH:$AH,$W45&amp;$AA45&amp;AK$4,db!$AF:$AF)</f>
        <v>0</v>
      </c>
      <c r="AL45" s="72">
        <f>SUMIF(db!$AH:$AH,$W45&amp;$AA45&amp;AL$4,db!$AF:$AF)</f>
        <v>0</v>
      </c>
      <c r="AM45" s="70">
        <f>SUMIF(db!$AH:$AH,$W45&amp;$AA45&amp;AM$4,db!$AF:$AF)</f>
        <v>0</v>
      </c>
      <c r="AN45" s="72">
        <f>SUMIF(db!$AH:$AH,$W45&amp;$AA45&amp;AN$4,db!$AF:$AF)</f>
        <v>0</v>
      </c>
      <c r="AO45" s="70">
        <f>SUMIF(db!$AH:$AH,$W45&amp;$AA45&amp;AO$4,db!$AF:$AF)</f>
        <v>0</v>
      </c>
      <c r="AP45" s="72">
        <f>SUMIF(db!$AH:$AH,$W45&amp;$AA45&amp;AP$4,db!$AF:$AF)</f>
        <v>0</v>
      </c>
      <c r="AQ45" s="70">
        <f>SUMIF(db!$AH:$AH,$W45&amp;$AA45&amp;AQ$4,db!$AF:$AF)</f>
        <v>0</v>
      </c>
      <c r="AR45" s="72">
        <f>SUMIF(db!$AH:$AH,$W45&amp;$AA45&amp;AR$4,db!$AF:$AF)</f>
        <v>0</v>
      </c>
      <c r="AS45" s="70">
        <f>SUMIF(db!$AH:$AH,$W45&amp;$AA45&amp;AS$4,db!$AF:$AF)</f>
        <v>0</v>
      </c>
      <c r="AT45" s="72">
        <f>SUMIF(db!$AH:$AH,$W45&amp;$AA45&amp;AT$4,db!$AF:$AF)</f>
        <v>0</v>
      </c>
      <c r="AU45" s="70">
        <f>SUMIF(db!$AH:$AH,$W45&amp;$AA45&amp;AU$4,db!$AF:$AF)</f>
        <v>0</v>
      </c>
      <c r="AV45" s="72">
        <f>SUMIF(db!$AH:$AH,$W45&amp;$AA45&amp;AV$4,db!$AF:$AF)</f>
        <v>0</v>
      </c>
      <c r="AW45" s="70">
        <f>SUMIF(db!$AH:$AH,$W45&amp;$AA45&amp;AW$4,db!$AF:$AF)</f>
        <v>0</v>
      </c>
      <c r="AX45" s="72">
        <f>SUMIF(db!$AH:$AH,$W45&amp;$AA45&amp;AX$4,db!$AF:$AF)</f>
        <v>0</v>
      </c>
      <c r="AY45" s="70">
        <f>SUMIF(db!$AH:$AH,$W45&amp;$AA45&amp;AY$4,db!$AF:$AF)</f>
        <v>0</v>
      </c>
      <c r="AZ45" s="72">
        <f>SUMIF(db!$AH:$AH,$W45&amp;$AA45&amp;AZ$4,db!$AF:$AF)</f>
        <v>0</v>
      </c>
      <c r="BA45" s="70">
        <f>SUMIF(db!$AH:$AH,$W45&amp;$AA45&amp;BA$4,db!$AF:$AF)</f>
        <v>0</v>
      </c>
      <c r="BB45" s="72">
        <f>SUMIF(db!$AH:$AH,$W45&amp;$AA45&amp;BB$4,db!$AF:$AF)</f>
        <v>0</v>
      </c>
      <c r="BC45" s="70">
        <f>SUMIF(db!$AH:$AH,$W45&amp;$AA45&amp;BC$4,db!$AF:$AF)</f>
        <v>0</v>
      </c>
      <c r="BD45" s="72">
        <f>SUMIF(db!$AH:$AH,$W45&amp;$AA45&amp;BD$4,db!$AF:$AF)</f>
        <v>0</v>
      </c>
      <c r="BE45" s="70">
        <f>SUMIF(db!$AH:$AH,$W45&amp;$AA45&amp;BE$4,db!$AF:$AF)</f>
        <v>0</v>
      </c>
      <c r="BF45" s="72">
        <f>SUMIF(db!$AH:$AH,$W45&amp;$AA45&amp;BF$4,db!$AF:$AF)</f>
        <v>0</v>
      </c>
      <c r="BG45" s="70">
        <f>SUMIF(db!$AH:$AH,$W45&amp;$AA45&amp;BG$4,db!$AF:$AF)</f>
        <v>0</v>
      </c>
      <c r="BH45" s="72">
        <f>SUMIF(db!$AH:$AH,$W45&amp;$AA45&amp;BH$4,db!$AF:$AF)</f>
        <v>0</v>
      </c>
      <c r="BI45" s="70">
        <f>SUMIF(db!$AH:$AH,$W45&amp;$AA45&amp;BI$4,db!$AF:$AF)</f>
        <v>0</v>
      </c>
      <c r="BJ45" s="72">
        <f>SUMIF(db!$AH:$AH,$W45&amp;$AA45&amp;BJ$4,db!$AF:$AF)</f>
        <v>0</v>
      </c>
      <c r="BK45" s="70">
        <f>SUMIF(db!$AH:$AH,$W45&amp;$AA45&amp;BK$4,db!$AF:$AF)</f>
        <v>0</v>
      </c>
      <c r="BL45" s="72">
        <f>SUMIF(db!$AH:$AH,$W45&amp;$AA45&amp;BL$4,db!$AF:$AF)</f>
        <v>0</v>
      </c>
      <c r="BM45" s="70">
        <f>SUMIF(db!$AH:$AH,$W45&amp;$AA45&amp;BM$4,db!$AF:$AF)</f>
        <v>0</v>
      </c>
      <c r="BN45" s="72">
        <f>SUMIF(db!$AH:$AH,$W45&amp;$AA45&amp;BN$4,db!$AF:$AF)</f>
        <v>0</v>
      </c>
      <c r="BO45" s="70">
        <f>SUMIF(db!$AH:$AH,$W45&amp;$AA45&amp;BO$4,db!$AF:$AF)</f>
        <v>0</v>
      </c>
      <c r="BP45" s="72">
        <f>SUMIF(db!$AH:$AH,$W45&amp;$AA45&amp;BP$4,db!$AF:$AF)</f>
        <v>0</v>
      </c>
      <c r="BQ45" s="70">
        <f>SUMIF(db!$AH:$AH,$W45&amp;$AA45&amp;BQ$4,db!$AF:$AF)</f>
        <v>0</v>
      </c>
      <c r="BR45" s="72">
        <f>SUMIF(db!$AH:$AH,$W45&amp;$AA45&amp;BR$4,db!$AF:$AF)</f>
        <v>0</v>
      </c>
      <c r="BS45" s="70">
        <f>SUMIF(db!$AH:$AH,$W45&amp;$AA45&amp;BS$4,db!$AF:$AF)</f>
        <v>0</v>
      </c>
      <c r="BT45" s="72">
        <f>SUMIF(db!$AH:$AH,$W45&amp;$AA45&amp;BT$4,db!$AF:$AF)</f>
        <v>0</v>
      </c>
      <c r="BU45" s="70">
        <f>SUMIF(db!$AH:$AH,$W45&amp;$AA45&amp;BU$4,db!$AF:$AF)</f>
        <v>0</v>
      </c>
      <c r="BV45" s="72">
        <f>SUMIF(db!$AH:$AH,$W45&amp;$AA45&amp;BV$4,db!$AF:$AF)</f>
        <v>0</v>
      </c>
      <c r="BW45" s="70">
        <f>SUMIF(db!$AH:$AH,$W45&amp;$AA45&amp;BW$4,db!$AF:$AF)</f>
        <v>0</v>
      </c>
      <c r="BX45" s="72">
        <f>SUMIF(db!$AH:$AH,$W45&amp;$AA45&amp;BX$4,db!$AF:$AF)</f>
        <v>0</v>
      </c>
      <c r="BY45" s="70">
        <f>SUMIF(db!$AH:$AH,$W45&amp;$AA45&amp;BY$4,db!$AF:$AF)</f>
        <v>0</v>
      </c>
      <c r="BZ45" s="72">
        <f>SUMIF(db!$AH:$AH,$W45&amp;$AA45&amp;BZ$4,db!$AF:$AF)</f>
        <v>0</v>
      </c>
      <c r="CA45" s="70">
        <f>SUMIF(db!$AH:$AH,$W45&amp;$AA45&amp;CA$4,db!$AF:$AF)</f>
        <v>0</v>
      </c>
      <c r="CB45" s="72">
        <f>SUMIF(db!$AH:$AH,$W45&amp;$AA45&amp;CB$4,db!$AF:$AF)</f>
        <v>0</v>
      </c>
      <c r="CC45" s="70">
        <f>SUMIF(db!$AH:$AH,$W45&amp;$AA45&amp;CC$4,db!$AF:$AF)</f>
        <v>0</v>
      </c>
      <c r="CD45" s="72">
        <f>SUMIF(db!$AH:$AH,$W45&amp;$AA45&amp;CD$4,db!$AF:$AF)</f>
        <v>0</v>
      </c>
      <c r="CE45" s="70">
        <f>SUMIF(db!$AH:$AH,$W45&amp;$AA45&amp;CE$4,db!$AF:$AF)</f>
        <v>0</v>
      </c>
      <c r="CF45" s="72">
        <f>SUMIF(db!$AH:$AH,$W45&amp;$AA45&amp;CF$4,db!$AF:$AF)</f>
        <v>0</v>
      </c>
      <c r="CG45" s="70">
        <f>SUMIF(db!$AH:$AH,$W45&amp;$AA45&amp;CG$4,db!$AF:$AF)</f>
        <v>0</v>
      </c>
      <c r="CH45" s="72">
        <f>SUMIF(db!$AH:$AH,$W45&amp;$AA45&amp;CH$4,db!$AF:$AF)</f>
        <v>0</v>
      </c>
      <c r="CI45" s="70">
        <f>SUMIF(db!$AH:$AH,$W45&amp;$AA45&amp;CI$4,db!$AF:$AF)</f>
        <v>0</v>
      </c>
      <c r="CJ45" s="72">
        <f>SUMIF(db!$AH:$AH,$W45&amp;$AA45&amp;CJ$4,db!$AF:$AF)</f>
        <v>0</v>
      </c>
      <c r="CK45" s="70">
        <f>SUMIF(db!$AH:$AH,$W45&amp;$AA45&amp;CK$4,db!$AF:$AF)</f>
        <v>0</v>
      </c>
      <c r="CL45" s="72">
        <f>SUMIF(db!$AH:$AH,$W45&amp;$AA45&amp;CL$4,db!$AF:$AF)</f>
        <v>0</v>
      </c>
      <c r="CM45" s="70">
        <f>SUMIF(db!$AH:$AH,$W45&amp;$AA45&amp;CM$4,db!$AF:$AF)</f>
        <v>0</v>
      </c>
      <c r="CN45" s="72">
        <f>SUMIF(db!$AH:$AH,$W45&amp;$AA45&amp;CN$4,db!$AF:$AF)</f>
        <v>0</v>
      </c>
      <c r="CO45" s="70">
        <f>SUMIF(db!$AH:$AH,$W45&amp;$AA45&amp;CO$4,db!$AF:$AF)</f>
        <v>0</v>
      </c>
      <c r="CP45" s="72">
        <f>SUMIF(db!$AH:$AH,$W45&amp;$AA45&amp;CP$4,db!$AF:$AF)</f>
        <v>0</v>
      </c>
      <c r="CQ45" s="70">
        <f>SUMIF(db!$AH:$AH,$W45&amp;$AA45&amp;CQ$4,db!$AF:$AF)</f>
        <v>0</v>
      </c>
      <c r="CR45" s="72">
        <f>SUMIF(db!$AH:$AH,$W45&amp;$AA45&amp;CR$4,db!$AF:$AF)</f>
        <v>0</v>
      </c>
      <c r="CS45" s="70">
        <f>SUMIF(db!$AH:$AH,$W45&amp;$AA45&amp;CS$4,db!$AF:$AF)</f>
        <v>0</v>
      </c>
      <c r="CT45" s="72">
        <f>SUMIF(db!$AH:$AH,$W45&amp;$AA45&amp;CT$4,db!$AF:$AF)</f>
        <v>0</v>
      </c>
      <c r="CU45" s="70">
        <f>SUMIF(db!$AH:$AH,$W45&amp;$AA45&amp;CU$4,db!$AF:$AF)</f>
        <v>0</v>
      </c>
      <c r="CV45" s="72">
        <f>SUMIF(db!$AH:$AH,$W45&amp;$AA45&amp;CV$4,db!$AF:$AF)</f>
        <v>0</v>
      </c>
      <c r="CW45" s="70">
        <f>SUMIF(db!$AH:$AH,$W45&amp;$AA45&amp;CW$4,db!$AF:$AF)</f>
        <v>0</v>
      </c>
      <c r="CX45" s="72">
        <f>SUMIF(db!$AH:$AH,$W45&amp;$AA45&amp;CX$4,db!$AF:$AF)</f>
        <v>0</v>
      </c>
      <c r="CY45" s="70">
        <f>SUMIF(db!$AH:$AH,$W45&amp;$AA45&amp;CY$4,db!$AF:$AF)</f>
        <v>0</v>
      </c>
      <c r="CZ45" s="72">
        <f>SUMIF(db!$AH:$AH,$W45&amp;$AA45&amp;CZ$4,db!$AF:$AF)</f>
        <v>0</v>
      </c>
      <c r="DA45" s="70">
        <f>SUMIF(db!$AH:$AH,$W45&amp;$AA45&amp;DA$4,db!$AF:$AF)</f>
        <v>0</v>
      </c>
      <c r="DB45" s="72">
        <f>SUMIF(db!$AH:$AH,$W45&amp;$AA45&amp;DB$4,db!$AF:$AF)</f>
        <v>0</v>
      </c>
      <c r="DC45" s="70">
        <f>SUMIF(db!$AH:$AH,$W45&amp;$AA45&amp;DC$4,db!$AF:$AF)</f>
        <v>0</v>
      </c>
      <c r="DD45" s="72">
        <f>SUMIF(db!$AH:$AH,$W45&amp;$AA45&amp;DD$4,db!$AF:$AF)</f>
        <v>0</v>
      </c>
      <c r="DE45" s="70">
        <f>SUMIF(db!$AH:$AH,$W45&amp;$AA45&amp;DE$4,db!$AF:$AF)</f>
        <v>0</v>
      </c>
      <c r="DF45" s="72">
        <f>SUMIF(db!$AH:$AH,$W45&amp;$AA45&amp;DF$4,db!$AF:$AF)</f>
        <v>0</v>
      </c>
      <c r="DG45" s="70">
        <f>SUMIF(db!$AH:$AH,$W45&amp;$AA45&amp;DG$4,db!$AF:$AF)</f>
        <v>0</v>
      </c>
      <c r="DH45" s="72">
        <f>SUMIF(db!$AH:$AH,$W45&amp;$AA45&amp;DH$4,db!$AF:$AF)</f>
        <v>0</v>
      </c>
      <c r="DI45" s="70">
        <f>SUMIF(db!$AH:$AH,$W45&amp;$AA45&amp;DI$4,db!$AF:$AF)</f>
        <v>0</v>
      </c>
      <c r="DJ45" s="72">
        <f>SUMIF(db!$AH:$AH,$W45&amp;$AA45&amp;DJ$4,db!$AF:$AF)</f>
        <v>0</v>
      </c>
      <c r="DK45" s="70">
        <f>SUMIF(db!$AH:$AH,$W45&amp;$AA45&amp;DK$4,db!$AF:$AF)</f>
        <v>0</v>
      </c>
      <c r="DL45" s="72">
        <f>SUMIF(db!$AH:$AH,$W45&amp;$AA45&amp;DL$4,db!$AF:$AF)</f>
        <v>0</v>
      </c>
      <c r="DM45" s="70">
        <f>SUMIF(db!$AH:$AH,$W45&amp;$AA45&amp;DM$4,db!$AF:$AF)</f>
        <v>0</v>
      </c>
      <c r="DN45" s="72">
        <f>SUMIF(db!$AH:$AH,$W45&amp;$AA45&amp;DN$4,db!$AF:$AF)</f>
        <v>0</v>
      </c>
      <c r="DO45" s="70">
        <f>SUMIF(db!$AH:$AH,$W45&amp;$AA45&amp;DO$4,db!$AF:$AF)</f>
        <v>0</v>
      </c>
      <c r="DP45" s="72">
        <f>SUMIF(db!$AH:$AH,$W45&amp;$AA45&amp;DP$4,db!$AF:$AF)</f>
        <v>0</v>
      </c>
      <c r="DQ45" s="70">
        <f>SUMIF(db!$AH:$AH,$W45&amp;$AA45&amp;DQ$4,db!$AF:$AF)</f>
        <v>0</v>
      </c>
      <c r="DR45" s="72">
        <f>SUMIF(db!$AH:$AH,$W45&amp;$AA45&amp;DR$4,db!$AF:$AF)</f>
        <v>0</v>
      </c>
      <c r="DS45" s="70">
        <f>SUMIF(db!$AH:$AH,$W45&amp;$AA45&amp;DS$4,db!$AF:$AF)</f>
        <v>0</v>
      </c>
      <c r="DT45" s="72">
        <f>SUMIF(db!$AH:$AH,$W45&amp;$AA45&amp;DT$4,db!$AF:$AF)</f>
        <v>0</v>
      </c>
      <c r="DU45" s="70">
        <f>SUMIF(db!$AH:$AH,$W45&amp;$AA45&amp;DU$4,db!$AF:$AF)</f>
        <v>0</v>
      </c>
      <c r="DV45" s="72">
        <f>SUMIF(db!$AH:$AH,$W45&amp;$AA45&amp;DV$4,db!$AF:$AF)</f>
        <v>0</v>
      </c>
      <c r="DW45" s="70">
        <f>SUMIF(db!$AH:$AH,$W45&amp;$AA45&amp;DW$4,db!$AF:$AF)</f>
        <v>0</v>
      </c>
      <c r="DX45" s="72">
        <f>SUMIF(db!$AH:$AH,$W45&amp;$AA45&amp;DX$4,db!$AF:$AF)</f>
        <v>0</v>
      </c>
      <c r="DY45" s="70">
        <f>SUMIF(db!$AH:$AH,$W45&amp;$AA45&amp;DY$4,db!$AF:$AF)</f>
        <v>0</v>
      </c>
      <c r="DZ45" s="72">
        <f>SUMIF(db!$AH:$AH,$W45&amp;$AA45&amp;DZ$4,db!$AF:$AF)</f>
        <v>0</v>
      </c>
      <c r="EA45" s="70">
        <f>SUMIF(db!$AH:$AH,$W45&amp;$AA45&amp;EA$4,db!$AF:$AF)</f>
        <v>0</v>
      </c>
      <c r="EB45" s="72">
        <f>SUMIF(db!$AH:$AH,$W45&amp;$AA45&amp;EB$4,db!$AF:$AF)</f>
        <v>0</v>
      </c>
      <c r="EC45" s="70">
        <f>SUMIF(db!$AH:$AH,$W45&amp;$AA45&amp;EC$4,db!$AF:$AF)</f>
        <v>0</v>
      </c>
      <c r="ED45" s="72">
        <f>SUMIF(db!$AH:$AH,$W45&amp;$AA45&amp;ED$4,db!$AF:$AF)</f>
        <v>0</v>
      </c>
      <c r="EE45" s="70">
        <f>SUMIF(db!$AH:$AH,$W45&amp;$AA45&amp;EE$4,db!$AF:$AF)</f>
        <v>0</v>
      </c>
      <c r="EF45" s="72">
        <f>SUMIF(db!$AH:$AH,$W45&amp;$AA45&amp;EF$4,db!$AF:$AF)</f>
        <v>0</v>
      </c>
      <c r="EG45" s="70">
        <f>SUMIF(db!$AH:$AH,$W45&amp;$AA45&amp;EG$4,db!$AF:$AF)</f>
        <v>0</v>
      </c>
      <c r="EH45" s="72">
        <f>SUMIF(db!$AH:$AH,$W45&amp;$AA45&amp;EH$4,db!$AF:$AF)</f>
        <v>0</v>
      </c>
      <c r="EI45" s="70">
        <f>SUMIF(db!$AH:$AH,$W45&amp;$AA45&amp;EI$4,db!$AF:$AF)</f>
        <v>0</v>
      </c>
      <c r="EJ45" s="72">
        <f>SUMIF(db!$AH:$AH,$W45&amp;$AA45&amp;EJ$4,db!$AF:$AF)</f>
        <v>0</v>
      </c>
      <c r="EK45" s="70">
        <f>SUMIF(db!$AH:$AH,$W45&amp;$AA45&amp;EK$4,db!$AF:$AF)</f>
        <v>0</v>
      </c>
      <c r="EL45" s="72">
        <f>SUMIF(db!$AH:$AH,$W45&amp;$AA45&amp;EL$4,db!$AF:$AF)</f>
        <v>0</v>
      </c>
      <c r="EM45" s="70">
        <f>SUMIF(db!$AH:$AH,$W45&amp;$AA45&amp;EM$4,db!$AF:$AF)</f>
        <v>0</v>
      </c>
      <c r="EN45" s="72">
        <f>SUMIF(db!$AH:$AH,$W45&amp;$AA45&amp;EN$4,db!$AF:$AF)</f>
        <v>0</v>
      </c>
      <c r="EO45" s="70">
        <f>SUMIF(db!$AH:$AH,$W45&amp;$AA45&amp;EO$4,db!$AF:$AF)</f>
        <v>0</v>
      </c>
      <c r="EP45" s="72">
        <f>SUMIF(db!$AH:$AH,$W45&amp;$AA45&amp;EP$4,db!$AF:$AF)</f>
        <v>0</v>
      </c>
      <c r="EQ45" s="70">
        <f>SUMIF(db!$AH:$AH,$W45&amp;$AA45&amp;EQ$4,db!$AF:$AF)</f>
        <v>0</v>
      </c>
      <c r="ER45" s="72">
        <f>SUMIF(db!$AH:$AH,$W45&amp;$AA45&amp;ER$4,db!$AF:$AF)</f>
        <v>0</v>
      </c>
      <c r="ES45" s="70">
        <f>SUMIF(db!$AH:$AH,$W45&amp;$AA45&amp;ES$4,db!$AF:$AF)</f>
        <v>0</v>
      </c>
      <c r="ET45" s="72">
        <f>SUMIF(db!$AH:$AH,$W45&amp;$AA45&amp;ET$4,db!$AF:$AF)</f>
        <v>0</v>
      </c>
      <c r="EU45" s="70">
        <f>SUMIF(db!$AH:$AH,$W45&amp;$AA45&amp;EU$4,db!$AF:$AF)</f>
        <v>0</v>
      </c>
      <c r="EV45" s="72">
        <f>SUMIF(db!$AH:$AH,$W45&amp;$AA45&amp;EV$4,db!$AF:$AF)</f>
        <v>0</v>
      </c>
      <c r="EW45" s="70">
        <f>SUMIF(db!$AH:$AH,$W45&amp;$AA45&amp;EW$4,db!$AF:$AF)</f>
        <v>0</v>
      </c>
      <c r="EX45" s="72">
        <f>SUMIF(db!$AH:$AH,$W45&amp;$AA45&amp;EX$4,db!$AF:$AF)</f>
        <v>0</v>
      </c>
      <c r="EY45" s="70">
        <f>SUMIF(db!$AH:$AH,$W45&amp;$AA45&amp;EY$4,db!$AF:$AF)</f>
        <v>0</v>
      </c>
      <c r="EZ45" s="72">
        <f>SUMIF(db!$AH:$AH,$W45&amp;$AA45&amp;EZ$4,db!$AF:$AF)</f>
        <v>0</v>
      </c>
      <c r="FA45" s="70">
        <f>SUMIF(db!$AH:$AH,$W45&amp;$AA45&amp;FA$4,db!$AF:$AF)</f>
        <v>0</v>
      </c>
      <c r="FB45" s="72">
        <f>SUMIF(db!$AH:$AH,$W45&amp;$AA45&amp;FB$4,db!$AF:$AF)</f>
        <v>0</v>
      </c>
      <c r="FC45" s="70">
        <f>SUMIF(db!$AH:$AH,$W45&amp;$AA45&amp;FC$4,db!$AF:$AF)</f>
        <v>0</v>
      </c>
      <c r="FD45" s="72">
        <f>SUMIF(db!$AH:$AH,$W45&amp;$AA45&amp;FD$4,db!$AF:$AF)</f>
        <v>0</v>
      </c>
      <c r="FE45" s="70">
        <f>SUMIF(db!$AH:$AH,$W45&amp;$AA45&amp;FE$4,db!$AF:$AF)</f>
        <v>0</v>
      </c>
      <c r="FF45" s="72">
        <f>SUMIF(db!$AH:$AH,$W45&amp;$AA45&amp;FF$4,db!$AF:$AF)</f>
        <v>0</v>
      </c>
      <c r="FG45" s="70">
        <f>SUMIF(db!$AH:$AH,$W45&amp;$AA45&amp;FG$4,db!$AF:$AF)</f>
        <v>0</v>
      </c>
      <c r="FH45" s="72">
        <f>SUMIF(db!$AH:$AH,$W45&amp;$AA45&amp;FH$4,db!$AF:$AF)</f>
        <v>0</v>
      </c>
    </row>
    <row r="46" spans="18:164" s="17" customFormat="1" ht="15.75" hidden="1" outlineLevel="1" x14ac:dyDescent="0.25">
      <c r="V46" s="110">
        <f t="shared" ca="1" si="0"/>
        <v>46148</v>
      </c>
      <c r="W46" s="108" t="s">
        <v>116</v>
      </c>
      <c r="X46" s="114"/>
      <c r="AA46" s="93">
        <f>Data!B27</f>
        <v>0</v>
      </c>
      <c r="AB46" s="105"/>
      <c r="AC46" s="107"/>
      <c r="AD46" s="105"/>
      <c r="AE46" s="107"/>
      <c r="AF46" s="69"/>
      <c r="AG46" s="71">
        <f>SUMIF(db!$AH:$AH,$W46&amp;$AA46&amp;AG$4,db!$AF:$AF)</f>
        <v>0</v>
      </c>
      <c r="AH46" s="73">
        <f>SUMIF(db!$AH:$AH,$W46&amp;$AA46&amp;AH$4,db!$AF:$AF)</f>
        <v>0</v>
      </c>
      <c r="AI46" s="71">
        <f>SUMIF(db!$AH:$AH,$W46&amp;$AA46&amp;AI$4,db!$AF:$AF)</f>
        <v>0</v>
      </c>
      <c r="AJ46" s="73">
        <f>SUMIF(db!$AH:$AH,$W46&amp;$AA46&amp;AJ$4,db!$AF:$AF)</f>
        <v>0</v>
      </c>
      <c r="AK46" s="71">
        <f>SUMIF(db!$AH:$AH,$W46&amp;$AA46&amp;AK$4,db!$AF:$AF)</f>
        <v>0</v>
      </c>
      <c r="AL46" s="73">
        <f>SUMIF(db!$AH:$AH,$W46&amp;$AA46&amp;AL$4,db!$AF:$AF)</f>
        <v>0</v>
      </c>
      <c r="AM46" s="71">
        <f>SUMIF(db!$AH:$AH,$W46&amp;$AA46&amp;AM$4,db!$AF:$AF)</f>
        <v>0</v>
      </c>
      <c r="AN46" s="73">
        <f>SUMIF(db!$AH:$AH,$W46&amp;$AA46&amp;AN$4,db!$AF:$AF)</f>
        <v>0</v>
      </c>
      <c r="AO46" s="71">
        <f>SUMIF(db!$AH:$AH,$W46&amp;$AA46&amp;AO$4,db!$AF:$AF)</f>
        <v>0</v>
      </c>
      <c r="AP46" s="73">
        <f>SUMIF(db!$AH:$AH,$W46&amp;$AA46&amp;AP$4,db!$AF:$AF)</f>
        <v>0</v>
      </c>
      <c r="AQ46" s="71">
        <f>SUMIF(db!$AH:$AH,$W46&amp;$AA46&amp;AQ$4,db!$AF:$AF)</f>
        <v>0</v>
      </c>
      <c r="AR46" s="73">
        <f>SUMIF(db!$AH:$AH,$W46&amp;$AA46&amp;AR$4,db!$AF:$AF)</f>
        <v>0</v>
      </c>
      <c r="AS46" s="71">
        <f>SUMIF(db!$AH:$AH,$W46&amp;$AA46&amp;AS$4,db!$AF:$AF)</f>
        <v>0</v>
      </c>
      <c r="AT46" s="73">
        <f>SUMIF(db!$AH:$AH,$W46&amp;$AA46&amp;AT$4,db!$AF:$AF)</f>
        <v>0</v>
      </c>
      <c r="AU46" s="71">
        <f>SUMIF(db!$AH:$AH,$W46&amp;$AA46&amp;AU$4,db!$AF:$AF)</f>
        <v>0</v>
      </c>
      <c r="AV46" s="73">
        <f>SUMIF(db!$AH:$AH,$W46&amp;$AA46&amp;AV$4,db!$AF:$AF)</f>
        <v>0</v>
      </c>
      <c r="AW46" s="71">
        <f>SUMIF(db!$AH:$AH,$W46&amp;$AA46&amp;AW$4,db!$AF:$AF)</f>
        <v>0</v>
      </c>
      <c r="AX46" s="73">
        <f>SUMIF(db!$AH:$AH,$W46&amp;$AA46&amp;AX$4,db!$AF:$AF)</f>
        <v>0</v>
      </c>
      <c r="AY46" s="71">
        <f>SUMIF(db!$AH:$AH,$W46&amp;$AA46&amp;AY$4,db!$AF:$AF)</f>
        <v>0</v>
      </c>
      <c r="AZ46" s="73">
        <f>SUMIF(db!$AH:$AH,$W46&amp;$AA46&amp;AZ$4,db!$AF:$AF)</f>
        <v>0</v>
      </c>
      <c r="BA46" s="71">
        <f>SUMIF(db!$AH:$AH,$W46&amp;$AA46&amp;BA$4,db!$AF:$AF)</f>
        <v>0</v>
      </c>
      <c r="BB46" s="73">
        <f>SUMIF(db!$AH:$AH,$W46&amp;$AA46&amp;BB$4,db!$AF:$AF)</f>
        <v>0</v>
      </c>
      <c r="BC46" s="71">
        <f>SUMIF(db!$AH:$AH,$W46&amp;$AA46&amp;BC$4,db!$AF:$AF)</f>
        <v>0</v>
      </c>
      <c r="BD46" s="73">
        <f>SUMIF(db!$AH:$AH,$W46&amp;$AA46&amp;BD$4,db!$AF:$AF)</f>
        <v>0</v>
      </c>
      <c r="BE46" s="71">
        <f>SUMIF(db!$AH:$AH,$W46&amp;$AA46&amp;BE$4,db!$AF:$AF)</f>
        <v>0</v>
      </c>
      <c r="BF46" s="73">
        <f>SUMIF(db!$AH:$AH,$W46&amp;$AA46&amp;BF$4,db!$AF:$AF)</f>
        <v>0</v>
      </c>
      <c r="BG46" s="71">
        <f>SUMIF(db!$AH:$AH,$W46&amp;$AA46&amp;BG$4,db!$AF:$AF)</f>
        <v>0</v>
      </c>
      <c r="BH46" s="73">
        <f>SUMIF(db!$AH:$AH,$W46&amp;$AA46&amp;BH$4,db!$AF:$AF)</f>
        <v>0</v>
      </c>
      <c r="BI46" s="71">
        <f>SUMIF(db!$AH:$AH,$W46&amp;$AA46&amp;BI$4,db!$AF:$AF)</f>
        <v>0</v>
      </c>
      <c r="BJ46" s="73">
        <f>SUMIF(db!$AH:$AH,$W46&amp;$AA46&amp;BJ$4,db!$AF:$AF)</f>
        <v>0</v>
      </c>
      <c r="BK46" s="71">
        <f>SUMIF(db!$AH:$AH,$W46&amp;$AA46&amp;BK$4,db!$AF:$AF)</f>
        <v>0</v>
      </c>
      <c r="BL46" s="73">
        <f>SUMIF(db!$AH:$AH,$W46&amp;$AA46&amp;BL$4,db!$AF:$AF)</f>
        <v>0</v>
      </c>
      <c r="BM46" s="71">
        <f>SUMIF(db!$AH:$AH,$W46&amp;$AA46&amp;BM$4,db!$AF:$AF)</f>
        <v>0</v>
      </c>
      <c r="BN46" s="73">
        <f>SUMIF(db!$AH:$AH,$W46&amp;$AA46&amp;BN$4,db!$AF:$AF)</f>
        <v>0</v>
      </c>
      <c r="BO46" s="71">
        <f>SUMIF(db!$AH:$AH,$W46&amp;$AA46&amp;BO$4,db!$AF:$AF)</f>
        <v>0</v>
      </c>
      <c r="BP46" s="73">
        <f>SUMIF(db!$AH:$AH,$W46&amp;$AA46&amp;BP$4,db!$AF:$AF)</f>
        <v>0</v>
      </c>
      <c r="BQ46" s="71">
        <f>SUMIF(db!$AH:$AH,$W46&amp;$AA46&amp;BQ$4,db!$AF:$AF)</f>
        <v>0</v>
      </c>
      <c r="BR46" s="73">
        <f>SUMIF(db!$AH:$AH,$W46&amp;$AA46&amp;BR$4,db!$AF:$AF)</f>
        <v>0</v>
      </c>
      <c r="BS46" s="71">
        <f>SUMIF(db!$AH:$AH,$W46&amp;$AA46&amp;BS$4,db!$AF:$AF)</f>
        <v>0</v>
      </c>
      <c r="BT46" s="73">
        <f>SUMIF(db!$AH:$AH,$W46&amp;$AA46&amp;BT$4,db!$AF:$AF)</f>
        <v>0</v>
      </c>
      <c r="BU46" s="71">
        <f>SUMIF(db!$AH:$AH,$W46&amp;$AA46&amp;BU$4,db!$AF:$AF)</f>
        <v>0</v>
      </c>
      <c r="BV46" s="73">
        <f>SUMIF(db!$AH:$AH,$W46&amp;$AA46&amp;BV$4,db!$AF:$AF)</f>
        <v>0</v>
      </c>
      <c r="BW46" s="71">
        <f>SUMIF(db!$AH:$AH,$W46&amp;$AA46&amp;BW$4,db!$AF:$AF)</f>
        <v>0</v>
      </c>
      <c r="BX46" s="73">
        <f>SUMIF(db!$AH:$AH,$W46&amp;$AA46&amp;BX$4,db!$AF:$AF)</f>
        <v>0</v>
      </c>
      <c r="BY46" s="71">
        <f>SUMIF(db!$AH:$AH,$W46&amp;$AA46&amp;BY$4,db!$AF:$AF)</f>
        <v>0</v>
      </c>
      <c r="BZ46" s="73">
        <f>SUMIF(db!$AH:$AH,$W46&amp;$AA46&amp;BZ$4,db!$AF:$AF)</f>
        <v>0</v>
      </c>
      <c r="CA46" s="71">
        <f>SUMIF(db!$AH:$AH,$W46&amp;$AA46&amp;CA$4,db!$AF:$AF)</f>
        <v>0</v>
      </c>
      <c r="CB46" s="73">
        <f>SUMIF(db!$AH:$AH,$W46&amp;$AA46&amp;CB$4,db!$AF:$AF)</f>
        <v>0</v>
      </c>
      <c r="CC46" s="71">
        <f>SUMIF(db!$AH:$AH,$W46&amp;$AA46&amp;CC$4,db!$AF:$AF)</f>
        <v>0</v>
      </c>
      <c r="CD46" s="73">
        <f>SUMIF(db!$AH:$AH,$W46&amp;$AA46&amp;CD$4,db!$AF:$AF)</f>
        <v>0</v>
      </c>
      <c r="CE46" s="71">
        <f>SUMIF(db!$AH:$AH,$W46&amp;$AA46&amp;CE$4,db!$AF:$AF)</f>
        <v>0</v>
      </c>
      <c r="CF46" s="73">
        <f>SUMIF(db!$AH:$AH,$W46&amp;$AA46&amp;CF$4,db!$AF:$AF)</f>
        <v>0</v>
      </c>
      <c r="CG46" s="71">
        <f>SUMIF(db!$AH:$AH,$W46&amp;$AA46&amp;CG$4,db!$AF:$AF)</f>
        <v>0</v>
      </c>
      <c r="CH46" s="73">
        <f>SUMIF(db!$AH:$AH,$W46&amp;$AA46&amp;CH$4,db!$AF:$AF)</f>
        <v>0</v>
      </c>
      <c r="CI46" s="71">
        <f>SUMIF(db!$AH:$AH,$W46&amp;$AA46&amp;CI$4,db!$AF:$AF)</f>
        <v>0</v>
      </c>
      <c r="CJ46" s="73">
        <f>SUMIF(db!$AH:$AH,$W46&amp;$AA46&amp;CJ$4,db!$AF:$AF)</f>
        <v>0</v>
      </c>
      <c r="CK46" s="71">
        <f>SUMIF(db!$AH:$AH,$W46&amp;$AA46&amp;CK$4,db!$AF:$AF)</f>
        <v>0</v>
      </c>
      <c r="CL46" s="73">
        <f>SUMIF(db!$AH:$AH,$W46&amp;$AA46&amp;CL$4,db!$AF:$AF)</f>
        <v>0</v>
      </c>
      <c r="CM46" s="71">
        <f>SUMIF(db!$AH:$AH,$W46&amp;$AA46&amp;CM$4,db!$AF:$AF)</f>
        <v>0</v>
      </c>
      <c r="CN46" s="73">
        <f>SUMIF(db!$AH:$AH,$W46&amp;$AA46&amp;CN$4,db!$AF:$AF)</f>
        <v>0</v>
      </c>
      <c r="CO46" s="71">
        <f>SUMIF(db!$AH:$AH,$W46&amp;$AA46&amp;CO$4,db!$AF:$AF)</f>
        <v>0</v>
      </c>
      <c r="CP46" s="73">
        <f>SUMIF(db!$AH:$AH,$W46&amp;$AA46&amp;CP$4,db!$AF:$AF)</f>
        <v>0</v>
      </c>
      <c r="CQ46" s="71">
        <f>SUMIF(db!$AH:$AH,$W46&amp;$AA46&amp;CQ$4,db!$AF:$AF)</f>
        <v>0</v>
      </c>
      <c r="CR46" s="73">
        <f>SUMIF(db!$AH:$AH,$W46&amp;$AA46&amp;CR$4,db!$AF:$AF)</f>
        <v>0</v>
      </c>
      <c r="CS46" s="71">
        <f>SUMIF(db!$AH:$AH,$W46&amp;$AA46&amp;CS$4,db!$AF:$AF)</f>
        <v>0</v>
      </c>
      <c r="CT46" s="73">
        <f>SUMIF(db!$AH:$AH,$W46&amp;$AA46&amp;CT$4,db!$AF:$AF)</f>
        <v>0</v>
      </c>
      <c r="CU46" s="71">
        <f>SUMIF(db!$AH:$AH,$W46&amp;$AA46&amp;CU$4,db!$AF:$AF)</f>
        <v>0</v>
      </c>
      <c r="CV46" s="73">
        <f>SUMIF(db!$AH:$AH,$W46&amp;$AA46&amp;CV$4,db!$AF:$AF)</f>
        <v>0</v>
      </c>
      <c r="CW46" s="71">
        <f>SUMIF(db!$AH:$AH,$W46&amp;$AA46&amp;CW$4,db!$AF:$AF)</f>
        <v>0</v>
      </c>
      <c r="CX46" s="73">
        <f>SUMIF(db!$AH:$AH,$W46&amp;$AA46&amp;CX$4,db!$AF:$AF)</f>
        <v>0</v>
      </c>
      <c r="CY46" s="71">
        <f>SUMIF(db!$AH:$AH,$W46&amp;$AA46&amp;CY$4,db!$AF:$AF)</f>
        <v>0</v>
      </c>
      <c r="CZ46" s="73">
        <f>SUMIF(db!$AH:$AH,$W46&amp;$AA46&amp;CZ$4,db!$AF:$AF)</f>
        <v>0</v>
      </c>
      <c r="DA46" s="71">
        <f>SUMIF(db!$AH:$AH,$W46&amp;$AA46&amp;DA$4,db!$AF:$AF)</f>
        <v>0</v>
      </c>
      <c r="DB46" s="73">
        <f>SUMIF(db!$AH:$AH,$W46&amp;$AA46&amp;DB$4,db!$AF:$AF)</f>
        <v>0</v>
      </c>
      <c r="DC46" s="71">
        <f>SUMIF(db!$AH:$AH,$W46&amp;$AA46&amp;DC$4,db!$AF:$AF)</f>
        <v>0</v>
      </c>
      <c r="DD46" s="73">
        <f>SUMIF(db!$AH:$AH,$W46&amp;$AA46&amp;DD$4,db!$AF:$AF)</f>
        <v>0</v>
      </c>
      <c r="DE46" s="71">
        <f>SUMIF(db!$AH:$AH,$W46&amp;$AA46&amp;DE$4,db!$AF:$AF)</f>
        <v>0</v>
      </c>
      <c r="DF46" s="73">
        <f>SUMIF(db!$AH:$AH,$W46&amp;$AA46&amp;DF$4,db!$AF:$AF)</f>
        <v>0</v>
      </c>
      <c r="DG46" s="71">
        <f>SUMIF(db!$AH:$AH,$W46&amp;$AA46&amp;DG$4,db!$AF:$AF)</f>
        <v>0</v>
      </c>
      <c r="DH46" s="73">
        <f>SUMIF(db!$AH:$AH,$W46&amp;$AA46&amp;DH$4,db!$AF:$AF)</f>
        <v>0</v>
      </c>
      <c r="DI46" s="71">
        <f>SUMIF(db!$AH:$AH,$W46&amp;$AA46&amp;DI$4,db!$AF:$AF)</f>
        <v>0</v>
      </c>
      <c r="DJ46" s="73">
        <f>SUMIF(db!$AH:$AH,$W46&amp;$AA46&amp;DJ$4,db!$AF:$AF)</f>
        <v>0</v>
      </c>
      <c r="DK46" s="71">
        <f>SUMIF(db!$AH:$AH,$W46&amp;$AA46&amp;DK$4,db!$AF:$AF)</f>
        <v>0</v>
      </c>
      <c r="DL46" s="73">
        <f>SUMIF(db!$AH:$AH,$W46&amp;$AA46&amp;DL$4,db!$AF:$AF)</f>
        <v>0</v>
      </c>
      <c r="DM46" s="71">
        <f>SUMIF(db!$AH:$AH,$W46&amp;$AA46&amp;DM$4,db!$AF:$AF)</f>
        <v>0</v>
      </c>
      <c r="DN46" s="73">
        <f>SUMIF(db!$AH:$AH,$W46&amp;$AA46&amp;DN$4,db!$AF:$AF)</f>
        <v>0</v>
      </c>
      <c r="DO46" s="71">
        <f>SUMIF(db!$AH:$AH,$W46&amp;$AA46&amp;DO$4,db!$AF:$AF)</f>
        <v>0</v>
      </c>
      <c r="DP46" s="73">
        <f>SUMIF(db!$AH:$AH,$W46&amp;$AA46&amp;DP$4,db!$AF:$AF)</f>
        <v>0</v>
      </c>
      <c r="DQ46" s="71">
        <f>SUMIF(db!$AH:$AH,$W46&amp;$AA46&amp;DQ$4,db!$AF:$AF)</f>
        <v>0</v>
      </c>
      <c r="DR46" s="73">
        <f>SUMIF(db!$AH:$AH,$W46&amp;$AA46&amp;DR$4,db!$AF:$AF)</f>
        <v>0</v>
      </c>
      <c r="DS46" s="71">
        <f>SUMIF(db!$AH:$AH,$W46&amp;$AA46&amp;DS$4,db!$AF:$AF)</f>
        <v>0</v>
      </c>
      <c r="DT46" s="73">
        <f>SUMIF(db!$AH:$AH,$W46&amp;$AA46&amp;DT$4,db!$AF:$AF)</f>
        <v>0</v>
      </c>
      <c r="DU46" s="71">
        <f>SUMIF(db!$AH:$AH,$W46&amp;$AA46&amp;DU$4,db!$AF:$AF)</f>
        <v>0</v>
      </c>
      <c r="DV46" s="73">
        <f>SUMIF(db!$AH:$AH,$W46&amp;$AA46&amp;DV$4,db!$AF:$AF)</f>
        <v>0</v>
      </c>
      <c r="DW46" s="71">
        <f>SUMIF(db!$AH:$AH,$W46&amp;$AA46&amp;DW$4,db!$AF:$AF)</f>
        <v>0</v>
      </c>
      <c r="DX46" s="73">
        <f>SUMIF(db!$AH:$AH,$W46&amp;$AA46&amp;DX$4,db!$AF:$AF)</f>
        <v>0</v>
      </c>
      <c r="DY46" s="71">
        <f>SUMIF(db!$AH:$AH,$W46&amp;$AA46&amp;DY$4,db!$AF:$AF)</f>
        <v>0</v>
      </c>
      <c r="DZ46" s="73">
        <f>SUMIF(db!$AH:$AH,$W46&amp;$AA46&amp;DZ$4,db!$AF:$AF)</f>
        <v>0</v>
      </c>
      <c r="EA46" s="71">
        <f>SUMIF(db!$AH:$AH,$W46&amp;$AA46&amp;EA$4,db!$AF:$AF)</f>
        <v>0</v>
      </c>
      <c r="EB46" s="73">
        <f>SUMIF(db!$AH:$AH,$W46&amp;$AA46&amp;EB$4,db!$AF:$AF)</f>
        <v>0</v>
      </c>
      <c r="EC46" s="71">
        <f>SUMIF(db!$AH:$AH,$W46&amp;$AA46&amp;EC$4,db!$AF:$AF)</f>
        <v>0</v>
      </c>
      <c r="ED46" s="73">
        <f>SUMIF(db!$AH:$AH,$W46&amp;$AA46&amp;ED$4,db!$AF:$AF)</f>
        <v>0</v>
      </c>
      <c r="EE46" s="71">
        <f>SUMIF(db!$AH:$AH,$W46&amp;$AA46&amp;EE$4,db!$AF:$AF)</f>
        <v>0</v>
      </c>
      <c r="EF46" s="73">
        <f>SUMIF(db!$AH:$AH,$W46&amp;$AA46&amp;EF$4,db!$AF:$AF)</f>
        <v>0</v>
      </c>
      <c r="EG46" s="71">
        <f>SUMIF(db!$AH:$AH,$W46&amp;$AA46&amp;EG$4,db!$AF:$AF)</f>
        <v>0</v>
      </c>
      <c r="EH46" s="73">
        <f>SUMIF(db!$AH:$AH,$W46&amp;$AA46&amp;EH$4,db!$AF:$AF)</f>
        <v>0</v>
      </c>
      <c r="EI46" s="71">
        <f>SUMIF(db!$AH:$AH,$W46&amp;$AA46&amp;EI$4,db!$AF:$AF)</f>
        <v>0</v>
      </c>
      <c r="EJ46" s="73">
        <f>SUMIF(db!$AH:$AH,$W46&amp;$AA46&amp;EJ$4,db!$AF:$AF)</f>
        <v>0</v>
      </c>
      <c r="EK46" s="71">
        <f>SUMIF(db!$AH:$AH,$W46&amp;$AA46&amp;EK$4,db!$AF:$AF)</f>
        <v>0</v>
      </c>
      <c r="EL46" s="73">
        <f>SUMIF(db!$AH:$AH,$W46&amp;$AA46&amp;EL$4,db!$AF:$AF)</f>
        <v>0</v>
      </c>
      <c r="EM46" s="71">
        <f>SUMIF(db!$AH:$AH,$W46&amp;$AA46&amp;EM$4,db!$AF:$AF)</f>
        <v>0</v>
      </c>
      <c r="EN46" s="73">
        <f>SUMIF(db!$AH:$AH,$W46&amp;$AA46&amp;EN$4,db!$AF:$AF)</f>
        <v>0</v>
      </c>
      <c r="EO46" s="71">
        <f>SUMIF(db!$AH:$AH,$W46&amp;$AA46&amp;EO$4,db!$AF:$AF)</f>
        <v>0</v>
      </c>
      <c r="EP46" s="73">
        <f>SUMIF(db!$AH:$AH,$W46&amp;$AA46&amp;EP$4,db!$AF:$AF)</f>
        <v>0</v>
      </c>
      <c r="EQ46" s="71">
        <f>SUMIF(db!$AH:$AH,$W46&amp;$AA46&amp;EQ$4,db!$AF:$AF)</f>
        <v>0</v>
      </c>
      <c r="ER46" s="73">
        <f>SUMIF(db!$AH:$AH,$W46&amp;$AA46&amp;ER$4,db!$AF:$AF)</f>
        <v>0</v>
      </c>
      <c r="ES46" s="71">
        <f>SUMIF(db!$AH:$AH,$W46&amp;$AA46&amp;ES$4,db!$AF:$AF)</f>
        <v>0</v>
      </c>
      <c r="ET46" s="73">
        <f>SUMIF(db!$AH:$AH,$W46&amp;$AA46&amp;ET$4,db!$AF:$AF)</f>
        <v>0</v>
      </c>
      <c r="EU46" s="71">
        <f>SUMIF(db!$AH:$AH,$W46&amp;$AA46&amp;EU$4,db!$AF:$AF)</f>
        <v>0</v>
      </c>
      <c r="EV46" s="73">
        <f>SUMIF(db!$AH:$AH,$W46&amp;$AA46&amp;EV$4,db!$AF:$AF)</f>
        <v>0</v>
      </c>
      <c r="EW46" s="71">
        <f>SUMIF(db!$AH:$AH,$W46&amp;$AA46&amp;EW$4,db!$AF:$AF)</f>
        <v>0</v>
      </c>
      <c r="EX46" s="73">
        <f>SUMIF(db!$AH:$AH,$W46&amp;$AA46&amp;EX$4,db!$AF:$AF)</f>
        <v>0</v>
      </c>
      <c r="EY46" s="71">
        <f>SUMIF(db!$AH:$AH,$W46&amp;$AA46&amp;EY$4,db!$AF:$AF)</f>
        <v>0</v>
      </c>
      <c r="EZ46" s="73">
        <f>SUMIF(db!$AH:$AH,$W46&amp;$AA46&amp;EZ$4,db!$AF:$AF)</f>
        <v>0</v>
      </c>
      <c r="FA46" s="71">
        <f>SUMIF(db!$AH:$AH,$W46&amp;$AA46&amp;FA$4,db!$AF:$AF)</f>
        <v>0</v>
      </c>
      <c r="FB46" s="73">
        <f>SUMIF(db!$AH:$AH,$W46&amp;$AA46&amp;FB$4,db!$AF:$AF)</f>
        <v>0</v>
      </c>
      <c r="FC46" s="71">
        <f>SUMIF(db!$AH:$AH,$W46&amp;$AA46&amp;FC$4,db!$AF:$AF)</f>
        <v>0</v>
      </c>
      <c r="FD46" s="73">
        <f>SUMIF(db!$AH:$AH,$W46&amp;$AA46&amp;FD$4,db!$AF:$AF)</f>
        <v>0</v>
      </c>
      <c r="FE46" s="71">
        <f>SUMIF(db!$AH:$AH,$W46&amp;$AA46&amp;FE$4,db!$AF:$AF)</f>
        <v>0</v>
      </c>
      <c r="FF46" s="73">
        <f>SUMIF(db!$AH:$AH,$W46&amp;$AA46&amp;FF$4,db!$AF:$AF)</f>
        <v>0</v>
      </c>
      <c r="FG46" s="71">
        <f>SUMIF(db!$AH:$AH,$W46&amp;$AA46&amp;FG$4,db!$AF:$AF)</f>
        <v>0</v>
      </c>
      <c r="FH46" s="73">
        <f>SUMIF(db!$AH:$AH,$W46&amp;$AA46&amp;FH$4,db!$AF:$AF)</f>
        <v>0</v>
      </c>
    </row>
    <row r="47" spans="18:164" s="17" customFormat="1" ht="15.75" hidden="1" outlineLevel="1" x14ac:dyDescent="0.25">
      <c r="V47" s="110">
        <f t="shared" ca="1" si="0"/>
        <v>46148</v>
      </c>
      <c r="W47" s="108" t="s">
        <v>116</v>
      </c>
      <c r="X47" s="114"/>
      <c r="AA47" s="93">
        <f>Data!B28</f>
        <v>0</v>
      </c>
      <c r="AB47" s="102"/>
      <c r="AC47" s="104"/>
      <c r="AD47" s="102"/>
      <c r="AE47" s="104"/>
      <c r="AF47" s="69"/>
      <c r="AG47" s="70">
        <f>SUMIF(db!$AH:$AH,$W47&amp;$AA47&amp;AG$4,db!$AF:$AF)</f>
        <v>0</v>
      </c>
      <c r="AH47" s="72">
        <f>SUMIF(db!$AH:$AH,$W47&amp;$AA47&amp;AH$4,db!$AF:$AF)</f>
        <v>0</v>
      </c>
      <c r="AI47" s="70">
        <f>SUMIF(db!$AH:$AH,$W47&amp;$AA47&amp;AI$4,db!$AF:$AF)</f>
        <v>0</v>
      </c>
      <c r="AJ47" s="72">
        <f>SUMIF(db!$AH:$AH,$W47&amp;$AA47&amp;AJ$4,db!$AF:$AF)</f>
        <v>0</v>
      </c>
      <c r="AK47" s="70">
        <f>SUMIF(db!$AH:$AH,$W47&amp;$AA47&amp;AK$4,db!$AF:$AF)</f>
        <v>0</v>
      </c>
      <c r="AL47" s="72">
        <f>SUMIF(db!$AH:$AH,$W47&amp;$AA47&amp;AL$4,db!$AF:$AF)</f>
        <v>0</v>
      </c>
      <c r="AM47" s="70">
        <f>SUMIF(db!$AH:$AH,$W47&amp;$AA47&amp;AM$4,db!$AF:$AF)</f>
        <v>0</v>
      </c>
      <c r="AN47" s="72">
        <f>SUMIF(db!$AH:$AH,$W47&amp;$AA47&amp;AN$4,db!$AF:$AF)</f>
        <v>0</v>
      </c>
      <c r="AO47" s="70">
        <f>SUMIF(db!$AH:$AH,$W47&amp;$AA47&amp;AO$4,db!$AF:$AF)</f>
        <v>0</v>
      </c>
      <c r="AP47" s="72">
        <f>SUMIF(db!$AH:$AH,$W47&amp;$AA47&amp;AP$4,db!$AF:$AF)</f>
        <v>0</v>
      </c>
      <c r="AQ47" s="70">
        <f>SUMIF(db!$AH:$AH,$W47&amp;$AA47&amp;AQ$4,db!$AF:$AF)</f>
        <v>0</v>
      </c>
      <c r="AR47" s="72">
        <f>SUMIF(db!$AH:$AH,$W47&amp;$AA47&amp;AR$4,db!$AF:$AF)</f>
        <v>0</v>
      </c>
      <c r="AS47" s="70">
        <f>SUMIF(db!$AH:$AH,$W47&amp;$AA47&amp;AS$4,db!$AF:$AF)</f>
        <v>0</v>
      </c>
      <c r="AT47" s="72">
        <f>SUMIF(db!$AH:$AH,$W47&amp;$AA47&amp;AT$4,db!$AF:$AF)</f>
        <v>0</v>
      </c>
      <c r="AU47" s="70">
        <f>SUMIF(db!$AH:$AH,$W47&amp;$AA47&amp;AU$4,db!$AF:$AF)</f>
        <v>0</v>
      </c>
      <c r="AV47" s="72">
        <f>SUMIF(db!$AH:$AH,$W47&amp;$AA47&amp;AV$4,db!$AF:$AF)</f>
        <v>0</v>
      </c>
      <c r="AW47" s="70">
        <f>SUMIF(db!$AH:$AH,$W47&amp;$AA47&amp;AW$4,db!$AF:$AF)</f>
        <v>0</v>
      </c>
      <c r="AX47" s="72">
        <f>SUMIF(db!$AH:$AH,$W47&amp;$AA47&amp;AX$4,db!$AF:$AF)</f>
        <v>0</v>
      </c>
      <c r="AY47" s="70">
        <f>SUMIF(db!$AH:$AH,$W47&amp;$AA47&amp;AY$4,db!$AF:$AF)</f>
        <v>0</v>
      </c>
      <c r="AZ47" s="72">
        <f>SUMIF(db!$AH:$AH,$W47&amp;$AA47&amp;AZ$4,db!$AF:$AF)</f>
        <v>0</v>
      </c>
      <c r="BA47" s="70">
        <f>SUMIF(db!$AH:$AH,$W47&amp;$AA47&amp;BA$4,db!$AF:$AF)</f>
        <v>0</v>
      </c>
      <c r="BB47" s="72">
        <f>SUMIF(db!$AH:$AH,$W47&amp;$AA47&amp;BB$4,db!$AF:$AF)</f>
        <v>0</v>
      </c>
      <c r="BC47" s="70">
        <f>SUMIF(db!$AH:$AH,$W47&amp;$AA47&amp;BC$4,db!$AF:$AF)</f>
        <v>0</v>
      </c>
      <c r="BD47" s="72">
        <f>SUMIF(db!$AH:$AH,$W47&amp;$AA47&amp;BD$4,db!$AF:$AF)</f>
        <v>0</v>
      </c>
      <c r="BE47" s="70">
        <f>SUMIF(db!$AH:$AH,$W47&amp;$AA47&amp;BE$4,db!$AF:$AF)</f>
        <v>0</v>
      </c>
      <c r="BF47" s="72">
        <f>SUMIF(db!$AH:$AH,$W47&amp;$AA47&amp;BF$4,db!$AF:$AF)</f>
        <v>0</v>
      </c>
      <c r="BG47" s="70">
        <f>SUMIF(db!$AH:$AH,$W47&amp;$AA47&amp;BG$4,db!$AF:$AF)</f>
        <v>0</v>
      </c>
      <c r="BH47" s="72">
        <f>SUMIF(db!$AH:$AH,$W47&amp;$AA47&amp;BH$4,db!$AF:$AF)</f>
        <v>0</v>
      </c>
      <c r="BI47" s="70">
        <f>SUMIF(db!$AH:$AH,$W47&amp;$AA47&amp;BI$4,db!$AF:$AF)</f>
        <v>0</v>
      </c>
      <c r="BJ47" s="72">
        <f>SUMIF(db!$AH:$AH,$W47&amp;$AA47&amp;BJ$4,db!$AF:$AF)</f>
        <v>0</v>
      </c>
      <c r="BK47" s="70">
        <f>SUMIF(db!$AH:$AH,$W47&amp;$AA47&amp;BK$4,db!$AF:$AF)</f>
        <v>0</v>
      </c>
      <c r="BL47" s="72">
        <f>SUMIF(db!$AH:$AH,$W47&amp;$AA47&amp;BL$4,db!$AF:$AF)</f>
        <v>0</v>
      </c>
      <c r="BM47" s="70">
        <f>SUMIF(db!$AH:$AH,$W47&amp;$AA47&amp;BM$4,db!$AF:$AF)</f>
        <v>0</v>
      </c>
      <c r="BN47" s="72">
        <f>SUMIF(db!$AH:$AH,$W47&amp;$AA47&amp;BN$4,db!$AF:$AF)</f>
        <v>0</v>
      </c>
      <c r="BO47" s="70">
        <f>SUMIF(db!$AH:$AH,$W47&amp;$AA47&amp;BO$4,db!$AF:$AF)</f>
        <v>0</v>
      </c>
      <c r="BP47" s="72">
        <f>SUMIF(db!$AH:$AH,$W47&amp;$AA47&amp;BP$4,db!$AF:$AF)</f>
        <v>0</v>
      </c>
      <c r="BQ47" s="70">
        <f>SUMIF(db!$AH:$AH,$W47&amp;$AA47&amp;BQ$4,db!$AF:$AF)</f>
        <v>0</v>
      </c>
      <c r="BR47" s="72">
        <f>SUMIF(db!$AH:$AH,$W47&amp;$AA47&amp;BR$4,db!$AF:$AF)</f>
        <v>0</v>
      </c>
      <c r="BS47" s="70">
        <f>SUMIF(db!$AH:$AH,$W47&amp;$AA47&amp;BS$4,db!$AF:$AF)</f>
        <v>0</v>
      </c>
      <c r="BT47" s="72">
        <f>SUMIF(db!$AH:$AH,$W47&amp;$AA47&amp;BT$4,db!$AF:$AF)</f>
        <v>0</v>
      </c>
      <c r="BU47" s="70">
        <f>SUMIF(db!$AH:$AH,$W47&amp;$AA47&amp;BU$4,db!$AF:$AF)</f>
        <v>0</v>
      </c>
      <c r="BV47" s="72">
        <f>SUMIF(db!$AH:$AH,$W47&amp;$AA47&amp;BV$4,db!$AF:$AF)</f>
        <v>0</v>
      </c>
      <c r="BW47" s="70">
        <f>SUMIF(db!$AH:$AH,$W47&amp;$AA47&amp;BW$4,db!$AF:$AF)</f>
        <v>0</v>
      </c>
      <c r="BX47" s="72">
        <f>SUMIF(db!$AH:$AH,$W47&amp;$AA47&amp;BX$4,db!$AF:$AF)</f>
        <v>0</v>
      </c>
      <c r="BY47" s="70">
        <f>SUMIF(db!$AH:$AH,$W47&amp;$AA47&amp;BY$4,db!$AF:$AF)</f>
        <v>0</v>
      </c>
      <c r="BZ47" s="72">
        <f>SUMIF(db!$AH:$AH,$W47&amp;$AA47&amp;BZ$4,db!$AF:$AF)</f>
        <v>0</v>
      </c>
      <c r="CA47" s="70">
        <f>SUMIF(db!$AH:$AH,$W47&amp;$AA47&amp;CA$4,db!$AF:$AF)</f>
        <v>0</v>
      </c>
      <c r="CB47" s="72">
        <f>SUMIF(db!$AH:$AH,$W47&amp;$AA47&amp;CB$4,db!$AF:$AF)</f>
        <v>0</v>
      </c>
      <c r="CC47" s="70">
        <f>SUMIF(db!$AH:$AH,$W47&amp;$AA47&amp;CC$4,db!$AF:$AF)</f>
        <v>0</v>
      </c>
      <c r="CD47" s="72">
        <f>SUMIF(db!$AH:$AH,$W47&amp;$AA47&amp;CD$4,db!$AF:$AF)</f>
        <v>0</v>
      </c>
      <c r="CE47" s="70">
        <f>SUMIF(db!$AH:$AH,$W47&amp;$AA47&amp;CE$4,db!$AF:$AF)</f>
        <v>0</v>
      </c>
      <c r="CF47" s="72">
        <f>SUMIF(db!$AH:$AH,$W47&amp;$AA47&amp;CF$4,db!$AF:$AF)</f>
        <v>0</v>
      </c>
      <c r="CG47" s="70">
        <f>SUMIF(db!$AH:$AH,$W47&amp;$AA47&amp;CG$4,db!$AF:$AF)</f>
        <v>0</v>
      </c>
      <c r="CH47" s="72">
        <f>SUMIF(db!$AH:$AH,$W47&amp;$AA47&amp;CH$4,db!$AF:$AF)</f>
        <v>0</v>
      </c>
      <c r="CI47" s="70">
        <f>SUMIF(db!$AH:$AH,$W47&amp;$AA47&amp;CI$4,db!$AF:$AF)</f>
        <v>0</v>
      </c>
      <c r="CJ47" s="72">
        <f>SUMIF(db!$AH:$AH,$W47&amp;$AA47&amp;CJ$4,db!$AF:$AF)</f>
        <v>0</v>
      </c>
      <c r="CK47" s="70">
        <f>SUMIF(db!$AH:$AH,$W47&amp;$AA47&amp;CK$4,db!$AF:$AF)</f>
        <v>0</v>
      </c>
      <c r="CL47" s="72">
        <f>SUMIF(db!$AH:$AH,$W47&amp;$AA47&amp;CL$4,db!$AF:$AF)</f>
        <v>0</v>
      </c>
      <c r="CM47" s="70">
        <f>SUMIF(db!$AH:$AH,$W47&amp;$AA47&amp;CM$4,db!$AF:$AF)</f>
        <v>0</v>
      </c>
      <c r="CN47" s="72">
        <f>SUMIF(db!$AH:$AH,$W47&amp;$AA47&amp;CN$4,db!$AF:$AF)</f>
        <v>0</v>
      </c>
      <c r="CO47" s="70">
        <f>SUMIF(db!$AH:$AH,$W47&amp;$AA47&amp;CO$4,db!$AF:$AF)</f>
        <v>0</v>
      </c>
      <c r="CP47" s="72">
        <f>SUMIF(db!$AH:$AH,$W47&amp;$AA47&amp;CP$4,db!$AF:$AF)</f>
        <v>0</v>
      </c>
      <c r="CQ47" s="70">
        <f>SUMIF(db!$AH:$AH,$W47&amp;$AA47&amp;CQ$4,db!$AF:$AF)</f>
        <v>0</v>
      </c>
      <c r="CR47" s="72">
        <f>SUMIF(db!$AH:$AH,$W47&amp;$AA47&amp;CR$4,db!$AF:$AF)</f>
        <v>0</v>
      </c>
      <c r="CS47" s="70">
        <f>SUMIF(db!$AH:$AH,$W47&amp;$AA47&amp;CS$4,db!$AF:$AF)</f>
        <v>0</v>
      </c>
      <c r="CT47" s="72">
        <f>SUMIF(db!$AH:$AH,$W47&amp;$AA47&amp;CT$4,db!$AF:$AF)</f>
        <v>0</v>
      </c>
      <c r="CU47" s="70">
        <f>SUMIF(db!$AH:$AH,$W47&amp;$AA47&amp;CU$4,db!$AF:$AF)</f>
        <v>0</v>
      </c>
      <c r="CV47" s="72">
        <f>SUMIF(db!$AH:$AH,$W47&amp;$AA47&amp;CV$4,db!$AF:$AF)</f>
        <v>0</v>
      </c>
      <c r="CW47" s="70">
        <f>SUMIF(db!$AH:$AH,$W47&amp;$AA47&amp;CW$4,db!$AF:$AF)</f>
        <v>0</v>
      </c>
      <c r="CX47" s="72">
        <f>SUMIF(db!$AH:$AH,$W47&amp;$AA47&amp;CX$4,db!$AF:$AF)</f>
        <v>0</v>
      </c>
      <c r="CY47" s="70">
        <f>SUMIF(db!$AH:$AH,$W47&amp;$AA47&amp;CY$4,db!$AF:$AF)</f>
        <v>0</v>
      </c>
      <c r="CZ47" s="72">
        <f>SUMIF(db!$AH:$AH,$W47&amp;$AA47&amp;CZ$4,db!$AF:$AF)</f>
        <v>0</v>
      </c>
      <c r="DA47" s="70">
        <f>SUMIF(db!$AH:$AH,$W47&amp;$AA47&amp;DA$4,db!$AF:$AF)</f>
        <v>0</v>
      </c>
      <c r="DB47" s="72">
        <f>SUMIF(db!$AH:$AH,$W47&amp;$AA47&amp;DB$4,db!$AF:$AF)</f>
        <v>0</v>
      </c>
      <c r="DC47" s="70">
        <f>SUMIF(db!$AH:$AH,$W47&amp;$AA47&amp;DC$4,db!$AF:$AF)</f>
        <v>0</v>
      </c>
      <c r="DD47" s="72">
        <f>SUMIF(db!$AH:$AH,$W47&amp;$AA47&amp;DD$4,db!$AF:$AF)</f>
        <v>0</v>
      </c>
      <c r="DE47" s="70">
        <f>SUMIF(db!$AH:$AH,$W47&amp;$AA47&amp;DE$4,db!$AF:$AF)</f>
        <v>0</v>
      </c>
      <c r="DF47" s="72">
        <f>SUMIF(db!$AH:$AH,$W47&amp;$AA47&amp;DF$4,db!$AF:$AF)</f>
        <v>0</v>
      </c>
      <c r="DG47" s="70">
        <f>SUMIF(db!$AH:$AH,$W47&amp;$AA47&amp;DG$4,db!$AF:$AF)</f>
        <v>0</v>
      </c>
      <c r="DH47" s="72">
        <f>SUMIF(db!$AH:$AH,$W47&amp;$AA47&amp;DH$4,db!$AF:$AF)</f>
        <v>0</v>
      </c>
      <c r="DI47" s="70">
        <f>SUMIF(db!$AH:$AH,$W47&amp;$AA47&amp;DI$4,db!$AF:$AF)</f>
        <v>0</v>
      </c>
      <c r="DJ47" s="72">
        <f>SUMIF(db!$AH:$AH,$W47&amp;$AA47&amp;DJ$4,db!$AF:$AF)</f>
        <v>0</v>
      </c>
      <c r="DK47" s="70">
        <f>SUMIF(db!$AH:$AH,$W47&amp;$AA47&amp;DK$4,db!$AF:$AF)</f>
        <v>0</v>
      </c>
      <c r="DL47" s="72">
        <f>SUMIF(db!$AH:$AH,$W47&amp;$AA47&amp;DL$4,db!$AF:$AF)</f>
        <v>0</v>
      </c>
      <c r="DM47" s="70">
        <f>SUMIF(db!$AH:$AH,$W47&amp;$AA47&amp;DM$4,db!$AF:$AF)</f>
        <v>0</v>
      </c>
      <c r="DN47" s="72">
        <f>SUMIF(db!$AH:$AH,$W47&amp;$AA47&amp;DN$4,db!$AF:$AF)</f>
        <v>0</v>
      </c>
      <c r="DO47" s="70">
        <f>SUMIF(db!$AH:$AH,$W47&amp;$AA47&amp;DO$4,db!$AF:$AF)</f>
        <v>0</v>
      </c>
      <c r="DP47" s="72">
        <f>SUMIF(db!$AH:$AH,$W47&amp;$AA47&amp;DP$4,db!$AF:$AF)</f>
        <v>0</v>
      </c>
      <c r="DQ47" s="70">
        <f>SUMIF(db!$AH:$AH,$W47&amp;$AA47&amp;DQ$4,db!$AF:$AF)</f>
        <v>0</v>
      </c>
      <c r="DR47" s="72">
        <f>SUMIF(db!$AH:$AH,$W47&amp;$AA47&amp;DR$4,db!$AF:$AF)</f>
        <v>0</v>
      </c>
      <c r="DS47" s="70">
        <f>SUMIF(db!$AH:$AH,$W47&amp;$AA47&amp;DS$4,db!$AF:$AF)</f>
        <v>0</v>
      </c>
      <c r="DT47" s="72">
        <f>SUMIF(db!$AH:$AH,$W47&amp;$AA47&amp;DT$4,db!$AF:$AF)</f>
        <v>0</v>
      </c>
      <c r="DU47" s="70">
        <f>SUMIF(db!$AH:$AH,$W47&amp;$AA47&amp;DU$4,db!$AF:$AF)</f>
        <v>0</v>
      </c>
      <c r="DV47" s="72">
        <f>SUMIF(db!$AH:$AH,$W47&amp;$AA47&amp;DV$4,db!$AF:$AF)</f>
        <v>0</v>
      </c>
      <c r="DW47" s="70">
        <f>SUMIF(db!$AH:$AH,$W47&amp;$AA47&amp;DW$4,db!$AF:$AF)</f>
        <v>0</v>
      </c>
      <c r="DX47" s="72">
        <f>SUMIF(db!$AH:$AH,$W47&amp;$AA47&amp;DX$4,db!$AF:$AF)</f>
        <v>0</v>
      </c>
      <c r="DY47" s="70">
        <f>SUMIF(db!$AH:$AH,$W47&amp;$AA47&amp;DY$4,db!$AF:$AF)</f>
        <v>0</v>
      </c>
      <c r="DZ47" s="72">
        <f>SUMIF(db!$AH:$AH,$W47&amp;$AA47&amp;DZ$4,db!$AF:$AF)</f>
        <v>0</v>
      </c>
      <c r="EA47" s="70">
        <f>SUMIF(db!$AH:$AH,$W47&amp;$AA47&amp;EA$4,db!$AF:$AF)</f>
        <v>0</v>
      </c>
      <c r="EB47" s="72">
        <f>SUMIF(db!$AH:$AH,$W47&amp;$AA47&amp;EB$4,db!$AF:$AF)</f>
        <v>0</v>
      </c>
      <c r="EC47" s="70">
        <f>SUMIF(db!$AH:$AH,$W47&amp;$AA47&amp;EC$4,db!$AF:$AF)</f>
        <v>0</v>
      </c>
      <c r="ED47" s="72">
        <f>SUMIF(db!$AH:$AH,$W47&amp;$AA47&amp;ED$4,db!$AF:$AF)</f>
        <v>0</v>
      </c>
      <c r="EE47" s="70">
        <f>SUMIF(db!$AH:$AH,$W47&amp;$AA47&amp;EE$4,db!$AF:$AF)</f>
        <v>0</v>
      </c>
      <c r="EF47" s="72">
        <f>SUMIF(db!$AH:$AH,$W47&amp;$AA47&amp;EF$4,db!$AF:$AF)</f>
        <v>0</v>
      </c>
      <c r="EG47" s="70">
        <f>SUMIF(db!$AH:$AH,$W47&amp;$AA47&amp;EG$4,db!$AF:$AF)</f>
        <v>0</v>
      </c>
      <c r="EH47" s="72">
        <f>SUMIF(db!$AH:$AH,$W47&amp;$AA47&amp;EH$4,db!$AF:$AF)</f>
        <v>0</v>
      </c>
      <c r="EI47" s="70">
        <f>SUMIF(db!$AH:$AH,$W47&amp;$AA47&amp;EI$4,db!$AF:$AF)</f>
        <v>0</v>
      </c>
      <c r="EJ47" s="72">
        <f>SUMIF(db!$AH:$AH,$W47&amp;$AA47&amp;EJ$4,db!$AF:$AF)</f>
        <v>0</v>
      </c>
      <c r="EK47" s="70">
        <f>SUMIF(db!$AH:$AH,$W47&amp;$AA47&amp;EK$4,db!$AF:$AF)</f>
        <v>0</v>
      </c>
      <c r="EL47" s="72">
        <f>SUMIF(db!$AH:$AH,$W47&amp;$AA47&amp;EL$4,db!$AF:$AF)</f>
        <v>0</v>
      </c>
      <c r="EM47" s="70">
        <f>SUMIF(db!$AH:$AH,$W47&amp;$AA47&amp;EM$4,db!$AF:$AF)</f>
        <v>0</v>
      </c>
      <c r="EN47" s="72">
        <f>SUMIF(db!$AH:$AH,$W47&amp;$AA47&amp;EN$4,db!$AF:$AF)</f>
        <v>0</v>
      </c>
      <c r="EO47" s="70">
        <f>SUMIF(db!$AH:$AH,$W47&amp;$AA47&amp;EO$4,db!$AF:$AF)</f>
        <v>0</v>
      </c>
      <c r="EP47" s="72">
        <f>SUMIF(db!$AH:$AH,$W47&amp;$AA47&amp;EP$4,db!$AF:$AF)</f>
        <v>0</v>
      </c>
      <c r="EQ47" s="70">
        <f>SUMIF(db!$AH:$AH,$W47&amp;$AA47&amp;EQ$4,db!$AF:$AF)</f>
        <v>0</v>
      </c>
      <c r="ER47" s="72">
        <f>SUMIF(db!$AH:$AH,$W47&amp;$AA47&amp;ER$4,db!$AF:$AF)</f>
        <v>0</v>
      </c>
      <c r="ES47" s="70">
        <f>SUMIF(db!$AH:$AH,$W47&amp;$AA47&amp;ES$4,db!$AF:$AF)</f>
        <v>0</v>
      </c>
      <c r="ET47" s="72">
        <f>SUMIF(db!$AH:$AH,$W47&amp;$AA47&amp;ET$4,db!$AF:$AF)</f>
        <v>0</v>
      </c>
      <c r="EU47" s="70">
        <f>SUMIF(db!$AH:$AH,$W47&amp;$AA47&amp;EU$4,db!$AF:$AF)</f>
        <v>0</v>
      </c>
      <c r="EV47" s="72">
        <f>SUMIF(db!$AH:$AH,$W47&amp;$AA47&amp;EV$4,db!$AF:$AF)</f>
        <v>0</v>
      </c>
      <c r="EW47" s="70">
        <f>SUMIF(db!$AH:$AH,$W47&amp;$AA47&amp;EW$4,db!$AF:$AF)</f>
        <v>0</v>
      </c>
      <c r="EX47" s="72">
        <f>SUMIF(db!$AH:$AH,$W47&amp;$AA47&amp;EX$4,db!$AF:$AF)</f>
        <v>0</v>
      </c>
      <c r="EY47" s="70">
        <f>SUMIF(db!$AH:$AH,$W47&amp;$AA47&amp;EY$4,db!$AF:$AF)</f>
        <v>0</v>
      </c>
      <c r="EZ47" s="72">
        <f>SUMIF(db!$AH:$AH,$W47&amp;$AA47&amp;EZ$4,db!$AF:$AF)</f>
        <v>0</v>
      </c>
      <c r="FA47" s="70">
        <f>SUMIF(db!$AH:$AH,$W47&amp;$AA47&amp;FA$4,db!$AF:$AF)</f>
        <v>0</v>
      </c>
      <c r="FB47" s="72">
        <f>SUMIF(db!$AH:$AH,$W47&amp;$AA47&amp;FB$4,db!$AF:$AF)</f>
        <v>0</v>
      </c>
      <c r="FC47" s="70">
        <f>SUMIF(db!$AH:$AH,$W47&amp;$AA47&amp;FC$4,db!$AF:$AF)</f>
        <v>0</v>
      </c>
      <c r="FD47" s="72">
        <f>SUMIF(db!$AH:$AH,$W47&amp;$AA47&amp;FD$4,db!$AF:$AF)</f>
        <v>0</v>
      </c>
      <c r="FE47" s="70">
        <f>SUMIF(db!$AH:$AH,$W47&amp;$AA47&amp;FE$4,db!$AF:$AF)</f>
        <v>0</v>
      </c>
      <c r="FF47" s="72">
        <f>SUMIF(db!$AH:$AH,$W47&amp;$AA47&amp;FF$4,db!$AF:$AF)</f>
        <v>0</v>
      </c>
      <c r="FG47" s="70">
        <f>SUMIF(db!$AH:$AH,$W47&amp;$AA47&amp;FG$4,db!$AF:$AF)</f>
        <v>0</v>
      </c>
      <c r="FH47" s="72">
        <f>SUMIF(db!$AH:$AH,$W47&amp;$AA47&amp;FH$4,db!$AF:$AF)</f>
        <v>0</v>
      </c>
    </row>
    <row r="48" spans="18:164" ht="15.75" hidden="1" outlineLevel="1" x14ac:dyDescent="0.25">
      <c r="R48" s="3"/>
      <c r="V48" s="110">
        <f t="shared" ca="1" si="0"/>
        <v>46148</v>
      </c>
      <c r="W48" s="108" t="s">
        <v>116</v>
      </c>
      <c r="AA48" s="93">
        <f>Data!B29</f>
        <v>0</v>
      </c>
      <c r="AB48" s="105"/>
      <c r="AC48" s="107"/>
      <c r="AD48" s="105"/>
      <c r="AE48" s="107"/>
      <c r="AF48" s="69"/>
      <c r="AG48" s="71">
        <f>SUMIF(db!$AH:$AH,$W48&amp;$AA48&amp;AG$4,db!$AF:$AF)</f>
        <v>0</v>
      </c>
      <c r="AH48" s="73">
        <f>SUMIF(db!$AH:$AH,$W48&amp;$AA48&amp;AH$4,db!$AF:$AF)</f>
        <v>0</v>
      </c>
      <c r="AI48" s="71">
        <f>SUMIF(db!$AH:$AH,$W48&amp;$AA48&amp;AI$4,db!$AF:$AF)</f>
        <v>0</v>
      </c>
      <c r="AJ48" s="73">
        <f>SUMIF(db!$AH:$AH,$W48&amp;$AA48&amp;AJ$4,db!$AF:$AF)</f>
        <v>0</v>
      </c>
      <c r="AK48" s="71">
        <f>SUMIF(db!$AH:$AH,$W48&amp;$AA48&amp;AK$4,db!$AF:$AF)</f>
        <v>0</v>
      </c>
      <c r="AL48" s="73">
        <f>SUMIF(db!$AH:$AH,$W48&amp;$AA48&amp;AL$4,db!$AF:$AF)</f>
        <v>0</v>
      </c>
      <c r="AM48" s="71">
        <f>SUMIF(db!$AH:$AH,$W48&amp;$AA48&amp;AM$4,db!$AF:$AF)</f>
        <v>0</v>
      </c>
      <c r="AN48" s="73">
        <f>SUMIF(db!$AH:$AH,$W48&amp;$AA48&amp;AN$4,db!$AF:$AF)</f>
        <v>0</v>
      </c>
      <c r="AO48" s="71">
        <f>SUMIF(db!$AH:$AH,$W48&amp;$AA48&amp;AO$4,db!$AF:$AF)</f>
        <v>0</v>
      </c>
      <c r="AP48" s="73">
        <f>SUMIF(db!$AH:$AH,$W48&amp;$AA48&amp;AP$4,db!$AF:$AF)</f>
        <v>0</v>
      </c>
      <c r="AQ48" s="71">
        <f>SUMIF(db!$AH:$AH,$W48&amp;$AA48&amp;AQ$4,db!$AF:$AF)</f>
        <v>0</v>
      </c>
      <c r="AR48" s="73">
        <f>SUMIF(db!$AH:$AH,$W48&amp;$AA48&amp;AR$4,db!$AF:$AF)</f>
        <v>0</v>
      </c>
      <c r="AS48" s="71">
        <f>SUMIF(db!$AH:$AH,$W48&amp;$AA48&amp;AS$4,db!$AF:$AF)</f>
        <v>0</v>
      </c>
      <c r="AT48" s="73">
        <f>SUMIF(db!$AH:$AH,$W48&amp;$AA48&amp;AT$4,db!$AF:$AF)</f>
        <v>0</v>
      </c>
      <c r="AU48" s="71">
        <f>SUMIF(db!$AH:$AH,$W48&amp;$AA48&amp;AU$4,db!$AF:$AF)</f>
        <v>0</v>
      </c>
      <c r="AV48" s="73">
        <f>SUMIF(db!$AH:$AH,$W48&amp;$AA48&amp;AV$4,db!$AF:$AF)</f>
        <v>0</v>
      </c>
      <c r="AW48" s="71">
        <f>SUMIF(db!$AH:$AH,$W48&amp;$AA48&amp;AW$4,db!$AF:$AF)</f>
        <v>0</v>
      </c>
      <c r="AX48" s="73">
        <f>SUMIF(db!$AH:$AH,$W48&amp;$AA48&amp;AX$4,db!$AF:$AF)</f>
        <v>0</v>
      </c>
      <c r="AY48" s="71">
        <f>SUMIF(db!$AH:$AH,$W48&amp;$AA48&amp;AY$4,db!$AF:$AF)</f>
        <v>0</v>
      </c>
      <c r="AZ48" s="73">
        <f>SUMIF(db!$AH:$AH,$W48&amp;$AA48&amp;AZ$4,db!$AF:$AF)</f>
        <v>0</v>
      </c>
      <c r="BA48" s="71">
        <f>SUMIF(db!$AH:$AH,$W48&amp;$AA48&amp;BA$4,db!$AF:$AF)</f>
        <v>0</v>
      </c>
      <c r="BB48" s="73">
        <f>SUMIF(db!$AH:$AH,$W48&amp;$AA48&amp;BB$4,db!$AF:$AF)</f>
        <v>0</v>
      </c>
      <c r="BC48" s="71">
        <f>SUMIF(db!$AH:$AH,$W48&amp;$AA48&amp;BC$4,db!$AF:$AF)</f>
        <v>0</v>
      </c>
      <c r="BD48" s="73">
        <f>SUMIF(db!$AH:$AH,$W48&amp;$AA48&amp;BD$4,db!$AF:$AF)</f>
        <v>0</v>
      </c>
      <c r="BE48" s="71">
        <f>SUMIF(db!$AH:$AH,$W48&amp;$AA48&amp;BE$4,db!$AF:$AF)</f>
        <v>0</v>
      </c>
      <c r="BF48" s="73">
        <f>SUMIF(db!$AH:$AH,$W48&amp;$AA48&amp;BF$4,db!$AF:$AF)</f>
        <v>0</v>
      </c>
      <c r="BG48" s="71">
        <f>SUMIF(db!$AH:$AH,$W48&amp;$AA48&amp;BG$4,db!$AF:$AF)</f>
        <v>0</v>
      </c>
      <c r="BH48" s="73">
        <f>SUMIF(db!$AH:$AH,$W48&amp;$AA48&amp;BH$4,db!$AF:$AF)</f>
        <v>0</v>
      </c>
      <c r="BI48" s="71">
        <f>SUMIF(db!$AH:$AH,$W48&amp;$AA48&amp;BI$4,db!$AF:$AF)</f>
        <v>0</v>
      </c>
      <c r="BJ48" s="73">
        <f>SUMIF(db!$AH:$AH,$W48&amp;$AA48&amp;BJ$4,db!$AF:$AF)</f>
        <v>0</v>
      </c>
      <c r="BK48" s="71">
        <f>SUMIF(db!$AH:$AH,$W48&amp;$AA48&amp;BK$4,db!$AF:$AF)</f>
        <v>0</v>
      </c>
      <c r="BL48" s="73">
        <f>SUMIF(db!$AH:$AH,$W48&amp;$AA48&amp;BL$4,db!$AF:$AF)</f>
        <v>0</v>
      </c>
      <c r="BM48" s="71">
        <f>SUMIF(db!$AH:$AH,$W48&amp;$AA48&amp;BM$4,db!$AF:$AF)</f>
        <v>0</v>
      </c>
      <c r="BN48" s="73">
        <f>SUMIF(db!$AH:$AH,$W48&amp;$AA48&amp;BN$4,db!$AF:$AF)</f>
        <v>0</v>
      </c>
      <c r="BO48" s="71">
        <f>SUMIF(db!$AH:$AH,$W48&amp;$AA48&amp;BO$4,db!$AF:$AF)</f>
        <v>0</v>
      </c>
      <c r="BP48" s="73">
        <f>SUMIF(db!$AH:$AH,$W48&amp;$AA48&amp;BP$4,db!$AF:$AF)</f>
        <v>0</v>
      </c>
      <c r="BQ48" s="71">
        <f>SUMIF(db!$AH:$AH,$W48&amp;$AA48&amp;BQ$4,db!$AF:$AF)</f>
        <v>0</v>
      </c>
      <c r="BR48" s="73">
        <f>SUMIF(db!$AH:$AH,$W48&amp;$AA48&amp;BR$4,db!$AF:$AF)</f>
        <v>0</v>
      </c>
      <c r="BS48" s="71">
        <f>SUMIF(db!$AH:$AH,$W48&amp;$AA48&amp;BS$4,db!$AF:$AF)</f>
        <v>0</v>
      </c>
      <c r="BT48" s="73">
        <f>SUMIF(db!$AH:$AH,$W48&amp;$AA48&amp;BT$4,db!$AF:$AF)</f>
        <v>0</v>
      </c>
      <c r="BU48" s="71">
        <f>SUMIF(db!$AH:$AH,$W48&amp;$AA48&amp;BU$4,db!$AF:$AF)</f>
        <v>0</v>
      </c>
      <c r="BV48" s="73">
        <f>SUMIF(db!$AH:$AH,$W48&amp;$AA48&amp;BV$4,db!$AF:$AF)</f>
        <v>0</v>
      </c>
      <c r="BW48" s="71">
        <f>SUMIF(db!$AH:$AH,$W48&amp;$AA48&amp;BW$4,db!$AF:$AF)</f>
        <v>0</v>
      </c>
      <c r="BX48" s="73">
        <f>SUMIF(db!$AH:$AH,$W48&amp;$AA48&amp;BX$4,db!$AF:$AF)</f>
        <v>0</v>
      </c>
      <c r="BY48" s="71">
        <f>SUMIF(db!$AH:$AH,$W48&amp;$AA48&amp;BY$4,db!$AF:$AF)</f>
        <v>0</v>
      </c>
      <c r="BZ48" s="73">
        <f>SUMIF(db!$AH:$AH,$W48&amp;$AA48&amp;BZ$4,db!$AF:$AF)</f>
        <v>0</v>
      </c>
      <c r="CA48" s="71">
        <f>SUMIF(db!$AH:$AH,$W48&amp;$AA48&amp;CA$4,db!$AF:$AF)</f>
        <v>0</v>
      </c>
      <c r="CB48" s="73">
        <f>SUMIF(db!$AH:$AH,$W48&amp;$AA48&amp;CB$4,db!$AF:$AF)</f>
        <v>0</v>
      </c>
      <c r="CC48" s="71">
        <f>SUMIF(db!$AH:$AH,$W48&amp;$AA48&amp;CC$4,db!$AF:$AF)</f>
        <v>0</v>
      </c>
      <c r="CD48" s="73">
        <f>SUMIF(db!$AH:$AH,$W48&amp;$AA48&amp;CD$4,db!$AF:$AF)</f>
        <v>0</v>
      </c>
      <c r="CE48" s="71">
        <f>SUMIF(db!$AH:$AH,$W48&amp;$AA48&amp;CE$4,db!$AF:$AF)</f>
        <v>0</v>
      </c>
      <c r="CF48" s="73">
        <f>SUMIF(db!$AH:$AH,$W48&amp;$AA48&amp;CF$4,db!$AF:$AF)</f>
        <v>0</v>
      </c>
      <c r="CG48" s="71">
        <f>SUMIF(db!$AH:$AH,$W48&amp;$AA48&amp;CG$4,db!$AF:$AF)</f>
        <v>0</v>
      </c>
      <c r="CH48" s="73">
        <f>SUMIF(db!$AH:$AH,$W48&amp;$AA48&amp;CH$4,db!$AF:$AF)</f>
        <v>0</v>
      </c>
      <c r="CI48" s="71">
        <f>SUMIF(db!$AH:$AH,$W48&amp;$AA48&amp;CI$4,db!$AF:$AF)</f>
        <v>0</v>
      </c>
      <c r="CJ48" s="73">
        <f>SUMIF(db!$AH:$AH,$W48&amp;$AA48&amp;CJ$4,db!$AF:$AF)</f>
        <v>0</v>
      </c>
      <c r="CK48" s="71">
        <f>SUMIF(db!$AH:$AH,$W48&amp;$AA48&amp;CK$4,db!$AF:$AF)</f>
        <v>0</v>
      </c>
      <c r="CL48" s="73">
        <f>SUMIF(db!$AH:$AH,$W48&amp;$AA48&amp;CL$4,db!$AF:$AF)</f>
        <v>0</v>
      </c>
      <c r="CM48" s="71">
        <f>SUMIF(db!$AH:$AH,$W48&amp;$AA48&amp;CM$4,db!$AF:$AF)</f>
        <v>0</v>
      </c>
      <c r="CN48" s="73">
        <f>SUMIF(db!$AH:$AH,$W48&amp;$AA48&amp;CN$4,db!$AF:$AF)</f>
        <v>0</v>
      </c>
      <c r="CO48" s="71">
        <f>SUMIF(db!$AH:$AH,$W48&amp;$AA48&amp;CO$4,db!$AF:$AF)</f>
        <v>0</v>
      </c>
      <c r="CP48" s="73">
        <f>SUMIF(db!$AH:$AH,$W48&amp;$AA48&amp;CP$4,db!$AF:$AF)</f>
        <v>0</v>
      </c>
      <c r="CQ48" s="71">
        <f>SUMIF(db!$AH:$AH,$W48&amp;$AA48&amp;CQ$4,db!$AF:$AF)</f>
        <v>0</v>
      </c>
      <c r="CR48" s="73">
        <f>SUMIF(db!$AH:$AH,$W48&amp;$AA48&amp;CR$4,db!$AF:$AF)</f>
        <v>0</v>
      </c>
      <c r="CS48" s="71">
        <f>SUMIF(db!$AH:$AH,$W48&amp;$AA48&amp;CS$4,db!$AF:$AF)</f>
        <v>0</v>
      </c>
      <c r="CT48" s="73">
        <f>SUMIF(db!$AH:$AH,$W48&amp;$AA48&amp;CT$4,db!$AF:$AF)</f>
        <v>0</v>
      </c>
      <c r="CU48" s="71">
        <f>SUMIF(db!$AH:$AH,$W48&amp;$AA48&amp;CU$4,db!$AF:$AF)</f>
        <v>0</v>
      </c>
      <c r="CV48" s="73">
        <f>SUMIF(db!$AH:$AH,$W48&amp;$AA48&amp;CV$4,db!$AF:$AF)</f>
        <v>0</v>
      </c>
      <c r="CW48" s="71">
        <f>SUMIF(db!$AH:$AH,$W48&amp;$AA48&amp;CW$4,db!$AF:$AF)</f>
        <v>0</v>
      </c>
      <c r="CX48" s="73">
        <f>SUMIF(db!$AH:$AH,$W48&amp;$AA48&amp;CX$4,db!$AF:$AF)</f>
        <v>0</v>
      </c>
      <c r="CY48" s="71">
        <f>SUMIF(db!$AH:$AH,$W48&amp;$AA48&amp;CY$4,db!$AF:$AF)</f>
        <v>0</v>
      </c>
      <c r="CZ48" s="73">
        <f>SUMIF(db!$AH:$AH,$W48&amp;$AA48&amp;CZ$4,db!$AF:$AF)</f>
        <v>0</v>
      </c>
      <c r="DA48" s="71">
        <f>SUMIF(db!$AH:$AH,$W48&amp;$AA48&amp;DA$4,db!$AF:$AF)</f>
        <v>0</v>
      </c>
      <c r="DB48" s="73">
        <f>SUMIF(db!$AH:$AH,$W48&amp;$AA48&amp;DB$4,db!$AF:$AF)</f>
        <v>0</v>
      </c>
      <c r="DC48" s="71">
        <f>SUMIF(db!$AH:$AH,$W48&amp;$AA48&amp;DC$4,db!$AF:$AF)</f>
        <v>0</v>
      </c>
      <c r="DD48" s="73">
        <f>SUMIF(db!$AH:$AH,$W48&amp;$AA48&amp;DD$4,db!$AF:$AF)</f>
        <v>0</v>
      </c>
      <c r="DE48" s="71">
        <f>SUMIF(db!$AH:$AH,$W48&amp;$AA48&amp;DE$4,db!$AF:$AF)</f>
        <v>0</v>
      </c>
      <c r="DF48" s="73">
        <f>SUMIF(db!$AH:$AH,$W48&amp;$AA48&amp;DF$4,db!$AF:$AF)</f>
        <v>0</v>
      </c>
      <c r="DG48" s="71">
        <f>SUMIF(db!$AH:$AH,$W48&amp;$AA48&amp;DG$4,db!$AF:$AF)</f>
        <v>0</v>
      </c>
      <c r="DH48" s="73">
        <f>SUMIF(db!$AH:$AH,$W48&amp;$AA48&amp;DH$4,db!$AF:$AF)</f>
        <v>0</v>
      </c>
      <c r="DI48" s="71">
        <f>SUMIF(db!$AH:$AH,$W48&amp;$AA48&amp;DI$4,db!$AF:$AF)</f>
        <v>0</v>
      </c>
      <c r="DJ48" s="73">
        <f>SUMIF(db!$AH:$AH,$W48&amp;$AA48&amp;DJ$4,db!$AF:$AF)</f>
        <v>0</v>
      </c>
      <c r="DK48" s="71">
        <f>SUMIF(db!$AH:$AH,$W48&amp;$AA48&amp;DK$4,db!$AF:$AF)</f>
        <v>0</v>
      </c>
      <c r="DL48" s="73">
        <f>SUMIF(db!$AH:$AH,$W48&amp;$AA48&amp;DL$4,db!$AF:$AF)</f>
        <v>0</v>
      </c>
      <c r="DM48" s="71">
        <f>SUMIF(db!$AH:$AH,$W48&amp;$AA48&amp;DM$4,db!$AF:$AF)</f>
        <v>0</v>
      </c>
      <c r="DN48" s="73">
        <f>SUMIF(db!$AH:$AH,$W48&amp;$AA48&amp;DN$4,db!$AF:$AF)</f>
        <v>0</v>
      </c>
      <c r="DO48" s="71">
        <f>SUMIF(db!$AH:$AH,$W48&amp;$AA48&amp;DO$4,db!$AF:$AF)</f>
        <v>0</v>
      </c>
      <c r="DP48" s="73">
        <f>SUMIF(db!$AH:$AH,$W48&amp;$AA48&amp;DP$4,db!$AF:$AF)</f>
        <v>0</v>
      </c>
      <c r="DQ48" s="71">
        <f>SUMIF(db!$AH:$AH,$W48&amp;$AA48&amp;DQ$4,db!$AF:$AF)</f>
        <v>0</v>
      </c>
      <c r="DR48" s="73">
        <f>SUMIF(db!$AH:$AH,$W48&amp;$AA48&amp;DR$4,db!$AF:$AF)</f>
        <v>0</v>
      </c>
      <c r="DS48" s="71">
        <f>SUMIF(db!$AH:$AH,$W48&amp;$AA48&amp;DS$4,db!$AF:$AF)</f>
        <v>0</v>
      </c>
      <c r="DT48" s="73">
        <f>SUMIF(db!$AH:$AH,$W48&amp;$AA48&amp;DT$4,db!$AF:$AF)</f>
        <v>0</v>
      </c>
      <c r="DU48" s="71">
        <f>SUMIF(db!$AH:$AH,$W48&amp;$AA48&amp;DU$4,db!$AF:$AF)</f>
        <v>0</v>
      </c>
      <c r="DV48" s="73">
        <f>SUMIF(db!$AH:$AH,$W48&amp;$AA48&amp;DV$4,db!$AF:$AF)</f>
        <v>0</v>
      </c>
      <c r="DW48" s="71">
        <f>SUMIF(db!$AH:$AH,$W48&amp;$AA48&amp;DW$4,db!$AF:$AF)</f>
        <v>0</v>
      </c>
      <c r="DX48" s="73">
        <f>SUMIF(db!$AH:$AH,$W48&amp;$AA48&amp;DX$4,db!$AF:$AF)</f>
        <v>0</v>
      </c>
      <c r="DY48" s="71">
        <f>SUMIF(db!$AH:$AH,$W48&amp;$AA48&amp;DY$4,db!$AF:$AF)</f>
        <v>0</v>
      </c>
      <c r="DZ48" s="73">
        <f>SUMIF(db!$AH:$AH,$W48&amp;$AA48&amp;DZ$4,db!$AF:$AF)</f>
        <v>0</v>
      </c>
      <c r="EA48" s="71">
        <f>SUMIF(db!$AH:$AH,$W48&amp;$AA48&amp;EA$4,db!$AF:$AF)</f>
        <v>0</v>
      </c>
      <c r="EB48" s="73">
        <f>SUMIF(db!$AH:$AH,$W48&amp;$AA48&amp;EB$4,db!$AF:$AF)</f>
        <v>0</v>
      </c>
      <c r="EC48" s="71">
        <f>SUMIF(db!$AH:$AH,$W48&amp;$AA48&amp;EC$4,db!$AF:$AF)</f>
        <v>0</v>
      </c>
      <c r="ED48" s="73">
        <f>SUMIF(db!$AH:$AH,$W48&amp;$AA48&amp;ED$4,db!$AF:$AF)</f>
        <v>0</v>
      </c>
      <c r="EE48" s="71">
        <f>SUMIF(db!$AH:$AH,$W48&amp;$AA48&amp;EE$4,db!$AF:$AF)</f>
        <v>0</v>
      </c>
      <c r="EF48" s="73">
        <f>SUMIF(db!$AH:$AH,$W48&amp;$AA48&amp;EF$4,db!$AF:$AF)</f>
        <v>0</v>
      </c>
      <c r="EG48" s="71">
        <f>SUMIF(db!$AH:$AH,$W48&amp;$AA48&amp;EG$4,db!$AF:$AF)</f>
        <v>0</v>
      </c>
      <c r="EH48" s="73">
        <f>SUMIF(db!$AH:$AH,$W48&amp;$AA48&amp;EH$4,db!$AF:$AF)</f>
        <v>0</v>
      </c>
      <c r="EI48" s="71">
        <f>SUMIF(db!$AH:$AH,$W48&amp;$AA48&amp;EI$4,db!$AF:$AF)</f>
        <v>0</v>
      </c>
      <c r="EJ48" s="73">
        <f>SUMIF(db!$AH:$AH,$W48&amp;$AA48&amp;EJ$4,db!$AF:$AF)</f>
        <v>0</v>
      </c>
      <c r="EK48" s="71">
        <f>SUMIF(db!$AH:$AH,$W48&amp;$AA48&amp;EK$4,db!$AF:$AF)</f>
        <v>0</v>
      </c>
      <c r="EL48" s="73">
        <f>SUMIF(db!$AH:$AH,$W48&amp;$AA48&amp;EL$4,db!$AF:$AF)</f>
        <v>0</v>
      </c>
      <c r="EM48" s="71">
        <f>SUMIF(db!$AH:$AH,$W48&amp;$AA48&amp;EM$4,db!$AF:$AF)</f>
        <v>0</v>
      </c>
      <c r="EN48" s="73">
        <f>SUMIF(db!$AH:$AH,$W48&amp;$AA48&amp;EN$4,db!$AF:$AF)</f>
        <v>0</v>
      </c>
      <c r="EO48" s="71">
        <f>SUMIF(db!$AH:$AH,$W48&amp;$AA48&amp;EO$4,db!$AF:$AF)</f>
        <v>0</v>
      </c>
      <c r="EP48" s="73">
        <f>SUMIF(db!$AH:$AH,$W48&amp;$AA48&amp;EP$4,db!$AF:$AF)</f>
        <v>0</v>
      </c>
      <c r="EQ48" s="71">
        <f>SUMIF(db!$AH:$AH,$W48&amp;$AA48&amp;EQ$4,db!$AF:$AF)</f>
        <v>0</v>
      </c>
      <c r="ER48" s="73">
        <f>SUMIF(db!$AH:$AH,$W48&amp;$AA48&amp;ER$4,db!$AF:$AF)</f>
        <v>0</v>
      </c>
      <c r="ES48" s="71">
        <f>SUMIF(db!$AH:$AH,$W48&amp;$AA48&amp;ES$4,db!$AF:$AF)</f>
        <v>0</v>
      </c>
      <c r="ET48" s="73">
        <f>SUMIF(db!$AH:$AH,$W48&amp;$AA48&amp;ET$4,db!$AF:$AF)</f>
        <v>0</v>
      </c>
      <c r="EU48" s="71">
        <f>SUMIF(db!$AH:$AH,$W48&amp;$AA48&amp;EU$4,db!$AF:$AF)</f>
        <v>0</v>
      </c>
      <c r="EV48" s="73">
        <f>SUMIF(db!$AH:$AH,$W48&amp;$AA48&amp;EV$4,db!$AF:$AF)</f>
        <v>0</v>
      </c>
      <c r="EW48" s="71">
        <f>SUMIF(db!$AH:$AH,$W48&amp;$AA48&amp;EW$4,db!$AF:$AF)</f>
        <v>0</v>
      </c>
      <c r="EX48" s="73">
        <f>SUMIF(db!$AH:$AH,$W48&amp;$AA48&amp;EX$4,db!$AF:$AF)</f>
        <v>0</v>
      </c>
      <c r="EY48" s="71">
        <f>SUMIF(db!$AH:$AH,$W48&amp;$AA48&amp;EY$4,db!$AF:$AF)</f>
        <v>0</v>
      </c>
      <c r="EZ48" s="73">
        <f>SUMIF(db!$AH:$AH,$W48&amp;$AA48&amp;EZ$4,db!$AF:$AF)</f>
        <v>0</v>
      </c>
      <c r="FA48" s="71">
        <f>SUMIF(db!$AH:$AH,$W48&amp;$AA48&amp;FA$4,db!$AF:$AF)</f>
        <v>0</v>
      </c>
      <c r="FB48" s="73">
        <f>SUMIF(db!$AH:$AH,$W48&amp;$AA48&amp;FB$4,db!$AF:$AF)</f>
        <v>0</v>
      </c>
      <c r="FC48" s="71">
        <f>SUMIF(db!$AH:$AH,$W48&amp;$AA48&amp;FC$4,db!$AF:$AF)</f>
        <v>0</v>
      </c>
      <c r="FD48" s="73">
        <f>SUMIF(db!$AH:$AH,$W48&amp;$AA48&amp;FD$4,db!$AF:$AF)</f>
        <v>0</v>
      </c>
      <c r="FE48" s="71">
        <f>SUMIF(db!$AH:$AH,$W48&amp;$AA48&amp;FE$4,db!$AF:$AF)</f>
        <v>0</v>
      </c>
      <c r="FF48" s="73">
        <f>SUMIF(db!$AH:$AH,$W48&amp;$AA48&amp;FF$4,db!$AF:$AF)</f>
        <v>0</v>
      </c>
      <c r="FG48" s="71">
        <f>SUMIF(db!$AH:$AH,$W48&amp;$AA48&amp;FG$4,db!$AF:$AF)</f>
        <v>0</v>
      </c>
      <c r="FH48" s="73">
        <f>SUMIF(db!$AH:$AH,$W48&amp;$AA48&amp;FH$4,db!$AF:$AF)</f>
        <v>0</v>
      </c>
    </row>
    <row r="49" spans="22:164" ht="14.25" hidden="1" customHeight="1" outlineLevel="1" x14ac:dyDescent="0.25">
      <c r="V49" s="110">
        <f t="shared" ca="1" si="0"/>
        <v>46148</v>
      </c>
      <c r="W49" s="108" t="s">
        <v>116</v>
      </c>
      <c r="AA49" s="93">
        <f>Data!B30</f>
        <v>0</v>
      </c>
      <c r="AB49" s="102"/>
      <c r="AC49" s="104"/>
      <c r="AD49" s="102"/>
      <c r="AE49" s="104"/>
      <c r="AF49" s="69"/>
      <c r="AG49" s="70">
        <f>SUMIF(db!$AH:$AH,$W49&amp;$AA49&amp;AG$4,db!$AF:$AF)</f>
        <v>0</v>
      </c>
      <c r="AH49" s="72">
        <f>SUMIF(db!$AH:$AH,$W49&amp;$AA49&amp;AH$4,db!$AF:$AF)</f>
        <v>0</v>
      </c>
      <c r="AI49" s="70">
        <f>SUMIF(db!$AH:$AH,$W49&amp;$AA49&amp;AI$4,db!$AF:$AF)</f>
        <v>0</v>
      </c>
      <c r="AJ49" s="72">
        <f>SUMIF(db!$AH:$AH,$W49&amp;$AA49&amp;AJ$4,db!$AF:$AF)</f>
        <v>0</v>
      </c>
      <c r="AK49" s="70">
        <f>SUMIF(db!$AH:$AH,$W49&amp;$AA49&amp;AK$4,db!$AF:$AF)</f>
        <v>0</v>
      </c>
      <c r="AL49" s="72">
        <f>SUMIF(db!$AH:$AH,$W49&amp;$AA49&amp;AL$4,db!$AF:$AF)</f>
        <v>0</v>
      </c>
      <c r="AM49" s="70">
        <f>SUMIF(db!$AH:$AH,$W49&amp;$AA49&amp;AM$4,db!$AF:$AF)</f>
        <v>0</v>
      </c>
      <c r="AN49" s="72">
        <f>SUMIF(db!$AH:$AH,$W49&amp;$AA49&amp;AN$4,db!$AF:$AF)</f>
        <v>0</v>
      </c>
      <c r="AO49" s="70">
        <f>SUMIF(db!$AH:$AH,$W49&amp;$AA49&amp;AO$4,db!$AF:$AF)</f>
        <v>0</v>
      </c>
      <c r="AP49" s="72">
        <f>SUMIF(db!$AH:$AH,$W49&amp;$AA49&amp;AP$4,db!$AF:$AF)</f>
        <v>0</v>
      </c>
      <c r="AQ49" s="70">
        <f>SUMIF(db!$AH:$AH,$W49&amp;$AA49&amp;AQ$4,db!$AF:$AF)</f>
        <v>0</v>
      </c>
      <c r="AR49" s="72">
        <f>SUMIF(db!$AH:$AH,$W49&amp;$AA49&amp;AR$4,db!$AF:$AF)</f>
        <v>0</v>
      </c>
      <c r="AS49" s="70">
        <f>SUMIF(db!$AH:$AH,$W49&amp;$AA49&amp;AS$4,db!$AF:$AF)</f>
        <v>0</v>
      </c>
      <c r="AT49" s="72">
        <f>SUMIF(db!$AH:$AH,$W49&amp;$AA49&amp;AT$4,db!$AF:$AF)</f>
        <v>0</v>
      </c>
      <c r="AU49" s="70">
        <f>SUMIF(db!$AH:$AH,$W49&amp;$AA49&amp;AU$4,db!$AF:$AF)</f>
        <v>0</v>
      </c>
      <c r="AV49" s="72">
        <f>SUMIF(db!$AH:$AH,$W49&amp;$AA49&amp;AV$4,db!$AF:$AF)</f>
        <v>0</v>
      </c>
      <c r="AW49" s="70">
        <f>SUMIF(db!$AH:$AH,$W49&amp;$AA49&amp;AW$4,db!$AF:$AF)</f>
        <v>0</v>
      </c>
      <c r="AX49" s="72">
        <f>SUMIF(db!$AH:$AH,$W49&amp;$AA49&amp;AX$4,db!$AF:$AF)</f>
        <v>0</v>
      </c>
      <c r="AY49" s="70">
        <f>SUMIF(db!$AH:$AH,$W49&amp;$AA49&amp;AY$4,db!$AF:$AF)</f>
        <v>0</v>
      </c>
      <c r="AZ49" s="72">
        <f>SUMIF(db!$AH:$AH,$W49&amp;$AA49&amp;AZ$4,db!$AF:$AF)</f>
        <v>0</v>
      </c>
      <c r="BA49" s="70">
        <f>SUMIF(db!$AH:$AH,$W49&amp;$AA49&amp;BA$4,db!$AF:$AF)</f>
        <v>0</v>
      </c>
      <c r="BB49" s="72">
        <f>SUMIF(db!$AH:$AH,$W49&amp;$AA49&amp;BB$4,db!$AF:$AF)</f>
        <v>0</v>
      </c>
      <c r="BC49" s="70">
        <f>SUMIF(db!$AH:$AH,$W49&amp;$AA49&amp;BC$4,db!$AF:$AF)</f>
        <v>0</v>
      </c>
      <c r="BD49" s="72">
        <f>SUMIF(db!$AH:$AH,$W49&amp;$AA49&amp;BD$4,db!$AF:$AF)</f>
        <v>0</v>
      </c>
      <c r="BE49" s="70">
        <f>SUMIF(db!$AH:$AH,$W49&amp;$AA49&amp;BE$4,db!$AF:$AF)</f>
        <v>0</v>
      </c>
      <c r="BF49" s="72">
        <f>SUMIF(db!$AH:$AH,$W49&amp;$AA49&amp;BF$4,db!$AF:$AF)</f>
        <v>0</v>
      </c>
      <c r="BG49" s="70">
        <f>SUMIF(db!$AH:$AH,$W49&amp;$AA49&amp;BG$4,db!$AF:$AF)</f>
        <v>0</v>
      </c>
      <c r="BH49" s="72">
        <f>SUMIF(db!$AH:$AH,$W49&amp;$AA49&amp;BH$4,db!$AF:$AF)</f>
        <v>0</v>
      </c>
      <c r="BI49" s="70">
        <f>SUMIF(db!$AH:$AH,$W49&amp;$AA49&amp;BI$4,db!$AF:$AF)</f>
        <v>0</v>
      </c>
      <c r="BJ49" s="72">
        <f>SUMIF(db!$AH:$AH,$W49&amp;$AA49&amp;BJ$4,db!$AF:$AF)</f>
        <v>0</v>
      </c>
      <c r="BK49" s="70">
        <f>SUMIF(db!$AH:$AH,$W49&amp;$AA49&amp;BK$4,db!$AF:$AF)</f>
        <v>0</v>
      </c>
      <c r="BL49" s="72">
        <f>SUMIF(db!$AH:$AH,$W49&amp;$AA49&amp;BL$4,db!$AF:$AF)</f>
        <v>0</v>
      </c>
      <c r="BM49" s="70">
        <f>SUMIF(db!$AH:$AH,$W49&amp;$AA49&amp;BM$4,db!$AF:$AF)</f>
        <v>0</v>
      </c>
      <c r="BN49" s="72">
        <f>SUMIF(db!$AH:$AH,$W49&amp;$AA49&amp;BN$4,db!$AF:$AF)</f>
        <v>0</v>
      </c>
      <c r="BO49" s="70">
        <f>SUMIF(db!$AH:$AH,$W49&amp;$AA49&amp;BO$4,db!$AF:$AF)</f>
        <v>0</v>
      </c>
      <c r="BP49" s="72">
        <f>SUMIF(db!$AH:$AH,$W49&amp;$AA49&amp;BP$4,db!$AF:$AF)</f>
        <v>0</v>
      </c>
      <c r="BQ49" s="70">
        <f>SUMIF(db!$AH:$AH,$W49&amp;$AA49&amp;BQ$4,db!$AF:$AF)</f>
        <v>0</v>
      </c>
      <c r="BR49" s="72">
        <f>SUMIF(db!$AH:$AH,$W49&amp;$AA49&amp;BR$4,db!$AF:$AF)</f>
        <v>0</v>
      </c>
      <c r="BS49" s="70">
        <f>SUMIF(db!$AH:$AH,$W49&amp;$AA49&amp;BS$4,db!$AF:$AF)</f>
        <v>0</v>
      </c>
      <c r="BT49" s="72">
        <f>SUMIF(db!$AH:$AH,$W49&amp;$AA49&amp;BT$4,db!$AF:$AF)</f>
        <v>0</v>
      </c>
      <c r="BU49" s="70">
        <f>SUMIF(db!$AH:$AH,$W49&amp;$AA49&amp;BU$4,db!$AF:$AF)</f>
        <v>0</v>
      </c>
      <c r="BV49" s="72">
        <f>SUMIF(db!$AH:$AH,$W49&amp;$AA49&amp;BV$4,db!$AF:$AF)</f>
        <v>0</v>
      </c>
      <c r="BW49" s="70">
        <f>SUMIF(db!$AH:$AH,$W49&amp;$AA49&amp;BW$4,db!$AF:$AF)</f>
        <v>0</v>
      </c>
      <c r="BX49" s="72">
        <f>SUMIF(db!$AH:$AH,$W49&amp;$AA49&amp;BX$4,db!$AF:$AF)</f>
        <v>0</v>
      </c>
      <c r="BY49" s="70">
        <f>SUMIF(db!$AH:$AH,$W49&amp;$AA49&amp;BY$4,db!$AF:$AF)</f>
        <v>0</v>
      </c>
      <c r="BZ49" s="72">
        <f>SUMIF(db!$AH:$AH,$W49&amp;$AA49&amp;BZ$4,db!$AF:$AF)</f>
        <v>0</v>
      </c>
      <c r="CA49" s="70">
        <f>SUMIF(db!$AH:$AH,$W49&amp;$AA49&amp;CA$4,db!$AF:$AF)</f>
        <v>0</v>
      </c>
      <c r="CB49" s="72">
        <f>SUMIF(db!$AH:$AH,$W49&amp;$AA49&amp;CB$4,db!$AF:$AF)</f>
        <v>0</v>
      </c>
      <c r="CC49" s="70">
        <f>SUMIF(db!$AH:$AH,$W49&amp;$AA49&amp;CC$4,db!$AF:$AF)</f>
        <v>0</v>
      </c>
      <c r="CD49" s="72">
        <f>SUMIF(db!$AH:$AH,$W49&amp;$AA49&amp;CD$4,db!$AF:$AF)</f>
        <v>0</v>
      </c>
      <c r="CE49" s="70">
        <f>SUMIF(db!$AH:$AH,$W49&amp;$AA49&amp;CE$4,db!$AF:$AF)</f>
        <v>0</v>
      </c>
      <c r="CF49" s="72">
        <f>SUMIF(db!$AH:$AH,$W49&amp;$AA49&amp;CF$4,db!$AF:$AF)</f>
        <v>0</v>
      </c>
      <c r="CG49" s="70">
        <f>SUMIF(db!$AH:$AH,$W49&amp;$AA49&amp;CG$4,db!$AF:$AF)</f>
        <v>0</v>
      </c>
      <c r="CH49" s="72">
        <f>SUMIF(db!$AH:$AH,$W49&amp;$AA49&amp;CH$4,db!$AF:$AF)</f>
        <v>0</v>
      </c>
      <c r="CI49" s="70">
        <f>SUMIF(db!$AH:$AH,$W49&amp;$AA49&amp;CI$4,db!$AF:$AF)</f>
        <v>0</v>
      </c>
      <c r="CJ49" s="72">
        <f>SUMIF(db!$AH:$AH,$W49&amp;$AA49&amp;CJ$4,db!$AF:$AF)</f>
        <v>0</v>
      </c>
      <c r="CK49" s="70">
        <f>SUMIF(db!$AH:$AH,$W49&amp;$AA49&amp;CK$4,db!$AF:$AF)</f>
        <v>0</v>
      </c>
      <c r="CL49" s="72">
        <f>SUMIF(db!$AH:$AH,$W49&amp;$AA49&amp;CL$4,db!$AF:$AF)</f>
        <v>0</v>
      </c>
      <c r="CM49" s="70">
        <f>SUMIF(db!$AH:$AH,$W49&amp;$AA49&amp;CM$4,db!$AF:$AF)</f>
        <v>0</v>
      </c>
      <c r="CN49" s="72">
        <f>SUMIF(db!$AH:$AH,$W49&amp;$AA49&amp;CN$4,db!$AF:$AF)</f>
        <v>0</v>
      </c>
      <c r="CO49" s="70">
        <f>SUMIF(db!$AH:$AH,$W49&amp;$AA49&amp;CO$4,db!$AF:$AF)</f>
        <v>0</v>
      </c>
      <c r="CP49" s="72">
        <f>SUMIF(db!$AH:$AH,$W49&amp;$AA49&amp;CP$4,db!$AF:$AF)</f>
        <v>0</v>
      </c>
      <c r="CQ49" s="70">
        <f>SUMIF(db!$AH:$AH,$W49&amp;$AA49&amp;CQ$4,db!$AF:$AF)</f>
        <v>0</v>
      </c>
      <c r="CR49" s="72">
        <f>SUMIF(db!$AH:$AH,$W49&amp;$AA49&amp;CR$4,db!$AF:$AF)</f>
        <v>0</v>
      </c>
      <c r="CS49" s="70">
        <f>SUMIF(db!$AH:$AH,$W49&amp;$AA49&amp;CS$4,db!$AF:$AF)</f>
        <v>0</v>
      </c>
      <c r="CT49" s="72">
        <f>SUMIF(db!$AH:$AH,$W49&amp;$AA49&amp;CT$4,db!$AF:$AF)</f>
        <v>0</v>
      </c>
      <c r="CU49" s="70">
        <f>SUMIF(db!$AH:$AH,$W49&amp;$AA49&amp;CU$4,db!$AF:$AF)</f>
        <v>0</v>
      </c>
      <c r="CV49" s="72">
        <f>SUMIF(db!$AH:$AH,$W49&amp;$AA49&amp;CV$4,db!$AF:$AF)</f>
        <v>0</v>
      </c>
      <c r="CW49" s="70">
        <f>SUMIF(db!$AH:$AH,$W49&amp;$AA49&amp;CW$4,db!$AF:$AF)</f>
        <v>0</v>
      </c>
      <c r="CX49" s="72">
        <f>SUMIF(db!$AH:$AH,$W49&amp;$AA49&amp;CX$4,db!$AF:$AF)</f>
        <v>0</v>
      </c>
      <c r="CY49" s="70">
        <f>SUMIF(db!$AH:$AH,$W49&amp;$AA49&amp;CY$4,db!$AF:$AF)</f>
        <v>0</v>
      </c>
      <c r="CZ49" s="72">
        <f>SUMIF(db!$AH:$AH,$W49&amp;$AA49&amp;CZ$4,db!$AF:$AF)</f>
        <v>0</v>
      </c>
      <c r="DA49" s="70">
        <f>SUMIF(db!$AH:$AH,$W49&amp;$AA49&amp;DA$4,db!$AF:$AF)</f>
        <v>0</v>
      </c>
      <c r="DB49" s="72">
        <f>SUMIF(db!$AH:$AH,$W49&amp;$AA49&amp;DB$4,db!$AF:$AF)</f>
        <v>0</v>
      </c>
      <c r="DC49" s="70">
        <f>SUMIF(db!$AH:$AH,$W49&amp;$AA49&amp;DC$4,db!$AF:$AF)</f>
        <v>0</v>
      </c>
      <c r="DD49" s="72">
        <f>SUMIF(db!$AH:$AH,$W49&amp;$AA49&amp;DD$4,db!$AF:$AF)</f>
        <v>0</v>
      </c>
      <c r="DE49" s="70">
        <f>SUMIF(db!$AH:$AH,$W49&amp;$AA49&amp;DE$4,db!$AF:$AF)</f>
        <v>0</v>
      </c>
      <c r="DF49" s="72">
        <f>SUMIF(db!$AH:$AH,$W49&amp;$AA49&amp;DF$4,db!$AF:$AF)</f>
        <v>0</v>
      </c>
      <c r="DG49" s="70">
        <f>SUMIF(db!$AH:$AH,$W49&amp;$AA49&amp;DG$4,db!$AF:$AF)</f>
        <v>0</v>
      </c>
      <c r="DH49" s="72">
        <f>SUMIF(db!$AH:$AH,$W49&amp;$AA49&amp;DH$4,db!$AF:$AF)</f>
        <v>0</v>
      </c>
      <c r="DI49" s="70">
        <f>SUMIF(db!$AH:$AH,$W49&amp;$AA49&amp;DI$4,db!$AF:$AF)</f>
        <v>0</v>
      </c>
      <c r="DJ49" s="72">
        <f>SUMIF(db!$AH:$AH,$W49&amp;$AA49&amp;DJ$4,db!$AF:$AF)</f>
        <v>0</v>
      </c>
      <c r="DK49" s="70">
        <f>SUMIF(db!$AH:$AH,$W49&amp;$AA49&amp;DK$4,db!$AF:$AF)</f>
        <v>0</v>
      </c>
      <c r="DL49" s="72">
        <f>SUMIF(db!$AH:$AH,$W49&amp;$AA49&amp;DL$4,db!$AF:$AF)</f>
        <v>0</v>
      </c>
      <c r="DM49" s="70">
        <f>SUMIF(db!$AH:$AH,$W49&amp;$AA49&amp;DM$4,db!$AF:$AF)</f>
        <v>0</v>
      </c>
      <c r="DN49" s="72">
        <f>SUMIF(db!$AH:$AH,$W49&amp;$AA49&amp;DN$4,db!$AF:$AF)</f>
        <v>0</v>
      </c>
      <c r="DO49" s="70">
        <f>SUMIF(db!$AH:$AH,$W49&amp;$AA49&amp;DO$4,db!$AF:$AF)</f>
        <v>0</v>
      </c>
      <c r="DP49" s="72">
        <f>SUMIF(db!$AH:$AH,$W49&amp;$AA49&amp;DP$4,db!$AF:$AF)</f>
        <v>0</v>
      </c>
      <c r="DQ49" s="70">
        <f>SUMIF(db!$AH:$AH,$W49&amp;$AA49&amp;DQ$4,db!$AF:$AF)</f>
        <v>0</v>
      </c>
      <c r="DR49" s="72">
        <f>SUMIF(db!$AH:$AH,$W49&amp;$AA49&amp;DR$4,db!$AF:$AF)</f>
        <v>0</v>
      </c>
      <c r="DS49" s="70">
        <f>SUMIF(db!$AH:$AH,$W49&amp;$AA49&amp;DS$4,db!$AF:$AF)</f>
        <v>0</v>
      </c>
      <c r="DT49" s="72">
        <f>SUMIF(db!$AH:$AH,$W49&amp;$AA49&amp;DT$4,db!$AF:$AF)</f>
        <v>0</v>
      </c>
      <c r="DU49" s="70">
        <f>SUMIF(db!$AH:$AH,$W49&amp;$AA49&amp;DU$4,db!$AF:$AF)</f>
        <v>0</v>
      </c>
      <c r="DV49" s="72">
        <f>SUMIF(db!$AH:$AH,$W49&amp;$AA49&amp;DV$4,db!$AF:$AF)</f>
        <v>0</v>
      </c>
      <c r="DW49" s="70">
        <f>SUMIF(db!$AH:$AH,$W49&amp;$AA49&amp;DW$4,db!$AF:$AF)</f>
        <v>0</v>
      </c>
      <c r="DX49" s="72">
        <f>SUMIF(db!$AH:$AH,$W49&amp;$AA49&amp;DX$4,db!$AF:$AF)</f>
        <v>0</v>
      </c>
      <c r="DY49" s="70">
        <f>SUMIF(db!$AH:$AH,$W49&amp;$AA49&amp;DY$4,db!$AF:$AF)</f>
        <v>0</v>
      </c>
      <c r="DZ49" s="72">
        <f>SUMIF(db!$AH:$AH,$W49&amp;$AA49&amp;DZ$4,db!$AF:$AF)</f>
        <v>0</v>
      </c>
      <c r="EA49" s="70">
        <f>SUMIF(db!$AH:$AH,$W49&amp;$AA49&amp;EA$4,db!$AF:$AF)</f>
        <v>0</v>
      </c>
      <c r="EB49" s="72">
        <f>SUMIF(db!$AH:$AH,$W49&amp;$AA49&amp;EB$4,db!$AF:$AF)</f>
        <v>0</v>
      </c>
      <c r="EC49" s="70">
        <f>SUMIF(db!$AH:$AH,$W49&amp;$AA49&amp;EC$4,db!$AF:$AF)</f>
        <v>0</v>
      </c>
      <c r="ED49" s="72">
        <f>SUMIF(db!$AH:$AH,$W49&amp;$AA49&amp;ED$4,db!$AF:$AF)</f>
        <v>0</v>
      </c>
      <c r="EE49" s="70">
        <f>SUMIF(db!$AH:$AH,$W49&amp;$AA49&amp;EE$4,db!$AF:$AF)</f>
        <v>0</v>
      </c>
      <c r="EF49" s="72">
        <f>SUMIF(db!$AH:$AH,$W49&amp;$AA49&amp;EF$4,db!$AF:$AF)</f>
        <v>0</v>
      </c>
      <c r="EG49" s="70">
        <f>SUMIF(db!$AH:$AH,$W49&amp;$AA49&amp;EG$4,db!$AF:$AF)</f>
        <v>0</v>
      </c>
      <c r="EH49" s="72">
        <f>SUMIF(db!$AH:$AH,$W49&amp;$AA49&amp;EH$4,db!$AF:$AF)</f>
        <v>0</v>
      </c>
      <c r="EI49" s="70">
        <f>SUMIF(db!$AH:$AH,$W49&amp;$AA49&amp;EI$4,db!$AF:$AF)</f>
        <v>0</v>
      </c>
      <c r="EJ49" s="72">
        <f>SUMIF(db!$AH:$AH,$W49&amp;$AA49&amp;EJ$4,db!$AF:$AF)</f>
        <v>0</v>
      </c>
      <c r="EK49" s="70">
        <f>SUMIF(db!$AH:$AH,$W49&amp;$AA49&amp;EK$4,db!$AF:$AF)</f>
        <v>0</v>
      </c>
      <c r="EL49" s="72">
        <f>SUMIF(db!$AH:$AH,$W49&amp;$AA49&amp;EL$4,db!$AF:$AF)</f>
        <v>0</v>
      </c>
      <c r="EM49" s="70">
        <f>SUMIF(db!$AH:$AH,$W49&amp;$AA49&amp;EM$4,db!$AF:$AF)</f>
        <v>0</v>
      </c>
      <c r="EN49" s="72">
        <f>SUMIF(db!$AH:$AH,$W49&amp;$AA49&amp;EN$4,db!$AF:$AF)</f>
        <v>0</v>
      </c>
      <c r="EO49" s="70">
        <f>SUMIF(db!$AH:$AH,$W49&amp;$AA49&amp;EO$4,db!$AF:$AF)</f>
        <v>0</v>
      </c>
      <c r="EP49" s="72">
        <f>SUMIF(db!$AH:$AH,$W49&amp;$AA49&amp;EP$4,db!$AF:$AF)</f>
        <v>0</v>
      </c>
      <c r="EQ49" s="70">
        <f>SUMIF(db!$AH:$AH,$W49&amp;$AA49&amp;EQ$4,db!$AF:$AF)</f>
        <v>0</v>
      </c>
      <c r="ER49" s="72">
        <f>SUMIF(db!$AH:$AH,$W49&amp;$AA49&amp;ER$4,db!$AF:$AF)</f>
        <v>0</v>
      </c>
      <c r="ES49" s="70">
        <f>SUMIF(db!$AH:$AH,$W49&amp;$AA49&amp;ES$4,db!$AF:$AF)</f>
        <v>0</v>
      </c>
      <c r="ET49" s="72">
        <f>SUMIF(db!$AH:$AH,$W49&amp;$AA49&amp;ET$4,db!$AF:$AF)</f>
        <v>0</v>
      </c>
      <c r="EU49" s="70">
        <f>SUMIF(db!$AH:$AH,$W49&amp;$AA49&amp;EU$4,db!$AF:$AF)</f>
        <v>0</v>
      </c>
      <c r="EV49" s="72">
        <f>SUMIF(db!$AH:$AH,$W49&amp;$AA49&amp;EV$4,db!$AF:$AF)</f>
        <v>0</v>
      </c>
      <c r="EW49" s="70">
        <f>SUMIF(db!$AH:$AH,$W49&amp;$AA49&amp;EW$4,db!$AF:$AF)</f>
        <v>0</v>
      </c>
      <c r="EX49" s="72">
        <f>SUMIF(db!$AH:$AH,$W49&amp;$AA49&amp;EX$4,db!$AF:$AF)</f>
        <v>0</v>
      </c>
      <c r="EY49" s="70">
        <f>SUMIF(db!$AH:$AH,$W49&amp;$AA49&amp;EY$4,db!$AF:$AF)</f>
        <v>0</v>
      </c>
      <c r="EZ49" s="72">
        <f>SUMIF(db!$AH:$AH,$W49&amp;$AA49&amp;EZ$4,db!$AF:$AF)</f>
        <v>0</v>
      </c>
      <c r="FA49" s="70">
        <f>SUMIF(db!$AH:$AH,$W49&amp;$AA49&amp;FA$4,db!$AF:$AF)</f>
        <v>0</v>
      </c>
      <c r="FB49" s="72">
        <f>SUMIF(db!$AH:$AH,$W49&amp;$AA49&amp;FB$4,db!$AF:$AF)</f>
        <v>0</v>
      </c>
      <c r="FC49" s="70">
        <f>SUMIF(db!$AH:$AH,$W49&amp;$AA49&amp;FC$4,db!$AF:$AF)</f>
        <v>0</v>
      </c>
      <c r="FD49" s="72">
        <f>SUMIF(db!$AH:$AH,$W49&amp;$AA49&amp;FD$4,db!$AF:$AF)</f>
        <v>0</v>
      </c>
      <c r="FE49" s="70">
        <f>SUMIF(db!$AH:$AH,$W49&amp;$AA49&amp;FE$4,db!$AF:$AF)</f>
        <v>0</v>
      </c>
      <c r="FF49" s="72">
        <f>SUMIF(db!$AH:$AH,$W49&amp;$AA49&amp;FF$4,db!$AF:$AF)</f>
        <v>0</v>
      </c>
      <c r="FG49" s="70">
        <f>SUMIF(db!$AH:$AH,$W49&amp;$AA49&amp;FG$4,db!$AF:$AF)</f>
        <v>0</v>
      </c>
      <c r="FH49" s="72">
        <f>SUMIF(db!$AH:$AH,$W49&amp;$AA49&amp;FH$4,db!$AF:$AF)</f>
        <v>0</v>
      </c>
    </row>
    <row r="50" spans="22:164" ht="15.75" hidden="1" outlineLevel="1" x14ac:dyDescent="0.25">
      <c r="V50" s="110">
        <f t="shared" ca="1" si="0"/>
        <v>46148</v>
      </c>
      <c r="W50" s="108" t="s">
        <v>116</v>
      </c>
      <c r="AA50" s="93">
        <f>Data!B31</f>
        <v>0</v>
      </c>
      <c r="AB50" s="105"/>
      <c r="AC50" s="107"/>
      <c r="AD50" s="105"/>
      <c r="AE50" s="107"/>
      <c r="AF50" s="69"/>
      <c r="AG50" s="71">
        <f>SUMIF(db!$AH:$AH,$W50&amp;$AA50&amp;AG$4,db!$AF:$AF)</f>
        <v>0</v>
      </c>
      <c r="AH50" s="73">
        <f>SUMIF(db!$AH:$AH,$W50&amp;$AA50&amp;AH$4,db!$AF:$AF)</f>
        <v>0</v>
      </c>
      <c r="AI50" s="71">
        <f>SUMIF(db!$AH:$AH,$W50&amp;$AA50&amp;AI$4,db!$AF:$AF)</f>
        <v>0</v>
      </c>
      <c r="AJ50" s="73">
        <f>SUMIF(db!$AH:$AH,$W50&amp;$AA50&amp;AJ$4,db!$AF:$AF)</f>
        <v>0</v>
      </c>
      <c r="AK50" s="71">
        <f>SUMIF(db!$AH:$AH,$W50&amp;$AA50&amp;AK$4,db!$AF:$AF)</f>
        <v>0</v>
      </c>
      <c r="AL50" s="73">
        <f>SUMIF(db!$AH:$AH,$W50&amp;$AA50&amp;AL$4,db!$AF:$AF)</f>
        <v>0</v>
      </c>
      <c r="AM50" s="71">
        <f>SUMIF(db!$AH:$AH,$W50&amp;$AA50&amp;AM$4,db!$AF:$AF)</f>
        <v>0</v>
      </c>
      <c r="AN50" s="73">
        <f>SUMIF(db!$AH:$AH,$W50&amp;$AA50&amp;AN$4,db!$AF:$AF)</f>
        <v>0</v>
      </c>
      <c r="AO50" s="71">
        <f>SUMIF(db!$AH:$AH,$W50&amp;$AA50&amp;AO$4,db!$AF:$AF)</f>
        <v>0</v>
      </c>
      <c r="AP50" s="73">
        <f>SUMIF(db!$AH:$AH,$W50&amp;$AA50&amp;AP$4,db!$AF:$AF)</f>
        <v>0</v>
      </c>
      <c r="AQ50" s="71">
        <f>SUMIF(db!$AH:$AH,$W50&amp;$AA50&amp;AQ$4,db!$AF:$AF)</f>
        <v>0</v>
      </c>
      <c r="AR50" s="73">
        <f>SUMIF(db!$AH:$AH,$W50&amp;$AA50&amp;AR$4,db!$AF:$AF)</f>
        <v>0</v>
      </c>
      <c r="AS50" s="71">
        <f>SUMIF(db!$AH:$AH,$W50&amp;$AA50&amp;AS$4,db!$AF:$AF)</f>
        <v>0</v>
      </c>
      <c r="AT50" s="73">
        <f>SUMIF(db!$AH:$AH,$W50&amp;$AA50&amp;AT$4,db!$AF:$AF)</f>
        <v>0</v>
      </c>
      <c r="AU50" s="71">
        <f>SUMIF(db!$AH:$AH,$W50&amp;$AA50&amp;AU$4,db!$AF:$AF)</f>
        <v>0</v>
      </c>
      <c r="AV50" s="73">
        <f>SUMIF(db!$AH:$AH,$W50&amp;$AA50&amp;AV$4,db!$AF:$AF)</f>
        <v>0</v>
      </c>
      <c r="AW50" s="71">
        <f>SUMIF(db!$AH:$AH,$W50&amp;$AA50&amp;AW$4,db!$AF:$AF)</f>
        <v>0</v>
      </c>
      <c r="AX50" s="73">
        <f>SUMIF(db!$AH:$AH,$W50&amp;$AA50&amp;AX$4,db!$AF:$AF)</f>
        <v>0</v>
      </c>
      <c r="AY50" s="71">
        <f>SUMIF(db!$AH:$AH,$W50&amp;$AA50&amp;AY$4,db!$AF:$AF)</f>
        <v>0</v>
      </c>
      <c r="AZ50" s="73">
        <f>SUMIF(db!$AH:$AH,$W50&amp;$AA50&amp;AZ$4,db!$AF:$AF)</f>
        <v>0</v>
      </c>
      <c r="BA50" s="71">
        <f>SUMIF(db!$AH:$AH,$W50&amp;$AA50&amp;BA$4,db!$AF:$AF)</f>
        <v>0</v>
      </c>
      <c r="BB50" s="73">
        <f>SUMIF(db!$AH:$AH,$W50&amp;$AA50&amp;BB$4,db!$AF:$AF)</f>
        <v>0</v>
      </c>
      <c r="BC50" s="71">
        <f>SUMIF(db!$AH:$AH,$W50&amp;$AA50&amp;BC$4,db!$AF:$AF)</f>
        <v>0</v>
      </c>
      <c r="BD50" s="73">
        <f>SUMIF(db!$AH:$AH,$W50&amp;$AA50&amp;BD$4,db!$AF:$AF)</f>
        <v>0</v>
      </c>
      <c r="BE50" s="71">
        <f>SUMIF(db!$AH:$AH,$W50&amp;$AA50&amp;BE$4,db!$AF:$AF)</f>
        <v>0</v>
      </c>
      <c r="BF50" s="73">
        <f>SUMIF(db!$AH:$AH,$W50&amp;$AA50&amp;BF$4,db!$AF:$AF)</f>
        <v>0</v>
      </c>
      <c r="BG50" s="71">
        <f>SUMIF(db!$AH:$AH,$W50&amp;$AA50&amp;BG$4,db!$AF:$AF)</f>
        <v>0</v>
      </c>
      <c r="BH50" s="73">
        <f>SUMIF(db!$AH:$AH,$W50&amp;$AA50&amp;BH$4,db!$AF:$AF)</f>
        <v>0</v>
      </c>
      <c r="BI50" s="71">
        <f>SUMIF(db!$AH:$AH,$W50&amp;$AA50&amp;BI$4,db!$AF:$AF)</f>
        <v>0</v>
      </c>
      <c r="BJ50" s="73">
        <f>SUMIF(db!$AH:$AH,$W50&amp;$AA50&amp;BJ$4,db!$AF:$AF)</f>
        <v>0</v>
      </c>
      <c r="BK50" s="71">
        <f>SUMIF(db!$AH:$AH,$W50&amp;$AA50&amp;BK$4,db!$AF:$AF)</f>
        <v>0</v>
      </c>
      <c r="BL50" s="73">
        <f>SUMIF(db!$AH:$AH,$W50&amp;$AA50&amp;BL$4,db!$AF:$AF)</f>
        <v>0</v>
      </c>
      <c r="BM50" s="71">
        <f>SUMIF(db!$AH:$AH,$W50&amp;$AA50&amp;BM$4,db!$AF:$AF)</f>
        <v>0</v>
      </c>
      <c r="BN50" s="73">
        <f>SUMIF(db!$AH:$AH,$W50&amp;$AA50&amp;BN$4,db!$AF:$AF)</f>
        <v>0</v>
      </c>
      <c r="BO50" s="71">
        <f>SUMIF(db!$AH:$AH,$W50&amp;$AA50&amp;BO$4,db!$AF:$AF)</f>
        <v>0</v>
      </c>
      <c r="BP50" s="73">
        <f>SUMIF(db!$AH:$AH,$W50&amp;$AA50&amp;BP$4,db!$AF:$AF)</f>
        <v>0</v>
      </c>
      <c r="BQ50" s="71">
        <f>SUMIF(db!$AH:$AH,$W50&amp;$AA50&amp;BQ$4,db!$AF:$AF)</f>
        <v>0</v>
      </c>
      <c r="BR50" s="73">
        <f>SUMIF(db!$AH:$AH,$W50&amp;$AA50&amp;BR$4,db!$AF:$AF)</f>
        <v>0</v>
      </c>
      <c r="BS50" s="71">
        <f>SUMIF(db!$AH:$AH,$W50&amp;$AA50&amp;BS$4,db!$AF:$AF)</f>
        <v>0</v>
      </c>
      <c r="BT50" s="73">
        <f>SUMIF(db!$AH:$AH,$W50&amp;$AA50&amp;BT$4,db!$AF:$AF)</f>
        <v>0</v>
      </c>
      <c r="BU50" s="71">
        <f>SUMIF(db!$AH:$AH,$W50&amp;$AA50&amp;BU$4,db!$AF:$AF)</f>
        <v>0</v>
      </c>
      <c r="BV50" s="73">
        <f>SUMIF(db!$AH:$AH,$W50&amp;$AA50&amp;BV$4,db!$AF:$AF)</f>
        <v>0</v>
      </c>
      <c r="BW50" s="71">
        <f>SUMIF(db!$AH:$AH,$W50&amp;$AA50&amp;BW$4,db!$AF:$AF)</f>
        <v>0</v>
      </c>
      <c r="BX50" s="73">
        <f>SUMIF(db!$AH:$AH,$W50&amp;$AA50&amp;BX$4,db!$AF:$AF)</f>
        <v>0</v>
      </c>
      <c r="BY50" s="71">
        <f>SUMIF(db!$AH:$AH,$W50&amp;$AA50&amp;BY$4,db!$AF:$AF)</f>
        <v>0</v>
      </c>
      <c r="BZ50" s="73">
        <f>SUMIF(db!$AH:$AH,$W50&amp;$AA50&amp;BZ$4,db!$AF:$AF)</f>
        <v>0</v>
      </c>
      <c r="CA50" s="71">
        <f>SUMIF(db!$AH:$AH,$W50&amp;$AA50&amp;CA$4,db!$AF:$AF)</f>
        <v>0</v>
      </c>
      <c r="CB50" s="73">
        <f>SUMIF(db!$AH:$AH,$W50&amp;$AA50&amp;CB$4,db!$AF:$AF)</f>
        <v>0</v>
      </c>
      <c r="CC50" s="71">
        <f>SUMIF(db!$AH:$AH,$W50&amp;$AA50&amp;CC$4,db!$AF:$AF)</f>
        <v>0</v>
      </c>
      <c r="CD50" s="73">
        <f>SUMIF(db!$AH:$AH,$W50&amp;$AA50&amp;CD$4,db!$AF:$AF)</f>
        <v>0</v>
      </c>
      <c r="CE50" s="71">
        <f>SUMIF(db!$AH:$AH,$W50&amp;$AA50&amp;CE$4,db!$AF:$AF)</f>
        <v>0</v>
      </c>
      <c r="CF50" s="73">
        <f>SUMIF(db!$AH:$AH,$W50&amp;$AA50&amp;CF$4,db!$AF:$AF)</f>
        <v>0</v>
      </c>
      <c r="CG50" s="71">
        <f>SUMIF(db!$AH:$AH,$W50&amp;$AA50&amp;CG$4,db!$AF:$AF)</f>
        <v>0</v>
      </c>
      <c r="CH50" s="73">
        <f>SUMIF(db!$AH:$AH,$W50&amp;$AA50&amp;CH$4,db!$AF:$AF)</f>
        <v>0</v>
      </c>
      <c r="CI50" s="71">
        <f>SUMIF(db!$AH:$AH,$W50&amp;$AA50&amp;CI$4,db!$AF:$AF)</f>
        <v>0</v>
      </c>
      <c r="CJ50" s="73">
        <f>SUMIF(db!$AH:$AH,$W50&amp;$AA50&amp;CJ$4,db!$AF:$AF)</f>
        <v>0</v>
      </c>
      <c r="CK50" s="71">
        <f>SUMIF(db!$AH:$AH,$W50&amp;$AA50&amp;CK$4,db!$AF:$AF)</f>
        <v>0</v>
      </c>
      <c r="CL50" s="73">
        <f>SUMIF(db!$AH:$AH,$W50&amp;$AA50&amp;CL$4,db!$AF:$AF)</f>
        <v>0</v>
      </c>
      <c r="CM50" s="71">
        <f>SUMIF(db!$AH:$AH,$W50&amp;$AA50&amp;CM$4,db!$AF:$AF)</f>
        <v>0</v>
      </c>
      <c r="CN50" s="73">
        <f>SUMIF(db!$AH:$AH,$W50&amp;$AA50&amp;CN$4,db!$AF:$AF)</f>
        <v>0</v>
      </c>
      <c r="CO50" s="71">
        <f>SUMIF(db!$AH:$AH,$W50&amp;$AA50&amp;CO$4,db!$AF:$AF)</f>
        <v>0</v>
      </c>
      <c r="CP50" s="73">
        <f>SUMIF(db!$AH:$AH,$W50&amp;$AA50&amp;CP$4,db!$AF:$AF)</f>
        <v>0</v>
      </c>
      <c r="CQ50" s="71">
        <f>SUMIF(db!$AH:$AH,$W50&amp;$AA50&amp;CQ$4,db!$AF:$AF)</f>
        <v>0</v>
      </c>
      <c r="CR50" s="73">
        <f>SUMIF(db!$AH:$AH,$W50&amp;$AA50&amp;CR$4,db!$AF:$AF)</f>
        <v>0</v>
      </c>
      <c r="CS50" s="71">
        <f>SUMIF(db!$AH:$AH,$W50&amp;$AA50&amp;CS$4,db!$AF:$AF)</f>
        <v>0</v>
      </c>
      <c r="CT50" s="73">
        <f>SUMIF(db!$AH:$AH,$W50&amp;$AA50&amp;CT$4,db!$AF:$AF)</f>
        <v>0</v>
      </c>
      <c r="CU50" s="71">
        <f>SUMIF(db!$AH:$AH,$W50&amp;$AA50&amp;CU$4,db!$AF:$AF)</f>
        <v>0</v>
      </c>
      <c r="CV50" s="73">
        <f>SUMIF(db!$AH:$AH,$W50&amp;$AA50&amp;CV$4,db!$AF:$AF)</f>
        <v>0</v>
      </c>
      <c r="CW50" s="71">
        <f>SUMIF(db!$AH:$AH,$W50&amp;$AA50&amp;CW$4,db!$AF:$AF)</f>
        <v>0</v>
      </c>
      <c r="CX50" s="73">
        <f>SUMIF(db!$AH:$AH,$W50&amp;$AA50&amp;CX$4,db!$AF:$AF)</f>
        <v>0</v>
      </c>
      <c r="CY50" s="71">
        <f>SUMIF(db!$AH:$AH,$W50&amp;$AA50&amp;CY$4,db!$AF:$AF)</f>
        <v>0</v>
      </c>
      <c r="CZ50" s="73">
        <f>SUMIF(db!$AH:$AH,$W50&amp;$AA50&amp;CZ$4,db!$AF:$AF)</f>
        <v>0</v>
      </c>
      <c r="DA50" s="71">
        <f>SUMIF(db!$AH:$AH,$W50&amp;$AA50&amp;DA$4,db!$AF:$AF)</f>
        <v>0</v>
      </c>
      <c r="DB50" s="73">
        <f>SUMIF(db!$AH:$AH,$W50&amp;$AA50&amp;DB$4,db!$AF:$AF)</f>
        <v>0</v>
      </c>
      <c r="DC50" s="71">
        <f>SUMIF(db!$AH:$AH,$W50&amp;$AA50&amp;DC$4,db!$AF:$AF)</f>
        <v>0</v>
      </c>
      <c r="DD50" s="73">
        <f>SUMIF(db!$AH:$AH,$W50&amp;$AA50&amp;DD$4,db!$AF:$AF)</f>
        <v>0</v>
      </c>
      <c r="DE50" s="71">
        <f>SUMIF(db!$AH:$AH,$W50&amp;$AA50&amp;DE$4,db!$AF:$AF)</f>
        <v>0</v>
      </c>
      <c r="DF50" s="73">
        <f>SUMIF(db!$AH:$AH,$W50&amp;$AA50&amp;DF$4,db!$AF:$AF)</f>
        <v>0</v>
      </c>
      <c r="DG50" s="71">
        <f>SUMIF(db!$AH:$AH,$W50&amp;$AA50&amp;DG$4,db!$AF:$AF)</f>
        <v>0</v>
      </c>
      <c r="DH50" s="73">
        <f>SUMIF(db!$AH:$AH,$W50&amp;$AA50&amp;DH$4,db!$AF:$AF)</f>
        <v>0</v>
      </c>
      <c r="DI50" s="71">
        <f>SUMIF(db!$AH:$AH,$W50&amp;$AA50&amp;DI$4,db!$AF:$AF)</f>
        <v>0</v>
      </c>
      <c r="DJ50" s="73">
        <f>SUMIF(db!$AH:$AH,$W50&amp;$AA50&amp;DJ$4,db!$AF:$AF)</f>
        <v>0</v>
      </c>
      <c r="DK50" s="71">
        <f>SUMIF(db!$AH:$AH,$W50&amp;$AA50&amp;DK$4,db!$AF:$AF)</f>
        <v>0</v>
      </c>
      <c r="DL50" s="73">
        <f>SUMIF(db!$AH:$AH,$W50&amp;$AA50&amp;DL$4,db!$AF:$AF)</f>
        <v>0</v>
      </c>
      <c r="DM50" s="71">
        <f>SUMIF(db!$AH:$AH,$W50&amp;$AA50&amp;DM$4,db!$AF:$AF)</f>
        <v>0</v>
      </c>
      <c r="DN50" s="73">
        <f>SUMIF(db!$AH:$AH,$W50&amp;$AA50&amp;DN$4,db!$AF:$AF)</f>
        <v>0</v>
      </c>
      <c r="DO50" s="71">
        <f>SUMIF(db!$AH:$AH,$W50&amp;$AA50&amp;DO$4,db!$AF:$AF)</f>
        <v>0</v>
      </c>
      <c r="DP50" s="73">
        <f>SUMIF(db!$AH:$AH,$W50&amp;$AA50&amp;DP$4,db!$AF:$AF)</f>
        <v>0</v>
      </c>
      <c r="DQ50" s="71">
        <f>SUMIF(db!$AH:$AH,$W50&amp;$AA50&amp;DQ$4,db!$AF:$AF)</f>
        <v>0</v>
      </c>
      <c r="DR50" s="73">
        <f>SUMIF(db!$AH:$AH,$W50&amp;$AA50&amp;DR$4,db!$AF:$AF)</f>
        <v>0</v>
      </c>
      <c r="DS50" s="71">
        <f>SUMIF(db!$AH:$AH,$W50&amp;$AA50&amp;DS$4,db!$AF:$AF)</f>
        <v>0</v>
      </c>
      <c r="DT50" s="73">
        <f>SUMIF(db!$AH:$AH,$W50&amp;$AA50&amp;DT$4,db!$AF:$AF)</f>
        <v>0</v>
      </c>
      <c r="DU50" s="71">
        <f>SUMIF(db!$AH:$AH,$W50&amp;$AA50&amp;DU$4,db!$AF:$AF)</f>
        <v>0</v>
      </c>
      <c r="DV50" s="73">
        <f>SUMIF(db!$AH:$AH,$W50&amp;$AA50&amp;DV$4,db!$AF:$AF)</f>
        <v>0</v>
      </c>
      <c r="DW50" s="71">
        <f>SUMIF(db!$AH:$AH,$W50&amp;$AA50&amp;DW$4,db!$AF:$AF)</f>
        <v>0</v>
      </c>
      <c r="DX50" s="73">
        <f>SUMIF(db!$AH:$AH,$W50&amp;$AA50&amp;DX$4,db!$AF:$AF)</f>
        <v>0</v>
      </c>
      <c r="DY50" s="71">
        <f>SUMIF(db!$AH:$AH,$W50&amp;$AA50&amp;DY$4,db!$AF:$AF)</f>
        <v>0</v>
      </c>
      <c r="DZ50" s="73">
        <f>SUMIF(db!$AH:$AH,$W50&amp;$AA50&amp;DZ$4,db!$AF:$AF)</f>
        <v>0</v>
      </c>
      <c r="EA50" s="71">
        <f>SUMIF(db!$AH:$AH,$W50&amp;$AA50&amp;EA$4,db!$AF:$AF)</f>
        <v>0</v>
      </c>
      <c r="EB50" s="73">
        <f>SUMIF(db!$AH:$AH,$W50&amp;$AA50&amp;EB$4,db!$AF:$AF)</f>
        <v>0</v>
      </c>
      <c r="EC50" s="71">
        <f>SUMIF(db!$AH:$AH,$W50&amp;$AA50&amp;EC$4,db!$AF:$AF)</f>
        <v>0</v>
      </c>
      <c r="ED50" s="73">
        <f>SUMIF(db!$AH:$AH,$W50&amp;$AA50&amp;ED$4,db!$AF:$AF)</f>
        <v>0</v>
      </c>
      <c r="EE50" s="71">
        <f>SUMIF(db!$AH:$AH,$W50&amp;$AA50&amp;EE$4,db!$AF:$AF)</f>
        <v>0</v>
      </c>
      <c r="EF50" s="73">
        <f>SUMIF(db!$AH:$AH,$W50&amp;$AA50&amp;EF$4,db!$AF:$AF)</f>
        <v>0</v>
      </c>
      <c r="EG50" s="71">
        <f>SUMIF(db!$AH:$AH,$W50&amp;$AA50&amp;EG$4,db!$AF:$AF)</f>
        <v>0</v>
      </c>
      <c r="EH50" s="73">
        <f>SUMIF(db!$AH:$AH,$W50&amp;$AA50&amp;EH$4,db!$AF:$AF)</f>
        <v>0</v>
      </c>
      <c r="EI50" s="71">
        <f>SUMIF(db!$AH:$AH,$W50&amp;$AA50&amp;EI$4,db!$AF:$AF)</f>
        <v>0</v>
      </c>
      <c r="EJ50" s="73">
        <f>SUMIF(db!$AH:$AH,$W50&amp;$AA50&amp;EJ$4,db!$AF:$AF)</f>
        <v>0</v>
      </c>
      <c r="EK50" s="71">
        <f>SUMIF(db!$AH:$AH,$W50&amp;$AA50&amp;EK$4,db!$AF:$AF)</f>
        <v>0</v>
      </c>
      <c r="EL50" s="73">
        <f>SUMIF(db!$AH:$AH,$W50&amp;$AA50&amp;EL$4,db!$AF:$AF)</f>
        <v>0</v>
      </c>
      <c r="EM50" s="71">
        <f>SUMIF(db!$AH:$AH,$W50&amp;$AA50&amp;EM$4,db!$AF:$AF)</f>
        <v>0</v>
      </c>
      <c r="EN50" s="73">
        <f>SUMIF(db!$AH:$AH,$W50&amp;$AA50&amp;EN$4,db!$AF:$AF)</f>
        <v>0</v>
      </c>
      <c r="EO50" s="71">
        <f>SUMIF(db!$AH:$AH,$W50&amp;$AA50&amp;EO$4,db!$AF:$AF)</f>
        <v>0</v>
      </c>
      <c r="EP50" s="73">
        <f>SUMIF(db!$AH:$AH,$W50&amp;$AA50&amp;EP$4,db!$AF:$AF)</f>
        <v>0</v>
      </c>
      <c r="EQ50" s="71">
        <f>SUMIF(db!$AH:$AH,$W50&amp;$AA50&amp;EQ$4,db!$AF:$AF)</f>
        <v>0</v>
      </c>
      <c r="ER50" s="73">
        <f>SUMIF(db!$AH:$AH,$W50&amp;$AA50&amp;ER$4,db!$AF:$AF)</f>
        <v>0</v>
      </c>
      <c r="ES50" s="71">
        <f>SUMIF(db!$AH:$AH,$W50&amp;$AA50&amp;ES$4,db!$AF:$AF)</f>
        <v>0</v>
      </c>
      <c r="ET50" s="73">
        <f>SUMIF(db!$AH:$AH,$W50&amp;$AA50&amp;ET$4,db!$AF:$AF)</f>
        <v>0</v>
      </c>
      <c r="EU50" s="71">
        <f>SUMIF(db!$AH:$AH,$W50&amp;$AA50&amp;EU$4,db!$AF:$AF)</f>
        <v>0</v>
      </c>
      <c r="EV50" s="73">
        <f>SUMIF(db!$AH:$AH,$W50&amp;$AA50&amp;EV$4,db!$AF:$AF)</f>
        <v>0</v>
      </c>
      <c r="EW50" s="71">
        <f>SUMIF(db!$AH:$AH,$W50&amp;$AA50&amp;EW$4,db!$AF:$AF)</f>
        <v>0</v>
      </c>
      <c r="EX50" s="73">
        <f>SUMIF(db!$AH:$AH,$W50&amp;$AA50&amp;EX$4,db!$AF:$AF)</f>
        <v>0</v>
      </c>
      <c r="EY50" s="71">
        <f>SUMIF(db!$AH:$AH,$W50&amp;$AA50&amp;EY$4,db!$AF:$AF)</f>
        <v>0</v>
      </c>
      <c r="EZ50" s="73">
        <f>SUMIF(db!$AH:$AH,$W50&amp;$AA50&amp;EZ$4,db!$AF:$AF)</f>
        <v>0</v>
      </c>
      <c r="FA50" s="71">
        <f>SUMIF(db!$AH:$AH,$W50&amp;$AA50&amp;FA$4,db!$AF:$AF)</f>
        <v>0</v>
      </c>
      <c r="FB50" s="73">
        <f>SUMIF(db!$AH:$AH,$W50&amp;$AA50&amp;FB$4,db!$AF:$AF)</f>
        <v>0</v>
      </c>
      <c r="FC50" s="71">
        <f>SUMIF(db!$AH:$AH,$W50&amp;$AA50&amp;FC$4,db!$AF:$AF)</f>
        <v>0</v>
      </c>
      <c r="FD50" s="73">
        <f>SUMIF(db!$AH:$AH,$W50&amp;$AA50&amp;FD$4,db!$AF:$AF)</f>
        <v>0</v>
      </c>
      <c r="FE50" s="71">
        <f>SUMIF(db!$AH:$AH,$W50&amp;$AA50&amp;FE$4,db!$AF:$AF)</f>
        <v>0</v>
      </c>
      <c r="FF50" s="73">
        <f>SUMIF(db!$AH:$AH,$W50&amp;$AA50&amp;FF$4,db!$AF:$AF)</f>
        <v>0</v>
      </c>
      <c r="FG50" s="71">
        <f>SUMIF(db!$AH:$AH,$W50&amp;$AA50&amp;FG$4,db!$AF:$AF)</f>
        <v>0</v>
      </c>
      <c r="FH50" s="73">
        <f>SUMIF(db!$AH:$AH,$W50&amp;$AA50&amp;FH$4,db!$AF:$AF)</f>
        <v>0</v>
      </c>
    </row>
    <row r="51" spans="22:164" ht="15.75" hidden="1" outlineLevel="1" x14ac:dyDescent="0.25">
      <c r="V51" s="110">
        <f t="shared" ca="1" si="0"/>
        <v>46148</v>
      </c>
      <c r="W51" s="108" t="s">
        <v>116</v>
      </c>
      <c r="AA51" s="93">
        <f>Data!B32</f>
        <v>0</v>
      </c>
      <c r="AB51" s="102"/>
      <c r="AC51" s="104"/>
      <c r="AD51" s="102"/>
      <c r="AE51" s="104"/>
      <c r="AF51" s="69"/>
      <c r="AG51" s="70">
        <f>SUMIF(db!$AH:$AH,$W51&amp;$AA51&amp;AG$4,db!$AF:$AF)</f>
        <v>0</v>
      </c>
      <c r="AH51" s="72">
        <f>SUMIF(db!$AH:$AH,$W51&amp;$AA51&amp;AH$4,db!$AF:$AF)</f>
        <v>0</v>
      </c>
      <c r="AI51" s="70">
        <f>SUMIF(db!$AH:$AH,$W51&amp;$AA51&amp;AI$4,db!$AF:$AF)</f>
        <v>0</v>
      </c>
      <c r="AJ51" s="72">
        <f>SUMIF(db!$AH:$AH,$W51&amp;$AA51&amp;AJ$4,db!$AF:$AF)</f>
        <v>0</v>
      </c>
      <c r="AK51" s="70">
        <f>SUMIF(db!$AH:$AH,$W51&amp;$AA51&amp;AK$4,db!$AF:$AF)</f>
        <v>0</v>
      </c>
      <c r="AL51" s="72">
        <f>SUMIF(db!$AH:$AH,$W51&amp;$AA51&amp;AL$4,db!$AF:$AF)</f>
        <v>0</v>
      </c>
      <c r="AM51" s="70">
        <f>SUMIF(db!$AH:$AH,$W51&amp;$AA51&amp;AM$4,db!$AF:$AF)</f>
        <v>0</v>
      </c>
      <c r="AN51" s="72">
        <f>SUMIF(db!$AH:$AH,$W51&amp;$AA51&amp;AN$4,db!$AF:$AF)</f>
        <v>0</v>
      </c>
      <c r="AO51" s="70">
        <f>SUMIF(db!$AH:$AH,$W51&amp;$AA51&amp;AO$4,db!$AF:$AF)</f>
        <v>0</v>
      </c>
      <c r="AP51" s="72">
        <f>SUMIF(db!$AH:$AH,$W51&amp;$AA51&amp;AP$4,db!$AF:$AF)</f>
        <v>0</v>
      </c>
      <c r="AQ51" s="70">
        <f>SUMIF(db!$AH:$AH,$W51&amp;$AA51&amp;AQ$4,db!$AF:$AF)</f>
        <v>0</v>
      </c>
      <c r="AR51" s="72">
        <f>SUMIF(db!$AH:$AH,$W51&amp;$AA51&amp;AR$4,db!$AF:$AF)</f>
        <v>0</v>
      </c>
      <c r="AS51" s="70">
        <f>SUMIF(db!$AH:$AH,$W51&amp;$AA51&amp;AS$4,db!$AF:$AF)</f>
        <v>0</v>
      </c>
      <c r="AT51" s="72">
        <f>SUMIF(db!$AH:$AH,$W51&amp;$AA51&amp;AT$4,db!$AF:$AF)</f>
        <v>0</v>
      </c>
      <c r="AU51" s="70">
        <f>SUMIF(db!$AH:$AH,$W51&amp;$AA51&amp;AU$4,db!$AF:$AF)</f>
        <v>0</v>
      </c>
      <c r="AV51" s="72">
        <f>SUMIF(db!$AH:$AH,$W51&amp;$AA51&amp;AV$4,db!$AF:$AF)</f>
        <v>0</v>
      </c>
      <c r="AW51" s="70">
        <f>SUMIF(db!$AH:$AH,$W51&amp;$AA51&amp;AW$4,db!$AF:$AF)</f>
        <v>0</v>
      </c>
      <c r="AX51" s="72">
        <f>SUMIF(db!$AH:$AH,$W51&amp;$AA51&amp;AX$4,db!$AF:$AF)</f>
        <v>0</v>
      </c>
      <c r="AY51" s="70">
        <f>SUMIF(db!$AH:$AH,$W51&amp;$AA51&amp;AY$4,db!$AF:$AF)</f>
        <v>0</v>
      </c>
      <c r="AZ51" s="72">
        <f>SUMIF(db!$AH:$AH,$W51&amp;$AA51&amp;AZ$4,db!$AF:$AF)</f>
        <v>0</v>
      </c>
      <c r="BA51" s="70">
        <f>SUMIF(db!$AH:$AH,$W51&amp;$AA51&amp;BA$4,db!$AF:$AF)</f>
        <v>0</v>
      </c>
      <c r="BB51" s="72">
        <f>SUMIF(db!$AH:$AH,$W51&amp;$AA51&amp;BB$4,db!$AF:$AF)</f>
        <v>0</v>
      </c>
      <c r="BC51" s="70">
        <f>SUMIF(db!$AH:$AH,$W51&amp;$AA51&amp;BC$4,db!$AF:$AF)</f>
        <v>0</v>
      </c>
      <c r="BD51" s="72">
        <f>SUMIF(db!$AH:$AH,$W51&amp;$AA51&amp;BD$4,db!$AF:$AF)</f>
        <v>0</v>
      </c>
      <c r="BE51" s="70">
        <f>SUMIF(db!$AH:$AH,$W51&amp;$AA51&amp;BE$4,db!$AF:$AF)</f>
        <v>0</v>
      </c>
      <c r="BF51" s="72">
        <f>SUMIF(db!$AH:$AH,$W51&amp;$AA51&amp;BF$4,db!$AF:$AF)</f>
        <v>0</v>
      </c>
      <c r="BG51" s="70">
        <f>SUMIF(db!$AH:$AH,$W51&amp;$AA51&amp;BG$4,db!$AF:$AF)</f>
        <v>0</v>
      </c>
      <c r="BH51" s="72">
        <f>SUMIF(db!$AH:$AH,$W51&amp;$AA51&amp;BH$4,db!$AF:$AF)</f>
        <v>0</v>
      </c>
      <c r="BI51" s="70">
        <f>SUMIF(db!$AH:$AH,$W51&amp;$AA51&amp;BI$4,db!$AF:$AF)</f>
        <v>0</v>
      </c>
      <c r="BJ51" s="72">
        <f>SUMIF(db!$AH:$AH,$W51&amp;$AA51&amp;BJ$4,db!$AF:$AF)</f>
        <v>0</v>
      </c>
      <c r="BK51" s="70">
        <f>SUMIF(db!$AH:$AH,$W51&amp;$AA51&amp;BK$4,db!$AF:$AF)</f>
        <v>0</v>
      </c>
      <c r="BL51" s="72">
        <f>SUMIF(db!$AH:$AH,$W51&amp;$AA51&amp;BL$4,db!$AF:$AF)</f>
        <v>0</v>
      </c>
      <c r="BM51" s="70">
        <f>SUMIF(db!$AH:$AH,$W51&amp;$AA51&amp;BM$4,db!$AF:$AF)</f>
        <v>0</v>
      </c>
      <c r="BN51" s="72">
        <f>SUMIF(db!$AH:$AH,$W51&amp;$AA51&amp;BN$4,db!$AF:$AF)</f>
        <v>0</v>
      </c>
      <c r="BO51" s="70">
        <f>SUMIF(db!$AH:$AH,$W51&amp;$AA51&amp;BO$4,db!$AF:$AF)</f>
        <v>0</v>
      </c>
      <c r="BP51" s="72">
        <f>SUMIF(db!$AH:$AH,$W51&amp;$AA51&amp;BP$4,db!$AF:$AF)</f>
        <v>0</v>
      </c>
      <c r="BQ51" s="70">
        <f>SUMIF(db!$AH:$AH,$W51&amp;$AA51&amp;BQ$4,db!$AF:$AF)</f>
        <v>0</v>
      </c>
      <c r="BR51" s="72">
        <f>SUMIF(db!$AH:$AH,$W51&amp;$AA51&amp;BR$4,db!$AF:$AF)</f>
        <v>0</v>
      </c>
      <c r="BS51" s="70">
        <f>SUMIF(db!$AH:$AH,$W51&amp;$AA51&amp;BS$4,db!$AF:$AF)</f>
        <v>0</v>
      </c>
      <c r="BT51" s="72">
        <f>SUMIF(db!$AH:$AH,$W51&amp;$AA51&amp;BT$4,db!$AF:$AF)</f>
        <v>0</v>
      </c>
      <c r="BU51" s="70">
        <f>SUMIF(db!$AH:$AH,$W51&amp;$AA51&amp;BU$4,db!$AF:$AF)</f>
        <v>0</v>
      </c>
      <c r="BV51" s="72">
        <f>SUMIF(db!$AH:$AH,$W51&amp;$AA51&amp;BV$4,db!$AF:$AF)</f>
        <v>0</v>
      </c>
      <c r="BW51" s="70">
        <f>SUMIF(db!$AH:$AH,$W51&amp;$AA51&amp;BW$4,db!$AF:$AF)</f>
        <v>0</v>
      </c>
      <c r="BX51" s="72">
        <f>SUMIF(db!$AH:$AH,$W51&amp;$AA51&amp;BX$4,db!$AF:$AF)</f>
        <v>0</v>
      </c>
      <c r="BY51" s="70">
        <f>SUMIF(db!$AH:$AH,$W51&amp;$AA51&amp;BY$4,db!$AF:$AF)</f>
        <v>0</v>
      </c>
      <c r="BZ51" s="72">
        <f>SUMIF(db!$AH:$AH,$W51&amp;$AA51&amp;BZ$4,db!$AF:$AF)</f>
        <v>0</v>
      </c>
      <c r="CA51" s="70">
        <f>SUMIF(db!$AH:$AH,$W51&amp;$AA51&amp;CA$4,db!$AF:$AF)</f>
        <v>0</v>
      </c>
      <c r="CB51" s="72">
        <f>SUMIF(db!$AH:$AH,$W51&amp;$AA51&amp;CB$4,db!$AF:$AF)</f>
        <v>0</v>
      </c>
      <c r="CC51" s="70">
        <f>SUMIF(db!$AH:$AH,$W51&amp;$AA51&amp;CC$4,db!$AF:$AF)</f>
        <v>0</v>
      </c>
      <c r="CD51" s="72">
        <f>SUMIF(db!$AH:$AH,$W51&amp;$AA51&amp;CD$4,db!$AF:$AF)</f>
        <v>0</v>
      </c>
      <c r="CE51" s="70">
        <f>SUMIF(db!$AH:$AH,$W51&amp;$AA51&amp;CE$4,db!$AF:$AF)</f>
        <v>0</v>
      </c>
      <c r="CF51" s="72">
        <f>SUMIF(db!$AH:$AH,$W51&amp;$AA51&amp;CF$4,db!$AF:$AF)</f>
        <v>0</v>
      </c>
      <c r="CG51" s="70">
        <f>SUMIF(db!$AH:$AH,$W51&amp;$AA51&amp;CG$4,db!$AF:$AF)</f>
        <v>0</v>
      </c>
      <c r="CH51" s="72">
        <f>SUMIF(db!$AH:$AH,$W51&amp;$AA51&amp;CH$4,db!$AF:$AF)</f>
        <v>0</v>
      </c>
      <c r="CI51" s="70">
        <f>SUMIF(db!$AH:$AH,$W51&amp;$AA51&amp;CI$4,db!$AF:$AF)</f>
        <v>0</v>
      </c>
      <c r="CJ51" s="72">
        <f>SUMIF(db!$AH:$AH,$W51&amp;$AA51&amp;CJ$4,db!$AF:$AF)</f>
        <v>0</v>
      </c>
      <c r="CK51" s="70">
        <f>SUMIF(db!$AH:$AH,$W51&amp;$AA51&amp;CK$4,db!$AF:$AF)</f>
        <v>0</v>
      </c>
      <c r="CL51" s="72">
        <f>SUMIF(db!$AH:$AH,$W51&amp;$AA51&amp;CL$4,db!$AF:$AF)</f>
        <v>0</v>
      </c>
      <c r="CM51" s="70">
        <f>SUMIF(db!$AH:$AH,$W51&amp;$AA51&amp;CM$4,db!$AF:$AF)</f>
        <v>0</v>
      </c>
      <c r="CN51" s="72">
        <f>SUMIF(db!$AH:$AH,$W51&amp;$AA51&amp;CN$4,db!$AF:$AF)</f>
        <v>0</v>
      </c>
      <c r="CO51" s="70">
        <f>SUMIF(db!$AH:$AH,$W51&amp;$AA51&amp;CO$4,db!$AF:$AF)</f>
        <v>0</v>
      </c>
      <c r="CP51" s="72">
        <f>SUMIF(db!$AH:$AH,$W51&amp;$AA51&amp;CP$4,db!$AF:$AF)</f>
        <v>0</v>
      </c>
      <c r="CQ51" s="70">
        <f>SUMIF(db!$AH:$AH,$W51&amp;$AA51&amp;CQ$4,db!$AF:$AF)</f>
        <v>0</v>
      </c>
      <c r="CR51" s="72">
        <f>SUMIF(db!$AH:$AH,$W51&amp;$AA51&amp;CR$4,db!$AF:$AF)</f>
        <v>0</v>
      </c>
      <c r="CS51" s="70">
        <f>SUMIF(db!$AH:$AH,$W51&amp;$AA51&amp;CS$4,db!$AF:$AF)</f>
        <v>0</v>
      </c>
      <c r="CT51" s="72">
        <f>SUMIF(db!$AH:$AH,$W51&amp;$AA51&amp;CT$4,db!$AF:$AF)</f>
        <v>0</v>
      </c>
      <c r="CU51" s="70">
        <f>SUMIF(db!$AH:$AH,$W51&amp;$AA51&amp;CU$4,db!$AF:$AF)</f>
        <v>0</v>
      </c>
      <c r="CV51" s="72">
        <f>SUMIF(db!$AH:$AH,$W51&amp;$AA51&amp;CV$4,db!$AF:$AF)</f>
        <v>0</v>
      </c>
      <c r="CW51" s="70">
        <f>SUMIF(db!$AH:$AH,$W51&amp;$AA51&amp;CW$4,db!$AF:$AF)</f>
        <v>0</v>
      </c>
      <c r="CX51" s="72">
        <f>SUMIF(db!$AH:$AH,$W51&amp;$AA51&amp;CX$4,db!$AF:$AF)</f>
        <v>0</v>
      </c>
      <c r="CY51" s="70">
        <f>SUMIF(db!$AH:$AH,$W51&amp;$AA51&amp;CY$4,db!$AF:$AF)</f>
        <v>0</v>
      </c>
      <c r="CZ51" s="72">
        <f>SUMIF(db!$AH:$AH,$W51&amp;$AA51&amp;CZ$4,db!$AF:$AF)</f>
        <v>0</v>
      </c>
      <c r="DA51" s="70">
        <f>SUMIF(db!$AH:$AH,$W51&amp;$AA51&amp;DA$4,db!$AF:$AF)</f>
        <v>0</v>
      </c>
      <c r="DB51" s="72">
        <f>SUMIF(db!$AH:$AH,$W51&amp;$AA51&amp;DB$4,db!$AF:$AF)</f>
        <v>0</v>
      </c>
      <c r="DC51" s="70">
        <f>SUMIF(db!$AH:$AH,$W51&amp;$AA51&amp;DC$4,db!$AF:$AF)</f>
        <v>0</v>
      </c>
      <c r="DD51" s="72">
        <f>SUMIF(db!$AH:$AH,$W51&amp;$AA51&amp;DD$4,db!$AF:$AF)</f>
        <v>0</v>
      </c>
      <c r="DE51" s="70">
        <f>SUMIF(db!$AH:$AH,$W51&amp;$AA51&amp;DE$4,db!$AF:$AF)</f>
        <v>0</v>
      </c>
      <c r="DF51" s="72">
        <f>SUMIF(db!$AH:$AH,$W51&amp;$AA51&amp;DF$4,db!$AF:$AF)</f>
        <v>0</v>
      </c>
      <c r="DG51" s="70">
        <f>SUMIF(db!$AH:$AH,$W51&amp;$AA51&amp;DG$4,db!$AF:$AF)</f>
        <v>0</v>
      </c>
      <c r="DH51" s="72">
        <f>SUMIF(db!$AH:$AH,$W51&amp;$AA51&amp;DH$4,db!$AF:$AF)</f>
        <v>0</v>
      </c>
      <c r="DI51" s="70">
        <f>SUMIF(db!$AH:$AH,$W51&amp;$AA51&amp;DI$4,db!$AF:$AF)</f>
        <v>0</v>
      </c>
      <c r="DJ51" s="72">
        <f>SUMIF(db!$AH:$AH,$W51&amp;$AA51&amp;DJ$4,db!$AF:$AF)</f>
        <v>0</v>
      </c>
      <c r="DK51" s="70">
        <f>SUMIF(db!$AH:$AH,$W51&amp;$AA51&amp;DK$4,db!$AF:$AF)</f>
        <v>0</v>
      </c>
      <c r="DL51" s="72">
        <f>SUMIF(db!$AH:$AH,$W51&amp;$AA51&amp;DL$4,db!$AF:$AF)</f>
        <v>0</v>
      </c>
      <c r="DM51" s="70">
        <f>SUMIF(db!$AH:$AH,$W51&amp;$AA51&amp;DM$4,db!$AF:$AF)</f>
        <v>0</v>
      </c>
      <c r="DN51" s="72">
        <f>SUMIF(db!$AH:$AH,$W51&amp;$AA51&amp;DN$4,db!$AF:$AF)</f>
        <v>0</v>
      </c>
      <c r="DO51" s="70">
        <f>SUMIF(db!$AH:$AH,$W51&amp;$AA51&amp;DO$4,db!$AF:$AF)</f>
        <v>0</v>
      </c>
      <c r="DP51" s="72">
        <f>SUMIF(db!$AH:$AH,$W51&amp;$AA51&amp;DP$4,db!$AF:$AF)</f>
        <v>0</v>
      </c>
      <c r="DQ51" s="70">
        <f>SUMIF(db!$AH:$AH,$W51&amp;$AA51&amp;DQ$4,db!$AF:$AF)</f>
        <v>0</v>
      </c>
      <c r="DR51" s="72">
        <f>SUMIF(db!$AH:$AH,$W51&amp;$AA51&amp;DR$4,db!$AF:$AF)</f>
        <v>0</v>
      </c>
      <c r="DS51" s="70">
        <f>SUMIF(db!$AH:$AH,$W51&amp;$AA51&amp;DS$4,db!$AF:$AF)</f>
        <v>0</v>
      </c>
      <c r="DT51" s="72">
        <f>SUMIF(db!$AH:$AH,$W51&amp;$AA51&amp;DT$4,db!$AF:$AF)</f>
        <v>0</v>
      </c>
      <c r="DU51" s="70">
        <f>SUMIF(db!$AH:$AH,$W51&amp;$AA51&amp;DU$4,db!$AF:$AF)</f>
        <v>0</v>
      </c>
      <c r="DV51" s="72">
        <f>SUMIF(db!$AH:$AH,$W51&amp;$AA51&amp;DV$4,db!$AF:$AF)</f>
        <v>0</v>
      </c>
      <c r="DW51" s="70">
        <f>SUMIF(db!$AH:$AH,$W51&amp;$AA51&amp;DW$4,db!$AF:$AF)</f>
        <v>0</v>
      </c>
      <c r="DX51" s="72">
        <f>SUMIF(db!$AH:$AH,$W51&amp;$AA51&amp;DX$4,db!$AF:$AF)</f>
        <v>0</v>
      </c>
      <c r="DY51" s="70">
        <f>SUMIF(db!$AH:$AH,$W51&amp;$AA51&amp;DY$4,db!$AF:$AF)</f>
        <v>0</v>
      </c>
      <c r="DZ51" s="72">
        <f>SUMIF(db!$AH:$AH,$W51&amp;$AA51&amp;DZ$4,db!$AF:$AF)</f>
        <v>0</v>
      </c>
      <c r="EA51" s="70">
        <f>SUMIF(db!$AH:$AH,$W51&amp;$AA51&amp;EA$4,db!$AF:$AF)</f>
        <v>0</v>
      </c>
      <c r="EB51" s="72">
        <f>SUMIF(db!$AH:$AH,$W51&amp;$AA51&amp;EB$4,db!$AF:$AF)</f>
        <v>0</v>
      </c>
      <c r="EC51" s="70">
        <f>SUMIF(db!$AH:$AH,$W51&amp;$AA51&amp;EC$4,db!$AF:$AF)</f>
        <v>0</v>
      </c>
      <c r="ED51" s="72">
        <f>SUMIF(db!$AH:$AH,$W51&amp;$AA51&amp;ED$4,db!$AF:$AF)</f>
        <v>0</v>
      </c>
      <c r="EE51" s="70">
        <f>SUMIF(db!$AH:$AH,$W51&amp;$AA51&amp;EE$4,db!$AF:$AF)</f>
        <v>0</v>
      </c>
      <c r="EF51" s="72">
        <f>SUMIF(db!$AH:$AH,$W51&amp;$AA51&amp;EF$4,db!$AF:$AF)</f>
        <v>0</v>
      </c>
      <c r="EG51" s="70">
        <f>SUMIF(db!$AH:$AH,$W51&amp;$AA51&amp;EG$4,db!$AF:$AF)</f>
        <v>0</v>
      </c>
      <c r="EH51" s="72">
        <f>SUMIF(db!$AH:$AH,$W51&amp;$AA51&amp;EH$4,db!$AF:$AF)</f>
        <v>0</v>
      </c>
      <c r="EI51" s="70">
        <f>SUMIF(db!$AH:$AH,$W51&amp;$AA51&amp;EI$4,db!$AF:$AF)</f>
        <v>0</v>
      </c>
      <c r="EJ51" s="72">
        <f>SUMIF(db!$AH:$AH,$W51&amp;$AA51&amp;EJ$4,db!$AF:$AF)</f>
        <v>0</v>
      </c>
      <c r="EK51" s="70">
        <f>SUMIF(db!$AH:$AH,$W51&amp;$AA51&amp;EK$4,db!$AF:$AF)</f>
        <v>0</v>
      </c>
      <c r="EL51" s="72">
        <f>SUMIF(db!$AH:$AH,$W51&amp;$AA51&amp;EL$4,db!$AF:$AF)</f>
        <v>0</v>
      </c>
      <c r="EM51" s="70">
        <f>SUMIF(db!$AH:$AH,$W51&amp;$AA51&amp;EM$4,db!$AF:$AF)</f>
        <v>0</v>
      </c>
      <c r="EN51" s="72">
        <f>SUMIF(db!$AH:$AH,$W51&amp;$AA51&amp;EN$4,db!$AF:$AF)</f>
        <v>0</v>
      </c>
      <c r="EO51" s="70">
        <f>SUMIF(db!$AH:$AH,$W51&amp;$AA51&amp;EO$4,db!$AF:$AF)</f>
        <v>0</v>
      </c>
      <c r="EP51" s="72">
        <f>SUMIF(db!$AH:$AH,$W51&amp;$AA51&amp;EP$4,db!$AF:$AF)</f>
        <v>0</v>
      </c>
      <c r="EQ51" s="70">
        <f>SUMIF(db!$AH:$AH,$W51&amp;$AA51&amp;EQ$4,db!$AF:$AF)</f>
        <v>0</v>
      </c>
      <c r="ER51" s="72">
        <f>SUMIF(db!$AH:$AH,$W51&amp;$AA51&amp;ER$4,db!$AF:$AF)</f>
        <v>0</v>
      </c>
      <c r="ES51" s="70">
        <f>SUMIF(db!$AH:$AH,$W51&amp;$AA51&amp;ES$4,db!$AF:$AF)</f>
        <v>0</v>
      </c>
      <c r="ET51" s="72">
        <f>SUMIF(db!$AH:$AH,$W51&amp;$AA51&amp;ET$4,db!$AF:$AF)</f>
        <v>0</v>
      </c>
      <c r="EU51" s="70">
        <f>SUMIF(db!$AH:$AH,$W51&amp;$AA51&amp;EU$4,db!$AF:$AF)</f>
        <v>0</v>
      </c>
      <c r="EV51" s="72">
        <f>SUMIF(db!$AH:$AH,$W51&amp;$AA51&amp;EV$4,db!$AF:$AF)</f>
        <v>0</v>
      </c>
      <c r="EW51" s="70">
        <f>SUMIF(db!$AH:$AH,$W51&amp;$AA51&amp;EW$4,db!$AF:$AF)</f>
        <v>0</v>
      </c>
      <c r="EX51" s="72">
        <f>SUMIF(db!$AH:$AH,$W51&amp;$AA51&amp;EX$4,db!$AF:$AF)</f>
        <v>0</v>
      </c>
      <c r="EY51" s="70">
        <f>SUMIF(db!$AH:$AH,$W51&amp;$AA51&amp;EY$4,db!$AF:$AF)</f>
        <v>0</v>
      </c>
      <c r="EZ51" s="72">
        <f>SUMIF(db!$AH:$AH,$W51&amp;$AA51&amp;EZ$4,db!$AF:$AF)</f>
        <v>0</v>
      </c>
      <c r="FA51" s="70">
        <f>SUMIF(db!$AH:$AH,$W51&amp;$AA51&amp;FA$4,db!$AF:$AF)</f>
        <v>0</v>
      </c>
      <c r="FB51" s="72">
        <f>SUMIF(db!$AH:$AH,$W51&amp;$AA51&amp;FB$4,db!$AF:$AF)</f>
        <v>0</v>
      </c>
      <c r="FC51" s="70">
        <f>SUMIF(db!$AH:$AH,$W51&amp;$AA51&amp;FC$4,db!$AF:$AF)</f>
        <v>0</v>
      </c>
      <c r="FD51" s="72">
        <f>SUMIF(db!$AH:$AH,$W51&amp;$AA51&amp;FD$4,db!$AF:$AF)</f>
        <v>0</v>
      </c>
      <c r="FE51" s="70">
        <f>SUMIF(db!$AH:$AH,$W51&amp;$AA51&amp;FE$4,db!$AF:$AF)</f>
        <v>0</v>
      </c>
      <c r="FF51" s="72">
        <f>SUMIF(db!$AH:$AH,$W51&amp;$AA51&amp;FF$4,db!$AF:$AF)</f>
        <v>0</v>
      </c>
      <c r="FG51" s="70">
        <f>SUMIF(db!$AH:$AH,$W51&amp;$AA51&amp;FG$4,db!$AF:$AF)</f>
        <v>0</v>
      </c>
      <c r="FH51" s="72">
        <f>SUMIF(db!$AH:$AH,$W51&amp;$AA51&amp;FH$4,db!$AF:$AF)</f>
        <v>0</v>
      </c>
    </row>
    <row r="52" spans="22:164" ht="15.75" hidden="1" outlineLevel="1" x14ac:dyDescent="0.25">
      <c r="V52" s="110">
        <f t="shared" ca="1" si="0"/>
        <v>46148</v>
      </c>
      <c r="W52" s="108" t="s">
        <v>116</v>
      </c>
      <c r="AA52" s="93" t="str">
        <f>Data!B33</f>
        <v>last</v>
      </c>
      <c r="AB52" s="105"/>
      <c r="AC52" s="106"/>
      <c r="AD52" s="105"/>
      <c r="AE52" s="107"/>
      <c r="AF52" s="69"/>
      <c r="AG52" s="71">
        <f>SUMIF(db!$AH:$AH,$W52&amp;$AA52&amp;AG$4,db!$AF:$AF)</f>
        <v>0</v>
      </c>
      <c r="AH52" s="73">
        <f>SUMIF(db!$AH:$AH,$W52&amp;$AA52&amp;AH$4,db!$AF:$AF)</f>
        <v>0</v>
      </c>
      <c r="AI52" s="71">
        <f>SUMIF(db!$AH:$AH,$W52&amp;$AA52&amp;AI$4,db!$AF:$AF)</f>
        <v>0</v>
      </c>
      <c r="AJ52" s="73">
        <f>SUMIF(db!$AH:$AH,$W52&amp;$AA52&amp;AJ$4,db!$AF:$AF)</f>
        <v>0</v>
      </c>
      <c r="AK52" s="71">
        <f>SUMIF(db!$AH:$AH,$W52&amp;$AA52&amp;AK$4,db!$AF:$AF)</f>
        <v>0</v>
      </c>
      <c r="AL52" s="73">
        <f>SUMIF(db!$AH:$AH,$W52&amp;$AA52&amp;AL$4,db!$AF:$AF)</f>
        <v>0</v>
      </c>
      <c r="AM52" s="71">
        <f>SUMIF(db!$AH:$AH,$W52&amp;$AA52&amp;AM$4,db!$AF:$AF)</f>
        <v>0</v>
      </c>
      <c r="AN52" s="73">
        <f>SUMIF(db!$AH:$AH,$W52&amp;$AA52&amp;AN$4,db!$AF:$AF)</f>
        <v>0</v>
      </c>
      <c r="AO52" s="71">
        <f>SUMIF(db!$AH:$AH,$W52&amp;$AA52&amp;AO$4,db!$AF:$AF)</f>
        <v>0</v>
      </c>
      <c r="AP52" s="73">
        <f>SUMIF(db!$AH:$AH,$W52&amp;$AA52&amp;AP$4,db!$AF:$AF)</f>
        <v>0</v>
      </c>
      <c r="AQ52" s="71">
        <f>SUMIF(db!$AH:$AH,$W52&amp;$AA52&amp;AQ$4,db!$AF:$AF)</f>
        <v>0</v>
      </c>
      <c r="AR52" s="73">
        <f>SUMIF(db!$AH:$AH,$W52&amp;$AA52&amp;AR$4,db!$AF:$AF)</f>
        <v>0</v>
      </c>
      <c r="AS52" s="71">
        <f>SUMIF(db!$AH:$AH,$W52&amp;$AA52&amp;AS$4,db!$AF:$AF)</f>
        <v>0</v>
      </c>
      <c r="AT52" s="73">
        <f>SUMIF(db!$AH:$AH,$W52&amp;$AA52&amp;AT$4,db!$AF:$AF)</f>
        <v>0</v>
      </c>
      <c r="AU52" s="71">
        <f>SUMIF(db!$AH:$AH,$W52&amp;$AA52&amp;AU$4,db!$AF:$AF)</f>
        <v>0</v>
      </c>
      <c r="AV52" s="73">
        <f>SUMIF(db!$AH:$AH,$W52&amp;$AA52&amp;AV$4,db!$AF:$AF)</f>
        <v>0</v>
      </c>
      <c r="AW52" s="71">
        <f>SUMIF(db!$AH:$AH,$W52&amp;$AA52&amp;AW$4,db!$AF:$AF)</f>
        <v>0</v>
      </c>
      <c r="AX52" s="73">
        <f>SUMIF(db!$AH:$AH,$W52&amp;$AA52&amp;AX$4,db!$AF:$AF)</f>
        <v>0</v>
      </c>
      <c r="AY52" s="71">
        <f>SUMIF(db!$AH:$AH,$W52&amp;$AA52&amp;AY$4,db!$AF:$AF)</f>
        <v>0</v>
      </c>
      <c r="AZ52" s="73">
        <f>SUMIF(db!$AH:$AH,$W52&amp;$AA52&amp;AZ$4,db!$AF:$AF)</f>
        <v>0</v>
      </c>
      <c r="BA52" s="71">
        <f>SUMIF(db!$AH:$AH,$W52&amp;$AA52&amp;BA$4,db!$AF:$AF)</f>
        <v>0</v>
      </c>
      <c r="BB52" s="73">
        <f>SUMIF(db!$AH:$AH,$W52&amp;$AA52&amp;BB$4,db!$AF:$AF)</f>
        <v>0</v>
      </c>
      <c r="BC52" s="71">
        <f>SUMIF(db!$AH:$AH,$W52&amp;$AA52&amp;BC$4,db!$AF:$AF)</f>
        <v>0</v>
      </c>
      <c r="BD52" s="73">
        <f>SUMIF(db!$AH:$AH,$W52&amp;$AA52&amp;BD$4,db!$AF:$AF)</f>
        <v>0</v>
      </c>
      <c r="BE52" s="71">
        <f>SUMIF(db!$AH:$AH,$W52&amp;$AA52&amp;BE$4,db!$AF:$AF)</f>
        <v>0</v>
      </c>
      <c r="BF52" s="73">
        <f>SUMIF(db!$AH:$AH,$W52&amp;$AA52&amp;BF$4,db!$AF:$AF)</f>
        <v>0</v>
      </c>
      <c r="BG52" s="71">
        <f>SUMIF(db!$AH:$AH,$W52&amp;$AA52&amp;BG$4,db!$AF:$AF)</f>
        <v>0</v>
      </c>
      <c r="BH52" s="73">
        <f>SUMIF(db!$AH:$AH,$W52&amp;$AA52&amp;BH$4,db!$AF:$AF)</f>
        <v>0</v>
      </c>
      <c r="BI52" s="71">
        <f>SUMIF(db!$AH:$AH,$W52&amp;$AA52&amp;BI$4,db!$AF:$AF)</f>
        <v>0</v>
      </c>
      <c r="BJ52" s="73">
        <f>SUMIF(db!$AH:$AH,$W52&amp;$AA52&amp;BJ$4,db!$AF:$AF)</f>
        <v>0</v>
      </c>
      <c r="BK52" s="71">
        <f>SUMIF(db!$AH:$AH,$W52&amp;$AA52&amp;BK$4,db!$AF:$AF)</f>
        <v>0</v>
      </c>
      <c r="BL52" s="73">
        <f>SUMIF(db!$AH:$AH,$W52&amp;$AA52&amp;BL$4,db!$AF:$AF)</f>
        <v>0</v>
      </c>
      <c r="BM52" s="71">
        <f>SUMIF(db!$AH:$AH,$W52&amp;$AA52&amp;BM$4,db!$AF:$AF)</f>
        <v>0</v>
      </c>
      <c r="BN52" s="73">
        <f>SUMIF(db!$AH:$AH,$W52&amp;$AA52&amp;BN$4,db!$AF:$AF)</f>
        <v>0</v>
      </c>
      <c r="BO52" s="71">
        <f>SUMIF(db!$AH:$AH,$W52&amp;$AA52&amp;BO$4,db!$AF:$AF)</f>
        <v>0</v>
      </c>
      <c r="BP52" s="73">
        <f>SUMIF(db!$AH:$AH,$W52&amp;$AA52&amp;BP$4,db!$AF:$AF)</f>
        <v>0</v>
      </c>
      <c r="BQ52" s="71">
        <f>SUMIF(db!$AH:$AH,$W52&amp;$AA52&amp;BQ$4,db!$AF:$AF)</f>
        <v>0</v>
      </c>
      <c r="BR52" s="73">
        <f>SUMIF(db!$AH:$AH,$W52&amp;$AA52&amp;BR$4,db!$AF:$AF)</f>
        <v>0</v>
      </c>
      <c r="BS52" s="71">
        <f>SUMIF(db!$AH:$AH,$W52&amp;$AA52&amp;BS$4,db!$AF:$AF)</f>
        <v>0</v>
      </c>
      <c r="BT52" s="73">
        <f>SUMIF(db!$AH:$AH,$W52&amp;$AA52&amp;BT$4,db!$AF:$AF)</f>
        <v>0</v>
      </c>
      <c r="BU52" s="71">
        <f>SUMIF(db!$AH:$AH,$W52&amp;$AA52&amp;BU$4,db!$AF:$AF)</f>
        <v>0</v>
      </c>
      <c r="BV52" s="73">
        <f>SUMIF(db!$AH:$AH,$W52&amp;$AA52&amp;BV$4,db!$AF:$AF)</f>
        <v>0</v>
      </c>
      <c r="BW52" s="71">
        <f>SUMIF(db!$AH:$AH,$W52&amp;$AA52&amp;BW$4,db!$AF:$AF)</f>
        <v>0</v>
      </c>
      <c r="BX52" s="73">
        <f>SUMIF(db!$AH:$AH,$W52&amp;$AA52&amp;BX$4,db!$AF:$AF)</f>
        <v>0</v>
      </c>
      <c r="BY52" s="71">
        <f>SUMIF(db!$AH:$AH,$W52&amp;$AA52&amp;BY$4,db!$AF:$AF)</f>
        <v>0</v>
      </c>
      <c r="BZ52" s="73">
        <f>SUMIF(db!$AH:$AH,$W52&amp;$AA52&amp;BZ$4,db!$AF:$AF)</f>
        <v>0</v>
      </c>
      <c r="CA52" s="71">
        <f>SUMIF(db!$AH:$AH,$W52&amp;$AA52&amp;CA$4,db!$AF:$AF)</f>
        <v>0</v>
      </c>
      <c r="CB52" s="73">
        <f>SUMIF(db!$AH:$AH,$W52&amp;$AA52&amp;CB$4,db!$AF:$AF)</f>
        <v>0</v>
      </c>
      <c r="CC52" s="71">
        <f>SUMIF(db!$AH:$AH,$W52&amp;$AA52&amp;CC$4,db!$AF:$AF)</f>
        <v>0</v>
      </c>
      <c r="CD52" s="73">
        <f>SUMIF(db!$AH:$AH,$W52&amp;$AA52&amp;CD$4,db!$AF:$AF)</f>
        <v>0</v>
      </c>
      <c r="CE52" s="71">
        <f>SUMIF(db!$AH:$AH,$W52&amp;$AA52&amp;CE$4,db!$AF:$AF)</f>
        <v>0</v>
      </c>
      <c r="CF52" s="73">
        <f>SUMIF(db!$AH:$AH,$W52&amp;$AA52&amp;CF$4,db!$AF:$AF)</f>
        <v>0</v>
      </c>
      <c r="CG52" s="71">
        <f>SUMIF(db!$AH:$AH,$W52&amp;$AA52&amp;CG$4,db!$AF:$AF)</f>
        <v>0</v>
      </c>
      <c r="CH52" s="73">
        <f>SUMIF(db!$AH:$AH,$W52&amp;$AA52&amp;CH$4,db!$AF:$AF)</f>
        <v>0</v>
      </c>
      <c r="CI52" s="71">
        <f>SUMIF(db!$AH:$AH,$W52&amp;$AA52&amp;CI$4,db!$AF:$AF)</f>
        <v>0</v>
      </c>
      <c r="CJ52" s="73">
        <f>SUMIF(db!$AH:$AH,$W52&amp;$AA52&amp;CJ$4,db!$AF:$AF)</f>
        <v>0</v>
      </c>
      <c r="CK52" s="71">
        <f>SUMIF(db!$AH:$AH,$W52&amp;$AA52&amp;CK$4,db!$AF:$AF)</f>
        <v>0</v>
      </c>
      <c r="CL52" s="73">
        <f>SUMIF(db!$AH:$AH,$W52&amp;$AA52&amp;CL$4,db!$AF:$AF)</f>
        <v>0</v>
      </c>
      <c r="CM52" s="71">
        <f>SUMIF(db!$AH:$AH,$W52&amp;$AA52&amp;CM$4,db!$AF:$AF)</f>
        <v>0</v>
      </c>
      <c r="CN52" s="73">
        <f>SUMIF(db!$AH:$AH,$W52&amp;$AA52&amp;CN$4,db!$AF:$AF)</f>
        <v>0</v>
      </c>
      <c r="CO52" s="71">
        <f>SUMIF(db!$AH:$AH,$W52&amp;$AA52&amp;CO$4,db!$AF:$AF)</f>
        <v>0</v>
      </c>
      <c r="CP52" s="73">
        <f>SUMIF(db!$AH:$AH,$W52&amp;$AA52&amp;CP$4,db!$AF:$AF)</f>
        <v>0</v>
      </c>
      <c r="CQ52" s="71">
        <f>SUMIF(db!$AH:$AH,$W52&amp;$AA52&amp;CQ$4,db!$AF:$AF)</f>
        <v>0</v>
      </c>
      <c r="CR52" s="73">
        <f>SUMIF(db!$AH:$AH,$W52&amp;$AA52&amp;CR$4,db!$AF:$AF)</f>
        <v>0</v>
      </c>
      <c r="CS52" s="71">
        <f>SUMIF(db!$AH:$AH,$W52&amp;$AA52&amp;CS$4,db!$AF:$AF)</f>
        <v>0</v>
      </c>
      <c r="CT52" s="73">
        <f>SUMIF(db!$AH:$AH,$W52&amp;$AA52&amp;CT$4,db!$AF:$AF)</f>
        <v>0</v>
      </c>
      <c r="CU52" s="71">
        <f>SUMIF(db!$AH:$AH,$W52&amp;$AA52&amp;CU$4,db!$AF:$AF)</f>
        <v>0</v>
      </c>
      <c r="CV52" s="73">
        <f>SUMIF(db!$AH:$AH,$W52&amp;$AA52&amp;CV$4,db!$AF:$AF)</f>
        <v>0</v>
      </c>
      <c r="CW52" s="71">
        <f>SUMIF(db!$AH:$AH,$W52&amp;$AA52&amp;CW$4,db!$AF:$AF)</f>
        <v>0</v>
      </c>
      <c r="CX52" s="73">
        <f>SUMIF(db!$AH:$AH,$W52&amp;$AA52&amp;CX$4,db!$AF:$AF)</f>
        <v>0</v>
      </c>
      <c r="CY52" s="71">
        <f>SUMIF(db!$AH:$AH,$W52&amp;$AA52&amp;CY$4,db!$AF:$AF)</f>
        <v>0</v>
      </c>
      <c r="CZ52" s="73">
        <f>SUMIF(db!$AH:$AH,$W52&amp;$AA52&amp;CZ$4,db!$AF:$AF)</f>
        <v>0</v>
      </c>
      <c r="DA52" s="71">
        <f>SUMIF(db!$AH:$AH,$W52&amp;$AA52&amp;DA$4,db!$AF:$AF)</f>
        <v>0</v>
      </c>
      <c r="DB52" s="73">
        <f>SUMIF(db!$AH:$AH,$W52&amp;$AA52&amp;DB$4,db!$AF:$AF)</f>
        <v>0</v>
      </c>
      <c r="DC52" s="71">
        <f>SUMIF(db!$AH:$AH,$W52&amp;$AA52&amp;DC$4,db!$AF:$AF)</f>
        <v>0</v>
      </c>
      <c r="DD52" s="73">
        <f>SUMIF(db!$AH:$AH,$W52&amp;$AA52&amp;DD$4,db!$AF:$AF)</f>
        <v>0</v>
      </c>
      <c r="DE52" s="71">
        <f>SUMIF(db!$AH:$AH,$W52&amp;$AA52&amp;DE$4,db!$AF:$AF)</f>
        <v>0</v>
      </c>
      <c r="DF52" s="73">
        <f>SUMIF(db!$AH:$AH,$W52&amp;$AA52&amp;DF$4,db!$AF:$AF)</f>
        <v>0</v>
      </c>
      <c r="DG52" s="71">
        <f>SUMIF(db!$AH:$AH,$W52&amp;$AA52&amp;DG$4,db!$AF:$AF)</f>
        <v>0</v>
      </c>
      <c r="DH52" s="73">
        <f>SUMIF(db!$AH:$AH,$W52&amp;$AA52&amp;DH$4,db!$AF:$AF)</f>
        <v>0</v>
      </c>
      <c r="DI52" s="71">
        <f>SUMIF(db!$AH:$AH,$W52&amp;$AA52&amp;DI$4,db!$AF:$AF)</f>
        <v>0</v>
      </c>
      <c r="DJ52" s="73">
        <f>SUMIF(db!$AH:$AH,$W52&amp;$AA52&amp;DJ$4,db!$AF:$AF)</f>
        <v>0</v>
      </c>
      <c r="DK52" s="71">
        <f>SUMIF(db!$AH:$AH,$W52&amp;$AA52&amp;DK$4,db!$AF:$AF)</f>
        <v>0</v>
      </c>
      <c r="DL52" s="73">
        <f>SUMIF(db!$AH:$AH,$W52&amp;$AA52&amp;DL$4,db!$AF:$AF)</f>
        <v>0</v>
      </c>
      <c r="DM52" s="71">
        <f>SUMIF(db!$AH:$AH,$W52&amp;$AA52&amp;DM$4,db!$AF:$AF)</f>
        <v>0</v>
      </c>
      <c r="DN52" s="73">
        <f>SUMIF(db!$AH:$AH,$W52&amp;$AA52&amp;DN$4,db!$AF:$AF)</f>
        <v>0</v>
      </c>
      <c r="DO52" s="71">
        <f>SUMIF(db!$AH:$AH,$W52&amp;$AA52&amp;DO$4,db!$AF:$AF)</f>
        <v>0</v>
      </c>
      <c r="DP52" s="73">
        <f>SUMIF(db!$AH:$AH,$W52&amp;$AA52&amp;DP$4,db!$AF:$AF)</f>
        <v>0</v>
      </c>
      <c r="DQ52" s="71">
        <f>SUMIF(db!$AH:$AH,$W52&amp;$AA52&amp;DQ$4,db!$AF:$AF)</f>
        <v>0</v>
      </c>
      <c r="DR52" s="73">
        <f>SUMIF(db!$AH:$AH,$W52&amp;$AA52&amp;DR$4,db!$AF:$AF)</f>
        <v>0</v>
      </c>
      <c r="DS52" s="71">
        <f>SUMIF(db!$AH:$AH,$W52&amp;$AA52&amp;DS$4,db!$AF:$AF)</f>
        <v>0</v>
      </c>
      <c r="DT52" s="73">
        <f>SUMIF(db!$AH:$AH,$W52&amp;$AA52&amp;DT$4,db!$AF:$AF)</f>
        <v>0</v>
      </c>
      <c r="DU52" s="71">
        <f>SUMIF(db!$AH:$AH,$W52&amp;$AA52&amp;DU$4,db!$AF:$AF)</f>
        <v>0</v>
      </c>
      <c r="DV52" s="73">
        <f>SUMIF(db!$AH:$AH,$W52&amp;$AA52&amp;DV$4,db!$AF:$AF)</f>
        <v>0</v>
      </c>
      <c r="DW52" s="71">
        <f>SUMIF(db!$AH:$AH,$W52&amp;$AA52&amp;DW$4,db!$AF:$AF)</f>
        <v>0</v>
      </c>
      <c r="DX52" s="73">
        <f>SUMIF(db!$AH:$AH,$W52&amp;$AA52&amp;DX$4,db!$AF:$AF)</f>
        <v>0</v>
      </c>
      <c r="DY52" s="71">
        <f>SUMIF(db!$AH:$AH,$W52&amp;$AA52&amp;DY$4,db!$AF:$AF)</f>
        <v>0</v>
      </c>
      <c r="DZ52" s="73">
        <f>SUMIF(db!$AH:$AH,$W52&amp;$AA52&amp;DZ$4,db!$AF:$AF)</f>
        <v>0</v>
      </c>
      <c r="EA52" s="71">
        <f>SUMIF(db!$AH:$AH,$W52&amp;$AA52&amp;EA$4,db!$AF:$AF)</f>
        <v>0</v>
      </c>
      <c r="EB52" s="73">
        <f>SUMIF(db!$AH:$AH,$W52&amp;$AA52&amp;EB$4,db!$AF:$AF)</f>
        <v>0</v>
      </c>
      <c r="EC52" s="71">
        <f>SUMIF(db!$AH:$AH,$W52&amp;$AA52&amp;EC$4,db!$AF:$AF)</f>
        <v>0</v>
      </c>
      <c r="ED52" s="73">
        <f>SUMIF(db!$AH:$AH,$W52&amp;$AA52&amp;ED$4,db!$AF:$AF)</f>
        <v>0</v>
      </c>
      <c r="EE52" s="71">
        <f>SUMIF(db!$AH:$AH,$W52&amp;$AA52&amp;EE$4,db!$AF:$AF)</f>
        <v>0</v>
      </c>
      <c r="EF52" s="73">
        <f>SUMIF(db!$AH:$AH,$W52&amp;$AA52&amp;EF$4,db!$AF:$AF)</f>
        <v>0</v>
      </c>
      <c r="EG52" s="71">
        <f>SUMIF(db!$AH:$AH,$W52&amp;$AA52&amp;EG$4,db!$AF:$AF)</f>
        <v>0</v>
      </c>
      <c r="EH52" s="73">
        <f>SUMIF(db!$AH:$AH,$W52&amp;$AA52&amp;EH$4,db!$AF:$AF)</f>
        <v>0</v>
      </c>
      <c r="EI52" s="71">
        <f>SUMIF(db!$AH:$AH,$W52&amp;$AA52&amp;EI$4,db!$AF:$AF)</f>
        <v>0</v>
      </c>
      <c r="EJ52" s="73">
        <f>SUMIF(db!$AH:$AH,$W52&amp;$AA52&amp;EJ$4,db!$AF:$AF)</f>
        <v>0</v>
      </c>
      <c r="EK52" s="71">
        <f>SUMIF(db!$AH:$AH,$W52&amp;$AA52&amp;EK$4,db!$AF:$AF)</f>
        <v>0</v>
      </c>
      <c r="EL52" s="73">
        <f>SUMIF(db!$AH:$AH,$W52&amp;$AA52&amp;EL$4,db!$AF:$AF)</f>
        <v>0</v>
      </c>
      <c r="EM52" s="71">
        <f>SUMIF(db!$AH:$AH,$W52&amp;$AA52&amp;EM$4,db!$AF:$AF)</f>
        <v>0</v>
      </c>
      <c r="EN52" s="73">
        <f>SUMIF(db!$AH:$AH,$W52&amp;$AA52&amp;EN$4,db!$AF:$AF)</f>
        <v>0</v>
      </c>
      <c r="EO52" s="71">
        <f>SUMIF(db!$AH:$AH,$W52&amp;$AA52&amp;EO$4,db!$AF:$AF)</f>
        <v>0</v>
      </c>
      <c r="EP52" s="73">
        <f>SUMIF(db!$AH:$AH,$W52&amp;$AA52&amp;EP$4,db!$AF:$AF)</f>
        <v>0</v>
      </c>
      <c r="EQ52" s="71">
        <f>SUMIF(db!$AH:$AH,$W52&amp;$AA52&amp;EQ$4,db!$AF:$AF)</f>
        <v>0</v>
      </c>
      <c r="ER52" s="73">
        <f>SUMIF(db!$AH:$AH,$W52&amp;$AA52&amp;ER$4,db!$AF:$AF)</f>
        <v>0</v>
      </c>
      <c r="ES52" s="71">
        <f>SUMIF(db!$AH:$AH,$W52&amp;$AA52&amp;ES$4,db!$AF:$AF)</f>
        <v>0</v>
      </c>
      <c r="ET52" s="73">
        <f>SUMIF(db!$AH:$AH,$W52&amp;$AA52&amp;ET$4,db!$AF:$AF)</f>
        <v>0</v>
      </c>
      <c r="EU52" s="71">
        <f>SUMIF(db!$AH:$AH,$W52&amp;$AA52&amp;EU$4,db!$AF:$AF)</f>
        <v>0</v>
      </c>
      <c r="EV52" s="73">
        <f>SUMIF(db!$AH:$AH,$W52&amp;$AA52&amp;EV$4,db!$AF:$AF)</f>
        <v>0</v>
      </c>
      <c r="EW52" s="71">
        <f>SUMIF(db!$AH:$AH,$W52&amp;$AA52&amp;EW$4,db!$AF:$AF)</f>
        <v>0</v>
      </c>
      <c r="EX52" s="73">
        <f>SUMIF(db!$AH:$AH,$W52&amp;$AA52&amp;EX$4,db!$AF:$AF)</f>
        <v>0</v>
      </c>
      <c r="EY52" s="71">
        <f>SUMIF(db!$AH:$AH,$W52&amp;$AA52&amp;EY$4,db!$AF:$AF)</f>
        <v>0</v>
      </c>
      <c r="EZ52" s="73">
        <f>SUMIF(db!$AH:$AH,$W52&amp;$AA52&amp;EZ$4,db!$AF:$AF)</f>
        <v>0</v>
      </c>
      <c r="FA52" s="71">
        <f>SUMIF(db!$AH:$AH,$W52&amp;$AA52&amp;FA$4,db!$AF:$AF)</f>
        <v>0</v>
      </c>
      <c r="FB52" s="73">
        <f>SUMIF(db!$AH:$AH,$W52&amp;$AA52&amp;FB$4,db!$AF:$AF)</f>
        <v>0</v>
      </c>
      <c r="FC52" s="71">
        <f>SUMIF(db!$AH:$AH,$W52&amp;$AA52&amp;FC$4,db!$AF:$AF)</f>
        <v>0</v>
      </c>
      <c r="FD52" s="73">
        <f>SUMIF(db!$AH:$AH,$W52&amp;$AA52&amp;FD$4,db!$AF:$AF)</f>
        <v>0</v>
      </c>
      <c r="FE52" s="71">
        <f>SUMIF(db!$AH:$AH,$W52&amp;$AA52&amp;FE$4,db!$AF:$AF)</f>
        <v>0</v>
      </c>
      <c r="FF52" s="73">
        <f>SUMIF(db!$AH:$AH,$W52&amp;$AA52&amp;FF$4,db!$AF:$AF)</f>
        <v>0</v>
      </c>
      <c r="FG52" s="71">
        <f>SUMIF(db!$AH:$AH,$W52&amp;$AA52&amp;FG$4,db!$AF:$AF)</f>
        <v>0</v>
      </c>
      <c r="FH52" s="73">
        <f>SUMIF(db!$AH:$AH,$W52&amp;$AA52&amp;FH$4,db!$AF:$AF)</f>
        <v>0</v>
      </c>
    </row>
    <row r="53" spans="22:164" ht="15.75" collapsed="1" thickBot="1" x14ac:dyDescent="0.3">
      <c r="AA53" s="68"/>
      <c r="AB53" s="61" t="str">
        <f>HYPERLINK("# db!AA3","data table")</f>
        <v>data table</v>
      </c>
      <c r="AF53" s="83" t="s">
        <v>159</v>
      </c>
      <c r="AG53" s="84">
        <f>SUM(AG22:AG52)</f>
        <v>0</v>
      </c>
      <c r="AH53" s="84">
        <f t="shared" ref="AH53:CS53" si="4">SUM(AH22:AH52)</f>
        <v>0</v>
      </c>
      <c r="AI53" s="84">
        <f t="shared" si="4"/>
        <v>0</v>
      </c>
      <c r="AJ53" s="84">
        <f t="shared" si="4"/>
        <v>0</v>
      </c>
      <c r="AK53" s="84">
        <f t="shared" si="4"/>
        <v>2255</v>
      </c>
      <c r="AL53" s="84">
        <f t="shared" si="4"/>
        <v>0</v>
      </c>
      <c r="AM53" s="84">
        <f t="shared" si="4"/>
        <v>0</v>
      </c>
      <c r="AN53" s="84">
        <f t="shared" si="4"/>
        <v>0</v>
      </c>
      <c r="AO53" s="84">
        <f t="shared" si="4"/>
        <v>0</v>
      </c>
      <c r="AP53" s="84">
        <f t="shared" si="4"/>
        <v>2800</v>
      </c>
      <c r="AQ53" s="84">
        <f t="shared" si="4"/>
        <v>0</v>
      </c>
      <c r="AR53" s="84">
        <f t="shared" si="4"/>
        <v>0</v>
      </c>
      <c r="AS53" s="84">
        <f t="shared" si="4"/>
        <v>0</v>
      </c>
      <c r="AT53" s="84">
        <f t="shared" si="4"/>
        <v>0</v>
      </c>
      <c r="AU53" s="84">
        <f t="shared" si="4"/>
        <v>0</v>
      </c>
      <c r="AV53" s="84">
        <f t="shared" si="4"/>
        <v>0</v>
      </c>
      <c r="AW53" s="84">
        <f t="shared" si="4"/>
        <v>0</v>
      </c>
      <c r="AX53" s="84">
        <f t="shared" si="4"/>
        <v>0</v>
      </c>
      <c r="AY53" s="84">
        <f t="shared" si="4"/>
        <v>0</v>
      </c>
      <c r="AZ53" s="84">
        <f t="shared" si="4"/>
        <v>0</v>
      </c>
      <c r="BA53" s="84">
        <f t="shared" si="4"/>
        <v>0</v>
      </c>
      <c r="BB53" s="84">
        <f t="shared" si="4"/>
        <v>0</v>
      </c>
      <c r="BC53" s="84">
        <f t="shared" si="4"/>
        <v>0</v>
      </c>
      <c r="BD53" s="84">
        <f t="shared" si="4"/>
        <v>0</v>
      </c>
      <c r="BE53" s="84">
        <f t="shared" si="4"/>
        <v>0</v>
      </c>
      <c r="BF53" s="84">
        <f t="shared" si="4"/>
        <v>0</v>
      </c>
      <c r="BG53" s="84">
        <f t="shared" si="4"/>
        <v>0</v>
      </c>
      <c r="BH53" s="84">
        <f t="shared" si="4"/>
        <v>0</v>
      </c>
      <c r="BI53" s="84">
        <f t="shared" si="4"/>
        <v>0</v>
      </c>
      <c r="BJ53" s="84">
        <f t="shared" si="4"/>
        <v>0</v>
      </c>
      <c r="BK53" s="84">
        <f t="shared" si="4"/>
        <v>0</v>
      </c>
      <c r="BL53" s="84">
        <f t="shared" si="4"/>
        <v>0</v>
      </c>
      <c r="BM53" s="84">
        <f t="shared" si="4"/>
        <v>0</v>
      </c>
      <c r="BN53" s="84">
        <f t="shared" si="4"/>
        <v>0</v>
      </c>
      <c r="BO53" s="84">
        <f t="shared" si="4"/>
        <v>0</v>
      </c>
      <c r="BP53" s="84">
        <f t="shared" si="4"/>
        <v>0</v>
      </c>
      <c r="BQ53" s="84">
        <f t="shared" si="4"/>
        <v>0</v>
      </c>
      <c r="BR53" s="84">
        <f t="shared" si="4"/>
        <v>0</v>
      </c>
      <c r="BS53" s="84">
        <f t="shared" si="4"/>
        <v>0</v>
      </c>
      <c r="BT53" s="84">
        <f t="shared" si="4"/>
        <v>0</v>
      </c>
      <c r="BU53" s="84">
        <f t="shared" si="4"/>
        <v>0</v>
      </c>
      <c r="BV53" s="84">
        <f t="shared" si="4"/>
        <v>0</v>
      </c>
      <c r="BW53" s="84">
        <f t="shared" si="4"/>
        <v>0</v>
      </c>
      <c r="BX53" s="84">
        <f t="shared" si="4"/>
        <v>0</v>
      </c>
      <c r="BY53" s="84">
        <f t="shared" si="4"/>
        <v>0</v>
      </c>
      <c r="BZ53" s="84">
        <f t="shared" si="4"/>
        <v>0</v>
      </c>
      <c r="CA53" s="84">
        <f t="shared" si="4"/>
        <v>0</v>
      </c>
      <c r="CB53" s="84">
        <f t="shared" si="4"/>
        <v>0</v>
      </c>
      <c r="CC53" s="84">
        <f t="shared" si="4"/>
        <v>0</v>
      </c>
      <c r="CD53" s="84">
        <f t="shared" si="4"/>
        <v>0</v>
      </c>
      <c r="CE53" s="84">
        <f t="shared" si="4"/>
        <v>0</v>
      </c>
      <c r="CF53" s="84">
        <f t="shared" si="4"/>
        <v>0</v>
      </c>
      <c r="CG53" s="84">
        <f t="shared" si="4"/>
        <v>0</v>
      </c>
      <c r="CH53" s="84">
        <f t="shared" si="4"/>
        <v>0</v>
      </c>
      <c r="CI53" s="84">
        <f t="shared" si="4"/>
        <v>0</v>
      </c>
      <c r="CJ53" s="84">
        <f t="shared" si="4"/>
        <v>0</v>
      </c>
      <c r="CK53" s="84">
        <f t="shared" si="4"/>
        <v>0</v>
      </c>
      <c r="CL53" s="84">
        <f t="shared" si="4"/>
        <v>0</v>
      </c>
      <c r="CM53" s="84">
        <f t="shared" si="4"/>
        <v>0</v>
      </c>
      <c r="CN53" s="84">
        <f t="shared" si="4"/>
        <v>0</v>
      </c>
      <c r="CO53" s="84">
        <f t="shared" si="4"/>
        <v>0</v>
      </c>
      <c r="CP53" s="84">
        <f t="shared" si="4"/>
        <v>0</v>
      </c>
      <c r="CQ53" s="84">
        <f t="shared" si="4"/>
        <v>0</v>
      </c>
      <c r="CR53" s="84">
        <f t="shared" si="4"/>
        <v>0</v>
      </c>
      <c r="CS53" s="84">
        <f t="shared" si="4"/>
        <v>0</v>
      </c>
      <c r="CT53" s="84">
        <f t="shared" ref="CT53:FE53" si="5">SUM(CT22:CT52)</f>
        <v>0</v>
      </c>
      <c r="CU53" s="84">
        <f t="shared" si="5"/>
        <v>0</v>
      </c>
      <c r="CV53" s="84">
        <f t="shared" si="5"/>
        <v>0</v>
      </c>
      <c r="CW53" s="84">
        <f t="shared" si="5"/>
        <v>0</v>
      </c>
      <c r="CX53" s="84">
        <f t="shared" si="5"/>
        <v>0</v>
      </c>
      <c r="CY53" s="84">
        <f t="shared" si="5"/>
        <v>0</v>
      </c>
      <c r="CZ53" s="84">
        <f t="shared" si="5"/>
        <v>0</v>
      </c>
      <c r="DA53" s="84">
        <f t="shared" si="5"/>
        <v>0</v>
      </c>
      <c r="DB53" s="84">
        <f t="shared" si="5"/>
        <v>0</v>
      </c>
      <c r="DC53" s="84">
        <f t="shared" si="5"/>
        <v>0</v>
      </c>
      <c r="DD53" s="84">
        <f t="shared" si="5"/>
        <v>0</v>
      </c>
      <c r="DE53" s="84">
        <f t="shared" si="5"/>
        <v>0</v>
      </c>
      <c r="DF53" s="84">
        <f t="shared" si="5"/>
        <v>0</v>
      </c>
      <c r="DG53" s="84">
        <f t="shared" si="5"/>
        <v>0</v>
      </c>
      <c r="DH53" s="84">
        <f t="shared" si="5"/>
        <v>0</v>
      </c>
      <c r="DI53" s="84">
        <f t="shared" si="5"/>
        <v>0</v>
      </c>
      <c r="DJ53" s="84">
        <f t="shared" si="5"/>
        <v>0</v>
      </c>
      <c r="DK53" s="84">
        <f t="shared" si="5"/>
        <v>0</v>
      </c>
      <c r="DL53" s="84">
        <f t="shared" si="5"/>
        <v>0</v>
      </c>
      <c r="DM53" s="84">
        <f t="shared" si="5"/>
        <v>0</v>
      </c>
      <c r="DN53" s="84">
        <f t="shared" si="5"/>
        <v>0</v>
      </c>
      <c r="DO53" s="84">
        <f t="shared" si="5"/>
        <v>0</v>
      </c>
      <c r="DP53" s="84">
        <f t="shared" si="5"/>
        <v>0</v>
      </c>
      <c r="DQ53" s="84">
        <f t="shared" si="5"/>
        <v>0</v>
      </c>
      <c r="DR53" s="84">
        <f t="shared" si="5"/>
        <v>0</v>
      </c>
      <c r="DS53" s="84">
        <f t="shared" si="5"/>
        <v>0</v>
      </c>
      <c r="DT53" s="84">
        <f t="shared" si="5"/>
        <v>0</v>
      </c>
      <c r="DU53" s="84">
        <f t="shared" si="5"/>
        <v>0</v>
      </c>
      <c r="DV53" s="84">
        <f t="shared" si="5"/>
        <v>0</v>
      </c>
      <c r="DW53" s="84">
        <f t="shared" si="5"/>
        <v>0</v>
      </c>
      <c r="DX53" s="84">
        <f t="shared" si="5"/>
        <v>0</v>
      </c>
      <c r="DY53" s="84">
        <f t="shared" si="5"/>
        <v>0</v>
      </c>
      <c r="DZ53" s="84">
        <f t="shared" si="5"/>
        <v>0</v>
      </c>
      <c r="EA53" s="84">
        <f t="shared" si="5"/>
        <v>0</v>
      </c>
      <c r="EB53" s="84">
        <f t="shared" si="5"/>
        <v>0</v>
      </c>
      <c r="EC53" s="84">
        <f t="shared" si="5"/>
        <v>0</v>
      </c>
      <c r="ED53" s="84">
        <f t="shared" si="5"/>
        <v>0</v>
      </c>
      <c r="EE53" s="84">
        <f t="shared" si="5"/>
        <v>0</v>
      </c>
      <c r="EF53" s="84">
        <f t="shared" si="5"/>
        <v>0</v>
      </c>
      <c r="EG53" s="84">
        <f t="shared" si="5"/>
        <v>0</v>
      </c>
      <c r="EH53" s="84">
        <f t="shared" si="5"/>
        <v>0</v>
      </c>
      <c r="EI53" s="84">
        <f t="shared" si="5"/>
        <v>0</v>
      </c>
      <c r="EJ53" s="84">
        <f t="shared" si="5"/>
        <v>0</v>
      </c>
      <c r="EK53" s="84">
        <f t="shared" si="5"/>
        <v>0</v>
      </c>
      <c r="EL53" s="84">
        <f t="shared" si="5"/>
        <v>0</v>
      </c>
      <c r="EM53" s="84">
        <f t="shared" si="5"/>
        <v>0</v>
      </c>
      <c r="EN53" s="84">
        <f t="shared" si="5"/>
        <v>0</v>
      </c>
      <c r="EO53" s="84">
        <f t="shared" si="5"/>
        <v>0</v>
      </c>
      <c r="EP53" s="84">
        <f t="shared" si="5"/>
        <v>0</v>
      </c>
      <c r="EQ53" s="84">
        <f t="shared" si="5"/>
        <v>0</v>
      </c>
      <c r="ER53" s="84">
        <f t="shared" si="5"/>
        <v>0</v>
      </c>
      <c r="ES53" s="84">
        <f t="shared" si="5"/>
        <v>0</v>
      </c>
      <c r="ET53" s="84">
        <f t="shared" si="5"/>
        <v>0</v>
      </c>
      <c r="EU53" s="84">
        <f t="shared" si="5"/>
        <v>0</v>
      </c>
      <c r="EV53" s="84">
        <f t="shared" si="5"/>
        <v>0</v>
      </c>
      <c r="EW53" s="84">
        <f t="shared" si="5"/>
        <v>0</v>
      </c>
      <c r="EX53" s="84">
        <f t="shared" si="5"/>
        <v>0</v>
      </c>
      <c r="EY53" s="84">
        <f t="shared" si="5"/>
        <v>0</v>
      </c>
      <c r="EZ53" s="84">
        <f t="shared" si="5"/>
        <v>0</v>
      </c>
      <c r="FA53" s="84">
        <f t="shared" si="5"/>
        <v>0</v>
      </c>
      <c r="FB53" s="84">
        <f t="shared" si="5"/>
        <v>0</v>
      </c>
      <c r="FC53" s="84">
        <f t="shared" si="5"/>
        <v>0</v>
      </c>
      <c r="FD53" s="84">
        <f t="shared" si="5"/>
        <v>0</v>
      </c>
      <c r="FE53" s="84">
        <f t="shared" si="5"/>
        <v>0</v>
      </c>
      <c r="FF53" s="84">
        <f>SUM(FF22:FF52)</f>
        <v>0</v>
      </c>
      <c r="FG53" s="84">
        <f>SUM(FG22:FG52)</f>
        <v>0</v>
      </c>
      <c r="FH53" s="84">
        <f>SUM(FH22:FH52)</f>
        <v>0</v>
      </c>
    </row>
    <row r="54" spans="22:164" ht="15.75" thickTop="1" x14ac:dyDescent="0.25"/>
    <row r="55" spans="22:164" s="85" customFormat="1" ht="14.25" customHeight="1" x14ac:dyDescent="0.25">
      <c r="V55" s="111"/>
      <c r="W55" s="111"/>
      <c r="X55" s="114"/>
      <c r="AD55" s="86" t="s">
        <v>171</v>
      </c>
      <c r="AE55" s="132">
        <f>SUM(AG55:FH55)</f>
        <v>0</v>
      </c>
      <c r="AF55" s="132"/>
      <c r="AG55" s="87">
        <f>SUMIFS(db!$AF:$AF,db!$AB:$AB,'Income &amp; Expense'!$AA$5,db!$AI:$AI,AG$4)-AG21</f>
        <v>0</v>
      </c>
      <c r="AH55" s="87">
        <f>SUMIFS(db!$AF:$AF,db!$AB:$AB,'Income &amp; Expense'!$AA$5,db!$AI:$AI,AH$4)-AH21</f>
        <v>0</v>
      </c>
      <c r="AI55" s="87">
        <f>SUMIFS(db!$AF:$AF,db!$AB:$AB,'Income &amp; Expense'!$AA$5,db!$AI:$AI,AI$4)-AI21</f>
        <v>0</v>
      </c>
      <c r="AJ55" s="87">
        <f>SUMIFS(db!$AF:$AF,db!$AB:$AB,'Income &amp; Expense'!$AA$5,db!$AI:$AI,AJ$4)-AJ21</f>
        <v>0</v>
      </c>
      <c r="AK55" s="87">
        <f>SUMIFS(db!$AF:$AF,db!$AB:$AB,'Income &amp; Expense'!$AA$5,db!$AI:$AI,AK$4)-AK21</f>
        <v>0</v>
      </c>
      <c r="AL55" s="87">
        <f>SUMIFS(db!$AF:$AF,db!$AB:$AB,'Income &amp; Expense'!$AA$5,db!$AI:$AI,AL$4)-AL21</f>
        <v>0</v>
      </c>
      <c r="AM55" s="87">
        <f>SUMIFS(db!$AF:$AF,db!$AB:$AB,'Income &amp; Expense'!$AA$5,db!$AI:$AI,AM$4)-AM21</f>
        <v>0</v>
      </c>
      <c r="AN55" s="87">
        <f>SUMIFS(db!$AF:$AF,db!$AB:$AB,'Income &amp; Expense'!$AA$5,db!$AI:$AI,AN$4)-AN21</f>
        <v>0</v>
      </c>
      <c r="AO55" s="87">
        <f>SUMIFS(db!$AF:$AF,db!$AB:$AB,'Income &amp; Expense'!$AA$5,db!$AI:$AI,AO$4)-AO21</f>
        <v>0</v>
      </c>
      <c r="AP55" s="87">
        <f>SUMIFS(db!$AF:$AF,db!$AB:$AB,'Income &amp; Expense'!$AA$5,db!$AI:$AI,AP$4)-AP21</f>
        <v>0</v>
      </c>
      <c r="AQ55" s="87">
        <f>SUMIFS(db!$AF:$AF,db!$AB:$AB,'Income &amp; Expense'!$AA$5,db!$AI:$AI,AQ$4)-AQ21</f>
        <v>0</v>
      </c>
      <c r="AR55" s="87">
        <f>SUMIFS(db!$AF:$AF,db!$AB:$AB,'Income &amp; Expense'!$AA$5,db!$AI:$AI,AR$4)-AR21</f>
        <v>0</v>
      </c>
      <c r="AS55" s="87">
        <f>SUMIFS(db!$AF:$AF,db!$AB:$AB,'Income &amp; Expense'!$AA$5,db!$AI:$AI,AS$4)-AS21</f>
        <v>0</v>
      </c>
      <c r="AT55" s="87">
        <f>SUMIFS(db!$AF:$AF,db!$AB:$AB,'Income &amp; Expense'!$AA$5,db!$AI:$AI,AT$4)-AT21</f>
        <v>0</v>
      </c>
      <c r="AU55" s="87">
        <f>SUMIFS(db!$AF:$AF,db!$AB:$AB,'Income &amp; Expense'!$AA$5,db!$AI:$AI,AU$4)-AU21</f>
        <v>0</v>
      </c>
      <c r="AV55" s="87">
        <f>SUMIFS(db!$AF:$AF,db!$AB:$AB,'Income &amp; Expense'!$AA$5,db!$AI:$AI,AV$4)-AV21</f>
        <v>0</v>
      </c>
      <c r="AW55" s="87">
        <f>SUMIFS(db!$AF:$AF,db!$AB:$AB,'Income &amp; Expense'!$AA$5,db!$AI:$AI,AW$4)-AW21</f>
        <v>0</v>
      </c>
      <c r="AX55" s="87">
        <f>SUMIFS(db!$AF:$AF,db!$AB:$AB,'Income &amp; Expense'!$AA$5,db!$AI:$AI,AX$4)-AX21</f>
        <v>0</v>
      </c>
      <c r="AY55" s="87">
        <f>SUMIFS(db!$AF:$AF,db!$AB:$AB,'Income &amp; Expense'!$AA$5,db!$AI:$AI,AY$4)-AY21</f>
        <v>0</v>
      </c>
      <c r="AZ55" s="87">
        <f>SUMIFS(db!$AF:$AF,db!$AB:$AB,'Income &amp; Expense'!$AA$5,db!$AI:$AI,AZ$4)-AZ21</f>
        <v>0</v>
      </c>
      <c r="BA55" s="87">
        <f>SUMIFS(db!$AF:$AF,db!$AB:$AB,'Income &amp; Expense'!$AA$5,db!$AI:$AI,BA$4)-BA21</f>
        <v>0</v>
      </c>
      <c r="BB55" s="87">
        <f>SUMIFS(db!$AF:$AF,db!$AB:$AB,'Income &amp; Expense'!$AA$5,db!$AI:$AI,BB$4)-BB21</f>
        <v>0</v>
      </c>
      <c r="BC55" s="87">
        <f>SUMIFS(db!$AF:$AF,db!$AB:$AB,'Income &amp; Expense'!$AA$5,db!$AI:$AI,BC$4)-BC21</f>
        <v>0</v>
      </c>
      <c r="BD55" s="87">
        <f>SUMIFS(db!$AF:$AF,db!$AB:$AB,'Income &amp; Expense'!$AA$5,db!$AI:$AI,BD$4)-BD21</f>
        <v>0</v>
      </c>
      <c r="BE55" s="87">
        <f>SUMIFS(db!$AF:$AF,db!$AB:$AB,'Income &amp; Expense'!$AA$5,db!$AI:$AI,BE$4)-BE21</f>
        <v>0</v>
      </c>
      <c r="BF55" s="87">
        <f>SUMIFS(db!$AF:$AF,db!$AB:$AB,'Income &amp; Expense'!$AA$5,db!$AI:$AI,BF$4)-BF21</f>
        <v>0</v>
      </c>
      <c r="BG55" s="87">
        <f>SUMIFS(db!$AF:$AF,db!$AB:$AB,'Income &amp; Expense'!$AA$5,db!$AI:$AI,BG$4)-BG21</f>
        <v>0</v>
      </c>
      <c r="BH55" s="87">
        <f>SUMIFS(db!$AF:$AF,db!$AB:$AB,'Income &amp; Expense'!$AA$5,db!$AI:$AI,BH$4)-BH21</f>
        <v>0</v>
      </c>
      <c r="BI55" s="87">
        <f>SUMIFS(db!$AF:$AF,db!$AB:$AB,'Income &amp; Expense'!$AA$5,db!$AI:$AI,BI$4)-BI21</f>
        <v>0</v>
      </c>
      <c r="BJ55" s="87">
        <f>SUMIFS(db!$AF:$AF,db!$AB:$AB,'Income &amp; Expense'!$AA$5,db!$AI:$AI,BJ$4)-BJ21</f>
        <v>0</v>
      </c>
      <c r="BK55" s="87">
        <f>SUMIFS(db!$AF:$AF,db!$AB:$AB,'Income &amp; Expense'!$AA$5,db!$AI:$AI,BK$4)-BK21</f>
        <v>0</v>
      </c>
      <c r="BL55" s="87">
        <f>SUMIFS(db!$AF:$AF,db!$AB:$AB,'Income &amp; Expense'!$AA$5,db!$AI:$AI,BL$4)-BL21</f>
        <v>0</v>
      </c>
      <c r="BM55" s="87">
        <f>SUMIFS(db!$AF:$AF,db!$AB:$AB,'Income &amp; Expense'!$AA$5,db!$AI:$AI,BM$4)-BM21</f>
        <v>0</v>
      </c>
      <c r="BN55" s="87">
        <f>SUMIFS(db!$AF:$AF,db!$AB:$AB,'Income &amp; Expense'!$AA$5,db!$AI:$AI,BN$4)-BN21</f>
        <v>0</v>
      </c>
      <c r="BO55" s="87">
        <f>SUMIFS(db!$AF:$AF,db!$AB:$AB,'Income &amp; Expense'!$AA$5,db!$AI:$AI,BO$4)-BO21</f>
        <v>0</v>
      </c>
      <c r="BP55" s="87">
        <f>SUMIFS(db!$AF:$AF,db!$AB:$AB,'Income &amp; Expense'!$AA$5,db!$AI:$AI,BP$4)-BP21</f>
        <v>0</v>
      </c>
      <c r="BQ55" s="87">
        <f>SUMIFS(db!$AF:$AF,db!$AB:$AB,'Income &amp; Expense'!$AA$5,db!$AI:$AI,BQ$4)-BQ21</f>
        <v>0</v>
      </c>
      <c r="BR55" s="87">
        <f>SUMIFS(db!$AF:$AF,db!$AB:$AB,'Income &amp; Expense'!$AA$5,db!$AI:$AI,BR$4)-BR21</f>
        <v>0</v>
      </c>
      <c r="BS55" s="87">
        <f>SUMIFS(db!$AF:$AF,db!$AB:$AB,'Income &amp; Expense'!$AA$5,db!$AI:$AI,BS$4)-BS21</f>
        <v>0</v>
      </c>
      <c r="BT55" s="87">
        <f>SUMIFS(db!$AF:$AF,db!$AB:$AB,'Income &amp; Expense'!$AA$5,db!$AI:$AI,BT$4)-BT21</f>
        <v>0</v>
      </c>
      <c r="BU55" s="87">
        <f>SUMIFS(db!$AF:$AF,db!$AB:$AB,'Income &amp; Expense'!$AA$5,db!$AI:$AI,BU$4)-BU21</f>
        <v>0</v>
      </c>
      <c r="BV55" s="87">
        <f>SUMIFS(db!$AF:$AF,db!$AB:$AB,'Income &amp; Expense'!$AA$5,db!$AI:$AI,BV$4)-BV21</f>
        <v>0</v>
      </c>
      <c r="BW55" s="87">
        <f>SUMIFS(db!$AF:$AF,db!$AB:$AB,'Income &amp; Expense'!$AA$5,db!$AI:$AI,BW$4)-BW21</f>
        <v>0</v>
      </c>
      <c r="BX55" s="87">
        <f>SUMIFS(db!$AF:$AF,db!$AB:$AB,'Income &amp; Expense'!$AA$5,db!$AI:$AI,BX$4)-BX21</f>
        <v>0</v>
      </c>
      <c r="BY55" s="87">
        <f>SUMIFS(db!$AF:$AF,db!$AB:$AB,'Income &amp; Expense'!$AA$5,db!$AI:$AI,BY$4)-BY21</f>
        <v>0</v>
      </c>
      <c r="BZ55" s="87">
        <f>SUMIFS(db!$AF:$AF,db!$AB:$AB,'Income &amp; Expense'!$AA$5,db!$AI:$AI,BZ$4)-BZ21</f>
        <v>0</v>
      </c>
      <c r="CA55" s="87">
        <f>SUMIFS(db!$AF:$AF,db!$AB:$AB,'Income &amp; Expense'!$AA$5,db!$AI:$AI,CA$4)-CA21</f>
        <v>0</v>
      </c>
      <c r="CB55" s="87">
        <f>SUMIFS(db!$AF:$AF,db!$AB:$AB,'Income &amp; Expense'!$AA$5,db!$AI:$AI,CB$4)-CB21</f>
        <v>0</v>
      </c>
      <c r="CC55" s="87">
        <f>SUMIFS(db!$AF:$AF,db!$AB:$AB,'Income &amp; Expense'!$AA$5,db!$AI:$AI,CC$4)-CC21</f>
        <v>0</v>
      </c>
      <c r="CD55" s="87">
        <f>SUMIFS(db!$AF:$AF,db!$AB:$AB,'Income &amp; Expense'!$AA$5,db!$AI:$AI,CD$4)-CD21</f>
        <v>0</v>
      </c>
      <c r="CE55" s="87">
        <f>SUMIFS(db!$AF:$AF,db!$AB:$AB,'Income &amp; Expense'!$AA$5,db!$AI:$AI,CE$4)-CE21</f>
        <v>0</v>
      </c>
      <c r="CF55" s="87">
        <f>SUMIFS(db!$AF:$AF,db!$AB:$AB,'Income &amp; Expense'!$AA$5,db!$AI:$AI,CF$4)-CF21</f>
        <v>0</v>
      </c>
      <c r="CG55" s="87">
        <f>SUMIFS(db!$AF:$AF,db!$AB:$AB,'Income &amp; Expense'!$AA$5,db!$AI:$AI,CG$4)-CG21</f>
        <v>0</v>
      </c>
      <c r="CH55" s="87">
        <f>SUMIFS(db!$AF:$AF,db!$AB:$AB,'Income &amp; Expense'!$AA$5,db!$AI:$AI,CH$4)-CH21</f>
        <v>0</v>
      </c>
      <c r="CI55" s="87">
        <f>SUMIFS(db!$AF:$AF,db!$AB:$AB,'Income &amp; Expense'!$AA$5,db!$AI:$AI,CI$4)-CI21</f>
        <v>0</v>
      </c>
      <c r="CJ55" s="87">
        <f>SUMIFS(db!$AF:$AF,db!$AB:$AB,'Income &amp; Expense'!$AA$5,db!$AI:$AI,CJ$4)-CJ21</f>
        <v>0</v>
      </c>
      <c r="CK55" s="87">
        <f>SUMIFS(db!$AF:$AF,db!$AB:$AB,'Income &amp; Expense'!$AA$5,db!$AI:$AI,CK$4)-CK21</f>
        <v>0</v>
      </c>
      <c r="CL55" s="87">
        <f>SUMIFS(db!$AF:$AF,db!$AB:$AB,'Income &amp; Expense'!$AA$5,db!$AI:$AI,CL$4)-CL21</f>
        <v>0</v>
      </c>
      <c r="CM55" s="87">
        <f>SUMIFS(db!$AF:$AF,db!$AB:$AB,'Income &amp; Expense'!$AA$5,db!$AI:$AI,CM$4)-CM21</f>
        <v>0</v>
      </c>
      <c r="CN55" s="87">
        <f>SUMIFS(db!$AF:$AF,db!$AB:$AB,'Income &amp; Expense'!$AA$5,db!$AI:$AI,CN$4)-CN21</f>
        <v>0</v>
      </c>
      <c r="CO55" s="87">
        <f>SUMIFS(db!$AF:$AF,db!$AB:$AB,'Income &amp; Expense'!$AA$5,db!$AI:$AI,CO$4)-CO21</f>
        <v>0</v>
      </c>
      <c r="CP55" s="87">
        <f>SUMIFS(db!$AF:$AF,db!$AB:$AB,'Income &amp; Expense'!$AA$5,db!$AI:$AI,CP$4)-CP21</f>
        <v>0</v>
      </c>
      <c r="CQ55" s="87">
        <f>SUMIFS(db!$AF:$AF,db!$AB:$AB,'Income &amp; Expense'!$AA$5,db!$AI:$AI,CQ$4)-CQ21</f>
        <v>0</v>
      </c>
      <c r="CR55" s="87">
        <f>SUMIFS(db!$AF:$AF,db!$AB:$AB,'Income &amp; Expense'!$AA$5,db!$AI:$AI,CR$4)-CR21</f>
        <v>0</v>
      </c>
      <c r="CS55" s="87">
        <f>SUMIFS(db!$AF:$AF,db!$AB:$AB,'Income &amp; Expense'!$AA$5,db!$AI:$AI,CS$4)-CS21</f>
        <v>0</v>
      </c>
      <c r="CT55" s="87">
        <f>SUMIFS(db!$AF:$AF,db!$AB:$AB,'Income &amp; Expense'!$AA$5,db!$AI:$AI,CT$4)-CT21</f>
        <v>0</v>
      </c>
      <c r="CU55" s="87">
        <f>SUMIFS(db!$AF:$AF,db!$AB:$AB,'Income &amp; Expense'!$AA$5,db!$AI:$AI,CU$4)-CU21</f>
        <v>0</v>
      </c>
      <c r="CV55" s="87">
        <f>SUMIFS(db!$AF:$AF,db!$AB:$AB,'Income &amp; Expense'!$AA$5,db!$AI:$AI,CV$4)-CV21</f>
        <v>0</v>
      </c>
      <c r="CW55" s="87">
        <f>SUMIFS(db!$AF:$AF,db!$AB:$AB,'Income &amp; Expense'!$AA$5,db!$AI:$AI,CW$4)-CW21</f>
        <v>0</v>
      </c>
      <c r="CX55" s="87">
        <f>SUMIFS(db!$AF:$AF,db!$AB:$AB,'Income &amp; Expense'!$AA$5,db!$AI:$AI,CX$4)-CX21</f>
        <v>0</v>
      </c>
      <c r="CY55" s="87">
        <f>SUMIFS(db!$AF:$AF,db!$AB:$AB,'Income &amp; Expense'!$AA$5,db!$AI:$AI,CY$4)-CY21</f>
        <v>0</v>
      </c>
      <c r="CZ55" s="87">
        <f>SUMIFS(db!$AF:$AF,db!$AB:$AB,'Income &amp; Expense'!$AA$5,db!$AI:$AI,CZ$4)-CZ21</f>
        <v>0</v>
      </c>
      <c r="DA55" s="87">
        <f>SUMIFS(db!$AF:$AF,db!$AB:$AB,'Income &amp; Expense'!$AA$5,db!$AI:$AI,DA$4)-DA21</f>
        <v>0</v>
      </c>
      <c r="DB55" s="87">
        <f>SUMIFS(db!$AF:$AF,db!$AB:$AB,'Income &amp; Expense'!$AA$5,db!$AI:$AI,DB$4)-DB21</f>
        <v>0</v>
      </c>
      <c r="DC55" s="87">
        <f>SUMIFS(db!$AF:$AF,db!$AB:$AB,'Income &amp; Expense'!$AA$5,db!$AI:$AI,DC$4)-DC21</f>
        <v>0</v>
      </c>
      <c r="DD55" s="87">
        <f>SUMIFS(db!$AF:$AF,db!$AB:$AB,'Income &amp; Expense'!$AA$5,db!$AI:$AI,DD$4)-DD21</f>
        <v>0</v>
      </c>
      <c r="DE55" s="87">
        <f>SUMIFS(db!$AF:$AF,db!$AB:$AB,'Income &amp; Expense'!$AA$5,db!$AI:$AI,DE$4)-DE21</f>
        <v>0</v>
      </c>
      <c r="DF55" s="87">
        <f>SUMIFS(db!$AF:$AF,db!$AB:$AB,'Income &amp; Expense'!$AA$5,db!$AI:$AI,DF$4)-DF21</f>
        <v>0</v>
      </c>
      <c r="DG55" s="87">
        <f>SUMIFS(db!$AF:$AF,db!$AB:$AB,'Income &amp; Expense'!$AA$5,db!$AI:$AI,DG$4)-DG21</f>
        <v>0</v>
      </c>
      <c r="DH55" s="87">
        <f>SUMIFS(db!$AF:$AF,db!$AB:$AB,'Income &amp; Expense'!$AA$5,db!$AI:$AI,DH$4)-DH21</f>
        <v>0</v>
      </c>
      <c r="DI55" s="87">
        <f>SUMIFS(db!$AF:$AF,db!$AB:$AB,'Income &amp; Expense'!$AA$5,db!$AI:$AI,DI$4)-DI21</f>
        <v>0</v>
      </c>
      <c r="DJ55" s="87">
        <f>SUMIFS(db!$AF:$AF,db!$AB:$AB,'Income &amp; Expense'!$AA$5,db!$AI:$AI,DJ$4)-DJ21</f>
        <v>0</v>
      </c>
      <c r="DK55" s="87">
        <f>SUMIFS(db!$AF:$AF,db!$AB:$AB,'Income &amp; Expense'!$AA$5,db!$AI:$AI,DK$4)-DK21</f>
        <v>0</v>
      </c>
      <c r="DL55" s="87">
        <f>SUMIFS(db!$AF:$AF,db!$AB:$AB,'Income &amp; Expense'!$AA$5,db!$AI:$AI,DL$4)-DL21</f>
        <v>0</v>
      </c>
      <c r="DM55" s="87">
        <f>SUMIFS(db!$AF:$AF,db!$AB:$AB,'Income &amp; Expense'!$AA$5,db!$AI:$AI,DM$4)-DM21</f>
        <v>0</v>
      </c>
      <c r="DN55" s="87">
        <f>SUMIFS(db!$AF:$AF,db!$AB:$AB,'Income &amp; Expense'!$AA$5,db!$AI:$AI,DN$4)-DN21</f>
        <v>0</v>
      </c>
      <c r="DO55" s="87">
        <f>SUMIFS(db!$AF:$AF,db!$AB:$AB,'Income &amp; Expense'!$AA$5,db!$AI:$AI,DO$4)-DO21</f>
        <v>0</v>
      </c>
      <c r="DP55" s="87">
        <f>SUMIFS(db!$AF:$AF,db!$AB:$AB,'Income &amp; Expense'!$AA$5,db!$AI:$AI,DP$4)-DP21</f>
        <v>0</v>
      </c>
      <c r="DQ55" s="87">
        <f>SUMIFS(db!$AF:$AF,db!$AB:$AB,'Income &amp; Expense'!$AA$5,db!$AI:$AI,DQ$4)-DQ21</f>
        <v>0</v>
      </c>
      <c r="DR55" s="87">
        <f>SUMIFS(db!$AF:$AF,db!$AB:$AB,'Income &amp; Expense'!$AA$5,db!$AI:$AI,DR$4)-DR21</f>
        <v>0</v>
      </c>
      <c r="DS55" s="87">
        <f>SUMIFS(db!$AF:$AF,db!$AB:$AB,'Income &amp; Expense'!$AA$5,db!$AI:$AI,DS$4)-DS21</f>
        <v>0</v>
      </c>
      <c r="DT55" s="87">
        <f>SUMIFS(db!$AF:$AF,db!$AB:$AB,'Income &amp; Expense'!$AA$5,db!$AI:$AI,DT$4)-DT21</f>
        <v>0</v>
      </c>
      <c r="DU55" s="87">
        <f>SUMIFS(db!$AF:$AF,db!$AB:$AB,'Income &amp; Expense'!$AA$5,db!$AI:$AI,DU$4)-DU21</f>
        <v>0</v>
      </c>
      <c r="DV55" s="87">
        <f>SUMIFS(db!$AF:$AF,db!$AB:$AB,'Income &amp; Expense'!$AA$5,db!$AI:$AI,DV$4)-DV21</f>
        <v>0</v>
      </c>
      <c r="DW55" s="87">
        <f>SUMIFS(db!$AF:$AF,db!$AB:$AB,'Income &amp; Expense'!$AA$5,db!$AI:$AI,DW$4)-DW21</f>
        <v>0</v>
      </c>
      <c r="DX55" s="87">
        <f>SUMIFS(db!$AF:$AF,db!$AB:$AB,'Income &amp; Expense'!$AA$5,db!$AI:$AI,DX$4)-DX21</f>
        <v>0</v>
      </c>
      <c r="DY55" s="87">
        <f>SUMIFS(db!$AF:$AF,db!$AB:$AB,'Income &amp; Expense'!$AA$5,db!$AI:$AI,DY$4)-DY21</f>
        <v>0</v>
      </c>
      <c r="DZ55" s="87">
        <f>SUMIFS(db!$AF:$AF,db!$AB:$AB,'Income &amp; Expense'!$AA$5,db!$AI:$AI,DZ$4)-DZ21</f>
        <v>0</v>
      </c>
      <c r="EA55" s="87">
        <f>SUMIFS(db!$AF:$AF,db!$AB:$AB,'Income &amp; Expense'!$AA$5,db!$AI:$AI,EA$4)-EA21</f>
        <v>0</v>
      </c>
      <c r="EB55" s="87">
        <f>SUMIFS(db!$AF:$AF,db!$AB:$AB,'Income &amp; Expense'!$AA$5,db!$AI:$AI,EB$4)-EB21</f>
        <v>0</v>
      </c>
      <c r="EC55" s="87">
        <f>SUMIFS(db!$AF:$AF,db!$AB:$AB,'Income &amp; Expense'!$AA$5,db!$AI:$AI,EC$4)-EC21</f>
        <v>0</v>
      </c>
      <c r="ED55" s="87">
        <f>SUMIFS(db!$AF:$AF,db!$AB:$AB,'Income &amp; Expense'!$AA$5,db!$AI:$AI,ED$4)-ED21</f>
        <v>0</v>
      </c>
      <c r="EE55" s="87">
        <f>SUMIFS(db!$AF:$AF,db!$AB:$AB,'Income &amp; Expense'!$AA$5,db!$AI:$AI,EE$4)-EE21</f>
        <v>0</v>
      </c>
      <c r="EF55" s="87">
        <f>SUMIFS(db!$AF:$AF,db!$AB:$AB,'Income &amp; Expense'!$AA$5,db!$AI:$AI,EF$4)-EF21</f>
        <v>0</v>
      </c>
      <c r="EG55" s="87">
        <f>SUMIFS(db!$AF:$AF,db!$AB:$AB,'Income &amp; Expense'!$AA$5,db!$AI:$AI,EG$4)-EG21</f>
        <v>0</v>
      </c>
      <c r="EH55" s="87">
        <f>SUMIFS(db!$AF:$AF,db!$AB:$AB,'Income &amp; Expense'!$AA$5,db!$AI:$AI,EH$4)-EH21</f>
        <v>0</v>
      </c>
      <c r="EI55" s="87">
        <f>SUMIFS(db!$AF:$AF,db!$AB:$AB,'Income &amp; Expense'!$AA$5,db!$AI:$AI,EI$4)-EI21</f>
        <v>0</v>
      </c>
      <c r="EJ55" s="87">
        <f>SUMIFS(db!$AF:$AF,db!$AB:$AB,'Income &amp; Expense'!$AA$5,db!$AI:$AI,EJ$4)-EJ21</f>
        <v>0</v>
      </c>
      <c r="EK55" s="87">
        <f>SUMIFS(db!$AF:$AF,db!$AB:$AB,'Income &amp; Expense'!$AA$5,db!$AI:$AI,EK$4)-EK21</f>
        <v>0</v>
      </c>
      <c r="EL55" s="87">
        <f>SUMIFS(db!$AF:$AF,db!$AB:$AB,'Income &amp; Expense'!$AA$5,db!$AI:$AI,EL$4)-EL21</f>
        <v>0</v>
      </c>
      <c r="EM55" s="87">
        <f>SUMIFS(db!$AF:$AF,db!$AB:$AB,'Income &amp; Expense'!$AA$5,db!$AI:$AI,EM$4)-EM21</f>
        <v>0</v>
      </c>
      <c r="EN55" s="87">
        <f>SUMIFS(db!$AF:$AF,db!$AB:$AB,'Income &amp; Expense'!$AA$5,db!$AI:$AI,EN$4)-EN21</f>
        <v>0</v>
      </c>
      <c r="EO55" s="87">
        <f>SUMIFS(db!$AF:$AF,db!$AB:$AB,'Income &amp; Expense'!$AA$5,db!$AI:$AI,EO$4)-EO21</f>
        <v>0</v>
      </c>
      <c r="EP55" s="87">
        <f>SUMIFS(db!$AF:$AF,db!$AB:$AB,'Income &amp; Expense'!$AA$5,db!$AI:$AI,EP$4)-EP21</f>
        <v>0</v>
      </c>
      <c r="EQ55" s="87">
        <f>SUMIFS(db!$AF:$AF,db!$AB:$AB,'Income &amp; Expense'!$AA$5,db!$AI:$AI,EQ$4)-EQ21</f>
        <v>0</v>
      </c>
      <c r="ER55" s="87">
        <f>SUMIFS(db!$AF:$AF,db!$AB:$AB,'Income &amp; Expense'!$AA$5,db!$AI:$AI,ER$4)-ER21</f>
        <v>0</v>
      </c>
      <c r="ES55" s="87">
        <f>SUMIFS(db!$AF:$AF,db!$AB:$AB,'Income &amp; Expense'!$AA$5,db!$AI:$AI,ES$4)-ES21</f>
        <v>0</v>
      </c>
      <c r="ET55" s="87">
        <f>SUMIFS(db!$AF:$AF,db!$AB:$AB,'Income &amp; Expense'!$AA$5,db!$AI:$AI,ET$4)-ET21</f>
        <v>0</v>
      </c>
      <c r="EU55" s="87">
        <f>SUMIFS(db!$AF:$AF,db!$AB:$AB,'Income &amp; Expense'!$AA$5,db!$AI:$AI,EU$4)-EU21</f>
        <v>0</v>
      </c>
      <c r="EV55" s="87">
        <f>SUMIFS(db!$AF:$AF,db!$AB:$AB,'Income &amp; Expense'!$AA$5,db!$AI:$AI,EV$4)-EV21</f>
        <v>0</v>
      </c>
      <c r="EW55" s="87">
        <f>SUMIFS(db!$AF:$AF,db!$AB:$AB,'Income &amp; Expense'!$AA$5,db!$AI:$AI,EW$4)-EW21</f>
        <v>0</v>
      </c>
      <c r="EX55" s="87">
        <f>SUMIFS(db!$AF:$AF,db!$AB:$AB,'Income &amp; Expense'!$AA$5,db!$AI:$AI,EX$4)-EX21</f>
        <v>0</v>
      </c>
      <c r="EY55" s="87">
        <f>SUMIFS(db!$AF:$AF,db!$AB:$AB,'Income &amp; Expense'!$AA$5,db!$AI:$AI,EY$4)-EY21</f>
        <v>0</v>
      </c>
      <c r="EZ55" s="87">
        <f>SUMIFS(db!$AF:$AF,db!$AB:$AB,'Income &amp; Expense'!$AA$5,db!$AI:$AI,EZ$4)-EZ21</f>
        <v>0</v>
      </c>
      <c r="FA55" s="87">
        <f>SUMIFS(db!$AF:$AF,db!$AB:$AB,'Income &amp; Expense'!$AA$5,db!$AI:$AI,FA$4)-FA21</f>
        <v>0</v>
      </c>
      <c r="FB55" s="87">
        <f>SUMIFS(db!$AF:$AF,db!$AB:$AB,'Income &amp; Expense'!$AA$5,db!$AI:$AI,FB$4)-FB21</f>
        <v>0</v>
      </c>
      <c r="FC55" s="87">
        <f>SUMIFS(db!$AF:$AF,db!$AB:$AB,'Income &amp; Expense'!$AA$5,db!$AI:$AI,FC$4)-FC21</f>
        <v>0</v>
      </c>
      <c r="FD55" s="87">
        <f>SUMIFS(db!$AF:$AF,db!$AB:$AB,'Income &amp; Expense'!$AA$5,db!$AI:$AI,FD$4)-FD21</f>
        <v>0</v>
      </c>
      <c r="FE55" s="87">
        <f>SUMIFS(db!$AF:$AF,db!$AB:$AB,'Income &amp; Expense'!$AA$5,db!$AI:$AI,FE$4)-FE21</f>
        <v>0</v>
      </c>
      <c r="FF55" s="87">
        <f>SUMIFS(db!$AF:$AF,db!$AB:$AB,'Income &amp; Expense'!$AA$5,db!$AI:$AI,FF$4)-FF21</f>
        <v>0</v>
      </c>
      <c r="FG55" s="87">
        <f>SUMIFS(db!$AF:$AF,db!$AB:$AB,'Income &amp; Expense'!$AA$5,db!$AI:$AI,FG$4)-FG21</f>
        <v>0</v>
      </c>
      <c r="FH55" s="87">
        <f>SUMIFS(db!$AF:$AF,db!$AB:$AB,'Income &amp; Expense'!$AA$5,db!$AI:$AI,FH$4)-FH21</f>
        <v>0</v>
      </c>
    </row>
    <row r="56" spans="22:164" s="85" customFormat="1" ht="14.25" customHeight="1" x14ac:dyDescent="0.25">
      <c r="V56" s="111"/>
      <c r="W56" s="111"/>
      <c r="X56" s="114"/>
      <c r="AD56" s="86" t="s">
        <v>170</v>
      </c>
      <c r="AE56" s="132">
        <f>SUM(AG56:FH56)</f>
        <v>0</v>
      </c>
      <c r="AF56" s="132"/>
      <c r="AG56" s="87">
        <f>SUMIFS(db!$AF:$AF,db!$AB:$AB,$AA$22,db!$AI:$AI,AG$4)-AG53</f>
        <v>0</v>
      </c>
      <c r="AH56" s="87">
        <f>SUMIFS(db!$AF:$AF,db!$AB:$AB,$AA$22,db!$AI:$AI,AH$4)-AH53</f>
        <v>0</v>
      </c>
      <c r="AI56" s="87">
        <f>SUMIFS(db!$AF:$AF,db!$AB:$AB,$AA$22,db!$AI:$AI,AI$4)-AI53</f>
        <v>0</v>
      </c>
      <c r="AJ56" s="87">
        <f>SUMIFS(db!$AF:$AF,db!$AB:$AB,$AA$22,db!$AI:$AI,AJ$4)-AJ53</f>
        <v>0</v>
      </c>
      <c r="AK56" s="87">
        <f>SUMIFS(db!$AF:$AF,db!$AB:$AB,$AA$22,db!$AI:$AI,AK$4)-AK53</f>
        <v>0</v>
      </c>
      <c r="AL56" s="87">
        <f>SUMIFS(db!$AF:$AF,db!$AB:$AB,$AA$22,db!$AI:$AI,AL$4)-AL53</f>
        <v>0</v>
      </c>
      <c r="AM56" s="87">
        <f>SUMIFS(db!$AF:$AF,db!$AB:$AB,$AA$22,db!$AI:$AI,AM$4)-AM53</f>
        <v>0</v>
      </c>
      <c r="AN56" s="87">
        <f>SUMIFS(db!$AF:$AF,db!$AB:$AB,$AA$22,db!$AI:$AI,AN$4)-AN53</f>
        <v>0</v>
      </c>
      <c r="AO56" s="87">
        <f>SUMIFS(db!$AF:$AF,db!$AB:$AB,$AA$22,db!$AI:$AI,AO$4)-AO53</f>
        <v>0</v>
      </c>
      <c r="AP56" s="87">
        <f>SUMIFS(db!$AF:$AF,db!$AB:$AB,$AA$22,db!$AI:$AI,AP$4)-AP53</f>
        <v>0</v>
      </c>
      <c r="AQ56" s="87">
        <f>SUMIFS(db!$AF:$AF,db!$AB:$AB,$AA$22,db!$AI:$AI,AQ$4)-AQ53</f>
        <v>0</v>
      </c>
      <c r="AR56" s="87">
        <f>SUMIFS(db!$AF:$AF,db!$AB:$AB,$AA$22,db!$AI:$AI,AR$4)-AR53</f>
        <v>0</v>
      </c>
      <c r="AS56" s="87">
        <f>SUMIFS(db!$AF:$AF,db!$AB:$AB,$AA$22,db!$AI:$AI,AS$4)-AS53</f>
        <v>0</v>
      </c>
      <c r="AT56" s="87">
        <f>SUMIFS(db!$AF:$AF,db!$AB:$AB,$AA$22,db!$AI:$AI,AT$4)-AT53</f>
        <v>0</v>
      </c>
      <c r="AU56" s="87">
        <f>SUMIFS(db!$AF:$AF,db!$AB:$AB,$AA$22,db!$AI:$AI,AU$4)-AU53</f>
        <v>0</v>
      </c>
      <c r="AV56" s="87">
        <f>SUMIFS(db!$AF:$AF,db!$AB:$AB,$AA$22,db!$AI:$AI,AV$4)-AV53</f>
        <v>0</v>
      </c>
      <c r="AW56" s="87">
        <f>SUMIFS(db!$AF:$AF,db!$AB:$AB,$AA$22,db!$AI:$AI,AW$4)-AW53</f>
        <v>0</v>
      </c>
      <c r="AX56" s="87">
        <f>SUMIFS(db!$AF:$AF,db!$AB:$AB,$AA$22,db!$AI:$AI,AX$4)-AX53</f>
        <v>0</v>
      </c>
      <c r="AY56" s="87">
        <f>SUMIFS(db!$AF:$AF,db!$AB:$AB,$AA$22,db!$AI:$AI,AY$4)-AY53</f>
        <v>0</v>
      </c>
      <c r="AZ56" s="87">
        <f>SUMIFS(db!$AF:$AF,db!$AB:$AB,$AA$22,db!$AI:$AI,AZ$4)-AZ53</f>
        <v>0</v>
      </c>
      <c r="BA56" s="87">
        <f>SUMIFS(db!$AF:$AF,db!$AB:$AB,$AA$22,db!$AI:$AI,BA$4)-BA53</f>
        <v>0</v>
      </c>
      <c r="BB56" s="87">
        <f>SUMIFS(db!$AF:$AF,db!$AB:$AB,$AA$22,db!$AI:$AI,BB$4)-BB53</f>
        <v>0</v>
      </c>
      <c r="BC56" s="87">
        <f>SUMIFS(db!$AF:$AF,db!$AB:$AB,$AA$22,db!$AI:$AI,BC$4)-BC53</f>
        <v>0</v>
      </c>
      <c r="BD56" s="87">
        <f>SUMIFS(db!$AF:$AF,db!$AB:$AB,$AA$22,db!$AI:$AI,BD$4)-BD53</f>
        <v>0</v>
      </c>
      <c r="BE56" s="87">
        <f>SUMIFS(db!$AF:$AF,db!$AB:$AB,$AA$22,db!$AI:$AI,BE$4)-BE53</f>
        <v>0</v>
      </c>
      <c r="BF56" s="87">
        <f>SUMIFS(db!$AF:$AF,db!$AB:$AB,$AA$22,db!$AI:$AI,BF$4)-BF53</f>
        <v>0</v>
      </c>
      <c r="BG56" s="87">
        <f>SUMIFS(db!$AF:$AF,db!$AB:$AB,$AA$22,db!$AI:$AI,BG$4)-BG53</f>
        <v>0</v>
      </c>
      <c r="BH56" s="87">
        <f>SUMIFS(db!$AF:$AF,db!$AB:$AB,$AA$22,db!$AI:$AI,BH$4)-BH53</f>
        <v>0</v>
      </c>
      <c r="BI56" s="87">
        <f>SUMIFS(db!$AF:$AF,db!$AB:$AB,$AA$22,db!$AI:$AI,BI$4)-BI53</f>
        <v>0</v>
      </c>
      <c r="BJ56" s="87">
        <f>SUMIFS(db!$AF:$AF,db!$AB:$AB,$AA$22,db!$AI:$AI,BJ$4)-BJ53</f>
        <v>0</v>
      </c>
      <c r="BK56" s="87">
        <f>SUMIFS(db!$AF:$AF,db!$AB:$AB,$AA$22,db!$AI:$AI,BK$4)-BK53</f>
        <v>0</v>
      </c>
      <c r="BL56" s="87">
        <f>SUMIFS(db!$AF:$AF,db!$AB:$AB,$AA$22,db!$AI:$AI,BL$4)-BL53</f>
        <v>0</v>
      </c>
      <c r="BM56" s="87">
        <f>SUMIFS(db!$AF:$AF,db!$AB:$AB,$AA$22,db!$AI:$AI,BM$4)-BM53</f>
        <v>0</v>
      </c>
      <c r="BN56" s="87">
        <f>SUMIFS(db!$AF:$AF,db!$AB:$AB,$AA$22,db!$AI:$AI,BN$4)-BN53</f>
        <v>0</v>
      </c>
      <c r="BO56" s="87">
        <f>SUMIFS(db!$AF:$AF,db!$AB:$AB,$AA$22,db!$AI:$AI,BO$4)-BO53</f>
        <v>0</v>
      </c>
      <c r="BP56" s="87">
        <f>SUMIFS(db!$AF:$AF,db!$AB:$AB,$AA$22,db!$AI:$AI,BP$4)-BP53</f>
        <v>0</v>
      </c>
      <c r="BQ56" s="87">
        <f>SUMIFS(db!$AF:$AF,db!$AB:$AB,$AA$22,db!$AI:$AI,BQ$4)-BQ53</f>
        <v>0</v>
      </c>
      <c r="BR56" s="87">
        <f>SUMIFS(db!$AF:$AF,db!$AB:$AB,$AA$22,db!$AI:$AI,BR$4)-BR53</f>
        <v>0</v>
      </c>
      <c r="BS56" s="87">
        <f>SUMIFS(db!$AF:$AF,db!$AB:$AB,$AA$22,db!$AI:$AI,BS$4)-BS53</f>
        <v>0</v>
      </c>
      <c r="BT56" s="87">
        <f>SUMIFS(db!$AF:$AF,db!$AB:$AB,$AA$22,db!$AI:$AI,BT$4)-BT53</f>
        <v>0</v>
      </c>
      <c r="BU56" s="87">
        <f>SUMIFS(db!$AF:$AF,db!$AB:$AB,$AA$22,db!$AI:$AI,BU$4)-BU53</f>
        <v>0</v>
      </c>
      <c r="BV56" s="87">
        <f>SUMIFS(db!$AF:$AF,db!$AB:$AB,$AA$22,db!$AI:$AI,BV$4)-BV53</f>
        <v>0</v>
      </c>
      <c r="BW56" s="87">
        <f>SUMIFS(db!$AF:$AF,db!$AB:$AB,$AA$22,db!$AI:$AI,BW$4)-BW53</f>
        <v>0</v>
      </c>
      <c r="BX56" s="87">
        <f>SUMIFS(db!$AF:$AF,db!$AB:$AB,$AA$22,db!$AI:$AI,BX$4)-BX53</f>
        <v>0</v>
      </c>
      <c r="BY56" s="87">
        <f>SUMIFS(db!$AF:$AF,db!$AB:$AB,$AA$22,db!$AI:$AI,BY$4)-BY53</f>
        <v>0</v>
      </c>
      <c r="BZ56" s="87">
        <f>SUMIFS(db!$AF:$AF,db!$AB:$AB,$AA$22,db!$AI:$AI,BZ$4)-BZ53</f>
        <v>0</v>
      </c>
      <c r="CA56" s="87">
        <f>SUMIFS(db!$AF:$AF,db!$AB:$AB,$AA$22,db!$AI:$AI,CA$4)-CA53</f>
        <v>0</v>
      </c>
      <c r="CB56" s="87">
        <f>SUMIFS(db!$AF:$AF,db!$AB:$AB,$AA$22,db!$AI:$AI,CB$4)-CB53</f>
        <v>0</v>
      </c>
      <c r="CC56" s="87">
        <f>SUMIFS(db!$AF:$AF,db!$AB:$AB,$AA$22,db!$AI:$AI,CC$4)-CC53</f>
        <v>0</v>
      </c>
      <c r="CD56" s="87">
        <f>SUMIFS(db!$AF:$AF,db!$AB:$AB,$AA$22,db!$AI:$AI,CD$4)-CD53</f>
        <v>0</v>
      </c>
      <c r="CE56" s="87">
        <f>SUMIFS(db!$AF:$AF,db!$AB:$AB,$AA$22,db!$AI:$AI,CE$4)-CE53</f>
        <v>0</v>
      </c>
      <c r="CF56" s="87">
        <f>SUMIFS(db!$AF:$AF,db!$AB:$AB,$AA$22,db!$AI:$AI,CF$4)-CF53</f>
        <v>0</v>
      </c>
      <c r="CG56" s="87">
        <f>SUMIFS(db!$AF:$AF,db!$AB:$AB,$AA$22,db!$AI:$AI,CG$4)-CG53</f>
        <v>0</v>
      </c>
      <c r="CH56" s="87">
        <f>SUMIFS(db!$AF:$AF,db!$AB:$AB,$AA$22,db!$AI:$AI,CH$4)-CH53</f>
        <v>0</v>
      </c>
      <c r="CI56" s="87">
        <f>SUMIFS(db!$AF:$AF,db!$AB:$AB,$AA$22,db!$AI:$AI,CI$4)-CI53</f>
        <v>0</v>
      </c>
      <c r="CJ56" s="87">
        <f>SUMIFS(db!$AF:$AF,db!$AB:$AB,$AA$22,db!$AI:$AI,CJ$4)-CJ53</f>
        <v>0</v>
      </c>
      <c r="CK56" s="87">
        <f>SUMIFS(db!$AF:$AF,db!$AB:$AB,$AA$22,db!$AI:$AI,CK$4)-CK53</f>
        <v>0</v>
      </c>
      <c r="CL56" s="87">
        <f>SUMIFS(db!$AF:$AF,db!$AB:$AB,$AA$22,db!$AI:$AI,CL$4)-CL53</f>
        <v>0</v>
      </c>
      <c r="CM56" s="87">
        <f>SUMIFS(db!$AF:$AF,db!$AB:$AB,$AA$22,db!$AI:$AI,CM$4)-CM53</f>
        <v>0</v>
      </c>
      <c r="CN56" s="87">
        <f>SUMIFS(db!$AF:$AF,db!$AB:$AB,$AA$22,db!$AI:$AI,CN$4)-CN53</f>
        <v>0</v>
      </c>
      <c r="CO56" s="87">
        <f>SUMIFS(db!$AF:$AF,db!$AB:$AB,$AA$22,db!$AI:$AI,CO$4)-CO53</f>
        <v>0</v>
      </c>
      <c r="CP56" s="87">
        <f>SUMIFS(db!$AF:$AF,db!$AB:$AB,$AA$22,db!$AI:$AI,CP$4)-CP53</f>
        <v>0</v>
      </c>
      <c r="CQ56" s="87">
        <f>SUMIFS(db!$AF:$AF,db!$AB:$AB,$AA$22,db!$AI:$AI,CQ$4)-CQ53</f>
        <v>0</v>
      </c>
      <c r="CR56" s="87">
        <f>SUMIFS(db!$AF:$AF,db!$AB:$AB,$AA$22,db!$AI:$AI,CR$4)-CR53</f>
        <v>0</v>
      </c>
      <c r="CS56" s="87">
        <f>SUMIFS(db!$AF:$AF,db!$AB:$AB,$AA$22,db!$AI:$AI,CS$4)-CS53</f>
        <v>0</v>
      </c>
      <c r="CT56" s="87">
        <f>SUMIFS(db!$AF:$AF,db!$AB:$AB,$AA$22,db!$AI:$AI,CT$4)-CT53</f>
        <v>0</v>
      </c>
      <c r="CU56" s="87">
        <f>SUMIFS(db!$AF:$AF,db!$AB:$AB,$AA$22,db!$AI:$AI,CU$4)-CU53</f>
        <v>0</v>
      </c>
      <c r="CV56" s="87">
        <f>SUMIFS(db!$AF:$AF,db!$AB:$AB,$AA$22,db!$AI:$AI,CV$4)-CV53</f>
        <v>0</v>
      </c>
      <c r="CW56" s="87">
        <f>SUMIFS(db!$AF:$AF,db!$AB:$AB,$AA$22,db!$AI:$AI,CW$4)-CW53</f>
        <v>0</v>
      </c>
      <c r="CX56" s="87">
        <f>SUMIFS(db!$AF:$AF,db!$AB:$AB,$AA$22,db!$AI:$AI,CX$4)-CX53</f>
        <v>0</v>
      </c>
      <c r="CY56" s="87">
        <f>SUMIFS(db!$AF:$AF,db!$AB:$AB,$AA$22,db!$AI:$AI,CY$4)-CY53</f>
        <v>0</v>
      </c>
      <c r="CZ56" s="87">
        <f>SUMIFS(db!$AF:$AF,db!$AB:$AB,$AA$22,db!$AI:$AI,CZ$4)-CZ53</f>
        <v>0</v>
      </c>
      <c r="DA56" s="87">
        <f>SUMIFS(db!$AF:$AF,db!$AB:$AB,$AA$22,db!$AI:$AI,DA$4)-DA53</f>
        <v>0</v>
      </c>
      <c r="DB56" s="87">
        <f>SUMIFS(db!$AF:$AF,db!$AB:$AB,$AA$22,db!$AI:$AI,DB$4)-DB53</f>
        <v>0</v>
      </c>
      <c r="DC56" s="87">
        <f>SUMIFS(db!$AF:$AF,db!$AB:$AB,$AA$22,db!$AI:$AI,DC$4)-DC53</f>
        <v>0</v>
      </c>
      <c r="DD56" s="87">
        <f>SUMIFS(db!$AF:$AF,db!$AB:$AB,$AA$22,db!$AI:$AI,DD$4)-DD53</f>
        <v>0</v>
      </c>
      <c r="DE56" s="87">
        <f>SUMIFS(db!$AF:$AF,db!$AB:$AB,$AA$22,db!$AI:$AI,DE$4)-DE53</f>
        <v>0</v>
      </c>
      <c r="DF56" s="87">
        <f>SUMIFS(db!$AF:$AF,db!$AB:$AB,$AA$22,db!$AI:$AI,DF$4)-DF53</f>
        <v>0</v>
      </c>
      <c r="DG56" s="87">
        <f>SUMIFS(db!$AF:$AF,db!$AB:$AB,$AA$22,db!$AI:$AI,DG$4)-DG53</f>
        <v>0</v>
      </c>
      <c r="DH56" s="87">
        <f>SUMIFS(db!$AF:$AF,db!$AB:$AB,$AA$22,db!$AI:$AI,DH$4)-DH53</f>
        <v>0</v>
      </c>
      <c r="DI56" s="87">
        <f>SUMIFS(db!$AF:$AF,db!$AB:$AB,$AA$22,db!$AI:$AI,DI$4)-DI53</f>
        <v>0</v>
      </c>
      <c r="DJ56" s="87">
        <f>SUMIFS(db!$AF:$AF,db!$AB:$AB,$AA$22,db!$AI:$AI,DJ$4)-DJ53</f>
        <v>0</v>
      </c>
      <c r="DK56" s="87">
        <f>SUMIFS(db!$AF:$AF,db!$AB:$AB,$AA$22,db!$AI:$AI,DK$4)-DK53</f>
        <v>0</v>
      </c>
      <c r="DL56" s="87">
        <f>SUMIFS(db!$AF:$AF,db!$AB:$AB,$AA$22,db!$AI:$AI,DL$4)-DL53</f>
        <v>0</v>
      </c>
      <c r="DM56" s="87">
        <f>SUMIFS(db!$AF:$AF,db!$AB:$AB,$AA$22,db!$AI:$AI,DM$4)-DM53</f>
        <v>0</v>
      </c>
      <c r="DN56" s="87">
        <f>SUMIFS(db!$AF:$AF,db!$AB:$AB,$AA$22,db!$AI:$AI,DN$4)-DN53</f>
        <v>0</v>
      </c>
      <c r="DO56" s="87">
        <f>SUMIFS(db!$AF:$AF,db!$AB:$AB,$AA$22,db!$AI:$AI,DO$4)-DO53</f>
        <v>0</v>
      </c>
      <c r="DP56" s="87">
        <f>SUMIFS(db!$AF:$AF,db!$AB:$AB,$AA$22,db!$AI:$AI,DP$4)-DP53</f>
        <v>0</v>
      </c>
      <c r="DQ56" s="87">
        <f>SUMIFS(db!$AF:$AF,db!$AB:$AB,$AA$22,db!$AI:$AI,DQ$4)-DQ53</f>
        <v>0</v>
      </c>
      <c r="DR56" s="87">
        <f>SUMIFS(db!$AF:$AF,db!$AB:$AB,$AA$22,db!$AI:$AI,DR$4)-DR53</f>
        <v>0</v>
      </c>
      <c r="DS56" s="87">
        <f>SUMIFS(db!$AF:$AF,db!$AB:$AB,$AA$22,db!$AI:$AI,DS$4)-DS53</f>
        <v>0</v>
      </c>
      <c r="DT56" s="87">
        <f>SUMIFS(db!$AF:$AF,db!$AB:$AB,$AA$22,db!$AI:$AI,DT$4)-DT53</f>
        <v>0</v>
      </c>
      <c r="DU56" s="87">
        <f>SUMIFS(db!$AF:$AF,db!$AB:$AB,$AA$22,db!$AI:$AI,DU$4)-DU53</f>
        <v>0</v>
      </c>
      <c r="DV56" s="87">
        <f>SUMIFS(db!$AF:$AF,db!$AB:$AB,$AA$22,db!$AI:$AI,DV$4)-DV53</f>
        <v>0</v>
      </c>
      <c r="DW56" s="87">
        <f>SUMIFS(db!$AF:$AF,db!$AB:$AB,$AA$22,db!$AI:$AI,DW$4)-DW53</f>
        <v>0</v>
      </c>
      <c r="DX56" s="87">
        <f>SUMIFS(db!$AF:$AF,db!$AB:$AB,$AA$22,db!$AI:$AI,DX$4)-DX53</f>
        <v>0</v>
      </c>
      <c r="DY56" s="87">
        <f>SUMIFS(db!$AF:$AF,db!$AB:$AB,$AA$22,db!$AI:$AI,DY$4)-DY53</f>
        <v>0</v>
      </c>
      <c r="DZ56" s="87">
        <f>SUMIFS(db!$AF:$AF,db!$AB:$AB,$AA$22,db!$AI:$AI,DZ$4)-DZ53</f>
        <v>0</v>
      </c>
      <c r="EA56" s="87">
        <f>SUMIFS(db!$AF:$AF,db!$AB:$AB,$AA$22,db!$AI:$AI,EA$4)-EA53</f>
        <v>0</v>
      </c>
      <c r="EB56" s="87">
        <f>SUMIFS(db!$AF:$AF,db!$AB:$AB,$AA$22,db!$AI:$AI,EB$4)-EB53</f>
        <v>0</v>
      </c>
      <c r="EC56" s="87">
        <f>SUMIFS(db!$AF:$AF,db!$AB:$AB,$AA$22,db!$AI:$AI,EC$4)-EC53</f>
        <v>0</v>
      </c>
      <c r="ED56" s="87">
        <f>SUMIFS(db!$AF:$AF,db!$AB:$AB,$AA$22,db!$AI:$AI,ED$4)-ED53</f>
        <v>0</v>
      </c>
      <c r="EE56" s="87">
        <f>SUMIFS(db!$AF:$AF,db!$AB:$AB,$AA$22,db!$AI:$AI,EE$4)-EE53</f>
        <v>0</v>
      </c>
      <c r="EF56" s="87">
        <f>SUMIFS(db!$AF:$AF,db!$AB:$AB,$AA$22,db!$AI:$AI,EF$4)-EF53</f>
        <v>0</v>
      </c>
      <c r="EG56" s="87">
        <f>SUMIFS(db!$AF:$AF,db!$AB:$AB,$AA$22,db!$AI:$AI,EG$4)-EG53</f>
        <v>0</v>
      </c>
      <c r="EH56" s="87">
        <f>SUMIFS(db!$AF:$AF,db!$AB:$AB,$AA$22,db!$AI:$AI,EH$4)-EH53</f>
        <v>0</v>
      </c>
      <c r="EI56" s="87">
        <f>SUMIFS(db!$AF:$AF,db!$AB:$AB,$AA$22,db!$AI:$AI,EI$4)-EI53</f>
        <v>0</v>
      </c>
      <c r="EJ56" s="87">
        <f>SUMIFS(db!$AF:$AF,db!$AB:$AB,$AA$22,db!$AI:$AI,EJ$4)-EJ53</f>
        <v>0</v>
      </c>
      <c r="EK56" s="87">
        <f>SUMIFS(db!$AF:$AF,db!$AB:$AB,$AA$22,db!$AI:$AI,EK$4)-EK53</f>
        <v>0</v>
      </c>
      <c r="EL56" s="87">
        <f>SUMIFS(db!$AF:$AF,db!$AB:$AB,$AA$22,db!$AI:$AI,EL$4)-EL53</f>
        <v>0</v>
      </c>
      <c r="EM56" s="87">
        <f>SUMIFS(db!$AF:$AF,db!$AB:$AB,$AA$22,db!$AI:$AI,EM$4)-EM53</f>
        <v>0</v>
      </c>
      <c r="EN56" s="87">
        <f>SUMIFS(db!$AF:$AF,db!$AB:$AB,$AA$22,db!$AI:$AI,EN$4)-EN53</f>
        <v>0</v>
      </c>
      <c r="EO56" s="87">
        <f>SUMIFS(db!$AF:$AF,db!$AB:$AB,$AA$22,db!$AI:$AI,EO$4)-EO53</f>
        <v>0</v>
      </c>
      <c r="EP56" s="87">
        <f>SUMIFS(db!$AF:$AF,db!$AB:$AB,$AA$22,db!$AI:$AI,EP$4)-EP53</f>
        <v>0</v>
      </c>
      <c r="EQ56" s="87">
        <f>SUMIFS(db!$AF:$AF,db!$AB:$AB,$AA$22,db!$AI:$AI,EQ$4)-EQ53</f>
        <v>0</v>
      </c>
      <c r="ER56" s="87">
        <f>SUMIFS(db!$AF:$AF,db!$AB:$AB,$AA$22,db!$AI:$AI,ER$4)-ER53</f>
        <v>0</v>
      </c>
      <c r="ES56" s="87">
        <f>SUMIFS(db!$AF:$AF,db!$AB:$AB,$AA$22,db!$AI:$AI,ES$4)-ES53</f>
        <v>0</v>
      </c>
      <c r="ET56" s="87">
        <f>SUMIFS(db!$AF:$AF,db!$AB:$AB,$AA$22,db!$AI:$AI,ET$4)-ET53</f>
        <v>0</v>
      </c>
      <c r="EU56" s="87">
        <f>SUMIFS(db!$AF:$AF,db!$AB:$AB,$AA$22,db!$AI:$AI,EU$4)-EU53</f>
        <v>0</v>
      </c>
      <c r="EV56" s="87">
        <f>SUMIFS(db!$AF:$AF,db!$AB:$AB,$AA$22,db!$AI:$AI,EV$4)-EV53</f>
        <v>0</v>
      </c>
      <c r="EW56" s="87">
        <f>SUMIFS(db!$AF:$AF,db!$AB:$AB,$AA$22,db!$AI:$AI,EW$4)-EW53</f>
        <v>0</v>
      </c>
      <c r="EX56" s="87">
        <f>SUMIFS(db!$AF:$AF,db!$AB:$AB,$AA$22,db!$AI:$AI,EX$4)-EX53</f>
        <v>0</v>
      </c>
      <c r="EY56" s="87">
        <f>SUMIFS(db!$AF:$AF,db!$AB:$AB,$AA$22,db!$AI:$AI,EY$4)-EY53</f>
        <v>0</v>
      </c>
      <c r="EZ56" s="87">
        <f>SUMIFS(db!$AF:$AF,db!$AB:$AB,$AA$22,db!$AI:$AI,EZ$4)-EZ53</f>
        <v>0</v>
      </c>
      <c r="FA56" s="87">
        <f>SUMIFS(db!$AF:$AF,db!$AB:$AB,$AA$22,db!$AI:$AI,FA$4)-FA53</f>
        <v>0</v>
      </c>
      <c r="FB56" s="87">
        <f>SUMIFS(db!$AF:$AF,db!$AB:$AB,$AA$22,db!$AI:$AI,FB$4)-FB53</f>
        <v>0</v>
      </c>
      <c r="FC56" s="87">
        <f>SUMIFS(db!$AF:$AF,db!$AB:$AB,$AA$22,db!$AI:$AI,FC$4)-FC53</f>
        <v>0</v>
      </c>
      <c r="FD56" s="87">
        <f>SUMIFS(db!$AF:$AF,db!$AB:$AB,$AA$22,db!$AI:$AI,FD$4)-FD53</f>
        <v>0</v>
      </c>
      <c r="FE56" s="87">
        <f>SUMIFS(db!$AF:$AF,db!$AB:$AB,$AA$22,db!$AI:$AI,FE$4)-FE53</f>
        <v>0</v>
      </c>
      <c r="FF56" s="87">
        <f>SUMIFS(db!$AF:$AF,db!$AB:$AB,$AA$22,db!$AI:$AI,FF$4)-FF53</f>
        <v>0</v>
      </c>
      <c r="FG56" s="87">
        <f>SUMIFS(db!$AF:$AF,db!$AB:$AB,$AA$22,db!$AI:$AI,FG$4)-FG53</f>
        <v>0</v>
      </c>
      <c r="FH56" s="87">
        <f>SUMIFS(db!$AF:$AF,db!$AB:$AB,$AA$22,db!$AI:$AI,FH$4)-FH53</f>
        <v>0</v>
      </c>
    </row>
    <row r="110" spans="22:164" s="63" customFormat="1" ht="12" customHeight="1" x14ac:dyDescent="0.25">
      <c r="V110" s="112"/>
      <c r="W110" s="112"/>
      <c r="X110" s="114"/>
      <c r="AA110" s="66"/>
      <c r="AB110" s="64"/>
      <c r="AC110" s="66"/>
      <c r="AD110" s="66"/>
      <c r="AE110" s="66"/>
      <c r="AF110" s="66"/>
    </row>
    <row r="111" spans="22:164" s="62" customFormat="1" ht="11.25" customHeight="1" x14ac:dyDescent="0.25">
      <c r="V111" s="113"/>
      <c r="W111" s="113"/>
      <c r="X111" s="114"/>
      <c r="AA111" s="67"/>
      <c r="AB111" s="74"/>
      <c r="AC111" s="67"/>
      <c r="AD111" s="67"/>
      <c r="AE111" s="67"/>
      <c r="AF111" s="67"/>
    </row>
    <row r="112" spans="22:164" hidden="1" x14ac:dyDescent="0.25">
      <c r="AA112" s="60">
        <f ca="1">HLOOKUP(TODAY(),$AG$4:$FH$112,98,TRUE)</f>
        <v>0</v>
      </c>
      <c r="AG112" s="1">
        <f>COLUMN(AG111)</f>
        <v>33</v>
      </c>
      <c r="AH112" s="1">
        <f t="shared" ref="AH112:CS112" si="6">COLUMN(AH111)</f>
        <v>34</v>
      </c>
      <c r="AI112" s="1">
        <f t="shared" si="6"/>
        <v>35</v>
      </c>
      <c r="AJ112" s="1">
        <f t="shared" si="6"/>
        <v>36</v>
      </c>
      <c r="AK112" s="1">
        <f t="shared" si="6"/>
        <v>37</v>
      </c>
      <c r="AL112" s="1">
        <f t="shared" si="6"/>
        <v>38</v>
      </c>
      <c r="AM112" s="1">
        <f t="shared" si="6"/>
        <v>39</v>
      </c>
      <c r="AN112" s="1">
        <f t="shared" si="6"/>
        <v>40</v>
      </c>
      <c r="AO112" s="1">
        <f t="shared" si="6"/>
        <v>41</v>
      </c>
      <c r="AP112" s="1">
        <f t="shared" si="6"/>
        <v>42</v>
      </c>
      <c r="AQ112" s="1">
        <f t="shared" si="6"/>
        <v>43</v>
      </c>
      <c r="AR112" s="1">
        <f t="shared" si="6"/>
        <v>44</v>
      </c>
      <c r="AS112" s="1">
        <f t="shared" si="6"/>
        <v>45</v>
      </c>
      <c r="AT112" s="1">
        <f t="shared" si="6"/>
        <v>46</v>
      </c>
      <c r="AU112" s="1">
        <f t="shared" si="6"/>
        <v>47</v>
      </c>
      <c r="AV112" s="1">
        <f t="shared" si="6"/>
        <v>48</v>
      </c>
      <c r="AW112" s="1">
        <f t="shared" si="6"/>
        <v>49</v>
      </c>
      <c r="AX112" s="1">
        <f t="shared" si="6"/>
        <v>50</v>
      </c>
      <c r="AY112" s="1">
        <f t="shared" si="6"/>
        <v>51</v>
      </c>
      <c r="AZ112" s="1">
        <f t="shared" si="6"/>
        <v>52</v>
      </c>
      <c r="BA112" s="1">
        <f t="shared" si="6"/>
        <v>53</v>
      </c>
      <c r="BB112" s="1">
        <f t="shared" si="6"/>
        <v>54</v>
      </c>
      <c r="BC112" s="1">
        <f t="shared" si="6"/>
        <v>55</v>
      </c>
      <c r="BD112" s="1">
        <f t="shared" si="6"/>
        <v>56</v>
      </c>
      <c r="BE112" s="1">
        <f t="shared" si="6"/>
        <v>57</v>
      </c>
      <c r="BF112" s="1">
        <f t="shared" si="6"/>
        <v>58</v>
      </c>
      <c r="BG112" s="1">
        <f t="shared" si="6"/>
        <v>59</v>
      </c>
      <c r="BH112" s="1">
        <f t="shared" si="6"/>
        <v>60</v>
      </c>
      <c r="BI112" s="1">
        <f t="shared" si="6"/>
        <v>61</v>
      </c>
      <c r="BJ112" s="1">
        <f t="shared" si="6"/>
        <v>62</v>
      </c>
      <c r="BK112" s="1">
        <f t="shared" si="6"/>
        <v>63</v>
      </c>
      <c r="BL112" s="1">
        <f t="shared" si="6"/>
        <v>64</v>
      </c>
      <c r="BM112" s="1">
        <f t="shared" si="6"/>
        <v>65</v>
      </c>
      <c r="BN112" s="1">
        <f t="shared" si="6"/>
        <v>66</v>
      </c>
      <c r="BO112" s="1">
        <f t="shared" si="6"/>
        <v>67</v>
      </c>
      <c r="BP112" s="1">
        <f t="shared" si="6"/>
        <v>68</v>
      </c>
      <c r="BQ112" s="1">
        <f t="shared" si="6"/>
        <v>69</v>
      </c>
      <c r="BR112" s="1">
        <f t="shared" si="6"/>
        <v>70</v>
      </c>
      <c r="BS112" s="1">
        <f t="shared" si="6"/>
        <v>71</v>
      </c>
      <c r="BT112" s="1">
        <f t="shared" si="6"/>
        <v>72</v>
      </c>
      <c r="BU112" s="1">
        <f t="shared" si="6"/>
        <v>73</v>
      </c>
      <c r="BV112" s="1">
        <f t="shared" si="6"/>
        <v>74</v>
      </c>
      <c r="BW112" s="1">
        <f t="shared" si="6"/>
        <v>75</v>
      </c>
      <c r="BX112" s="1">
        <f t="shared" si="6"/>
        <v>76</v>
      </c>
      <c r="BY112" s="1">
        <f t="shared" si="6"/>
        <v>77</v>
      </c>
      <c r="BZ112" s="1">
        <f t="shared" si="6"/>
        <v>78</v>
      </c>
      <c r="CA112" s="1">
        <f t="shared" si="6"/>
        <v>79</v>
      </c>
      <c r="CB112" s="1">
        <f t="shared" si="6"/>
        <v>80</v>
      </c>
      <c r="CC112" s="1">
        <f t="shared" si="6"/>
        <v>81</v>
      </c>
      <c r="CD112" s="1">
        <f t="shared" si="6"/>
        <v>82</v>
      </c>
      <c r="CE112" s="1">
        <f t="shared" si="6"/>
        <v>83</v>
      </c>
      <c r="CF112" s="1">
        <f t="shared" si="6"/>
        <v>84</v>
      </c>
      <c r="CG112" s="1">
        <f t="shared" si="6"/>
        <v>85</v>
      </c>
      <c r="CH112" s="1">
        <f t="shared" si="6"/>
        <v>86</v>
      </c>
      <c r="CI112" s="1">
        <f t="shared" si="6"/>
        <v>87</v>
      </c>
      <c r="CJ112" s="1">
        <f t="shared" si="6"/>
        <v>88</v>
      </c>
      <c r="CK112" s="1">
        <f t="shared" si="6"/>
        <v>89</v>
      </c>
      <c r="CL112" s="1">
        <f t="shared" si="6"/>
        <v>90</v>
      </c>
      <c r="CM112" s="1">
        <f t="shared" si="6"/>
        <v>91</v>
      </c>
      <c r="CN112" s="1">
        <f t="shared" si="6"/>
        <v>92</v>
      </c>
      <c r="CO112" s="1">
        <f t="shared" si="6"/>
        <v>93</v>
      </c>
      <c r="CP112" s="1">
        <f t="shared" si="6"/>
        <v>94</v>
      </c>
      <c r="CQ112" s="1">
        <f t="shared" si="6"/>
        <v>95</v>
      </c>
      <c r="CR112" s="1">
        <f t="shared" si="6"/>
        <v>96</v>
      </c>
      <c r="CS112" s="1">
        <f t="shared" si="6"/>
        <v>97</v>
      </c>
      <c r="CT112" s="1">
        <f t="shared" ref="CT112:FE112" si="7">COLUMN(CT111)</f>
        <v>98</v>
      </c>
      <c r="CU112" s="1">
        <f t="shared" si="7"/>
        <v>99</v>
      </c>
      <c r="CV112" s="1">
        <f t="shared" si="7"/>
        <v>100</v>
      </c>
      <c r="CW112" s="1">
        <f t="shared" si="7"/>
        <v>101</v>
      </c>
      <c r="CX112" s="1">
        <f t="shared" si="7"/>
        <v>102</v>
      </c>
      <c r="CY112" s="1">
        <f t="shared" si="7"/>
        <v>103</v>
      </c>
      <c r="CZ112" s="1">
        <f t="shared" si="7"/>
        <v>104</v>
      </c>
      <c r="DA112" s="1">
        <f t="shared" si="7"/>
        <v>105</v>
      </c>
      <c r="DB112" s="1">
        <f t="shared" si="7"/>
        <v>106</v>
      </c>
      <c r="DC112" s="1">
        <f t="shared" si="7"/>
        <v>107</v>
      </c>
      <c r="DD112" s="1">
        <f t="shared" si="7"/>
        <v>108</v>
      </c>
      <c r="DE112" s="1">
        <f t="shared" si="7"/>
        <v>109</v>
      </c>
      <c r="DF112" s="1">
        <f t="shared" si="7"/>
        <v>110</v>
      </c>
      <c r="DG112" s="1">
        <f t="shared" si="7"/>
        <v>111</v>
      </c>
      <c r="DH112" s="1">
        <f t="shared" si="7"/>
        <v>112</v>
      </c>
      <c r="DI112" s="1">
        <f t="shared" si="7"/>
        <v>113</v>
      </c>
      <c r="DJ112" s="1">
        <f t="shared" si="7"/>
        <v>114</v>
      </c>
      <c r="DK112" s="1">
        <f t="shared" si="7"/>
        <v>115</v>
      </c>
      <c r="DL112" s="1">
        <f t="shared" si="7"/>
        <v>116</v>
      </c>
      <c r="DM112" s="1">
        <f t="shared" si="7"/>
        <v>117</v>
      </c>
      <c r="DN112" s="1">
        <f t="shared" si="7"/>
        <v>118</v>
      </c>
      <c r="DO112" s="1">
        <f t="shared" si="7"/>
        <v>119</v>
      </c>
      <c r="DP112" s="1">
        <f t="shared" si="7"/>
        <v>120</v>
      </c>
      <c r="DQ112" s="1">
        <f t="shared" si="7"/>
        <v>121</v>
      </c>
      <c r="DR112" s="1">
        <f t="shared" si="7"/>
        <v>122</v>
      </c>
      <c r="DS112" s="1">
        <f t="shared" si="7"/>
        <v>123</v>
      </c>
      <c r="DT112" s="1">
        <f t="shared" si="7"/>
        <v>124</v>
      </c>
      <c r="DU112" s="1">
        <f t="shared" si="7"/>
        <v>125</v>
      </c>
      <c r="DV112" s="1">
        <f t="shared" si="7"/>
        <v>126</v>
      </c>
      <c r="DW112" s="1">
        <f t="shared" si="7"/>
        <v>127</v>
      </c>
      <c r="DX112" s="1">
        <f t="shared" si="7"/>
        <v>128</v>
      </c>
      <c r="DY112" s="1">
        <f t="shared" si="7"/>
        <v>129</v>
      </c>
      <c r="DZ112" s="1">
        <f t="shared" si="7"/>
        <v>130</v>
      </c>
      <c r="EA112" s="1">
        <f t="shared" si="7"/>
        <v>131</v>
      </c>
      <c r="EB112" s="1">
        <f t="shared" si="7"/>
        <v>132</v>
      </c>
      <c r="EC112" s="1">
        <f t="shared" si="7"/>
        <v>133</v>
      </c>
      <c r="ED112" s="1">
        <f t="shared" si="7"/>
        <v>134</v>
      </c>
      <c r="EE112" s="1">
        <f t="shared" si="7"/>
        <v>135</v>
      </c>
      <c r="EF112" s="1">
        <f t="shared" si="7"/>
        <v>136</v>
      </c>
      <c r="EG112" s="1">
        <f t="shared" si="7"/>
        <v>137</v>
      </c>
      <c r="EH112" s="1">
        <f t="shared" si="7"/>
        <v>138</v>
      </c>
      <c r="EI112" s="1">
        <f t="shared" si="7"/>
        <v>139</v>
      </c>
      <c r="EJ112" s="1">
        <f t="shared" si="7"/>
        <v>140</v>
      </c>
      <c r="EK112" s="1">
        <f t="shared" si="7"/>
        <v>141</v>
      </c>
      <c r="EL112" s="1">
        <f t="shared" si="7"/>
        <v>142</v>
      </c>
      <c r="EM112" s="1">
        <f t="shared" si="7"/>
        <v>143</v>
      </c>
      <c r="EN112" s="1">
        <f t="shared" si="7"/>
        <v>144</v>
      </c>
      <c r="EO112" s="1">
        <f t="shared" si="7"/>
        <v>145</v>
      </c>
      <c r="EP112" s="1">
        <f t="shared" si="7"/>
        <v>146</v>
      </c>
      <c r="EQ112" s="1">
        <f t="shared" si="7"/>
        <v>147</v>
      </c>
      <c r="ER112" s="1">
        <f t="shared" si="7"/>
        <v>148</v>
      </c>
      <c r="ES112" s="1">
        <f t="shared" si="7"/>
        <v>149</v>
      </c>
      <c r="ET112" s="1">
        <f t="shared" si="7"/>
        <v>150</v>
      </c>
      <c r="EU112" s="1">
        <f t="shared" si="7"/>
        <v>151</v>
      </c>
      <c r="EV112" s="1">
        <f t="shared" si="7"/>
        <v>152</v>
      </c>
      <c r="EW112" s="1">
        <f t="shared" si="7"/>
        <v>153</v>
      </c>
      <c r="EX112" s="1">
        <f t="shared" si="7"/>
        <v>154</v>
      </c>
      <c r="EY112" s="1">
        <f t="shared" si="7"/>
        <v>155</v>
      </c>
      <c r="EZ112" s="1">
        <f t="shared" si="7"/>
        <v>156</v>
      </c>
      <c r="FA112" s="1">
        <f t="shared" si="7"/>
        <v>157</v>
      </c>
      <c r="FB112" s="1">
        <f t="shared" si="7"/>
        <v>158</v>
      </c>
      <c r="FC112" s="1">
        <f t="shared" si="7"/>
        <v>159</v>
      </c>
      <c r="FD112" s="1">
        <f t="shared" si="7"/>
        <v>160</v>
      </c>
      <c r="FE112" s="1">
        <f t="shared" si="7"/>
        <v>161</v>
      </c>
      <c r="FF112" s="1">
        <f>COLUMN(FF111)</f>
        <v>162</v>
      </c>
      <c r="FG112" s="1">
        <f>COLUMN(FG111)</f>
        <v>163</v>
      </c>
      <c r="FH112" s="1">
        <f>COLUMN(FH111)</f>
        <v>164</v>
      </c>
    </row>
    <row r="113" spans="22:32" s="63" customFormat="1" ht="12.75" customHeight="1" x14ac:dyDescent="0.25">
      <c r="V113" s="112"/>
      <c r="W113" s="112"/>
      <c r="X113" s="114"/>
      <c r="AA113" s="66"/>
      <c r="AB113" s="64"/>
      <c r="AC113" s="66"/>
      <c r="AD113" s="66"/>
      <c r="AE113" s="66"/>
      <c r="AF113" s="66"/>
    </row>
  </sheetData>
  <sheetProtection sheet="1" formatCells="0" formatColumns="0" formatRows="0"/>
  <mergeCells count="4">
    <mergeCell ref="AB3:AF3"/>
    <mergeCell ref="AG2:AG3"/>
    <mergeCell ref="AE56:AF56"/>
    <mergeCell ref="AE55:AF55"/>
  </mergeCells>
  <phoneticPr fontId="3" type="noConversion"/>
  <conditionalFormatting sqref="AA6:AA52">
    <cfRule type="cellIs" dxfId="13" priority="1" operator="equal">
      <formula>0</formula>
    </cfRule>
  </conditionalFormatting>
  <dataValidations count="1">
    <dataValidation type="decimal" allowBlank="1" showInputMessage="1" showErrorMessage="1" sqref="AG23:FH52" xr:uid="{DE14505E-9C49-466A-9B5F-CBB32B4916D8}">
      <formula1>-1000000000</formula1>
      <formula2>10000000000</formula2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13413-E02F-43A2-86BB-F6CEC541B74F}">
  <sheetPr codeName="Sheet5">
    <tabColor theme="0" tint="-0.34998626667073579"/>
  </sheetPr>
  <dimension ref="A1:AK20000"/>
  <sheetViews>
    <sheetView topLeftCell="Z1" workbookViewId="0">
      <selection activeCell="AB10" sqref="AB10"/>
    </sheetView>
  </sheetViews>
  <sheetFormatPr defaultRowHeight="15" x14ac:dyDescent="0.25"/>
  <cols>
    <col min="1" max="24" width="9.140625" style="1" hidden="1" customWidth="1"/>
    <col min="25" max="25" width="5.140625" style="1" hidden="1" customWidth="1"/>
    <col min="26" max="26" width="16" style="10" customWidth="1"/>
    <col min="27" max="28" width="13.85546875" style="1" customWidth="1"/>
    <col min="29" max="29" width="31.42578125" style="1" customWidth="1"/>
    <col min="30" max="30" width="25.7109375" style="1" customWidth="1"/>
    <col min="31" max="31" width="13.28515625" style="1" customWidth="1"/>
    <col min="32" max="32" width="13.7109375" style="10" customWidth="1"/>
    <col min="33" max="33" width="66.85546875" style="1" customWidth="1"/>
    <col min="34" max="34" width="28.42578125" style="1" bestFit="1" customWidth="1"/>
    <col min="35" max="35" width="9.42578125" style="1" bestFit="1" customWidth="1"/>
    <col min="36" max="16384" width="9.140625" style="1"/>
  </cols>
  <sheetData>
    <row r="1" spans="20:35" ht="34.5" x14ac:dyDescent="0.55000000000000004">
      <c r="AA1" s="6" t="s">
        <v>142</v>
      </c>
      <c r="AB1" s="6"/>
    </row>
    <row r="2" spans="20:35" ht="30.75" thickBot="1" x14ac:dyDescent="0.3">
      <c r="T2" s="98" t="s">
        <v>176</v>
      </c>
      <c r="AA2" s="36" t="s">
        <v>147</v>
      </c>
      <c r="AB2" s="36" t="s">
        <v>174</v>
      </c>
      <c r="AC2" s="36" t="s">
        <v>138</v>
      </c>
      <c r="AD2" s="36" t="s">
        <v>137</v>
      </c>
      <c r="AE2" s="36" t="s">
        <v>148</v>
      </c>
      <c r="AF2" s="36" t="s">
        <v>134</v>
      </c>
      <c r="AG2" s="36" t="s">
        <v>135</v>
      </c>
      <c r="AH2" s="36" t="s">
        <v>158</v>
      </c>
      <c r="AI2" s="36" t="s">
        <v>157</v>
      </c>
    </row>
    <row r="3" spans="20:35" ht="15.75" thickBot="1" x14ac:dyDescent="0.3">
      <c r="T3" s="99">
        <v>46148</v>
      </c>
      <c r="AA3" s="81">
        <v>45431</v>
      </c>
      <c r="AB3" s="81" t="s">
        <v>116</v>
      </c>
      <c r="AC3" s="80" t="s">
        <v>119</v>
      </c>
      <c r="AD3" s="80" t="s">
        <v>149</v>
      </c>
      <c r="AE3" s="81">
        <v>45431</v>
      </c>
      <c r="AF3" s="82">
        <v>20</v>
      </c>
      <c r="AG3" s="80" t="s">
        <v>150</v>
      </c>
      <c r="AH3" s="119" t="str">
        <f t="shared" ref="AH3:AH7" si="0">AB3&amp;AC3&amp;DATE(YEAR(AE3),MONTH(AE3),1)</f>
        <v>ExpenseMeals And Entertainment45413</v>
      </c>
      <c r="AI3" s="119">
        <f t="shared" ref="AI3:AI8" si="1">DATE(YEAR(AE3),MONTH(AE3),1)</f>
        <v>45413</v>
      </c>
    </row>
    <row r="4" spans="20:35" ht="15.75" thickBot="1" x14ac:dyDescent="0.3">
      <c r="T4" s="100">
        <f>DATE(YEAR(T3),MONTH(T3),"1")</f>
        <v>46143</v>
      </c>
      <c r="AA4" s="81">
        <v>45431</v>
      </c>
      <c r="AB4" s="81" t="s">
        <v>116</v>
      </c>
      <c r="AC4" s="80" t="s">
        <v>117</v>
      </c>
      <c r="AD4" s="80"/>
      <c r="AE4" s="81">
        <v>45431</v>
      </c>
      <c r="AF4" s="82">
        <v>400</v>
      </c>
      <c r="AG4" s="80" t="s">
        <v>151</v>
      </c>
      <c r="AH4" s="119" t="str">
        <f t="shared" si="0"/>
        <v>ExpenseLong Term Care45413</v>
      </c>
      <c r="AI4" s="119">
        <f t="shared" si="1"/>
        <v>45413</v>
      </c>
    </row>
    <row r="5" spans="20:35" ht="15.75" thickBot="1" x14ac:dyDescent="0.3">
      <c r="T5" s="101">
        <f>T4*1</f>
        <v>46143</v>
      </c>
      <c r="AA5" s="81">
        <v>45431</v>
      </c>
      <c r="AB5" s="81" t="s">
        <v>116</v>
      </c>
      <c r="AC5" s="80" t="s">
        <v>118</v>
      </c>
      <c r="AD5" s="80" t="s">
        <v>153</v>
      </c>
      <c r="AE5" s="81">
        <v>45431</v>
      </c>
      <c r="AF5" s="82">
        <v>200</v>
      </c>
      <c r="AG5" s="80"/>
      <c r="AH5" s="119" t="str">
        <f t="shared" si="0"/>
        <v>ExpenseErrors and omission45413</v>
      </c>
      <c r="AI5" s="119">
        <f t="shared" si="1"/>
        <v>45413</v>
      </c>
    </row>
    <row r="6" spans="20:35" x14ac:dyDescent="0.25">
      <c r="AA6" s="81">
        <v>45431</v>
      </c>
      <c r="AB6" s="81" t="s">
        <v>116</v>
      </c>
      <c r="AC6" s="80" t="s">
        <v>118</v>
      </c>
      <c r="AD6" s="80" t="s">
        <v>154</v>
      </c>
      <c r="AE6" s="81">
        <v>45431</v>
      </c>
      <c r="AF6" s="82">
        <v>300</v>
      </c>
      <c r="AG6" s="80"/>
      <c r="AH6" s="119" t="str">
        <f t="shared" si="0"/>
        <v>ExpenseErrors and omission45413</v>
      </c>
      <c r="AI6" s="119">
        <f t="shared" si="1"/>
        <v>45413</v>
      </c>
    </row>
    <row r="7" spans="20:35" x14ac:dyDescent="0.25">
      <c r="AA7" s="81">
        <v>45431</v>
      </c>
      <c r="AB7" s="81" t="s">
        <v>116</v>
      </c>
      <c r="AC7" s="80" t="s">
        <v>117</v>
      </c>
      <c r="AD7" s="80" t="s">
        <v>155</v>
      </c>
      <c r="AE7" s="81">
        <v>45431</v>
      </c>
      <c r="AF7" s="82">
        <v>900</v>
      </c>
      <c r="AG7" s="80" t="s">
        <v>156</v>
      </c>
      <c r="AH7" s="119" t="str">
        <f t="shared" si="0"/>
        <v>ExpenseLong Term Care45413</v>
      </c>
      <c r="AI7" s="119">
        <f t="shared" si="1"/>
        <v>45413</v>
      </c>
    </row>
    <row r="8" spans="20:35" x14ac:dyDescent="0.25">
      <c r="AA8" s="81">
        <v>45432</v>
      </c>
      <c r="AB8" s="81" t="s">
        <v>116</v>
      </c>
      <c r="AC8" s="80" t="s">
        <v>117</v>
      </c>
      <c r="AD8" s="80" t="s">
        <v>173</v>
      </c>
      <c r="AE8" s="81">
        <v>45432</v>
      </c>
      <c r="AF8" s="82">
        <v>35</v>
      </c>
      <c r="AG8" s="80"/>
      <c r="AH8" s="119" t="str">
        <f>AB8&amp;AC8&amp;DATE(YEAR(AE8),MONTH(AE8),1)</f>
        <v>ExpenseLong Term Care45413</v>
      </c>
      <c r="AI8" s="119">
        <f t="shared" si="1"/>
        <v>45413</v>
      </c>
    </row>
    <row r="9" spans="20:35" x14ac:dyDescent="0.25">
      <c r="AA9" s="81">
        <v>45432</v>
      </c>
      <c r="AB9" s="81" t="s">
        <v>160</v>
      </c>
      <c r="AC9" s="80" t="s">
        <v>163</v>
      </c>
      <c r="AD9" s="80"/>
      <c r="AE9" s="81">
        <v>45432</v>
      </c>
      <c r="AF9" s="82">
        <v>600</v>
      </c>
      <c r="AG9" s="80"/>
      <c r="AH9" s="119" t="s">
        <v>177</v>
      </c>
      <c r="AI9" s="119">
        <v>45413</v>
      </c>
    </row>
    <row r="10" spans="20:35" x14ac:dyDescent="0.25">
      <c r="AA10" s="81">
        <v>45432</v>
      </c>
      <c r="AB10" s="81" t="s">
        <v>160</v>
      </c>
      <c r="AC10" s="80" t="s">
        <v>163</v>
      </c>
      <c r="AD10" s="80"/>
      <c r="AE10" s="81">
        <v>45432</v>
      </c>
      <c r="AF10" s="82">
        <v>200</v>
      </c>
      <c r="AG10" s="80"/>
      <c r="AH10" s="119" t="s">
        <v>177</v>
      </c>
      <c r="AI10" s="119">
        <v>45413</v>
      </c>
    </row>
    <row r="11" spans="20:35" x14ac:dyDescent="0.25">
      <c r="AA11" s="81">
        <v>45432</v>
      </c>
      <c r="AB11" s="81" t="s">
        <v>160</v>
      </c>
      <c r="AC11" s="80" t="s">
        <v>164</v>
      </c>
      <c r="AD11" s="80" t="s">
        <v>179</v>
      </c>
      <c r="AE11" s="81">
        <v>45575</v>
      </c>
      <c r="AF11" s="82">
        <v>2000</v>
      </c>
      <c r="AG11" s="80"/>
      <c r="AH11" s="119" t="s">
        <v>180</v>
      </c>
      <c r="AI11" s="119">
        <v>45566</v>
      </c>
    </row>
    <row r="12" spans="20:35" x14ac:dyDescent="0.25">
      <c r="AA12" s="81">
        <v>45432</v>
      </c>
      <c r="AB12" s="81" t="s">
        <v>160</v>
      </c>
      <c r="AC12" s="80" t="s">
        <v>164</v>
      </c>
      <c r="AD12" s="80" t="s">
        <v>179</v>
      </c>
      <c r="AE12" s="81">
        <v>45575</v>
      </c>
      <c r="AF12" s="82">
        <v>2000</v>
      </c>
      <c r="AG12" s="80"/>
      <c r="AH12" s="119" t="s">
        <v>180</v>
      </c>
      <c r="AI12" s="119">
        <v>45566</v>
      </c>
    </row>
    <row r="13" spans="20:35" x14ac:dyDescent="0.25">
      <c r="AA13" s="81">
        <v>45432</v>
      </c>
      <c r="AB13" s="81" t="s">
        <v>160</v>
      </c>
      <c r="AC13" s="80" t="s">
        <v>164</v>
      </c>
      <c r="AD13" s="80" t="s">
        <v>179</v>
      </c>
      <c r="AE13" s="81">
        <v>45575</v>
      </c>
      <c r="AF13" s="82">
        <v>2000</v>
      </c>
      <c r="AG13" s="80"/>
      <c r="AH13" s="119" t="s">
        <v>180</v>
      </c>
      <c r="AI13" s="119">
        <v>45566</v>
      </c>
    </row>
    <row r="14" spans="20:35" x14ac:dyDescent="0.25">
      <c r="AA14" s="81">
        <v>45432</v>
      </c>
      <c r="AB14" s="81" t="s">
        <v>160</v>
      </c>
      <c r="AC14" s="80" t="s">
        <v>164</v>
      </c>
      <c r="AD14" s="80" t="s">
        <v>179</v>
      </c>
      <c r="AE14" s="81">
        <v>45575</v>
      </c>
      <c r="AF14" s="82">
        <v>2000</v>
      </c>
      <c r="AG14" s="80"/>
      <c r="AH14" s="119" t="s">
        <v>180</v>
      </c>
      <c r="AI14" s="119">
        <v>45566</v>
      </c>
    </row>
    <row r="15" spans="20:35" x14ac:dyDescent="0.25">
      <c r="AA15" s="81">
        <v>45432</v>
      </c>
      <c r="AB15" s="81" t="s">
        <v>116</v>
      </c>
      <c r="AC15" s="80" t="s">
        <v>118</v>
      </c>
      <c r="AD15" s="80"/>
      <c r="AE15" s="81">
        <v>45575</v>
      </c>
      <c r="AF15" s="82">
        <v>1400</v>
      </c>
      <c r="AG15" s="80"/>
      <c r="AH15" s="119" t="s">
        <v>181</v>
      </c>
      <c r="AI15" s="119">
        <v>45566</v>
      </c>
    </row>
    <row r="16" spans="20:35" x14ac:dyDescent="0.25">
      <c r="AA16" s="81">
        <v>45432</v>
      </c>
      <c r="AB16" s="81" t="s">
        <v>160</v>
      </c>
      <c r="AC16" s="80" t="s">
        <v>164</v>
      </c>
      <c r="AD16" s="80" t="s">
        <v>179</v>
      </c>
      <c r="AE16" s="81">
        <v>45575</v>
      </c>
      <c r="AF16" s="82">
        <v>2000</v>
      </c>
      <c r="AG16" s="80"/>
      <c r="AH16" s="119" t="s">
        <v>180</v>
      </c>
      <c r="AI16" s="119">
        <v>45566</v>
      </c>
    </row>
    <row r="17" spans="27:35" x14ac:dyDescent="0.25">
      <c r="AA17" s="81">
        <v>45432</v>
      </c>
      <c r="AB17" s="81" t="s">
        <v>116</v>
      </c>
      <c r="AC17" s="80" t="s">
        <v>118</v>
      </c>
      <c r="AD17" s="80"/>
      <c r="AE17" s="81">
        <v>45575</v>
      </c>
      <c r="AF17" s="82">
        <v>1400</v>
      </c>
      <c r="AG17" s="80"/>
      <c r="AH17" s="119" t="s">
        <v>181</v>
      </c>
      <c r="AI17" s="119">
        <v>45566</v>
      </c>
    </row>
    <row r="18" spans="27:35" x14ac:dyDescent="0.25">
      <c r="AA18" s="81">
        <v>45432</v>
      </c>
      <c r="AB18" s="81" t="s">
        <v>160</v>
      </c>
      <c r="AC18" s="80" t="s">
        <v>161</v>
      </c>
      <c r="AD18" s="80" t="s">
        <v>183</v>
      </c>
      <c r="AE18" s="81">
        <v>45432</v>
      </c>
      <c r="AF18" s="82">
        <v>500</v>
      </c>
      <c r="AG18" s="80"/>
      <c r="AH18" s="119" t="s">
        <v>184</v>
      </c>
      <c r="AI18" s="119">
        <v>45413</v>
      </c>
    </row>
    <row r="19" spans="27:35" x14ac:dyDescent="0.25">
      <c r="AA19" s="81">
        <v>45432</v>
      </c>
      <c r="AB19" s="81" t="s">
        <v>116</v>
      </c>
      <c r="AC19" s="80" t="s">
        <v>122</v>
      </c>
      <c r="AD19" s="80" t="s">
        <v>183</v>
      </c>
      <c r="AE19" s="81">
        <v>45432</v>
      </c>
      <c r="AF19" s="82">
        <v>400</v>
      </c>
      <c r="AG19" s="80"/>
      <c r="AH19" s="119" t="s">
        <v>185</v>
      </c>
      <c r="AI19" s="119">
        <v>45413</v>
      </c>
    </row>
    <row r="20" spans="27:35" x14ac:dyDescent="0.25">
      <c r="AA20" s="81">
        <v>46148</v>
      </c>
      <c r="AB20" s="81" t="s">
        <v>160</v>
      </c>
      <c r="AC20" s="80" t="s">
        <v>160</v>
      </c>
      <c r="AD20" s="80"/>
      <c r="AE20" s="81">
        <v>45292</v>
      </c>
      <c r="AF20" s="82">
        <v>1000</v>
      </c>
      <c r="AG20" s="80" t="s">
        <v>156</v>
      </c>
      <c r="AH20" s="119" t="s">
        <v>186</v>
      </c>
      <c r="AI20" s="119">
        <v>45292</v>
      </c>
    </row>
    <row r="21" spans="27:35" x14ac:dyDescent="0.25">
      <c r="AA21" s="81">
        <v>46148</v>
      </c>
      <c r="AB21" s="81" t="s">
        <v>160</v>
      </c>
      <c r="AC21" s="80" t="s">
        <v>160</v>
      </c>
      <c r="AD21" s="80"/>
      <c r="AE21" s="81">
        <v>46148</v>
      </c>
      <c r="AF21" s="82">
        <v>200</v>
      </c>
      <c r="AG21" s="80"/>
      <c r="AH21" s="119" t="s">
        <v>187</v>
      </c>
      <c r="AI21" s="119">
        <v>46143</v>
      </c>
    </row>
    <row r="22" spans="27:35" x14ac:dyDescent="0.25">
      <c r="AA22" s="81">
        <v>46148</v>
      </c>
      <c r="AB22" s="81" t="s">
        <v>160</v>
      </c>
      <c r="AC22" s="80" t="s">
        <v>162</v>
      </c>
      <c r="AD22" s="80"/>
      <c r="AE22" s="81">
        <v>46148</v>
      </c>
      <c r="AF22" s="82">
        <v>2000</v>
      </c>
      <c r="AG22" s="80"/>
      <c r="AH22" s="119" t="s">
        <v>188</v>
      </c>
      <c r="AI22" s="119">
        <v>46143</v>
      </c>
    </row>
    <row r="23" spans="27:35" x14ac:dyDescent="0.25">
      <c r="AA23" s="81"/>
      <c r="AB23" s="81"/>
      <c r="AC23" s="80"/>
      <c r="AD23" s="80"/>
      <c r="AE23" s="81"/>
      <c r="AF23" s="82"/>
      <c r="AG23" s="80"/>
      <c r="AH23" s="119"/>
      <c r="AI23" s="119"/>
    </row>
    <row r="24" spans="27:35" x14ac:dyDescent="0.25">
      <c r="AA24" s="81"/>
      <c r="AB24" s="81"/>
      <c r="AC24" s="80"/>
      <c r="AD24" s="80"/>
      <c r="AE24" s="81"/>
      <c r="AF24" s="82"/>
      <c r="AG24" s="80"/>
      <c r="AH24" s="119"/>
      <c r="AI24" s="119"/>
    </row>
    <row r="25" spans="27:35" x14ac:dyDescent="0.25">
      <c r="AA25" s="81"/>
      <c r="AB25" s="81"/>
      <c r="AC25" s="80"/>
      <c r="AD25" s="80"/>
      <c r="AE25" s="81"/>
      <c r="AF25" s="82"/>
      <c r="AG25" s="80"/>
      <c r="AH25" s="119"/>
      <c r="AI25" s="119"/>
    </row>
    <row r="26" spans="27:35" x14ac:dyDescent="0.25">
      <c r="AA26" s="81"/>
      <c r="AB26" s="81"/>
      <c r="AC26" s="80"/>
      <c r="AD26" s="80"/>
      <c r="AE26" s="81"/>
      <c r="AF26" s="82"/>
      <c r="AG26" s="80"/>
      <c r="AH26" s="119"/>
      <c r="AI26" s="119"/>
    </row>
    <row r="27" spans="27:35" x14ac:dyDescent="0.25">
      <c r="AA27" s="81"/>
      <c r="AB27" s="81"/>
      <c r="AC27" s="80"/>
      <c r="AD27" s="80"/>
      <c r="AE27" s="81"/>
      <c r="AF27" s="82"/>
      <c r="AG27" s="80"/>
      <c r="AH27" s="119"/>
      <c r="AI27" s="119"/>
    </row>
    <row r="28" spans="27:35" x14ac:dyDescent="0.25">
      <c r="AA28" s="81"/>
      <c r="AB28" s="81"/>
      <c r="AC28" s="80"/>
      <c r="AD28" s="80"/>
      <c r="AE28" s="81"/>
      <c r="AF28" s="82"/>
      <c r="AG28" s="80"/>
      <c r="AH28" s="119"/>
      <c r="AI28" s="119"/>
    </row>
    <row r="29" spans="27:35" x14ac:dyDescent="0.25">
      <c r="AA29" s="81"/>
      <c r="AB29" s="81"/>
      <c r="AC29" s="80"/>
      <c r="AD29" s="80"/>
      <c r="AE29" s="81"/>
      <c r="AF29" s="82"/>
      <c r="AG29" s="80"/>
      <c r="AH29" s="119"/>
      <c r="AI29" s="119"/>
    </row>
    <row r="30" spans="27:35" x14ac:dyDescent="0.25">
      <c r="AA30" s="81"/>
      <c r="AB30" s="81"/>
      <c r="AC30" s="80"/>
      <c r="AD30" s="80"/>
      <c r="AE30" s="81"/>
      <c r="AF30" s="82"/>
      <c r="AG30" s="80"/>
      <c r="AH30" s="119"/>
      <c r="AI30" s="119"/>
    </row>
    <row r="31" spans="27:35" x14ac:dyDescent="0.25">
      <c r="AA31" s="81"/>
      <c r="AB31" s="81"/>
      <c r="AC31" s="80"/>
      <c r="AD31" s="80"/>
      <c r="AE31" s="81"/>
      <c r="AF31" s="82"/>
      <c r="AG31" s="80"/>
      <c r="AH31" s="119"/>
      <c r="AI31" s="119"/>
    </row>
    <row r="32" spans="27:35" x14ac:dyDescent="0.25">
      <c r="AA32" s="81"/>
      <c r="AB32" s="81"/>
      <c r="AC32" s="80"/>
      <c r="AD32" s="80"/>
      <c r="AE32" s="81"/>
      <c r="AF32" s="82"/>
      <c r="AG32" s="80"/>
      <c r="AH32" s="119"/>
      <c r="AI32" s="119"/>
    </row>
    <row r="33" spans="27:35" x14ac:dyDescent="0.25">
      <c r="AA33" s="81"/>
      <c r="AB33" s="81"/>
      <c r="AC33" s="80"/>
      <c r="AD33" s="80"/>
      <c r="AE33" s="81"/>
      <c r="AF33" s="82"/>
      <c r="AG33" s="80"/>
      <c r="AH33" s="119"/>
      <c r="AI33" s="119"/>
    </row>
    <row r="34" spans="27:35" x14ac:dyDescent="0.25">
      <c r="AA34" s="81"/>
      <c r="AB34" s="81"/>
      <c r="AC34" s="80"/>
      <c r="AD34" s="80"/>
      <c r="AE34" s="81"/>
      <c r="AF34" s="82"/>
      <c r="AG34" s="80"/>
      <c r="AH34" s="119"/>
      <c r="AI34" s="119"/>
    </row>
    <row r="35" spans="27:35" x14ac:dyDescent="0.25">
      <c r="AA35" s="81"/>
      <c r="AB35" s="81"/>
      <c r="AC35" s="80"/>
      <c r="AD35" s="80"/>
      <c r="AE35" s="81"/>
      <c r="AF35" s="82"/>
      <c r="AG35" s="80"/>
      <c r="AH35" s="119"/>
      <c r="AI35" s="119"/>
    </row>
    <row r="36" spans="27:35" x14ac:dyDescent="0.25">
      <c r="AA36" s="81"/>
      <c r="AB36" s="81"/>
      <c r="AC36" s="80"/>
      <c r="AD36" s="80"/>
      <c r="AE36" s="81"/>
      <c r="AF36" s="82"/>
      <c r="AG36" s="80"/>
      <c r="AH36" s="119"/>
      <c r="AI36" s="119"/>
    </row>
    <row r="37" spans="27:35" x14ac:dyDescent="0.25">
      <c r="AA37" s="81"/>
      <c r="AB37" s="81"/>
      <c r="AC37" s="80"/>
      <c r="AD37" s="80"/>
      <c r="AE37" s="81"/>
      <c r="AF37" s="82"/>
      <c r="AG37" s="80"/>
      <c r="AH37" s="119"/>
      <c r="AI37" s="119"/>
    </row>
    <row r="38" spans="27:35" x14ac:dyDescent="0.25">
      <c r="AA38" s="81"/>
      <c r="AB38" s="81"/>
      <c r="AC38" s="80"/>
      <c r="AD38" s="80"/>
      <c r="AE38" s="81"/>
      <c r="AF38" s="82"/>
      <c r="AG38" s="80"/>
      <c r="AH38" s="119"/>
      <c r="AI38" s="119"/>
    </row>
    <row r="39" spans="27:35" x14ac:dyDescent="0.25">
      <c r="AA39" s="81"/>
      <c r="AB39" s="81"/>
      <c r="AC39" s="80"/>
      <c r="AD39" s="80"/>
      <c r="AE39" s="81"/>
      <c r="AF39" s="82"/>
      <c r="AG39" s="80"/>
      <c r="AH39" s="119"/>
      <c r="AI39" s="119"/>
    </row>
    <row r="40" spans="27:35" x14ac:dyDescent="0.25">
      <c r="AA40" s="81"/>
      <c r="AB40" s="81"/>
      <c r="AC40" s="80"/>
      <c r="AD40" s="80"/>
      <c r="AE40" s="81"/>
      <c r="AF40" s="82"/>
      <c r="AG40" s="80"/>
      <c r="AH40" s="119"/>
      <c r="AI40" s="119"/>
    </row>
    <row r="41" spans="27:35" x14ac:dyDescent="0.25">
      <c r="AA41" s="81"/>
      <c r="AB41" s="81"/>
      <c r="AC41" s="80"/>
      <c r="AD41" s="80"/>
      <c r="AE41" s="81"/>
      <c r="AF41" s="82"/>
      <c r="AG41" s="80"/>
      <c r="AH41" s="119"/>
      <c r="AI41" s="119"/>
    </row>
    <row r="42" spans="27:35" x14ac:dyDescent="0.25">
      <c r="AA42" s="81"/>
      <c r="AB42" s="81"/>
      <c r="AC42" s="80"/>
      <c r="AD42" s="80"/>
      <c r="AE42" s="81"/>
      <c r="AF42" s="82"/>
      <c r="AG42" s="80"/>
      <c r="AH42" s="119"/>
      <c r="AI42" s="119"/>
    </row>
    <row r="43" spans="27:35" x14ac:dyDescent="0.25">
      <c r="AA43" s="81"/>
      <c r="AB43" s="81"/>
      <c r="AC43" s="80"/>
      <c r="AD43" s="80"/>
      <c r="AE43" s="81"/>
      <c r="AF43" s="82"/>
      <c r="AG43" s="80"/>
      <c r="AH43" s="119"/>
      <c r="AI43" s="119"/>
    </row>
    <row r="44" spans="27:35" x14ac:dyDescent="0.25">
      <c r="AA44" s="81"/>
      <c r="AB44" s="81"/>
      <c r="AC44" s="80"/>
      <c r="AD44" s="80"/>
      <c r="AE44" s="81"/>
      <c r="AF44" s="82"/>
      <c r="AG44" s="80"/>
      <c r="AH44" s="119"/>
      <c r="AI44" s="119"/>
    </row>
    <row r="45" spans="27:35" x14ac:dyDescent="0.25">
      <c r="AA45" s="81"/>
      <c r="AB45" s="81"/>
      <c r="AC45" s="80"/>
      <c r="AD45" s="80"/>
      <c r="AE45" s="81"/>
      <c r="AF45" s="82"/>
      <c r="AG45" s="80"/>
      <c r="AH45" s="119"/>
      <c r="AI45" s="119"/>
    </row>
    <row r="46" spans="27:35" x14ac:dyDescent="0.25">
      <c r="AA46" s="81"/>
      <c r="AB46" s="81"/>
      <c r="AC46" s="80"/>
      <c r="AD46" s="80"/>
      <c r="AE46" s="81"/>
      <c r="AF46" s="82"/>
      <c r="AG46" s="80"/>
      <c r="AH46" s="119"/>
      <c r="AI46" s="119"/>
    </row>
    <row r="47" spans="27:35" x14ac:dyDescent="0.25">
      <c r="AA47" s="81"/>
      <c r="AB47" s="81"/>
      <c r="AC47" s="80"/>
      <c r="AD47" s="80"/>
      <c r="AE47" s="81"/>
      <c r="AF47" s="82"/>
      <c r="AG47" s="80"/>
      <c r="AH47" s="119"/>
      <c r="AI47" s="119"/>
    </row>
    <row r="48" spans="27:35" x14ac:dyDescent="0.25">
      <c r="AA48" s="81"/>
      <c r="AB48" s="81"/>
      <c r="AC48" s="80"/>
      <c r="AD48" s="80"/>
      <c r="AE48" s="81"/>
      <c r="AF48" s="82"/>
      <c r="AG48" s="80"/>
      <c r="AH48" s="119"/>
      <c r="AI48" s="119"/>
    </row>
    <row r="49" spans="27:35" x14ac:dyDescent="0.25">
      <c r="AA49" s="81"/>
      <c r="AB49" s="81"/>
      <c r="AC49" s="80"/>
      <c r="AD49" s="80"/>
      <c r="AE49" s="81"/>
      <c r="AF49" s="82"/>
      <c r="AG49" s="80"/>
      <c r="AH49" s="119"/>
      <c r="AI49" s="119"/>
    </row>
    <row r="50" spans="27:35" x14ac:dyDescent="0.25">
      <c r="AA50" s="81"/>
      <c r="AB50" s="81"/>
      <c r="AC50" s="80"/>
      <c r="AD50" s="80"/>
      <c r="AE50" s="81"/>
      <c r="AF50" s="82"/>
      <c r="AG50" s="80"/>
      <c r="AH50" s="119"/>
      <c r="AI50" s="119"/>
    </row>
    <row r="51" spans="27:35" x14ac:dyDescent="0.25">
      <c r="AA51" s="81"/>
      <c r="AB51" s="81"/>
      <c r="AC51" s="80"/>
      <c r="AD51" s="80"/>
      <c r="AE51" s="81"/>
      <c r="AF51" s="82"/>
      <c r="AG51" s="80"/>
      <c r="AH51" s="119"/>
      <c r="AI51" s="119"/>
    </row>
    <row r="52" spans="27:35" x14ac:dyDescent="0.25">
      <c r="AA52" s="81"/>
      <c r="AB52" s="81"/>
      <c r="AC52" s="80"/>
      <c r="AD52" s="80"/>
      <c r="AE52" s="81"/>
      <c r="AF52" s="82"/>
      <c r="AG52" s="80"/>
      <c r="AH52" s="119"/>
      <c r="AI52" s="119"/>
    </row>
    <row r="53" spans="27:35" x14ac:dyDescent="0.25">
      <c r="AA53" s="81"/>
      <c r="AB53" s="81"/>
      <c r="AC53" s="80"/>
      <c r="AD53" s="80"/>
      <c r="AE53" s="81"/>
      <c r="AF53" s="82"/>
      <c r="AG53" s="80"/>
      <c r="AH53" s="119"/>
      <c r="AI53" s="119"/>
    </row>
    <row r="54" spans="27:35" x14ac:dyDescent="0.25">
      <c r="AA54" s="81"/>
      <c r="AB54" s="81"/>
      <c r="AC54" s="80"/>
      <c r="AD54" s="80"/>
      <c r="AE54" s="81"/>
      <c r="AF54" s="82"/>
      <c r="AG54" s="80"/>
      <c r="AH54" s="119"/>
      <c r="AI54" s="119"/>
    </row>
    <row r="55" spans="27:35" x14ac:dyDescent="0.25">
      <c r="AA55" s="81"/>
      <c r="AB55" s="81"/>
      <c r="AC55" s="80"/>
      <c r="AD55" s="80"/>
      <c r="AE55" s="81"/>
      <c r="AF55" s="82"/>
      <c r="AG55" s="80"/>
      <c r="AH55" s="119"/>
      <c r="AI55" s="119"/>
    </row>
    <row r="56" spans="27:35" x14ac:dyDescent="0.25">
      <c r="AA56" s="81"/>
      <c r="AB56" s="81"/>
      <c r="AC56" s="80"/>
      <c r="AD56" s="80"/>
      <c r="AE56" s="81"/>
      <c r="AF56" s="82"/>
      <c r="AG56" s="80"/>
      <c r="AH56" s="119"/>
      <c r="AI56" s="119"/>
    </row>
    <row r="57" spans="27:35" x14ac:dyDescent="0.25">
      <c r="AA57" s="81"/>
      <c r="AB57" s="81"/>
      <c r="AC57" s="80"/>
      <c r="AD57" s="80"/>
      <c r="AE57" s="81"/>
      <c r="AF57" s="82"/>
      <c r="AG57" s="80"/>
      <c r="AH57" s="119"/>
      <c r="AI57" s="119"/>
    </row>
    <row r="58" spans="27:35" x14ac:dyDescent="0.25">
      <c r="AA58" s="81"/>
      <c r="AB58" s="81"/>
      <c r="AC58" s="80"/>
      <c r="AD58" s="80"/>
      <c r="AE58" s="81"/>
      <c r="AF58" s="82"/>
      <c r="AG58" s="80"/>
      <c r="AH58" s="119"/>
      <c r="AI58" s="119"/>
    </row>
    <row r="59" spans="27:35" x14ac:dyDescent="0.25">
      <c r="AA59" s="81"/>
      <c r="AB59" s="81"/>
      <c r="AC59" s="80"/>
      <c r="AD59" s="80"/>
      <c r="AE59" s="81"/>
      <c r="AF59" s="82"/>
      <c r="AG59" s="80"/>
      <c r="AH59" s="119"/>
      <c r="AI59" s="119"/>
    </row>
    <row r="60" spans="27:35" x14ac:dyDescent="0.25">
      <c r="AA60" s="81"/>
      <c r="AB60" s="81"/>
      <c r="AC60" s="80"/>
      <c r="AD60" s="80"/>
      <c r="AE60" s="81"/>
      <c r="AF60" s="82"/>
      <c r="AG60" s="80"/>
      <c r="AH60" s="119"/>
      <c r="AI60" s="119"/>
    </row>
    <row r="61" spans="27:35" x14ac:dyDescent="0.25">
      <c r="AA61" s="81"/>
      <c r="AB61" s="81"/>
      <c r="AC61" s="80"/>
      <c r="AD61" s="80"/>
      <c r="AE61" s="81"/>
      <c r="AF61" s="82"/>
      <c r="AG61" s="80"/>
      <c r="AH61" s="119"/>
      <c r="AI61" s="119"/>
    </row>
    <row r="62" spans="27:35" x14ac:dyDescent="0.25">
      <c r="AA62" s="81"/>
      <c r="AB62" s="81"/>
      <c r="AC62" s="80"/>
      <c r="AD62" s="80"/>
      <c r="AE62" s="81"/>
      <c r="AF62" s="82"/>
      <c r="AG62" s="80"/>
      <c r="AH62" s="119"/>
      <c r="AI62" s="119"/>
    </row>
    <row r="63" spans="27:35" x14ac:dyDescent="0.25">
      <c r="AA63" s="81"/>
      <c r="AB63" s="81"/>
      <c r="AC63" s="80"/>
      <c r="AD63" s="80"/>
      <c r="AE63" s="81"/>
      <c r="AF63" s="82"/>
      <c r="AG63" s="80"/>
      <c r="AH63" s="119"/>
      <c r="AI63" s="119"/>
    </row>
    <row r="64" spans="27:35" x14ac:dyDescent="0.25">
      <c r="AA64" s="81"/>
      <c r="AB64" s="81"/>
      <c r="AC64" s="80"/>
      <c r="AD64" s="80"/>
      <c r="AE64" s="81"/>
      <c r="AF64" s="82"/>
      <c r="AG64" s="80"/>
      <c r="AH64" s="119"/>
      <c r="AI64" s="119"/>
    </row>
    <row r="65" spans="27:35" x14ac:dyDescent="0.25">
      <c r="AA65" s="81"/>
      <c r="AB65" s="81"/>
      <c r="AC65" s="80"/>
      <c r="AD65" s="80"/>
      <c r="AE65" s="81"/>
      <c r="AF65" s="82"/>
      <c r="AG65" s="80"/>
      <c r="AH65" s="119"/>
      <c r="AI65" s="119"/>
    </row>
    <row r="66" spans="27:35" x14ac:dyDescent="0.25">
      <c r="AA66" s="81"/>
      <c r="AB66" s="81"/>
      <c r="AC66" s="80"/>
      <c r="AD66" s="80"/>
      <c r="AE66" s="81"/>
      <c r="AF66" s="82"/>
      <c r="AG66" s="80"/>
      <c r="AH66" s="119"/>
      <c r="AI66" s="119"/>
    </row>
    <row r="67" spans="27:35" x14ac:dyDescent="0.25">
      <c r="AA67" s="81"/>
      <c r="AB67" s="81"/>
      <c r="AC67" s="80"/>
      <c r="AD67" s="80"/>
      <c r="AE67" s="81"/>
      <c r="AF67" s="82"/>
      <c r="AG67" s="80"/>
      <c r="AH67" s="119"/>
      <c r="AI67" s="119"/>
    </row>
    <row r="68" spans="27:35" x14ac:dyDescent="0.25">
      <c r="AA68" s="81"/>
      <c r="AB68" s="81"/>
      <c r="AC68" s="80"/>
      <c r="AD68" s="80"/>
      <c r="AE68" s="81"/>
      <c r="AF68" s="82"/>
      <c r="AG68" s="80"/>
      <c r="AH68" s="119"/>
      <c r="AI68" s="119"/>
    </row>
    <row r="69" spans="27:35" x14ac:dyDescent="0.25">
      <c r="AA69" s="81"/>
      <c r="AB69" s="81"/>
      <c r="AC69" s="80"/>
      <c r="AD69" s="80"/>
      <c r="AE69" s="81"/>
      <c r="AF69" s="82"/>
      <c r="AG69" s="80"/>
      <c r="AH69" s="119"/>
      <c r="AI69" s="119"/>
    </row>
    <row r="70" spans="27:35" x14ac:dyDescent="0.25">
      <c r="AA70" s="81"/>
      <c r="AB70" s="81"/>
      <c r="AC70" s="80"/>
      <c r="AD70" s="80"/>
      <c r="AE70" s="81"/>
      <c r="AF70" s="82"/>
      <c r="AG70" s="80"/>
      <c r="AH70" s="119"/>
      <c r="AI70" s="119"/>
    </row>
    <row r="71" spans="27:35" x14ac:dyDescent="0.25">
      <c r="AA71" s="81"/>
      <c r="AB71" s="81"/>
      <c r="AC71" s="80"/>
      <c r="AD71" s="80"/>
      <c r="AE71" s="81"/>
      <c r="AF71" s="82"/>
      <c r="AG71" s="80"/>
      <c r="AH71" s="119"/>
      <c r="AI71" s="119"/>
    </row>
    <row r="72" spans="27:35" x14ac:dyDescent="0.25">
      <c r="AA72" s="81"/>
      <c r="AB72" s="81"/>
      <c r="AC72" s="80"/>
      <c r="AD72" s="80"/>
      <c r="AE72" s="81"/>
      <c r="AF72" s="82"/>
      <c r="AG72" s="80"/>
      <c r="AH72" s="119"/>
      <c r="AI72" s="119"/>
    </row>
    <row r="73" spans="27:35" x14ac:dyDescent="0.25">
      <c r="AA73" s="81"/>
      <c r="AB73" s="81"/>
      <c r="AC73" s="80"/>
      <c r="AD73" s="80"/>
      <c r="AE73" s="81"/>
      <c r="AF73" s="82"/>
      <c r="AG73" s="80"/>
      <c r="AH73" s="119"/>
      <c r="AI73" s="119"/>
    </row>
    <row r="74" spans="27:35" x14ac:dyDescent="0.25">
      <c r="AA74" s="81"/>
      <c r="AB74" s="81"/>
      <c r="AC74" s="80"/>
      <c r="AD74" s="80"/>
      <c r="AE74" s="81"/>
      <c r="AF74" s="82"/>
      <c r="AG74" s="80"/>
      <c r="AH74" s="119"/>
      <c r="AI74" s="119"/>
    </row>
    <row r="75" spans="27:35" x14ac:dyDescent="0.25">
      <c r="AA75" s="81"/>
      <c r="AB75" s="81"/>
      <c r="AC75" s="80"/>
      <c r="AD75" s="80"/>
      <c r="AE75" s="81"/>
      <c r="AF75" s="82"/>
      <c r="AG75" s="80"/>
      <c r="AH75" s="119"/>
      <c r="AI75" s="119"/>
    </row>
    <row r="76" spans="27:35" x14ac:dyDescent="0.25">
      <c r="AA76" s="81"/>
      <c r="AB76" s="81"/>
      <c r="AC76" s="80"/>
      <c r="AD76" s="80"/>
      <c r="AE76" s="81"/>
      <c r="AF76" s="82"/>
      <c r="AG76" s="80"/>
      <c r="AH76" s="119"/>
      <c r="AI76" s="119"/>
    </row>
    <row r="77" spans="27:35" x14ac:dyDescent="0.25">
      <c r="AA77" s="81"/>
      <c r="AB77" s="81"/>
      <c r="AC77" s="80"/>
      <c r="AD77" s="80"/>
      <c r="AE77" s="81"/>
      <c r="AF77" s="82"/>
      <c r="AG77" s="80"/>
      <c r="AH77" s="119"/>
      <c r="AI77" s="119"/>
    </row>
    <row r="78" spans="27:35" x14ac:dyDescent="0.25">
      <c r="AA78" s="81"/>
      <c r="AB78" s="81"/>
      <c r="AC78" s="80"/>
      <c r="AD78" s="80"/>
      <c r="AE78" s="81"/>
      <c r="AF78" s="82"/>
      <c r="AG78" s="80"/>
      <c r="AH78" s="119"/>
      <c r="AI78" s="119"/>
    </row>
    <row r="79" spans="27:35" x14ac:dyDescent="0.25">
      <c r="AA79" s="81"/>
      <c r="AB79" s="81"/>
      <c r="AC79" s="80"/>
      <c r="AD79" s="80"/>
      <c r="AE79" s="81"/>
      <c r="AF79" s="82"/>
      <c r="AG79" s="80"/>
      <c r="AH79" s="119"/>
      <c r="AI79" s="119"/>
    </row>
    <row r="80" spans="27:35" x14ac:dyDescent="0.25">
      <c r="AA80" s="81"/>
      <c r="AB80" s="81"/>
      <c r="AC80" s="80"/>
      <c r="AD80" s="80"/>
      <c r="AE80" s="81"/>
      <c r="AF80" s="82"/>
      <c r="AG80" s="80"/>
      <c r="AH80" s="119"/>
      <c r="AI80" s="119"/>
    </row>
    <row r="81" spans="27:35" x14ac:dyDescent="0.25">
      <c r="AA81" s="81"/>
      <c r="AB81" s="81"/>
      <c r="AC81" s="80"/>
      <c r="AD81" s="80"/>
      <c r="AE81" s="81"/>
      <c r="AF81" s="82"/>
      <c r="AG81" s="80"/>
      <c r="AH81" s="119"/>
      <c r="AI81" s="119"/>
    </row>
    <row r="82" spans="27:35" x14ac:dyDescent="0.25">
      <c r="AA82" s="81"/>
      <c r="AB82" s="81"/>
      <c r="AC82" s="80"/>
      <c r="AD82" s="80"/>
      <c r="AE82" s="81"/>
      <c r="AF82" s="82"/>
      <c r="AG82" s="80"/>
      <c r="AH82" s="119"/>
      <c r="AI82" s="119"/>
    </row>
    <row r="83" spans="27:35" x14ac:dyDescent="0.25">
      <c r="AA83" s="81"/>
      <c r="AB83" s="81"/>
      <c r="AC83" s="80"/>
      <c r="AD83" s="80"/>
      <c r="AE83" s="81"/>
      <c r="AF83" s="82"/>
      <c r="AG83" s="80"/>
      <c r="AH83" s="119"/>
      <c r="AI83" s="119"/>
    </row>
    <row r="84" spans="27:35" x14ac:dyDescent="0.25">
      <c r="AA84" s="81"/>
      <c r="AB84" s="81"/>
      <c r="AC84" s="80"/>
      <c r="AD84" s="80"/>
      <c r="AE84" s="81"/>
      <c r="AF84" s="82"/>
      <c r="AG84" s="80"/>
      <c r="AH84" s="119"/>
      <c r="AI84" s="119"/>
    </row>
    <row r="85" spans="27:35" x14ac:dyDescent="0.25">
      <c r="AA85" s="81"/>
      <c r="AB85" s="81"/>
      <c r="AC85" s="80"/>
      <c r="AD85" s="80"/>
      <c r="AE85" s="81"/>
      <c r="AF85" s="82"/>
      <c r="AG85" s="80"/>
      <c r="AH85" s="119"/>
      <c r="AI85" s="119"/>
    </row>
    <row r="86" spans="27:35" x14ac:dyDescent="0.25">
      <c r="AA86" s="81"/>
      <c r="AB86" s="81"/>
      <c r="AC86" s="80"/>
      <c r="AD86" s="80"/>
      <c r="AE86" s="81"/>
      <c r="AF86" s="82"/>
      <c r="AG86" s="80"/>
      <c r="AH86" s="119"/>
      <c r="AI86" s="119"/>
    </row>
    <row r="87" spans="27:35" x14ac:dyDescent="0.25">
      <c r="AA87" s="81"/>
      <c r="AB87" s="81"/>
      <c r="AC87" s="80"/>
      <c r="AD87" s="80"/>
      <c r="AE87" s="81"/>
      <c r="AF87" s="82"/>
      <c r="AG87" s="80"/>
      <c r="AH87" s="119"/>
      <c r="AI87" s="119"/>
    </row>
    <row r="88" spans="27:35" x14ac:dyDescent="0.25">
      <c r="AA88" s="81"/>
      <c r="AB88" s="81"/>
      <c r="AC88" s="80"/>
      <c r="AD88" s="80"/>
      <c r="AE88" s="81"/>
      <c r="AF88" s="82"/>
      <c r="AG88" s="80"/>
      <c r="AH88" s="119"/>
      <c r="AI88" s="119"/>
    </row>
    <row r="89" spans="27:35" x14ac:dyDescent="0.25">
      <c r="AA89" s="81"/>
      <c r="AB89" s="81"/>
      <c r="AC89" s="80"/>
      <c r="AD89" s="80"/>
      <c r="AE89" s="81"/>
      <c r="AF89" s="82"/>
      <c r="AG89" s="80"/>
      <c r="AH89" s="119"/>
      <c r="AI89" s="119"/>
    </row>
    <row r="90" spans="27:35" x14ac:dyDescent="0.25">
      <c r="AA90" s="81"/>
      <c r="AB90" s="81"/>
      <c r="AC90" s="80"/>
      <c r="AD90" s="80"/>
      <c r="AE90" s="81"/>
      <c r="AF90" s="82"/>
      <c r="AG90" s="80"/>
      <c r="AH90" s="119"/>
      <c r="AI90" s="119"/>
    </row>
    <row r="91" spans="27:35" x14ac:dyDescent="0.25">
      <c r="AA91" s="81"/>
      <c r="AB91" s="81"/>
      <c r="AC91" s="80"/>
      <c r="AD91" s="80"/>
      <c r="AE91" s="81"/>
      <c r="AF91" s="82"/>
      <c r="AG91" s="80"/>
      <c r="AH91" s="119"/>
      <c r="AI91" s="119"/>
    </row>
    <row r="92" spans="27:35" x14ac:dyDescent="0.25">
      <c r="AA92" s="81"/>
      <c r="AB92" s="81"/>
      <c r="AC92" s="80"/>
      <c r="AD92" s="80"/>
      <c r="AE92" s="81"/>
      <c r="AF92" s="82"/>
      <c r="AG92" s="80"/>
      <c r="AH92" s="119"/>
      <c r="AI92" s="119"/>
    </row>
    <row r="93" spans="27:35" x14ac:dyDescent="0.25">
      <c r="AA93" s="81"/>
      <c r="AB93" s="81"/>
      <c r="AC93" s="80"/>
      <c r="AD93" s="80"/>
      <c r="AE93" s="81"/>
      <c r="AF93" s="82"/>
      <c r="AG93" s="80"/>
      <c r="AH93" s="119"/>
      <c r="AI93" s="119"/>
    </row>
    <row r="94" spans="27:35" x14ac:dyDescent="0.25">
      <c r="AA94" s="81"/>
      <c r="AB94" s="81"/>
      <c r="AC94" s="80"/>
      <c r="AD94" s="80"/>
      <c r="AE94" s="81"/>
      <c r="AF94" s="82"/>
      <c r="AG94" s="80"/>
      <c r="AH94" s="119"/>
      <c r="AI94" s="119"/>
    </row>
    <row r="95" spans="27:35" x14ac:dyDescent="0.25">
      <c r="AA95" s="81"/>
      <c r="AB95" s="81"/>
      <c r="AC95" s="80"/>
      <c r="AD95" s="80"/>
      <c r="AE95" s="81"/>
      <c r="AF95" s="82"/>
      <c r="AG95" s="80"/>
      <c r="AH95" s="119"/>
      <c r="AI95" s="119"/>
    </row>
    <row r="96" spans="27:35" x14ac:dyDescent="0.25">
      <c r="AA96" s="81"/>
      <c r="AB96" s="81"/>
      <c r="AC96" s="80"/>
      <c r="AD96" s="80"/>
      <c r="AE96" s="81"/>
      <c r="AF96" s="82"/>
      <c r="AG96" s="80"/>
      <c r="AH96" s="119"/>
      <c r="AI96" s="119"/>
    </row>
    <row r="97" spans="27:35" x14ac:dyDescent="0.25">
      <c r="AA97" s="81"/>
      <c r="AB97" s="81"/>
      <c r="AC97" s="80"/>
      <c r="AD97" s="80"/>
      <c r="AE97" s="81"/>
      <c r="AF97" s="82"/>
      <c r="AG97" s="80"/>
      <c r="AH97" s="119"/>
      <c r="AI97" s="119"/>
    </row>
    <row r="98" spans="27:35" x14ac:dyDescent="0.25">
      <c r="AA98" s="81"/>
      <c r="AB98" s="81"/>
      <c r="AC98" s="80"/>
      <c r="AD98" s="80"/>
      <c r="AE98" s="81"/>
      <c r="AF98" s="82"/>
      <c r="AG98" s="80"/>
      <c r="AH98" s="119"/>
      <c r="AI98" s="119"/>
    </row>
    <row r="99" spans="27:35" x14ac:dyDescent="0.25">
      <c r="AA99" s="81"/>
      <c r="AB99" s="81"/>
      <c r="AC99" s="80"/>
      <c r="AD99" s="80"/>
      <c r="AE99" s="81"/>
      <c r="AF99" s="82"/>
      <c r="AG99" s="80"/>
      <c r="AH99" s="119"/>
      <c r="AI99" s="119"/>
    </row>
    <row r="100" spans="27:35" x14ac:dyDescent="0.25">
      <c r="AA100" s="81"/>
      <c r="AB100" s="81"/>
      <c r="AC100" s="80"/>
      <c r="AD100" s="80"/>
      <c r="AE100" s="81"/>
      <c r="AF100" s="82"/>
      <c r="AG100" s="80"/>
      <c r="AH100" s="119"/>
      <c r="AI100" s="119"/>
    </row>
    <row r="101" spans="27:35" x14ac:dyDescent="0.25">
      <c r="AA101" s="81"/>
      <c r="AB101" s="81"/>
      <c r="AC101" s="80"/>
      <c r="AD101" s="80"/>
      <c r="AE101" s="81"/>
      <c r="AF101" s="82"/>
      <c r="AG101" s="80"/>
      <c r="AH101" s="119"/>
      <c r="AI101" s="119"/>
    </row>
    <row r="102" spans="27:35" x14ac:dyDescent="0.25">
      <c r="AA102" s="81"/>
      <c r="AB102" s="81"/>
      <c r="AC102" s="80"/>
      <c r="AD102" s="80"/>
      <c r="AE102" s="81"/>
      <c r="AF102" s="82"/>
      <c r="AG102" s="80"/>
      <c r="AH102" s="119"/>
      <c r="AI102" s="119"/>
    </row>
    <row r="103" spans="27:35" x14ac:dyDescent="0.25">
      <c r="AA103" s="81"/>
      <c r="AB103" s="81"/>
      <c r="AC103" s="80"/>
      <c r="AD103" s="80"/>
      <c r="AE103" s="81"/>
      <c r="AF103" s="82"/>
      <c r="AG103" s="80"/>
      <c r="AH103" s="119"/>
      <c r="AI103" s="119"/>
    </row>
    <row r="104" spans="27:35" x14ac:dyDescent="0.25">
      <c r="AA104" s="81"/>
      <c r="AB104" s="81"/>
      <c r="AC104" s="80"/>
      <c r="AD104" s="80"/>
      <c r="AE104" s="81"/>
      <c r="AF104" s="82"/>
      <c r="AG104" s="80"/>
      <c r="AH104" s="119"/>
      <c r="AI104" s="119"/>
    </row>
    <row r="105" spans="27:35" x14ac:dyDescent="0.25">
      <c r="AA105" s="81"/>
      <c r="AB105" s="81"/>
      <c r="AC105" s="80"/>
      <c r="AD105" s="80"/>
      <c r="AE105" s="81"/>
      <c r="AF105" s="82"/>
      <c r="AG105" s="80"/>
      <c r="AH105" s="119"/>
      <c r="AI105" s="119"/>
    </row>
    <row r="106" spans="27:35" x14ac:dyDescent="0.25">
      <c r="AA106" s="81"/>
      <c r="AB106" s="81"/>
      <c r="AC106" s="80"/>
      <c r="AD106" s="80"/>
      <c r="AE106" s="81"/>
      <c r="AF106" s="82"/>
      <c r="AG106" s="80"/>
      <c r="AH106" s="119"/>
      <c r="AI106" s="119"/>
    </row>
    <row r="107" spans="27:35" x14ac:dyDescent="0.25">
      <c r="AA107" s="81"/>
      <c r="AB107" s="81"/>
      <c r="AC107" s="80"/>
      <c r="AD107" s="80"/>
      <c r="AE107" s="81"/>
      <c r="AF107" s="82"/>
      <c r="AG107" s="80"/>
      <c r="AH107" s="119"/>
      <c r="AI107" s="119"/>
    </row>
    <row r="108" spans="27:35" x14ac:dyDescent="0.25">
      <c r="AA108" s="81"/>
      <c r="AB108" s="81"/>
      <c r="AC108" s="80"/>
      <c r="AD108" s="80"/>
      <c r="AE108" s="81"/>
      <c r="AF108" s="82"/>
      <c r="AG108" s="80"/>
      <c r="AH108" s="119"/>
      <c r="AI108" s="119"/>
    </row>
    <row r="109" spans="27:35" x14ac:dyDescent="0.25">
      <c r="AA109" s="81"/>
      <c r="AB109" s="81"/>
      <c r="AC109" s="80"/>
      <c r="AD109" s="80"/>
      <c r="AE109" s="81"/>
      <c r="AF109" s="82"/>
      <c r="AG109" s="80"/>
      <c r="AH109" s="119"/>
      <c r="AI109" s="119"/>
    </row>
    <row r="110" spans="27:35" x14ac:dyDescent="0.25">
      <c r="AA110" s="81"/>
      <c r="AB110" s="81"/>
      <c r="AC110" s="80"/>
      <c r="AD110" s="80"/>
      <c r="AE110" s="81"/>
      <c r="AF110" s="82"/>
      <c r="AG110" s="80"/>
      <c r="AH110" s="119"/>
      <c r="AI110" s="119"/>
    </row>
    <row r="111" spans="27:35" x14ac:dyDescent="0.25">
      <c r="AA111" s="81"/>
      <c r="AB111" s="81"/>
      <c r="AC111" s="80"/>
      <c r="AD111" s="80"/>
      <c r="AE111" s="81"/>
      <c r="AF111" s="82"/>
      <c r="AG111" s="80"/>
      <c r="AH111" s="119"/>
      <c r="AI111" s="119"/>
    </row>
    <row r="112" spans="27:35" x14ac:dyDescent="0.25">
      <c r="AA112" s="81"/>
      <c r="AB112" s="81"/>
      <c r="AC112" s="80"/>
      <c r="AD112" s="80"/>
      <c r="AE112" s="81"/>
      <c r="AF112" s="82"/>
      <c r="AG112" s="80"/>
      <c r="AH112" s="119"/>
      <c r="AI112" s="119"/>
    </row>
    <row r="113" spans="27:35" x14ac:dyDescent="0.25">
      <c r="AA113" s="81"/>
      <c r="AB113" s="81"/>
      <c r="AC113" s="80"/>
      <c r="AD113" s="80"/>
      <c r="AE113" s="81"/>
      <c r="AF113" s="82"/>
      <c r="AG113" s="80"/>
      <c r="AH113" s="119"/>
      <c r="AI113" s="119"/>
    </row>
    <row r="114" spans="27:35" x14ac:dyDescent="0.25">
      <c r="AA114" s="81"/>
      <c r="AB114" s="81"/>
      <c r="AC114" s="80"/>
      <c r="AD114" s="80"/>
      <c r="AE114" s="81"/>
      <c r="AF114" s="82"/>
      <c r="AG114" s="80"/>
      <c r="AH114" s="119"/>
      <c r="AI114" s="119"/>
    </row>
    <row r="115" spans="27:35" x14ac:dyDescent="0.25">
      <c r="AA115" s="81"/>
      <c r="AB115" s="81"/>
      <c r="AC115" s="80"/>
      <c r="AD115" s="80"/>
      <c r="AE115" s="81"/>
      <c r="AF115" s="82"/>
      <c r="AG115" s="80"/>
      <c r="AH115" s="119"/>
      <c r="AI115" s="119"/>
    </row>
    <row r="116" spans="27:35" x14ac:dyDescent="0.25">
      <c r="AA116" s="81"/>
      <c r="AB116" s="81"/>
      <c r="AC116" s="80"/>
      <c r="AD116" s="80"/>
      <c r="AE116" s="81"/>
      <c r="AF116" s="82"/>
      <c r="AG116" s="80"/>
      <c r="AH116" s="119"/>
      <c r="AI116" s="119"/>
    </row>
    <row r="117" spans="27:35" x14ac:dyDescent="0.25">
      <c r="AA117" s="81"/>
      <c r="AB117" s="81"/>
      <c r="AC117" s="80"/>
      <c r="AD117" s="80"/>
      <c r="AE117" s="81"/>
      <c r="AF117" s="82"/>
      <c r="AG117" s="80"/>
      <c r="AH117" s="119"/>
      <c r="AI117" s="119"/>
    </row>
    <row r="118" spans="27:35" x14ac:dyDescent="0.25">
      <c r="AA118" s="81"/>
      <c r="AB118" s="81"/>
      <c r="AC118" s="80"/>
      <c r="AD118" s="80"/>
      <c r="AE118" s="81"/>
      <c r="AF118" s="82"/>
      <c r="AG118" s="80"/>
      <c r="AH118" s="119"/>
      <c r="AI118" s="119"/>
    </row>
    <row r="119" spans="27:35" x14ac:dyDescent="0.25">
      <c r="AA119" s="81"/>
      <c r="AB119" s="81"/>
      <c r="AC119" s="80"/>
      <c r="AD119" s="80"/>
      <c r="AE119" s="81"/>
      <c r="AF119" s="82"/>
      <c r="AG119" s="80"/>
      <c r="AH119" s="119"/>
      <c r="AI119" s="119"/>
    </row>
    <row r="120" spans="27:35" x14ac:dyDescent="0.25">
      <c r="AA120" s="81"/>
      <c r="AB120" s="81"/>
      <c r="AC120" s="80"/>
      <c r="AD120" s="80"/>
      <c r="AE120" s="81"/>
      <c r="AF120" s="82"/>
      <c r="AG120" s="80"/>
      <c r="AH120" s="119"/>
      <c r="AI120" s="119"/>
    </row>
    <row r="121" spans="27:35" x14ac:dyDescent="0.25">
      <c r="AA121" s="81"/>
      <c r="AB121" s="81"/>
      <c r="AC121" s="80"/>
      <c r="AD121" s="80"/>
      <c r="AE121" s="81"/>
      <c r="AF121" s="82"/>
      <c r="AG121" s="80"/>
      <c r="AH121" s="119"/>
      <c r="AI121" s="119"/>
    </row>
    <row r="122" spans="27:35" x14ac:dyDescent="0.25">
      <c r="AA122" s="81"/>
      <c r="AB122" s="81"/>
      <c r="AC122" s="80"/>
      <c r="AD122" s="80"/>
      <c r="AE122" s="81"/>
      <c r="AF122" s="82"/>
      <c r="AG122" s="80"/>
      <c r="AH122" s="119"/>
      <c r="AI122" s="119"/>
    </row>
    <row r="123" spans="27:35" x14ac:dyDescent="0.25">
      <c r="AA123" s="81"/>
      <c r="AB123" s="81"/>
      <c r="AC123" s="80"/>
      <c r="AD123" s="80"/>
      <c r="AE123" s="81"/>
      <c r="AF123" s="82"/>
      <c r="AG123" s="80"/>
      <c r="AH123" s="119"/>
      <c r="AI123" s="119"/>
    </row>
    <row r="124" spans="27:35" x14ac:dyDescent="0.25">
      <c r="AA124" s="81"/>
      <c r="AB124" s="81"/>
      <c r="AC124" s="80"/>
      <c r="AD124" s="80"/>
      <c r="AE124" s="81"/>
      <c r="AF124" s="82"/>
      <c r="AG124" s="80"/>
      <c r="AH124" s="119"/>
      <c r="AI124" s="119"/>
    </row>
    <row r="125" spans="27:35" x14ac:dyDescent="0.25">
      <c r="AA125" s="81"/>
      <c r="AB125" s="81"/>
      <c r="AC125" s="80"/>
      <c r="AD125" s="80"/>
      <c r="AE125" s="81"/>
      <c r="AF125" s="82"/>
      <c r="AG125" s="80"/>
      <c r="AH125" s="119"/>
      <c r="AI125" s="119"/>
    </row>
    <row r="126" spans="27:35" x14ac:dyDescent="0.25">
      <c r="AA126" s="81"/>
      <c r="AB126" s="81"/>
      <c r="AC126" s="80"/>
      <c r="AD126" s="80"/>
      <c r="AE126" s="81"/>
      <c r="AF126" s="82"/>
      <c r="AG126" s="80"/>
      <c r="AH126" s="119"/>
      <c r="AI126" s="119"/>
    </row>
    <row r="127" spans="27:35" x14ac:dyDescent="0.25">
      <c r="AA127" s="81"/>
      <c r="AB127" s="81"/>
      <c r="AC127" s="80"/>
      <c r="AD127" s="80"/>
      <c r="AE127" s="81"/>
      <c r="AF127" s="82"/>
      <c r="AG127" s="80"/>
      <c r="AH127" s="119"/>
      <c r="AI127" s="119"/>
    </row>
    <row r="128" spans="27:35" x14ac:dyDescent="0.25">
      <c r="AA128" s="81"/>
      <c r="AB128" s="81"/>
      <c r="AC128" s="80"/>
      <c r="AD128" s="80"/>
      <c r="AE128" s="81"/>
      <c r="AF128" s="82"/>
      <c r="AG128" s="80"/>
      <c r="AH128" s="119"/>
      <c r="AI128" s="119"/>
    </row>
    <row r="129" spans="27:35" x14ac:dyDescent="0.25">
      <c r="AA129" s="81"/>
      <c r="AB129" s="81"/>
      <c r="AC129" s="80"/>
      <c r="AD129" s="80"/>
      <c r="AE129" s="81"/>
      <c r="AF129" s="82"/>
      <c r="AG129" s="80"/>
      <c r="AH129" s="119"/>
      <c r="AI129" s="119"/>
    </row>
    <row r="130" spans="27:35" x14ac:dyDescent="0.25">
      <c r="AA130" s="81"/>
      <c r="AB130" s="81"/>
      <c r="AC130" s="80"/>
      <c r="AD130" s="80"/>
      <c r="AE130" s="81"/>
      <c r="AF130" s="82"/>
      <c r="AG130" s="80"/>
      <c r="AH130" s="119"/>
      <c r="AI130" s="119"/>
    </row>
    <row r="131" spans="27:35" x14ac:dyDescent="0.25">
      <c r="AA131" s="81"/>
      <c r="AB131" s="81"/>
      <c r="AC131" s="80"/>
      <c r="AD131" s="80"/>
      <c r="AE131" s="81"/>
      <c r="AF131" s="82"/>
      <c r="AG131" s="80"/>
      <c r="AH131" s="119"/>
      <c r="AI131" s="119"/>
    </row>
    <row r="132" spans="27:35" x14ac:dyDescent="0.25">
      <c r="AA132" s="81"/>
      <c r="AB132" s="81"/>
      <c r="AC132" s="80"/>
      <c r="AD132" s="80"/>
      <c r="AE132" s="81"/>
      <c r="AF132" s="82"/>
      <c r="AG132" s="80"/>
      <c r="AH132" s="119"/>
      <c r="AI132" s="119"/>
    </row>
    <row r="133" spans="27:35" x14ac:dyDescent="0.25">
      <c r="AA133" s="81"/>
      <c r="AB133" s="81"/>
      <c r="AC133" s="80"/>
      <c r="AD133" s="80"/>
      <c r="AE133" s="81"/>
      <c r="AF133" s="82"/>
      <c r="AG133" s="80"/>
      <c r="AH133" s="119"/>
      <c r="AI133" s="119"/>
    </row>
    <row r="134" spans="27:35" x14ac:dyDescent="0.25">
      <c r="AA134" s="81"/>
      <c r="AB134" s="81"/>
      <c r="AC134" s="80"/>
      <c r="AD134" s="80"/>
      <c r="AE134" s="81"/>
      <c r="AF134" s="82"/>
      <c r="AG134" s="80"/>
      <c r="AH134" s="119"/>
      <c r="AI134" s="119"/>
    </row>
    <row r="135" spans="27:35" x14ac:dyDescent="0.25">
      <c r="AA135" s="81"/>
      <c r="AB135" s="81"/>
      <c r="AC135" s="80"/>
      <c r="AD135" s="80"/>
      <c r="AE135" s="81"/>
      <c r="AF135" s="82"/>
      <c r="AG135" s="80"/>
      <c r="AH135" s="119"/>
      <c r="AI135" s="119"/>
    </row>
    <row r="136" spans="27:35" x14ac:dyDescent="0.25">
      <c r="AA136" s="81"/>
      <c r="AB136" s="81"/>
      <c r="AC136" s="80"/>
      <c r="AD136" s="80"/>
      <c r="AE136" s="81"/>
      <c r="AF136" s="82"/>
      <c r="AG136" s="80"/>
      <c r="AH136" s="119"/>
      <c r="AI136" s="119"/>
    </row>
    <row r="137" spans="27:35" x14ac:dyDescent="0.25">
      <c r="AA137" s="81"/>
      <c r="AB137" s="81"/>
      <c r="AC137" s="80"/>
      <c r="AD137" s="80"/>
      <c r="AE137" s="81"/>
      <c r="AF137" s="82"/>
      <c r="AG137" s="80"/>
      <c r="AH137" s="119"/>
      <c r="AI137" s="119"/>
    </row>
    <row r="138" spans="27:35" x14ac:dyDescent="0.25">
      <c r="AA138" s="81"/>
      <c r="AB138" s="81"/>
      <c r="AC138" s="80"/>
      <c r="AD138" s="80"/>
      <c r="AE138" s="81"/>
      <c r="AF138" s="82"/>
      <c r="AG138" s="80"/>
      <c r="AH138" s="119"/>
      <c r="AI138" s="119"/>
    </row>
    <row r="139" spans="27:35" x14ac:dyDescent="0.25">
      <c r="AA139" s="81"/>
      <c r="AB139" s="81"/>
      <c r="AC139" s="80"/>
      <c r="AD139" s="80"/>
      <c r="AE139" s="81"/>
      <c r="AF139" s="82"/>
      <c r="AG139" s="80"/>
      <c r="AH139" s="119"/>
      <c r="AI139" s="119"/>
    </row>
    <row r="140" spans="27:35" x14ac:dyDescent="0.25">
      <c r="AA140" s="81"/>
      <c r="AB140" s="81"/>
      <c r="AC140" s="80"/>
      <c r="AD140" s="80"/>
      <c r="AE140" s="81"/>
      <c r="AF140" s="82"/>
      <c r="AG140" s="80"/>
      <c r="AH140" s="119"/>
      <c r="AI140" s="119"/>
    </row>
    <row r="141" spans="27:35" x14ac:dyDescent="0.25">
      <c r="AA141" s="81"/>
      <c r="AB141" s="81"/>
      <c r="AC141" s="80"/>
      <c r="AD141" s="80"/>
      <c r="AE141" s="81"/>
      <c r="AF141" s="82"/>
      <c r="AG141" s="80"/>
      <c r="AH141" s="119"/>
      <c r="AI141" s="119"/>
    </row>
    <row r="142" spans="27:35" x14ac:dyDescent="0.25">
      <c r="AA142" s="81"/>
      <c r="AB142" s="81"/>
      <c r="AC142" s="80"/>
      <c r="AD142" s="80"/>
      <c r="AE142" s="81"/>
      <c r="AF142" s="82"/>
      <c r="AG142" s="80"/>
      <c r="AH142" s="119"/>
      <c r="AI142" s="119"/>
    </row>
    <row r="143" spans="27:35" x14ac:dyDescent="0.25">
      <c r="AA143" s="81"/>
      <c r="AB143" s="81"/>
      <c r="AC143" s="80"/>
      <c r="AD143" s="80"/>
      <c r="AE143" s="81"/>
      <c r="AF143" s="82"/>
      <c r="AG143" s="80"/>
      <c r="AH143" s="119"/>
      <c r="AI143" s="119"/>
    </row>
    <row r="144" spans="27:35" x14ac:dyDescent="0.25">
      <c r="AA144" s="81"/>
      <c r="AB144" s="81"/>
      <c r="AC144" s="80"/>
      <c r="AD144" s="80"/>
      <c r="AE144" s="81"/>
      <c r="AF144" s="82"/>
      <c r="AG144" s="80"/>
      <c r="AH144" s="119"/>
      <c r="AI144" s="119"/>
    </row>
    <row r="145" spans="27:35" x14ac:dyDescent="0.25">
      <c r="AA145" s="81"/>
      <c r="AB145" s="81"/>
      <c r="AC145" s="80"/>
      <c r="AD145" s="80"/>
      <c r="AE145" s="81"/>
      <c r="AF145" s="82"/>
      <c r="AG145" s="80"/>
      <c r="AH145" s="119"/>
      <c r="AI145" s="119"/>
    </row>
    <row r="146" spans="27:35" x14ac:dyDescent="0.25">
      <c r="AA146" s="81"/>
      <c r="AB146" s="81"/>
      <c r="AC146" s="80"/>
      <c r="AD146" s="80"/>
      <c r="AE146" s="81"/>
      <c r="AF146" s="82"/>
      <c r="AG146" s="80"/>
      <c r="AH146" s="119"/>
      <c r="AI146" s="119"/>
    </row>
    <row r="147" spans="27:35" x14ac:dyDescent="0.25">
      <c r="AA147" s="81"/>
      <c r="AB147" s="81"/>
      <c r="AC147" s="80"/>
      <c r="AD147" s="80"/>
      <c r="AE147" s="81"/>
      <c r="AF147" s="82"/>
      <c r="AG147" s="80"/>
      <c r="AH147" s="119"/>
      <c r="AI147" s="119"/>
    </row>
    <row r="148" spans="27:35" x14ac:dyDescent="0.25">
      <c r="AA148" s="81"/>
      <c r="AB148" s="81"/>
      <c r="AC148" s="80"/>
      <c r="AD148" s="80"/>
      <c r="AE148" s="81"/>
      <c r="AF148" s="82"/>
      <c r="AG148" s="80"/>
      <c r="AH148" s="119"/>
      <c r="AI148" s="119"/>
    </row>
    <row r="149" spans="27:35" x14ac:dyDescent="0.25">
      <c r="AA149" s="81"/>
      <c r="AB149" s="81"/>
      <c r="AC149" s="80"/>
      <c r="AD149" s="80"/>
      <c r="AE149" s="81"/>
      <c r="AF149" s="82"/>
      <c r="AG149" s="80"/>
      <c r="AH149" s="119"/>
      <c r="AI149" s="119"/>
    </row>
    <row r="150" spans="27:35" x14ac:dyDescent="0.25">
      <c r="AA150" s="81"/>
      <c r="AB150" s="81"/>
      <c r="AC150" s="80"/>
      <c r="AD150" s="80"/>
      <c r="AE150" s="81"/>
      <c r="AF150" s="82"/>
      <c r="AG150" s="80"/>
      <c r="AH150" s="119"/>
      <c r="AI150" s="119"/>
    </row>
    <row r="151" spans="27:35" x14ac:dyDescent="0.25">
      <c r="AA151" s="81"/>
      <c r="AB151" s="81"/>
      <c r="AC151" s="80"/>
      <c r="AD151" s="80"/>
      <c r="AE151" s="81"/>
      <c r="AF151" s="82"/>
      <c r="AG151" s="80"/>
      <c r="AH151" s="119"/>
      <c r="AI151" s="119"/>
    </row>
    <row r="152" spans="27:35" x14ac:dyDescent="0.25">
      <c r="AA152" s="81"/>
      <c r="AB152" s="81"/>
      <c r="AC152" s="80"/>
      <c r="AD152" s="80"/>
      <c r="AE152" s="81"/>
      <c r="AF152" s="82"/>
      <c r="AG152" s="80"/>
      <c r="AH152" s="119"/>
      <c r="AI152" s="119"/>
    </row>
    <row r="153" spans="27:35" x14ac:dyDescent="0.25">
      <c r="AA153" s="81"/>
      <c r="AB153" s="81"/>
      <c r="AC153" s="80"/>
      <c r="AD153" s="80"/>
      <c r="AE153" s="81"/>
      <c r="AF153" s="82"/>
      <c r="AG153" s="80"/>
      <c r="AH153" s="119"/>
      <c r="AI153" s="119"/>
    </row>
    <row r="154" spans="27:35" x14ac:dyDescent="0.25">
      <c r="AA154" s="81"/>
      <c r="AB154" s="81"/>
      <c r="AC154" s="80"/>
      <c r="AD154" s="80"/>
      <c r="AE154" s="81"/>
      <c r="AF154" s="82"/>
      <c r="AG154" s="80"/>
      <c r="AH154" s="119"/>
      <c r="AI154" s="119"/>
    </row>
    <row r="155" spans="27:35" x14ac:dyDescent="0.25">
      <c r="AA155" s="81"/>
      <c r="AB155" s="81"/>
      <c r="AC155" s="80"/>
      <c r="AD155" s="80"/>
      <c r="AE155" s="81"/>
      <c r="AF155" s="82"/>
      <c r="AG155" s="80"/>
      <c r="AH155" s="119"/>
      <c r="AI155" s="119"/>
    </row>
    <row r="156" spans="27:35" x14ac:dyDescent="0.25">
      <c r="AA156" s="81"/>
      <c r="AB156" s="81"/>
      <c r="AC156" s="80"/>
      <c r="AD156" s="80"/>
      <c r="AE156" s="81"/>
      <c r="AF156" s="82"/>
      <c r="AG156" s="80"/>
      <c r="AH156" s="119"/>
      <c r="AI156" s="119"/>
    </row>
    <row r="157" spans="27:35" x14ac:dyDescent="0.25">
      <c r="AA157" s="81"/>
      <c r="AB157" s="81"/>
      <c r="AC157" s="80"/>
      <c r="AD157" s="80"/>
      <c r="AE157" s="81"/>
      <c r="AF157" s="82"/>
      <c r="AG157" s="80"/>
      <c r="AH157" s="119"/>
      <c r="AI157" s="119"/>
    </row>
    <row r="158" spans="27:35" x14ac:dyDescent="0.25">
      <c r="AA158" s="81"/>
      <c r="AB158" s="81"/>
      <c r="AC158" s="80"/>
      <c r="AD158" s="80"/>
      <c r="AE158" s="81"/>
      <c r="AF158" s="82"/>
      <c r="AG158" s="80"/>
      <c r="AH158" s="119"/>
      <c r="AI158" s="119"/>
    </row>
    <row r="159" spans="27:35" x14ac:dyDescent="0.25">
      <c r="AA159" s="81"/>
      <c r="AB159" s="81"/>
      <c r="AC159" s="80"/>
      <c r="AD159" s="80"/>
      <c r="AE159" s="81"/>
      <c r="AF159" s="82"/>
      <c r="AG159" s="80"/>
      <c r="AH159" s="119"/>
      <c r="AI159" s="119"/>
    </row>
    <row r="160" spans="27:35" x14ac:dyDescent="0.25">
      <c r="AA160" s="81"/>
      <c r="AB160" s="81"/>
      <c r="AC160" s="80"/>
      <c r="AD160" s="80"/>
      <c r="AE160" s="81"/>
      <c r="AF160" s="82"/>
      <c r="AG160" s="80"/>
      <c r="AH160" s="119"/>
      <c r="AI160" s="119"/>
    </row>
    <row r="161" spans="27:35" x14ac:dyDescent="0.25">
      <c r="AA161" s="81"/>
      <c r="AB161" s="81"/>
      <c r="AC161" s="80"/>
      <c r="AD161" s="80"/>
      <c r="AE161" s="81"/>
      <c r="AF161" s="82"/>
      <c r="AG161" s="80"/>
      <c r="AH161" s="119"/>
      <c r="AI161" s="119"/>
    </row>
    <row r="162" spans="27:35" x14ac:dyDescent="0.25">
      <c r="AA162" s="81"/>
      <c r="AB162" s="81"/>
      <c r="AC162" s="80"/>
      <c r="AD162" s="80"/>
      <c r="AE162" s="81"/>
      <c r="AF162" s="82"/>
      <c r="AG162" s="80"/>
      <c r="AH162" s="119"/>
      <c r="AI162" s="119"/>
    </row>
    <row r="163" spans="27:35" x14ac:dyDescent="0.25">
      <c r="AA163" s="81"/>
      <c r="AB163" s="81"/>
      <c r="AC163" s="80"/>
      <c r="AD163" s="80"/>
      <c r="AE163" s="81"/>
      <c r="AF163" s="82"/>
      <c r="AG163" s="80"/>
      <c r="AH163" s="119"/>
      <c r="AI163" s="119"/>
    </row>
    <row r="164" spans="27:35" x14ac:dyDescent="0.25">
      <c r="AA164" s="81"/>
      <c r="AB164" s="81"/>
      <c r="AC164" s="80"/>
      <c r="AD164" s="80"/>
      <c r="AE164" s="81"/>
      <c r="AF164" s="82"/>
      <c r="AG164" s="80"/>
      <c r="AH164" s="119"/>
      <c r="AI164" s="119"/>
    </row>
    <row r="165" spans="27:35" x14ac:dyDescent="0.25">
      <c r="AA165" s="81"/>
      <c r="AB165" s="81"/>
      <c r="AC165" s="80"/>
      <c r="AD165" s="80"/>
      <c r="AE165" s="81"/>
      <c r="AF165" s="82"/>
      <c r="AG165" s="80"/>
      <c r="AH165" s="119"/>
      <c r="AI165" s="119"/>
    </row>
    <row r="166" spans="27:35" x14ac:dyDescent="0.25">
      <c r="AA166" s="81"/>
      <c r="AB166" s="81"/>
      <c r="AC166" s="80"/>
      <c r="AD166" s="80"/>
      <c r="AE166" s="81"/>
      <c r="AF166" s="82"/>
      <c r="AG166" s="80"/>
      <c r="AH166" s="119"/>
      <c r="AI166" s="119"/>
    </row>
    <row r="167" spans="27:35" x14ac:dyDescent="0.25">
      <c r="AA167" s="81"/>
      <c r="AB167" s="81"/>
      <c r="AC167" s="80"/>
      <c r="AD167" s="80"/>
      <c r="AE167" s="81"/>
      <c r="AF167" s="82"/>
      <c r="AG167" s="80"/>
      <c r="AH167" s="119"/>
      <c r="AI167" s="119"/>
    </row>
    <row r="168" spans="27:35" x14ac:dyDescent="0.25">
      <c r="AA168" s="81"/>
      <c r="AB168" s="81"/>
      <c r="AC168" s="80"/>
      <c r="AD168" s="80"/>
      <c r="AE168" s="81"/>
      <c r="AF168" s="82"/>
      <c r="AG168" s="80"/>
      <c r="AH168" s="119"/>
      <c r="AI168" s="119"/>
    </row>
    <row r="169" spans="27:35" x14ac:dyDescent="0.25">
      <c r="AA169" s="81"/>
      <c r="AB169" s="81"/>
      <c r="AC169" s="80"/>
      <c r="AD169" s="80"/>
      <c r="AE169" s="81"/>
      <c r="AF169" s="82"/>
      <c r="AG169" s="80"/>
      <c r="AH169" s="119"/>
      <c r="AI169" s="119"/>
    </row>
    <row r="170" spans="27:35" x14ac:dyDescent="0.25">
      <c r="AA170" s="81"/>
      <c r="AB170" s="81"/>
      <c r="AC170" s="80"/>
      <c r="AD170" s="80"/>
      <c r="AE170" s="81"/>
      <c r="AF170" s="82"/>
      <c r="AG170" s="80"/>
      <c r="AH170" s="119"/>
      <c r="AI170" s="119"/>
    </row>
    <row r="171" spans="27:35" x14ac:dyDescent="0.25">
      <c r="AA171" s="81"/>
      <c r="AB171" s="81"/>
      <c r="AC171" s="80"/>
      <c r="AD171" s="80"/>
      <c r="AE171" s="81"/>
      <c r="AF171" s="82"/>
      <c r="AG171" s="80"/>
      <c r="AH171" s="119"/>
      <c r="AI171" s="119"/>
    </row>
    <row r="172" spans="27:35" x14ac:dyDescent="0.25">
      <c r="AA172" s="81"/>
      <c r="AB172" s="81"/>
      <c r="AC172" s="80"/>
      <c r="AD172" s="80"/>
      <c r="AE172" s="81"/>
      <c r="AF172" s="82"/>
      <c r="AG172" s="80"/>
      <c r="AH172" s="119"/>
      <c r="AI172" s="119"/>
    </row>
    <row r="173" spans="27:35" x14ac:dyDescent="0.25">
      <c r="AA173" s="81"/>
      <c r="AB173" s="81"/>
      <c r="AC173" s="80"/>
      <c r="AD173" s="80"/>
      <c r="AE173" s="81"/>
      <c r="AF173" s="82"/>
      <c r="AG173" s="80"/>
      <c r="AH173" s="119"/>
      <c r="AI173" s="119"/>
    </row>
    <row r="174" spans="27:35" x14ac:dyDescent="0.25">
      <c r="AA174" s="81"/>
      <c r="AB174" s="81"/>
      <c r="AC174" s="80"/>
      <c r="AD174" s="80"/>
      <c r="AE174" s="81"/>
      <c r="AF174" s="82"/>
      <c r="AG174" s="80"/>
      <c r="AH174" s="119"/>
      <c r="AI174" s="119"/>
    </row>
    <row r="175" spans="27:35" x14ac:dyDescent="0.25">
      <c r="AA175" s="81"/>
      <c r="AB175" s="81"/>
      <c r="AC175" s="80"/>
      <c r="AD175" s="80"/>
      <c r="AE175" s="81"/>
      <c r="AF175" s="82"/>
      <c r="AG175" s="80"/>
      <c r="AH175" s="119"/>
      <c r="AI175" s="119"/>
    </row>
    <row r="176" spans="27:35" x14ac:dyDescent="0.25">
      <c r="AA176" s="81"/>
      <c r="AB176" s="81"/>
      <c r="AC176" s="80"/>
      <c r="AD176" s="80"/>
      <c r="AE176" s="81"/>
      <c r="AF176" s="82"/>
      <c r="AG176" s="80"/>
      <c r="AH176" s="119"/>
      <c r="AI176" s="119"/>
    </row>
    <row r="177" spans="27:35" x14ac:dyDescent="0.25">
      <c r="AA177" s="81"/>
      <c r="AB177" s="81"/>
      <c r="AC177" s="80"/>
      <c r="AD177" s="80"/>
      <c r="AE177" s="81"/>
      <c r="AF177" s="82"/>
      <c r="AG177" s="80"/>
      <c r="AH177" s="119"/>
      <c r="AI177" s="119"/>
    </row>
    <row r="178" spans="27:35" x14ac:dyDescent="0.25">
      <c r="AA178" s="81"/>
      <c r="AB178" s="81"/>
      <c r="AC178" s="80"/>
      <c r="AD178" s="80"/>
      <c r="AE178" s="81"/>
      <c r="AF178" s="82"/>
      <c r="AG178" s="80"/>
      <c r="AH178" s="119"/>
      <c r="AI178" s="119"/>
    </row>
    <row r="179" spans="27:35" x14ac:dyDescent="0.25">
      <c r="AA179" s="81"/>
      <c r="AB179" s="81"/>
      <c r="AC179" s="80"/>
      <c r="AD179" s="80"/>
      <c r="AE179" s="81"/>
      <c r="AF179" s="82"/>
      <c r="AG179" s="80"/>
      <c r="AH179" s="119"/>
      <c r="AI179" s="119"/>
    </row>
    <row r="180" spans="27:35" x14ac:dyDescent="0.25">
      <c r="AA180" s="81"/>
      <c r="AB180" s="81"/>
      <c r="AC180" s="80"/>
      <c r="AD180" s="80"/>
      <c r="AE180" s="81"/>
      <c r="AF180" s="82"/>
      <c r="AG180" s="80"/>
      <c r="AH180" s="119"/>
      <c r="AI180" s="119"/>
    </row>
    <row r="181" spans="27:35" x14ac:dyDescent="0.25">
      <c r="AA181" s="81"/>
      <c r="AB181" s="81"/>
      <c r="AC181" s="80"/>
      <c r="AD181" s="80"/>
      <c r="AE181" s="81"/>
      <c r="AF181" s="82"/>
      <c r="AG181" s="80"/>
      <c r="AH181" s="119"/>
      <c r="AI181" s="119"/>
    </row>
    <row r="182" spans="27:35" x14ac:dyDescent="0.25">
      <c r="AA182" s="81"/>
      <c r="AB182" s="81"/>
      <c r="AC182" s="80"/>
      <c r="AD182" s="80"/>
      <c r="AE182" s="81"/>
      <c r="AF182" s="82"/>
      <c r="AG182" s="80"/>
      <c r="AH182" s="119"/>
      <c r="AI182" s="119"/>
    </row>
    <row r="183" spans="27:35" x14ac:dyDescent="0.25">
      <c r="AA183" s="81"/>
      <c r="AB183" s="81"/>
      <c r="AC183" s="80"/>
      <c r="AD183" s="80"/>
      <c r="AE183" s="81"/>
      <c r="AF183" s="82"/>
      <c r="AG183" s="80"/>
      <c r="AH183" s="119"/>
      <c r="AI183" s="119"/>
    </row>
    <row r="184" spans="27:35" x14ac:dyDescent="0.25">
      <c r="AA184" s="81"/>
      <c r="AB184" s="81"/>
      <c r="AC184" s="80"/>
      <c r="AD184" s="80"/>
      <c r="AE184" s="81"/>
      <c r="AF184" s="82"/>
      <c r="AG184" s="80"/>
      <c r="AH184" s="119"/>
      <c r="AI184" s="119"/>
    </row>
    <row r="185" spans="27:35" x14ac:dyDescent="0.25">
      <c r="AA185" s="81"/>
      <c r="AB185" s="81"/>
      <c r="AC185" s="80"/>
      <c r="AD185" s="80"/>
      <c r="AE185" s="81"/>
      <c r="AF185" s="82"/>
      <c r="AG185" s="80"/>
      <c r="AH185" s="119"/>
      <c r="AI185" s="119"/>
    </row>
    <row r="186" spans="27:35" x14ac:dyDescent="0.25">
      <c r="AA186" s="81"/>
      <c r="AB186" s="81"/>
      <c r="AC186" s="80"/>
      <c r="AD186" s="80"/>
      <c r="AE186" s="81"/>
      <c r="AF186" s="82"/>
      <c r="AG186" s="80"/>
      <c r="AH186" s="119"/>
      <c r="AI186" s="119"/>
    </row>
    <row r="187" spans="27:35" x14ac:dyDescent="0.25">
      <c r="AA187" s="81"/>
      <c r="AB187" s="81"/>
      <c r="AC187" s="80"/>
      <c r="AD187" s="80"/>
      <c r="AE187" s="81"/>
      <c r="AF187" s="82"/>
      <c r="AG187" s="80"/>
      <c r="AH187" s="119"/>
      <c r="AI187" s="119"/>
    </row>
    <row r="188" spans="27:35" x14ac:dyDescent="0.25">
      <c r="AA188" s="81"/>
      <c r="AB188" s="81"/>
      <c r="AC188" s="80"/>
      <c r="AD188" s="80"/>
      <c r="AE188" s="81"/>
      <c r="AF188" s="82"/>
      <c r="AG188" s="80"/>
      <c r="AH188" s="119"/>
      <c r="AI188" s="119"/>
    </row>
    <row r="189" spans="27:35" x14ac:dyDescent="0.25">
      <c r="AA189" s="81"/>
      <c r="AB189" s="81"/>
      <c r="AC189" s="80"/>
      <c r="AD189" s="80"/>
      <c r="AE189" s="81"/>
      <c r="AF189" s="82"/>
      <c r="AG189" s="80"/>
      <c r="AH189" s="119"/>
      <c r="AI189" s="119"/>
    </row>
    <row r="190" spans="27:35" x14ac:dyDescent="0.25">
      <c r="AA190" s="81"/>
      <c r="AB190" s="81"/>
      <c r="AC190" s="80"/>
      <c r="AD190" s="80"/>
      <c r="AE190" s="81"/>
      <c r="AF190" s="82"/>
      <c r="AG190" s="80"/>
      <c r="AH190" s="119"/>
      <c r="AI190" s="119"/>
    </row>
    <row r="191" spans="27:35" x14ac:dyDescent="0.25">
      <c r="AA191" s="81"/>
      <c r="AB191" s="81"/>
      <c r="AC191" s="80"/>
      <c r="AD191" s="80"/>
      <c r="AE191" s="81"/>
      <c r="AF191" s="82"/>
      <c r="AG191" s="80"/>
      <c r="AH191" s="119"/>
      <c r="AI191" s="119"/>
    </row>
    <row r="192" spans="27:35" x14ac:dyDescent="0.25">
      <c r="AA192" s="81"/>
      <c r="AB192" s="81"/>
      <c r="AC192" s="80"/>
      <c r="AD192" s="80"/>
      <c r="AE192" s="81"/>
      <c r="AF192" s="82"/>
      <c r="AG192" s="80"/>
      <c r="AH192" s="119"/>
      <c r="AI192" s="119"/>
    </row>
    <row r="193" spans="27:35" x14ac:dyDescent="0.25">
      <c r="AA193" s="81"/>
      <c r="AB193" s="81"/>
      <c r="AC193" s="80"/>
      <c r="AD193" s="80"/>
      <c r="AE193" s="81"/>
      <c r="AF193" s="82"/>
      <c r="AG193" s="80"/>
      <c r="AH193" s="119"/>
      <c r="AI193" s="119"/>
    </row>
    <row r="194" spans="27:35" x14ac:dyDescent="0.25">
      <c r="AA194" s="81"/>
      <c r="AB194" s="81"/>
      <c r="AC194" s="80"/>
      <c r="AD194" s="80"/>
      <c r="AE194" s="81"/>
      <c r="AF194" s="82"/>
      <c r="AG194" s="80"/>
      <c r="AH194" s="119"/>
      <c r="AI194" s="119"/>
    </row>
    <row r="195" spans="27:35" x14ac:dyDescent="0.25">
      <c r="AA195" s="81"/>
      <c r="AB195" s="81"/>
      <c r="AC195" s="80"/>
      <c r="AD195" s="80"/>
      <c r="AE195" s="81"/>
      <c r="AF195" s="82"/>
      <c r="AG195" s="80"/>
      <c r="AH195" s="119"/>
      <c r="AI195" s="119"/>
    </row>
    <row r="196" spans="27:35" x14ac:dyDescent="0.25">
      <c r="AA196" s="81"/>
      <c r="AB196" s="81"/>
      <c r="AC196" s="80"/>
      <c r="AD196" s="80"/>
      <c r="AE196" s="81"/>
      <c r="AF196" s="82"/>
      <c r="AG196" s="80"/>
      <c r="AH196" s="119"/>
      <c r="AI196" s="119"/>
    </row>
    <row r="197" spans="27:35" x14ac:dyDescent="0.25">
      <c r="AA197" s="81"/>
      <c r="AB197" s="81"/>
      <c r="AC197" s="80"/>
      <c r="AD197" s="80"/>
      <c r="AE197" s="81"/>
      <c r="AF197" s="82"/>
      <c r="AG197" s="80"/>
      <c r="AH197" s="119"/>
      <c r="AI197" s="119"/>
    </row>
    <row r="198" spans="27:35" x14ac:dyDescent="0.25">
      <c r="AA198" s="81"/>
      <c r="AB198" s="81"/>
      <c r="AC198" s="80"/>
      <c r="AD198" s="80"/>
      <c r="AE198" s="81"/>
      <c r="AF198" s="82"/>
      <c r="AG198" s="80"/>
      <c r="AH198" s="119"/>
      <c r="AI198" s="119"/>
    </row>
    <row r="199" spans="27:35" x14ac:dyDescent="0.25">
      <c r="AA199" s="81"/>
      <c r="AB199" s="81"/>
      <c r="AC199" s="80"/>
      <c r="AD199" s="80"/>
      <c r="AE199" s="81"/>
      <c r="AF199" s="82"/>
      <c r="AG199" s="80"/>
      <c r="AH199" s="119"/>
      <c r="AI199" s="119"/>
    </row>
    <row r="200" spans="27:35" x14ac:dyDescent="0.25">
      <c r="AA200" s="81"/>
      <c r="AB200" s="81"/>
      <c r="AC200" s="80"/>
      <c r="AD200" s="80"/>
      <c r="AE200" s="81"/>
      <c r="AF200" s="82"/>
      <c r="AG200" s="80"/>
      <c r="AH200" s="119"/>
      <c r="AI200" s="119"/>
    </row>
    <row r="201" spans="27:35" x14ac:dyDescent="0.25">
      <c r="AA201" s="81"/>
      <c r="AB201" s="81"/>
      <c r="AC201" s="80"/>
      <c r="AD201" s="80"/>
      <c r="AE201" s="81"/>
      <c r="AF201" s="82"/>
      <c r="AG201" s="80"/>
      <c r="AH201" s="119"/>
      <c r="AI201" s="119"/>
    </row>
    <row r="202" spans="27:35" x14ac:dyDescent="0.25">
      <c r="AA202" s="81"/>
      <c r="AB202" s="81"/>
      <c r="AC202" s="80"/>
      <c r="AD202" s="80"/>
      <c r="AE202" s="81"/>
      <c r="AF202" s="82"/>
      <c r="AG202" s="80"/>
      <c r="AH202" s="119"/>
      <c r="AI202" s="119"/>
    </row>
    <row r="203" spans="27:35" x14ac:dyDescent="0.25">
      <c r="AA203" s="81"/>
      <c r="AB203" s="81"/>
      <c r="AC203" s="80"/>
      <c r="AD203" s="80"/>
      <c r="AE203" s="81"/>
      <c r="AF203" s="82"/>
      <c r="AG203" s="80"/>
      <c r="AH203" s="119"/>
      <c r="AI203" s="119"/>
    </row>
    <row r="204" spans="27:35" x14ac:dyDescent="0.25">
      <c r="AA204" s="81"/>
      <c r="AB204" s="81"/>
      <c r="AC204" s="80"/>
      <c r="AD204" s="80"/>
      <c r="AE204" s="81"/>
      <c r="AF204" s="82"/>
      <c r="AG204" s="80"/>
      <c r="AH204" s="119"/>
      <c r="AI204" s="119"/>
    </row>
    <row r="205" spans="27:35" x14ac:dyDescent="0.25">
      <c r="AA205" s="81"/>
      <c r="AB205" s="81"/>
      <c r="AC205" s="80"/>
      <c r="AD205" s="80"/>
      <c r="AE205" s="81"/>
      <c r="AF205" s="82"/>
      <c r="AG205" s="80"/>
      <c r="AH205" s="119"/>
      <c r="AI205" s="119"/>
    </row>
    <row r="206" spans="27:35" x14ac:dyDescent="0.25">
      <c r="AA206" s="81"/>
      <c r="AB206" s="81"/>
      <c r="AC206" s="80"/>
      <c r="AD206" s="80"/>
      <c r="AE206" s="81"/>
      <c r="AF206" s="82"/>
      <c r="AG206" s="80"/>
      <c r="AH206" s="119"/>
      <c r="AI206" s="119"/>
    </row>
    <row r="207" spans="27:35" x14ac:dyDescent="0.25">
      <c r="AA207" s="81"/>
      <c r="AB207" s="81"/>
      <c r="AC207" s="80"/>
      <c r="AD207" s="80"/>
      <c r="AE207" s="81"/>
      <c r="AF207" s="82"/>
      <c r="AG207" s="80"/>
      <c r="AH207" s="119"/>
      <c r="AI207" s="119"/>
    </row>
    <row r="208" spans="27:35" x14ac:dyDescent="0.25">
      <c r="AA208" s="81"/>
      <c r="AB208" s="81"/>
      <c r="AC208" s="80"/>
      <c r="AD208" s="80"/>
      <c r="AE208" s="81"/>
      <c r="AF208" s="82"/>
      <c r="AG208" s="80"/>
      <c r="AH208" s="119"/>
      <c r="AI208" s="119"/>
    </row>
    <row r="209" spans="27:35" x14ac:dyDescent="0.25">
      <c r="AA209" s="81"/>
      <c r="AB209" s="81"/>
      <c r="AC209" s="80"/>
      <c r="AD209" s="80"/>
      <c r="AE209" s="81"/>
      <c r="AF209" s="82"/>
      <c r="AG209" s="80"/>
      <c r="AH209" s="119"/>
      <c r="AI209" s="119"/>
    </row>
    <row r="210" spans="27:35" x14ac:dyDescent="0.25">
      <c r="AA210" s="81"/>
      <c r="AB210" s="81"/>
      <c r="AC210" s="80"/>
      <c r="AD210" s="80"/>
      <c r="AE210" s="81"/>
      <c r="AF210" s="82"/>
      <c r="AG210" s="80"/>
      <c r="AH210" s="119"/>
      <c r="AI210" s="119"/>
    </row>
    <row r="211" spans="27:35" x14ac:dyDescent="0.25">
      <c r="AA211" s="81"/>
      <c r="AB211" s="81"/>
      <c r="AC211" s="80"/>
      <c r="AD211" s="80"/>
      <c r="AE211" s="81"/>
      <c r="AF211" s="82"/>
      <c r="AG211" s="80"/>
      <c r="AH211" s="119"/>
      <c r="AI211" s="119"/>
    </row>
    <row r="212" spans="27:35" x14ac:dyDescent="0.25">
      <c r="AA212" s="81"/>
      <c r="AB212" s="81"/>
      <c r="AC212" s="80"/>
      <c r="AD212" s="80"/>
      <c r="AE212" s="81"/>
      <c r="AF212" s="82"/>
      <c r="AG212" s="80"/>
      <c r="AH212" s="119"/>
      <c r="AI212" s="119"/>
    </row>
    <row r="213" spans="27:35" x14ac:dyDescent="0.25">
      <c r="AA213" s="81"/>
      <c r="AB213" s="81"/>
      <c r="AC213" s="80"/>
      <c r="AD213" s="80"/>
      <c r="AE213" s="81"/>
      <c r="AF213" s="82"/>
      <c r="AG213" s="80"/>
      <c r="AH213" s="119"/>
      <c r="AI213" s="119"/>
    </row>
    <row r="214" spans="27:35" x14ac:dyDescent="0.25">
      <c r="AA214" s="81"/>
      <c r="AB214" s="81"/>
      <c r="AC214" s="80"/>
      <c r="AD214" s="80"/>
      <c r="AE214" s="81"/>
      <c r="AF214" s="82"/>
      <c r="AG214" s="80"/>
      <c r="AH214" s="119"/>
      <c r="AI214" s="119"/>
    </row>
    <row r="215" spans="27:35" x14ac:dyDescent="0.25">
      <c r="AA215" s="81"/>
      <c r="AB215" s="81"/>
      <c r="AC215" s="80"/>
      <c r="AD215" s="80"/>
      <c r="AE215" s="81"/>
      <c r="AF215" s="82"/>
      <c r="AG215" s="80"/>
      <c r="AH215" s="119"/>
      <c r="AI215" s="119"/>
    </row>
    <row r="216" spans="27:35" x14ac:dyDescent="0.25">
      <c r="AA216" s="81"/>
      <c r="AB216" s="81"/>
      <c r="AC216" s="80"/>
      <c r="AD216" s="80"/>
      <c r="AE216" s="81"/>
      <c r="AF216" s="82"/>
      <c r="AG216" s="80"/>
      <c r="AH216" s="119"/>
      <c r="AI216" s="119"/>
    </row>
    <row r="217" spans="27:35" x14ac:dyDescent="0.25">
      <c r="AA217" s="81"/>
      <c r="AB217" s="81"/>
      <c r="AC217" s="80"/>
      <c r="AD217" s="80"/>
      <c r="AE217" s="81"/>
      <c r="AF217" s="82"/>
      <c r="AG217" s="80"/>
      <c r="AH217" s="119"/>
      <c r="AI217" s="119"/>
    </row>
    <row r="218" spans="27:35" x14ac:dyDescent="0.25">
      <c r="AA218" s="81"/>
      <c r="AB218" s="81"/>
      <c r="AC218" s="80"/>
      <c r="AD218" s="80"/>
      <c r="AE218" s="81"/>
      <c r="AF218" s="82"/>
      <c r="AG218" s="80"/>
      <c r="AH218" s="119"/>
      <c r="AI218" s="119"/>
    </row>
    <row r="219" spans="27:35" x14ac:dyDescent="0.25">
      <c r="AA219" s="81"/>
      <c r="AB219" s="81"/>
      <c r="AC219" s="80"/>
      <c r="AD219" s="80"/>
      <c r="AE219" s="81"/>
      <c r="AF219" s="82"/>
      <c r="AG219" s="80"/>
      <c r="AH219" s="119"/>
      <c r="AI219" s="119"/>
    </row>
    <row r="220" spans="27:35" x14ac:dyDescent="0.25">
      <c r="AA220" s="81"/>
      <c r="AB220" s="81"/>
      <c r="AC220" s="80"/>
      <c r="AD220" s="80"/>
      <c r="AE220" s="81"/>
      <c r="AF220" s="82"/>
      <c r="AG220" s="80"/>
      <c r="AH220" s="119"/>
      <c r="AI220" s="119"/>
    </row>
    <row r="221" spans="27:35" x14ac:dyDescent="0.25">
      <c r="AA221" s="81"/>
      <c r="AB221" s="81"/>
      <c r="AC221" s="80"/>
      <c r="AD221" s="80"/>
      <c r="AE221" s="81"/>
      <c r="AF221" s="82"/>
      <c r="AG221" s="80"/>
      <c r="AH221" s="119"/>
      <c r="AI221" s="119"/>
    </row>
    <row r="222" spans="27:35" x14ac:dyDescent="0.25">
      <c r="AA222" s="81"/>
      <c r="AB222" s="81"/>
      <c r="AC222" s="80"/>
      <c r="AD222" s="80"/>
      <c r="AE222" s="81"/>
      <c r="AF222" s="82"/>
      <c r="AG222" s="80"/>
      <c r="AH222" s="119"/>
      <c r="AI222" s="119"/>
    </row>
    <row r="223" spans="27:35" x14ac:dyDescent="0.25">
      <c r="AA223" s="81"/>
      <c r="AB223" s="81"/>
      <c r="AC223" s="80"/>
      <c r="AD223" s="80"/>
      <c r="AE223" s="81"/>
      <c r="AF223" s="82"/>
      <c r="AG223" s="80"/>
      <c r="AH223" s="119"/>
      <c r="AI223" s="119"/>
    </row>
    <row r="224" spans="27:35" x14ac:dyDescent="0.25">
      <c r="AA224" s="81"/>
      <c r="AB224" s="81"/>
      <c r="AC224" s="80"/>
      <c r="AD224" s="80"/>
      <c r="AE224" s="81"/>
      <c r="AF224" s="82"/>
      <c r="AG224" s="80"/>
      <c r="AH224" s="119"/>
      <c r="AI224" s="119"/>
    </row>
    <row r="225" spans="27:35" x14ac:dyDescent="0.25">
      <c r="AA225" s="81"/>
      <c r="AB225" s="81"/>
      <c r="AC225" s="80"/>
      <c r="AD225" s="80"/>
      <c r="AE225" s="81"/>
      <c r="AF225" s="82"/>
      <c r="AG225" s="80"/>
      <c r="AH225" s="119"/>
      <c r="AI225" s="119"/>
    </row>
    <row r="226" spans="27:35" x14ac:dyDescent="0.25">
      <c r="AA226" s="81"/>
      <c r="AB226" s="81"/>
      <c r="AC226" s="80"/>
      <c r="AD226" s="80"/>
      <c r="AE226" s="81"/>
      <c r="AF226" s="82"/>
      <c r="AG226" s="80"/>
      <c r="AH226" s="119"/>
      <c r="AI226" s="119"/>
    </row>
    <row r="227" spans="27:35" x14ac:dyDescent="0.25">
      <c r="AA227" s="81"/>
      <c r="AB227" s="81"/>
      <c r="AC227" s="80"/>
      <c r="AD227" s="80"/>
      <c r="AE227" s="81"/>
      <c r="AF227" s="82"/>
      <c r="AG227" s="80"/>
      <c r="AH227" s="119"/>
      <c r="AI227" s="119"/>
    </row>
    <row r="228" spans="27:35" x14ac:dyDescent="0.25">
      <c r="AA228" s="81"/>
      <c r="AB228" s="81"/>
      <c r="AC228" s="80"/>
      <c r="AD228" s="80"/>
      <c r="AE228" s="81"/>
      <c r="AF228" s="82"/>
      <c r="AG228" s="80"/>
      <c r="AH228" s="119"/>
      <c r="AI228" s="119"/>
    </row>
    <row r="229" spans="27:35" x14ac:dyDescent="0.25">
      <c r="AA229" s="81"/>
      <c r="AB229" s="81"/>
      <c r="AC229" s="80"/>
      <c r="AD229" s="80"/>
      <c r="AE229" s="81"/>
      <c r="AF229" s="82"/>
      <c r="AG229" s="80"/>
      <c r="AH229" s="119"/>
      <c r="AI229" s="119"/>
    </row>
    <row r="230" spans="27:35" x14ac:dyDescent="0.25">
      <c r="AA230" s="81"/>
      <c r="AB230" s="81"/>
      <c r="AC230" s="80"/>
      <c r="AD230" s="80"/>
      <c r="AE230" s="81"/>
      <c r="AF230" s="82"/>
      <c r="AG230" s="80"/>
      <c r="AH230" s="119"/>
      <c r="AI230" s="119"/>
    </row>
    <row r="231" spans="27:35" x14ac:dyDescent="0.25">
      <c r="AA231" s="81"/>
      <c r="AB231" s="81"/>
      <c r="AC231" s="80"/>
      <c r="AD231" s="80"/>
      <c r="AE231" s="81"/>
      <c r="AF231" s="82"/>
      <c r="AG231" s="80"/>
      <c r="AH231" s="119"/>
      <c r="AI231" s="119"/>
    </row>
    <row r="232" spans="27:35" x14ac:dyDescent="0.25">
      <c r="AA232" s="81"/>
      <c r="AB232" s="81"/>
      <c r="AC232" s="80"/>
      <c r="AD232" s="80"/>
      <c r="AE232" s="81"/>
      <c r="AF232" s="82"/>
      <c r="AG232" s="80"/>
      <c r="AH232" s="119"/>
      <c r="AI232" s="119"/>
    </row>
    <row r="233" spans="27:35" x14ac:dyDescent="0.25">
      <c r="AA233" s="81"/>
      <c r="AB233" s="81"/>
      <c r="AC233" s="80"/>
      <c r="AD233" s="80"/>
      <c r="AE233" s="81"/>
      <c r="AF233" s="82"/>
      <c r="AG233" s="80"/>
      <c r="AH233" s="119"/>
      <c r="AI233" s="119"/>
    </row>
    <row r="234" spans="27:35" x14ac:dyDescent="0.25">
      <c r="AA234" s="81"/>
      <c r="AB234" s="81"/>
      <c r="AC234" s="80"/>
      <c r="AD234" s="80"/>
      <c r="AE234" s="81"/>
      <c r="AF234" s="82"/>
      <c r="AG234" s="80"/>
      <c r="AH234" s="119"/>
      <c r="AI234" s="119"/>
    </row>
    <row r="235" spans="27:35" x14ac:dyDescent="0.25">
      <c r="AA235" s="81"/>
      <c r="AB235" s="81"/>
      <c r="AC235" s="80"/>
      <c r="AD235" s="80"/>
      <c r="AE235" s="81"/>
      <c r="AF235" s="82"/>
      <c r="AG235" s="80"/>
      <c r="AH235" s="119"/>
      <c r="AI235" s="119"/>
    </row>
    <row r="236" spans="27:35" x14ac:dyDescent="0.25">
      <c r="AA236" s="81"/>
      <c r="AB236" s="81"/>
      <c r="AC236" s="80"/>
      <c r="AD236" s="80"/>
      <c r="AE236" s="81"/>
      <c r="AF236" s="82"/>
      <c r="AG236" s="80"/>
      <c r="AH236" s="119"/>
      <c r="AI236" s="119"/>
    </row>
    <row r="237" spans="27:35" x14ac:dyDescent="0.25">
      <c r="AA237" s="81"/>
      <c r="AB237" s="81"/>
      <c r="AC237" s="80"/>
      <c r="AD237" s="80"/>
      <c r="AE237" s="81"/>
      <c r="AF237" s="82"/>
      <c r="AG237" s="80"/>
      <c r="AH237" s="119"/>
      <c r="AI237" s="119"/>
    </row>
    <row r="238" spans="27:35" x14ac:dyDescent="0.25">
      <c r="AA238" s="81"/>
      <c r="AB238" s="81"/>
      <c r="AC238" s="80"/>
      <c r="AD238" s="80"/>
      <c r="AE238" s="81"/>
      <c r="AF238" s="82"/>
      <c r="AG238" s="80"/>
      <c r="AH238" s="119"/>
      <c r="AI238" s="119"/>
    </row>
    <row r="239" spans="27:35" x14ac:dyDescent="0.25">
      <c r="AA239" s="81"/>
      <c r="AB239" s="81"/>
      <c r="AC239" s="80"/>
      <c r="AD239" s="80"/>
      <c r="AE239" s="81"/>
      <c r="AF239" s="82"/>
      <c r="AG239" s="80"/>
      <c r="AH239" s="119"/>
      <c r="AI239" s="119"/>
    </row>
    <row r="240" spans="27:35" x14ac:dyDescent="0.25">
      <c r="AA240" s="81"/>
      <c r="AB240" s="81"/>
      <c r="AC240" s="80"/>
      <c r="AD240" s="80"/>
      <c r="AE240" s="81"/>
      <c r="AF240" s="82"/>
      <c r="AG240" s="80"/>
      <c r="AH240" s="119"/>
      <c r="AI240" s="119"/>
    </row>
    <row r="241" spans="27:35" x14ac:dyDescent="0.25">
      <c r="AA241" s="81"/>
      <c r="AB241" s="81"/>
      <c r="AC241" s="80"/>
      <c r="AD241" s="80"/>
      <c r="AE241" s="81"/>
      <c r="AF241" s="82"/>
      <c r="AG241" s="80"/>
      <c r="AH241" s="119"/>
      <c r="AI241" s="119"/>
    </row>
    <row r="242" spans="27:35" x14ac:dyDescent="0.25">
      <c r="AA242" s="81"/>
      <c r="AB242" s="81"/>
      <c r="AC242" s="80"/>
      <c r="AD242" s="80"/>
      <c r="AE242" s="81"/>
      <c r="AF242" s="82"/>
      <c r="AG242" s="80"/>
      <c r="AH242" s="119"/>
      <c r="AI242" s="119"/>
    </row>
    <row r="243" spans="27:35" x14ac:dyDescent="0.25">
      <c r="AA243" s="81"/>
      <c r="AB243" s="81"/>
      <c r="AC243" s="80"/>
      <c r="AD243" s="80"/>
      <c r="AE243" s="81"/>
      <c r="AF243" s="82"/>
      <c r="AG243" s="80"/>
      <c r="AH243" s="119"/>
      <c r="AI243" s="119"/>
    </row>
    <row r="244" spans="27:35" x14ac:dyDescent="0.25">
      <c r="AA244" s="81"/>
      <c r="AB244" s="81"/>
      <c r="AC244" s="80"/>
      <c r="AD244" s="80"/>
      <c r="AE244" s="81"/>
      <c r="AF244" s="82"/>
      <c r="AG244" s="80"/>
      <c r="AH244" s="119"/>
      <c r="AI244" s="119"/>
    </row>
    <row r="245" spans="27:35" x14ac:dyDescent="0.25">
      <c r="AA245" s="81"/>
      <c r="AB245" s="81"/>
      <c r="AC245" s="80"/>
      <c r="AD245" s="80"/>
      <c r="AE245" s="81"/>
      <c r="AF245" s="82"/>
      <c r="AG245" s="80"/>
      <c r="AH245" s="119"/>
      <c r="AI245" s="119"/>
    </row>
    <row r="246" spans="27:35" x14ac:dyDescent="0.25">
      <c r="AA246" s="81"/>
      <c r="AB246" s="81"/>
      <c r="AC246" s="80"/>
      <c r="AD246" s="80"/>
      <c r="AE246" s="81"/>
      <c r="AF246" s="82"/>
      <c r="AG246" s="80"/>
      <c r="AH246" s="119"/>
      <c r="AI246" s="119"/>
    </row>
    <row r="247" spans="27:35" x14ac:dyDescent="0.25">
      <c r="AA247" s="81"/>
      <c r="AB247" s="81"/>
      <c r="AC247" s="80"/>
      <c r="AD247" s="80"/>
      <c r="AE247" s="81"/>
      <c r="AF247" s="82"/>
      <c r="AG247" s="80"/>
      <c r="AH247" s="119"/>
      <c r="AI247" s="119"/>
    </row>
    <row r="248" spans="27:35" x14ac:dyDescent="0.25">
      <c r="AA248" s="81"/>
      <c r="AB248" s="81"/>
      <c r="AC248" s="80"/>
      <c r="AD248" s="80"/>
      <c r="AE248" s="81"/>
      <c r="AF248" s="82"/>
      <c r="AG248" s="80"/>
      <c r="AH248" s="119"/>
      <c r="AI248" s="119"/>
    </row>
    <row r="249" spans="27:35" x14ac:dyDescent="0.25">
      <c r="AA249" s="81"/>
      <c r="AB249" s="81"/>
      <c r="AC249" s="80"/>
      <c r="AD249" s="80"/>
      <c r="AE249" s="81"/>
      <c r="AF249" s="82"/>
      <c r="AG249" s="80"/>
      <c r="AH249" s="119"/>
      <c r="AI249" s="119"/>
    </row>
    <row r="250" spans="27:35" x14ac:dyDescent="0.25">
      <c r="AA250" s="81"/>
      <c r="AB250" s="81"/>
      <c r="AC250" s="80"/>
      <c r="AD250" s="80"/>
      <c r="AE250" s="81"/>
      <c r="AF250" s="82"/>
      <c r="AG250" s="80"/>
      <c r="AH250" s="119"/>
      <c r="AI250" s="119"/>
    </row>
    <row r="251" spans="27:35" x14ac:dyDescent="0.25">
      <c r="AA251" s="81"/>
      <c r="AB251" s="81"/>
      <c r="AC251" s="80"/>
      <c r="AD251" s="80"/>
      <c r="AE251" s="81"/>
      <c r="AF251" s="82"/>
      <c r="AG251" s="80"/>
      <c r="AH251" s="119"/>
      <c r="AI251" s="119"/>
    </row>
    <row r="252" spans="27:35" x14ac:dyDescent="0.25">
      <c r="AA252" s="81"/>
      <c r="AB252" s="81"/>
      <c r="AC252" s="80"/>
      <c r="AD252" s="80"/>
      <c r="AE252" s="81"/>
      <c r="AF252" s="82"/>
      <c r="AG252" s="80"/>
      <c r="AH252" s="119"/>
      <c r="AI252" s="119"/>
    </row>
    <row r="253" spans="27:35" x14ac:dyDescent="0.25">
      <c r="AA253" s="81"/>
      <c r="AB253" s="81"/>
      <c r="AC253" s="80"/>
      <c r="AD253" s="80"/>
      <c r="AE253" s="81"/>
      <c r="AF253" s="82"/>
      <c r="AG253" s="80"/>
      <c r="AH253" s="119"/>
      <c r="AI253" s="119"/>
    </row>
    <row r="254" spans="27:35" x14ac:dyDescent="0.25">
      <c r="AA254" s="81"/>
      <c r="AB254" s="81"/>
      <c r="AC254" s="80"/>
      <c r="AD254" s="80"/>
      <c r="AE254" s="81"/>
      <c r="AF254" s="82"/>
      <c r="AG254" s="80"/>
      <c r="AH254" s="119"/>
      <c r="AI254" s="119"/>
    </row>
    <row r="255" spans="27:35" x14ac:dyDescent="0.25">
      <c r="AA255" s="81"/>
      <c r="AB255" s="81"/>
      <c r="AC255" s="80"/>
      <c r="AD255" s="80"/>
      <c r="AE255" s="81"/>
      <c r="AF255" s="82"/>
      <c r="AG255" s="80"/>
      <c r="AH255" s="119"/>
      <c r="AI255" s="119"/>
    </row>
    <row r="256" spans="27:35" x14ac:dyDescent="0.25">
      <c r="AA256" s="81"/>
      <c r="AB256" s="81"/>
      <c r="AC256" s="80"/>
      <c r="AD256" s="80"/>
      <c r="AE256" s="81"/>
      <c r="AF256" s="82"/>
      <c r="AG256" s="80"/>
      <c r="AH256" s="119"/>
      <c r="AI256" s="119"/>
    </row>
    <row r="257" spans="27:35" x14ac:dyDescent="0.25">
      <c r="AA257" s="81"/>
      <c r="AB257" s="81"/>
      <c r="AC257" s="80"/>
      <c r="AD257" s="80"/>
      <c r="AE257" s="81"/>
      <c r="AF257" s="82"/>
      <c r="AG257" s="80"/>
      <c r="AH257" s="119"/>
      <c r="AI257" s="119"/>
    </row>
    <row r="258" spans="27:35" x14ac:dyDescent="0.25">
      <c r="AA258" s="81"/>
      <c r="AB258" s="81"/>
      <c r="AC258" s="80"/>
      <c r="AD258" s="80"/>
      <c r="AE258" s="81"/>
      <c r="AF258" s="82"/>
      <c r="AG258" s="80"/>
      <c r="AH258" s="119"/>
      <c r="AI258" s="119"/>
    </row>
    <row r="259" spans="27:35" x14ac:dyDescent="0.25">
      <c r="AA259" s="81"/>
      <c r="AB259" s="81"/>
      <c r="AC259" s="80"/>
      <c r="AD259" s="80"/>
      <c r="AE259" s="81"/>
      <c r="AF259" s="82"/>
      <c r="AG259" s="80"/>
      <c r="AH259" s="119"/>
      <c r="AI259" s="119"/>
    </row>
    <row r="260" spans="27:35" x14ac:dyDescent="0.25">
      <c r="AA260" s="81"/>
      <c r="AB260" s="81"/>
      <c r="AC260" s="80"/>
      <c r="AD260" s="80"/>
      <c r="AE260" s="81"/>
      <c r="AF260" s="82"/>
      <c r="AG260" s="80"/>
      <c r="AH260" s="119"/>
      <c r="AI260" s="119"/>
    </row>
    <row r="261" spans="27:35" x14ac:dyDescent="0.25">
      <c r="AA261" s="81"/>
      <c r="AB261" s="81"/>
      <c r="AC261" s="80"/>
      <c r="AD261" s="80"/>
      <c r="AE261" s="81"/>
      <c r="AF261" s="82"/>
      <c r="AG261" s="80"/>
      <c r="AH261" s="119"/>
      <c r="AI261" s="119"/>
    </row>
    <row r="262" spans="27:35" x14ac:dyDescent="0.25">
      <c r="AA262" s="81"/>
      <c r="AB262" s="81"/>
      <c r="AC262" s="80"/>
      <c r="AD262" s="80"/>
      <c r="AE262" s="81"/>
      <c r="AF262" s="82"/>
      <c r="AG262" s="80"/>
      <c r="AH262" s="119"/>
      <c r="AI262" s="119"/>
    </row>
    <row r="263" spans="27:35" x14ac:dyDescent="0.25">
      <c r="AA263" s="81"/>
      <c r="AB263" s="81"/>
      <c r="AC263" s="80"/>
      <c r="AD263" s="80"/>
      <c r="AE263" s="81"/>
      <c r="AF263" s="82"/>
      <c r="AG263" s="80"/>
      <c r="AH263" s="119"/>
      <c r="AI263" s="119"/>
    </row>
    <row r="264" spans="27:35" x14ac:dyDescent="0.25">
      <c r="AA264" s="81"/>
      <c r="AB264" s="81"/>
      <c r="AC264" s="80"/>
      <c r="AD264" s="80"/>
      <c r="AE264" s="81"/>
      <c r="AF264" s="82"/>
      <c r="AG264" s="80"/>
      <c r="AH264" s="119"/>
      <c r="AI264" s="119"/>
    </row>
    <row r="265" spans="27:35" x14ac:dyDescent="0.25">
      <c r="AA265" s="81"/>
      <c r="AB265" s="81"/>
      <c r="AC265" s="80"/>
      <c r="AD265" s="80"/>
      <c r="AE265" s="81"/>
      <c r="AF265" s="82"/>
      <c r="AG265" s="80"/>
      <c r="AH265" s="119"/>
      <c r="AI265" s="119"/>
    </row>
    <row r="266" spans="27:35" x14ac:dyDescent="0.25">
      <c r="AA266" s="81"/>
      <c r="AB266" s="81"/>
      <c r="AC266" s="80"/>
      <c r="AD266" s="80"/>
      <c r="AE266" s="81"/>
      <c r="AF266" s="82"/>
      <c r="AG266" s="80"/>
      <c r="AH266" s="119"/>
      <c r="AI266" s="119"/>
    </row>
    <row r="267" spans="27:35" x14ac:dyDescent="0.25">
      <c r="AA267" s="81"/>
      <c r="AB267" s="81"/>
      <c r="AC267" s="80"/>
      <c r="AD267" s="80"/>
      <c r="AE267" s="81"/>
      <c r="AF267" s="82"/>
      <c r="AG267" s="80"/>
      <c r="AH267" s="119"/>
      <c r="AI267" s="119"/>
    </row>
    <row r="268" spans="27:35" x14ac:dyDescent="0.25">
      <c r="AA268" s="81"/>
      <c r="AB268" s="81"/>
      <c r="AC268" s="80"/>
      <c r="AD268" s="80"/>
      <c r="AE268" s="81"/>
      <c r="AF268" s="82"/>
      <c r="AG268" s="80"/>
      <c r="AH268" s="119"/>
      <c r="AI268" s="119"/>
    </row>
    <row r="269" spans="27:35" x14ac:dyDescent="0.25">
      <c r="AA269" s="81"/>
      <c r="AB269" s="81"/>
      <c r="AC269" s="80"/>
      <c r="AD269" s="80"/>
      <c r="AE269" s="81"/>
      <c r="AF269" s="82"/>
      <c r="AG269" s="80"/>
      <c r="AH269" s="119"/>
      <c r="AI269" s="119"/>
    </row>
    <row r="270" spans="27:35" x14ac:dyDescent="0.25">
      <c r="AA270" s="81"/>
      <c r="AB270" s="81"/>
      <c r="AC270" s="80"/>
      <c r="AD270" s="80"/>
      <c r="AE270" s="81"/>
      <c r="AF270" s="82"/>
      <c r="AG270" s="80"/>
      <c r="AH270" s="119"/>
      <c r="AI270" s="119"/>
    </row>
    <row r="271" spans="27:35" x14ac:dyDescent="0.25">
      <c r="AA271" s="81"/>
      <c r="AB271" s="81"/>
      <c r="AC271" s="80"/>
      <c r="AD271" s="80"/>
      <c r="AE271" s="81"/>
      <c r="AF271" s="82"/>
      <c r="AG271" s="80"/>
      <c r="AH271" s="119"/>
      <c r="AI271" s="119"/>
    </row>
    <row r="272" spans="27:35" x14ac:dyDescent="0.25">
      <c r="AA272" s="81"/>
      <c r="AB272" s="81"/>
      <c r="AC272" s="80"/>
      <c r="AD272" s="80"/>
      <c r="AE272" s="81"/>
      <c r="AF272" s="82"/>
      <c r="AG272" s="80"/>
      <c r="AH272" s="119"/>
      <c r="AI272" s="119"/>
    </row>
    <row r="273" spans="27:35" x14ac:dyDescent="0.25">
      <c r="AA273" s="81"/>
      <c r="AB273" s="81"/>
      <c r="AC273" s="80"/>
      <c r="AD273" s="80"/>
      <c r="AE273" s="81"/>
      <c r="AF273" s="82"/>
      <c r="AG273" s="80"/>
      <c r="AH273" s="119"/>
      <c r="AI273" s="119"/>
    </row>
    <row r="274" spans="27:35" x14ac:dyDescent="0.25">
      <c r="AA274" s="81"/>
      <c r="AB274" s="81"/>
      <c r="AC274" s="80"/>
      <c r="AD274" s="80"/>
      <c r="AE274" s="81"/>
      <c r="AF274" s="82"/>
      <c r="AG274" s="80"/>
      <c r="AH274" s="119"/>
      <c r="AI274" s="119"/>
    </row>
    <row r="275" spans="27:35" x14ac:dyDescent="0.25">
      <c r="AA275" s="81"/>
      <c r="AB275" s="81"/>
      <c r="AC275" s="80"/>
      <c r="AD275" s="80"/>
      <c r="AE275" s="81"/>
      <c r="AF275" s="82"/>
      <c r="AG275" s="80"/>
      <c r="AH275" s="119"/>
      <c r="AI275" s="119"/>
    </row>
    <row r="276" spans="27:35" x14ac:dyDescent="0.25">
      <c r="AA276" s="81"/>
      <c r="AB276" s="81"/>
      <c r="AC276" s="80"/>
      <c r="AD276" s="80"/>
      <c r="AE276" s="81"/>
      <c r="AF276" s="82"/>
      <c r="AG276" s="80"/>
      <c r="AH276" s="119"/>
      <c r="AI276" s="119"/>
    </row>
    <row r="277" spans="27:35" x14ac:dyDescent="0.25">
      <c r="AA277" s="81"/>
      <c r="AB277" s="81"/>
      <c r="AC277" s="80"/>
      <c r="AD277" s="80"/>
      <c r="AE277" s="81"/>
      <c r="AF277" s="82"/>
      <c r="AG277" s="80"/>
      <c r="AH277" s="119"/>
      <c r="AI277" s="119"/>
    </row>
    <row r="278" spans="27:35" x14ac:dyDescent="0.25">
      <c r="AA278" s="81"/>
      <c r="AB278" s="81"/>
      <c r="AC278" s="80"/>
      <c r="AD278" s="80"/>
      <c r="AE278" s="81"/>
      <c r="AF278" s="82"/>
      <c r="AG278" s="80"/>
      <c r="AH278" s="119"/>
      <c r="AI278" s="119"/>
    </row>
    <row r="279" spans="27:35" x14ac:dyDescent="0.25">
      <c r="AA279" s="81"/>
      <c r="AB279" s="81"/>
      <c r="AC279" s="80"/>
      <c r="AD279" s="80"/>
      <c r="AE279" s="81"/>
      <c r="AF279" s="82"/>
      <c r="AG279" s="80"/>
      <c r="AH279" s="119"/>
      <c r="AI279" s="119"/>
    </row>
    <row r="280" spans="27:35" x14ac:dyDescent="0.25">
      <c r="AA280" s="81"/>
      <c r="AB280" s="81"/>
      <c r="AC280" s="80"/>
      <c r="AD280" s="80"/>
      <c r="AE280" s="81"/>
      <c r="AF280" s="82"/>
      <c r="AG280" s="80"/>
      <c r="AH280" s="119"/>
      <c r="AI280" s="119"/>
    </row>
    <row r="281" spans="27:35" x14ac:dyDescent="0.25">
      <c r="AA281" s="81"/>
      <c r="AB281" s="81"/>
      <c r="AC281" s="80"/>
      <c r="AD281" s="80"/>
      <c r="AE281" s="81"/>
      <c r="AF281" s="82"/>
      <c r="AG281" s="80"/>
      <c r="AH281" s="119"/>
      <c r="AI281" s="119"/>
    </row>
    <row r="282" spans="27:35" x14ac:dyDescent="0.25">
      <c r="AA282" s="81"/>
      <c r="AB282" s="81"/>
      <c r="AC282" s="80"/>
      <c r="AD282" s="80"/>
      <c r="AE282" s="81"/>
      <c r="AF282" s="82"/>
      <c r="AG282" s="80"/>
      <c r="AH282" s="119"/>
      <c r="AI282" s="119"/>
    </row>
    <row r="283" spans="27:35" x14ac:dyDescent="0.25">
      <c r="AA283" s="81"/>
      <c r="AB283" s="81"/>
      <c r="AC283" s="80"/>
      <c r="AD283" s="80"/>
      <c r="AE283" s="81"/>
      <c r="AF283" s="82"/>
      <c r="AG283" s="80"/>
      <c r="AH283" s="119"/>
      <c r="AI283" s="119"/>
    </row>
    <row r="284" spans="27:35" x14ac:dyDescent="0.25">
      <c r="AA284" s="81"/>
      <c r="AB284" s="81"/>
      <c r="AC284" s="80"/>
      <c r="AD284" s="80"/>
      <c r="AE284" s="81"/>
      <c r="AF284" s="82"/>
      <c r="AG284" s="80"/>
      <c r="AH284" s="119"/>
      <c r="AI284" s="119"/>
    </row>
    <row r="285" spans="27:35" x14ac:dyDescent="0.25">
      <c r="AA285" s="81"/>
      <c r="AB285" s="81"/>
      <c r="AC285" s="80"/>
      <c r="AD285" s="80"/>
      <c r="AE285" s="81"/>
      <c r="AF285" s="82"/>
      <c r="AG285" s="80"/>
      <c r="AH285" s="119"/>
      <c r="AI285" s="119"/>
    </row>
    <row r="286" spans="27:35" x14ac:dyDescent="0.25">
      <c r="AA286" s="81"/>
      <c r="AB286" s="81"/>
      <c r="AC286" s="80"/>
      <c r="AD286" s="80"/>
      <c r="AE286" s="81"/>
      <c r="AF286" s="82"/>
      <c r="AG286" s="80"/>
      <c r="AH286" s="119"/>
      <c r="AI286" s="119"/>
    </row>
    <row r="287" spans="27:35" x14ac:dyDescent="0.25">
      <c r="AA287" s="81"/>
      <c r="AB287" s="81"/>
      <c r="AC287" s="80"/>
      <c r="AD287" s="80"/>
      <c r="AE287" s="81"/>
      <c r="AF287" s="82"/>
      <c r="AG287" s="80"/>
      <c r="AH287" s="119"/>
      <c r="AI287" s="119"/>
    </row>
    <row r="288" spans="27:35" x14ac:dyDescent="0.25">
      <c r="AA288" s="81"/>
      <c r="AB288" s="81"/>
      <c r="AC288" s="80"/>
      <c r="AD288" s="80"/>
      <c r="AE288" s="81"/>
      <c r="AF288" s="82"/>
      <c r="AG288" s="80"/>
      <c r="AH288" s="119"/>
      <c r="AI288" s="119"/>
    </row>
    <row r="289" spans="27:35" x14ac:dyDescent="0.25">
      <c r="AA289" s="81"/>
      <c r="AB289" s="81"/>
      <c r="AC289" s="80"/>
      <c r="AD289" s="80"/>
      <c r="AE289" s="81"/>
      <c r="AF289" s="82"/>
      <c r="AG289" s="80"/>
      <c r="AH289" s="119"/>
      <c r="AI289" s="119"/>
    </row>
    <row r="290" spans="27:35" x14ac:dyDescent="0.25">
      <c r="AA290" s="81"/>
      <c r="AB290" s="81"/>
      <c r="AC290" s="80"/>
      <c r="AD290" s="80"/>
      <c r="AE290" s="81"/>
      <c r="AF290" s="82"/>
      <c r="AG290" s="80"/>
      <c r="AH290" s="119"/>
      <c r="AI290" s="119"/>
    </row>
    <row r="291" spans="27:35" x14ac:dyDescent="0.25">
      <c r="AA291" s="81"/>
      <c r="AB291" s="81"/>
      <c r="AC291" s="80"/>
      <c r="AD291" s="80"/>
      <c r="AE291" s="81"/>
      <c r="AF291" s="82"/>
      <c r="AG291" s="80"/>
      <c r="AH291" s="119"/>
      <c r="AI291" s="119"/>
    </row>
    <row r="292" spans="27:35" x14ac:dyDescent="0.25">
      <c r="AA292" s="81"/>
      <c r="AB292" s="81"/>
      <c r="AC292" s="80"/>
      <c r="AD292" s="80"/>
      <c r="AE292" s="81"/>
      <c r="AF292" s="82"/>
      <c r="AG292" s="80"/>
      <c r="AH292" s="119"/>
      <c r="AI292" s="119"/>
    </row>
    <row r="293" spans="27:35" x14ac:dyDescent="0.25">
      <c r="AA293" s="81"/>
      <c r="AB293" s="81"/>
      <c r="AC293" s="80"/>
      <c r="AD293" s="80"/>
      <c r="AE293" s="81"/>
      <c r="AF293" s="82"/>
      <c r="AG293" s="80"/>
      <c r="AH293" s="119"/>
      <c r="AI293" s="119"/>
    </row>
    <row r="294" spans="27:35" x14ac:dyDescent="0.25">
      <c r="AA294" s="81"/>
      <c r="AB294" s="81"/>
      <c r="AC294" s="80"/>
      <c r="AD294" s="80"/>
      <c r="AE294" s="81"/>
      <c r="AF294" s="82"/>
      <c r="AG294" s="80"/>
      <c r="AH294" s="119"/>
      <c r="AI294" s="119"/>
    </row>
    <row r="295" spans="27:35" x14ac:dyDescent="0.25">
      <c r="AA295" s="81"/>
      <c r="AB295" s="81"/>
      <c r="AC295" s="80"/>
      <c r="AD295" s="80"/>
      <c r="AE295" s="81"/>
      <c r="AF295" s="82"/>
      <c r="AG295" s="80"/>
      <c r="AH295" s="119"/>
      <c r="AI295" s="119"/>
    </row>
    <row r="296" spans="27:35" x14ac:dyDescent="0.25">
      <c r="AA296" s="81"/>
      <c r="AB296" s="81"/>
      <c r="AC296" s="80"/>
      <c r="AD296" s="80"/>
      <c r="AE296" s="81"/>
      <c r="AF296" s="82"/>
      <c r="AG296" s="80"/>
      <c r="AH296" s="119"/>
      <c r="AI296" s="119"/>
    </row>
    <row r="297" spans="27:35" x14ac:dyDescent="0.25">
      <c r="AA297" s="81"/>
      <c r="AB297" s="81"/>
      <c r="AC297" s="80"/>
      <c r="AD297" s="80"/>
      <c r="AE297" s="81"/>
      <c r="AF297" s="82"/>
      <c r="AG297" s="80"/>
      <c r="AH297" s="119"/>
      <c r="AI297" s="119"/>
    </row>
    <row r="298" spans="27:35" x14ac:dyDescent="0.25">
      <c r="AA298" s="81"/>
      <c r="AB298" s="81"/>
      <c r="AC298" s="80"/>
      <c r="AD298" s="80"/>
      <c r="AE298" s="81"/>
      <c r="AF298" s="82"/>
      <c r="AG298" s="80"/>
      <c r="AH298" s="119"/>
      <c r="AI298" s="119"/>
    </row>
    <row r="299" spans="27:35" x14ac:dyDescent="0.25">
      <c r="AA299" s="81"/>
      <c r="AB299" s="81"/>
      <c r="AC299" s="80"/>
      <c r="AD299" s="80"/>
      <c r="AE299" s="81"/>
      <c r="AF299" s="82"/>
      <c r="AG299" s="80"/>
      <c r="AH299" s="119"/>
      <c r="AI299" s="119"/>
    </row>
    <row r="300" spans="27:35" x14ac:dyDescent="0.25">
      <c r="AA300" s="81"/>
      <c r="AB300" s="81"/>
      <c r="AC300" s="80"/>
      <c r="AD300" s="80"/>
      <c r="AE300" s="81"/>
      <c r="AF300" s="82"/>
      <c r="AG300" s="80"/>
      <c r="AH300" s="119"/>
      <c r="AI300" s="119"/>
    </row>
    <row r="301" spans="27:35" x14ac:dyDescent="0.25">
      <c r="AA301" s="81"/>
      <c r="AB301" s="81"/>
      <c r="AC301" s="80"/>
      <c r="AD301" s="80"/>
      <c r="AE301" s="81"/>
      <c r="AF301" s="82"/>
      <c r="AG301" s="80"/>
      <c r="AH301" s="119"/>
      <c r="AI301" s="119"/>
    </row>
    <row r="302" spans="27:35" x14ac:dyDescent="0.25">
      <c r="AA302" s="81"/>
      <c r="AB302" s="81"/>
      <c r="AC302" s="80"/>
      <c r="AD302" s="80"/>
      <c r="AE302" s="81"/>
      <c r="AF302" s="82"/>
      <c r="AG302" s="80"/>
      <c r="AH302" s="119"/>
      <c r="AI302" s="119"/>
    </row>
    <row r="303" spans="27:35" x14ac:dyDescent="0.25">
      <c r="AA303" s="81"/>
      <c r="AB303" s="81"/>
      <c r="AC303" s="80"/>
      <c r="AD303" s="80"/>
      <c r="AE303" s="81"/>
      <c r="AF303" s="82"/>
      <c r="AG303" s="80"/>
      <c r="AH303" s="119"/>
      <c r="AI303" s="119"/>
    </row>
    <row r="304" spans="27:35" x14ac:dyDescent="0.25">
      <c r="AA304" s="81"/>
      <c r="AB304" s="81"/>
      <c r="AC304" s="80"/>
      <c r="AD304" s="80"/>
      <c r="AE304" s="81"/>
      <c r="AF304" s="82"/>
      <c r="AG304" s="80"/>
      <c r="AH304" s="119"/>
      <c r="AI304" s="119"/>
    </row>
    <row r="305" spans="27:35" x14ac:dyDescent="0.25">
      <c r="AA305" s="81"/>
      <c r="AB305" s="81"/>
      <c r="AC305" s="80"/>
      <c r="AD305" s="80"/>
      <c r="AE305" s="81"/>
      <c r="AF305" s="82"/>
      <c r="AG305" s="80"/>
      <c r="AH305" s="119"/>
      <c r="AI305" s="119"/>
    </row>
    <row r="306" spans="27:35" x14ac:dyDescent="0.25">
      <c r="AA306" s="81"/>
      <c r="AB306" s="81"/>
      <c r="AC306" s="80"/>
      <c r="AD306" s="80"/>
      <c r="AE306" s="81"/>
      <c r="AF306" s="82"/>
      <c r="AG306" s="80"/>
      <c r="AH306" s="119"/>
      <c r="AI306" s="119"/>
    </row>
    <row r="307" spans="27:35" x14ac:dyDescent="0.25">
      <c r="AA307" s="81"/>
      <c r="AB307" s="81"/>
      <c r="AC307" s="80"/>
      <c r="AD307" s="80"/>
      <c r="AE307" s="81"/>
      <c r="AF307" s="82"/>
      <c r="AG307" s="80"/>
      <c r="AH307" s="119"/>
      <c r="AI307" s="119"/>
    </row>
    <row r="308" spans="27:35" x14ac:dyDescent="0.25">
      <c r="AA308" s="81"/>
      <c r="AB308" s="81"/>
      <c r="AC308" s="80"/>
      <c r="AD308" s="80"/>
      <c r="AE308" s="81"/>
      <c r="AF308" s="82"/>
      <c r="AG308" s="80"/>
      <c r="AH308" s="119"/>
      <c r="AI308" s="119"/>
    </row>
    <row r="309" spans="27:35" x14ac:dyDescent="0.25">
      <c r="AA309" s="81"/>
      <c r="AB309" s="81"/>
      <c r="AC309" s="80"/>
      <c r="AD309" s="80"/>
      <c r="AE309" s="81"/>
      <c r="AF309" s="82"/>
      <c r="AG309" s="80"/>
      <c r="AH309" s="119"/>
      <c r="AI309" s="119"/>
    </row>
    <row r="310" spans="27:35" x14ac:dyDescent="0.25">
      <c r="AA310" s="81"/>
      <c r="AB310" s="81"/>
      <c r="AC310" s="80"/>
      <c r="AD310" s="80"/>
      <c r="AE310" s="81"/>
      <c r="AF310" s="82"/>
      <c r="AG310" s="80"/>
      <c r="AH310" s="119"/>
      <c r="AI310" s="119"/>
    </row>
    <row r="311" spans="27:35" x14ac:dyDescent="0.25">
      <c r="AA311" s="81"/>
      <c r="AB311" s="81"/>
      <c r="AC311" s="80"/>
      <c r="AD311" s="80"/>
      <c r="AE311" s="81"/>
      <c r="AF311" s="82"/>
      <c r="AG311" s="80"/>
      <c r="AH311" s="119"/>
      <c r="AI311" s="119"/>
    </row>
    <row r="312" spans="27:35" x14ac:dyDescent="0.25">
      <c r="AA312" s="81"/>
      <c r="AB312" s="81"/>
      <c r="AC312" s="80"/>
      <c r="AD312" s="80"/>
      <c r="AE312" s="81"/>
      <c r="AF312" s="82"/>
      <c r="AG312" s="80"/>
      <c r="AH312" s="119"/>
      <c r="AI312" s="119"/>
    </row>
    <row r="313" spans="27:35" x14ac:dyDescent="0.25">
      <c r="AA313" s="81"/>
      <c r="AB313" s="81"/>
      <c r="AC313" s="80"/>
      <c r="AD313" s="80"/>
      <c r="AE313" s="81"/>
      <c r="AF313" s="82"/>
      <c r="AG313" s="80"/>
      <c r="AH313" s="119"/>
      <c r="AI313" s="119"/>
    </row>
    <row r="314" spans="27:35" x14ac:dyDescent="0.25">
      <c r="AA314" s="81"/>
      <c r="AB314" s="81"/>
      <c r="AC314" s="80"/>
      <c r="AD314" s="80"/>
      <c r="AE314" s="81"/>
      <c r="AF314" s="82"/>
      <c r="AG314" s="80"/>
      <c r="AH314" s="119"/>
      <c r="AI314" s="119"/>
    </row>
    <row r="315" spans="27:35" x14ac:dyDescent="0.25">
      <c r="AA315" s="81"/>
      <c r="AB315" s="81"/>
      <c r="AC315" s="80"/>
      <c r="AD315" s="80"/>
      <c r="AE315" s="81"/>
      <c r="AF315" s="82"/>
      <c r="AG315" s="80"/>
      <c r="AH315" s="119"/>
      <c r="AI315" s="119"/>
    </row>
    <row r="316" spans="27:35" x14ac:dyDescent="0.25">
      <c r="AA316" s="81"/>
      <c r="AB316" s="81"/>
      <c r="AC316" s="80"/>
      <c r="AD316" s="80"/>
      <c r="AE316" s="81"/>
      <c r="AF316" s="82"/>
      <c r="AG316" s="80"/>
      <c r="AH316" s="119"/>
      <c r="AI316" s="119"/>
    </row>
    <row r="317" spans="27:35" x14ac:dyDescent="0.25">
      <c r="AA317" s="81"/>
      <c r="AB317" s="81"/>
      <c r="AC317" s="80"/>
      <c r="AD317" s="80"/>
      <c r="AE317" s="81"/>
      <c r="AF317" s="82"/>
      <c r="AG317" s="80"/>
      <c r="AH317" s="119"/>
      <c r="AI317" s="119"/>
    </row>
    <row r="318" spans="27:35" x14ac:dyDescent="0.25">
      <c r="AA318" s="81"/>
      <c r="AB318" s="81"/>
      <c r="AC318" s="80"/>
      <c r="AD318" s="80"/>
      <c r="AE318" s="81"/>
      <c r="AF318" s="82"/>
      <c r="AG318" s="80"/>
      <c r="AH318" s="119"/>
      <c r="AI318" s="119"/>
    </row>
    <row r="319" spans="27:35" x14ac:dyDescent="0.25">
      <c r="AA319" s="81"/>
      <c r="AB319" s="81"/>
      <c r="AC319" s="80"/>
      <c r="AD319" s="80"/>
      <c r="AE319" s="81"/>
      <c r="AF319" s="82"/>
      <c r="AG319" s="80"/>
      <c r="AH319" s="119"/>
      <c r="AI319" s="119"/>
    </row>
    <row r="320" spans="27:35" x14ac:dyDescent="0.25">
      <c r="AA320" s="81"/>
      <c r="AB320" s="81"/>
      <c r="AC320" s="80"/>
      <c r="AD320" s="80"/>
      <c r="AE320" s="81"/>
      <c r="AF320" s="82"/>
      <c r="AG320" s="80"/>
      <c r="AH320" s="119"/>
      <c r="AI320" s="119"/>
    </row>
    <row r="321" spans="27:35" x14ac:dyDescent="0.25">
      <c r="AA321" s="81"/>
      <c r="AB321" s="81"/>
      <c r="AC321" s="80"/>
      <c r="AD321" s="80"/>
      <c r="AE321" s="81"/>
      <c r="AF321" s="82"/>
      <c r="AG321" s="80"/>
      <c r="AH321" s="119"/>
      <c r="AI321" s="119"/>
    </row>
    <row r="322" spans="27:35" x14ac:dyDescent="0.25">
      <c r="AA322" s="81"/>
      <c r="AB322" s="81"/>
      <c r="AC322" s="80"/>
      <c r="AD322" s="80"/>
      <c r="AE322" s="81"/>
      <c r="AF322" s="82"/>
      <c r="AG322" s="80"/>
      <c r="AH322" s="119"/>
      <c r="AI322" s="119"/>
    </row>
    <row r="323" spans="27:35" x14ac:dyDescent="0.25">
      <c r="AA323" s="81"/>
      <c r="AB323" s="81"/>
      <c r="AC323" s="80"/>
      <c r="AD323" s="80"/>
      <c r="AE323" s="81"/>
      <c r="AF323" s="82"/>
      <c r="AG323" s="80"/>
      <c r="AH323" s="119"/>
      <c r="AI323" s="119"/>
    </row>
    <row r="324" spans="27:35" x14ac:dyDescent="0.25">
      <c r="AA324" s="81"/>
      <c r="AB324" s="81"/>
      <c r="AC324" s="80"/>
      <c r="AD324" s="80"/>
      <c r="AE324" s="81"/>
      <c r="AF324" s="82"/>
      <c r="AG324" s="80"/>
      <c r="AH324" s="119"/>
      <c r="AI324" s="119"/>
    </row>
    <row r="325" spans="27:35" x14ac:dyDescent="0.25">
      <c r="AA325" s="81"/>
      <c r="AB325" s="81"/>
      <c r="AC325" s="80"/>
      <c r="AD325" s="80"/>
      <c r="AE325" s="81"/>
      <c r="AF325" s="82"/>
      <c r="AG325" s="80"/>
      <c r="AH325" s="119"/>
      <c r="AI325" s="119"/>
    </row>
    <row r="326" spans="27:35" x14ac:dyDescent="0.25">
      <c r="AA326" s="81"/>
      <c r="AB326" s="81"/>
      <c r="AC326" s="80"/>
      <c r="AD326" s="80"/>
      <c r="AE326" s="81"/>
      <c r="AF326" s="82"/>
      <c r="AG326" s="80"/>
      <c r="AH326" s="119"/>
      <c r="AI326" s="119"/>
    </row>
    <row r="327" spans="27:35" x14ac:dyDescent="0.25">
      <c r="AA327" s="81"/>
      <c r="AB327" s="81"/>
      <c r="AC327" s="80"/>
      <c r="AD327" s="80"/>
      <c r="AE327" s="81"/>
      <c r="AF327" s="82"/>
      <c r="AG327" s="80"/>
      <c r="AH327" s="119"/>
      <c r="AI327" s="119"/>
    </row>
    <row r="328" spans="27:35" x14ac:dyDescent="0.25">
      <c r="AA328" s="81"/>
      <c r="AB328" s="81"/>
      <c r="AC328" s="80"/>
      <c r="AD328" s="80"/>
      <c r="AE328" s="81"/>
      <c r="AF328" s="82"/>
      <c r="AG328" s="80"/>
      <c r="AH328" s="119"/>
      <c r="AI328" s="119"/>
    </row>
    <row r="329" spans="27:35" x14ac:dyDescent="0.25">
      <c r="AA329" s="81"/>
      <c r="AB329" s="81"/>
      <c r="AC329" s="80"/>
      <c r="AD329" s="80"/>
      <c r="AE329" s="81"/>
      <c r="AF329" s="82"/>
      <c r="AG329" s="80"/>
      <c r="AH329" s="119"/>
      <c r="AI329" s="119"/>
    </row>
    <row r="330" spans="27:35" x14ac:dyDescent="0.25">
      <c r="AA330" s="81"/>
      <c r="AB330" s="81"/>
      <c r="AC330" s="80"/>
      <c r="AD330" s="80"/>
      <c r="AE330" s="81"/>
      <c r="AF330" s="82"/>
      <c r="AG330" s="80"/>
      <c r="AH330" s="119"/>
      <c r="AI330" s="119"/>
    </row>
    <row r="331" spans="27:35" x14ac:dyDescent="0.25">
      <c r="AA331" s="81"/>
      <c r="AB331" s="81"/>
      <c r="AC331" s="80"/>
      <c r="AD331" s="80"/>
      <c r="AE331" s="81"/>
      <c r="AF331" s="82"/>
      <c r="AG331" s="80"/>
      <c r="AH331" s="119"/>
      <c r="AI331" s="119"/>
    </row>
    <row r="332" spans="27:35" x14ac:dyDescent="0.25">
      <c r="AA332" s="81"/>
      <c r="AB332" s="81"/>
      <c r="AC332" s="80"/>
      <c r="AD332" s="80"/>
      <c r="AE332" s="81"/>
      <c r="AF332" s="82"/>
      <c r="AG332" s="80"/>
      <c r="AH332" s="119"/>
      <c r="AI332" s="119"/>
    </row>
    <row r="333" spans="27:35" x14ac:dyDescent="0.25">
      <c r="AA333" s="81"/>
      <c r="AB333" s="81"/>
      <c r="AC333" s="80"/>
      <c r="AD333" s="80"/>
      <c r="AE333" s="81"/>
      <c r="AF333" s="82"/>
      <c r="AG333" s="80"/>
      <c r="AH333" s="119"/>
      <c r="AI333" s="119"/>
    </row>
    <row r="334" spans="27:35" x14ac:dyDescent="0.25">
      <c r="AA334" s="81"/>
      <c r="AB334" s="81"/>
      <c r="AC334" s="80"/>
      <c r="AD334" s="80"/>
      <c r="AE334" s="81"/>
      <c r="AF334" s="82"/>
      <c r="AG334" s="80"/>
      <c r="AH334" s="119"/>
      <c r="AI334" s="119"/>
    </row>
    <row r="335" spans="27:35" x14ac:dyDescent="0.25">
      <c r="AA335" s="81"/>
      <c r="AB335" s="81"/>
      <c r="AC335" s="80"/>
      <c r="AD335" s="80"/>
      <c r="AE335" s="81"/>
      <c r="AF335" s="82"/>
      <c r="AG335" s="80"/>
      <c r="AH335" s="119"/>
      <c r="AI335" s="119"/>
    </row>
    <row r="336" spans="27:35" x14ac:dyDescent="0.25">
      <c r="AA336" s="81"/>
      <c r="AB336" s="81"/>
      <c r="AC336" s="80"/>
      <c r="AD336" s="80"/>
      <c r="AE336" s="81"/>
      <c r="AF336" s="82"/>
      <c r="AG336" s="80"/>
      <c r="AH336" s="119"/>
      <c r="AI336" s="119"/>
    </row>
    <row r="337" spans="27:35" x14ac:dyDescent="0.25">
      <c r="AA337" s="81"/>
      <c r="AB337" s="81"/>
      <c r="AC337" s="80"/>
      <c r="AD337" s="80"/>
      <c r="AE337" s="81"/>
      <c r="AF337" s="82"/>
      <c r="AG337" s="80"/>
      <c r="AH337" s="119"/>
      <c r="AI337" s="119"/>
    </row>
    <row r="338" spans="27:35" x14ac:dyDescent="0.25">
      <c r="AA338" s="81"/>
      <c r="AB338" s="81"/>
      <c r="AC338" s="80"/>
      <c r="AD338" s="80"/>
      <c r="AE338" s="81"/>
      <c r="AF338" s="82"/>
      <c r="AG338" s="80"/>
      <c r="AH338" s="119"/>
      <c r="AI338" s="119"/>
    </row>
    <row r="339" spans="27:35" x14ac:dyDescent="0.25">
      <c r="AA339" s="81"/>
      <c r="AB339" s="81"/>
      <c r="AC339" s="80"/>
      <c r="AD339" s="80"/>
      <c r="AE339" s="81"/>
      <c r="AF339" s="82"/>
      <c r="AG339" s="80"/>
      <c r="AH339" s="119"/>
      <c r="AI339" s="119"/>
    </row>
    <row r="340" spans="27:35" x14ac:dyDescent="0.25">
      <c r="AA340" s="81"/>
      <c r="AB340" s="81"/>
      <c r="AC340" s="80"/>
      <c r="AD340" s="80"/>
      <c r="AE340" s="81"/>
      <c r="AF340" s="82"/>
      <c r="AG340" s="80"/>
      <c r="AH340" s="119"/>
      <c r="AI340" s="119"/>
    </row>
    <row r="341" spans="27:35" x14ac:dyDescent="0.25">
      <c r="AA341" s="81"/>
      <c r="AB341" s="81"/>
      <c r="AC341" s="80"/>
      <c r="AD341" s="80"/>
      <c r="AE341" s="81"/>
      <c r="AF341" s="82"/>
      <c r="AG341" s="80"/>
      <c r="AH341" s="119"/>
      <c r="AI341" s="119"/>
    </row>
    <row r="342" spans="27:35" x14ac:dyDescent="0.25">
      <c r="AA342" s="81"/>
      <c r="AB342" s="81"/>
      <c r="AC342" s="80"/>
      <c r="AD342" s="80"/>
      <c r="AE342" s="81"/>
      <c r="AF342" s="82"/>
      <c r="AG342" s="80"/>
      <c r="AH342" s="119"/>
      <c r="AI342" s="119"/>
    </row>
    <row r="343" spans="27:35" x14ac:dyDescent="0.25">
      <c r="AA343" s="81"/>
      <c r="AB343" s="81"/>
      <c r="AC343" s="80"/>
      <c r="AD343" s="80"/>
      <c r="AE343" s="81"/>
      <c r="AF343" s="82"/>
      <c r="AG343" s="80"/>
      <c r="AH343" s="119"/>
      <c r="AI343" s="119"/>
    </row>
    <row r="344" spans="27:35" x14ac:dyDescent="0.25">
      <c r="AA344" s="81"/>
      <c r="AB344" s="81"/>
      <c r="AC344" s="80"/>
      <c r="AD344" s="80"/>
      <c r="AE344" s="81"/>
      <c r="AF344" s="82"/>
      <c r="AG344" s="80"/>
      <c r="AH344" s="119"/>
      <c r="AI344" s="119"/>
    </row>
    <row r="345" spans="27:35" x14ac:dyDescent="0.25">
      <c r="AA345" s="81"/>
      <c r="AB345" s="81"/>
      <c r="AC345" s="80"/>
      <c r="AD345" s="80"/>
      <c r="AE345" s="81"/>
      <c r="AF345" s="82"/>
      <c r="AG345" s="80"/>
      <c r="AH345" s="119"/>
      <c r="AI345" s="119"/>
    </row>
    <row r="346" spans="27:35" x14ac:dyDescent="0.25">
      <c r="AA346" s="81"/>
      <c r="AB346" s="81"/>
      <c r="AC346" s="80"/>
      <c r="AD346" s="80"/>
      <c r="AE346" s="81"/>
      <c r="AF346" s="82"/>
      <c r="AG346" s="80"/>
      <c r="AH346" s="119"/>
      <c r="AI346" s="119"/>
    </row>
    <row r="347" spans="27:35" x14ac:dyDescent="0.25">
      <c r="AA347" s="81"/>
      <c r="AB347" s="81"/>
      <c r="AC347" s="80"/>
      <c r="AD347" s="80"/>
      <c r="AE347" s="81"/>
      <c r="AF347" s="82"/>
      <c r="AG347" s="80"/>
      <c r="AH347" s="119"/>
      <c r="AI347" s="119"/>
    </row>
    <row r="348" spans="27:35" x14ac:dyDescent="0.25">
      <c r="AA348" s="81"/>
      <c r="AB348" s="81"/>
      <c r="AC348" s="80"/>
      <c r="AD348" s="80"/>
      <c r="AE348" s="81"/>
      <c r="AF348" s="82"/>
      <c r="AG348" s="80"/>
      <c r="AH348" s="119"/>
      <c r="AI348" s="119"/>
    </row>
    <row r="349" spans="27:35" x14ac:dyDescent="0.25">
      <c r="AA349" s="81"/>
      <c r="AB349" s="81"/>
      <c r="AC349" s="80"/>
      <c r="AD349" s="80"/>
      <c r="AE349" s="81"/>
      <c r="AF349" s="82"/>
      <c r="AG349" s="80"/>
      <c r="AH349" s="119"/>
      <c r="AI349" s="119"/>
    </row>
    <row r="350" spans="27:35" x14ac:dyDescent="0.25">
      <c r="AA350" s="81"/>
      <c r="AB350" s="81"/>
      <c r="AC350" s="80"/>
      <c r="AD350" s="80"/>
      <c r="AE350" s="81"/>
      <c r="AF350" s="82"/>
      <c r="AG350" s="80"/>
      <c r="AH350" s="119"/>
      <c r="AI350" s="119"/>
    </row>
    <row r="351" spans="27:35" x14ac:dyDescent="0.25">
      <c r="AA351" s="81"/>
      <c r="AB351" s="81"/>
      <c r="AC351" s="80"/>
      <c r="AD351" s="80"/>
      <c r="AE351" s="81"/>
      <c r="AF351" s="82"/>
      <c r="AG351" s="80"/>
      <c r="AH351" s="119"/>
      <c r="AI351" s="119"/>
    </row>
    <row r="352" spans="27:35" x14ac:dyDescent="0.25">
      <c r="AA352" s="81"/>
      <c r="AB352" s="81"/>
      <c r="AC352" s="80"/>
      <c r="AD352" s="80"/>
      <c r="AE352" s="81"/>
      <c r="AF352" s="82"/>
      <c r="AG352" s="80"/>
      <c r="AH352" s="119"/>
      <c r="AI352" s="119"/>
    </row>
    <row r="353" spans="27:35" x14ac:dyDescent="0.25">
      <c r="AA353" s="81"/>
      <c r="AB353" s="81"/>
      <c r="AC353" s="80"/>
      <c r="AD353" s="80"/>
      <c r="AE353" s="81"/>
      <c r="AF353" s="82"/>
      <c r="AG353" s="80"/>
      <c r="AH353" s="119"/>
      <c r="AI353" s="119"/>
    </row>
    <row r="354" spans="27:35" x14ac:dyDescent="0.25">
      <c r="AA354" s="81"/>
      <c r="AB354" s="81"/>
      <c r="AC354" s="80"/>
      <c r="AD354" s="80"/>
      <c r="AE354" s="81"/>
      <c r="AF354" s="82"/>
      <c r="AG354" s="80"/>
      <c r="AH354" s="119"/>
      <c r="AI354" s="119"/>
    </row>
    <row r="355" spans="27:35" x14ac:dyDescent="0.25">
      <c r="AA355" s="81"/>
      <c r="AB355" s="81"/>
      <c r="AC355" s="80"/>
      <c r="AD355" s="80"/>
      <c r="AE355" s="81"/>
      <c r="AF355" s="82"/>
      <c r="AG355" s="80"/>
      <c r="AH355" s="119"/>
      <c r="AI355" s="119"/>
    </row>
    <row r="356" spans="27:35" x14ac:dyDescent="0.25">
      <c r="AA356" s="81"/>
      <c r="AB356" s="81"/>
      <c r="AC356" s="80"/>
      <c r="AD356" s="80"/>
      <c r="AE356" s="81"/>
      <c r="AF356" s="82"/>
      <c r="AG356" s="80"/>
      <c r="AH356" s="119"/>
      <c r="AI356" s="119"/>
    </row>
    <row r="357" spans="27:35" x14ac:dyDescent="0.25">
      <c r="AA357" s="81"/>
      <c r="AB357" s="81"/>
      <c r="AC357" s="80"/>
      <c r="AD357" s="80"/>
      <c r="AE357" s="81"/>
      <c r="AF357" s="82"/>
      <c r="AG357" s="80"/>
      <c r="AH357" s="119"/>
      <c r="AI357" s="119"/>
    </row>
    <row r="358" spans="27:35" x14ac:dyDescent="0.25">
      <c r="AA358" s="81"/>
      <c r="AB358" s="81"/>
      <c r="AC358" s="80"/>
      <c r="AD358" s="80"/>
      <c r="AE358" s="81"/>
      <c r="AF358" s="82"/>
      <c r="AG358" s="80"/>
      <c r="AH358" s="119"/>
      <c r="AI358" s="119"/>
    </row>
    <row r="359" spans="27:35" x14ac:dyDescent="0.25">
      <c r="AA359" s="81"/>
      <c r="AB359" s="81"/>
      <c r="AC359" s="80"/>
      <c r="AD359" s="80"/>
      <c r="AE359" s="81"/>
      <c r="AF359" s="82"/>
      <c r="AG359" s="80"/>
      <c r="AH359" s="119"/>
      <c r="AI359" s="119"/>
    </row>
    <row r="360" spans="27:35" x14ac:dyDescent="0.25">
      <c r="AA360" s="81"/>
      <c r="AB360" s="81"/>
      <c r="AC360" s="80"/>
      <c r="AD360" s="80"/>
      <c r="AE360" s="81"/>
      <c r="AF360" s="82"/>
      <c r="AG360" s="80"/>
      <c r="AH360" s="119"/>
      <c r="AI360" s="119"/>
    </row>
    <row r="361" spans="27:35" x14ac:dyDescent="0.25">
      <c r="AA361" s="81"/>
      <c r="AB361" s="81"/>
      <c r="AC361" s="80"/>
      <c r="AD361" s="80"/>
      <c r="AE361" s="81"/>
      <c r="AF361" s="82"/>
      <c r="AG361" s="80"/>
      <c r="AH361" s="119"/>
      <c r="AI361" s="119"/>
    </row>
    <row r="362" spans="27:35" x14ac:dyDescent="0.25">
      <c r="AA362" s="81"/>
      <c r="AB362" s="81"/>
      <c r="AC362" s="80"/>
      <c r="AD362" s="80"/>
      <c r="AE362" s="81"/>
      <c r="AF362" s="82"/>
      <c r="AG362" s="80"/>
      <c r="AH362" s="119"/>
      <c r="AI362" s="119"/>
    </row>
    <row r="363" spans="27:35" x14ac:dyDescent="0.25">
      <c r="AA363" s="81"/>
      <c r="AB363" s="81"/>
      <c r="AC363" s="80"/>
      <c r="AD363" s="80"/>
      <c r="AE363" s="81"/>
      <c r="AF363" s="82"/>
      <c r="AG363" s="80"/>
      <c r="AH363" s="119"/>
      <c r="AI363" s="119"/>
    </row>
    <row r="364" spans="27:35" x14ac:dyDescent="0.25">
      <c r="AA364" s="81"/>
      <c r="AB364" s="81"/>
      <c r="AC364" s="80"/>
      <c r="AD364" s="80"/>
      <c r="AE364" s="81"/>
      <c r="AF364" s="82"/>
      <c r="AG364" s="80"/>
      <c r="AH364" s="119"/>
      <c r="AI364" s="119"/>
    </row>
    <row r="365" spans="27:35" x14ac:dyDescent="0.25">
      <c r="AA365" s="81"/>
      <c r="AB365" s="81"/>
      <c r="AC365" s="80"/>
      <c r="AD365" s="80"/>
      <c r="AE365" s="81"/>
      <c r="AF365" s="82"/>
      <c r="AG365" s="80"/>
      <c r="AH365" s="119"/>
      <c r="AI365" s="119"/>
    </row>
    <row r="366" spans="27:35" x14ac:dyDescent="0.25">
      <c r="AA366" s="81"/>
      <c r="AB366" s="81"/>
      <c r="AC366" s="80"/>
      <c r="AD366" s="80"/>
      <c r="AE366" s="81"/>
      <c r="AF366" s="82"/>
      <c r="AG366" s="80"/>
      <c r="AH366" s="119"/>
      <c r="AI366" s="119"/>
    </row>
    <row r="367" spans="27:35" x14ac:dyDescent="0.25">
      <c r="AA367" s="81"/>
      <c r="AB367" s="81"/>
      <c r="AC367" s="80"/>
      <c r="AD367" s="80"/>
      <c r="AE367" s="81"/>
      <c r="AF367" s="82"/>
      <c r="AG367" s="80"/>
      <c r="AH367" s="119"/>
      <c r="AI367" s="119"/>
    </row>
    <row r="368" spans="27:35" x14ac:dyDescent="0.25">
      <c r="AA368" s="81"/>
      <c r="AB368" s="81"/>
      <c r="AC368" s="80"/>
      <c r="AD368" s="80"/>
      <c r="AE368" s="81"/>
      <c r="AF368" s="82"/>
      <c r="AG368" s="80"/>
      <c r="AH368" s="119"/>
      <c r="AI368" s="119"/>
    </row>
    <row r="369" spans="27:35" x14ac:dyDescent="0.25">
      <c r="AA369" s="81"/>
      <c r="AB369" s="81"/>
      <c r="AC369" s="80"/>
      <c r="AD369" s="80"/>
      <c r="AE369" s="81"/>
      <c r="AF369" s="82"/>
      <c r="AG369" s="80"/>
      <c r="AH369" s="119"/>
      <c r="AI369" s="119"/>
    </row>
    <row r="370" spans="27:35" x14ac:dyDescent="0.25">
      <c r="AA370" s="81"/>
      <c r="AB370" s="81"/>
      <c r="AC370" s="80"/>
      <c r="AD370" s="80"/>
      <c r="AE370" s="81"/>
      <c r="AF370" s="82"/>
      <c r="AG370" s="80"/>
      <c r="AH370" s="119"/>
      <c r="AI370" s="119"/>
    </row>
    <row r="371" spans="27:35" x14ac:dyDescent="0.25">
      <c r="AA371" s="81"/>
      <c r="AB371" s="81"/>
      <c r="AC371" s="80"/>
      <c r="AD371" s="80"/>
      <c r="AE371" s="81"/>
      <c r="AF371" s="82"/>
      <c r="AG371" s="80"/>
      <c r="AH371" s="119"/>
      <c r="AI371" s="119"/>
    </row>
    <row r="372" spans="27:35" x14ac:dyDescent="0.25">
      <c r="AA372" s="81"/>
      <c r="AB372" s="81"/>
      <c r="AC372" s="80"/>
      <c r="AD372" s="80"/>
      <c r="AE372" s="81"/>
      <c r="AF372" s="82"/>
      <c r="AG372" s="80"/>
      <c r="AH372" s="119"/>
      <c r="AI372" s="119"/>
    </row>
    <row r="373" spans="27:35" x14ac:dyDescent="0.25">
      <c r="AA373" s="81"/>
      <c r="AB373" s="81"/>
      <c r="AC373" s="80"/>
      <c r="AD373" s="80"/>
      <c r="AE373" s="81"/>
      <c r="AF373" s="82"/>
      <c r="AG373" s="80"/>
      <c r="AH373" s="119"/>
      <c r="AI373" s="119"/>
    </row>
    <row r="374" spans="27:35" x14ac:dyDescent="0.25">
      <c r="AA374" s="81"/>
      <c r="AB374" s="81"/>
      <c r="AC374" s="80"/>
      <c r="AD374" s="80"/>
      <c r="AE374" s="81"/>
      <c r="AF374" s="82"/>
      <c r="AG374" s="80"/>
      <c r="AH374" s="119"/>
      <c r="AI374" s="119"/>
    </row>
    <row r="375" spans="27:35" x14ac:dyDescent="0.25">
      <c r="AA375" s="81"/>
      <c r="AB375" s="81"/>
      <c r="AC375" s="80"/>
      <c r="AD375" s="80"/>
      <c r="AE375" s="81"/>
      <c r="AF375" s="82"/>
      <c r="AG375" s="80"/>
      <c r="AH375" s="119"/>
      <c r="AI375" s="119"/>
    </row>
    <row r="376" spans="27:35" x14ac:dyDescent="0.25">
      <c r="AA376" s="81"/>
      <c r="AB376" s="81"/>
      <c r="AC376" s="80"/>
      <c r="AD376" s="80"/>
      <c r="AE376" s="81"/>
      <c r="AF376" s="82"/>
      <c r="AG376" s="80"/>
      <c r="AH376" s="119"/>
      <c r="AI376" s="119"/>
    </row>
    <row r="377" spans="27:35" x14ac:dyDescent="0.25">
      <c r="AA377" s="81"/>
      <c r="AB377" s="81"/>
      <c r="AC377" s="80"/>
      <c r="AD377" s="80"/>
      <c r="AE377" s="81"/>
      <c r="AF377" s="82"/>
      <c r="AG377" s="80"/>
      <c r="AH377" s="119"/>
      <c r="AI377" s="119"/>
    </row>
    <row r="378" spans="27:35" x14ac:dyDescent="0.25">
      <c r="AA378" s="81"/>
      <c r="AB378" s="81"/>
      <c r="AC378" s="80"/>
      <c r="AD378" s="80"/>
      <c r="AE378" s="81"/>
      <c r="AF378" s="82"/>
      <c r="AG378" s="80"/>
      <c r="AH378" s="119"/>
      <c r="AI378" s="119"/>
    </row>
    <row r="379" spans="27:35" x14ac:dyDescent="0.25">
      <c r="AA379" s="81"/>
      <c r="AB379" s="81"/>
      <c r="AC379" s="80"/>
      <c r="AD379" s="80"/>
      <c r="AE379" s="81"/>
      <c r="AF379" s="82"/>
      <c r="AG379" s="80"/>
      <c r="AH379" s="119"/>
      <c r="AI379" s="119"/>
    </row>
    <row r="380" spans="27:35" x14ac:dyDescent="0.25">
      <c r="AA380" s="81"/>
      <c r="AB380" s="81"/>
      <c r="AC380" s="80"/>
      <c r="AD380" s="80"/>
      <c r="AE380" s="81"/>
      <c r="AF380" s="82"/>
      <c r="AG380" s="80"/>
      <c r="AH380" s="119"/>
      <c r="AI380" s="119"/>
    </row>
    <row r="381" spans="27:35" x14ac:dyDescent="0.25">
      <c r="AA381" s="81"/>
      <c r="AB381" s="81"/>
      <c r="AC381" s="80"/>
      <c r="AD381" s="80"/>
      <c r="AE381" s="81"/>
      <c r="AF381" s="82"/>
      <c r="AG381" s="80"/>
      <c r="AH381" s="119"/>
      <c r="AI381" s="119"/>
    </row>
    <row r="382" spans="27:35" x14ac:dyDescent="0.25">
      <c r="AA382" s="81"/>
      <c r="AB382" s="81"/>
      <c r="AC382" s="80"/>
      <c r="AD382" s="80"/>
      <c r="AE382" s="81"/>
      <c r="AF382" s="82"/>
      <c r="AG382" s="80"/>
      <c r="AH382" s="119"/>
      <c r="AI382" s="119"/>
    </row>
    <row r="383" spans="27:35" x14ac:dyDescent="0.25">
      <c r="AA383" s="81"/>
      <c r="AB383" s="81"/>
      <c r="AC383" s="80"/>
      <c r="AD383" s="80"/>
      <c r="AE383" s="81"/>
      <c r="AF383" s="82"/>
      <c r="AG383" s="80"/>
      <c r="AH383" s="119"/>
      <c r="AI383" s="119"/>
    </row>
    <row r="384" spans="27:35" x14ac:dyDescent="0.25">
      <c r="AA384" s="81"/>
      <c r="AB384" s="81"/>
      <c r="AC384" s="80"/>
      <c r="AD384" s="80"/>
      <c r="AE384" s="81"/>
      <c r="AF384" s="82"/>
      <c r="AG384" s="80"/>
      <c r="AH384" s="119"/>
      <c r="AI384" s="119"/>
    </row>
    <row r="385" spans="27:35" x14ac:dyDescent="0.25">
      <c r="AA385" s="81"/>
      <c r="AB385" s="81"/>
      <c r="AC385" s="80"/>
      <c r="AD385" s="80"/>
      <c r="AE385" s="81"/>
      <c r="AF385" s="82"/>
      <c r="AG385" s="80"/>
      <c r="AH385" s="119"/>
      <c r="AI385" s="119"/>
    </row>
    <row r="386" spans="27:35" x14ac:dyDescent="0.25">
      <c r="AA386" s="81"/>
      <c r="AB386" s="81"/>
      <c r="AC386" s="80"/>
      <c r="AD386" s="80"/>
      <c r="AE386" s="81"/>
      <c r="AF386" s="82"/>
      <c r="AG386" s="80"/>
      <c r="AH386" s="119"/>
      <c r="AI386" s="119"/>
    </row>
    <row r="387" spans="27:35" x14ac:dyDescent="0.25">
      <c r="AA387" s="81"/>
      <c r="AB387" s="81"/>
      <c r="AC387" s="80"/>
      <c r="AD387" s="80"/>
      <c r="AE387" s="81"/>
      <c r="AF387" s="82"/>
      <c r="AG387" s="80"/>
      <c r="AH387" s="119"/>
      <c r="AI387" s="119"/>
    </row>
    <row r="388" spans="27:35" x14ac:dyDescent="0.25">
      <c r="AA388" s="81"/>
      <c r="AB388" s="81"/>
      <c r="AC388" s="80"/>
      <c r="AD388" s="80"/>
      <c r="AE388" s="81"/>
      <c r="AF388" s="82"/>
      <c r="AG388" s="80"/>
      <c r="AH388" s="119"/>
      <c r="AI388" s="119"/>
    </row>
    <row r="389" spans="27:35" x14ac:dyDescent="0.25">
      <c r="AA389" s="81"/>
      <c r="AB389" s="81"/>
      <c r="AC389" s="80"/>
      <c r="AD389" s="80"/>
      <c r="AE389" s="81"/>
      <c r="AF389" s="82"/>
      <c r="AG389" s="80"/>
      <c r="AH389" s="119"/>
      <c r="AI389" s="119"/>
    </row>
    <row r="390" spans="27:35" x14ac:dyDescent="0.25">
      <c r="AA390" s="81"/>
      <c r="AB390" s="81"/>
      <c r="AC390" s="80"/>
      <c r="AD390" s="80"/>
      <c r="AE390" s="81"/>
      <c r="AF390" s="82"/>
      <c r="AG390" s="80"/>
      <c r="AH390" s="119"/>
      <c r="AI390" s="119"/>
    </row>
    <row r="391" spans="27:35" x14ac:dyDescent="0.25">
      <c r="AA391" s="81"/>
      <c r="AB391" s="81"/>
      <c r="AC391" s="80"/>
      <c r="AD391" s="80"/>
      <c r="AE391" s="81"/>
      <c r="AF391" s="82"/>
      <c r="AG391" s="80"/>
      <c r="AH391" s="119"/>
      <c r="AI391" s="119"/>
    </row>
    <row r="392" spans="27:35" x14ac:dyDescent="0.25">
      <c r="AA392" s="81"/>
      <c r="AB392" s="81"/>
      <c r="AC392" s="80"/>
      <c r="AD392" s="80"/>
      <c r="AE392" s="81"/>
      <c r="AF392" s="82"/>
      <c r="AG392" s="80"/>
      <c r="AH392" s="119"/>
      <c r="AI392" s="119"/>
    </row>
    <row r="393" spans="27:35" x14ac:dyDescent="0.25">
      <c r="AA393" s="81"/>
      <c r="AB393" s="81"/>
      <c r="AC393" s="80"/>
      <c r="AD393" s="80"/>
      <c r="AE393" s="81"/>
      <c r="AF393" s="82"/>
      <c r="AG393" s="80"/>
      <c r="AH393" s="119"/>
      <c r="AI393" s="119"/>
    </row>
    <row r="394" spans="27:35" x14ac:dyDescent="0.25">
      <c r="AA394" s="81"/>
      <c r="AB394" s="81"/>
      <c r="AC394" s="80"/>
      <c r="AD394" s="80"/>
      <c r="AE394" s="81"/>
      <c r="AF394" s="82"/>
      <c r="AG394" s="80"/>
      <c r="AH394" s="119"/>
      <c r="AI394" s="119"/>
    </row>
    <row r="395" spans="27:35" x14ac:dyDescent="0.25">
      <c r="AA395" s="81"/>
      <c r="AB395" s="81"/>
      <c r="AC395" s="80"/>
      <c r="AD395" s="80"/>
      <c r="AE395" s="81"/>
      <c r="AF395" s="82"/>
      <c r="AG395" s="80"/>
      <c r="AH395" s="119"/>
      <c r="AI395" s="119"/>
    </row>
    <row r="396" spans="27:35" x14ac:dyDescent="0.25">
      <c r="AA396" s="81"/>
      <c r="AB396" s="81"/>
      <c r="AC396" s="80"/>
      <c r="AD396" s="80"/>
      <c r="AE396" s="81"/>
      <c r="AF396" s="82"/>
      <c r="AG396" s="80"/>
      <c r="AH396" s="119"/>
      <c r="AI396" s="119"/>
    </row>
    <row r="397" spans="27:35" x14ac:dyDescent="0.25">
      <c r="AA397" s="81"/>
      <c r="AB397" s="81"/>
      <c r="AC397" s="80"/>
      <c r="AD397" s="80"/>
      <c r="AE397" s="81"/>
      <c r="AF397" s="82"/>
      <c r="AG397" s="80"/>
      <c r="AH397" s="119"/>
      <c r="AI397" s="119"/>
    </row>
    <row r="398" spans="27:35" x14ac:dyDescent="0.25">
      <c r="AA398" s="81"/>
      <c r="AB398" s="81"/>
      <c r="AC398" s="80"/>
      <c r="AD398" s="80"/>
      <c r="AE398" s="81"/>
      <c r="AF398" s="82"/>
      <c r="AG398" s="80"/>
      <c r="AH398" s="119"/>
      <c r="AI398" s="119"/>
    </row>
    <row r="399" spans="27:35" x14ac:dyDescent="0.25">
      <c r="AA399" s="81"/>
      <c r="AB399" s="81"/>
      <c r="AC399" s="80"/>
      <c r="AD399" s="80"/>
      <c r="AE399" s="81"/>
      <c r="AF399" s="82"/>
      <c r="AG399" s="80"/>
      <c r="AH399" s="119"/>
      <c r="AI399" s="119"/>
    </row>
    <row r="400" spans="27:35" x14ac:dyDescent="0.25">
      <c r="AA400" s="81"/>
      <c r="AB400" s="81"/>
      <c r="AC400" s="80"/>
      <c r="AD400" s="80"/>
      <c r="AE400" s="81"/>
      <c r="AF400" s="82"/>
      <c r="AG400" s="80"/>
      <c r="AH400" s="119"/>
      <c r="AI400" s="119"/>
    </row>
    <row r="401" spans="27:35" x14ac:dyDescent="0.25">
      <c r="AA401" s="81"/>
      <c r="AB401" s="81"/>
      <c r="AC401" s="80"/>
      <c r="AD401" s="80"/>
      <c r="AE401" s="81"/>
      <c r="AF401" s="82"/>
      <c r="AG401" s="80"/>
      <c r="AH401" s="119"/>
      <c r="AI401" s="119"/>
    </row>
    <row r="402" spans="27:35" x14ac:dyDescent="0.25">
      <c r="AA402" s="81"/>
      <c r="AB402" s="81"/>
      <c r="AC402" s="80"/>
      <c r="AD402" s="80"/>
      <c r="AE402" s="81"/>
      <c r="AF402" s="82"/>
      <c r="AG402" s="80"/>
      <c r="AH402" s="119"/>
      <c r="AI402" s="119"/>
    </row>
    <row r="403" spans="27:35" x14ac:dyDescent="0.25">
      <c r="AA403" s="81"/>
      <c r="AB403" s="81"/>
      <c r="AC403" s="80"/>
      <c r="AD403" s="80"/>
      <c r="AE403" s="81"/>
      <c r="AF403" s="82"/>
      <c r="AG403" s="80"/>
      <c r="AH403" s="119"/>
      <c r="AI403" s="119"/>
    </row>
    <row r="404" spans="27:35" x14ac:dyDescent="0.25">
      <c r="AA404" s="81"/>
      <c r="AB404" s="81"/>
      <c r="AC404" s="80"/>
      <c r="AD404" s="80"/>
      <c r="AE404" s="81"/>
      <c r="AF404" s="82"/>
      <c r="AG404" s="80"/>
      <c r="AH404" s="119"/>
      <c r="AI404" s="119"/>
    </row>
    <row r="405" spans="27:35" x14ac:dyDescent="0.25">
      <c r="AA405" s="81"/>
      <c r="AB405" s="81"/>
      <c r="AC405" s="80"/>
      <c r="AD405" s="80"/>
      <c r="AE405" s="81"/>
      <c r="AF405" s="82"/>
      <c r="AG405" s="80"/>
      <c r="AH405" s="119"/>
      <c r="AI405" s="119"/>
    </row>
    <row r="406" spans="27:35" x14ac:dyDescent="0.25">
      <c r="AA406" s="81"/>
      <c r="AB406" s="81"/>
      <c r="AC406" s="80"/>
      <c r="AD406" s="80"/>
      <c r="AE406" s="81"/>
      <c r="AF406" s="82"/>
      <c r="AG406" s="80"/>
      <c r="AH406" s="119"/>
      <c r="AI406" s="119"/>
    </row>
    <row r="407" spans="27:35" x14ac:dyDescent="0.25">
      <c r="AA407" s="81"/>
      <c r="AB407" s="81"/>
      <c r="AC407" s="80"/>
      <c r="AD407" s="80"/>
      <c r="AE407" s="81"/>
      <c r="AF407" s="82"/>
      <c r="AG407" s="80"/>
      <c r="AH407" s="119"/>
      <c r="AI407" s="119"/>
    </row>
    <row r="408" spans="27:35" x14ac:dyDescent="0.25">
      <c r="AA408" s="81"/>
      <c r="AB408" s="81"/>
      <c r="AC408" s="80"/>
      <c r="AD408" s="80"/>
      <c r="AE408" s="81"/>
      <c r="AF408" s="82"/>
      <c r="AG408" s="80"/>
      <c r="AH408" s="119"/>
      <c r="AI408" s="119"/>
    </row>
    <row r="409" spans="27:35" x14ac:dyDescent="0.25">
      <c r="AA409" s="81"/>
      <c r="AB409" s="81"/>
      <c r="AC409" s="80"/>
      <c r="AD409" s="80"/>
      <c r="AE409" s="81"/>
      <c r="AF409" s="82"/>
      <c r="AG409" s="80"/>
      <c r="AH409" s="119"/>
      <c r="AI409" s="119"/>
    </row>
    <row r="410" spans="27:35" x14ac:dyDescent="0.25">
      <c r="AA410" s="81"/>
      <c r="AB410" s="81"/>
      <c r="AC410" s="80"/>
      <c r="AD410" s="80"/>
      <c r="AE410" s="81"/>
      <c r="AF410" s="82"/>
      <c r="AG410" s="80"/>
      <c r="AH410" s="119"/>
      <c r="AI410" s="119"/>
    </row>
    <row r="411" spans="27:35" x14ac:dyDescent="0.25">
      <c r="AA411" s="81"/>
      <c r="AB411" s="81"/>
      <c r="AC411" s="80"/>
      <c r="AD411" s="80"/>
      <c r="AE411" s="81"/>
      <c r="AF411" s="82"/>
      <c r="AG411" s="80"/>
      <c r="AH411" s="119"/>
      <c r="AI411" s="119"/>
    </row>
    <row r="412" spans="27:35" x14ac:dyDescent="0.25">
      <c r="AA412" s="81"/>
      <c r="AB412" s="81"/>
      <c r="AC412" s="80"/>
      <c r="AD412" s="80"/>
      <c r="AE412" s="81"/>
      <c r="AF412" s="82"/>
      <c r="AG412" s="80"/>
      <c r="AH412" s="119"/>
      <c r="AI412" s="119"/>
    </row>
    <row r="413" spans="27:35" x14ac:dyDescent="0.25">
      <c r="AA413" s="81"/>
      <c r="AB413" s="81"/>
      <c r="AC413" s="80"/>
      <c r="AD413" s="80"/>
      <c r="AE413" s="81"/>
      <c r="AF413" s="82"/>
      <c r="AG413" s="80"/>
      <c r="AH413" s="119"/>
      <c r="AI413" s="119"/>
    </row>
    <row r="414" spans="27:35" x14ac:dyDescent="0.25">
      <c r="AA414" s="81"/>
      <c r="AB414" s="81"/>
      <c r="AC414" s="80"/>
      <c r="AD414" s="80"/>
      <c r="AE414" s="81"/>
      <c r="AF414" s="82"/>
      <c r="AG414" s="80"/>
      <c r="AH414" s="119"/>
      <c r="AI414" s="119"/>
    </row>
    <row r="415" spans="27:35" x14ac:dyDescent="0.25">
      <c r="AA415" s="81"/>
      <c r="AB415" s="81"/>
      <c r="AC415" s="80"/>
      <c r="AD415" s="80"/>
      <c r="AE415" s="81"/>
      <c r="AF415" s="82"/>
      <c r="AG415" s="80"/>
      <c r="AH415" s="119"/>
      <c r="AI415" s="119"/>
    </row>
    <row r="416" spans="27:35" x14ac:dyDescent="0.25">
      <c r="AA416" s="81"/>
      <c r="AB416" s="81"/>
      <c r="AC416" s="80"/>
      <c r="AD416" s="80"/>
      <c r="AE416" s="81"/>
      <c r="AF416" s="82"/>
      <c r="AG416" s="80"/>
      <c r="AH416" s="119"/>
      <c r="AI416" s="119"/>
    </row>
    <row r="417" spans="27:35" x14ac:dyDescent="0.25">
      <c r="AA417" s="81"/>
      <c r="AB417" s="81"/>
      <c r="AC417" s="80"/>
      <c r="AD417" s="80"/>
      <c r="AE417" s="81"/>
      <c r="AF417" s="82"/>
      <c r="AG417" s="80"/>
      <c r="AH417" s="119"/>
      <c r="AI417" s="119"/>
    </row>
    <row r="418" spans="27:35" x14ac:dyDescent="0.25">
      <c r="AA418" s="81"/>
      <c r="AB418" s="81"/>
      <c r="AC418" s="80"/>
      <c r="AD418" s="80"/>
      <c r="AE418" s="81"/>
      <c r="AF418" s="82"/>
      <c r="AG418" s="80"/>
      <c r="AH418" s="119"/>
      <c r="AI418" s="119"/>
    </row>
    <row r="419" spans="27:35" x14ac:dyDescent="0.25">
      <c r="AA419" s="81"/>
      <c r="AB419" s="81"/>
      <c r="AC419" s="80"/>
      <c r="AD419" s="80"/>
      <c r="AE419" s="81"/>
      <c r="AF419" s="82"/>
      <c r="AG419" s="80"/>
      <c r="AH419" s="119"/>
      <c r="AI419" s="119"/>
    </row>
    <row r="420" spans="27:35" x14ac:dyDescent="0.25">
      <c r="AA420" s="81"/>
      <c r="AB420" s="81"/>
      <c r="AC420" s="80"/>
      <c r="AD420" s="80"/>
      <c r="AE420" s="81"/>
      <c r="AF420" s="82"/>
      <c r="AG420" s="80"/>
      <c r="AH420" s="119"/>
      <c r="AI420" s="119"/>
    </row>
    <row r="421" spans="27:35" x14ac:dyDescent="0.25">
      <c r="AA421" s="81"/>
      <c r="AB421" s="81"/>
      <c r="AC421" s="80"/>
      <c r="AD421" s="80"/>
      <c r="AE421" s="81"/>
      <c r="AF421" s="82"/>
      <c r="AG421" s="80"/>
      <c r="AH421" s="119"/>
      <c r="AI421" s="119"/>
    </row>
    <row r="422" spans="27:35" x14ac:dyDescent="0.25">
      <c r="AA422" s="81"/>
      <c r="AB422" s="81"/>
      <c r="AC422" s="80"/>
      <c r="AD422" s="80"/>
      <c r="AE422" s="81"/>
      <c r="AF422" s="82"/>
      <c r="AG422" s="80"/>
      <c r="AH422" s="119"/>
      <c r="AI422" s="119"/>
    </row>
    <row r="423" spans="27:35" x14ac:dyDescent="0.25">
      <c r="AA423" s="81"/>
      <c r="AB423" s="81"/>
      <c r="AC423" s="80"/>
      <c r="AD423" s="80"/>
      <c r="AE423" s="81"/>
      <c r="AF423" s="82"/>
      <c r="AG423" s="80"/>
      <c r="AH423" s="119"/>
      <c r="AI423" s="119"/>
    </row>
    <row r="424" spans="27:35" x14ac:dyDescent="0.25">
      <c r="AA424" s="81"/>
      <c r="AB424" s="81"/>
      <c r="AC424" s="80"/>
      <c r="AD424" s="80"/>
      <c r="AE424" s="81"/>
      <c r="AF424" s="82"/>
      <c r="AG424" s="80"/>
      <c r="AH424" s="119"/>
      <c r="AI424" s="119"/>
    </row>
    <row r="425" spans="27:35" x14ac:dyDescent="0.25">
      <c r="AA425" s="81"/>
      <c r="AB425" s="81"/>
      <c r="AC425" s="80"/>
      <c r="AD425" s="80"/>
      <c r="AE425" s="81"/>
      <c r="AF425" s="82"/>
      <c r="AG425" s="80"/>
      <c r="AH425" s="119"/>
      <c r="AI425" s="119"/>
    </row>
    <row r="426" spans="27:35" x14ac:dyDescent="0.25">
      <c r="AA426" s="81"/>
      <c r="AB426" s="81"/>
      <c r="AC426" s="80"/>
      <c r="AD426" s="80"/>
      <c r="AE426" s="81"/>
      <c r="AF426" s="82"/>
      <c r="AG426" s="80"/>
      <c r="AH426" s="119"/>
      <c r="AI426" s="119"/>
    </row>
    <row r="427" spans="27:35" x14ac:dyDescent="0.25">
      <c r="AA427" s="81"/>
      <c r="AB427" s="81"/>
      <c r="AC427" s="80"/>
      <c r="AD427" s="80"/>
      <c r="AE427" s="81"/>
      <c r="AF427" s="82"/>
      <c r="AG427" s="80"/>
      <c r="AH427" s="119"/>
      <c r="AI427" s="119"/>
    </row>
    <row r="428" spans="27:35" x14ac:dyDescent="0.25">
      <c r="AA428" s="81"/>
      <c r="AB428" s="81"/>
      <c r="AC428" s="80"/>
      <c r="AD428" s="80"/>
      <c r="AE428" s="81"/>
      <c r="AF428" s="82"/>
      <c r="AG428" s="80"/>
      <c r="AH428" s="119"/>
      <c r="AI428" s="119"/>
    </row>
    <row r="429" spans="27:35" x14ac:dyDescent="0.25">
      <c r="AA429" s="81"/>
      <c r="AB429" s="81"/>
      <c r="AC429" s="80"/>
      <c r="AD429" s="80"/>
      <c r="AE429" s="81"/>
      <c r="AF429" s="82"/>
      <c r="AG429" s="80"/>
      <c r="AH429" s="119"/>
      <c r="AI429" s="119"/>
    </row>
    <row r="430" spans="27:35" x14ac:dyDescent="0.25">
      <c r="AA430" s="81"/>
      <c r="AB430" s="81"/>
      <c r="AC430" s="80"/>
      <c r="AD430" s="80"/>
      <c r="AE430" s="81"/>
      <c r="AF430" s="82"/>
      <c r="AG430" s="80"/>
      <c r="AH430" s="119"/>
      <c r="AI430" s="119"/>
    </row>
    <row r="431" spans="27:35" x14ac:dyDescent="0.25">
      <c r="AA431" s="81"/>
      <c r="AB431" s="81"/>
      <c r="AC431" s="80"/>
      <c r="AD431" s="80"/>
      <c r="AE431" s="81"/>
      <c r="AF431" s="82"/>
      <c r="AG431" s="80"/>
      <c r="AH431" s="119"/>
      <c r="AI431" s="119"/>
    </row>
    <row r="432" spans="27:35" x14ac:dyDescent="0.25">
      <c r="AA432" s="81"/>
      <c r="AB432" s="81"/>
      <c r="AC432" s="80"/>
      <c r="AD432" s="80"/>
      <c r="AE432" s="81"/>
      <c r="AF432" s="82"/>
      <c r="AG432" s="80"/>
      <c r="AH432" s="119"/>
      <c r="AI432" s="119"/>
    </row>
    <row r="433" spans="27:35" x14ac:dyDescent="0.25">
      <c r="AA433" s="81"/>
      <c r="AB433" s="81"/>
      <c r="AC433" s="80"/>
      <c r="AD433" s="80"/>
      <c r="AE433" s="81"/>
      <c r="AF433" s="82"/>
      <c r="AG433" s="80"/>
      <c r="AH433" s="119"/>
      <c r="AI433" s="119"/>
    </row>
    <row r="434" spans="27:35" x14ac:dyDescent="0.25">
      <c r="AA434" s="81"/>
      <c r="AB434" s="81"/>
      <c r="AC434" s="80"/>
      <c r="AD434" s="80"/>
      <c r="AE434" s="81"/>
      <c r="AF434" s="82"/>
      <c r="AG434" s="80"/>
      <c r="AH434" s="119"/>
      <c r="AI434" s="119"/>
    </row>
    <row r="435" spans="27:35" x14ac:dyDescent="0.25">
      <c r="AA435" s="81"/>
      <c r="AB435" s="81"/>
      <c r="AC435" s="80"/>
      <c r="AD435" s="80"/>
      <c r="AE435" s="81"/>
      <c r="AF435" s="82"/>
      <c r="AG435" s="80"/>
      <c r="AH435" s="119"/>
      <c r="AI435" s="119"/>
    </row>
    <row r="436" spans="27:35" x14ac:dyDescent="0.25">
      <c r="AA436" s="81"/>
      <c r="AB436" s="81"/>
      <c r="AC436" s="80"/>
      <c r="AD436" s="80"/>
      <c r="AE436" s="81"/>
      <c r="AF436" s="82"/>
      <c r="AG436" s="80"/>
      <c r="AH436" s="119"/>
      <c r="AI436" s="119"/>
    </row>
    <row r="437" spans="27:35" x14ac:dyDescent="0.25">
      <c r="AA437" s="81"/>
      <c r="AB437" s="81"/>
      <c r="AC437" s="80"/>
      <c r="AD437" s="80"/>
      <c r="AE437" s="81"/>
      <c r="AF437" s="82"/>
      <c r="AG437" s="80"/>
      <c r="AH437" s="119"/>
      <c r="AI437" s="119"/>
    </row>
    <row r="438" spans="27:35" x14ac:dyDescent="0.25">
      <c r="AA438" s="81"/>
      <c r="AB438" s="81"/>
      <c r="AC438" s="80"/>
      <c r="AD438" s="80"/>
      <c r="AE438" s="81"/>
      <c r="AF438" s="82"/>
      <c r="AG438" s="80"/>
      <c r="AH438" s="119"/>
      <c r="AI438" s="119"/>
    </row>
    <row r="439" spans="27:35" x14ac:dyDescent="0.25">
      <c r="AA439" s="81"/>
      <c r="AB439" s="81"/>
      <c r="AC439" s="80"/>
      <c r="AD439" s="80"/>
      <c r="AE439" s="81"/>
      <c r="AF439" s="82"/>
      <c r="AG439" s="80"/>
      <c r="AH439" s="119"/>
      <c r="AI439" s="119"/>
    </row>
    <row r="440" spans="27:35" x14ac:dyDescent="0.25">
      <c r="AA440" s="81"/>
      <c r="AB440" s="81"/>
      <c r="AC440" s="80"/>
      <c r="AD440" s="80"/>
      <c r="AE440" s="81"/>
      <c r="AF440" s="82"/>
      <c r="AG440" s="80"/>
      <c r="AH440" s="119"/>
      <c r="AI440" s="119"/>
    </row>
    <row r="441" spans="27:35" x14ac:dyDescent="0.25">
      <c r="AA441" s="81"/>
      <c r="AB441" s="81"/>
      <c r="AC441" s="80"/>
      <c r="AD441" s="80"/>
      <c r="AE441" s="81"/>
      <c r="AF441" s="82"/>
      <c r="AG441" s="80"/>
      <c r="AH441" s="119"/>
      <c r="AI441" s="119"/>
    </row>
    <row r="442" spans="27:35" x14ac:dyDescent="0.25">
      <c r="AA442" s="81"/>
      <c r="AB442" s="81"/>
      <c r="AC442" s="80"/>
      <c r="AD442" s="80"/>
      <c r="AE442" s="81"/>
      <c r="AF442" s="82"/>
      <c r="AG442" s="80"/>
      <c r="AH442" s="119"/>
      <c r="AI442" s="119"/>
    </row>
    <row r="443" spans="27:35" x14ac:dyDescent="0.25">
      <c r="AA443" s="81"/>
      <c r="AB443" s="81"/>
      <c r="AC443" s="80"/>
      <c r="AD443" s="80"/>
      <c r="AE443" s="81"/>
      <c r="AF443" s="82"/>
      <c r="AG443" s="80"/>
      <c r="AH443" s="119"/>
      <c r="AI443" s="119"/>
    </row>
    <row r="444" spans="27:35" x14ac:dyDescent="0.25">
      <c r="AA444" s="81"/>
      <c r="AB444" s="81"/>
      <c r="AC444" s="80"/>
      <c r="AD444" s="80"/>
      <c r="AE444" s="81"/>
      <c r="AF444" s="82"/>
      <c r="AG444" s="80"/>
      <c r="AH444" s="119"/>
      <c r="AI444" s="119"/>
    </row>
    <row r="445" spans="27:35" x14ac:dyDescent="0.25">
      <c r="AA445" s="81"/>
      <c r="AB445" s="81"/>
      <c r="AC445" s="80"/>
      <c r="AD445" s="80"/>
      <c r="AE445" s="81"/>
      <c r="AF445" s="82"/>
      <c r="AG445" s="80"/>
      <c r="AH445" s="119"/>
      <c r="AI445" s="119"/>
    </row>
    <row r="446" spans="27:35" x14ac:dyDescent="0.25">
      <c r="AA446" s="81"/>
      <c r="AB446" s="81"/>
      <c r="AC446" s="80"/>
      <c r="AD446" s="80"/>
      <c r="AE446" s="81"/>
      <c r="AF446" s="82"/>
      <c r="AG446" s="80"/>
      <c r="AH446" s="119"/>
      <c r="AI446" s="119"/>
    </row>
    <row r="447" spans="27:35" x14ac:dyDescent="0.25">
      <c r="AA447" s="81"/>
      <c r="AB447" s="81"/>
      <c r="AC447" s="80"/>
      <c r="AD447" s="80"/>
      <c r="AE447" s="81"/>
      <c r="AF447" s="82"/>
      <c r="AG447" s="80"/>
      <c r="AH447" s="119"/>
      <c r="AI447" s="119"/>
    </row>
    <row r="448" spans="27:35" x14ac:dyDescent="0.25">
      <c r="AA448" s="81"/>
      <c r="AB448" s="81"/>
      <c r="AC448" s="80"/>
      <c r="AD448" s="80"/>
      <c r="AE448" s="81"/>
      <c r="AF448" s="82"/>
      <c r="AG448" s="80"/>
      <c r="AH448" s="119"/>
      <c r="AI448" s="119"/>
    </row>
    <row r="449" spans="27:35" x14ac:dyDescent="0.25">
      <c r="AA449" s="81"/>
      <c r="AB449" s="81"/>
      <c r="AC449" s="80"/>
      <c r="AD449" s="80"/>
      <c r="AE449" s="81"/>
      <c r="AF449" s="82"/>
      <c r="AG449" s="80"/>
      <c r="AH449" s="119"/>
      <c r="AI449" s="119"/>
    </row>
    <row r="450" spans="27:35" x14ac:dyDescent="0.25">
      <c r="AA450" s="81"/>
      <c r="AB450" s="81"/>
      <c r="AC450" s="80"/>
      <c r="AD450" s="80"/>
      <c r="AE450" s="81"/>
      <c r="AF450" s="82"/>
      <c r="AG450" s="80"/>
      <c r="AH450" s="119"/>
      <c r="AI450" s="119"/>
    </row>
    <row r="451" spans="27:35" x14ac:dyDescent="0.25">
      <c r="AA451" s="81"/>
      <c r="AB451" s="81"/>
      <c r="AC451" s="80"/>
      <c r="AD451" s="80"/>
      <c r="AE451" s="81"/>
      <c r="AF451" s="82"/>
      <c r="AG451" s="80"/>
      <c r="AH451" s="119"/>
      <c r="AI451" s="119"/>
    </row>
    <row r="452" spans="27:35" x14ac:dyDescent="0.25">
      <c r="AA452" s="81"/>
      <c r="AB452" s="81"/>
      <c r="AC452" s="80"/>
      <c r="AD452" s="80"/>
      <c r="AE452" s="81"/>
      <c r="AF452" s="82"/>
      <c r="AG452" s="80"/>
      <c r="AH452" s="119"/>
      <c r="AI452" s="119"/>
    </row>
    <row r="453" spans="27:35" x14ac:dyDescent="0.25">
      <c r="AA453" s="81"/>
      <c r="AB453" s="81"/>
      <c r="AC453" s="80"/>
      <c r="AD453" s="80"/>
      <c r="AE453" s="81"/>
      <c r="AF453" s="82"/>
      <c r="AG453" s="80"/>
      <c r="AH453" s="119"/>
      <c r="AI453" s="119"/>
    </row>
    <row r="454" spans="27:35" x14ac:dyDescent="0.25">
      <c r="AA454" s="81"/>
      <c r="AB454" s="81"/>
      <c r="AC454" s="80"/>
      <c r="AD454" s="80"/>
      <c r="AE454" s="81"/>
      <c r="AF454" s="82"/>
      <c r="AG454" s="80"/>
      <c r="AH454" s="119"/>
      <c r="AI454" s="119"/>
    </row>
    <row r="455" spans="27:35" x14ac:dyDescent="0.25">
      <c r="AA455" s="81"/>
      <c r="AB455" s="81"/>
      <c r="AC455" s="80"/>
      <c r="AD455" s="80"/>
      <c r="AE455" s="81"/>
      <c r="AF455" s="82"/>
      <c r="AG455" s="80"/>
      <c r="AH455" s="119"/>
      <c r="AI455" s="119"/>
    </row>
    <row r="456" spans="27:35" x14ac:dyDescent="0.25">
      <c r="AA456" s="81"/>
      <c r="AB456" s="81"/>
      <c r="AC456" s="80"/>
      <c r="AD456" s="80"/>
      <c r="AE456" s="81"/>
      <c r="AF456" s="82"/>
      <c r="AG456" s="80"/>
      <c r="AH456" s="119"/>
      <c r="AI456" s="119"/>
    </row>
    <row r="457" spans="27:35" x14ac:dyDescent="0.25">
      <c r="AA457" s="81"/>
      <c r="AB457" s="81"/>
      <c r="AC457" s="80"/>
      <c r="AD457" s="80"/>
      <c r="AE457" s="81"/>
      <c r="AF457" s="82"/>
      <c r="AG457" s="80"/>
      <c r="AH457" s="119"/>
      <c r="AI457" s="119"/>
    </row>
    <row r="458" spans="27:35" x14ac:dyDescent="0.25">
      <c r="AA458" s="81"/>
      <c r="AB458" s="81"/>
      <c r="AC458" s="80"/>
      <c r="AD458" s="80"/>
      <c r="AE458" s="81"/>
      <c r="AF458" s="82"/>
      <c r="AG458" s="80"/>
      <c r="AH458" s="119"/>
      <c r="AI458" s="119"/>
    </row>
    <row r="459" spans="27:35" x14ac:dyDescent="0.25">
      <c r="AA459" s="81"/>
      <c r="AB459" s="81"/>
      <c r="AC459" s="80"/>
      <c r="AD459" s="80"/>
      <c r="AE459" s="81"/>
      <c r="AF459" s="82"/>
      <c r="AG459" s="80"/>
      <c r="AH459" s="119"/>
      <c r="AI459" s="119"/>
    </row>
    <row r="460" spans="27:35" x14ac:dyDescent="0.25">
      <c r="AA460" s="81"/>
      <c r="AB460" s="81"/>
      <c r="AC460" s="80"/>
      <c r="AD460" s="80"/>
      <c r="AE460" s="81"/>
      <c r="AF460" s="82"/>
      <c r="AG460" s="80"/>
      <c r="AH460" s="119"/>
      <c r="AI460" s="119"/>
    </row>
    <row r="461" spans="27:35" x14ac:dyDescent="0.25">
      <c r="AA461" s="81"/>
      <c r="AB461" s="81"/>
      <c r="AC461" s="80"/>
      <c r="AD461" s="80"/>
      <c r="AE461" s="81"/>
      <c r="AF461" s="82"/>
      <c r="AG461" s="80"/>
      <c r="AH461" s="119"/>
      <c r="AI461" s="119"/>
    </row>
    <row r="462" spans="27:35" x14ac:dyDescent="0.25">
      <c r="AA462" s="81"/>
      <c r="AB462" s="81"/>
      <c r="AC462" s="80"/>
      <c r="AD462" s="80"/>
      <c r="AE462" s="81"/>
      <c r="AF462" s="82"/>
      <c r="AG462" s="80"/>
      <c r="AH462" s="119"/>
      <c r="AI462" s="119"/>
    </row>
    <row r="463" spans="27:35" x14ac:dyDescent="0.25">
      <c r="AA463" s="81"/>
      <c r="AB463" s="81"/>
      <c r="AC463" s="80"/>
      <c r="AD463" s="80"/>
      <c r="AE463" s="81"/>
      <c r="AF463" s="82"/>
      <c r="AG463" s="80"/>
      <c r="AH463" s="119"/>
      <c r="AI463" s="119"/>
    </row>
    <row r="464" spans="27:35" x14ac:dyDescent="0.25">
      <c r="AA464" s="81"/>
      <c r="AB464" s="81"/>
      <c r="AC464" s="80"/>
      <c r="AD464" s="80"/>
      <c r="AE464" s="81"/>
      <c r="AF464" s="82"/>
      <c r="AG464" s="80"/>
      <c r="AH464" s="119"/>
      <c r="AI464" s="119"/>
    </row>
    <row r="465" spans="27:35" x14ac:dyDescent="0.25">
      <c r="AA465" s="81"/>
      <c r="AB465" s="81"/>
      <c r="AC465" s="80"/>
      <c r="AD465" s="80"/>
      <c r="AE465" s="81"/>
      <c r="AF465" s="82"/>
      <c r="AG465" s="80"/>
      <c r="AH465" s="119"/>
      <c r="AI465" s="119"/>
    </row>
    <row r="466" spans="27:35" x14ac:dyDescent="0.25">
      <c r="AA466" s="81"/>
      <c r="AB466" s="81"/>
      <c r="AC466" s="80"/>
      <c r="AD466" s="80"/>
      <c r="AE466" s="81"/>
      <c r="AF466" s="82"/>
      <c r="AG466" s="80"/>
      <c r="AH466" s="119"/>
      <c r="AI466" s="119"/>
    </row>
    <row r="467" spans="27:35" x14ac:dyDescent="0.25">
      <c r="AA467" s="81"/>
      <c r="AB467" s="81"/>
      <c r="AC467" s="80"/>
      <c r="AD467" s="80"/>
      <c r="AE467" s="81"/>
      <c r="AF467" s="82"/>
      <c r="AG467" s="80"/>
      <c r="AH467" s="119"/>
      <c r="AI467" s="119"/>
    </row>
    <row r="468" spans="27:35" x14ac:dyDescent="0.25">
      <c r="AA468" s="81"/>
      <c r="AB468" s="81"/>
      <c r="AC468" s="80"/>
      <c r="AD468" s="80"/>
      <c r="AE468" s="81"/>
      <c r="AF468" s="82"/>
      <c r="AG468" s="80"/>
      <c r="AH468" s="119"/>
      <c r="AI468" s="119"/>
    </row>
    <row r="469" spans="27:35" x14ac:dyDescent="0.25">
      <c r="AA469" s="81"/>
      <c r="AB469" s="81"/>
      <c r="AC469" s="80"/>
      <c r="AD469" s="80"/>
      <c r="AE469" s="81"/>
      <c r="AF469" s="82"/>
      <c r="AG469" s="80"/>
      <c r="AH469" s="119"/>
      <c r="AI469" s="119"/>
    </row>
    <row r="470" spans="27:35" x14ac:dyDescent="0.25">
      <c r="AA470" s="81"/>
      <c r="AB470" s="81"/>
      <c r="AC470" s="80"/>
      <c r="AD470" s="80"/>
      <c r="AE470" s="81"/>
      <c r="AF470" s="82"/>
      <c r="AG470" s="80"/>
      <c r="AH470" s="119"/>
      <c r="AI470" s="119"/>
    </row>
    <row r="471" spans="27:35" x14ac:dyDescent="0.25">
      <c r="AA471" s="81"/>
      <c r="AB471" s="81"/>
      <c r="AC471" s="80"/>
      <c r="AD471" s="80"/>
      <c r="AE471" s="81"/>
      <c r="AF471" s="82"/>
      <c r="AG471" s="80"/>
      <c r="AH471" s="119"/>
      <c r="AI471" s="119"/>
    </row>
    <row r="472" spans="27:35" x14ac:dyDescent="0.25">
      <c r="AA472" s="81"/>
      <c r="AB472" s="81"/>
      <c r="AC472" s="80"/>
      <c r="AD472" s="80"/>
      <c r="AE472" s="81"/>
      <c r="AF472" s="82"/>
      <c r="AG472" s="80"/>
      <c r="AH472" s="119"/>
      <c r="AI472" s="119"/>
    </row>
    <row r="473" spans="27:35" x14ac:dyDescent="0.25">
      <c r="AA473" s="81"/>
      <c r="AB473" s="81"/>
      <c r="AC473" s="80"/>
      <c r="AD473" s="80"/>
      <c r="AE473" s="81"/>
      <c r="AF473" s="82"/>
      <c r="AG473" s="80"/>
      <c r="AH473" s="119"/>
      <c r="AI473" s="119"/>
    </row>
    <row r="474" spans="27:35" x14ac:dyDescent="0.25">
      <c r="AA474" s="81"/>
      <c r="AB474" s="81"/>
      <c r="AC474" s="80"/>
      <c r="AD474" s="80"/>
      <c r="AE474" s="81"/>
      <c r="AF474" s="82"/>
      <c r="AG474" s="80"/>
      <c r="AH474" s="119"/>
      <c r="AI474" s="119"/>
    </row>
    <row r="475" spans="27:35" x14ac:dyDescent="0.25">
      <c r="AA475" s="81"/>
      <c r="AB475" s="81"/>
      <c r="AC475" s="80"/>
      <c r="AD475" s="80"/>
      <c r="AE475" s="81"/>
      <c r="AF475" s="82"/>
      <c r="AG475" s="80"/>
      <c r="AH475" s="119"/>
      <c r="AI475" s="119"/>
    </row>
    <row r="476" spans="27:35" x14ac:dyDescent="0.25">
      <c r="AA476" s="81"/>
      <c r="AB476" s="81"/>
      <c r="AC476" s="80"/>
      <c r="AD476" s="80"/>
      <c r="AE476" s="81"/>
      <c r="AF476" s="82"/>
      <c r="AG476" s="80"/>
      <c r="AH476" s="119"/>
      <c r="AI476" s="119"/>
    </row>
    <row r="477" spans="27:35" x14ac:dyDescent="0.25">
      <c r="AA477" s="81"/>
      <c r="AB477" s="81"/>
      <c r="AC477" s="80"/>
      <c r="AD477" s="80"/>
      <c r="AE477" s="81"/>
      <c r="AF477" s="82"/>
      <c r="AG477" s="80"/>
      <c r="AH477" s="119"/>
      <c r="AI477" s="119"/>
    </row>
    <row r="478" spans="27:35" x14ac:dyDescent="0.25">
      <c r="AA478" s="81"/>
      <c r="AB478" s="81"/>
      <c r="AC478" s="80"/>
      <c r="AD478" s="80"/>
      <c r="AE478" s="81"/>
      <c r="AF478" s="82"/>
      <c r="AG478" s="80"/>
      <c r="AH478" s="119"/>
      <c r="AI478" s="119"/>
    </row>
    <row r="479" spans="27:35" x14ac:dyDescent="0.25">
      <c r="AA479" s="81"/>
      <c r="AB479" s="81"/>
      <c r="AC479" s="80"/>
      <c r="AD479" s="80"/>
      <c r="AE479" s="81"/>
      <c r="AF479" s="82"/>
      <c r="AG479" s="80"/>
      <c r="AH479" s="119"/>
      <c r="AI479" s="119"/>
    </row>
    <row r="480" spans="27:35" x14ac:dyDescent="0.25">
      <c r="AA480" s="81"/>
      <c r="AB480" s="81"/>
      <c r="AC480" s="80"/>
      <c r="AD480" s="80"/>
      <c r="AE480" s="81"/>
      <c r="AF480" s="82"/>
      <c r="AG480" s="80"/>
      <c r="AH480" s="119"/>
      <c r="AI480" s="119"/>
    </row>
    <row r="481" spans="27:35" x14ac:dyDescent="0.25">
      <c r="AA481" s="81"/>
      <c r="AB481" s="81"/>
      <c r="AC481" s="80"/>
      <c r="AD481" s="80"/>
      <c r="AE481" s="81"/>
      <c r="AF481" s="82"/>
      <c r="AG481" s="80"/>
      <c r="AH481" s="119"/>
      <c r="AI481" s="119"/>
    </row>
    <row r="482" spans="27:35" x14ac:dyDescent="0.25">
      <c r="AA482" s="81"/>
      <c r="AB482" s="81"/>
      <c r="AC482" s="80"/>
      <c r="AD482" s="80"/>
      <c r="AE482" s="81"/>
      <c r="AF482" s="82"/>
      <c r="AG482" s="80"/>
      <c r="AH482" s="119"/>
      <c r="AI482" s="119"/>
    </row>
    <row r="483" spans="27:35" x14ac:dyDescent="0.25">
      <c r="AA483" s="81"/>
      <c r="AB483" s="81"/>
      <c r="AC483" s="80"/>
      <c r="AD483" s="80"/>
      <c r="AE483" s="81"/>
      <c r="AF483" s="82"/>
      <c r="AG483" s="80"/>
      <c r="AH483" s="119"/>
      <c r="AI483" s="119"/>
    </row>
    <row r="484" spans="27:35" x14ac:dyDescent="0.25">
      <c r="AA484" s="81"/>
      <c r="AB484" s="81"/>
      <c r="AC484" s="80"/>
      <c r="AD484" s="80"/>
      <c r="AE484" s="81"/>
      <c r="AF484" s="82"/>
      <c r="AG484" s="80"/>
      <c r="AH484" s="119"/>
      <c r="AI484" s="119"/>
    </row>
    <row r="485" spans="27:35" x14ac:dyDescent="0.25">
      <c r="AA485" s="81"/>
      <c r="AB485" s="81"/>
      <c r="AC485" s="80"/>
      <c r="AD485" s="80"/>
      <c r="AE485" s="81"/>
      <c r="AF485" s="82"/>
      <c r="AG485" s="80"/>
      <c r="AH485" s="119"/>
      <c r="AI485" s="119"/>
    </row>
    <row r="486" spans="27:35" x14ac:dyDescent="0.25">
      <c r="AA486" s="81"/>
      <c r="AB486" s="81"/>
      <c r="AC486" s="80"/>
      <c r="AD486" s="80"/>
      <c r="AE486" s="81"/>
      <c r="AF486" s="82"/>
      <c r="AG486" s="80"/>
      <c r="AH486" s="119"/>
      <c r="AI486" s="119"/>
    </row>
    <row r="487" spans="27:35" x14ac:dyDescent="0.25">
      <c r="AA487" s="81"/>
      <c r="AB487" s="81"/>
      <c r="AC487" s="80"/>
      <c r="AD487" s="80"/>
      <c r="AE487" s="81"/>
      <c r="AF487" s="82"/>
      <c r="AG487" s="80"/>
      <c r="AH487" s="119"/>
      <c r="AI487" s="119"/>
    </row>
    <row r="488" spans="27:35" x14ac:dyDescent="0.25">
      <c r="AA488" s="81"/>
      <c r="AB488" s="81"/>
      <c r="AC488" s="80"/>
      <c r="AD488" s="80"/>
      <c r="AE488" s="81"/>
      <c r="AF488" s="82"/>
      <c r="AG488" s="80"/>
      <c r="AH488" s="119"/>
      <c r="AI488" s="119"/>
    </row>
    <row r="489" spans="27:35" x14ac:dyDescent="0.25">
      <c r="AA489" s="81"/>
      <c r="AB489" s="81"/>
      <c r="AC489" s="80"/>
      <c r="AD489" s="80"/>
      <c r="AE489" s="81"/>
      <c r="AF489" s="82"/>
      <c r="AG489" s="80"/>
      <c r="AH489" s="119"/>
      <c r="AI489" s="119"/>
    </row>
    <row r="490" spans="27:35" x14ac:dyDescent="0.25">
      <c r="AA490" s="81"/>
      <c r="AB490" s="81"/>
      <c r="AC490" s="80"/>
      <c r="AD490" s="80"/>
      <c r="AE490" s="81"/>
      <c r="AF490" s="82"/>
      <c r="AG490" s="80"/>
      <c r="AH490" s="119"/>
      <c r="AI490" s="119"/>
    </row>
    <row r="491" spans="27:35" x14ac:dyDescent="0.25">
      <c r="AA491" s="81"/>
      <c r="AB491" s="81"/>
      <c r="AC491" s="80"/>
      <c r="AD491" s="80"/>
      <c r="AE491" s="81"/>
      <c r="AF491" s="82"/>
      <c r="AG491" s="80"/>
      <c r="AH491" s="119"/>
      <c r="AI491" s="119"/>
    </row>
    <row r="492" spans="27:35" x14ac:dyDescent="0.25">
      <c r="AA492" s="81"/>
      <c r="AB492" s="81"/>
      <c r="AC492" s="80"/>
      <c r="AD492" s="80"/>
      <c r="AE492" s="81"/>
      <c r="AF492" s="82"/>
      <c r="AG492" s="80"/>
      <c r="AH492" s="119"/>
      <c r="AI492" s="119"/>
    </row>
    <row r="493" spans="27:35" x14ac:dyDescent="0.25">
      <c r="AA493" s="81"/>
      <c r="AB493" s="81"/>
      <c r="AC493" s="80"/>
      <c r="AD493" s="80"/>
      <c r="AE493" s="81"/>
      <c r="AF493" s="82"/>
      <c r="AG493" s="80"/>
      <c r="AH493" s="119"/>
      <c r="AI493" s="119"/>
    </row>
    <row r="494" spans="27:35" x14ac:dyDescent="0.25">
      <c r="AA494" s="81"/>
      <c r="AB494" s="81"/>
      <c r="AC494" s="80"/>
      <c r="AD494" s="80"/>
      <c r="AE494" s="81"/>
      <c r="AF494" s="82"/>
      <c r="AG494" s="80"/>
      <c r="AH494" s="119"/>
      <c r="AI494" s="119"/>
    </row>
    <row r="495" spans="27:35" x14ac:dyDescent="0.25">
      <c r="AA495" s="81"/>
      <c r="AB495" s="81"/>
      <c r="AC495" s="80"/>
      <c r="AD495" s="80"/>
      <c r="AE495" s="81"/>
      <c r="AF495" s="82"/>
      <c r="AG495" s="80"/>
      <c r="AH495" s="119"/>
      <c r="AI495" s="119"/>
    </row>
    <row r="496" spans="27:35" x14ac:dyDescent="0.25">
      <c r="AA496" s="81"/>
      <c r="AB496" s="81"/>
      <c r="AC496" s="80"/>
      <c r="AD496" s="80"/>
      <c r="AE496" s="81"/>
      <c r="AF496" s="82"/>
      <c r="AG496" s="80"/>
      <c r="AH496" s="119"/>
      <c r="AI496" s="119"/>
    </row>
    <row r="497" spans="27:35" x14ac:dyDescent="0.25">
      <c r="AA497" s="81"/>
      <c r="AB497" s="81"/>
      <c r="AC497" s="80"/>
      <c r="AD497" s="80"/>
      <c r="AE497" s="81"/>
      <c r="AF497" s="82"/>
      <c r="AG497" s="80"/>
      <c r="AH497" s="119"/>
      <c r="AI497" s="119"/>
    </row>
    <row r="498" spans="27:35" x14ac:dyDescent="0.25">
      <c r="AA498" s="81"/>
      <c r="AB498" s="81"/>
      <c r="AC498" s="80"/>
      <c r="AD498" s="80"/>
      <c r="AE498" s="81"/>
      <c r="AF498" s="82"/>
      <c r="AG498" s="80"/>
      <c r="AH498" s="119"/>
      <c r="AI498" s="119"/>
    </row>
    <row r="499" spans="27:35" x14ac:dyDescent="0.25">
      <c r="AA499" s="81"/>
      <c r="AB499" s="81"/>
      <c r="AC499" s="80"/>
      <c r="AD499" s="80"/>
      <c r="AE499" s="81"/>
      <c r="AF499" s="82"/>
      <c r="AG499" s="80"/>
      <c r="AH499" s="119"/>
      <c r="AI499" s="119"/>
    </row>
    <row r="500" spans="27:35" x14ac:dyDescent="0.25">
      <c r="AA500" s="81"/>
      <c r="AB500" s="81"/>
      <c r="AC500" s="80"/>
      <c r="AD500" s="80"/>
      <c r="AE500" s="81"/>
      <c r="AF500" s="82"/>
      <c r="AG500" s="80"/>
      <c r="AH500" s="119"/>
      <c r="AI500" s="119"/>
    </row>
    <row r="501" spans="27:35" x14ac:dyDescent="0.25">
      <c r="AA501" s="81"/>
      <c r="AB501" s="81"/>
      <c r="AC501" s="80"/>
      <c r="AD501" s="80"/>
      <c r="AE501" s="81"/>
      <c r="AF501" s="82"/>
      <c r="AG501" s="80"/>
      <c r="AH501" s="119"/>
      <c r="AI501" s="119"/>
    </row>
    <row r="502" spans="27:35" x14ac:dyDescent="0.25">
      <c r="AA502" s="81"/>
      <c r="AB502" s="81"/>
      <c r="AC502" s="80"/>
      <c r="AD502" s="80"/>
      <c r="AE502" s="81"/>
      <c r="AF502" s="82"/>
      <c r="AG502" s="80"/>
      <c r="AH502" s="119"/>
      <c r="AI502" s="119"/>
    </row>
    <row r="503" spans="27:35" x14ac:dyDescent="0.25">
      <c r="AA503" s="81"/>
      <c r="AB503" s="81"/>
      <c r="AC503" s="80"/>
      <c r="AD503" s="80"/>
      <c r="AE503" s="81"/>
      <c r="AF503" s="82"/>
      <c r="AG503" s="80"/>
      <c r="AH503" s="119"/>
      <c r="AI503" s="119"/>
    </row>
    <row r="504" spans="27:35" x14ac:dyDescent="0.25">
      <c r="AA504" s="81"/>
      <c r="AB504" s="81"/>
      <c r="AC504" s="80"/>
      <c r="AD504" s="80"/>
      <c r="AE504" s="81"/>
      <c r="AF504" s="82"/>
      <c r="AG504" s="80"/>
      <c r="AH504" s="119"/>
      <c r="AI504" s="119"/>
    </row>
    <row r="505" spans="27:35" x14ac:dyDescent="0.25">
      <c r="AA505" s="81"/>
      <c r="AB505" s="81"/>
      <c r="AC505" s="80"/>
      <c r="AD505" s="80"/>
      <c r="AE505" s="81"/>
      <c r="AF505" s="82"/>
      <c r="AG505" s="80"/>
      <c r="AH505" s="119"/>
      <c r="AI505" s="119"/>
    </row>
    <row r="506" spans="27:35" x14ac:dyDescent="0.25">
      <c r="AA506" s="81"/>
      <c r="AB506" s="81"/>
      <c r="AC506" s="80"/>
      <c r="AD506" s="80"/>
      <c r="AE506" s="81"/>
      <c r="AF506" s="82"/>
      <c r="AG506" s="80"/>
      <c r="AH506" s="119"/>
      <c r="AI506" s="119"/>
    </row>
    <row r="507" spans="27:35" x14ac:dyDescent="0.25">
      <c r="AA507" s="81"/>
      <c r="AB507" s="81"/>
      <c r="AC507" s="80"/>
      <c r="AD507" s="80"/>
      <c r="AE507" s="81"/>
      <c r="AF507" s="82"/>
      <c r="AG507" s="80"/>
      <c r="AH507" s="119"/>
      <c r="AI507" s="119"/>
    </row>
    <row r="508" spans="27:35" x14ac:dyDescent="0.25">
      <c r="AA508" s="81"/>
      <c r="AB508" s="81"/>
      <c r="AC508" s="80"/>
      <c r="AD508" s="80"/>
      <c r="AE508" s="81"/>
      <c r="AF508" s="82"/>
      <c r="AG508" s="80"/>
      <c r="AH508" s="119"/>
      <c r="AI508" s="119"/>
    </row>
    <row r="509" spans="27:35" x14ac:dyDescent="0.25">
      <c r="AA509" s="81"/>
      <c r="AB509" s="81"/>
      <c r="AC509" s="80"/>
      <c r="AD509" s="80"/>
      <c r="AE509" s="81"/>
      <c r="AF509" s="82"/>
      <c r="AG509" s="80"/>
      <c r="AH509" s="119"/>
      <c r="AI509" s="119"/>
    </row>
    <row r="510" spans="27:35" x14ac:dyDescent="0.25">
      <c r="AA510" s="81"/>
      <c r="AB510" s="81"/>
      <c r="AC510" s="80"/>
      <c r="AD510" s="80"/>
      <c r="AE510" s="81"/>
      <c r="AF510" s="82"/>
      <c r="AG510" s="80"/>
      <c r="AH510" s="119"/>
      <c r="AI510" s="119"/>
    </row>
    <row r="511" spans="27:35" x14ac:dyDescent="0.25">
      <c r="AA511" s="81"/>
      <c r="AB511" s="81"/>
      <c r="AC511" s="80"/>
      <c r="AD511" s="80"/>
      <c r="AE511" s="81"/>
      <c r="AF511" s="82"/>
      <c r="AG511" s="80"/>
      <c r="AH511" s="119"/>
      <c r="AI511" s="119"/>
    </row>
    <row r="512" spans="27:35" x14ac:dyDescent="0.25">
      <c r="AA512" s="81"/>
      <c r="AB512" s="81"/>
      <c r="AC512" s="80"/>
      <c r="AD512" s="80"/>
      <c r="AE512" s="81"/>
      <c r="AF512" s="82"/>
      <c r="AG512" s="80"/>
      <c r="AH512" s="119"/>
      <c r="AI512" s="119"/>
    </row>
    <row r="513" spans="27:35" x14ac:dyDescent="0.25">
      <c r="AA513" s="81"/>
      <c r="AB513" s="81"/>
      <c r="AC513" s="80"/>
      <c r="AD513" s="80"/>
      <c r="AE513" s="81"/>
      <c r="AF513" s="82"/>
      <c r="AG513" s="80"/>
      <c r="AH513" s="119"/>
      <c r="AI513" s="119"/>
    </row>
    <row r="514" spans="27:35" x14ac:dyDescent="0.25">
      <c r="AA514" s="81"/>
      <c r="AB514" s="81"/>
      <c r="AC514" s="80"/>
      <c r="AD514" s="80"/>
      <c r="AE514" s="81"/>
      <c r="AF514" s="82"/>
      <c r="AG514" s="80"/>
      <c r="AH514" s="119"/>
      <c r="AI514" s="119"/>
    </row>
    <row r="515" spans="27:35" x14ac:dyDescent="0.25">
      <c r="AA515" s="81"/>
      <c r="AB515" s="81"/>
      <c r="AC515" s="80"/>
      <c r="AD515" s="80"/>
      <c r="AE515" s="81"/>
      <c r="AF515" s="82"/>
      <c r="AG515" s="80"/>
      <c r="AH515" s="119"/>
      <c r="AI515" s="119"/>
    </row>
    <row r="516" spans="27:35" x14ac:dyDescent="0.25">
      <c r="AA516" s="81"/>
      <c r="AB516" s="81"/>
      <c r="AC516" s="80"/>
      <c r="AD516" s="80"/>
      <c r="AE516" s="81"/>
      <c r="AF516" s="82"/>
      <c r="AG516" s="80"/>
      <c r="AH516" s="119"/>
      <c r="AI516" s="119"/>
    </row>
    <row r="517" spans="27:35" x14ac:dyDescent="0.25">
      <c r="AA517" s="81"/>
      <c r="AB517" s="81"/>
      <c r="AC517" s="80"/>
      <c r="AD517" s="80"/>
      <c r="AE517" s="81"/>
      <c r="AF517" s="82"/>
      <c r="AG517" s="80"/>
      <c r="AH517" s="119"/>
      <c r="AI517" s="119"/>
    </row>
    <row r="518" spans="27:35" x14ac:dyDescent="0.25">
      <c r="AA518" s="81"/>
      <c r="AB518" s="81"/>
      <c r="AC518" s="80"/>
      <c r="AD518" s="80"/>
      <c r="AE518" s="81"/>
      <c r="AF518" s="82"/>
      <c r="AG518" s="80"/>
      <c r="AH518" s="119"/>
      <c r="AI518" s="119"/>
    </row>
    <row r="519" spans="27:35" x14ac:dyDescent="0.25">
      <c r="AA519" s="81"/>
      <c r="AB519" s="81"/>
      <c r="AC519" s="80"/>
      <c r="AD519" s="80"/>
      <c r="AE519" s="81"/>
      <c r="AF519" s="82"/>
      <c r="AG519" s="80"/>
      <c r="AH519" s="119"/>
      <c r="AI519" s="119"/>
    </row>
    <row r="520" spans="27:35" x14ac:dyDescent="0.25">
      <c r="AA520" s="81"/>
      <c r="AB520" s="81"/>
      <c r="AC520" s="80"/>
      <c r="AD520" s="80"/>
      <c r="AE520" s="81"/>
      <c r="AF520" s="82"/>
      <c r="AG520" s="80"/>
      <c r="AH520" s="119"/>
      <c r="AI520" s="119"/>
    </row>
    <row r="521" spans="27:35" x14ac:dyDescent="0.25">
      <c r="AA521" s="81"/>
      <c r="AB521" s="81"/>
      <c r="AC521" s="80"/>
      <c r="AD521" s="80"/>
      <c r="AE521" s="81"/>
      <c r="AF521" s="82"/>
      <c r="AG521" s="80"/>
      <c r="AH521" s="119"/>
      <c r="AI521" s="119"/>
    </row>
    <row r="522" spans="27:35" x14ac:dyDescent="0.25">
      <c r="AA522" s="81"/>
      <c r="AB522" s="81"/>
      <c r="AC522" s="80"/>
      <c r="AD522" s="80"/>
      <c r="AE522" s="81"/>
      <c r="AF522" s="82"/>
      <c r="AG522" s="80"/>
      <c r="AH522" s="119"/>
      <c r="AI522" s="119"/>
    </row>
    <row r="523" spans="27:35" x14ac:dyDescent="0.25">
      <c r="AA523" s="81"/>
      <c r="AB523" s="81"/>
      <c r="AC523" s="80"/>
      <c r="AD523" s="80"/>
      <c r="AE523" s="81"/>
      <c r="AF523" s="82"/>
      <c r="AG523" s="80"/>
      <c r="AH523" s="119"/>
      <c r="AI523" s="119"/>
    </row>
    <row r="524" spans="27:35" x14ac:dyDescent="0.25">
      <c r="AA524" s="81"/>
      <c r="AB524" s="81"/>
      <c r="AC524" s="80"/>
      <c r="AD524" s="80"/>
      <c r="AE524" s="81"/>
      <c r="AF524" s="82"/>
      <c r="AG524" s="80"/>
      <c r="AH524" s="119"/>
      <c r="AI524" s="119"/>
    </row>
    <row r="525" spans="27:35" x14ac:dyDescent="0.25">
      <c r="AA525" s="81"/>
      <c r="AB525" s="81"/>
      <c r="AC525" s="80"/>
      <c r="AD525" s="80"/>
      <c r="AE525" s="81"/>
      <c r="AF525" s="82"/>
      <c r="AG525" s="80"/>
      <c r="AH525" s="119"/>
      <c r="AI525" s="119"/>
    </row>
    <row r="526" spans="27:35" x14ac:dyDescent="0.25">
      <c r="AA526" s="81"/>
      <c r="AB526" s="81"/>
      <c r="AC526" s="80"/>
      <c r="AD526" s="80"/>
      <c r="AE526" s="81"/>
      <c r="AF526" s="82"/>
      <c r="AG526" s="80"/>
      <c r="AH526" s="119"/>
      <c r="AI526" s="119"/>
    </row>
    <row r="527" spans="27:35" x14ac:dyDescent="0.25">
      <c r="AA527" s="81"/>
      <c r="AB527" s="81"/>
      <c r="AC527" s="80"/>
      <c r="AD527" s="80"/>
      <c r="AE527" s="81"/>
      <c r="AF527" s="82"/>
      <c r="AG527" s="80"/>
      <c r="AH527" s="119"/>
      <c r="AI527" s="119"/>
    </row>
    <row r="528" spans="27:35" x14ac:dyDescent="0.25">
      <c r="AA528" s="81"/>
      <c r="AB528" s="81"/>
      <c r="AC528" s="80"/>
      <c r="AD528" s="80"/>
      <c r="AE528" s="81"/>
      <c r="AF528" s="82"/>
      <c r="AG528" s="80"/>
      <c r="AH528" s="119"/>
      <c r="AI528" s="119"/>
    </row>
    <row r="529" spans="27:35" x14ac:dyDescent="0.25">
      <c r="AA529" s="81"/>
      <c r="AB529" s="81"/>
      <c r="AC529" s="80"/>
      <c r="AD529" s="80"/>
      <c r="AE529" s="81"/>
      <c r="AF529" s="82"/>
      <c r="AG529" s="80"/>
      <c r="AH529" s="119"/>
      <c r="AI529" s="119"/>
    </row>
    <row r="530" spans="27:35" x14ac:dyDescent="0.25">
      <c r="AA530" s="81"/>
      <c r="AB530" s="81"/>
      <c r="AC530" s="80"/>
      <c r="AD530" s="80"/>
      <c r="AE530" s="81"/>
      <c r="AF530" s="82"/>
      <c r="AG530" s="80"/>
      <c r="AH530" s="119"/>
      <c r="AI530" s="119"/>
    </row>
    <row r="531" spans="27:35" x14ac:dyDescent="0.25">
      <c r="AA531" s="81"/>
      <c r="AB531" s="81"/>
      <c r="AC531" s="80"/>
      <c r="AD531" s="80"/>
      <c r="AE531" s="81"/>
      <c r="AF531" s="82"/>
      <c r="AG531" s="80"/>
      <c r="AH531" s="119"/>
      <c r="AI531" s="119"/>
    </row>
    <row r="532" spans="27:35" x14ac:dyDescent="0.25">
      <c r="AA532" s="81"/>
      <c r="AB532" s="81"/>
      <c r="AC532" s="80"/>
      <c r="AD532" s="80"/>
      <c r="AE532" s="81"/>
      <c r="AF532" s="82"/>
      <c r="AG532" s="80"/>
      <c r="AH532" s="119"/>
      <c r="AI532" s="119"/>
    </row>
    <row r="533" spans="27:35" x14ac:dyDescent="0.25">
      <c r="AA533" s="81"/>
      <c r="AB533" s="81"/>
      <c r="AC533" s="80"/>
      <c r="AD533" s="80"/>
      <c r="AE533" s="81"/>
      <c r="AF533" s="82"/>
      <c r="AG533" s="80"/>
      <c r="AH533" s="119"/>
      <c r="AI533" s="119"/>
    </row>
    <row r="534" spans="27:35" x14ac:dyDescent="0.25">
      <c r="AA534" s="81"/>
      <c r="AB534" s="81"/>
      <c r="AC534" s="80"/>
      <c r="AD534" s="80"/>
      <c r="AE534" s="81"/>
      <c r="AF534" s="82"/>
      <c r="AG534" s="80"/>
      <c r="AH534" s="119"/>
      <c r="AI534" s="119"/>
    </row>
    <row r="535" spans="27:35" x14ac:dyDescent="0.25">
      <c r="AA535" s="81"/>
      <c r="AB535" s="81"/>
      <c r="AC535" s="80"/>
      <c r="AD535" s="80"/>
      <c r="AE535" s="81"/>
      <c r="AF535" s="82"/>
      <c r="AG535" s="80"/>
      <c r="AH535" s="119"/>
      <c r="AI535" s="119"/>
    </row>
    <row r="536" spans="27:35" x14ac:dyDescent="0.25">
      <c r="AA536" s="81"/>
      <c r="AB536" s="81"/>
      <c r="AC536" s="80"/>
      <c r="AD536" s="80"/>
      <c r="AE536" s="81"/>
      <c r="AF536" s="82"/>
      <c r="AG536" s="80"/>
      <c r="AH536" s="119"/>
      <c r="AI536" s="119"/>
    </row>
    <row r="537" spans="27:35" x14ac:dyDescent="0.25">
      <c r="AA537" s="81"/>
      <c r="AB537" s="81"/>
      <c r="AC537" s="80"/>
      <c r="AD537" s="80"/>
      <c r="AE537" s="81"/>
      <c r="AF537" s="82"/>
      <c r="AG537" s="80"/>
      <c r="AH537" s="119"/>
      <c r="AI537" s="119"/>
    </row>
    <row r="538" spans="27:35" x14ac:dyDescent="0.25">
      <c r="AA538" s="81"/>
      <c r="AB538" s="81"/>
      <c r="AC538" s="80"/>
      <c r="AD538" s="80"/>
      <c r="AE538" s="81"/>
      <c r="AF538" s="82"/>
      <c r="AG538" s="80"/>
      <c r="AH538" s="119"/>
      <c r="AI538" s="119"/>
    </row>
    <row r="539" spans="27:35" x14ac:dyDescent="0.25">
      <c r="AA539" s="81"/>
      <c r="AB539" s="81"/>
      <c r="AC539" s="80"/>
      <c r="AD539" s="80"/>
      <c r="AE539" s="81"/>
      <c r="AF539" s="82"/>
      <c r="AG539" s="80"/>
      <c r="AH539" s="119"/>
      <c r="AI539" s="119"/>
    </row>
    <row r="540" spans="27:35" x14ac:dyDescent="0.25">
      <c r="AA540" s="81"/>
      <c r="AB540" s="81"/>
      <c r="AC540" s="80"/>
      <c r="AD540" s="80"/>
      <c r="AE540" s="81"/>
      <c r="AF540" s="82"/>
      <c r="AG540" s="80"/>
      <c r="AH540" s="119"/>
      <c r="AI540" s="119"/>
    </row>
    <row r="541" spans="27:35" x14ac:dyDescent="0.25">
      <c r="AA541" s="81"/>
      <c r="AB541" s="81"/>
      <c r="AC541" s="80"/>
      <c r="AD541" s="80"/>
      <c r="AE541" s="81"/>
      <c r="AF541" s="82"/>
      <c r="AG541" s="80"/>
      <c r="AH541" s="119"/>
      <c r="AI541" s="119"/>
    </row>
    <row r="542" spans="27:35" x14ac:dyDescent="0.25">
      <c r="AA542" s="81"/>
      <c r="AB542" s="81"/>
      <c r="AC542" s="80"/>
      <c r="AD542" s="80"/>
      <c r="AE542" s="81"/>
      <c r="AF542" s="82"/>
      <c r="AG542" s="80"/>
      <c r="AH542" s="119"/>
      <c r="AI542" s="119"/>
    </row>
    <row r="543" spans="27:35" x14ac:dyDescent="0.25">
      <c r="AA543" s="81"/>
      <c r="AB543" s="81"/>
      <c r="AC543" s="80"/>
      <c r="AD543" s="80"/>
      <c r="AE543" s="81"/>
      <c r="AF543" s="82"/>
      <c r="AG543" s="80"/>
      <c r="AH543" s="119"/>
      <c r="AI543" s="119"/>
    </row>
    <row r="544" spans="27:35" x14ac:dyDescent="0.25">
      <c r="AA544" s="81"/>
      <c r="AB544" s="81"/>
      <c r="AC544" s="80"/>
      <c r="AD544" s="80"/>
      <c r="AE544" s="81"/>
      <c r="AF544" s="82"/>
      <c r="AG544" s="80"/>
      <c r="AH544" s="119"/>
      <c r="AI544" s="119"/>
    </row>
    <row r="545" spans="27:35" x14ac:dyDescent="0.25">
      <c r="AA545" s="81"/>
      <c r="AB545" s="81"/>
      <c r="AC545" s="80"/>
      <c r="AD545" s="80"/>
      <c r="AE545" s="81"/>
      <c r="AF545" s="82"/>
      <c r="AG545" s="80"/>
      <c r="AH545" s="119"/>
      <c r="AI545" s="119"/>
    </row>
    <row r="546" spans="27:35" x14ac:dyDescent="0.25">
      <c r="AA546" s="81"/>
      <c r="AB546" s="81"/>
      <c r="AC546" s="80"/>
      <c r="AD546" s="80"/>
      <c r="AE546" s="81"/>
      <c r="AF546" s="82"/>
      <c r="AG546" s="80"/>
      <c r="AH546" s="119"/>
      <c r="AI546" s="119"/>
    </row>
    <row r="547" spans="27:35" x14ac:dyDescent="0.25">
      <c r="AA547" s="81"/>
      <c r="AB547" s="81"/>
      <c r="AC547" s="80"/>
      <c r="AD547" s="80"/>
      <c r="AE547" s="81"/>
      <c r="AF547" s="82"/>
      <c r="AG547" s="80"/>
      <c r="AH547" s="119"/>
      <c r="AI547" s="119"/>
    </row>
    <row r="548" spans="27:35" x14ac:dyDescent="0.25">
      <c r="AA548" s="81"/>
      <c r="AB548" s="81"/>
      <c r="AC548" s="80"/>
      <c r="AD548" s="80"/>
      <c r="AE548" s="81"/>
      <c r="AF548" s="82"/>
      <c r="AG548" s="80"/>
      <c r="AH548" s="119"/>
      <c r="AI548" s="119"/>
    </row>
    <row r="549" spans="27:35" x14ac:dyDescent="0.25">
      <c r="AA549" s="81"/>
      <c r="AB549" s="81"/>
      <c r="AC549" s="80"/>
      <c r="AD549" s="80"/>
      <c r="AE549" s="81"/>
      <c r="AF549" s="82"/>
      <c r="AG549" s="80"/>
      <c r="AH549" s="119"/>
      <c r="AI549" s="119"/>
    </row>
    <row r="550" spans="27:35" x14ac:dyDescent="0.25">
      <c r="AA550" s="81"/>
      <c r="AB550" s="81"/>
      <c r="AC550" s="80"/>
      <c r="AD550" s="80"/>
      <c r="AE550" s="81"/>
      <c r="AF550" s="82"/>
      <c r="AG550" s="80"/>
      <c r="AH550" s="119"/>
      <c r="AI550" s="119"/>
    </row>
    <row r="551" spans="27:35" x14ac:dyDescent="0.25">
      <c r="AA551" s="81"/>
      <c r="AB551" s="81"/>
      <c r="AC551" s="80"/>
      <c r="AD551" s="80"/>
      <c r="AE551" s="81"/>
      <c r="AF551" s="82"/>
      <c r="AG551" s="80"/>
      <c r="AH551" s="119"/>
      <c r="AI551" s="119"/>
    </row>
    <row r="552" spans="27:35" x14ac:dyDescent="0.25">
      <c r="AA552" s="81"/>
      <c r="AB552" s="81"/>
      <c r="AC552" s="80"/>
      <c r="AD552" s="80"/>
      <c r="AE552" s="81"/>
      <c r="AF552" s="82"/>
      <c r="AG552" s="80"/>
      <c r="AH552" s="119"/>
      <c r="AI552" s="119"/>
    </row>
    <row r="553" spans="27:35" x14ac:dyDescent="0.25">
      <c r="AA553" s="81"/>
      <c r="AB553" s="81"/>
      <c r="AC553" s="80"/>
      <c r="AD553" s="80"/>
      <c r="AE553" s="81"/>
      <c r="AF553" s="82"/>
      <c r="AG553" s="80"/>
      <c r="AH553" s="119"/>
      <c r="AI553" s="119"/>
    </row>
    <row r="554" spans="27:35" x14ac:dyDescent="0.25">
      <c r="AA554" s="81"/>
      <c r="AB554" s="81"/>
      <c r="AC554" s="80"/>
      <c r="AD554" s="80"/>
      <c r="AE554" s="81"/>
      <c r="AF554" s="82"/>
      <c r="AG554" s="80"/>
      <c r="AH554" s="119"/>
      <c r="AI554" s="119"/>
    </row>
    <row r="555" spans="27:35" x14ac:dyDescent="0.25">
      <c r="AA555" s="81"/>
      <c r="AB555" s="81"/>
      <c r="AC555" s="80"/>
      <c r="AD555" s="80"/>
      <c r="AE555" s="81"/>
      <c r="AF555" s="82"/>
      <c r="AG555" s="80"/>
      <c r="AH555" s="119"/>
      <c r="AI555" s="119"/>
    </row>
    <row r="556" spans="27:35" x14ac:dyDescent="0.25">
      <c r="AA556" s="81"/>
      <c r="AB556" s="81"/>
      <c r="AC556" s="80"/>
      <c r="AD556" s="80"/>
      <c r="AE556" s="81"/>
      <c r="AF556" s="82"/>
      <c r="AG556" s="80"/>
      <c r="AH556" s="119"/>
      <c r="AI556" s="119"/>
    </row>
    <row r="557" spans="27:35" x14ac:dyDescent="0.25">
      <c r="AA557" s="81"/>
      <c r="AB557" s="81"/>
      <c r="AC557" s="80"/>
      <c r="AD557" s="80"/>
      <c r="AE557" s="81"/>
      <c r="AF557" s="82"/>
      <c r="AG557" s="80"/>
      <c r="AH557" s="119"/>
      <c r="AI557" s="119"/>
    </row>
    <row r="558" spans="27:35" x14ac:dyDescent="0.25">
      <c r="AA558" s="81"/>
      <c r="AB558" s="81"/>
      <c r="AC558" s="80"/>
      <c r="AD558" s="80"/>
      <c r="AE558" s="81"/>
      <c r="AF558" s="82"/>
      <c r="AG558" s="80"/>
      <c r="AH558" s="119"/>
      <c r="AI558" s="119"/>
    </row>
    <row r="559" spans="27:35" x14ac:dyDescent="0.25">
      <c r="AA559" s="81"/>
      <c r="AB559" s="81"/>
      <c r="AC559" s="80"/>
      <c r="AD559" s="80"/>
      <c r="AE559" s="81"/>
      <c r="AF559" s="82"/>
      <c r="AG559" s="80"/>
      <c r="AH559" s="119"/>
      <c r="AI559" s="119"/>
    </row>
    <row r="560" spans="27:35" x14ac:dyDescent="0.25">
      <c r="AA560" s="81"/>
      <c r="AB560" s="81"/>
      <c r="AC560" s="80"/>
      <c r="AD560" s="80"/>
      <c r="AE560" s="81"/>
      <c r="AF560" s="82"/>
      <c r="AG560" s="80"/>
      <c r="AH560" s="119"/>
      <c r="AI560" s="119"/>
    </row>
    <row r="561" spans="27:35" x14ac:dyDescent="0.25">
      <c r="AA561" s="81"/>
      <c r="AB561" s="81"/>
      <c r="AC561" s="80"/>
      <c r="AD561" s="80"/>
      <c r="AE561" s="81"/>
      <c r="AF561" s="82"/>
      <c r="AG561" s="80"/>
      <c r="AH561" s="119"/>
      <c r="AI561" s="119"/>
    </row>
    <row r="562" spans="27:35" x14ac:dyDescent="0.25">
      <c r="AA562" s="81"/>
      <c r="AB562" s="81"/>
      <c r="AC562" s="80"/>
      <c r="AD562" s="80"/>
      <c r="AE562" s="81"/>
      <c r="AF562" s="82"/>
      <c r="AG562" s="80"/>
      <c r="AH562" s="119"/>
      <c r="AI562" s="119"/>
    </row>
    <row r="563" spans="27:35" x14ac:dyDescent="0.25">
      <c r="AA563" s="81"/>
      <c r="AB563" s="81"/>
      <c r="AC563" s="80"/>
      <c r="AD563" s="80"/>
      <c r="AE563" s="81"/>
      <c r="AF563" s="82"/>
      <c r="AG563" s="80"/>
      <c r="AH563" s="119"/>
      <c r="AI563" s="119"/>
    </row>
    <row r="564" spans="27:35" x14ac:dyDescent="0.25">
      <c r="AA564" s="81"/>
      <c r="AB564" s="81"/>
      <c r="AC564" s="80"/>
      <c r="AD564" s="80"/>
      <c r="AE564" s="81"/>
      <c r="AF564" s="82"/>
      <c r="AG564" s="80"/>
      <c r="AH564" s="119"/>
      <c r="AI564" s="119"/>
    </row>
    <row r="565" spans="27:35" x14ac:dyDescent="0.25">
      <c r="AA565" s="81"/>
      <c r="AB565" s="81"/>
      <c r="AC565" s="80"/>
      <c r="AD565" s="80"/>
      <c r="AE565" s="81"/>
      <c r="AF565" s="82"/>
      <c r="AG565" s="80"/>
      <c r="AH565" s="119"/>
      <c r="AI565" s="119"/>
    </row>
    <row r="566" spans="27:35" x14ac:dyDescent="0.25">
      <c r="AA566" s="81"/>
      <c r="AB566" s="81"/>
      <c r="AC566" s="80"/>
      <c r="AD566" s="80"/>
      <c r="AE566" s="81"/>
      <c r="AF566" s="82"/>
      <c r="AG566" s="80"/>
      <c r="AH566" s="119"/>
      <c r="AI566" s="119"/>
    </row>
    <row r="567" spans="27:35" x14ac:dyDescent="0.25">
      <c r="AA567" s="81"/>
      <c r="AB567" s="81"/>
      <c r="AC567" s="80"/>
      <c r="AD567" s="80"/>
      <c r="AE567" s="81"/>
      <c r="AF567" s="82"/>
      <c r="AG567" s="80"/>
      <c r="AH567" s="119"/>
      <c r="AI567" s="119"/>
    </row>
    <row r="568" spans="27:35" x14ac:dyDescent="0.25">
      <c r="AA568" s="81"/>
      <c r="AB568" s="81"/>
      <c r="AC568" s="80"/>
      <c r="AD568" s="80"/>
      <c r="AE568" s="81"/>
      <c r="AF568" s="82"/>
      <c r="AG568" s="80"/>
      <c r="AH568" s="119"/>
      <c r="AI568" s="119"/>
    </row>
    <row r="569" spans="27:35" x14ac:dyDescent="0.25">
      <c r="AA569" s="81"/>
      <c r="AB569" s="81"/>
      <c r="AC569" s="80"/>
      <c r="AD569" s="80"/>
      <c r="AE569" s="81"/>
      <c r="AF569" s="82"/>
      <c r="AG569" s="80"/>
      <c r="AH569" s="119"/>
      <c r="AI569" s="119"/>
    </row>
    <row r="570" spans="27:35" x14ac:dyDescent="0.25">
      <c r="AA570" s="81"/>
      <c r="AB570" s="81"/>
      <c r="AC570" s="80"/>
      <c r="AD570" s="80"/>
      <c r="AE570" s="81"/>
      <c r="AF570" s="82"/>
      <c r="AG570" s="80"/>
      <c r="AH570" s="119"/>
      <c r="AI570" s="119"/>
    </row>
    <row r="571" spans="27:35" x14ac:dyDescent="0.25">
      <c r="AA571" s="81"/>
      <c r="AB571" s="81"/>
      <c r="AC571" s="80"/>
      <c r="AD571" s="80"/>
      <c r="AE571" s="81"/>
      <c r="AF571" s="82"/>
      <c r="AG571" s="80"/>
      <c r="AH571" s="119"/>
      <c r="AI571" s="119"/>
    </row>
    <row r="572" spans="27:35" x14ac:dyDescent="0.25">
      <c r="AA572" s="81"/>
      <c r="AB572" s="81"/>
      <c r="AC572" s="80"/>
      <c r="AD572" s="80"/>
      <c r="AE572" s="81"/>
      <c r="AF572" s="82"/>
      <c r="AG572" s="80"/>
      <c r="AH572" s="119"/>
      <c r="AI572" s="119"/>
    </row>
    <row r="573" spans="27:35" x14ac:dyDescent="0.25">
      <c r="AA573" s="81"/>
      <c r="AB573" s="81"/>
      <c r="AC573" s="80"/>
      <c r="AD573" s="80"/>
      <c r="AE573" s="81"/>
      <c r="AF573" s="82"/>
      <c r="AG573" s="80"/>
      <c r="AH573" s="119"/>
      <c r="AI573" s="119"/>
    </row>
    <row r="574" spans="27:35" x14ac:dyDescent="0.25">
      <c r="AA574" s="81"/>
      <c r="AB574" s="81"/>
      <c r="AC574" s="80"/>
      <c r="AD574" s="80"/>
      <c r="AE574" s="81"/>
      <c r="AF574" s="82"/>
      <c r="AG574" s="80"/>
      <c r="AH574" s="119"/>
      <c r="AI574" s="119"/>
    </row>
    <row r="575" spans="27:35" x14ac:dyDescent="0.25">
      <c r="AA575" s="81"/>
      <c r="AB575" s="81"/>
      <c r="AC575" s="80"/>
      <c r="AD575" s="80"/>
      <c r="AE575" s="81"/>
      <c r="AF575" s="82"/>
      <c r="AG575" s="80"/>
      <c r="AH575" s="119"/>
      <c r="AI575" s="119"/>
    </row>
    <row r="576" spans="27:35" x14ac:dyDescent="0.25">
      <c r="AA576" s="81"/>
      <c r="AB576" s="81"/>
      <c r="AC576" s="80"/>
      <c r="AD576" s="80"/>
      <c r="AE576" s="81"/>
      <c r="AF576" s="82"/>
      <c r="AG576" s="80"/>
      <c r="AH576" s="119"/>
      <c r="AI576" s="119"/>
    </row>
    <row r="577" spans="27:35" x14ac:dyDescent="0.25">
      <c r="AA577" s="81"/>
      <c r="AB577" s="81"/>
      <c r="AC577" s="80"/>
      <c r="AD577" s="80"/>
      <c r="AE577" s="81"/>
      <c r="AF577" s="82"/>
      <c r="AG577" s="80"/>
      <c r="AH577" s="119"/>
      <c r="AI577" s="119"/>
    </row>
    <row r="578" spans="27:35" x14ac:dyDescent="0.25">
      <c r="AA578" s="81"/>
      <c r="AB578" s="81"/>
      <c r="AC578" s="80"/>
      <c r="AD578" s="80"/>
      <c r="AE578" s="81"/>
      <c r="AF578" s="82"/>
      <c r="AG578" s="80"/>
      <c r="AH578" s="119"/>
      <c r="AI578" s="119"/>
    </row>
    <row r="579" spans="27:35" x14ac:dyDescent="0.25">
      <c r="AA579" s="81"/>
      <c r="AB579" s="81"/>
      <c r="AC579" s="80"/>
      <c r="AD579" s="80"/>
      <c r="AE579" s="81"/>
      <c r="AF579" s="82"/>
      <c r="AG579" s="80"/>
      <c r="AH579" s="119"/>
      <c r="AI579" s="119"/>
    </row>
    <row r="580" spans="27:35" x14ac:dyDescent="0.25">
      <c r="AA580" s="81"/>
      <c r="AB580" s="81"/>
      <c r="AC580" s="80"/>
      <c r="AD580" s="80"/>
      <c r="AE580" s="81"/>
      <c r="AF580" s="82"/>
      <c r="AG580" s="80"/>
      <c r="AH580" s="119"/>
      <c r="AI580" s="119"/>
    </row>
    <row r="581" spans="27:35" x14ac:dyDescent="0.25">
      <c r="AA581" s="81"/>
      <c r="AB581" s="81"/>
      <c r="AC581" s="80"/>
      <c r="AD581" s="80"/>
      <c r="AE581" s="81"/>
      <c r="AF581" s="82"/>
      <c r="AG581" s="80"/>
      <c r="AH581" s="119"/>
      <c r="AI581" s="119"/>
    </row>
    <row r="582" spans="27:35" x14ac:dyDescent="0.25">
      <c r="AA582" s="81"/>
      <c r="AB582" s="81"/>
      <c r="AC582" s="80"/>
      <c r="AD582" s="80"/>
      <c r="AE582" s="81"/>
      <c r="AF582" s="82"/>
      <c r="AG582" s="80"/>
      <c r="AH582" s="119"/>
      <c r="AI582" s="119"/>
    </row>
    <row r="583" spans="27:35" x14ac:dyDescent="0.25">
      <c r="AA583" s="81"/>
      <c r="AB583" s="81"/>
      <c r="AC583" s="80"/>
      <c r="AD583" s="80"/>
      <c r="AE583" s="81"/>
      <c r="AF583" s="82"/>
      <c r="AG583" s="80"/>
      <c r="AH583" s="119"/>
      <c r="AI583" s="119"/>
    </row>
    <row r="584" spans="27:35" x14ac:dyDescent="0.25">
      <c r="AA584" s="81"/>
      <c r="AB584" s="81"/>
      <c r="AC584" s="80"/>
      <c r="AD584" s="80"/>
      <c r="AE584" s="81"/>
      <c r="AF584" s="82"/>
      <c r="AG584" s="80"/>
      <c r="AH584" s="119"/>
      <c r="AI584" s="119"/>
    </row>
    <row r="585" spans="27:35" x14ac:dyDescent="0.25">
      <c r="AA585" s="81"/>
      <c r="AB585" s="81"/>
      <c r="AC585" s="80"/>
      <c r="AD585" s="80"/>
      <c r="AE585" s="81"/>
      <c r="AF585" s="82"/>
      <c r="AG585" s="80"/>
      <c r="AH585" s="119"/>
      <c r="AI585" s="119"/>
    </row>
    <row r="586" spans="27:35" x14ac:dyDescent="0.25">
      <c r="AA586" s="81"/>
      <c r="AB586" s="81"/>
      <c r="AC586" s="80"/>
      <c r="AD586" s="80"/>
      <c r="AE586" s="81"/>
      <c r="AF586" s="82"/>
      <c r="AG586" s="80"/>
      <c r="AH586" s="119"/>
      <c r="AI586" s="119"/>
    </row>
    <row r="587" spans="27:35" x14ac:dyDescent="0.25">
      <c r="AA587" s="81"/>
      <c r="AB587" s="81"/>
      <c r="AC587" s="80"/>
      <c r="AD587" s="80"/>
      <c r="AE587" s="81"/>
      <c r="AF587" s="82"/>
      <c r="AG587" s="80"/>
      <c r="AH587" s="119"/>
      <c r="AI587" s="119"/>
    </row>
    <row r="588" spans="27:35" x14ac:dyDescent="0.25">
      <c r="AA588" s="81"/>
      <c r="AB588" s="81"/>
      <c r="AC588" s="80"/>
      <c r="AD588" s="80"/>
      <c r="AE588" s="81"/>
      <c r="AF588" s="82"/>
      <c r="AG588" s="80"/>
      <c r="AH588" s="119"/>
      <c r="AI588" s="119"/>
    </row>
    <row r="589" spans="27:35" x14ac:dyDescent="0.25">
      <c r="AA589" s="81"/>
      <c r="AB589" s="81"/>
      <c r="AC589" s="80"/>
      <c r="AD589" s="80"/>
      <c r="AE589" s="81"/>
      <c r="AF589" s="82"/>
      <c r="AG589" s="80"/>
      <c r="AH589" s="119"/>
      <c r="AI589" s="119"/>
    </row>
    <row r="590" spans="27:35" x14ac:dyDescent="0.25">
      <c r="AA590" s="81"/>
      <c r="AB590" s="81"/>
      <c r="AC590" s="80"/>
      <c r="AD590" s="80"/>
      <c r="AE590" s="81"/>
      <c r="AF590" s="82"/>
      <c r="AG590" s="80"/>
      <c r="AH590" s="119"/>
      <c r="AI590" s="119"/>
    </row>
    <row r="591" spans="27:35" x14ac:dyDescent="0.25">
      <c r="AA591" s="81"/>
      <c r="AB591" s="81"/>
      <c r="AC591" s="80"/>
      <c r="AD591" s="80"/>
      <c r="AE591" s="81"/>
      <c r="AF591" s="82"/>
      <c r="AG591" s="80"/>
      <c r="AH591" s="119"/>
      <c r="AI591" s="119"/>
    </row>
    <row r="592" spans="27:35" x14ac:dyDescent="0.25">
      <c r="AA592" s="81"/>
      <c r="AB592" s="81"/>
      <c r="AC592" s="80"/>
      <c r="AD592" s="80"/>
      <c r="AE592" s="81"/>
      <c r="AF592" s="82"/>
      <c r="AG592" s="80"/>
      <c r="AH592" s="119"/>
      <c r="AI592" s="119"/>
    </row>
    <row r="593" spans="27:35" x14ac:dyDescent="0.25">
      <c r="AA593" s="81"/>
      <c r="AB593" s="81"/>
      <c r="AC593" s="80"/>
      <c r="AD593" s="80"/>
      <c r="AE593" s="81"/>
      <c r="AF593" s="82"/>
      <c r="AG593" s="80"/>
      <c r="AH593" s="119"/>
      <c r="AI593" s="119"/>
    </row>
    <row r="594" spans="27:35" x14ac:dyDescent="0.25">
      <c r="AA594" s="81"/>
      <c r="AB594" s="81"/>
      <c r="AC594" s="80"/>
      <c r="AD594" s="80"/>
      <c r="AE594" s="81"/>
      <c r="AF594" s="82"/>
      <c r="AG594" s="80"/>
      <c r="AH594" s="119"/>
      <c r="AI594" s="119"/>
    </row>
    <row r="595" spans="27:35" x14ac:dyDescent="0.25">
      <c r="AA595" s="81"/>
      <c r="AB595" s="81"/>
      <c r="AC595" s="80"/>
      <c r="AD595" s="80"/>
      <c r="AE595" s="81"/>
      <c r="AF595" s="82"/>
      <c r="AG595" s="80"/>
      <c r="AH595" s="119"/>
      <c r="AI595" s="119"/>
    </row>
    <row r="596" spans="27:35" x14ac:dyDescent="0.25">
      <c r="AA596" s="81"/>
      <c r="AB596" s="81"/>
      <c r="AC596" s="80"/>
      <c r="AD596" s="80"/>
      <c r="AE596" s="81"/>
      <c r="AF596" s="82"/>
      <c r="AG596" s="80"/>
      <c r="AH596" s="119"/>
      <c r="AI596" s="119"/>
    </row>
    <row r="597" spans="27:35" x14ac:dyDescent="0.25">
      <c r="AA597" s="81"/>
      <c r="AB597" s="81"/>
      <c r="AC597" s="80"/>
      <c r="AD597" s="80"/>
      <c r="AE597" s="81"/>
      <c r="AF597" s="82"/>
      <c r="AG597" s="80"/>
      <c r="AH597" s="119"/>
      <c r="AI597" s="119"/>
    </row>
    <row r="598" spans="27:35" x14ac:dyDescent="0.25">
      <c r="AA598" s="81"/>
      <c r="AB598" s="81"/>
      <c r="AC598" s="80"/>
      <c r="AD598" s="80"/>
      <c r="AE598" s="81"/>
      <c r="AF598" s="82"/>
      <c r="AG598" s="80"/>
      <c r="AH598" s="119"/>
      <c r="AI598" s="119"/>
    </row>
    <row r="599" spans="27:35" x14ac:dyDescent="0.25">
      <c r="AA599" s="81"/>
      <c r="AB599" s="81"/>
      <c r="AC599" s="80"/>
      <c r="AD599" s="80"/>
      <c r="AE599" s="81"/>
      <c r="AF599" s="82"/>
      <c r="AG599" s="80"/>
      <c r="AH599" s="119"/>
      <c r="AI599" s="119"/>
    </row>
    <row r="600" spans="27:35" x14ac:dyDescent="0.25">
      <c r="AA600" s="81"/>
      <c r="AB600" s="81"/>
      <c r="AC600" s="80"/>
      <c r="AD600" s="80"/>
      <c r="AE600" s="81"/>
      <c r="AF600" s="82"/>
      <c r="AG600" s="80"/>
      <c r="AH600" s="119"/>
      <c r="AI600" s="119"/>
    </row>
    <row r="601" spans="27:35" x14ac:dyDescent="0.25">
      <c r="AA601" s="81"/>
      <c r="AB601" s="81"/>
      <c r="AC601" s="80"/>
      <c r="AD601" s="80"/>
      <c r="AE601" s="81"/>
      <c r="AF601" s="82"/>
      <c r="AG601" s="80"/>
      <c r="AH601" s="119"/>
      <c r="AI601" s="119"/>
    </row>
    <row r="602" spans="27:35" x14ac:dyDescent="0.25">
      <c r="AA602" s="81"/>
      <c r="AB602" s="81"/>
      <c r="AC602" s="80"/>
      <c r="AD602" s="80"/>
      <c r="AE602" s="81"/>
      <c r="AF602" s="82"/>
      <c r="AG602" s="80"/>
      <c r="AH602" s="119"/>
      <c r="AI602" s="119"/>
    </row>
    <row r="603" spans="27:35" x14ac:dyDescent="0.25">
      <c r="AA603" s="81"/>
      <c r="AB603" s="81"/>
      <c r="AC603" s="80"/>
      <c r="AD603" s="80"/>
      <c r="AE603" s="81"/>
      <c r="AF603" s="82"/>
      <c r="AG603" s="80"/>
      <c r="AH603" s="119"/>
      <c r="AI603" s="119"/>
    </row>
    <row r="604" spans="27:35" x14ac:dyDescent="0.25">
      <c r="AA604" s="81"/>
      <c r="AB604" s="81"/>
      <c r="AC604" s="80"/>
      <c r="AD604" s="80"/>
      <c r="AE604" s="81"/>
      <c r="AF604" s="82"/>
      <c r="AG604" s="80"/>
      <c r="AH604" s="119"/>
      <c r="AI604" s="119"/>
    </row>
    <row r="605" spans="27:35" x14ac:dyDescent="0.25">
      <c r="AA605" s="81"/>
      <c r="AB605" s="81"/>
      <c r="AC605" s="80"/>
      <c r="AD605" s="80"/>
      <c r="AE605" s="81"/>
      <c r="AF605" s="82"/>
      <c r="AG605" s="80"/>
      <c r="AH605" s="119"/>
      <c r="AI605" s="119"/>
    </row>
    <row r="606" spans="27:35" x14ac:dyDescent="0.25">
      <c r="AA606" s="81"/>
      <c r="AB606" s="81"/>
      <c r="AC606" s="80"/>
      <c r="AD606" s="80"/>
      <c r="AE606" s="81"/>
      <c r="AF606" s="82"/>
      <c r="AG606" s="80"/>
      <c r="AH606" s="119"/>
      <c r="AI606" s="119"/>
    </row>
    <row r="607" spans="27:35" x14ac:dyDescent="0.25">
      <c r="AA607" s="81"/>
      <c r="AB607" s="81"/>
      <c r="AC607" s="80"/>
      <c r="AD607" s="80"/>
      <c r="AE607" s="81"/>
      <c r="AF607" s="82"/>
      <c r="AG607" s="80"/>
      <c r="AH607" s="119"/>
      <c r="AI607" s="119"/>
    </row>
    <row r="608" spans="27:35" x14ac:dyDescent="0.25">
      <c r="AA608" s="81"/>
      <c r="AB608" s="81"/>
      <c r="AC608" s="80"/>
      <c r="AD608" s="80"/>
      <c r="AE608" s="81"/>
      <c r="AF608" s="82"/>
      <c r="AG608" s="80"/>
      <c r="AH608" s="119"/>
      <c r="AI608" s="119"/>
    </row>
    <row r="609" spans="27:35" x14ac:dyDescent="0.25">
      <c r="AA609" s="81"/>
      <c r="AB609" s="81"/>
      <c r="AC609" s="80"/>
      <c r="AD609" s="80"/>
      <c r="AE609" s="81"/>
      <c r="AF609" s="82"/>
      <c r="AG609" s="80"/>
      <c r="AH609" s="119"/>
      <c r="AI609" s="119"/>
    </row>
    <row r="610" spans="27:35" x14ac:dyDescent="0.25">
      <c r="AA610" s="81"/>
      <c r="AB610" s="81"/>
      <c r="AC610" s="80"/>
      <c r="AD610" s="80"/>
      <c r="AE610" s="81"/>
      <c r="AF610" s="82"/>
      <c r="AG610" s="80"/>
      <c r="AH610" s="119"/>
      <c r="AI610" s="119"/>
    </row>
    <row r="611" spans="27:35" x14ac:dyDescent="0.25">
      <c r="AA611" s="81"/>
      <c r="AB611" s="81"/>
      <c r="AC611" s="80"/>
      <c r="AD611" s="80"/>
      <c r="AE611" s="81"/>
      <c r="AF611" s="82"/>
      <c r="AG611" s="80"/>
      <c r="AH611" s="119"/>
      <c r="AI611" s="119"/>
    </row>
    <row r="612" spans="27:35" x14ac:dyDescent="0.25">
      <c r="AA612" s="81"/>
      <c r="AB612" s="81"/>
      <c r="AC612" s="80"/>
      <c r="AD612" s="80"/>
      <c r="AE612" s="81"/>
      <c r="AF612" s="82"/>
      <c r="AG612" s="80"/>
      <c r="AH612" s="119"/>
      <c r="AI612" s="119"/>
    </row>
    <row r="613" spans="27:35" x14ac:dyDescent="0.25">
      <c r="AA613" s="81"/>
      <c r="AB613" s="81"/>
      <c r="AC613" s="80"/>
      <c r="AD613" s="80"/>
      <c r="AE613" s="81"/>
      <c r="AF613" s="82"/>
      <c r="AG613" s="80"/>
      <c r="AH613" s="119"/>
      <c r="AI613" s="119"/>
    </row>
    <row r="614" spans="27:35" x14ac:dyDescent="0.25">
      <c r="AA614" s="81"/>
      <c r="AB614" s="81"/>
      <c r="AC614" s="80"/>
      <c r="AD614" s="80"/>
      <c r="AE614" s="81"/>
      <c r="AF614" s="82"/>
      <c r="AG614" s="80"/>
      <c r="AH614" s="119"/>
      <c r="AI614" s="119"/>
    </row>
    <row r="615" spans="27:35" x14ac:dyDescent="0.25">
      <c r="AA615" s="81"/>
      <c r="AB615" s="81"/>
      <c r="AC615" s="80"/>
      <c r="AD615" s="80"/>
      <c r="AE615" s="81"/>
      <c r="AF615" s="82"/>
      <c r="AG615" s="80"/>
      <c r="AH615" s="119"/>
      <c r="AI615" s="119"/>
    </row>
    <row r="616" spans="27:35" x14ac:dyDescent="0.25">
      <c r="AA616" s="81"/>
      <c r="AB616" s="81"/>
      <c r="AC616" s="80"/>
      <c r="AD616" s="80"/>
      <c r="AE616" s="81"/>
      <c r="AF616" s="82"/>
      <c r="AG616" s="80"/>
      <c r="AH616" s="119"/>
      <c r="AI616" s="119"/>
    </row>
    <row r="617" spans="27:35" x14ac:dyDescent="0.25">
      <c r="AA617" s="81"/>
      <c r="AB617" s="81"/>
      <c r="AC617" s="80"/>
      <c r="AD617" s="80"/>
      <c r="AE617" s="81"/>
      <c r="AF617" s="82"/>
      <c r="AG617" s="80"/>
      <c r="AH617" s="119"/>
      <c r="AI617" s="119"/>
    </row>
    <row r="618" spans="27:35" x14ac:dyDescent="0.25">
      <c r="AA618" s="81"/>
      <c r="AB618" s="81"/>
      <c r="AC618" s="80"/>
      <c r="AD618" s="80"/>
      <c r="AE618" s="81"/>
      <c r="AF618" s="82"/>
      <c r="AG618" s="80"/>
      <c r="AH618" s="119"/>
      <c r="AI618" s="119"/>
    </row>
    <row r="619" spans="27:35" x14ac:dyDescent="0.25">
      <c r="AA619" s="81"/>
      <c r="AB619" s="81"/>
      <c r="AC619" s="80"/>
      <c r="AD619" s="80"/>
      <c r="AE619" s="81"/>
      <c r="AF619" s="82"/>
      <c r="AG619" s="80"/>
      <c r="AH619" s="119"/>
      <c r="AI619" s="119"/>
    </row>
    <row r="620" spans="27:35" x14ac:dyDescent="0.25">
      <c r="AA620" s="81"/>
      <c r="AB620" s="81"/>
      <c r="AC620" s="80"/>
      <c r="AD620" s="80"/>
      <c r="AE620" s="81"/>
      <c r="AF620" s="82"/>
      <c r="AG620" s="80"/>
      <c r="AH620" s="119"/>
      <c r="AI620" s="119"/>
    </row>
    <row r="621" spans="27:35" x14ac:dyDescent="0.25">
      <c r="AA621" s="81"/>
      <c r="AB621" s="81"/>
      <c r="AC621" s="80"/>
      <c r="AD621" s="80"/>
      <c r="AE621" s="81"/>
      <c r="AF621" s="82"/>
      <c r="AG621" s="80"/>
      <c r="AH621" s="119"/>
      <c r="AI621" s="119"/>
    </row>
    <row r="622" spans="27:35" x14ac:dyDescent="0.25">
      <c r="AA622" s="81"/>
      <c r="AB622" s="81"/>
      <c r="AC622" s="80"/>
      <c r="AD622" s="80"/>
      <c r="AE622" s="81"/>
      <c r="AF622" s="82"/>
      <c r="AG622" s="80"/>
      <c r="AH622" s="119"/>
      <c r="AI622" s="119"/>
    </row>
    <row r="623" spans="27:35" x14ac:dyDescent="0.25">
      <c r="AA623" s="81"/>
      <c r="AB623" s="81"/>
      <c r="AC623" s="80"/>
      <c r="AD623" s="80"/>
      <c r="AE623" s="81"/>
      <c r="AF623" s="82"/>
      <c r="AG623" s="80"/>
      <c r="AH623" s="119"/>
      <c r="AI623" s="119"/>
    </row>
    <row r="624" spans="27:35" x14ac:dyDescent="0.25">
      <c r="AA624" s="81"/>
      <c r="AB624" s="81"/>
      <c r="AC624" s="80"/>
      <c r="AD624" s="80"/>
      <c r="AE624" s="81"/>
      <c r="AF624" s="82"/>
      <c r="AG624" s="80"/>
      <c r="AH624" s="119"/>
      <c r="AI624" s="119"/>
    </row>
    <row r="625" spans="27:35" x14ac:dyDescent="0.25">
      <c r="AA625" s="81"/>
      <c r="AB625" s="81"/>
      <c r="AC625" s="80"/>
      <c r="AD625" s="80"/>
      <c r="AE625" s="81"/>
      <c r="AF625" s="82"/>
      <c r="AG625" s="80"/>
      <c r="AH625" s="119"/>
      <c r="AI625" s="119"/>
    </row>
    <row r="626" spans="27:35" x14ac:dyDescent="0.25">
      <c r="AA626" s="81"/>
      <c r="AB626" s="81"/>
      <c r="AC626" s="80"/>
      <c r="AD626" s="80"/>
      <c r="AE626" s="81"/>
      <c r="AF626" s="82"/>
      <c r="AG626" s="80"/>
      <c r="AH626" s="119"/>
      <c r="AI626" s="119"/>
    </row>
    <row r="627" spans="27:35" x14ac:dyDescent="0.25">
      <c r="AA627" s="81"/>
      <c r="AB627" s="81"/>
      <c r="AC627" s="80"/>
      <c r="AD627" s="80"/>
      <c r="AE627" s="81"/>
      <c r="AF627" s="82"/>
      <c r="AG627" s="80"/>
      <c r="AH627" s="119"/>
      <c r="AI627" s="119"/>
    </row>
    <row r="628" spans="27:35" x14ac:dyDescent="0.25">
      <c r="AA628" s="81"/>
      <c r="AB628" s="81"/>
      <c r="AC628" s="80"/>
      <c r="AD628" s="80"/>
      <c r="AE628" s="81"/>
      <c r="AF628" s="82"/>
      <c r="AG628" s="80"/>
      <c r="AH628" s="119"/>
      <c r="AI628" s="119"/>
    </row>
    <row r="629" spans="27:35" x14ac:dyDescent="0.25">
      <c r="AA629" s="81"/>
      <c r="AB629" s="81"/>
      <c r="AC629" s="80"/>
      <c r="AD629" s="80"/>
      <c r="AE629" s="81"/>
      <c r="AF629" s="82"/>
      <c r="AG629" s="80"/>
      <c r="AH629" s="119"/>
      <c r="AI629" s="119"/>
    </row>
    <row r="630" spans="27:35" x14ac:dyDescent="0.25">
      <c r="AA630" s="81"/>
      <c r="AB630" s="81"/>
      <c r="AC630" s="80"/>
      <c r="AD630" s="80"/>
      <c r="AE630" s="81"/>
      <c r="AF630" s="82"/>
      <c r="AG630" s="80"/>
      <c r="AH630" s="119"/>
      <c r="AI630" s="119"/>
    </row>
    <row r="631" spans="27:35" x14ac:dyDescent="0.25">
      <c r="AA631" s="81"/>
      <c r="AB631" s="81"/>
      <c r="AC631" s="80"/>
      <c r="AD631" s="80"/>
      <c r="AE631" s="81"/>
      <c r="AF631" s="82"/>
      <c r="AG631" s="80"/>
      <c r="AH631" s="119"/>
      <c r="AI631" s="119"/>
    </row>
    <row r="632" spans="27:35" x14ac:dyDescent="0.25">
      <c r="AA632" s="81"/>
      <c r="AB632" s="81"/>
      <c r="AC632" s="80"/>
      <c r="AD632" s="80"/>
      <c r="AE632" s="81"/>
      <c r="AF632" s="82"/>
      <c r="AG632" s="80"/>
      <c r="AH632" s="119"/>
      <c r="AI632" s="119"/>
    </row>
    <row r="633" spans="27:35" x14ac:dyDescent="0.25">
      <c r="AA633" s="81"/>
      <c r="AB633" s="81"/>
      <c r="AC633" s="80"/>
      <c r="AD633" s="80"/>
      <c r="AE633" s="81"/>
      <c r="AF633" s="82"/>
      <c r="AG633" s="80"/>
      <c r="AH633" s="119"/>
      <c r="AI633" s="119"/>
    </row>
    <row r="634" spans="27:35" x14ac:dyDescent="0.25">
      <c r="AA634" s="81"/>
      <c r="AB634" s="81"/>
      <c r="AC634" s="80"/>
      <c r="AD634" s="80"/>
      <c r="AE634" s="81"/>
      <c r="AF634" s="82"/>
      <c r="AG634" s="80"/>
      <c r="AH634" s="119"/>
      <c r="AI634" s="119"/>
    </row>
    <row r="635" spans="27:35" x14ac:dyDescent="0.25">
      <c r="AA635" s="81"/>
      <c r="AB635" s="81"/>
      <c r="AC635" s="80"/>
      <c r="AD635" s="80"/>
      <c r="AE635" s="81"/>
      <c r="AF635" s="82"/>
      <c r="AG635" s="80"/>
      <c r="AH635" s="119"/>
      <c r="AI635" s="119"/>
    </row>
    <row r="636" spans="27:35" x14ac:dyDescent="0.25">
      <c r="AA636" s="81"/>
      <c r="AB636" s="81"/>
      <c r="AC636" s="80"/>
      <c r="AD636" s="80"/>
      <c r="AE636" s="81"/>
      <c r="AF636" s="82"/>
      <c r="AG636" s="80"/>
      <c r="AH636" s="119"/>
      <c r="AI636" s="119"/>
    </row>
    <row r="637" spans="27:35" x14ac:dyDescent="0.25">
      <c r="AA637" s="81"/>
      <c r="AB637" s="81"/>
      <c r="AC637" s="80"/>
      <c r="AD637" s="80"/>
      <c r="AE637" s="81"/>
      <c r="AF637" s="82"/>
      <c r="AG637" s="80"/>
      <c r="AH637" s="119"/>
      <c r="AI637" s="119"/>
    </row>
    <row r="638" spans="27:35" x14ac:dyDescent="0.25">
      <c r="AA638" s="81"/>
      <c r="AB638" s="81"/>
      <c r="AC638" s="80"/>
      <c r="AD638" s="80"/>
      <c r="AE638" s="81"/>
      <c r="AF638" s="82"/>
      <c r="AG638" s="80"/>
      <c r="AH638" s="119"/>
      <c r="AI638" s="119"/>
    </row>
    <row r="639" spans="27:35" x14ac:dyDescent="0.25">
      <c r="AA639" s="81"/>
      <c r="AB639" s="81"/>
      <c r="AC639" s="80"/>
      <c r="AD639" s="80"/>
      <c r="AE639" s="81"/>
      <c r="AF639" s="82"/>
      <c r="AG639" s="80"/>
      <c r="AH639" s="119"/>
      <c r="AI639" s="119"/>
    </row>
    <row r="640" spans="27:35" x14ac:dyDescent="0.25">
      <c r="AA640" s="81"/>
      <c r="AB640" s="81"/>
      <c r="AC640" s="80"/>
      <c r="AD640" s="80"/>
      <c r="AE640" s="81"/>
      <c r="AF640" s="82"/>
      <c r="AG640" s="80"/>
      <c r="AH640" s="119"/>
      <c r="AI640" s="119"/>
    </row>
    <row r="641" spans="27:35" x14ac:dyDescent="0.25">
      <c r="AA641" s="81"/>
      <c r="AB641" s="81"/>
      <c r="AC641" s="80"/>
      <c r="AD641" s="80"/>
      <c r="AE641" s="81"/>
      <c r="AF641" s="82"/>
      <c r="AG641" s="80"/>
      <c r="AH641" s="119"/>
      <c r="AI641" s="119"/>
    </row>
    <row r="642" spans="27:35" x14ac:dyDescent="0.25">
      <c r="AA642" s="81"/>
      <c r="AB642" s="81"/>
      <c r="AC642" s="80"/>
      <c r="AD642" s="80"/>
      <c r="AE642" s="81"/>
      <c r="AF642" s="82"/>
      <c r="AG642" s="80"/>
      <c r="AH642" s="119"/>
      <c r="AI642" s="119"/>
    </row>
    <row r="643" spans="27:35" x14ac:dyDescent="0.25">
      <c r="AA643" s="81"/>
      <c r="AB643" s="81"/>
      <c r="AC643" s="80"/>
      <c r="AD643" s="80"/>
      <c r="AE643" s="81"/>
      <c r="AF643" s="82"/>
      <c r="AG643" s="80"/>
      <c r="AH643" s="119"/>
      <c r="AI643" s="119"/>
    </row>
    <row r="644" spans="27:35" x14ac:dyDescent="0.25">
      <c r="AA644" s="81"/>
      <c r="AB644" s="81"/>
      <c r="AC644" s="80"/>
      <c r="AD644" s="80"/>
      <c r="AE644" s="81"/>
      <c r="AF644" s="82"/>
      <c r="AG644" s="80"/>
      <c r="AH644" s="119"/>
      <c r="AI644" s="119"/>
    </row>
    <row r="645" spans="27:35" x14ac:dyDescent="0.25">
      <c r="AA645" s="81"/>
      <c r="AB645" s="81"/>
      <c r="AC645" s="80"/>
      <c r="AD645" s="80"/>
      <c r="AE645" s="81"/>
      <c r="AF645" s="82"/>
      <c r="AG645" s="80"/>
      <c r="AH645" s="119"/>
      <c r="AI645" s="119"/>
    </row>
    <row r="646" spans="27:35" x14ac:dyDescent="0.25">
      <c r="AA646" s="81"/>
      <c r="AB646" s="81"/>
      <c r="AC646" s="80"/>
      <c r="AD646" s="80"/>
      <c r="AE646" s="81"/>
      <c r="AF646" s="82"/>
      <c r="AG646" s="80"/>
      <c r="AH646" s="119"/>
      <c r="AI646" s="119"/>
    </row>
    <row r="647" spans="27:35" x14ac:dyDescent="0.25">
      <c r="AA647" s="81"/>
      <c r="AB647" s="81"/>
      <c r="AC647" s="80"/>
      <c r="AD647" s="80"/>
      <c r="AE647" s="81"/>
      <c r="AF647" s="82"/>
      <c r="AG647" s="80"/>
      <c r="AH647" s="119"/>
      <c r="AI647" s="119"/>
    </row>
    <row r="648" spans="27:35" x14ac:dyDescent="0.25">
      <c r="AA648" s="81"/>
      <c r="AB648" s="81"/>
      <c r="AC648" s="80"/>
      <c r="AD648" s="80"/>
      <c r="AE648" s="81"/>
      <c r="AF648" s="82"/>
      <c r="AG648" s="80"/>
      <c r="AH648" s="119"/>
      <c r="AI648" s="119"/>
    </row>
    <row r="649" spans="27:35" x14ac:dyDescent="0.25">
      <c r="AA649" s="81"/>
      <c r="AB649" s="81"/>
      <c r="AC649" s="80"/>
      <c r="AD649" s="80"/>
      <c r="AE649" s="81"/>
      <c r="AF649" s="82"/>
      <c r="AG649" s="80"/>
      <c r="AH649" s="119"/>
      <c r="AI649" s="119"/>
    </row>
    <row r="650" spans="27:35" x14ac:dyDescent="0.25">
      <c r="AA650" s="81"/>
      <c r="AB650" s="81"/>
      <c r="AC650" s="80"/>
      <c r="AD650" s="80"/>
      <c r="AE650" s="81"/>
      <c r="AF650" s="82"/>
      <c r="AG650" s="80"/>
      <c r="AH650" s="119"/>
      <c r="AI650" s="119"/>
    </row>
    <row r="651" spans="27:35" x14ac:dyDescent="0.25">
      <c r="AA651" s="81"/>
      <c r="AB651" s="81"/>
      <c r="AC651" s="80"/>
      <c r="AD651" s="80"/>
      <c r="AE651" s="81"/>
      <c r="AF651" s="82"/>
      <c r="AG651" s="80"/>
      <c r="AH651" s="119"/>
      <c r="AI651" s="119"/>
    </row>
    <row r="652" spans="27:35" x14ac:dyDescent="0.25">
      <c r="AA652" s="81"/>
      <c r="AB652" s="81"/>
      <c r="AC652" s="80"/>
      <c r="AD652" s="80"/>
      <c r="AE652" s="81"/>
      <c r="AF652" s="82"/>
      <c r="AG652" s="80"/>
      <c r="AH652" s="119"/>
      <c r="AI652" s="119"/>
    </row>
    <row r="653" spans="27:35" x14ac:dyDescent="0.25">
      <c r="AA653" s="81"/>
      <c r="AB653" s="81"/>
      <c r="AC653" s="80"/>
      <c r="AD653" s="80"/>
      <c r="AE653" s="81"/>
      <c r="AF653" s="82"/>
      <c r="AG653" s="80"/>
      <c r="AH653" s="119"/>
      <c r="AI653" s="119"/>
    </row>
    <row r="654" spans="27:35" x14ac:dyDescent="0.25">
      <c r="AA654" s="81"/>
      <c r="AB654" s="81"/>
      <c r="AC654" s="80"/>
      <c r="AD654" s="80"/>
      <c r="AE654" s="81"/>
      <c r="AF654" s="82"/>
      <c r="AG654" s="80"/>
      <c r="AH654" s="119"/>
      <c r="AI654" s="119"/>
    </row>
    <row r="655" spans="27:35" x14ac:dyDescent="0.25">
      <c r="AA655" s="81"/>
      <c r="AB655" s="81"/>
      <c r="AC655" s="80"/>
      <c r="AD655" s="80"/>
      <c r="AE655" s="81"/>
      <c r="AF655" s="82"/>
      <c r="AG655" s="80"/>
      <c r="AH655" s="119"/>
      <c r="AI655" s="119"/>
    </row>
    <row r="656" spans="27:35" x14ac:dyDescent="0.25">
      <c r="AA656" s="81"/>
      <c r="AB656" s="81"/>
      <c r="AC656" s="80"/>
      <c r="AD656" s="80"/>
      <c r="AE656" s="81"/>
      <c r="AF656" s="82"/>
      <c r="AG656" s="80"/>
      <c r="AH656" s="119"/>
      <c r="AI656" s="119"/>
    </row>
    <row r="657" spans="27:35" x14ac:dyDescent="0.25">
      <c r="AA657" s="81"/>
      <c r="AB657" s="81"/>
      <c r="AC657" s="80"/>
      <c r="AD657" s="80"/>
      <c r="AE657" s="81"/>
      <c r="AF657" s="82"/>
      <c r="AG657" s="80"/>
      <c r="AH657" s="119"/>
      <c r="AI657" s="119"/>
    </row>
    <row r="658" spans="27:35" x14ac:dyDescent="0.25">
      <c r="AA658" s="81"/>
      <c r="AB658" s="81"/>
      <c r="AC658" s="80"/>
      <c r="AD658" s="80"/>
      <c r="AE658" s="81"/>
      <c r="AF658" s="82"/>
      <c r="AG658" s="80"/>
      <c r="AH658" s="119"/>
      <c r="AI658" s="119"/>
    </row>
    <row r="659" spans="27:35" x14ac:dyDescent="0.25">
      <c r="AA659" s="81"/>
      <c r="AB659" s="81"/>
      <c r="AC659" s="80"/>
      <c r="AD659" s="80"/>
      <c r="AE659" s="81"/>
      <c r="AF659" s="82"/>
      <c r="AG659" s="80"/>
      <c r="AH659" s="119"/>
      <c r="AI659" s="119"/>
    </row>
    <row r="660" spans="27:35" x14ac:dyDescent="0.25">
      <c r="AA660" s="81"/>
      <c r="AB660" s="81"/>
      <c r="AC660" s="80"/>
      <c r="AD660" s="80"/>
      <c r="AE660" s="81"/>
      <c r="AF660" s="82"/>
      <c r="AG660" s="80"/>
      <c r="AH660" s="119"/>
      <c r="AI660" s="119"/>
    </row>
    <row r="661" spans="27:35" x14ac:dyDescent="0.25">
      <c r="AA661" s="81"/>
      <c r="AB661" s="81"/>
      <c r="AC661" s="80"/>
      <c r="AD661" s="80"/>
      <c r="AE661" s="81"/>
      <c r="AF661" s="82"/>
      <c r="AG661" s="80"/>
      <c r="AH661" s="119"/>
      <c r="AI661" s="119"/>
    </row>
    <row r="662" spans="27:35" x14ac:dyDescent="0.25">
      <c r="AA662" s="81"/>
      <c r="AB662" s="81"/>
      <c r="AC662" s="80"/>
      <c r="AD662" s="80"/>
      <c r="AE662" s="81"/>
      <c r="AF662" s="82"/>
      <c r="AG662" s="80"/>
      <c r="AH662" s="119"/>
      <c r="AI662" s="119"/>
    </row>
    <row r="663" spans="27:35" x14ac:dyDescent="0.25">
      <c r="AA663" s="81"/>
      <c r="AB663" s="81"/>
      <c r="AC663" s="80"/>
      <c r="AD663" s="80"/>
      <c r="AE663" s="81"/>
      <c r="AF663" s="82"/>
      <c r="AG663" s="80"/>
      <c r="AH663" s="119"/>
      <c r="AI663" s="119"/>
    </row>
    <row r="664" spans="27:35" x14ac:dyDescent="0.25">
      <c r="AA664" s="81"/>
      <c r="AB664" s="81"/>
      <c r="AC664" s="80"/>
      <c r="AD664" s="80"/>
      <c r="AE664" s="81"/>
      <c r="AF664" s="82"/>
      <c r="AG664" s="80"/>
      <c r="AH664" s="119"/>
      <c r="AI664" s="119"/>
    </row>
    <row r="665" spans="27:35" x14ac:dyDescent="0.25">
      <c r="AA665" s="81"/>
      <c r="AB665" s="81"/>
      <c r="AC665" s="80"/>
      <c r="AD665" s="80"/>
      <c r="AE665" s="81"/>
      <c r="AF665" s="82"/>
      <c r="AG665" s="80"/>
      <c r="AH665" s="119"/>
      <c r="AI665" s="119"/>
    </row>
    <row r="666" spans="27:35" x14ac:dyDescent="0.25">
      <c r="AA666" s="81"/>
      <c r="AB666" s="81"/>
      <c r="AC666" s="80"/>
      <c r="AD666" s="80"/>
      <c r="AE666" s="81"/>
      <c r="AF666" s="82"/>
      <c r="AG666" s="80"/>
      <c r="AH666" s="119"/>
      <c r="AI666" s="119"/>
    </row>
    <row r="667" spans="27:35" x14ac:dyDescent="0.25">
      <c r="AA667" s="81"/>
      <c r="AB667" s="81"/>
      <c r="AC667" s="80"/>
      <c r="AD667" s="80"/>
      <c r="AE667" s="81"/>
      <c r="AF667" s="82"/>
      <c r="AG667" s="80"/>
      <c r="AH667" s="119"/>
      <c r="AI667" s="119"/>
    </row>
    <row r="668" spans="27:35" x14ac:dyDescent="0.25">
      <c r="AA668" s="81"/>
      <c r="AB668" s="81"/>
      <c r="AC668" s="80"/>
      <c r="AD668" s="80"/>
      <c r="AE668" s="81"/>
      <c r="AF668" s="82"/>
      <c r="AG668" s="80"/>
      <c r="AH668" s="119"/>
      <c r="AI668" s="119"/>
    </row>
    <row r="669" spans="27:35" x14ac:dyDescent="0.25">
      <c r="AA669" s="81"/>
      <c r="AB669" s="81"/>
      <c r="AC669" s="80"/>
      <c r="AD669" s="80"/>
      <c r="AE669" s="81"/>
      <c r="AF669" s="82"/>
      <c r="AG669" s="80"/>
      <c r="AH669" s="119"/>
      <c r="AI669" s="119"/>
    </row>
    <row r="670" spans="27:35" x14ac:dyDescent="0.25">
      <c r="AA670" s="81"/>
      <c r="AB670" s="81"/>
      <c r="AC670" s="80"/>
      <c r="AD670" s="80"/>
      <c r="AE670" s="81"/>
      <c r="AF670" s="82"/>
      <c r="AG670" s="80"/>
      <c r="AH670" s="119"/>
      <c r="AI670" s="119"/>
    </row>
    <row r="671" spans="27:35" x14ac:dyDescent="0.25">
      <c r="AA671" s="81"/>
      <c r="AB671" s="81"/>
      <c r="AC671" s="80"/>
      <c r="AD671" s="80"/>
      <c r="AE671" s="81"/>
      <c r="AF671" s="82"/>
      <c r="AG671" s="80"/>
      <c r="AH671" s="119"/>
      <c r="AI671" s="119"/>
    </row>
    <row r="672" spans="27:35" x14ac:dyDescent="0.25">
      <c r="AA672" s="81"/>
      <c r="AB672" s="81"/>
      <c r="AC672" s="80"/>
      <c r="AD672" s="80"/>
      <c r="AE672" s="81"/>
      <c r="AF672" s="82"/>
      <c r="AG672" s="80"/>
      <c r="AH672" s="119"/>
      <c r="AI672" s="119"/>
    </row>
    <row r="673" spans="27:35" x14ac:dyDescent="0.25">
      <c r="AA673" s="81"/>
      <c r="AB673" s="81"/>
      <c r="AC673" s="80"/>
      <c r="AD673" s="80"/>
      <c r="AE673" s="81"/>
      <c r="AF673" s="82"/>
      <c r="AG673" s="80"/>
      <c r="AH673" s="119"/>
      <c r="AI673" s="119"/>
    </row>
    <row r="674" spans="27:35" x14ac:dyDescent="0.25">
      <c r="AA674" s="81"/>
      <c r="AB674" s="81"/>
      <c r="AC674" s="80"/>
      <c r="AD674" s="80"/>
      <c r="AE674" s="81"/>
      <c r="AF674" s="82"/>
      <c r="AG674" s="80"/>
      <c r="AH674" s="119"/>
      <c r="AI674" s="119"/>
    </row>
    <row r="675" spans="27:35" x14ac:dyDescent="0.25">
      <c r="AA675" s="81"/>
      <c r="AB675" s="81"/>
      <c r="AC675" s="80"/>
      <c r="AD675" s="80"/>
      <c r="AE675" s="81"/>
      <c r="AF675" s="82"/>
      <c r="AG675" s="80"/>
      <c r="AH675" s="119"/>
      <c r="AI675" s="119"/>
    </row>
    <row r="676" spans="27:35" x14ac:dyDescent="0.25">
      <c r="AA676" s="81"/>
      <c r="AB676" s="81"/>
      <c r="AC676" s="80"/>
      <c r="AD676" s="80"/>
      <c r="AE676" s="81"/>
      <c r="AF676" s="82"/>
      <c r="AG676" s="80"/>
      <c r="AH676" s="119"/>
      <c r="AI676" s="119"/>
    </row>
    <row r="677" spans="27:35" x14ac:dyDescent="0.25">
      <c r="AA677" s="81"/>
      <c r="AB677" s="81"/>
      <c r="AC677" s="80"/>
      <c r="AD677" s="80"/>
      <c r="AE677" s="81"/>
      <c r="AF677" s="82"/>
      <c r="AG677" s="80"/>
      <c r="AH677" s="119"/>
      <c r="AI677" s="119"/>
    </row>
    <row r="678" spans="27:35" x14ac:dyDescent="0.25">
      <c r="AA678" s="81"/>
      <c r="AB678" s="81"/>
      <c r="AC678" s="80"/>
      <c r="AD678" s="80"/>
      <c r="AE678" s="81"/>
      <c r="AF678" s="82"/>
      <c r="AG678" s="80"/>
      <c r="AH678" s="119"/>
      <c r="AI678" s="119"/>
    </row>
    <row r="679" spans="27:35" x14ac:dyDescent="0.25">
      <c r="AA679" s="81"/>
      <c r="AB679" s="81"/>
      <c r="AC679" s="80"/>
      <c r="AD679" s="80"/>
      <c r="AE679" s="81"/>
      <c r="AF679" s="82"/>
      <c r="AG679" s="80"/>
      <c r="AH679" s="119"/>
      <c r="AI679" s="119"/>
    </row>
    <row r="680" spans="27:35" x14ac:dyDescent="0.25">
      <c r="AA680" s="81"/>
      <c r="AB680" s="81"/>
      <c r="AC680" s="80"/>
      <c r="AD680" s="80"/>
      <c r="AE680" s="81"/>
      <c r="AF680" s="82"/>
      <c r="AG680" s="80"/>
      <c r="AH680" s="119"/>
      <c r="AI680" s="119"/>
    </row>
    <row r="681" spans="27:35" x14ac:dyDescent="0.25">
      <c r="AA681" s="81"/>
      <c r="AB681" s="81"/>
      <c r="AC681" s="80"/>
      <c r="AD681" s="80"/>
      <c r="AE681" s="81"/>
      <c r="AF681" s="82"/>
      <c r="AG681" s="80"/>
      <c r="AH681" s="119"/>
      <c r="AI681" s="119"/>
    </row>
    <row r="682" spans="27:35" x14ac:dyDescent="0.25">
      <c r="AA682" s="81"/>
      <c r="AB682" s="81"/>
      <c r="AC682" s="80"/>
      <c r="AD682" s="80"/>
      <c r="AE682" s="81"/>
      <c r="AF682" s="82"/>
      <c r="AG682" s="80"/>
      <c r="AH682" s="119"/>
      <c r="AI682" s="119"/>
    </row>
    <row r="683" spans="27:35" x14ac:dyDescent="0.25">
      <c r="AA683" s="81"/>
      <c r="AB683" s="81"/>
      <c r="AC683" s="80"/>
      <c r="AD683" s="80"/>
      <c r="AE683" s="81"/>
      <c r="AF683" s="82"/>
      <c r="AG683" s="80"/>
      <c r="AH683" s="119"/>
      <c r="AI683" s="119"/>
    </row>
    <row r="684" spans="27:35" x14ac:dyDescent="0.25">
      <c r="AA684" s="81"/>
      <c r="AB684" s="81"/>
      <c r="AC684" s="80"/>
      <c r="AD684" s="80"/>
      <c r="AE684" s="81"/>
      <c r="AF684" s="82"/>
      <c r="AG684" s="80"/>
      <c r="AH684" s="119"/>
      <c r="AI684" s="119"/>
    </row>
    <row r="685" spans="27:35" x14ac:dyDescent="0.25">
      <c r="AA685" s="81"/>
      <c r="AB685" s="81"/>
      <c r="AC685" s="80"/>
      <c r="AD685" s="80"/>
      <c r="AE685" s="81"/>
      <c r="AF685" s="82"/>
      <c r="AG685" s="80"/>
      <c r="AH685" s="119"/>
      <c r="AI685" s="119"/>
    </row>
    <row r="686" spans="27:35" x14ac:dyDescent="0.25">
      <c r="AA686" s="81"/>
      <c r="AB686" s="81"/>
      <c r="AC686" s="80"/>
      <c r="AD686" s="80"/>
      <c r="AE686" s="81"/>
      <c r="AF686" s="82"/>
      <c r="AG686" s="80"/>
      <c r="AH686" s="119"/>
      <c r="AI686" s="119"/>
    </row>
    <row r="687" spans="27:35" x14ac:dyDescent="0.25">
      <c r="AA687" s="81"/>
      <c r="AB687" s="81"/>
      <c r="AC687" s="80"/>
      <c r="AD687" s="80"/>
      <c r="AE687" s="81"/>
      <c r="AF687" s="82"/>
      <c r="AG687" s="80"/>
      <c r="AH687" s="119"/>
      <c r="AI687" s="119"/>
    </row>
    <row r="688" spans="27:35" x14ac:dyDescent="0.25">
      <c r="AA688" s="81"/>
      <c r="AB688" s="81"/>
      <c r="AC688" s="80"/>
      <c r="AD688" s="80"/>
      <c r="AE688" s="81"/>
      <c r="AF688" s="82"/>
      <c r="AG688" s="80"/>
      <c r="AH688" s="119"/>
      <c r="AI688" s="119"/>
    </row>
    <row r="689" spans="27:35" x14ac:dyDescent="0.25">
      <c r="AA689" s="81"/>
      <c r="AB689" s="81"/>
      <c r="AC689" s="80"/>
      <c r="AD689" s="80"/>
      <c r="AE689" s="81"/>
      <c r="AF689" s="82"/>
      <c r="AG689" s="80"/>
      <c r="AH689" s="119"/>
      <c r="AI689" s="119"/>
    </row>
    <row r="690" spans="27:35" x14ac:dyDescent="0.25">
      <c r="AA690" s="81"/>
      <c r="AB690" s="81"/>
      <c r="AC690" s="80"/>
      <c r="AD690" s="80"/>
      <c r="AE690" s="81"/>
      <c r="AF690" s="82"/>
      <c r="AG690" s="80"/>
      <c r="AH690" s="119"/>
      <c r="AI690" s="119"/>
    </row>
    <row r="691" spans="27:35" x14ac:dyDescent="0.25">
      <c r="AA691" s="81"/>
      <c r="AB691" s="81"/>
      <c r="AC691" s="80"/>
      <c r="AD691" s="80"/>
      <c r="AE691" s="81"/>
      <c r="AF691" s="82"/>
      <c r="AG691" s="80"/>
      <c r="AH691" s="119"/>
      <c r="AI691" s="119"/>
    </row>
    <row r="692" spans="27:35" x14ac:dyDescent="0.25">
      <c r="AA692" s="81"/>
      <c r="AB692" s="81"/>
      <c r="AC692" s="80"/>
      <c r="AD692" s="80"/>
      <c r="AE692" s="81"/>
      <c r="AF692" s="82"/>
      <c r="AG692" s="80"/>
      <c r="AH692" s="119"/>
      <c r="AI692" s="119"/>
    </row>
    <row r="693" spans="27:35" x14ac:dyDescent="0.25">
      <c r="AA693" s="81"/>
      <c r="AB693" s="81"/>
      <c r="AC693" s="80"/>
      <c r="AD693" s="80"/>
      <c r="AE693" s="81"/>
      <c r="AF693" s="82"/>
      <c r="AG693" s="80"/>
      <c r="AH693" s="119"/>
      <c r="AI693" s="119"/>
    </row>
    <row r="694" spans="27:35" x14ac:dyDescent="0.25">
      <c r="AA694" s="81"/>
      <c r="AB694" s="81"/>
      <c r="AC694" s="80"/>
      <c r="AD694" s="80"/>
      <c r="AE694" s="81"/>
      <c r="AF694" s="82"/>
      <c r="AG694" s="80"/>
      <c r="AH694" s="119"/>
      <c r="AI694" s="119"/>
    </row>
    <row r="695" spans="27:35" x14ac:dyDescent="0.25">
      <c r="AA695" s="81"/>
      <c r="AB695" s="81"/>
      <c r="AC695" s="80"/>
      <c r="AD695" s="80"/>
      <c r="AE695" s="81"/>
      <c r="AF695" s="82"/>
      <c r="AG695" s="80"/>
      <c r="AH695" s="119"/>
      <c r="AI695" s="119"/>
    </row>
    <row r="696" spans="27:35" x14ac:dyDescent="0.25">
      <c r="AA696" s="81"/>
      <c r="AB696" s="81"/>
      <c r="AC696" s="80"/>
      <c r="AD696" s="80"/>
      <c r="AE696" s="81"/>
      <c r="AF696" s="82"/>
      <c r="AG696" s="80"/>
      <c r="AH696" s="119"/>
      <c r="AI696" s="119"/>
    </row>
    <row r="697" spans="27:35" x14ac:dyDescent="0.25">
      <c r="AA697" s="81"/>
      <c r="AB697" s="81"/>
      <c r="AC697" s="80"/>
      <c r="AD697" s="80"/>
      <c r="AE697" s="81"/>
      <c r="AF697" s="82"/>
      <c r="AG697" s="80"/>
      <c r="AH697" s="119"/>
      <c r="AI697" s="119"/>
    </row>
    <row r="698" spans="27:35" x14ac:dyDescent="0.25">
      <c r="AA698" s="81"/>
      <c r="AB698" s="81"/>
      <c r="AC698" s="80"/>
      <c r="AD698" s="80"/>
      <c r="AE698" s="81"/>
      <c r="AF698" s="82"/>
      <c r="AG698" s="80"/>
      <c r="AH698" s="119"/>
      <c r="AI698" s="119"/>
    </row>
    <row r="699" spans="27:35" x14ac:dyDescent="0.25">
      <c r="AA699" s="81"/>
      <c r="AB699" s="81"/>
      <c r="AC699" s="80"/>
      <c r="AD699" s="80"/>
      <c r="AE699" s="81"/>
      <c r="AF699" s="82"/>
      <c r="AG699" s="80"/>
      <c r="AH699" s="119"/>
      <c r="AI699" s="119"/>
    </row>
    <row r="700" spans="27:35" x14ac:dyDescent="0.25">
      <c r="AA700" s="81"/>
      <c r="AB700" s="81"/>
      <c r="AC700" s="80"/>
      <c r="AD700" s="80"/>
      <c r="AE700" s="81"/>
      <c r="AF700" s="82"/>
      <c r="AG700" s="80"/>
      <c r="AH700" s="119"/>
      <c r="AI700" s="119"/>
    </row>
    <row r="701" spans="27:35" x14ac:dyDescent="0.25">
      <c r="AA701" s="81"/>
      <c r="AB701" s="81"/>
      <c r="AC701" s="80"/>
      <c r="AD701" s="80"/>
      <c r="AE701" s="81"/>
      <c r="AF701" s="82"/>
      <c r="AG701" s="80"/>
      <c r="AH701" s="119"/>
      <c r="AI701" s="119"/>
    </row>
    <row r="702" spans="27:35" x14ac:dyDescent="0.25">
      <c r="AA702" s="81"/>
      <c r="AB702" s="81"/>
      <c r="AC702" s="80"/>
      <c r="AD702" s="80"/>
      <c r="AE702" s="81"/>
      <c r="AF702" s="82"/>
      <c r="AG702" s="80"/>
      <c r="AH702" s="119"/>
      <c r="AI702" s="119"/>
    </row>
    <row r="703" spans="27:35" x14ac:dyDescent="0.25">
      <c r="AA703" s="81"/>
      <c r="AB703" s="81"/>
      <c r="AC703" s="80"/>
      <c r="AD703" s="80"/>
      <c r="AE703" s="81"/>
      <c r="AF703" s="82"/>
      <c r="AG703" s="80"/>
      <c r="AH703" s="119"/>
      <c r="AI703" s="119"/>
    </row>
    <row r="704" spans="27:35" x14ac:dyDescent="0.25">
      <c r="AA704" s="81"/>
      <c r="AB704" s="81"/>
      <c r="AC704" s="80"/>
      <c r="AD704" s="80"/>
      <c r="AE704" s="81"/>
      <c r="AF704" s="82"/>
      <c r="AG704" s="80"/>
      <c r="AH704" s="119"/>
      <c r="AI704" s="119"/>
    </row>
    <row r="705" spans="27:35" x14ac:dyDescent="0.25">
      <c r="AA705" s="81"/>
      <c r="AB705" s="81"/>
      <c r="AC705" s="80"/>
      <c r="AD705" s="80"/>
      <c r="AE705" s="81"/>
      <c r="AF705" s="82"/>
      <c r="AG705" s="80"/>
      <c r="AH705" s="119"/>
      <c r="AI705" s="119"/>
    </row>
    <row r="706" spans="27:35" x14ac:dyDescent="0.25">
      <c r="AA706" s="81"/>
      <c r="AB706" s="81"/>
      <c r="AC706" s="80"/>
      <c r="AD706" s="80"/>
      <c r="AE706" s="81"/>
      <c r="AF706" s="82"/>
      <c r="AG706" s="80"/>
      <c r="AH706" s="119"/>
      <c r="AI706" s="119"/>
    </row>
    <row r="707" spans="27:35" x14ac:dyDescent="0.25">
      <c r="AA707" s="81"/>
      <c r="AB707" s="81"/>
      <c r="AC707" s="80"/>
      <c r="AD707" s="80"/>
      <c r="AE707" s="81"/>
      <c r="AF707" s="82"/>
      <c r="AG707" s="80"/>
      <c r="AH707" s="119"/>
      <c r="AI707" s="119"/>
    </row>
    <row r="708" spans="27:35" x14ac:dyDescent="0.25">
      <c r="AA708" s="81"/>
      <c r="AB708" s="81"/>
      <c r="AC708" s="80"/>
      <c r="AD708" s="80"/>
      <c r="AE708" s="81"/>
      <c r="AF708" s="82"/>
      <c r="AG708" s="80"/>
      <c r="AH708" s="119"/>
      <c r="AI708" s="119"/>
    </row>
    <row r="709" spans="27:35" x14ac:dyDescent="0.25">
      <c r="AA709" s="81"/>
      <c r="AB709" s="81"/>
      <c r="AC709" s="80"/>
      <c r="AD709" s="80"/>
      <c r="AE709" s="81"/>
      <c r="AF709" s="82"/>
      <c r="AG709" s="80"/>
      <c r="AH709" s="119"/>
      <c r="AI709" s="119"/>
    </row>
    <row r="710" spans="27:35" x14ac:dyDescent="0.25">
      <c r="AA710" s="81"/>
      <c r="AB710" s="81"/>
      <c r="AC710" s="80"/>
      <c r="AD710" s="80"/>
      <c r="AE710" s="81"/>
      <c r="AF710" s="82"/>
      <c r="AG710" s="80"/>
      <c r="AH710" s="119"/>
      <c r="AI710" s="119"/>
    </row>
    <row r="711" spans="27:35" x14ac:dyDescent="0.25">
      <c r="AA711" s="81"/>
      <c r="AB711" s="81"/>
      <c r="AC711" s="80"/>
      <c r="AD711" s="80"/>
      <c r="AE711" s="81"/>
      <c r="AF711" s="82"/>
      <c r="AG711" s="80"/>
      <c r="AH711" s="119"/>
      <c r="AI711" s="119"/>
    </row>
    <row r="712" spans="27:35" x14ac:dyDescent="0.25">
      <c r="AA712" s="81"/>
      <c r="AB712" s="81"/>
      <c r="AC712" s="80"/>
      <c r="AD712" s="80"/>
      <c r="AE712" s="81"/>
      <c r="AF712" s="82"/>
      <c r="AG712" s="80"/>
      <c r="AH712" s="119"/>
      <c r="AI712" s="119"/>
    </row>
    <row r="713" spans="27:35" x14ac:dyDescent="0.25">
      <c r="AA713" s="81"/>
      <c r="AB713" s="81"/>
      <c r="AC713" s="80"/>
      <c r="AD713" s="80"/>
      <c r="AE713" s="81"/>
      <c r="AF713" s="82"/>
      <c r="AG713" s="80"/>
      <c r="AH713" s="119"/>
      <c r="AI713" s="119"/>
    </row>
    <row r="714" spans="27:35" x14ac:dyDescent="0.25">
      <c r="AA714" s="81"/>
      <c r="AB714" s="81"/>
      <c r="AC714" s="80"/>
      <c r="AD714" s="80"/>
      <c r="AE714" s="81"/>
      <c r="AF714" s="82"/>
      <c r="AG714" s="80"/>
      <c r="AH714" s="119"/>
      <c r="AI714" s="119"/>
    </row>
    <row r="715" spans="27:35" x14ac:dyDescent="0.25">
      <c r="AA715" s="81"/>
      <c r="AB715" s="81"/>
      <c r="AC715" s="80"/>
      <c r="AD715" s="80"/>
      <c r="AE715" s="81"/>
      <c r="AF715" s="82"/>
      <c r="AG715" s="80"/>
      <c r="AH715" s="119"/>
      <c r="AI715" s="119"/>
    </row>
    <row r="716" spans="27:35" x14ac:dyDescent="0.25">
      <c r="AA716" s="81"/>
      <c r="AB716" s="81"/>
      <c r="AC716" s="80"/>
      <c r="AD716" s="80"/>
      <c r="AE716" s="81"/>
      <c r="AF716" s="82"/>
      <c r="AG716" s="80"/>
      <c r="AH716" s="119"/>
      <c r="AI716" s="119"/>
    </row>
    <row r="717" spans="27:35" x14ac:dyDescent="0.25">
      <c r="AA717" s="81"/>
      <c r="AB717" s="81"/>
      <c r="AC717" s="80"/>
      <c r="AD717" s="80"/>
      <c r="AE717" s="81"/>
      <c r="AF717" s="82"/>
      <c r="AG717" s="80"/>
      <c r="AH717" s="119"/>
      <c r="AI717" s="119"/>
    </row>
    <row r="718" spans="27:35" x14ac:dyDescent="0.25">
      <c r="AA718" s="81"/>
      <c r="AB718" s="81"/>
      <c r="AC718" s="80"/>
      <c r="AD718" s="80"/>
      <c r="AE718" s="81"/>
      <c r="AF718" s="82"/>
      <c r="AG718" s="80"/>
      <c r="AH718" s="119"/>
      <c r="AI718" s="119"/>
    </row>
    <row r="719" spans="27:35" x14ac:dyDescent="0.25">
      <c r="AA719" s="81"/>
      <c r="AB719" s="81"/>
      <c r="AC719" s="80"/>
      <c r="AD719" s="80"/>
      <c r="AE719" s="81"/>
      <c r="AF719" s="82"/>
      <c r="AG719" s="80"/>
      <c r="AH719" s="119"/>
      <c r="AI719" s="119"/>
    </row>
    <row r="720" spans="27:35" x14ac:dyDescent="0.25">
      <c r="AA720" s="81"/>
      <c r="AB720" s="81"/>
      <c r="AC720" s="80"/>
      <c r="AD720" s="80"/>
      <c r="AE720" s="81"/>
      <c r="AF720" s="82"/>
      <c r="AG720" s="80"/>
      <c r="AH720" s="119"/>
      <c r="AI720" s="119"/>
    </row>
    <row r="721" spans="27:35" x14ac:dyDescent="0.25">
      <c r="AA721" s="81"/>
      <c r="AB721" s="81"/>
      <c r="AC721" s="80"/>
      <c r="AD721" s="80"/>
      <c r="AE721" s="81"/>
      <c r="AF721" s="82"/>
      <c r="AG721" s="80"/>
      <c r="AH721" s="119"/>
      <c r="AI721" s="119"/>
    </row>
    <row r="722" spans="27:35" x14ac:dyDescent="0.25">
      <c r="AA722" s="81"/>
      <c r="AB722" s="81"/>
      <c r="AC722" s="80"/>
      <c r="AD722" s="80"/>
      <c r="AE722" s="81"/>
      <c r="AF722" s="82"/>
      <c r="AG722" s="80"/>
      <c r="AH722" s="119"/>
      <c r="AI722" s="119"/>
    </row>
    <row r="723" spans="27:35" x14ac:dyDescent="0.25">
      <c r="AA723" s="81"/>
      <c r="AB723" s="81"/>
      <c r="AC723" s="80"/>
      <c r="AD723" s="80"/>
      <c r="AE723" s="81"/>
      <c r="AF723" s="82"/>
      <c r="AG723" s="80"/>
      <c r="AH723" s="119"/>
      <c r="AI723" s="119"/>
    </row>
    <row r="724" spans="27:35" x14ac:dyDescent="0.25">
      <c r="AA724" s="81"/>
      <c r="AB724" s="81"/>
      <c r="AC724" s="80"/>
      <c r="AD724" s="80"/>
      <c r="AE724" s="81"/>
      <c r="AF724" s="82"/>
      <c r="AG724" s="80"/>
      <c r="AH724" s="119"/>
      <c r="AI724" s="119"/>
    </row>
    <row r="725" spans="27:35" x14ac:dyDescent="0.25">
      <c r="AA725" s="81"/>
      <c r="AB725" s="81"/>
      <c r="AC725" s="80"/>
      <c r="AD725" s="80"/>
      <c r="AE725" s="81"/>
      <c r="AF725" s="82"/>
      <c r="AG725" s="80"/>
      <c r="AH725" s="119"/>
      <c r="AI725" s="119"/>
    </row>
    <row r="726" spans="27:35" x14ac:dyDescent="0.25">
      <c r="AA726" s="81"/>
      <c r="AB726" s="81"/>
      <c r="AC726" s="80"/>
      <c r="AD726" s="80"/>
      <c r="AE726" s="81"/>
      <c r="AF726" s="82"/>
      <c r="AG726" s="80"/>
      <c r="AH726" s="119"/>
      <c r="AI726" s="119"/>
    </row>
    <row r="727" spans="27:35" x14ac:dyDescent="0.25">
      <c r="AA727" s="81"/>
      <c r="AB727" s="81"/>
      <c r="AC727" s="80"/>
      <c r="AD727" s="80"/>
      <c r="AE727" s="81"/>
      <c r="AF727" s="82"/>
      <c r="AG727" s="80"/>
      <c r="AH727" s="119"/>
      <c r="AI727" s="119"/>
    </row>
    <row r="728" spans="27:35" x14ac:dyDescent="0.25">
      <c r="AA728" s="81"/>
      <c r="AB728" s="81"/>
      <c r="AC728" s="80"/>
      <c r="AD728" s="80"/>
      <c r="AE728" s="81"/>
      <c r="AF728" s="82"/>
      <c r="AG728" s="80"/>
      <c r="AH728" s="119"/>
      <c r="AI728" s="119"/>
    </row>
    <row r="729" spans="27:35" x14ac:dyDescent="0.25">
      <c r="AA729" s="81"/>
      <c r="AB729" s="81"/>
      <c r="AC729" s="80"/>
      <c r="AD729" s="80"/>
      <c r="AE729" s="81"/>
      <c r="AF729" s="82"/>
      <c r="AG729" s="80"/>
      <c r="AH729" s="119"/>
      <c r="AI729" s="119"/>
    </row>
    <row r="730" spans="27:35" x14ac:dyDescent="0.25">
      <c r="AA730" s="81"/>
      <c r="AB730" s="81"/>
      <c r="AC730" s="80"/>
      <c r="AD730" s="80"/>
      <c r="AE730" s="81"/>
      <c r="AF730" s="82"/>
      <c r="AG730" s="80"/>
      <c r="AH730" s="119"/>
      <c r="AI730" s="119"/>
    </row>
    <row r="731" spans="27:35" x14ac:dyDescent="0.25">
      <c r="AA731" s="81"/>
      <c r="AB731" s="81"/>
      <c r="AC731" s="80"/>
      <c r="AD731" s="80"/>
      <c r="AE731" s="81"/>
      <c r="AF731" s="82"/>
      <c r="AG731" s="80"/>
      <c r="AH731" s="119"/>
      <c r="AI731" s="119"/>
    </row>
    <row r="732" spans="27:35" x14ac:dyDescent="0.25">
      <c r="AA732" s="81"/>
      <c r="AB732" s="81"/>
      <c r="AC732" s="80"/>
      <c r="AD732" s="80"/>
      <c r="AE732" s="81"/>
      <c r="AF732" s="82"/>
      <c r="AG732" s="80"/>
      <c r="AH732" s="119"/>
      <c r="AI732" s="119"/>
    </row>
    <row r="733" spans="27:35" x14ac:dyDescent="0.25">
      <c r="AA733" s="81"/>
      <c r="AB733" s="81"/>
      <c r="AC733" s="80"/>
      <c r="AD733" s="80"/>
      <c r="AE733" s="81"/>
      <c r="AF733" s="82"/>
      <c r="AG733" s="80"/>
      <c r="AH733" s="119"/>
      <c r="AI733" s="119"/>
    </row>
    <row r="734" spans="27:35" x14ac:dyDescent="0.25">
      <c r="AA734" s="81"/>
      <c r="AB734" s="81"/>
      <c r="AC734" s="80"/>
      <c r="AD734" s="80"/>
      <c r="AE734" s="81"/>
      <c r="AF734" s="82"/>
      <c r="AG734" s="80"/>
      <c r="AH734" s="119"/>
      <c r="AI734" s="119"/>
    </row>
    <row r="735" spans="27:35" x14ac:dyDescent="0.25">
      <c r="AA735" s="81"/>
      <c r="AB735" s="81"/>
      <c r="AC735" s="80"/>
      <c r="AD735" s="80"/>
      <c r="AE735" s="81"/>
      <c r="AF735" s="82"/>
      <c r="AG735" s="80"/>
      <c r="AH735" s="119"/>
      <c r="AI735" s="119"/>
    </row>
    <row r="736" spans="27:35" x14ac:dyDescent="0.25">
      <c r="AA736" s="81"/>
      <c r="AB736" s="81"/>
      <c r="AC736" s="80"/>
      <c r="AD736" s="80"/>
      <c r="AE736" s="81"/>
      <c r="AF736" s="82"/>
      <c r="AG736" s="80"/>
      <c r="AH736" s="119"/>
      <c r="AI736" s="119"/>
    </row>
    <row r="737" spans="27:35" x14ac:dyDescent="0.25">
      <c r="AA737" s="81"/>
      <c r="AB737" s="81"/>
      <c r="AC737" s="80"/>
      <c r="AD737" s="80"/>
      <c r="AE737" s="81"/>
      <c r="AF737" s="82"/>
      <c r="AG737" s="80"/>
      <c r="AH737" s="119"/>
      <c r="AI737" s="119"/>
    </row>
    <row r="738" spans="27:35" x14ac:dyDescent="0.25">
      <c r="AA738" s="81"/>
      <c r="AB738" s="81"/>
      <c r="AC738" s="80"/>
      <c r="AD738" s="80"/>
      <c r="AE738" s="81"/>
      <c r="AF738" s="82"/>
      <c r="AG738" s="80"/>
      <c r="AH738" s="119"/>
      <c r="AI738" s="119"/>
    </row>
    <row r="739" spans="27:35" x14ac:dyDescent="0.25">
      <c r="AA739" s="81"/>
      <c r="AB739" s="81"/>
      <c r="AC739" s="80"/>
      <c r="AD739" s="80"/>
      <c r="AE739" s="81"/>
      <c r="AF739" s="82"/>
      <c r="AG739" s="80"/>
      <c r="AH739" s="119"/>
      <c r="AI739" s="119"/>
    </row>
    <row r="740" spans="27:35" x14ac:dyDescent="0.25">
      <c r="AA740" s="81"/>
      <c r="AB740" s="81"/>
      <c r="AC740" s="80"/>
      <c r="AD740" s="80"/>
      <c r="AE740" s="81"/>
      <c r="AF740" s="82"/>
      <c r="AG740" s="80"/>
      <c r="AH740" s="119"/>
      <c r="AI740" s="119"/>
    </row>
    <row r="741" spans="27:35" x14ac:dyDescent="0.25">
      <c r="AA741" s="81"/>
      <c r="AB741" s="81"/>
      <c r="AC741" s="80"/>
      <c r="AD741" s="80"/>
      <c r="AE741" s="81"/>
      <c r="AF741" s="82"/>
      <c r="AG741" s="80"/>
      <c r="AH741" s="119"/>
      <c r="AI741" s="119"/>
    </row>
    <row r="742" spans="27:35" x14ac:dyDescent="0.25">
      <c r="AA742" s="81"/>
      <c r="AB742" s="81"/>
      <c r="AC742" s="80"/>
      <c r="AD742" s="80"/>
      <c r="AE742" s="81"/>
      <c r="AF742" s="82"/>
      <c r="AG742" s="80"/>
      <c r="AH742" s="119"/>
      <c r="AI742" s="119"/>
    </row>
    <row r="743" spans="27:35" x14ac:dyDescent="0.25">
      <c r="AA743" s="81"/>
      <c r="AB743" s="81"/>
      <c r="AC743" s="80"/>
      <c r="AD743" s="80"/>
      <c r="AE743" s="81"/>
      <c r="AF743" s="82"/>
      <c r="AG743" s="80"/>
      <c r="AH743" s="119"/>
      <c r="AI743" s="119"/>
    </row>
    <row r="744" spans="27:35" x14ac:dyDescent="0.25">
      <c r="AA744" s="81"/>
      <c r="AB744" s="81"/>
      <c r="AC744" s="80"/>
      <c r="AD744" s="80"/>
      <c r="AE744" s="81"/>
      <c r="AF744" s="82"/>
      <c r="AG744" s="80"/>
      <c r="AH744" s="119"/>
      <c r="AI744" s="119"/>
    </row>
    <row r="745" spans="27:35" x14ac:dyDescent="0.25">
      <c r="AA745" s="81"/>
      <c r="AB745" s="81"/>
      <c r="AC745" s="80"/>
      <c r="AD745" s="80"/>
      <c r="AE745" s="81"/>
      <c r="AF745" s="82"/>
      <c r="AG745" s="80"/>
      <c r="AH745" s="119"/>
      <c r="AI745" s="119"/>
    </row>
    <row r="746" spans="27:35" x14ac:dyDescent="0.25">
      <c r="AA746" s="81"/>
      <c r="AB746" s="81"/>
      <c r="AC746" s="80"/>
      <c r="AD746" s="80"/>
      <c r="AE746" s="81"/>
      <c r="AF746" s="82"/>
      <c r="AG746" s="80"/>
      <c r="AH746" s="119"/>
      <c r="AI746" s="119"/>
    </row>
    <row r="747" spans="27:35" x14ac:dyDescent="0.25">
      <c r="AA747" s="81"/>
      <c r="AB747" s="81"/>
      <c r="AC747" s="80"/>
      <c r="AD747" s="80"/>
      <c r="AE747" s="81"/>
      <c r="AF747" s="82"/>
      <c r="AG747" s="80"/>
      <c r="AH747" s="119"/>
      <c r="AI747" s="119"/>
    </row>
    <row r="748" spans="27:35" x14ac:dyDescent="0.25">
      <c r="AA748" s="81"/>
      <c r="AB748" s="81"/>
      <c r="AC748" s="80"/>
      <c r="AD748" s="80"/>
      <c r="AE748" s="81"/>
      <c r="AF748" s="82"/>
      <c r="AG748" s="80"/>
      <c r="AH748" s="119"/>
      <c r="AI748" s="119"/>
    </row>
    <row r="749" spans="27:35" x14ac:dyDescent="0.25">
      <c r="AA749" s="81"/>
      <c r="AB749" s="81"/>
      <c r="AC749" s="80"/>
      <c r="AD749" s="80"/>
      <c r="AE749" s="81"/>
      <c r="AF749" s="82"/>
      <c r="AG749" s="80"/>
      <c r="AH749" s="119"/>
      <c r="AI749" s="119"/>
    </row>
    <row r="750" spans="27:35" x14ac:dyDescent="0.25">
      <c r="AA750" s="81"/>
      <c r="AB750" s="81"/>
      <c r="AC750" s="80"/>
      <c r="AD750" s="80"/>
      <c r="AE750" s="81"/>
      <c r="AF750" s="82"/>
      <c r="AG750" s="80"/>
      <c r="AH750" s="119"/>
      <c r="AI750" s="119"/>
    </row>
    <row r="751" spans="27:35" x14ac:dyDescent="0.25">
      <c r="AA751" s="81"/>
      <c r="AB751" s="81"/>
      <c r="AC751" s="80"/>
      <c r="AD751" s="80"/>
      <c r="AE751" s="81"/>
      <c r="AF751" s="82"/>
      <c r="AG751" s="80"/>
      <c r="AH751" s="119"/>
      <c r="AI751" s="119"/>
    </row>
    <row r="752" spans="27:35" x14ac:dyDescent="0.25">
      <c r="AA752" s="81"/>
      <c r="AB752" s="81"/>
      <c r="AC752" s="80"/>
      <c r="AD752" s="80"/>
      <c r="AE752" s="81"/>
      <c r="AF752" s="82"/>
      <c r="AG752" s="80"/>
      <c r="AH752" s="119"/>
      <c r="AI752" s="119"/>
    </row>
    <row r="753" spans="27:35" x14ac:dyDescent="0.25">
      <c r="AA753" s="81"/>
      <c r="AB753" s="81"/>
      <c r="AC753" s="80"/>
      <c r="AD753" s="80"/>
      <c r="AE753" s="81"/>
      <c r="AF753" s="82"/>
      <c r="AG753" s="80"/>
      <c r="AH753" s="119"/>
      <c r="AI753" s="119"/>
    </row>
    <row r="754" spans="27:35" x14ac:dyDescent="0.25">
      <c r="AA754" s="81"/>
      <c r="AB754" s="81"/>
      <c r="AC754" s="80"/>
      <c r="AD754" s="80"/>
      <c r="AE754" s="81"/>
      <c r="AF754" s="82"/>
      <c r="AG754" s="80"/>
      <c r="AH754" s="119"/>
      <c r="AI754" s="119"/>
    </row>
    <row r="755" spans="27:35" x14ac:dyDescent="0.25">
      <c r="AA755" s="81"/>
      <c r="AB755" s="81"/>
      <c r="AC755" s="80"/>
      <c r="AD755" s="80"/>
      <c r="AE755" s="81"/>
      <c r="AF755" s="82"/>
      <c r="AG755" s="80"/>
      <c r="AH755" s="119"/>
      <c r="AI755" s="119"/>
    </row>
    <row r="756" spans="27:35" x14ac:dyDescent="0.25">
      <c r="AA756" s="81"/>
      <c r="AB756" s="81"/>
      <c r="AC756" s="80"/>
      <c r="AD756" s="80"/>
      <c r="AE756" s="81"/>
      <c r="AF756" s="82"/>
      <c r="AG756" s="80"/>
      <c r="AH756" s="119"/>
      <c r="AI756" s="119"/>
    </row>
    <row r="757" spans="27:35" x14ac:dyDescent="0.25">
      <c r="AA757" s="81"/>
      <c r="AB757" s="81"/>
      <c r="AC757" s="80"/>
      <c r="AD757" s="80"/>
      <c r="AE757" s="81"/>
      <c r="AF757" s="82"/>
      <c r="AG757" s="80"/>
      <c r="AH757" s="119"/>
      <c r="AI757" s="119"/>
    </row>
    <row r="758" spans="27:35" x14ac:dyDescent="0.25">
      <c r="AA758" s="81"/>
      <c r="AB758" s="81"/>
      <c r="AC758" s="80"/>
      <c r="AD758" s="80"/>
      <c r="AE758" s="81"/>
      <c r="AF758" s="82"/>
      <c r="AG758" s="80"/>
      <c r="AH758" s="119"/>
      <c r="AI758" s="119"/>
    </row>
    <row r="759" spans="27:35" x14ac:dyDescent="0.25">
      <c r="AA759" s="81"/>
      <c r="AB759" s="81"/>
      <c r="AC759" s="80"/>
      <c r="AD759" s="80"/>
      <c r="AE759" s="81"/>
      <c r="AF759" s="82"/>
      <c r="AG759" s="80"/>
      <c r="AH759" s="119"/>
      <c r="AI759" s="119"/>
    </row>
    <row r="760" spans="27:35" x14ac:dyDescent="0.25">
      <c r="AA760" s="81"/>
      <c r="AB760" s="81"/>
      <c r="AC760" s="80"/>
      <c r="AD760" s="80"/>
      <c r="AE760" s="81"/>
      <c r="AF760" s="82"/>
      <c r="AG760" s="80"/>
      <c r="AH760" s="119"/>
      <c r="AI760" s="119"/>
    </row>
    <row r="761" spans="27:35" x14ac:dyDescent="0.25">
      <c r="AA761" s="81"/>
      <c r="AB761" s="81"/>
      <c r="AC761" s="80"/>
      <c r="AD761" s="80"/>
      <c r="AE761" s="81"/>
      <c r="AF761" s="82"/>
      <c r="AG761" s="80"/>
      <c r="AH761" s="119"/>
      <c r="AI761" s="119"/>
    </row>
    <row r="762" spans="27:35" x14ac:dyDescent="0.25">
      <c r="AA762" s="81"/>
      <c r="AB762" s="81"/>
      <c r="AC762" s="80"/>
      <c r="AD762" s="80"/>
      <c r="AE762" s="81"/>
      <c r="AF762" s="82"/>
      <c r="AG762" s="80"/>
      <c r="AH762" s="119"/>
      <c r="AI762" s="119"/>
    </row>
    <row r="763" spans="27:35" x14ac:dyDescent="0.25">
      <c r="AA763" s="81"/>
      <c r="AB763" s="81"/>
      <c r="AC763" s="80"/>
      <c r="AD763" s="80"/>
      <c r="AE763" s="81"/>
      <c r="AF763" s="82"/>
      <c r="AG763" s="80"/>
      <c r="AH763" s="119"/>
      <c r="AI763" s="119"/>
    </row>
    <row r="764" spans="27:35" x14ac:dyDescent="0.25">
      <c r="AA764" s="81"/>
      <c r="AB764" s="81"/>
      <c r="AC764" s="80"/>
      <c r="AD764" s="80"/>
      <c r="AE764" s="81"/>
      <c r="AF764" s="82"/>
      <c r="AG764" s="80"/>
      <c r="AH764" s="119"/>
      <c r="AI764" s="119"/>
    </row>
    <row r="765" spans="27:35" x14ac:dyDescent="0.25">
      <c r="AA765" s="81"/>
      <c r="AB765" s="81"/>
      <c r="AC765" s="80"/>
      <c r="AD765" s="80"/>
      <c r="AE765" s="81"/>
      <c r="AF765" s="82"/>
      <c r="AG765" s="80"/>
      <c r="AH765" s="119"/>
      <c r="AI765" s="119"/>
    </row>
    <row r="766" spans="27:35" x14ac:dyDescent="0.25">
      <c r="AA766" s="81"/>
      <c r="AB766" s="81"/>
      <c r="AC766" s="80"/>
      <c r="AD766" s="80"/>
      <c r="AE766" s="81"/>
      <c r="AF766" s="82"/>
      <c r="AG766" s="80"/>
      <c r="AH766" s="119"/>
      <c r="AI766" s="119"/>
    </row>
    <row r="767" spans="27:35" x14ac:dyDescent="0.25">
      <c r="AA767" s="81"/>
      <c r="AB767" s="81"/>
      <c r="AC767" s="80"/>
      <c r="AD767" s="80"/>
      <c r="AE767" s="81"/>
      <c r="AF767" s="82"/>
      <c r="AG767" s="80"/>
      <c r="AH767" s="119"/>
      <c r="AI767" s="119"/>
    </row>
    <row r="768" spans="27:35" x14ac:dyDescent="0.25">
      <c r="AA768" s="81"/>
      <c r="AB768" s="81"/>
      <c r="AC768" s="80"/>
      <c r="AD768" s="80"/>
      <c r="AE768" s="81"/>
      <c r="AF768" s="82"/>
      <c r="AG768" s="80"/>
      <c r="AH768" s="119"/>
      <c r="AI768" s="119"/>
    </row>
    <row r="769" spans="27:35" x14ac:dyDescent="0.25">
      <c r="AA769" s="81"/>
      <c r="AB769" s="81"/>
      <c r="AC769" s="80"/>
      <c r="AD769" s="80"/>
      <c r="AE769" s="81"/>
      <c r="AF769" s="82"/>
      <c r="AG769" s="80"/>
      <c r="AH769" s="119"/>
      <c r="AI769" s="119"/>
    </row>
    <row r="770" spans="27:35" x14ac:dyDescent="0.25">
      <c r="AA770" s="81"/>
      <c r="AB770" s="81"/>
      <c r="AC770" s="80"/>
      <c r="AD770" s="80"/>
      <c r="AE770" s="81"/>
      <c r="AF770" s="82"/>
      <c r="AG770" s="80"/>
      <c r="AH770" s="119"/>
      <c r="AI770" s="119"/>
    </row>
    <row r="771" spans="27:35" x14ac:dyDescent="0.25">
      <c r="AA771" s="81"/>
      <c r="AB771" s="81"/>
      <c r="AC771" s="80"/>
      <c r="AD771" s="80"/>
      <c r="AE771" s="81"/>
      <c r="AF771" s="82"/>
      <c r="AG771" s="80"/>
      <c r="AH771" s="119"/>
      <c r="AI771" s="119"/>
    </row>
    <row r="772" spans="27:35" x14ac:dyDescent="0.25">
      <c r="AA772" s="81"/>
      <c r="AB772" s="81"/>
      <c r="AC772" s="80"/>
      <c r="AD772" s="80"/>
      <c r="AE772" s="81"/>
      <c r="AF772" s="82"/>
      <c r="AG772" s="80"/>
      <c r="AH772" s="119"/>
      <c r="AI772" s="119"/>
    </row>
    <row r="773" spans="27:35" x14ac:dyDescent="0.25">
      <c r="AA773" s="81"/>
      <c r="AB773" s="81"/>
      <c r="AC773" s="80"/>
      <c r="AD773" s="80"/>
      <c r="AE773" s="81"/>
      <c r="AF773" s="82"/>
      <c r="AG773" s="80"/>
      <c r="AH773" s="119"/>
      <c r="AI773" s="119"/>
    </row>
    <row r="774" spans="27:35" x14ac:dyDescent="0.25">
      <c r="AA774" s="81"/>
      <c r="AB774" s="81"/>
      <c r="AC774" s="80"/>
      <c r="AD774" s="80"/>
      <c r="AE774" s="81"/>
      <c r="AF774" s="82"/>
      <c r="AG774" s="80"/>
      <c r="AH774" s="119"/>
      <c r="AI774" s="119"/>
    </row>
    <row r="775" spans="27:35" x14ac:dyDescent="0.25">
      <c r="AA775" s="81"/>
      <c r="AB775" s="81"/>
      <c r="AC775" s="80"/>
      <c r="AD775" s="80"/>
      <c r="AE775" s="81"/>
      <c r="AF775" s="82"/>
      <c r="AG775" s="80"/>
      <c r="AH775" s="119"/>
      <c r="AI775" s="119"/>
    </row>
    <row r="776" spans="27:35" x14ac:dyDescent="0.25">
      <c r="AA776" s="81"/>
      <c r="AB776" s="81"/>
      <c r="AC776" s="80"/>
      <c r="AD776" s="80"/>
      <c r="AE776" s="81"/>
      <c r="AF776" s="82"/>
      <c r="AG776" s="80"/>
      <c r="AH776" s="119"/>
      <c r="AI776" s="119"/>
    </row>
    <row r="777" spans="27:35" x14ac:dyDescent="0.25">
      <c r="AA777" s="81"/>
      <c r="AB777" s="81"/>
      <c r="AC777" s="80"/>
      <c r="AD777" s="80"/>
      <c r="AE777" s="81"/>
      <c r="AF777" s="82"/>
      <c r="AG777" s="80"/>
      <c r="AH777" s="119"/>
      <c r="AI777" s="119"/>
    </row>
    <row r="778" spans="27:35" x14ac:dyDescent="0.25">
      <c r="AA778" s="81"/>
      <c r="AB778" s="81"/>
      <c r="AC778" s="80"/>
      <c r="AD778" s="80"/>
      <c r="AE778" s="81"/>
      <c r="AF778" s="82"/>
      <c r="AG778" s="80"/>
      <c r="AH778" s="119"/>
      <c r="AI778" s="119"/>
    </row>
    <row r="779" spans="27:35" x14ac:dyDescent="0.25">
      <c r="AA779" s="81"/>
      <c r="AB779" s="81"/>
      <c r="AC779" s="80"/>
      <c r="AD779" s="80"/>
      <c r="AE779" s="81"/>
      <c r="AF779" s="82"/>
      <c r="AG779" s="80"/>
      <c r="AH779" s="119"/>
      <c r="AI779" s="119"/>
    </row>
    <row r="780" spans="27:35" x14ac:dyDescent="0.25">
      <c r="AA780" s="81"/>
      <c r="AB780" s="81"/>
      <c r="AC780" s="80"/>
      <c r="AD780" s="80"/>
      <c r="AE780" s="81"/>
      <c r="AF780" s="82"/>
      <c r="AG780" s="80"/>
      <c r="AH780" s="119"/>
      <c r="AI780" s="119"/>
    </row>
    <row r="781" spans="27:35" x14ac:dyDescent="0.25">
      <c r="AA781" s="81"/>
      <c r="AB781" s="81"/>
      <c r="AC781" s="80"/>
      <c r="AD781" s="80"/>
      <c r="AE781" s="81"/>
      <c r="AF781" s="82"/>
      <c r="AG781" s="80"/>
      <c r="AH781" s="119"/>
      <c r="AI781" s="119"/>
    </row>
    <row r="782" spans="27:35" x14ac:dyDescent="0.25">
      <c r="AA782" s="81"/>
      <c r="AB782" s="81"/>
      <c r="AC782" s="80"/>
      <c r="AD782" s="80"/>
      <c r="AE782" s="81"/>
      <c r="AF782" s="82"/>
      <c r="AG782" s="80"/>
      <c r="AH782" s="119"/>
      <c r="AI782" s="119"/>
    </row>
    <row r="783" spans="27:35" x14ac:dyDescent="0.25">
      <c r="AA783" s="81"/>
      <c r="AB783" s="81"/>
      <c r="AC783" s="80"/>
      <c r="AD783" s="80"/>
      <c r="AE783" s="81"/>
      <c r="AF783" s="82"/>
      <c r="AG783" s="80"/>
      <c r="AH783" s="119"/>
      <c r="AI783" s="119"/>
    </row>
    <row r="784" spans="27:35" x14ac:dyDescent="0.25">
      <c r="AA784" s="81"/>
      <c r="AB784" s="81"/>
      <c r="AC784" s="80"/>
      <c r="AD784" s="80"/>
      <c r="AE784" s="81"/>
      <c r="AF784" s="82"/>
      <c r="AG784" s="80"/>
      <c r="AH784" s="119"/>
      <c r="AI784" s="119"/>
    </row>
    <row r="785" spans="27:35" x14ac:dyDescent="0.25">
      <c r="AA785" s="81"/>
      <c r="AB785" s="81"/>
      <c r="AC785" s="80"/>
      <c r="AD785" s="80"/>
      <c r="AE785" s="81"/>
      <c r="AF785" s="82"/>
      <c r="AG785" s="80"/>
      <c r="AH785" s="119"/>
      <c r="AI785" s="119"/>
    </row>
    <row r="786" spans="27:35" x14ac:dyDescent="0.25">
      <c r="AA786" s="81"/>
      <c r="AB786" s="81"/>
      <c r="AC786" s="80"/>
      <c r="AD786" s="80"/>
      <c r="AE786" s="81"/>
      <c r="AF786" s="82"/>
      <c r="AG786" s="80"/>
      <c r="AH786" s="119"/>
      <c r="AI786" s="119"/>
    </row>
    <row r="787" spans="27:35" x14ac:dyDescent="0.25">
      <c r="AA787" s="81"/>
      <c r="AB787" s="81"/>
      <c r="AC787" s="80"/>
      <c r="AD787" s="80"/>
      <c r="AE787" s="81"/>
      <c r="AF787" s="82"/>
      <c r="AG787" s="80"/>
      <c r="AH787" s="119"/>
      <c r="AI787" s="119"/>
    </row>
    <row r="788" spans="27:35" x14ac:dyDescent="0.25">
      <c r="AA788" s="81"/>
      <c r="AB788" s="81"/>
      <c r="AC788" s="80"/>
      <c r="AD788" s="80"/>
      <c r="AE788" s="81"/>
      <c r="AF788" s="82"/>
      <c r="AG788" s="80"/>
      <c r="AH788" s="119"/>
      <c r="AI788" s="119"/>
    </row>
    <row r="789" spans="27:35" x14ac:dyDescent="0.25">
      <c r="AA789" s="81"/>
      <c r="AB789" s="81"/>
      <c r="AC789" s="80"/>
      <c r="AD789" s="80"/>
      <c r="AE789" s="81"/>
      <c r="AF789" s="82"/>
      <c r="AG789" s="80"/>
      <c r="AH789" s="119"/>
      <c r="AI789" s="119"/>
    </row>
    <row r="790" spans="27:35" x14ac:dyDescent="0.25">
      <c r="AA790" s="81"/>
      <c r="AB790" s="81"/>
      <c r="AC790" s="80"/>
      <c r="AD790" s="80"/>
      <c r="AE790" s="81"/>
      <c r="AF790" s="82"/>
      <c r="AG790" s="80"/>
      <c r="AH790" s="119"/>
      <c r="AI790" s="119"/>
    </row>
    <row r="791" spans="27:35" x14ac:dyDescent="0.25">
      <c r="AA791" s="81"/>
      <c r="AB791" s="81"/>
      <c r="AC791" s="80"/>
      <c r="AD791" s="80"/>
      <c r="AE791" s="81"/>
      <c r="AF791" s="82"/>
      <c r="AG791" s="80"/>
      <c r="AH791" s="119"/>
      <c r="AI791" s="119"/>
    </row>
    <row r="792" spans="27:35" x14ac:dyDescent="0.25">
      <c r="AA792" s="81"/>
      <c r="AB792" s="81"/>
      <c r="AC792" s="80"/>
      <c r="AD792" s="80"/>
      <c r="AE792" s="81"/>
      <c r="AF792" s="82"/>
      <c r="AG792" s="80"/>
      <c r="AH792" s="119"/>
      <c r="AI792" s="119"/>
    </row>
    <row r="793" spans="27:35" x14ac:dyDescent="0.25">
      <c r="AA793" s="81"/>
      <c r="AB793" s="81"/>
      <c r="AC793" s="80"/>
      <c r="AD793" s="80"/>
      <c r="AE793" s="81"/>
      <c r="AF793" s="82"/>
      <c r="AG793" s="80"/>
      <c r="AH793" s="119"/>
      <c r="AI793" s="119"/>
    </row>
    <row r="794" spans="27:35" x14ac:dyDescent="0.25">
      <c r="AA794" s="81"/>
      <c r="AB794" s="81"/>
      <c r="AC794" s="80"/>
      <c r="AD794" s="80"/>
      <c r="AE794" s="81"/>
      <c r="AF794" s="82"/>
      <c r="AG794" s="80"/>
      <c r="AH794" s="119"/>
      <c r="AI794" s="119"/>
    </row>
    <row r="795" spans="27:35" x14ac:dyDescent="0.25">
      <c r="AA795" s="81"/>
      <c r="AB795" s="81"/>
      <c r="AC795" s="80"/>
      <c r="AD795" s="80"/>
      <c r="AE795" s="81"/>
      <c r="AF795" s="82"/>
      <c r="AG795" s="80"/>
      <c r="AH795" s="119"/>
      <c r="AI795" s="119"/>
    </row>
    <row r="796" spans="27:35" x14ac:dyDescent="0.25">
      <c r="AA796" s="81"/>
      <c r="AB796" s="81"/>
      <c r="AC796" s="80"/>
      <c r="AD796" s="80"/>
      <c r="AE796" s="81"/>
      <c r="AF796" s="82"/>
      <c r="AG796" s="80"/>
      <c r="AH796" s="119"/>
      <c r="AI796" s="119"/>
    </row>
    <row r="797" spans="27:35" x14ac:dyDescent="0.25">
      <c r="AA797" s="81"/>
      <c r="AB797" s="81"/>
      <c r="AC797" s="80"/>
      <c r="AD797" s="80"/>
      <c r="AE797" s="81"/>
      <c r="AF797" s="82"/>
      <c r="AG797" s="80"/>
      <c r="AH797" s="119"/>
      <c r="AI797" s="119"/>
    </row>
    <row r="798" spans="27:35" x14ac:dyDescent="0.25">
      <c r="AA798" s="81"/>
      <c r="AB798" s="81"/>
      <c r="AC798" s="80"/>
      <c r="AD798" s="80"/>
      <c r="AE798" s="81"/>
      <c r="AF798" s="82"/>
      <c r="AG798" s="80"/>
      <c r="AH798" s="119"/>
      <c r="AI798" s="119"/>
    </row>
    <row r="799" spans="27:35" x14ac:dyDescent="0.25">
      <c r="AA799" s="81"/>
      <c r="AB799" s="81"/>
      <c r="AC799" s="80"/>
      <c r="AD799" s="80"/>
      <c r="AE799" s="81"/>
      <c r="AF799" s="82"/>
      <c r="AG799" s="80"/>
      <c r="AH799" s="119"/>
      <c r="AI799" s="119"/>
    </row>
    <row r="800" spans="27:35" x14ac:dyDescent="0.25">
      <c r="AA800" s="81"/>
      <c r="AB800" s="81"/>
      <c r="AC800" s="80"/>
      <c r="AD800" s="80"/>
      <c r="AE800" s="81"/>
      <c r="AF800" s="82"/>
      <c r="AG800" s="80"/>
      <c r="AH800" s="119"/>
      <c r="AI800" s="119"/>
    </row>
    <row r="801" spans="27:35" x14ac:dyDescent="0.25">
      <c r="AA801" s="81"/>
      <c r="AB801" s="81"/>
      <c r="AC801" s="80"/>
      <c r="AD801" s="80"/>
      <c r="AE801" s="81"/>
      <c r="AF801" s="82"/>
      <c r="AG801" s="80"/>
      <c r="AH801" s="119"/>
      <c r="AI801" s="119"/>
    </row>
    <row r="802" spans="27:35" x14ac:dyDescent="0.25">
      <c r="AA802" s="81"/>
      <c r="AB802" s="81"/>
      <c r="AC802" s="80"/>
      <c r="AD802" s="80"/>
      <c r="AE802" s="81"/>
      <c r="AF802" s="82"/>
      <c r="AG802" s="80"/>
      <c r="AH802" s="119"/>
      <c r="AI802" s="119"/>
    </row>
    <row r="803" spans="27:35" x14ac:dyDescent="0.25">
      <c r="AA803" s="81"/>
      <c r="AB803" s="81"/>
      <c r="AC803" s="80"/>
      <c r="AD803" s="80"/>
      <c r="AE803" s="81"/>
      <c r="AF803" s="82"/>
      <c r="AG803" s="80"/>
      <c r="AH803" s="119"/>
      <c r="AI803" s="119"/>
    </row>
    <row r="804" spans="27:35" x14ac:dyDescent="0.25">
      <c r="AA804" s="81"/>
      <c r="AB804" s="81"/>
      <c r="AC804" s="80"/>
      <c r="AD804" s="80"/>
      <c r="AE804" s="81"/>
      <c r="AF804" s="82"/>
      <c r="AG804" s="80"/>
      <c r="AH804" s="119"/>
      <c r="AI804" s="119"/>
    </row>
    <row r="805" spans="27:35" x14ac:dyDescent="0.25">
      <c r="AA805" s="81"/>
      <c r="AB805" s="81"/>
      <c r="AC805" s="80"/>
      <c r="AD805" s="80"/>
      <c r="AE805" s="81"/>
      <c r="AF805" s="82"/>
      <c r="AG805" s="80"/>
      <c r="AH805" s="119"/>
      <c r="AI805" s="119"/>
    </row>
    <row r="806" spans="27:35" x14ac:dyDescent="0.25">
      <c r="AA806" s="81"/>
      <c r="AB806" s="81"/>
      <c r="AC806" s="80"/>
      <c r="AD806" s="80"/>
      <c r="AE806" s="81"/>
      <c r="AF806" s="82"/>
      <c r="AG806" s="80"/>
      <c r="AH806" s="119"/>
      <c r="AI806" s="119"/>
    </row>
    <row r="807" spans="27:35" x14ac:dyDescent="0.25">
      <c r="AA807" s="81"/>
      <c r="AB807" s="81"/>
      <c r="AC807" s="80"/>
      <c r="AD807" s="80"/>
      <c r="AE807" s="81"/>
      <c r="AF807" s="82"/>
      <c r="AG807" s="80"/>
      <c r="AH807" s="119"/>
      <c r="AI807" s="119"/>
    </row>
    <row r="808" spans="27:35" x14ac:dyDescent="0.25">
      <c r="AA808" s="81"/>
      <c r="AB808" s="81"/>
      <c r="AC808" s="80"/>
      <c r="AD808" s="80"/>
      <c r="AE808" s="81"/>
      <c r="AF808" s="82"/>
      <c r="AG808" s="80"/>
      <c r="AH808" s="119"/>
      <c r="AI808" s="119"/>
    </row>
    <row r="809" spans="27:35" x14ac:dyDescent="0.25">
      <c r="AA809" s="81"/>
      <c r="AB809" s="81"/>
      <c r="AC809" s="80"/>
      <c r="AD809" s="80"/>
      <c r="AE809" s="81"/>
      <c r="AF809" s="82"/>
      <c r="AG809" s="80"/>
      <c r="AH809" s="119"/>
      <c r="AI809" s="119"/>
    </row>
    <row r="810" spans="27:35" x14ac:dyDescent="0.25">
      <c r="AA810" s="81"/>
      <c r="AB810" s="81"/>
      <c r="AC810" s="80"/>
      <c r="AD810" s="80"/>
      <c r="AE810" s="81"/>
      <c r="AF810" s="82"/>
      <c r="AG810" s="80"/>
      <c r="AH810" s="119"/>
      <c r="AI810" s="119"/>
    </row>
    <row r="811" spans="27:35" x14ac:dyDescent="0.25">
      <c r="AA811" s="81"/>
      <c r="AB811" s="81"/>
      <c r="AC811" s="80"/>
      <c r="AD811" s="80"/>
      <c r="AE811" s="81"/>
      <c r="AF811" s="82"/>
      <c r="AG811" s="80"/>
      <c r="AH811" s="119"/>
      <c r="AI811" s="119"/>
    </row>
    <row r="812" spans="27:35" x14ac:dyDescent="0.25">
      <c r="AA812" s="81"/>
      <c r="AB812" s="81"/>
      <c r="AC812" s="80"/>
      <c r="AD812" s="80"/>
      <c r="AE812" s="81"/>
      <c r="AF812" s="82"/>
      <c r="AG812" s="80"/>
      <c r="AH812" s="119"/>
      <c r="AI812" s="119"/>
    </row>
    <row r="813" spans="27:35" x14ac:dyDescent="0.25">
      <c r="AA813" s="81"/>
      <c r="AB813" s="81"/>
      <c r="AC813" s="80"/>
      <c r="AD813" s="80"/>
      <c r="AE813" s="81"/>
      <c r="AF813" s="82"/>
      <c r="AG813" s="80"/>
      <c r="AH813" s="119"/>
      <c r="AI813" s="119"/>
    </row>
    <row r="814" spans="27:35" x14ac:dyDescent="0.25">
      <c r="AA814" s="81"/>
      <c r="AB814" s="81"/>
      <c r="AC814" s="80"/>
      <c r="AD814" s="80"/>
      <c r="AE814" s="81"/>
      <c r="AF814" s="82"/>
      <c r="AG814" s="80"/>
      <c r="AH814" s="119"/>
      <c r="AI814" s="119"/>
    </row>
    <row r="815" spans="27:35" x14ac:dyDescent="0.25">
      <c r="AA815" s="81"/>
      <c r="AB815" s="81"/>
      <c r="AC815" s="80"/>
      <c r="AD815" s="80"/>
      <c r="AE815" s="81"/>
      <c r="AF815" s="82"/>
      <c r="AG815" s="80"/>
      <c r="AH815" s="119"/>
      <c r="AI815" s="119"/>
    </row>
    <row r="816" spans="27:35" x14ac:dyDescent="0.25">
      <c r="AA816" s="81"/>
      <c r="AB816" s="81"/>
      <c r="AC816" s="80"/>
      <c r="AD816" s="80"/>
      <c r="AE816" s="81"/>
      <c r="AF816" s="82"/>
      <c r="AG816" s="80"/>
      <c r="AH816" s="119"/>
      <c r="AI816" s="119"/>
    </row>
    <row r="817" spans="27:35" x14ac:dyDescent="0.25">
      <c r="AA817" s="81"/>
      <c r="AB817" s="81"/>
      <c r="AC817" s="80"/>
      <c r="AD817" s="80"/>
      <c r="AE817" s="81"/>
      <c r="AF817" s="82"/>
      <c r="AG817" s="80"/>
      <c r="AH817" s="119"/>
      <c r="AI817" s="119"/>
    </row>
    <row r="818" spans="27:35" x14ac:dyDescent="0.25">
      <c r="AA818" s="81"/>
      <c r="AB818" s="81"/>
      <c r="AC818" s="80"/>
      <c r="AD818" s="80"/>
      <c r="AE818" s="81"/>
      <c r="AF818" s="82"/>
      <c r="AG818" s="80"/>
      <c r="AH818" s="119"/>
      <c r="AI818" s="119"/>
    </row>
    <row r="819" spans="27:35" x14ac:dyDescent="0.25">
      <c r="AA819" s="81"/>
      <c r="AB819" s="81"/>
      <c r="AC819" s="80"/>
      <c r="AD819" s="80"/>
      <c r="AE819" s="81"/>
      <c r="AF819" s="82"/>
      <c r="AG819" s="80"/>
      <c r="AH819" s="119"/>
      <c r="AI819" s="119"/>
    </row>
    <row r="820" spans="27:35" x14ac:dyDescent="0.25">
      <c r="AA820" s="81"/>
      <c r="AB820" s="81"/>
      <c r="AC820" s="80"/>
      <c r="AD820" s="80"/>
      <c r="AE820" s="81"/>
      <c r="AF820" s="82"/>
      <c r="AG820" s="80"/>
      <c r="AH820" s="119"/>
      <c r="AI820" s="119"/>
    </row>
    <row r="821" spans="27:35" x14ac:dyDescent="0.25">
      <c r="AA821" s="81"/>
      <c r="AB821" s="81"/>
      <c r="AC821" s="80"/>
      <c r="AD821" s="80"/>
      <c r="AE821" s="81"/>
      <c r="AF821" s="82"/>
      <c r="AG821" s="80"/>
      <c r="AH821" s="119"/>
      <c r="AI821" s="119"/>
    </row>
    <row r="822" spans="27:35" x14ac:dyDescent="0.25">
      <c r="AA822" s="81"/>
      <c r="AB822" s="81"/>
      <c r="AC822" s="80"/>
      <c r="AD822" s="80"/>
      <c r="AE822" s="81"/>
      <c r="AF822" s="82"/>
      <c r="AG822" s="80"/>
      <c r="AH822" s="119"/>
      <c r="AI822" s="119"/>
    </row>
    <row r="823" spans="27:35" x14ac:dyDescent="0.25">
      <c r="AA823" s="81"/>
      <c r="AB823" s="81"/>
      <c r="AC823" s="80"/>
      <c r="AD823" s="80"/>
      <c r="AE823" s="81"/>
      <c r="AF823" s="82"/>
      <c r="AG823" s="80"/>
      <c r="AH823" s="119"/>
      <c r="AI823" s="119"/>
    </row>
    <row r="824" spans="27:35" x14ac:dyDescent="0.25">
      <c r="AA824" s="81"/>
      <c r="AB824" s="81"/>
      <c r="AC824" s="80"/>
      <c r="AD824" s="80"/>
      <c r="AE824" s="81"/>
      <c r="AF824" s="82"/>
      <c r="AG824" s="80"/>
      <c r="AH824" s="119"/>
      <c r="AI824" s="119"/>
    </row>
    <row r="825" spans="27:35" x14ac:dyDescent="0.25">
      <c r="AA825" s="81"/>
      <c r="AB825" s="81"/>
      <c r="AC825" s="80"/>
      <c r="AD825" s="80"/>
      <c r="AE825" s="81"/>
      <c r="AF825" s="82"/>
      <c r="AG825" s="80"/>
      <c r="AH825" s="119"/>
      <c r="AI825" s="119"/>
    </row>
    <row r="826" spans="27:35" x14ac:dyDescent="0.25">
      <c r="AA826" s="81"/>
      <c r="AB826" s="81"/>
      <c r="AC826" s="80"/>
      <c r="AD826" s="80"/>
      <c r="AE826" s="81"/>
      <c r="AF826" s="82"/>
      <c r="AG826" s="80"/>
      <c r="AH826" s="119"/>
      <c r="AI826" s="119"/>
    </row>
    <row r="827" spans="27:35" x14ac:dyDescent="0.25">
      <c r="AA827" s="81"/>
      <c r="AB827" s="81"/>
      <c r="AC827" s="80"/>
      <c r="AD827" s="80"/>
      <c r="AE827" s="81"/>
      <c r="AF827" s="82"/>
      <c r="AG827" s="80"/>
      <c r="AH827" s="119"/>
      <c r="AI827" s="119"/>
    </row>
    <row r="828" spans="27:35" x14ac:dyDescent="0.25">
      <c r="AA828" s="81"/>
      <c r="AB828" s="81"/>
      <c r="AC828" s="80"/>
      <c r="AD828" s="80"/>
      <c r="AE828" s="81"/>
      <c r="AF828" s="82"/>
      <c r="AG828" s="80"/>
      <c r="AH828" s="119"/>
      <c r="AI828" s="119"/>
    </row>
    <row r="829" spans="27:35" x14ac:dyDescent="0.25">
      <c r="AA829" s="81"/>
      <c r="AB829" s="81"/>
      <c r="AC829" s="80"/>
      <c r="AD829" s="80"/>
      <c r="AE829" s="81"/>
      <c r="AF829" s="82"/>
      <c r="AG829" s="80"/>
      <c r="AH829" s="119"/>
      <c r="AI829" s="119"/>
    </row>
    <row r="830" spans="27:35" x14ac:dyDescent="0.25">
      <c r="AA830" s="81"/>
      <c r="AB830" s="81"/>
      <c r="AC830" s="80"/>
      <c r="AD830" s="80"/>
      <c r="AE830" s="81"/>
      <c r="AF830" s="82"/>
      <c r="AG830" s="80"/>
      <c r="AH830" s="119"/>
      <c r="AI830" s="119"/>
    </row>
    <row r="831" spans="27:35" x14ac:dyDescent="0.25">
      <c r="AA831" s="81"/>
      <c r="AB831" s="81"/>
      <c r="AC831" s="80"/>
      <c r="AD831" s="80"/>
      <c r="AE831" s="81"/>
      <c r="AF831" s="82"/>
      <c r="AG831" s="80"/>
      <c r="AH831" s="119"/>
      <c r="AI831" s="119"/>
    </row>
    <row r="832" spans="27:35" x14ac:dyDescent="0.25">
      <c r="AA832" s="81"/>
      <c r="AB832" s="81"/>
      <c r="AC832" s="80"/>
      <c r="AD832" s="80"/>
      <c r="AE832" s="81"/>
      <c r="AF832" s="82"/>
      <c r="AG832" s="80"/>
      <c r="AH832" s="119"/>
      <c r="AI832" s="119"/>
    </row>
    <row r="833" spans="27:35" x14ac:dyDescent="0.25">
      <c r="AA833" s="81"/>
      <c r="AB833" s="81"/>
      <c r="AC833" s="80"/>
      <c r="AD833" s="80"/>
      <c r="AE833" s="81"/>
      <c r="AF833" s="82"/>
      <c r="AG833" s="80"/>
      <c r="AH833" s="119"/>
      <c r="AI833" s="119"/>
    </row>
    <row r="834" spans="27:35" x14ac:dyDescent="0.25">
      <c r="AA834" s="81"/>
      <c r="AB834" s="81"/>
      <c r="AC834" s="80"/>
      <c r="AD834" s="80"/>
      <c r="AE834" s="81"/>
      <c r="AF834" s="82"/>
      <c r="AG834" s="80"/>
      <c r="AH834" s="119"/>
      <c r="AI834" s="119"/>
    </row>
    <row r="835" spans="27:35" x14ac:dyDescent="0.25">
      <c r="AA835" s="81"/>
      <c r="AB835" s="81"/>
      <c r="AC835" s="80"/>
      <c r="AD835" s="80"/>
      <c r="AE835" s="81"/>
      <c r="AF835" s="82"/>
      <c r="AG835" s="80"/>
      <c r="AH835" s="119"/>
      <c r="AI835" s="119"/>
    </row>
    <row r="836" spans="27:35" x14ac:dyDescent="0.25">
      <c r="AA836" s="81"/>
      <c r="AB836" s="81"/>
      <c r="AC836" s="80"/>
      <c r="AD836" s="80"/>
      <c r="AE836" s="81"/>
      <c r="AF836" s="82"/>
      <c r="AG836" s="80"/>
      <c r="AH836" s="119"/>
      <c r="AI836" s="119"/>
    </row>
    <row r="837" spans="27:35" x14ac:dyDescent="0.25">
      <c r="AA837" s="81"/>
      <c r="AB837" s="81"/>
      <c r="AC837" s="80"/>
      <c r="AD837" s="80"/>
      <c r="AE837" s="81"/>
      <c r="AF837" s="82"/>
      <c r="AG837" s="80"/>
      <c r="AH837" s="119"/>
      <c r="AI837" s="119"/>
    </row>
    <row r="838" spans="27:35" x14ac:dyDescent="0.25">
      <c r="AA838" s="81"/>
      <c r="AB838" s="81"/>
      <c r="AC838" s="80"/>
      <c r="AD838" s="80"/>
      <c r="AE838" s="81"/>
      <c r="AF838" s="82"/>
      <c r="AG838" s="80"/>
      <c r="AH838" s="119"/>
      <c r="AI838" s="119"/>
    </row>
    <row r="839" spans="27:35" x14ac:dyDescent="0.25">
      <c r="AA839" s="81"/>
      <c r="AB839" s="81"/>
      <c r="AC839" s="80"/>
      <c r="AD839" s="80"/>
      <c r="AE839" s="81"/>
      <c r="AF839" s="82"/>
      <c r="AG839" s="80"/>
      <c r="AH839" s="119"/>
      <c r="AI839" s="119"/>
    </row>
    <row r="840" spans="27:35" x14ac:dyDescent="0.25">
      <c r="AA840" s="81"/>
      <c r="AB840" s="81"/>
      <c r="AC840" s="80"/>
      <c r="AD840" s="80"/>
      <c r="AE840" s="81"/>
      <c r="AF840" s="82"/>
      <c r="AG840" s="80"/>
      <c r="AH840" s="119"/>
      <c r="AI840" s="119"/>
    </row>
    <row r="841" spans="27:35" x14ac:dyDescent="0.25">
      <c r="AA841" s="81"/>
      <c r="AB841" s="81"/>
      <c r="AC841" s="80"/>
      <c r="AD841" s="80"/>
      <c r="AE841" s="81"/>
      <c r="AF841" s="82"/>
      <c r="AG841" s="80"/>
      <c r="AH841" s="119"/>
      <c r="AI841" s="119"/>
    </row>
    <row r="842" spans="27:35" x14ac:dyDescent="0.25">
      <c r="AA842" s="81"/>
      <c r="AB842" s="81"/>
      <c r="AC842" s="80"/>
      <c r="AD842" s="80"/>
      <c r="AE842" s="81"/>
      <c r="AF842" s="82"/>
      <c r="AG842" s="80"/>
      <c r="AH842" s="119"/>
      <c r="AI842" s="119"/>
    </row>
    <row r="843" spans="27:35" x14ac:dyDescent="0.25">
      <c r="AA843" s="81"/>
      <c r="AB843" s="81"/>
      <c r="AC843" s="80"/>
      <c r="AD843" s="80"/>
      <c r="AE843" s="81"/>
      <c r="AF843" s="82"/>
      <c r="AG843" s="80"/>
      <c r="AH843" s="119"/>
      <c r="AI843" s="119"/>
    </row>
    <row r="844" spans="27:35" x14ac:dyDescent="0.25">
      <c r="AA844" s="81"/>
      <c r="AB844" s="81"/>
      <c r="AC844" s="80"/>
      <c r="AD844" s="80"/>
      <c r="AE844" s="81"/>
      <c r="AF844" s="82"/>
      <c r="AG844" s="80"/>
      <c r="AH844" s="119"/>
      <c r="AI844" s="119"/>
    </row>
    <row r="845" spans="27:35" x14ac:dyDescent="0.25">
      <c r="AA845" s="81"/>
      <c r="AB845" s="81"/>
      <c r="AC845" s="80"/>
      <c r="AD845" s="80"/>
      <c r="AE845" s="81"/>
      <c r="AF845" s="82"/>
      <c r="AG845" s="80"/>
      <c r="AH845" s="119"/>
      <c r="AI845" s="119"/>
    </row>
    <row r="846" spans="27:35" x14ac:dyDescent="0.25">
      <c r="AA846" s="81"/>
      <c r="AB846" s="81"/>
      <c r="AC846" s="80"/>
      <c r="AD846" s="80"/>
      <c r="AE846" s="81"/>
      <c r="AF846" s="82"/>
      <c r="AG846" s="80"/>
      <c r="AH846" s="119"/>
      <c r="AI846" s="119"/>
    </row>
    <row r="847" spans="27:35" x14ac:dyDescent="0.25">
      <c r="AA847" s="81"/>
      <c r="AB847" s="81"/>
      <c r="AC847" s="80"/>
      <c r="AD847" s="80"/>
      <c r="AE847" s="81"/>
      <c r="AF847" s="82"/>
      <c r="AG847" s="80"/>
      <c r="AH847" s="119"/>
      <c r="AI847" s="119"/>
    </row>
    <row r="848" spans="27:35" x14ac:dyDescent="0.25">
      <c r="AA848" s="81"/>
      <c r="AB848" s="81"/>
      <c r="AC848" s="80"/>
      <c r="AD848" s="80"/>
      <c r="AE848" s="81"/>
      <c r="AF848" s="82"/>
      <c r="AG848" s="80"/>
      <c r="AH848" s="119"/>
      <c r="AI848" s="119"/>
    </row>
    <row r="849" spans="27:35" x14ac:dyDescent="0.25">
      <c r="AA849" s="81"/>
      <c r="AB849" s="81"/>
      <c r="AC849" s="80"/>
      <c r="AD849" s="80"/>
      <c r="AE849" s="81"/>
      <c r="AF849" s="82"/>
      <c r="AG849" s="80"/>
      <c r="AH849" s="119"/>
      <c r="AI849" s="119"/>
    </row>
    <row r="850" spans="27:35" x14ac:dyDescent="0.25">
      <c r="AA850" s="81"/>
      <c r="AB850" s="81"/>
      <c r="AC850" s="80"/>
      <c r="AD850" s="80"/>
      <c r="AE850" s="81"/>
      <c r="AF850" s="82"/>
      <c r="AG850" s="80"/>
      <c r="AH850" s="119"/>
      <c r="AI850" s="119"/>
    </row>
    <row r="851" spans="27:35" x14ac:dyDescent="0.25">
      <c r="AA851" s="81"/>
      <c r="AB851" s="81"/>
      <c r="AC851" s="80"/>
      <c r="AD851" s="80"/>
      <c r="AE851" s="81"/>
      <c r="AF851" s="82"/>
      <c r="AG851" s="80"/>
      <c r="AH851" s="119"/>
      <c r="AI851" s="119"/>
    </row>
    <row r="852" spans="27:35" x14ac:dyDescent="0.25">
      <c r="AA852" s="81"/>
      <c r="AB852" s="81"/>
      <c r="AC852" s="80"/>
      <c r="AD852" s="80"/>
      <c r="AE852" s="81"/>
      <c r="AF852" s="82"/>
      <c r="AG852" s="80"/>
      <c r="AH852" s="119"/>
      <c r="AI852" s="119"/>
    </row>
    <row r="853" spans="27:35" x14ac:dyDescent="0.25">
      <c r="AA853" s="81"/>
      <c r="AB853" s="81"/>
      <c r="AC853" s="80"/>
      <c r="AD853" s="80"/>
      <c r="AE853" s="81"/>
      <c r="AF853" s="82"/>
      <c r="AG853" s="80"/>
      <c r="AH853" s="119"/>
      <c r="AI853" s="119"/>
    </row>
    <row r="854" spans="27:35" x14ac:dyDescent="0.25">
      <c r="AA854" s="81"/>
      <c r="AB854" s="81"/>
      <c r="AC854" s="80"/>
      <c r="AD854" s="80"/>
      <c r="AE854" s="81"/>
      <c r="AF854" s="82"/>
      <c r="AG854" s="80"/>
      <c r="AH854" s="119"/>
      <c r="AI854" s="119"/>
    </row>
    <row r="855" spans="27:35" x14ac:dyDescent="0.25">
      <c r="AA855" s="81"/>
      <c r="AB855" s="81"/>
      <c r="AC855" s="80"/>
      <c r="AD855" s="80"/>
      <c r="AE855" s="81"/>
      <c r="AF855" s="82"/>
      <c r="AG855" s="80"/>
      <c r="AH855" s="119"/>
      <c r="AI855" s="119"/>
    </row>
    <row r="856" spans="27:35" x14ac:dyDescent="0.25">
      <c r="AA856" s="81"/>
      <c r="AB856" s="81"/>
      <c r="AC856" s="80"/>
      <c r="AD856" s="80"/>
      <c r="AE856" s="81"/>
      <c r="AF856" s="82"/>
      <c r="AG856" s="80"/>
      <c r="AH856" s="119"/>
      <c r="AI856" s="119"/>
    </row>
    <row r="857" spans="27:35" x14ac:dyDescent="0.25">
      <c r="AA857" s="81"/>
      <c r="AB857" s="81"/>
      <c r="AC857" s="80"/>
      <c r="AD857" s="80"/>
      <c r="AE857" s="81"/>
      <c r="AF857" s="82"/>
      <c r="AG857" s="80"/>
      <c r="AH857" s="119"/>
      <c r="AI857" s="119"/>
    </row>
    <row r="858" spans="27:35" x14ac:dyDescent="0.25">
      <c r="AA858" s="81"/>
      <c r="AB858" s="81"/>
      <c r="AC858" s="80"/>
      <c r="AD858" s="80"/>
      <c r="AE858" s="81"/>
      <c r="AF858" s="82"/>
      <c r="AG858" s="80"/>
      <c r="AH858" s="119"/>
      <c r="AI858" s="119"/>
    </row>
    <row r="859" spans="27:35" x14ac:dyDescent="0.25">
      <c r="AA859" s="81"/>
      <c r="AB859" s="81"/>
      <c r="AC859" s="80"/>
      <c r="AD859" s="80"/>
      <c r="AE859" s="81"/>
      <c r="AF859" s="82"/>
      <c r="AG859" s="80"/>
      <c r="AH859" s="119"/>
      <c r="AI859" s="119"/>
    </row>
    <row r="860" spans="27:35" x14ac:dyDescent="0.25">
      <c r="AA860" s="81"/>
      <c r="AB860" s="81"/>
      <c r="AC860" s="80"/>
      <c r="AD860" s="80"/>
      <c r="AE860" s="81"/>
      <c r="AF860" s="82"/>
      <c r="AG860" s="80"/>
      <c r="AH860" s="119"/>
      <c r="AI860" s="119"/>
    </row>
    <row r="861" spans="27:35" x14ac:dyDescent="0.25">
      <c r="AA861" s="81"/>
      <c r="AB861" s="81"/>
      <c r="AC861" s="80"/>
      <c r="AD861" s="80"/>
      <c r="AE861" s="81"/>
      <c r="AF861" s="82"/>
      <c r="AG861" s="80"/>
      <c r="AH861" s="119"/>
      <c r="AI861" s="119"/>
    </row>
    <row r="862" spans="27:35" x14ac:dyDescent="0.25">
      <c r="AA862" s="81"/>
      <c r="AB862" s="81"/>
      <c r="AC862" s="80"/>
      <c r="AD862" s="80"/>
      <c r="AE862" s="81"/>
      <c r="AF862" s="82"/>
      <c r="AG862" s="80"/>
      <c r="AH862" s="119"/>
      <c r="AI862" s="119"/>
    </row>
    <row r="863" spans="27:35" x14ac:dyDescent="0.25">
      <c r="AA863" s="81"/>
      <c r="AB863" s="81"/>
      <c r="AC863" s="80"/>
      <c r="AD863" s="80"/>
      <c r="AE863" s="81"/>
      <c r="AF863" s="82"/>
      <c r="AG863" s="80"/>
      <c r="AH863" s="119"/>
      <c r="AI863" s="119"/>
    </row>
    <row r="864" spans="27:35" x14ac:dyDescent="0.25">
      <c r="AA864" s="81"/>
      <c r="AB864" s="81"/>
      <c r="AC864" s="80"/>
      <c r="AD864" s="80"/>
      <c r="AE864" s="81"/>
      <c r="AF864" s="82"/>
      <c r="AG864" s="80"/>
      <c r="AH864" s="119"/>
      <c r="AI864" s="119"/>
    </row>
    <row r="865" spans="27:35" x14ac:dyDescent="0.25">
      <c r="AA865" s="81"/>
      <c r="AB865" s="81"/>
      <c r="AC865" s="80"/>
      <c r="AD865" s="80"/>
      <c r="AE865" s="81"/>
      <c r="AF865" s="82"/>
      <c r="AG865" s="80"/>
      <c r="AH865" s="119"/>
      <c r="AI865" s="119"/>
    </row>
    <row r="866" spans="27:35" x14ac:dyDescent="0.25">
      <c r="AA866" s="81"/>
      <c r="AB866" s="81"/>
      <c r="AC866" s="80"/>
      <c r="AD866" s="80"/>
      <c r="AE866" s="81"/>
      <c r="AF866" s="82"/>
      <c r="AG866" s="80"/>
      <c r="AH866" s="119"/>
      <c r="AI866" s="119"/>
    </row>
    <row r="867" spans="27:35" x14ac:dyDescent="0.25">
      <c r="AA867" s="81"/>
      <c r="AB867" s="81"/>
      <c r="AC867" s="80"/>
      <c r="AD867" s="80"/>
      <c r="AE867" s="81"/>
      <c r="AF867" s="82"/>
      <c r="AG867" s="80"/>
      <c r="AH867" s="119"/>
      <c r="AI867" s="119"/>
    </row>
    <row r="868" spans="27:35" x14ac:dyDescent="0.25">
      <c r="AA868" s="81"/>
      <c r="AB868" s="81"/>
      <c r="AC868" s="80"/>
      <c r="AD868" s="80"/>
      <c r="AE868" s="81"/>
      <c r="AF868" s="82"/>
      <c r="AG868" s="80"/>
      <c r="AH868" s="119"/>
      <c r="AI868" s="119"/>
    </row>
    <row r="869" spans="27:35" x14ac:dyDescent="0.25">
      <c r="AA869" s="81"/>
      <c r="AB869" s="81"/>
      <c r="AC869" s="80"/>
      <c r="AD869" s="80"/>
      <c r="AE869" s="81"/>
      <c r="AF869" s="82"/>
      <c r="AG869" s="80"/>
      <c r="AH869" s="119"/>
      <c r="AI869" s="119"/>
    </row>
    <row r="870" spans="27:35" x14ac:dyDescent="0.25">
      <c r="AA870" s="81"/>
      <c r="AB870" s="81"/>
      <c r="AC870" s="80"/>
      <c r="AD870" s="80"/>
      <c r="AE870" s="81"/>
      <c r="AF870" s="82"/>
      <c r="AG870" s="80"/>
      <c r="AH870" s="119"/>
      <c r="AI870" s="119"/>
    </row>
    <row r="871" spans="27:35" x14ac:dyDescent="0.25">
      <c r="AA871" s="81"/>
      <c r="AB871" s="81"/>
      <c r="AC871" s="80"/>
      <c r="AD871" s="80"/>
      <c r="AE871" s="81"/>
      <c r="AF871" s="82"/>
      <c r="AG871" s="80"/>
      <c r="AH871" s="119"/>
      <c r="AI871" s="119"/>
    </row>
    <row r="872" spans="27:35" x14ac:dyDescent="0.25">
      <c r="AA872" s="81"/>
      <c r="AB872" s="81"/>
      <c r="AC872" s="80"/>
      <c r="AD872" s="80"/>
      <c r="AE872" s="81"/>
      <c r="AF872" s="82"/>
      <c r="AG872" s="80"/>
      <c r="AH872" s="119"/>
      <c r="AI872" s="119"/>
    </row>
    <row r="873" spans="27:35" x14ac:dyDescent="0.25">
      <c r="AA873" s="81"/>
      <c r="AB873" s="81"/>
      <c r="AC873" s="80"/>
      <c r="AD873" s="80"/>
      <c r="AE873" s="81"/>
      <c r="AF873" s="82"/>
      <c r="AG873" s="80"/>
      <c r="AH873" s="119"/>
      <c r="AI873" s="119"/>
    </row>
    <row r="874" spans="27:35" x14ac:dyDescent="0.25">
      <c r="AA874" s="81"/>
      <c r="AB874" s="81"/>
      <c r="AC874" s="80"/>
      <c r="AD874" s="80"/>
      <c r="AE874" s="81"/>
      <c r="AF874" s="82"/>
      <c r="AG874" s="80"/>
      <c r="AH874" s="119"/>
      <c r="AI874" s="119"/>
    </row>
    <row r="875" spans="27:35" x14ac:dyDescent="0.25">
      <c r="AA875" s="81"/>
      <c r="AB875" s="81"/>
      <c r="AC875" s="80"/>
      <c r="AD875" s="80"/>
      <c r="AE875" s="81"/>
      <c r="AF875" s="82"/>
      <c r="AG875" s="80"/>
      <c r="AH875" s="119"/>
      <c r="AI875" s="119"/>
    </row>
    <row r="876" spans="27:35" x14ac:dyDescent="0.25">
      <c r="AA876" s="81"/>
      <c r="AB876" s="81"/>
      <c r="AC876" s="80"/>
      <c r="AD876" s="80"/>
      <c r="AE876" s="81"/>
      <c r="AF876" s="82"/>
      <c r="AG876" s="80"/>
      <c r="AH876" s="119"/>
      <c r="AI876" s="119"/>
    </row>
    <row r="877" spans="27:35" x14ac:dyDescent="0.25">
      <c r="AA877" s="81"/>
      <c r="AB877" s="81"/>
      <c r="AC877" s="80"/>
      <c r="AD877" s="80"/>
      <c r="AE877" s="81"/>
      <c r="AF877" s="82"/>
      <c r="AG877" s="80"/>
      <c r="AH877" s="119"/>
      <c r="AI877" s="119"/>
    </row>
    <row r="878" spans="27:35" x14ac:dyDescent="0.25">
      <c r="AA878" s="81"/>
      <c r="AB878" s="81"/>
      <c r="AC878" s="80"/>
      <c r="AD878" s="80"/>
      <c r="AE878" s="81"/>
      <c r="AF878" s="82"/>
      <c r="AG878" s="80"/>
      <c r="AH878" s="119"/>
      <c r="AI878" s="119"/>
    </row>
    <row r="879" spans="27:35" x14ac:dyDescent="0.25">
      <c r="AA879" s="81"/>
      <c r="AB879" s="81"/>
      <c r="AC879" s="80"/>
      <c r="AD879" s="80"/>
      <c r="AE879" s="81"/>
      <c r="AF879" s="82"/>
      <c r="AG879" s="80"/>
      <c r="AH879" s="119"/>
      <c r="AI879" s="119"/>
    </row>
    <row r="880" spans="27:35" x14ac:dyDescent="0.25">
      <c r="AA880" s="81"/>
      <c r="AB880" s="81"/>
      <c r="AC880" s="80"/>
      <c r="AD880" s="80"/>
      <c r="AE880" s="81"/>
      <c r="AF880" s="82"/>
      <c r="AG880" s="80"/>
      <c r="AH880" s="119"/>
      <c r="AI880" s="119"/>
    </row>
    <row r="881" spans="27:35" x14ac:dyDescent="0.25">
      <c r="AA881" s="81"/>
      <c r="AB881" s="81"/>
      <c r="AC881" s="80"/>
      <c r="AD881" s="80"/>
      <c r="AE881" s="81"/>
      <c r="AF881" s="82"/>
      <c r="AG881" s="80"/>
      <c r="AH881" s="119"/>
      <c r="AI881" s="119"/>
    </row>
    <row r="882" spans="27:35" x14ac:dyDescent="0.25">
      <c r="AA882" s="81"/>
      <c r="AB882" s="81"/>
      <c r="AC882" s="80"/>
      <c r="AD882" s="80"/>
      <c r="AE882" s="81"/>
      <c r="AF882" s="82"/>
      <c r="AG882" s="80"/>
      <c r="AH882" s="119"/>
      <c r="AI882" s="119"/>
    </row>
    <row r="883" spans="27:35" x14ac:dyDescent="0.25">
      <c r="AA883" s="81"/>
      <c r="AB883" s="81"/>
      <c r="AC883" s="80"/>
      <c r="AD883" s="80"/>
      <c r="AE883" s="81"/>
      <c r="AF883" s="82"/>
      <c r="AG883" s="80"/>
      <c r="AH883" s="119"/>
      <c r="AI883" s="119"/>
    </row>
    <row r="884" spans="27:35" x14ac:dyDescent="0.25">
      <c r="AA884" s="81"/>
      <c r="AB884" s="81"/>
      <c r="AC884" s="80"/>
      <c r="AD884" s="80"/>
      <c r="AE884" s="81"/>
      <c r="AF884" s="82"/>
      <c r="AG884" s="80"/>
      <c r="AH884" s="119"/>
      <c r="AI884" s="119"/>
    </row>
    <row r="885" spans="27:35" x14ac:dyDescent="0.25">
      <c r="AA885" s="81"/>
      <c r="AB885" s="81"/>
      <c r="AC885" s="80"/>
      <c r="AD885" s="80"/>
      <c r="AE885" s="81"/>
      <c r="AF885" s="82"/>
      <c r="AG885" s="80"/>
      <c r="AH885" s="119"/>
      <c r="AI885" s="119"/>
    </row>
    <row r="886" spans="27:35" x14ac:dyDescent="0.25">
      <c r="AA886" s="81"/>
      <c r="AB886" s="81"/>
      <c r="AC886" s="80"/>
      <c r="AD886" s="80"/>
      <c r="AE886" s="81"/>
      <c r="AF886" s="82"/>
      <c r="AG886" s="80"/>
      <c r="AH886" s="119"/>
      <c r="AI886" s="119"/>
    </row>
    <row r="887" spans="27:35" x14ac:dyDescent="0.25">
      <c r="AA887" s="81"/>
      <c r="AB887" s="81"/>
      <c r="AC887" s="80"/>
      <c r="AD887" s="80"/>
      <c r="AE887" s="81"/>
      <c r="AF887" s="82"/>
      <c r="AG887" s="80"/>
      <c r="AH887" s="119"/>
      <c r="AI887" s="119"/>
    </row>
    <row r="888" spans="27:35" x14ac:dyDescent="0.25">
      <c r="AA888" s="81"/>
      <c r="AB888" s="81"/>
      <c r="AC888" s="80"/>
      <c r="AD888" s="80"/>
      <c r="AE888" s="81"/>
      <c r="AF888" s="82"/>
      <c r="AG888" s="80"/>
      <c r="AH888" s="119"/>
      <c r="AI888" s="119"/>
    </row>
    <row r="889" spans="27:35" x14ac:dyDescent="0.25">
      <c r="AA889" s="81"/>
      <c r="AB889" s="81"/>
      <c r="AC889" s="80"/>
      <c r="AD889" s="80"/>
      <c r="AE889" s="81"/>
      <c r="AF889" s="82"/>
      <c r="AG889" s="80"/>
      <c r="AH889" s="119"/>
      <c r="AI889" s="119"/>
    </row>
    <row r="890" spans="27:35" x14ac:dyDescent="0.25">
      <c r="AA890" s="81"/>
      <c r="AB890" s="81"/>
      <c r="AC890" s="80"/>
      <c r="AD890" s="80"/>
      <c r="AE890" s="81"/>
      <c r="AF890" s="82"/>
      <c r="AG890" s="80"/>
      <c r="AH890" s="119"/>
      <c r="AI890" s="119"/>
    </row>
    <row r="891" spans="27:35" x14ac:dyDescent="0.25">
      <c r="AA891" s="81"/>
      <c r="AB891" s="81"/>
      <c r="AC891" s="80"/>
      <c r="AD891" s="80"/>
      <c r="AE891" s="81"/>
      <c r="AF891" s="82"/>
      <c r="AG891" s="80"/>
      <c r="AH891" s="119"/>
      <c r="AI891" s="119"/>
    </row>
    <row r="892" spans="27:35" x14ac:dyDescent="0.25">
      <c r="AA892" s="81"/>
      <c r="AB892" s="81"/>
      <c r="AC892" s="80"/>
      <c r="AD892" s="80"/>
      <c r="AE892" s="81"/>
      <c r="AF892" s="82"/>
      <c r="AG892" s="80"/>
      <c r="AH892" s="119"/>
      <c r="AI892" s="119"/>
    </row>
    <row r="893" spans="27:35" x14ac:dyDescent="0.25">
      <c r="AA893" s="81"/>
      <c r="AB893" s="81"/>
      <c r="AC893" s="80"/>
      <c r="AD893" s="80"/>
      <c r="AE893" s="81"/>
      <c r="AF893" s="82"/>
      <c r="AG893" s="80"/>
      <c r="AH893" s="119"/>
      <c r="AI893" s="119"/>
    </row>
    <row r="894" spans="27:35" x14ac:dyDescent="0.25">
      <c r="AA894" s="81"/>
      <c r="AB894" s="81"/>
      <c r="AC894" s="80"/>
      <c r="AD894" s="80"/>
      <c r="AE894" s="81"/>
      <c r="AF894" s="82"/>
      <c r="AG894" s="80"/>
      <c r="AH894" s="119"/>
      <c r="AI894" s="119"/>
    </row>
    <row r="895" spans="27:35" x14ac:dyDescent="0.25">
      <c r="AA895" s="81"/>
      <c r="AB895" s="81"/>
      <c r="AC895" s="80"/>
      <c r="AD895" s="80"/>
      <c r="AE895" s="81"/>
      <c r="AF895" s="82"/>
      <c r="AG895" s="80"/>
      <c r="AH895" s="119"/>
      <c r="AI895" s="119"/>
    </row>
    <row r="896" spans="27:35" x14ac:dyDescent="0.25">
      <c r="AA896" s="81"/>
      <c r="AB896" s="81"/>
      <c r="AC896" s="80"/>
      <c r="AD896" s="80"/>
      <c r="AE896" s="81"/>
      <c r="AF896" s="82"/>
      <c r="AG896" s="80"/>
      <c r="AH896" s="119"/>
      <c r="AI896" s="119"/>
    </row>
    <row r="897" spans="27:35" x14ac:dyDescent="0.25">
      <c r="AA897" s="81"/>
      <c r="AB897" s="81"/>
      <c r="AC897" s="80"/>
      <c r="AD897" s="80"/>
      <c r="AE897" s="81"/>
      <c r="AF897" s="82"/>
      <c r="AG897" s="80"/>
      <c r="AH897" s="119"/>
      <c r="AI897" s="119"/>
    </row>
    <row r="898" spans="27:35" x14ac:dyDescent="0.25">
      <c r="AA898" s="81"/>
      <c r="AB898" s="81"/>
      <c r="AC898" s="80"/>
      <c r="AD898" s="80"/>
      <c r="AE898" s="81"/>
      <c r="AF898" s="82"/>
      <c r="AG898" s="80"/>
      <c r="AH898" s="119"/>
      <c r="AI898" s="119"/>
    </row>
    <row r="899" spans="27:35" x14ac:dyDescent="0.25">
      <c r="AA899" s="81"/>
      <c r="AB899" s="81"/>
      <c r="AC899" s="80"/>
      <c r="AD899" s="80"/>
      <c r="AE899" s="81"/>
      <c r="AF899" s="82"/>
      <c r="AG899" s="80"/>
      <c r="AH899" s="119"/>
      <c r="AI899" s="119"/>
    </row>
    <row r="900" spans="27:35" x14ac:dyDescent="0.25">
      <c r="AA900" s="81"/>
      <c r="AB900" s="81"/>
      <c r="AC900" s="80"/>
      <c r="AD900" s="80"/>
      <c r="AE900" s="81"/>
      <c r="AF900" s="82"/>
      <c r="AG900" s="80"/>
      <c r="AH900" s="119"/>
      <c r="AI900" s="119"/>
    </row>
    <row r="901" spans="27:35" x14ac:dyDescent="0.25">
      <c r="AA901" s="81"/>
      <c r="AB901" s="81"/>
      <c r="AC901" s="80"/>
      <c r="AD901" s="80"/>
      <c r="AE901" s="81"/>
      <c r="AF901" s="82"/>
      <c r="AG901" s="80"/>
      <c r="AH901" s="119"/>
      <c r="AI901" s="119"/>
    </row>
    <row r="902" spans="27:35" x14ac:dyDescent="0.25">
      <c r="AA902" s="81"/>
      <c r="AB902" s="81"/>
      <c r="AC902" s="80"/>
      <c r="AD902" s="80"/>
      <c r="AE902" s="81"/>
      <c r="AF902" s="82"/>
      <c r="AG902" s="80"/>
      <c r="AH902" s="119"/>
      <c r="AI902" s="119"/>
    </row>
    <row r="903" spans="27:35" x14ac:dyDescent="0.25">
      <c r="AA903" s="81"/>
      <c r="AB903" s="81"/>
      <c r="AC903" s="80"/>
      <c r="AD903" s="80"/>
      <c r="AE903" s="81"/>
      <c r="AF903" s="82"/>
      <c r="AG903" s="80"/>
      <c r="AH903" s="119"/>
      <c r="AI903" s="119"/>
    </row>
    <row r="904" spans="27:35" x14ac:dyDescent="0.25">
      <c r="AA904" s="81"/>
      <c r="AB904" s="81"/>
      <c r="AC904" s="80"/>
      <c r="AD904" s="80"/>
      <c r="AE904" s="81"/>
      <c r="AF904" s="82"/>
      <c r="AG904" s="80"/>
      <c r="AH904" s="119"/>
      <c r="AI904" s="119"/>
    </row>
    <row r="905" spans="27:35" x14ac:dyDescent="0.25">
      <c r="AA905" s="81"/>
      <c r="AB905" s="81"/>
      <c r="AC905" s="80"/>
      <c r="AD905" s="80"/>
      <c r="AE905" s="81"/>
      <c r="AF905" s="82"/>
      <c r="AG905" s="80"/>
      <c r="AH905" s="119"/>
      <c r="AI905" s="119"/>
    </row>
    <row r="906" spans="27:35" x14ac:dyDescent="0.25">
      <c r="AA906" s="81"/>
      <c r="AB906" s="81"/>
      <c r="AC906" s="80"/>
      <c r="AD906" s="80"/>
      <c r="AE906" s="81"/>
      <c r="AF906" s="82"/>
      <c r="AG906" s="80"/>
      <c r="AH906" s="119"/>
      <c r="AI906" s="119"/>
    </row>
    <row r="907" spans="27:35" x14ac:dyDescent="0.25">
      <c r="AA907" s="81"/>
      <c r="AB907" s="81"/>
      <c r="AC907" s="80"/>
      <c r="AD907" s="80"/>
      <c r="AE907" s="81"/>
      <c r="AF907" s="82"/>
      <c r="AG907" s="80"/>
      <c r="AH907" s="119"/>
      <c r="AI907" s="119"/>
    </row>
    <row r="908" spans="27:35" x14ac:dyDescent="0.25">
      <c r="AA908" s="81"/>
      <c r="AB908" s="81"/>
      <c r="AC908" s="80"/>
      <c r="AD908" s="80"/>
      <c r="AE908" s="81"/>
      <c r="AF908" s="82"/>
      <c r="AG908" s="80"/>
      <c r="AH908" s="119"/>
      <c r="AI908" s="119"/>
    </row>
    <row r="909" spans="27:35" x14ac:dyDescent="0.25">
      <c r="AA909" s="81"/>
      <c r="AB909" s="81"/>
      <c r="AC909" s="80"/>
      <c r="AD909" s="80"/>
      <c r="AE909" s="81"/>
      <c r="AF909" s="82"/>
      <c r="AG909" s="80"/>
      <c r="AH909" s="119"/>
      <c r="AI909" s="119"/>
    </row>
    <row r="910" spans="27:35" x14ac:dyDescent="0.25">
      <c r="AA910" s="81"/>
      <c r="AB910" s="81"/>
      <c r="AC910" s="80"/>
      <c r="AD910" s="80"/>
      <c r="AE910" s="81"/>
      <c r="AF910" s="82"/>
      <c r="AG910" s="80"/>
      <c r="AH910" s="119"/>
      <c r="AI910" s="119"/>
    </row>
    <row r="911" spans="27:35" x14ac:dyDescent="0.25">
      <c r="AA911" s="81"/>
      <c r="AB911" s="81"/>
      <c r="AC911" s="80"/>
      <c r="AD911" s="80"/>
      <c r="AE911" s="81"/>
      <c r="AF911" s="82"/>
      <c r="AG911" s="80"/>
      <c r="AH911" s="119"/>
      <c r="AI911" s="119"/>
    </row>
    <row r="912" spans="27:35" x14ac:dyDescent="0.25">
      <c r="AA912" s="81"/>
      <c r="AB912" s="81"/>
      <c r="AC912" s="80"/>
      <c r="AD912" s="80"/>
      <c r="AE912" s="81"/>
      <c r="AF912" s="82"/>
      <c r="AG912" s="80"/>
      <c r="AH912" s="119"/>
      <c r="AI912" s="119"/>
    </row>
    <row r="913" spans="27:35" x14ac:dyDescent="0.25">
      <c r="AA913" s="81"/>
      <c r="AB913" s="81"/>
      <c r="AC913" s="80"/>
      <c r="AD913" s="80"/>
      <c r="AE913" s="81"/>
      <c r="AF913" s="82"/>
      <c r="AG913" s="80"/>
      <c r="AH913" s="119"/>
      <c r="AI913" s="119"/>
    </row>
    <row r="914" spans="27:35" x14ac:dyDescent="0.25">
      <c r="AA914" s="81"/>
      <c r="AB914" s="81"/>
      <c r="AC914" s="80"/>
      <c r="AD914" s="80"/>
      <c r="AE914" s="81"/>
      <c r="AF914" s="82"/>
      <c r="AG914" s="80"/>
      <c r="AH914" s="119"/>
      <c r="AI914" s="119"/>
    </row>
    <row r="915" spans="27:35" x14ac:dyDescent="0.25">
      <c r="AA915" s="81"/>
      <c r="AB915" s="81"/>
      <c r="AC915" s="80"/>
      <c r="AD915" s="80"/>
      <c r="AE915" s="81"/>
      <c r="AF915" s="82"/>
      <c r="AG915" s="80"/>
      <c r="AH915" s="119"/>
      <c r="AI915" s="119"/>
    </row>
    <row r="916" spans="27:35" x14ac:dyDescent="0.25">
      <c r="AA916" s="81"/>
      <c r="AB916" s="81"/>
      <c r="AC916" s="80"/>
      <c r="AD916" s="80"/>
      <c r="AE916" s="81"/>
      <c r="AF916" s="82"/>
      <c r="AG916" s="80"/>
      <c r="AH916" s="119"/>
      <c r="AI916" s="119"/>
    </row>
    <row r="917" spans="27:35" x14ac:dyDescent="0.25">
      <c r="AA917" s="81"/>
      <c r="AB917" s="81"/>
      <c r="AC917" s="80"/>
      <c r="AD917" s="80"/>
      <c r="AE917" s="81"/>
      <c r="AF917" s="82"/>
      <c r="AG917" s="80"/>
      <c r="AH917" s="119"/>
      <c r="AI917" s="119"/>
    </row>
    <row r="918" spans="27:35" x14ac:dyDescent="0.25">
      <c r="AA918" s="81"/>
      <c r="AB918" s="81"/>
      <c r="AC918" s="80"/>
      <c r="AD918" s="80"/>
      <c r="AE918" s="81"/>
      <c r="AF918" s="82"/>
      <c r="AG918" s="80"/>
      <c r="AH918" s="119"/>
      <c r="AI918" s="119"/>
    </row>
    <row r="919" spans="27:35" x14ac:dyDescent="0.25">
      <c r="AA919" s="81"/>
      <c r="AB919" s="81"/>
      <c r="AC919" s="80"/>
      <c r="AD919" s="80"/>
      <c r="AE919" s="81"/>
      <c r="AF919" s="82"/>
      <c r="AG919" s="80"/>
      <c r="AH919" s="119"/>
      <c r="AI919" s="119"/>
    </row>
    <row r="920" spans="27:35" x14ac:dyDescent="0.25">
      <c r="AA920" s="81"/>
      <c r="AB920" s="81"/>
      <c r="AC920" s="80"/>
      <c r="AD920" s="80"/>
      <c r="AE920" s="81"/>
      <c r="AF920" s="82"/>
      <c r="AG920" s="80"/>
      <c r="AH920" s="119"/>
      <c r="AI920" s="119"/>
    </row>
    <row r="921" spans="27:35" x14ac:dyDescent="0.25">
      <c r="AA921" s="81"/>
      <c r="AB921" s="81"/>
      <c r="AC921" s="80"/>
      <c r="AD921" s="80"/>
      <c r="AE921" s="81"/>
      <c r="AF921" s="82"/>
      <c r="AG921" s="80"/>
      <c r="AH921" s="119"/>
      <c r="AI921" s="119"/>
    </row>
    <row r="922" spans="27:35" x14ac:dyDescent="0.25">
      <c r="AA922" s="81"/>
      <c r="AB922" s="81"/>
      <c r="AC922" s="80"/>
      <c r="AD922" s="80"/>
      <c r="AE922" s="81"/>
      <c r="AF922" s="82"/>
      <c r="AG922" s="80"/>
      <c r="AH922" s="119"/>
      <c r="AI922" s="119"/>
    </row>
    <row r="923" spans="27:35" x14ac:dyDescent="0.25">
      <c r="AA923" s="81"/>
      <c r="AB923" s="81"/>
      <c r="AC923" s="80"/>
      <c r="AD923" s="80"/>
      <c r="AE923" s="81"/>
      <c r="AF923" s="82"/>
      <c r="AG923" s="80"/>
      <c r="AH923" s="119"/>
      <c r="AI923" s="119"/>
    </row>
    <row r="924" spans="27:35" x14ac:dyDescent="0.25">
      <c r="AA924" s="81"/>
      <c r="AB924" s="81"/>
      <c r="AC924" s="80"/>
      <c r="AD924" s="80"/>
      <c r="AE924" s="81"/>
      <c r="AF924" s="82"/>
      <c r="AG924" s="80"/>
      <c r="AH924" s="119"/>
      <c r="AI924" s="119"/>
    </row>
    <row r="925" spans="27:35" x14ac:dyDescent="0.25">
      <c r="AA925" s="81"/>
      <c r="AB925" s="81"/>
      <c r="AC925" s="80"/>
      <c r="AD925" s="80"/>
      <c r="AE925" s="81"/>
      <c r="AF925" s="82"/>
      <c r="AG925" s="80"/>
      <c r="AH925" s="119"/>
      <c r="AI925" s="119"/>
    </row>
    <row r="926" spans="27:35" x14ac:dyDescent="0.25">
      <c r="AA926" s="81"/>
      <c r="AB926" s="81"/>
      <c r="AC926" s="80"/>
      <c r="AD926" s="80"/>
      <c r="AE926" s="81"/>
      <c r="AF926" s="82"/>
      <c r="AG926" s="80"/>
      <c r="AH926" s="119"/>
      <c r="AI926" s="119"/>
    </row>
    <row r="927" spans="27:35" x14ac:dyDescent="0.25">
      <c r="AA927" s="81"/>
      <c r="AB927" s="81"/>
      <c r="AC927" s="80"/>
      <c r="AD927" s="80"/>
      <c r="AE927" s="81"/>
      <c r="AF927" s="82"/>
      <c r="AG927" s="80"/>
      <c r="AH927" s="119"/>
      <c r="AI927" s="119"/>
    </row>
    <row r="928" spans="27:35" x14ac:dyDescent="0.25">
      <c r="AA928" s="81"/>
      <c r="AB928" s="81"/>
      <c r="AC928" s="80"/>
      <c r="AD928" s="80"/>
      <c r="AE928" s="81"/>
      <c r="AF928" s="82"/>
      <c r="AG928" s="80"/>
      <c r="AH928" s="119"/>
      <c r="AI928" s="119"/>
    </row>
    <row r="929" spans="27:35" x14ac:dyDescent="0.25">
      <c r="AA929" s="81"/>
      <c r="AB929" s="81"/>
      <c r="AC929" s="80"/>
      <c r="AD929" s="80"/>
      <c r="AE929" s="81"/>
      <c r="AF929" s="82"/>
      <c r="AG929" s="80"/>
      <c r="AH929" s="119"/>
      <c r="AI929" s="119"/>
    </row>
    <row r="930" spans="27:35" x14ac:dyDescent="0.25">
      <c r="AA930" s="81"/>
      <c r="AB930" s="81"/>
      <c r="AC930" s="80"/>
      <c r="AD930" s="80"/>
      <c r="AE930" s="81"/>
      <c r="AF930" s="82"/>
      <c r="AG930" s="80"/>
      <c r="AH930" s="119"/>
      <c r="AI930" s="119"/>
    </row>
    <row r="931" spans="27:35" x14ac:dyDescent="0.25">
      <c r="AA931" s="81"/>
      <c r="AB931" s="81"/>
      <c r="AC931" s="80"/>
      <c r="AD931" s="80"/>
      <c r="AE931" s="81"/>
      <c r="AF931" s="82"/>
      <c r="AG931" s="80"/>
      <c r="AH931" s="119"/>
      <c r="AI931" s="119"/>
    </row>
    <row r="932" spans="27:35" x14ac:dyDescent="0.25">
      <c r="AA932" s="81"/>
      <c r="AB932" s="81"/>
      <c r="AC932" s="80"/>
      <c r="AD932" s="80"/>
      <c r="AE932" s="81"/>
      <c r="AF932" s="82"/>
      <c r="AG932" s="80"/>
      <c r="AH932" s="119"/>
      <c r="AI932" s="119"/>
    </row>
    <row r="933" spans="27:35" x14ac:dyDescent="0.25">
      <c r="AA933" s="81"/>
      <c r="AB933" s="81"/>
      <c r="AC933" s="80"/>
      <c r="AD933" s="80"/>
      <c r="AE933" s="81"/>
      <c r="AF933" s="82"/>
      <c r="AG933" s="80"/>
      <c r="AH933" s="119"/>
      <c r="AI933" s="119"/>
    </row>
    <row r="934" spans="27:35" x14ac:dyDescent="0.25">
      <c r="AA934" s="81"/>
      <c r="AB934" s="81"/>
      <c r="AC934" s="80"/>
      <c r="AD934" s="80"/>
      <c r="AE934" s="81"/>
      <c r="AF934" s="82"/>
      <c r="AG934" s="80"/>
      <c r="AH934" s="119"/>
      <c r="AI934" s="119"/>
    </row>
    <row r="935" spans="27:35" x14ac:dyDescent="0.25">
      <c r="AA935" s="81"/>
      <c r="AB935" s="81"/>
      <c r="AC935" s="80"/>
      <c r="AD935" s="80"/>
      <c r="AE935" s="81"/>
      <c r="AF935" s="82"/>
      <c r="AG935" s="80"/>
      <c r="AH935" s="119"/>
      <c r="AI935" s="119"/>
    </row>
    <row r="936" spans="27:35" x14ac:dyDescent="0.25">
      <c r="AA936" s="81"/>
      <c r="AB936" s="81"/>
      <c r="AC936" s="80"/>
      <c r="AD936" s="80"/>
      <c r="AE936" s="81"/>
      <c r="AF936" s="82"/>
      <c r="AG936" s="80"/>
      <c r="AH936" s="119"/>
      <c r="AI936" s="119"/>
    </row>
    <row r="937" spans="27:35" x14ac:dyDescent="0.25">
      <c r="AA937" s="81"/>
      <c r="AB937" s="81"/>
      <c r="AC937" s="80"/>
      <c r="AD937" s="80"/>
      <c r="AE937" s="81"/>
      <c r="AF937" s="82"/>
      <c r="AG937" s="80"/>
      <c r="AH937" s="119"/>
      <c r="AI937" s="119"/>
    </row>
    <row r="938" spans="27:35" x14ac:dyDescent="0.25">
      <c r="AA938" s="81"/>
      <c r="AB938" s="81"/>
      <c r="AC938" s="80"/>
      <c r="AD938" s="80"/>
      <c r="AE938" s="81"/>
      <c r="AF938" s="82"/>
      <c r="AG938" s="80"/>
      <c r="AH938" s="119"/>
      <c r="AI938" s="119"/>
    </row>
    <row r="939" spans="27:35" x14ac:dyDescent="0.25">
      <c r="AA939" s="81"/>
      <c r="AB939" s="81"/>
      <c r="AC939" s="80"/>
      <c r="AD939" s="80"/>
      <c r="AE939" s="81"/>
      <c r="AF939" s="82"/>
      <c r="AG939" s="80"/>
      <c r="AH939" s="119"/>
      <c r="AI939" s="119"/>
    </row>
    <row r="940" spans="27:35" x14ac:dyDescent="0.25">
      <c r="AA940" s="81"/>
      <c r="AB940" s="81"/>
      <c r="AC940" s="80"/>
      <c r="AD940" s="80"/>
      <c r="AE940" s="81"/>
      <c r="AF940" s="82"/>
      <c r="AG940" s="80"/>
      <c r="AH940" s="119"/>
      <c r="AI940" s="119"/>
    </row>
    <row r="941" spans="27:35" x14ac:dyDescent="0.25">
      <c r="AA941" s="81"/>
      <c r="AB941" s="81"/>
      <c r="AC941" s="80"/>
      <c r="AD941" s="80"/>
      <c r="AE941" s="81"/>
      <c r="AF941" s="82"/>
      <c r="AG941" s="80"/>
      <c r="AH941" s="119"/>
      <c r="AI941" s="119"/>
    </row>
    <row r="942" spans="27:35" x14ac:dyDescent="0.25">
      <c r="AA942" s="81"/>
      <c r="AB942" s="81"/>
      <c r="AC942" s="80"/>
      <c r="AD942" s="80"/>
      <c r="AE942" s="81"/>
      <c r="AF942" s="82"/>
      <c r="AG942" s="80"/>
      <c r="AH942" s="119"/>
      <c r="AI942" s="119"/>
    </row>
    <row r="943" spans="27:35" x14ac:dyDescent="0.25">
      <c r="AA943" s="81"/>
      <c r="AB943" s="81"/>
      <c r="AC943" s="80"/>
      <c r="AD943" s="80"/>
      <c r="AE943" s="81"/>
      <c r="AF943" s="82"/>
      <c r="AG943" s="80"/>
      <c r="AH943" s="119"/>
      <c r="AI943" s="119"/>
    </row>
    <row r="944" spans="27:35" x14ac:dyDescent="0.25">
      <c r="AA944" s="81"/>
      <c r="AB944" s="81"/>
      <c r="AC944" s="80"/>
      <c r="AD944" s="80"/>
      <c r="AE944" s="81"/>
      <c r="AF944" s="82"/>
      <c r="AG944" s="80"/>
      <c r="AH944" s="119"/>
      <c r="AI944" s="119"/>
    </row>
    <row r="945" spans="27:35" x14ac:dyDescent="0.25">
      <c r="AA945" s="81"/>
      <c r="AB945" s="81"/>
      <c r="AC945" s="80"/>
      <c r="AD945" s="80"/>
      <c r="AE945" s="81"/>
      <c r="AF945" s="82"/>
      <c r="AG945" s="80"/>
      <c r="AH945" s="119"/>
      <c r="AI945" s="119"/>
    </row>
    <row r="946" spans="27:35" x14ac:dyDescent="0.25">
      <c r="AA946" s="81"/>
      <c r="AB946" s="81"/>
      <c r="AC946" s="80"/>
      <c r="AD946" s="80"/>
      <c r="AE946" s="81"/>
      <c r="AF946" s="82"/>
      <c r="AG946" s="80"/>
      <c r="AH946" s="119"/>
      <c r="AI946" s="119"/>
    </row>
    <row r="947" spans="27:35" x14ac:dyDescent="0.25">
      <c r="AA947" s="81"/>
      <c r="AB947" s="81"/>
      <c r="AC947" s="80"/>
      <c r="AD947" s="80"/>
      <c r="AE947" s="81"/>
      <c r="AF947" s="82"/>
      <c r="AG947" s="80"/>
      <c r="AH947" s="119"/>
      <c r="AI947" s="119"/>
    </row>
    <row r="948" spans="27:35" x14ac:dyDescent="0.25">
      <c r="AA948" s="81"/>
      <c r="AB948" s="81"/>
      <c r="AC948" s="80"/>
      <c r="AD948" s="80"/>
      <c r="AE948" s="81"/>
      <c r="AF948" s="82"/>
      <c r="AG948" s="80"/>
      <c r="AH948" s="119"/>
      <c r="AI948" s="119"/>
    </row>
    <row r="949" spans="27:35" x14ac:dyDescent="0.25">
      <c r="AA949" s="81"/>
      <c r="AB949" s="81"/>
      <c r="AC949" s="80"/>
      <c r="AD949" s="80"/>
      <c r="AE949" s="81"/>
      <c r="AF949" s="82"/>
      <c r="AG949" s="80"/>
      <c r="AH949" s="119"/>
      <c r="AI949" s="119"/>
    </row>
    <row r="950" spans="27:35" x14ac:dyDescent="0.25">
      <c r="AA950" s="81"/>
      <c r="AB950" s="81"/>
      <c r="AC950" s="80"/>
      <c r="AD950" s="80"/>
      <c r="AE950" s="81"/>
      <c r="AF950" s="82"/>
      <c r="AG950" s="80"/>
      <c r="AH950" s="119"/>
      <c r="AI950" s="119"/>
    </row>
    <row r="951" spans="27:35" x14ac:dyDescent="0.25">
      <c r="AA951" s="81"/>
      <c r="AB951" s="81"/>
      <c r="AC951" s="80"/>
      <c r="AD951" s="80"/>
      <c r="AE951" s="81"/>
      <c r="AF951" s="82"/>
      <c r="AG951" s="80"/>
      <c r="AH951" s="119"/>
      <c r="AI951" s="119"/>
    </row>
    <row r="952" spans="27:35" x14ac:dyDescent="0.25">
      <c r="AA952" s="81"/>
      <c r="AB952" s="81"/>
      <c r="AC952" s="80"/>
      <c r="AD952" s="80"/>
      <c r="AE952" s="81"/>
      <c r="AF952" s="82"/>
      <c r="AG952" s="80"/>
      <c r="AH952" s="119"/>
      <c r="AI952" s="119"/>
    </row>
    <row r="953" spans="27:35" x14ac:dyDescent="0.25">
      <c r="AA953" s="81"/>
      <c r="AB953" s="81"/>
      <c r="AC953" s="80"/>
      <c r="AD953" s="80"/>
      <c r="AE953" s="81"/>
      <c r="AF953" s="82"/>
      <c r="AG953" s="80"/>
      <c r="AH953" s="119"/>
      <c r="AI953" s="119"/>
    </row>
    <row r="954" spans="27:35" x14ac:dyDescent="0.25">
      <c r="AA954" s="81"/>
      <c r="AB954" s="81"/>
      <c r="AC954" s="80"/>
      <c r="AD954" s="80"/>
      <c r="AE954" s="81"/>
      <c r="AF954" s="82"/>
      <c r="AG954" s="80"/>
      <c r="AH954" s="119"/>
      <c r="AI954" s="119"/>
    </row>
    <row r="955" spans="27:35" x14ac:dyDescent="0.25">
      <c r="AA955" s="81"/>
      <c r="AB955" s="81"/>
      <c r="AC955" s="80"/>
      <c r="AD955" s="80"/>
      <c r="AE955" s="81"/>
      <c r="AF955" s="82"/>
      <c r="AG955" s="80"/>
      <c r="AH955" s="119"/>
      <c r="AI955" s="119"/>
    </row>
    <row r="956" spans="27:35" x14ac:dyDescent="0.25">
      <c r="AA956" s="81"/>
      <c r="AB956" s="81"/>
      <c r="AC956" s="80"/>
      <c r="AD956" s="80"/>
      <c r="AE956" s="81"/>
      <c r="AF956" s="82"/>
      <c r="AG956" s="80"/>
      <c r="AH956" s="119"/>
      <c r="AI956" s="119"/>
    </row>
    <row r="957" spans="27:35" x14ac:dyDescent="0.25">
      <c r="AA957" s="81"/>
      <c r="AB957" s="81"/>
      <c r="AC957" s="80"/>
      <c r="AD957" s="80"/>
      <c r="AE957" s="81"/>
      <c r="AF957" s="82"/>
      <c r="AG957" s="80"/>
      <c r="AH957" s="119"/>
      <c r="AI957" s="119"/>
    </row>
    <row r="958" spans="27:35" x14ac:dyDescent="0.25">
      <c r="AA958" s="81"/>
      <c r="AB958" s="81"/>
      <c r="AC958" s="80"/>
      <c r="AD958" s="80"/>
      <c r="AE958" s="81"/>
      <c r="AF958" s="82"/>
      <c r="AG958" s="80"/>
      <c r="AH958" s="119"/>
      <c r="AI958" s="119"/>
    </row>
    <row r="959" spans="27:35" x14ac:dyDescent="0.25">
      <c r="AA959" s="81"/>
      <c r="AB959" s="81"/>
      <c r="AC959" s="80"/>
      <c r="AD959" s="80"/>
      <c r="AE959" s="81"/>
      <c r="AF959" s="82"/>
      <c r="AG959" s="80"/>
      <c r="AH959" s="119"/>
      <c r="AI959" s="119"/>
    </row>
    <row r="960" spans="27:35" x14ac:dyDescent="0.25">
      <c r="AA960" s="81"/>
      <c r="AB960" s="81"/>
      <c r="AC960" s="80"/>
      <c r="AD960" s="80"/>
      <c r="AE960" s="81"/>
      <c r="AF960" s="82"/>
      <c r="AG960" s="80"/>
      <c r="AH960" s="119"/>
      <c r="AI960" s="119"/>
    </row>
    <row r="961" spans="27:35" x14ac:dyDescent="0.25">
      <c r="AA961" s="81"/>
      <c r="AB961" s="81"/>
      <c r="AC961" s="80"/>
      <c r="AD961" s="80"/>
      <c r="AE961" s="81"/>
      <c r="AF961" s="82"/>
      <c r="AG961" s="80"/>
      <c r="AH961" s="119"/>
      <c r="AI961" s="119"/>
    </row>
    <row r="962" spans="27:35" x14ac:dyDescent="0.25">
      <c r="AA962" s="81"/>
      <c r="AB962" s="81"/>
      <c r="AC962" s="80"/>
      <c r="AD962" s="80"/>
      <c r="AE962" s="81"/>
      <c r="AF962" s="82"/>
      <c r="AG962" s="80"/>
      <c r="AH962" s="119"/>
      <c r="AI962" s="119"/>
    </row>
    <row r="963" spans="27:35" x14ac:dyDescent="0.25">
      <c r="AA963" s="81"/>
      <c r="AB963" s="81"/>
      <c r="AC963" s="80"/>
      <c r="AD963" s="80"/>
      <c r="AE963" s="81"/>
      <c r="AF963" s="82"/>
      <c r="AG963" s="80"/>
      <c r="AH963" s="119"/>
      <c r="AI963" s="119"/>
    </row>
    <row r="964" spans="27:35" x14ac:dyDescent="0.25">
      <c r="AA964" s="81"/>
      <c r="AB964" s="81"/>
      <c r="AC964" s="80"/>
      <c r="AD964" s="80"/>
      <c r="AE964" s="81"/>
      <c r="AF964" s="82"/>
      <c r="AG964" s="80"/>
      <c r="AH964" s="119"/>
      <c r="AI964" s="119"/>
    </row>
    <row r="965" spans="27:35" x14ac:dyDescent="0.25">
      <c r="AA965" s="81"/>
      <c r="AB965" s="81"/>
      <c r="AC965" s="80"/>
      <c r="AD965" s="80"/>
      <c r="AE965" s="81"/>
      <c r="AF965" s="82"/>
      <c r="AG965" s="80"/>
      <c r="AH965" s="119"/>
      <c r="AI965" s="119"/>
    </row>
    <row r="966" spans="27:35" x14ac:dyDescent="0.25">
      <c r="AA966" s="81"/>
      <c r="AB966" s="81"/>
      <c r="AC966" s="80"/>
      <c r="AD966" s="80"/>
      <c r="AE966" s="81"/>
      <c r="AF966" s="82"/>
      <c r="AG966" s="80"/>
      <c r="AH966" s="119"/>
      <c r="AI966" s="119"/>
    </row>
    <row r="967" spans="27:35" x14ac:dyDescent="0.25">
      <c r="AA967" s="81"/>
      <c r="AB967" s="81"/>
      <c r="AC967" s="80"/>
      <c r="AD967" s="80"/>
      <c r="AE967" s="81"/>
      <c r="AF967" s="82"/>
      <c r="AG967" s="80"/>
      <c r="AH967" s="119"/>
      <c r="AI967" s="119"/>
    </row>
    <row r="968" spans="27:35" x14ac:dyDescent="0.25">
      <c r="AA968" s="81"/>
      <c r="AB968" s="81"/>
      <c r="AC968" s="80"/>
      <c r="AD968" s="80"/>
      <c r="AE968" s="81"/>
      <c r="AF968" s="82"/>
      <c r="AG968" s="80"/>
      <c r="AH968" s="119"/>
      <c r="AI968" s="119"/>
    </row>
    <row r="969" spans="27:35" x14ac:dyDescent="0.25">
      <c r="AA969" s="81"/>
      <c r="AB969" s="81"/>
      <c r="AC969" s="80"/>
      <c r="AD969" s="80"/>
      <c r="AE969" s="81"/>
      <c r="AF969" s="82"/>
      <c r="AG969" s="80"/>
      <c r="AH969" s="119"/>
      <c r="AI969" s="119"/>
    </row>
    <row r="970" spans="27:35" x14ac:dyDescent="0.25">
      <c r="AA970" s="81"/>
      <c r="AB970" s="81"/>
      <c r="AC970" s="80"/>
      <c r="AD970" s="80"/>
      <c r="AE970" s="81"/>
      <c r="AF970" s="82"/>
      <c r="AG970" s="80"/>
      <c r="AH970" s="119"/>
      <c r="AI970" s="119"/>
    </row>
    <row r="971" spans="27:35" x14ac:dyDescent="0.25">
      <c r="AA971" s="81"/>
      <c r="AB971" s="81"/>
      <c r="AC971" s="80"/>
      <c r="AD971" s="80"/>
      <c r="AE971" s="81"/>
      <c r="AF971" s="82"/>
      <c r="AG971" s="80"/>
      <c r="AH971" s="119"/>
      <c r="AI971" s="119"/>
    </row>
    <row r="972" spans="27:35" x14ac:dyDescent="0.25">
      <c r="AA972" s="81"/>
      <c r="AB972" s="81"/>
      <c r="AC972" s="80"/>
      <c r="AD972" s="80"/>
      <c r="AE972" s="81"/>
      <c r="AF972" s="82"/>
      <c r="AG972" s="80"/>
      <c r="AH972" s="119"/>
      <c r="AI972" s="119"/>
    </row>
    <row r="973" spans="27:35" x14ac:dyDescent="0.25">
      <c r="AA973" s="81"/>
      <c r="AB973" s="81"/>
      <c r="AC973" s="80"/>
      <c r="AD973" s="80"/>
      <c r="AE973" s="81"/>
      <c r="AF973" s="82"/>
      <c r="AG973" s="80"/>
      <c r="AH973" s="119"/>
      <c r="AI973" s="119"/>
    </row>
    <row r="974" spans="27:35" x14ac:dyDescent="0.25">
      <c r="AA974" s="81"/>
      <c r="AB974" s="81"/>
      <c r="AC974" s="80"/>
      <c r="AD974" s="80"/>
      <c r="AE974" s="81"/>
      <c r="AF974" s="82"/>
      <c r="AG974" s="80"/>
      <c r="AH974" s="119"/>
      <c r="AI974" s="119"/>
    </row>
    <row r="975" spans="27:35" x14ac:dyDescent="0.25">
      <c r="AA975" s="81"/>
      <c r="AB975" s="81"/>
      <c r="AC975" s="80"/>
      <c r="AD975" s="80"/>
      <c r="AE975" s="81"/>
      <c r="AF975" s="82"/>
      <c r="AG975" s="80"/>
      <c r="AH975" s="119"/>
      <c r="AI975" s="119"/>
    </row>
    <row r="976" spans="27:35" x14ac:dyDescent="0.25">
      <c r="AA976" s="81"/>
      <c r="AB976" s="81"/>
      <c r="AC976" s="80"/>
      <c r="AD976" s="80"/>
      <c r="AE976" s="81"/>
      <c r="AF976" s="82"/>
      <c r="AG976" s="80"/>
      <c r="AH976" s="119"/>
      <c r="AI976" s="119"/>
    </row>
    <row r="977" spans="27:35" x14ac:dyDescent="0.25">
      <c r="AA977" s="81"/>
      <c r="AB977" s="81"/>
      <c r="AC977" s="80"/>
      <c r="AD977" s="80"/>
      <c r="AE977" s="81"/>
      <c r="AF977" s="82"/>
      <c r="AG977" s="80"/>
      <c r="AH977" s="119"/>
      <c r="AI977" s="119"/>
    </row>
    <row r="978" spans="27:35" x14ac:dyDescent="0.25">
      <c r="AA978" s="81"/>
      <c r="AB978" s="81"/>
      <c r="AC978" s="80"/>
      <c r="AD978" s="80"/>
      <c r="AE978" s="81"/>
      <c r="AF978" s="82"/>
      <c r="AG978" s="80"/>
      <c r="AH978" s="119"/>
      <c r="AI978" s="119"/>
    </row>
    <row r="979" spans="27:35" x14ac:dyDescent="0.25">
      <c r="AA979" s="81"/>
      <c r="AB979" s="81"/>
      <c r="AC979" s="80"/>
      <c r="AD979" s="80"/>
      <c r="AE979" s="81"/>
      <c r="AF979" s="82"/>
      <c r="AG979" s="80"/>
      <c r="AH979" s="119"/>
      <c r="AI979" s="119"/>
    </row>
    <row r="980" spans="27:35" x14ac:dyDescent="0.25">
      <c r="AA980" s="81"/>
      <c r="AB980" s="81"/>
      <c r="AC980" s="80"/>
      <c r="AD980" s="80"/>
      <c r="AE980" s="81"/>
      <c r="AF980" s="82"/>
      <c r="AG980" s="80"/>
      <c r="AH980" s="119"/>
      <c r="AI980" s="119"/>
    </row>
    <row r="981" spans="27:35" x14ac:dyDescent="0.25">
      <c r="AA981" s="81"/>
      <c r="AB981" s="81"/>
      <c r="AC981" s="80"/>
      <c r="AD981" s="80"/>
      <c r="AE981" s="81"/>
      <c r="AF981" s="82"/>
      <c r="AG981" s="80"/>
      <c r="AH981" s="119"/>
      <c r="AI981" s="119"/>
    </row>
    <row r="982" spans="27:35" x14ac:dyDescent="0.25">
      <c r="AA982" s="81"/>
      <c r="AB982" s="81"/>
      <c r="AC982" s="80"/>
      <c r="AD982" s="80"/>
      <c r="AE982" s="81"/>
      <c r="AF982" s="82"/>
      <c r="AG982" s="80"/>
      <c r="AH982" s="119"/>
      <c r="AI982" s="119"/>
    </row>
    <row r="983" spans="27:35" x14ac:dyDescent="0.25">
      <c r="AA983" s="81"/>
      <c r="AB983" s="81"/>
      <c r="AC983" s="80"/>
      <c r="AD983" s="80"/>
      <c r="AE983" s="81"/>
      <c r="AF983" s="82"/>
      <c r="AG983" s="80"/>
      <c r="AH983" s="119"/>
      <c r="AI983" s="119"/>
    </row>
    <row r="984" spans="27:35" x14ac:dyDescent="0.25">
      <c r="AA984" s="81"/>
      <c r="AB984" s="81"/>
      <c r="AC984" s="80"/>
      <c r="AD984" s="80"/>
      <c r="AE984" s="81"/>
      <c r="AF984" s="82"/>
      <c r="AG984" s="80"/>
      <c r="AH984" s="119"/>
      <c r="AI984" s="119"/>
    </row>
    <row r="985" spans="27:35" x14ac:dyDescent="0.25">
      <c r="AA985" s="81"/>
      <c r="AB985" s="81"/>
      <c r="AC985" s="80"/>
      <c r="AD985" s="80"/>
      <c r="AE985" s="81"/>
      <c r="AF985" s="82"/>
      <c r="AG985" s="80"/>
      <c r="AH985" s="119"/>
      <c r="AI985" s="119"/>
    </row>
    <row r="986" spans="27:35" x14ac:dyDescent="0.25">
      <c r="AA986" s="81"/>
      <c r="AB986" s="81"/>
      <c r="AC986" s="80"/>
      <c r="AD986" s="80"/>
      <c r="AE986" s="81"/>
      <c r="AF986" s="82"/>
      <c r="AG986" s="80"/>
      <c r="AH986" s="119"/>
      <c r="AI986" s="119"/>
    </row>
    <row r="987" spans="27:35" x14ac:dyDescent="0.25">
      <c r="AA987" s="81"/>
      <c r="AB987" s="81"/>
      <c r="AC987" s="80"/>
      <c r="AD987" s="80"/>
      <c r="AE987" s="81"/>
      <c r="AF987" s="82"/>
      <c r="AG987" s="80"/>
      <c r="AH987" s="119"/>
      <c r="AI987" s="119"/>
    </row>
    <row r="988" spans="27:35" x14ac:dyDescent="0.25">
      <c r="AA988" s="81"/>
      <c r="AB988" s="81"/>
      <c r="AC988" s="80"/>
      <c r="AD988" s="80"/>
      <c r="AE988" s="81"/>
      <c r="AF988" s="82"/>
      <c r="AG988" s="80"/>
      <c r="AH988" s="119"/>
      <c r="AI988" s="119"/>
    </row>
    <row r="989" spans="27:35" x14ac:dyDescent="0.25">
      <c r="AA989" s="81"/>
      <c r="AB989" s="81"/>
      <c r="AC989" s="80"/>
      <c r="AD989" s="80"/>
      <c r="AE989" s="81"/>
      <c r="AF989" s="82"/>
      <c r="AG989" s="80"/>
      <c r="AH989" s="119"/>
      <c r="AI989" s="119"/>
    </row>
    <row r="990" spans="27:35" x14ac:dyDescent="0.25">
      <c r="AA990" s="81"/>
      <c r="AB990" s="81"/>
      <c r="AC990" s="80"/>
      <c r="AD990" s="80"/>
      <c r="AE990" s="81"/>
      <c r="AF990" s="82"/>
      <c r="AG990" s="80"/>
      <c r="AH990" s="119"/>
      <c r="AI990" s="119"/>
    </row>
    <row r="991" spans="27:35" x14ac:dyDescent="0.25">
      <c r="AA991" s="81"/>
      <c r="AB991" s="81"/>
      <c r="AC991" s="80"/>
      <c r="AD991" s="80"/>
      <c r="AE991" s="81"/>
      <c r="AF991" s="82"/>
      <c r="AG991" s="80"/>
      <c r="AH991" s="119"/>
      <c r="AI991" s="119"/>
    </row>
    <row r="992" spans="27:35" x14ac:dyDescent="0.25">
      <c r="AA992" s="81"/>
      <c r="AB992" s="81"/>
      <c r="AC992" s="80"/>
      <c r="AD992" s="80"/>
      <c r="AE992" s="81"/>
      <c r="AF992" s="82"/>
      <c r="AG992" s="80"/>
      <c r="AH992" s="119"/>
      <c r="AI992" s="119"/>
    </row>
    <row r="993" spans="27:35" x14ac:dyDescent="0.25">
      <c r="AA993" s="81"/>
      <c r="AB993" s="81"/>
      <c r="AC993" s="80"/>
      <c r="AD993" s="80"/>
      <c r="AE993" s="81"/>
      <c r="AF993" s="82"/>
      <c r="AG993" s="80"/>
      <c r="AH993" s="119"/>
      <c r="AI993" s="119"/>
    </row>
    <row r="994" spans="27:35" x14ac:dyDescent="0.25">
      <c r="AA994" s="81"/>
      <c r="AB994" s="81"/>
      <c r="AC994" s="80"/>
      <c r="AD994" s="80"/>
      <c r="AE994" s="81"/>
      <c r="AF994" s="82"/>
      <c r="AG994" s="80"/>
      <c r="AH994" s="119"/>
      <c r="AI994" s="119"/>
    </row>
    <row r="995" spans="27:35" x14ac:dyDescent="0.25">
      <c r="AA995" s="81"/>
      <c r="AB995" s="81"/>
      <c r="AC995" s="80"/>
      <c r="AD995" s="80"/>
      <c r="AE995" s="81"/>
      <c r="AF995" s="82"/>
      <c r="AG995" s="80"/>
      <c r="AH995" s="119"/>
      <c r="AI995" s="119"/>
    </row>
    <row r="996" spans="27:35" x14ac:dyDescent="0.25">
      <c r="AA996" s="81"/>
      <c r="AB996" s="81"/>
      <c r="AC996" s="80"/>
      <c r="AD996" s="80"/>
      <c r="AE996" s="81"/>
      <c r="AF996" s="82"/>
      <c r="AG996" s="80"/>
      <c r="AH996" s="119"/>
      <c r="AI996" s="119"/>
    </row>
    <row r="997" spans="27:35" x14ac:dyDescent="0.25">
      <c r="AA997" s="81"/>
      <c r="AB997" s="81"/>
      <c r="AC997" s="80"/>
      <c r="AD997" s="80"/>
      <c r="AE997" s="81"/>
      <c r="AF997" s="82"/>
      <c r="AG997" s="80"/>
      <c r="AH997" s="119"/>
      <c r="AI997" s="119"/>
    </row>
    <row r="998" spans="27:35" x14ac:dyDescent="0.25">
      <c r="AA998" s="81"/>
      <c r="AB998" s="81"/>
      <c r="AC998" s="80"/>
      <c r="AD998" s="80"/>
      <c r="AE998" s="81"/>
      <c r="AF998" s="82"/>
      <c r="AG998" s="80"/>
      <c r="AH998" s="119"/>
      <c r="AI998" s="119"/>
    </row>
    <row r="999" spans="27:35" x14ac:dyDescent="0.25">
      <c r="AA999" s="81"/>
      <c r="AB999" s="81"/>
      <c r="AC999" s="80"/>
      <c r="AD999" s="80"/>
      <c r="AE999" s="81"/>
      <c r="AF999" s="82"/>
      <c r="AG999" s="80"/>
      <c r="AH999" s="119"/>
      <c r="AI999" s="119"/>
    </row>
    <row r="1000" spans="27:35" x14ac:dyDescent="0.25">
      <c r="AA1000" s="81"/>
      <c r="AB1000" s="81"/>
      <c r="AC1000" s="80"/>
      <c r="AD1000" s="80"/>
      <c r="AE1000" s="81"/>
      <c r="AF1000" s="82"/>
      <c r="AG1000" s="80"/>
      <c r="AH1000" s="119"/>
      <c r="AI1000" s="119"/>
    </row>
    <row r="1001" spans="27:35" x14ac:dyDescent="0.25">
      <c r="AA1001" s="81"/>
      <c r="AB1001" s="81"/>
      <c r="AC1001" s="80"/>
      <c r="AD1001" s="80"/>
      <c r="AE1001" s="81"/>
      <c r="AF1001" s="82"/>
      <c r="AG1001" s="80"/>
      <c r="AH1001" s="119"/>
      <c r="AI1001" s="119"/>
    </row>
    <row r="1002" spans="27:35" x14ac:dyDescent="0.25">
      <c r="AA1002" s="81"/>
      <c r="AB1002" s="81"/>
      <c r="AC1002" s="80"/>
      <c r="AD1002" s="80"/>
      <c r="AE1002" s="81"/>
      <c r="AF1002" s="82"/>
      <c r="AG1002" s="80"/>
      <c r="AH1002" s="119"/>
      <c r="AI1002" s="119"/>
    </row>
    <row r="1003" spans="27:35" x14ac:dyDescent="0.25">
      <c r="AA1003" s="81"/>
      <c r="AB1003" s="81"/>
      <c r="AC1003" s="80"/>
      <c r="AD1003" s="80"/>
      <c r="AE1003" s="81"/>
      <c r="AF1003" s="82"/>
      <c r="AG1003" s="80"/>
      <c r="AH1003" s="119"/>
      <c r="AI1003" s="119"/>
    </row>
    <row r="1004" spans="27:35" x14ac:dyDescent="0.25">
      <c r="AA1004" s="81"/>
      <c r="AB1004" s="81"/>
      <c r="AC1004" s="80"/>
      <c r="AD1004" s="80"/>
      <c r="AE1004" s="81"/>
      <c r="AF1004" s="82"/>
      <c r="AG1004" s="80"/>
      <c r="AH1004" s="119"/>
      <c r="AI1004" s="119"/>
    </row>
    <row r="1005" spans="27:35" x14ac:dyDescent="0.25">
      <c r="AA1005" s="81"/>
      <c r="AB1005" s="81"/>
      <c r="AC1005" s="80"/>
      <c r="AD1005" s="80"/>
      <c r="AE1005" s="81"/>
      <c r="AF1005" s="82"/>
      <c r="AG1005" s="80"/>
      <c r="AH1005" s="119"/>
      <c r="AI1005" s="119"/>
    </row>
    <row r="1006" spans="27:35" x14ac:dyDescent="0.25">
      <c r="AA1006" s="81"/>
      <c r="AB1006" s="81"/>
      <c r="AC1006" s="80"/>
      <c r="AD1006" s="80"/>
      <c r="AE1006" s="81"/>
      <c r="AF1006" s="82"/>
      <c r="AG1006" s="80"/>
      <c r="AH1006" s="119"/>
      <c r="AI1006" s="119"/>
    </row>
    <row r="1007" spans="27:35" x14ac:dyDescent="0.25">
      <c r="AA1007" s="81"/>
      <c r="AB1007" s="81"/>
      <c r="AC1007" s="80"/>
      <c r="AD1007" s="80"/>
      <c r="AE1007" s="81"/>
      <c r="AF1007" s="82"/>
      <c r="AG1007" s="80"/>
      <c r="AH1007" s="119"/>
      <c r="AI1007" s="119"/>
    </row>
    <row r="1008" spans="27:35" x14ac:dyDescent="0.25">
      <c r="AA1008" s="81"/>
      <c r="AB1008" s="81"/>
      <c r="AC1008" s="80"/>
      <c r="AD1008" s="80"/>
      <c r="AE1008" s="81"/>
      <c r="AF1008" s="82"/>
      <c r="AG1008" s="80"/>
      <c r="AH1008" s="119"/>
      <c r="AI1008" s="119"/>
    </row>
    <row r="1009" spans="27:35" x14ac:dyDescent="0.25">
      <c r="AA1009" s="81"/>
      <c r="AB1009" s="81"/>
      <c r="AC1009" s="80"/>
      <c r="AD1009" s="80"/>
      <c r="AE1009" s="81"/>
      <c r="AF1009" s="82"/>
      <c r="AG1009" s="80"/>
      <c r="AH1009" s="119"/>
      <c r="AI1009" s="119"/>
    </row>
    <row r="1010" spans="27:35" x14ac:dyDescent="0.25">
      <c r="AA1010" s="81"/>
      <c r="AB1010" s="81"/>
      <c r="AC1010" s="80"/>
      <c r="AD1010" s="80"/>
      <c r="AE1010" s="81"/>
      <c r="AF1010" s="82"/>
      <c r="AG1010" s="80"/>
      <c r="AH1010" s="119"/>
      <c r="AI1010" s="119"/>
    </row>
    <row r="1011" spans="27:35" x14ac:dyDescent="0.25">
      <c r="AA1011" s="81"/>
      <c r="AB1011" s="81"/>
      <c r="AC1011" s="80"/>
      <c r="AD1011" s="80"/>
      <c r="AE1011" s="81"/>
      <c r="AF1011" s="82"/>
      <c r="AG1011" s="80"/>
      <c r="AH1011" s="119"/>
      <c r="AI1011" s="119"/>
    </row>
    <row r="1012" spans="27:35" x14ac:dyDescent="0.25">
      <c r="AA1012" s="81"/>
      <c r="AB1012" s="81"/>
      <c r="AC1012" s="80"/>
      <c r="AD1012" s="80"/>
      <c r="AE1012" s="81"/>
      <c r="AF1012" s="82"/>
      <c r="AG1012" s="80"/>
      <c r="AH1012" s="119"/>
      <c r="AI1012" s="119"/>
    </row>
    <row r="1013" spans="27:35" x14ac:dyDescent="0.25">
      <c r="AA1013" s="81"/>
      <c r="AB1013" s="81"/>
      <c r="AC1013" s="80"/>
      <c r="AD1013" s="80"/>
      <c r="AE1013" s="81"/>
      <c r="AF1013" s="82"/>
      <c r="AG1013" s="80"/>
      <c r="AH1013" s="119"/>
      <c r="AI1013" s="119"/>
    </row>
    <row r="1014" spans="27:35" x14ac:dyDescent="0.25">
      <c r="AA1014" s="81"/>
      <c r="AB1014" s="81"/>
      <c r="AC1014" s="80"/>
      <c r="AD1014" s="80"/>
      <c r="AE1014" s="81"/>
      <c r="AF1014" s="82"/>
      <c r="AG1014" s="80"/>
      <c r="AH1014" s="119"/>
      <c r="AI1014" s="119"/>
    </row>
    <row r="1015" spans="27:35" x14ac:dyDescent="0.25">
      <c r="AA1015" s="81"/>
      <c r="AB1015" s="81"/>
      <c r="AC1015" s="80"/>
      <c r="AD1015" s="80"/>
      <c r="AE1015" s="81"/>
      <c r="AF1015" s="82"/>
      <c r="AG1015" s="80"/>
      <c r="AH1015" s="119"/>
      <c r="AI1015" s="119"/>
    </row>
    <row r="1016" spans="27:35" x14ac:dyDescent="0.25">
      <c r="AA1016" s="81"/>
      <c r="AB1016" s="81"/>
      <c r="AC1016" s="80"/>
      <c r="AD1016" s="80"/>
      <c r="AE1016" s="81"/>
      <c r="AF1016" s="82"/>
      <c r="AG1016" s="80"/>
      <c r="AH1016" s="119"/>
      <c r="AI1016" s="119"/>
    </row>
    <row r="1017" spans="27:35" x14ac:dyDescent="0.25">
      <c r="AA1017" s="81"/>
      <c r="AB1017" s="81"/>
      <c r="AC1017" s="80"/>
      <c r="AD1017" s="80"/>
      <c r="AE1017" s="81"/>
      <c r="AF1017" s="82"/>
      <c r="AG1017" s="80"/>
      <c r="AH1017" s="119"/>
      <c r="AI1017" s="119"/>
    </row>
    <row r="1018" spans="27:35" x14ac:dyDescent="0.25">
      <c r="AA1018" s="81"/>
      <c r="AB1018" s="81"/>
      <c r="AC1018" s="80"/>
      <c r="AD1018" s="80"/>
      <c r="AE1018" s="81"/>
      <c r="AF1018" s="82"/>
      <c r="AG1018" s="80"/>
      <c r="AH1018" s="119"/>
      <c r="AI1018" s="119"/>
    </row>
    <row r="1019" spans="27:35" x14ac:dyDescent="0.25">
      <c r="AA1019" s="81"/>
      <c r="AB1019" s="81"/>
      <c r="AC1019" s="80"/>
      <c r="AD1019" s="80"/>
      <c r="AE1019" s="81"/>
      <c r="AF1019" s="82"/>
      <c r="AG1019" s="80"/>
      <c r="AH1019" s="119"/>
      <c r="AI1019" s="119"/>
    </row>
    <row r="1020" spans="27:35" x14ac:dyDescent="0.25">
      <c r="AA1020" s="81"/>
      <c r="AB1020" s="81"/>
      <c r="AC1020" s="80"/>
      <c r="AD1020" s="80"/>
      <c r="AE1020" s="81"/>
      <c r="AF1020" s="82"/>
      <c r="AG1020" s="80"/>
      <c r="AH1020" s="119"/>
      <c r="AI1020" s="119"/>
    </row>
    <row r="1021" spans="27:35" x14ac:dyDescent="0.25">
      <c r="AA1021" s="81"/>
      <c r="AB1021" s="81"/>
      <c r="AC1021" s="80"/>
      <c r="AD1021" s="80"/>
      <c r="AE1021" s="81"/>
      <c r="AF1021" s="82"/>
      <c r="AG1021" s="80"/>
      <c r="AH1021" s="119"/>
      <c r="AI1021" s="119"/>
    </row>
    <row r="1022" spans="27:35" x14ac:dyDescent="0.25">
      <c r="AA1022" s="81"/>
      <c r="AB1022" s="81"/>
      <c r="AC1022" s="80"/>
      <c r="AD1022" s="80"/>
      <c r="AE1022" s="81"/>
      <c r="AF1022" s="82"/>
      <c r="AG1022" s="80"/>
      <c r="AH1022" s="119"/>
      <c r="AI1022" s="119"/>
    </row>
    <row r="1023" spans="27:35" x14ac:dyDescent="0.25">
      <c r="AA1023" s="81"/>
      <c r="AB1023" s="81"/>
      <c r="AC1023" s="80"/>
      <c r="AD1023" s="80"/>
      <c r="AE1023" s="81"/>
      <c r="AF1023" s="82"/>
      <c r="AG1023" s="80"/>
      <c r="AH1023" s="119"/>
      <c r="AI1023" s="119"/>
    </row>
    <row r="1024" spans="27:35" x14ac:dyDescent="0.25">
      <c r="AA1024" s="81"/>
      <c r="AB1024" s="81"/>
      <c r="AC1024" s="80"/>
      <c r="AD1024" s="80"/>
      <c r="AE1024" s="81"/>
      <c r="AF1024" s="82"/>
      <c r="AG1024" s="80"/>
      <c r="AH1024" s="119"/>
      <c r="AI1024" s="119"/>
    </row>
    <row r="1025" spans="27:35" x14ac:dyDescent="0.25">
      <c r="AA1025" s="81"/>
      <c r="AB1025" s="81"/>
      <c r="AC1025" s="80"/>
      <c r="AD1025" s="80"/>
      <c r="AE1025" s="81"/>
      <c r="AF1025" s="82"/>
      <c r="AG1025" s="80"/>
      <c r="AH1025" s="119"/>
      <c r="AI1025" s="119"/>
    </row>
    <row r="1026" spans="27:35" x14ac:dyDescent="0.25">
      <c r="AA1026" s="81"/>
      <c r="AB1026" s="81"/>
      <c r="AC1026" s="80"/>
      <c r="AD1026" s="80"/>
      <c r="AE1026" s="81"/>
      <c r="AF1026" s="82"/>
      <c r="AG1026" s="80"/>
      <c r="AH1026" s="119"/>
      <c r="AI1026" s="119"/>
    </row>
    <row r="1027" spans="27:35" x14ac:dyDescent="0.25">
      <c r="AA1027" s="81"/>
      <c r="AB1027" s="81"/>
      <c r="AC1027" s="80"/>
      <c r="AD1027" s="80"/>
      <c r="AE1027" s="81"/>
      <c r="AF1027" s="82"/>
      <c r="AG1027" s="80"/>
      <c r="AH1027" s="119"/>
      <c r="AI1027" s="119"/>
    </row>
    <row r="1028" spans="27:35" x14ac:dyDescent="0.25">
      <c r="AA1028" s="81"/>
      <c r="AB1028" s="81"/>
      <c r="AC1028" s="80"/>
      <c r="AD1028" s="80"/>
      <c r="AE1028" s="81"/>
      <c r="AF1028" s="82"/>
      <c r="AG1028" s="80"/>
      <c r="AH1028" s="119"/>
      <c r="AI1028" s="119"/>
    </row>
    <row r="1029" spans="27:35" x14ac:dyDescent="0.25">
      <c r="AA1029" s="81"/>
      <c r="AB1029" s="81"/>
      <c r="AC1029" s="80"/>
      <c r="AD1029" s="80"/>
      <c r="AE1029" s="81"/>
      <c r="AF1029" s="82"/>
      <c r="AG1029" s="80"/>
      <c r="AH1029" s="119"/>
      <c r="AI1029" s="119"/>
    </row>
    <row r="1030" spans="27:35" x14ac:dyDescent="0.25">
      <c r="AA1030" s="81"/>
      <c r="AB1030" s="81"/>
      <c r="AC1030" s="80"/>
      <c r="AD1030" s="80"/>
      <c r="AE1030" s="81"/>
      <c r="AF1030" s="82"/>
      <c r="AG1030" s="80"/>
      <c r="AH1030" s="119"/>
      <c r="AI1030" s="119"/>
    </row>
    <row r="1031" spans="27:35" x14ac:dyDescent="0.25">
      <c r="AA1031" s="81"/>
      <c r="AB1031" s="81"/>
      <c r="AC1031" s="80"/>
      <c r="AD1031" s="80"/>
      <c r="AE1031" s="81"/>
      <c r="AF1031" s="82"/>
      <c r="AG1031" s="80"/>
      <c r="AH1031" s="119"/>
      <c r="AI1031" s="119"/>
    </row>
    <row r="1032" spans="27:35" x14ac:dyDescent="0.25">
      <c r="AA1032" s="81"/>
      <c r="AB1032" s="81"/>
      <c r="AC1032" s="80"/>
      <c r="AD1032" s="80"/>
      <c r="AE1032" s="81"/>
      <c r="AF1032" s="82"/>
      <c r="AG1032" s="80"/>
      <c r="AH1032" s="119"/>
      <c r="AI1032" s="119"/>
    </row>
    <row r="1033" spans="27:35" x14ac:dyDescent="0.25">
      <c r="AA1033" s="81"/>
      <c r="AB1033" s="81"/>
      <c r="AC1033" s="80"/>
      <c r="AD1033" s="80"/>
      <c r="AE1033" s="81"/>
      <c r="AF1033" s="82"/>
      <c r="AG1033" s="80"/>
      <c r="AH1033" s="119"/>
      <c r="AI1033" s="119"/>
    </row>
    <row r="1034" spans="27:35" x14ac:dyDescent="0.25">
      <c r="AA1034" s="81"/>
      <c r="AB1034" s="81"/>
      <c r="AC1034" s="80"/>
      <c r="AD1034" s="80"/>
      <c r="AE1034" s="81"/>
      <c r="AF1034" s="82"/>
      <c r="AG1034" s="80"/>
      <c r="AH1034" s="119"/>
      <c r="AI1034" s="119"/>
    </row>
    <row r="1035" spans="27:35" x14ac:dyDescent="0.25">
      <c r="AA1035" s="81"/>
      <c r="AB1035" s="81"/>
      <c r="AC1035" s="80"/>
      <c r="AD1035" s="80"/>
      <c r="AE1035" s="81"/>
      <c r="AF1035" s="82"/>
      <c r="AG1035" s="80"/>
      <c r="AH1035" s="119"/>
      <c r="AI1035" s="119"/>
    </row>
    <row r="1036" spans="27:35" x14ac:dyDescent="0.25">
      <c r="AA1036" s="81"/>
      <c r="AB1036" s="81"/>
      <c r="AC1036" s="80"/>
      <c r="AD1036" s="80"/>
      <c r="AE1036" s="81"/>
      <c r="AF1036" s="82"/>
      <c r="AG1036" s="80"/>
      <c r="AH1036" s="119"/>
      <c r="AI1036" s="119"/>
    </row>
    <row r="1037" spans="27:35" x14ac:dyDescent="0.25">
      <c r="AA1037" s="81"/>
      <c r="AB1037" s="81"/>
      <c r="AC1037" s="80"/>
      <c r="AD1037" s="80"/>
      <c r="AE1037" s="81"/>
      <c r="AF1037" s="82"/>
      <c r="AG1037" s="80"/>
      <c r="AH1037" s="119"/>
      <c r="AI1037" s="119"/>
    </row>
    <row r="1038" spans="27:35" x14ac:dyDescent="0.25">
      <c r="AA1038" s="81"/>
      <c r="AB1038" s="81"/>
      <c r="AC1038" s="80"/>
      <c r="AD1038" s="80"/>
      <c r="AE1038" s="81"/>
      <c r="AF1038" s="82"/>
      <c r="AG1038" s="80"/>
      <c r="AH1038" s="119"/>
      <c r="AI1038" s="119"/>
    </row>
    <row r="1039" spans="27:35" x14ac:dyDescent="0.25">
      <c r="AA1039" s="81"/>
      <c r="AB1039" s="81"/>
      <c r="AC1039" s="80"/>
      <c r="AD1039" s="80"/>
      <c r="AE1039" s="81"/>
      <c r="AF1039" s="82"/>
      <c r="AG1039" s="80"/>
      <c r="AH1039" s="119"/>
      <c r="AI1039" s="119"/>
    </row>
    <row r="1040" spans="27:35" x14ac:dyDescent="0.25">
      <c r="AA1040" s="81"/>
      <c r="AB1040" s="81"/>
      <c r="AC1040" s="80"/>
      <c r="AD1040" s="80"/>
      <c r="AE1040" s="81"/>
      <c r="AF1040" s="82"/>
      <c r="AG1040" s="80"/>
      <c r="AH1040" s="119"/>
      <c r="AI1040" s="119"/>
    </row>
    <row r="1041" spans="27:35" x14ac:dyDescent="0.25">
      <c r="AA1041" s="81"/>
      <c r="AB1041" s="81"/>
      <c r="AC1041" s="80"/>
      <c r="AD1041" s="80"/>
      <c r="AE1041" s="81"/>
      <c r="AF1041" s="82"/>
      <c r="AG1041" s="80"/>
      <c r="AH1041" s="119"/>
      <c r="AI1041" s="119"/>
    </row>
    <row r="1042" spans="27:35" x14ac:dyDescent="0.25">
      <c r="AA1042" s="81"/>
      <c r="AB1042" s="81"/>
      <c r="AC1042" s="80"/>
      <c r="AD1042" s="80"/>
      <c r="AE1042" s="81"/>
      <c r="AF1042" s="82"/>
      <c r="AG1042" s="80"/>
      <c r="AH1042" s="119"/>
      <c r="AI1042" s="119"/>
    </row>
    <row r="1043" spans="27:35" x14ac:dyDescent="0.25">
      <c r="AA1043" s="81"/>
      <c r="AB1043" s="81"/>
      <c r="AC1043" s="80"/>
      <c r="AD1043" s="80"/>
      <c r="AE1043" s="81"/>
      <c r="AF1043" s="82"/>
      <c r="AG1043" s="80"/>
      <c r="AH1043" s="119"/>
      <c r="AI1043" s="119"/>
    </row>
    <row r="1044" spans="27:35" x14ac:dyDescent="0.25">
      <c r="AA1044" s="81"/>
      <c r="AB1044" s="81"/>
      <c r="AC1044" s="80"/>
      <c r="AD1044" s="80"/>
      <c r="AE1044" s="81"/>
      <c r="AF1044" s="82"/>
      <c r="AG1044" s="80"/>
      <c r="AH1044" s="119"/>
      <c r="AI1044" s="119"/>
    </row>
    <row r="1045" spans="27:35" x14ac:dyDescent="0.25">
      <c r="AA1045" s="81"/>
      <c r="AB1045" s="81"/>
      <c r="AC1045" s="80"/>
      <c r="AD1045" s="80"/>
      <c r="AE1045" s="81"/>
      <c r="AF1045" s="82"/>
      <c r="AG1045" s="80"/>
      <c r="AH1045" s="119"/>
      <c r="AI1045" s="119"/>
    </row>
    <row r="1046" spans="27:35" x14ac:dyDescent="0.25">
      <c r="AA1046" s="81"/>
      <c r="AB1046" s="81"/>
      <c r="AC1046" s="80"/>
      <c r="AD1046" s="80"/>
      <c r="AE1046" s="81"/>
      <c r="AF1046" s="82"/>
      <c r="AG1046" s="80"/>
      <c r="AH1046" s="119"/>
      <c r="AI1046" s="119"/>
    </row>
    <row r="1047" spans="27:35" x14ac:dyDescent="0.25">
      <c r="AA1047" s="81"/>
      <c r="AB1047" s="81"/>
      <c r="AC1047" s="80"/>
      <c r="AD1047" s="80"/>
      <c r="AE1047" s="81"/>
      <c r="AF1047" s="82"/>
      <c r="AG1047" s="80"/>
      <c r="AH1047" s="119"/>
      <c r="AI1047" s="119"/>
    </row>
    <row r="1048" spans="27:35" x14ac:dyDescent="0.25">
      <c r="AA1048" s="81"/>
      <c r="AB1048" s="81"/>
      <c r="AC1048" s="80"/>
      <c r="AD1048" s="80"/>
      <c r="AE1048" s="81"/>
      <c r="AF1048" s="82"/>
      <c r="AG1048" s="80"/>
      <c r="AH1048" s="119"/>
      <c r="AI1048" s="119"/>
    </row>
    <row r="1049" spans="27:35" x14ac:dyDescent="0.25">
      <c r="AA1049" s="81"/>
      <c r="AB1049" s="81"/>
      <c r="AC1049" s="80"/>
      <c r="AD1049" s="80"/>
      <c r="AE1049" s="81"/>
      <c r="AF1049" s="82"/>
      <c r="AG1049" s="80"/>
      <c r="AH1049" s="119"/>
      <c r="AI1049" s="119"/>
    </row>
    <row r="1050" spans="27:35" x14ac:dyDescent="0.25">
      <c r="AA1050" s="81"/>
      <c r="AB1050" s="81"/>
      <c r="AC1050" s="80"/>
      <c r="AD1050" s="80"/>
      <c r="AE1050" s="81"/>
      <c r="AF1050" s="82"/>
      <c r="AG1050" s="80"/>
      <c r="AH1050" s="119"/>
      <c r="AI1050" s="119"/>
    </row>
    <row r="1051" spans="27:35" x14ac:dyDescent="0.25">
      <c r="AA1051" s="81"/>
      <c r="AB1051" s="81"/>
      <c r="AC1051" s="80"/>
      <c r="AD1051" s="80"/>
      <c r="AE1051" s="81"/>
      <c r="AF1051" s="82"/>
      <c r="AG1051" s="80"/>
      <c r="AH1051" s="119"/>
      <c r="AI1051" s="119"/>
    </row>
    <row r="1052" spans="27:35" x14ac:dyDescent="0.25">
      <c r="AA1052" s="81"/>
      <c r="AB1052" s="81"/>
      <c r="AC1052" s="80"/>
      <c r="AD1052" s="80"/>
      <c r="AE1052" s="81"/>
      <c r="AF1052" s="82"/>
      <c r="AG1052" s="80"/>
      <c r="AH1052" s="119"/>
      <c r="AI1052" s="119"/>
    </row>
    <row r="1053" spans="27:35" x14ac:dyDescent="0.25">
      <c r="AA1053" s="81"/>
      <c r="AB1053" s="81"/>
      <c r="AC1053" s="80"/>
      <c r="AD1053" s="80"/>
      <c r="AE1053" s="81"/>
      <c r="AF1053" s="82"/>
      <c r="AG1053" s="80"/>
      <c r="AH1053" s="119"/>
      <c r="AI1053" s="119"/>
    </row>
    <row r="1054" spans="27:35" x14ac:dyDescent="0.25">
      <c r="AA1054" s="81"/>
      <c r="AB1054" s="81"/>
      <c r="AC1054" s="80"/>
      <c r="AD1054" s="80"/>
      <c r="AE1054" s="81"/>
      <c r="AF1054" s="82"/>
      <c r="AG1054" s="80"/>
      <c r="AH1054" s="119"/>
      <c r="AI1054" s="119"/>
    </row>
    <row r="1055" spans="27:35" x14ac:dyDescent="0.25">
      <c r="AA1055" s="81"/>
      <c r="AB1055" s="81"/>
      <c r="AC1055" s="80"/>
      <c r="AD1055" s="80"/>
      <c r="AE1055" s="81"/>
      <c r="AF1055" s="82"/>
      <c r="AG1055" s="80"/>
      <c r="AH1055" s="119"/>
      <c r="AI1055" s="119"/>
    </row>
    <row r="1056" spans="27:35" x14ac:dyDescent="0.25">
      <c r="AA1056" s="81"/>
      <c r="AB1056" s="81"/>
      <c r="AC1056" s="80"/>
      <c r="AD1056" s="80"/>
      <c r="AE1056" s="81"/>
      <c r="AF1056" s="82"/>
      <c r="AG1056" s="80"/>
      <c r="AH1056" s="119"/>
      <c r="AI1056" s="119"/>
    </row>
    <row r="1057" spans="27:35" x14ac:dyDescent="0.25">
      <c r="AA1057" s="81"/>
      <c r="AB1057" s="81"/>
      <c r="AC1057" s="80"/>
      <c r="AD1057" s="80"/>
      <c r="AE1057" s="81"/>
      <c r="AF1057" s="82"/>
      <c r="AG1057" s="80"/>
      <c r="AH1057" s="119"/>
      <c r="AI1057" s="119"/>
    </row>
    <row r="1058" spans="27:35" x14ac:dyDescent="0.25">
      <c r="AA1058" s="81"/>
      <c r="AB1058" s="81"/>
      <c r="AC1058" s="80"/>
      <c r="AD1058" s="80"/>
      <c r="AE1058" s="81"/>
      <c r="AF1058" s="82"/>
      <c r="AG1058" s="80"/>
      <c r="AH1058" s="119"/>
      <c r="AI1058" s="119"/>
    </row>
    <row r="1059" spans="27:35" x14ac:dyDescent="0.25">
      <c r="AA1059" s="81"/>
      <c r="AB1059" s="81"/>
      <c r="AC1059" s="80"/>
      <c r="AD1059" s="80"/>
      <c r="AE1059" s="81"/>
      <c r="AF1059" s="82"/>
      <c r="AG1059" s="80"/>
      <c r="AH1059" s="119"/>
      <c r="AI1059" s="119"/>
    </row>
    <row r="1060" spans="27:35" x14ac:dyDescent="0.25">
      <c r="AA1060" s="81"/>
      <c r="AB1060" s="81"/>
      <c r="AC1060" s="80"/>
      <c r="AD1060" s="80"/>
      <c r="AE1060" s="81"/>
      <c r="AF1060" s="82"/>
      <c r="AG1060" s="80"/>
      <c r="AH1060" s="119"/>
      <c r="AI1060" s="119"/>
    </row>
    <row r="1061" spans="27:35" x14ac:dyDescent="0.25">
      <c r="AA1061" s="81"/>
      <c r="AB1061" s="81"/>
      <c r="AC1061" s="80"/>
      <c r="AD1061" s="80"/>
      <c r="AE1061" s="81"/>
      <c r="AF1061" s="82"/>
      <c r="AG1061" s="80"/>
      <c r="AH1061" s="119"/>
      <c r="AI1061" s="119"/>
    </row>
    <row r="1062" spans="27:35" x14ac:dyDescent="0.25">
      <c r="AA1062" s="81"/>
      <c r="AB1062" s="81"/>
      <c r="AC1062" s="80"/>
      <c r="AD1062" s="80"/>
      <c r="AE1062" s="81"/>
      <c r="AF1062" s="82"/>
      <c r="AG1062" s="80"/>
      <c r="AH1062" s="119"/>
      <c r="AI1062" s="119"/>
    </row>
    <row r="1063" spans="27:35" x14ac:dyDescent="0.25">
      <c r="AA1063" s="81"/>
      <c r="AB1063" s="81"/>
      <c r="AC1063" s="80"/>
      <c r="AD1063" s="80"/>
      <c r="AE1063" s="81"/>
      <c r="AF1063" s="82"/>
      <c r="AG1063" s="80"/>
      <c r="AH1063" s="119"/>
      <c r="AI1063" s="119"/>
    </row>
    <row r="1064" spans="27:35" x14ac:dyDescent="0.25">
      <c r="AA1064" s="81"/>
      <c r="AB1064" s="81"/>
      <c r="AC1064" s="80"/>
      <c r="AD1064" s="80"/>
      <c r="AE1064" s="81"/>
      <c r="AF1064" s="82"/>
      <c r="AG1064" s="80"/>
      <c r="AH1064" s="119"/>
      <c r="AI1064" s="119"/>
    </row>
    <row r="1065" spans="27:35" x14ac:dyDescent="0.25">
      <c r="AA1065" s="81"/>
      <c r="AB1065" s="81"/>
      <c r="AC1065" s="80"/>
      <c r="AD1065" s="80"/>
      <c r="AE1065" s="81"/>
      <c r="AF1065" s="82"/>
      <c r="AG1065" s="80"/>
      <c r="AH1065" s="119"/>
      <c r="AI1065" s="119"/>
    </row>
    <row r="1066" spans="27:35" x14ac:dyDescent="0.25">
      <c r="AA1066" s="81"/>
      <c r="AB1066" s="81"/>
      <c r="AC1066" s="80"/>
      <c r="AD1066" s="80"/>
      <c r="AE1066" s="81"/>
      <c r="AF1066" s="82"/>
      <c r="AG1066" s="80"/>
      <c r="AH1066" s="119"/>
      <c r="AI1066" s="119"/>
    </row>
    <row r="1067" spans="27:35" x14ac:dyDescent="0.25">
      <c r="AA1067" s="81"/>
      <c r="AB1067" s="81"/>
      <c r="AC1067" s="80"/>
      <c r="AD1067" s="80"/>
      <c r="AE1067" s="81"/>
      <c r="AF1067" s="82"/>
      <c r="AG1067" s="80"/>
      <c r="AH1067" s="119"/>
      <c r="AI1067" s="119"/>
    </row>
    <row r="1068" spans="27:35" x14ac:dyDescent="0.25">
      <c r="AA1068" s="81"/>
      <c r="AB1068" s="81"/>
      <c r="AC1068" s="80"/>
      <c r="AD1068" s="80"/>
      <c r="AE1068" s="81"/>
      <c r="AF1068" s="82"/>
      <c r="AG1068" s="80"/>
      <c r="AH1068" s="119"/>
      <c r="AI1068" s="119"/>
    </row>
    <row r="1069" spans="27:35" x14ac:dyDescent="0.25">
      <c r="AA1069" s="81"/>
      <c r="AB1069" s="81"/>
      <c r="AC1069" s="80"/>
      <c r="AD1069" s="80"/>
      <c r="AE1069" s="81"/>
      <c r="AF1069" s="82"/>
      <c r="AG1069" s="80"/>
      <c r="AH1069" s="119"/>
      <c r="AI1069" s="119"/>
    </row>
    <row r="1070" spans="27:35" x14ac:dyDescent="0.25">
      <c r="AA1070" s="81"/>
      <c r="AB1070" s="81"/>
      <c r="AC1070" s="80"/>
      <c r="AD1070" s="80"/>
      <c r="AE1070" s="81"/>
      <c r="AF1070" s="82"/>
      <c r="AG1070" s="80"/>
      <c r="AH1070" s="119"/>
      <c r="AI1070" s="119"/>
    </row>
    <row r="1071" spans="27:35" x14ac:dyDescent="0.25">
      <c r="AA1071" s="81"/>
      <c r="AB1071" s="81"/>
      <c r="AC1071" s="80"/>
      <c r="AD1071" s="80"/>
      <c r="AE1071" s="81"/>
      <c r="AF1071" s="82"/>
      <c r="AG1071" s="80"/>
      <c r="AH1071" s="119"/>
      <c r="AI1071" s="119"/>
    </row>
    <row r="1072" spans="27:35" x14ac:dyDescent="0.25">
      <c r="AA1072" s="81"/>
      <c r="AB1072" s="81"/>
      <c r="AC1072" s="80"/>
      <c r="AD1072" s="80"/>
      <c r="AE1072" s="81"/>
      <c r="AF1072" s="82"/>
      <c r="AG1072" s="80"/>
      <c r="AH1072" s="119"/>
      <c r="AI1072" s="119"/>
    </row>
    <row r="1073" spans="27:35" x14ac:dyDescent="0.25">
      <c r="AA1073" s="81"/>
      <c r="AB1073" s="81"/>
      <c r="AC1073" s="80"/>
      <c r="AD1073" s="80"/>
      <c r="AE1073" s="81"/>
      <c r="AF1073" s="82"/>
      <c r="AG1073" s="80"/>
      <c r="AH1073" s="119"/>
      <c r="AI1073" s="119"/>
    </row>
    <row r="1074" spans="27:35" x14ac:dyDescent="0.25">
      <c r="AA1074" s="81"/>
      <c r="AB1074" s="81"/>
      <c r="AC1074" s="80"/>
      <c r="AD1074" s="80"/>
      <c r="AE1074" s="81"/>
      <c r="AF1074" s="82"/>
      <c r="AG1074" s="80"/>
      <c r="AH1074" s="119"/>
      <c r="AI1074" s="119"/>
    </row>
    <row r="1075" spans="27:35" x14ac:dyDescent="0.25">
      <c r="AA1075" s="81"/>
      <c r="AB1075" s="81"/>
      <c r="AC1075" s="80"/>
      <c r="AD1075" s="80"/>
      <c r="AE1075" s="81"/>
      <c r="AF1075" s="82"/>
      <c r="AG1075" s="80"/>
      <c r="AH1075" s="119"/>
      <c r="AI1075" s="119"/>
    </row>
    <row r="1076" spans="27:35" x14ac:dyDescent="0.25">
      <c r="AA1076" s="81"/>
      <c r="AB1076" s="81"/>
      <c r="AC1076" s="80"/>
      <c r="AD1076" s="80"/>
      <c r="AE1076" s="81"/>
      <c r="AF1076" s="82"/>
      <c r="AG1076" s="80"/>
      <c r="AH1076" s="119"/>
      <c r="AI1076" s="119"/>
    </row>
    <row r="1077" spans="27:35" x14ac:dyDescent="0.25">
      <c r="AA1077" s="81"/>
      <c r="AB1077" s="81"/>
      <c r="AC1077" s="80"/>
      <c r="AD1077" s="80"/>
      <c r="AE1077" s="81"/>
      <c r="AF1077" s="82"/>
      <c r="AG1077" s="80"/>
      <c r="AH1077" s="119"/>
      <c r="AI1077" s="119"/>
    </row>
    <row r="1078" spans="27:35" x14ac:dyDescent="0.25">
      <c r="AA1078" s="81"/>
      <c r="AB1078" s="81"/>
      <c r="AC1078" s="80"/>
      <c r="AD1078" s="80"/>
      <c r="AE1078" s="81"/>
      <c r="AF1078" s="82"/>
      <c r="AG1078" s="80"/>
      <c r="AH1078" s="119"/>
      <c r="AI1078" s="119"/>
    </row>
    <row r="1079" spans="27:35" x14ac:dyDescent="0.25">
      <c r="AA1079" s="81"/>
      <c r="AB1079" s="81"/>
      <c r="AC1079" s="80"/>
      <c r="AD1079" s="80"/>
      <c r="AE1079" s="81"/>
      <c r="AF1079" s="82"/>
      <c r="AG1079" s="80"/>
      <c r="AH1079" s="119"/>
      <c r="AI1079" s="119"/>
    </row>
    <row r="1080" spans="27:35" x14ac:dyDescent="0.25">
      <c r="AA1080" s="81"/>
      <c r="AB1080" s="81"/>
      <c r="AC1080" s="80"/>
      <c r="AD1080" s="80"/>
      <c r="AE1080" s="81"/>
      <c r="AF1080" s="82"/>
      <c r="AG1080" s="80"/>
      <c r="AH1080" s="119"/>
      <c r="AI1080" s="119"/>
    </row>
    <row r="1081" spans="27:35" x14ac:dyDescent="0.25">
      <c r="AA1081" s="81"/>
      <c r="AB1081" s="81"/>
      <c r="AC1081" s="80"/>
      <c r="AD1081" s="80"/>
      <c r="AE1081" s="81"/>
      <c r="AF1081" s="82"/>
      <c r="AG1081" s="80"/>
      <c r="AH1081" s="119"/>
      <c r="AI1081" s="119"/>
    </row>
    <row r="1082" spans="27:35" x14ac:dyDescent="0.25">
      <c r="AA1082" s="81"/>
      <c r="AB1082" s="81"/>
      <c r="AC1082" s="80"/>
      <c r="AD1082" s="80"/>
      <c r="AE1082" s="81"/>
      <c r="AF1082" s="82"/>
      <c r="AG1082" s="80"/>
      <c r="AH1082" s="119"/>
      <c r="AI1082" s="119"/>
    </row>
    <row r="1083" spans="27:35" x14ac:dyDescent="0.25">
      <c r="AA1083" s="81"/>
      <c r="AB1083" s="81"/>
      <c r="AC1083" s="80"/>
      <c r="AD1083" s="80"/>
      <c r="AE1083" s="81"/>
      <c r="AF1083" s="82"/>
      <c r="AG1083" s="80"/>
      <c r="AH1083" s="119"/>
      <c r="AI1083" s="119"/>
    </row>
    <row r="1084" spans="27:35" x14ac:dyDescent="0.25">
      <c r="AA1084" s="81"/>
      <c r="AB1084" s="81"/>
      <c r="AC1084" s="80"/>
      <c r="AD1084" s="80"/>
      <c r="AE1084" s="81"/>
      <c r="AF1084" s="82"/>
      <c r="AG1084" s="80"/>
      <c r="AH1084" s="119"/>
      <c r="AI1084" s="119"/>
    </row>
    <row r="1085" spans="27:35" x14ac:dyDescent="0.25">
      <c r="AA1085" s="81"/>
      <c r="AB1085" s="81"/>
      <c r="AC1085" s="80"/>
      <c r="AD1085" s="80"/>
      <c r="AE1085" s="81"/>
      <c r="AF1085" s="82"/>
      <c r="AG1085" s="80"/>
      <c r="AH1085" s="119"/>
      <c r="AI1085" s="119"/>
    </row>
    <row r="1086" spans="27:35" x14ac:dyDescent="0.25">
      <c r="AA1086" s="81"/>
      <c r="AB1086" s="81"/>
      <c r="AC1086" s="80"/>
      <c r="AD1086" s="80"/>
      <c r="AE1086" s="81"/>
      <c r="AF1086" s="82"/>
      <c r="AG1086" s="80"/>
      <c r="AH1086" s="119"/>
      <c r="AI1086" s="119"/>
    </row>
    <row r="1087" spans="27:35" x14ac:dyDescent="0.25">
      <c r="AA1087" s="81"/>
      <c r="AB1087" s="81"/>
      <c r="AC1087" s="80"/>
      <c r="AD1087" s="80"/>
      <c r="AE1087" s="81"/>
      <c r="AF1087" s="82"/>
      <c r="AG1087" s="80"/>
      <c r="AH1087" s="119"/>
      <c r="AI1087" s="119"/>
    </row>
    <row r="1088" spans="27:35" x14ac:dyDescent="0.25">
      <c r="AA1088" s="81"/>
      <c r="AB1088" s="81"/>
      <c r="AC1088" s="80"/>
      <c r="AD1088" s="80"/>
      <c r="AE1088" s="81"/>
      <c r="AF1088" s="82"/>
      <c r="AG1088" s="80"/>
      <c r="AH1088" s="119"/>
      <c r="AI1088" s="119"/>
    </row>
    <row r="1089" spans="27:35" x14ac:dyDescent="0.25">
      <c r="AA1089" s="81"/>
      <c r="AB1089" s="81"/>
      <c r="AC1089" s="80"/>
      <c r="AD1089" s="80"/>
      <c r="AE1089" s="81"/>
      <c r="AF1089" s="82"/>
      <c r="AG1089" s="80"/>
      <c r="AH1089" s="119"/>
      <c r="AI1089" s="119"/>
    </row>
    <row r="1090" spans="27:35" x14ac:dyDescent="0.25">
      <c r="AA1090" s="81"/>
      <c r="AB1090" s="81"/>
      <c r="AC1090" s="80"/>
      <c r="AD1090" s="80"/>
      <c r="AE1090" s="81"/>
      <c r="AF1090" s="82"/>
      <c r="AG1090" s="80"/>
      <c r="AH1090" s="119"/>
      <c r="AI1090" s="119"/>
    </row>
    <row r="1091" spans="27:35" x14ac:dyDescent="0.25">
      <c r="AA1091" s="81"/>
      <c r="AB1091" s="81"/>
      <c r="AC1091" s="80"/>
      <c r="AD1091" s="80"/>
      <c r="AE1091" s="81"/>
      <c r="AF1091" s="82"/>
      <c r="AG1091" s="80"/>
      <c r="AH1091" s="119"/>
      <c r="AI1091" s="119"/>
    </row>
    <row r="1092" spans="27:35" x14ac:dyDescent="0.25">
      <c r="AA1092" s="81"/>
      <c r="AB1092" s="81"/>
      <c r="AC1092" s="80"/>
      <c r="AD1092" s="80"/>
      <c r="AE1092" s="81"/>
      <c r="AF1092" s="82"/>
      <c r="AG1092" s="80"/>
      <c r="AH1092" s="119"/>
      <c r="AI1092" s="119"/>
    </row>
    <row r="1093" spans="27:35" x14ac:dyDescent="0.25">
      <c r="AA1093" s="81"/>
      <c r="AB1093" s="81"/>
      <c r="AC1093" s="80"/>
      <c r="AD1093" s="80"/>
      <c r="AE1093" s="81"/>
      <c r="AF1093" s="82"/>
      <c r="AG1093" s="80"/>
      <c r="AH1093" s="119"/>
      <c r="AI1093" s="119"/>
    </row>
    <row r="1094" spans="27:35" x14ac:dyDescent="0.25">
      <c r="AA1094" s="81"/>
      <c r="AB1094" s="81"/>
      <c r="AC1094" s="80"/>
      <c r="AD1094" s="80"/>
      <c r="AE1094" s="81"/>
      <c r="AF1094" s="82"/>
      <c r="AG1094" s="80"/>
      <c r="AH1094" s="119"/>
      <c r="AI1094" s="119"/>
    </row>
    <row r="1095" spans="27:35" x14ac:dyDescent="0.25">
      <c r="AA1095" s="81"/>
      <c r="AB1095" s="81"/>
      <c r="AC1095" s="80"/>
      <c r="AD1095" s="80"/>
      <c r="AE1095" s="81"/>
      <c r="AF1095" s="82"/>
      <c r="AG1095" s="80"/>
      <c r="AH1095" s="119"/>
      <c r="AI1095" s="119"/>
    </row>
    <row r="1096" spans="27:35" x14ac:dyDescent="0.25">
      <c r="AA1096" s="81"/>
      <c r="AB1096" s="81"/>
      <c r="AC1096" s="80"/>
      <c r="AD1096" s="80"/>
      <c r="AE1096" s="81"/>
      <c r="AF1096" s="82"/>
      <c r="AG1096" s="80"/>
      <c r="AH1096" s="119"/>
      <c r="AI1096" s="119"/>
    </row>
    <row r="1097" spans="27:35" x14ac:dyDescent="0.25">
      <c r="AA1097" s="81"/>
      <c r="AB1097" s="81"/>
      <c r="AC1097" s="80"/>
      <c r="AD1097" s="80"/>
      <c r="AE1097" s="81"/>
      <c r="AF1097" s="82"/>
      <c r="AG1097" s="80"/>
      <c r="AH1097" s="119"/>
      <c r="AI1097" s="119"/>
    </row>
    <row r="1098" spans="27:35" x14ac:dyDescent="0.25">
      <c r="AA1098" s="81"/>
      <c r="AB1098" s="81"/>
      <c r="AC1098" s="80"/>
      <c r="AD1098" s="80"/>
      <c r="AE1098" s="81"/>
      <c r="AF1098" s="82"/>
      <c r="AG1098" s="80"/>
      <c r="AH1098" s="119"/>
      <c r="AI1098" s="119"/>
    </row>
    <row r="1099" spans="27:35" x14ac:dyDescent="0.25">
      <c r="AA1099" s="81"/>
      <c r="AB1099" s="81"/>
      <c r="AC1099" s="80"/>
      <c r="AD1099" s="80"/>
      <c r="AE1099" s="81"/>
      <c r="AF1099" s="82"/>
      <c r="AG1099" s="80"/>
      <c r="AH1099" s="119"/>
      <c r="AI1099" s="119"/>
    </row>
    <row r="1100" spans="27:35" x14ac:dyDescent="0.25">
      <c r="AA1100" s="81"/>
      <c r="AB1100" s="81"/>
      <c r="AC1100" s="80"/>
      <c r="AD1100" s="80"/>
      <c r="AE1100" s="81"/>
      <c r="AF1100" s="82"/>
      <c r="AG1100" s="80"/>
      <c r="AH1100" s="119"/>
      <c r="AI1100" s="119"/>
    </row>
    <row r="1101" spans="27:35" x14ac:dyDescent="0.25">
      <c r="AA1101" s="81"/>
      <c r="AB1101" s="81"/>
      <c r="AC1101" s="80"/>
      <c r="AD1101" s="80"/>
      <c r="AE1101" s="81"/>
      <c r="AF1101" s="82"/>
      <c r="AG1101" s="80"/>
      <c r="AH1101" s="119"/>
      <c r="AI1101" s="119"/>
    </row>
    <row r="1102" spans="27:35" x14ac:dyDescent="0.25">
      <c r="AA1102" s="81"/>
      <c r="AB1102" s="81"/>
      <c r="AC1102" s="80"/>
      <c r="AD1102" s="80"/>
      <c r="AE1102" s="81"/>
      <c r="AF1102" s="82"/>
      <c r="AG1102" s="80"/>
      <c r="AH1102" s="119"/>
      <c r="AI1102" s="119"/>
    </row>
    <row r="1103" spans="27:35" x14ac:dyDescent="0.25">
      <c r="AA1103" s="81"/>
      <c r="AB1103" s="81"/>
      <c r="AC1103" s="80"/>
      <c r="AD1103" s="80"/>
      <c r="AE1103" s="81"/>
      <c r="AF1103" s="82"/>
      <c r="AG1103" s="80"/>
      <c r="AH1103" s="119"/>
      <c r="AI1103" s="119"/>
    </row>
    <row r="1104" spans="27:35" x14ac:dyDescent="0.25">
      <c r="AA1104" s="81"/>
      <c r="AB1104" s="81"/>
      <c r="AC1104" s="80"/>
      <c r="AD1104" s="80"/>
      <c r="AE1104" s="81"/>
      <c r="AF1104" s="82"/>
      <c r="AG1104" s="80"/>
      <c r="AH1104" s="119"/>
      <c r="AI1104" s="119"/>
    </row>
    <row r="1105" spans="27:35" x14ac:dyDescent="0.25">
      <c r="AA1105" s="81"/>
      <c r="AB1105" s="81"/>
      <c r="AC1105" s="80"/>
      <c r="AD1105" s="80"/>
      <c r="AE1105" s="81"/>
      <c r="AF1105" s="82"/>
      <c r="AG1105" s="80"/>
      <c r="AH1105" s="119"/>
      <c r="AI1105" s="119"/>
    </row>
    <row r="1106" spans="27:35" x14ac:dyDescent="0.25">
      <c r="AA1106" s="81"/>
      <c r="AB1106" s="81"/>
      <c r="AC1106" s="80"/>
      <c r="AD1106" s="80"/>
      <c r="AE1106" s="81"/>
      <c r="AF1106" s="82"/>
      <c r="AG1106" s="80"/>
      <c r="AH1106" s="119"/>
      <c r="AI1106" s="119"/>
    </row>
    <row r="1107" spans="27:35" x14ac:dyDescent="0.25">
      <c r="AA1107" s="81"/>
      <c r="AB1107" s="81"/>
      <c r="AC1107" s="80"/>
      <c r="AD1107" s="80"/>
      <c r="AE1107" s="81"/>
      <c r="AF1107" s="82"/>
      <c r="AG1107" s="80"/>
      <c r="AH1107" s="119"/>
      <c r="AI1107" s="119"/>
    </row>
    <row r="1108" spans="27:35" x14ac:dyDescent="0.25">
      <c r="AA1108" s="81"/>
      <c r="AB1108" s="81"/>
      <c r="AC1108" s="80"/>
      <c r="AD1108" s="80"/>
      <c r="AE1108" s="81"/>
      <c r="AF1108" s="82"/>
      <c r="AG1108" s="80"/>
      <c r="AH1108" s="119"/>
      <c r="AI1108" s="119"/>
    </row>
    <row r="1109" spans="27:35" x14ac:dyDescent="0.25">
      <c r="AA1109" s="81"/>
      <c r="AB1109" s="81"/>
      <c r="AC1109" s="80"/>
      <c r="AD1109" s="80"/>
      <c r="AE1109" s="81"/>
      <c r="AF1109" s="82"/>
      <c r="AG1109" s="80"/>
      <c r="AH1109" s="119"/>
      <c r="AI1109" s="119"/>
    </row>
    <row r="1110" spans="27:35" x14ac:dyDescent="0.25">
      <c r="AA1110" s="81"/>
      <c r="AB1110" s="81"/>
      <c r="AC1110" s="80"/>
      <c r="AD1110" s="80"/>
      <c r="AE1110" s="81"/>
      <c r="AF1110" s="82"/>
      <c r="AG1110" s="80"/>
      <c r="AH1110" s="119"/>
      <c r="AI1110" s="119"/>
    </row>
    <row r="1111" spans="27:35" x14ac:dyDescent="0.25">
      <c r="AA1111" s="81"/>
      <c r="AB1111" s="81"/>
      <c r="AC1111" s="80"/>
      <c r="AD1111" s="80"/>
      <c r="AE1111" s="81"/>
      <c r="AF1111" s="82"/>
      <c r="AG1111" s="80"/>
      <c r="AH1111" s="119"/>
      <c r="AI1111" s="119"/>
    </row>
    <row r="1112" spans="27:35" x14ac:dyDescent="0.25">
      <c r="AA1112" s="81"/>
      <c r="AB1112" s="81"/>
      <c r="AC1112" s="80"/>
      <c r="AD1112" s="80"/>
      <c r="AE1112" s="81"/>
      <c r="AF1112" s="82"/>
      <c r="AG1112" s="80"/>
      <c r="AH1112" s="119"/>
      <c r="AI1112" s="119"/>
    </row>
    <row r="1113" spans="27:35" x14ac:dyDescent="0.25">
      <c r="AA1113" s="81"/>
      <c r="AB1113" s="81"/>
      <c r="AC1113" s="80"/>
      <c r="AD1113" s="80"/>
      <c r="AE1113" s="81"/>
      <c r="AF1113" s="82"/>
      <c r="AG1113" s="80"/>
      <c r="AH1113" s="119"/>
      <c r="AI1113" s="119"/>
    </row>
    <row r="1114" spans="27:35" x14ac:dyDescent="0.25">
      <c r="AA1114" s="81"/>
      <c r="AB1114" s="81"/>
      <c r="AC1114" s="80"/>
      <c r="AD1114" s="80"/>
      <c r="AE1114" s="81"/>
      <c r="AF1114" s="82"/>
      <c r="AG1114" s="80"/>
      <c r="AH1114" s="119"/>
      <c r="AI1114" s="119"/>
    </row>
    <row r="1115" spans="27:35" x14ac:dyDescent="0.25">
      <c r="AA1115" s="81"/>
      <c r="AB1115" s="81"/>
      <c r="AC1115" s="80"/>
      <c r="AD1115" s="80"/>
      <c r="AE1115" s="81"/>
      <c r="AF1115" s="82"/>
      <c r="AG1115" s="80"/>
      <c r="AH1115" s="119"/>
      <c r="AI1115" s="119"/>
    </row>
    <row r="1116" spans="27:35" x14ac:dyDescent="0.25">
      <c r="AA1116" s="81"/>
      <c r="AB1116" s="81"/>
      <c r="AC1116" s="80"/>
      <c r="AD1116" s="80"/>
      <c r="AE1116" s="81"/>
      <c r="AF1116" s="82"/>
      <c r="AG1116" s="80"/>
      <c r="AH1116" s="119"/>
      <c r="AI1116" s="119"/>
    </row>
    <row r="1117" spans="27:35" x14ac:dyDescent="0.25">
      <c r="AA1117" s="81"/>
      <c r="AB1117" s="81"/>
      <c r="AC1117" s="80"/>
      <c r="AD1117" s="80"/>
      <c r="AE1117" s="81"/>
      <c r="AF1117" s="82"/>
      <c r="AG1117" s="80"/>
      <c r="AH1117" s="119"/>
      <c r="AI1117" s="119"/>
    </row>
    <row r="1118" spans="27:35" x14ac:dyDescent="0.25">
      <c r="AA1118" s="81"/>
      <c r="AB1118" s="81"/>
      <c r="AC1118" s="80"/>
      <c r="AD1118" s="80"/>
      <c r="AE1118" s="81"/>
      <c r="AF1118" s="82"/>
      <c r="AG1118" s="80"/>
      <c r="AH1118" s="119"/>
      <c r="AI1118" s="119"/>
    </row>
    <row r="1119" spans="27:35" x14ac:dyDescent="0.25">
      <c r="AA1119" s="81"/>
      <c r="AB1119" s="81"/>
      <c r="AC1119" s="80"/>
      <c r="AD1119" s="80"/>
      <c r="AE1119" s="81"/>
      <c r="AF1119" s="82"/>
      <c r="AG1119" s="80"/>
      <c r="AH1119" s="119"/>
      <c r="AI1119" s="119"/>
    </row>
    <row r="1120" spans="27:35" x14ac:dyDescent="0.25">
      <c r="AA1120" s="81"/>
      <c r="AB1120" s="81"/>
      <c r="AC1120" s="80"/>
      <c r="AD1120" s="80"/>
      <c r="AE1120" s="81"/>
      <c r="AF1120" s="82"/>
      <c r="AG1120" s="80"/>
      <c r="AH1120" s="119"/>
      <c r="AI1120" s="119"/>
    </row>
    <row r="1121" spans="27:35" x14ac:dyDescent="0.25">
      <c r="AA1121" s="81"/>
      <c r="AB1121" s="81"/>
      <c r="AC1121" s="80"/>
      <c r="AD1121" s="80"/>
      <c r="AE1121" s="81"/>
      <c r="AF1121" s="82"/>
      <c r="AG1121" s="80"/>
      <c r="AH1121" s="119"/>
      <c r="AI1121" s="119"/>
    </row>
    <row r="1122" spans="27:35" x14ac:dyDescent="0.25">
      <c r="AA1122" s="81"/>
      <c r="AB1122" s="81"/>
      <c r="AC1122" s="80"/>
      <c r="AD1122" s="80"/>
      <c r="AE1122" s="81"/>
      <c r="AF1122" s="82"/>
      <c r="AG1122" s="80"/>
      <c r="AH1122" s="119"/>
      <c r="AI1122" s="119"/>
    </row>
    <row r="1123" spans="27:35" x14ac:dyDescent="0.25">
      <c r="AA1123" s="81"/>
      <c r="AB1123" s="81"/>
      <c r="AC1123" s="80"/>
      <c r="AD1123" s="80"/>
      <c r="AE1123" s="81"/>
      <c r="AF1123" s="82"/>
      <c r="AG1123" s="80"/>
      <c r="AH1123" s="119"/>
      <c r="AI1123" s="119"/>
    </row>
    <row r="1124" spans="27:35" x14ac:dyDescent="0.25">
      <c r="AA1124" s="81"/>
      <c r="AB1124" s="81"/>
      <c r="AC1124" s="80"/>
      <c r="AD1124" s="80"/>
      <c r="AE1124" s="81"/>
      <c r="AF1124" s="82"/>
      <c r="AG1124" s="80"/>
      <c r="AH1124" s="119"/>
      <c r="AI1124" s="119"/>
    </row>
    <row r="1125" spans="27:35" x14ac:dyDescent="0.25">
      <c r="AA1125" s="81"/>
      <c r="AB1125" s="81"/>
      <c r="AC1125" s="80"/>
      <c r="AD1125" s="80"/>
      <c r="AE1125" s="81"/>
      <c r="AF1125" s="82"/>
      <c r="AG1125" s="80"/>
      <c r="AH1125" s="119"/>
      <c r="AI1125" s="119"/>
    </row>
    <row r="1126" spans="27:35" x14ac:dyDescent="0.25">
      <c r="AA1126" s="81"/>
      <c r="AB1126" s="81"/>
      <c r="AC1126" s="80"/>
      <c r="AD1126" s="80"/>
      <c r="AE1126" s="81"/>
      <c r="AF1126" s="82"/>
      <c r="AG1126" s="80"/>
      <c r="AH1126" s="119"/>
      <c r="AI1126" s="119"/>
    </row>
    <row r="1127" spans="27:35" x14ac:dyDescent="0.25">
      <c r="AA1127" s="81"/>
      <c r="AB1127" s="81"/>
      <c r="AC1127" s="80"/>
      <c r="AD1127" s="80"/>
      <c r="AE1127" s="81"/>
      <c r="AF1127" s="82"/>
      <c r="AG1127" s="80"/>
      <c r="AH1127" s="119"/>
      <c r="AI1127" s="119"/>
    </row>
    <row r="1128" spans="27:35" x14ac:dyDescent="0.25">
      <c r="AA1128" s="81"/>
      <c r="AB1128" s="81"/>
      <c r="AC1128" s="80"/>
      <c r="AD1128" s="80"/>
      <c r="AE1128" s="81"/>
      <c r="AF1128" s="82"/>
      <c r="AG1128" s="80"/>
      <c r="AH1128" s="119"/>
      <c r="AI1128" s="119"/>
    </row>
    <row r="1129" spans="27:35" x14ac:dyDescent="0.25">
      <c r="AA1129" s="81"/>
      <c r="AB1129" s="81"/>
      <c r="AC1129" s="80"/>
      <c r="AD1129" s="80"/>
      <c r="AE1129" s="81"/>
      <c r="AF1129" s="82"/>
      <c r="AG1129" s="80"/>
      <c r="AH1129" s="119"/>
      <c r="AI1129" s="119"/>
    </row>
    <row r="1130" spans="27:35" x14ac:dyDescent="0.25">
      <c r="AA1130" s="81"/>
      <c r="AB1130" s="81"/>
      <c r="AC1130" s="80"/>
      <c r="AD1130" s="80"/>
      <c r="AE1130" s="81"/>
      <c r="AF1130" s="82"/>
      <c r="AG1130" s="80"/>
      <c r="AH1130" s="119"/>
      <c r="AI1130" s="119"/>
    </row>
    <row r="1131" spans="27:35" x14ac:dyDescent="0.25">
      <c r="AA1131" s="81"/>
      <c r="AB1131" s="81"/>
      <c r="AC1131" s="80"/>
      <c r="AD1131" s="80"/>
      <c r="AE1131" s="81"/>
      <c r="AF1131" s="82"/>
      <c r="AG1131" s="80"/>
      <c r="AH1131" s="119"/>
      <c r="AI1131" s="119"/>
    </row>
    <row r="1132" spans="27:35" x14ac:dyDescent="0.25">
      <c r="AA1132" s="81"/>
      <c r="AB1132" s="81"/>
      <c r="AC1132" s="80"/>
      <c r="AD1132" s="80"/>
      <c r="AE1132" s="81"/>
      <c r="AF1132" s="82"/>
      <c r="AG1132" s="80"/>
      <c r="AH1132" s="119"/>
      <c r="AI1132" s="119"/>
    </row>
    <row r="1133" spans="27:35" x14ac:dyDescent="0.25">
      <c r="AA1133" s="81"/>
      <c r="AB1133" s="81"/>
      <c r="AC1133" s="80"/>
      <c r="AD1133" s="80"/>
      <c r="AE1133" s="81"/>
      <c r="AF1133" s="82"/>
      <c r="AG1133" s="80"/>
      <c r="AH1133" s="119"/>
      <c r="AI1133" s="119"/>
    </row>
    <row r="1134" spans="27:35" x14ac:dyDescent="0.25">
      <c r="AA1134" s="81"/>
      <c r="AB1134" s="81"/>
      <c r="AC1134" s="80"/>
      <c r="AD1134" s="80"/>
      <c r="AE1134" s="81"/>
      <c r="AF1134" s="82"/>
      <c r="AG1134" s="80"/>
      <c r="AH1134" s="119"/>
      <c r="AI1134" s="119"/>
    </row>
    <row r="1135" spans="27:35" x14ac:dyDescent="0.25">
      <c r="AA1135" s="81"/>
      <c r="AB1135" s="81"/>
      <c r="AC1135" s="80"/>
      <c r="AD1135" s="80"/>
      <c r="AE1135" s="81"/>
      <c r="AF1135" s="82"/>
      <c r="AG1135" s="80"/>
      <c r="AH1135" s="119"/>
      <c r="AI1135" s="119"/>
    </row>
    <row r="1136" spans="27:35" x14ac:dyDescent="0.25">
      <c r="AA1136" s="81"/>
      <c r="AB1136" s="81"/>
      <c r="AC1136" s="80"/>
      <c r="AD1136" s="80"/>
      <c r="AE1136" s="81"/>
      <c r="AF1136" s="82"/>
      <c r="AG1136" s="80"/>
      <c r="AH1136" s="119"/>
      <c r="AI1136" s="119"/>
    </row>
    <row r="1137" spans="27:35" x14ac:dyDescent="0.25">
      <c r="AA1137" s="81"/>
      <c r="AB1137" s="81"/>
      <c r="AC1137" s="80"/>
      <c r="AD1137" s="80"/>
      <c r="AE1137" s="81"/>
      <c r="AF1137" s="82"/>
      <c r="AG1137" s="80"/>
      <c r="AH1137" s="119"/>
      <c r="AI1137" s="119"/>
    </row>
    <row r="1138" spans="27:35" x14ac:dyDescent="0.25">
      <c r="AA1138" s="81"/>
      <c r="AB1138" s="81"/>
      <c r="AC1138" s="80"/>
      <c r="AD1138" s="80"/>
      <c r="AE1138" s="81"/>
      <c r="AF1138" s="82"/>
      <c r="AG1138" s="80"/>
      <c r="AH1138" s="119"/>
      <c r="AI1138" s="119"/>
    </row>
    <row r="1139" spans="27:35" x14ac:dyDescent="0.25">
      <c r="AA1139" s="81"/>
      <c r="AB1139" s="81"/>
      <c r="AC1139" s="80"/>
      <c r="AD1139" s="80"/>
      <c r="AE1139" s="81"/>
      <c r="AF1139" s="82"/>
      <c r="AG1139" s="80"/>
      <c r="AH1139" s="119"/>
      <c r="AI1139" s="119"/>
    </row>
    <row r="1140" spans="27:35" x14ac:dyDescent="0.25">
      <c r="AA1140" s="81"/>
      <c r="AB1140" s="81"/>
      <c r="AC1140" s="80"/>
      <c r="AD1140" s="80"/>
      <c r="AE1140" s="81"/>
      <c r="AF1140" s="82"/>
      <c r="AG1140" s="80"/>
      <c r="AH1140" s="119"/>
      <c r="AI1140" s="119"/>
    </row>
    <row r="1141" spans="27:35" x14ac:dyDescent="0.25">
      <c r="AA1141" s="81"/>
      <c r="AB1141" s="81"/>
      <c r="AC1141" s="80"/>
      <c r="AD1141" s="80"/>
      <c r="AE1141" s="81"/>
      <c r="AF1141" s="82"/>
      <c r="AG1141" s="80"/>
      <c r="AH1141" s="119"/>
      <c r="AI1141" s="119"/>
    </row>
    <row r="1142" spans="27:35" x14ac:dyDescent="0.25">
      <c r="AA1142" s="81"/>
      <c r="AB1142" s="81"/>
      <c r="AC1142" s="80"/>
      <c r="AD1142" s="80"/>
      <c r="AE1142" s="81"/>
      <c r="AF1142" s="82"/>
      <c r="AG1142" s="80"/>
      <c r="AH1142" s="119"/>
      <c r="AI1142" s="119"/>
    </row>
    <row r="1143" spans="27:35" x14ac:dyDescent="0.25">
      <c r="AA1143" s="81"/>
      <c r="AB1143" s="81"/>
      <c r="AC1143" s="80"/>
      <c r="AD1143" s="80"/>
      <c r="AE1143" s="81"/>
      <c r="AF1143" s="82"/>
      <c r="AG1143" s="80"/>
      <c r="AH1143" s="119"/>
      <c r="AI1143" s="119"/>
    </row>
    <row r="1144" spans="27:35" x14ac:dyDescent="0.25">
      <c r="AA1144" s="81"/>
      <c r="AB1144" s="81"/>
      <c r="AC1144" s="80"/>
      <c r="AD1144" s="80"/>
      <c r="AE1144" s="81"/>
      <c r="AF1144" s="82"/>
      <c r="AG1144" s="80"/>
      <c r="AH1144" s="119"/>
      <c r="AI1144" s="119"/>
    </row>
    <row r="1145" spans="27:35" x14ac:dyDescent="0.25">
      <c r="AA1145" s="81"/>
      <c r="AB1145" s="81"/>
      <c r="AC1145" s="80"/>
      <c r="AD1145" s="80"/>
      <c r="AE1145" s="81"/>
      <c r="AF1145" s="82"/>
      <c r="AG1145" s="80"/>
      <c r="AH1145" s="119"/>
      <c r="AI1145" s="119"/>
    </row>
    <row r="1146" spans="27:35" x14ac:dyDescent="0.25">
      <c r="AA1146" s="81"/>
      <c r="AB1146" s="81"/>
      <c r="AC1146" s="80"/>
      <c r="AD1146" s="80"/>
      <c r="AE1146" s="81"/>
      <c r="AF1146" s="82"/>
      <c r="AG1146" s="80"/>
      <c r="AH1146" s="119"/>
      <c r="AI1146" s="119"/>
    </row>
    <row r="1147" spans="27:35" x14ac:dyDescent="0.25">
      <c r="AA1147" s="81"/>
      <c r="AB1147" s="81"/>
      <c r="AC1147" s="80"/>
      <c r="AD1147" s="80"/>
      <c r="AE1147" s="81"/>
      <c r="AF1147" s="82"/>
      <c r="AG1147" s="80"/>
      <c r="AH1147" s="119"/>
      <c r="AI1147" s="119"/>
    </row>
    <row r="1148" spans="27:35" x14ac:dyDescent="0.25">
      <c r="AA1148" s="81"/>
      <c r="AB1148" s="81"/>
      <c r="AC1148" s="80"/>
      <c r="AD1148" s="80"/>
      <c r="AE1148" s="81"/>
      <c r="AF1148" s="82"/>
      <c r="AG1148" s="80"/>
      <c r="AH1148" s="119"/>
      <c r="AI1148" s="119"/>
    </row>
    <row r="1149" spans="27:35" x14ac:dyDescent="0.25">
      <c r="AA1149" s="81"/>
      <c r="AB1149" s="81"/>
      <c r="AC1149" s="80"/>
      <c r="AD1149" s="80"/>
      <c r="AE1149" s="81"/>
      <c r="AF1149" s="82"/>
      <c r="AG1149" s="80"/>
      <c r="AH1149" s="119"/>
      <c r="AI1149" s="119"/>
    </row>
    <row r="1150" spans="27:35" x14ac:dyDescent="0.25">
      <c r="AA1150" s="81"/>
      <c r="AB1150" s="81"/>
      <c r="AC1150" s="80"/>
      <c r="AD1150" s="80"/>
      <c r="AE1150" s="81"/>
      <c r="AF1150" s="82"/>
      <c r="AG1150" s="80"/>
      <c r="AH1150" s="119"/>
      <c r="AI1150" s="119"/>
    </row>
    <row r="1151" spans="27:35" x14ac:dyDescent="0.25">
      <c r="AA1151" s="81"/>
      <c r="AB1151" s="81"/>
      <c r="AC1151" s="80"/>
      <c r="AD1151" s="80"/>
      <c r="AE1151" s="81"/>
      <c r="AF1151" s="82"/>
      <c r="AG1151" s="80"/>
      <c r="AH1151" s="119"/>
      <c r="AI1151" s="119"/>
    </row>
    <row r="1152" spans="27:35" x14ac:dyDescent="0.25">
      <c r="AA1152" s="81"/>
      <c r="AB1152" s="81"/>
      <c r="AC1152" s="80"/>
      <c r="AD1152" s="80"/>
      <c r="AE1152" s="81"/>
      <c r="AF1152" s="82"/>
      <c r="AG1152" s="80"/>
      <c r="AH1152" s="119"/>
      <c r="AI1152" s="119"/>
    </row>
    <row r="1153" spans="27:35" x14ac:dyDescent="0.25">
      <c r="AA1153" s="81"/>
      <c r="AB1153" s="81"/>
      <c r="AC1153" s="80"/>
      <c r="AD1153" s="80"/>
      <c r="AE1153" s="81"/>
      <c r="AF1153" s="82"/>
      <c r="AG1153" s="80"/>
      <c r="AH1153" s="119"/>
      <c r="AI1153" s="119"/>
    </row>
    <row r="1154" spans="27:35" x14ac:dyDescent="0.25">
      <c r="AA1154" s="81"/>
      <c r="AB1154" s="81"/>
      <c r="AC1154" s="80"/>
      <c r="AD1154" s="80"/>
      <c r="AE1154" s="81"/>
      <c r="AF1154" s="82"/>
      <c r="AG1154" s="80"/>
      <c r="AH1154" s="119"/>
      <c r="AI1154" s="119"/>
    </row>
    <row r="1155" spans="27:35" x14ac:dyDescent="0.25">
      <c r="AA1155" s="81"/>
      <c r="AB1155" s="81"/>
      <c r="AC1155" s="80"/>
      <c r="AD1155" s="80"/>
      <c r="AE1155" s="81"/>
      <c r="AF1155" s="82"/>
      <c r="AG1155" s="80"/>
      <c r="AH1155" s="119"/>
      <c r="AI1155" s="119"/>
    </row>
    <row r="1156" spans="27:35" x14ac:dyDescent="0.25">
      <c r="AA1156" s="81"/>
      <c r="AB1156" s="81"/>
      <c r="AC1156" s="80"/>
      <c r="AD1156" s="80"/>
      <c r="AE1156" s="81"/>
      <c r="AF1156" s="82"/>
      <c r="AG1156" s="80"/>
      <c r="AH1156" s="119"/>
      <c r="AI1156" s="119"/>
    </row>
    <row r="1157" spans="27:35" x14ac:dyDescent="0.25">
      <c r="AA1157" s="81"/>
      <c r="AB1157" s="81"/>
      <c r="AC1157" s="80"/>
      <c r="AD1157" s="80"/>
      <c r="AE1157" s="81"/>
      <c r="AF1157" s="82"/>
      <c r="AG1157" s="80"/>
      <c r="AH1157" s="119"/>
      <c r="AI1157" s="119"/>
    </row>
    <row r="1158" spans="27:35" x14ac:dyDescent="0.25">
      <c r="AA1158" s="81"/>
      <c r="AB1158" s="81"/>
      <c r="AC1158" s="80"/>
      <c r="AD1158" s="80"/>
      <c r="AE1158" s="81"/>
      <c r="AF1158" s="82"/>
      <c r="AG1158" s="80"/>
      <c r="AH1158" s="119"/>
      <c r="AI1158" s="119"/>
    </row>
    <row r="1159" spans="27:35" x14ac:dyDescent="0.25">
      <c r="AA1159" s="81"/>
      <c r="AB1159" s="81"/>
      <c r="AC1159" s="80"/>
      <c r="AD1159" s="80"/>
      <c r="AE1159" s="81"/>
      <c r="AF1159" s="82"/>
      <c r="AG1159" s="80"/>
      <c r="AH1159" s="119"/>
      <c r="AI1159" s="119"/>
    </row>
    <row r="1160" spans="27:35" x14ac:dyDescent="0.25">
      <c r="AA1160" s="81"/>
      <c r="AB1160" s="81"/>
      <c r="AC1160" s="80"/>
      <c r="AD1160" s="80"/>
      <c r="AE1160" s="81"/>
      <c r="AF1160" s="82"/>
      <c r="AG1160" s="80"/>
      <c r="AH1160" s="119"/>
      <c r="AI1160" s="119"/>
    </row>
    <row r="1161" spans="27:35" x14ac:dyDescent="0.25">
      <c r="AA1161" s="81"/>
      <c r="AB1161" s="81"/>
      <c r="AC1161" s="80"/>
      <c r="AD1161" s="80"/>
      <c r="AE1161" s="81"/>
      <c r="AF1161" s="82"/>
      <c r="AG1161" s="80"/>
      <c r="AH1161" s="119"/>
      <c r="AI1161" s="119"/>
    </row>
    <row r="1162" spans="27:35" x14ac:dyDescent="0.25">
      <c r="AA1162" s="81"/>
      <c r="AB1162" s="81"/>
      <c r="AC1162" s="80"/>
      <c r="AD1162" s="80"/>
      <c r="AE1162" s="81"/>
      <c r="AF1162" s="82"/>
      <c r="AG1162" s="80"/>
      <c r="AH1162" s="119"/>
      <c r="AI1162" s="119"/>
    </row>
    <row r="1163" spans="27:35" x14ac:dyDescent="0.25">
      <c r="AA1163" s="81"/>
      <c r="AB1163" s="81"/>
      <c r="AC1163" s="80"/>
      <c r="AD1163" s="80"/>
      <c r="AE1163" s="81"/>
      <c r="AF1163" s="82"/>
      <c r="AG1163" s="80"/>
      <c r="AH1163" s="119"/>
      <c r="AI1163" s="119"/>
    </row>
    <row r="1164" spans="27:35" x14ac:dyDescent="0.25">
      <c r="AA1164" s="81"/>
      <c r="AB1164" s="81"/>
      <c r="AC1164" s="80"/>
      <c r="AD1164" s="80"/>
      <c r="AE1164" s="81"/>
      <c r="AF1164" s="82"/>
      <c r="AG1164" s="80"/>
      <c r="AH1164" s="119"/>
      <c r="AI1164" s="119"/>
    </row>
    <row r="1165" spans="27:35" x14ac:dyDescent="0.25">
      <c r="AA1165" s="81"/>
      <c r="AB1165" s="81"/>
      <c r="AC1165" s="80"/>
      <c r="AD1165" s="80"/>
      <c r="AE1165" s="81"/>
      <c r="AF1165" s="82"/>
      <c r="AG1165" s="80"/>
      <c r="AH1165" s="119"/>
      <c r="AI1165" s="119"/>
    </row>
    <row r="1166" spans="27:35" x14ac:dyDescent="0.25">
      <c r="AA1166" s="81"/>
      <c r="AB1166" s="81"/>
      <c r="AC1166" s="80"/>
      <c r="AD1166" s="80"/>
      <c r="AE1166" s="81"/>
      <c r="AF1166" s="82"/>
      <c r="AG1166" s="80"/>
      <c r="AH1166" s="119"/>
      <c r="AI1166" s="119"/>
    </row>
    <row r="1167" spans="27:35" x14ac:dyDescent="0.25">
      <c r="AA1167" s="81"/>
      <c r="AB1167" s="81"/>
      <c r="AC1167" s="80"/>
      <c r="AD1167" s="80"/>
      <c r="AE1167" s="81"/>
      <c r="AF1167" s="82"/>
      <c r="AG1167" s="80"/>
      <c r="AH1167" s="119"/>
      <c r="AI1167" s="119"/>
    </row>
    <row r="1168" spans="27:35" x14ac:dyDescent="0.25">
      <c r="AA1168" s="81"/>
      <c r="AB1168" s="81"/>
      <c r="AC1168" s="80"/>
      <c r="AD1168" s="80"/>
      <c r="AE1168" s="81"/>
      <c r="AF1168" s="82"/>
      <c r="AG1168" s="80"/>
      <c r="AH1168" s="119"/>
      <c r="AI1168" s="119"/>
    </row>
    <row r="1169" spans="27:35" x14ac:dyDescent="0.25">
      <c r="AA1169" s="81"/>
      <c r="AB1169" s="81"/>
      <c r="AC1169" s="80"/>
      <c r="AD1169" s="80"/>
      <c r="AE1169" s="81"/>
      <c r="AF1169" s="82"/>
      <c r="AG1169" s="80"/>
      <c r="AH1169" s="119"/>
      <c r="AI1169" s="119"/>
    </row>
    <row r="1170" spans="27:35" x14ac:dyDescent="0.25">
      <c r="AA1170" s="81"/>
      <c r="AB1170" s="81"/>
      <c r="AC1170" s="80"/>
      <c r="AD1170" s="80"/>
      <c r="AE1170" s="81"/>
      <c r="AF1170" s="82"/>
      <c r="AG1170" s="80"/>
      <c r="AH1170" s="119"/>
      <c r="AI1170" s="119"/>
    </row>
    <row r="1171" spans="27:35" x14ac:dyDescent="0.25">
      <c r="AA1171" s="81"/>
      <c r="AB1171" s="81"/>
      <c r="AC1171" s="80"/>
      <c r="AD1171" s="80"/>
      <c r="AE1171" s="81"/>
      <c r="AF1171" s="82"/>
      <c r="AG1171" s="80"/>
      <c r="AH1171" s="119"/>
      <c r="AI1171" s="119"/>
    </row>
    <row r="1172" spans="27:35" x14ac:dyDescent="0.25">
      <c r="AA1172" s="81"/>
      <c r="AB1172" s="81"/>
      <c r="AC1172" s="80"/>
      <c r="AD1172" s="80"/>
      <c r="AE1172" s="81"/>
      <c r="AF1172" s="82"/>
      <c r="AG1172" s="80"/>
      <c r="AH1172" s="119"/>
      <c r="AI1172" s="119"/>
    </row>
    <row r="1173" spans="27:35" x14ac:dyDescent="0.25">
      <c r="AA1173" s="81"/>
      <c r="AB1173" s="81"/>
      <c r="AC1173" s="80"/>
      <c r="AD1173" s="80"/>
      <c r="AE1173" s="81"/>
      <c r="AF1173" s="82"/>
      <c r="AG1173" s="80"/>
      <c r="AH1173" s="119"/>
      <c r="AI1173" s="119"/>
    </row>
    <row r="1174" spans="27:35" x14ac:dyDescent="0.25">
      <c r="AA1174" s="81"/>
      <c r="AB1174" s="81"/>
      <c r="AC1174" s="80"/>
      <c r="AD1174" s="80"/>
      <c r="AE1174" s="81"/>
      <c r="AF1174" s="82"/>
      <c r="AG1174" s="80"/>
      <c r="AH1174" s="119"/>
      <c r="AI1174" s="119"/>
    </row>
    <row r="1175" spans="27:35" x14ac:dyDescent="0.25">
      <c r="AA1175" s="81"/>
      <c r="AB1175" s="81"/>
      <c r="AC1175" s="80"/>
      <c r="AD1175" s="80"/>
      <c r="AE1175" s="81"/>
      <c r="AF1175" s="82"/>
      <c r="AG1175" s="80"/>
      <c r="AH1175" s="119"/>
      <c r="AI1175" s="119"/>
    </row>
    <row r="1176" spans="27:35" x14ac:dyDescent="0.25">
      <c r="AA1176" s="81"/>
      <c r="AB1176" s="81"/>
      <c r="AC1176" s="80"/>
      <c r="AD1176" s="80"/>
      <c r="AE1176" s="81"/>
      <c r="AF1176" s="82"/>
      <c r="AG1176" s="80"/>
      <c r="AH1176" s="119"/>
      <c r="AI1176" s="119"/>
    </row>
    <row r="1177" spans="27:35" x14ac:dyDescent="0.25">
      <c r="AA1177" s="81"/>
      <c r="AB1177" s="81"/>
      <c r="AC1177" s="80"/>
      <c r="AD1177" s="80"/>
      <c r="AE1177" s="81"/>
      <c r="AF1177" s="82"/>
      <c r="AG1177" s="80"/>
      <c r="AH1177" s="119"/>
      <c r="AI1177" s="119"/>
    </row>
    <row r="1178" spans="27:35" x14ac:dyDescent="0.25">
      <c r="AA1178" s="81"/>
      <c r="AB1178" s="81"/>
      <c r="AC1178" s="80"/>
      <c r="AD1178" s="80"/>
      <c r="AE1178" s="81"/>
      <c r="AF1178" s="82"/>
      <c r="AG1178" s="80"/>
      <c r="AH1178" s="119"/>
      <c r="AI1178" s="119"/>
    </row>
    <row r="1179" spans="27:35" x14ac:dyDescent="0.25">
      <c r="AA1179" s="81"/>
      <c r="AB1179" s="81"/>
      <c r="AC1179" s="80"/>
      <c r="AD1179" s="80"/>
      <c r="AE1179" s="81"/>
      <c r="AF1179" s="82"/>
      <c r="AG1179" s="80"/>
      <c r="AH1179" s="119"/>
      <c r="AI1179" s="119"/>
    </row>
    <row r="1180" spans="27:35" x14ac:dyDescent="0.25">
      <c r="AA1180" s="81"/>
      <c r="AB1180" s="81"/>
      <c r="AC1180" s="80"/>
      <c r="AD1180" s="80"/>
      <c r="AE1180" s="81"/>
      <c r="AF1180" s="82"/>
      <c r="AG1180" s="80"/>
      <c r="AH1180" s="119"/>
      <c r="AI1180" s="119"/>
    </row>
    <row r="1181" spans="27:35" x14ac:dyDescent="0.25">
      <c r="AA1181" s="81"/>
      <c r="AB1181" s="81"/>
      <c r="AC1181" s="80"/>
      <c r="AD1181" s="80"/>
      <c r="AE1181" s="81"/>
      <c r="AF1181" s="82"/>
      <c r="AG1181" s="80"/>
      <c r="AH1181" s="119"/>
      <c r="AI1181" s="119"/>
    </row>
    <row r="1182" spans="27:35" x14ac:dyDescent="0.25">
      <c r="AA1182" s="81"/>
      <c r="AB1182" s="81"/>
      <c r="AC1182" s="80"/>
      <c r="AD1182" s="80"/>
      <c r="AE1182" s="81"/>
      <c r="AF1182" s="82"/>
      <c r="AG1182" s="80"/>
      <c r="AH1182" s="119"/>
      <c r="AI1182" s="119"/>
    </row>
    <row r="1183" spans="27:35" x14ac:dyDescent="0.25">
      <c r="AA1183" s="81"/>
      <c r="AB1183" s="81"/>
      <c r="AC1183" s="80"/>
      <c r="AD1183" s="80"/>
      <c r="AE1183" s="81"/>
      <c r="AF1183" s="82"/>
      <c r="AG1183" s="80"/>
      <c r="AH1183" s="119"/>
      <c r="AI1183" s="119"/>
    </row>
    <row r="1184" spans="27:35" x14ac:dyDescent="0.25">
      <c r="AA1184" s="81"/>
      <c r="AB1184" s="81"/>
      <c r="AC1184" s="80"/>
      <c r="AD1184" s="80"/>
      <c r="AE1184" s="81"/>
      <c r="AF1184" s="82"/>
      <c r="AG1184" s="80"/>
      <c r="AH1184" s="119"/>
      <c r="AI1184" s="119"/>
    </row>
    <row r="1185" spans="27:35" x14ac:dyDescent="0.25">
      <c r="AA1185" s="81"/>
      <c r="AB1185" s="81"/>
      <c r="AC1185" s="80"/>
      <c r="AD1185" s="80"/>
      <c r="AE1185" s="81"/>
      <c r="AF1185" s="82"/>
      <c r="AG1185" s="80"/>
      <c r="AH1185" s="119"/>
      <c r="AI1185" s="119"/>
    </row>
    <row r="1186" spans="27:35" x14ac:dyDescent="0.25">
      <c r="AA1186" s="81"/>
      <c r="AB1186" s="81"/>
      <c r="AC1186" s="80"/>
      <c r="AD1186" s="80"/>
      <c r="AE1186" s="81"/>
      <c r="AF1186" s="82"/>
      <c r="AG1186" s="80"/>
      <c r="AH1186" s="119"/>
      <c r="AI1186" s="119"/>
    </row>
    <row r="1187" spans="27:35" x14ac:dyDescent="0.25">
      <c r="AA1187" s="81"/>
      <c r="AB1187" s="81"/>
      <c r="AC1187" s="80"/>
      <c r="AD1187" s="80"/>
      <c r="AE1187" s="81"/>
      <c r="AF1187" s="82"/>
      <c r="AG1187" s="80"/>
      <c r="AH1187" s="119"/>
      <c r="AI1187" s="119"/>
    </row>
    <row r="1188" spans="27:35" x14ac:dyDescent="0.25">
      <c r="AA1188" s="81"/>
      <c r="AB1188" s="81"/>
      <c r="AC1188" s="80"/>
      <c r="AD1188" s="80"/>
      <c r="AE1188" s="81"/>
      <c r="AF1188" s="82"/>
      <c r="AG1188" s="80"/>
      <c r="AH1188" s="119"/>
      <c r="AI1188" s="119"/>
    </row>
    <row r="1189" spans="27:35" x14ac:dyDescent="0.25">
      <c r="AA1189" s="81"/>
      <c r="AB1189" s="81"/>
      <c r="AC1189" s="80"/>
      <c r="AD1189" s="80"/>
      <c r="AE1189" s="81"/>
      <c r="AF1189" s="82"/>
      <c r="AG1189" s="80"/>
      <c r="AH1189" s="119"/>
      <c r="AI1189" s="119"/>
    </row>
    <row r="1190" spans="27:35" x14ac:dyDescent="0.25">
      <c r="AA1190" s="81"/>
      <c r="AB1190" s="81"/>
      <c r="AC1190" s="80"/>
      <c r="AD1190" s="80"/>
      <c r="AE1190" s="81"/>
      <c r="AF1190" s="82"/>
      <c r="AG1190" s="80"/>
      <c r="AH1190" s="119"/>
      <c r="AI1190" s="119"/>
    </row>
    <row r="1191" spans="27:35" x14ac:dyDescent="0.25">
      <c r="AA1191" s="81"/>
      <c r="AB1191" s="81"/>
      <c r="AC1191" s="80"/>
      <c r="AD1191" s="80"/>
      <c r="AE1191" s="81"/>
      <c r="AF1191" s="82"/>
      <c r="AG1191" s="80"/>
      <c r="AH1191" s="119"/>
      <c r="AI1191" s="119"/>
    </row>
    <row r="1192" spans="27:35" x14ac:dyDescent="0.25">
      <c r="AA1192" s="81"/>
      <c r="AB1192" s="81"/>
      <c r="AC1192" s="80"/>
      <c r="AD1192" s="80"/>
      <c r="AE1192" s="81"/>
      <c r="AF1192" s="82"/>
      <c r="AG1192" s="80"/>
      <c r="AH1192" s="119"/>
      <c r="AI1192" s="119"/>
    </row>
    <row r="1193" spans="27:35" x14ac:dyDescent="0.25">
      <c r="AA1193" s="81"/>
      <c r="AB1193" s="81"/>
      <c r="AC1193" s="80"/>
      <c r="AD1193" s="80"/>
      <c r="AE1193" s="81"/>
      <c r="AF1193" s="82"/>
      <c r="AG1193" s="80"/>
      <c r="AH1193" s="119"/>
      <c r="AI1193" s="119"/>
    </row>
    <row r="1194" spans="27:35" x14ac:dyDescent="0.25">
      <c r="AA1194" s="81"/>
      <c r="AB1194" s="81"/>
      <c r="AC1194" s="80"/>
      <c r="AD1194" s="80"/>
      <c r="AE1194" s="81"/>
      <c r="AF1194" s="82"/>
      <c r="AG1194" s="80"/>
      <c r="AH1194" s="119"/>
      <c r="AI1194" s="119"/>
    </row>
    <row r="1195" spans="27:35" x14ac:dyDescent="0.25">
      <c r="AA1195" s="81"/>
      <c r="AB1195" s="81"/>
      <c r="AC1195" s="80"/>
      <c r="AD1195" s="80"/>
      <c r="AE1195" s="81"/>
      <c r="AF1195" s="82"/>
      <c r="AG1195" s="80"/>
      <c r="AH1195" s="119"/>
      <c r="AI1195" s="119"/>
    </row>
    <row r="1196" spans="27:35" x14ac:dyDescent="0.25">
      <c r="AA1196" s="81"/>
      <c r="AB1196" s="81"/>
      <c r="AC1196" s="80"/>
      <c r="AD1196" s="80"/>
      <c r="AE1196" s="81"/>
      <c r="AF1196" s="82"/>
      <c r="AG1196" s="80"/>
      <c r="AH1196" s="119"/>
      <c r="AI1196" s="119"/>
    </row>
    <row r="1197" spans="27:35" x14ac:dyDescent="0.25">
      <c r="AA1197" s="81"/>
      <c r="AB1197" s="81"/>
      <c r="AC1197" s="80"/>
      <c r="AD1197" s="80"/>
      <c r="AE1197" s="81"/>
      <c r="AF1197" s="82"/>
      <c r="AG1197" s="80"/>
      <c r="AH1197" s="119"/>
      <c r="AI1197" s="119"/>
    </row>
    <row r="1198" spans="27:35" x14ac:dyDescent="0.25">
      <c r="AA1198" s="81"/>
      <c r="AB1198" s="81"/>
      <c r="AC1198" s="80"/>
      <c r="AD1198" s="80"/>
      <c r="AE1198" s="81"/>
      <c r="AF1198" s="82"/>
      <c r="AG1198" s="80"/>
      <c r="AH1198" s="119"/>
      <c r="AI1198" s="119"/>
    </row>
    <row r="1199" spans="27:35" x14ac:dyDescent="0.25">
      <c r="AA1199" s="81"/>
      <c r="AB1199" s="81"/>
      <c r="AC1199" s="80"/>
      <c r="AD1199" s="80"/>
      <c r="AE1199" s="81"/>
      <c r="AF1199" s="82"/>
      <c r="AG1199" s="80"/>
      <c r="AH1199" s="119"/>
      <c r="AI1199" s="119"/>
    </row>
    <row r="1200" spans="27:35" x14ac:dyDescent="0.25">
      <c r="AA1200" s="81"/>
      <c r="AB1200" s="81"/>
      <c r="AC1200" s="80"/>
      <c r="AD1200" s="80"/>
      <c r="AE1200" s="81"/>
      <c r="AF1200" s="82"/>
      <c r="AG1200" s="80"/>
      <c r="AH1200" s="119"/>
      <c r="AI1200" s="119"/>
    </row>
    <row r="1201" spans="27:35" x14ac:dyDescent="0.25">
      <c r="AA1201" s="81"/>
      <c r="AB1201" s="81"/>
      <c r="AC1201" s="80"/>
      <c r="AD1201" s="80"/>
      <c r="AE1201" s="81"/>
      <c r="AF1201" s="82"/>
      <c r="AG1201" s="80"/>
      <c r="AH1201" s="119"/>
      <c r="AI1201" s="119"/>
    </row>
    <row r="1202" spans="27:35" x14ac:dyDescent="0.25">
      <c r="AA1202" s="81"/>
      <c r="AB1202" s="81"/>
      <c r="AC1202" s="80"/>
      <c r="AD1202" s="80"/>
      <c r="AE1202" s="81"/>
      <c r="AF1202" s="82"/>
      <c r="AG1202" s="80"/>
      <c r="AH1202" s="119"/>
      <c r="AI1202" s="119"/>
    </row>
    <row r="1203" spans="27:35" x14ac:dyDescent="0.25">
      <c r="AA1203" s="81"/>
      <c r="AB1203" s="81"/>
      <c r="AC1203" s="80"/>
      <c r="AD1203" s="80"/>
      <c r="AE1203" s="81"/>
      <c r="AF1203" s="82"/>
      <c r="AG1203" s="80"/>
      <c r="AH1203" s="119"/>
      <c r="AI1203" s="119"/>
    </row>
    <row r="1204" spans="27:35" x14ac:dyDescent="0.25">
      <c r="AA1204" s="81"/>
      <c r="AB1204" s="81"/>
      <c r="AC1204" s="80"/>
      <c r="AD1204" s="80"/>
      <c r="AE1204" s="81"/>
      <c r="AF1204" s="82"/>
      <c r="AG1204" s="80"/>
      <c r="AH1204" s="119"/>
      <c r="AI1204" s="119"/>
    </row>
    <row r="1205" spans="27:35" x14ac:dyDescent="0.25">
      <c r="AA1205" s="81"/>
      <c r="AB1205" s="81"/>
      <c r="AC1205" s="80"/>
      <c r="AD1205" s="80"/>
      <c r="AE1205" s="81"/>
      <c r="AF1205" s="82"/>
      <c r="AG1205" s="80"/>
      <c r="AH1205" s="119"/>
      <c r="AI1205" s="119"/>
    </row>
    <row r="1206" spans="27:35" x14ac:dyDescent="0.25">
      <c r="AA1206" s="81"/>
      <c r="AB1206" s="81"/>
      <c r="AC1206" s="80"/>
      <c r="AD1206" s="80"/>
      <c r="AE1206" s="81"/>
      <c r="AF1206" s="82"/>
      <c r="AG1206" s="80"/>
      <c r="AH1206" s="119"/>
      <c r="AI1206" s="119"/>
    </row>
    <row r="1207" spans="27:35" x14ac:dyDescent="0.25">
      <c r="AA1207" s="81"/>
      <c r="AB1207" s="81"/>
      <c r="AC1207" s="80"/>
      <c r="AD1207" s="80"/>
      <c r="AE1207" s="81"/>
      <c r="AF1207" s="82"/>
      <c r="AG1207" s="80"/>
      <c r="AH1207" s="119"/>
      <c r="AI1207" s="119"/>
    </row>
    <row r="1208" spans="27:35" x14ac:dyDescent="0.25">
      <c r="AA1208" s="81"/>
      <c r="AB1208" s="81"/>
      <c r="AC1208" s="80"/>
      <c r="AD1208" s="80"/>
      <c r="AE1208" s="81"/>
      <c r="AF1208" s="82"/>
      <c r="AG1208" s="80"/>
      <c r="AH1208" s="119"/>
      <c r="AI1208" s="119"/>
    </row>
    <row r="1209" spans="27:35" x14ac:dyDescent="0.25">
      <c r="AA1209" s="81"/>
      <c r="AB1209" s="81"/>
      <c r="AC1209" s="80"/>
      <c r="AD1209" s="80"/>
      <c r="AE1209" s="81"/>
      <c r="AF1209" s="82"/>
      <c r="AG1209" s="80"/>
      <c r="AH1209" s="119"/>
      <c r="AI1209" s="119"/>
    </row>
    <row r="1210" spans="27:35" x14ac:dyDescent="0.25">
      <c r="AA1210" s="81"/>
      <c r="AB1210" s="81"/>
      <c r="AC1210" s="80"/>
      <c r="AD1210" s="80"/>
      <c r="AE1210" s="81"/>
      <c r="AF1210" s="82"/>
      <c r="AG1210" s="80"/>
      <c r="AH1210" s="119"/>
      <c r="AI1210" s="119"/>
    </row>
    <row r="1211" spans="27:35" x14ac:dyDescent="0.25">
      <c r="AA1211" s="81"/>
      <c r="AB1211" s="81"/>
      <c r="AC1211" s="80"/>
      <c r="AD1211" s="80"/>
      <c r="AE1211" s="81"/>
      <c r="AF1211" s="82"/>
      <c r="AG1211" s="80"/>
      <c r="AH1211" s="119"/>
      <c r="AI1211" s="119"/>
    </row>
    <row r="1212" spans="27:35" x14ac:dyDescent="0.25">
      <c r="AA1212" s="81"/>
      <c r="AB1212" s="81"/>
      <c r="AC1212" s="80"/>
      <c r="AD1212" s="80"/>
      <c r="AE1212" s="81"/>
      <c r="AF1212" s="82"/>
      <c r="AG1212" s="80"/>
      <c r="AH1212" s="119"/>
      <c r="AI1212" s="119"/>
    </row>
    <row r="1213" spans="27:35" x14ac:dyDescent="0.25">
      <c r="AA1213" s="81"/>
      <c r="AB1213" s="81"/>
      <c r="AC1213" s="80"/>
      <c r="AD1213" s="80"/>
      <c r="AE1213" s="81"/>
      <c r="AF1213" s="82"/>
      <c r="AG1213" s="80"/>
      <c r="AH1213" s="119"/>
      <c r="AI1213" s="119"/>
    </row>
    <row r="1214" spans="27:35" x14ac:dyDescent="0.25">
      <c r="AA1214" s="81"/>
      <c r="AB1214" s="81"/>
      <c r="AC1214" s="80"/>
      <c r="AD1214" s="80"/>
      <c r="AE1214" s="81"/>
      <c r="AF1214" s="82"/>
      <c r="AG1214" s="80"/>
      <c r="AH1214" s="119"/>
      <c r="AI1214" s="119"/>
    </row>
    <row r="1215" spans="27:35" x14ac:dyDescent="0.25">
      <c r="AA1215" s="81"/>
      <c r="AB1215" s="81"/>
      <c r="AC1215" s="80"/>
      <c r="AD1215" s="80"/>
      <c r="AE1215" s="81"/>
      <c r="AF1215" s="82"/>
      <c r="AG1215" s="80"/>
      <c r="AH1215" s="119"/>
      <c r="AI1215" s="119"/>
    </row>
    <row r="1216" spans="27:35" x14ac:dyDescent="0.25">
      <c r="AA1216" s="81"/>
      <c r="AB1216" s="81"/>
      <c r="AC1216" s="80"/>
      <c r="AD1216" s="80"/>
      <c r="AE1216" s="81"/>
      <c r="AF1216" s="82"/>
      <c r="AG1216" s="80"/>
      <c r="AH1216" s="119"/>
      <c r="AI1216" s="119"/>
    </row>
    <row r="1217" spans="27:35" x14ac:dyDescent="0.25">
      <c r="AA1217" s="81"/>
      <c r="AB1217" s="81"/>
      <c r="AC1217" s="80"/>
      <c r="AD1217" s="80"/>
      <c r="AE1217" s="81"/>
      <c r="AF1217" s="82"/>
      <c r="AG1217" s="80"/>
      <c r="AH1217" s="119"/>
      <c r="AI1217" s="119"/>
    </row>
    <row r="1218" spans="27:35" x14ac:dyDescent="0.25">
      <c r="AA1218" s="81"/>
      <c r="AB1218" s="81"/>
      <c r="AC1218" s="80"/>
      <c r="AD1218" s="80"/>
      <c r="AE1218" s="81"/>
      <c r="AF1218" s="82"/>
      <c r="AG1218" s="80"/>
      <c r="AH1218" s="119"/>
      <c r="AI1218" s="119"/>
    </row>
    <row r="1219" spans="27:35" x14ac:dyDescent="0.25">
      <c r="AA1219" s="81"/>
      <c r="AB1219" s="81"/>
      <c r="AC1219" s="80"/>
      <c r="AD1219" s="80"/>
      <c r="AE1219" s="81"/>
      <c r="AF1219" s="82"/>
      <c r="AG1219" s="80"/>
      <c r="AH1219" s="119"/>
      <c r="AI1219" s="119"/>
    </row>
    <row r="1220" spans="27:35" x14ac:dyDescent="0.25">
      <c r="AA1220" s="81"/>
      <c r="AB1220" s="81"/>
      <c r="AC1220" s="80"/>
      <c r="AD1220" s="80"/>
      <c r="AE1220" s="81"/>
      <c r="AF1220" s="82"/>
      <c r="AG1220" s="80"/>
      <c r="AH1220" s="119"/>
      <c r="AI1220" s="119"/>
    </row>
    <row r="1221" spans="27:35" x14ac:dyDescent="0.25">
      <c r="AA1221" s="81"/>
      <c r="AB1221" s="81"/>
      <c r="AC1221" s="80"/>
      <c r="AD1221" s="80"/>
      <c r="AE1221" s="81"/>
      <c r="AF1221" s="82"/>
      <c r="AG1221" s="80"/>
      <c r="AH1221" s="119"/>
      <c r="AI1221" s="119"/>
    </row>
    <row r="1222" spans="27:35" x14ac:dyDescent="0.25">
      <c r="AA1222" s="81"/>
      <c r="AB1222" s="81"/>
      <c r="AC1222" s="80"/>
      <c r="AD1222" s="80"/>
      <c r="AE1222" s="81"/>
      <c r="AF1222" s="82"/>
      <c r="AG1222" s="80"/>
      <c r="AH1222" s="119"/>
      <c r="AI1222" s="119"/>
    </row>
    <row r="1223" spans="27:35" x14ac:dyDescent="0.25">
      <c r="AA1223" s="81"/>
      <c r="AB1223" s="81"/>
      <c r="AC1223" s="80"/>
      <c r="AD1223" s="80"/>
      <c r="AE1223" s="81"/>
      <c r="AF1223" s="82"/>
      <c r="AG1223" s="80"/>
      <c r="AH1223" s="119"/>
      <c r="AI1223" s="119"/>
    </row>
    <row r="1224" spans="27:35" x14ac:dyDescent="0.25">
      <c r="AA1224" s="81"/>
      <c r="AB1224" s="81"/>
      <c r="AC1224" s="80"/>
      <c r="AD1224" s="80"/>
      <c r="AE1224" s="81"/>
      <c r="AF1224" s="82"/>
      <c r="AG1224" s="80"/>
      <c r="AH1224" s="119"/>
      <c r="AI1224" s="119"/>
    </row>
    <row r="1225" spans="27:35" x14ac:dyDescent="0.25">
      <c r="AA1225" s="81"/>
      <c r="AB1225" s="81"/>
      <c r="AC1225" s="80"/>
      <c r="AD1225" s="80"/>
      <c r="AE1225" s="81"/>
      <c r="AF1225" s="82"/>
      <c r="AG1225" s="80"/>
      <c r="AH1225" s="119"/>
      <c r="AI1225" s="119"/>
    </row>
    <row r="1226" spans="27:35" x14ac:dyDescent="0.25">
      <c r="AA1226" s="81"/>
      <c r="AB1226" s="81"/>
      <c r="AC1226" s="80"/>
      <c r="AD1226" s="80"/>
      <c r="AE1226" s="81"/>
      <c r="AF1226" s="82"/>
      <c r="AG1226" s="80"/>
      <c r="AH1226" s="119"/>
      <c r="AI1226" s="119"/>
    </row>
    <row r="1227" spans="27:35" x14ac:dyDescent="0.25">
      <c r="AA1227" s="81"/>
      <c r="AB1227" s="81"/>
      <c r="AC1227" s="80"/>
      <c r="AD1227" s="80"/>
      <c r="AE1227" s="81"/>
      <c r="AF1227" s="82"/>
      <c r="AG1227" s="80"/>
      <c r="AH1227" s="119"/>
      <c r="AI1227" s="119"/>
    </row>
    <row r="1228" spans="27:35" x14ac:dyDescent="0.25">
      <c r="AA1228" s="81"/>
      <c r="AB1228" s="81"/>
      <c r="AC1228" s="80"/>
      <c r="AD1228" s="80"/>
      <c r="AE1228" s="81"/>
      <c r="AF1228" s="82"/>
      <c r="AG1228" s="80"/>
      <c r="AH1228" s="119"/>
      <c r="AI1228" s="119"/>
    </row>
    <row r="1229" spans="27:35" x14ac:dyDescent="0.25">
      <c r="AA1229" s="81"/>
      <c r="AB1229" s="81"/>
      <c r="AC1229" s="80"/>
      <c r="AD1229" s="80"/>
      <c r="AE1229" s="81"/>
      <c r="AF1229" s="82"/>
      <c r="AG1229" s="80"/>
      <c r="AH1229" s="119"/>
      <c r="AI1229" s="119"/>
    </row>
    <row r="1230" spans="27:35" x14ac:dyDescent="0.25">
      <c r="AA1230" s="81"/>
      <c r="AB1230" s="81"/>
      <c r="AC1230" s="80"/>
      <c r="AD1230" s="80"/>
      <c r="AE1230" s="81"/>
      <c r="AF1230" s="82"/>
      <c r="AG1230" s="80"/>
      <c r="AH1230" s="119"/>
      <c r="AI1230" s="119"/>
    </row>
    <row r="1231" spans="27:35" x14ac:dyDescent="0.25">
      <c r="AA1231" s="81"/>
      <c r="AB1231" s="81"/>
      <c r="AC1231" s="80"/>
      <c r="AD1231" s="80"/>
      <c r="AE1231" s="81"/>
      <c r="AF1231" s="82"/>
      <c r="AG1231" s="80"/>
      <c r="AH1231" s="119"/>
      <c r="AI1231" s="119"/>
    </row>
    <row r="1232" spans="27:35" x14ac:dyDescent="0.25">
      <c r="AA1232" s="81"/>
      <c r="AB1232" s="81"/>
      <c r="AC1232" s="80"/>
      <c r="AD1232" s="80"/>
      <c r="AE1232" s="81"/>
      <c r="AF1232" s="82"/>
      <c r="AG1232" s="80"/>
      <c r="AH1232" s="119"/>
      <c r="AI1232" s="119"/>
    </row>
    <row r="1233" spans="27:35" x14ac:dyDescent="0.25">
      <c r="AA1233" s="81"/>
      <c r="AB1233" s="81"/>
      <c r="AC1233" s="80"/>
      <c r="AD1233" s="80"/>
      <c r="AE1233" s="81"/>
      <c r="AF1233" s="82"/>
      <c r="AG1233" s="80"/>
      <c r="AH1233" s="119"/>
      <c r="AI1233" s="119"/>
    </row>
    <row r="1234" spans="27:35" x14ac:dyDescent="0.25">
      <c r="AA1234" s="81"/>
      <c r="AB1234" s="81"/>
      <c r="AC1234" s="80"/>
      <c r="AD1234" s="80"/>
      <c r="AE1234" s="81"/>
      <c r="AF1234" s="82"/>
      <c r="AG1234" s="80"/>
      <c r="AH1234" s="119"/>
      <c r="AI1234" s="119"/>
    </row>
    <row r="1235" spans="27:35" x14ac:dyDescent="0.25">
      <c r="AA1235" s="81"/>
      <c r="AB1235" s="81"/>
      <c r="AC1235" s="80"/>
      <c r="AD1235" s="80"/>
      <c r="AE1235" s="81"/>
      <c r="AF1235" s="82"/>
      <c r="AG1235" s="80"/>
      <c r="AH1235" s="119"/>
      <c r="AI1235" s="119"/>
    </row>
    <row r="1236" spans="27:35" x14ac:dyDescent="0.25">
      <c r="AA1236" s="81"/>
      <c r="AB1236" s="81"/>
      <c r="AC1236" s="80"/>
      <c r="AD1236" s="80"/>
      <c r="AE1236" s="81"/>
      <c r="AF1236" s="82"/>
      <c r="AG1236" s="80"/>
      <c r="AH1236" s="119"/>
      <c r="AI1236" s="119"/>
    </row>
    <row r="1237" spans="27:35" x14ac:dyDescent="0.25">
      <c r="AA1237" s="81"/>
      <c r="AB1237" s="81"/>
      <c r="AC1237" s="80"/>
      <c r="AD1237" s="80"/>
      <c r="AE1237" s="81"/>
      <c r="AF1237" s="82"/>
      <c r="AG1237" s="80"/>
      <c r="AH1237" s="119"/>
      <c r="AI1237" s="119"/>
    </row>
    <row r="1238" spans="27:35" x14ac:dyDescent="0.25">
      <c r="AA1238" s="81"/>
      <c r="AB1238" s="81"/>
      <c r="AC1238" s="80"/>
      <c r="AD1238" s="80"/>
      <c r="AE1238" s="81"/>
      <c r="AF1238" s="82"/>
      <c r="AG1238" s="80"/>
      <c r="AH1238" s="119"/>
      <c r="AI1238" s="119"/>
    </row>
    <row r="1239" spans="27:35" x14ac:dyDescent="0.25">
      <c r="AA1239" s="81"/>
      <c r="AB1239" s="81"/>
      <c r="AC1239" s="80"/>
      <c r="AD1239" s="80"/>
      <c r="AE1239" s="81"/>
      <c r="AF1239" s="82"/>
      <c r="AG1239" s="80"/>
      <c r="AH1239" s="119"/>
      <c r="AI1239" s="119"/>
    </row>
    <row r="1240" spans="27:35" x14ac:dyDescent="0.25">
      <c r="AA1240" s="81"/>
      <c r="AB1240" s="81"/>
      <c r="AC1240" s="80"/>
      <c r="AD1240" s="80"/>
      <c r="AE1240" s="81"/>
      <c r="AF1240" s="82"/>
      <c r="AG1240" s="80"/>
      <c r="AH1240" s="119"/>
      <c r="AI1240" s="119"/>
    </row>
    <row r="1241" spans="27:35" x14ac:dyDescent="0.25">
      <c r="AA1241" s="81"/>
      <c r="AB1241" s="81"/>
      <c r="AC1241" s="80"/>
      <c r="AD1241" s="80"/>
      <c r="AE1241" s="81"/>
      <c r="AF1241" s="82"/>
      <c r="AG1241" s="80"/>
      <c r="AH1241" s="119"/>
      <c r="AI1241" s="119"/>
    </row>
    <row r="1242" spans="27:35" x14ac:dyDescent="0.25">
      <c r="AA1242" s="81"/>
      <c r="AB1242" s="81"/>
      <c r="AC1242" s="80"/>
      <c r="AD1242" s="80"/>
      <c r="AE1242" s="81"/>
      <c r="AF1242" s="82"/>
      <c r="AG1242" s="80"/>
      <c r="AH1242" s="119"/>
      <c r="AI1242" s="119"/>
    </row>
    <row r="1243" spans="27:35" x14ac:dyDescent="0.25">
      <c r="AA1243" s="81"/>
      <c r="AB1243" s="81"/>
      <c r="AC1243" s="80"/>
      <c r="AD1243" s="80"/>
      <c r="AE1243" s="81"/>
      <c r="AF1243" s="82"/>
      <c r="AG1243" s="80"/>
      <c r="AH1243" s="119"/>
      <c r="AI1243" s="119"/>
    </row>
    <row r="1244" spans="27:35" x14ac:dyDescent="0.25">
      <c r="AA1244" s="81"/>
      <c r="AB1244" s="81"/>
      <c r="AC1244" s="80"/>
      <c r="AD1244" s="80"/>
      <c r="AE1244" s="81"/>
      <c r="AF1244" s="82"/>
      <c r="AG1244" s="80"/>
      <c r="AH1244" s="119"/>
      <c r="AI1244" s="119"/>
    </row>
    <row r="1245" spans="27:35" x14ac:dyDescent="0.25">
      <c r="AA1245" s="81"/>
      <c r="AB1245" s="81"/>
      <c r="AC1245" s="80"/>
      <c r="AD1245" s="80"/>
      <c r="AE1245" s="81"/>
      <c r="AF1245" s="82"/>
      <c r="AG1245" s="80"/>
      <c r="AH1245" s="119"/>
      <c r="AI1245" s="119"/>
    </row>
    <row r="1246" spans="27:35" x14ac:dyDescent="0.25">
      <c r="AA1246" s="81"/>
      <c r="AB1246" s="81"/>
      <c r="AC1246" s="80"/>
      <c r="AD1246" s="80"/>
      <c r="AE1246" s="81"/>
      <c r="AF1246" s="82"/>
      <c r="AG1246" s="80"/>
      <c r="AH1246" s="119"/>
      <c r="AI1246" s="119"/>
    </row>
    <row r="1247" spans="27:35" x14ac:dyDescent="0.25">
      <c r="AA1247" s="81"/>
      <c r="AB1247" s="81"/>
      <c r="AC1247" s="80"/>
      <c r="AD1247" s="80"/>
      <c r="AE1247" s="81"/>
      <c r="AF1247" s="82"/>
      <c r="AG1247" s="80"/>
      <c r="AH1247" s="119"/>
      <c r="AI1247" s="119"/>
    </row>
    <row r="1248" spans="27:35" x14ac:dyDescent="0.25">
      <c r="AA1248" s="81"/>
      <c r="AB1248" s="81"/>
      <c r="AC1248" s="80"/>
      <c r="AD1248" s="80"/>
      <c r="AE1248" s="81"/>
      <c r="AF1248" s="82"/>
      <c r="AG1248" s="80"/>
      <c r="AH1248" s="119"/>
      <c r="AI1248" s="119"/>
    </row>
    <row r="1249" spans="27:35" x14ac:dyDescent="0.25">
      <c r="AA1249" s="81"/>
      <c r="AB1249" s="81"/>
      <c r="AC1249" s="80"/>
      <c r="AD1249" s="80"/>
      <c r="AE1249" s="81"/>
      <c r="AF1249" s="82"/>
      <c r="AG1249" s="80"/>
      <c r="AH1249" s="119"/>
      <c r="AI1249" s="119"/>
    </row>
    <row r="1250" spans="27:35" x14ac:dyDescent="0.25">
      <c r="AA1250" s="81"/>
      <c r="AB1250" s="81"/>
      <c r="AC1250" s="80"/>
      <c r="AD1250" s="80"/>
      <c r="AE1250" s="81"/>
      <c r="AF1250" s="82"/>
      <c r="AG1250" s="80"/>
      <c r="AH1250" s="119"/>
      <c r="AI1250" s="119"/>
    </row>
    <row r="1251" spans="27:35" x14ac:dyDescent="0.25">
      <c r="AA1251" s="81"/>
      <c r="AB1251" s="81"/>
      <c r="AC1251" s="80"/>
      <c r="AD1251" s="80"/>
      <c r="AE1251" s="81"/>
      <c r="AF1251" s="82"/>
      <c r="AG1251" s="80"/>
      <c r="AH1251" s="119"/>
      <c r="AI1251" s="119"/>
    </row>
    <row r="1252" spans="27:35" x14ac:dyDescent="0.25">
      <c r="AA1252" s="81"/>
      <c r="AB1252" s="81"/>
      <c r="AC1252" s="80"/>
      <c r="AD1252" s="80"/>
      <c r="AE1252" s="81"/>
      <c r="AF1252" s="82"/>
      <c r="AG1252" s="80"/>
      <c r="AH1252" s="119"/>
      <c r="AI1252" s="119"/>
    </row>
    <row r="1253" spans="27:35" x14ac:dyDescent="0.25">
      <c r="AA1253" s="81"/>
      <c r="AB1253" s="81"/>
      <c r="AC1253" s="80"/>
      <c r="AD1253" s="80"/>
      <c r="AE1253" s="81"/>
      <c r="AF1253" s="82"/>
      <c r="AG1253" s="80"/>
      <c r="AH1253" s="119"/>
      <c r="AI1253" s="119"/>
    </row>
    <row r="1254" spans="27:35" x14ac:dyDescent="0.25">
      <c r="AA1254" s="81"/>
      <c r="AB1254" s="81"/>
      <c r="AC1254" s="80"/>
      <c r="AD1254" s="80"/>
      <c r="AE1254" s="81"/>
      <c r="AF1254" s="82"/>
      <c r="AG1254" s="80"/>
      <c r="AH1254" s="119"/>
      <c r="AI1254" s="119"/>
    </row>
    <row r="1255" spans="27:35" x14ac:dyDescent="0.25">
      <c r="AA1255" s="81"/>
      <c r="AB1255" s="81"/>
      <c r="AC1255" s="80"/>
      <c r="AD1255" s="80"/>
      <c r="AE1255" s="81"/>
      <c r="AF1255" s="82"/>
      <c r="AG1255" s="80"/>
      <c r="AH1255" s="119"/>
      <c r="AI1255" s="119"/>
    </row>
    <row r="1256" spans="27:35" x14ac:dyDescent="0.25">
      <c r="AA1256" s="81"/>
      <c r="AB1256" s="81"/>
      <c r="AC1256" s="80"/>
      <c r="AD1256" s="80"/>
      <c r="AE1256" s="81"/>
      <c r="AF1256" s="82"/>
      <c r="AG1256" s="80"/>
      <c r="AH1256" s="119"/>
      <c r="AI1256" s="119"/>
    </row>
    <row r="1257" spans="27:35" x14ac:dyDescent="0.25">
      <c r="AA1257" s="81"/>
      <c r="AB1257" s="81"/>
      <c r="AC1257" s="80"/>
      <c r="AD1257" s="80"/>
      <c r="AE1257" s="81"/>
      <c r="AF1257" s="82"/>
      <c r="AG1257" s="80"/>
      <c r="AH1257" s="119"/>
      <c r="AI1257" s="119"/>
    </row>
    <row r="1258" spans="27:35" x14ac:dyDescent="0.25">
      <c r="AA1258" s="81"/>
      <c r="AB1258" s="81"/>
      <c r="AC1258" s="80"/>
      <c r="AD1258" s="80"/>
      <c r="AE1258" s="81"/>
      <c r="AF1258" s="82"/>
      <c r="AG1258" s="80"/>
      <c r="AH1258" s="119"/>
      <c r="AI1258" s="119"/>
    </row>
    <row r="1259" spans="27:35" x14ac:dyDescent="0.25">
      <c r="AA1259" s="81"/>
      <c r="AB1259" s="81"/>
      <c r="AC1259" s="80"/>
      <c r="AD1259" s="80"/>
      <c r="AE1259" s="81"/>
      <c r="AF1259" s="82"/>
      <c r="AG1259" s="80"/>
      <c r="AH1259" s="119"/>
      <c r="AI1259" s="119"/>
    </row>
    <row r="1260" spans="27:35" x14ac:dyDescent="0.25">
      <c r="AA1260" s="81"/>
      <c r="AB1260" s="81"/>
      <c r="AC1260" s="80"/>
      <c r="AD1260" s="80"/>
      <c r="AE1260" s="81"/>
      <c r="AF1260" s="82"/>
      <c r="AG1260" s="80"/>
      <c r="AH1260" s="119"/>
      <c r="AI1260" s="119"/>
    </row>
    <row r="1261" spans="27:35" x14ac:dyDescent="0.25">
      <c r="AA1261" s="81"/>
      <c r="AB1261" s="81"/>
      <c r="AC1261" s="80"/>
      <c r="AD1261" s="80"/>
      <c r="AE1261" s="81"/>
      <c r="AF1261" s="82"/>
      <c r="AG1261" s="80"/>
      <c r="AH1261" s="119"/>
      <c r="AI1261" s="119"/>
    </row>
    <row r="1262" spans="27:35" x14ac:dyDescent="0.25">
      <c r="AA1262" s="81"/>
      <c r="AB1262" s="81"/>
      <c r="AC1262" s="80"/>
      <c r="AD1262" s="80"/>
      <c r="AE1262" s="81"/>
      <c r="AF1262" s="82"/>
      <c r="AG1262" s="80"/>
      <c r="AH1262" s="119"/>
      <c r="AI1262" s="119"/>
    </row>
    <row r="1263" spans="27:35" x14ac:dyDescent="0.25">
      <c r="AA1263" s="81"/>
      <c r="AB1263" s="81"/>
      <c r="AC1263" s="80"/>
      <c r="AD1263" s="80"/>
      <c r="AE1263" s="81"/>
      <c r="AF1263" s="82"/>
      <c r="AG1263" s="80"/>
      <c r="AH1263" s="119"/>
      <c r="AI1263" s="119"/>
    </row>
    <row r="1264" spans="27:35" x14ac:dyDescent="0.25">
      <c r="AA1264" s="81"/>
      <c r="AB1264" s="81"/>
      <c r="AC1264" s="80"/>
      <c r="AD1264" s="80"/>
      <c r="AE1264" s="81"/>
      <c r="AF1264" s="82"/>
      <c r="AG1264" s="80"/>
      <c r="AH1264" s="119"/>
      <c r="AI1264" s="119"/>
    </row>
    <row r="1265" spans="27:35" x14ac:dyDescent="0.25">
      <c r="AA1265" s="81"/>
      <c r="AB1265" s="81"/>
      <c r="AC1265" s="80"/>
      <c r="AD1265" s="80"/>
      <c r="AE1265" s="81"/>
      <c r="AF1265" s="82"/>
      <c r="AG1265" s="80"/>
      <c r="AH1265" s="119"/>
      <c r="AI1265" s="119"/>
    </row>
    <row r="1266" spans="27:35" x14ac:dyDescent="0.25">
      <c r="AA1266" s="81"/>
      <c r="AB1266" s="81"/>
      <c r="AC1266" s="80"/>
      <c r="AD1266" s="80"/>
      <c r="AE1266" s="81"/>
      <c r="AF1266" s="82"/>
      <c r="AG1266" s="80"/>
      <c r="AH1266" s="119"/>
      <c r="AI1266" s="119"/>
    </row>
    <row r="1267" spans="27:35" x14ac:dyDescent="0.25">
      <c r="AA1267" s="81"/>
      <c r="AB1267" s="81"/>
      <c r="AC1267" s="80"/>
      <c r="AD1267" s="80"/>
      <c r="AE1267" s="81"/>
      <c r="AF1267" s="82"/>
      <c r="AG1267" s="80"/>
      <c r="AH1267" s="119"/>
      <c r="AI1267" s="119"/>
    </row>
    <row r="1268" spans="27:35" x14ac:dyDescent="0.25">
      <c r="AA1268" s="81"/>
      <c r="AB1268" s="81"/>
      <c r="AC1268" s="80"/>
      <c r="AD1268" s="80"/>
      <c r="AE1268" s="81"/>
      <c r="AF1268" s="82"/>
      <c r="AG1268" s="80"/>
      <c r="AH1268" s="119"/>
      <c r="AI1268" s="119"/>
    </row>
    <row r="1269" spans="27:35" x14ac:dyDescent="0.25">
      <c r="AA1269" s="81"/>
      <c r="AB1269" s="81"/>
      <c r="AC1269" s="80"/>
      <c r="AD1269" s="80"/>
      <c r="AE1269" s="81"/>
      <c r="AF1269" s="82"/>
      <c r="AG1269" s="80"/>
      <c r="AH1269" s="119"/>
      <c r="AI1269" s="119"/>
    </row>
    <row r="1270" spans="27:35" x14ac:dyDescent="0.25">
      <c r="AA1270" s="81"/>
      <c r="AB1270" s="81"/>
      <c r="AC1270" s="80"/>
      <c r="AD1270" s="80"/>
      <c r="AE1270" s="81"/>
      <c r="AF1270" s="82"/>
      <c r="AG1270" s="80"/>
      <c r="AH1270" s="119"/>
      <c r="AI1270" s="119"/>
    </row>
    <row r="1271" spans="27:35" x14ac:dyDescent="0.25">
      <c r="AA1271" s="81"/>
      <c r="AB1271" s="81"/>
      <c r="AC1271" s="80"/>
      <c r="AD1271" s="80"/>
      <c r="AE1271" s="81"/>
      <c r="AF1271" s="82"/>
      <c r="AG1271" s="80"/>
      <c r="AH1271" s="119"/>
      <c r="AI1271" s="119"/>
    </row>
    <row r="1272" spans="27:35" x14ac:dyDescent="0.25">
      <c r="AA1272" s="81"/>
      <c r="AB1272" s="81"/>
      <c r="AC1272" s="80"/>
      <c r="AD1272" s="80"/>
      <c r="AE1272" s="81"/>
      <c r="AF1272" s="82"/>
      <c r="AG1272" s="80"/>
      <c r="AH1272" s="119"/>
      <c r="AI1272" s="119"/>
    </row>
    <row r="1273" spans="27:35" x14ac:dyDescent="0.25">
      <c r="AA1273" s="81"/>
      <c r="AB1273" s="81"/>
      <c r="AC1273" s="80"/>
      <c r="AD1273" s="80"/>
      <c r="AE1273" s="81"/>
      <c r="AF1273" s="82"/>
      <c r="AG1273" s="80"/>
      <c r="AH1273" s="119"/>
      <c r="AI1273" s="119"/>
    </row>
    <row r="1274" spans="27:35" x14ac:dyDescent="0.25">
      <c r="AA1274" s="81"/>
      <c r="AB1274" s="81"/>
      <c r="AC1274" s="80"/>
      <c r="AD1274" s="80"/>
      <c r="AE1274" s="81"/>
      <c r="AF1274" s="82"/>
      <c r="AG1274" s="80"/>
      <c r="AH1274" s="119"/>
      <c r="AI1274" s="119"/>
    </row>
    <row r="1275" spans="27:35" x14ac:dyDescent="0.25">
      <c r="AA1275" s="81"/>
      <c r="AB1275" s="81"/>
      <c r="AC1275" s="80"/>
      <c r="AD1275" s="80"/>
      <c r="AE1275" s="81"/>
      <c r="AF1275" s="82"/>
      <c r="AG1275" s="80"/>
      <c r="AH1275" s="119"/>
      <c r="AI1275" s="119"/>
    </row>
    <row r="1276" spans="27:35" x14ac:dyDescent="0.25">
      <c r="AA1276" s="81"/>
      <c r="AB1276" s="81"/>
      <c r="AC1276" s="80"/>
      <c r="AD1276" s="80"/>
      <c r="AE1276" s="81"/>
      <c r="AF1276" s="82"/>
      <c r="AG1276" s="80"/>
      <c r="AH1276" s="119"/>
      <c r="AI1276" s="119"/>
    </row>
    <row r="1277" spans="27:35" x14ac:dyDescent="0.25">
      <c r="AA1277" s="81"/>
      <c r="AB1277" s="81"/>
      <c r="AC1277" s="80"/>
      <c r="AD1277" s="80"/>
      <c r="AE1277" s="81"/>
      <c r="AF1277" s="82"/>
      <c r="AG1277" s="80"/>
      <c r="AH1277" s="119"/>
      <c r="AI1277" s="119"/>
    </row>
    <row r="1278" spans="27:35" x14ac:dyDescent="0.25">
      <c r="AA1278" s="81"/>
      <c r="AB1278" s="81"/>
      <c r="AC1278" s="80"/>
      <c r="AD1278" s="80"/>
      <c r="AE1278" s="81"/>
      <c r="AF1278" s="82"/>
      <c r="AG1278" s="80"/>
      <c r="AH1278" s="119"/>
      <c r="AI1278" s="119"/>
    </row>
    <row r="1279" spans="27:35" x14ac:dyDescent="0.25">
      <c r="AA1279" s="81"/>
      <c r="AB1279" s="81"/>
      <c r="AC1279" s="80"/>
      <c r="AD1279" s="80"/>
      <c r="AE1279" s="81"/>
      <c r="AF1279" s="82"/>
      <c r="AG1279" s="80"/>
      <c r="AH1279" s="119"/>
      <c r="AI1279" s="119"/>
    </row>
    <row r="1280" spans="27:35" x14ac:dyDescent="0.25">
      <c r="AA1280" s="81"/>
      <c r="AB1280" s="81"/>
      <c r="AC1280" s="80"/>
      <c r="AD1280" s="80"/>
      <c r="AE1280" s="81"/>
      <c r="AF1280" s="82"/>
      <c r="AG1280" s="80"/>
      <c r="AH1280" s="119"/>
      <c r="AI1280" s="119"/>
    </row>
    <row r="1281" spans="27:35" x14ac:dyDescent="0.25">
      <c r="AA1281" s="81"/>
      <c r="AB1281" s="81"/>
      <c r="AC1281" s="80"/>
      <c r="AD1281" s="80"/>
      <c r="AE1281" s="81"/>
      <c r="AF1281" s="82"/>
      <c r="AG1281" s="80"/>
      <c r="AH1281" s="119"/>
      <c r="AI1281" s="119"/>
    </row>
    <row r="1282" spans="27:35" x14ac:dyDescent="0.25">
      <c r="AA1282" s="81"/>
      <c r="AB1282" s="81"/>
      <c r="AC1282" s="80"/>
      <c r="AD1282" s="80"/>
      <c r="AE1282" s="81"/>
      <c r="AF1282" s="82"/>
      <c r="AG1282" s="80"/>
      <c r="AH1282" s="119"/>
      <c r="AI1282" s="119"/>
    </row>
    <row r="1283" spans="27:35" x14ac:dyDescent="0.25">
      <c r="AA1283" s="81"/>
      <c r="AB1283" s="81"/>
      <c r="AC1283" s="80"/>
      <c r="AD1283" s="80"/>
      <c r="AE1283" s="81"/>
      <c r="AF1283" s="82"/>
      <c r="AG1283" s="80"/>
      <c r="AH1283" s="119"/>
      <c r="AI1283" s="119"/>
    </row>
    <row r="1284" spans="27:35" x14ac:dyDescent="0.25">
      <c r="AA1284" s="81"/>
      <c r="AB1284" s="81"/>
      <c r="AC1284" s="80"/>
      <c r="AD1284" s="80"/>
      <c r="AE1284" s="81"/>
      <c r="AF1284" s="82"/>
      <c r="AG1284" s="80"/>
      <c r="AH1284" s="119"/>
      <c r="AI1284" s="119"/>
    </row>
    <row r="1285" spans="27:35" x14ac:dyDescent="0.25">
      <c r="AA1285" s="81"/>
      <c r="AB1285" s="81"/>
      <c r="AC1285" s="80"/>
      <c r="AD1285" s="80"/>
      <c r="AE1285" s="81"/>
      <c r="AF1285" s="82"/>
      <c r="AG1285" s="80"/>
      <c r="AH1285" s="119"/>
      <c r="AI1285" s="119"/>
    </row>
    <row r="1286" spans="27:35" x14ac:dyDescent="0.25">
      <c r="AA1286" s="81"/>
      <c r="AB1286" s="81"/>
      <c r="AC1286" s="80"/>
      <c r="AD1286" s="80"/>
      <c r="AE1286" s="81"/>
      <c r="AF1286" s="82"/>
      <c r="AG1286" s="80"/>
      <c r="AH1286" s="119"/>
      <c r="AI1286" s="119"/>
    </row>
    <row r="1287" spans="27:35" x14ac:dyDescent="0.25">
      <c r="AA1287" s="81"/>
      <c r="AB1287" s="81"/>
      <c r="AC1287" s="80"/>
      <c r="AD1287" s="80"/>
      <c r="AE1287" s="81"/>
      <c r="AF1287" s="82"/>
      <c r="AG1287" s="80"/>
      <c r="AH1287" s="119"/>
      <c r="AI1287" s="119"/>
    </row>
    <row r="1288" spans="27:35" x14ac:dyDescent="0.25">
      <c r="AA1288" s="81"/>
      <c r="AB1288" s="81"/>
      <c r="AC1288" s="80"/>
      <c r="AD1288" s="80"/>
      <c r="AE1288" s="81"/>
      <c r="AF1288" s="82"/>
      <c r="AG1288" s="80"/>
      <c r="AH1288" s="119"/>
      <c r="AI1288" s="119"/>
    </row>
    <row r="1289" spans="27:35" x14ac:dyDescent="0.25">
      <c r="AA1289" s="81"/>
      <c r="AB1289" s="81"/>
      <c r="AC1289" s="80"/>
      <c r="AD1289" s="80"/>
      <c r="AE1289" s="81"/>
      <c r="AF1289" s="82"/>
      <c r="AG1289" s="80"/>
      <c r="AH1289" s="119"/>
      <c r="AI1289" s="119"/>
    </row>
    <row r="1290" spans="27:35" x14ac:dyDescent="0.25">
      <c r="AA1290" s="81"/>
      <c r="AB1290" s="81"/>
      <c r="AC1290" s="80"/>
      <c r="AD1290" s="80"/>
      <c r="AE1290" s="81"/>
      <c r="AF1290" s="82"/>
      <c r="AG1290" s="80"/>
      <c r="AH1290" s="119"/>
      <c r="AI1290" s="119"/>
    </row>
    <row r="1291" spans="27:35" x14ac:dyDescent="0.25">
      <c r="AA1291" s="81"/>
      <c r="AB1291" s="81"/>
      <c r="AC1291" s="80"/>
      <c r="AD1291" s="80"/>
      <c r="AE1291" s="81"/>
      <c r="AF1291" s="82"/>
      <c r="AG1291" s="80"/>
      <c r="AH1291" s="119"/>
      <c r="AI1291" s="119"/>
    </row>
    <row r="1292" spans="27:35" x14ac:dyDescent="0.25">
      <c r="AA1292" s="81"/>
      <c r="AB1292" s="81"/>
      <c r="AC1292" s="80"/>
      <c r="AD1292" s="80"/>
      <c r="AE1292" s="81"/>
      <c r="AF1292" s="82"/>
      <c r="AG1292" s="80"/>
      <c r="AH1292" s="119"/>
      <c r="AI1292" s="119"/>
    </row>
    <row r="1293" spans="27:35" x14ac:dyDescent="0.25">
      <c r="AA1293" s="81"/>
      <c r="AB1293" s="81"/>
      <c r="AC1293" s="80"/>
      <c r="AD1293" s="80"/>
      <c r="AE1293" s="81"/>
      <c r="AF1293" s="82"/>
      <c r="AG1293" s="80"/>
      <c r="AH1293" s="119"/>
      <c r="AI1293" s="119"/>
    </row>
    <row r="1294" spans="27:35" x14ac:dyDescent="0.25">
      <c r="AA1294" s="81"/>
      <c r="AB1294" s="81"/>
      <c r="AC1294" s="80"/>
      <c r="AD1294" s="80"/>
      <c r="AE1294" s="81"/>
      <c r="AF1294" s="82"/>
      <c r="AG1294" s="80"/>
      <c r="AH1294" s="119"/>
      <c r="AI1294" s="119"/>
    </row>
    <row r="1295" spans="27:35" x14ac:dyDescent="0.25">
      <c r="AA1295" s="81"/>
      <c r="AB1295" s="81"/>
      <c r="AC1295" s="80"/>
      <c r="AD1295" s="80"/>
      <c r="AE1295" s="81"/>
      <c r="AF1295" s="82"/>
      <c r="AG1295" s="80"/>
      <c r="AH1295" s="119"/>
      <c r="AI1295" s="119"/>
    </row>
    <row r="1296" spans="27:35" x14ac:dyDescent="0.25">
      <c r="AA1296" s="81"/>
      <c r="AB1296" s="81"/>
      <c r="AC1296" s="80"/>
      <c r="AD1296" s="80"/>
      <c r="AE1296" s="81"/>
      <c r="AF1296" s="82"/>
      <c r="AG1296" s="80"/>
      <c r="AH1296" s="119"/>
      <c r="AI1296" s="119"/>
    </row>
    <row r="1297" spans="27:35" x14ac:dyDescent="0.25">
      <c r="AA1297" s="81"/>
      <c r="AB1297" s="81"/>
      <c r="AC1297" s="80"/>
      <c r="AD1297" s="80"/>
      <c r="AE1297" s="81"/>
      <c r="AF1297" s="82"/>
      <c r="AG1297" s="80"/>
      <c r="AH1297" s="119"/>
      <c r="AI1297" s="119"/>
    </row>
    <row r="1298" spans="27:35" x14ac:dyDescent="0.25">
      <c r="AA1298" s="81"/>
      <c r="AB1298" s="81"/>
      <c r="AC1298" s="80"/>
      <c r="AD1298" s="80"/>
      <c r="AE1298" s="81"/>
      <c r="AF1298" s="82"/>
      <c r="AG1298" s="80"/>
      <c r="AH1298" s="119"/>
      <c r="AI1298" s="119"/>
    </row>
    <row r="1299" spans="27:35" x14ac:dyDescent="0.25">
      <c r="AA1299" s="81"/>
      <c r="AB1299" s="81"/>
      <c r="AC1299" s="80"/>
      <c r="AD1299" s="80"/>
      <c r="AE1299" s="81"/>
      <c r="AF1299" s="82"/>
      <c r="AG1299" s="80"/>
      <c r="AH1299" s="119"/>
      <c r="AI1299" s="119"/>
    </row>
    <row r="1300" spans="27:35" x14ac:dyDescent="0.25">
      <c r="AA1300" s="81"/>
      <c r="AB1300" s="81"/>
      <c r="AC1300" s="80"/>
      <c r="AD1300" s="80"/>
      <c r="AE1300" s="81"/>
      <c r="AF1300" s="82"/>
      <c r="AG1300" s="80"/>
      <c r="AH1300" s="119"/>
      <c r="AI1300" s="119"/>
    </row>
    <row r="1301" spans="27:35" x14ac:dyDescent="0.25">
      <c r="AA1301" s="81"/>
      <c r="AB1301" s="81"/>
      <c r="AC1301" s="80"/>
      <c r="AD1301" s="80"/>
      <c r="AE1301" s="81"/>
      <c r="AF1301" s="82"/>
      <c r="AG1301" s="80"/>
      <c r="AH1301" s="119"/>
      <c r="AI1301" s="119"/>
    </row>
    <row r="1302" spans="27:35" x14ac:dyDescent="0.25">
      <c r="AA1302" s="81"/>
      <c r="AB1302" s="81"/>
      <c r="AC1302" s="80"/>
      <c r="AD1302" s="80"/>
      <c r="AE1302" s="81"/>
      <c r="AF1302" s="82"/>
      <c r="AG1302" s="80"/>
      <c r="AH1302" s="119"/>
      <c r="AI1302" s="119"/>
    </row>
    <row r="1303" spans="27:35" x14ac:dyDescent="0.25">
      <c r="AA1303" s="81"/>
      <c r="AB1303" s="81"/>
      <c r="AC1303" s="80"/>
      <c r="AD1303" s="80"/>
      <c r="AE1303" s="81"/>
      <c r="AF1303" s="82"/>
      <c r="AG1303" s="80"/>
      <c r="AH1303" s="119"/>
      <c r="AI1303" s="119"/>
    </row>
    <row r="1304" spans="27:35" x14ac:dyDescent="0.25">
      <c r="AA1304" s="81"/>
      <c r="AB1304" s="81"/>
      <c r="AC1304" s="80"/>
      <c r="AD1304" s="80"/>
      <c r="AE1304" s="81"/>
      <c r="AF1304" s="82"/>
      <c r="AG1304" s="80"/>
      <c r="AH1304" s="119"/>
      <c r="AI1304" s="119"/>
    </row>
    <row r="1305" spans="27:35" x14ac:dyDescent="0.25">
      <c r="AA1305" s="81"/>
      <c r="AB1305" s="81"/>
      <c r="AC1305" s="80"/>
      <c r="AD1305" s="80"/>
      <c r="AE1305" s="81"/>
      <c r="AF1305" s="82"/>
      <c r="AG1305" s="80"/>
      <c r="AH1305" s="119"/>
      <c r="AI1305" s="119"/>
    </row>
    <row r="1306" spans="27:35" x14ac:dyDescent="0.25">
      <c r="AA1306" s="81"/>
      <c r="AB1306" s="81"/>
      <c r="AC1306" s="80"/>
      <c r="AD1306" s="80"/>
      <c r="AE1306" s="81"/>
      <c r="AF1306" s="82"/>
      <c r="AG1306" s="80"/>
      <c r="AH1306" s="119"/>
      <c r="AI1306" s="119"/>
    </row>
    <row r="1307" spans="27:35" x14ac:dyDescent="0.25">
      <c r="AA1307" s="81"/>
      <c r="AB1307" s="81"/>
      <c r="AC1307" s="80"/>
      <c r="AD1307" s="80"/>
      <c r="AE1307" s="81"/>
      <c r="AF1307" s="82"/>
      <c r="AG1307" s="80"/>
      <c r="AH1307" s="119"/>
      <c r="AI1307" s="119"/>
    </row>
    <row r="1308" spans="27:35" x14ac:dyDescent="0.25">
      <c r="AA1308" s="81"/>
      <c r="AB1308" s="81"/>
      <c r="AC1308" s="80"/>
      <c r="AD1308" s="80"/>
      <c r="AE1308" s="81"/>
      <c r="AF1308" s="82"/>
      <c r="AG1308" s="80"/>
      <c r="AH1308" s="119"/>
      <c r="AI1308" s="119"/>
    </row>
    <row r="1309" spans="27:35" x14ac:dyDescent="0.25">
      <c r="AA1309" s="81"/>
      <c r="AB1309" s="81"/>
      <c r="AC1309" s="80"/>
      <c r="AD1309" s="80"/>
      <c r="AE1309" s="81"/>
      <c r="AF1309" s="82"/>
      <c r="AG1309" s="80"/>
      <c r="AH1309" s="119"/>
      <c r="AI1309" s="119"/>
    </row>
    <row r="1310" spans="27:35" x14ac:dyDescent="0.25">
      <c r="AA1310" s="81"/>
      <c r="AB1310" s="81"/>
      <c r="AC1310" s="80"/>
      <c r="AD1310" s="80"/>
      <c r="AE1310" s="81"/>
      <c r="AF1310" s="82"/>
      <c r="AG1310" s="80"/>
      <c r="AH1310" s="119"/>
      <c r="AI1310" s="119"/>
    </row>
    <row r="1311" spans="27:35" x14ac:dyDescent="0.25">
      <c r="AA1311" s="81"/>
      <c r="AB1311" s="81"/>
      <c r="AC1311" s="80"/>
      <c r="AD1311" s="80"/>
      <c r="AE1311" s="81"/>
      <c r="AF1311" s="82"/>
      <c r="AG1311" s="80"/>
      <c r="AH1311" s="119"/>
      <c r="AI1311" s="119"/>
    </row>
    <row r="1312" spans="27:35" x14ac:dyDescent="0.25">
      <c r="AA1312" s="81"/>
      <c r="AB1312" s="81"/>
      <c r="AC1312" s="80"/>
      <c r="AD1312" s="80"/>
      <c r="AE1312" s="81"/>
      <c r="AF1312" s="82"/>
      <c r="AG1312" s="80"/>
      <c r="AH1312" s="119"/>
      <c r="AI1312" s="119"/>
    </row>
    <row r="1313" spans="27:35" x14ac:dyDescent="0.25">
      <c r="AA1313" s="81"/>
      <c r="AB1313" s="81"/>
      <c r="AC1313" s="80"/>
      <c r="AD1313" s="80"/>
      <c r="AE1313" s="81"/>
      <c r="AF1313" s="82"/>
      <c r="AG1313" s="80"/>
      <c r="AH1313" s="119"/>
      <c r="AI1313" s="119"/>
    </row>
    <row r="1314" spans="27:35" x14ac:dyDescent="0.25">
      <c r="AA1314" s="81"/>
      <c r="AB1314" s="81"/>
      <c r="AC1314" s="80"/>
      <c r="AD1314" s="80"/>
      <c r="AE1314" s="81"/>
      <c r="AF1314" s="82"/>
      <c r="AG1314" s="80"/>
      <c r="AH1314" s="119"/>
      <c r="AI1314" s="119"/>
    </row>
    <row r="1315" spans="27:35" x14ac:dyDescent="0.25">
      <c r="AA1315" s="81"/>
      <c r="AB1315" s="81"/>
      <c r="AC1315" s="80"/>
      <c r="AD1315" s="80"/>
      <c r="AE1315" s="81"/>
      <c r="AF1315" s="82"/>
      <c r="AG1315" s="80"/>
      <c r="AH1315" s="119"/>
      <c r="AI1315" s="119"/>
    </row>
    <row r="1316" spans="27:35" x14ac:dyDescent="0.25">
      <c r="AA1316" s="81"/>
      <c r="AB1316" s="81"/>
      <c r="AC1316" s="80"/>
      <c r="AD1316" s="80"/>
      <c r="AE1316" s="81"/>
      <c r="AF1316" s="82"/>
      <c r="AG1316" s="80"/>
      <c r="AH1316" s="119"/>
      <c r="AI1316" s="119"/>
    </row>
    <row r="1317" spans="27:35" x14ac:dyDescent="0.25">
      <c r="AA1317" s="81"/>
      <c r="AB1317" s="81"/>
      <c r="AC1317" s="80"/>
      <c r="AD1317" s="80"/>
      <c r="AE1317" s="81"/>
      <c r="AF1317" s="82"/>
      <c r="AG1317" s="80"/>
      <c r="AH1317" s="119"/>
      <c r="AI1317" s="119"/>
    </row>
    <row r="1318" spans="27:35" x14ac:dyDescent="0.25">
      <c r="AA1318" s="81"/>
      <c r="AB1318" s="81"/>
      <c r="AC1318" s="80"/>
      <c r="AD1318" s="80"/>
      <c r="AE1318" s="81"/>
      <c r="AF1318" s="82"/>
      <c r="AG1318" s="80"/>
      <c r="AH1318" s="119"/>
      <c r="AI1318" s="119"/>
    </row>
    <row r="1319" spans="27:35" x14ac:dyDescent="0.25">
      <c r="AA1319" s="81"/>
      <c r="AB1319" s="81"/>
      <c r="AC1319" s="80"/>
      <c r="AD1319" s="80"/>
      <c r="AE1319" s="81"/>
      <c r="AF1319" s="82"/>
      <c r="AG1319" s="80"/>
      <c r="AH1319" s="119"/>
      <c r="AI1319" s="119"/>
    </row>
    <row r="1320" spans="27:35" x14ac:dyDescent="0.25">
      <c r="AA1320" s="81"/>
      <c r="AB1320" s="81"/>
      <c r="AC1320" s="80"/>
      <c r="AD1320" s="80"/>
      <c r="AE1320" s="81"/>
      <c r="AF1320" s="82"/>
      <c r="AG1320" s="80"/>
      <c r="AH1320" s="119"/>
      <c r="AI1320" s="119"/>
    </row>
    <row r="1321" spans="27:35" x14ac:dyDescent="0.25">
      <c r="AA1321" s="81"/>
      <c r="AB1321" s="81"/>
      <c r="AC1321" s="80"/>
      <c r="AD1321" s="80"/>
      <c r="AE1321" s="81"/>
      <c r="AF1321" s="82"/>
      <c r="AG1321" s="80"/>
      <c r="AH1321" s="119"/>
      <c r="AI1321" s="119"/>
    </row>
    <row r="1322" spans="27:35" x14ac:dyDescent="0.25">
      <c r="AA1322" s="81"/>
      <c r="AB1322" s="81"/>
      <c r="AC1322" s="80"/>
      <c r="AD1322" s="80"/>
      <c r="AE1322" s="81"/>
      <c r="AF1322" s="82"/>
      <c r="AG1322" s="80"/>
      <c r="AH1322" s="119"/>
      <c r="AI1322" s="119"/>
    </row>
    <row r="1323" spans="27:35" x14ac:dyDescent="0.25">
      <c r="AA1323" s="81"/>
      <c r="AB1323" s="81"/>
      <c r="AC1323" s="80"/>
      <c r="AD1323" s="80"/>
      <c r="AE1323" s="81"/>
      <c r="AF1323" s="82"/>
      <c r="AG1323" s="80"/>
      <c r="AH1323" s="119"/>
      <c r="AI1323" s="119"/>
    </row>
    <row r="1324" spans="27:35" x14ac:dyDescent="0.25">
      <c r="AA1324" s="81"/>
      <c r="AB1324" s="81"/>
      <c r="AC1324" s="80"/>
      <c r="AD1324" s="80"/>
      <c r="AE1324" s="81"/>
      <c r="AF1324" s="82"/>
      <c r="AG1324" s="80"/>
      <c r="AH1324" s="119"/>
      <c r="AI1324" s="119"/>
    </row>
    <row r="1325" spans="27:35" x14ac:dyDescent="0.25">
      <c r="AA1325" s="81"/>
      <c r="AB1325" s="81"/>
      <c r="AC1325" s="80"/>
      <c r="AD1325" s="80"/>
      <c r="AE1325" s="81"/>
      <c r="AF1325" s="82"/>
      <c r="AG1325" s="80"/>
      <c r="AH1325" s="119"/>
      <c r="AI1325" s="119"/>
    </row>
    <row r="1326" spans="27:35" x14ac:dyDescent="0.25">
      <c r="AA1326" s="81"/>
      <c r="AB1326" s="81"/>
      <c r="AC1326" s="80"/>
      <c r="AD1326" s="80"/>
      <c r="AE1326" s="81"/>
      <c r="AF1326" s="82"/>
      <c r="AG1326" s="80"/>
      <c r="AH1326" s="119"/>
      <c r="AI1326" s="119"/>
    </row>
    <row r="1327" spans="27:35" x14ac:dyDescent="0.25">
      <c r="AA1327" s="81"/>
      <c r="AB1327" s="81"/>
      <c r="AC1327" s="80"/>
      <c r="AD1327" s="80"/>
      <c r="AE1327" s="81"/>
      <c r="AF1327" s="82"/>
      <c r="AG1327" s="80"/>
      <c r="AH1327" s="119"/>
      <c r="AI1327" s="119"/>
    </row>
    <row r="1328" spans="27:35" x14ac:dyDescent="0.25">
      <c r="AA1328" s="81"/>
      <c r="AB1328" s="81"/>
      <c r="AC1328" s="80"/>
      <c r="AD1328" s="80"/>
      <c r="AE1328" s="81"/>
      <c r="AF1328" s="82"/>
      <c r="AG1328" s="80"/>
      <c r="AH1328" s="119"/>
      <c r="AI1328" s="119"/>
    </row>
    <row r="1329" spans="27:35" x14ac:dyDescent="0.25">
      <c r="AA1329" s="81"/>
      <c r="AB1329" s="81"/>
      <c r="AC1329" s="80"/>
      <c r="AD1329" s="80"/>
      <c r="AE1329" s="81"/>
      <c r="AF1329" s="82"/>
      <c r="AG1329" s="80"/>
      <c r="AH1329" s="119"/>
      <c r="AI1329" s="119"/>
    </row>
    <row r="1330" spans="27:35" x14ac:dyDescent="0.25">
      <c r="AA1330" s="81"/>
      <c r="AB1330" s="81"/>
      <c r="AC1330" s="80"/>
      <c r="AD1330" s="80"/>
      <c r="AE1330" s="81"/>
      <c r="AF1330" s="82"/>
      <c r="AG1330" s="80"/>
      <c r="AH1330" s="119"/>
      <c r="AI1330" s="119"/>
    </row>
    <row r="1331" spans="27:35" x14ac:dyDescent="0.25">
      <c r="AA1331" s="81"/>
      <c r="AB1331" s="81"/>
      <c r="AC1331" s="80"/>
      <c r="AD1331" s="80"/>
      <c r="AE1331" s="81"/>
      <c r="AF1331" s="82"/>
      <c r="AG1331" s="80"/>
      <c r="AH1331" s="119"/>
      <c r="AI1331" s="119"/>
    </row>
    <row r="1332" spans="27:35" x14ac:dyDescent="0.25">
      <c r="AA1332" s="81"/>
      <c r="AB1332" s="81"/>
      <c r="AC1332" s="80"/>
      <c r="AD1332" s="80"/>
      <c r="AE1332" s="81"/>
      <c r="AF1332" s="82"/>
      <c r="AG1332" s="80"/>
      <c r="AH1332" s="119"/>
      <c r="AI1332" s="119"/>
    </row>
    <row r="1333" spans="27:35" x14ac:dyDescent="0.25">
      <c r="AA1333" s="81"/>
      <c r="AB1333" s="81"/>
      <c r="AC1333" s="80"/>
      <c r="AD1333" s="80"/>
      <c r="AE1333" s="81"/>
      <c r="AF1333" s="82"/>
      <c r="AG1333" s="80"/>
      <c r="AH1333" s="119"/>
      <c r="AI1333" s="119"/>
    </row>
    <row r="1334" spans="27:35" x14ac:dyDescent="0.25">
      <c r="AA1334" s="81"/>
      <c r="AB1334" s="81"/>
      <c r="AC1334" s="80"/>
      <c r="AD1334" s="80"/>
      <c r="AE1334" s="81"/>
      <c r="AF1334" s="82"/>
      <c r="AG1334" s="80"/>
      <c r="AH1334" s="119"/>
      <c r="AI1334" s="119"/>
    </row>
    <row r="1335" spans="27:35" x14ac:dyDescent="0.25">
      <c r="AA1335" s="81"/>
      <c r="AB1335" s="81"/>
      <c r="AC1335" s="80"/>
      <c r="AD1335" s="80"/>
      <c r="AE1335" s="81"/>
      <c r="AF1335" s="82"/>
      <c r="AG1335" s="80"/>
      <c r="AH1335" s="119"/>
      <c r="AI1335" s="119"/>
    </row>
    <row r="1336" spans="27:35" x14ac:dyDescent="0.25">
      <c r="AA1336" s="81"/>
      <c r="AB1336" s="81"/>
      <c r="AC1336" s="80"/>
      <c r="AD1336" s="80"/>
      <c r="AE1336" s="81"/>
      <c r="AF1336" s="82"/>
      <c r="AG1336" s="80"/>
      <c r="AH1336" s="119"/>
      <c r="AI1336" s="119"/>
    </row>
    <row r="1337" spans="27:35" x14ac:dyDescent="0.25">
      <c r="AA1337" s="81"/>
      <c r="AB1337" s="81"/>
      <c r="AC1337" s="80"/>
      <c r="AD1337" s="80"/>
      <c r="AE1337" s="81"/>
      <c r="AF1337" s="82"/>
      <c r="AG1337" s="80"/>
      <c r="AH1337" s="119"/>
      <c r="AI1337" s="119"/>
    </row>
    <row r="1338" spans="27:35" x14ac:dyDescent="0.25">
      <c r="AA1338" s="81"/>
      <c r="AB1338" s="81"/>
      <c r="AC1338" s="80"/>
      <c r="AD1338" s="80"/>
      <c r="AE1338" s="81"/>
      <c r="AF1338" s="82"/>
      <c r="AG1338" s="80"/>
      <c r="AH1338" s="119"/>
      <c r="AI1338" s="119"/>
    </row>
    <row r="1339" spans="27:35" x14ac:dyDescent="0.25">
      <c r="AA1339" s="81"/>
      <c r="AB1339" s="81"/>
      <c r="AC1339" s="80"/>
      <c r="AD1339" s="80"/>
      <c r="AE1339" s="81"/>
      <c r="AF1339" s="82"/>
      <c r="AG1339" s="80"/>
      <c r="AH1339" s="119"/>
      <c r="AI1339" s="119"/>
    </row>
    <row r="1340" spans="27:35" x14ac:dyDescent="0.25">
      <c r="AA1340" s="81"/>
      <c r="AB1340" s="81"/>
      <c r="AC1340" s="80"/>
      <c r="AD1340" s="80"/>
      <c r="AE1340" s="81"/>
      <c r="AF1340" s="82"/>
      <c r="AG1340" s="80"/>
      <c r="AH1340" s="119"/>
      <c r="AI1340" s="119"/>
    </row>
    <row r="1341" spans="27:35" x14ac:dyDescent="0.25">
      <c r="AA1341" s="81"/>
      <c r="AB1341" s="81"/>
      <c r="AC1341" s="80"/>
      <c r="AD1341" s="80"/>
      <c r="AE1341" s="81"/>
      <c r="AF1341" s="82"/>
      <c r="AG1341" s="80"/>
      <c r="AH1341" s="119"/>
      <c r="AI1341" s="119"/>
    </row>
    <row r="1342" spans="27:35" x14ac:dyDescent="0.25">
      <c r="AA1342" s="81"/>
      <c r="AB1342" s="81"/>
      <c r="AC1342" s="80"/>
      <c r="AD1342" s="80"/>
      <c r="AE1342" s="81"/>
      <c r="AF1342" s="82"/>
      <c r="AG1342" s="80"/>
      <c r="AH1342" s="119"/>
      <c r="AI1342" s="119"/>
    </row>
    <row r="1343" spans="27:35" x14ac:dyDescent="0.25">
      <c r="AA1343" s="81"/>
      <c r="AB1343" s="81"/>
      <c r="AC1343" s="80"/>
      <c r="AD1343" s="80"/>
      <c r="AE1343" s="81"/>
      <c r="AF1343" s="82"/>
      <c r="AG1343" s="80"/>
      <c r="AH1343" s="119"/>
      <c r="AI1343" s="119"/>
    </row>
    <row r="1344" spans="27:35" x14ac:dyDescent="0.25">
      <c r="AA1344" s="81"/>
      <c r="AB1344" s="81"/>
      <c r="AC1344" s="80"/>
      <c r="AD1344" s="80"/>
      <c r="AE1344" s="81"/>
      <c r="AF1344" s="82"/>
      <c r="AG1344" s="80"/>
      <c r="AH1344" s="119"/>
      <c r="AI1344" s="119"/>
    </row>
    <row r="1345" spans="27:35" x14ac:dyDescent="0.25">
      <c r="AA1345" s="81"/>
      <c r="AB1345" s="81"/>
      <c r="AC1345" s="80"/>
      <c r="AD1345" s="80"/>
      <c r="AE1345" s="81"/>
      <c r="AF1345" s="82"/>
      <c r="AG1345" s="80"/>
      <c r="AH1345" s="119"/>
      <c r="AI1345" s="119"/>
    </row>
    <row r="1346" spans="27:35" x14ac:dyDescent="0.25">
      <c r="AA1346" s="81"/>
      <c r="AB1346" s="81"/>
      <c r="AC1346" s="80"/>
      <c r="AD1346" s="80"/>
      <c r="AE1346" s="81"/>
      <c r="AF1346" s="82"/>
      <c r="AG1346" s="80"/>
      <c r="AH1346" s="119"/>
      <c r="AI1346" s="119"/>
    </row>
    <row r="1347" spans="27:35" x14ac:dyDescent="0.25">
      <c r="AA1347" s="81"/>
      <c r="AB1347" s="81"/>
      <c r="AC1347" s="80"/>
      <c r="AD1347" s="80"/>
      <c r="AE1347" s="81"/>
      <c r="AF1347" s="82"/>
      <c r="AG1347" s="80"/>
      <c r="AH1347" s="119"/>
      <c r="AI1347" s="119"/>
    </row>
    <row r="1348" spans="27:35" x14ac:dyDescent="0.25">
      <c r="AA1348" s="81"/>
      <c r="AB1348" s="81"/>
      <c r="AC1348" s="80"/>
      <c r="AD1348" s="80"/>
      <c r="AE1348" s="81"/>
      <c r="AF1348" s="82"/>
      <c r="AG1348" s="80"/>
      <c r="AH1348" s="119"/>
      <c r="AI1348" s="119"/>
    </row>
    <row r="1349" spans="27:35" x14ac:dyDescent="0.25">
      <c r="AA1349" s="81"/>
      <c r="AB1349" s="81"/>
      <c r="AC1349" s="80"/>
      <c r="AD1349" s="80"/>
      <c r="AE1349" s="81"/>
      <c r="AF1349" s="82"/>
      <c r="AG1349" s="80"/>
      <c r="AH1349" s="119"/>
      <c r="AI1349" s="119"/>
    </row>
    <row r="1350" spans="27:35" x14ac:dyDescent="0.25">
      <c r="AA1350" s="81"/>
      <c r="AB1350" s="81"/>
      <c r="AC1350" s="80"/>
      <c r="AD1350" s="80"/>
      <c r="AE1350" s="81"/>
      <c r="AF1350" s="82"/>
      <c r="AG1350" s="80"/>
      <c r="AH1350" s="119"/>
      <c r="AI1350" s="119"/>
    </row>
    <row r="1351" spans="27:35" x14ac:dyDescent="0.25">
      <c r="AA1351" s="81"/>
      <c r="AB1351" s="81"/>
      <c r="AC1351" s="80"/>
      <c r="AD1351" s="80"/>
      <c r="AE1351" s="81"/>
      <c r="AF1351" s="82"/>
      <c r="AG1351" s="80"/>
      <c r="AH1351" s="119"/>
      <c r="AI1351" s="119"/>
    </row>
    <row r="1352" spans="27:35" x14ac:dyDescent="0.25">
      <c r="AA1352" s="81"/>
      <c r="AB1352" s="81"/>
      <c r="AC1352" s="80"/>
      <c r="AD1352" s="80"/>
      <c r="AE1352" s="81"/>
      <c r="AF1352" s="82"/>
      <c r="AG1352" s="80"/>
      <c r="AH1352" s="119"/>
      <c r="AI1352" s="119"/>
    </row>
    <row r="1353" spans="27:35" x14ac:dyDescent="0.25">
      <c r="AA1353" s="81"/>
      <c r="AB1353" s="81"/>
      <c r="AC1353" s="80"/>
      <c r="AD1353" s="80"/>
      <c r="AE1353" s="81"/>
      <c r="AF1353" s="82"/>
      <c r="AG1353" s="80"/>
      <c r="AH1353" s="119"/>
      <c r="AI1353" s="119"/>
    </row>
    <row r="1354" spans="27:35" x14ac:dyDescent="0.25">
      <c r="AA1354" s="81"/>
      <c r="AB1354" s="81"/>
      <c r="AC1354" s="80"/>
      <c r="AD1354" s="80"/>
      <c r="AE1354" s="81"/>
      <c r="AF1354" s="82"/>
      <c r="AG1354" s="80"/>
      <c r="AH1354" s="119"/>
      <c r="AI1354" s="119"/>
    </row>
    <row r="1355" spans="27:35" x14ac:dyDescent="0.25">
      <c r="AA1355" s="81"/>
      <c r="AB1355" s="81"/>
      <c r="AC1355" s="80"/>
      <c r="AD1355" s="80"/>
      <c r="AE1355" s="81"/>
      <c r="AF1355" s="82"/>
      <c r="AG1355" s="80"/>
      <c r="AH1355" s="119"/>
      <c r="AI1355" s="119"/>
    </row>
    <row r="1356" spans="27:35" x14ac:dyDescent="0.25">
      <c r="AA1356" s="81"/>
      <c r="AB1356" s="81"/>
      <c r="AC1356" s="80"/>
      <c r="AD1356" s="80"/>
      <c r="AE1356" s="81"/>
      <c r="AF1356" s="82"/>
      <c r="AG1356" s="80"/>
      <c r="AH1356" s="119"/>
      <c r="AI1356" s="119"/>
    </row>
    <row r="1357" spans="27:35" x14ac:dyDescent="0.25">
      <c r="AA1357" s="81"/>
      <c r="AB1357" s="81"/>
      <c r="AC1357" s="80"/>
      <c r="AD1357" s="80"/>
      <c r="AE1357" s="81"/>
      <c r="AF1357" s="82"/>
      <c r="AG1357" s="80"/>
      <c r="AH1357" s="119"/>
      <c r="AI1357" s="119"/>
    </row>
    <row r="1358" spans="27:35" x14ac:dyDescent="0.25">
      <c r="AA1358" s="81"/>
      <c r="AB1358" s="81"/>
      <c r="AC1358" s="80"/>
      <c r="AD1358" s="80"/>
      <c r="AE1358" s="81"/>
      <c r="AF1358" s="82"/>
      <c r="AG1358" s="80"/>
      <c r="AH1358" s="119"/>
      <c r="AI1358" s="119"/>
    </row>
    <row r="1359" spans="27:35" x14ac:dyDescent="0.25">
      <c r="AA1359" s="81"/>
      <c r="AB1359" s="81"/>
      <c r="AC1359" s="80"/>
      <c r="AD1359" s="80"/>
      <c r="AE1359" s="81"/>
      <c r="AF1359" s="82"/>
      <c r="AG1359" s="80"/>
      <c r="AH1359" s="119"/>
      <c r="AI1359" s="119"/>
    </row>
    <row r="1360" spans="27:35" x14ac:dyDescent="0.25">
      <c r="AA1360" s="81"/>
      <c r="AB1360" s="81"/>
      <c r="AC1360" s="80"/>
      <c r="AD1360" s="80"/>
      <c r="AE1360" s="81"/>
      <c r="AF1360" s="82"/>
      <c r="AG1360" s="80"/>
      <c r="AH1360" s="119"/>
      <c r="AI1360" s="119"/>
    </row>
    <row r="1361" spans="27:35" x14ac:dyDescent="0.25">
      <c r="AA1361" s="81"/>
      <c r="AB1361" s="81"/>
      <c r="AC1361" s="80"/>
      <c r="AD1361" s="80"/>
      <c r="AE1361" s="81"/>
      <c r="AF1361" s="82"/>
      <c r="AG1361" s="80"/>
      <c r="AH1361" s="119"/>
      <c r="AI1361" s="119"/>
    </row>
    <row r="1362" spans="27:35" x14ac:dyDescent="0.25">
      <c r="AA1362" s="81"/>
      <c r="AB1362" s="81"/>
      <c r="AC1362" s="80"/>
      <c r="AD1362" s="80"/>
      <c r="AE1362" s="81"/>
      <c r="AF1362" s="82"/>
      <c r="AG1362" s="80"/>
      <c r="AH1362" s="119"/>
      <c r="AI1362" s="119"/>
    </row>
    <row r="1363" spans="27:35" x14ac:dyDescent="0.25">
      <c r="AA1363" s="81"/>
      <c r="AB1363" s="81"/>
      <c r="AC1363" s="80"/>
      <c r="AD1363" s="80"/>
      <c r="AE1363" s="81"/>
      <c r="AF1363" s="82"/>
      <c r="AG1363" s="80"/>
      <c r="AH1363" s="119"/>
      <c r="AI1363" s="119"/>
    </row>
    <row r="1364" spans="27:35" x14ac:dyDescent="0.25">
      <c r="AA1364" s="81"/>
      <c r="AB1364" s="81"/>
      <c r="AC1364" s="80"/>
      <c r="AD1364" s="80"/>
      <c r="AE1364" s="81"/>
      <c r="AF1364" s="82"/>
      <c r="AG1364" s="80"/>
      <c r="AH1364" s="119"/>
      <c r="AI1364" s="119"/>
    </row>
    <row r="1365" spans="27:35" x14ac:dyDescent="0.25">
      <c r="AA1365" s="81"/>
      <c r="AB1365" s="81"/>
      <c r="AC1365" s="80"/>
      <c r="AD1365" s="80"/>
      <c r="AE1365" s="81"/>
      <c r="AF1365" s="82"/>
      <c r="AG1365" s="80"/>
      <c r="AH1365" s="119"/>
      <c r="AI1365" s="119"/>
    </row>
    <row r="1366" spans="27:35" x14ac:dyDescent="0.25">
      <c r="AA1366" s="81"/>
      <c r="AB1366" s="81"/>
      <c r="AC1366" s="80"/>
      <c r="AD1366" s="80"/>
      <c r="AE1366" s="81"/>
      <c r="AF1366" s="82"/>
      <c r="AG1366" s="80"/>
      <c r="AH1366" s="119"/>
      <c r="AI1366" s="119"/>
    </row>
    <row r="1367" spans="27:35" x14ac:dyDescent="0.25">
      <c r="AA1367" s="81"/>
      <c r="AB1367" s="81"/>
      <c r="AC1367" s="80"/>
      <c r="AD1367" s="80"/>
      <c r="AE1367" s="81"/>
      <c r="AF1367" s="82"/>
      <c r="AG1367" s="80"/>
      <c r="AH1367" s="119"/>
      <c r="AI1367" s="119"/>
    </row>
    <row r="1368" spans="27:35" x14ac:dyDescent="0.25">
      <c r="AA1368" s="81"/>
      <c r="AB1368" s="81"/>
      <c r="AC1368" s="80"/>
      <c r="AD1368" s="80"/>
      <c r="AE1368" s="81"/>
      <c r="AF1368" s="82"/>
      <c r="AG1368" s="80"/>
      <c r="AH1368" s="119"/>
      <c r="AI1368" s="119"/>
    </row>
    <row r="1369" spans="27:35" x14ac:dyDescent="0.25">
      <c r="AA1369" s="81"/>
      <c r="AB1369" s="81"/>
      <c r="AC1369" s="80"/>
      <c r="AD1369" s="80"/>
      <c r="AE1369" s="81"/>
      <c r="AF1369" s="82"/>
      <c r="AG1369" s="80"/>
      <c r="AH1369" s="119"/>
      <c r="AI1369" s="119"/>
    </row>
    <row r="1370" spans="27:35" x14ac:dyDescent="0.25">
      <c r="AA1370" s="81"/>
      <c r="AB1370" s="81"/>
      <c r="AC1370" s="80"/>
      <c r="AD1370" s="80"/>
      <c r="AE1370" s="81"/>
      <c r="AF1370" s="82"/>
      <c r="AG1370" s="80"/>
      <c r="AH1370" s="119"/>
      <c r="AI1370" s="119"/>
    </row>
    <row r="1371" spans="27:35" x14ac:dyDescent="0.25">
      <c r="AA1371" s="81"/>
      <c r="AB1371" s="81"/>
      <c r="AC1371" s="80"/>
      <c r="AD1371" s="80"/>
      <c r="AE1371" s="81"/>
      <c r="AF1371" s="82"/>
      <c r="AG1371" s="80"/>
      <c r="AH1371" s="119"/>
      <c r="AI1371" s="119"/>
    </row>
    <row r="1372" spans="27:35" x14ac:dyDescent="0.25">
      <c r="AA1372" s="81"/>
      <c r="AB1372" s="81"/>
      <c r="AC1372" s="80"/>
      <c r="AD1372" s="80"/>
      <c r="AE1372" s="81"/>
      <c r="AF1372" s="82"/>
      <c r="AG1372" s="80"/>
      <c r="AH1372" s="119"/>
      <c r="AI1372" s="119"/>
    </row>
    <row r="1373" spans="27:35" x14ac:dyDescent="0.25">
      <c r="AA1373" s="81"/>
      <c r="AB1373" s="81"/>
      <c r="AC1373" s="80"/>
      <c r="AD1373" s="80"/>
      <c r="AE1373" s="81"/>
      <c r="AF1373" s="82"/>
      <c r="AG1373" s="80"/>
      <c r="AH1373" s="119"/>
      <c r="AI1373" s="119"/>
    </row>
    <row r="1374" spans="27:35" x14ac:dyDescent="0.25">
      <c r="AA1374" s="81"/>
      <c r="AB1374" s="81"/>
      <c r="AC1374" s="80"/>
      <c r="AD1374" s="80"/>
      <c r="AE1374" s="81"/>
      <c r="AF1374" s="82"/>
      <c r="AG1374" s="80"/>
      <c r="AH1374" s="119"/>
      <c r="AI1374" s="119"/>
    </row>
    <row r="1375" spans="27:35" x14ac:dyDescent="0.25">
      <c r="AA1375" s="81"/>
      <c r="AB1375" s="81"/>
      <c r="AC1375" s="80"/>
      <c r="AD1375" s="80"/>
      <c r="AE1375" s="81"/>
      <c r="AF1375" s="82"/>
      <c r="AG1375" s="80"/>
      <c r="AH1375" s="119"/>
      <c r="AI1375" s="119"/>
    </row>
    <row r="1376" spans="27:35" x14ac:dyDescent="0.25">
      <c r="AA1376" s="81"/>
      <c r="AB1376" s="81"/>
      <c r="AC1376" s="80"/>
      <c r="AD1376" s="80"/>
      <c r="AE1376" s="81"/>
      <c r="AF1376" s="82"/>
      <c r="AG1376" s="80"/>
      <c r="AH1376" s="119"/>
      <c r="AI1376" s="119"/>
    </row>
    <row r="1377" spans="27:35" x14ac:dyDescent="0.25">
      <c r="AA1377" s="81"/>
      <c r="AB1377" s="81"/>
      <c r="AC1377" s="80"/>
      <c r="AD1377" s="80"/>
      <c r="AE1377" s="81"/>
      <c r="AF1377" s="82"/>
      <c r="AG1377" s="80"/>
      <c r="AH1377" s="119"/>
      <c r="AI1377" s="119"/>
    </row>
    <row r="1378" spans="27:35" x14ac:dyDescent="0.25">
      <c r="AA1378" s="81"/>
      <c r="AB1378" s="81"/>
      <c r="AC1378" s="80"/>
      <c r="AD1378" s="80"/>
      <c r="AE1378" s="81"/>
      <c r="AF1378" s="82"/>
      <c r="AG1378" s="80"/>
      <c r="AH1378" s="119"/>
      <c r="AI1378" s="119"/>
    </row>
    <row r="1379" spans="27:35" x14ac:dyDescent="0.25">
      <c r="AA1379" s="81"/>
      <c r="AB1379" s="81"/>
      <c r="AC1379" s="80"/>
      <c r="AD1379" s="80"/>
      <c r="AE1379" s="81"/>
      <c r="AF1379" s="82"/>
      <c r="AG1379" s="80"/>
      <c r="AH1379" s="119"/>
      <c r="AI1379" s="119"/>
    </row>
    <row r="1380" spans="27:35" x14ac:dyDescent="0.25">
      <c r="AA1380" s="81"/>
      <c r="AB1380" s="81"/>
      <c r="AC1380" s="80"/>
      <c r="AD1380" s="80"/>
      <c r="AE1380" s="81"/>
      <c r="AF1380" s="82"/>
      <c r="AG1380" s="80"/>
      <c r="AH1380" s="119"/>
      <c r="AI1380" s="119"/>
    </row>
    <row r="1381" spans="27:35" x14ac:dyDescent="0.25">
      <c r="AA1381" s="81"/>
      <c r="AB1381" s="81"/>
      <c r="AC1381" s="80"/>
      <c r="AD1381" s="80"/>
      <c r="AE1381" s="81"/>
      <c r="AF1381" s="82"/>
      <c r="AG1381" s="80"/>
      <c r="AH1381" s="119"/>
      <c r="AI1381" s="119"/>
    </row>
    <row r="1382" spans="27:35" x14ac:dyDescent="0.25">
      <c r="AA1382" s="81"/>
      <c r="AB1382" s="81"/>
      <c r="AC1382" s="80"/>
      <c r="AD1382" s="80"/>
      <c r="AE1382" s="81"/>
      <c r="AF1382" s="82"/>
      <c r="AG1382" s="80"/>
      <c r="AH1382" s="119"/>
      <c r="AI1382" s="119"/>
    </row>
    <row r="1383" spans="27:35" x14ac:dyDescent="0.25">
      <c r="AA1383" s="81"/>
      <c r="AB1383" s="81"/>
      <c r="AC1383" s="80"/>
      <c r="AD1383" s="80"/>
      <c r="AE1383" s="81"/>
      <c r="AF1383" s="82"/>
      <c r="AG1383" s="80"/>
      <c r="AH1383" s="119"/>
      <c r="AI1383" s="119"/>
    </row>
    <row r="1384" spans="27:35" x14ac:dyDescent="0.25">
      <c r="AA1384" s="81"/>
      <c r="AB1384" s="81"/>
      <c r="AC1384" s="80"/>
      <c r="AD1384" s="80"/>
      <c r="AE1384" s="81"/>
      <c r="AF1384" s="82"/>
      <c r="AG1384" s="80"/>
      <c r="AH1384" s="119"/>
      <c r="AI1384" s="119"/>
    </row>
    <row r="1385" spans="27:35" x14ac:dyDescent="0.25">
      <c r="AA1385" s="81"/>
      <c r="AB1385" s="81"/>
      <c r="AC1385" s="80"/>
      <c r="AD1385" s="80"/>
      <c r="AE1385" s="81"/>
      <c r="AF1385" s="82"/>
      <c r="AG1385" s="80"/>
      <c r="AH1385" s="119"/>
      <c r="AI1385" s="119"/>
    </row>
    <row r="1386" spans="27:35" x14ac:dyDescent="0.25">
      <c r="AA1386" s="81"/>
      <c r="AB1386" s="81"/>
      <c r="AC1386" s="80"/>
      <c r="AD1386" s="80"/>
      <c r="AE1386" s="81"/>
      <c r="AF1386" s="82"/>
      <c r="AG1386" s="80"/>
      <c r="AH1386" s="119"/>
      <c r="AI1386" s="119"/>
    </row>
    <row r="1387" spans="27:35" x14ac:dyDescent="0.25">
      <c r="AA1387" s="81"/>
      <c r="AB1387" s="81"/>
      <c r="AC1387" s="80"/>
      <c r="AD1387" s="80"/>
      <c r="AE1387" s="81"/>
      <c r="AF1387" s="82"/>
      <c r="AG1387" s="80"/>
      <c r="AH1387" s="119"/>
      <c r="AI1387" s="119"/>
    </row>
    <row r="1388" spans="27:35" x14ac:dyDescent="0.25">
      <c r="AA1388" s="81"/>
      <c r="AB1388" s="81"/>
      <c r="AC1388" s="80"/>
      <c r="AD1388" s="80"/>
      <c r="AE1388" s="81"/>
      <c r="AF1388" s="82"/>
      <c r="AG1388" s="80"/>
      <c r="AH1388" s="119"/>
      <c r="AI1388" s="119"/>
    </row>
    <row r="1389" spans="27:35" x14ac:dyDescent="0.25">
      <c r="AA1389" s="81"/>
      <c r="AB1389" s="81"/>
      <c r="AC1389" s="80"/>
      <c r="AD1389" s="80"/>
      <c r="AE1389" s="81"/>
      <c r="AF1389" s="82"/>
      <c r="AG1389" s="80"/>
      <c r="AH1389" s="119"/>
      <c r="AI1389" s="119"/>
    </row>
    <row r="1390" spans="27:35" x14ac:dyDescent="0.25">
      <c r="AA1390" s="81"/>
      <c r="AB1390" s="81"/>
      <c r="AC1390" s="80"/>
      <c r="AD1390" s="80"/>
      <c r="AE1390" s="81"/>
      <c r="AF1390" s="82"/>
      <c r="AG1390" s="80"/>
      <c r="AH1390" s="119"/>
      <c r="AI1390" s="119"/>
    </row>
    <row r="1391" spans="27:35" x14ac:dyDescent="0.25">
      <c r="AA1391" s="81"/>
      <c r="AB1391" s="81"/>
      <c r="AC1391" s="80"/>
      <c r="AD1391" s="80"/>
      <c r="AE1391" s="81"/>
      <c r="AF1391" s="82"/>
      <c r="AG1391" s="80"/>
      <c r="AH1391" s="119"/>
      <c r="AI1391" s="119"/>
    </row>
    <row r="1392" spans="27:35" x14ac:dyDescent="0.25">
      <c r="AA1392" s="81"/>
      <c r="AB1392" s="81"/>
      <c r="AC1392" s="80"/>
      <c r="AD1392" s="80"/>
      <c r="AE1392" s="81"/>
      <c r="AF1392" s="82"/>
      <c r="AG1392" s="80"/>
      <c r="AH1392" s="119"/>
      <c r="AI1392" s="119"/>
    </row>
    <row r="1393" spans="27:35" x14ac:dyDescent="0.25">
      <c r="AA1393" s="81"/>
      <c r="AB1393" s="81"/>
      <c r="AC1393" s="80"/>
      <c r="AD1393" s="80"/>
      <c r="AE1393" s="81"/>
      <c r="AF1393" s="82"/>
      <c r="AG1393" s="80"/>
      <c r="AH1393" s="119"/>
      <c r="AI1393" s="119"/>
    </row>
    <row r="1394" spans="27:35" x14ac:dyDescent="0.25">
      <c r="AA1394" s="81"/>
      <c r="AB1394" s="81"/>
      <c r="AC1394" s="80"/>
      <c r="AD1394" s="80"/>
      <c r="AE1394" s="81"/>
      <c r="AF1394" s="82"/>
      <c r="AG1394" s="80"/>
      <c r="AH1394" s="119"/>
      <c r="AI1394" s="119"/>
    </row>
    <row r="1395" spans="27:35" x14ac:dyDescent="0.25">
      <c r="AA1395" s="81"/>
      <c r="AB1395" s="81"/>
      <c r="AC1395" s="80"/>
      <c r="AD1395" s="80"/>
      <c r="AE1395" s="81"/>
      <c r="AF1395" s="82"/>
      <c r="AG1395" s="80"/>
      <c r="AH1395" s="119"/>
      <c r="AI1395" s="119"/>
    </row>
    <row r="1396" spans="27:35" x14ac:dyDescent="0.25">
      <c r="AA1396" s="81"/>
      <c r="AB1396" s="81"/>
      <c r="AC1396" s="80"/>
      <c r="AD1396" s="80"/>
      <c r="AE1396" s="81"/>
      <c r="AF1396" s="82"/>
      <c r="AG1396" s="80"/>
      <c r="AH1396" s="119"/>
      <c r="AI1396" s="119"/>
    </row>
    <row r="1397" spans="27:35" x14ac:dyDescent="0.25">
      <c r="AA1397" s="81"/>
      <c r="AB1397" s="81"/>
      <c r="AC1397" s="80"/>
      <c r="AD1397" s="80"/>
      <c r="AE1397" s="81"/>
      <c r="AF1397" s="82"/>
      <c r="AG1397" s="80"/>
      <c r="AH1397" s="119"/>
      <c r="AI1397" s="119"/>
    </row>
    <row r="1398" spans="27:35" x14ac:dyDescent="0.25">
      <c r="AA1398" s="81"/>
      <c r="AB1398" s="81"/>
      <c r="AC1398" s="80"/>
      <c r="AD1398" s="80"/>
      <c r="AE1398" s="81"/>
      <c r="AF1398" s="82"/>
      <c r="AG1398" s="80"/>
      <c r="AH1398" s="119"/>
      <c r="AI1398" s="119"/>
    </row>
    <row r="1399" spans="27:35" x14ac:dyDescent="0.25">
      <c r="AA1399" s="81"/>
      <c r="AB1399" s="81"/>
      <c r="AC1399" s="80"/>
      <c r="AD1399" s="80"/>
      <c r="AE1399" s="81"/>
      <c r="AF1399" s="82"/>
      <c r="AG1399" s="80"/>
      <c r="AH1399" s="119"/>
      <c r="AI1399" s="119"/>
    </row>
    <row r="1400" spans="27:35" x14ac:dyDescent="0.25">
      <c r="AA1400" s="81"/>
      <c r="AB1400" s="81"/>
      <c r="AC1400" s="80"/>
      <c r="AD1400" s="80"/>
      <c r="AE1400" s="81"/>
      <c r="AF1400" s="82"/>
      <c r="AG1400" s="80"/>
      <c r="AH1400" s="119"/>
      <c r="AI1400" s="119"/>
    </row>
    <row r="1401" spans="27:35" x14ac:dyDescent="0.25">
      <c r="AA1401" s="81"/>
      <c r="AB1401" s="81"/>
      <c r="AC1401" s="80"/>
      <c r="AD1401" s="80"/>
      <c r="AE1401" s="81"/>
      <c r="AF1401" s="82"/>
      <c r="AG1401" s="80"/>
      <c r="AH1401" s="119"/>
      <c r="AI1401" s="119"/>
    </row>
    <row r="1402" spans="27:35" x14ac:dyDescent="0.25">
      <c r="AA1402" s="81"/>
      <c r="AB1402" s="81"/>
      <c r="AC1402" s="80"/>
      <c r="AD1402" s="80"/>
      <c r="AE1402" s="81"/>
      <c r="AF1402" s="82"/>
      <c r="AG1402" s="80"/>
      <c r="AH1402" s="119"/>
      <c r="AI1402" s="119"/>
    </row>
    <row r="1403" spans="27:35" x14ac:dyDescent="0.25">
      <c r="AA1403" s="81"/>
      <c r="AB1403" s="81"/>
      <c r="AC1403" s="80"/>
      <c r="AD1403" s="80"/>
      <c r="AE1403" s="81"/>
      <c r="AF1403" s="82"/>
      <c r="AG1403" s="80"/>
      <c r="AH1403" s="119"/>
      <c r="AI1403" s="119"/>
    </row>
    <row r="1404" spans="27:35" x14ac:dyDescent="0.25">
      <c r="AA1404" s="81"/>
      <c r="AB1404" s="81"/>
      <c r="AC1404" s="80"/>
      <c r="AD1404" s="80"/>
      <c r="AE1404" s="81"/>
      <c r="AF1404" s="82"/>
      <c r="AG1404" s="80"/>
      <c r="AH1404" s="119"/>
      <c r="AI1404" s="119"/>
    </row>
    <row r="1405" spans="27:35" x14ac:dyDescent="0.25">
      <c r="AA1405" s="81"/>
      <c r="AB1405" s="81"/>
      <c r="AC1405" s="80"/>
      <c r="AD1405" s="80"/>
      <c r="AE1405" s="81"/>
      <c r="AF1405" s="82"/>
      <c r="AG1405" s="80"/>
      <c r="AH1405" s="119"/>
      <c r="AI1405" s="119"/>
    </row>
    <row r="1406" spans="27:35" x14ac:dyDescent="0.25">
      <c r="AA1406" s="81"/>
      <c r="AB1406" s="81"/>
      <c r="AC1406" s="80"/>
      <c r="AD1406" s="80"/>
      <c r="AE1406" s="81"/>
      <c r="AF1406" s="82"/>
      <c r="AG1406" s="80"/>
      <c r="AH1406" s="119"/>
      <c r="AI1406" s="119"/>
    </row>
    <row r="1407" spans="27:35" x14ac:dyDescent="0.25">
      <c r="AA1407" s="81"/>
      <c r="AB1407" s="81"/>
      <c r="AC1407" s="80"/>
      <c r="AD1407" s="80"/>
      <c r="AE1407" s="81"/>
      <c r="AF1407" s="82"/>
      <c r="AG1407" s="80"/>
      <c r="AH1407" s="119"/>
      <c r="AI1407" s="119"/>
    </row>
    <row r="1408" spans="27:35" x14ac:dyDescent="0.25">
      <c r="AA1408" s="81"/>
      <c r="AB1408" s="81"/>
      <c r="AC1408" s="80"/>
      <c r="AD1408" s="80"/>
      <c r="AE1408" s="81"/>
      <c r="AF1408" s="82"/>
      <c r="AG1408" s="80"/>
      <c r="AH1408" s="119"/>
      <c r="AI1408" s="119"/>
    </row>
    <row r="1409" spans="27:35" x14ac:dyDescent="0.25">
      <c r="AA1409" s="81"/>
      <c r="AB1409" s="81"/>
      <c r="AC1409" s="80"/>
      <c r="AD1409" s="80"/>
      <c r="AE1409" s="81"/>
      <c r="AF1409" s="82"/>
      <c r="AG1409" s="80"/>
      <c r="AH1409" s="119"/>
      <c r="AI1409" s="119"/>
    </row>
    <row r="1410" spans="27:35" x14ac:dyDescent="0.25">
      <c r="AA1410" s="81"/>
      <c r="AB1410" s="81"/>
      <c r="AC1410" s="80"/>
      <c r="AD1410" s="80"/>
      <c r="AE1410" s="81"/>
      <c r="AF1410" s="82"/>
      <c r="AG1410" s="80"/>
      <c r="AH1410" s="119"/>
      <c r="AI1410" s="119"/>
    </row>
    <row r="1411" spans="27:35" x14ac:dyDescent="0.25">
      <c r="AA1411" s="81"/>
      <c r="AB1411" s="81"/>
      <c r="AC1411" s="80"/>
      <c r="AD1411" s="80"/>
      <c r="AE1411" s="81"/>
      <c r="AF1411" s="82"/>
      <c r="AG1411" s="80"/>
      <c r="AH1411" s="119"/>
      <c r="AI1411" s="119"/>
    </row>
    <row r="1412" spans="27:35" x14ac:dyDescent="0.25">
      <c r="AA1412" s="81"/>
      <c r="AB1412" s="81"/>
      <c r="AC1412" s="80"/>
      <c r="AD1412" s="80"/>
      <c r="AE1412" s="81"/>
      <c r="AF1412" s="82"/>
      <c r="AG1412" s="80"/>
      <c r="AH1412" s="119"/>
      <c r="AI1412" s="119"/>
    </row>
    <row r="1413" spans="27:35" x14ac:dyDescent="0.25">
      <c r="AA1413" s="81"/>
      <c r="AB1413" s="81"/>
      <c r="AC1413" s="80"/>
      <c r="AD1413" s="80"/>
      <c r="AE1413" s="81"/>
      <c r="AF1413" s="82"/>
      <c r="AG1413" s="80"/>
      <c r="AH1413" s="119"/>
      <c r="AI1413" s="119"/>
    </row>
    <row r="1414" spans="27:35" x14ac:dyDescent="0.25">
      <c r="AA1414" s="81"/>
      <c r="AB1414" s="81"/>
      <c r="AC1414" s="80"/>
      <c r="AD1414" s="80"/>
      <c r="AE1414" s="81"/>
      <c r="AF1414" s="82"/>
      <c r="AG1414" s="80"/>
      <c r="AH1414" s="119"/>
      <c r="AI1414" s="119"/>
    </row>
    <row r="1415" spans="27:35" x14ac:dyDescent="0.25">
      <c r="AA1415" s="81"/>
      <c r="AB1415" s="81"/>
      <c r="AC1415" s="80"/>
      <c r="AD1415" s="80"/>
      <c r="AE1415" s="81"/>
      <c r="AF1415" s="82"/>
      <c r="AG1415" s="80"/>
      <c r="AH1415" s="119"/>
      <c r="AI1415" s="119"/>
    </row>
    <row r="1416" spans="27:35" x14ac:dyDescent="0.25">
      <c r="AA1416" s="81"/>
      <c r="AB1416" s="81"/>
      <c r="AC1416" s="80"/>
      <c r="AD1416" s="80"/>
      <c r="AE1416" s="81"/>
      <c r="AF1416" s="82"/>
      <c r="AG1416" s="80"/>
      <c r="AH1416" s="119"/>
      <c r="AI1416" s="119"/>
    </row>
    <row r="1417" spans="27:35" x14ac:dyDescent="0.25">
      <c r="AA1417" s="81"/>
      <c r="AB1417" s="81"/>
      <c r="AC1417" s="80"/>
      <c r="AD1417" s="80"/>
      <c r="AE1417" s="81"/>
      <c r="AF1417" s="82"/>
      <c r="AG1417" s="80"/>
      <c r="AH1417" s="119"/>
      <c r="AI1417" s="119"/>
    </row>
    <row r="1418" spans="27:35" x14ac:dyDescent="0.25">
      <c r="AA1418" s="81"/>
      <c r="AB1418" s="81"/>
      <c r="AC1418" s="80"/>
      <c r="AD1418" s="80"/>
      <c r="AE1418" s="81"/>
      <c r="AF1418" s="82"/>
      <c r="AG1418" s="80"/>
      <c r="AH1418" s="119"/>
      <c r="AI1418" s="119"/>
    </row>
    <row r="1419" spans="27:35" x14ac:dyDescent="0.25">
      <c r="AA1419" s="81"/>
      <c r="AB1419" s="81"/>
      <c r="AC1419" s="80"/>
      <c r="AD1419" s="80"/>
      <c r="AE1419" s="81"/>
      <c r="AF1419" s="82"/>
      <c r="AG1419" s="80"/>
      <c r="AH1419" s="119"/>
      <c r="AI1419" s="119"/>
    </row>
    <row r="1420" spans="27:35" x14ac:dyDescent="0.25">
      <c r="AA1420" s="81"/>
      <c r="AB1420" s="81"/>
      <c r="AC1420" s="80"/>
      <c r="AD1420" s="80"/>
      <c r="AE1420" s="81"/>
      <c r="AF1420" s="82"/>
      <c r="AG1420" s="80"/>
      <c r="AH1420" s="119"/>
      <c r="AI1420" s="119"/>
    </row>
    <row r="1421" spans="27:35" x14ac:dyDescent="0.25">
      <c r="AA1421" s="81"/>
      <c r="AB1421" s="81"/>
      <c r="AC1421" s="80"/>
      <c r="AD1421" s="80"/>
      <c r="AE1421" s="81"/>
      <c r="AF1421" s="82"/>
      <c r="AG1421" s="80"/>
      <c r="AH1421" s="119"/>
      <c r="AI1421" s="119"/>
    </row>
    <row r="1422" spans="27:35" x14ac:dyDescent="0.25">
      <c r="AA1422" s="81"/>
      <c r="AB1422" s="81"/>
      <c r="AC1422" s="80"/>
      <c r="AD1422" s="80"/>
      <c r="AE1422" s="81"/>
      <c r="AF1422" s="82"/>
      <c r="AG1422" s="80"/>
      <c r="AH1422" s="119"/>
      <c r="AI1422" s="119"/>
    </row>
    <row r="1423" spans="27:35" x14ac:dyDescent="0.25">
      <c r="AA1423" s="81"/>
      <c r="AB1423" s="81"/>
      <c r="AC1423" s="80"/>
      <c r="AD1423" s="80"/>
      <c r="AE1423" s="81"/>
      <c r="AF1423" s="82"/>
      <c r="AG1423" s="80"/>
      <c r="AH1423" s="119"/>
      <c r="AI1423" s="119"/>
    </row>
    <row r="1424" spans="27:35" x14ac:dyDescent="0.25">
      <c r="AA1424" s="81"/>
      <c r="AB1424" s="81"/>
      <c r="AC1424" s="80"/>
      <c r="AD1424" s="80"/>
      <c r="AE1424" s="81"/>
      <c r="AF1424" s="82"/>
      <c r="AG1424" s="80"/>
      <c r="AH1424" s="119"/>
      <c r="AI1424" s="119"/>
    </row>
    <row r="1425" spans="27:35" x14ac:dyDescent="0.25">
      <c r="AA1425" s="81"/>
      <c r="AB1425" s="81"/>
      <c r="AC1425" s="80"/>
      <c r="AD1425" s="80"/>
      <c r="AE1425" s="81"/>
      <c r="AF1425" s="82"/>
      <c r="AG1425" s="80"/>
      <c r="AH1425" s="119"/>
      <c r="AI1425" s="119"/>
    </row>
    <row r="1426" spans="27:35" x14ac:dyDescent="0.25">
      <c r="AA1426" s="81"/>
      <c r="AB1426" s="81"/>
      <c r="AC1426" s="80"/>
      <c r="AD1426" s="80"/>
      <c r="AE1426" s="81"/>
      <c r="AF1426" s="82"/>
      <c r="AG1426" s="80"/>
      <c r="AH1426" s="119"/>
      <c r="AI1426" s="119"/>
    </row>
    <row r="1427" spans="27:35" x14ac:dyDescent="0.25">
      <c r="AA1427" s="81"/>
      <c r="AB1427" s="81"/>
      <c r="AC1427" s="80"/>
      <c r="AD1427" s="80"/>
      <c r="AE1427" s="81"/>
      <c r="AF1427" s="82"/>
      <c r="AG1427" s="80"/>
      <c r="AH1427" s="119"/>
      <c r="AI1427" s="119"/>
    </row>
    <row r="1428" spans="27:35" x14ac:dyDescent="0.25">
      <c r="AA1428" s="81"/>
      <c r="AB1428" s="81"/>
      <c r="AC1428" s="80"/>
      <c r="AD1428" s="80"/>
      <c r="AE1428" s="81"/>
      <c r="AF1428" s="82"/>
      <c r="AG1428" s="80"/>
      <c r="AH1428" s="119"/>
      <c r="AI1428" s="119"/>
    </row>
    <row r="1429" spans="27:35" x14ac:dyDescent="0.25">
      <c r="AA1429" s="81"/>
      <c r="AB1429" s="81"/>
      <c r="AC1429" s="80"/>
      <c r="AD1429" s="80"/>
      <c r="AE1429" s="81"/>
      <c r="AF1429" s="82"/>
      <c r="AG1429" s="80"/>
      <c r="AH1429" s="119"/>
      <c r="AI1429" s="119"/>
    </row>
    <row r="1430" spans="27:35" x14ac:dyDescent="0.25">
      <c r="AA1430" s="81"/>
      <c r="AB1430" s="81"/>
      <c r="AC1430" s="80"/>
      <c r="AD1430" s="80"/>
      <c r="AE1430" s="81"/>
      <c r="AF1430" s="82"/>
      <c r="AG1430" s="80"/>
      <c r="AH1430" s="119"/>
      <c r="AI1430" s="119"/>
    </row>
    <row r="1431" spans="27:35" x14ac:dyDescent="0.25">
      <c r="AA1431" s="81"/>
      <c r="AB1431" s="81"/>
      <c r="AC1431" s="80"/>
      <c r="AD1431" s="80"/>
      <c r="AE1431" s="81"/>
      <c r="AF1431" s="82"/>
      <c r="AG1431" s="80"/>
      <c r="AH1431" s="119"/>
      <c r="AI1431" s="119"/>
    </row>
    <row r="1432" spans="27:35" x14ac:dyDescent="0.25">
      <c r="AA1432" s="81"/>
      <c r="AB1432" s="81"/>
      <c r="AC1432" s="80"/>
      <c r="AD1432" s="80"/>
      <c r="AE1432" s="81"/>
      <c r="AF1432" s="82"/>
      <c r="AG1432" s="80"/>
      <c r="AH1432" s="119"/>
      <c r="AI1432" s="119"/>
    </row>
    <row r="1433" spans="27:35" x14ac:dyDescent="0.25">
      <c r="AA1433" s="81"/>
      <c r="AB1433" s="81"/>
      <c r="AC1433" s="80"/>
      <c r="AD1433" s="80"/>
      <c r="AE1433" s="81"/>
      <c r="AF1433" s="82"/>
      <c r="AG1433" s="80"/>
      <c r="AH1433" s="119"/>
      <c r="AI1433" s="119"/>
    </row>
    <row r="1434" spans="27:35" x14ac:dyDescent="0.25">
      <c r="AA1434" s="81"/>
      <c r="AB1434" s="81"/>
      <c r="AC1434" s="80"/>
      <c r="AD1434" s="80"/>
      <c r="AE1434" s="81"/>
      <c r="AF1434" s="82"/>
      <c r="AG1434" s="80"/>
      <c r="AH1434" s="119"/>
      <c r="AI1434" s="119"/>
    </row>
    <row r="1435" spans="27:35" x14ac:dyDescent="0.25">
      <c r="AA1435" s="81"/>
      <c r="AB1435" s="81"/>
      <c r="AC1435" s="80"/>
      <c r="AD1435" s="80"/>
      <c r="AE1435" s="81"/>
      <c r="AF1435" s="82"/>
      <c r="AG1435" s="80"/>
      <c r="AH1435" s="119"/>
      <c r="AI1435" s="119"/>
    </row>
    <row r="1436" spans="27:35" x14ac:dyDescent="0.25">
      <c r="AA1436" s="81"/>
      <c r="AB1436" s="81"/>
      <c r="AC1436" s="80"/>
      <c r="AD1436" s="80"/>
      <c r="AE1436" s="81"/>
      <c r="AF1436" s="82"/>
      <c r="AG1436" s="80"/>
      <c r="AH1436" s="119"/>
      <c r="AI1436" s="119"/>
    </row>
    <row r="1437" spans="27:35" x14ac:dyDescent="0.25">
      <c r="AA1437" s="81"/>
      <c r="AB1437" s="81"/>
      <c r="AC1437" s="80"/>
      <c r="AD1437" s="80"/>
      <c r="AE1437" s="81"/>
      <c r="AF1437" s="82"/>
      <c r="AG1437" s="80"/>
      <c r="AH1437" s="119"/>
      <c r="AI1437" s="119"/>
    </row>
    <row r="1438" spans="27:35" x14ac:dyDescent="0.25">
      <c r="AA1438" s="81"/>
      <c r="AB1438" s="81"/>
      <c r="AC1438" s="80"/>
      <c r="AD1438" s="80"/>
      <c r="AE1438" s="81"/>
      <c r="AF1438" s="82"/>
      <c r="AG1438" s="80"/>
      <c r="AH1438" s="119"/>
      <c r="AI1438" s="119"/>
    </row>
    <row r="1439" spans="27:35" x14ac:dyDescent="0.25">
      <c r="AA1439" s="81"/>
      <c r="AB1439" s="81"/>
      <c r="AC1439" s="80"/>
      <c r="AD1439" s="80"/>
      <c r="AE1439" s="81"/>
      <c r="AF1439" s="82"/>
      <c r="AG1439" s="80"/>
      <c r="AH1439" s="119"/>
      <c r="AI1439" s="119"/>
    </row>
    <row r="1440" spans="27:35" x14ac:dyDescent="0.25">
      <c r="AA1440" s="81"/>
      <c r="AB1440" s="81"/>
      <c r="AC1440" s="80"/>
      <c r="AD1440" s="80"/>
      <c r="AE1440" s="81"/>
      <c r="AF1440" s="82"/>
      <c r="AG1440" s="80"/>
      <c r="AH1440" s="119"/>
      <c r="AI1440" s="119"/>
    </row>
    <row r="1441" spans="27:35" x14ac:dyDescent="0.25">
      <c r="AA1441" s="81"/>
      <c r="AB1441" s="81"/>
      <c r="AC1441" s="80"/>
      <c r="AD1441" s="80"/>
      <c r="AE1441" s="81"/>
      <c r="AF1441" s="82"/>
      <c r="AG1441" s="80"/>
      <c r="AH1441" s="119"/>
      <c r="AI1441" s="119"/>
    </row>
    <row r="1442" spans="27:35" x14ac:dyDescent="0.25">
      <c r="AA1442" s="81"/>
      <c r="AB1442" s="81"/>
      <c r="AC1442" s="80"/>
      <c r="AD1442" s="80"/>
      <c r="AE1442" s="81"/>
      <c r="AF1442" s="82"/>
      <c r="AG1442" s="80"/>
      <c r="AH1442" s="119"/>
      <c r="AI1442" s="119"/>
    </row>
    <row r="1443" spans="27:35" x14ac:dyDescent="0.25">
      <c r="AA1443" s="81"/>
      <c r="AB1443" s="81"/>
      <c r="AC1443" s="80"/>
      <c r="AD1443" s="80"/>
      <c r="AE1443" s="81"/>
      <c r="AF1443" s="82"/>
      <c r="AG1443" s="80"/>
      <c r="AH1443" s="119"/>
      <c r="AI1443" s="119"/>
    </row>
    <row r="1444" spans="27:35" x14ac:dyDescent="0.25">
      <c r="AA1444" s="81"/>
      <c r="AB1444" s="81"/>
      <c r="AC1444" s="80"/>
      <c r="AD1444" s="80"/>
      <c r="AE1444" s="81"/>
      <c r="AF1444" s="82"/>
      <c r="AG1444" s="80"/>
      <c r="AH1444" s="119"/>
      <c r="AI1444" s="119"/>
    </row>
    <row r="1445" spans="27:35" x14ac:dyDescent="0.25">
      <c r="AA1445" s="81"/>
      <c r="AB1445" s="81"/>
      <c r="AC1445" s="80"/>
      <c r="AD1445" s="80"/>
      <c r="AE1445" s="81"/>
      <c r="AF1445" s="82"/>
      <c r="AG1445" s="80"/>
      <c r="AH1445" s="119"/>
      <c r="AI1445" s="119"/>
    </row>
    <row r="1446" spans="27:35" x14ac:dyDescent="0.25">
      <c r="AA1446" s="81"/>
      <c r="AB1446" s="81"/>
      <c r="AC1446" s="80"/>
      <c r="AD1446" s="80"/>
      <c r="AE1446" s="81"/>
      <c r="AF1446" s="82"/>
      <c r="AG1446" s="80"/>
      <c r="AH1446" s="119"/>
      <c r="AI1446" s="119"/>
    </row>
    <row r="1447" spans="27:35" x14ac:dyDescent="0.25">
      <c r="AA1447" s="81"/>
      <c r="AB1447" s="81"/>
      <c r="AC1447" s="80"/>
      <c r="AD1447" s="80"/>
      <c r="AE1447" s="81"/>
      <c r="AF1447" s="82"/>
      <c r="AG1447" s="80"/>
      <c r="AH1447" s="119"/>
      <c r="AI1447" s="119"/>
    </row>
    <row r="1448" spans="27:35" x14ac:dyDescent="0.25">
      <c r="AA1448" s="81"/>
      <c r="AB1448" s="81"/>
      <c r="AC1448" s="80"/>
      <c r="AD1448" s="80"/>
      <c r="AE1448" s="81"/>
      <c r="AF1448" s="82"/>
      <c r="AG1448" s="80"/>
      <c r="AH1448" s="119"/>
      <c r="AI1448" s="119"/>
    </row>
    <row r="1449" spans="27:35" x14ac:dyDescent="0.25">
      <c r="AA1449" s="81"/>
      <c r="AB1449" s="81"/>
      <c r="AC1449" s="80"/>
      <c r="AD1449" s="80"/>
      <c r="AE1449" s="81"/>
      <c r="AF1449" s="82"/>
      <c r="AG1449" s="80"/>
      <c r="AH1449" s="119"/>
      <c r="AI1449" s="119"/>
    </row>
    <row r="1450" spans="27:35" x14ac:dyDescent="0.25">
      <c r="AA1450" s="81"/>
      <c r="AB1450" s="81"/>
      <c r="AC1450" s="80"/>
      <c r="AD1450" s="80"/>
      <c r="AE1450" s="81"/>
      <c r="AF1450" s="82"/>
      <c r="AG1450" s="80"/>
      <c r="AH1450" s="119"/>
      <c r="AI1450" s="119"/>
    </row>
    <row r="1451" spans="27:35" x14ac:dyDescent="0.25">
      <c r="AA1451" s="81"/>
      <c r="AB1451" s="81"/>
      <c r="AC1451" s="80"/>
      <c r="AD1451" s="80"/>
      <c r="AE1451" s="81"/>
      <c r="AF1451" s="82"/>
      <c r="AG1451" s="80"/>
      <c r="AH1451" s="119"/>
      <c r="AI1451" s="119"/>
    </row>
    <row r="1452" spans="27:35" x14ac:dyDescent="0.25">
      <c r="AA1452" s="81"/>
      <c r="AB1452" s="81"/>
      <c r="AC1452" s="80"/>
      <c r="AD1452" s="80"/>
      <c r="AE1452" s="81"/>
      <c r="AF1452" s="82"/>
      <c r="AG1452" s="80"/>
      <c r="AH1452" s="119"/>
      <c r="AI1452" s="119"/>
    </row>
    <row r="1453" spans="27:35" x14ac:dyDescent="0.25">
      <c r="AA1453" s="81"/>
      <c r="AB1453" s="81"/>
      <c r="AC1453" s="80"/>
      <c r="AD1453" s="80"/>
      <c r="AE1453" s="81"/>
      <c r="AF1453" s="82"/>
      <c r="AG1453" s="80"/>
      <c r="AH1453" s="119"/>
      <c r="AI1453" s="119"/>
    </row>
    <row r="1454" spans="27:35" x14ac:dyDescent="0.25">
      <c r="AA1454" s="81"/>
      <c r="AB1454" s="81"/>
      <c r="AC1454" s="80"/>
      <c r="AD1454" s="80"/>
      <c r="AE1454" s="81"/>
      <c r="AF1454" s="82"/>
      <c r="AG1454" s="80"/>
      <c r="AH1454" s="119"/>
      <c r="AI1454" s="119"/>
    </row>
    <row r="1455" spans="27:35" x14ac:dyDescent="0.25">
      <c r="AA1455" s="81"/>
      <c r="AB1455" s="81"/>
      <c r="AC1455" s="80"/>
      <c r="AD1455" s="80"/>
      <c r="AE1455" s="81"/>
      <c r="AF1455" s="82"/>
      <c r="AG1455" s="80"/>
      <c r="AH1455" s="119"/>
      <c r="AI1455" s="119"/>
    </row>
    <row r="1456" spans="27:35" x14ac:dyDescent="0.25">
      <c r="AA1456" s="81"/>
      <c r="AB1456" s="81"/>
      <c r="AC1456" s="80"/>
      <c r="AD1456" s="80"/>
      <c r="AE1456" s="81"/>
      <c r="AF1456" s="82"/>
      <c r="AG1456" s="80"/>
      <c r="AH1456" s="119"/>
      <c r="AI1456" s="119"/>
    </row>
    <row r="1457" spans="27:35" x14ac:dyDescent="0.25">
      <c r="AA1457" s="81"/>
      <c r="AB1457" s="81"/>
      <c r="AC1457" s="80"/>
      <c r="AD1457" s="80"/>
      <c r="AE1457" s="81"/>
      <c r="AF1457" s="82"/>
      <c r="AG1457" s="80"/>
      <c r="AH1457" s="119"/>
      <c r="AI1457" s="119"/>
    </row>
    <row r="1458" spans="27:35" x14ac:dyDescent="0.25">
      <c r="AA1458" s="81"/>
      <c r="AB1458" s="81"/>
      <c r="AC1458" s="80"/>
      <c r="AD1458" s="80"/>
      <c r="AE1458" s="81"/>
      <c r="AF1458" s="82"/>
      <c r="AG1458" s="80"/>
      <c r="AH1458" s="119"/>
      <c r="AI1458" s="119"/>
    </row>
    <row r="1459" spans="27:35" x14ac:dyDescent="0.25">
      <c r="AA1459" s="81"/>
      <c r="AB1459" s="81"/>
      <c r="AC1459" s="80"/>
      <c r="AD1459" s="80"/>
      <c r="AE1459" s="81"/>
      <c r="AF1459" s="82"/>
      <c r="AG1459" s="80"/>
      <c r="AH1459" s="119"/>
      <c r="AI1459" s="119"/>
    </row>
    <row r="1460" spans="27:35" x14ac:dyDescent="0.25">
      <c r="AA1460" s="81"/>
      <c r="AB1460" s="81"/>
      <c r="AC1460" s="80"/>
      <c r="AD1460" s="80"/>
      <c r="AE1460" s="81"/>
      <c r="AF1460" s="82"/>
      <c r="AG1460" s="80"/>
      <c r="AH1460" s="119"/>
      <c r="AI1460" s="119"/>
    </row>
    <row r="1461" spans="27:35" x14ac:dyDescent="0.25">
      <c r="AA1461" s="81"/>
      <c r="AB1461" s="81"/>
      <c r="AC1461" s="80"/>
      <c r="AD1461" s="80"/>
      <c r="AE1461" s="81"/>
      <c r="AF1461" s="82"/>
      <c r="AG1461" s="80"/>
      <c r="AH1461" s="119"/>
      <c r="AI1461" s="119"/>
    </row>
    <row r="1462" spans="27:35" x14ac:dyDescent="0.25">
      <c r="AA1462" s="81"/>
      <c r="AB1462" s="81"/>
      <c r="AC1462" s="80"/>
      <c r="AD1462" s="80"/>
      <c r="AE1462" s="81"/>
      <c r="AF1462" s="82"/>
      <c r="AG1462" s="80"/>
      <c r="AH1462" s="119"/>
      <c r="AI1462" s="119"/>
    </row>
    <row r="1463" spans="27:35" x14ac:dyDescent="0.25">
      <c r="AA1463" s="81"/>
      <c r="AB1463" s="81"/>
      <c r="AC1463" s="80"/>
      <c r="AD1463" s="80"/>
      <c r="AE1463" s="81"/>
      <c r="AF1463" s="82"/>
      <c r="AG1463" s="80"/>
      <c r="AH1463" s="119"/>
      <c r="AI1463" s="119"/>
    </row>
    <row r="1464" spans="27:35" x14ac:dyDescent="0.25">
      <c r="AA1464" s="81"/>
      <c r="AB1464" s="81"/>
      <c r="AC1464" s="80"/>
      <c r="AD1464" s="80"/>
      <c r="AE1464" s="81"/>
      <c r="AF1464" s="82"/>
      <c r="AG1464" s="80"/>
      <c r="AH1464" s="119"/>
      <c r="AI1464" s="119"/>
    </row>
    <row r="1465" spans="27:35" x14ac:dyDescent="0.25">
      <c r="AA1465" s="81"/>
      <c r="AB1465" s="81"/>
      <c r="AC1465" s="80"/>
      <c r="AD1465" s="80"/>
      <c r="AE1465" s="81"/>
      <c r="AF1465" s="82"/>
      <c r="AG1465" s="80"/>
      <c r="AH1465" s="119"/>
      <c r="AI1465" s="119"/>
    </row>
    <row r="1466" spans="27:35" x14ac:dyDescent="0.25">
      <c r="AA1466" s="81"/>
      <c r="AB1466" s="81"/>
      <c r="AC1466" s="80"/>
      <c r="AD1466" s="80"/>
      <c r="AE1466" s="81"/>
      <c r="AF1466" s="82"/>
      <c r="AG1466" s="80"/>
      <c r="AH1466" s="119"/>
      <c r="AI1466" s="119"/>
    </row>
    <row r="1467" spans="27:35" x14ac:dyDescent="0.25">
      <c r="AA1467" s="81"/>
      <c r="AB1467" s="81"/>
      <c r="AC1467" s="80"/>
      <c r="AD1467" s="80"/>
      <c r="AE1467" s="81"/>
      <c r="AF1467" s="82"/>
      <c r="AG1467" s="80"/>
      <c r="AH1467" s="119"/>
      <c r="AI1467" s="119"/>
    </row>
    <row r="1468" spans="27:35" x14ac:dyDescent="0.25">
      <c r="AA1468" s="81"/>
      <c r="AB1468" s="81"/>
      <c r="AC1468" s="80"/>
      <c r="AD1468" s="80"/>
      <c r="AE1468" s="81"/>
      <c r="AF1468" s="82"/>
      <c r="AG1468" s="80"/>
      <c r="AH1468" s="119"/>
      <c r="AI1468" s="119"/>
    </row>
    <row r="1469" spans="27:35" x14ac:dyDescent="0.25">
      <c r="AA1469" s="81"/>
      <c r="AB1469" s="81"/>
      <c r="AC1469" s="80"/>
      <c r="AD1469" s="80"/>
      <c r="AE1469" s="81"/>
      <c r="AF1469" s="82"/>
      <c r="AG1469" s="80"/>
      <c r="AH1469" s="119"/>
      <c r="AI1469" s="119"/>
    </row>
    <row r="1470" spans="27:35" x14ac:dyDescent="0.25">
      <c r="AA1470" s="81"/>
      <c r="AB1470" s="81"/>
      <c r="AC1470" s="80"/>
      <c r="AD1470" s="80"/>
      <c r="AE1470" s="81"/>
      <c r="AF1470" s="82"/>
      <c r="AG1470" s="80"/>
      <c r="AH1470" s="119"/>
      <c r="AI1470" s="119"/>
    </row>
    <row r="1471" spans="27:35" x14ac:dyDescent="0.25">
      <c r="AA1471" s="81"/>
      <c r="AB1471" s="81"/>
      <c r="AC1471" s="80"/>
      <c r="AD1471" s="80"/>
      <c r="AE1471" s="81"/>
      <c r="AF1471" s="82"/>
      <c r="AG1471" s="80"/>
      <c r="AH1471" s="119"/>
      <c r="AI1471" s="119"/>
    </row>
    <row r="1472" spans="27:35" x14ac:dyDescent="0.25">
      <c r="AA1472" s="81"/>
      <c r="AB1472" s="81"/>
      <c r="AC1472" s="80"/>
      <c r="AD1472" s="80"/>
      <c r="AE1472" s="81"/>
      <c r="AF1472" s="82"/>
      <c r="AG1472" s="80"/>
      <c r="AH1472" s="119"/>
      <c r="AI1472" s="119"/>
    </row>
    <row r="1473" spans="27:35" x14ac:dyDescent="0.25">
      <c r="AA1473" s="81"/>
      <c r="AB1473" s="81"/>
      <c r="AC1473" s="80"/>
      <c r="AD1473" s="80"/>
      <c r="AE1473" s="81"/>
      <c r="AF1473" s="82"/>
      <c r="AG1473" s="80"/>
      <c r="AH1473" s="119"/>
      <c r="AI1473" s="119"/>
    </row>
    <row r="1474" spans="27:35" x14ac:dyDescent="0.25">
      <c r="AA1474" s="81"/>
      <c r="AB1474" s="81"/>
      <c r="AC1474" s="80"/>
      <c r="AD1474" s="80"/>
      <c r="AE1474" s="81"/>
      <c r="AF1474" s="82"/>
      <c r="AG1474" s="80"/>
      <c r="AH1474" s="119"/>
      <c r="AI1474" s="119"/>
    </row>
    <row r="1475" spans="27:35" x14ac:dyDescent="0.25">
      <c r="AA1475" s="81"/>
      <c r="AB1475" s="81"/>
      <c r="AC1475" s="80"/>
      <c r="AD1475" s="80"/>
      <c r="AE1475" s="81"/>
      <c r="AF1475" s="82"/>
      <c r="AG1475" s="80"/>
      <c r="AH1475" s="119"/>
      <c r="AI1475" s="119"/>
    </row>
    <row r="1476" spans="27:35" x14ac:dyDescent="0.25">
      <c r="AA1476" s="81"/>
      <c r="AB1476" s="81"/>
      <c r="AC1476" s="80"/>
      <c r="AD1476" s="80"/>
      <c r="AE1476" s="81"/>
      <c r="AF1476" s="82"/>
      <c r="AG1476" s="80"/>
      <c r="AH1476" s="119"/>
      <c r="AI1476" s="119"/>
    </row>
    <row r="1477" spans="27:35" x14ac:dyDescent="0.25">
      <c r="AA1477" s="81"/>
      <c r="AB1477" s="81"/>
      <c r="AC1477" s="80"/>
      <c r="AD1477" s="80"/>
      <c r="AE1477" s="81"/>
      <c r="AF1477" s="82"/>
      <c r="AG1477" s="80"/>
      <c r="AH1477" s="119"/>
      <c r="AI1477" s="119"/>
    </row>
    <row r="1478" spans="27:35" x14ac:dyDescent="0.25">
      <c r="AA1478" s="81"/>
      <c r="AB1478" s="81"/>
      <c r="AC1478" s="80"/>
      <c r="AD1478" s="80"/>
      <c r="AE1478" s="81"/>
      <c r="AF1478" s="82"/>
      <c r="AG1478" s="80"/>
      <c r="AH1478" s="119"/>
      <c r="AI1478" s="119"/>
    </row>
    <row r="1479" spans="27:35" x14ac:dyDescent="0.25">
      <c r="AA1479" s="81"/>
      <c r="AB1479" s="81"/>
      <c r="AC1479" s="80"/>
      <c r="AD1479" s="80"/>
      <c r="AE1479" s="81"/>
      <c r="AF1479" s="82"/>
      <c r="AG1479" s="80"/>
      <c r="AH1479" s="119"/>
      <c r="AI1479" s="119"/>
    </row>
    <row r="1480" spans="27:35" x14ac:dyDescent="0.25">
      <c r="AA1480" s="81"/>
      <c r="AB1480" s="81"/>
      <c r="AC1480" s="80"/>
      <c r="AD1480" s="80"/>
      <c r="AE1480" s="81"/>
      <c r="AF1480" s="82"/>
      <c r="AG1480" s="80"/>
      <c r="AH1480" s="119"/>
      <c r="AI1480" s="119"/>
    </row>
    <row r="1481" spans="27:35" x14ac:dyDescent="0.25">
      <c r="AA1481" s="81"/>
      <c r="AB1481" s="81"/>
      <c r="AC1481" s="80"/>
      <c r="AD1481" s="80"/>
      <c r="AE1481" s="81"/>
      <c r="AF1481" s="82"/>
      <c r="AG1481" s="80"/>
      <c r="AH1481" s="119"/>
      <c r="AI1481" s="119"/>
    </row>
    <row r="1482" spans="27:35" x14ac:dyDescent="0.25">
      <c r="AA1482" s="81"/>
      <c r="AB1482" s="81"/>
      <c r="AC1482" s="80"/>
      <c r="AD1482" s="80"/>
      <c r="AE1482" s="81"/>
      <c r="AF1482" s="82"/>
      <c r="AG1482" s="80"/>
      <c r="AH1482" s="119"/>
      <c r="AI1482" s="119"/>
    </row>
    <row r="1483" spans="27:35" x14ac:dyDescent="0.25">
      <c r="AA1483" s="81"/>
      <c r="AB1483" s="81"/>
      <c r="AC1483" s="80"/>
      <c r="AD1483" s="80"/>
      <c r="AE1483" s="81"/>
      <c r="AF1483" s="82"/>
      <c r="AG1483" s="80"/>
      <c r="AH1483" s="119"/>
      <c r="AI1483" s="119"/>
    </row>
    <row r="1484" spans="27:35" x14ac:dyDescent="0.25">
      <c r="AA1484" s="81"/>
      <c r="AB1484" s="81"/>
      <c r="AC1484" s="80"/>
      <c r="AD1484" s="80"/>
      <c r="AE1484" s="81"/>
      <c r="AF1484" s="82"/>
      <c r="AG1484" s="80"/>
      <c r="AH1484" s="119"/>
      <c r="AI1484" s="119"/>
    </row>
    <row r="1485" spans="27:35" x14ac:dyDescent="0.25">
      <c r="AA1485" s="81"/>
      <c r="AB1485" s="81"/>
      <c r="AC1485" s="80"/>
      <c r="AD1485" s="80"/>
      <c r="AE1485" s="81"/>
      <c r="AF1485" s="82"/>
      <c r="AG1485" s="80"/>
      <c r="AH1485" s="119"/>
      <c r="AI1485" s="119"/>
    </row>
    <row r="1486" spans="27:35" x14ac:dyDescent="0.25">
      <c r="AA1486" s="81"/>
      <c r="AB1486" s="81"/>
      <c r="AC1486" s="80"/>
      <c r="AD1486" s="80"/>
      <c r="AE1486" s="81"/>
      <c r="AF1486" s="82"/>
      <c r="AG1486" s="80"/>
      <c r="AH1486" s="119"/>
      <c r="AI1486" s="119"/>
    </row>
    <row r="1487" spans="27:35" x14ac:dyDescent="0.25">
      <c r="AA1487" s="81"/>
      <c r="AB1487" s="81"/>
      <c r="AC1487" s="80"/>
      <c r="AD1487" s="80"/>
      <c r="AE1487" s="81"/>
      <c r="AF1487" s="82"/>
      <c r="AG1487" s="80"/>
      <c r="AH1487" s="119"/>
      <c r="AI1487" s="119"/>
    </row>
    <row r="1488" spans="27:35" x14ac:dyDescent="0.25">
      <c r="AA1488" s="81"/>
      <c r="AB1488" s="81"/>
      <c r="AC1488" s="80"/>
      <c r="AD1488" s="80"/>
      <c r="AE1488" s="81"/>
      <c r="AF1488" s="82"/>
      <c r="AG1488" s="80"/>
      <c r="AH1488" s="119"/>
      <c r="AI1488" s="119"/>
    </row>
    <row r="1489" spans="27:35" x14ac:dyDescent="0.25">
      <c r="AA1489" s="81"/>
      <c r="AB1489" s="81"/>
      <c r="AC1489" s="80"/>
      <c r="AD1489" s="80"/>
      <c r="AE1489" s="81"/>
      <c r="AF1489" s="82"/>
      <c r="AG1489" s="80"/>
      <c r="AH1489" s="119"/>
      <c r="AI1489" s="119"/>
    </row>
    <row r="1490" spans="27:35" x14ac:dyDescent="0.25">
      <c r="AA1490" s="81"/>
      <c r="AB1490" s="81"/>
      <c r="AC1490" s="80"/>
      <c r="AD1490" s="80"/>
      <c r="AE1490" s="81"/>
      <c r="AF1490" s="82"/>
      <c r="AG1490" s="80"/>
      <c r="AH1490" s="119"/>
      <c r="AI1490" s="119"/>
    </row>
    <row r="1491" spans="27:35" x14ac:dyDescent="0.25">
      <c r="AA1491" s="81"/>
      <c r="AB1491" s="81"/>
      <c r="AC1491" s="80"/>
      <c r="AD1491" s="80"/>
      <c r="AE1491" s="81"/>
      <c r="AF1491" s="82"/>
      <c r="AG1491" s="80"/>
      <c r="AH1491" s="119"/>
      <c r="AI1491" s="119"/>
    </row>
    <row r="1492" spans="27:35" x14ac:dyDescent="0.25">
      <c r="AA1492" s="81"/>
      <c r="AB1492" s="81"/>
      <c r="AC1492" s="80"/>
      <c r="AD1492" s="80"/>
      <c r="AE1492" s="81"/>
      <c r="AF1492" s="82"/>
      <c r="AG1492" s="80"/>
      <c r="AH1492" s="119"/>
      <c r="AI1492" s="119"/>
    </row>
    <row r="1493" spans="27:35" x14ac:dyDescent="0.25">
      <c r="AA1493" s="81"/>
      <c r="AB1493" s="81"/>
      <c r="AC1493" s="80"/>
      <c r="AD1493" s="80"/>
      <c r="AE1493" s="81"/>
      <c r="AF1493" s="82"/>
      <c r="AG1493" s="80"/>
      <c r="AH1493" s="119"/>
      <c r="AI1493" s="119"/>
    </row>
    <row r="1494" spans="27:35" x14ac:dyDescent="0.25">
      <c r="AA1494" s="81"/>
      <c r="AB1494" s="81"/>
      <c r="AC1494" s="80"/>
      <c r="AD1494" s="80"/>
      <c r="AE1494" s="81"/>
      <c r="AF1494" s="82"/>
      <c r="AG1494" s="80"/>
      <c r="AH1494" s="119"/>
      <c r="AI1494" s="119"/>
    </row>
    <row r="1495" spans="27:35" x14ac:dyDescent="0.25">
      <c r="AA1495" s="81"/>
      <c r="AB1495" s="81"/>
      <c r="AC1495" s="80"/>
      <c r="AD1495" s="80"/>
      <c r="AE1495" s="81"/>
      <c r="AF1495" s="82"/>
      <c r="AG1495" s="80"/>
      <c r="AH1495" s="119"/>
      <c r="AI1495" s="119"/>
    </row>
    <row r="1496" spans="27:35" x14ac:dyDescent="0.25">
      <c r="AA1496" s="81"/>
      <c r="AB1496" s="81"/>
      <c r="AC1496" s="80"/>
      <c r="AD1496" s="80"/>
      <c r="AE1496" s="81"/>
      <c r="AF1496" s="82"/>
      <c r="AG1496" s="80"/>
      <c r="AH1496" s="119"/>
      <c r="AI1496" s="119"/>
    </row>
    <row r="1497" spans="27:35" x14ac:dyDescent="0.25">
      <c r="AA1497" s="81"/>
      <c r="AB1497" s="81"/>
      <c r="AC1497" s="80"/>
      <c r="AD1497" s="80"/>
      <c r="AE1497" s="81"/>
      <c r="AF1497" s="82"/>
      <c r="AG1497" s="80"/>
      <c r="AH1497" s="119"/>
      <c r="AI1497" s="119"/>
    </row>
    <row r="1498" spans="27:35" x14ac:dyDescent="0.25">
      <c r="AA1498" s="81"/>
      <c r="AB1498" s="81"/>
      <c r="AC1498" s="80"/>
      <c r="AD1498" s="80"/>
      <c r="AE1498" s="81"/>
      <c r="AF1498" s="82"/>
      <c r="AG1498" s="80"/>
      <c r="AH1498" s="119"/>
      <c r="AI1498" s="119"/>
    </row>
    <row r="1499" spans="27:35" x14ac:dyDescent="0.25">
      <c r="AA1499" s="81"/>
      <c r="AB1499" s="81"/>
      <c r="AC1499" s="80"/>
      <c r="AD1499" s="80"/>
      <c r="AE1499" s="81"/>
      <c r="AF1499" s="82"/>
      <c r="AG1499" s="80"/>
      <c r="AH1499" s="119"/>
      <c r="AI1499" s="119"/>
    </row>
    <row r="1500" spans="27:35" x14ac:dyDescent="0.25">
      <c r="AA1500" s="81"/>
      <c r="AB1500" s="81"/>
      <c r="AC1500" s="80"/>
      <c r="AD1500" s="80"/>
      <c r="AE1500" s="81"/>
      <c r="AF1500" s="82"/>
      <c r="AG1500" s="80"/>
      <c r="AH1500" s="119"/>
      <c r="AI1500" s="119"/>
    </row>
    <row r="1501" spans="27:35" x14ac:dyDescent="0.25">
      <c r="AA1501" s="81"/>
      <c r="AB1501" s="81"/>
      <c r="AC1501" s="80"/>
      <c r="AD1501" s="80"/>
      <c r="AE1501" s="81"/>
      <c r="AF1501" s="82"/>
      <c r="AG1501" s="80"/>
      <c r="AH1501" s="119"/>
      <c r="AI1501" s="119"/>
    </row>
    <row r="1502" spans="27:35" x14ac:dyDescent="0.25">
      <c r="AA1502" s="81"/>
      <c r="AB1502" s="81"/>
      <c r="AC1502" s="80"/>
      <c r="AD1502" s="80"/>
      <c r="AE1502" s="81"/>
      <c r="AF1502" s="82"/>
      <c r="AG1502" s="80"/>
      <c r="AH1502" s="119"/>
      <c r="AI1502" s="119"/>
    </row>
    <row r="1503" spans="27:35" x14ac:dyDescent="0.25">
      <c r="AA1503" s="81"/>
      <c r="AB1503" s="81"/>
      <c r="AC1503" s="80"/>
      <c r="AD1503" s="80"/>
      <c r="AE1503" s="81"/>
      <c r="AF1503" s="82"/>
      <c r="AG1503" s="80"/>
      <c r="AH1503" s="119"/>
      <c r="AI1503" s="119"/>
    </row>
    <row r="1504" spans="27:35" x14ac:dyDescent="0.25">
      <c r="AA1504" s="81"/>
      <c r="AB1504" s="81"/>
      <c r="AC1504" s="80"/>
      <c r="AD1504" s="80"/>
      <c r="AE1504" s="81"/>
      <c r="AF1504" s="82"/>
      <c r="AG1504" s="80"/>
      <c r="AH1504" s="119"/>
      <c r="AI1504" s="119"/>
    </row>
    <row r="1505" spans="27:35" x14ac:dyDescent="0.25">
      <c r="AA1505" s="81"/>
      <c r="AB1505" s="81"/>
      <c r="AC1505" s="80"/>
      <c r="AD1505" s="80"/>
      <c r="AE1505" s="81"/>
      <c r="AF1505" s="82"/>
      <c r="AG1505" s="80"/>
      <c r="AH1505" s="119"/>
      <c r="AI1505" s="119"/>
    </row>
    <row r="1506" spans="27:35" x14ac:dyDescent="0.25">
      <c r="AA1506" s="81"/>
      <c r="AB1506" s="81"/>
      <c r="AC1506" s="80"/>
      <c r="AD1506" s="80"/>
      <c r="AE1506" s="81"/>
      <c r="AF1506" s="82"/>
      <c r="AG1506" s="80"/>
      <c r="AH1506" s="119"/>
      <c r="AI1506" s="119"/>
    </row>
    <row r="1507" spans="27:35" x14ac:dyDescent="0.25">
      <c r="AA1507" s="81"/>
      <c r="AB1507" s="81"/>
      <c r="AC1507" s="80"/>
      <c r="AD1507" s="80"/>
      <c r="AE1507" s="81"/>
      <c r="AF1507" s="82"/>
      <c r="AG1507" s="80"/>
      <c r="AH1507" s="119"/>
      <c r="AI1507" s="119"/>
    </row>
    <row r="1508" spans="27:35" x14ac:dyDescent="0.25">
      <c r="AA1508" s="81"/>
      <c r="AB1508" s="81"/>
      <c r="AC1508" s="80"/>
      <c r="AD1508" s="80"/>
      <c r="AE1508" s="81"/>
      <c r="AF1508" s="82"/>
      <c r="AG1508" s="80"/>
      <c r="AH1508" s="119"/>
      <c r="AI1508" s="119"/>
    </row>
    <row r="1509" spans="27:35" x14ac:dyDescent="0.25">
      <c r="AA1509" s="81"/>
      <c r="AB1509" s="81"/>
      <c r="AC1509" s="80"/>
      <c r="AD1509" s="80"/>
      <c r="AE1509" s="81"/>
      <c r="AF1509" s="82"/>
      <c r="AG1509" s="80"/>
      <c r="AH1509" s="119"/>
      <c r="AI1509" s="119"/>
    </row>
    <row r="1510" spans="27:35" x14ac:dyDescent="0.25">
      <c r="AA1510" s="81"/>
      <c r="AB1510" s="81"/>
      <c r="AC1510" s="80"/>
      <c r="AD1510" s="80"/>
      <c r="AE1510" s="81"/>
      <c r="AF1510" s="82"/>
      <c r="AG1510" s="80"/>
      <c r="AH1510" s="119"/>
      <c r="AI1510" s="119"/>
    </row>
    <row r="1511" spans="27:35" x14ac:dyDescent="0.25">
      <c r="AA1511" s="81"/>
      <c r="AB1511" s="81"/>
      <c r="AC1511" s="80"/>
      <c r="AD1511" s="80"/>
      <c r="AE1511" s="81"/>
      <c r="AF1511" s="82"/>
      <c r="AG1511" s="80"/>
      <c r="AH1511" s="119"/>
      <c r="AI1511" s="119"/>
    </row>
    <row r="1512" spans="27:35" x14ac:dyDescent="0.25">
      <c r="AA1512" s="81"/>
      <c r="AB1512" s="81"/>
      <c r="AC1512" s="80"/>
      <c r="AD1512" s="80"/>
      <c r="AE1512" s="81"/>
      <c r="AF1512" s="82"/>
      <c r="AG1512" s="80"/>
      <c r="AH1512" s="119"/>
      <c r="AI1512" s="119"/>
    </row>
    <row r="1513" spans="27:35" x14ac:dyDescent="0.25">
      <c r="AA1513" s="81"/>
      <c r="AB1513" s="81"/>
      <c r="AC1513" s="80"/>
      <c r="AD1513" s="80"/>
      <c r="AE1513" s="81"/>
      <c r="AF1513" s="82"/>
      <c r="AG1513" s="80"/>
      <c r="AH1513" s="119"/>
      <c r="AI1513" s="119"/>
    </row>
    <row r="1514" spans="27:35" x14ac:dyDescent="0.25">
      <c r="AA1514" s="81"/>
      <c r="AB1514" s="81"/>
      <c r="AC1514" s="80"/>
      <c r="AD1514" s="80"/>
      <c r="AE1514" s="81"/>
      <c r="AF1514" s="82"/>
      <c r="AG1514" s="80"/>
      <c r="AH1514" s="119"/>
      <c r="AI1514" s="119"/>
    </row>
    <row r="1515" spans="27:35" x14ac:dyDescent="0.25">
      <c r="AA1515" s="81"/>
      <c r="AB1515" s="81"/>
      <c r="AC1515" s="80"/>
      <c r="AD1515" s="80"/>
      <c r="AE1515" s="81"/>
      <c r="AF1515" s="82"/>
      <c r="AG1515" s="80"/>
      <c r="AH1515" s="119"/>
      <c r="AI1515" s="119"/>
    </row>
    <row r="1516" spans="27:35" x14ac:dyDescent="0.25">
      <c r="AA1516" s="81"/>
      <c r="AB1516" s="81"/>
      <c r="AC1516" s="80"/>
      <c r="AD1516" s="80"/>
      <c r="AE1516" s="81"/>
      <c r="AF1516" s="82"/>
      <c r="AG1516" s="80"/>
      <c r="AH1516" s="119"/>
      <c r="AI1516" s="119"/>
    </row>
    <row r="1517" spans="27:35" x14ac:dyDescent="0.25">
      <c r="AA1517" s="81"/>
      <c r="AB1517" s="81"/>
      <c r="AC1517" s="80"/>
      <c r="AD1517" s="80"/>
      <c r="AE1517" s="81"/>
      <c r="AF1517" s="82"/>
      <c r="AG1517" s="80"/>
      <c r="AH1517" s="119"/>
      <c r="AI1517" s="119"/>
    </row>
    <row r="1518" spans="27:35" x14ac:dyDescent="0.25">
      <c r="AA1518" s="81"/>
      <c r="AB1518" s="81"/>
      <c r="AC1518" s="80"/>
      <c r="AD1518" s="80"/>
      <c r="AE1518" s="81"/>
      <c r="AF1518" s="82"/>
      <c r="AG1518" s="80"/>
      <c r="AH1518" s="119"/>
      <c r="AI1518" s="119"/>
    </row>
    <row r="1519" spans="27:35" x14ac:dyDescent="0.25">
      <c r="AA1519" s="81"/>
      <c r="AB1519" s="81"/>
      <c r="AC1519" s="80"/>
      <c r="AD1519" s="80"/>
      <c r="AE1519" s="81"/>
      <c r="AF1519" s="82"/>
      <c r="AG1519" s="80"/>
      <c r="AH1519" s="119"/>
      <c r="AI1519" s="119"/>
    </row>
    <row r="1520" spans="27:35" x14ac:dyDescent="0.25">
      <c r="AA1520" s="81"/>
      <c r="AB1520" s="81"/>
      <c r="AC1520" s="80"/>
      <c r="AD1520" s="80"/>
      <c r="AE1520" s="81"/>
      <c r="AF1520" s="82"/>
      <c r="AG1520" s="80"/>
      <c r="AH1520" s="119"/>
      <c r="AI1520" s="119"/>
    </row>
    <row r="1521" spans="27:35" x14ac:dyDescent="0.25">
      <c r="AA1521" s="81"/>
      <c r="AB1521" s="81"/>
      <c r="AC1521" s="80"/>
      <c r="AD1521" s="80"/>
      <c r="AE1521" s="81"/>
      <c r="AF1521" s="82"/>
      <c r="AG1521" s="80"/>
      <c r="AH1521" s="119"/>
      <c r="AI1521" s="119"/>
    </row>
    <row r="1522" spans="27:35" x14ac:dyDescent="0.25">
      <c r="AA1522" s="81"/>
      <c r="AB1522" s="81"/>
      <c r="AC1522" s="80"/>
      <c r="AD1522" s="80"/>
      <c r="AE1522" s="81"/>
      <c r="AF1522" s="82"/>
      <c r="AG1522" s="80"/>
      <c r="AH1522" s="119"/>
      <c r="AI1522" s="119"/>
    </row>
    <row r="1523" spans="27:35" x14ac:dyDescent="0.25">
      <c r="AA1523" s="81"/>
      <c r="AB1523" s="81"/>
      <c r="AC1523" s="80"/>
      <c r="AD1523" s="80"/>
      <c r="AE1523" s="81"/>
      <c r="AF1523" s="82"/>
      <c r="AG1523" s="80"/>
      <c r="AH1523" s="119"/>
      <c r="AI1523" s="119"/>
    </row>
    <row r="1524" spans="27:35" x14ac:dyDescent="0.25">
      <c r="AA1524" s="81"/>
      <c r="AB1524" s="81"/>
      <c r="AC1524" s="80"/>
      <c r="AD1524" s="80"/>
      <c r="AE1524" s="81"/>
      <c r="AF1524" s="82"/>
      <c r="AG1524" s="80"/>
      <c r="AH1524" s="119"/>
      <c r="AI1524" s="119"/>
    </row>
    <row r="1525" spans="27:35" x14ac:dyDescent="0.25">
      <c r="AA1525" s="81"/>
      <c r="AB1525" s="81"/>
      <c r="AC1525" s="80"/>
      <c r="AD1525" s="80"/>
      <c r="AE1525" s="81"/>
      <c r="AF1525" s="82"/>
      <c r="AG1525" s="80"/>
      <c r="AH1525" s="119"/>
      <c r="AI1525" s="119"/>
    </row>
    <row r="1526" spans="27:35" x14ac:dyDescent="0.25">
      <c r="AA1526" s="81"/>
      <c r="AB1526" s="81"/>
      <c r="AC1526" s="80"/>
      <c r="AD1526" s="80"/>
      <c r="AE1526" s="81"/>
      <c r="AF1526" s="82"/>
      <c r="AG1526" s="80"/>
      <c r="AH1526" s="119"/>
      <c r="AI1526" s="119"/>
    </row>
    <row r="1527" spans="27:35" x14ac:dyDescent="0.25">
      <c r="AA1527" s="81"/>
      <c r="AB1527" s="81"/>
      <c r="AC1527" s="80"/>
      <c r="AD1527" s="80"/>
      <c r="AE1527" s="81"/>
      <c r="AF1527" s="82"/>
      <c r="AG1527" s="80"/>
      <c r="AH1527" s="119"/>
      <c r="AI1527" s="119"/>
    </row>
    <row r="1528" spans="27:35" x14ac:dyDescent="0.25">
      <c r="AA1528" s="81"/>
      <c r="AB1528" s="81"/>
      <c r="AC1528" s="80"/>
      <c r="AD1528" s="80"/>
      <c r="AE1528" s="81"/>
      <c r="AF1528" s="82"/>
      <c r="AG1528" s="80"/>
      <c r="AH1528" s="119"/>
      <c r="AI1528" s="119"/>
    </row>
    <row r="1529" spans="27:35" x14ac:dyDescent="0.25">
      <c r="AA1529" s="81"/>
      <c r="AB1529" s="81"/>
      <c r="AC1529" s="80"/>
      <c r="AD1529" s="80"/>
      <c r="AE1529" s="81"/>
      <c r="AF1529" s="82"/>
      <c r="AG1529" s="80"/>
      <c r="AH1529" s="119"/>
      <c r="AI1529" s="119"/>
    </row>
    <row r="1530" spans="27:35" x14ac:dyDescent="0.25">
      <c r="AA1530" s="81"/>
      <c r="AB1530" s="81"/>
      <c r="AC1530" s="80"/>
      <c r="AD1530" s="80"/>
      <c r="AE1530" s="81"/>
      <c r="AF1530" s="82"/>
      <c r="AG1530" s="80"/>
      <c r="AH1530" s="119"/>
      <c r="AI1530" s="119"/>
    </row>
    <row r="1531" spans="27:35" x14ac:dyDescent="0.25">
      <c r="AA1531" s="81"/>
      <c r="AB1531" s="81"/>
      <c r="AC1531" s="80"/>
      <c r="AD1531" s="80"/>
      <c r="AE1531" s="81"/>
      <c r="AF1531" s="82"/>
      <c r="AG1531" s="80"/>
      <c r="AH1531" s="119"/>
      <c r="AI1531" s="119"/>
    </row>
    <row r="1532" spans="27:35" x14ac:dyDescent="0.25">
      <c r="AA1532" s="81"/>
      <c r="AB1532" s="81"/>
      <c r="AC1532" s="80"/>
      <c r="AD1532" s="80"/>
      <c r="AE1532" s="81"/>
      <c r="AF1532" s="82"/>
      <c r="AG1532" s="80"/>
      <c r="AH1532" s="119"/>
      <c r="AI1532" s="119"/>
    </row>
    <row r="1533" spans="27:35" x14ac:dyDescent="0.25">
      <c r="AA1533" s="81"/>
      <c r="AB1533" s="81"/>
      <c r="AC1533" s="80"/>
      <c r="AD1533" s="80"/>
      <c r="AE1533" s="81"/>
      <c r="AF1533" s="82"/>
      <c r="AG1533" s="80"/>
      <c r="AH1533" s="119"/>
      <c r="AI1533" s="119"/>
    </row>
    <row r="1534" spans="27:35" x14ac:dyDescent="0.25">
      <c r="AA1534" s="81"/>
      <c r="AB1534" s="81"/>
      <c r="AC1534" s="80"/>
      <c r="AD1534" s="80"/>
      <c r="AE1534" s="81"/>
      <c r="AF1534" s="82"/>
      <c r="AG1534" s="80"/>
      <c r="AH1534" s="119"/>
      <c r="AI1534" s="119"/>
    </row>
    <row r="1535" spans="27:35" x14ac:dyDescent="0.25">
      <c r="AA1535" s="81"/>
      <c r="AB1535" s="81"/>
      <c r="AC1535" s="80"/>
      <c r="AD1535" s="80"/>
      <c r="AE1535" s="81"/>
      <c r="AF1535" s="82"/>
      <c r="AG1535" s="80"/>
      <c r="AH1535" s="119"/>
      <c r="AI1535" s="119"/>
    </row>
    <row r="1536" spans="27:35" x14ac:dyDescent="0.25">
      <c r="AA1536" s="81"/>
      <c r="AB1536" s="81"/>
      <c r="AC1536" s="80"/>
      <c r="AD1536" s="80"/>
      <c r="AE1536" s="81"/>
      <c r="AF1536" s="82"/>
      <c r="AG1536" s="80"/>
      <c r="AH1536" s="119"/>
      <c r="AI1536" s="119"/>
    </row>
    <row r="1537" spans="27:35" x14ac:dyDescent="0.25">
      <c r="AA1537" s="81"/>
      <c r="AB1537" s="81"/>
      <c r="AC1537" s="80"/>
      <c r="AD1537" s="80"/>
      <c r="AE1537" s="81"/>
      <c r="AF1537" s="82"/>
      <c r="AG1537" s="80"/>
      <c r="AH1537" s="119"/>
      <c r="AI1537" s="119"/>
    </row>
    <row r="1538" spans="27:35" x14ac:dyDescent="0.25">
      <c r="AA1538" s="81"/>
      <c r="AB1538" s="81"/>
      <c r="AC1538" s="80"/>
      <c r="AD1538" s="80"/>
      <c r="AE1538" s="81"/>
      <c r="AF1538" s="82"/>
      <c r="AG1538" s="80"/>
      <c r="AH1538" s="119"/>
      <c r="AI1538" s="119"/>
    </row>
    <row r="1539" spans="27:35" x14ac:dyDescent="0.25">
      <c r="AA1539" s="81"/>
      <c r="AB1539" s="81"/>
      <c r="AC1539" s="80"/>
      <c r="AD1539" s="80"/>
      <c r="AE1539" s="81"/>
      <c r="AF1539" s="82"/>
      <c r="AG1539" s="80"/>
      <c r="AH1539" s="119"/>
      <c r="AI1539" s="119"/>
    </row>
    <row r="1540" spans="27:35" x14ac:dyDescent="0.25">
      <c r="AA1540" s="81"/>
      <c r="AB1540" s="81"/>
      <c r="AC1540" s="80"/>
      <c r="AD1540" s="80"/>
      <c r="AE1540" s="81"/>
      <c r="AF1540" s="82"/>
      <c r="AG1540" s="80"/>
      <c r="AH1540" s="119"/>
      <c r="AI1540" s="119"/>
    </row>
    <row r="1541" spans="27:35" x14ac:dyDescent="0.25">
      <c r="AA1541" s="81"/>
      <c r="AB1541" s="81"/>
      <c r="AC1541" s="80"/>
      <c r="AD1541" s="80"/>
      <c r="AE1541" s="81"/>
      <c r="AF1541" s="82"/>
      <c r="AG1541" s="80"/>
      <c r="AH1541" s="119"/>
      <c r="AI1541" s="119"/>
    </row>
    <row r="1542" spans="27:35" x14ac:dyDescent="0.25">
      <c r="AA1542" s="81"/>
      <c r="AB1542" s="81"/>
      <c r="AC1542" s="80"/>
      <c r="AD1542" s="80"/>
      <c r="AE1542" s="81"/>
      <c r="AF1542" s="82"/>
      <c r="AG1542" s="80"/>
      <c r="AH1542" s="119"/>
      <c r="AI1542" s="119"/>
    </row>
    <row r="1543" spans="27:35" x14ac:dyDescent="0.25">
      <c r="AA1543" s="81"/>
      <c r="AB1543" s="81"/>
      <c r="AC1543" s="80"/>
      <c r="AD1543" s="80"/>
      <c r="AE1543" s="81"/>
      <c r="AF1543" s="82"/>
      <c r="AG1543" s="80"/>
      <c r="AH1543" s="119"/>
      <c r="AI1543" s="119"/>
    </row>
    <row r="1544" spans="27:35" x14ac:dyDescent="0.25">
      <c r="AA1544" s="81"/>
      <c r="AB1544" s="81"/>
      <c r="AC1544" s="80"/>
      <c r="AD1544" s="80"/>
      <c r="AE1544" s="81"/>
      <c r="AF1544" s="82"/>
      <c r="AG1544" s="80"/>
      <c r="AH1544" s="119"/>
      <c r="AI1544" s="119"/>
    </row>
    <row r="1545" spans="27:35" x14ac:dyDescent="0.25">
      <c r="AA1545" s="81"/>
      <c r="AB1545" s="81"/>
      <c r="AC1545" s="80"/>
      <c r="AD1545" s="80"/>
      <c r="AE1545" s="81"/>
      <c r="AF1545" s="82"/>
      <c r="AG1545" s="80"/>
      <c r="AH1545" s="119"/>
      <c r="AI1545" s="119"/>
    </row>
    <row r="1546" spans="27:35" x14ac:dyDescent="0.25">
      <c r="AA1546" s="81"/>
      <c r="AB1546" s="81"/>
      <c r="AC1546" s="80"/>
      <c r="AD1546" s="80"/>
      <c r="AE1546" s="81"/>
      <c r="AF1546" s="82"/>
      <c r="AG1546" s="80"/>
      <c r="AH1546" s="119"/>
      <c r="AI1546" s="119"/>
    </row>
    <row r="1547" spans="27:35" x14ac:dyDescent="0.25">
      <c r="AA1547" s="81"/>
      <c r="AB1547" s="81"/>
      <c r="AC1547" s="80"/>
      <c r="AD1547" s="80"/>
      <c r="AE1547" s="81"/>
      <c r="AF1547" s="82"/>
      <c r="AG1547" s="80"/>
      <c r="AH1547" s="119"/>
      <c r="AI1547" s="119"/>
    </row>
    <row r="1548" spans="27:35" x14ac:dyDescent="0.25">
      <c r="AA1548" s="81"/>
      <c r="AB1548" s="81"/>
      <c r="AC1548" s="80"/>
      <c r="AD1548" s="80"/>
      <c r="AE1548" s="81"/>
      <c r="AF1548" s="82"/>
      <c r="AG1548" s="80"/>
      <c r="AH1548" s="119"/>
      <c r="AI1548" s="119"/>
    </row>
    <row r="1549" spans="27:35" x14ac:dyDescent="0.25">
      <c r="AA1549" s="81"/>
      <c r="AB1549" s="81"/>
      <c r="AC1549" s="80"/>
      <c r="AD1549" s="80"/>
      <c r="AE1549" s="81"/>
      <c r="AF1549" s="82"/>
      <c r="AG1549" s="80"/>
      <c r="AH1549" s="119"/>
      <c r="AI1549" s="119"/>
    </row>
    <row r="1550" spans="27:35" x14ac:dyDescent="0.25">
      <c r="AA1550" s="81"/>
      <c r="AB1550" s="81"/>
      <c r="AC1550" s="80"/>
      <c r="AD1550" s="80"/>
      <c r="AE1550" s="81"/>
      <c r="AF1550" s="82"/>
      <c r="AG1550" s="80"/>
      <c r="AH1550" s="119"/>
      <c r="AI1550" s="119"/>
    </row>
    <row r="1551" spans="27:35" x14ac:dyDescent="0.25">
      <c r="AA1551" s="81"/>
      <c r="AB1551" s="81"/>
      <c r="AC1551" s="80"/>
      <c r="AD1551" s="80"/>
      <c r="AE1551" s="81"/>
      <c r="AF1551" s="82"/>
      <c r="AG1551" s="80"/>
      <c r="AH1551" s="119"/>
      <c r="AI1551" s="119"/>
    </row>
    <row r="1552" spans="27:35" x14ac:dyDescent="0.25">
      <c r="AA1552" s="81"/>
      <c r="AB1552" s="81"/>
      <c r="AC1552" s="80"/>
      <c r="AD1552" s="80"/>
      <c r="AE1552" s="81"/>
      <c r="AF1552" s="82"/>
      <c r="AG1552" s="80"/>
      <c r="AH1552" s="119"/>
      <c r="AI1552" s="119"/>
    </row>
    <row r="1553" spans="27:35" x14ac:dyDescent="0.25">
      <c r="AA1553" s="81"/>
      <c r="AB1553" s="81"/>
      <c r="AC1553" s="80"/>
      <c r="AD1553" s="80"/>
      <c r="AE1553" s="81"/>
      <c r="AF1553" s="82"/>
      <c r="AG1553" s="80"/>
      <c r="AH1553" s="119"/>
      <c r="AI1553" s="119"/>
    </row>
    <row r="1554" spans="27:35" x14ac:dyDescent="0.25">
      <c r="AA1554" s="81"/>
      <c r="AB1554" s="81"/>
      <c r="AC1554" s="80"/>
      <c r="AD1554" s="80"/>
      <c r="AE1554" s="81"/>
      <c r="AF1554" s="82"/>
      <c r="AG1554" s="80"/>
      <c r="AH1554" s="119"/>
      <c r="AI1554" s="119"/>
    </row>
    <row r="1555" spans="27:35" x14ac:dyDescent="0.25">
      <c r="AA1555" s="81"/>
      <c r="AB1555" s="81"/>
      <c r="AC1555" s="80"/>
      <c r="AD1555" s="80"/>
      <c r="AE1555" s="81"/>
      <c r="AF1555" s="82"/>
      <c r="AG1555" s="80"/>
      <c r="AH1555" s="119"/>
      <c r="AI1555" s="119"/>
    </row>
    <row r="1556" spans="27:35" x14ac:dyDescent="0.25">
      <c r="AA1556" s="81"/>
      <c r="AB1556" s="81"/>
      <c r="AC1556" s="80"/>
      <c r="AD1556" s="80"/>
      <c r="AE1556" s="81"/>
      <c r="AF1556" s="82"/>
      <c r="AG1556" s="80"/>
      <c r="AH1556" s="119"/>
      <c r="AI1556" s="119"/>
    </row>
    <row r="1557" spans="27:35" x14ac:dyDescent="0.25">
      <c r="AA1557" s="81"/>
      <c r="AB1557" s="81"/>
      <c r="AC1557" s="80"/>
      <c r="AD1557" s="80"/>
      <c r="AE1557" s="81"/>
      <c r="AF1557" s="82"/>
      <c r="AG1557" s="80"/>
      <c r="AH1557" s="119"/>
      <c r="AI1557" s="119"/>
    </row>
    <row r="1558" spans="27:35" x14ac:dyDescent="0.25">
      <c r="AA1558" s="81"/>
      <c r="AB1558" s="81"/>
      <c r="AC1558" s="80"/>
      <c r="AD1558" s="80"/>
      <c r="AE1558" s="81"/>
      <c r="AF1558" s="82"/>
      <c r="AG1558" s="80"/>
      <c r="AH1558" s="119"/>
      <c r="AI1558" s="119"/>
    </row>
    <row r="1559" spans="27:35" x14ac:dyDescent="0.25">
      <c r="AA1559" s="81"/>
      <c r="AB1559" s="81"/>
      <c r="AC1559" s="80"/>
      <c r="AD1559" s="80"/>
      <c r="AE1559" s="81"/>
      <c r="AF1559" s="82"/>
      <c r="AG1559" s="80"/>
      <c r="AH1559" s="119"/>
      <c r="AI1559" s="119"/>
    </row>
    <row r="1560" spans="27:35" x14ac:dyDescent="0.25">
      <c r="AA1560" s="81"/>
      <c r="AB1560" s="81"/>
      <c r="AC1560" s="80"/>
      <c r="AD1560" s="80"/>
      <c r="AE1560" s="81"/>
      <c r="AF1560" s="82"/>
      <c r="AG1560" s="80"/>
      <c r="AH1560" s="119"/>
      <c r="AI1560" s="119"/>
    </row>
    <row r="1561" spans="27:35" x14ac:dyDescent="0.25">
      <c r="AA1561" s="81"/>
      <c r="AB1561" s="81"/>
      <c r="AC1561" s="80"/>
      <c r="AD1561" s="80"/>
      <c r="AE1561" s="81"/>
      <c r="AF1561" s="82"/>
      <c r="AG1561" s="80"/>
      <c r="AH1561" s="119"/>
      <c r="AI1561" s="119"/>
    </row>
    <row r="1562" spans="27:35" x14ac:dyDescent="0.25">
      <c r="AA1562" s="81"/>
      <c r="AB1562" s="81"/>
      <c r="AC1562" s="80"/>
      <c r="AD1562" s="80"/>
      <c r="AE1562" s="81"/>
      <c r="AF1562" s="82"/>
      <c r="AG1562" s="80"/>
      <c r="AH1562" s="119"/>
      <c r="AI1562" s="119"/>
    </row>
    <row r="1563" spans="27:35" x14ac:dyDescent="0.25">
      <c r="AA1563" s="81"/>
      <c r="AB1563" s="81"/>
      <c r="AC1563" s="80"/>
      <c r="AD1563" s="80"/>
      <c r="AE1563" s="81"/>
      <c r="AF1563" s="82"/>
      <c r="AG1563" s="80"/>
      <c r="AH1563" s="119"/>
      <c r="AI1563" s="119"/>
    </row>
    <row r="1564" spans="27:35" x14ac:dyDescent="0.25">
      <c r="AA1564" s="81"/>
      <c r="AB1564" s="81"/>
      <c r="AC1564" s="80"/>
      <c r="AD1564" s="80"/>
      <c r="AE1564" s="81"/>
      <c r="AF1564" s="82"/>
      <c r="AG1564" s="80"/>
      <c r="AH1564" s="119"/>
      <c r="AI1564" s="119"/>
    </row>
    <row r="1565" spans="27:35" x14ac:dyDescent="0.25">
      <c r="AA1565" s="81"/>
      <c r="AB1565" s="81"/>
      <c r="AC1565" s="80"/>
      <c r="AD1565" s="80"/>
      <c r="AE1565" s="81"/>
      <c r="AF1565" s="82"/>
      <c r="AG1565" s="80"/>
      <c r="AH1565" s="119"/>
      <c r="AI1565" s="119"/>
    </row>
    <row r="1566" spans="27:35" x14ac:dyDescent="0.25">
      <c r="AA1566" s="81"/>
      <c r="AB1566" s="81"/>
      <c r="AC1566" s="80"/>
      <c r="AD1566" s="80"/>
      <c r="AE1566" s="81"/>
      <c r="AF1566" s="82"/>
      <c r="AG1566" s="80"/>
      <c r="AH1566" s="119"/>
      <c r="AI1566" s="119"/>
    </row>
    <row r="1567" spans="27:35" x14ac:dyDescent="0.25">
      <c r="AA1567" s="81"/>
      <c r="AB1567" s="81"/>
      <c r="AC1567" s="80"/>
      <c r="AD1567" s="80"/>
      <c r="AE1567" s="81"/>
      <c r="AF1567" s="82"/>
      <c r="AG1567" s="80"/>
      <c r="AH1567" s="119"/>
      <c r="AI1567" s="119"/>
    </row>
    <row r="1568" spans="27:35" x14ac:dyDescent="0.25">
      <c r="AA1568" s="81"/>
      <c r="AB1568" s="81"/>
      <c r="AC1568" s="80"/>
      <c r="AD1568" s="80"/>
      <c r="AE1568" s="81"/>
      <c r="AF1568" s="82"/>
      <c r="AG1568" s="80"/>
      <c r="AH1568" s="119"/>
      <c r="AI1568" s="119"/>
    </row>
    <row r="1569" spans="27:35" x14ac:dyDescent="0.25">
      <c r="AA1569" s="81"/>
      <c r="AB1569" s="81"/>
      <c r="AC1569" s="80"/>
      <c r="AD1569" s="80"/>
      <c r="AE1569" s="81"/>
      <c r="AF1569" s="82"/>
      <c r="AG1569" s="80"/>
      <c r="AH1569" s="119"/>
      <c r="AI1569" s="119"/>
    </row>
    <row r="1570" spans="27:35" x14ac:dyDescent="0.25">
      <c r="AA1570" s="81"/>
      <c r="AB1570" s="81"/>
      <c r="AC1570" s="80"/>
      <c r="AD1570" s="80"/>
      <c r="AE1570" s="81"/>
      <c r="AF1570" s="82"/>
      <c r="AG1570" s="80"/>
      <c r="AH1570" s="119"/>
      <c r="AI1570" s="119"/>
    </row>
    <row r="1571" spans="27:35" x14ac:dyDescent="0.25">
      <c r="AA1571" s="81"/>
      <c r="AB1571" s="81"/>
      <c r="AC1571" s="80"/>
      <c r="AD1571" s="80"/>
      <c r="AE1571" s="81"/>
      <c r="AF1571" s="82"/>
      <c r="AG1571" s="80"/>
      <c r="AH1571" s="119"/>
      <c r="AI1571" s="119"/>
    </row>
    <row r="1572" spans="27:35" x14ac:dyDescent="0.25">
      <c r="AA1572" s="81"/>
      <c r="AB1572" s="81"/>
      <c r="AC1572" s="80"/>
      <c r="AD1572" s="80"/>
      <c r="AE1572" s="81"/>
      <c r="AF1572" s="82"/>
      <c r="AG1572" s="80"/>
      <c r="AH1572" s="119"/>
      <c r="AI1572" s="119"/>
    </row>
    <row r="1573" spans="27:35" x14ac:dyDescent="0.25">
      <c r="AA1573" s="81"/>
      <c r="AB1573" s="81"/>
      <c r="AC1573" s="80"/>
      <c r="AD1573" s="80"/>
      <c r="AE1573" s="81"/>
      <c r="AF1573" s="82"/>
      <c r="AG1573" s="80"/>
      <c r="AH1573" s="119"/>
      <c r="AI1573" s="119"/>
    </row>
    <row r="1574" spans="27:35" x14ac:dyDescent="0.25">
      <c r="AA1574" s="81"/>
      <c r="AB1574" s="81"/>
      <c r="AC1574" s="80"/>
      <c r="AD1574" s="80"/>
      <c r="AE1574" s="81"/>
      <c r="AF1574" s="82"/>
      <c r="AG1574" s="80"/>
      <c r="AH1574" s="119"/>
      <c r="AI1574" s="119"/>
    </row>
    <row r="1575" spans="27:35" x14ac:dyDescent="0.25">
      <c r="AA1575" s="81"/>
      <c r="AB1575" s="81"/>
      <c r="AC1575" s="80"/>
      <c r="AD1575" s="80"/>
      <c r="AE1575" s="81"/>
      <c r="AF1575" s="82"/>
      <c r="AG1575" s="80"/>
      <c r="AH1575" s="119"/>
      <c r="AI1575" s="119"/>
    </row>
    <row r="1576" spans="27:35" x14ac:dyDescent="0.25">
      <c r="AA1576" s="81"/>
      <c r="AB1576" s="81"/>
      <c r="AC1576" s="80"/>
      <c r="AD1576" s="80"/>
      <c r="AE1576" s="81"/>
      <c r="AF1576" s="82"/>
      <c r="AG1576" s="80"/>
      <c r="AH1576" s="119"/>
      <c r="AI1576" s="119"/>
    </row>
    <row r="1577" spans="27:35" x14ac:dyDescent="0.25">
      <c r="AA1577" s="81"/>
      <c r="AB1577" s="81"/>
      <c r="AC1577" s="80"/>
      <c r="AD1577" s="80"/>
      <c r="AE1577" s="81"/>
      <c r="AF1577" s="82"/>
      <c r="AG1577" s="80"/>
      <c r="AH1577" s="119"/>
      <c r="AI1577" s="119"/>
    </row>
    <row r="1578" spans="27:35" x14ac:dyDescent="0.25">
      <c r="AA1578" s="81"/>
      <c r="AB1578" s="81"/>
      <c r="AC1578" s="80"/>
      <c r="AD1578" s="80"/>
      <c r="AE1578" s="81"/>
      <c r="AF1578" s="82"/>
      <c r="AG1578" s="80"/>
      <c r="AH1578" s="119"/>
      <c r="AI1578" s="119"/>
    </row>
    <row r="1579" spans="27:35" x14ac:dyDescent="0.25">
      <c r="AA1579" s="81"/>
      <c r="AB1579" s="81"/>
      <c r="AC1579" s="80"/>
      <c r="AD1579" s="80"/>
      <c r="AE1579" s="81"/>
      <c r="AF1579" s="82"/>
      <c r="AG1579" s="80"/>
      <c r="AH1579" s="119"/>
      <c r="AI1579" s="119"/>
    </row>
    <row r="1580" spans="27:35" x14ac:dyDescent="0.25">
      <c r="AA1580" s="81"/>
      <c r="AB1580" s="81"/>
      <c r="AC1580" s="80"/>
      <c r="AD1580" s="80"/>
      <c r="AE1580" s="81"/>
      <c r="AF1580" s="82"/>
      <c r="AG1580" s="80"/>
      <c r="AH1580" s="119"/>
      <c r="AI1580" s="119"/>
    </row>
    <row r="1581" spans="27:35" x14ac:dyDescent="0.25">
      <c r="AA1581" s="81"/>
      <c r="AB1581" s="81"/>
      <c r="AC1581" s="80"/>
      <c r="AD1581" s="80"/>
      <c r="AE1581" s="81"/>
      <c r="AF1581" s="82"/>
      <c r="AG1581" s="80"/>
      <c r="AH1581" s="119"/>
      <c r="AI1581" s="119"/>
    </row>
    <row r="1582" spans="27:35" x14ac:dyDescent="0.25">
      <c r="AA1582" s="81"/>
      <c r="AB1582" s="81"/>
      <c r="AC1582" s="80"/>
      <c r="AD1582" s="80"/>
      <c r="AE1582" s="81"/>
      <c r="AF1582" s="82"/>
      <c r="AG1582" s="80"/>
      <c r="AH1582" s="119"/>
      <c r="AI1582" s="119"/>
    </row>
    <row r="1583" spans="27:35" x14ac:dyDescent="0.25">
      <c r="AA1583" s="81"/>
      <c r="AB1583" s="81"/>
      <c r="AC1583" s="80"/>
      <c r="AD1583" s="80"/>
      <c r="AE1583" s="81"/>
      <c r="AF1583" s="82"/>
      <c r="AG1583" s="80"/>
      <c r="AH1583" s="119"/>
      <c r="AI1583" s="119"/>
    </row>
    <row r="1584" spans="27:35" x14ac:dyDescent="0.25">
      <c r="AA1584" s="81"/>
      <c r="AB1584" s="81"/>
      <c r="AC1584" s="80"/>
      <c r="AD1584" s="80"/>
      <c r="AE1584" s="81"/>
      <c r="AF1584" s="82"/>
      <c r="AG1584" s="80"/>
      <c r="AH1584" s="119"/>
      <c r="AI1584" s="119"/>
    </row>
    <row r="1585" spans="27:35" x14ac:dyDescent="0.25">
      <c r="AA1585" s="81"/>
      <c r="AB1585" s="81"/>
      <c r="AC1585" s="80"/>
      <c r="AD1585" s="80"/>
      <c r="AE1585" s="81"/>
      <c r="AF1585" s="82"/>
      <c r="AG1585" s="80"/>
      <c r="AH1585" s="119"/>
      <c r="AI1585" s="119"/>
    </row>
    <row r="1586" spans="27:35" x14ac:dyDescent="0.25">
      <c r="AA1586" s="81"/>
      <c r="AB1586" s="81"/>
      <c r="AC1586" s="80"/>
      <c r="AD1586" s="80"/>
      <c r="AE1586" s="81"/>
      <c r="AF1586" s="82"/>
      <c r="AG1586" s="80"/>
      <c r="AH1586" s="119"/>
      <c r="AI1586" s="119"/>
    </row>
    <row r="1587" spans="27:35" x14ac:dyDescent="0.25">
      <c r="AA1587" s="81"/>
      <c r="AB1587" s="81"/>
      <c r="AC1587" s="80"/>
      <c r="AD1587" s="80"/>
      <c r="AE1587" s="81"/>
      <c r="AF1587" s="82"/>
      <c r="AG1587" s="80"/>
      <c r="AH1587" s="119"/>
      <c r="AI1587" s="119"/>
    </row>
    <row r="1588" spans="27:35" x14ac:dyDescent="0.25">
      <c r="AA1588" s="81"/>
      <c r="AB1588" s="81"/>
      <c r="AC1588" s="80"/>
      <c r="AD1588" s="80"/>
      <c r="AE1588" s="81"/>
      <c r="AF1588" s="82"/>
      <c r="AG1588" s="80"/>
      <c r="AH1588" s="119"/>
      <c r="AI1588" s="119"/>
    </row>
    <row r="1589" spans="27:35" x14ac:dyDescent="0.25">
      <c r="AA1589" s="81"/>
      <c r="AB1589" s="81"/>
      <c r="AC1589" s="80"/>
      <c r="AD1589" s="80"/>
      <c r="AE1589" s="81"/>
      <c r="AF1589" s="82"/>
      <c r="AG1589" s="80"/>
      <c r="AH1589" s="119"/>
      <c r="AI1589" s="119"/>
    </row>
    <row r="1590" spans="27:35" x14ac:dyDescent="0.25">
      <c r="AA1590" s="81"/>
      <c r="AB1590" s="81"/>
      <c r="AC1590" s="80"/>
      <c r="AD1590" s="80"/>
      <c r="AE1590" s="81"/>
      <c r="AF1590" s="82"/>
      <c r="AG1590" s="80"/>
      <c r="AH1590" s="119"/>
      <c r="AI1590" s="119"/>
    </row>
    <row r="1591" spans="27:35" x14ac:dyDescent="0.25">
      <c r="AA1591" s="81"/>
      <c r="AB1591" s="81"/>
      <c r="AC1591" s="80"/>
      <c r="AD1591" s="80"/>
      <c r="AE1591" s="81"/>
      <c r="AF1591" s="82"/>
      <c r="AG1591" s="80"/>
      <c r="AH1591" s="119"/>
      <c r="AI1591" s="119"/>
    </row>
    <row r="1592" spans="27:35" x14ac:dyDescent="0.25">
      <c r="AA1592" s="81"/>
      <c r="AB1592" s="81"/>
      <c r="AC1592" s="80"/>
      <c r="AD1592" s="80"/>
      <c r="AE1592" s="81"/>
      <c r="AF1592" s="82"/>
      <c r="AG1592" s="80"/>
      <c r="AH1592" s="119"/>
      <c r="AI1592" s="119"/>
    </row>
    <row r="1593" spans="27:35" x14ac:dyDescent="0.25">
      <c r="AA1593" s="81"/>
      <c r="AB1593" s="81"/>
      <c r="AC1593" s="80"/>
      <c r="AD1593" s="80"/>
      <c r="AE1593" s="81"/>
      <c r="AF1593" s="82"/>
      <c r="AG1593" s="80"/>
      <c r="AH1593" s="119"/>
      <c r="AI1593" s="119"/>
    </row>
    <row r="1594" spans="27:35" x14ac:dyDescent="0.25">
      <c r="AA1594" s="81"/>
      <c r="AB1594" s="81"/>
      <c r="AC1594" s="80"/>
      <c r="AD1594" s="80"/>
      <c r="AE1594" s="81"/>
      <c r="AF1594" s="82"/>
      <c r="AG1594" s="80"/>
      <c r="AH1594" s="119"/>
      <c r="AI1594" s="119"/>
    </row>
    <row r="1595" spans="27:35" x14ac:dyDescent="0.25">
      <c r="AA1595" s="81"/>
      <c r="AB1595" s="81"/>
      <c r="AC1595" s="80"/>
      <c r="AD1595" s="80"/>
      <c r="AE1595" s="81"/>
      <c r="AF1595" s="82"/>
      <c r="AG1595" s="80"/>
      <c r="AH1595" s="119"/>
      <c r="AI1595" s="119"/>
    </row>
    <row r="1596" spans="27:35" x14ac:dyDescent="0.25">
      <c r="AA1596" s="81"/>
      <c r="AB1596" s="81"/>
      <c r="AC1596" s="80"/>
      <c r="AD1596" s="80"/>
      <c r="AE1596" s="81"/>
      <c r="AF1596" s="82"/>
      <c r="AG1596" s="80"/>
      <c r="AH1596" s="119"/>
      <c r="AI1596" s="119"/>
    </row>
    <row r="1597" spans="27:35" x14ac:dyDescent="0.25">
      <c r="AA1597" s="81"/>
      <c r="AB1597" s="81"/>
      <c r="AC1597" s="80"/>
      <c r="AD1597" s="80"/>
      <c r="AE1597" s="81"/>
      <c r="AF1597" s="82"/>
      <c r="AG1597" s="80"/>
      <c r="AH1597" s="119"/>
      <c r="AI1597" s="119"/>
    </row>
    <row r="1598" spans="27:35" x14ac:dyDescent="0.25">
      <c r="AA1598" s="81"/>
      <c r="AB1598" s="81"/>
      <c r="AC1598" s="80"/>
      <c r="AD1598" s="80"/>
      <c r="AE1598" s="81"/>
      <c r="AF1598" s="82"/>
      <c r="AG1598" s="80"/>
      <c r="AH1598" s="119"/>
      <c r="AI1598" s="119"/>
    </row>
    <row r="1599" spans="27:35" x14ac:dyDescent="0.25">
      <c r="AA1599" s="81"/>
      <c r="AB1599" s="81"/>
      <c r="AC1599" s="80"/>
      <c r="AD1599" s="80"/>
      <c r="AE1599" s="81"/>
      <c r="AF1599" s="82"/>
      <c r="AG1599" s="80"/>
      <c r="AH1599" s="119"/>
      <c r="AI1599" s="119"/>
    </row>
    <row r="1600" spans="27:35" x14ac:dyDescent="0.25">
      <c r="AA1600" s="81"/>
      <c r="AB1600" s="81"/>
      <c r="AC1600" s="80"/>
      <c r="AD1600" s="80"/>
      <c r="AE1600" s="81"/>
      <c r="AF1600" s="82"/>
      <c r="AG1600" s="80"/>
      <c r="AH1600" s="119"/>
      <c r="AI1600" s="119"/>
    </row>
    <row r="1601" spans="27:35" x14ac:dyDescent="0.25">
      <c r="AA1601" s="81"/>
      <c r="AB1601" s="81"/>
      <c r="AC1601" s="80"/>
      <c r="AD1601" s="80"/>
      <c r="AE1601" s="81"/>
      <c r="AF1601" s="82"/>
      <c r="AG1601" s="80"/>
      <c r="AH1601" s="119"/>
      <c r="AI1601" s="119"/>
    </row>
    <row r="1602" spans="27:35" x14ac:dyDescent="0.25">
      <c r="AA1602" s="81"/>
      <c r="AB1602" s="81"/>
      <c r="AC1602" s="80"/>
      <c r="AD1602" s="80"/>
      <c r="AE1602" s="81"/>
      <c r="AF1602" s="82"/>
      <c r="AG1602" s="80"/>
      <c r="AH1602" s="119"/>
      <c r="AI1602" s="119"/>
    </row>
    <row r="1603" spans="27:35" x14ac:dyDescent="0.25">
      <c r="AA1603" s="81"/>
      <c r="AB1603" s="81"/>
      <c r="AC1603" s="80"/>
      <c r="AD1603" s="80"/>
      <c r="AE1603" s="81"/>
      <c r="AF1603" s="82"/>
      <c r="AG1603" s="80"/>
      <c r="AH1603" s="119"/>
      <c r="AI1603" s="119"/>
    </row>
    <row r="1604" spans="27:35" x14ac:dyDescent="0.25">
      <c r="AA1604" s="81"/>
      <c r="AB1604" s="81"/>
      <c r="AC1604" s="80"/>
      <c r="AD1604" s="80"/>
      <c r="AE1604" s="81"/>
      <c r="AF1604" s="82"/>
      <c r="AG1604" s="80"/>
      <c r="AH1604" s="119"/>
      <c r="AI1604" s="119"/>
    </row>
    <row r="1605" spans="27:35" x14ac:dyDescent="0.25">
      <c r="AA1605" s="81"/>
      <c r="AB1605" s="81"/>
      <c r="AC1605" s="80"/>
      <c r="AD1605" s="80"/>
      <c r="AE1605" s="81"/>
      <c r="AF1605" s="82"/>
      <c r="AG1605" s="80"/>
      <c r="AH1605" s="119"/>
      <c r="AI1605" s="119"/>
    </row>
    <row r="1606" spans="27:35" x14ac:dyDescent="0.25">
      <c r="AA1606" s="81"/>
      <c r="AB1606" s="81"/>
      <c r="AC1606" s="80"/>
      <c r="AD1606" s="80"/>
      <c r="AE1606" s="81"/>
      <c r="AF1606" s="82"/>
      <c r="AG1606" s="80"/>
      <c r="AH1606" s="119"/>
      <c r="AI1606" s="119"/>
    </row>
    <row r="1607" spans="27:35" x14ac:dyDescent="0.25">
      <c r="AA1607" s="81"/>
      <c r="AB1607" s="81"/>
      <c r="AC1607" s="80"/>
      <c r="AD1607" s="80"/>
      <c r="AE1607" s="81"/>
      <c r="AF1607" s="82"/>
      <c r="AG1607" s="80"/>
      <c r="AH1607" s="119"/>
      <c r="AI1607" s="119"/>
    </row>
    <row r="1608" spans="27:35" x14ac:dyDescent="0.25">
      <c r="AA1608" s="81"/>
      <c r="AB1608" s="81"/>
      <c r="AC1608" s="80"/>
      <c r="AD1608" s="80"/>
      <c r="AE1608" s="81"/>
      <c r="AF1608" s="82"/>
      <c r="AG1608" s="80"/>
      <c r="AH1608" s="119"/>
      <c r="AI1608" s="119"/>
    </row>
    <row r="1609" spans="27:35" x14ac:dyDescent="0.25">
      <c r="AA1609" s="81"/>
      <c r="AB1609" s="81"/>
      <c r="AC1609" s="80"/>
      <c r="AD1609" s="80"/>
      <c r="AE1609" s="81"/>
      <c r="AF1609" s="82"/>
      <c r="AG1609" s="80"/>
      <c r="AH1609" s="119"/>
      <c r="AI1609" s="119"/>
    </row>
    <row r="1610" spans="27:35" x14ac:dyDescent="0.25">
      <c r="AA1610" s="81"/>
      <c r="AB1610" s="81"/>
      <c r="AC1610" s="80"/>
      <c r="AD1610" s="80"/>
      <c r="AE1610" s="81"/>
      <c r="AF1610" s="82"/>
      <c r="AG1610" s="80"/>
      <c r="AH1610" s="119"/>
      <c r="AI1610" s="119"/>
    </row>
    <row r="1611" spans="27:35" x14ac:dyDescent="0.25">
      <c r="AA1611" s="81"/>
      <c r="AB1611" s="81"/>
      <c r="AC1611" s="80"/>
      <c r="AD1611" s="80"/>
      <c r="AE1611" s="81"/>
      <c r="AF1611" s="82"/>
      <c r="AG1611" s="80"/>
      <c r="AH1611" s="119"/>
      <c r="AI1611" s="119"/>
    </row>
    <row r="1612" spans="27:35" x14ac:dyDescent="0.25">
      <c r="AA1612" s="81"/>
      <c r="AB1612" s="81"/>
      <c r="AC1612" s="80"/>
      <c r="AD1612" s="80"/>
      <c r="AE1612" s="81"/>
      <c r="AF1612" s="82"/>
      <c r="AG1612" s="80"/>
      <c r="AH1612" s="119"/>
      <c r="AI1612" s="119"/>
    </row>
    <row r="1613" spans="27:35" x14ac:dyDescent="0.25">
      <c r="AA1613" s="81"/>
      <c r="AB1613" s="81"/>
      <c r="AC1613" s="80"/>
      <c r="AD1613" s="80"/>
      <c r="AE1613" s="81"/>
      <c r="AF1613" s="82"/>
      <c r="AG1613" s="80"/>
      <c r="AH1613" s="119"/>
      <c r="AI1613" s="119"/>
    </row>
    <row r="1614" spans="27:35" x14ac:dyDescent="0.25">
      <c r="AA1614" s="81"/>
      <c r="AB1614" s="81"/>
      <c r="AC1614" s="80"/>
      <c r="AD1614" s="80"/>
      <c r="AE1614" s="81"/>
      <c r="AF1614" s="82"/>
      <c r="AG1614" s="80"/>
      <c r="AH1614" s="119"/>
      <c r="AI1614" s="119"/>
    </row>
    <row r="1615" spans="27:35" x14ac:dyDescent="0.25">
      <c r="AA1615" s="81"/>
      <c r="AB1615" s="81"/>
      <c r="AC1615" s="80"/>
      <c r="AD1615" s="80"/>
      <c r="AE1615" s="81"/>
      <c r="AF1615" s="82"/>
      <c r="AG1615" s="80"/>
      <c r="AH1615" s="119"/>
      <c r="AI1615" s="119"/>
    </row>
    <row r="1616" spans="27:35" x14ac:dyDescent="0.25">
      <c r="AA1616" s="81"/>
      <c r="AB1616" s="81"/>
      <c r="AC1616" s="80"/>
      <c r="AD1616" s="80"/>
      <c r="AE1616" s="81"/>
      <c r="AF1616" s="82"/>
      <c r="AG1616" s="80"/>
      <c r="AH1616" s="119"/>
      <c r="AI1616" s="119"/>
    </row>
    <row r="1617" spans="27:35" x14ac:dyDescent="0.25">
      <c r="AA1617" s="81"/>
      <c r="AB1617" s="81"/>
      <c r="AC1617" s="80"/>
      <c r="AD1617" s="80"/>
      <c r="AE1617" s="81"/>
      <c r="AF1617" s="82"/>
      <c r="AG1617" s="80"/>
      <c r="AH1617" s="119"/>
      <c r="AI1617" s="119"/>
    </row>
    <row r="1618" spans="27:35" x14ac:dyDescent="0.25">
      <c r="AA1618" s="81"/>
      <c r="AB1618" s="81"/>
      <c r="AC1618" s="80"/>
      <c r="AD1618" s="80"/>
      <c r="AE1618" s="81"/>
      <c r="AF1618" s="82"/>
      <c r="AG1618" s="80"/>
      <c r="AH1618" s="119"/>
      <c r="AI1618" s="119"/>
    </row>
    <row r="1619" spans="27:35" x14ac:dyDescent="0.25">
      <c r="AA1619" s="81"/>
      <c r="AB1619" s="81"/>
      <c r="AC1619" s="80"/>
      <c r="AD1619" s="80"/>
      <c r="AE1619" s="81"/>
      <c r="AF1619" s="82"/>
      <c r="AG1619" s="80"/>
      <c r="AH1619" s="119"/>
      <c r="AI1619" s="119"/>
    </row>
    <row r="1620" spans="27:35" x14ac:dyDescent="0.25">
      <c r="AA1620" s="81"/>
      <c r="AB1620" s="81"/>
      <c r="AC1620" s="80"/>
      <c r="AD1620" s="80"/>
      <c r="AE1620" s="81"/>
      <c r="AF1620" s="82"/>
      <c r="AG1620" s="80"/>
      <c r="AH1620" s="119"/>
      <c r="AI1620" s="119"/>
    </row>
    <row r="1621" spans="27:35" x14ac:dyDescent="0.25">
      <c r="AA1621" s="81"/>
      <c r="AB1621" s="81"/>
      <c r="AC1621" s="80"/>
      <c r="AD1621" s="80"/>
      <c r="AE1621" s="81"/>
      <c r="AF1621" s="82"/>
      <c r="AG1621" s="80"/>
      <c r="AH1621" s="119"/>
      <c r="AI1621" s="119"/>
    </row>
    <row r="1622" spans="27:35" x14ac:dyDescent="0.25">
      <c r="AA1622" s="81"/>
      <c r="AB1622" s="81"/>
      <c r="AC1622" s="80"/>
      <c r="AD1622" s="80"/>
      <c r="AE1622" s="81"/>
      <c r="AF1622" s="82"/>
      <c r="AG1622" s="80"/>
      <c r="AH1622" s="119"/>
      <c r="AI1622" s="119"/>
    </row>
    <row r="1623" spans="27:35" x14ac:dyDescent="0.25">
      <c r="AA1623" s="81"/>
      <c r="AB1623" s="81"/>
      <c r="AC1623" s="80"/>
      <c r="AD1623" s="80"/>
      <c r="AE1623" s="81"/>
      <c r="AF1623" s="82"/>
      <c r="AG1623" s="80"/>
      <c r="AH1623" s="119"/>
      <c r="AI1623" s="119"/>
    </row>
    <row r="1624" spans="27:35" x14ac:dyDescent="0.25">
      <c r="AA1624" s="81"/>
      <c r="AB1624" s="81"/>
      <c r="AC1624" s="80"/>
      <c r="AD1624" s="80"/>
      <c r="AE1624" s="81"/>
      <c r="AF1624" s="82"/>
      <c r="AG1624" s="80"/>
      <c r="AH1624" s="119"/>
      <c r="AI1624" s="119"/>
    </row>
    <row r="1625" spans="27:35" x14ac:dyDescent="0.25">
      <c r="AA1625" s="81"/>
      <c r="AB1625" s="81"/>
      <c r="AC1625" s="80"/>
      <c r="AD1625" s="80"/>
      <c r="AE1625" s="81"/>
      <c r="AF1625" s="82"/>
      <c r="AG1625" s="80"/>
      <c r="AH1625" s="119"/>
      <c r="AI1625" s="119"/>
    </row>
    <row r="1626" spans="27:35" x14ac:dyDescent="0.25">
      <c r="AA1626" s="81"/>
      <c r="AB1626" s="81"/>
      <c r="AC1626" s="80"/>
      <c r="AD1626" s="80"/>
      <c r="AE1626" s="81"/>
      <c r="AF1626" s="82"/>
      <c r="AG1626" s="80"/>
      <c r="AH1626" s="119"/>
      <c r="AI1626" s="119"/>
    </row>
    <row r="1627" spans="27:35" x14ac:dyDescent="0.25">
      <c r="AA1627" s="81"/>
      <c r="AB1627" s="81"/>
      <c r="AC1627" s="80"/>
      <c r="AD1627" s="80"/>
      <c r="AE1627" s="81"/>
      <c r="AF1627" s="82"/>
      <c r="AG1627" s="80"/>
      <c r="AH1627" s="119"/>
      <c r="AI1627" s="119"/>
    </row>
    <row r="1628" spans="27:35" x14ac:dyDescent="0.25">
      <c r="AA1628" s="81"/>
      <c r="AB1628" s="81"/>
      <c r="AC1628" s="80"/>
      <c r="AD1628" s="80"/>
      <c r="AE1628" s="81"/>
      <c r="AF1628" s="82"/>
      <c r="AG1628" s="80"/>
      <c r="AH1628" s="119"/>
      <c r="AI1628" s="119"/>
    </row>
    <row r="1629" spans="27:35" x14ac:dyDescent="0.25">
      <c r="AA1629" s="81"/>
      <c r="AB1629" s="81"/>
      <c r="AC1629" s="80"/>
      <c r="AD1629" s="80"/>
      <c r="AE1629" s="81"/>
      <c r="AF1629" s="82"/>
      <c r="AG1629" s="80"/>
      <c r="AH1629" s="119"/>
      <c r="AI1629" s="119"/>
    </row>
    <row r="1630" spans="27:35" x14ac:dyDescent="0.25">
      <c r="AA1630" s="81"/>
      <c r="AB1630" s="81"/>
      <c r="AC1630" s="80"/>
      <c r="AD1630" s="80"/>
      <c r="AE1630" s="81"/>
      <c r="AF1630" s="82"/>
      <c r="AG1630" s="80"/>
      <c r="AH1630" s="119"/>
      <c r="AI1630" s="119"/>
    </row>
    <row r="1631" spans="27:35" x14ac:dyDescent="0.25">
      <c r="AA1631" s="81"/>
      <c r="AB1631" s="81"/>
      <c r="AC1631" s="80"/>
      <c r="AD1631" s="80"/>
      <c r="AE1631" s="81"/>
      <c r="AF1631" s="82"/>
      <c r="AG1631" s="80"/>
      <c r="AH1631" s="119"/>
      <c r="AI1631" s="119"/>
    </row>
    <row r="1632" spans="27:35" x14ac:dyDescent="0.25">
      <c r="AA1632" s="81"/>
      <c r="AB1632" s="81"/>
      <c r="AC1632" s="80"/>
      <c r="AD1632" s="80"/>
      <c r="AE1632" s="81"/>
      <c r="AF1632" s="82"/>
      <c r="AG1632" s="80"/>
      <c r="AH1632" s="119"/>
      <c r="AI1632" s="119"/>
    </row>
    <row r="1633" spans="27:35" x14ac:dyDescent="0.25">
      <c r="AA1633" s="81"/>
      <c r="AB1633" s="81"/>
      <c r="AC1633" s="80"/>
      <c r="AD1633" s="80"/>
      <c r="AE1633" s="81"/>
      <c r="AF1633" s="82"/>
      <c r="AG1633" s="80"/>
      <c r="AH1633" s="119"/>
      <c r="AI1633" s="119"/>
    </row>
    <row r="1634" spans="27:35" x14ac:dyDescent="0.25">
      <c r="AA1634" s="81"/>
      <c r="AB1634" s="81"/>
      <c r="AC1634" s="80"/>
      <c r="AD1634" s="80"/>
      <c r="AE1634" s="81"/>
      <c r="AF1634" s="82"/>
      <c r="AG1634" s="80"/>
      <c r="AH1634" s="119"/>
      <c r="AI1634" s="119"/>
    </row>
    <row r="1635" spans="27:35" x14ac:dyDescent="0.25">
      <c r="AA1635" s="81"/>
      <c r="AB1635" s="81"/>
      <c r="AC1635" s="80"/>
      <c r="AD1635" s="80"/>
      <c r="AE1635" s="81"/>
      <c r="AF1635" s="82"/>
      <c r="AG1635" s="80"/>
      <c r="AH1635" s="119"/>
      <c r="AI1635" s="119"/>
    </row>
    <row r="1636" spans="27:35" x14ac:dyDescent="0.25">
      <c r="AA1636" s="81"/>
      <c r="AB1636" s="81"/>
      <c r="AC1636" s="80"/>
      <c r="AD1636" s="80"/>
      <c r="AE1636" s="81"/>
      <c r="AF1636" s="82"/>
      <c r="AG1636" s="80"/>
      <c r="AH1636" s="119"/>
      <c r="AI1636" s="119"/>
    </row>
    <row r="1637" spans="27:35" x14ac:dyDescent="0.25">
      <c r="AA1637" s="81"/>
      <c r="AB1637" s="81"/>
      <c r="AC1637" s="80"/>
      <c r="AD1637" s="80"/>
      <c r="AE1637" s="81"/>
      <c r="AF1637" s="82"/>
      <c r="AG1637" s="80"/>
      <c r="AH1637" s="119"/>
      <c r="AI1637" s="119"/>
    </row>
    <row r="1638" spans="27:35" x14ac:dyDescent="0.25">
      <c r="AA1638" s="81"/>
      <c r="AB1638" s="81"/>
      <c r="AC1638" s="80"/>
      <c r="AD1638" s="80"/>
      <c r="AE1638" s="81"/>
      <c r="AF1638" s="82"/>
      <c r="AG1638" s="80"/>
      <c r="AH1638" s="119"/>
      <c r="AI1638" s="119"/>
    </row>
    <row r="1639" spans="27:35" x14ac:dyDescent="0.25">
      <c r="AA1639" s="81"/>
      <c r="AB1639" s="81"/>
      <c r="AC1639" s="80"/>
      <c r="AD1639" s="80"/>
      <c r="AE1639" s="81"/>
      <c r="AF1639" s="82"/>
      <c r="AG1639" s="80"/>
      <c r="AH1639" s="119"/>
      <c r="AI1639" s="119"/>
    </row>
    <row r="1640" spans="27:35" x14ac:dyDescent="0.25">
      <c r="AA1640" s="81"/>
      <c r="AB1640" s="81"/>
      <c r="AC1640" s="80"/>
      <c r="AD1640" s="80"/>
      <c r="AE1640" s="81"/>
      <c r="AF1640" s="82"/>
      <c r="AG1640" s="80"/>
      <c r="AH1640" s="119"/>
      <c r="AI1640" s="119"/>
    </row>
    <row r="1641" spans="27:35" x14ac:dyDescent="0.25">
      <c r="AA1641" s="81"/>
      <c r="AB1641" s="81"/>
      <c r="AC1641" s="80"/>
      <c r="AD1641" s="80"/>
      <c r="AE1641" s="81"/>
      <c r="AF1641" s="82"/>
      <c r="AG1641" s="80"/>
      <c r="AH1641" s="119"/>
      <c r="AI1641" s="119"/>
    </row>
    <row r="1642" spans="27:35" x14ac:dyDescent="0.25">
      <c r="AA1642" s="81"/>
      <c r="AB1642" s="81"/>
      <c r="AC1642" s="80"/>
      <c r="AD1642" s="80"/>
      <c r="AE1642" s="81"/>
      <c r="AF1642" s="82"/>
      <c r="AG1642" s="80"/>
      <c r="AH1642" s="119"/>
      <c r="AI1642" s="119"/>
    </row>
    <row r="1643" spans="27:35" x14ac:dyDescent="0.25">
      <c r="AA1643" s="81"/>
      <c r="AB1643" s="81"/>
      <c r="AC1643" s="80"/>
      <c r="AD1643" s="80"/>
      <c r="AE1643" s="81"/>
      <c r="AF1643" s="82"/>
      <c r="AG1643" s="80"/>
      <c r="AH1643" s="119"/>
      <c r="AI1643" s="119"/>
    </row>
    <row r="1644" spans="27:35" x14ac:dyDescent="0.25">
      <c r="AA1644" s="81"/>
      <c r="AB1644" s="81"/>
      <c r="AC1644" s="80"/>
      <c r="AD1644" s="80"/>
      <c r="AE1644" s="81"/>
      <c r="AF1644" s="82"/>
      <c r="AG1644" s="80"/>
      <c r="AH1644" s="119"/>
      <c r="AI1644" s="119"/>
    </row>
    <row r="1645" spans="27:35" x14ac:dyDescent="0.25">
      <c r="AA1645" s="81"/>
      <c r="AB1645" s="81"/>
      <c r="AC1645" s="80"/>
      <c r="AD1645" s="80"/>
      <c r="AE1645" s="81"/>
      <c r="AF1645" s="82"/>
      <c r="AG1645" s="80"/>
      <c r="AH1645" s="119"/>
      <c r="AI1645" s="119"/>
    </row>
    <row r="1646" spans="27:35" x14ac:dyDescent="0.25">
      <c r="AA1646" s="81"/>
      <c r="AB1646" s="81"/>
      <c r="AC1646" s="80"/>
      <c r="AD1646" s="80"/>
      <c r="AE1646" s="81"/>
      <c r="AF1646" s="82"/>
      <c r="AG1646" s="80"/>
      <c r="AH1646" s="119"/>
      <c r="AI1646" s="119"/>
    </row>
    <row r="1647" spans="27:35" x14ac:dyDescent="0.25">
      <c r="AA1647" s="81"/>
      <c r="AB1647" s="81"/>
      <c r="AC1647" s="80"/>
      <c r="AD1647" s="80"/>
      <c r="AE1647" s="81"/>
      <c r="AF1647" s="82"/>
      <c r="AG1647" s="80"/>
      <c r="AH1647" s="119"/>
      <c r="AI1647" s="119"/>
    </row>
    <row r="1648" spans="27:35" x14ac:dyDescent="0.25">
      <c r="AA1648" s="81"/>
      <c r="AB1648" s="81"/>
      <c r="AC1648" s="80"/>
      <c r="AD1648" s="80"/>
      <c r="AE1648" s="81"/>
      <c r="AF1648" s="82"/>
      <c r="AG1648" s="80"/>
      <c r="AH1648" s="119"/>
      <c r="AI1648" s="119"/>
    </row>
    <row r="1649" spans="27:35" x14ac:dyDescent="0.25">
      <c r="AA1649" s="81"/>
      <c r="AB1649" s="81"/>
      <c r="AC1649" s="80"/>
      <c r="AD1649" s="80"/>
      <c r="AE1649" s="81"/>
      <c r="AF1649" s="82"/>
      <c r="AG1649" s="80"/>
      <c r="AH1649" s="119"/>
      <c r="AI1649" s="119"/>
    </row>
    <row r="1650" spans="27:35" x14ac:dyDescent="0.25">
      <c r="AA1650" s="81"/>
      <c r="AB1650" s="81"/>
      <c r="AC1650" s="80"/>
      <c r="AD1650" s="80"/>
      <c r="AE1650" s="81"/>
      <c r="AF1650" s="82"/>
      <c r="AG1650" s="80"/>
      <c r="AH1650" s="119"/>
      <c r="AI1650" s="119"/>
    </row>
    <row r="1651" spans="27:35" x14ac:dyDescent="0.25">
      <c r="AA1651" s="81"/>
      <c r="AB1651" s="81"/>
      <c r="AC1651" s="80"/>
      <c r="AD1651" s="80"/>
      <c r="AE1651" s="81"/>
      <c r="AF1651" s="82"/>
      <c r="AG1651" s="80"/>
      <c r="AH1651" s="119"/>
      <c r="AI1651" s="119"/>
    </row>
    <row r="1652" spans="27:35" x14ac:dyDescent="0.25">
      <c r="AA1652" s="81"/>
      <c r="AB1652" s="81"/>
      <c r="AC1652" s="80"/>
      <c r="AD1652" s="80"/>
      <c r="AE1652" s="81"/>
      <c r="AF1652" s="82"/>
      <c r="AG1652" s="80"/>
      <c r="AH1652" s="119"/>
      <c r="AI1652" s="119"/>
    </row>
    <row r="1653" spans="27:35" x14ac:dyDescent="0.25">
      <c r="AA1653" s="81"/>
      <c r="AB1653" s="81"/>
      <c r="AC1653" s="80"/>
      <c r="AD1653" s="80"/>
      <c r="AE1653" s="81"/>
      <c r="AF1653" s="82"/>
      <c r="AG1653" s="80"/>
      <c r="AH1653" s="119"/>
      <c r="AI1653" s="119"/>
    </row>
    <row r="1654" spans="27:35" x14ac:dyDescent="0.25">
      <c r="AA1654" s="81"/>
      <c r="AB1654" s="81"/>
      <c r="AC1654" s="80"/>
      <c r="AD1654" s="80"/>
      <c r="AE1654" s="81"/>
      <c r="AF1654" s="82"/>
      <c r="AG1654" s="80"/>
      <c r="AH1654" s="119"/>
      <c r="AI1654" s="119"/>
    </row>
    <row r="1655" spans="27:35" x14ac:dyDescent="0.25">
      <c r="AA1655" s="81"/>
      <c r="AB1655" s="81"/>
      <c r="AC1655" s="80"/>
      <c r="AD1655" s="80"/>
      <c r="AE1655" s="81"/>
      <c r="AF1655" s="82"/>
      <c r="AG1655" s="80"/>
      <c r="AH1655" s="119"/>
      <c r="AI1655" s="119"/>
    </row>
    <row r="1656" spans="27:35" x14ac:dyDescent="0.25">
      <c r="AA1656" s="81"/>
      <c r="AB1656" s="81"/>
      <c r="AC1656" s="80"/>
      <c r="AD1656" s="80"/>
      <c r="AE1656" s="81"/>
      <c r="AF1656" s="82"/>
      <c r="AG1656" s="80"/>
      <c r="AH1656" s="119"/>
      <c r="AI1656" s="119"/>
    </row>
    <row r="1657" spans="27:35" x14ac:dyDescent="0.25">
      <c r="AA1657" s="81"/>
      <c r="AB1657" s="81"/>
      <c r="AC1657" s="80"/>
      <c r="AD1657" s="80"/>
      <c r="AE1657" s="81"/>
      <c r="AF1657" s="82"/>
      <c r="AG1657" s="80"/>
      <c r="AH1657" s="119"/>
      <c r="AI1657" s="119"/>
    </row>
    <row r="1658" spans="27:35" x14ac:dyDescent="0.25">
      <c r="AA1658" s="81"/>
      <c r="AB1658" s="81"/>
      <c r="AC1658" s="80"/>
      <c r="AD1658" s="80"/>
      <c r="AE1658" s="81"/>
      <c r="AF1658" s="82"/>
      <c r="AG1658" s="80"/>
      <c r="AH1658" s="119"/>
      <c r="AI1658" s="119"/>
    </row>
    <row r="1659" spans="27:35" x14ac:dyDescent="0.25">
      <c r="AA1659" s="81"/>
      <c r="AB1659" s="81"/>
      <c r="AC1659" s="80"/>
      <c r="AD1659" s="80"/>
      <c r="AE1659" s="81"/>
      <c r="AF1659" s="82"/>
      <c r="AG1659" s="80"/>
      <c r="AH1659" s="119"/>
      <c r="AI1659" s="119"/>
    </row>
    <row r="1660" spans="27:35" x14ac:dyDescent="0.25">
      <c r="AA1660" s="81"/>
      <c r="AB1660" s="81"/>
      <c r="AC1660" s="80"/>
      <c r="AD1660" s="80"/>
      <c r="AE1660" s="81"/>
      <c r="AF1660" s="82"/>
      <c r="AG1660" s="80"/>
      <c r="AH1660" s="119"/>
      <c r="AI1660" s="119"/>
    </row>
    <row r="1661" spans="27:35" x14ac:dyDescent="0.25">
      <c r="AA1661" s="81"/>
      <c r="AB1661" s="81"/>
      <c r="AC1661" s="80"/>
      <c r="AD1661" s="80"/>
      <c r="AE1661" s="81"/>
      <c r="AF1661" s="82"/>
      <c r="AG1661" s="80"/>
      <c r="AH1661" s="119"/>
      <c r="AI1661" s="119"/>
    </row>
    <row r="1662" spans="27:35" x14ac:dyDescent="0.25">
      <c r="AA1662" s="81"/>
      <c r="AB1662" s="81"/>
      <c r="AC1662" s="80"/>
      <c r="AD1662" s="80"/>
      <c r="AE1662" s="81"/>
      <c r="AF1662" s="82"/>
      <c r="AG1662" s="80"/>
      <c r="AH1662" s="119"/>
      <c r="AI1662" s="119"/>
    </row>
    <row r="1663" spans="27:35" x14ac:dyDescent="0.25">
      <c r="AA1663" s="81"/>
      <c r="AB1663" s="81"/>
      <c r="AC1663" s="80"/>
      <c r="AD1663" s="80"/>
      <c r="AE1663" s="81"/>
      <c r="AF1663" s="82"/>
      <c r="AG1663" s="80"/>
      <c r="AH1663" s="119"/>
      <c r="AI1663" s="119"/>
    </row>
    <row r="1664" spans="27:35" x14ac:dyDescent="0.25">
      <c r="AA1664" s="81"/>
      <c r="AB1664" s="81"/>
      <c r="AC1664" s="80"/>
      <c r="AD1664" s="80"/>
      <c r="AE1664" s="81"/>
      <c r="AF1664" s="82"/>
      <c r="AG1664" s="80"/>
      <c r="AH1664" s="119"/>
      <c r="AI1664" s="119"/>
    </row>
    <row r="1665" spans="27:35" x14ac:dyDescent="0.25">
      <c r="AA1665" s="81"/>
      <c r="AB1665" s="81"/>
      <c r="AC1665" s="80"/>
      <c r="AD1665" s="80"/>
      <c r="AE1665" s="81"/>
      <c r="AF1665" s="82"/>
      <c r="AG1665" s="80"/>
      <c r="AH1665" s="119"/>
      <c r="AI1665" s="119"/>
    </row>
    <row r="1666" spans="27:35" x14ac:dyDescent="0.25">
      <c r="AA1666" s="81"/>
      <c r="AB1666" s="81"/>
      <c r="AC1666" s="80"/>
      <c r="AD1666" s="80"/>
      <c r="AE1666" s="81"/>
      <c r="AF1666" s="82"/>
      <c r="AG1666" s="80"/>
      <c r="AH1666" s="119"/>
      <c r="AI1666" s="119"/>
    </row>
    <row r="1667" spans="27:35" x14ac:dyDescent="0.25">
      <c r="AA1667" s="81"/>
      <c r="AB1667" s="81"/>
      <c r="AC1667" s="80"/>
      <c r="AD1667" s="80"/>
      <c r="AE1667" s="81"/>
      <c r="AF1667" s="82"/>
      <c r="AG1667" s="80"/>
      <c r="AH1667" s="119"/>
      <c r="AI1667" s="119"/>
    </row>
    <row r="1668" spans="27:35" x14ac:dyDescent="0.25">
      <c r="AA1668" s="81"/>
      <c r="AB1668" s="81"/>
      <c r="AC1668" s="80"/>
      <c r="AD1668" s="80"/>
      <c r="AE1668" s="81"/>
      <c r="AF1668" s="82"/>
      <c r="AG1668" s="80"/>
      <c r="AH1668" s="119"/>
      <c r="AI1668" s="119"/>
    </row>
    <row r="1669" spans="27:35" x14ac:dyDescent="0.25">
      <c r="AA1669" s="81"/>
      <c r="AB1669" s="81"/>
      <c r="AC1669" s="80"/>
      <c r="AD1669" s="80"/>
      <c r="AE1669" s="81"/>
      <c r="AF1669" s="82"/>
      <c r="AG1669" s="80"/>
      <c r="AH1669" s="119"/>
      <c r="AI1669" s="119"/>
    </row>
    <row r="1670" spans="27:35" x14ac:dyDescent="0.25">
      <c r="AA1670" s="81"/>
      <c r="AB1670" s="81"/>
      <c r="AC1670" s="80"/>
      <c r="AD1670" s="80"/>
      <c r="AE1670" s="81"/>
      <c r="AF1670" s="82"/>
      <c r="AG1670" s="80"/>
      <c r="AH1670" s="119"/>
      <c r="AI1670" s="119"/>
    </row>
    <row r="1671" spans="27:35" x14ac:dyDescent="0.25">
      <c r="AA1671" s="81"/>
      <c r="AB1671" s="81"/>
      <c r="AC1671" s="80"/>
      <c r="AD1671" s="80"/>
      <c r="AE1671" s="81"/>
      <c r="AF1671" s="82"/>
      <c r="AG1671" s="80"/>
      <c r="AH1671" s="119"/>
      <c r="AI1671" s="119"/>
    </row>
    <row r="1672" spans="27:35" x14ac:dyDescent="0.25">
      <c r="AA1672" s="81"/>
      <c r="AB1672" s="81"/>
      <c r="AC1672" s="80"/>
      <c r="AD1672" s="80"/>
      <c r="AE1672" s="81"/>
      <c r="AF1672" s="82"/>
      <c r="AG1672" s="80"/>
      <c r="AH1672" s="119"/>
      <c r="AI1672" s="119"/>
    </row>
    <row r="1673" spans="27:35" x14ac:dyDescent="0.25">
      <c r="AA1673" s="81"/>
      <c r="AB1673" s="81"/>
      <c r="AC1673" s="80"/>
      <c r="AD1673" s="80"/>
      <c r="AE1673" s="81"/>
      <c r="AF1673" s="82"/>
      <c r="AG1673" s="80"/>
      <c r="AH1673" s="119"/>
      <c r="AI1673" s="119"/>
    </row>
    <row r="1674" spans="27:35" x14ac:dyDescent="0.25">
      <c r="AA1674" s="81"/>
      <c r="AB1674" s="81"/>
      <c r="AC1674" s="80"/>
      <c r="AD1674" s="80"/>
      <c r="AE1674" s="81"/>
      <c r="AF1674" s="82"/>
      <c r="AG1674" s="80"/>
      <c r="AH1674" s="119"/>
      <c r="AI1674" s="119"/>
    </row>
    <row r="1675" spans="27:35" x14ac:dyDescent="0.25">
      <c r="AA1675" s="81"/>
      <c r="AB1675" s="81"/>
      <c r="AC1675" s="80"/>
      <c r="AD1675" s="80"/>
      <c r="AE1675" s="81"/>
      <c r="AF1675" s="82"/>
      <c r="AG1675" s="80"/>
      <c r="AH1675" s="119"/>
      <c r="AI1675" s="119"/>
    </row>
    <row r="1676" spans="27:35" x14ac:dyDescent="0.25">
      <c r="AA1676" s="81"/>
      <c r="AB1676" s="81"/>
      <c r="AC1676" s="80"/>
      <c r="AD1676" s="80"/>
      <c r="AE1676" s="81"/>
      <c r="AF1676" s="82"/>
      <c r="AG1676" s="80"/>
      <c r="AH1676" s="119"/>
      <c r="AI1676" s="119"/>
    </row>
    <row r="1677" spans="27:35" x14ac:dyDescent="0.25">
      <c r="AA1677" s="81"/>
      <c r="AB1677" s="81"/>
      <c r="AC1677" s="80"/>
      <c r="AD1677" s="80"/>
      <c r="AE1677" s="81"/>
      <c r="AF1677" s="82"/>
      <c r="AG1677" s="80"/>
      <c r="AH1677" s="119"/>
      <c r="AI1677" s="119"/>
    </row>
    <row r="1678" spans="27:35" x14ac:dyDescent="0.25">
      <c r="AA1678" s="81"/>
      <c r="AB1678" s="81"/>
      <c r="AC1678" s="80"/>
      <c r="AD1678" s="80"/>
      <c r="AE1678" s="81"/>
      <c r="AF1678" s="82"/>
      <c r="AG1678" s="80"/>
      <c r="AH1678" s="119"/>
      <c r="AI1678" s="119"/>
    </row>
    <row r="1679" spans="27:35" x14ac:dyDescent="0.25">
      <c r="AA1679" s="81"/>
      <c r="AB1679" s="81"/>
      <c r="AC1679" s="80"/>
      <c r="AD1679" s="80"/>
      <c r="AE1679" s="81"/>
      <c r="AF1679" s="82"/>
      <c r="AG1679" s="80"/>
      <c r="AH1679" s="119"/>
      <c r="AI1679" s="119"/>
    </row>
    <row r="1680" spans="27:35" x14ac:dyDescent="0.25">
      <c r="AA1680" s="81"/>
      <c r="AB1680" s="81"/>
      <c r="AC1680" s="80"/>
      <c r="AD1680" s="80"/>
      <c r="AE1680" s="81"/>
      <c r="AF1680" s="82"/>
      <c r="AG1680" s="80"/>
      <c r="AH1680" s="119"/>
      <c r="AI1680" s="119"/>
    </row>
    <row r="1681" spans="27:35" x14ac:dyDescent="0.25">
      <c r="AA1681" s="81"/>
      <c r="AB1681" s="81"/>
      <c r="AC1681" s="80"/>
      <c r="AD1681" s="80"/>
      <c r="AE1681" s="81"/>
      <c r="AF1681" s="82"/>
      <c r="AG1681" s="80"/>
      <c r="AH1681" s="119"/>
      <c r="AI1681" s="119"/>
    </row>
    <row r="1682" spans="27:35" x14ac:dyDescent="0.25">
      <c r="AA1682" s="81"/>
      <c r="AB1682" s="81"/>
      <c r="AC1682" s="80"/>
      <c r="AD1682" s="80"/>
      <c r="AE1682" s="81"/>
      <c r="AF1682" s="82"/>
      <c r="AG1682" s="80"/>
      <c r="AH1682" s="119"/>
      <c r="AI1682" s="119"/>
    </row>
    <row r="1683" spans="27:35" x14ac:dyDescent="0.25">
      <c r="AA1683" s="81"/>
      <c r="AB1683" s="81"/>
      <c r="AC1683" s="80"/>
      <c r="AD1683" s="80"/>
      <c r="AE1683" s="81"/>
      <c r="AF1683" s="82"/>
      <c r="AG1683" s="80"/>
      <c r="AH1683" s="119"/>
      <c r="AI1683" s="119"/>
    </row>
    <row r="1684" spans="27:35" x14ac:dyDescent="0.25">
      <c r="AA1684" s="81"/>
      <c r="AB1684" s="81"/>
      <c r="AC1684" s="80"/>
      <c r="AD1684" s="80"/>
      <c r="AE1684" s="81"/>
      <c r="AF1684" s="82"/>
      <c r="AG1684" s="80"/>
      <c r="AH1684" s="119"/>
      <c r="AI1684" s="119"/>
    </row>
    <row r="1685" spans="27:35" x14ac:dyDescent="0.25">
      <c r="AA1685" s="81"/>
      <c r="AB1685" s="81"/>
      <c r="AC1685" s="80"/>
      <c r="AD1685" s="80"/>
      <c r="AE1685" s="81"/>
      <c r="AF1685" s="82"/>
      <c r="AG1685" s="80"/>
      <c r="AH1685" s="119"/>
      <c r="AI1685" s="119"/>
    </row>
    <row r="1686" spans="27:35" x14ac:dyDescent="0.25">
      <c r="AA1686" s="81"/>
      <c r="AB1686" s="81"/>
      <c r="AC1686" s="80"/>
      <c r="AD1686" s="80"/>
      <c r="AE1686" s="81"/>
      <c r="AF1686" s="82"/>
      <c r="AG1686" s="80"/>
      <c r="AH1686" s="119"/>
      <c r="AI1686" s="119"/>
    </row>
    <row r="1687" spans="27:35" x14ac:dyDescent="0.25">
      <c r="AA1687" s="81"/>
      <c r="AB1687" s="81"/>
      <c r="AC1687" s="80"/>
      <c r="AD1687" s="80"/>
      <c r="AE1687" s="81"/>
      <c r="AF1687" s="82"/>
      <c r="AG1687" s="80"/>
      <c r="AH1687" s="119"/>
      <c r="AI1687" s="119"/>
    </row>
    <row r="1688" spans="27:35" x14ac:dyDescent="0.25">
      <c r="AA1688" s="81"/>
      <c r="AB1688" s="81"/>
      <c r="AC1688" s="80"/>
      <c r="AD1688" s="80"/>
      <c r="AE1688" s="81"/>
      <c r="AF1688" s="82"/>
      <c r="AG1688" s="80"/>
      <c r="AH1688" s="119"/>
      <c r="AI1688" s="119"/>
    </row>
    <row r="1689" spans="27:35" x14ac:dyDescent="0.25">
      <c r="AA1689" s="81"/>
      <c r="AB1689" s="81"/>
      <c r="AC1689" s="80"/>
      <c r="AD1689" s="80"/>
      <c r="AE1689" s="81"/>
      <c r="AF1689" s="82"/>
      <c r="AG1689" s="80"/>
      <c r="AH1689" s="119"/>
      <c r="AI1689" s="119"/>
    </row>
    <row r="1690" spans="27:35" x14ac:dyDescent="0.25">
      <c r="AA1690" s="81"/>
      <c r="AB1690" s="81"/>
      <c r="AC1690" s="80"/>
      <c r="AD1690" s="80"/>
      <c r="AE1690" s="81"/>
      <c r="AF1690" s="82"/>
      <c r="AG1690" s="80"/>
      <c r="AH1690" s="119"/>
      <c r="AI1690" s="119"/>
    </row>
    <row r="1691" spans="27:35" x14ac:dyDescent="0.25">
      <c r="AA1691" s="81"/>
      <c r="AB1691" s="81"/>
      <c r="AC1691" s="80"/>
      <c r="AD1691" s="80"/>
      <c r="AE1691" s="81"/>
      <c r="AF1691" s="82"/>
      <c r="AG1691" s="80"/>
      <c r="AH1691" s="119"/>
      <c r="AI1691" s="119"/>
    </row>
    <row r="1692" spans="27:35" x14ac:dyDescent="0.25">
      <c r="AA1692" s="81"/>
      <c r="AB1692" s="81"/>
      <c r="AC1692" s="80"/>
      <c r="AD1692" s="80"/>
      <c r="AE1692" s="81"/>
      <c r="AF1692" s="82"/>
      <c r="AG1692" s="80"/>
      <c r="AH1692" s="119"/>
      <c r="AI1692" s="119"/>
    </row>
    <row r="1693" spans="27:35" x14ac:dyDescent="0.25">
      <c r="AA1693" s="81"/>
      <c r="AB1693" s="81"/>
      <c r="AC1693" s="80"/>
      <c r="AD1693" s="80"/>
      <c r="AE1693" s="81"/>
      <c r="AF1693" s="82"/>
      <c r="AG1693" s="80"/>
      <c r="AH1693" s="119"/>
      <c r="AI1693" s="119"/>
    </row>
    <row r="1694" spans="27:35" x14ac:dyDescent="0.25">
      <c r="AA1694" s="81"/>
      <c r="AB1694" s="81"/>
      <c r="AC1694" s="80"/>
      <c r="AD1694" s="80"/>
      <c r="AE1694" s="81"/>
      <c r="AF1694" s="82"/>
      <c r="AG1694" s="80"/>
      <c r="AH1694" s="119"/>
      <c r="AI1694" s="119"/>
    </row>
    <row r="1695" spans="27:35" x14ac:dyDescent="0.25">
      <c r="AA1695" s="81"/>
      <c r="AB1695" s="81"/>
      <c r="AC1695" s="80"/>
      <c r="AD1695" s="80"/>
      <c r="AE1695" s="81"/>
      <c r="AF1695" s="82"/>
      <c r="AG1695" s="80"/>
      <c r="AH1695" s="119"/>
      <c r="AI1695" s="119"/>
    </row>
    <row r="1696" spans="27:35" x14ac:dyDescent="0.25">
      <c r="AA1696" s="81"/>
      <c r="AB1696" s="81"/>
      <c r="AC1696" s="80"/>
      <c r="AD1696" s="80"/>
      <c r="AE1696" s="81"/>
      <c r="AF1696" s="82"/>
      <c r="AG1696" s="80"/>
      <c r="AH1696" s="119"/>
      <c r="AI1696" s="119"/>
    </row>
    <row r="1697" spans="27:35" x14ac:dyDescent="0.25">
      <c r="AA1697" s="81"/>
      <c r="AB1697" s="81"/>
      <c r="AC1697" s="80"/>
      <c r="AD1697" s="80"/>
      <c r="AE1697" s="81"/>
      <c r="AF1697" s="82"/>
      <c r="AG1697" s="80"/>
      <c r="AH1697" s="119"/>
      <c r="AI1697" s="119"/>
    </row>
    <row r="1698" spans="27:35" x14ac:dyDescent="0.25">
      <c r="AA1698" s="81"/>
      <c r="AB1698" s="81"/>
      <c r="AC1698" s="80"/>
      <c r="AD1698" s="80"/>
      <c r="AE1698" s="81"/>
      <c r="AF1698" s="82"/>
      <c r="AG1698" s="80"/>
      <c r="AH1698" s="119"/>
      <c r="AI1698" s="119"/>
    </row>
    <row r="1699" spans="27:35" x14ac:dyDescent="0.25">
      <c r="AA1699" s="81"/>
      <c r="AB1699" s="81"/>
      <c r="AC1699" s="80"/>
      <c r="AD1699" s="80"/>
      <c r="AE1699" s="81"/>
      <c r="AF1699" s="82"/>
      <c r="AG1699" s="80"/>
      <c r="AH1699" s="119"/>
      <c r="AI1699" s="119"/>
    </row>
    <row r="1700" spans="27:35" x14ac:dyDescent="0.25">
      <c r="AA1700" s="81"/>
      <c r="AB1700" s="81"/>
      <c r="AC1700" s="80"/>
      <c r="AD1700" s="80"/>
      <c r="AE1700" s="81"/>
      <c r="AF1700" s="82"/>
      <c r="AG1700" s="80"/>
      <c r="AH1700" s="119"/>
      <c r="AI1700" s="119"/>
    </row>
    <row r="1701" spans="27:35" x14ac:dyDescent="0.25">
      <c r="AA1701" s="81"/>
      <c r="AB1701" s="81"/>
      <c r="AC1701" s="80"/>
      <c r="AD1701" s="80"/>
      <c r="AE1701" s="81"/>
      <c r="AF1701" s="82"/>
      <c r="AG1701" s="80"/>
      <c r="AH1701" s="119"/>
      <c r="AI1701" s="119"/>
    </row>
    <row r="1702" spans="27:35" x14ac:dyDescent="0.25">
      <c r="AA1702" s="81"/>
      <c r="AB1702" s="81"/>
      <c r="AC1702" s="80"/>
      <c r="AD1702" s="80"/>
      <c r="AE1702" s="81"/>
      <c r="AF1702" s="82"/>
      <c r="AG1702" s="80"/>
      <c r="AH1702" s="119"/>
      <c r="AI1702" s="119"/>
    </row>
    <row r="1703" spans="27:35" x14ac:dyDescent="0.25">
      <c r="AA1703" s="81"/>
      <c r="AB1703" s="81"/>
      <c r="AC1703" s="80"/>
      <c r="AD1703" s="80"/>
      <c r="AE1703" s="81"/>
      <c r="AF1703" s="82"/>
      <c r="AG1703" s="80"/>
      <c r="AH1703" s="119"/>
      <c r="AI1703" s="119"/>
    </row>
    <row r="1704" spans="27:35" x14ac:dyDescent="0.25">
      <c r="AA1704" s="81"/>
      <c r="AB1704" s="81"/>
      <c r="AC1704" s="80"/>
      <c r="AD1704" s="80"/>
      <c r="AE1704" s="81"/>
      <c r="AF1704" s="82"/>
      <c r="AG1704" s="80"/>
      <c r="AH1704" s="119"/>
      <c r="AI1704" s="119"/>
    </row>
    <row r="1705" spans="27:35" x14ac:dyDescent="0.25">
      <c r="AA1705" s="81"/>
      <c r="AB1705" s="81"/>
      <c r="AC1705" s="80"/>
      <c r="AD1705" s="80"/>
      <c r="AE1705" s="81"/>
      <c r="AF1705" s="82"/>
      <c r="AG1705" s="80"/>
      <c r="AH1705" s="119"/>
      <c r="AI1705" s="119"/>
    </row>
    <row r="1706" spans="27:35" x14ac:dyDescent="0.25">
      <c r="AA1706" s="81"/>
      <c r="AB1706" s="81"/>
      <c r="AC1706" s="80"/>
      <c r="AD1706" s="80"/>
      <c r="AE1706" s="81"/>
      <c r="AF1706" s="82"/>
      <c r="AG1706" s="80"/>
      <c r="AH1706" s="119"/>
      <c r="AI1706" s="119"/>
    </row>
    <row r="1707" spans="27:35" x14ac:dyDescent="0.25">
      <c r="AA1707" s="81"/>
      <c r="AB1707" s="81"/>
      <c r="AC1707" s="80"/>
      <c r="AD1707" s="80"/>
      <c r="AE1707" s="81"/>
      <c r="AF1707" s="82"/>
      <c r="AG1707" s="80"/>
      <c r="AH1707" s="119"/>
      <c r="AI1707" s="119"/>
    </row>
    <row r="1708" spans="27:35" x14ac:dyDescent="0.25">
      <c r="AA1708" s="81"/>
      <c r="AB1708" s="81"/>
      <c r="AC1708" s="80"/>
      <c r="AD1708" s="80"/>
      <c r="AE1708" s="81"/>
      <c r="AF1708" s="82"/>
      <c r="AG1708" s="80"/>
      <c r="AH1708" s="119"/>
      <c r="AI1708" s="119"/>
    </row>
    <row r="1709" spans="27:35" x14ac:dyDescent="0.25">
      <c r="AA1709" s="81"/>
      <c r="AB1709" s="81"/>
      <c r="AC1709" s="80"/>
      <c r="AD1709" s="80"/>
      <c r="AE1709" s="81"/>
      <c r="AF1709" s="82"/>
      <c r="AG1709" s="80"/>
      <c r="AH1709" s="119"/>
      <c r="AI1709" s="119"/>
    </row>
    <row r="1710" spans="27:35" x14ac:dyDescent="0.25">
      <c r="AA1710" s="81"/>
      <c r="AB1710" s="81"/>
      <c r="AC1710" s="80"/>
      <c r="AD1710" s="80"/>
      <c r="AE1710" s="81"/>
      <c r="AF1710" s="82"/>
      <c r="AG1710" s="80"/>
      <c r="AH1710" s="119"/>
      <c r="AI1710" s="119"/>
    </row>
    <row r="1711" spans="27:35" x14ac:dyDescent="0.25">
      <c r="AA1711" s="81"/>
      <c r="AB1711" s="81"/>
      <c r="AC1711" s="80"/>
      <c r="AD1711" s="80"/>
      <c r="AE1711" s="81"/>
      <c r="AF1711" s="82"/>
      <c r="AG1711" s="80"/>
      <c r="AH1711" s="119"/>
      <c r="AI1711" s="119"/>
    </row>
    <row r="1712" spans="27:35" x14ac:dyDescent="0.25">
      <c r="AA1712" s="81"/>
      <c r="AB1712" s="81"/>
      <c r="AC1712" s="80"/>
      <c r="AD1712" s="80"/>
      <c r="AE1712" s="81"/>
      <c r="AF1712" s="82"/>
      <c r="AG1712" s="80"/>
      <c r="AH1712" s="119"/>
      <c r="AI1712" s="119"/>
    </row>
    <row r="1713" spans="27:35" x14ac:dyDescent="0.25">
      <c r="AA1713" s="81"/>
      <c r="AB1713" s="81"/>
      <c r="AC1713" s="80"/>
      <c r="AD1713" s="80"/>
      <c r="AE1713" s="81"/>
      <c r="AF1713" s="82"/>
      <c r="AG1713" s="80"/>
      <c r="AH1713" s="119"/>
      <c r="AI1713" s="119"/>
    </row>
    <row r="1714" spans="27:35" x14ac:dyDescent="0.25">
      <c r="AA1714" s="81"/>
      <c r="AB1714" s="81"/>
      <c r="AC1714" s="80"/>
      <c r="AD1714" s="80"/>
      <c r="AE1714" s="81"/>
      <c r="AF1714" s="82"/>
      <c r="AG1714" s="80"/>
      <c r="AH1714" s="119"/>
      <c r="AI1714" s="119"/>
    </row>
    <row r="1715" spans="27:35" x14ac:dyDescent="0.25">
      <c r="AA1715" s="81"/>
      <c r="AB1715" s="81"/>
      <c r="AC1715" s="80"/>
      <c r="AD1715" s="80"/>
      <c r="AE1715" s="81"/>
      <c r="AF1715" s="82"/>
      <c r="AG1715" s="80"/>
      <c r="AH1715" s="119"/>
      <c r="AI1715" s="119"/>
    </row>
    <row r="1716" spans="27:35" x14ac:dyDescent="0.25">
      <c r="AA1716" s="81"/>
      <c r="AB1716" s="81"/>
      <c r="AC1716" s="80"/>
      <c r="AD1716" s="80"/>
      <c r="AE1716" s="81"/>
      <c r="AF1716" s="82"/>
      <c r="AG1716" s="80"/>
      <c r="AH1716" s="119"/>
      <c r="AI1716" s="119"/>
    </row>
    <row r="1717" spans="27:35" x14ac:dyDescent="0.25">
      <c r="AA1717" s="81"/>
      <c r="AB1717" s="81"/>
      <c r="AC1717" s="80"/>
      <c r="AD1717" s="80"/>
      <c r="AE1717" s="81"/>
      <c r="AF1717" s="82"/>
      <c r="AG1717" s="80"/>
      <c r="AH1717" s="119"/>
      <c r="AI1717" s="119"/>
    </row>
    <row r="1718" spans="27:35" x14ac:dyDescent="0.25">
      <c r="AA1718" s="81"/>
      <c r="AB1718" s="81"/>
      <c r="AC1718" s="80"/>
      <c r="AD1718" s="80"/>
      <c r="AE1718" s="81"/>
      <c r="AF1718" s="82"/>
      <c r="AG1718" s="80"/>
      <c r="AH1718" s="119"/>
      <c r="AI1718" s="119"/>
    </row>
    <row r="1719" spans="27:35" x14ac:dyDescent="0.25">
      <c r="AA1719" s="81"/>
      <c r="AB1719" s="81"/>
      <c r="AC1719" s="80"/>
      <c r="AD1719" s="80"/>
      <c r="AE1719" s="81"/>
      <c r="AF1719" s="82"/>
      <c r="AG1719" s="80"/>
      <c r="AH1719" s="119"/>
      <c r="AI1719" s="119"/>
    </row>
    <row r="1720" spans="27:35" x14ac:dyDescent="0.25">
      <c r="AA1720" s="81"/>
      <c r="AB1720" s="81"/>
      <c r="AC1720" s="80"/>
      <c r="AD1720" s="80"/>
      <c r="AE1720" s="81"/>
      <c r="AF1720" s="82"/>
      <c r="AG1720" s="80"/>
      <c r="AH1720" s="119"/>
      <c r="AI1720" s="119"/>
    </row>
    <row r="1721" spans="27:35" x14ac:dyDescent="0.25">
      <c r="AA1721" s="81"/>
      <c r="AB1721" s="81"/>
      <c r="AC1721" s="80"/>
      <c r="AD1721" s="80"/>
      <c r="AE1721" s="81"/>
      <c r="AF1721" s="82"/>
      <c r="AG1721" s="80"/>
      <c r="AH1721" s="119"/>
      <c r="AI1721" s="119"/>
    </row>
    <row r="1722" spans="27:35" x14ac:dyDescent="0.25">
      <c r="AA1722" s="81"/>
      <c r="AB1722" s="81"/>
      <c r="AC1722" s="80"/>
      <c r="AD1722" s="80"/>
      <c r="AE1722" s="81"/>
      <c r="AF1722" s="82"/>
      <c r="AG1722" s="80"/>
      <c r="AH1722" s="119"/>
      <c r="AI1722" s="119"/>
    </row>
    <row r="1723" spans="27:35" x14ac:dyDescent="0.25">
      <c r="AA1723" s="81"/>
      <c r="AB1723" s="81"/>
      <c r="AC1723" s="80"/>
      <c r="AD1723" s="80"/>
      <c r="AE1723" s="81"/>
      <c r="AF1723" s="82"/>
      <c r="AG1723" s="80"/>
      <c r="AH1723" s="119"/>
      <c r="AI1723" s="119"/>
    </row>
    <row r="1724" spans="27:35" x14ac:dyDescent="0.25">
      <c r="AA1724" s="81"/>
      <c r="AB1724" s="81"/>
      <c r="AC1724" s="80"/>
      <c r="AD1724" s="80"/>
      <c r="AE1724" s="81"/>
      <c r="AF1724" s="82"/>
      <c r="AG1724" s="80"/>
      <c r="AH1724" s="119"/>
      <c r="AI1724" s="119"/>
    </row>
    <row r="1725" spans="27:35" x14ac:dyDescent="0.25">
      <c r="AA1725" s="81"/>
      <c r="AB1725" s="81"/>
      <c r="AC1725" s="80"/>
      <c r="AD1725" s="80"/>
      <c r="AE1725" s="81"/>
      <c r="AF1725" s="82"/>
      <c r="AG1725" s="80"/>
      <c r="AH1725" s="119"/>
      <c r="AI1725" s="119"/>
    </row>
    <row r="1726" spans="27:35" x14ac:dyDescent="0.25">
      <c r="AA1726" s="81"/>
      <c r="AB1726" s="81"/>
      <c r="AC1726" s="80"/>
      <c r="AD1726" s="80"/>
      <c r="AE1726" s="81"/>
      <c r="AF1726" s="82"/>
      <c r="AG1726" s="80"/>
      <c r="AH1726" s="119"/>
      <c r="AI1726" s="119"/>
    </row>
    <row r="1727" spans="27:35" x14ac:dyDescent="0.25">
      <c r="AA1727" s="81"/>
      <c r="AB1727" s="81"/>
      <c r="AC1727" s="80"/>
      <c r="AD1727" s="80"/>
      <c r="AE1727" s="81"/>
      <c r="AF1727" s="82"/>
      <c r="AG1727" s="80"/>
      <c r="AH1727" s="119"/>
      <c r="AI1727" s="119"/>
    </row>
    <row r="1728" spans="27:35" x14ac:dyDescent="0.25">
      <c r="AA1728" s="81"/>
      <c r="AB1728" s="81"/>
      <c r="AC1728" s="80"/>
      <c r="AD1728" s="80"/>
      <c r="AE1728" s="81"/>
      <c r="AF1728" s="82"/>
      <c r="AG1728" s="80"/>
      <c r="AH1728" s="119"/>
      <c r="AI1728" s="119"/>
    </row>
    <row r="1729" spans="27:35" x14ac:dyDescent="0.25">
      <c r="AA1729" s="81"/>
      <c r="AB1729" s="81"/>
      <c r="AC1729" s="80"/>
      <c r="AD1729" s="80"/>
      <c r="AE1729" s="81"/>
      <c r="AF1729" s="82"/>
      <c r="AG1729" s="80"/>
      <c r="AH1729" s="119"/>
      <c r="AI1729" s="119"/>
    </row>
    <row r="1730" spans="27:35" x14ac:dyDescent="0.25">
      <c r="AA1730" s="81"/>
      <c r="AB1730" s="81"/>
      <c r="AC1730" s="80"/>
      <c r="AD1730" s="80"/>
      <c r="AE1730" s="81"/>
      <c r="AF1730" s="82"/>
      <c r="AG1730" s="80"/>
      <c r="AH1730" s="119"/>
      <c r="AI1730" s="119"/>
    </row>
    <row r="1731" spans="27:35" x14ac:dyDescent="0.25">
      <c r="AA1731" s="81"/>
      <c r="AB1731" s="81"/>
      <c r="AC1731" s="80"/>
      <c r="AD1731" s="80"/>
      <c r="AE1731" s="81"/>
      <c r="AF1731" s="82"/>
      <c r="AG1731" s="80"/>
      <c r="AH1731" s="119"/>
      <c r="AI1731" s="119"/>
    </row>
    <row r="1732" spans="27:35" x14ac:dyDescent="0.25">
      <c r="AA1732" s="81"/>
      <c r="AB1732" s="81"/>
      <c r="AC1732" s="80"/>
      <c r="AD1732" s="80"/>
      <c r="AE1732" s="81"/>
      <c r="AF1732" s="82"/>
      <c r="AG1732" s="80"/>
      <c r="AH1732" s="119"/>
      <c r="AI1732" s="119"/>
    </row>
    <row r="1733" spans="27:35" x14ac:dyDescent="0.25">
      <c r="AA1733" s="81"/>
      <c r="AB1733" s="81"/>
      <c r="AC1733" s="80"/>
      <c r="AD1733" s="80"/>
      <c r="AE1733" s="81"/>
      <c r="AF1733" s="82"/>
      <c r="AG1733" s="80"/>
      <c r="AH1733" s="119"/>
      <c r="AI1733" s="119"/>
    </row>
    <row r="1734" spans="27:35" x14ac:dyDescent="0.25">
      <c r="AA1734" s="81"/>
      <c r="AB1734" s="81"/>
      <c r="AC1734" s="80"/>
      <c r="AD1734" s="80"/>
      <c r="AE1734" s="81"/>
      <c r="AF1734" s="82"/>
      <c r="AG1734" s="80"/>
      <c r="AH1734" s="119"/>
      <c r="AI1734" s="119"/>
    </row>
    <row r="1735" spans="27:35" x14ac:dyDescent="0.25">
      <c r="AA1735" s="81"/>
      <c r="AB1735" s="81"/>
      <c r="AC1735" s="80"/>
      <c r="AD1735" s="80"/>
      <c r="AE1735" s="81"/>
      <c r="AF1735" s="82"/>
      <c r="AG1735" s="80"/>
      <c r="AH1735" s="119"/>
      <c r="AI1735" s="119"/>
    </row>
    <row r="1736" spans="27:35" x14ac:dyDescent="0.25">
      <c r="AA1736" s="81"/>
      <c r="AB1736" s="81"/>
      <c r="AC1736" s="80"/>
      <c r="AD1736" s="80"/>
      <c r="AE1736" s="81"/>
      <c r="AF1736" s="82"/>
      <c r="AG1736" s="80"/>
      <c r="AH1736" s="119"/>
      <c r="AI1736" s="119"/>
    </row>
    <row r="1737" spans="27:35" x14ac:dyDescent="0.25">
      <c r="AA1737" s="81"/>
      <c r="AB1737" s="81"/>
      <c r="AC1737" s="80"/>
      <c r="AD1737" s="80"/>
      <c r="AE1737" s="81"/>
      <c r="AF1737" s="82"/>
      <c r="AG1737" s="80"/>
      <c r="AH1737" s="119"/>
      <c r="AI1737" s="119"/>
    </row>
    <row r="1738" spans="27:35" x14ac:dyDescent="0.25">
      <c r="AA1738" s="81"/>
      <c r="AB1738" s="81"/>
      <c r="AC1738" s="80"/>
      <c r="AD1738" s="80"/>
      <c r="AE1738" s="81"/>
      <c r="AF1738" s="82"/>
      <c r="AG1738" s="80"/>
      <c r="AH1738" s="119"/>
      <c r="AI1738" s="119"/>
    </row>
    <row r="1739" spans="27:35" x14ac:dyDescent="0.25">
      <c r="AA1739" s="81"/>
      <c r="AB1739" s="81"/>
      <c r="AC1739" s="80"/>
      <c r="AD1739" s="80"/>
      <c r="AE1739" s="81"/>
      <c r="AF1739" s="82"/>
      <c r="AG1739" s="80"/>
      <c r="AH1739" s="119"/>
      <c r="AI1739" s="119"/>
    </row>
    <row r="1740" spans="27:35" x14ac:dyDescent="0.25">
      <c r="AA1740" s="81"/>
      <c r="AB1740" s="81"/>
      <c r="AC1740" s="80"/>
      <c r="AD1740" s="80"/>
      <c r="AE1740" s="81"/>
      <c r="AF1740" s="82"/>
      <c r="AG1740" s="80"/>
      <c r="AH1740" s="119"/>
      <c r="AI1740" s="119"/>
    </row>
    <row r="1741" spans="27:35" x14ac:dyDescent="0.25">
      <c r="AA1741" s="81"/>
      <c r="AB1741" s="81"/>
      <c r="AC1741" s="80"/>
      <c r="AD1741" s="80"/>
      <c r="AE1741" s="81"/>
      <c r="AF1741" s="82"/>
      <c r="AG1741" s="80"/>
      <c r="AH1741" s="119"/>
      <c r="AI1741" s="119"/>
    </row>
    <row r="1742" spans="27:35" x14ac:dyDescent="0.25">
      <c r="AA1742" s="81"/>
      <c r="AB1742" s="81"/>
      <c r="AC1742" s="80"/>
      <c r="AD1742" s="80"/>
      <c r="AE1742" s="81"/>
      <c r="AF1742" s="82"/>
      <c r="AG1742" s="80"/>
      <c r="AH1742" s="119"/>
      <c r="AI1742" s="119"/>
    </row>
    <row r="1743" spans="27:35" x14ac:dyDescent="0.25">
      <c r="AA1743" s="81"/>
      <c r="AB1743" s="81"/>
      <c r="AC1743" s="80"/>
      <c r="AD1743" s="80"/>
      <c r="AE1743" s="81"/>
      <c r="AF1743" s="82"/>
      <c r="AG1743" s="80"/>
      <c r="AH1743" s="119"/>
      <c r="AI1743" s="119"/>
    </row>
    <row r="1744" spans="27:35" x14ac:dyDescent="0.25">
      <c r="AA1744" s="81"/>
      <c r="AB1744" s="81"/>
      <c r="AC1744" s="80"/>
      <c r="AD1744" s="80"/>
      <c r="AE1744" s="81"/>
      <c r="AF1744" s="82"/>
      <c r="AG1744" s="80"/>
      <c r="AH1744" s="119"/>
      <c r="AI1744" s="119"/>
    </row>
    <row r="1745" spans="27:35" x14ac:dyDescent="0.25">
      <c r="AA1745" s="81"/>
      <c r="AB1745" s="81"/>
      <c r="AC1745" s="80"/>
      <c r="AD1745" s="80"/>
      <c r="AE1745" s="81"/>
      <c r="AF1745" s="82"/>
      <c r="AG1745" s="80"/>
      <c r="AH1745" s="119"/>
      <c r="AI1745" s="119"/>
    </row>
    <row r="1746" spans="27:35" x14ac:dyDescent="0.25">
      <c r="AA1746" s="81"/>
      <c r="AB1746" s="81"/>
      <c r="AC1746" s="80"/>
      <c r="AD1746" s="80"/>
      <c r="AE1746" s="81"/>
      <c r="AF1746" s="82"/>
      <c r="AG1746" s="80"/>
      <c r="AH1746" s="119"/>
      <c r="AI1746" s="119"/>
    </row>
    <row r="1747" spans="27:35" x14ac:dyDescent="0.25">
      <c r="AA1747" s="81"/>
      <c r="AB1747" s="81"/>
      <c r="AC1747" s="80"/>
      <c r="AD1747" s="80"/>
      <c r="AE1747" s="81"/>
      <c r="AF1747" s="82"/>
      <c r="AG1747" s="80"/>
      <c r="AH1747" s="119"/>
      <c r="AI1747" s="119"/>
    </row>
    <row r="1748" spans="27:35" x14ac:dyDescent="0.25">
      <c r="AA1748" s="81"/>
      <c r="AB1748" s="81"/>
      <c r="AC1748" s="80"/>
      <c r="AD1748" s="80"/>
      <c r="AE1748" s="81"/>
      <c r="AF1748" s="82"/>
      <c r="AG1748" s="80"/>
      <c r="AH1748" s="119"/>
      <c r="AI1748" s="119"/>
    </row>
    <row r="1749" spans="27:35" x14ac:dyDescent="0.25">
      <c r="AA1749" s="81"/>
      <c r="AB1749" s="81"/>
      <c r="AC1749" s="80"/>
      <c r="AD1749" s="80"/>
      <c r="AE1749" s="81"/>
      <c r="AF1749" s="82"/>
      <c r="AG1749" s="80"/>
      <c r="AH1749" s="119"/>
      <c r="AI1749" s="119"/>
    </row>
    <row r="1750" spans="27:35" x14ac:dyDescent="0.25">
      <c r="AA1750" s="81"/>
      <c r="AB1750" s="81"/>
      <c r="AC1750" s="80"/>
      <c r="AD1750" s="80"/>
      <c r="AE1750" s="81"/>
      <c r="AF1750" s="82"/>
      <c r="AG1750" s="80"/>
      <c r="AH1750" s="119"/>
      <c r="AI1750" s="119"/>
    </row>
    <row r="1751" spans="27:35" x14ac:dyDescent="0.25">
      <c r="AA1751" s="81"/>
      <c r="AB1751" s="81"/>
      <c r="AC1751" s="80"/>
      <c r="AD1751" s="80"/>
      <c r="AE1751" s="81"/>
      <c r="AF1751" s="82"/>
      <c r="AG1751" s="80"/>
      <c r="AH1751" s="119"/>
      <c r="AI1751" s="119"/>
    </row>
    <row r="1752" spans="27:35" x14ac:dyDescent="0.25">
      <c r="AA1752" s="81"/>
      <c r="AB1752" s="81"/>
      <c r="AC1752" s="80"/>
      <c r="AD1752" s="80"/>
      <c r="AE1752" s="81"/>
      <c r="AF1752" s="82"/>
      <c r="AG1752" s="80"/>
      <c r="AH1752" s="119"/>
      <c r="AI1752" s="119"/>
    </row>
    <row r="1753" spans="27:35" x14ac:dyDescent="0.25">
      <c r="AA1753" s="81"/>
      <c r="AB1753" s="81"/>
      <c r="AC1753" s="80"/>
      <c r="AD1753" s="80"/>
      <c r="AE1753" s="81"/>
      <c r="AF1753" s="82"/>
      <c r="AG1753" s="80"/>
      <c r="AH1753" s="119"/>
      <c r="AI1753" s="119"/>
    </row>
    <row r="1754" spans="27:35" x14ac:dyDescent="0.25">
      <c r="AA1754" s="81"/>
      <c r="AB1754" s="81"/>
      <c r="AC1754" s="80"/>
      <c r="AD1754" s="80"/>
      <c r="AE1754" s="81"/>
      <c r="AF1754" s="82"/>
      <c r="AG1754" s="80"/>
      <c r="AH1754" s="119"/>
      <c r="AI1754" s="119"/>
    </row>
    <row r="1755" spans="27:35" x14ac:dyDescent="0.25">
      <c r="AA1755" s="81"/>
      <c r="AB1755" s="81"/>
      <c r="AC1755" s="80"/>
      <c r="AD1755" s="80"/>
      <c r="AE1755" s="81"/>
      <c r="AF1755" s="82"/>
      <c r="AG1755" s="80"/>
      <c r="AH1755" s="119"/>
      <c r="AI1755" s="119"/>
    </row>
    <row r="1756" spans="27:35" x14ac:dyDescent="0.25">
      <c r="AA1756" s="81"/>
      <c r="AB1756" s="81"/>
      <c r="AC1756" s="80"/>
      <c r="AD1756" s="80"/>
      <c r="AE1756" s="81"/>
      <c r="AF1756" s="82"/>
      <c r="AG1756" s="80"/>
      <c r="AH1756" s="119"/>
      <c r="AI1756" s="119"/>
    </row>
    <row r="1757" spans="27:35" x14ac:dyDescent="0.25">
      <c r="AA1757" s="81"/>
      <c r="AB1757" s="81"/>
      <c r="AC1757" s="80"/>
      <c r="AD1757" s="80"/>
      <c r="AE1757" s="81"/>
      <c r="AF1757" s="82"/>
      <c r="AG1757" s="80"/>
      <c r="AH1757" s="119"/>
      <c r="AI1757" s="119"/>
    </row>
    <row r="1758" spans="27:35" x14ac:dyDescent="0.25">
      <c r="AA1758" s="81"/>
      <c r="AB1758" s="81"/>
      <c r="AC1758" s="80"/>
      <c r="AD1758" s="80"/>
      <c r="AE1758" s="81"/>
      <c r="AF1758" s="82"/>
      <c r="AG1758" s="80"/>
      <c r="AH1758" s="119"/>
      <c r="AI1758" s="119"/>
    </row>
    <row r="1759" spans="27:35" x14ac:dyDescent="0.25">
      <c r="AA1759" s="81"/>
      <c r="AB1759" s="81"/>
      <c r="AC1759" s="80"/>
      <c r="AD1759" s="80"/>
      <c r="AE1759" s="81"/>
      <c r="AF1759" s="82"/>
      <c r="AG1759" s="80"/>
      <c r="AH1759" s="119"/>
      <c r="AI1759" s="119"/>
    </row>
    <row r="1760" spans="27:35" x14ac:dyDescent="0.25">
      <c r="AA1760" s="81"/>
      <c r="AB1760" s="81"/>
      <c r="AC1760" s="80"/>
      <c r="AD1760" s="80"/>
      <c r="AE1760" s="81"/>
      <c r="AF1760" s="82"/>
      <c r="AG1760" s="80"/>
      <c r="AH1760" s="119"/>
      <c r="AI1760" s="119"/>
    </row>
    <row r="1761" spans="27:35" x14ac:dyDescent="0.25">
      <c r="AA1761" s="81"/>
      <c r="AB1761" s="81"/>
      <c r="AC1761" s="80"/>
      <c r="AD1761" s="80"/>
      <c r="AE1761" s="81"/>
      <c r="AF1761" s="82"/>
      <c r="AG1761" s="80"/>
      <c r="AH1761" s="119"/>
      <c r="AI1761" s="119"/>
    </row>
    <row r="1762" spans="27:35" x14ac:dyDescent="0.25">
      <c r="AA1762" s="81"/>
      <c r="AB1762" s="81"/>
      <c r="AC1762" s="80"/>
      <c r="AD1762" s="80"/>
      <c r="AE1762" s="81"/>
      <c r="AF1762" s="82"/>
      <c r="AG1762" s="80"/>
      <c r="AH1762" s="119"/>
      <c r="AI1762" s="119"/>
    </row>
    <row r="1763" spans="27:35" x14ac:dyDescent="0.25">
      <c r="AA1763" s="81"/>
      <c r="AB1763" s="81"/>
      <c r="AC1763" s="80"/>
      <c r="AD1763" s="80"/>
      <c r="AE1763" s="81"/>
      <c r="AF1763" s="82"/>
      <c r="AG1763" s="80"/>
      <c r="AH1763" s="119"/>
      <c r="AI1763" s="119"/>
    </row>
    <row r="1764" spans="27:35" x14ac:dyDescent="0.25">
      <c r="AA1764" s="81"/>
      <c r="AB1764" s="81"/>
      <c r="AC1764" s="80"/>
      <c r="AD1764" s="80"/>
      <c r="AE1764" s="81"/>
      <c r="AF1764" s="82"/>
      <c r="AG1764" s="80"/>
      <c r="AH1764" s="119"/>
      <c r="AI1764" s="119"/>
    </row>
    <row r="1765" spans="27:35" x14ac:dyDescent="0.25">
      <c r="AA1765" s="81"/>
      <c r="AB1765" s="81"/>
      <c r="AC1765" s="80"/>
      <c r="AD1765" s="80"/>
      <c r="AE1765" s="81"/>
      <c r="AF1765" s="82"/>
      <c r="AG1765" s="80"/>
      <c r="AH1765" s="119"/>
      <c r="AI1765" s="119"/>
    </row>
    <row r="1766" spans="27:35" x14ac:dyDescent="0.25">
      <c r="AA1766" s="81"/>
      <c r="AB1766" s="81"/>
      <c r="AC1766" s="80"/>
      <c r="AD1766" s="80"/>
      <c r="AE1766" s="81"/>
      <c r="AF1766" s="82"/>
      <c r="AG1766" s="80"/>
      <c r="AH1766" s="119"/>
      <c r="AI1766" s="119"/>
    </row>
    <row r="1767" spans="27:35" x14ac:dyDescent="0.25">
      <c r="AA1767" s="81"/>
      <c r="AB1767" s="81"/>
      <c r="AC1767" s="80"/>
      <c r="AD1767" s="80"/>
      <c r="AE1767" s="81"/>
      <c r="AF1767" s="82"/>
      <c r="AG1767" s="80"/>
      <c r="AH1767" s="119"/>
      <c r="AI1767" s="119"/>
    </row>
    <row r="1768" spans="27:35" x14ac:dyDescent="0.25">
      <c r="AA1768" s="81"/>
      <c r="AB1768" s="81"/>
      <c r="AC1768" s="80"/>
      <c r="AD1768" s="80"/>
      <c r="AE1768" s="81"/>
      <c r="AF1768" s="82"/>
      <c r="AG1768" s="80"/>
      <c r="AH1768" s="119"/>
      <c r="AI1768" s="119"/>
    </row>
    <row r="1769" spans="27:35" x14ac:dyDescent="0.25">
      <c r="AA1769" s="81"/>
      <c r="AB1769" s="81"/>
      <c r="AC1769" s="80"/>
      <c r="AD1769" s="80"/>
      <c r="AE1769" s="81"/>
      <c r="AF1769" s="82"/>
      <c r="AG1769" s="80"/>
      <c r="AH1769" s="119"/>
      <c r="AI1769" s="119"/>
    </row>
    <row r="1770" spans="27:35" x14ac:dyDescent="0.25">
      <c r="AA1770" s="81"/>
      <c r="AB1770" s="81"/>
      <c r="AC1770" s="80"/>
      <c r="AD1770" s="80"/>
      <c r="AE1770" s="81"/>
      <c r="AF1770" s="82"/>
      <c r="AG1770" s="80"/>
      <c r="AH1770" s="119"/>
      <c r="AI1770" s="119"/>
    </row>
    <row r="1771" spans="27:35" x14ac:dyDescent="0.25">
      <c r="AA1771" s="81"/>
      <c r="AB1771" s="81"/>
      <c r="AC1771" s="80"/>
      <c r="AD1771" s="80"/>
      <c r="AE1771" s="81"/>
      <c r="AF1771" s="82"/>
      <c r="AG1771" s="80"/>
      <c r="AH1771" s="119"/>
      <c r="AI1771" s="119"/>
    </row>
    <row r="1772" spans="27:35" x14ac:dyDescent="0.25">
      <c r="AA1772" s="81"/>
      <c r="AB1772" s="81"/>
      <c r="AC1772" s="80"/>
      <c r="AD1772" s="80"/>
      <c r="AE1772" s="81"/>
      <c r="AF1772" s="82"/>
      <c r="AG1772" s="80"/>
      <c r="AH1772" s="119"/>
      <c r="AI1772" s="119"/>
    </row>
    <row r="1773" spans="27:35" x14ac:dyDescent="0.25">
      <c r="AA1773" s="81"/>
      <c r="AB1773" s="81"/>
      <c r="AC1773" s="80"/>
      <c r="AD1773" s="80"/>
      <c r="AE1773" s="81"/>
      <c r="AF1773" s="82"/>
      <c r="AG1773" s="80"/>
      <c r="AH1773" s="119"/>
      <c r="AI1773" s="119"/>
    </row>
    <row r="1774" spans="27:35" x14ac:dyDescent="0.25">
      <c r="AA1774" s="81"/>
      <c r="AB1774" s="81"/>
      <c r="AC1774" s="80"/>
      <c r="AD1774" s="80"/>
      <c r="AE1774" s="81"/>
      <c r="AF1774" s="82"/>
      <c r="AG1774" s="80"/>
      <c r="AH1774" s="119"/>
      <c r="AI1774" s="119"/>
    </row>
    <row r="1775" spans="27:35" x14ac:dyDescent="0.25">
      <c r="AA1775" s="81"/>
      <c r="AB1775" s="81"/>
      <c r="AC1775" s="80"/>
      <c r="AD1775" s="80"/>
      <c r="AE1775" s="81"/>
      <c r="AF1775" s="82"/>
      <c r="AG1775" s="80"/>
      <c r="AH1775" s="119"/>
      <c r="AI1775" s="119"/>
    </row>
    <row r="1776" spans="27:35" x14ac:dyDescent="0.25">
      <c r="AA1776" s="81"/>
      <c r="AB1776" s="81"/>
      <c r="AC1776" s="80"/>
      <c r="AD1776" s="80"/>
      <c r="AE1776" s="81"/>
      <c r="AF1776" s="82"/>
      <c r="AG1776" s="80"/>
      <c r="AH1776" s="119"/>
      <c r="AI1776" s="119"/>
    </row>
    <row r="1777" spans="27:35" x14ac:dyDescent="0.25">
      <c r="AA1777" s="81"/>
      <c r="AB1777" s="81"/>
      <c r="AC1777" s="80"/>
      <c r="AD1777" s="80"/>
      <c r="AE1777" s="81"/>
      <c r="AF1777" s="82"/>
      <c r="AG1777" s="80"/>
      <c r="AH1777" s="119"/>
      <c r="AI1777" s="119"/>
    </row>
    <row r="1778" spans="27:35" x14ac:dyDescent="0.25">
      <c r="AA1778" s="81"/>
      <c r="AB1778" s="81"/>
      <c r="AC1778" s="80"/>
      <c r="AD1778" s="80"/>
      <c r="AE1778" s="81"/>
      <c r="AF1778" s="82"/>
      <c r="AG1778" s="80"/>
      <c r="AH1778" s="119"/>
      <c r="AI1778" s="119"/>
    </row>
    <row r="1779" spans="27:35" x14ac:dyDescent="0.25">
      <c r="AA1779" s="81"/>
      <c r="AB1779" s="81"/>
      <c r="AC1779" s="80"/>
      <c r="AD1779" s="80"/>
      <c r="AE1779" s="81"/>
      <c r="AF1779" s="82"/>
      <c r="AG1779" s="80"/>
      <c r="AH1779" s="119"/>
      <c r="AI1779" s="119"/>
    </row>
    <row r="1780" spans="27:35" x14ac:dyDescent="0.25">
      <c r="AA1780" s="81"/>
      <c r="AB1780" s="81"/>
      <c r="AC1780" s="80"/>
      <c r="AD1780" s="80"/>
      <c r="AE1780" s="81"/>
      <c r="AF1780" s="82"/>
      <c r="AG1780" s="80"/>
      <c r="AH1780" s="119"/>
      <c r="AI1780" s="119"/>
    </row>
    <row r="1781" spans="27:35" x14ac:dyDescent="0.25">
      <c r="AA1781" s="81"/>
      <c r="AB1781" s="81"/>
      <c r="AC1781" s="80"/>
      <c r="AD1781" s="80"/>
      <c r="AE1781" s="81"/>
      <c r="AF1781" s="82"/>
      <c r="AG1781" s="80"/>
      <c r="AH1781" s="119"/>
      <c r="AI1781" s="119"/>
    </row>
    <row r="1782" spans="27:35" x14ac:dyDescent="0.25">
      <c r="AA1782" s="81"/>
      <c r="AB1782" s="81"/>
      <c r="AC1782" s="80"/>
      <c r="AD1782" s="80"/>
      <c r="AE1782" s="81"/>
      <c r="AF1782" s="82"/>
      <c r="AG1782" s="80"/>
      <c r="AH1782" s="119"/>
      <c r="AI1782" s="119"/>
    </row>
    <row r="1783" spans="27:35" x14ac:dyDescent="0.25">
      <c r="AA1783" s="81"/>
      <c r="AB1783" s="81"/>
      <c r="AC1783" s="80"/>
      <c r="AD1783" s="80"/>
      <c r="AE1783" s="81"/>
      <c r="AF1783" s="82"/>
      <c r="AG1783" s="80"/>
      <c r="AH1783" s="119"/>
      <c r="AI1783" s="119"/>
    </row>
    <row r="1784" spans="27:35" x14ac:dyDescent="0.25">
      <c r="AA1784" s="81"/>
      <c r="AB1784" s="81"/>
      <c r="AC1784" s="80"/>
      <c r="AD1784" s="80"/>
      <c r="AE1784" s="81"/>
      <c r="AF1784" s="82"/>
      <c r="AG1784" s="80"/>
      <c r="AH1784" s="119"/>
      <c r="AI1784" s="119"/>
    </row>
    <row r="1785" spans="27:35" x14ac:dyDescent="0.25">
      <c r="AA1785" s="81"/>
      <c r="AB1785" s="81"/>
      <c r="AC1785" s="80"/>
      <c r="AD1785" s="80"/>
      <c r="AE1785" s="81"/>
      <c r="AF1785" s="82"/>
      <c r="AG1785" s="80"/>
      <c r="AH1785" s="119"/>
      <c r="AI1785" s="119"/>
    </row>
    <row r="1786" spans="27:35" x14ac:dyDescent="0.25">
      <c r="AA1786" s="81"/>
      <c r="AB1786" s="81"/>
      <c r="AC1786" s="80"/>
      <c r="AD1786" s="80"/>
      <c r="AE1786" s="81"/>
      <c r="AF1786" s="82"/>
      <c r="AG1786" s="80"/>
      <c r="AH1786" s="119"/>
      <c r="AI1786" s="119"/>
    </row>
    <row r="1787" spans="27:35" x14ac:dyDescent="0.25">
      <c r="AA1787" s="81"/>
      <c r="AB1787" s="81"/>
      <c r="AC1787" s="80"/>
      <c r="AD1787" s="80"/>
      <c r="AE1787" s="81"/>
      <c r="AF1787" s="82"/>
      <c r="AG1787" s="80"/>
      <c r="AH1787" s="119"/>
      <c r="AI1787" s="119"/>
    </row>
    <row r="1788" spans="27:35" x14ac:dyDescent="0.25">
      <c r="AA1788" s="81"/>
      <c r="AB1788" s="81"/>
      <c r="AC1788" s="80"/>
      <c r="AD1788" s="80"/>
      <c r="AE1788" s="81"/>
      <c r="AF1788" s="82"/>
      <c r="AG1788" s="80"/>
      <c r="AH1788" s="119"/>
      <c r="AI1788" s="119"/>
    </row>
    <row r="1789" spans="27:35" x14ac:dyDescent="0.25">
      <c r="AA1789" s="81"/>
      <c r="AB1789" s="81"/>
      <c r="AC1789" s="80"/>
      <c r="AD1789" s="80"/>
      <c r="AE1789" s="81"/>
      <c r="AF1789" s="82"/>
      <c r="AG1789" s="80"/>
      <c r="AH1789" s="119"/>
      <c r="AI1789" s="119"/>
    </row>
    <row r="1790" spans="27:35" x14ac:dyDescent="0.25">
      <c r="AA1790" s="81"/>
      <c r="AB1790" s="81"/>
      <c r="AC1790" s="80"/>
      <c r="AD1790" s="80"/>
      <c r="AE1790" s="81"/>
      <c r="AF1790" s="82"/>
      <c r="AG1790" s="80"/>
      <c r="AH1790" s="119"/>
      <c r="AI1790" s="119"/>
    </row>
    <row r="1791" spans="27:35" x14ac:dyDescent="0.25">
      <c r="AA1791" s="81"/>
      <c r="AB1791" s="81"/>
      <c r="AC1791" s="80"/>
      <c r="AD1791" s="80"/>
      <c r="AE1791" s="81"/>
      <c r="AF1791" s="82"/>
      <c r="AG1791" s="80"/>
      <c r="AH1791" s="119"/>
      <c r="AI1791" s="119"/>
    </row>
    <row r="1792" spans="27:35" x14ac:dyDescent="0.25">
      <c r="AA1792" s="81"/>
      <c r="AB1792" s="81"/>
      <c r="AC1792" s="80"/>
      <c r="AD1792" s="80"/>
      <c r="AE1792" s="81"/>
      <c r="AF1792" s="82"/>
      <c r="AG1792" s="80"/>
      <c r="AH1792" s="119"/>
      <c r="AI1792" s="119"/>
    </row>
    <row r="1793" spans="27:35" x14ac:dyDescent="0.25">
      <c r="AA1793" s="81"/>
      <c r="AB1793" s="81"/>
      <c r="AC1793" s="80"/>
      <c r="AD1793" s="80"/>
      <c r="AE1793" s="81"/>
      <c r="AF1793" s="82"/>
      <c r="AG1793" s="80"/>
      <c r="AH1793" s="119"/>
      <c r="AI1793" s="119"/>
    </row>
    <row r="1794" spans="27:35" x14ac:dyDescent="0.25">
      <c r="AA1794" s="81"/>
      <c r="AB1794" s="81"/>
      <c r="AC1794" s="80"/>
      <c r="AD1794" s="80"/>
      <c r="AE1794" s="81"/>
      <c r="AF1794" s="82"/>
      <c r="AG1794" s="80"/>
      <c r="AH1794" s="119"/>
      <c r="AI1794" s="119"/>
    </row>
    <row r="1795" spans="27:35" x14ac:dyDescent="0.25">
      <c r="AA1795" s="81"/>
      <c r="AB1795" s="81"/>
      <c r="AC1795" s="80"/>
      <c r="AD1795" s="80"/>
      <c r="AE1795" s="81"/>
      <c r="AF1795" s="82"/>
      <c r="AG1795" s="80"/>
      <c r="AH1795" s="119"/>
      <c r="AI1795" s="119"/>
    </row>
    <row r="1796" spans="27:35" x14ac:dyDescent="0.25">
      <c r="AA1796" s="81"/>
      <c r="AB1796" s="81"/>
      <c r="AC1796" s="80"/>
      <c r="AD1796" s="80"/>
      <c r="AE1796" s="81"/>
      <c r="AF1796" s="82"/>
      <c r="AG1796" s="80"/>
      <c r="AH1796" s="119"/>
      <c r="AI1796" s="119"/>
    </row>
    <row r="1797" spans="27:35" x14ac:dyDescent="0.25">
      <c r="AA1797" s="81"/>
      <c r="AB1797" s="81"/>
      <c r="AC1797" s="80"/>
      <c r="AD1797" s="80"/>
      <c r="AE1797" s="81"/>
      <c r="AF1797" s="82"/>
      <c r="AG1797" s="80"/>
      <c r="AH1797" s="119"/>
      <c r="AI1797" s="119"/>
    </row>
    <row r="1798" spans="27:35" x14ac:dyDescent="0.25">
      <c r="AA1798" s="81"/>
      <c r="AB1798" s="81"/>
      <c r="AC1798" s="80"/>
      <c r="AD1798" s="80"/>
      <c r="AE1798" s="81"/>
      <c r="AF1798" s="82"/>
      <c r="AG1798" s="80"/>
      <c r="AH1798" s="119"/>
      <c r="AI1798" s="119"/>
    </row>
    <row r="1799" spans="27:35" x14ac:dyDescent="0.25">
      <c r="AA1799" s="81"/>
      <c r="AB1799" s="81"/>
      <c r="AC1799" s="80"/>
      <c r="AD1799" s="80"/>
      <c r="AE1799" s="81"/>
      <c r="AF1799" s="82"/>
      <c r="AG1799" s="80"/>
      <c r="AH1799" s="119"/>
      <c r="AI1799" s="119"/>
    </row>
    <row r="1800" spans="27:35" x14ac:dyDescent="0.25">
      <c r="AA1800" s="81"/>
      <c r="AB1800" s="81"/>
      <c r="AC1800" s="80"/>
      <c r="AD1800" s="80"/>
      <c r="AE1800" s="81"/>
      <c r="AF1800" s="82"/>
      <c r="AG1800" s="80"/>
      <c r="AH1800" s="119"/>
      <c r="AI1800" s="119"/>
    </row>
    <row r="1801" spans="27:35" x14ac:dyDescent="0.25">
      <c r="AA1801" s="81"/>
      <c r="AB1801" s="81"/>
      <c r="AC1801" s="80"/>
      <c r="AD1801" s="80"/>
      <c r="AE1801" s="81"/>
      <c r="AF1801" s="82"/>
      <c r="AG1801" s="80"/>
      <c r="AH1801" s="119"/>
      <c r="AI1801" s="119"/>
    </row>
    <row r="1802" spans="27:35" x14ac:dyDescent="0.25">
      <c r="AA1802" s="81"/>
      <c r="AB1802" s="81"/>
      <c r="AC1802" s="80"/>
      <c r="AD1802" s="80"/>
      <c r="AE1802" s="81"/>
      <c r="AF1802" s="82"/>
      <c r="AG1802" s="80"/>
      <c r="AH1802" s="119"/>
      <c r="AI1802" s="119"/>
    </row>
    <row r="1803" spans="27:35" x14ac:dyDescent="0.25">
      <c r="AA1803" s="81"/>
      <c r="AB1803" s="81"/>
      <c r="AC1803" s="80"/>
      <c r="AD1803" s="80"/>
      <c r="AE1803" s="81"/>
      <c r="AF1803" s="82"/>
      <c r="AG1803" s="80"/>
      <c r="AH1803" s="119"/>
      <c r="AI1803" s="119"/>
    </row>
    <row r="1804" spans="27:35" x14ac:dyDescent="0.25">
      <c r="AA1804" s="81"/>
      <c r="AB1804" s="81"/>
      <c r="AC1804" s="80"/>
      <c r="AD1804" s="80"/>
      <c r="AE1804" s="81"/>
      <c r="AF1804" s="82"/>
      <c r="AG1804" s="80"/>
      <c r="AH1804" s="119"/>
      <c r="AI1804" s="119"/>
    </row>
    <row r="1805" spans="27:35" x14ac:dyDescent="0.25">
      <c r="AA1805" s="81"/>
      <c r="AB1805" s="81"/>
      <c r="AC1805" s="80"/>
      <c r="AD1805" s="80"/>
      <c r="AE1805" s="81"/>
      <c r="AF1805" s="82"/>
      <c r="AG1805" s="80"/>
      <c r="AH1805" s="119"/>
      <c r="AI1805" s="119"/>
    </row>
    <row r="1806" spans="27:35" x14ac:dyDescent="0.25">
      <c r="AA1806" s="81"/>
      <c r="AB1806" s="81"/>
      <c r="AC1806" s="80"/>
      <c r="AD1806" s="80"/>
      <c r="AE1806" s="81"/>
      <c r="AF1806" s="82"/>
      <c r="AG1806" s="80"/>
      <c r="AH1806" s="119"/>
      <c r="AI1806" s="119"/>
    </row>
    <row r="1807" spans="27:35" x14ac:dyDescent="0.25">
      <c r="AA1807" s="81"/>
      <c r="AB1807" s="81"/>
      <c r="AC1807" s="80"/>
      <c r="AD1807" s="80"/>
      <c r="AE1807" s="81"/>
      <c r="AF1807" s="82"/>
      <c r="AG1807" s="80"/>
      <c r="AH1807" s="119"/>
      <c r="AI1807" s="119"/>
    </row>
    <row r="1808" spans="27:35" x14ac:dyDescent="0.25">
      <c r="AA1808" s="81"/>
      <c r="AB1808" s="81"/>
      <c r="AC1808" s="80"/>
      <c r="AD1808" s="80"/>
      <c r="AE1808" s="81"/>
      <c r="AF1808" s="82"/>
      <c r="AG1808" s="80"/>
      <c r="AH1808" s="119"/>
      <c r="AI1808" s="119"/>
    </row>
    <row r="1809" spans="27:35" x14ac:dyDescent="0.25">
      <c r="AA1809" s="81"/>
      <c r="AB1809" s="81"/>
      <c r="AC1809" s="80"/>
      <c r="AD1809" s="80"/>
      <c r="AE1809" s="81"/>
      <c r="AF1809" s="82"/>
      <c r="AG1809" s="80"/>
      <c r="AH1809" s="119"/>
      <c r="AI1809" s="119"/>
    </row>
    <row r="1810" spans="27:35" x14ac:dyDescent="0.25">
      <c r="AA1810" s="81"/>
      <c r="AB1810" s="81"/>
      <c r="AC1810" s="80"/>
      <c r="AD1810" s="80"/>
      <c r="AE1810" s="81"/>
      <c r="AF1810" s="82"/>
      <c r="AG1810" s="80"/>
      <c r="AH1810" s="119"/>
      <c r="AI1810" s="119"/>
    </row>
    <row r="1811" spans="27:35" x14ac:dyDescent="0.25">
      <c r="AA1811" s="81"/>
      <c r="AB1811" s="81"/>
      <c r="AC1811" s="80"/>
      <c r="AD1811" s="80"/>
      <c r="AE1811" s="81"/>
      <c r="AF1811" s="82"/>
      <c r="AG1811" s="80"/>
      <c r="AH1811" s="119"/>
      <c r="AI1811" s="119"/>
    </row>
    <row r="1812" spans="27:35" x14ac:dyDescent="0.25">
      <c r="AA1812" s="81"/>
      <c r="AB1812" s="81"/>
      <c r="AC1812" s="80"/>
      <c r="AD1812" s="80"/>
      <c r="AE1812" s="81"/>
      <c r="AF1812" s="82"/>
      <c r="AG1812" s="80"/>
      <c r="AH1812" s="119"/>
      <c r="AI1812" s="119"/>
    </row>
    <row r="1813" spans="27:35" x14ac:dyDescent="0.25">
      <c r="AA1813" s="81"/>
      <c r="AB1813" s="81"/>
      <c r="AC1813" s="80"/>
      <c r="AD1813" s="80"/>
      <c r="AE1813" s="81"/>
      <c r="AF1813" s="82"/>
      <c r="AG1813" s="80"/>
      <c r="AH1813" s="119"/>
      <c r="AI1813" s="119"/>
    </row>
    <row r="1814" spans="27:35" x14ac:dyDescent="0.25">
      <c r="AA1814" s="81"/>
      <c r="AB1814" s="81"/>
      <c r="AC1814" s="80"/>
      <c r="AD1814" s="80"/>
      <c r="AE1814" s="81"/>
      <c r="AF1814" s="82"/>
      <c r="AG1814" s="80"/>
      <c r="AH1814" s="119"/>
      <c r="AI1814" s="119"/>
    </row>
    <row r="1815" spans="27:35" x14ac:dyDescent="0.25">
      <c r="AA1815" s="81"/>
      <c r="AB1815" s="81"/>
      <c r="AC1815" s="80"/>
      <c r="AD1815" s="80"/>
      <c r="AE1815" s="81"/>
      <c r="AF1815" s="82"/>
      <c r="AG1815" s="80"/>
      <c r="AH1815" s="119"/>
      <c r="AI1815" s="119"/>
    </row>
    <row r="1816" spans="27:35" x14ac:dyDescent="0.25">
      <c r="AA1816" s="81"/>
      <c r="AB1816" s="81"/>
      <c r="AC1816" s="80"/>
      <c r="AD1816" s="80"/>
      <c r="AE1816" s="81"/>
      <c r="AF1816" s="82"/>
      <c r="AG1816" s="80"/>
      <c r="AH1816" s="119"/>
      <c r="AI1816" s="119"/>
    </row>
    <row r="1817" spans="27:35" x14ac:dyDescent="0.25">
      <c r="AA1817" s="81"/>
      <c r="AB1817" s="81"/>
      <c r="AC1817" s="80"/>
      <c r="AD1817" s="80"/>
      <c r="AE1817" s="81"/>
      <c r="AF1817" s="82"/>
      <c r="AG1817" s="80"/>
      <c r="AH1817" s="119"/>
      <c r="AI1817" s="119"/>
    </row>
    <row r="1818" spans="27:35" x14ac:dyDescent="0.25">
      <c r="AA1818" s="81"/>
      <c r="AB1818" s="81"/>
      <c r="AC1818" s="80"/>
      <c r="AD1818" s="80"/>
      <c r="AE1818" s="81"/>
      <c r="AF1818" s="82"/>
      <c r="AG1818" s="80"/>
      <c r="AH1818" s="119"/>
      <c r="AI1818" s="119"/>
    </row>
    <row r="1819" spans="27:35" x14ac:dyDescent="0.25">
      <c r="AA1819" s="81"/>
      <c r="AB1819" s="81"/>
      <c r="AC1819" s="80"/>
      <c r="AD1819" s="80"/>
      <c r="AE1819" s="81"/>
      <c r="AF1819" s="82"/>
      <c r="AG1819" s="80"/>
      <c r="AH1819" s="119"/>
      <c r="AI1819" s="119"/>
    </row>
    <row r="1820" spans="27:35" x14ac:dyDescent="0.25">
      <c r="AA1820" s="81"/>
      <c r="AB1820" s="81"/>
      <c r="AC1820" s="80"/>
      <c r="AD1820" s="80"/>
      <c r="AE1820" s="81"/>
      <c r="AF1820" s="82"/>
      <c r="AG1820" s="80"/>
      <c r="AH1820" s="119"/>
      <c r="AI1820" s="119"/>
    </row>
    <row r="1821" spans="27:35" x14ac:dyDescent="0.25">
      <c r="AA1821" s="81"/>
      <c r="AB1821" s="81"/>
      <c r="AC1821" s="80"/>
      <c r="AD1821" s="80"/>
      <c r="AE1821" s="81"/>
      <c r="AF1821" s="82"/>
      <c r="AG1821" s="80"/>
      <c r="AH1821" s="119"/>
      <c r="AI1821" s="119"/>
    </row>
    <row r="1822" spans="27:35" x14ac:dyDescent="0.25">
      <c r="AA1822" s="81"/>
      <c r="AB1822" s="81"/>
      <c r="AC1822" s="80"/>
      <c r="AD1822" s="80"/>
      <c r="AE1822" s="81"/>
      <c r="AF1822" s="82"/>
      <c r="AG1822" s="80"/>
      <c r="AH1822" s="119"/>
      <c r="AI1822" s="119"/>
    </row>
    <row r="1823" spans="27:35" x14ac:dyDescent="0.25">
      <c r="AA1823" s="81"/>
      <c r="AB1823" s="81"/>
      <c r="AC1823" s="80"/>
      <c r="AD1823" s="80"/>
      <c r="AE1823" s="81"/>
      <c r="AF1823" s="82"/>
      <c r="AG1823" s="80"/>
      <c r="AH1823" s="119"/>
      <c r="AI1823" s="119"/>
    </row>
    <row r="1824" spans="27:35" x14ac:dyDescent="0.25">
      <c r="AA1824" s="81"/>
      <c r="AB1824" s="81"/>
      <c r="AC1824" s="80"/>
      <c r="AD1824" s="80"/>
      <c r="AE1824" s="81"/>
      <c r="AF1824" s="82"/>
      <c r="AG1824" s="80"/>
      <c r="AH1824" s="119"/>
      <c r="AI1824" s="119"/>
    </row>
    <row r="1825" spans="27:35" x14ac:dyDescent="0.25">
      <c r="AA1825" s="81"/>
      <c r="AB1825" s="81"/>
      <c r="AC1825" s="80"/>
      <c r="AD1825" s="80"/>
      <c r="AE1825" s="81"/>
      <c r="AF1825" s="82"/>
      <c r="AG1825" s="80"/>
      <c r="AH1825" s="119"/>
      <c r="AI1825" s="119"/>
    </row>
    <row r="1826" spans="27:35" x14ac:dyDescent="0.25">
      <c r="AA1826" s="81"/>
      <c r="AB1826" s="81"/>
      <c r="AC1826" s="80"/>
      <c r="AD1826" s="80"/>
      <c r="AE1826" s="81"/>
      <c r="AF1826" s="82"/>
      <c r="AG1826" s="80"/>
      <c r="AH1826" s="119"/>
      <c r="AI1826" s="119"/>
    </row>
    <row r="1827" spans="27:35" x14ac:dyDescent="0.25">
      <c r="AA1827" s="81"/>
      <c r="AB1827" s="81"/>
      <c r="AC1827" s="80"/>
      <c r="AD1827" s="80"/>
      <c r="AE1827" s="81"/>
      <c r="AF1827" s="82"/>
      <c r="AG1827" s="80"/>
      <c r="AH1827" s="119"/>
      <c r="AI1827" s="119"/>
    </row>
    <row r="1828" spans="27:35" x14ac:dyDescent="0.25">
      <c r="AA1828" s="81"/>
      <c r="AB1828" s="81"/>
      <c r="AC1828" s="80"/>
      <c r="AD1828" s="80"/>
      <c r="AE1828" s="81"/>
      <c r="AF1828" s="82"/>
      <c r="AG1828" s="80"/>
      <c r="AH1828" s="119"/>
      <c r="AI1828" s="119"/>
    </row>
    <row r="1829" spans="27:35" x14ac:dyDescent="0.25">
      <c r="AA1829" s="81"/>
      <c r="AB1829" s="81"/>
      <c r="AC1829" s="80"/>
      <c r="AD1829" s="80"/>
      <c r="AE1829" s="81"/>
      <c r="AF1829" s="82"/>
      <c r="AG1829" s="80"/>
      <c r="AH1829" s="119"/>
      <c r="AI1829" s="119"/>
    </row>
    <row r="1830" spans="27:35" x14ac:dyDescent="0.25">
      <c r="AA1830" s="81"/>
      <c r="AB1830" s="81"/>
      <c r="AC1830" s="80"/>
      <c r="AD1830" s="80"/>
      <c r="AE1830" s="81"/>
      <c r="AF1830" s="82"/>
      <c r="AG1830" s="80"/>
      <c r="AH1830" s="119"/>
      <c r="AI1830" s="119"/>
    </row>
    <row r="1831" spans="27:35" x14ac:dyDescent="0.25">
      <c r="AA1831" s="81"/>
      <c r="AB1831" s="81"/>
      <c r="AC1831" s="80"/>
      <c r="AD1831" s="80"/>
      <c r="AE1831" s="81"/>
      <c r="AF1831" s="82"/>
      <c r="AG1831" s="80"/>
      <c r="AH1831" s="119"/>
      <c r="AI1831" s="119"/>
    </row>
    <row r="1832" spans="27:35" x14ac:dyDescent="0.25">
      <c r="AA1832" s="81"/>
      <c r="AB1832" s="81"/>
      <c r="AC1832" s="80"/>
      <c r="AD1832" s="80"/>
      <c r="AE1832" s="81"/>
      <c r="AF1832" s="82"/>
      <c r="AG1832" s="80"/>
      <c r="AH1832" s="119"/>
      <c r="AI1832" s="119"/>
    </row>
    <row r="1833" spans="27:35" x14ac:dyDescent="0.25">
      <c r="AA1833" s="81"/>
      <c r="AB1833" s="81"/>
      <c r="AC1833" s="80"/>
      <c r="AD1833" s="80"/>
      <c r="AE1833" s="81"/>
      <c r="AF1833" s="82"/>
      <c r="AG1833" s="80"/>
      <c r="AH1833" s="119"/>
      <c r="AI1833" s="119"/>
    </row>
    <row r="1834" spans="27:35" x14ac:dyDescent="0.25">
      <c r="AA1834" s="81"/>
      <c r="AB1834" s="81"/>
      <c r="AC1834" s="80"/>
      <c r="AD1834" s="80"/>
      <c r="AE1834" s="81"/>
      <c r="AF1834" s="82"/>
      <c r="AG1834" s="80"/>
      <c r="AH1834" s="119"/>
      <c r="AI1834" s="119"/>
    </row>
    <row r="1835" spans="27:35" x14ac:dyDescent="0.25">
      <c r="AA1835" s="81"/>
      <c r="AB1835" s="81"/>
      <c r="AC1835" s="80"/>
      <c r="AD1835" s="80"/>
      <c r="AE1835" s="81"/>
      <c r="AF1835" s="82"/>
      <c r="AG1835" s="80"/>
      <c r="AH1835" s="119"/>
      <c r="AI1835" s="119"/>
    </row>
    <row r="1836" spans="27:35" x14ac:dyDescent="0.25">
      <c r="AA1836" s="81"/>
      <c r="AB1836" s="81"/>
      <c r="AC1836" s="80"/>
      <c r="AD1836" s="80"/>
      <c r="AE1836" s="81"/>
      <c r="AF1836" s="82"/>
      <c r="AG1836" s="80"/>
      <c r="AH1836" s="119"/>
      <c r="AI1836" s="119"/>
    </row>
    <row r="1837" spans="27:35" x14ac:dyDescent="0.25">
      <c r="AA1837" s="81"/>
      <c r="AB1837" s="81"/>
      <c r="AC1837" s="80"/>
      <c r="AD1837" s="80"/>
      <c r="AE1837" s="81"/>
      <c r="AF1837" s="82"/>
      <c r="AG1837" s="80"/>
      <c r="AH1837" s="119"/>
      <c r="AI1837" s="119"/>
    </row>
    <row r="1838" spans="27:35" x14ac:dyDescent="0.25">
      <c r="AA1838" s="81"/>
      <c r="AB1838" s="81"/>
      <c r="AC1838" s="80"/>
      <c r="AD1838" s="80"/>
      <c r="AE1838" s="81"/>
      <c r="AF1838" s="82"/>
      <c r="AG1838" s="80"/>
      <c r="AH1838" s="119"/>
      <c r="AI1838" s="119"/>
    </row>
    <row r="1839" spans="27:35" x14ac:dyDescent="0.25">
      <c r="AA1839" s="81"/>
      <c r="AB1839" s="81"/>
      <c r="AC1839" s="80"/>
      <c r="AD1839" s="80"/>
      <c r="AE1839" s="81"/>
      <c r="AF1839" s="82"/>
      <c r="AG1839" s="80"/>
      <c r="AH1839" s="119"/>
      <c r="AI1839" s="119"/>
    </row>
    <row r="1840" spans="27:35" x14ac:dyDescent="0.25">
      <c r="AA1840" s="81"/>
      <c r="AB1840" s="81"/>
      <c r="AC1840" s="80"/>
      <c r="AD1840" s="80"/>
      <c r="AE1840" s="81"/>
      <c r="AF1840" s="82"/>
      <c r="AG1840" s="80"/>
      <c r="AH1840" s="119"/>
      <c r="AI1840" s="119"/>
    </row>
    <row r="1841" spans="27:35" x14ac:dyDescent="0.25">
      <c r="AA1841" s="81"/>
      <c r="AB1841" s="81"/>
      <c r="AC1841" s="80"/>
      <c r="AD1841" s="80"/>
      <c r="AE1841" s="81"/>
      <c r="AF1841" s="82"/>
      <c r="AG1841" s="80"/>
      <c r="AH1841" s="119"/>
      <c r="AI1841" s="119"/>
    </row>
    <row r="1842" spans="27:35" x14ac:dyDescent="0.25">
      <c r="AA1842" s="81"/>
      <c r="AB1842" s="81"/>
      <c r="AC1842" s="80"/>
      <c r="AD1842" s="80"/>
      <c r="AE1842" s="81"/>
      <c r="AF1842" s="82"/>
      <c r="AG1842" s="80"/>
      <c r="AH1842" s="119"/>
      <c r="AI1842" s="119"/>
    </row>
    <row r="1843" spans="27:35" x14ac:dyDescent="0.25">
      <c r="AA1843" s="81"/>
      <c r="AB1843" s="81"/>
      <c r="AC1843" s="80"/>
      <c r="AD1843" s="80"/>
      <c r="AE1843" s="81"/>
      <c r="AF1843" s="82"/>
      <c r="AG1843" s="80"/>
      <c r="AH1843" s="119"/>
      <c r="AI1843" s="119"/>
    </row>
    <row r="1844" spans="27:35" x14ac:dyDescent="0.25">
      <c r="AA1844" s="81"/>
      <c r="AB1844" s="81"/>
      <c r="AC1844" s="80"/>
      <c r="AD1844" s="80"/>
      <c r="AE1844" s="81"/>
      <c r="AF1844" s="82"/>
      <c r="AG1844" s="80"/>
      <c r="AH1844" s="119"/>
      <c r="AI1844" s="119"/>
    </row>
    <row r="1845" spans="27:35" x14ac:dyDescent="0.25">
      <c r="AA1845" s="81"/>
      <c r="AB1845" s="81"/>
      <c r="AC1845" s="80"/>
      <c r="AD1845" s="80"/>
      <c r="AE1845" s="81"/>
      <c r="AF1845" s="82"/>
      <c r="AG1845" s="80"/>
      <c r="AH1845" s="119"/>
      <c r="AI1845" s="119"/>
    </row>
    <row r="1846" spans="27:35" x14ac:dyDescent="0.25">
      <c r="AA1846" s="81"/>
      <c r="AB1846" s="81"/>
      <c r="AC1846" s="80"/>
      <c r="AD1846" s="80"/>
      <c r="AE1846" s="81"/>
      <c r="AF1846" s="82"/>
      <c r="AG1846" s="80"/>
      <c r="AH1846" s="119"/>
      <c r="AI1846" s="119"/>
    </row>
    <row r="1847" spans="27:35" x14ac:dyDescent="0.25">
      <c r="AA1847" s="81"/>
      <c r="AB1847" s="81"/>
      <c r="AC1847" s="80"/>
      <c r="AD1847" s="80"/>
      <c r="AE1847" s="81"/>
      <c r="AF1847" s="82"/>
      <c r="AG1847" s="80"/>
      <c r="AH1847" s="119"/>
      <c r="AI1847" s="119"/>
    </row>
    <row r="1848" spans="27:35" x14ac:dyDescent="0.25">
      <c r="AA1848" s="81"/>
      <c r="AB1848" s="81"/>
      <c r="AC1848" s="80"/>
      <c r="AD1848" s="80"/>
      <c r="AE1848" s="81"/>
      <c r="AF1848" s="82"/>
      <c r="AG1848" s="80"/>
      <c r="AH1848" s="119"/>
      <c r="AI1848" s="119"/>
    </row>
    <row r="1849" spans="27:35" x14ac:dyDescent="0.25">
      <c r="AA1849" s="81"/>
      <c r="AB1849" s="81"/>
      <c r="AC1849" s="80"/>
      <c r="AD1849" s="80"/>
      <c r="AE1849" s="81"/>
      <c r="AF1849" s="82"/>
      <c r="AG1849" s="80"/>
      <c r="AH1849" s="119"/>
      <c r="AI1849" s="119"/>
    </row>
    <row r="1850" spans="27:35" x14ac:dyDescent="0.25">
      <c r="AA1850" s="81"/>
      <c r="AB1850" s="81"/>
      <c r="AC1850" s="80"/>
      <c r="AD1850" s="80"/>
      <c r="AE1850" s="81"/>
      <c r="AF1850" s="82"/>
      <c r="AG1850" s="80"/>
      <c r="AH1850" s="119"/>
      <c r="AI1850" s="119"/>
    </row>
    <row r="1851" spans="27:35" x14ac:dyDescent="0.25">
      <c r="AA1851" s="81"/>
      <c r="AB1851" s="81"/>
      <c r="AC1851" s="80"/>
      <c r="AD1851" s="80"/>
      <c r="AE1851" s="81"/>
      <c r="AF1851" s="82"/>
      <c r="AG1851" s="80"/>
      <c r="AH1851" s="119"/>
      <c r="AI1851" s="119"/>
    </row>
    <row r="1852" spans="27:35" x14ac:dyDescent="0.25">
      <c r="AA1852" s="81"/>
      <c r="AB1852" s="81"/>
      <c r="AC1852" s="80"/>
      <c r="AD1852" s="80"/>
      <c r="AE1852" s="81"/>
      <c r="AF1852" s="82"/>
      <c r="AG1852" s="80"/>
      <c r="AH1852" s="119"/>
      <c r="AI1852" s="119"/>
    </row>
    <row r="1853" spans="27:35" x14ac:dyDescent="0.25">
      <c r="AA1853" s="81"/>
      <c r="AB1853" s="81"/>
      <c r="AC1853" s="80"/>
      <c r="AD1853" s="80"/>
      <c r="AE1853" s="81"/>
      <c r="AF1853" s="82"/>
      <c r="AG1853" s="80"/>
      <c r="AH1853" s="119"/>
      <c r="AI1853" s="119"/>
    </row>
    <row r="1854" spans="27:35" x14ac:dyDescent="0.25">
      <c r="AA1854" s="81"/>
      <c r="AB1854" s="81"/>
      <c r="AC1854" s="80"/>
      <c r="AD1854" s="80"/>
      <c r="AE1854" s="81"/>
      <c r="AF1854" s="82"/>
      <c r="AG1854" s="80"/>
      <c r="AH1854" s="119"/>
      <c r="AI1854" s="119"/>
    </row>
    <row r="1855" spans="27:35" x14ac:dyDescent="0.25">
      <c r="AA1855" s="81"/>
      <c r="AB1855" s="81"/>
      <c r="AC1855" s="80"/>
      <c r="AD1855" s="80"/>
      <c r="AE1855" s="81"/>
      <c r="AF1855" s="82"/>
      <c r="AG1855" s="80"/>
      <c r="AH1855" s="119"/>
      <c r="AI1855" s="119"/>
    </row>
    <row r="1856" spans="27:35" x14ac:dyDescent="0.25">
      <c r="AA1856" s="81"/>
      <c r="AB1856" s="81"/>
      <c r="AC1856" s="80"/>
      <c r="AD1856" s="80"/>
      <c r="AE1856" s="81"/>
      <c r="AF1856" s="82"/>
      <c r="AG1856" s="80"/>
      <c r="AH1856" s="119"/>
      <c r="AI1856" s="119"/>
    </row>
    <row r="1857" spans="27:35" x14ac:dyDescent="0.25">
      <c r="AA1857" s="81"/>
      <c r="AB1857" s="81"/>
      <c r="AC1857" s="80"/>
      <c r="AD1857" s="80"/>
      <c r="AE1857" s="81"/>
      <c r="AF1857" s="82"/>
      <c r="AG1857" s="80"/>
      <c r="AH1857" s="119"/>
      <c r="AI1857" s="119"/>
    </row>
    <row r="1858" spans="27:35" x14ac:dyDescent="0.25">
      <c r="AA1858" s="81"/>
      <c r="AB1858" s="81"/>
      <c r="AC1858" s="80"/>
      <c r="AD1858" s="80"/>
      <c r="AE1858" s="81"/>
      <c r="AF1858" s="82"/>
      <c r="AG1858" s="80"/>
      <c r="AH1858" s="119"/>
      <c r="AI1858" s="119"/>
    </row>
    <row r="1859" spans="27:35" x14ac:dyDescent="0.25">
      <c r="AA1859" s="81"/>
      <c r="AB1859" s="81"/>
      <c r="AC1859" s="80"/>
      <c r="AD1859" s="80"/>
      <c r="AE1859" s="81"/>
      <c r="AF1859" s="82"/>
      <c r="AG1859" s="80"/>
      <c r="AH1859" s="119"/>
      <c r="AI1859" s="119"/>
    </row>
    <row r="1860" spans="27:35" x14ac:dyDescent="0.25">
      <c r="AA1860" s="81"/>
      <c r="AB1860" s="81"/>
      <c r="AC1860" s="80"/>
      <c r="AD1860" s="80"/>
      <c r="AE1860" s="81"/>
      <c r="AF1860" s="82"/>
      <c r="AG1860" s="80"/>
      <c r="AH1860" s="119"/>
      <c r="AI1860" s="119"/>
    </row>
    <row r="1861" spans="27:35" x14ac:dyDescent="0.25">
      <c r="AA1861" s="81"/>
      <c r="AB1861" s="81"/>
      <c r="AC1861" s="80"/>
      <c r="AD1861" s="80"/>
      <c r="AE1861" s="81"/>
      <c r="AF1861" s="82"/>
      <c r="AG1861" s="80"/>
      <c r="AH1861" s="119"/>
      <c r="AI1861" s="119"/>
    </row>
    <row r="1862" spans="27:35" x14ac:dyDescent="0.25">
      <c r="AA1862" s="81"/>
      <c r="AB1862" s="81"/>
      <c r="AC1862" s="80"/>
      <c r="AD1862" s="80"/>
      <c r="AE1862" s="81"/>
      <c r="AF1862" s="82"/>
      <c r="AG1862" s="80"/>
      <c r="AH1862" s="119"/>
      <c r="AI1862" s="119"/>
    </row>
    <row r="1863" spans="27:35" x14ac:dyDescent="0.25">
      <c r="AA1863" s="81"/>
      <c r="AB1863" s="81"/>
      <c r="AC1863" s="80"/>
      <c r="AD1863" s="80"/>
      <c r="AE1863" s="81"/>
      <c r="AF1863" s="82"/>
      <c r="AG1863" s="80"/>
      <c r="AH1863" s="119"/>
      <c r="AI1863" s="119"/>
    </row>
    <row r="1864" spans="27:35" x14ac:dyDescent="0.25">
      <c r="AA1864" s="81"/>
      <c r="AB1864" s="81"/>
      <c r="AC1864" s="80"/>
      <c r="AD1864" s="80"/>
      <c r="AE1864" s="81"/>
      <c r="AF1864" s="82"/>
      <c r="AG1864" s="80"/>
      <c r="AH1864" s="119"/>
      <c r="AI1864" s="119"/>
    </row>
    <row r="1865" spans="27:35" x14ac:dyDescent="0.25">
      <c r="AA1865" s="81"/>
      <c r="AB1865" s="81"/>
      <c r="AC1865" s="80"/>
      <c r="AD1865" s="80"/>
      <c r="AE1865" s="81"/>
      <c r="AF1865" s="82"/>
      <c r="AG1865" s="80"/>
      <c r="AH1865" s="119"/>
      <c r="AI1865" s="119"/>
    </row>
    <row r="1866" spans="27:35" x14ac:dyDescent="0.25">
      <c r="AA1866" s="81"/>
      <c r="AB1866" s="81"/>
      <c r="AC1866" s="80"/>
      <c r="AD1866" s="80"/>
      <c r="AE1866" s="81"/>
      <c r="AF1866" s="82"/>
      <c r="AG1866" s="80"/>
      <c r="AH1866" s="119"/>
      <c r="AI1866" s="119"/>
    </row>
    <row r="1867" spans="27:35" x14ac:dyDescent="0.25">
      <c r="AA1867" s="81"/>
      <c r="AB1867" s="81"/>
      <c r="AC1867" s="80"/>
      <c r="AD1867" s="80"/>
      <c r="AE1867" s="81"/>
      <c r="AF1867" s="82"/>
      <c r="AG1867" s="80"/>
      <c r="AH1867" s="119"/>
      <c r="AI1867" s="119"/>
    </row>
    <row r="1868" spans="27:35" x14ac:dyDescent="0.25">
      <c r="AA1868" s="81"/>
      <c r="AB1868" s="81"/>
      <c r="AC1868" s="80"/>
      <c r="AD1868" s="80"/>
      <c r="AE1868" s="81"/>
      <c r="AF1868" s="82"/>
      <c r="AG1868" s="80"/>
      <c r="AH1868" s="119"/>
      <c r="AI1868" s="119"/>
    </row>
    <row r="1869" spans="27:35" x14ac:dyDescent="0.25">
      <c r="AA1869" s="81"/>
      <c r="AB1869" s="81"/>
      <c r="AC1869" s="80"/>
      <c r="AD1869" s="80"/>
      <c r="AE1869" s="81"/>
      <c r="AF1869" s="82"/>
      <c r="AG1869" s="80"/>
      <c r="AH1869" s="119"/>
      <c r="AI1869" s="119"/>
    </row>
    <row r="1870" spans="27:35" x14ac:dyDescent="0.25">
      <c r="AA1870" s="81"/>
      <c r="AB1870" s="81"/>
      <c r="AC1870" s="80"/>
      <c r="AD1870" s="80"/>
      <c r="AE1870" s="81"/>
      <c r="AF1870" s="82"/>
      <c r="AG1870" s="80"/>
      <c r="AH1870" s="119"/>
      <c r="AI1870" s="119"/>
    </row>
    <row r="1871" spans="27:35" x14ac:dyDescent="0.25">
      <c r="AA1871" s="81"/>
      <c r="AB1871" s="81"/>
      <c r="AC1871" s="80"/>
      <c r="AD1871" s="80"/>
      <c r="AE1871" s="81"/>
      <c r="AF1871" s="82"/>
      <c r="AG1871" s="80"/>
      <c r="AH1871" s="119"/>
      <c r="AI1871" s="119"/>
    </row>
    <row r="1872" spans="27:35" x14ac:dyDescent="0.25">
      <c r="AA1872" s="81"/>
      <c r="AB1872" s="81"/>
      <c r="AC1872" s="80"/>
      <c r="AD1872" s="80"/>
      <c r="AE1872" s="81"/>
      <c r="AF1872" s="82"/>
      <c r="AG1872" s="80"/>
      <c r="AH1872" s="119"/>
      <c r="AI1872" s="119"/>
    </row>
    <row r="1873" spans="27:35" x14ac:dyDescent="0.25">
      <c r="AA1873" s="81"/>
      <c r="AB1873" s="81"/>
      <c r="AC1873" s="80"/>
      <c r="AD1873" s="80"/>
      <c r="AE1873" s="81"/>
      <c r="AF1873" s="82"/>
      <c r="AG1873" s="80"/>
      <c r="AH1873" s="119"/>
      <c r="AI1873" s="119"/>
    </row>
    <row r="1874" spans="27:35" x14ac:dyDescent="0.25">
      <c r="AA1874" s="81"/>
      <c r="AB1874" s="81"/>
      <c r="AC1874" s="80"/>
      <c r="AD1874" s="80"/>
      <c r="AE1874" s="81"/>
      <c r="AF1874" s="82"/>
      <c r="AG1874" s="80"/>
      <c r="AH1874" s="119"/>
      <c r="AI1874" s="119"/>
    </row>
    <row r="1875" spans="27:35" x14ac:dyDescent="0.25">
      <c r="AA1875" s="81"/>
      <c r="AB1875" s="81"/>
      <c r="AC1875" s="80"/>
      <c r="AD1875" s="80"/>
      <c r="AE1875" s="81"/>
      <c r="AF1875" s="82"/>
      <c r="AG1875" s="80"/>
      <c r="AH1875" s="119"/>
      <c r="AI1875" s="119"/>
    </row>
    <row r="1876" spans="27:35" x14ac:dyDescent="0.25">
      <c r="AA1876" s="81"/>
      <c r="AB1876" s="81"/>
      <c r="AC1876" s="80"/>
      <c r="AD1876" s="80"/>
      <c r="AE1876" s="81"/>
      <c r="AF1876" s="82"/>
      <c r="AG1876" s="80"/>
      <c r="AH1876" s="119"/>
      <c r="AI1876" s="119"/>
    </row>
    <row r="1877" spans="27:35" x14ac:dyDescent="0.25">
      <c r="AA1877" s="81"/>
      <c r="AB1877" s="81"/>
      <c r="AC1877" s="80"/>
      <c r="AD1877" s="80"/>
      <c r="AE1877" s="81"/>
      <c r="AF1877" s="82"/>
      <c r="AG1877" s="80"/>
      <c r="AH1877" s="119"/>
      <c r="AI1877" s="119"/>
    </row>
    <row r="1878" spans="27:35" x14ac:dyDescent="0.25">
      <c r="AA1878" s="81"/>
      <c r="AB1878" s="81"/>
      <c r="AC1878" s="80"/>
      <c r="AD1878" s="80"/>
      <c r="AE1878" s="81"/>
      <c r="AF1878" s="82"/>
      <c r="AG1878" s="80"/>
      <c r="AH1878" s="119"/>
      <c r="AI1878" s="119"/>
    </row>
    <row r="1879" spans="27:35" x14ac:dyDescent="0.25">
      <c r="AA1879" s="81"/>
      <c r="AB1879" s="81"/>
      <c r="AC1879" s="80"/>
      <c r="AD1879" s="80"/>
      <c r="AE1879" s="81"/>
      <c r="AF1879" s="82"/>
      <c r="AG1879" s="80"/>
      <c r="AH1879" s="119"/>
      <c r="AI1879" s="119"/>
    </row>
    <row r="1880" spans="27:35" x14ac:dyDescent="0.25">
      <c r="AA1880" s="81"/>
      <c r="AB1880" s="81"/>
      <c r="AC1880" s="80"/>
      <c r="AD1880" s="80"/>
      <c r="AE1880" s="81"/>
      <c r="AF1880" s="82"/>
      <c r="AG1880" s="80"/>
      <c r="AH1880" s="119"/>
      <c r="AI1880" s="119"/>
    </row>
    <row r="1881" spans="27:35" x14ac:dyDescent="0.25">
      <c r="AA1881" s="81"/>
      <c r="AB1881" s="81"/>
      <c r="AC1881" s="80"/>
      <c r="AD1881" s="80"/>
      <c r="AE1881" s="81"/>
      <c r="AF1881" s="82"/>
      <c r="AG1881" s="80"/>
      <c r="AH1881" s="119"/>
      <c r="AI1881" s="119"/>
    </row>
    <row r="1882" spans="27:35" x14ac:dyDescent="0.25">
      <c r="AA1882" s="81"/>
      <c r="AB1882" s="81"/>
      <c r="AC1882" s="80"/>
      <c r="AD1882" s="80"/>
      <c r="AE1882" s="81"/>
      <c r="AF1882" s="82"/>
      <c r="AG1882" s="80"/>
      <c r="AH1882" s="119"/>
      <c r="AI1882" s="119"/>
    </row>
    <row r="1883" spans="27:35" x14ac:dyDescent="0.25">
      <c r="AA1883" s="81"/>
      <c r="AB1883" s="81"/>
      <c r="AC1883" s="80"/>
      <c r="AD1883" s="80"/>
      <c r="AE1883" s="81"/>
      <c r="AF1883" s="82"/>
      <c r="AG1883" s="80"/>
      <c r="AH1883" s="119"/>
      <c r="AI1883" s="119"/>
    </row>
    <row r="1884" spans="27:35" x14ac:dyDescent="0.25">
      <c r="AA1884" s="81"/>
      <c r="AB1884" s="81"/>
      <c r="AC1884" s="80"/>
      <c r="AD1884" s="80"/>
      <c r="AE1884" s="81"/>
      <c r="AF1884" s="82"/>
      <c r="AG1884" s="80"/>
      <c r="AH1884" s="119"/>
      <c r="AI1884" s="119"/>
    </row>
    <row r="1885" spans="27:35" x14ac:dyDescent="0.25">
      <c r="AA1885" s="81"/>
      <c r="AB1885" s="81"/>
      <c r="AC1885" s="80"/>
      <c r="AD1885" s="80"/>
      <c r="AE1885" s="81"/>
      <c r="AF1885" s="82"/>
      <c r="AG1885" s="80"/>
      <c r="AH1885" s="119"/>
      <c r="AI1885" s="119"/>
    </row>
    <row r="1886" spans="27:35" x14ac:dyDescent="0.25">
      <c r="AA1886" s="81"/>
      <c r="AB1886" s="81"/>
      <c r="AC1886" s="80"/>
      <c r="AD1886" s="80"/>
      <c r="AE1886" s="81"/>
      <c r="AF1886" s="82"/>
      <c r="AG1886" s="80"/>
      <c r="AH1886" s="119"/>
      <c r="AI1886" s="119"/>
    </row>
    <row r="1887" spans="27:35" x14ac:dyDescent="0.25">
      <c r="AA1887" s="81"/>
      <c r="AB1887" s="81"/>
      <c r="AC1887" s="80"/>
      <c r="AD1887" s="80"/>
      <c r="AE1887" s="81"/>
      <c r="AF1887" s="82"/>
      <c r="AG1887" s="80"/>
      <c r="AH1887" s="119"/>
      <c r="AI1887" s="119"/>
    </row>
    <row r="1888" spans="27:35" x14ac:dyDescent="0.25">
      <c r="AA1888" s="81"/>
      <c r="AB1888" s="81"/>
      <c r="AC1888" s="80"/>
      <c r="AD1888" s="80"/>
      <c r="AE1888" s="81"/>
      <c r="AF1888" s="82"/>
      <c r="AG1888" s="80"/>
      <c r="AH1888" s="119"/>
      <c r="AI1888" s="119"/>
    </row>
    <row r="1889" spans="27:35" x14ac:dyDescent="0.25">
      <c r="AA1889" s="81"/>
      <c r="AB1889" s="81"/>
      <c r="AC1889" s="80"/>
      <c r="AD1889" s="80"/>
      <c r="AE1889" s="81"/>
      <c r="AF1889" s="82"/>
      <c r="AG1889" s="80"/>
      <c r="AH1889" s="119"/>
      <c r="AI1889" s="119"/>
    </row>
    <row r="1890" spans="27:35" x14ac:dyDescent="0.25">
      <c r="AA1890" s="81"/>
      <c r="AB1890" s="81"/>
      <c r="AC1890" s="80"/>
      <c r="AD1890" s="80"/>
      <c r="AE1890" s="81"/>
      <c r="AF1890" s="82"/>
      <c r="AG1890" s="80"/>
      <c r="AH1890" s="119"/>
      <c r="AI1890" s="119"/>
    </row>
    <row r="1891" spans="27:35" x14ac:dyDescent="0.25">
      <c r="AA1891" s="81"/>
      <c r="AB1891" s="81"/>
      <c r="AC1891" s="80"/>
      <c r="AD1891" s="80"/>
      <c r="AE1891" s="81"/>
      <c r="AF1891" s="82"/>
      <c r="AG1891" s="80"/>
      <c r="AH1891" s="119"/>
      <c r="AI1891" s="119"/>
    </row>
    <row r="1892" spans="27:35" x14ac:dyDescent="0.25">
      <c r="AA1892" s="81"/>
      <c r="AB1892" s="81"/>
      <c r="AC1892" s="80"/>
      <c r="AD1892" s="80"/>
      <c r="AE1892" s="81"/>
      <c r="AF1892" s="82"/>
      <c r="AG1892" s="80"/>
      <c r="AH1892" s="119"/>
      <c r="AI1892" s="119"/>
    </row>
    <row r="1893" spans="27:35" x14ac:dyDescent="0.25">
      <c r="AA1893" s="81"/>
      <c r="AB1893" s="81"/>
      <c r="AC1893" s="80"/>
      <c r="AD1893" s="80"/>
      <c r="AE1893" s="81"/>
      <c r="AF1893" s="82"/>
      <c r="AG1893" s="80"/>
      <c r="AH1893" s="119"/>
      <c r="AI1893" s="119"/>
    </row>
    <row r="1894" spans="27:35" x14ac:dyDescent="0.25">
      <c r="AA1894" s="81"/>
      <c r="AB1894" s="81"/>
      <c r="AC1894" s="80"/>
      <c r="AD1894" s="80"/>
      <c r="AE1894" s="81"/>
      <c r="AF1894" s="82"/>
      <c r="AG1894" s="80"/>
      <c r="AH1894" s="119"/>
      <c r="AI1894" s="119"/>
    </row>
    <row r="1895" spans="27:35" x14ac:dyDescent="0.25">
      <c r="AA1895" s="81"/>
      <c r="AB1895" s="81"/>
      <c r="AC1895" s="80"/>
      <c r="AD1895" s="80"/>
      <c r="AE1895" s="81"/>
      <c r="AF1895" s="82"/>
      <c r="AG1895" s="80"/>
      <c r="AH1895" s="119"/>
      <c r="AI1895" s="119"/>
    </row>
    <row r="1896" spans="27:35" x14ac:dyDescent="0.25">
      <c r="AA1896" s="81"/>
      <c r="AB1896" s="81"/>
      <c r="AC1896" s="80"/>
      <c r="AD1896" s="80"/>
      <c r="AE1896" s="81"/>
      <c r="AF1896" s="82"/>
      <c r="AG1896" s="80"/>
      <c r="AH1896" s="119"/>
      <c r="AI1896" s="119"/>
    </row>
    <row r="1897" spans="27:35" x14ac:dyDescent="0.25">
      <c r="AA1897" s="81"/>
      <c r="AB1897" s="81"/>
      <c r="AC1897" s="80"/>
      <c r="AD1897" s="80"/>
      <c r="AE1897" s="81"/>
      <c r="AF1897" s="82"/>
      <c r="AG1897" s="80"/>
      <c r="AH1897" s="119"/>
      <c r="AI1897" s="119"/>
    </row>
    <row r="1898" spans="27:35" x14ac:dyDescent="0.25">
      <c r="AA1898" s="81"/>
      <c r="AB1898" s="81"/>
      <c r="AC1898" s="80"/>
      <c r="AD1898" s="80"/>
      <c r="AE1898" s="81"/>
      <c r="AF1898" s="82"/>
      <c r="AG1898" s="80"/>
      <c r="AH1898" s="119"/>
      <c r="AI1898" s="119"/>
    </row>
    <row r="1899" spans="27:35" x14ac:dyDescent="0.25">
      <c r="AA1899" s="81"/>
      <c r="AB1899" s="81"/>
      <c r="AC1899" s="80"/>
      <c r="AD1899" s="80"/>
      <c r="AE1899" s="81"/>
      <c r="AF1899" s="82"/>
      <c r="AG1899" s="80"/>
      <c r="AH1899" s="119"/>
      <c r="AI1899" s="119"/>
    </row>
    <row r="1900" spans="27:35" x14ac:dyDescent="0.25">
      <c r="AA1900" s="81"/>
      <c r="AB1900" s="81"/>
      <c r="AC1900" s="80"/>
      <c r="AD1900" s="80"/>
      <c r="AE1900" s="81"/>
      <c r="AF1900" s="82"/>
      <c r="AG1900" s="80"/>
      <c r="AH1900" s="119"/>
      <c r="AI1900" s="119"/>
    </row>
    <row r="1901" spans="27:35" x14ac:dyDescent="0.25">
      <c r="AA1901" s="81"/>
      <c r="AB1901" s="81"/>
      <c r="AC1901" s="80"/>
      <c r="AD1901" s="80"/>
      <c r="AE1901" s="81"/>
      <c r="AF1901" s="82"/>
      <c r="AG1901" s="80"/>
      <c r="AH1901" s="119"/>
      <c r="AI1901" s="119"/>
    </row>
    <row r="1902" spans="27:35" x14ac:dyDescent="0.25">
      <c r="AA1902" s="81"/>
      <c r="AB1902" s="81"/>
      <c r="AC1902" s="80"/>
      <c r="AD1902" s="80"/>
      <c r="AE1902" s="81"/>
      <c r="AF1902" s="82"/>
      <c r="AG1902" s="80"/>
      <c r="AH1902" s="119"/>
      <c r="AI1902" s="119"/>
    </row>
    <row r="1903" spans="27:35" x14ac:dyDescent="0.25">
      <c r="AA1903" s="81"/>
      <c r="AB1903" s="81"/>
      <c r="AC1903" s="80"/>
      <c r="AD1903" s="80"/>
      <c r="AE1903" s="81"/>
      <c r="AF1903" s="82"/>
      <c r="AG1903" s="80"/>
      <c r="AH1903" s="119"/>
      <c r="AI1903" s="119"/>
    </row>
    <row r="1904" spans="27:35" x14ac:dyDescent="0.25">
      <c r="AA1904" s="81"/>
      <c r="AB1904" s="81"/>
      <c r="AC1904" s="80"/>
      <c r="AD1904" s="80"/>
      <c r="AE1904" s="81"/>
      <c r="AF1904" s="82"/>
      <c r="AG1904" s="80"/>
      <c r="AH1904" s="119"/>
      <c r="AI1904" s="119"/>
    </row>
    <row r="1905" spans="27:35" x14ac:dyDescent="0.25">
      <c r="AA1905" s="81"/>
      <c r="AB1905" s="81"/>
      <c r="AC1905" s="80"/>
      <c r="AD1905" s="80"/>
      <c r="AE1905" s="81"/>
      <c r="AF1905" s="82"/>
      <c r="AG1905" s="80"/>
      <c r="AH1905" s="119"/>
      <c r="AI1905" s="119"/>
    </row>
    <row r="1906" spans="27:35" x14ac:dyDescent="0.25">
      <c r="AA1906" s="81"/>
      <c r="AB1906" s="81"/>
      <c r="AC1906" s="80"/>
      <c r="AD1906" s="80"/>
      <c r="AE1906" s="81"/>
      <c r="AF1906" s="82"/>
      <c r="AG1906" s="80"/>
      <c r="AH1906" s="119"/>
      <c r="AI1906" s="119"/>
    </row>
    <row r="1907" spans="27:35" x14ac:dyDescent="0.25">
      <c r="AA1907" s="81"/>
      <c r="AB1907" s="81"/>
      <c r="AC1907" s="80"/>
      <c r="AD1907" s="80"/>
      <c r="AE1907" s="81"/>
      <c r="AF1907" s="82"/>
      <c r="AG1907" s="80"/>
      <c r="AH1907" s="119"/>
      <c r="AI1907" s="119"/>
    </row>
    <row r="1908" spans="27:35" x14ac:dyDescent="0.25">
      <c r="AA1908" s="81"/>
      <c r="AB1908" s="81"/>
      <c r="AC1908" s="80"/>
      <c r="AD1908" s="80"/>
      <c r="AE1908" s="81"/>
      <c r="AF1908" s="82"/>
      <c r="AG1908" s="80"/>
      <c r="AH1908" s="119"/>
      <c r="AI1908" s="119"/>
    </row>
    <row r="1909" spans="27:35" x14ac:dyDescent="0.25">
      <c r="AA1909" s="81"/>
      <c r="AB1909" s="81"/>
      <c r="AC1909" s="80"/>
      <c r="AD1909" s="80"/>
      <c r="AE1909" s="81"/>
      <c r="AF1909" s="82"/>
      <c r="AG1909" s="80"/>
      <c r="AH1909" s="119"/>
      <c r="AI1909" s="119"/>
    </row>
    <row r="1910" spans="27:35" x14ac:dyDescent="0.25">
      <c r="AA1910" s="81"/>
      <c r="AB1910" s="81"/>
      <c r="AC1910" s="80"/>
      <c r="AD1910" s="80"/>
      <c r="AE1910" s="81"/>
      <c r="AF1910" s="82"/>
      <c r="AG1910" s="80"/>
      <c r="AH1910" s="119"/>
      <c r="AI1910" s="119"/>
    </row>
    <row r="1911" spans="27:35" x14ac:dyDescent="0.25">
      <c r="AA1911" s="81"/>
      <c r="AB1911" s="81"/>
      <c r="AC1911" s="80"/>
      <c r="AD1911" s="80"/>
      <c r="AE1911" s="81"/>
      <c r="AF1911" s="82"/>
      <c r="AG1911" s="80"/>
      <c r="AH1911" s="119"/>
      <c r="AI1911" s="119"/>
    </row>
    <row r="1912" spans="27:35" x14ac:dyDescent="0.25">
      <c r="AA1912" s="81"/>
      <c r="AB1912" s="81"/>
      <c r="AC1912" s="80"/>
      <c r="AD1912" s="80"/>
      <c r="AE1912" s="81"/>
      <c r="AF1912" s="82"/>
      <c r="AG1912" s="80"/>
      <c r="AH1912" s="119"/>
      <c r="AI1912" s="119"/>
    </row>
    <row r="1913" spans="27:35" x14ac:dyDescent="0.25">
      <c r="AA1913" s="81"/>
      <c r="AB1913" s="81"/>
      <c r="AC1913" s="80"/>
      <c r="AD1913" s="80"/>
      <c r="AE1913" s="81"/>
      <c r="AF1913" s="82"/>
      <c r="AG1913" s="80"/>
      <c r="AH1913" s="119"/>
      <c r="AI1913" s="119"/>
    </row>
    <row r="1914" spans="27:35" x14ac:dyDescent="0.25">
      <c r="AA1914" s="81"/>
      <c r="AB1914" s="81"/>
      <c r="AC1914" s="80"/>
      <c r="AD1914" s="80"/>
      <c r="AE1914" s="81"/>
      <c r="AF1914" s="82"/>
      <c r="AG1914" s="80"/>
      <c r="AH1914" s="119"/>
      <c r="AI1914" s="119"/>
    </row>
    <row r="1915" spans="27:35" x14ac:dyDescent="0.25">
      <c r="AA1915" s="81"/>
      <c r="AB1915" s="81"/>
      <c r="AC1915" s="80"/>
      <c r="AD1915" s="80"/>
      <c r="AE1915" s="81"/>
      <c r="AF1915" s="82"/>
      <c r="AG1915" s="80"/>
      <c r="AH1915" s="119"/>
      <c r="AI1915" s="119"/>
    </row>
    <row r="1916" spans="27:35" x14ac:dyDescent="0.25">
      <c r="AA1916" s="81"/>
      <c r="AB1916" s="81"/>
      <c r="AC1916" s="80"/>
      <c r="AD1916" s="80"/>
      <c r="AE1916" s="81"/>
      <c r="AF1916" s="82"/>
      <c r="AG1916" s="80"/>
      <c r="AH1916" s="119"/>
      <c r="AI1916" s="119"/>
    </row>
    <row r="1917" spans="27:35" x14ac:dyDescent="0.25">
      <c r="AA1917" s="81"/>
      <c r="AB1917" s="81"/>
      <c r="AC1917" s="80"/>
      <c r="AD1917" s="80"/>
      <c r="AE1917" s="81"/>
      <c r="AF1917" s="82"/>
      <c r="AG1917" s="80"/>
      <c r="AH1917" s="119"/>
      <c r="AI1917" s="119"/>
    </row>
    <row r="1918" spans="27:35" x14ac:dyDescent="0.25">
      <c r="AA1918" s="81"/>
      <c r="AB1918" s="81"/>
      <c r="AC1918" s="80"/>
      <c r="AD1918" s="80"/>
      <c r="AE1918" s="81"/>
      <c r="AF1918" s="82"/>
      <c r="AG1918" s="80"/>
      <c r="AH1918" s="119"/>
      <c r="AI1918" s="119"/>
    </row>
    <row r="1919" spans="27:35" x14ac:dyDescent="0.25">
      <c r="AA1919" s="81"/>
      <c r="AB1919" s="81"/>
      <c r="AC1919" s="80"/>
      <c r="AD1919" s="80"/>
      <c r="AE1919" s="81"/>
      <c r="AF1919" s="82"/>
      <c r="AG1919" s="80"/>
      <c r="AH1919" s="119"/>
      <c r="AI1919" s="119"/>
    </row>
    <row r="1920" spans="27:35" x14ac:dyDescent="0.25">
      <c r="AA1920" s="81"/>
      <c r="AB1920" s="81"/>
      <c r="AC1920" s="80"/>
      <c r="AD1920" s="80"/>
      <c r="AE1920" s="81"/>
      <c r="AF1920" s="82"/>
      <c r="AG1920" s="80"/>
      <c r="AH1920" s="119"/>
      <c r="AI1920" s="119"/>
    </row>
    <row r="1921" spans="27:35" x14ac:dyDescent="0.25">
      <c r="AA1921" s="81"/>
      <c r="AB1921" s="81"/>
      <c r="AC1921" s="80"/>
      <c r="AD1921" s="80"/>
      <c r="AE1921" s="81"/>
      <c r="AF1921" s="82"/>
      <c r="AG1921" s="80"/>
      <c r="AH1921" s="119"/>
      <c r="AI1921" s="119"/>
    </row>
    <row r="1922" spans="27:35" x14ac:dyDescent="0.25">
      <c r="AA1922" s="81"/>
      <c r="AB1922" s="81"/>
      <c r="AC1922" s="80"/>
      <c r="AD1922" s="80"/>
      <c r="AE1922" s="81"/>
      <c r="AF1922" s="82"/>
      <c r="AG1922" s="80"/>
      <c r="AH1922" s="119"/>
      <c r="AI1922" s="119"/>
    </row>
    <row r="1923" spans="27:35" x14ac:dyDescent="0.25">
      <c r="AA1923" s="81"/>
      <c r="AB1923" s="81"/>
      <c r="AC1923" s="80"/>
      <c r="AD1923" s="80"/>
      <c r="AE1923" s="81"/>
      <c r="AF1923" s="82"/>
      <c r="AG1923" s="80"/>
      <c r="AH1923" s="119"/>
      <c r="AI1923" s="119"/>
    </row>
    <row r="1924" spans="27:35" x14ac:dyDescent="0.25">
      <c r="AA1924" s="81"/>
      <c r="AB1924" s="81"/>
      <c r="AC1924" s="80"/>
      <c r="AD1924" s="80"/>
      <c r="AE1924" s="81"/>
      <c r="AF1924" s="82"/>
      <c r="AG1924" s="80"/>
      <c r="AH1924" s="119"/>
      <c r="AI1924" s="119"/>
    </row>
    <row r="1925" spans="27:35" x14ac:dyDescent="0.25">
      <c r="AA1925" s="81"/>
      <c r="AB1925" s="81"/>
      <c r="AC1925" s="80"/>
      <c r="AD1925" s="80"/>
      <c r="AE1925" s="81"/>
      <c r="AF1925" s="82"/>
      <c r="AG1925" s="80"/>
      <c r="AH1925" s="119"/>
      <c r="AI1925" s="119"/>
    </row>
    <row r="1926" spans="27:35" x14ac:dyDescent="0.25">
      <c r="AA1926" s="81"/>
      <c r="AB1926" s="81"/>
      <c r="AC1926" s="80"/>
      <c r="AD1926" s="80"/>
      <c r="AE1926" s="81"/>
      <c r="AF1926" s="82"/>
      <c r="AG1926" s="80"/>
      <c r="AH1926" s="119"/>
      <c r="AI1926" s="119"/>
    </row>
    <row r="1927" spans="27:35" x14ac:dyDescent="0.25">
      <c r="AA1927" s="81"/>
      <c r="AB1927" s="81"/>
      <c r="AC1927" s="80"/>
      <c r="AD1927" s="80"/>
      <c r="AE1927" s="81"/>
      <c r="AF1927" s="82"/>
      <c r="AG1927" s="80"/>
      <c r="AH1927" s="119"/>
      <c r="AI1927" s="119"/>
    </row>
    <row r="1928" spans="27:35" x14ac:dyDescent="0.25">
      <c r="AA1928" s="81"/>
      <c r="AB1928" s="81"/>
      <c r="AC1928" s="80"/>
      <c r="AD1928" s="80"/>
      <c r="AE1928" s="81"/>
      <c r="AF1928" s="82"/>
      <c r="AG1928" s="80"/>
      <c r="AH1928" s="119"/>
      <c r="AI1928" s="119"/>
    </row>
    <row r="1929" spans="27:35" x14ac:dyDescent="0.25">
      <c r="AA1929" s="81"/>
      <c r="AB1929" s="81"/>
      <c r="AC1929" s="80"/>
      <c r="AD1929" s="80"/>
      <c r="AE1929" s="81"/>
      <c r="AF1929" s="82"/>
      <c r="AG1929" s="80"/>
      <c r="AH1929" s="119"/>
      <c r="AI1929" s="119"/>
    </row>
    <row r="1930" spans="27:35" x14ac:dyDescent="0.25">
      <c r="AA1930" s="81"/>
      <c r="AB1930" s="81"/>
      <c r="AC1930" s="80"/>
      <c r="AD1930" s="80"/>
      <c r="AE1930" s="81"/>
      <c r="AF1930" s="82"/>
      <c r="AG1930" s="80"/>
      <c r="AH1930" s="119"/>
      <c r="AI1930" s="119"/>
    </row>
    <row r="1931" spans="27:35" x14ac:dyDescent="0.25">
      <c r="AA1931" s="81"/>
      <c r="AB1931" s="81"/>
      <c r="AC1931" s="80"/>
      <c r="AD1931" s="80"/>
      <c r="AE1931" s="81"/>
      <c r="AF1931" s="82"/>
      <c r="AG1931" s="80"/>
      <c r="AH1931" s="119"/>
      <c r="AI1931" s="119"/>
    </row>
    <row r="1932" spans="27:35" x14ac:dyDescent="0.25">
      <c r="AA1932" s="81"/>
      <c r="AB1932" s="81"/>
      <c r="AC1932" s="80"/>
      <c r="AD1932" s="80"/>
      <c r="AE1932" s="81"/>
      <c r="AF1932" s="82"/>
      <c r="AG1932" s="80"/>
      <c r="AH1932" s="119"/>
      <c r="AI1932" s="119"/>
    </row>
    <row r="1933" spans="27:35" x14ac:dyDescent="0.25">
      <c r="AA1933" s="81"/>
      <c r="AB1933" s="81"/>
      <c r="AC1933" s="80"/>
      <c r="AD1933" s="80"/>
      <c r="AE1933" s="81"/>
      <c r="AF1933" s="82"/>
      <c r="AG1933" s="80"/>
      <c r="AH1933" s="119"/>
      <c r="AI1933" s="119"/>
    </row>
    <row r="1934" spans="27:35" x14ac:dyDescent="0.25">
      <c r="AA1934" s="81"/>
      <c r="AB1934" s="81"/>
      <c r="AC1934" s="80"/>
      <c r="AD1934" s="80"/>
      <c r="AE1934" s="81"/>
      <c r="AF1934" s="82"/>
      <c r="AG1934" s="80"/>
      <c r="AH1934" s="119"/>
      <c r="AI1934" s="119"/>
    </row>
    <row r="1935" spans="27:35" x14ac:dyDescent="0.25">
      <c r="AA1935" s="81"/>
      <c r="AB1935" s="81"/>
      <c r="AC1935" s="80"/>
      <c r="AD1935" s="80"/>
      <c r="AE1935" s="81"/>
      <c r="AF1935" s="82"/>
      <c r="AG1935" s="80"/>
      <c r="AH1935" s="119"/>
      <c r="AI1935" s="119"/>
    </row>
    <row r="1936" spans="27:35" x14ac:dyDescent="0.25">
      <c r="AA1936" s="81"/>
      <c r="AB1936" s="81"/>
      <c r="AC1936" s="80"/>
      <c r="AD1936" s="80"/>
      <c r="AE1936" s="81"/>
      <c r="AF1936" s="82"/>
      <c r="AG1936" s="80"/>
      <c r="AH1936" s="119"/>
      <c r="AI1936" s="119"/>
    </row>
    <row r="1937" spans="27:35" x14ac:dyDescent="0.25">
      <c r="AA1937" s="81"/>
      <c r="AB1937" s="81"/>
      <c r="AC1937" s="80"/>
      <c r="AD1937" s="80"/>
      <c r="AE1937" s="81"/>
      <c r="AF1937" s="82"/>
      <c r="AG1937" s="80"/>
      <c r="AH1937" s="119"/>
      <c r="AI1937" s="119"/>
    </row>
    <row r="1938" spans="27:35" x14ac:dyDescent="0.25">
      <c r="AA1938" s="81"/>
      <c r="AB1938" s="81"/>
      <c r="AC1938" s="80"/>
      <c r="AD1938" s="80"/>
      <c r="AE1938" s="81"/>
      <c r="AF1938" s="82"/>
      <c r="AG1938" s="80"/>
      <c r="AH1938" s="119"/>
      <c r="AI1938" s="119"/>
    </row>
    <row r="1939" spans="27:35" x14ac:dyDescent="0.25">
      <c r="AA1939" s="81"/>
      <c r="AB1939" s="81"/>
      <c r="AC1939" s="80"/>
      <c r="AD1939" s="80"/>
      <c r="AE1939" s="81"/>
      <c r="AF1939" s="82"/>
      <c r="AG1939" s="80"/>
      <c r="AH1939" s="119"/>
      <c r="AI1939" s="119"/>
    </row>
    <row r="1940" spans="27:35" x14ac:dyDescent="0.25">
      <c r="AA1940" s="81"/>
      <c r="AB1940" s="81"/>
      <c r="AC1940" s="80"/>
      <c r="AD1940" s="80"/>
      <c r="AE1940" s="81"/>
      <c r="AF1940" s="82"/>
      <c r="AG1940" s="80"/>
      <c r="AH1940" s="119"/>
      <c r="AI1940" s="119"/>
    </row>
    <row r="1941" spans="27:35" x14ac:dyDescent="0.25">
      <c r="AA1941" s="81"/>
      <c r="AB1941" s="81"/>
      <c r="AC1941" s="80"/>
      <c r="AD1941" s="80"/>
      <c r="AE1941" s="81"/>
      <c r="AF1941" s="82"/>
      <c r="AG1941" s="80"/>
      <c r="AH1941" s="119"/>
      <c r="AI1941" s="119"/>
    </row>
    <row r="1942" spans="27:35" x14ac:dyDescent="0.25">
      <c r="AA1942" s="81"/>
      <c r="AB1942" s="81"/>
      <c r="AC1942" s="80"/>
      <c r="AD1942" s="80"/>
      <c r="AE1942" s="81"/>
      <c r="AF1942" s="82"/>
      <c r="AG1942" s="80"/>
      <c r="AH1942" s="119"/>
      <c r="AI1942" s="119"/>
    </row>
    <row r="1943" spans="27:35" x14ac:dyDescent="0.25">
      <c r="AA1943" s="81"/>
      <c r="AB1943" s="81"/>
      <c r="AC1943" s="80"/>
      <c r="AD1943" s="80"/>
      <c r="AE1943" s="81"/>
      <c r="AF1943" s="82"/>
      <c r="AG1943" s="80"/>
      <c r="AH1943" s="119"/>
      <c r="AI1943" s="119"/>
    </row>
    <row r="1944" spans="27:35" x14ac:dyDescent="0.25">
      <c r="AA1944" s="81"/>
      <c r="AB1944" s="81"/>
      <c r="AC1944" s="80"/>
      <c r="AD1944" s="80"/>
      <c r="AE1944" s="81"/>
      <c r="AF1944" s="82"/>
      <c r="AG1944" s="80"/>
      <c r="AH1944" s="119"/>
      <c r="AI1944" s="119"/>
    </row>
    <row r="1945" spans="27:35" x14ac:dyDescent="0.25">
      <c r="AA1945" s="81"/>
      <c r="AB1945" s="81"/>
      <c r="AC1945" s="80"/>
      <c r="AD1945" s="80"/>
      <c r="AE1945" s="81"/>
      <c r="AF1945" s="82"/>
      <c r="AG1945" s="80"/>
      <c r="AH1945" s="119"/>
      <c r="AI1945" s="119"/>
    </row>
    <row r="1946" spans="27:35" x14ac:dyDescent="0.25">
      <c r="AA1946" s="81"/>
      <c r="AB1946" s="81"/>
      <c r="AC1946" s="80"/>
      <c r="AD1946" s="80"/>
      <c r="AE1946" s="81"/>
      <c r="AF1946" s="82"/>
      <c r="AG1946" s="80"/>
      <c r="AH1946" s="119"/>
      <c r="AI1946" s="119"/>
    </row>
    <row r="1947" spans="27:35" x14ac:dyDescent="0.25">
      <c r="AA1947" s="81"/>
      <c r="AB1947" s="81"/>
      <c r="AC1947" s="80"/>
      <c r="AD1947" s="80"/>
      <c r="AE1947" s="81"/>
      <c r="AF1947" s="82"/>
      <c r="AG1947" s="80"/>
      <c r="AH1947" s="119"/>
      <c r="AI1947" s="119"/>
    </row>
    <row r="1948" spans="27:35" x14ac:dyDescent="0.25">
      <c r="AA1948" s="81"/>
      <c r="AB1948" s="81"/>
      <c r="AC1948" s="80"/>
      <c r="AD1948" s="80"/>
      <c r="AE1948" s="81"/>
      <c r="AF1948" s="82"/>
      <c r="AG1948" s="80"/>
      <c r="AH1948" s="119"/>
      <c r="AI1948" s="119"/>
    </row>
    <row r="1949" spans="27:35" x14ac:dyDescent="0.25">
      <c r="AA1949" s="81"/>
      <c r="AB1949" s="81"/>
      <c r="AC1949" s="80"/>
      <c r="AD1949" s="80"/>
      <c r="AE1949" s="81"/>
      <c r="AF1949" s="82"/>
      <c r="AG1949" s="80"/>
      <c r="AH1949" s="119"/>
      <c r="AI1949" s="119"/>
    </row>
    <row r="1950" spans="27:35" x14ac:dyDescent="0.25">
      <c r="AA1950" s="81"/>
      <c r="AB1950" s="81"/>
      <c r="AC1950" s="80"/>
      <c r="AD1950" s="80"/>
      <c r="AE1950" s="81"/>
      <c r="AF1950" s="82"/>
      <c r="AG1950" s="80"/>
      <c r="AH1950" s="119"/>
      <c r="AI1950" s="119"/>
    </row>
    <row r="1951" spans="27:35" x14ac:dyDescent="0.25">
      <c r="AA1951" s="81"/>
      <c r="AB1951" s="81"/>
      <c r="AC1951" s="80"/>
      <c r="AD1951" s="80"/>
      <c r="AE1951" s="81"/>
      <c r="AF1951" s="82"/>
      <c r="AG1951" s="80"/>
      <c r="AH1951" s="119"/>
      <c r="AI1951" s="119"/>
    </row>
    <row r="1952" spans="27:35" x14ac:dyDescent="0.25">
      <c r="AA1952" s="81"/>
      <c r="AB1952" s="81"/>
      <c r="AC1952" s="80"/>
      <c r="AD1952" s="80"/>
      <c r="AE1952" s="81"/>
      <c r="AF1952" s="82"/>
      <c r="AG1952" s="80"/>
      <c r="AH1952" s="119"/>
      <c r="AI1952" s="119"/>
    </row>
    <row r="1953" spans="27:35" x14ac:dyDescent="0.25">
      <c r="AA1953" s="81"/>
      <c r="AB1953" s="81"/>
      <c r="AC1953" s="80"/>
      <c r="AD1953" s="80"/>
      <c r="AE1953" s="81"/>
      <c r="AF1953" s="82"/>
      <c r="AG1953" s="80"/>
      <c r="AH1953" s="119"/>
      <c r="AI1953" s="119"/>
    </row>
    <row r="1954" spans="27:35" x14ac:dyDescent="0.25">
      <c r="AA1954" s="81"/>
      <c r="AB1954" s="81"/>
      <c r="AC1954" s="80"/>
      <c r="AD1954" s="80"/>
      <c r="AE1954" s="81"/>
      <c r="AF1954" s="82"/>
      <c r="AG1954" s="80"/>
      <c r="AH1954" s="119"/>
      <c r="AI1954" s="119"/>
    </row>
    <row r="1955" spans="27:35" x14ac:dyDescent="0.25">
      <c r="AA1955" s="81"/>
      <c r="AB1955" s="81"/>
      <c r="AC1955" s="80"/>
      <c r="AD1955" s="80"/>
      <c r="AE1955" s="81"/>
      <c r="AF1955" s="82"/>
      <c r="AG1955" s="80"/>
      <c r="AH1955" s="119"/>
      <c r="AI1955" s="119"/>
    </row>
    <row r="1956" spans="27:35" x14ac:dyDescent="0.25">
      <c r="AA1956" s="81"/>
      <c r="AB1956" s="81"/>
      <c r="AC1956" s="80"/>
      <c r="AD1956" s="80"/>
      <c r="AE1956" s="81"/>
      <c r="AF1956" s="82"/>
      <c r="AG1956" s="80"/>
      <c r="AH1956" s="119"/>
      <c r="AI1956" s="119"/>
    </row>
    <row r="1957" spans="27:35" x14ac:dyDescent="0.25">
      <c r="AA1957" s="81"/>
      <c r="AB1957" s="81"/>
      <c r="AC1957" s="80"/>
      <c r="AD1957" s="80"/>
      <c r="AE1957" s="81"/>
      <c r="AF1957" s="82"/>
      <c r="AG1957" s="80"/>
      <c r="AH1957" s="119"/>
      <c r="AI1957" s="119"/>
    </row>
    <row r="1958" spans="27:35" x14ac:dyDescent="0.25">
      <c r="AA1958" s="81"/>
      <c r="AB1958" s="81"/>
      <c r="AC1958" s="80"/>
      <c r="AD1958" s="80"/>
      <c r="AE1958" s="81"/>
      <c r="AF1958" s="82"/>
      <c r="AG1958" s="80"/>
      <c r="AH1958" s="119"/>
      <c r="AI1958" s="119"/>
    </row>
    <row r="1959" spans="27:35" x14ac:dyDescent="0.25">
      <c r="AA1959" s="81"/>
      <c r="AB1959" s="81"/>
      <c r="AC1959" s="80"/>
      <c r="AD1959" s="80"/>
      <c r="AE1959" s="81"/>
      <c r="AF1959" s="82"/>
      <c r="AG1959" s="80"/>
      <c r="AH1959" s="119"/>
      <c r="AI1959" s="119"/>
    </row>
    <row r="1960" spans="27:35" x14ac:dyDescent="0.25">
      <c r="AA1960" s="81"/>
      <c r="AB1960" s="81"/>
      <c r="AC1960" s="80"/>
      <c r="AD1960" s="80"/>
      <c r="AE1960" s="81"/>
      <c r="AF1960" s="82"/>
      <c r="AG1960" s="80"/>
      <c r="AH1960" s="119"/>
      <c r="AI1960" s="119"/>
    </row>
    <row r="1961" spans="27:35" x14ac:dyDescent="0.25">
      <c r="AA1961" s="81"/>
      <c r="AB1961" s="81"/>
      <c r="AC1961" s="80"/>
      <c r="AD1961" s="80"/>
      <c r="AE1961" s="81"/>
      <c r="AF1961" s="82"/>
      <c r="AG1961" s="80"/>
      <c r="AH1961" s="119"/>
      <c r="AI1961" s="119"/>
    </row>
    <row r="1962" spans="27:35" x14ac:dyDescent="0.25">
      <c r="AA1962" s="81"/>
      <c r="AB1962" s="81"/>
      <c r="AC1962" s="80"/>
      <c r="AD1962" s="80"/>
      <c r="AE1962" s="81"/>
      <c r="AF1962" s="82"/>
      <c r="AG1962" s="80"/>
      <c r="AH1962" s="119"/>
      <c r="AI1962" s="119"/>
    </row>
    <row r="1963" spans="27:35" x14ac:dyDescent="0.25">
      <c r="AA1963" s="81"/>
      <c r="AB1963" s="81"/>
      <c r="AC1963" s="80"/>
      <c r="AD1963" s="80"/>
      <c r="AE1963" s="81"/>
      <c r="AF1963" s="82"/>
      <c r="AG1963" s="80"/>
      <c r="AH1963" s="119"/>
      <c r="AI1963" s="119"/>
    </row>
    <row r="1964" spans="27:35" x14ac:dyDescent="0.25">
      <c r="AA1964" s="81"/>
      <c r="AB1964" s="81"/>
      <c r="AC1964" s="80"/>
      <c r="AD1964" s="80"/>
      <c r="AE1964" s="81"/>
      <c r="AF1964" s="82"/>
      <c r="AG1964" s="80"/>
      <c r="AH1964" s="119"/>
      <c r="AI1964" s="119"/>
    </row>
    <row r="1965" spans="27:35" x14ac:dyDescent="0.25">
      <c r="AA1965" s="81"/>
      <c r="AB1965" s="81"/>
      <c r="AC1965" s="80"/>
      <c r="AD1965" s="80"/>
      <c r="AE1965" s="81"/>
      <c r="AF1965" s="82"/>
      <c r="AG1965" s="80"/>
      <c r="AH1965" s="119"/>
      <c r="AI1965" s="119"/>
    </row>
    <row r="1966" spans="27:35" x14ac:dyDescent="0.25">
      <c r="AA1966" s="81"/>
      <c r="AB1966" s="81"/>
      <c r="AC1966" s="80"/>
      <c r="AD1966" s="80"/>
      <c r="AE1966" s="81"/>
      <c r="AF1966" s="82"/>
      <c r="AG1966" s="80"/>
      <c r="AH1966" s="119"/>
      <c r="AI1966" s="119"/>
    </row>
    <row r="1967" spans="27:35" x14ac:dyDescent="0.25">
      <c r="AA1967" s="81"/>
      <c r="AB1967" s="81"/>
      <c r="AC1967" s="80"/>
      <c r="AD1967" s="80"/>
      <c r="AE1967" s="81"/>
      <c r="AF1967" s="82"/>
      <c r="AG1967" s="80"/>
      <c r="AH1967" s="119"/>
      <c r="AI1967" s="119"/>
    </row>
    <row r="1968" spans="27:35" x14ac:dyDescent="0.25">
      <c r="AA1968" s="81"/>
      <c r="AB1968" s="81"/>
      <c r="AC1968" s="80"/>
      <c r="AD1968" s="80"/>
      <c r="AE1968" s="81"/>
      <c r="AF1968" s="82"/>
      <c r="AG1968" s="80"/>
      <c r="AH1968" s="119"/>
      <c r="AI1968" s="119"/>
    </row>
    <row r="1969" spans="27:35" x14ac:dyDescent="0.25">
      <c r="AA1969" s="81"/>
      <c r="AB1969" s="81"/>
      <c r="AC1969" s="80"/>
      <c r="AD1969" s="80"/>
      <c r="AE1969" s="81"/>
      <c r="AF1969" s="82"/>
      <c r="AG1969" s="80"/>
      <c r="AH1969" s="119"/>
      <c r="AI1969" s="119"/>
    </row>
    <row r="1970" spans="27:35" x14ac:dyDescent="0.25">
      <c r="AA1970" s="81"/>
      <c r="AB1970" s="81"/>
      <c r="AC1970" s="80"/>
      <c r="AD1970" s="80"/>
      <c r="AE1970" s="81"/>
      <c r="AF1970" s="82"/>
      <c r="AG1970" s="80"/>
      <c r="AH1970" s="119"/>
      <c r="AI1970" s="119"/>
    </row>
    <row r="1971" spans="27:35" x14ac:dyDescent="0.25">
      <c r="AA1971" s="81"/>
      <c r="AB1971" s="81"/>
      <c r="AC1971" s="80"/>
      <c r="AD1971" s="80"/>
      <c r="AE1971" s="81"/>
      <c r="AF1971" s="82"/>
      <c r="AG1971" s="80"/>
      <c r="AH1971" s="119"/>
      <c r="AI1971" s="119"/>
    </row>
    <row r="1972" spans="27:35" x14ac:dyDescent="0.25">
      <c r="AA1972" s="81"/>
      <c r="AB1972" s="81"/>
      <c r="AC1972" s="80"/>
      <c r="AD1972" s="80"/>
      <c r="AE1972" s="81"/>
      <c r="AF1972" s="82"/>
      <c r="AG1972" s="80"/>
      <c r="AH1972" s="119"/>
      <c r="AI1972" s="119"/>
    </row>
    <row r="1973" spans="27:35" x14ac:dyDescent="0.25">
      <c r="AA1973" s="81"/>
      <c r="AB1973" s="81"/>
      <c r="AC1973" s="80"/>
      <c r="AD1973" s="80"/>
      <c r="AE1973" s="81"/>
      <c r="AF1973" s="82"/>
      <c r="AG1973" s="80"/>
      <c r="AH1973" s="119"/>
      <c r="AI1973" s="119"/>
    </row>
    <row r="1974" spans="27:35" x14ac:dyDescent="0.25">
      <c r="AA1974" s="81"/>
      <c r="AB1974" s="81"/>
      <c r="AC1974" s="80"/>
      <c r="AD1974" s="80"/>
      <c r="AE1974" s="81"/>
      <c r="AF1974" s="82"/>
      <c r="AG1974" s="80"/>
      <c r="AH1974" s="119"/>
      <c r="AI1974" s="119"/>
    </row>
    <row r="1975" spans="27:35" x14ac:dyDescent="0.25">
      <c r="AA1975" s="81"/>
      <c r="AB1975" s="81"/>
      <c r="AC1975" s="80"/>
      <c r="AD1975" s="80"/>
      <c r="AE1975" s="81"/>
      <c r="AF1975" s="82"/>
      <c r="AG1975" s="80"/>
      <c r="AH1975" s="119"/>
      <c r="AI1975" s="119"/>
    </row>
    <row r="1976" spans="27:35" x14ac:dyDescent="0.25">
      <c r="AA1976" s="81"/>
      <c r="AB1976" s="81"/>
      <c r="AC1976" s="80"/>
      <c r="AD1976" s="80"/>
      <c r="AE1976" s="81"/>
      <c r="AF1976" s="82"/>
      <c r="AG1976" s="80"/>
      <c r="AH1976" s="119"/>
      <c r="AI1976" s="119"/>
    </row>
    <row r="1977" spans="27:35" x14ac:dyDescent="0.25">
      <c r="AA1977" s="81"/>
      <c r="AB1977" s="81"/>
      <c r="AC1977" s="80"/>
      <c r="AD1977" s="80"/>
      <c r="AE1977" s="81"/>
      <c r="AF1977" s="82"/>
      <c r="AG1977" s="80"/>
      <c r="AH1977" s="119"/>
      <c r="AI1977" s="119"/>
    </row>
    <row r="1978" spans="27:35" x14ac:dyDescent="0.25">
      <c r="AA1978" s="81"/>
      <c r="AB1978" s="81"/>
      <c r="AC1978" s="80"/>
      <c r="AD1978" s="80"/>
      <c r="AE1978" s="81"/>
      <c r="AF1978" s="82"/>
      <c r="AG1978" s="80"/>
      <c r="AH1978" s="119"/>
      <c r="AI1978" s="119"/>
    </row>
    <row r="1979" spans="27:35" x14ac:dyDescent="0.25">
      <c r="AA1979" s="81"/>
      <c r="AB1979" s="81"/>
      <c r="AC1979" s="80"/>
      <c r="AD1979" s="80"/>
      <c r="AE1979" s="81"/>
      <c r="AF1979" s="82"/>
      <c r="AG1979" s="80"/>
      <c r="AH1979" s="119"/>
      <c r="AI1979" s="119"/>
    </row>
    <row r="1980" spans="27:35" x14ac:dyDescent="0.25">
      <c r="AA1980" s="81"/>
      <c r="AB1980" s="81"/>
      <c r="AC1980" s="80"/>
      <c r="AD1980" s="80"/>
      <c r="AE1980" s="81"/>
      <c r="AF1980" s="82"/>
      <c r="AG1980" s="80"/>
      <c r="AH1980" s="119"/>
      <c r="AI1980" s="119"/>
    </row>
    <row r="1981" spans="27:35" x14ac:dyDescent="0.25">
      <c r="AA1981" s="81"/>
      <c r="AB1981" s="81"/>
      <c r="AC1981" s="80"/>
      <c r="AD1981" s="80"/>
      <c r="AE1981" s="81"/>
      <c r="AF1981" s="82"/>
      <c r="AG1981" s="80"/>
      <c r="AH1981" s="119"/>
      <c r="AI1981" s="119"/>
    </row>
    <row r="1982" spans="27:35" x14ac:dyDescent="0.25">
      <c r="AA1982" s="81"/>
      <c r="AB1982" s="81"/>
      <c r="AC1982" s="80"/>
      <c r="AD1982" s="80"/>
      <c r="AE1982" s="81"/>
      <c r="AF1982" s="82"/>
      <c r="AG1982" s="80"/>
      <c r="AH1982" s="119"/>
      <c r="AI1982" s="119"/>
    </row>
    <row r="1983" spans="27:35" x14ac:dyDescent="0.25">
      <c r="AA1983" s="81"/>
      <c r="AB1983" s="81"/>
      <c r="AC1983" s="80"/>
      <c r="AD1983" s="80"/>
      <c r="AE1983" s="81"/>
      <c r="AF1983" s="82"/>
      <c r="AG1983" s="80"/>
      <c r="AH1983" s="119"/>
      <c r="AI1983" s="119"/>
    </row>
    <row r="1984" spans="27:35" x14ac:dyDescent="0.25">
      <c r="AA1984" s="81"/>
      <c r="AB1984" s="81"/>
      <c r="AC1984" s="80"/>
      <c r="AD1984" s="80"/>
      <c r="AE1984" s="81"/>
      <c r="AF1984" s="82"/>
      <c r="AG1984" s="80"/>
      <c r="AH1984" s="119"/>
      <c r="AI1984" s="119"/>
    </row>
    <row r="1985" spans="27:35" x14ac:dyDescent="0.25">
      <c r="AA1985" s="81"/>
      <c r="AB1985" s="81"/>
      <c r="AC1985" s="80"/>
      <c r="AD1985" s="80"/>
      <c r="AE1985" s="81"/>
      <c r="AF1985" s="82"/>
      <c r="AG1985" s="80"/>
      <c r="AH1985" s="119"/>
      <c r="AI1985" s="119"/>
    </row>
    <row r="1986" spans="27:35" x14ac:dyDescent="0.25">
      <c r="AA1986" s="81"/>
      <c r="AB1986" s="81"/>
      <c r="AC1986" s="80"/>
      <c r="AD1986" s="80"/>
      <c r="AE1986" s="81"/>
      <c r="AF1986" s="82"/>
      <c r="AG1986" s="80"/>
      <c r="AH1986" s="119"/>
      <c r="AI1986" s="119"/>
    </row>
    <row r="1987" spans="27:35" x14ac:dyDescent="0.25">
      <c r="AA1987" s="81"/>
      <c r="AB1987" s="81"/>
      <c r="AC1987" s="80"/>
      <c r="AD1987" s="80"/>
      <c r="AE1987" s="81"/>
      <c r="AF1987" s="82"/>
      <c r="AG1987" s="80"/>
      <c r="AH1987" s="119"/>
      <c r="AI1987" s="119"/>
    </row>
    <row r="1988" spans="27:35" x14ac:dyDescent="0.25">
      <c r="AA1988" s="81"/>
      <c r="AB1988" s="81"/>
      <c r="AC1988" s="80"/>
      <c r="AD1988" s="80"/>
      <c r="AE1988" s="81"/>
      <c r="AF1988" s="82"/>
      <c r="AG1988" s="80"/>
      <c r="AH1988" s="119"/>
      <c r="AI1988" s="119"/>
    </row>
    <row r="1989" spans="27:35" x14ac:dyDescent="0.25">
      <c r="AA1989" s="81"/>
      <c r="AB1989" s="81"/>
      <c r="AC1989" s="80"/>
      <c r="AD1989" s="80"/>
      <c r="AE1989" s="81"/>
      <c r="AF1989" s="82"/>
      <c r="AG1989" s="80"/>
      <c r="AH1989" s="119"/>
      <c r="AI1989" s="119"/>
    </row>
    <row r="1990" spans="27:35" x14ac:dyDescent="0.25">
      <c r="AA1990" s="81"/>
      <c r="AB1990" s="81"/>
      <c r="AC1990" s="80"/>
      <c r="AD1990" s="80"/>
      <c r="AE1990" s="81"/>
      <c r="AF1990" s="82"/>
      <c r="AG1990" s="80"/>
      <c r="AH1990" s="119"/>
      <c r="AI1990" s="119"/>
    </row>
    <row r="1991" spans="27:35" x14ac:dyDescent="0.25">
      <c r="AA1991" s="81"/>
      <c r="AB1991" s="81"/>
      <c r="AC1991" s="80"/>
      <c r="AD1991" s="80"/>
      <c r="AE1991" s="81"/>
      <c r="AF1991" s="82"/>
      <c r="AG1991" s="80"/>
      <c r="AH1991" s="119"/>
      <c r="AI1991" s="119"/>
    </row>
    <row r="1992" spans="27:35" x14ac:dyDescent="0.25">
      <c r="AA1992" s="81"/>
      <c r="AB1992" s="81"/>
      <c r="AC1992" s="80"/>
      <c r="AD1992" s="80"/>
      <c r="AE1992" s="81"/>
      <c r="AF1992" s="82"/>
      <c r="AG1992" s="80"/>
      <c r="AH1992" s="119"/>
      <c r="AI1992" s="119"/>
    </row>
    <row r="1993" spans="27:35" x14ac:dyDescent="0.25">
      <c r="AA1993" s="81"/>
      <c r="AB1993" s="81"/>
      <c r="AC1993" s="80"/>
      <c r="AD1993" s="80"/>
      <c r="AE1993" s="81"/>
      <c r="AF1993" s="82"/>
      <c r="AG1993" s="80"/>
      <c r="AH1993" s="119"/>
      <c r="AI1993" s="119"/>
    </row>
    <row r="1994" spans="27:35" x14ac:dyDescent="0.25">
      <c r="AA1994" s="81"/>
      <c r="AB1994" s="81"/>
      <c r="AC1994" s="80"/>
      <c r="AD1994" s="80"/>
      <c r="AE1994" s="81"/>
      <c r="AF1994" s="82"/>
      <c r="AG1994" s="80"/>
      <c r="AH1994" s="119"/>
      <c r="AI1994" s="119"/>
    </row>
    <row r="1995" spans="27:35" x14ac:dyDescent="0.25">
      <c r="AA1995" s="81"/>
      <c r="AB1995" s="81"/>
      <c r="AC1995" s="80"/>
      <c r="AD1995" s="80"/>
      <c r="AE1995" s="81"/>
      <c r="AF1995" s="82"/>
      <c r="AG1995" s="80"/>
      <c r="AH1995" s="119"/>
      <c r="AI1995" s="119"/>
    </row>
    <row r="1996" spans="27:35" x14ac:dyDescent="0.25">
      <c r="AA1996" s="81"/>
      <c r="AB1996" s="81"/>
      <c r="AC1996" s="80"/>
      <c r="AD1996" s="80"/>
      <c r="AE1996" s="81"/>
      <c r="AF1996" s="82"/>
      <c r="AG1996" s="80"/>
      <c r="AH1996" s="119"/>
      <c r="AI1996" s="119"/>
    </row>
    <row r="1997" spans="27:35" x14ac:dyDescent="0.25">
      <c r="AA1997" s="81"/>
      <c r="AB1997" s="81"/>
      <c r="AC1997" s="80"/>
      <c r="AD1997" s="80"/>
      <c r="AE1997" s="81"/>
      <c r="AF1997" s="82"/>
      <c r="AG1997" s="80"/>
      <c r="AH1997" s="119"/>
      <c r="AI1997" s="119"/>
    </row>
    <row r="1998" spans="27:35" x14ac:dyDescent="0.25">
      <c r="AA1998" s="81"/>
      <c r="AB1998" s="81"/>
      <c r="AC1998" s="80"/>
      <c r="AD1998" s="80"/>
      <c r="AE1998" s="81"/>
      <c r="AF1998" s="82"/>
      <c r="AG1998" s="80"/>
      <c r="AH1998" s="119"/>
      <c r="AI1998" s="119"/>
    </row>
    <row r="1999" spans="27:35" x14ac:dyDescent="0.25">
      <c r="AA1999" s="81"/>
      <c r="AB1999" s="81"/>
      <c r="AC1999" s="80"/>
      <c r="AD1999" s="80"/>
      <c r="AE1999" s="81"/>
      <c r="AF1999" s="82"/>
      <c r="AG1999" s="80"/>
      <c r="AH1999" s="119"/>
      <c r="AI1999" s="119"/>
    </row>
    <row r="2000" spans="27:35" x14ac:dyDescent="0.25">
      <c r="AA2000" s="81"/>
      <c r="AB2000" s="81"/>
      <c r="AC2000" s="80"/>
      <c r="AD2000" s="80"/>
      <c r="AE2000" s="81"/>
      <c r="AF2000" s="82"/>
      <c r="AG2000" s="80"/>
      <c r="AH2000" s="119"/>
      <c r="AI2000" s="119"/>
    </row>
    <row r="2001" spans="27:35" x14ac:dyDescent="0.25">
      <c r="AA2001" s="81"/>
      <c r="AB2001" s="81"/>
      <c r="AC2001" s="80"/>
      <c r="AD2001" s="80"/>
      <c r="AE2001" s="81"/>
      <c r="AF2001" s="82"/>
      <c r="AG2001" s="80"/>
      <c r="AH2001" s="119"/>
      <c r="AI2001" s="119"/>
    </row>
    <row r="2002" spans="27:35" x14ac:dyDescent="0.25">
      <c r="AA2002" s="81"/>
      <c r="AB2002" s="81"/>
      <c r="AC2002" s="80"/>
      <c r="AD2002" s="80"/>
      <c r="AE2002" s="81"/>
      <c r="AF2002" s="82"/>
      <c r="AG2002" s="80"/>
      <c r="AH2002" s="119"/>
      <c r="AI2002" s="119"/>
    </row>
    <row r="2003" spans="27:35" x14ac:dyDescent="0.25">
      <c r="AA2003" s="81"/>
      <c r="AB2003" s="81"/>
      <c r="AC2003" s="80"/>
      <c r="AD2003" s="80"/>
      <c r="AE2003" s="81"/>
      <c r="AF2003" s="82"/>
      <c r="AG2003" s="80"/>
      <c r="AH2003" s="119"/>
      <c r="AI2003" s="119"/>
    </row>
    <row r="2004" spans="27:35" x14ac:dyDescent="0.25">
      <c r="AA2004" s="81"/>
      <c r="AB2004" s="81"/>
      <c r="AC2004" s="80"/>
      <c r="AD2004" s="80"/>
      <c r="AE2004" s="81"/>
      <c r="AF2004" s="82"/>
      <c r="AG2004" s="80"/>
      <c r="AH2004" s="119"/>
      <c r="AI2004" s="119"/>
    </row>
    <row r="2005" spans="27:35" x14ac:dyDescent="0.25">
      <c r="AA2005" s="81"/>
      <c r="AB2005" s="81"/>
      <c r="AC2005" s="80"/>
      <c r="AD2005" s="80"/>
      <c r="AE2005" s="81"/>
      <c r="AF2005" s="82"/>
      <c r="AG2005" s="80"/>
      <c r="AH2005" s="119"/>
      <c r="AI2005" s="119"/>
    </row>
    <row r="2006" spans="27:35" x14ac:dyDescent="0.25">
      <c r="AA2006" s="81"/>
      <c r="AB2006" s="81"/>
      <c r="AC2006" s="80"/>
      <c r="AD2006" s="80"/>
      <c r="AE2006" s="81"/>
      <c r="AF2006" s="82"/>
      <c r="AG2006" s="80"/>
      <c r="AH2006" s="119"/>
      <c r="AI2006" s="119"/>
    </row>
    <row r="2007" spans="27:35" x14ac:dyDescent="0.25">
      <c r="AA2007" s="81"/>
      <c r="AB2007" s="81"/>
      <c r="AC2007" s="80"/>
      <c r="AD2007" s="80"/>
      <c r="AE2007" s="81"/>
      <c r="AF2007" s="82"/>
      <c r="AG2007" s="80"/>
      <c r="AH2007" s="119"/>
      <c r="AI2007" s="119"/>
    </row>
    <row r="2008" spans="27:35" x14ac:dyDescent="0.25">
      <c r="AA2008" s="81"/>
      <c r="AB2008" s="81"/>
      <c r="AC2008" s="80"/>
      <c r="AD2008" s="80"/>
      <c r="AE2008" s="81"/>
      <c r="AF2008" s="82"/>
      <c r="AG2008" s="80"/>
      <c r="AH2008" s="119"/>
      <c r="AI2008" s="119"/>
    </row>
    <row r="2009" spans="27:35" x14ac:dyDescent="0.25">
      <c r="AA2009" s="81"/>
      <c r="AB2009" s="81"/>
      <c r="AC2009" s="80"/>
      <c r="AD2009" s="80"/>
      <c r="AE2009" s="81"/>
      <c r="AF2009" s="82"/>
      <c r="AG2009" s="80"/>
      <c r="AH2009" s="119"/>
      <c r="AI2009" s="119"/>
    </row>
    <row r="2010" spans="27:35" x14ac:dyDescent="0.25">
      <c r="AA2010" s="81"/>
      <c r="AB2010" s="81"/>
      <c r="AC2010" s="80"/>
      <c r="AD2010" s="80"/>
      <c r="AE2010" s="81"/>
      <c r="AF2010" s="82"/>
      <c r="AG2010" s="80"/>
      <c r="AH2010" s="119"/>
      <c r="AI2010" s="119"/>
    </row>
    <row r="2011" spans="27:35" x14ac:dyDescent="0.25">
      <c r="AA2011" s="81"/>
      <c r="AB2011" s="81"/>
      <c r="AC2011" s="80"/>
      <c r="AD2011" s="80"/>
      <c r="AE2011" s="81"/>
      <c r="AF2011" s="82"/>
      <c r="AG2011" s="80"/>
      <c r="AH2011" s="119"/>
      <c r="AI2011" s="119"/>
    </row>
    <row r="2012" spans="27:35" x14ac:dyDescent="0.25">
      <c r="AA2012" s="81"/>
      <c r="AB2012" s="81"/>
      <c r="AC2012" s="80"/>
      <c r="AD2012" s="80"/>
      <c r="AE2012" s="81"/>
      <c r="AF2012" s="82"/>
      <c r="AG2012" s="80"/>
      <c r="AH2012" s="119"/>
      <c r="AI2012" s="119"/>
    </row>
    <row r="2013" spans="27:35" x14ac:dyDescent="0.25">
      <c r="AA2013" s="81"/>
      <c r="AB2013" s="81"/>
      <c r="AC2013" s="80"/>
      <c r="AD2013" s="80"/>
      <c r="AE2013" s="81"/>
      <c r="AF2013" s="82"/>
      <c r="AG2013" s="80"/>
      <c r="AH2013" s="119"/>
      <c r="AI2013" s="119"/>
    </row>
    <row r="2014" spans="27:35" x14ac:dyDescent="0.25">
      <c r="AA2014" s="81"/>
      <c r="AB2014" s="81"/>
      <c r="AC2014" s="80"/>
      <c r="AD2014" s="80"/>
      <c r="AE2014" s="81"/>
      <c r="AF2014" s="82"/>
      <c r="AG2014" s="80"/>
      <c r="AH2014" s="119"/>
      <c r="AI2014" s="119"/>
    </row>
    <row r="2015" spans="27:35" x14ac:dyDescent="0.25">
      <c r="AA2015" s="81"/>
      <c r="AB2015" s="81"/>
      <c r="AC2015" s="80"/>
      <c r="AD2015" s="80"/>
      <c r="AE2015" s="81"/>
      <c r="AF2015" s="82"/>
      <c r="AG2015" s="80"/>
      <c r="AH2015" s="119"/>
      <c r="AI2015" s="119"/>
    </row>
    <row r="2016" spans="27:35" x14ac:dyDescent="0.25">
      <c r="AA2016" s="81"/>
      <c r="AB2016" s="81"/>
      <c r="AC2016" s="80"/>
      <c r="AD2016" s="80"/>
      <c r="AE2016" s="81"/>
      <c r="AF2016" s="82"/>
      <c r="AG2016" s="80"/>
      <c r="AH2016" s="119"/>
      <c r="AI2016" s="119"/>
    </row>
    <row r="2017" spans="27:35" x14ac:dyDescent="0.25">
      <c r="AA2017" s="81"/>
      <c r="AB2017" s="81"/>
      <c r="AC2017" s="80"/>
      <c r="AD2017" s="80"/>
      <c r="AE2017" s="81"/>
      <c r="AF2017" s="82"/>
      <c r="AG2017" s="80"/>
      <c r="AH2017" s="119"/>
      <c r="AI2017" s="119"/>
    </row>
    <row r="2018" spans="27:35" x14ac:dyDescent="0.25">
      <c r="AA2018" s="81"/>
      <c r="AB2018" s="81"/>
      <c r="AC2018" s="80"/>
      <c r="AD2018" s="80"/>
      <c r="AE2018" s="81"/>
      <c r="AF2018" s="82"/>
      <c r="AG2018" s="80"/>
      <c r="AH2018" s="119"/>
      <c r="AI2018" s="119"/>
    </row>
    <row r="2019" spans="27:35" x14ac:dyDescent="0.25">
      <c r="AA2019" s="81"/>
      <c r="AB2019" s="81"/>
      <c r="AC2019" s="80"/>
      <c r="AD2019" s="80"/>
      <c r="AE2019" s="81"/>
      <c r="AF2019" s="82"/>
      <c r="AG2019" s="80"/>
      <c r="AH2019" s="119"/>
      <c r="AI2019" s="119"/>
    </row>
    <row r="2020" spans="27:35" x14ac:dyDescent="0.25">
      <c r="AA2020" s="81"/>
      <c r="AB2020" s="81"/>
      <c r="AC2020" s="80"/>
      <c r="AD2020" s="80"/>
      <c r="AE2020" s="81"/>
      <c r="AF2020" s="82"/>
      <c r="AG2020" s="80"/>
      <c r="AH2020" s="119"/>
      <c r="AI2020" s="119"/>
    </row>
    <row r="2021" spans="27:35" x14ac:dyDescent="0.25">
      <c r="AA2021" s="81"/>
      <c r="AB2021" s="81"/>
      <c r="AC2021" s="80"/>
      <c r="AD2021" s="80"/>
      <c r="AE2021" s="81"/>
      <c r="AF2021" s="82"/>
      <c r="AG2021" s="80"/>
      <c r="AH2021" s="119"/>
      <c r="AI2021" s="119"/>
    </row>
    <row r="2022" spans="27:35" x14ac:dyDescent="0.25">
      <c r="AA2022" s="81"/>
      <c r="AB2022" s="81"/>
      <c r="AC2022" s="80"/>
      <c r="AD2022" s="80"/>
      <c r="AE2022" s="81"/>
      <c r="AF2022" s="82"/>
      <c r="AG2022" s="80"/>
      <c r="AH2022" s="119"/>
      <c r="AI2022" s="119"/>
    </row>
    <row r="2023" spans="27:35" x14ac:dyDescent="0.25">
      <c r="AA2023" s="81"/>
      <c r="AB2023" s="81"/>
      <c r="AC2023" s="80"/>
      <c r="AD2023" s="80"/>
      <c r="AE2023" s="81"/>
      <c r="AF2023" s="82"/>
      <c r="AG2023" s="80"/>
      <c r="AH2023" s="119"/>
      <c r="AI2023" s="119"/>
    </row>
    <row r="2024" spans="27:35" x14ac:dyDescent="0.25">
      <c r="AA2024" s="81"/>
      <c r="AB2024" s="81"/>
      <c r="AC2024" s="80"/>
      <c r="AD2024" s="80"/>
      <c r="AE2024" s="81"/>
      <c r="AF2024" s="82"/>
      <c r="AG2024" s="80"/>
      <c r="AH2024" s="119"/>
      <c r="AI2024" s="119"/>
    </row>
    <row r="2025" spans="27:35" x14ac:dyDescent="0.25">
      <c r="AA2025" s="81"/>
      <c r="AB2025" s="81"/>
      <c r="AC2025" s="80"/>
      <c r="AD2025" s="80"/>
      <c r="AE2025" s="81"/>
      <c r="AF2025" s="82"/>
      <c r="AG2025" s="80"/>
      <c r="AH2025" s="119"/>
      <c r="AI2025" s="119"/>
    </row>
    <row r="2026" spans="27:35" x14ac:dyDescent="0.25">
      <c r="AA2026" s="81"/>
      <c r="AB2026" s="81"/>
      <c r="AC2026" s="80"/>
      <c r="AD2026" s="80"/>
      <c r="AE2026" s="81"/>
      <c r="AF2026" s="82"/>
      <c r="AG2026" s="80"/>
      <c r="AH2026" s="119"/>
      <c r="AI2026" s="119"/>
    </row>
    <row r="2027" spans="27:35" x14ac:dyDescent="0.25">
      <c r="AA2027" s="81"/>
      <c r="AB2027" s="81"/>
      <c r="AC2027" s="80"/>
      <c r="AD2027" s="80"/>
      <c r="AE2027" s="81"/>
      <c r="AF2027" s="82"/>
      <c r="AG2027" s="80"/>
      <c r="AH2027" s="119"/>
      <c r="AI2027" s="119"/>
    </row>
    <row r="2028" spans="27:35" x14ac:dyDescent="0.25">
      <c r="AA2028" s="81"/>
      <c r="AB2028" s="81"/>
      <c r="AC2028" s="80"/>
      <c r="AD2028" s="80"/>
      <c r="AE2028" s="81"/>
      <c r="AF2028" s="82"/>
      <c r="AG2028" s="80"/>
      <c r="AH2028" s="119"/>
      <c r="AI2028" s="119"/>
    </row>
    <row r="2029" spans="27:35" x14ac:dyDescent="0.25">
      <c r="AA2029" s="81"/>
      <c r="AB2029" s="81"/>
      <c r="AC2029" s="80"/>
      <c r="AD2029" s="80"/>
      <c r="AE2029" s="81"/>
      <c r="AF2029" s="82"/>
      <c r="AG2029" s="80"/>
      <c r="AH2029" s="119"/>
      <c r="AI2029" s="119"/>
    </row>
    <row r="2030" spans="27:35" x14ac:dyDescent="0.25">
      <c r="AA2030" s="81"/>
      <c r="AB2030" s="81"/>
      <c r="AC2030" s="80"/>
      <c r="AD2030" s="80"/>
      <c r="AE2030" s="81"/>
      <c r="AF2030" s="82"/>
      <c r="AG2030" s="80"/>
      <c r="AH2030" s="119"/>
      <c r="AI2030" s="119"/>
    </row>
    <row r="2031" spans="27:35" x14ac:dyDescent="0.25">
      <c r="AA2031" s="81"/>
      <c r="AB2031" s="81"/>
      <c r="AC2031" s="80"/>
      <c r="AD2031" s="80"/>
      <c r="AE2031" s="81"/>
      <c r="AF2031" s="82"/>
      <c r="AG2031" s="80"/>
      <c r="AH2031" s="119"/>
      <c r="AI2031" s="119"/>
    </row>
    <row r="2032" spans="27:35" x14ac:dyDescent="0.25">
      <c r="AA2032" s="81"/>
      <c r="AB2032" s="81"/>
      <c r="AC2032" s="80"/>
      <c r="AD2032" s="80"/>
      <c r="AE2032" s="81"/>
      <c r="AF2032" s="82"/>
      <c r="AG2032" s="80"/>
      <c r="AH2032" s="119"/>
      <c r="AI2032" s="119"/>
    </row>
    <row r="2033" spans="27:35" x14ac:dyDescent="0.25">
      <c r="AA2033" s="81"/>
      <c r="AB2033" s="81"/>
      <c r="AC2033" s="80"/>
      <c r="AD2033" s="80"/>
      <c r="AE2033" s="81"/>
      <c r="AF2033" s="82"/>
      <c r="AG2033" s="80"/>
      <c r="AH2033" s="119"/>
      <c r="AI2033" s="119"/>
    </row>
    <row r="2034" spans="27:35" x14ac:dyDescent="0.25">
      <c r="AA2034" s="81"/>
      <c r="AB2034" s="81"/>
      <c r="AC2034" s="80"/>
      <c r="AD2034" s="80"/>
      <c r="AE2034" s="81"/>
      <c r="AF2034" s="82"/>
      <c r="AG2034" s="80"/>
      <c r="AH2034" s="119"/>
      <c r="AI2034" s="119"/>
    </row>
    <row r="2035" spans="27:35" x14ac:dyDescent="0.25">
      <c r="AA2035" s="81"/>
      <c r="AB2035" s="81"/>
      <c r="AC2035" s="80"/>
      <c r="AD2035" s="80"/>
      <c r="AE2035" s="81"/>
      <c r="AF2035" s="82"/>
      <c r="AG2035" s="80"/>
      <c r="AH2035" s="119"/>
      <c r="AI2035" s="119"/>
    </row>
    <row r="2036" spans="27:35" x14ac:dyDescent="0.25">
      <c r="AA2036" s="81"/>
      <c r="AB2036" s="81"/>
      <c r="AC2036" s="80"/>
      <c r="AD2036" s="80"/>
      <c r="AE2036" s="81"/>
      <c r="AF2036" s="82"/>
      <c r="AG2036" s="80"/>
      <c r="AH2036" s="119"/>
      <c r="AI2036" s="119"/>
    </row>
    <row r="2037" spans="27:35" x14ac:dyDescent="0.25">
      <c r="AA2037" s="81"/>
      <c r="AB2037" s="81"/>
      <c r="AC2037" s="80"/>
      <c r="AD2037" s="80"/>
      <c r="AE2037" s="81"/>
      <c r="AF2037" s="82"/>
      <c r="AG2037" s="80"/>
      <c r="AH2037" s="119"/>
      <c r="AI2037" s="119"/>
    </row>
    <row r="2038" spans="27:35" x14ac:dyDescent="0.25">
      <c r="AA2038" s="81"/>
      <c r="AB2038" s="81"/>
      <c r="AC2038" s="80"/>
      <c r="AD2038" s="80"/>
      <c r="AE2038" s="81"/>
      <c r="AF2038" s="82"/>
      <c r="AG2038" s="80"/>
      <c r="AH2038" s="119"/>
      <c r="AI2038" s="119"/>
    </row>
    <row r="2039" spans="27:35" x14ac:dyDescent="0.25">
      <c r="AA2039" s="81"/>
      <c r="AB2039" s="81"/>
      <c r="AC2039" s="80"/>
      <c r="AD2039" s="80"/>
      <c r="AE2039" s="81"/>
      <c r="AF2039" s="82"/>
      <c r="AG2039" s="80"/>
      <c r="AH2039" s="119"/>
      <c r="AI2039" s="119"/>
    </row>
    <row r="2040" spans="27:35" x14ac:dyDescent="0.25">
      <c r="AA2040" s="81"/>
      <c r="AB2040" s="81"/>
      <c r="AC2040" s="80"/>
      <c r="AD2040" s="80"/>
      <c r="AE2040" s="81"/>
      <c r="AF2040" s="82"/>
      <c r="AG2040" s="80"/>
      <c r="AH2040" s="119"/>
      <c r="AI2040" s="119"/>
    </row>
    <row r="2041" spans="27:35" x14ac:dyDescent="0.25">
      <c r="AA2041" s="81"/>
      <c r="AB2041" s="81"/>
      <c r="AC2041" s="80"/>
      <c r="AD2041" s="80"/>
      <c r="AE2041" s="81"/>
      <c r="AF2041" s="82"/>
      <c r="AG2041" s="80"/>
      <c r="AH2041" s="119"/>
      <c r="AI2041" s="119"/>
    </row>
    <row r="2042" spans="27:35" x14ac:dyDescent="0.25">
      <c r="AA2042" s="81"/>
      <c r="AB2042" s="81"/>
      <c r="AC2042" s="80"/>
      <c r="AD2042" s="80"/>
      <c r="AE2042" s="81"/>
      <c r="AF2042" s="82"/>
      <c r="AG2042" s="80"/>
      <c r="AH2042" s="119"/>
      <c r="AI2042" s="119"/>
    </row>
    <row r="2043" spans="27:35" x14ac:dyDescent="0.25">
      <c r="AA2043" s="81"/>
      <c r="AB2043" s="81"/>
      <c r="AC2043" s="80"/>
      <c r="AD2043" s="80"/>
      <c r="AE2043" s="81"/>
      <c r="AF2043" s="82"/>
      <c r="AG2043" s="80"/>
      <c r="AH2043" s="119"/>
      <c r="AI2043" s="119"/>
    </row>
    <row r="2044" spans="27:35" x14ac:dyDescent="0.25">
      <c r="AA2044" s="81"/>
      <c r="AB2044" s="81"/>
      <c r="AC2044" s="80"/>
      <c r="AD2044" s="80"/>
      <c r="AE2044" s="81"/>
      <c r="AF2044" s="82"/>
      <c r="AG2044" s="80"/>
      <c r="AH2044" s="119"/>
      <c r="AI2044" s="119"/>
    </row>
    <row r="2045" spans="27:35" x14ac:dyDescent="0.25">
      <c r="AA2045" s="81"/>
      <c r="AB2045" s="81"/>
      <c r="AC2045" s="80"/>
      <c r="AD2045" s="80"/>
      <c r="AE2045" s="81"/>
      <c r="AF2045" s="82"/>
      <c r="AG2045" s="80"/>
      <c r="AH2045" s="119"/>
      <c r="AI2045" s="119"/>
    </row>
    <row r="2046" spans="27:35" x14ac:dyDescent="0.25">
      <c r="AA2046" s="81"/>
      <c r="AB2046" s="81"/>
      <c r="AC2046" s="80"/>
      <c r="AD2046" s="80"/>
      <c r="AE2046" s="81"/>
      <c r="AF2046" s="82"/>
      <c r="AG2046" s="80"/>
      <c r="AH2046" s="119"/>
      <c r="AI2046" s="119"/>
    </row>
    <row r="2047" spans="27:35" x14ac:dyDescent="0.25">
      <c r="AA2047" s="81"/>
      <c r="AB2047" s="81"/>
      <c r="AC2047" s="80"/>
      <c r="AD2047" s="80"/>
      <c r="AE2047" s="81"/>
      <c r="AF2047" s="82"/>
      <c r="AG2047" s="80"/>
      <c r="AH2047" s="119"/>
      <c r="AI2047" s="119"/>
    </row>
    <row r="2048" spans="27:35" x14ac:dyDescent="0.25">
      <c r="AA2048" s="81"/>
      <c r="AB2048" s="81"/>
      <c r="AC2048" s="80"/>
      <c r="AD2048" s="80"/>
      <c r="AE2048" s="81"/>
      <c r="AF2048" s="82"/>
      <c r="AG2048" s="80"/>
      <c r="AH2048" s="119"/>
      <c r="AI2048" s="119"/>
    </row>
    <row r="2049" spans="27:35" x14ac:dyDescent="0.25">
      <c r="AA2049" s="81"/>
      <c r="AB2049" s="81"/>
      <c r="AC2049" s="80"/>
      <c r="AD2049" s="80"/>
      <c r="AE2049" s="81"/>
      <c r="AF2049" s="82"/>
      <c r="AG2049" s="80"/>
      <c r="AH2049" s="119"/>
      <c r="AI2049" s="119"/>
    </row>
    <row r="2050" spans="27:35" x14ac:dyDescent="0.25">
      <c r="AA2050" s="81"/>
      <c r="AB2050" s="81"/>
      <c r="AC2050" s="80"/>
      <c r="AD2050" s="80"/>
      <c r="AE2050" s="81"/>
      <c r="AF2050" s="82"/>
      <c r="AG2050" s="80"/>
      <c r="AH2050" s="119"/>
      <c r="AI2050" s="119"/>
    </row>
    <row r="2051" spans="27:35" x14ac:dyDescent="0.25">
      <c r="AA2051" s="81"/>
      <c r="AB2051" s="81"/>
      <c r="AC2051" s="80"/>
      <c r="AD2051" s="80"/>
      <c r="AE2051" s="81"/>
      <c r="AF2051" s="82"/>
      <c r="AG2051" s="80"/>
      <c r="AH2051" s="119"/>
      <c r="AI2051" s="119"/>
    </row>
    <row r="2052" spans="27:35" x14ac:dyDescent="0.25">
      <c r="AA2052" s="81"/>
      <c r="AB2052" s="81"/>
      <c r="AC2052" s="80"/>
      <c r="AD2052" s="80"/>
      <c r="AE2052" s="81"/>
      <c r="AF2052" s="82"/>
      <c r="AG2052" s="80"/>
      <c r="AH2052" s="119"/>
      <c r="AI2052" s="119"/>
    </row>
    <row r="2053" spans="27:35" x14ac:dyDescent="0.25">
      <c r="AA2053" s="81"/>
      <c r="AB2053" s="81"/>
      <c r="AC2053" s="80"/>
      <c r="AD2053" s="80"/>
      <c r="AE2053" s="81"/>
      <c r="AF2053" s="82"/>
      <c r="AG2053" s="80"/>
      <c r="AH2053" s="119"/>
      <c r="AI2053" s="119"/>
    </row>
    <row r="2054" spans="27:35" x14ac:dyDescent="0.25">
      <c r="AA2054" s="81"/>
      <c r="AB2054" s="81"/>
      <c r="AC2054" s="80"/>
      <c r="AD2054" s="80"/>
      <c r="AE2054" s="81"/>
      <c r="AF2054" s="82"/>
      <c r="AG2054" s="80"/>
      <c r="AH2054" s="119"/>
      <c r="AI2054" s="119"/>
    </row>
    <row r="2055" spans="27:35" x14ac:dyDescent="0.25">
      <c r="AA2055" s="81"/>
      <c r="AB2055" s="81"/>
      <c r="AC2055" s="80"/>
      <c r="AD2055" s="80"/>
      <c r="AE2055" s="81"/>
      <c r="AF2055" s="82"/>
      <c r="AG2055" s="80"/>
      <c r="AH2055" s="119"/>
      <c r="AI2055" s="119"/>
    </row>
    <row r="2056" spans="27:35" x14ac:dyDescent="0.25">
      <c r="AA2056" s="81"/>
      <c r="AB2056" s="81"/>
      <c r="AC2056" s="80"/>
      <c r="AD2056" s="80"/>
      <c r="AE2056" s="81"/>
      <c r="AF2056" s="82"/>
      <c r="AG2056" s="80"/>
      <c r="AH2056" s="119"/>
      <c r="AI2056" s="119"/>
    </row>
    <row r="2057" spans="27:35" x14ac:dyDescent="0.25">
      <c r="AA2057" s="81"/>
      <c r="AB2057" s="81"/>
      <c r="AC2057" s="80"/>
      <c r="AD2057" s="80"/>
      <c r="AE2057" s="81"/>
      <c r="AF2057" s="82"/>
      <c r="AG2057" s="80"/>
      <c r="AH2057" s="119"/>
      <c r="AI2057" s="119"/>
    </row>
    <row r="2058" spans="27:35" x14ac:dyDescent="0.25">
      <c r="AA2058" s="81"/>
      <c r="AB2058" s="81"/>
      <c r="AC2058" s="80"/>
      <c r="AD2058" s="80"/>
      <c r="AE2058" s="81"/>
      <c r="AF2058" s="82"/>
      <c r="AG2058" s="80"/>
      <c r="AH2058" s="119"/>
      <c r="AI2058" s="119"/>
    </row>
    <row r="2059" spans="27:35" x14ac:dyDescent="0.25">
      <c r="AA2059" s="81"/>
      <c r="AB2059" s="81"/>
      <c r="AC2059" s="80"/>
      <c r="AD2059" s="80"/>
      <c r="AE2059" s="81"/>
      <c r="AF2059" s="82"/>
      <c r="AG2059" s="80"/>
      <c r="AH2059" s="119"/>
      <c r="AI2059" s="119"/>
    </row>
    <row r="2060" spans="27:35" x14ac:dyDescent="0.25">
      <c r="AA2060" s="81"/>
      <c r="AB2060" s="81"/>
      <c r="AC2060" s="80"/>
      <c r="AD2060" s="80"/>
      <c r="AE2060" s="81"/>
      <c r="AF2060" s="82"/>
      <c r="AG2060" s="80"/>
      <c r="AH2060" s="119"/>
      <c r="AI2060" s="119"/>
    </row>
    <row r="2061" spans="27:35" x14ac:dyDescent="0.25">
      <c r="AA2061" s="81"/>
      <c r="AB2061" s="81"/>
      <c r="AC2061" s="80"/>
      <c r="AD2061" s="80"/>
      <c r="AE2061" s="81"/>
      <c r="AF2061" s="82"/>
      <c r="AG2061" s="80"/>
      <c r="AH2061" s="119"/>
      <c r="AI2061" s="119"/>
    </row>
    <row r="2062" spans="27:35" x14ac:dyDescent="0.25">
      <c r="AA2062" s="81"/>
      <c r="AB2062" s="81"/>
      <c r="AC2062" s="80"/>
      <c r="AD2062" s="80"/>
      <c r="AE2062" s="81"/>
      <c r="AF2062" s="82"/>
      <c r="AG2062" s="80"/>
      <c r="AH2062" s="119"/>
      <c r="AI2062" s="119"/>
    </row>
    <row r="2063" spans="27:35" x14ac:dyDescent="0.25">
      <c r="AA2063" s="81"/>
      <c r="AB2063" s="81"/>
      <c r="AC2063" s="80"/>
      <c r="AD2063" s="80"/>
      <c r="AE2063" s="81"/>
      <c r="AF2063" s="82"/>
      <c r="AG2063" s="80"/>
      <c r="AH2063" s="119"/>
      <c r="AI2063" s="119"/>
    </row>
    <row r="2064" spans="27:35" x14ac:dyDescent="0.25">
      <c r="AA2064" s="81"/>
      <c r="AB2064" s="81"/>
      <c r="AC2064" s="80"/>
      <c r="AD2064" s="80"/>
      <c r="AE2064" s="81"/>
      <c r="AF2064" s="82"/>
      <c r="AG2064" s="80"/>
      <c r="AH2064" s="119"/>
      <c r="AI2064" s="119"/>
    </row>
    <row r="2065" spans="27:35" x14ac:dyDescent="0.25">
      <c r="AA2065" s="81"/>
      <c r="AB2065" s="81"/>
      <c r="AC2065" s="80"/>
      <c r="AD2065" s="80"/>
      <c r="AE2065" s="81"/>
      <c r="AF2065" s="82"/>
      <c r="AG2065" s="80"/>
      <c r="AH2065" s="119"/>
      <c r="AI2065" s="119"/>
    </row>
    <row r="2066" spans="27:35" x14ac:dyDescent="0.25">
      <c r="AA2066" s="81"/>
      <c r="AB2066" s="81"/>
      <c r="AC2066" s="80"/>
      <c r="AD2066" s="80"/>
      <c r="AE2066" s="81"/>
      <c r="AF2066" s="82"/>
      <c r="AG2066" s="80"/>
      <c r="AH2066" s="119"/>
      <c r="AI2066" s="119"/>
    </row>
    <row r="2067" spans="27:35" x14ac:dyDescent="0.25">
      <c r="AA2067" s="81"/>
      <c r="AB2067" s="81"/>
      <c r="AC2067" s="80"/>
      <c r="AD2067" s="80"/>
      <c r="AE2067" s="81"/>
      <c r="AF2067" s="82"/>
      <c r="AG2067" s="80"/>
      <c r="AH2067" s="119"/>
      <c r="AI2067" s="119"/>
    </row>
    <row r="2068" spans="27:35" x14ac:dyDescent="0.25">
      <c r="AA2068" s="81"/>
      <c r="AB2068" s="81"/>
      <c r="AC2068" s="80"/>
      <c r="AD2068" s="80"/>
      <c r="AE2068" s="81"/>
      <c r="AF2068" s="82"/>
      <c r="AG2068" s="80"/>
      <c r="AH2068" s="119"/>
      <c r="AI2068" s="119"/>
    </row>
    <row r="2069" spans="27:35" x14ac:dyDescent="0.25">
      <c r="AA2069" s="81"/>
      <c r="AB2069" s="81"/>
      <c r="AC2069" s="80"/>
      <c r="AD2069" s="80"/>
      <c r="AE2069" s="81"/>
      <c r="AF2069" s="82"/>
      <c r="AG2069" s="80"/>
      <c r="AH2069" s="119"/>
      <c r="AI2069" s="119"/>
    </row>
    <row r="2070" spans="27:35" x14ac:dyDescent="0.25">
      <c r="AA2070" s="81"/>
      <c r="AB2070" s="81"/>
      <c r="AC2070" s="80"/>
      <c r="AD2070" s="80"/>
      <c r="AE2070" s="81"/>
      <c r="AF2070" s="82"/>
      <c r="AG2070" s="80"/>
      <c r="AH2070" s="119"/>
      <c r="AI2070" s="119"/>
    </row>
    <row r="2071" spans="27:35" x14ac:dyDescent="0.25">
      <c r="AA2071" s="81"/>
      <c r="AB2071" s="81"/>
      <c r="AC2071" s="80"/>
      <c r="AD2071" s="80"/>
      <c r="AE2071" s="81"/>
      <c r="AF2071" s="82"/>
      <c r="AG2071" s="80"/>
      <c r="AH2071" s="119"/>
      <c r="AI2071" s="119"/>
    </row>
    <row r="2072" spans="27:35" x14ac:dyDescent="0.25">
      <c r="AA2072" s="81"/>
      <c r="AB2072" s="81"/>
      <c r="AC2072" s="80"/>
      <c r="AD2072" s="80"/>
      <c r="AE2072" s="81"/>
      <c r="AF2072" s="82"/>
      <c r="AG2072" s="80"/>
      <c r="AH2072" s="119"/>
      <c r="AI2072" s="119"/>
    </row>
    <row r="2073" spans="27:35" x14ac:dyDescent="0.25">
      <c r="AA2073" s="81"/>
      <c r="AB2073" s="81"/>
      <c r="AC2073" s="80"/>
      <c r="AD2073" s="80"/>
      <c r="AE2073" s="81"/>
      <c r="AF2073" s="82"/>
      <c r="AG2073" s="80"/>
      <c r="AH2073" s="119"/>
      <c r="AI2073" s="119"/>
    </row>
    <row r="2074" spans="27:35" x14ac:dyDescent="0.25">
      <c r="AA2074" s="81"/>
      <c r="AB2074" s="81"/>
      <c r="AC2074" s="80"/>
      <c r="AD2074" s="80"/>
      <c r="AE2074" s="81"/>
      <c r="AF2074" s="82"/>
      <c r="AG2074" s="80"/>
      <c r="AH2074" s="119"/>
      <c r="AI2074" s="119"/>
    </row>
    <row r="2075" spans="27:35" x14ac:dyDescent="0.25">
      <c r="AA2075" s="81"/>
      <c r="AB2075" s="81"/>
      <c r="AC2075" s="80"/>
      <c r="AD2075" s="80"/>
      <c r="AE2075" s="81"/>
      <c r="AF2075" s="82"/>
      <c r="AG2075" s="80"/>
      <c r="AH2075" s="119"/>
      <c r="AI2075" s="119"/>
    </row>
    <row r="2076" spans="27:35" x14ac:dyDescent="0.25">
      <c r="AA2076" s="81"/>
      <c r="AB2076" s="81"/>
      <c r="AC2076" s="80"/>
      <c r="AD2076" s="80"/>
      <c r="AE2076" s="81"/>
      <c r="AF2076" s="82"/>
      <c r="AG2076" s="80"/>
      <c r="AH2076" s="119"/>
      <c r="AI2076" s="119"/>
    </row>
    <row r="2077" spans="27:35" x14ac:dyDescent="0.25">
      <c r="AA2077" s="81"/>
      <c r="AB2077" s="81"/>
      <c r="AC2077" s="80"/>
      <c r="AD2077" s="80"/>
      <c r="AE2077" s="81"/>
      <c r="AF2077" s="82"/>
      <c r="AG2077" s="80"/>
      <c r="AH2077" s="119"/>
      <c r="AI2077" s="119"/>
    </row>
    <row r="2078" spans="27:35" x14ac:dyDescent="0.25">
      <c r="AA2078" s="81"/>
      <c r="AB2078" s="81"/>
      <c r="AC2078" s="80"/>
      <c r="AD2078" s="80"/>
      <c r="AE2078" s="81"/>
      <c r="AF2078" s="82"/>
      <c r="AG2078" s="80"/>
      <c r="AH2078" s="119"/>
      <c r="AI2078" s="119"/>
    </row>
    <row r="2079" spans="27:35" x14ac:dyDescent="0.25">
      <c r="AA2079" s="81"/>
      <c r="AB2079" s="81"/>
      <c r="AC2079" s="80"/>
      <c r="AD2079" s="80"/>
      <c r="AE2079" s="81"/>
      <c r="AF2079" s="82"/>
      <c r="AG2079" s="80"/>
      <c r="AH2079" s="119"/>
      <c r="AI2079" s="119"/>
    </row>
    <row r="2080" spans="27:35" x14ac:dyDescent="0.25">
      <c r="AA2080" s="81"/>
      <c r="AB2080" s="81"/>
      <c r="AC2080" s="80"/>
      <c r="AD2080" s="80"/>
      <c r="AE2080" s="81"/>
      <c r="AF2080" s="82"/>
      <c r="AG2080" s="80"/>
      <c r="AH2080" s="119"/>
      <c r="AI2080" s="119"/>
    </row>
    <row r="2081" spans="27:35" x14ac:dyDescent="0.25">
      <c r="AA2081" s="81"/>
      <c r="AB2081" s="81"/>
      <c r="AC2081" s="80"/>
      <c r="AD2081" s="80"/>
      <c r="AE2081" s="81"/>
      <c r="AF2081" s="82"/>
      <c r="AG2081" s="80"/>
      <c r="AH2081" s="119"/>
      <c r="AI2081" s="119"/>
    </row>
    <row r="2082" spans="27:35" x14ac:dyDescent="0.25">
      <c r="AA2082" s="81"/>
      <c r="AB2082" s="81"/>
      <c r="AC2082" s="80"/>
      <c r="AD2082" s="80"/>
      <c r="AE2082" s="81"/>
      <c r="AF2082" s="82"/>
      <c r="AG2082" s="80"/>
      <c r="AH2082" s="119"/>
      <c r="AI2082" s="119"/>
    </row>
    <row r="2083" spans="27:35" x14ac:dyDescent="0.25">
      <c r="AA2083" s="81"/>
      <c r="AB2083" s="81"/>
      <c r="AC2083" s="80"/>
      <c r="AD2083" s="80"/>
      <c r="AE2083" s="81"/>
      <c r="AF2083" s="82"/>
      <c r="AG2083" s="80"/>
      <c r="AH2083" s="119"/>
      <c r="AI2083" s="119"/>
    </row>
    <row r="2084" spans="27:35" x14ac:dyDescent="0.25">
      <c r="AA2084" s="81"/>
      <c r="AB2084" s="81"/>
      <c r="AC2084" s="80"/>
      <c r="AD2084" s="80"/>
      <c r="AE2084" s="81"/>
      <c r="AF2084" s="82"/>
      <c r="AG2084" s="80"/>
      <c r="AH2084" s="119"/>
      <c r="AI2084" s="119"/>
    </row>
    <row r="2085" spans="27:35" x14ac:dyDescent="0.25">
      <c r="AA2085" s="81"/>
      <c r="AB2085" s="81"/>
      <c r="AC2085" s="80"/>
      <c r="AD2085" s="80"/>
      <c r="AE2085" s="81"/>
      <c r="AF2085" s="82"/>
      <c r="AG2085" s="80"/>
      <c r="AH2085" s="119"/>
      <c r="AI2085" s="119"/>
    </row>
    <row r="2086" spans="27:35" x14ac:dyDescent="0.25">
      <c r="AA2086" s="81"/>
      <c r="AB2086" s="81"/>
      <c r="AC2086" s="80"/>
      <c r="AD2086" s="80"/>
      <c r="AE2086" s="81"/>
      <c r="AF2086" s="82"/>
      <c r="AG2086" s="80"/>
      <c r="AH2086" s="119"/>
      <c r="AI2086" s="119"/>
    </row>
    <row r="2087" spans="27:35" x14ac:dyDescent="0.25">
      <c r="AA2087" s="81"/>
      <c r="AB2087" s="81"/>
      <c r="AC2087" s="80"/>
      <c r="AD2087" s="80"/>
      <c r="AE2087" s="81"/>
      <c r="AF2087" s="82"/>
      <c r="AG2087" s="80"/>
      <c r="AH2087" s="119"/>
      <c r="AI2087" s="119"/>
    </row>
    <row r="2088" spans="27:35" x14ac:dyDescent="0.25">
      <c r="AA2088" s="81"/>
      <c r="AB2088" s="81"/>
      <c r="AC2088" s="80"/>
      <c r="AD2088" s="80"/>
      <c r="AE2088" s="81"/>
      <c r="AF2088" s="82"/>
      <c r="AG2088" s="80"/>
      <c r="AH2088" s="119"/>
      <c r="AI2088" s="119"/>
    </row>
    <row r="2089" spans="27:35" x14ac:dyDescent="0.25">
      <c r="AA2089" s="81"/>
      <c r="AB2089" s="81"/>
      <c r="AC2089" s="80"/>
      <c r="AD2089" s="80"/>
      <c r="AE2089" s="81"/>
      <c r="AF2089" s="82"/>
      <c r="AG2089" s="80"/>
      <c r="AH2089" s="119"/>
      <c r="AI2089" s="119"/>
    </row>
    <row r="2090" spans="27:35" x14ac:dyDescent="0.25">
      <c r="AA2090" s="81"/>
      <c r="AB2090" s="81"/>
      <c r="AC2090" s="80"/>
      <c r="AD2090" s="80"/>
      <c r="AE2090" s="81"/>
      <c r="AF2090" s="82"/>
      <c r="AG2090" s="80"/>
      <c r="AH2090" s="119"/>
      <c r="AI2090" s="119"/>
    </row>
    <row r="2091" spans="27:35" x14ac:dyDescent="0.25">
      <c r="AA2091" s="81"/>
      <c r="AB2091" s="81"/>
      <c r="AC2091" s="80"/>
      <c r="AD2091" s="80"/>
      <c r="AE2091" s="81"/>
      <c r="AF2091" s="82"/>
      <c r="AG2091" s="80"/>
      <c r="AH2091" s="119"/>
      <c r="AI2091" s="119"/>
    </row>
    <row r="2092" spans="27:35" x14ac:dyDescent="0.25">
      <c r="AA2092" s="81"/>
      <c r="AB2092" s="81"/>
      <c r="AC2092" s="80"/>
      <c r="AD2092" s="80"/>
      <c r="AE2092" s="81"/>
      <c r="AF2092" s="82"/>
      <c r="AG2092" s="80"/>
      <c r="AH2092" s="119"/>
      <c r="AI2092" s="119"/>
    </row>
    <row r="2093" spans="27:35" x14ac:dyDescent="0.25">
      <c r="AA2093" s="81"/>
      <c r="AB2093" s="81"/>
      <c r="AC2093" s="80"/>
      <c r="AD2093" s="80"/>
      <c r="AE2093" s="81"/>
      <c r="AF2093" s="82"/>
      <c r="AG2093" s="80"/>
      <c r="AH2093" s="119"/>
      <c r="AI2093" s="119"/>
    </row>
    <row r="2094" spans="27:35" x14ac:dyDescent="0.25">
      <c r="AA2094" s="81"/>
      <c r="AB2094" s="81"/>
      <c r="AC2094" s="80"/>
      <c r="AD2094" s="80"/>
      <c r="AE2094" s="81"/>
      <c r="AF2094" s="82"/>
      <c r="AG2094" s="80"/>
      <c r="AH2094" s="119"/>
      <c r="AI2094" s="119"/>
    </row>
    <row r="2095" spans="27:35" x14ac:dyDescent="0.25">
      <c r="AA2095" s="81"/>
      <c r="AB2095" s="81"/>
      <c r="AC2095" s="80"/>
      <c r="AD2095" s="80"/>
      <c r="AE2095" s="81"/>
      <c r="AF2095" s="82"/>
      <c r="AG2095" s="80"/>
      <c r="AH2095" s="119"/>
      <c r="AI2095" s="119"/>
    </row>
    <row r="2096" spans="27:35" x14ac:dyDescent="0.25">
      <c r="AA2096" s="81"/>
      <c r="AB2096" s="81"/>
      <c r="AC2096" s="80"/>
      <c r="AD2096" s="80"/>
      <c r="AE2096" s="81"/>
      <c r="AF2096" s="82"/>
      <c r="AG2096" s="80"/>
      <c r="AH2096" s="119"/>
      <c r="AI2096" s="119"/>
    </row>
    <row r="2097" spans="27:35" x14ac:dyDescent="0.25">
      <c r="AA2097" s="81"/>
      <c r="AB2097" s="81"/>
      <c r="AC2097" s="80"/>
      <c r="AD2097" s="80"/>
      <c r="AE2097" s="81"/>
      <c r="AF2097" s="82"/>
      <c r="AG2097" s="80"/>
      <c r="AH2097" s="119"/>
      <c r="AI2097" s="119"/>
    </row>
    <row r="2098" spans="27:35" x14ac:dyDescent="0.25">
      <c r="AA2098" s="81"/>
      <c r="AB2098" s="81"/>
      <c r="AC2098" s="80"/>
      <c r="AD2098" s="80"/>
      <c r="AE2098" s="81"/>
      <c r="AF2098" s="82"/>
      <c r="AG2098" s="80"/>
      <c r="AH2098" s="119"/>
      <c r="AI2098" s="119"/>
    </row>
    <row r="2099" spans="27:35" x14ac:dyDescent="0.25">
      <c r="AA2099" s="81"/>
      <c r="AB2099" s="81"/>
      <c r="AC2099" s="80"/>
      <c r="AD2099" s="80"/>
      <c r="AE2099" s="81"/>
      <c r="AF2099" s="82"/>
      <c r="AG2099" s="80"/>
      <c r="AH2099" s="119"/>
      <c r="AI2099" s="119"/>
    </row>
    <row r="2100" spans="27:35" x14ac:dyDescent="0.25">
      <c r="AA2100" s="81"/>
      <c r="AB2100" s="81"/>
      <c r="AC2100" s="80"/>
      <c r="AD2100" s="80"/>
      <c r="AE2100" s="81"/>
      <c r="AF2100" s="82"/>
      <c r="AG2100" s="80"/>
      <c r="AH2100" s="119"/>
      <c r="AI2100" s="119"/>
    </row>
    <row r="2101" spans="27:35" x14ac:dyDescent="0.25">
      <c r="AA2101" s="81"/>
      <c r="AB2101" s="81"/>
      <c r="AC2101" s="80"/>
      <c r="AD2101" s="80"/>
      <c r="AE2101" s="81"/>
      <c r="AF2101" s="82"/>
      <c r="AG2101" s="80"/>
      <c r="AH2101" s="119"/>
      <c r="AI2101" s="119"/>
    </row>
    <row r="2102" spans="27:35" x14ac:dyDescent="0.25">
      <c r="AA2102" s="81"/>
      <c r="AB2102" s="81"/>
      <c r="AC2102" s="80"/>
      <c r="AD2102" s="80"/>
      <c r="AE2102" s="81"/>
      <c r="AF2102" s="82"/>
      <c r="AG2102" s="80"/>
      <c r="AH2102" s="119"/>
      <c r="AI2102" s="119"/>
    </row>
    <row r="2103" spans="27:35" x14ac:dyDescent="0.25">
      <c r="AA2103" s="81"/>
      <c r="AB2103" s="81"/>
      <c r="AC2103" s="80"/>
      <c r="AD2103" s="80"/>
      <c r="AE2103" s="81"/>
      <c r="AF2103" s="82"/>
      <c r="AG2103" s="80"/>
      <c r="AH2103" s="119"/>
      <c r="AI2103" s="119"/>
    </row>
    <row r="2104" spans="27:35" x14ac:dyDescent="0.25">
      <c r="AA2104" s="81"/>
      <c r="AB2104" s="81"/>
      <c r="AC2104" s="80"/>
      <c r="AD2104" s="80"/>
      <c r="AE2104" s="81"/>
      <c r="AF2104" s="82"/>
      <c r="AG2104" s="80"/>
      <c r="AH2104" s="119"/>
      <c r="AI2104" s="119"/>
    </row>
    <row r="2105" spans="27:35" x14ac:dyDescent="0.25">
      <c r="AA2105" s="81"/>
      <c r="AB2105" s="81"/>
      <c r="AC2105" s="80"/>
      <c r="AD2105" s="80"/>
      <c r="AE2105" s="81"/>
      <c r="AF2105" s="82"/>
      <c r="AG2105" s="80"/>
      <c r="AH2105" s="119"/>
      <c r="AI2105" s="119"/>
    </row>
    <row r="2106" spans="27:35" x14ac:dyDescent="0.25">
      <c r="AA2106" s="81"/>
      <c r="AB2106" s="81"/>
      <c r="AC2106" s="80"/>
      <c r="AD2106" s="80"/>
      <c r="AE2106" s="81"/>
      <c r="AF2106" s="82"/>
      <c r="AG2106" s="80"/>
      <c r="AH2106" s="119"/>
      <c r="AI2106" s="119"/>
    </row>
    <row r="2107" spans="27:35" x14ac:dyDescent="0.25">
      <c r="AA2107" s="81"/>
      <c r="AB2107" s="81"/>
      <c r="AC2107" s="80"/>
      <c r="AD2107" s="80"/>
      <c r="AE2107" s="81"/>
      <c r="AF2107" s="82"/>
      <c r="AG2107" s="80"/>
      <c r="AH2107" s="119"/>
      <c r="AI2107" s="119"/>
    </row>
    <row r="2108" spans="27:35" x14ac:dyDescent="0.25">
      <c r="AA2108" s="81"/>
      <c r="AB2108" s="81"/>
      <c r="AC2108" s="80"/>
      <c r="AD2108" s="80"/>
      <c r="AE2108" s="81"/>
      <c r="AF2108" s="82"/>
      <c r="AG2108" s="80"/>
      <c r="AH2108" s="119"/>
      <c r="AI2108" s="119"/>
    </row>
    <row r="2109" spans="27:35" x14ac:dyDescent="0.25">
      <c r="AA2109" s="81"/>
      <c r="AB2109" s="81"/>
      <c r="AC2109" s="80"/>
      <c r="AD2109" s="80"/>
      <c r="AE2109" s="81"/>
      <c r="AF2109" s="82"/>
      <c r="AG2109" s="80"/>
      <c r="AH2109" s="119"/>
      <c r="AI2109" s="119"/>
    </row>
    <row r="2110" spans="27:35" x14ac:dyDescent="0.25">
      <c r="AA2110" s="81"/>
      <c r="AB2110" s="81"/>
      <c r="AC2110" s="80"/>
      <c r="AD2110" s="80"/>
      <c r="AE2110" s="81"/>
      <c r="AF2110" s="82"/>
      <c r="AG2110" s="80"/>
      <c r="AH2110" s="119"/>
      <c r="AI2110" s="119"/>
    </row>
    <row r="2111" spans="27:35" x14ac:dyDescent="0.25">
      <c r="AA2111" s="81"/>
      <c r="AB2111" s="81"/>
      <c r="AC2111" s="80"/>
      <c r="AD2111" s="80"/>
      <c r="AE2111" s="81"/>
      <c r="AF2111" s="82"/>
      <c r="AG2111" s="80"/>
      <c r="AH2111" s="119"/>
      <c r="AI2111" s="119"/>
    </row>
    <row r="2112" spans="27:35" x14ac:dyDescent="0.25">
      <c r="AA2112" s="81"/>
      <c r="AB2112" s="81"/>
      <c r="AC2112" s="80"/>
      <c r="AD2112" s="80"/>
      <c r="AE2112" s="81"/>
      <c r="AF2112" s="82"/>
      <c r="AG2112" s="80"/>
      <c r="AH2112" s="119"/>
      <c r="AI2112" s="119"/>
    </row>
    <row r="2113" spans="27:35" x14ac:dyDescent="0.25">
      <c r="AA2113" s="81"/>
      <c r="AB2113" s="81"/>
      <c r="AC2113" s="80"/>
      <c r="AD2113" s="80"/>
      <c r="AE2113" s="81"/>
      <c r="AF2113" s="82"/>
      <c r="AG2113" s="80"/>
      <c r="AH2113" s="119"/>
      <c r="AI2113" s="119"/>
    </row>
    <row r="2114" spans="27:35" x14ac:dyDescent="0.25">
      <c r="AA2114" s="81"/>
      <c r="AB2114" s="81"/>
      <c r="AC2114" s="80"/>
      <c r="AD2114" s="80"/>
      <c r="AE2114" s="81"/>
      <c r="AF2114" s="82"/>
      <c r="AG2114" s="80"/>
      <c r="AH2114" s="119"/>
      <c r="AI2114" s="119"/>
    </row>
    <row r="2115" spans="27:35" x14ac:dyDescent="0.25">
      <c r="AA2115" s="81"/>
      <c r="AB2115" s="81"/>
      <c r="AC2115" s="80"/>
      <c r="AD2115" s="80"/>
      <c r="AE2115" s="81"/>
      <c r="AF2115" s="82"/>
      <c r="AG2115" s="80"/>
      <c r="AH2115" s="119"/>
      <c r="AI2115" s="119"/>
    </row>
    <row r="2116" spans="27:35" x14ac:dyDescent="0.25">
      <c r="AA2116" s="81"/>
      <c r="AB2116" s="81"/>
      <c r="AC2116" s="80"/>
      <c r="AD2116" s="80"/>
      <c r="AE2116" s="81"/>
      <c r="AF2116" s="82"/>
      <c r="AG2116" s="80"/>
      <c r="AH2116" s="119"/>
      <c r="AI2116" s="119"/>
    </row>
    <row r="2117" spans="27:35" x14ac:dyDescent="0.25">
      <c r="AA2117" s="81"/>
      <c r="AB2117" s="81"/>
      <c r="AC2117" s="80"/>
      <c r="AD2117" s="80"/>
      <c r="AE2117" s="81"/>
      <c r="AF2117" s="82"/>
      <c r="AG2117" s="80"/>
      <c r="AH2117" s="119"/>
      <c r="AI2117" s="119"/>
    </row>
    <row r="2118" spans="27:35" x14ac:dyDescent="0.25">
      <c r="AA2118" s="81"/>
      <c r="AB2118" s="81"/>
      <c r="AC2118" s="80"/>
      <c r="AD2118" s="80"/>
      <c r="AE2118" s="81"/>
      <c r="AF2118" s="82"/>
      <c r="AG2118" s="80"/>
      <c r="AH2118" s="119"/>
      <c r="AI2118" s="119"/>
    </row>
    <row r="2119" spans="27:35" x14ac:dyDescent="0.25">
      <c r="AA2119" s="81"/>
      <c r="AB2119" s="81"/>
      <c r="AC2119" s="80"/>
      <c r="AD2119" s="80"/>
      <c r="AE2119" s="81"/>
      <c r="AF2119" s="82"/>
      <c r="AG2119" s="80"/>
      <c r="AH2119" s="119"/>
      <c r="AI2119" s="119"/>
    </row>
    <row r="2120" spans="27:35" x14ac:dyDescent="0.25">
      <c r="AA2120" s="81"/>
      <c r="AB2120" s="81"/>
      <c r="AC2120" s="80"/>
      <c r="AD2120" s="80"/>
      <c r="AE2120" s="81"/>
      <c r="AF2120" s="82"/>
      <c r="AG2120" s="80"/>
      <c r="AH2120" s="119"/>
      <c r="AI2120" s="119"/>
    </row>
    <row r="2121" spans="27:35" x14ac:dyDescent="0.25">
      <c r="AA2121" s="81"/>
      <c r="AB2121" s="81"/>
      <c r="AC2121" s="80"/>
      <c r="AD2121" s="80"/>
      <c r="AE2121" s="81"/>
      <c r="AF2121" s="82"/>
      <c r="AG2121" s="80"/>
      <c r="AH2121" s="119"/>
      <c r="AI2121" s="119"/>
    </row>
    <row r="2122" spans="27:35" x14ac:dyDescent="0.25">
      <c r="AA2122" s="81"/>
      <c r="AB2122" s="81"/>
      <c r="AC2122" s="80"/>
      <c r="AD2122" s="80"/>
      <c r="AE2122" s="81"/>
      <c r="AF2122" s="82"/>
      <c r="AG2122" s="80"/>
      <c r="AH2122" s="119"/>
      <c r="AI2122" s="119"/>
    </row>
    <row r="2123" spans="27:35" x14ac:dyDescent="0.25">
      <c r="AA2123" s="81"/>
      <c r="AB2123" s="81"/>
      <c r="AC2123" s="80"/>
      <c r="AD2123" s="80"/>
      <c r="AE2123" s="81"/>
      <c r="AF2123" s="82"/>
      <c r="AG2123" s="80"/>
      <c r="AH2123" s="119"/>
      <c r="AI2123" s="119"/>
    </row>
    <row r="2124" spans="27:35" x14ac:dyDescent="0.25">
      <c r="AA2124" s="81"/>
      <c r="AB2124" s="81"/>
      <c r="AC2124" s="80"/>
      <c r="AD2124" s="80"/>
      <c r="AE2124" s="81"/>
      <c r="AF2124" s="82"/>
      <c r="AG2124" s="80"/>
      <c r="AH2124" s="119"/>
      <c r="AI2124" s="119"/>
    </row>
    <row r="2125" spans="27:35" x14ac:dyDescent="0.25">
      <c r="AA2125" s="81"/>
      <c r="AB2125" s="81"/>
      <c r="AC2125" s="80"/>
      <c r="AD2125" s="80"/>
      <c r="AE2125" s="81"/>
      <c r="AF2125" s="82"/>
      <c r="AG2125" s="80"/>
      <c r="AH2125" s="119"/>
      <c r="AI2125" s="119"/>
    </row>
    <row r="2126" spans="27:35" x14ac:dyDescent="0.25">
      <c r="AA2126" s="81"/>
      <c r="AB2126" s="81"/>
      <c r="AC2126" s="80"/>
      <c r="AD2126" s="80"/>
      <c r="AE2126" s="81"/>
      <c r="AF2126" s="82"/>
      <c r="AG2126" s="80"/>
      <c r="AH2126" s="119"/>
      <c r="AI2126" s="119"/>
    </row>
    <row r="2127" spans="27:35" x14ac:dyDescent="0.25">
      <c r="AA2127" s="81"/>
      <c r="AB2127" s="81"/>
      <c r="AC2127" s="80"/>
      <c r="AD2127" s="80"/>
      <c r="AE2127" s="81"/>
      <c r="AF2127" s="82"/>
      <c r="AG2127" s="80"/>
      <c r="AH2127" s="119"/>
      <c r="AI2127" s="119"/>
    </row>
    <row r="2128" spans="27:35" x14ac:dyDescent="0.25">
      <c r="AA2128" s="81"/>
      <c r="AB2128" s="81"/>
      <c r="AC2128" s="80"/>
      <c r="AD2128" s="80"/>
      <c r="AE2128" s="81"/>
      <c r="AF2128" s="82"/>
      <c r="AG2128" s="80"/>
      <c r="AH2128" s="119"/>
      <c r="AI2128" s="119"/>
    </row>
    <row r="2129" spans="27:35" x14ac:dyDescent="0.25">
      <c r="AA2129" s="81"/>
      <c r="AB2129" s="81"/>
      <c r="AC2129" s="80"/>
      <c r="AD2129" s="80"/>
      <c r="AE2129" s="81"/>
      <c r="AF2129" s="82"/>
      <c r="AG2129" s="80"/>
      <c r="AH2129" s="119"/>
      <c r="AI2129" s="119"/>
    </row>
    <row r="2130" spans="27:35" x14ac:dyDescent="0.25">
      <c r="AA2130" s="81"/>
      <c r="AB2130" s="81"/>
      <c r="AC2130" s="80"/>
      <c r="AD2130" s="80"/>
      <c r="AE2130" s="81"/>
      <c r="AF2130" s="82"/>
      <c r="AG2130" s="80"/>
      <c r="AH2130" s="119"/>
      <c r="AI2130" s="119"/>
    </row>
    <row r="2131" spans="27:35" x14ac:dyDescent="0.25">
      <c r="AA2131" s="81"/>
      <c r="AB2131" s="81"/>
      <c r="AC2131" s="80"/>
      <c r="AD2131" s="80"/>
      <c r="AE2131" s="81"/>
      <c r="AF2131" s="82"/>
      <c r="AG2131" s="80"/>
      <c r="AH2131" s="119"/>
      <c r="AI2131" s="119"/>
    </row>
    <row r="2132" spans="27:35" x14ac:dyDescent="0.25">
      <c r="AA2132" s="81"/>
      <c r="AB2132" s="81"/>
      <c r="AC2132" s="80"/>
      <c r="AD2132" s="80"/>
      <c r="AE2132" s="81"/>
      <c r="AF2132" s="82"/>
      <c r="AG2132" s="80"/>
      <c r="AH2132" s="119"/>
      <c r="AI2132" s="119"/>
    </row>
    <row r="2133" spans="27:35" x14ac:dyDescent="0.25">
      <c r="AA2133" s="81"/>
      <c r="AB2133" s="81"/>
      <c r="AC2133" s="80"/>
      <c r="AD2133" s="80"/>
      <c r="AE2133" s="81"/>
      <c r="AF2133" s="82"/>
      <c r="AG2133" s="80"/>
      <c r="AH2133" s="119"/>
      <c r="AI2133" s="119"/>
    </row>
    <row r="2134" spans="27:35" x14ac:dyDescent="0.25">
      <c r="AA2134" s="81"/>
      <c r="AB2134" s="81"/>
      <c r="AC2134" s="80"/>
      <c r="AD2134" s="80"/>
      <c r="AE2134" s="81"/>
      <c r="AF2134" s="82"/>
      <c r="AG2134" s="80"/>
      <c r="AH2134" s="119"/>
      <c r="AI2134" s="119"/>
    </row>
    <row r="2135" spans="27:35" x14ac:dyDescent="0.25">
      <c r="AA2135" s="81"/>
      <c r="AB2135" s="81"/>
      <c r="AC2135" s="80"/>
      <c r="AD2135" s="80"/>
      <c r="AE2135" s="81"/>
      <c r="AF2135" s="82"/>
      <c r="AG2135" s="80"/>
      <c r="AH2135" s="119"/>
      <c r="AI2135" s="119"/>
    </row>
    <row r="2136" spans="27:35" x14ac:dyDescent="0.25">
      <c r="AA2136" s="81"/>
      <c r="AB2136" s="81"/>
      <c r="AC2136" s="80"/>
      <c r="AD2136" s="80"/>
      <c r="AE2136" s="81"/>
      <c r="AF2136" s="82"/>
      <c r="AG2136" s="80"/>
      <c r="AH2136" s="119"/>
      <c r="AI2136" s="119"/>
    </row>
    <row r="2137" spans="27:35" x14ac:dyDescent="0.25">
      <c r="AA2137" s="81"/>
      <c r="AB2137" s="81"/>
      <c r="AC2137" s="80"/>
      <c r="AD2137" s="80"/>
      <c r="AE2137" s="81"/>
      <c r="AF2137" s="82"/>
      <c r="AG2137" s="80"/>
      <c r="AH2137" s="119"/>
      <c r="AI2137" s="119"/>
    </row>
    <row r="2138" spans="27:35" x14ac:dyDescent="0.25">
      <c r="AA2138" s="81"/>
      <c r="AB2138" s="81"/>
      <c r="AC2138" s="80"/>
      <c r="AD2138" s="80"/>
      <c r="AE2138" s="81"/>
      <c r="AF2138" s="82"/>
      <c r="AG2138" s="80"/>
      <c r="AH2138" s="119"/>
      <c r="AI2138" s="119"/>
    </row>
    <row r="2139" spans="27:35" x14ac:dyDescent="0.25">
      <c r="AA2139" s="81"/>
      <c r="AB2139" s="81"/>
      <c r="AC2139" s="80"/>
      <c r="AD2139" s="80"/>
      <c r="AE2139" s="81"/>
      <c r="AF2139" s="82"/>
      <c r="AG2139" s="80"/>
      <c r="AH2139" s="119"/>
      <c r="AI2139" s="119"/>
    </row>
    <row r="2140" spans="27:35" x14ac:dyDescent="0.25">
      <c r="AA2140" s="81"/>
      <c r="AB2140" s="81"/>
      <c r="AC2140" s="80"/>
      <c r="AD2140" s="80"/>
      <c r="AE2140" s="81"/>
      <c r="AF2140" s="82"/>
      <c r="AG2140" s="80"/>
      <c r="AH2140" s="119"/>
      <c r="AI2140" s="119"/>
    </row>
    <row r="2141" spans="27:35" x14ac:dyDescent="0.25">
      <c r="AA2141" s="81"/>
      <c r="AB2141" s="81"/>
      <c r="AC2141" s="80"/>
      <c r="AD2141" s="80"/>
      <c r="AE2141" s="81"/>
      <c r="AF2141" s="82"/>
      <c r="AG2141" s="80"/>
      <c r="AH2141" s="119"/>
      <c r="AI2141" s="119"/>
    </row>
    <row r="2142" spans="27:35" x14ac:dyDescent="0.25">
      <c r="AA2142" s="81"/>
      <c r="AB2142" s="81"/>
      <c r="AC2142" s="80"/>
      <c r="AD2142" s="80"/>
      <c r="AE2142" s="81"/>
      <c r="AF2142" s="82"/>
      <c r="AG2142" s="80"/>
      <c r="AH2142" s="119"/>
      <c r="AI2142" s="119"/>
    </row>
    <row r="2143" spans="27:35" x14ac:dyDescent="0.25">
      <c r="AA2143" s="81"/>
      <c r="AB2143" s="81"/>
      <c r="AC2143" s="80"/>
      <c r="AD2143" s="80"/>
      <c r="AE2143" s="81"/>
      <c r="AF2143" s="82"/>
      <c r="AG2143" s="80"/>
      <c r="AH2143" s="119"/>
      <c r="AI2143" s="119"/>
    </row>
    <row r="2144" spans="27:35" x14ac:dyDescent="0.25">
      <c r="AA2144" s="81"/>
      <c r="AB2144" s="81"/>
      <c r="AC2144" s="80"/>
      <c r="AD2144" s="80"/>
      <c r="AE2144" s="81"/>
      <c r="AF2144" s="82"/>
      <c r="AG2144" s="80"/>
      <c r="AH2144" s="119"/>
      <c r="AI2144" s="119"/>
    </row>
    <row r="2145" spans="27:35" x14ac:dyDescent="0.25">
      <c r="AA2145" s="81"/>
      <c r="AB2145" s="81"/>
      <c r="AC2145" s="80"/>
      <c r="AD2145" s="80"/>
      <c r="AE2145" s="81"/>
      <c r="AF2145" s="82"/>
      <c r="AG2145" s="80"/>
      <c r="AH2145" s="119"/>
      <c r="AI2145" s="119"/>
    </row>
    <row r="2146" spans="27:35" x14ac:dyDescent="0.25">
      <c r="AA2146" s="81"/>
      <c r="AB2146" s="81"/>
      <c r="AC2146" s="80"/>
      <c r="AD2146" s="80"/>
      <c r="AE2146" s="81"/>
      <c r="AF2146" s="82"/>
      <c r="AG2146" s="80"/>
      <c r="AH2146" s="119"/>
      <c r="AI2146" s="119"/>
    </row>
    <row r="2147" spans="27:35" x14ac:dyDescent="0.25">
      <c r="AA2147" s="81"/>
      <c r="AB2147" s="81"/>
      <c r="AC2147" s="80"/>
      <c r="AD2147" s="80"/>
      <c r="AE2147" s="81"/>
      <c r="AF2147" s="82"/>
      <c r="AG2147" s="80"/>
      <c r="AH2147" s="119"/>
      <c r="AI2147" s="119"/>
    </row>
    <row r="2148" spans="27:35" x14ac:dyDescent="0.25">
      <c r="AA2148" s="81"/>
      <c r="AB2148" s="81"/>
      <c r="AC2148" s="80"/>
      <c r="AD2148" s="80"/>
      <c r="AE2148" s="81"/>
      <c r="AF2148" s="82"/>
      <c r="AG2148" s="80"/>
      <c r="AH2148" s="119"/>
      <c r="AI2148" s="119"/>
    </row>
    <row r="2149" spans="27:35" x14ac:dyDescent="0.25">
      <c r="AA2149" s="81"/>
      <c r="AB2149" s="81"/>
      <c r="AC2149" s="80"/>
      <c r="AD2149" s="80"/>
      <c r="AE2149" s="81"/>
      <c r="AF2149" s="82"/>
      <c r="AG2149" s="80"/>
      <c r="AH2149" s="119"/>
      <c r="AI2149" s="119"/>
    </row>
    <row r="2150" spans="27:35" x14ac:dyDescent="0.25">
      <c r="AA2150" s="81"/>
      <c r="AB2150" s="81"/>
      <c r="AC2150" s="80"/>
      <c r="AD2150" s="80"/>
      <c r="AE2150" s="81"/>
      <c r="AF2150" s="82"/>
      <c r="AG2150" s="80"/>
      <c r="AH2150" s="119"/>
      <c r="AI2150" s="119"/>
    </row>
    <row r="2151" spans="27:35" x14ac:dyDescent="0.25">
      <c r="AA2151" s="81"/>
      <c r="AB2151" s="81"/>
      <c r="AC2151" s="80"/>
      <c r="AD2151" s="80"/>
      <c r="AE2151" s="81"/>
      <c r="AF2151" s="82"/>
      <c r="AG2151" s="80"/>
      <c r="AH2151" s="119"/>
      <c r="AI2151" s="119"/>
    </row>
    <row r="2152" spans="27:35" x14ac:dyDescent="0.25">
      <c r="AA2152" s="81"/>
      <c r="AB2152" s="81"/>
      <c r="AC2152" s="80"/>
      <c r="AD2152" s="80"/>
      <c r="AE2152" s="81"/>
      <c r="AF2152" s="82"/>
      <c r="AG2152" s="80"/>
      <c r="AH2152" s="119"/>
      <c r="AI2152" s="119"/>
    </row>
    <row r="2153" spans="27:35" x14ac:dyDescent="0.25">
      <c r="AA2153" s="81"/>
      <c r="AB2153" s="81"/>
      <c r="AC2153" s="80"/>
      <c r="AD2153" s="80"/>
      <c r="AE2153" s="81"/>
      <c r="AF2153" s="82"/>
      <c r="AG2153" s="80"/>
      <c r="AH2153" s="119"/>
      <c r="AI2153" s="119"/>
    </row>
    <row r="2154" spans="27:35" x14ac:dyDescent="0.25">
      <c r="AA2154" s="81"/>
      <c r="AB2154" s="81"/>
      <c r="AC2154" s="80"/>
      <c r="AD2154" s="80"/>
      <c r="AE2154" s="81"/>
      <c r="AF2154" s="82"/>
      <c r="AG2154" s="80"/>
      <c r="AH2154" s="119"/>
      <c r="AI2154" s="119"/>
    </row>
    <row r="2155" spans="27:35" x14ac:dyDescent="0.25">
      <c r="AA2155" s="81"/>
      <c r="AB2155" s="81"/>
      <c r="AC2155" s="80"/>
      <c r="AD2155" s="80"/>
      <c r="AE2155" s="81"/>
      <c r="AF2155" s="82"/>
      <c r="AG2155" s="80"/>
      <c r="AH2155" s="119"/>
      <c r="AI2155" s="119"/>
    </row>
    <row r="2156" spans="27:35" x14ac:dyDescent="0.25">
      <c r="AA2156" s="81"/>
      <c r="AB2156" s="81"/>
      <c r="AC2156" s="80"/>
      <c r="AD2156" s="80"/>
      <c r="AE2156" s="81"/>
      <c r="AF2156" s="82"/>
      <c r="AG2156" s="80"/>
      <c r="AH2156" s="119"/>
      <c r="AI2156" s="119"/>
    </row>
    <row r="2157" spans="27:35" x14ac:dyDescent="0.25">
      <c r="AA2157" s="81"/>
      <c r="AB2157" s="81"/>
      <c r="AC2157" s="80"/>
      <c r="AD2157" s="80"/>
      <c r="AE2157" s="81"/>
      <c r="AF2157" s="82"/>
      <c r="AG2157" s="80"/>
      <c r="AH2157" s="119"/>
      <c r="AI2157" s="119"/>
    </row>
    <row r="2158" spans="27:35" x14ac:dyDescent="0.25">
      <c r="AA2158" s="81"/>
      <c r="AB2158" s="81"/>
      <c r="AC2158" s="80"/>
      <c r="AD2158" s="80"/>
      <c r="AE2158" s="81"/>
      <c r="AF2158" s="82"/>
      <c r="AG2158" s="80"/>
      <c r="AH2158" s="119"/>
      <c r="AI2158" s="119"/>
    </row>
    <row r="2159" spans="27:35" x14ac:dyDescent="0.25">
      <c r="AA2159" s="81"/>
      <c r="AB2159" s="81"/>
      <c r="AC2159" s="80"/>
      <c r="AD2159" s="80"/>
      <c r="AE2159" s="81"/>
      <c r="AF2159" s="82"/>
      <c r="AG2159" s="80"/>
      <c r="AH2159" s="119"/>
      <c r="AI2159" s="119"/>
    </row>
    <row r="2160" spans="27:35" x14ac:dyDescent="0.25">
      <c r="AA2160" s="81"/>
      <c r="AB2160" s="81"/>
      <c r="AC2160" s="80"/>
      <c r="AD2160" s="80"/>
      <c r="AE2160" s="81"/>
      <c r="AF2160" s="82"/>
      <c r="AG2160" s="80"/>
      <c r="AH2160" s="119"/>
      <c r="AI2160" s="119"/>
    </row>
    <row r="2161" spans="27:35" x14ac:dyDescent="0.25">
      <c r="AA2161" s="81"/>
      <c r="AB2161" s="81"/>
      <c r="AC2161" s="80"/>
      <c r="AD2161" s="80"/>
      <c r="AE2161" s="81"/>
      <c r="AF2161" s="82"/>
      <c r="AG2161" s="80"/>
      <c r="AH2161" s="119"/>
      <c r="AI2161" s="119"/>
    </row>
    <row r="2162" spans="27:35" x14ac:dyDescent="0.25">
      <c r="AA2162" s="81"/>
      <c r="AB2162" s="81"/>
      <c r="AC2162" s="80"/>
      <c r="AD2162" s="80"/>
      <c r="AE2162" s="81"/>
      <c r="AF2162" s="82"/>
      <c r="AG2162" s="80"/>
      <c r="AH2162" s="119"/>
      <c r="AI2162" s="119"/>
    </row>
    <row r="2163" spans="27:35" x14ac:dyDescent="0.25">
      <c r="AA2163" s="81"/>
      <c r="AB2163" s="81"/>
      <c r="AC2163" s="80"/>
      <c r="AD2163" s="80"/>
      <c r="AE2163" s="81"/>
      <c r="AF2163" s="82"/>
      <c r="AG2163" s="80"/>
      <c r="AH2163" s="119"/>
      <c r="AI2163" s="119"/>
    </row>
    <row r="2164" spans="27:35" x14ac:dyDescent="0.25">
      <c r="AA2164" s="81"/>
      <c r="AB2164" s="81"/>
      <c r="AC2164" s="80"/>
      <c r="AD2164" s="80"/>
      <c r="AE2164" s="81"/>
      <c r="AF2164" s="82"/>
      <c r="AG2164" s="80"/>
      <c r="AH2164" s="119"/>
      <c r="AI2164" s="119"/>
    </row>
    <row r="2165" spans="27:35" x14ac:dyDescent="0.25">
      <c r="AA2165" s="81"/>
      <c r="AB2165" s="81"/>
      <c r="AC2165" s="80"/>
      <c r="AD2165" s="80"/>
      <c r="AE2165" s="81"/>
      <c r="AF2165" s="82"/>
      <c r="AG2165" s="80"/>
      <c r="AH2165" s="119"/>
      <c r="AI2165" s="119"/>
    </row>
    <row r="2166" spans="27:35" x14ac:dyDescent="0.25">
      <c r="AA2166" s="81"/>
      <c r="AB2166" s="81"/>
      <c r="AC2166" s="80"/>
      <c r="AD2166" s="80"/>
      <c r="AE2166" s="81"/>
      <c r="AF2166" s="82"/>
      <c r="AG2166" s="80"/>
      <c r="AH2166" s="119"/>
      <c r="AI2166" s="119"/>
    </row>
    <row r="2167" spans="27:35" x14ac:dyDescent="0.25">
      <c r="AA2167" s="81"/>
      <c r="AB2167" s="81"/>
      <c r="AC2167" s="80"/>
      <c r="AD2167" s="80"/>
      <c r="AE2167" s="81"/>
      <c r="AF2167" s="82"/>
      <c r="AG2167" s="80"/>
      <c r="AH2167" s="119"/>
      <c r="AI2167" s="119"/>
    </row>
    <row r="2168" spans="27:35" x14ac:dyDescent="0.25">
      <c r="AA2168" s="81"/>
      <c r="AB2168" s="81"/>
      <c r="AC2168" s="80"/>
      <c r="AD2168" s="80"/>
      <c r="AE2168" s="81"/>
      <c r="AF2168" s="82"/>
      <c r="AG2168" s="80"/>
      <c r="AH2168" s="119"/>
      <c r="AI2168" s="119"/>
    </row>
    <row r="2169" spans="27:35" x14ac:dyDescent="0.25">
      <c r="AA2169" s="81"/>
      <c r="AB2169" s="81"/>
      <c r="AC2169" s="80"/>
      <c r="AD2169" s="80"/>
      <c r="AE2169" s="81"/>
      <c r="AF2169" s="82"/>
      <c r="AG2169" s="80"/>
      <c r="AH2169" s="119"/>
      <c r="AI2169" s="119"/>
    </row>
    <row r="2170" spans="27:35" x14ac:dyDescent="0.25">
      <c r="AA2170" s="81"/>
      <c r="AB2170" s="81"/>
      <c r="AC2170" s="80"/>
      <c r="AD2170" s="80"/>
      <c r="AE2170" s="81"/>
      <c r="AF2170" s="82"/>
      <c r="AG2170" s="80"/>
      <c r="AH2170" s="119"/>
      <c r="AI2170" s="119"/>
    </row>
    <row r="2171" spans="27:35" x14ac:dyDescent="0.25">
      <c r="AA2171" s="81"/>
      <c r="AB2171" s="81"/>
      <c r="AC2171" s="80"/>
      <c r="AD2171" s="80"/>
      <c r="AE2171" s="81"/>
      <c r="AF2171" s="82"/>
      <c r="AG2171" s="80"/>
      <c r="AH2171" s="119"/>
      <c r="AI2171" s="119"/>
    </row>
    <row r="2172" spans="27:35" x14ac:dyDescent="0.25">
      <c r="AA2172" s="81"/>
      <c r="AB2172" s="81"/>
      <c r="AC2172" s="80"/>
      <c r="AD2172" s="80"/>
      <c r="AE2172" s="81"/>
      <c r="AF2172" s="82"/>
      <c r="AG2172" s="80"/>
      <c r="AH2172" s="119"/>
      <c r="AI2172" s="119"/>
    </row>
    <row r="2173" spans="27:35" x14ac:dyDescent="0.25">
      <c r="AA2173" s="81"/>
      <c r="AB2173" s="81"/>
      <c r="AC2173" s="80"/>
      <c r="AD2173" s="80"/>
      <c r="AE2173" s="81"/>
      <c r="AF2173" s="82"/>
      <c r="AG2173" s="80"/>
      <c r="AH2173" s="119"/>
      <c r="AI2173" s="119"/>
    </row>
    <row r="2174" spans="27:35" x14ac:dyDescent="0.25">
      <c r="AA2174" s="81"/>
      <c r="AB2174" s="81"/>
      <c r="AC2174" s="80"/>
      <c r="AD2174" s="80"/>
      <c r="AE2174" s="81"/>
      <c r="AF2174" s="82"/>
      <c r="AG2174" s="80"/>
      <c r="AH2174" s="119"/>
      <c r="AI2174" s="119"/>
    </row>
    <row r="2175" spans="27:35" x14ac:dyDescent="0.25">
      <c r="AA2175" s="81"/>
      <c r="AB2175" s="81"/>
      <c r="AC2175" s="80"/>
      <c r="AD2175" s="80"/>
      <c r="AE2175" s="81"/>
      <c r="AF2175" s="82"/>
      <c r="AG2175" s="80"/>
      <c r="AH2175" s="119"/>
      <c r="AI2175" s="119"/>
    </row>
    <row r="2176" spans="27:35" x14ac:dyDescent="0.25">
      <c r="AA2176" s="81"/>
      <c r="AB2176" s="81"/>
      <c r="AC2176" s="80"/>
      <c r="AD2176" s="80"/>
      <c r="AE2176" s="81"/>
      <c r="AF2176" s="82"/>
      <c r="AG2176" s="80"/>
      <c r="AH2176" s="119"/>
      <c r="AI2176" s="119"/>
    </row>
    <row r="2177" spans="27:35" x14ac:dyDescent="0.25">
      <c r="AA2177" s="81"/>
      <c r="AB2177" s="81"/>
      <c r="AC2177" s="80"/>
      <c r="AD2177" s="80"/>
      <c r="AE2177" s="81"/>
      <c r="AF2177" s="82"/>
      <c r="AG2177" s="80"/>
      <c r="AH2177" s="119"/>
      <c r="AI2177" s="119"/>
    </row>
    <row r="2178" spans="27:35" x14ac:dyDescent="0.25">
      <c r="AA2178" s="81"/>
      <c r="AB2178" s="81"/>
      <c r="AC2178" s="80"/>
      <c r="AD2178" s="80"/>
      <c r="AE2178" s="81"/>
      <c r="AF2178" s="82"/>
      <c r="AG2178" s="80"/>
      <c r="AH2178" s="119"/>
      <c r="AI2178" s="119"/>
    </row>
    <row r="2179" spans="27:35" x14ac:dyDescent="0.25">
      <c r="AA2179" s="81"/>
      <c r="AB2179" s="81"/>
      <c r="AC2179" s="80"/>
      <c r="AD2179" s="80"/>
      <c r="AE2179" s="81"/>
      <c r="AF2179" s="82"/>
      <c r="AG2179" s="80"/>
      <c r="AH2179" s="119"/>
      <c r="AI2179" s="119"/>
    </row>
    <row r="2180" spans="27:35" x14ac:dyDescent="0.25">
      <c r="AA2180" s="81"/>
      <c r="AB2180" s="81"/>
      <c r="AC2180" s="80"/>
      <c r="AD2180" s="80"/>
      <c r="AE2180" s="81"/>
      <c r="AF2180" s="82"/>
      <c r="AG2180" s="80"/>
      <c r="AH2180" s="119"/>
      <c r="AI2180" s="119"/>
    </row>
    <row r="2181" spans="27:35" x14ac:dyDescent="0.25">
      <c r="AA2181" s="81"/>
      <c r="AB2181" s="81"/>
      <c r="AC2181" s="80"/>
      <c r="AD2181" s="80"/>
      <c r="AE2181" s="81"/>
      <c r="AF2181" s="82"/>
      <c r="AG2181" s="80"/>
      <c r="AH2181" s="119"/>
      <c r="AI2181" s="119"/>
    </row>
    <row r="2182" spans="27:35" x14ac:dyDescent="0.25">
      <c r="AA2182" s="81"/>
      <c r="AB2182" s="81"/>
      <c r="AC2182" s="80"/>
      <c r="AD2182" s="80"/>
      <c r="AE2182" s="81"/>
      <c r="AF2182" s="82"/>
      <c r="AG2182" s="80"/>
      <c r="AH2182" s="119"/>
      <c r="AI2182" s="119"/>
    </row>
    <row r="2183" spans="27:35" x14ac:dyDescent="0.25">
      <c r="AA2183" s="81"/>
      <c r="AB2183" s="81"/>
      <c r="AC2183" s="80"/>
      <c r="AD2183" s="80"/>
      <c r="AE2183" s="81"/>
      <c r="AF2183" s="82"/>
      <c r="AG2183" s="80"/>
      <c r="AH2183" s="119"/>
      <c r="AI2183" s="119"/>
    </row>
    <row r="2184" spans="27:35" x14ac:dyDescent="0.25">
      <c r="AA2184" s="81"/>
      <c r="AB2184" s="81"/>
      <c r="AC2184" s="80"/>
      <c r="AD2184" s="80"/>
      <c r="AE2184" s="81"/>
      <c r="AF2184" s="82"/>
      <c r="AG2184" s="80"/>
      <c r="AH2184" s="119"/>
      <c r="AI2184" s="119"/>
    </row>
    <row r="2185" spans="27:35" x14ac:dyDescent="0.25">
      <c r="AA2185" s="81"/>
      <c r="AB2185" s="81"/>
      <c r="AC2185" s="80"/>
      <c r="AD2185" s="80"/>
      <c r="AE2185" s="81"/>
      <c r="AF2185" s="82"/>
      <c r="AG2185" s="80"/>
      <c r="AH2185" s="119"/>
      <c r="AI2185" s="119"/>
    </row>
    <row r="2186" spans="27:35" x14ac:dyDescent="0.25">
      <c r="AA2186" s="81"/>
      <c r="AB2186" s="81"/>
      <c r="AC2186" s="80"/>
      <c r="AD2186" s="80"/>
      <c r="AE2186" s="81"/>
      <c r="AF2186" s="82"/>
      <c r="AG2186" s="80"/>
      <c r="AH2186" s="119"/>
      <c r="AI2186" s="119"/>
    </row>
    <row r="2187" spans="27:35" x14ac:dyDescent="0.25">
      <c r="AA2187" s="81"/>
      <c r="AB2187" s="81"/>
      <c r="AC2187" s="80"/>
      <c r="AD2187" s="80"/>
      <c r="AE2187" s="81"/>
      <c r="AF2187" s="82"/>
      <c r="AG2187" s="80"/>
      <c r="AH2187" s="119"/>
      <c r="AI2187" s="119"/>
    </row>
    <row r="2188" spans="27:35" x14ac:dyDescent="0.25">
      <c r="AA2188" s="81"/>
      <c r="AB2188" s="81"/>
      <c r="AC2188" s="80"/>
      <c r="AD2188" s="80"/>
      <c r="AE2188" s="81"/>
      <c r="AF2188" s="82"/>
      <c r="AG2188" s="80"/>
      <c r="AH2188" s="119"/>
      <c r="AI2188" s="119"/>
    </row>
    <row r="2189" spans="27:35" x14ac:dyDescent="0.25">
      <c r="AA2189" s="81"/>
      <c r="AB2189" s="81"/>
      <c r="AC2189" s="80"/>
      <c r="AD2189" s="80"/>
      <c r="AE2189" s="81"/>
      <c r="AF2189" s="82"/>
      <c r="AG2189" s="80"/>
      <c r="AH2189" s="119"/>
      <c r="AI2189" s="119"/>
    </row>
    <row r="2190" spans="27:35" x14ac:dyDescent="0.25">
      <c r="AA2190" s="81"/>
      <c r="AB2190" s="81"/>
      <c r="AC2190" s="80"/>
      <c r="AD2190" s="80"/>
      <c r="AE2190" s="81"/>
      <c r="AF2190" s="82"/>
      <c r="AG2190" s="80"/>
      <c r="AH2190" s="119"/>
      <c r="AI2190" s="119"/>
    </row>
    <row r="2191" spans="27:35" x14ac:dyDescent="0.25">
      <c r="AA2191" s="81"/>
      <c r="AB2191" s="81"/>
      <c r="AC2191" s="80"/>
      <c r="AD2191" s="80"/>
      <c r="AE2191" s="81"/>
      <c r="AF2191" s="82"/>
      <c r="AG2191" s="80"/>
      <c r="AH2191" s="119"/>
      <c r="AI2191" s="119"/>
    </row>
    <row r="2192" spans="27:35" x14ac:dyDescent="0.25">
      <c r="AA2192" s="81"/>
      <c r="AB2192" s="81"/>
      <c r="AC2192" s="80"/>
      <c r="AD2192" s="80"/>
      <c r="AE2192" s="81"/>
      <c r="AF2192" s="82"/>
      <c r="AG2192" s="80"/>
      <c r="AH2192" s="119"/>
      <c r="AI2192" s="119"/>
    </row>
    <row r="2193" spans="27:35" x14ac:dyDescent="0.25">
      <c r="AA2193" s="81"/>
      <c r="AB2193" s="81"/>
      <c r="AC2193" s="80"/>
      <c r="AD2193" s="80"/>
      <c r="AE2193" s="81"/>
      <c r="AF2193" s="82"/>
      <c r="AG2193" s="80"/>
      <c r="AH2193" s="119"/>
      <c r="AI2193" s="119"/>
    </row>
    <row r="2194" spans="27:35" x14ac:dyDescent="0.25">
      <c r="AA2194" s="81"/>
      <c r="AB2194" s="81"/>
      <c r="AC2194" s="80"/>
      <c r="AD2194" s="80"/>
      <c r="AE2194" s="81"/>
      <c r="AF2194" s="82"/>
      <c r="AG2194" s="80"/>
      <c r="AH2194" s="119"/>
      <c r="AI2194" s="119"/>
    </row>
    <row r="2195" spans="27:35" x14ac:dyDescent="0.25">
      <c r="AA2195" s="81"/>
      <c r="AB2195" s="81"/>
      <c r="AC2195" s="80"/>
      <c r="AD2195" s="80"/>
      <c r="AE2195" s="81"/>
      <c r="AF2195" s="82"/>
      <c r="AG2195" s="80"/>
      <c r="AH2195" s="119"/>
      <c r="AI2195" s="119"/>
    </row>
    <row r="2196" spans="27:35" x14ac:dyDescent="0.25">
      <c r="AA2196" s="81"/>
      <c r="AB2196" s="81"/>
      <c r="AC2196" s="80"/>
      <c r="AD2196" s="80"/>
      <c r="AE2196" s="81"/>
      <c r="AF2196" s="82"/>
      <c r="AG2196" s="80"/>
      <c r="AH2196" s="119"/>
      <c r="AI2196" s="119"/>
    </row>
    <row r="2197" spans="27:35" x14ac:dyDescent="0.25">
      <c r="AA2197" s="81"/>
      <c r="AB2197" s="81"/>
      <c r="AC2197" s="80"/>
      <c r="AD2197" s="80"/>
      <c r="AE2197" s="81"/>
      <c r="AF2197" s="82"/>
      <c r="AG2197" s="80"/>
      <c r="AH2197" s="119"/>
      <c r="AI2197" s="119"/>
    </row>
    <row r="2198" spans="27:35" x14ac:dyDescent="0.25">
      <c r="AA2198" s="81"/>
      <c r="AB2198" s="81"/>
      <c r="AC2198" s="80"/>
      <c r="AD2198" s="80"/>
      <c r="AE2198" s="81"/>
      <c r="AF2198" s="82"/>
      <c r="AG2198" s="80"/>
      <c r="AH2198" s="119"/>
      <c r="AI2198" s="119"/>
    </row>
    <row r="2199" spans="27:35" x14ac:dyDescent="0.25">
      <c r="AA2199" s="81"/>
      <c r="AB2199" s="81"/>
      <c r="AC2199" s="80"/>
      <c r="AD2199" s="80"/>
      <c r="AE2199" s="81"/>
      <c r="AF2199" s="82"/>
      <c r="AG2199" s="80"/>
      <c r="AH2199" s="119"/>
      <c r="AI2199" s="119"/>
    </row>
    <row r="2200" spans="27:35" x14ac:dyDescent="0.25">
      <c r="AA2200" s="81"/>
      <c r="AB2200" s="81"/>
      <c r="AC2200" s="80"/>
      <c r="AD2200" s="80"/>
      <c r="AE2200" s="81"/>
      <c r="AF2200" s="82"/>
      <c r="AG2200" s="80"/>
      <c r="AH2200" s="119"/>
      <c r="AI2200" s="119"/>
    </row>
    <row r="2201" spans="27:35" x14ac:dyDescent="0.25">
      <c r="AA2201" s="81"/>
      <c r="AB2201" s="81"/>
      <c r="AC2201" s="80"/>
      <c r="AD2201" s="80"/>
      <c r="AE2201" s="81"/>
      <c r="AF2201" s="82"/>
      <c r="AG2201" s="80"/>
      <c r="AH2201" s="119"/>
      <c r="AI2201" s="119"/>
    </row>
    <row r="2202" spans="27:35" x14ac:dyDescent="0.25">
      <c r="AA2202" s="81"/>
      <c r="AB2202" s="81"/>
      <c r="AC2202" s="80"/>
      <c r="AD2202" s="80"/>
      <c r="AE2202" s="81"/>
      <c r="AF2202" s="82"/>
      <c r="AG2202" s="80"/>
      <c r="AH2202" s="119"/>
      <c r="AI2202" s="119"/>
    </row>
    <row r="2203" spans="27:35" x14ac:dyDescent="0.25">
      <c r="AA2203" s="81"/>
      <c r="AB2203" s="81"/>
      <c r="AC2203" s="80"/>
      <c r="AD2203" s="80"/>
      <c r="AE2203" s="81"/>
      <c r="AF2203" s="82"/>
      <c r="AG2203" s="80"/>
      <c r="AH2203" s="119"/>
      <c r="AI2203" s="119"/>
    </row>
    <row r="2204" spans="27:35" x14ac:dyDescent="0.25">
      <c r="AA2204" s="81"/>
      <c r="AB2204" s="81"/>
      <c r="AC2204" s="80"/>
      <c r="AD2204" s="80"/>
      <c r="AE2204" s="81"/>
      <c r="AF2204" s="82"/>
      <c r="AG2204" s="80"/>
      <c r="AH2204" s="119"/>
      <c r="AI2204" s="119"/>
    </row>
    <row r="2205" spans="27:35" x14ac:dyDescent="0.25">
      <c r="AA2205" s="81"/>
      <c r="AB2205" s="81"/>
      <c r="AC2205" s="80"/>
      <c r="AD2205" s="80"/>
      <c r="AE2205" s="81"/>
      <c r="AF2205" s="82"/>
      <c r="AG2205" s="80"/>
      <c r="AH2205" s="119"/>
      <c r="AI2205" s="119"/>
    </row>
    <row r="2206" spans="27:35" x14ac:dyDescent="0.25">
      <c r="AA2206" s="81"/>
      <c r="AB2206" s="81"/>
      <c r="AC2206" s="80"/>
      <c r="AD2206" s="80"/>
      <c r="AE2206" s="81"/>
      <c r="AF2206" s="82"/>
      <c r="AG2206" s="80"/>
      <c r="AH2206" s="119"/>
      <c r="AI2206" s="119"/>
    </row>
    <row r="2207" spans="27:35" x14ac:dyDescent="0.25">
      <c r="AA2207" s="81"/>
      <c r="AB2207" s="81"/>
      <c r="AC2207" s="80"/>
      <c r="AD2207" s="80"/>
      <c r="AE2207" s="81"/>
      <c r="AF2207" s="82"/>
      <c r="AG2207" s="80"/>
      <c r="AH2207" s="119"/>
      <c r="AI2207" s="119"/>
    </row>
    <row r="2208" spans="27:35" x14ac:dyDescent="0.25">
      <c r="AA2208" s="81"/>
      <c r="AB2208" s="81"/>
      <c r="AC2208" s="80"/>
      <c r="AD2208" s="80"/>
      <c r="AE2208" s="81"/>
      <c r="AF2208" s="82"/>
      <c r="AG2208" s="80"/>
      <c r="AH2208" s="119"/>
      <c r="AI2208" s="119"/>
    </row>
    <row r="2209" spans="27:35" x14ac:dyDescent="0.25">
      <c r="AA2209" s="81"/>
      <c r="AB2209" s="81"/>
      <c r="AC2209" s="80"/>
      <c r="AD2209" s="80"/>
      <c r="AE2209" s="81"/>
      <c r="AF2209" s="82"/>
      <c r="AG2209" s="80"/>
      <c r="AH2209" s="119"/>
      <c r="AI2209" s="119"/>
    </row>
    <row r="2210" spans="27:35" x14ac:dyDescent="0.25">
      <c r="AA2210" s="81"/>
      <c r="AB2210" s="81"/>
      <c r="AC2210" s="80"/>
      <c r="AD2210" s="80"/>
      <c r="AE2210" s="81"/>
      <c r="AF2210" s="82"/>
      <c r="AG2210" s="80"/>
      <c r="AH2210" s="119"/>
      <c r="AI2210" s="119"/>
    </row>
    <row r="2211" spans="27:35" x14ac:dyDescent="0.25">
      <c r="AA2211" s="81"/>
      <c r="AB2211" s="81"/>
      <c r="AC2211" s="80"/>
      <c r="AD2211" s="80"/>
      <c r="AE2211" s="81"/>
      <c r="AF2211" s="82"/>
      <c r="AG2211" s="80"/>
      <c r="AH2211" s="119"/>
      <c r="AI2211" s="119"/>
    </row>
    <row r="2212" spans="27:35" x14ac:dyDescent="0.25">
      <c r="AA2212" s="81"/>
      <c r="AB2212" s="81"/>
      <c r="AC2212" s="80"/>
      <c r="AD2212" s="80"/>
      <c r="AE2212" s="81"/>
      <c r="AF2212" s="82"/>
      <c r="AG2212" s="80"/>
      <c r="AH2212" s="119"/>
      <c r="AI2212" s="119"/>
    </row>
    <row r="2213" spans="27:35" x14ac:dyDescent="0.25">
      <c r="AA2213" s="81"/>
      <c r="AB2213" s="81"/>
      <c r="AC2213" s="80"/>
      <c r="AD2213" s="80"/>
      <c r="AE2213" s="81"/>
      <c r="AF2213" s="82"/>
      <c r="AG2213" s="80"/>
      <c r="AH2213" s="119"/>
      <c r="AI2213" s="119"/>
    </row>
    <row r="2214" spans="27:35" x14ac:dyDescent="0.25">
      <c r="AA2214" s="81"/>
      <c r="AB2214" s="81"/>
      <c r="AC2214" s="80"/>
      <c r="AD2214" s="80"/>
      <c r="AE2214" s="81"/>
      <c r="AF2214" s="82"/>
      <c r="AG2214" s="80"/>
      <c r="AH2214" s="119"/>
      <c r="AI2214" s="119"/>
    </row>
    <row r="2215" spans="27:35" x14ac:dyDescent="0.25">
      <c r="AA2215" s="81"/>
      <c r="AB2215" s="81"/>
      <c r="AC2215" s="80"/>
      <c r="AD2215" s="80"/>
      <c r="AE2215" s="81"/>
      <c r="AF2215" s="82"/>
      <c r="AG2215" s="80"/>
      <c r="AH2215" s="119"/>
      <c r="AI2215" s="119"/>
    </row>
    <row r="2216" spans="27:35" x14ac:dyDescent="0.25">
      <c r="AA2216" s="81"/>
      <c r="AB2216" s="81"/>
      <c r="AC2216" s="80"/>
      <c r="AD2216" s="80"/>
      <c r="AE2216" s="81"/>
      <c r="AF2216" s="82"/>
      <c r="AG2216" s="80"/>
      <c r="AH2216" s="119"/>
      <c r="AI2216" s="119"/>
    </row>
    <row r="2217" spans="27:35" x14ac:dyDescent="0.25">
      <c r="AA2217" s="81"/>
      <c r="AB2217" s="81"/>
      <c r="AC2217" s="80"/>
      <c r="AD2217" s="80"/>
      <c r="AE2217" s="81"/>
      <c r="AF2217" s="82"/>
      <c r="AG2217" s="80"/>
      <c r="AH2217" s="119"/>
      <c r="AI2217" s="119"/>
    </row>
    <row r="2218" spans="27:35" x14ac:dyDescent="0.25">
      <c r="AA2218" s="81"/>
      <c r="AB2218" s="81"/>
      <c r="AC2218" s="80"/>
      <c r="AD2218" s="80"/>
      <c r="AE2218" s="81"/>
      <c r="AF2218" s="82"/>
      <c r="AG2218" s="80"/>
      <c r="AH2218" s="119"/>
      <c r="AI2218" s="119"/>
    </row>
    <row r="2219" spans="27:35" x14ac:dyDescent="0.25">
      <c r="AA2219" s="81"/>
      <c r="AB2219" s="81"/>
      <c r="AC2219" s="80"/>
      <c r="AD2219" s="80"/>
      <c r="AE2219" s="81"/>
      <c r="AF2219" s="82"/>
      <c r="AG2219" s="80"/>
      <c r="AH2219" s="119"/>
      <c r="AI2219" s="119"/>
    </row>
    <row r="2220" spans="27:35" x14ac:dyDescent="0.25">
      <c r="AA2220" s="81"/>
      <c r="AB2220" s="81"/>
      <c r="AC2220" s="80"/>
      <c r="AD2220" s="80"/>
      <c r="AE2220" s="81"/>
      <c r="AF2220" s="82"/>
      <c r="AG2220" s="80"/>
      <c r="AH2220" s="119"/>
      <c r="AI2220" s="119"/>
    </row>
    <row r="2221" spans="27:35" x14ac:dyDescent="0.25">
      <c r="AA2221" s="81"/>
      <c r="AB2221" s="81"/>
      <c r="AC2221" s="80"/>
      <c r="AD2221" s="80"/>
      <c r="AE2221" s="81"/>
      <c r="AF2221" s="82"/>
      <c r="AG2221" s="80"/>
      <c r="AH2221" s="119"/>
      <c r="AI2221" s="119"/>
    </row>
    <row r="2222" spans="27:35" x14ac:dyDescent="0.25">
      <c r="AA2222" s="81"/>
      <c r="AB2222" s="81"/>
      <c r="AC2222" s="80"/>
      <c r="AD2222" s="80"/>
      <c r="AE2222" s="81"/>
      <c r="AF2222" s="82"/>
      <c r="AG2222" s="80"/>
      <c r="AH2222" s="119"/>
      <c r="AI2222" s="119"/>
    </row>
    <row r="2223" spans="27:35" x14ac:dyDescent="0.25">
      <c r="AA2223" s="81"/>
      <c r="AB2223" s="81"/>
      <c r="AC2223" s="80"/>
      <c r="AD2223" s="80"/>
      <c r="AE2223" s="81"/>
      <c r="AF2223" s="82"/>
      <c r="AG2223" s="80"/>
      <c r="AH2223" s="119"/>
      <c r="AI2223" s="119"/>
    </row>
    <row r="2224" spans="27:35" x14ac:dyDescent="0.25">
      <c r="AA2224" s="81"/>
      <c r="AB2224" s="81"/>
      <c r="AC2224" s="80"/>
      <c r="AD2224" s="80"/>
      <c r="AE2224" s="81"/>
      <c r="AF2224" s="82"/>
      <c r="AG2224" s="80"/>
      <c r="AH2224" s="119"/>
      <c r="AI2224" s="119"/>
    </row>
    <row r="2225" spans="27:35" x14ac:dyDescent="0.25">
      <c r="AA2225" s="81"/>
      <c r="AB2225" s="81"/>
      <c r="AC2225" s="80"/>
      <c r="AD2225" s="80"/>
      <c r="AE2225" s="81"/>
      <c r="AF2225" s="82"/>
      <c r="AG2225" s="80"/>
      <c r="AH2225" s="119"/>
      <c r="AI2225" s="119"/>
    </row>
    <row r="2226" spans="27:35" x14ac:dyDescent="0.25">
      <c r="AA2226" s="81"/>
      <c r="AB2226" s="81"/>
      <c r="AC2226" s="80"/>
      <c r="AD2226" s="80"/>
      <c r="AE2226" s="81"/>
      <c r="AF2226" s="82"/>
      <c r="AG2226" s="80"/>
      <c r="AH2226" s="119"/>
      <c r="AI2226" s="119"/>
    </row>
    <row r="2227" spans="27:35" x14ac:dyDescent="0.25">
      <c r="AA2227" s="81"/>
      <c r="AB2227" s="81"/>
      <c r="AC2227" s="80"/>
      <c r="AD2227" s="80"/>
      <c r="AE2227" s="81"/>
      <c r="AF2227" s="82"/>
      <c r="AG2227" s="80"/>
      <c r="AH2227" s="119"/>
      <c r="AI2227" s="119"/>
    </row>
    <row r="2228" spans="27:35" x14ac:dyDescent="0.25">
      <c r="AA2228" s="81"/>
      <c r="AB2228" s="81"/>
      <c r="AC2228" s="80"/>
      <c r="AD2228" s="80"/>
      <c r="AE2228" s="81"/>
      <c r="AF2228" s="82"/>
      <c r="AG2228" s="80"/>
      <c r="AH2228" s="119"/>
      <c r="AI2228" s="119"/>
    </row>
    <row r="2229" spans="27:35" x14ac:dyDescent="0.25">
      <c r="AA2229" s="81"/>
      <c r="AB2229" s="81"/>
      <c r="AC2229" s="80"/>
      <c r="AD2229" s="80"/>
      <c r="AE2229" s="81"/>
      <c r="AF2229" s="82"/>
      <c r="AG2229" s="80"/>
      <c r="AH2229" s="119"/>
      <c r="AI2229" s="119"/>
    </row>
    <row r="2230" spans="27:35" x14ac:dyDescent="0.25">
      <c r="AA2230" s="81"/>
      <c r="AB2230" s="81"/>
      <c r="AC2230" s="80"/>
      <c r="AD2230" s="80"/>
      <c r="AE2230" s="81"/>
      <c r="AF2230" s="82"/>
      <c r="AG2230" s="80"/>
      <c r="AH2230" s="119"/>
      <c r="AI2230" s="119"/>
    </row>
    <row r="2231" spans="27:35" x14ac:dyDescent="0.25">
      <c r="AA2231" s="81"/>
      <c r="AB2231" s="81"/>
      <c r="AC2231" s="80"/>
      <c r="AD2231" s="80"/>
      <c r="AE2231" s="81"/>
      <c r="AF2231" s="82"/>
      <c r="AG2231" s="80"/>
      <c r="AH2231" s="119"/>
      <c r="AI2231" s="119"/>
    </row>
    <row r="2232" spans="27:35" x14ac:dyDescent="0.25">
      <c r="AA2232" s="81"/>
      <c r="AB2232" s="81"/>
      <c r="AC2232" s="80"/>
      <c r="AD2232" s="80"/>
      <c r="AE2232" s="81"/>
      <c r="AF2232" s="82"/>
      <c r="AG2232" s="80"/>
      <c r="AH2232" s="119"/>
      <c r="AI2232" s="119"/>
    </row>
    <row r="2233" spans="27:35" x14ac:dyDescent="0.25">
      <c r="AA2233" s="81"/>
      <c r="AB2233" s="81"/>
      <c r="AC2233" s="80"/>
      <c r="AD2233" s="80"/>
      <c r="AE2233" s="81"/>
      <c r="AF2233" s="82"/>
      <c r="AG2233" s="80"/>
      <c r="AH2233" s="119"/>
      <c r="AI2233" s="119"/>
    </row>
    <row r="2234" spans="27:35" x14ac:dyDescent="0.25">
      <c r="AA2234" s="81"/>
      <c r="AB2234" s="81"/>
      <c r="AC2234" s="80"/>
      <c r="AD2234" s="80"/>
      <c r="AE2234" s="81"/>
      <c r="AF2234" s="82"/>
      <c r="AG2234" s="80"/>
      <c r="AH2234" s="119"/>
      <c r="AI2234" s="119"/>
    </row>
    <row r="2235" spans="27:35" x14ac:dyDescent="0.25">
      <c r="AA2235" s="81"/>
      <c r="AB2235" s="81"/>
      <c r="AC2235" s="80"/>
      <c r="AD2235" s="80"/>
      <c r="AE2235" s="81"/>
      <c r="AF2235" s="82"/>
      <c r="AG2235" s="80"/>
      <c r="AH2235" s="119"/>
      <c r="AI2235" s="119"/>
    </row>
    <row r="2236" spans="27:35" x14ac:dyDescent="0.25">
      <c r="AA2236" s="81"/>
      <c r="AB2236" s="81"/>
      <c r="AC2236" s="80"/>
      <c r="AD2236" s="80"/>
      <c r="AE2236" s="81"/>
      <c r="AF2236" s="82"/>
      <c r="AG2236" s="80"/>
      <c r="AH2236" s="119"/>
      <c r="AI2236" s="119"/>
    </row>
    <row r="2237" spans="27:35" x14ac:dyDescent="0.25">
      <c r="AA2237" s="81"/>
      <c r="AB2237" s="81"/>
      <c r="AC2237" s="80"/>
      <c r="AD2237" s="80"/>
      <c r="AE2237" s="81"/>
      <c r="AF2237" s="82"/>
      <c r="AG2237" s="80"/>
      <c r="AH2237" s="119"/>
      <c r="AI2237" s="119"/>
    </row>
    <row r="2238" spans="27:35" x14ac:dyDescent="0.25">
      <c r="AA2238" s="81"/>
      <c r="AB2238" s="81"/>
      <c r="AC2238" s="80"/>
      <c r="AD2238" s="80"/>
      <c r="AE2238" s="81"/>
      <c r="AF2238" s="82"/>
      <c r="AG2238" s="80"/>
      <c r="AH2238" s="119"/>
      <c r="AI2238" s="119"/>
    </row>
    <row r="2239" spans="27:35" x14ac:dyDescent="0.25">
      <c r="AA2239" s="81"/>
      <c r="AB2239" s="81"/>
      <c r="AC2239" s="80"/>
      <c r="AD2239" s="80"/>
      <c r="AE2239" s="81"/>
      <c r="AF2239" s="82"/>
      <c r="AG2239" s="80"/>
      <c r="AH2239" s="119"/>
      <c r="AI2239" s="119"/>
    </row>
    <row r="2240" spans="27:35" x14ac:dyDescent="0.25">
      <c r="AA2240" s="81"/>
      <c r="AB2240" s="81"/>
      <c r="AC2240" s="80"/>
      <c r="AD2240" s="80"/>
      <c r="AE2240" s="81"/>
      <c r="AF2240" s="82"/>
      <c r="AG2240" s="80"/>
      <c r="AH2240" s="119"/>
      <c r="AI2240" s="119"/>
    </row>
    <row r="2241" spans="27:35" x14ac:dyDescent="0.25">
      <c r="AA2241" s="81"/>
      <c r="AB2241" s="81"/>
      <c r="AC2241" s="80"/>
      <c r="AD2241" s="80"/>
      <c r="AE2241" s="81"/>
      <c r="AF2241" s="82"/>
      <c r="AG2241" s="80"/>
      <c r="AH2241" s="119"/>
      <c r="AI2241" s="119"/>
    </row>
    <row r="2242" spans="27:35" x14ac:dyDescent="0.25">
      <c r="AA2242" s="81"/>
      <c r="AB2242" s="81"/>
      <c r="AC2242" s="80"/>
      <c r="AD2242" s="80"/>
      <c r="AE2242" s="81"/>
      <c r="AF2242" s="82"/>
      <c r="AG2242" s="80"/>
      <c r="AH2242" s="119"/>
      <c r="AI2242" s="119"/>
    </row>
    <row r="2243" spans="27:35" x14ac:dyDescent="0.25">
      <c r="AA2243" s="81"/>
      <c r="AB2243" s="81"/>
      <c r="AC2243" s="80"/>
      <c r="AD2243" s="80"/>
      <c r="AE2243" s="81"/>
      <c r="AF2243" s="82"/>
      <c r="AG2243" s="80"/>
      <c r="AH2243" s="119"/>
      <c r="AI2243" s="119"/>
    </row>
    <row r="2244" spans="27:35" x14ac:dyDescent="0.25">
      <c r="AA2244" s="81"/>
      <c r="AB2244" s="81"/>
      <c r="AC2244" s="80"/>
      <c r="AD2244" s="80"/>
      <c r="AE2244" s="81"/>
      <c r="AF2244" s="82"/>
      <c r="AG2244" s="80"/>
      <c r="AH2244" s="119"/>
      <c r="AI2244" s="119"/>
    </row>
    <row r="2245" spans="27:35" x14ac:dyDescent="0.25">
      <c r="AA2245" s="81"/>
      <c r="AB2245" s="81"/>
      <c r="AC2245" s="80"/>
      <c r="AD2245" s="80"/>
      <c r="AE2245" s="81"/>
      <c r="AF2245" s="82"/>
      <c r="AG2245" s="80"/>
      <c r="AH2245" s="119"/>
      <c r="AI2245" s="119"/>
    </row>
    <row r="2246" spans="27:35" x14ac:dyDescent="0.25">
      <c r="AA2246" s="81"/>
      <c r="AB2246" s="81"/>
      <c r="AC2246" s="80"/>
      <c r="AD2246" s="80"/>
      <c r="AE2246" s="81"/>
      <c r="AF2246" s="82"/>
      <c r="AG2246" s="80"/>
      <c r="AH2246" s="119"/>
      <c r="AI2246" s="119"/>
    </row>
    <row r="2247" spans="27:35" x14ac:dyDescent="0.25">
      <c r="AA2247" s="81"/>
      <c r="AB2247" s="81"/>
      <c r="AC2247" s="80"/>
      <c r="AD2247" s="80"/>
      <c r="AE2247" s="81"/>
      <c r="AF2247" s="82"/>
      <c r="AG2247" s="80"/>
      <c r="AH2247" s="119"/>
      <c r="AI2247" s="119"/>
    </row>
    <row r="2248" spans="27:35" x14ac:dyDescent="0.25">
      <c r="AA2248" s="81"/>
      <c r="AB2248" s="81"/>
      <c r="AC2248" s="80"/>
      <c r="AD2248" s="80"/>
      <c r="AE2248" s="81"/>
      <c r="AF2248" s="82"/>
      <c r="AG2248" s="80"/>
      <c r="AH2248" s="119"/>
      <c r="AI2248" s="119"/>
    </row>
    <row r="2249" spans="27:35" x14ac:dyDescent="0.25">
      <c r="AA2249" s="81"/>
      <c r="AB2249" s="81"/>
      <c r="AC2249" s="80"/>
      <c r="AD2249" s="80"/>
      <c r="AE2249" s="81"/>
      <c r="AF2249" s="82"/>
      <c r="AG2249" s="80"/>
      <c r="AH2249" s="119"/>
      <c r="AI2249" s="119"/>
    </row>
    <row r="2250" spans="27:35" x14ac:dyDescent="0.25">
      <c r="AA2250" s="81"/>
      <c r="AB2250" s="81"/>
      <c r="AC2250" s="80"/>
      <c r="AD2250" s="80"/>
      <c r="AE2250" s="81"/>
      <c r="AF2250" s="82"/>
      <c r="AG2250" s="80"/>
      <c r="AH2250" s="119"/>
      <c r="AI2250" s="119"/>
    </row>
    <row r="2251" spans="27:35" x14ac:dyDescent="0.25">
      <c r="AA2251" s="81"/>
      <c r="AB2251" s="81"/>
      <c r="AC2251" s="80"/>
      <c r="AD2251" s="80"/>
      <c r="AE2251" s="81"/>
      <c r="AF2251" s="82"/>
      <c r="AG2251" s="80"/>
      <c r="AH2251" s="119"/>
      <c r="AI2251" s="119"/>
    </row>
    <row r="2252" spans="27:35" x14ac:dyDescent="0.25">
      <c r="AA2252" s="81"/>
      <c r="AB2252" s="81"/>
      <c r="AC2252" s="80"/>
      <c r="AD2252" s="80"/>
      <c r="AE2252" s="81"/>
      <c r="AF2252" s="82"/>
      <c r="AG2252" s="80"/>
      <c r="AH2252" s="119"/>
      <c r="AI2252" s="119"/>
    </row>
    <row r="2253" spans="27:35" x14ac:dyDescent="0.25">
      <c r="AA2253" s="81"/>
      <c r="AB2253" s="81"/>
      <c r="AC2253" s="80"/>
      <c r="AD2253" s="80"/>
      <c r="AE2253" s="81"/>
      <c r="AF2253" s="82"/>
      <c r="AG2253" s="80"/>
      <c r="AH2253" s="119"/>
      <c r="AI2253" s="119"/>
    </row>
    <row r="2254" spans="27:35" x14ac:dyDescent="0.25">
      <c r="AA2254" s="81"/>
      <c r="AB2254" s="81"/>
      <c r="AC2254" s="80"/>
      <c r="AD2254" s="80"/>
      <c r="AE2254" s="81"/>
      <c r="AF2254" s="82"/>
      <c r="AG2254" s="80"/>
      <c r="AH2254" s="119"/>
      <c r="AI2254" s="119"/>
    </row>
    <row r="2255" spans="27:35" x14ac:dyDescent="0.25">
      <c r="AA2255" s="81"/>
      <c r="AB2255" s="81"/>
      <c r="AC2255" s="80"/>
      <c r="AD2255" s="80"/>
      <c r="AE2255" s="81"/>
      <c r="AF2255" s="82"/>
      <c r="AG2255" s="80"/>
      <c r="AH2255" s="119"/>
      <c r="AI2255" s="119"/>
    </row>
    <row r="2256" spans="27:35" x14ac:dyDescent="0.25">
      <c r="AA2256" s="81"/>
      <c r="AB2256" s="81"/>
      <c r="AC2256" s="80"/>
      <c r="AD2256" s="80"/>
      <c r="AE2256" s="81"/>
      <c r="AF2256" s="82"/>
      <c r="AG2256" s="80"/>
      <c r="AH2256" s="119"/>
      <c r="AI2256" s="119"/>
    </row>
    <row r="2257" spans="27:35" x14ac:dyDescent="0.25">
      <c r="AA2257" s="81"/>
      <c r="AB2257" s="81"/>
      <c r="AC2257" s="80"/>
      <c r="AD2257" s="80"/>
      <c r="AE2257" s="81"/>
      <c r="AF2257" s="82"/>
      <c r="AG2257" s="80"/>
      <c r="AH2257" s="119"/>
      <c r="AI2257" s="119"/>
    </row>
    <row r="2258" spans="27:35" x14ac:dyDescent="0.25">
      <c r="AA2258" s="81"/>
      <c r="AB2258" s="81"/>
      <c r="AC2258" s="80"/>
      <c r="AD2258" s="80"/>
      <c r="AE2258" s="81"/>
      <c r="AF2258" s="82"/>
      <c r="AG2258" s="80"/>
      <c r="AH2258" s="119"/>
      <c r="AI2258" s="119"/>
    </row>
    <row r="2259" spans="27:35" x14ac:dyDescent="0.25">
      <c r="AA2259" s="81"/>
      <c r="AB2259" s="81"/>
      <c r="AC2259" s="80"/>
      <c r="AD2259" s="80"/>
      <c r="AE2259" s="81"/>
      <c r="AF2259" s="82"/>
      <c r="AG2259" s="80"/>
      <c r="AH2259" s="119"/>
      <c r="AI2259" s="119"/>
    </row>
    <row r="2260" spans="27:35" x14ac:dyDescent="0.25">
      <c r="AA2260" s="81"/>
      <c r="AB2260" s="81"/>
      <c r="AC2260" s="80"/>
      <c r="AD2260" s="80"/>
      <c r="AE2260" s="81"/>
      <c r="AF2260" s="82"/>
      <c r="AG2260" s="80"/>
      <c r="AH2260" s="119"/>
      <c r="AI2260" s="119"/>
    </row>
    <row r="2261" spans="27:35" x14ac:dyDescent="0.25">
      <c r="AA2261" s="81"/>
      <c r="AB2261" s="81"/>
      <c r="AC2261" s="80"/>
      <c r="AD2261" s="80"/>
      <c r="AE2261" s="81"/>
      <c r="AF2261" s="82"/>
      <c r="AG2261" s="80"/>
      <c r="AH2261" s="119"/>
      <c r="AI2261" s="119"/>
    </row>
    <row r="2262" spans="27:35" x14ac:dyDescent="0.25">
      <c r="AA2262" s="81"/>
      <c r="AB2262" s="81"/>
      <c r="AC2262" s="80"/>
      <c r="AD2262" s="80"/>
      <c r="AE2262" s="81"/>
      <c r="AF2262" s="82"/>
      <c r="AG2262" s="80"/>
      <c r="AH2262" s="119"/>
      <c r="AI2262" s="119"/>
    </row>
    <row r="2263" spans="27:35" x14ac:dyDescent="0.25">
      <c r="AA2263" s="81"/>
      <c r="AB2263" s="81"/>
      <c r="AC2263" s="80"/>
      <c r="AD2263" s="80"/>
      <c r="AE2263" s="81"/>
      <c r="AF2263" s="82"/>
      <c r="AG2263" s="80"/>
      <c r="AH2263" s="119"/>
      <c r="AI2263" s="119"/>
    </row>
    <row r="2264" spans="27:35" x14ac:dyDescent="0.25">
      <c r="AA2264" s="81"/>
      <c r="AB2264" s="81"/>
      <c r="AC2264" s="80"/>
      <c r="AD2264" s="80"/>
      <c r="AE2264" s="81"/>
      <c r="AF2264" s="82"/>
      <c r="AG2264" s="80"/>
      <c r="AH2264" s="119"/>
      <c r="AI2264" s="119"/>
    </row>
    <row r="2265" spans="27:35" x14ac:dyDescent="0.25">
      <c r="AA2265" s="81"/>
      <c r="AB2265" s="81"/>
      <c r="AC2265" s="80"/>
      <c r="AD2265" s="80"/>
      <c r="AE2265" s="81"/>
      <c r="AF2265" s="82"/>
      <c r="AG2265" s="80"/>
      <c r="AH2265" s="119"/>
      <c r="AI2265" s="119"/>
    </row>
    <row r="2266" spans="27:35" x14ac:dyDescent="0.25">
      <c r="AA2266" s="81"/>
      <c r="AB2266" s="81"/>
      <c r="AC2266" s="80"/>
      <c r="AD2266" s="80"/>
      <c r="AE2266" s="81"/>
      <c r="AF2266" s="82"/>
      <c r="AG2266" s="80"/>
      <c r="AH2266" s="119"/>
      <c r="AI2266" s="119"/>
    </row>
    <row r="2267" spans="27:35" x14ac:dyDescent="0.25">
      <c r="AA2267" s="81"/>
      <c r="AB2267" s="81"/>
      <c r="AC2267" s="80"/>
      <c r="AD2267" s="80"/>
      <c r="AE2267" s="81"/>
      <c r="AF2267" s="82"/>
      <c r="AG2267" s="80"/>
      <c r="AH2267" s="119"/>
      <c r="AI2267" s="119"/>
    </row>
    <row r="2268" spans="27:35" x14ac:dyDescent="0.25">
      <c r="AA2268" s="81"/>
      <c r="AB2268" s="81"/>
      <c r="AC2268" s="80"/>
      <c r="AD2268" s="80"/>
      <c r="AE2268" s="81"/>
      <c r="AF2268" s="82"/>
      <c r="AG2268" s="80"/>
      <c r="AH2268" s="119"/>
      <c r="AI2268" s="119"/>
    </row>
    <row r="2269" spans="27:35" x14ac:dyDescent="0.25">
      <c r="AA2269" s="81"/>
      <c r="AB2269" s="81"/>
      <c r="AC2269" s="80"/>
      <c r="AD2269" s="80"/>
      <c r="AE2269" s="81"/>
      <c r="AF2269" s="82"/>
      <c r="AG2269" s="80"/>
      <c r="AH2269" s="119"/>
      <c r="AI2269" s="119"/>
    </row>
    <row r="2270" spans="27:35" x14ac:dyDescent="0.25">
      <c r="AA2270" s="81"/>
      <c r="AB2270" s="81"/>
      <c r="AC2270" s="80"/>
      <c r="AD2270" s="80"/>
      <c r="AE2270" s="81"/>
      <c r="AF2270" s="82"/>
      <c r="AG2270" s="80"/>
      <c r="AH2270" s="119"/>
      <c r="AI2270" s="119"/>
    </row>
    <row r="2271" spans="27:35" x14ac:dyDescent="0.25">
      <c r="AA2271" s="81"/>
      <c r="AB2271" s="81"/>
      <c r="AC2271" s="80"/>
      <c r="AD2271" s="80"/>
      <c r="AE2271" s="81"/>
      <c r="AF2271" s="82"/>
      <c r="AG2271" s="80"/>
      <c r="AH2271" s="119"/>
      <c r="AI2271" s="119"/>
    </row>
    <row r="2272" spans="27:35" x14ac:dyDescent="0.25">
      <c r="AA2272" s="81"/>
      <c r="AB2272" s="81"/>
      <c r="AC2272" s="80"/>
      <c r="AD2272" s="80"/>
      <c r="AE2272" s="81"/>
      <c r="AF2272" s="82"/>
      <c r="AG2272" s="80"/>
      <c r="AH2272" s="119"/>
      <c r="AI2272" s="119"/>
    </row>
    <row r="2273" spans="27:35" x14ac:dyDescent="0.25">
      <c r="AA2273" s="81"/>
      <c r="AB2273" s="81"/>
      <c r="AC2273" s="80"/>
      <c r="AD2273" s="80"/>
      <c r="AE2273" s="81"/>
      <c r="AF2273" s="82"/>
      <c r="AG2273" s="80"/>
      <c r="AH2273" s="119"/>
      <c r="AI2273" s="119"/>
    </row>
    <row r="2274" spans="27:35" x14ac:dyDescent="0.25">
      <c r="AA2274" s="81"/>
      <c r="AB2274" s="81"/>
      <c r="AC2274" s="80"/>
      <c r="AD2274" s="80"/>
      <c r="AE2274" s="81"/>
      <c r="AF2274" s="82"/>
      <c r="AG2274" s="80"/>
      <c r="AH2274" s="119"/>
      <c r="AI2274" s="119"/>
    </row>
    <row r="2275" spans="27:35" x14ac:dyDescent="0.25">
      <c r="AA2275" s="81"/>
      <c r="AB2275" s="81"/>
      <c r="AC2275" s="80"/>
      <c r="AD2275" s="80"/>
      <c r="AE2275" s="81"/>
      <c r="AF2275" s="82"/>
      <c r="AG2275" s="80"/>
      <c r="AH2275" s="119"/>
      <c r="AI2275" s="119"/>
    </row>
    <row r="2276" spans="27:35" x14ac:dyDescent="0.25">
      <c r="AA2276" s="81"/>
      <c r="AB2276" s="81"/>
      <c r="AC2276" s="80"/>
      <c r="AD2276" s="80"/>
      <c r="AE2276" s="81"/>
      <c r="AF2276" s="82"/>
      <c r="AG2276" s="80"/>
      <c r="AH2276" s="119"/>
      <c r="AI2276" s="119"/>
    </row>
    <row r="2277" spans="27:35" x14ac:dyDescent="0.25">
      <c r="AA2277" s="81"/>
      <c r="AB2277" s="81"/>
      <c r="AC2277" s="80"/>
      <c r="AD2277" s="80"/>
      <c r="AE2277" s="81"/>
      <c r="AF2277" s="82"/>
      <c r="AG2277" s="80"/>
      <c r="AH2277" s="119"/>
      <c r="AI2277" s="119"/>
    </row>
    <row r="2278" spans="27:35" x14ac:dyDescent="0.25">
      <c r="AA2278" s="81"/>
      <c r="AB2278" s="81"/>
      <c r="AC2278" s="80"/>
      <c r="AD2278" s="80"/>
      <c r="AE2278" s="81"/>
      <c r="AF2278" s="82"/>
      <c r="AG2278" s="80"/>
      <c r="AH2278" s="119"/>
      <c r="AI2278" s="119"/>
    </row>
    <row r="2279" spans="27:35" x14ac:dyDescent="0.25">
      <c r="AA2279" s="81"/>
      <c r="AB2279" s="81"/>
      <c r="AC2279" s="80"/>
      <c r="AD2279" s="80"/>
      <c r="AE2279" s="81"/>
      <c r="AF2279" s="82"/>
      <c r="AG2279" s="80"/>
      <c r="AH2279" s="119"/>
      <c r="AI2279" s="119"/>
    </row>
    <row r="2280" spans="27:35" x14ac:dyDescent="0.25">
      <c r="AA2280" s="81"/>
      <c r="AB2280" s="81"/>
      <c r="AC2280" s="80"/>
      <c r="AD2280" s="80"/>
      <c r="AE2280" s="81"/>
      <c r="AF2280" s="82"/>
      <c r="AG2280" s="80"/>
      <c r="AH2280" s="119"/>
      <c r="AI2280" s="119"/>
    </row>
    <row r="2281" spans="27:35" x14ac:dyDescent="0.25">
      <c r="AA2281" s="81"/>
      <c r="AB2281" s="81"/>
      <c r="AC2281" s="80"/>
      <c r="AD2281" s="80"/>
      <c r="AE2281" s="81"/>
      <c r="AF2281" s="82"/>
      <c r="AG2281" s="80"/>
      <c r="AH2281" s="119"/>
      <c r="AI2281" s="119"/>
    </row>
    <row r="2282" spans="27:35" x14ac:dyDescent="0.25">
      <c r="AA2282" s="81"/>
      <c r="AB2282" s="81"/>
      <c r="AC2282" s="80"/>
      <c r="AD2282" s="80"/>
      <c r="AE2282" s="81"/>
      <c r="AF2282" s="82"/>
      <c r="AG2282" s="80"/>
      <c r="AH2282" s="119"/>
      <c r="AI2282" s="119"/>
    </row>
    <row r="2283" spans="27:35" x14ac:dyDescent="0.25">
      <c r="AA2283" s="81"/>
      <c r="AB2283" s="81"/>
      <c r="AC2283" s="80"/>
      <c r="AD2283" s="80"/>
      <c r="AE2283" s="81"/>
      <c r="AF2283" s="82"/>
      <c r="AG2283" s="80"/>
      <c r="AH2283" s="119"/>
      <c r="AI2283" s="119"/>
    </row>
    <row r="2284" spans="27:35" x14ac:dyDescent="0.25">
      <c r="AA2284" s="81"/>
      <c r="AB2284" s="81"/>
      <c r="AC2284" s="80"/>
      <c r="AD2284" s="80"/>
      <c r="AE2284" s="81"/>
      <c r="AF2284" s="82"/>
      <c r="AG2284" s="80"/>
      <c r="AH2284" s="119"/>
      <c r="AI2284" s="119"/>
    </row>
    <row r="2285" spans="27:35" x14ac:dyDescent="0.25">
      <c r="AA2285" s="81"/>
      <c r="AB2285" s="81"/>
      <c r="AC2285" s="80"/>
      <c r="AD2285" s="80"/>
      <c r="AE2285" s="81"/>
      <c r="AF2285" s="82"/>
      <c r="AG2285" s="80"/>
      <c r="AH2285" s="119"/>
      <c r="AI2285" s="119"/>
    </row>
    <row r="2286" spans="27:35" x14ac:dyDescent="0.25">
      <c r="AA2286" s="81"/>
      <c r="AB2286" s="81"/>
      <c r="AC2286" s="80"/>
      <c r="AD2286" s="80"/>
      <c r="AE2286" s="81"/>
      <c r="AF2286" s="82"/>
      <c r="AG2286" s="80"/>
      <c r="AH2286" s="119"/>
      <c r="AI2286" s="119"/>
    </row>
    <row r="2287" spans="27:35" x14ac:dyDescent="0.25">
      <c r="AA2287" s="81"/>
      <c r="AB2287" s="81"/>
      <c r="AC2287" s="80"/>
      <c r="AD2287" s="80"/>
      <c r="AE2287" s="81"/>
      <c r="AF2287" s="82"/>
      <c r="AG2287" s="80"/>
      <c r="AH2287" s="119"/>
      <c r="AI2287" s="119"/>
    </row>
    <row r="2288" spans="27:35" x14ac:dyDescent="0.25">
      <c r="AA2288" s="81"/>
      <c r="AB2288" s="81"/>
      <c r="AC2288" s="80"/>
      <c r="AD2288" s="80"/>
      <c r="AE2288" s="81"/>
      <c r="AF2288" s="82"/>
      <c r="AG2288" s="80"/>
      <c r="AH2288" s="119"/>
      <c r="AI2288" s="119"/>
    </row>
    <row r="2289" spans="27:35" x14ac:dyDescent="0.25">
      <c r="AA2289" s="81"/>
      <c r="AB2289" s="81"/>
      <c r="AC2289" s="80"/>
      <c r="AD2289" s="80"/>
      <c r="AE2289" s="81"/>
      <c r="AF2289" s="82"/>
      <c r="AG2289" s="80"/>
      <c r="AH2289" s="119"/>
      <c r="AI2289" s="119"/>
    </row>
    <row r="2290" spans="27:35" x14ac:dyDescent="0.25">
      <c r="AA2290" s="81"/>
      <c r="AB2290" s="81"/>
      <c r="AC2290" s="80"/>
      <c r="AD2290" s="80"/>
      <c r="AE2290" s="81"/>
      <c r="AF2290" s="82"/>
      <c r="AG2290" s="80"/>
      <c r="AH2290" s="119"/>
      <c r="AI2290" s="119"/>
    </row>
    <row r="2291" spans="27:35" x14ac:dyDescent="0.25">
      <c r="AA2291" s="81"/>
      <c r="AB2291" s="81"/>
      <c r="AC2291" s="80"/>
      <c r="AD2291" s="80"/>
      <c r="AE2291" s="81"/>
      <c r="AF2291" s="82"/>
      <c r="AG2291" s="80"/>
      <c r="AH2291" s="119"/>
      <c r="AI2291" s="119"/>
    </row>
    <row r="2292" spans="27:35" x14ac:dyDescent="0.25">
      <c r="AA2292" s="81"/>
      <c r="AB2292" s="81"/>
      <c r="AC2292" s="80"/>
      <c r="AD2292" s="80"/>
      <c r="AE2292" s="81"/>
      <c r="AF2292" s="82"/>
      <c r="AG2292" s="80"/>
      <c r="AH2292" s="119"/>
      <c r="AI2292" s="119"/>
    </row>
    <row r="2293" spans="27:35" x14ac:dyDescent="0.25">
      <c r="AA2293" s="81"/>
      <c r="AB2293" s="81"/>
      <c r="AC2293" s="80"/>
      <c r="AD2293" s="80"/>
      <c r="AE2293" s="81"/>
      <c r="AF2293" s="82"/>
      <c r="AG2293" s="80"/>
      <c r="AH2293" s="119"/>
      <c r="AI2293" s="119"/>
    </row>
    <row r="2294" spans="27:35" x14ac:dyDescent="0.25">
      <c r="AA2294" s="81"/>
      <c r="AB2294" s="81"/>
      <c r="AC2294" s="80"/>
      <c r="AD2294" s="80"/>
      <c r="AE2294" s="81"/>
      <c r="AF2294" s="82"/>
      <c r="AG2294" s="80"/>
      <c r="AH2294" s="119"/>
      <c r="AI2294" s="119"/>
    </row>
    <row r="2295" spans="27:35" x14ac:dyDescent="0.25">
      <c r="AA2295" s="81"/>
      <c r="AB2295" s="81"/>
      <c r="AC2295" s="80"/>
      <c r="AD2295" s="80"/>
      <c r="AE2295" s="81"/>
      <c r="AF2295" s="82"/>
      <c r="AG2295" s="80"/>
      <c r="AH2295" s="119"/>
      <c r="AI2295" s="119"/>
    </row>
    <row r="2296" spans="27:35" x14ac:dyDescent="0.25">
      <c r="AA2296" s="81"/>
      <c r="AB2296" s="81"/>
      <c r="AC2296" s="80"/>
      <c r="AD2296" s="80"/>
      <c r="AE2296" s="81"/>
      <c r="AF2296" s="82"/>
      <c r="AG2296" s="80"/>
      <c r="AH2296" s="119"/>
      <c r="AI2296" s="119"/>
    </row>
    <row r="2297" spans="27:35" x14ac:dyDescent="0.25">
      <c r="AA2297" s="81"/>
      <c r="AB2297" s="81"/>
      <c r="AC2297" s="80"/>
      <c r="AD2297" s="80"/>
      <c r="AE2297" s="81"/>
      <c r="AF2297" s="82"/>
      <c r="AG2297" s="80"/>
      <c r="AH2297" s="119"/>
      <c r="AI2297" s="119"/>
    </row>
    <row r="2298" spans="27:35" x14ac:dyDescent="0.25">
      <c r="AA2298" s="81"/>
      <c r="AB2298" s="81"/>
      <c r="AC2298" s="80"/>
      <c r="AD2298" s="80"/>
      <c r="AE2298" s="81"/>
      <c r="AF2298" s="82"/>
      <c r="AG2298" s="80"/>
      <c r="AH2298" s="119"/>
      <c r="AI2298" s="119"/>
    </row>
    <row r="2299" spans="27:35" x14ac:dyDescent="0.25">
      <c r="AA2299" s="81"/>
      <c r="AB2299" s="81"/>
      <c r="AC2299" s="80"/>
      <c r="AD2299" s="80"/>
      <c r="AE2299" s="81"/>
      <c r="AF2299" s="82"/>
      <c r="AG2299" s="80"/>
      <c r="AH2299" s="119"/>
      <c r="AI2299" s="119"/>
    </row>
    <row r="2300" spans="27:35" x14ac:dyDescent="0.25">
      <c r="AA2300" s="81"/>
      <c r="AB2300" s="81"/>
      <c r="AC2300" s="80"/>
      <c r="AD2300" s="80"/>
      <c r="AE2300" s="81"/>
      <c r="AF2300" s="82"/>
      <c r="AG2300" s="80"/>
      <c r="AH2300" s="119"/>
      <c r="AI2300" s="119"/>
    </row>
    <row r="2301" spans="27:35" x14ac:dyDescent="0.25">
      <c r="AA2301" s="81"/>
      <c r="AB2301" s="81"/>
      <c r="AC2301" s="80"/>
      <c r="AD2301" s="80"/>
      <c r="AE2301" s="81"/>
      <c r="AF2301" s="82"/>
      <c r="AG2301" s="80"/>
      <c r="AH2301" s="119"/>
      <c r="AI2301" s="119"/>
    </row>
    <row r="2302" spans="27:35" x14ac:dyDescent="0.25">
      <c r="AA2302" s="81"/>
      <c r="AB2302" s="81"/>
      <c r="AC2302" s="80"/>
      <c r="AD2302" s="80"/>
      <c r="AE2302" s="81"/>
      <c r="AF2302" s="82"/>
      <c r="AG2302" s="80"/>
      <c r="AH2302" s="119"/>
      <c r="AI2302" s="119"/>
    </row>
    <row r="2303" spans="27:35" x14ac:dyDescent="0.25">
      <c r="AA2303" s="81"/>
      <c r="AB2303" s="81"/>
      <c r="AC2303" s="80"/>
      <c r="AD2303" s="80"/>
      <c r="AE2303" s="81"/>
      <c r="AF2303" s="82"/>
      <c r="AG2303" s="80"/>
      <c r="AH2303" s="119"/>
      <c r="AI2303" s="119"/>
    </row>
    <row r="2304" spans="27:35" x14ac:dyDescent="0.25">
      <c r="AA2304" s="81"/>
      <c r="AB2304" s="81"/>
      <c r="AC2304" s="80"/>
      <c r="AD2304" s="80"/>
      <c r="AE2304" s="81"/>
      <c r="AF2304" s="82"/>
      <c r="AG2304" s="80"/>
      <c r="AH2304" s="119"/>
      <c r="AI2304" s="119"/>
    </row>
    <row r="2305" spans="27:35" x14ac:dyDescent="0.25">
      <c r="AA2305" s="81"/>
      <c r="AB2305" s="81"/>
      <c r="AC2305" s="80"/>
      <c r="AD2305" s="80"/>
      <c r="AE2305" s="81"/>
      <c r="AF2305" s="82"/>
      <c r="AG2305" s="80"/>
      <c r="AH2305" s="119"/>
      <c r="AI2305" s="119"/>
    </row>
    <row r="2306" spans="27:35" x14ac:dyDescent="0.25">
      <c r="AA2306" s="81"/>
      <c r="AB2306" s="81"/>
      <c r="AC2306" s="80"/>
      <c r="AD2306" s="80"/>
      <c r="AE2306" s="81"/>
      <c r="AF2306" s="82"/>
      <c r="AG2306" s="80"/>
      <c r="AH2306" s="119"/>
      <c r="AI2306" s="119"/>
    </row>
    <row r="2307" spans="27:35" x14ac:dyDescent="0.25">
      <c r="AA2307" s="81"/>
      <c r="AB2307" s="81"/>
      <c r="AC2307" s="80"/>
      <c r="AD2307" s="80"/>
      <c r="AE2307" s="81"/>
      <c r="AF2307" s="82"/>
      <c r="AG2307" s="80"/>
      <c r="AH2307" s="119"/>
      <c r="AI2307" s="119"/>
    </row>
    <row r="2308" spans="27:35" x14ac:dyDescent="0.25">
      <c r="AA2308" s="81"/>
      <c r="AB2308" s="81"/>
      <c r="AC2308" s="80"/>
      <c r="AD2308" s="80"/>
      <c r="AE2308" s="81"/>
      <c r="AF2308" s="82"/>
      <c r="AG2308" s="80"/>
      <c r="AH2308" s="119"/>
      <c r="AI2308" s="119"/>
    </row>
    <row r="2309" spans="27:35" x14ac:dyDescent="0.25">
      <c r="AA2309" s="81"/>
      <c r="AB2309" s="81"/>
      <c r="AC2309" s="80"/>
      <c r="AD2309" s="80"/>
      <c r="AE2309" s="81"/>
      <c r="AF2309" s="82"/>
      <c r="AG2309" s="80"/>
      <c r="AH2309" s="119"/>
      <c r="AI2309" s="119"/>
    </row>
    <row r="2310" spans="27:35" x14ac:dyDescent="0.25">
      <c r="AA2310" s="81"/>
      <c r="AB2310" s="81"/>
      <c r="AC2310" s="80"/>
      <c r="AD2310" s="80"/>
      <c r="AE2310" s="81"/>
      <c r="AF2310" s="82"/>
      <c r="AG2310" s="80"/>
      <c r="AH2310" s="119"/>
      <c r="AI2310" s="119"/>
    </row>
    <row r="2311" spans="27:35" x14ac:dyDescent="0.25">
      <c r="AA2311" s="81"/>
      <c r="AB2311" s="81"/>
      <c r="AC2311" s="80"/>
      <c r="AD2311" s="80"/>
      <c r="AE2311" s="81"/>
      <c r="AF2311" s="82"/>
      <c r="AG2311" s="80"/>
      <c r="AH2311" s="119"/>
      <c r="AI2311" s="119"/>
    </row>
    <row r="2312" spans="27:35" x14ac:dyDescent="0.25">
      <c r="AA2312" s="81"/>
      <c r="AB2312" s="81"/>
      <c r="AC2312" s="80"/>
      <c r="AD2312" s="80"/>
      <c r="AE2312" s="81"/>
      <c r="AF2312" s="82"/>
      <c r="AG2312" s="80"/>
      <c r="AH2312" s="119"/>
      <c r="AI2312" s="119"/>
    </row>
    <row r="2313" spans="27:35" x14ac:dyDescent="0.25">
      <c r="AA2313" s="81"/>
      <c r="AB2313" s="81"/>
      <c r="AC2313" s="80"/>
      <c r="AD2313" s="80"/>
      <c r="AE2313" s="81"/>
      <c r="AF2313" s="82"/>
      <c r="AG2313" s="80"/>
      <c r="AH2313" s="119"/>
      <c r="AI2313" s="119"/>
    </row>
    <row r="2314" spans="27:35" x14ac:dyDescent="0.25">
      <c r="AA2314" s="81"/>
      <c r="AB2314" s="81"/>
      <c r="AC2314" s="80"/>
      <c r="AD2314" s="80"/>
      <c r="AE2314" s="81"/>
      <c r="AF2314" s="82"/>
      <c r="AG2314" s="80"/>
      <c r="AH2314" s="119"/>
      <c r="AI2314" s="119"/>
    </row>
    <row r="2315" spans="27:35" x14ac:dyDescent="0.25">
      <c r="AA2315" s="81"/>
      <c r="AB2315" s="81"/>
      <c r="AC2315" s="80"/>
      <c r="AD2315" s="80"/>
      <c r="AE2315" s="81"/>
      <c r="AF2315" s="82"/>
      <c r="AG2315" s="80"/>
      <c r="AH2315" s="119"/>
      <c r="AI2315" s="119"/>
    </row>
    <row r="2316" spans="27:35" x14ac:dyDescent="0.25">
      <c r="AA2316" s="81"/>
      <c r="AB2316" s="81"/>
      <c r="AC2316" s="80"/>
      <c r="AD2316" s="80"/>
      <c r="AE2316" s="81"/>
      <c r="AF2316" s="82"/>
      <c r="AG2316" s="80"/>
      <c r="AH2316" s="119"/>
      <c r="AI2316" s="119"/>
    </row>
    <row r="2317" spans="27:35" x14ac:dyDescent="0.25">
      <c r="AA2317" s="81"/>
      <c r="AB2317" s="81"/>
      <c r="AC2317" s="80"/>
      <c r="AD2317" s="80"/>
      <c r="AE2317" s="81"/>
      <c r="AF2317" s="82"/>
      <c r="AG2317" s="80"/>
      <c r="AH2317" s="119"/>
      <c r="AI2317" s="119"/>
    </row>
    <row r="2318" spans="27:35" x14ac:dyDescent="0.25">
      <c r="AA2318" s="81"/>
      <c r="AB2318" s="81"/>
      <c r="AC2318" s="80"/>
      <c r="AD2318" s="80"/>
      <c r="AE2318" s="81"/>
      <c r="AF2318" s="82"/>
      <c r="AG2318" s="80"/>
      <c r="AH2318" s="119"/>
      <c r="AI2318" s="119"/>
    </row>
    <row r="2319" spans="27:35" x14ac:dyDescent="0.25">
      <c r="AA2319" s="81"/>
      <c r="AB2319" s="81"/>
      <c r="AC2319" s="80"/>
      <c r="AD2319" s="80"/>
      <c r="AE2319" s="81"/>
      <c r="AF2319" s="82"/>
      <c r="AG2319" s="80"/>
      <c r="AH2319" s="119"/>
      <c r="AI2319" s="119"/>
    </row>
    <row r="2320" spans="27:35" x14ac:dyDescent="0.25">
      <c r="AA2320" s="81"/>
      <c r="AB2320" s="81"/>
      <c r="AC2320" s="80"/>
      <c r="AD2320" s="80"/>
      <c r="AE2320" s="81"/>
      <c r="AF2320" s="82"/>
      <c r="AG2320" s="80"/>
      <c r="AH2320" s="119"/>
      <c r="AI2320" s="119"/>
    </row>
    <row r="2321" spans="27:35" x14ac:dyDescent="0.25">
      <c r="AA2321" s="81"/>
      <c r="AB2321" s="81"/>
      <c r="AC2321" s="80"/>
      <c r="AD2321" s="80"/>
      <c r="AE2321" s="81"/>
      <c r="AF2321" s="82"/>
      <c r="AG2321" s="80"/>
      <c r="AH2321" s="119"/>
      <c r="AI2321" s="119"/>
    </row>
    <row r="2322" spans="27:35" x14ac:dyDescent="0.25">
      <c r="AA2322" s="81"/>
      <c r="AB2322" s="81"/>
      <c r="AC2322" s="80"/>
      <c r="AD2322" s="80"/>
      <c r="AE2322" s="81"/>
      <c r="AF2322" s="82"/>
      <c r="AG2322" s="80"/>
      <c r="AH2322" s="119"/>
      <c r="AI2322" s="119"/>
    </row>
    <row r="2323" spans="27:35" x14ac:dyDescent="0.25">
      <c r="AA2323" s="81"/>
      <c r="AB2323" s="81"/>
      <c r="AC2323" s="80"/>
      <c r="AD2323" s="80"/>
      <c r="AE2323" s="81"/>
      <c r="AF2323" s="82"/>
      <c r="AG2323" s="80"/>
      <c r="AH2323" s="119"/>
      <c r="AI2323" s="119"/>
    </row>
    <row r="2324" spans="27:35" x14ac:dyDescent="0.25">
      <c r="AA2324" s="81"/>
      <c r="AB2324" s="81"/>
      <c r="AC2324" s="80"/>
      <c r="AD2324" s="80"/>
      <c r="AE2324" s="81"/>
      <c r="AF2324" s="82"/>
      <c r="AG2324" s="80"/>
      <c r="AH2324" s="119"/>
      <c r="AI2324" s="119"/>
    </row>
    <row r="2325" spans="27:35" x14ac:dyDescent="0.25">
      <c r="AA2325" s="81"/>
      <c r="AB2325" s="81"/>
      <c r="AC2325" s="80"/>
      <c r="AD2325" s="80"/>
      <c r="AE2325" s="81"/>
      <c r="AF2325" s="82"/>
      <c r="AG2325" s="80"/>
      <c r="AH2325" s="119"/>
      <c r="AI2325" s="119"/>
    </row>
    <row r="2326" spans="27:35" x14ac:dyDescent="0.25">
      <c r="AA2326" s="81"/>
      <c r="AB2326" s="81"/>
      <c r="AC2326" s="80"/>
      <c r="AD2326" s="80"/>
      <c r="AE2326" s="81"/>
      <c r="AF2326" s="82"/>
      <c r="AG2326" s="80"/>
      <c r="AH2326" s="119"/>
      <c r="AI2326" s="119"/>
    </row>
    <row r="2327" spans="27:35" x14ac:dyDescent="0.25">
      <c r="AA2327" s="81"/>
      <c r="AB2327" s="81"/>
      <c r="AC2327" s="80"/>
      <c r="AD2327" s="80"/>
      <c r="AE2327" s="81"/>
      <c r="AF2327" s="82"/>
      <c r="AG2327" s="80"/>
      <c r="AH2327" s="119"/>
      <c r="AI2327" s="119"/>
    </row>
    <row r="2328" spans="27:35" x14ac:dyDescent="0.25">
      <c r="AA2328" s="81"/>
      <c r="AB2328" s="81"/>
      <c r="AC2328" s="80"/>
      <c r="AD2328" s="80"/>
      <c r="AE2328" s="81"/>
      <c r="AF2328" s="82"/>
      <c r="AG2328" s="80"/>
      <c r="AH2328" s="119"/>
      <c r="AI2328" s="119"/>
    </row>
    <row r="2329" spans="27:35" x14ac:dyDescent="0.25">
      <c r="AA2329" s="81"/>
      <c r="AB2329" s="81"/>
      <c r="AC2329" s="80"/>
      <c r="AD2329" s="80"/>
      <c r="AE2329" s="81"/>
      <c r="AF2329" s="82"/>
      <c r="AG2329" s="80"/>
      <c r="AH2329" s="119"/>
      <c r="AI2329" s="119"/>
    </row>
    <row r="2330" spans="27:35" x14ac:dyDescent="0.25">
      <c r="AA2330" s="81"/>
      <c r="AB2330" s="81"/>
      <c r="AC2330" s="80"/>
      <c r="AD2330" s="80"/>
      <c r="AE2330" s="81"/>
      <c r="AF2330" s="82"/>
      <c r="AG2330" s="80"/>
      <c r="AH2330" s="119"/>
      <c r="AI2330" s="119"/>
    </row>
    <row r="2331" spans="27:35" x14ac:dyDescent="0.25">
      <c r="AA2331" s="81"/>
      <c r="AB2331" s="81"/>
      <c r="AC2331" s="80"/>
      <c r="AD2331" s="80"/>
      <c r="AE2331" s="81"/>
      <c r="AF2331" s="82"/>
      <c r="AG2331" s="80"/>
      <c r="AH2331" s="119"/>
      <c r="AI2331" s="119"/>
    </row>
    <row r="2332" spans="27:35" x14ac:dyDescent="0.25">
      <c r="AA2332" s="81"/>
      <c r="AB2332" s="81"/>
      <c r="AC2332" s="80"/>
      <c r="AD2332" s="80"/>
      <c r="AE2332" s="81"/>
      <c r="AF2332" s="82"/>
      <c r="AG2332" s="80"/>
      <c r="AH2332" s="119"/>
      <c r="AI2332" s="119"/>
    </row>
    <row r="2333" spans="27:35" x14ac:dyDescent="0.25">
      <c r="AA2333" s="81"/>
      <c r="AB2333" s="81"/>
      <c r="AC2333" s="80"/>
      <c r="AD2333" s="80"/>
      <c r="AE2333" s="81"/>
      <c r="AF2333" s="82"/>
      <c r="AG2333" s="80"/>
      <c r="AH2333" s="119"/>
      <c r="AI2333" s="119"/>
    </row>
    <row r="2334" spans="27:35" x14ac:dyDescent="0.25">
      <c r="AA2334" s="81"/>
      <c r="AB2334" s="81"/>
      <c r="AC2334" s="80"/>
      <c r="AD2334" s="80"/>
      <c r="AE2334" s="81"/>
      <c r="AF2334" s="82"/>
      <c r="AG2334" s="80"/>
      <c r="AH2334" s="119"/>
      <c r="AI2334" s="119"/>
    </row>
    <row r="2335" spans="27:35" x14ac:dyDescent="0.25">
      <c r="AA2335" s="81"/>
      <c r="AB2335" s="81"/>
      <c r="AC2335" s="80"/>
      <c r="AD2335" s="80"/>
      <c r="AE2335" s="81"/>
      <c r="AF2335" s="82"/>
      <c r="AG2335" s="80"/>
      <c r="AH2335" s="119"/>
      <c r="AI2335" s="119"/>
    </row>
    <row r="2336" spans="27:35" x14ac:dyDescent="0.25">
      <c r="AA2336" s="81"/>
      <c r="AB2336" s="81"/>
      <c r="AC2336" s="80"/>
      <c r="AD2336" s="80"/>
      <c r="AE2336" s="81"/>
      <c r="AF2336" s="82"/>
      <c r="AG2336" s="80"/>
      <c r="AH2336" s="119"/>
      <c r="AI2336" s="119"/>
    </row>
    <row r="2337" spans="27:35" x14ac:dyDescent="0.25">
      <c r="AA2337" s="81"/>
      <c r="AB2337" s="81"/>
      <c r="AC2337" s="80"/>
      <c r="AD2337" s="80"/>
      <c r="AE2337" s="81"/>
      <c r="AF2337" s="82"/>
      <c r="AG2337" s="80"/>
      <c r="AH2337" s="119"/>
      <c r="AI2337" s="119"/>
    </row>
    <row r="2338" spans="27:35" x14ac:dyDescent="0.25">
      <c r="AA2338" s="81"/>
      <c r="AB2338" s="81"/>
      <c r="AC2338" s="80"/>
      <c r="AD2338" s="80"/>
      <c r="AE2338" s="81"/>
      <c r="AF2338" s="82"/>
      <c r="AG2338" s="80"/>
      <c r="AH2338" s="119"/>
      <c r="AI2338" s="119"/>
    </row>
    <row r="2339" spans="27:35" x14ac:dyDescent="0.25">
      <c r="AA2339" s="81"/>
      <c r="AB2339" s="81"/>
      <c r="AC2339" s="80"/>
      <c r="AD2339" s="80"/>
      <c r="AE2339" s="81"/>
      <c r="AF2339" s="82"/>
      <c r="AG2339" s="80"/>
      <c r="AH2339" s="119"/>
      <c r="AI2339" s="119"/>
    </row>
    <row r="2340" spans="27:35" x14ac:dyDescent="0.25">
      <c r="AA2340" s="81"/>
      <c r="AB2340" s="81"/>
      <c r="AC2340" s="80"/>
      <c r="AD2340" s="80"/>
      <c r="AE2340" s="81"/>
      <c r="AF2340" s="82"/>
      <c r="AG2340" s="80"/>
      <c r="AH2340" s="119"/>
      <c r="AI2340" s="119"/>
    </row>
    <row r="2341" spans="27:35" x14ac:dyDescent="0.25">
      <c r="AA2341" s="81"/>
      <c r="AB2341" s="81"/>
      <c r="AC2341" s="80"/>
      <c r="AD2341" s="80"/>
      <c r="AE2341" s="81"/>
      <c r="AF2341" s="82"/>
      <c r="AG2341" s="80"/>
      <c r="AH2341" s="119"/>
      <c r="AI2341" s="119"/>
    </row>
    <row r="2342" spans="27:35" x14ac:dyDescent="0.25">
      <c r="AA2342" s="81"/>
      <c r="AB2342" s="81"/>
      <c r="AC2342" s="80"/>
      <c r="AD2342" s="80"/>
      <c r="AE2342" s="81"/>
      <c r="AF2342" s="82"/>
      <c r="AG2342" s="80"/>
      <c r="AH2342" s="119"/>
      <c r="AI2342" s="119"/>
    </row>
    <row r="2343" spans="27:35" x14ac:dyDescent="0.25">
      <c r="AA2343" s="81"/>
      <c r="AB2343" s="81"/>
      <c r="AC2343" s="80"/>
      <c r="AD2343" s="80"/>
      <c r="AE2343" s="81"/>
      <c r="AF2343" s="82"/>
      <c r="AG2343" s="80"/>
      <c r="AH2343" s="119"/>
      <c r="AI2343" s="119"/>
    </row>
    <row r="2344" spans="27:35" x14ac:dyDescent="0.25">
      <c r="AA2344" s="81"/>
      <c r="AB2344" s="81"/>
      <c r="AC2344" s="80"/>
      <c r="AD2344" s="80"/>
      <c r="AE2344" s="81"/>
      <c r="AF2344" s="82"/>
      <c r="AG2344" s="80"/>
      <c r="AH2344" s="119"/>
      <c r="AI2344" s="119"/>
    </row>
    <row r="2345" spans="27:35" x14ac:dyDescent="0.25">
      <c r="AA2345" s="81"/>
      <c r="AB2345" s="81"/>
      <c r="AC2345" s="80"/>
      <c r="AD2345" s="80"/>
      <c r="AE2345" s="81"/>
      <c r="AF2345" s="82"/>
      <c r="AG2345" s="80"/>
      <c r="AH2345" s="119"/>
      <c r="AI2345" s="119"/>
    </row>
    <row r="2346" spans="27:35" x14ac:dyDescent="0.25">
      <c r="AA2346" s="81"/>
      <c r="AB2346" s="81"/>
      <c r="AC2346" s="80"/>
      <c r="AD2346" s="80"/>
      <c r="AE2346" s="81"/>
      <c r="AF2346" s="82"/>
      <c r="AG2346" s="80"/>
      <c r="AH2346" s="119"/>
      <c r="AI2346" s="119"/>
    </row>
    <row r="2347" spans="27:35" x14ac:dyDescent="0.25">
      <c r="AA2347" s="81"/>
      <c r="AB2347" s="81"/>
      <c r="AC2347" s="80"/>
      <c r="AD2347" s="80"/>
      <c r="AE2347" s="81"/>
      <c r="AF2347" s="82"/>
      <c r="AG2347" s="80"/>
      <c r="AH2347" s="119"/>
      <c r="AI2347" s="119"/>
    </row>
    <row r="2348" spans="27:35" x14ac:dyDescent="0.25">
      <c r="AA2348" s="81"/>
      <c r="AB2348" s="81"/>
      <c r="AC2348" s="80"/>
      <c r="AD2348" s="80"/>
      <c r="AE2348" s="81"/>
      <c r="AF2348" s="82"/>
      <c r="AG2348" s="80"/>
      <c r="AH2348" s="119"/>
      <c r="AI2348" s="119"/>
    </row>
    <row r="2349" spans="27:35" x14ac:dyDescent="0.25">
      <c r="AA2349" s="81"/>
      <c r="AB2349" s="81"/>
      <c r="AC2349" s="80"/>
      <c r="AD2349" s="80"/>
      <c r="AE2349" s="81"/>
      <c r="AF2349" s="82"/>
      <c r="AG2349" s="80"/>
      <c r="AH2349" s="119"/>
      <c r="AI2349" s="119"/>
    </row>
    <row r="2350" spans="27:35" x14ac:dyDescent="0.25">
      <c r="AA2350" s="81"/>
      <c r="AB2350" s="81"/>
      <c r="AC2350" s="80"/>
      <c r="AD2350" s="80"/>
      <c r="AE2350" s="81"/>
      <c r="AF2350" s="82"/>
      <c r="AG2350" s="80"/>
      <c r="AH2350" s="119"/>
      <c r="AI2350" s="119"/>
    </row>
    <row r="2351" spans="27:35" x14ac:dyDescent="0.25">
      <c r="AA2351" s="81"/>
      <c r="AB2351" s="81"/>
      <c r="AC2351" s="80"/>
      <c r="AD2351" s="80"/>
      <c r="AE2351" s="81"/>
      <c r="AF2351" s="82"/>
      <c r="AG2351" s="80"/>
      <c r="AH2351" s="119"/>
      <c r="AI2351" s="119"/>
    </row>
    <row r="2352" spans="27:35" x14ac:dyDescent="0.25">
      <c r="AA2352" s="81"/>
      <c r="AB2352" s="81"/>
      <c r="AC2352" s="80"/>
      <c r="AD2352" s="80"/>
      <c r="AE2352" s="81"/>
      <c r="AF2352" s="82"/>
      <c r="AG2352" s="80"/>
      <c r="AH2352" s="119"/>
      <c r="AI2352" s="119"/>
    </row>
    <row r="2353" spans="27:35" x14ac:dyDescent="0.25">
      <c r="AA2353" s="81"/>
      <c r="AB2353" s="81"/>
      <c r="AC2353" s="80"/>
      <c r="AD2353" s="80"/>
      <c r="AE2353" s="81"/>
      <c r="AF2353" s="82"/>
      <c r="AG2353" s="80"/>
      <c r="AH2353" s="119"/>
      <c r="AI2353" s="119"/>
    </row>
    <row r="2354" spans="27:35" x14ac:dyDescent="0.25">
      <c r="AA2354" s="81"/>
      <c r="AB2354" s="81"/>
      <c r="AC2354" s="80"/>
      <c r="AD2354" s="80"/>
      <c r="AE2354" s="81"/>
      <c r="AF2354" s="82"/>
      <c r="AG2354" s="80"/>
      <c r="AH2354" s="119"/>
      <c r="AI2354" s="119"/>
    </row>
    <row r="2355" spans="27:35" x14ac:dyDescent="0.25">
      <c r="AA2355" s="81"/>
      <c r="AB2355" s="81"/>
      <c r="AC2355" s="80"/>
      <c r="AD2355" s="80"/>
      <c r="AE2355" s="81"/>
      <c r="AF2355" s="82"/>
      <c r="AG2355" s="80"/>
      <c r="AH2355" s="119"/>
      <c r="AI2355" s="119"/>
    </row>
    <row r="2356" spans="27:35" x14ac:dyDescent="0.25">
      <c r="AA2356" s="81"/>
      <c r="AB2356" s="81"/>
      <c r="AC2356" s="80"/>
      <c r="AD2356" s="80"/>
      <c r="AE2356" s="81"/>
      <c r="AF2356" s="82"/>
      <c r="AG2356" s="80"/>
      <c r="AH2356" s="119"/>
      <c r="AI2356" s="119"/>
    </row>
    <row r="2357" spans="27:35" x14ac:dyDescent="0.25">
      <c r="AA2357" s="81"/>
      <c r="AB2357" s="81"/>
      <c r="AC2357" s="80"/>
      <c r="AD2357" s="80"/>
      <c r="AE2357" s="81"/>
      <c r="AF2357" s="82"/>
      <c r="AG2357" s="80"/>
      <c r="AH2357" s="119"/>
      <c r="AI2357" s="119"/>
    </row>
    <row r="2358" spans="27:35" x14ac:dyDescent="0.25">
      <c r="AA2358" s="81"/>
      <c r="AB2358" s="81"/>
      <c r="AC2358" s="80"/>
      <c r="AD2358" s="80"/>
      <c r="AE2358" s="81"/>
      <c r="AF2358" s="82"/>
      <c r="AG2358" s="80"/>
      <c r="AH2358" s="119"/>
      <c r="AI2358" s="119"/>
    </row>
    <row r="2359" spans="27:35" x14ac:dyDescent="0.25">
      <c r="AA2359" s="81"/>
      <c r="AB2359" s="81"/>
      <c r="AC2359" s="80"/>
      <c r="AD2359" s="80"/>
      <c r="AE2359" s="81"/>
      <c r="AF2359" s="82"/>
      <c r="AG2359" s="80"/>
      <c r="AH2359" s="119"/>
      <c r="AI2359" s="119"/>
    </row>
    <row r="2360" spans="27:35" x14ac:dyDescent="0.25">
      <c r="AA2360" s="81"/>
      <c r="AB2360" s="81"/>
      <c r="AC2360" s="80"/>
      <c r="AD2360" s="80"/>
      <c r="AE2360" s="81"/>
      <c r="AF2360" s="82"/>
      <c r="AG2360" s="80"/>
      <c r="AH2360" s="119"/>
      <c r="AI2360" s="119"/>
    </row>
    <row r="2361" spans="27:35" x14ac:dyDescent="0.25">
      <c r="AA2361" s="81"/>
      <c r="AB2361" s="81"/>
      <c r="AC2361" s="80"/>
      <c r="AD2361" s="80"/>
      <c r="AE2361" s="81"/>
      <c r="AF2361" s="82"/>
      <c r="AG2361" s="80"/>
      <c r="AH2361" s="119"/>
      <c r="AI2361" s="119"/>
    </row>
    <row r="2362" spans="27:35" x14ac:dyDescent="0.25">
      <c r="AA2362" s="81"/>
      <c r="AB2362" s="81"/>
      <c r="AC2362" s="80"/>
      <c r="AD2362" s="80"/>
      <c r="AE2362" s="81"/>
      <c r="AF2362" s="82"/>
      <c r="AG2362" s="80"/>
      <c r="AH2362" s="119"/>
      <c r="AI2362" s="119"/>
    </row>
    <row r="2363" spans="27:35" x14ac:dyDescent="0.25">
      <c r="AA2363" s="81"/>
      <c r="AB2363" s="81"/>
      <c r="AC2363" s="80"/>
      <c r="AD2363" s="80"/>
      <c r="AE2363" s="81"/>
      <c r="AF2363" s="82"/>
      <c r="AG2363" s="80"/>
      <c r="AH2363" s="119"/>
      <c r="AI2363" s="119"/>
    </row>
    <row r="2364" spans="27:35" x14ac:dyDescent="0.25">
      <c r="AA2364" s="81"/>
      <c r="AB2364" s="81"/>
      <c r="AC2364" s="80"/>
      <c r="AD2364" s="80"/>
      <c r="AE2364" s="81"/>
      <c r="AF2364" s="82"/>
      <c r="AG2364" s="80"/>
      <c r="AH2364" s="119"/>
      <c r="AI2364" s="119"/>
    </row>
    <row r="2365" spans="27:35" x14ac:dyDescent="0.25">
      <c r="AA2365" s="81"/>
      <c r="AB2365" s="81"/>
      <c r="AC2365" s="80"/>
      <c r="AD2365" s="80"/>
      <c r="AE2365" s="81"/>
      <c r="AF2365" s="82"/>
      <c r="AG2365" s="80"/>
      <c r="AH2365" s="119"/>
      <c r="AI2365" s="119"/>
    </row>
    <row r="2366" spans="27:35" x14ac:dyDescent="0.25">
      <c r="AA2366" s="81"/>
      <c r="AB2366" s="81"/>
      <c r="AC2366" s="80"/>
      <c r="AD2366" s="80"/>
      <c r="AE2366" s="81"/>
      <c r="AF2366" s="82"/>
      <c r="AG2366" s="80"/>
      <c r="AH2366" s="119"/>
      <c r="AI2366" s="119"/>
    </row>
    <row r="2367" spans="27:35" x14ac:dyDescent="0.25">
      <c r="AA2367" s="81"/>
      <c r="AB2367" s="81"/>
      <c r="AC2367" s="80"/>
      <c r="AD2367" s="80"/>
      <c r="AE2367" s="81"/>
      <c r="AF2367" s="82"/>
      <c r="AG2367" s="80"/>
      <c r="AH2367" s="119"/>
      <c r="AI2367" s="119"/>
    </row>
    <row r="2368" spans="27:35" x14ac:dyDescent="0.25">
      <c r="AA2368" s="81"/>
      <c r="AB2368" s="81"/>
      <c r="AC2368" s="80"/>
      <c r="AD2368" s="80"/>
      <c r="AE2368" s="81"/>
      <c r="AF2368" s="82"/>
      <c r="AG2368" s="80"/>
      <c r="AH2368" s="119"/>
      <c r="AI2368" s="119"/>
    </row>
    <row r="2369" spans="27:35" x14ac:dyDescent="0.25">
      <c r="AA2369" s="81"/>
      <c r="AB2369" s="81"/>
      <c r="AC2369" s="80"/>
      <c r="AD2369" s="80"/>
      <c r="AE2369" s="81"/>
      <c r="AF2369" s="82"/>
      <c r="AG2369" s="80"/>
      <c r="AH2369" s="119"/>
      <c r="AI2369" s="119"/>
    </row>
    <row r="2370" spans="27:35" x14ac:dyDescent="0.25">
      <c r="AA2370" s="81"/>
      <c r="AB2370" s="81"/>
      <c r="AC2370" s="80"/>
      <c r="AD2370" s="80"/>
      <c r="AE2370" s="81"/>
      <c r="AF2370" s="82"/>
      <c r="AG2370" s="80"/>
      <c r="AH2370" s="119"/>
      <c r="AI2370" s="119"/>
    </row>
    <row r="2371" spans="27:35" x14ac:dyDescent="0.25">
      <c r="AA2371" s="81"/>
      <c r="AB2371" s="81"/>
      <c r="AC2371" s="80"/>
      <c r="AD2371" s="80"/>
      <c r="AE2371" s="81"/>
      <c r="AF2371" s="82"/>
      <c r="AG2371" s="80"/>
      <c r="AH2371" s="119"/>
      <c r="AI2371" s="119"/>
    </row>
    <row r="2372" spans="27:35" x14ac:dyDescent="0.25">
      <c r="AA2372" s="81"/>
      <c r="AB2372" s="81"/>
      <c r="AC2372" s="80"/>
      <c r="AD2372" s="80"/>
      <c r="AE2372" s="81"/>
      <c r="AF2372" s="82"/>
      <c r="AG2372" s="80"/>
      <c r="AH2372" s="119"/>
      <c r="AI2372" s="119"/>
    </row>
    <row r="2373" spans="27:35" x14ac:dyDescent="0.25">
      <c r="AA2373" s="81"/>
      <c r="AB2373" s="81"/>
      <c r="AC2373" s="80"/>
      <c r="AD2373" s="80"/>
      <c r="AE2373" s="81"/>
      <c r="AF2373" s="82"/>
      <c r="AG2373" s="80"/>
      <c r="AH2373" s="119"/>
      <c r="AI2373" s="119"/>
    </row>
    <row r="2374" spans="27:35" x14ac:dyDescent="0.25">
      <c r="AA2374" s="81"/>
      <c r="AB2374" s="81"/>
      <c r="AC2374" s="80"/>
      <c r="AD2374" s="80"/>
      <c r="AE2374" s="81"/>
      <c r="AF2374" s="82"/>
      <c r="AG2374" s="80"/>
      <c r="AH2374" s="119"/>
      <c r="AI2374" s="119"/>
    </row>
    <row r="2375" spans="27:35" x14ac:dyDescent="0.25">
      <c r="AA2375" s="81"/>
      <c r="AB2375" s="81"/>
      <c r="AC2375" s="80"/>
      <c r="AD2375" s="80"/>
      <c r="AE2375" s="81"/>
      <c r="AF2375" s="82"/>
      <c r="AG2375" s="80"/>
      <c r="AH2375" s="119"/>
      <c r="AI2375" s="119"/>
    </row>
    <row r="2376" spans="27:35" x14ac:dyDescent="0.25">
      <c r="AA2376" s="81"/>
      <c r="AB2376" s="81"/>
      <c r="AC2376" s="80"/>
      <c r="AD2376" s="80"/>
      <c r="AE2376" s="81"/>
      <c r="AF2376" s="82"/>
      <c r="AG2376" s="80"/>
      <c r="AH2376" s="119"/>
      <c r="AI2376" s="119"/>
    </row>
    <row r="2377" spans="27:35" x14ac:dyDescent="0.25">
      <c r="AA2377" s="81"/>
      <c r="AB2377" s="81"/>
      <c r="AC2377" s="80"/>
      <c r="AD2377" s="80"/>
      <c r="AE2377" s="81"/>
      <c r="AF2377" s="82"/>
      <c r="AG2377" s="80"/>
      <c r="AH2377" s="119"/>
      <c r="AI2377" s="119"/>
    </row>
    <row r="2378" spans="27:35" x14ac:dyDescent="0.25">
      <c r="AA2378" s="81"/>
      <c r="AB2378" s="81"/>
      <c r="AC2378" s="80"/>
      <c r="AD2378" s="80"/>
      <c r="AE2378" s="81"/>
      <c r="AF2378" s="82"/>
      <c r="AG2378" s="80"/>
      <c r="AH2378" s="119"/>
      <c r="AI2378" s="119"/>
    </row>
    <row r="2379" spans="27:35" x14ac:dyDescent="0.25">
      <c r="AA2379" s="81"/>
      <c r="AB2379" s="81"/>
      <c r="AC2379" s="80"/>
      <c r="AD2379" s="80"/>
      <c r="AE2379" s="81"/>
      <c r="AF2379" s="82"/>
      <c r="AG2379" s="80"/>
      <c r="AH2379" s="119"/>
      <c r="AI2379" s="119"/>
    </row>
    <row r="2380" spans="27:35" x14ac:dyDescent="0.25">
      <c r="AA2380" s="81"/>
      <c r="AB2380" s="81"/>
      <c r="AC2380" s="80"/>
      <c r="AD2380" s="80"/>
      <c r="AE2380" s="81"/>
      <c r="AF2380" s="82"/>
      <c r="AG2380" s="80"/>
      <c r="AH2380" s="119"/>
      <c r="AI2380" s="119"/>
    </row>
    <row r="2381" spans="27:35" x14ac:dyDescent="0.25">
      <c r="AA2381" s="81"/>
      <c r="AB2381" s="81"/>
      <c r="AC2381" s="80"/>
      <c r="AD2381" s="80"/>
      <c r="AE2381" s="81"/>
      <c r="AF2381" s="82"/>
      <c r="AG2381" s="80"/>
      <c r="AH2381" s="119"/>
      <c r="AI2381" s="119"/>
    </row>
    <row r="2382" spans="27:35" x14ac:dyDescent="0.25">
      <c r="AA2382" s="81"/>
      <c r="AB2382" s="81"/>
      <c r="AC2382" s="80"/>
      <c r="AD2382" s="80"/>
      <c r="AE2382" s="81"/>
      <c r="AF2382" s="82"/>
      <c r="AG2382" s="80"/>
      <c r="AH2382" s="119"/>
      <c r="AI2382" s="119"/>
    </row>
    <row r="2383" spans="27:35" x14ac:dyDescent="0.25">
      <c r="AA2383" s="81"/>
      <c r="AB2383" s="81"/>
      <c r="AC2383" s="80"/>
      <c r="AD2383" s="80"/>
      <c r="AE2383" s="81"/>
      <c r="AF2383" s="82"/>
      <c r="AG2383" s="80"/>
      <c r="AH2383" s="119"/>
      <c r="AI2383" s="119"/>
    </row>
    <row r="2384" spans="27:35" x14ac:dyDescent="0.25">
      <c r="AA2384" s="81"/>
      <c r="AB2384" s="81"/>
      <c r="AC2384" s="80"/>
      <c r="AD2384" s="80"/>
      <c r="AE2384" s="81"/>
      <c r="AF2384" s="82"/>
      <c r="AG2384" s="80"/>
      <c r="AH2384" s="119"/>
      <c r="AI2384" s="119"/>
    </row>
    <row r="2385" spans="27:35" x14ac:dyDescent="0.25">
      <c r="AA2385" s="81"/>
      <c r="AB2385" s="81"/>
      <c r="AC2385" s="80"/>
      <c r="AD2385" s="80"/>
      <c r="AE2385" s="81"/>
      <c r="AF2385" s="82"/>
      <c r="AG2385" s="80"/>
      <c r="AH2385" s="119"/>
      <c r="AI2385" s="119"/>
    </row>
    <row r="2386" spans="27:35" x14ac:dyDescent="0.25">
      <c r="AA2386" s="81"/>
      <c r="AB2386" s="81"/>
      <c r="AC2386" s="80"/>
      <c r="AD2386" s="80"/>
      <c r="AE2386" s="81"/>
      <c r="AF2386" s="82"/>
      <c r="AG2386" s="80"/>
      <c r="AH2386" s="119"/>
      <c r="AI2386" s="119"/>
    </row>
    <row r="2387" spans="27:35" x14ac:dyDescent="0.25">
      <c r="AA2387" s="81"/>
      <c r="AB2387" s="81"/>
      <c r="AC2387" s="80"/>
      <c r="AD2387" s="80"/>
      <c r="AE2387" s="81"/>
      <c r="AF2387" s="82"/>
      <c r="AG2387" s="80"/>
      <c r="AH2387" s="119"/>
      <c r="AI2387" s="119"/>
    </row>
    <row r="2388" spans="27:35" x14ac:dyDescent="0.25">
      <c r="AA2388" s="81"/>
      <c r="AB2388" s="81"/>
      <c r="AC2388" s="80"/>
      <c r="AD2388" s="80"/>
      <c r="AE2388" s="81"/>
      <c r="AF2388" s="82"/>
      <c r="AG2388" s="80"/>
      <c r="AH2388" s="119"/>
      <c r="AI2388" s="119"/>
    </row>
    <row r="2389" spans="27:35" x14ac:dyDescent="0.25">
      <c r="AA2389" s="81"/>
      <c r="AB2389" s="81"/>
      <c r="AC2389" s="80"/>
      <c r="AD2389" s="80"/>
      <c r="AE2389" s="81"/>
      <c r="AF2389" s="82"/>
      <c r="AG2389" s="80"/>
      <c r="AH2389" s="119"/>
      <c r="AI2389" s="119"/>
    </row>
    <row r="2390" spans="27:35" x14ac:dyDescent="0.25">
      <c r="AA2390" s="81"/>
      <c r="AB2390" s="81"/>
      <c r="AC2390" s="80"/>
      <c r="AD2390" s="80"/>
      <c r="AE2390" s="81"/>
      <c r="AF2390" s="82"/>
      <c r="AG2390" s="80"/>
      <c r="AH2390" s="119"/>
      <c r="AI2390" s="119"/>
    </row>
    <row r="2391" spans="27:35" x14ac:dyDescent="0.25">
      <c r="AA2391" s="81"/>
      <c r="AB2391" s="81"/>
      <c r="AC2391" s="80"/>
      <c r="AD2391" s="80"/>
      <c r="AE2391" s="81"/>
      <c r="AF2391" s="82"/>
      <c r="AG2391" s="80"/>
      <c r="AH2391" s="119"/>
      <c r="AI2391" s="119"/>
    </row>
    <row r="2392" spans="27:35" x14ac:dyDescent="0.25">
      <c r="AA2392" s="81"/>
      <c r="AB2392" s="81"/>
      <c r="AC2392" s="80"/>
      <c r="AD2392" s="80"/>
      <c r="AE2392" s="81"/>
      <c r="AF2392" s="82"/>
      <c r="AG2392" s="80"/>
      <c r="AH2392" s="119"/>
      <c r="AI2392" s="119"/>
    </row>
    <row r="2393" spans="27:35" x14ac:dyDescent="0.25">
      <c r="AA2393" s="81"/>
      <c r="AB2393" s="81"/>
      <c r="AC2393" s="80"/>
      <c r="AD2393" s="80"/>
      <c r="AE2393" s="81"/>
      <c r="AF2393" s="82"/>
      <c r="AG2393" s="80"/>
      <c r="AH2393" s="119"/>
      <c r="AI2393" s="119"/>
    </row>
    <row r="2394" spans="27:35" x14ac:dyDescent="0.25">
      <c r="AA2394" s="81"/>
      <c r="AB2394" s="81"/>
      <c r="AC2394" s="80"/>
      <c r="AD2394" s="80"/>
      <c r="AE2394" s="81"/>
      <c r="AF2394" s="82"/>
      <c r="AG2394" s="80"/>
      <c r="AH2394" s="119"/>
      <c r="AI2394" s="119"/>
    </row>
    <row r="2395" spans="27:35" x14ac:dyDescent="0.25">
      <c r="AA2395" s="81"/>
      <c r="AB2395" s="81"/>
      <c r="AC2395" s="80"/>
      <c r="AD2395" s="80"/>
      <c r="AE2395" s="81"/>
      <c r="AF2395" s="82"/>
      <c r="AG2395" s="80"/>
      <c r="AH2395" s="119"/>
      <c r="AI2395" s="119"/>
    </row>
    <row r="2396" spans="27:35" x14ac:dyDescent="0.25">
      <c r="AA2396" s="81"/>
      <c r="AB2396" s="81"/>
      <c r="AC2396" s="80"/>
      <c r="AD2396" s="80"/>
      <c r="AE2396" s="81"/>
      <c r="AF2396" s="82"/>
      <c r="AG2396" s="80"/>
      <c r="AH2396" s="119"/>
      <c r="AI2396" s="119"/>
    </row>
    <row r="2397" spans="27:35" x14ac:dyDescent="0.25">
      <c r="AA2397" s="81"/>
      <c r="AB2397" s="81"/>
      <c r="AC2397" s="80"/>
      <c r="AD2397" s="80"/>
      <c r="AE2397" s="81"/>
      <c r="AF2397" s="82"/>
      <c r="AG2397" s="80"/>
      <c r="AH2397" s="119"/>
      <c r="AI2397" s="119"/>
    </row>
    <row r="2398" spans="27:35" x14ac:dyDescent="0.25">
      <c r="AA2398" s="81"/>
      <c r="AB2398" s="81"/>
      <c r="AC2398" s="80"/>
      <c r="AD2398" s="80"/>
      <c r="AE2398" s="81"/>
      <c r="AF2398" s="82"/>
      <c r="AG2398" s="80"/>
      <c r="AH2398" s="119"/>
      <c r="AI2398" s="119"/>
    </row>
    <row r="2399" spans="27:35" x14ac:dyDescent="0.25">
      <c r="AA2399" s="81"/>
      <c r="AB2399" s="81"/>
      <c r="AC2399" s="80"/>
      <c r="AD2399" s="80"/>
      <c r="AE2399" s="81"/>
      <c r="AF2399" s="82"/>
      <c r="AG2399" s="80"/>
      <c r="AH2399" s="119"/>
      <c r="AI2399" s="119"/>
    </row>
    <row r="2400" spans="27:35" x14ac:dyDescent="0.25">
      <c r="AA2400" s="81"/>
      <c r="AB2400" s="81"/>
      <c r="AC2400" s="80"/>
      <c r="AD2400" s="80"/>
      <c r="AE2400" s="81"/>
      <c r="AF2400" s="82"/>
      <c r="AG2400" s="80"/>
      <c r="AH2400" s="119"/>
      <c r="AI2400" s="119"/>
    </row>
    <row r="2401" spans="27:35" x14ac:dyDescent="0.25">
      <c r="AA2401" s="81"/>
      <c r="AB2401" s="81"/>
      <c r="AC2401" s="80"/>
      <c r="AD2401" s="80"/>
      <c r="AE2401" s="81"/>
      <c r="AF2401" s="82"/>
      <c r="AG2401" s="80"/>
      <c r="AH2401" s="119"/>
      <c r="AI2401" s="119"/>
    </row>
    <row r="2402" spans="27:35" x14ac:dyDescent="0.25">
      <c r="AA2402" s="81"/>
      <c r="AB2402" s="81"/>
      <c r="AC2402" s="80"/>
      <c r="AD2402" s="80"/>
      <c r="AE2402" s="81"/>
      <c r="AF2402" s="82"/>
      <c r="AG2402" s="80"/>
      <c r="AH2402" s="119"/>
      <c r="AI2402" s="119"/>
    </row>
    <row r="2403" spans="27:35" x14ac:dyDescent="0.25">
      <c r="AA2403" s="81"/>
      <c r="AB2403" s="81"/>
      <c r="AC2403" s="80"/>
      <c r="AD2403" s="80"/>
      <c r="AE2403" s="81"/>
      <c r="AF2403" s="82"/>
      <c r="AG2403" s="80"/>
      <c r="AH2403" s="119"/>
      <c r="AI2403" s="119"/>
    </row>
    <row r="2404" spans="27:35" x14ac:dyDescent="0.25">
      <c r="AA2404" s="81"/>
      <c r="AB2404" s="81"/>
      <c r="AC2404" s="80"/>
      <c r="AD2404" s="80"/>
      <c r="AE2404" s="81"/>
      <c r="AF2404" s="82"/>
      <c r="AG2404" s="80"/>
      <c r="AH2404" s="119"/>
      <c r="AI2404" s="119"/>
    </row>
    <row r="2405" spans="27:35" x14ac:dyDescent="0.25">
      <c r="AA2405" s="81"/>
      <c r="AB2405" s="81"/>
      <c r="AC2405" s="80"/>
      <c r="AD2405" s="80"/>
      <c r="AE2405" s="81"/>
      <c r="AF2405" s="82"/>
      <c r="AG2405" s="80"/>
      <c r="AH2405" s="119"/>
      <c r="AI2405" s="119"/>
    </row>
    <row r="2406" spans="27:35" x14ac:dyDescent="0.25">
      <c r="AA2406" s="81"/>
      <c r="AB2406" s="81"/>
      <c r="AC2406" s="80"/>
      <c r="AD2406" s="80"/>
      <c r="AE2406" s="81"/>
      <c r="AF2406" s="82"/>
      <c r="AG2406" s="80"/>
      <c r="AH2406" s="119"/>
      <c r="AI2406" s="119"/>
    </row>
    <row r="2407" spans="27:35" x14ac:dyDescent="0.25">
      <c r="AA2407" s="81"/>
      <c r="AB2407" s="81"/>
      <c r="AC2407" s="80"/>
      <c r="AD2407" s="80"/>
      <c r="AE2407" s="81"/>
      <c r="AF2407" s="82"/>
      <c r="AG2407" s="80"/>
      <c r="AH2407" s="119"/>
      <c r="AI2407" s="119"/>
    </row>
    <row r="2408" spans="27:35" x14ac:dyDescent="0.25">
      <c r="AA2408" s="81"/>
      <c r="AB2408" s="81"/>
      <c r="AC2408" s="80"/>
      <c r="AD2408" s="80"/>
      <c r="AE2408" s="81"/>
      <c r="AF2408" s="82"/>
      <c r="AG2408" s="80"/>
      <c r="AH2408" s="119"/>
      <c r="AI2408" s="119"/>
    </row>
    <row r="2409" spans="27:35" x14ac:dyDescent="0.25">
      <c r="AA2409" s="81"/>
      <c r="AB2409" s="81"/>
      <c r="AC2409" s="80"/>
      <c r="AD2409" s="80"/>
      <c r="AE2409" s="81"/>
      <c r="AF2409" s="82"/>
      <c r="AG2409" s="80"/>
      <c r="AH2409" s="119"/>
      <c r="AI2409" s="119"/>
    </row>
    <row r="2410" spans="27:35" x14ac:dyDescent="0.25">
      <c r="AA2410" s="81"/>
      <c r="AB2410" s="81"/>
      <c r="AC2410" s="80"/>
      <c r="AD2410" s="80"/>
      <c r="AE2410" s="81"/>
      <c r="AF2410" s="82"/>
      <c r="AG2410" s="80"/>
      <c r="AH2410" s="119"/>
      <c r="AI2410" s="119"/>
    </row>
    <row r="2411" spans="27:35" x14ac:dyDescent="0.25">
      <c r="AA2411" s="81"/>
      <c r="AB2411" s="81"/>
      <c r="AC2411" s="80"/>
      <c r="AD2411" s="80"/>
      <c r="AE2411" s="81"/>
      <c r="AF2411" s="82"/>
      <c r="AG2411" s="80"/>
      <c r="AH2411" s="119"/>
      <c r="AI2411" s="119"/>
    </row>
    <row r="2412" spans="27:35" x14ac:dyDescent="0.25">
      <c r="AA2412" s="81"/>
      <c r="AB2412" s="81"/>
      <c r="AC2412" s="80"/>
      <c r="AD2412" s="80"/>
      <c r="AE2412" s="81"/>
      <c r="AF2412" s="82"/>
      <c r="AG2412" s="80"/>
      <c r="AH2412" s="119"/>
      <c r="AI2412" s="119"/>
    </row>
    <row r="2413" spans="27:35" x14ac:dyDescent="0.25">
      <c r="AA2413" s="81"/>
      <c r="AB2413" s="81"/>
      <c r="AC2413" s="80"/>
      <c r="AD2413" s="80"/>
      <c r="AE2413" s="81"/>
      <c r="AF2413" s="82"/>
      <c r="AG2413" s="80"/>
      <c r="AH2413" s="119"/>
      <c r="AI2413" s="119"/>
    </row>
    <row r="2414" spans="27:35" x14ac:dyDescent="0.25">
      <c r="AA2414" s="81"/>
      <c r="AB2414" s="81"/>
      <c r="AC2414" s="80"/>
      <c r="AD2414" s="80"/>
      <c r="AE2414" s="81"/>
      <c r="AF2414" s="82"/>
      <c r="AG2414" s="80"/>
      <c r="AH2414" s="119"/>
      <c r="AI2414" s="119"/>
    </row>
    <row r="2415" spans="27:35" x14ac:dyDescent="0.25">
      <c r="AA2415" s="81"/>
      <c r="AB2415" s="81"/>
      <c r="AC2415" s="80"/>
      <c r="AD2415" s="80"/>
      <c r="AE2415" s="81"/>
      <c r="AF2415" s="82"/>
      <c r="AG2415" s="80"/>
      <c r="AH2415" s="119"/>
      <c r="AI2415" s="119"/>
    </row>
    <row r="2416" spans="27:35" x14ac:dyDescent="0.25">
      <c r="AA2416" s="81"/>
      <c r="AB2416" s="81"/>
      <c r="AC2416" s="80"/>
      <c r="AD2416" s="80"/>
      <c r="AE2416" s="81"/>
      <c r="AF2416" s="82"/>
      <c r="AG2416" s="80"/>
      <c r="AH2416" s="119"/>
      <c r="AI2416" s="119"/>
    </row>
    <row r="2417" spans="27:35" x14ac:dyDescent="0.25">
      <c r="AA2417" s="81"/>
      <c r="AB2417" s="81"/>
      <c r="AC2417" s="80"/>
      <c r="AD2417" s="80"/>
      <c r="AE2417" s="81"/>
      <c r="AF2417" s="82"/>
      <c r="AG2417" s="80"/>
      <c r="AH2417" s="119"/>
      <c r="AI2417" s="119"/>
    </row>
    <row r="2418" spans="27:35" x14ac:dyDescent="0.25">
      <c r="AA2418" s="81"/>
      <c r="AB2418" s="81"/>
      <c r="AC2418" s="80"/>
      <c r="AD2418" s="80"/>
      <c r="AE2418" s="81"/>
      <c r="AF2418" s="82"/>
      <c r="AG2418" s="80"/>
      <c r="AH2418" s="119"/>
      <c r="AI2418" s="119"/>
    </row>
    <row r="2419" spans="27:35" x14ac:dyDescent="0.25">
      <c r="AA2419" s="81"/>
      <c r="AB2419" s="81"/>
      <c r="AC2419" s="80"/>
      <c r="AD2419" s="80"/>
      <c r="AE2419" s="81"/>
      <c r="AF2419" s="82"/>
      <c r="AG2419" s="80"/>
      <c r="AH2419" s="119"/>
      <c r="AI2419" s="119"/>
    </row>
    <row r="2420" spans="27:35" x14ac:dyDescent="0.25">
      <c r="AA2420" s="81"/>
      <c r="AB2420" s="81"/>
      <c r="AC2420" s="80"/>
      <c r="AD2420" s="80"/>
      <c r="AE2420" s="81"/>
      <c r="AF2420" s="82"/>
      <c r="AG2420" s="80"/>
      <c r="AH2420" s="119"/>
      <c r="AI2420" s="119"/>
    </row>
    <row r="2421" spans="27:35" x14ac:dyDescent="0.25">
      <c r="AA2421" s="81"/>
      <c r="AB2421" s="81"/>
      <c r="AC2421" s="80"/>
      <c r="AD2421" s="80"/>
      <c r="AE2421" s="81"/>
      <c r="AF2421" s="82"/>
      <c r="AG2421" s="80"/>
      <c r="AH2421" s="119"/>
      <c r="AI2421" s="119"/>
    </row>
    <row r="2422" spans="27:35" x14ac:dyDescent="0.25">
      <c r="AA2422" s="81"/>
      <c r="AB2422" s="81"/>
      <c r="AC2422" s="80"/>
      <c r="AD2422" s="80"/>
      <c r="AE2422" s="81"/>
      <c r="AF2422" s="82"/>
      <c r="AG2422" s="80"/>
      <c r="AH2422" s="119"/>
      <c r="AI2422" s="119"/>
    </row>
    <row r="2423" spans="27:35" x14ac:dyDescent="0.25">
      <c r="AA2423" s="81"/>
      <c r="AB2423" s="81"/>
      <c r="AC2423" s="80"/>
      <c r="AD2423" s="80"/>
      <c r="AE2423" s="81"/>
      <c r="AF2423" s="82"/>
      <c r="AG2423" s="80"/>
      <c r="AH2423" s="119"/>
      <c r="AI2423" s="119"/>
    </row>
    <row r="2424" spans="27:35" x14ac:dyDescent="0.25">
      <c r="AA2424" s="81"/>
      <c r="AB2424" s="81"/>
      <c r="AC2424" s="80"/>
      <c r="AD2424" s="80"/>
      <c r="AE2424" s="81"/>
      <c r="AF2424" s="82"/>
      <c r="AG2424" s="80"/>
      <c r="AH2424" s="119"/>
      <c r="AI2424" s="119"/>
    </row>
    <row r="2425" spans="27:35" x14ac:dyDescent="0.25">
      <c r="AA2425" s="81"/>
      <c r="AB2425" s="81"/>
      <c r="AC2425" s="80"/>
      <c r="AD2425" s="80"/>
      <c r="AE2425" s="81"/>
      <c r="AF2425" s="82"/>
      <c r="AG2425" s="80"/>
      <c r="AH2425" s="119"/>
      <c r="AI2425" s="119"/>
    </row>
    <row r="2426" spans="27:35" x14ac:dyDescent="0.25">
      <c r="AA2426" s="81"/>
      <c r="AB2426" s="81"/>
      <c r="AC2426" s="80"/>
      <c r="AD2426" s="80"/>
      <c r="AE2426" s="81"/>
      <c r="AF2426" s="82"/>
      <c r="AG2426" s="80"/>
      <c r="AH2426" s="119"/>
      <c r="AI2426" s="119"/>
    </row>
    <row r="2427" spans="27:35" x14ac:dyDescent="0.25">
      <c r="AA2427" s="81"/>
      <c r="AB2427" s="81"/>
      <c r="AC2427" s="80"/>
      <c r="AD2427" s="80"/>
      <c r="AE2427" s="81"/>
      <c r="AF2427" s="82"/>
      <c r="AG2427" s="80"/>
      <c r="AH2427" s="119"/>
      <c r="AI2427" s="119"/>
    </row>
    <row r="2428" spans="27:35" x14ac:dyDescent="0.25">
      <c r="AA2428" s="81"/>
      <c r="AB2428" s="81"/>
      <c r="AC2428" s="80"/>
      <c r="AD2428" s="80"/>
      <c r="AE2428" s="81"/>
      <c r="AF2428" s="82"/>
      <c r="AG2428" s="80"/>
      <c r="AH2428" s="119"/>
      <c r="AI2428" s="119"/>
    </row>
    <row r="2429" spans="27:35" x14ac:dyDescent="0.25">
      <c r="AA2429" s="81"/>
      <c r="AB2429" s="81"/>
      <c r="AC2429" s="80"/>
      <c r="AD2429" s="80"/>
      <c r="AE2429" s="81"/>
      <c r="AF2429" s="82"/>
      <c r="AG2429" s="80"/>
      <c r="AH2429" s="119"/>
      <c r="AI2429" s="119"/>
    </row>
    <row r="2430" spans="27:35" x14ac:dyDescent="0.25">
      <c r="AA2430" s="81"/>
      <c r="AB2430" s="81"/>
      <c r="AC2430" s="80"/>
      <c r="AD2430" s="80"/>
      <c r="AE2430" s="81"/>
      <c r="AF2430" s="82"/>
      <c r="AG2430" s="80"/>
      <c r="AH2430" s="119"/>
      <c r="AI2430" s="119"/>
    </row>
    <row r="2431" spans="27:35" x14ac:dyDescent="0.25">
      <c r="AA2431" s="81"/>
      <c r="AB2431" s="81"/>
      <c r="AC2431" s="80"/>
      <c r="AD2431" s="80"/>
      <c r="AE2431" s="81"/>
      <c r="AF2431" s="82"/>
      <c r="AG2431" s="80"/>
      <c r="AH2431" s="119"/>
      <c r="AI2431" s="119"/>
    </row>
    <row r="2432" spans="27:35" x14ac:dyDescent="0.25">
      <c r="AA2432" s="81"/>
      <c r="AB2432" s="81"/>
      <c r="AC2432" s="80"/>
      <c r="AD2432" s="80"/>
      <c r="AE2432" s="81"/>
      <c r="AF2432" s="82"/>
      <c r="AG2432" s="80"/>
      <c r="AH2432" s="119"/>
      <c r="AI2432" s="119"/>
    </row>
    <row r="2433" spans="27:35" x14ac:dyDescent="0.25">
      <c r="AA2433" s="81"/>
      <c r="AB2433" s="81"/>
      <c r="AC2433" s="80"/>
      <c r="AD2433" s="80"/>
      <c r="AE2433" s="81"/>
      <c r="AF2433" s="82"/>
      <c r="AG2433" s="80"/>
      <c r="AH2433" s="119"/>
      <c r="AI2433" s="119"/>
    </row>
    <row r="2434" spans="27:35" x14ac:dyDescent="0.25">
      <c r="AA2434" s="81"/>
      <c r="AB2434" s="81"/>
      <c r="AC2434" s="80"/>
      <c r="AD2434" s="80"/>
      <c r="AE2434" s="81"/>
      <c r="AF2434" s="82"/>
      <c r="AG2434" s="80"/>
      <c r="AH2434" s="119"/>
      <c r="AI2434" s="119"/>
    </row>
    <row r="2435" spans="27:35" x14ac:dyDescent="0.25">
      <c r="AA2435" s="81"/>
      <c r="AB2435" s="81"/>
      <c r="AC2435" s="80"/>
      <c r="AD2435" s="80"/>
      <c r="AE2435" s="81"/>
      <c r="AF2435" s="82"/>
      <c r="AG2435" s="80"/>
      <c r="AH2435" s="119"/>
      <c r="AI2435" s="119"/>
    </row>
    <row r="2436" spans="27:35" x14ac:dyDescent="0.25">
      <c r="AA2436" s="81"/>
      <c r="AB2436" s="81"/>
      <c r="AC2436" s="80"/>
      <c r="AD2436" s="80"/>
      <c r="AE2436" s="81"/>
      <c r="AF2436" s="82"/>
      <c r="AG2436" s="80"/>
      <c r="AH2436" s="119"/>
      <c r="AI2436" s="119"/>
    </row>
    <row r="2437" spans="27:35" x14ac:dyDescent="0.25">
      <c r="AA2437" s="81"/>
      <c r="AB2437" s="81"/>
      <c r="AC2437" s="80"/>
      <c r="AD2437" s="80"/>
      <c r="AE2437" s="81"/>
      <c r="AF2437" s="82"/>
      <c r="AG2437" s="80"/>
      <c r="AH2437" s="119"/>
      <c r="AI2437" s="119"/>
    </row>
    <row r="2438" spans="27:35" x14ac:dyDescent="0.25">
      <c r="AA2438" s="81"/>
      <c r="AB2438" s="81"/>
      <c r="AC2438" s="80"/>
      <c r="AD2438" s="80"/>
      <c r="AE2438" s="81"/>
      <c r="AF2438" s="82"/>
      <c r="AG2438" s="80"/>
      <c r="AH2438" s="119"/>
      <c r="AI2438" s="119"/>
    </row>
    <row r="2439" spans="27:35" x14ac:dyDescent="0.25">
      <c r="AA2439" s="81"/>
      <c r="AB2439" s="81"/>
      <c r="AC2439" s="80"/>
      <c r="AD2439" s="80"/>
      <c r="AE2439" s="81"/>
      <c r="AF2439" s="82"/>
      <c r="AG2439" s="80"/>
      <c r="AH2439" s="119"/>
      <c r="AI2439" s="119"/>
    </row>
    <row r="2440" spans="27:35" x14ac:dyDescent="0.25">
      <c r="AA2440" s="81"/>
      <c r="AB2440" s="81"/>
      <c r="AC2440" s="80"/>
      <c r="AD2440" s="80"/>
      <c r="AE2440" s="81"/>
      <c r="AF2440" s="82"/>
      <c r="AG2440" s="80"/>
      <c r="AH2440" s="119"/>
      <c r="AI2440" s="119"/>
    </row>
    <row r="2441" spans="27:35" x14ac:dyDescent="0.25">
      <c r="AA2441" s="81"/>
      <c r="AB2441" s="81"/>
      <c r="AC2441" s="80"/>
      <c r="AD2441" s="80"/>
      <c r="AE2441" s="81"/>
      <c r="AF2441" s="82"/>
      <c r="AG2441" s="80"/>
      <c r="AH2441" s="119"/>
      <c r="AI2441" s="119"/>
    </row>
    <row r="2442" spans="27:35" x14ac:dyDescent="0.25">
      <c r="AA2442" s="81"/>
      <c r="AB2442" s="81"/>
      <c r="AC2442" s="80"/>
      <c r="AD2442" s="80"/>
      <c r="AE2442" s="81"/>
      <c r="AF2442" s="82"/>
      <c r="AG2442" s="80"/>
      <c r="AH2442" s="119"/>
      <c r="AI2442" s="119"/>
    </row>
    <row r="2443" spans="27:35" x14ac:dyDescent="0.25">
      <c r="AA2443" s="81"/>
      <c r="AB2443" s="81"/>
      <c r="AC2443" s="80"/>
      <c r="AD2443" s="80"/>
      <c r="AE2443" s="81"/>
      <c r="AF2443" s="82"/>
      <c r="AG2443" s="80"/>
      <c r="AH2443" s="119"/>
      <c r="AI2443" s="119"/>
    </row>
    <row r="2444" spans="27:35" x14ac:dyDescent="0.25">
      <c r="AA2444" s="81"/>
      <c r="AB2444" s="81"/>
      <c r="AC2444" s="80"/>
      <c r="AD2444" s="80"/>
      <c r="AE2444" s="81"/>
      <c r="AF2444" s="82"/>
      <c r="AG2444" s="80"/>
      <c r="AH2444" s="119"/>
      <c r="AI2444" s="119"/>
    </row>
    <row r="2445" spans="27:35" x14ac:dyDescent="0.25">
      <c r="AA2445" s="81"/>
      <c r="AB2445" s="81"/>
      <c r="AC2445" s="80"/>
      <c r="AD2445" s="80"/>
      <c r="AE2445" s="81"/>
      <c r="AF2445" s="82"/>
      <c r="AG2445" s="80"/>
      <c r="AH2445" s="119"/>
      <c r="AI2445" s="119"/>
    </row>
    <row r="2446" spans="27:35" x14ac:dyDescent="0.25">
      <c r="AA2446" s="81"/>
      <c r="AB2446" s="81"/>
      <c r="AC2446" s="80"/>
      <c r="AD2446" s="80"/>
      <c r="AE2446" s="81"/>
      <c r="AF2446" s="82"/>
      <c r="AG2446" s="80"/>
      <c r="AH2446" s="119"/>
      <c r="AI2446" s="119"/>
    </row>
    <row r="2447" spans="27:35" x14ac:dyDescent="0.25">
      <c r="AA2447" s="81"/>
      <c r="AB2447" s="81"/>
      <c r="AC2447" s="80"/>
      <c r="AD2447" s="80"/>
      <c r="AE2447" s="81"/>
      <c r="AF2447" s="82"/>
      <c r="AG2447" s="80"/>
      <c r="AH2447" s="119"/>
      <c r="AI2447" s="119"/>
    </row>
    <row r="2448" spans="27:35" x14ac:dyDescent="0.25">
      <c r="AA2448" s="81"/>
      <c r="AB2448" s="81"/>
      <c r="AC2448" s="80"/>
      <c r="AD2448" s="80"/>
      <c r="AE2448" s="81"/>
      <c r="AF2448" s="82"/>
      <c r="AG2448" s="80"/>
      <c r="AH2448" s="119"/>
      <c r="AI2448" s="119"/>
    </row>
    <row r="2449" spans="27:35" x14ac:dyDescent="0.25">
      <c r="AA2449" s="81"/>
      <c r="AB2449" s="81"/>
      <c r="AC2449" s="80"/>
      <c r="AD2449" s="80"/>
      <c r="AE2449" s="81"/>
      <c r="AF2449" s="82"/>
      <c r="AG2449" s="80"/>
      <c r="AH2449" s="119"/>
      <c r="AI2449" s="119"/>
    </row>
    <row r="2450" spans="27:35" x14ac:dyDescent="0.25">
      <c r="AA2450" s="81"/>
      <c r="AB2450" s="81"/>
      <c r="AC2450" s="80"/>
      <c r="AD2450" s="80"/>
      <c r="AE2450" s="81"/>
      <c r="AF2450" s="82"/>
      <c r="AG2450" s="80"/>
      <c r="AH2450" s="119"/>
      <c r="AI2450" s="119"/>
    </row>
    <row r="2451" spans="27:35" x14ac:dyDescent="0.25">
      <c r="AA2451" s="81"/>
      <c r="AB2451" s="81"/>
      <c r="AC2451" s="80"/>
      <c r="AD2451" s="80"/>
      <c r="AE2451" s="81"/>
      <c r="AF2451" s="82"/>
      <c r="AG2451" s="80"/>
      <c r="AH2451" s="119"/>
      <c r="AI2451" s="119"/>
    </row>
    <row r="2452" spans="27:35" x14ac:dyDescent="0.25">
      <c r="AA2452" s="81"/>
      <c r="AB2452" s="81"/>
      <c r="AC2452" s="80"/>
      <c r="AD2452" s="80"/>
      <c r="AE2452" s="81"/>
      <c r="AF2452" s="82"/>
      <c r="AG2452" s="80"/>
      <c r="AH2452" s="119"/>
      <c r="AI2452" s="119"/>
    </row>
    <row r="2453" spans="27:35" x14ac:dyDescent="0.25">
      <c r="AA2453" s="81"/>
      <c r="AB2453" s="81"/>
      <c r="AC2453" s="80"/>
      <c r="AD2453" s="80"/>
      <c r="AE2453" s="81"/>
      <c r="AF2453" s="82"/>
      <c r="AG2453" s="80"/>
      <c r="AH2453" s="119"/>
      <c r="AI2453" s="119"/>
    </row>
    <row r="2454" spans="27:35" x14ac:dyDescent="0.25">
      <c r="AA2454" s="81"/>
      <c r="AB2454" s="81"/>
      <c r="AC2454" s="80"/>
      <c r="AD2454" s="80"/>
      <c r="AE2454" s="81"/>
      <c r="AF2454" s="82"/>
      <c r="AG2454" s="80"/>
      <c r="AH2454" s="119"/>
      <c r="AI2454" s="119"/>
    </row>
    <row r="2455" spans="27:35" x14ac:dyDescent="0.25">
      <c r="AA2455" s="81"/>
      <c r="AB2455" s="81"/>
      <c r="AC2455" s="80"/>
      <c r="AD2455" s="80"/>
      <c r="AE2455" s="81"/>
      <c r="AF2455" s="82"/>
      <c r="AG2455" s="80"/>
      <c r="AH2455" s="119"/>
      <c r="AI2455" s="119"/>
    </row>
    <row r="2456" spans="27:35" x14ac:dyDescent="0.25">
      <c r="AA2456" s="81"/>
      <c r="AB2456" s="81"/>
      <c r="AC2456" s="80"/>
      <c r="AD2456" s="80"/>
      <c r="AE2456" s="81"/>
      <c r="AF2456" s="82"/>
      <c r="AG2456" s="80"/>
      <c r="AH2456" s="119"/>
      <c r="AI2456" s="119"/>
    </row>
    <row r="2457" spans="27:35" x14ac:dyDescent="0.25">
      <c r="AA2457" s="81"/>
      <c r="AB2457" s="81"/>
      <c r="AC2457" s="80"/>
      <c r="AD2457" s="80"/>
      <c r="AE2457" s="81"/>
      <c r="AF2457" s="82"/>
      <c r="AG2457" s="80"/>
      <c r="AH2457" s="119"/>
      <c r="AI2457" s="119"/>
    </row>
    <row r="2458" spans="27:35" x14ac:dyDescent="0.25">
      <c r="AA2458" s="81"/>
      <c r="AB2458" s="81"/>
      <c r="AC2458" s="80"/>
      <c r="AD2458" s="80"/>
      <c r="AE2458" s="81"/>
      <c r="AF2458" s="82"/>
      <c r="AG2458" s="80"/>
      <c r="AH2458" s="119"/>
      <c r="AI2458" s="119"/>
    </row>
    <row r="2459" spans="27:35" x14ac:dyDescent="0.25">
      <c r="AA2459" s="81"/>
      <c r="AB2459" s="81"/>
      <c r="AC2459" s="80"/>
      <c r="AD2459" s="80"/>
      <c r="AE2459" s="81"/>
      <c r="AF2459" s="82"/>
      <c r="AG2459" s="80"/>
      <c r="AH2459" s="119"/>
      <c r="AI2459" s="119"/>
    </row>
    <row r="2460" spans="27:35" x14ac:dyDescent="0.25">
      <c r="AA2460" s="81"/>
      <c r="AB2460" s="81"/>
      <c r="AC2460" s="80"/>
      <c r="AD2460" s="80"/>
      <c r="AE2460" s="81"/>
      <c r="AF2460" s="82"/>
      <c r="AG2460" s="80"/>
      <c r="AH2460" s="119"/>
      <c r="AI2460" s="119"/>
    </row>
    <row r="2461" spans="27:35" x14ac:dyDescent="0.25">
      <c r="AA2461" s="81"/>
      <c r="AB2461" s="81"/>
      <c r="AC2461" s="80"/>
      <c r="AD2461" s="80"/>
      <c r="AE2461" s="81"/>
      <c r="AF2461" s="82"/>
      <c r="AG2461" s="80"/>
      <c r="AH2461" s="119"/>
      <c r="AI2461" s="119"/>
    </row>
    <row r="2462" spans="27:35" x14ac:dyDescent="0.25">
      <c r="AA2462" s="81"/>
      <c r="AB2462" s="81"/>
      <c r="AC2462" s="80"/>
      <c r="AD2462" s="80"/>
      <c r="AE2462" s="81"/>
      <c r="AF2462" s="82"/>
      <c r="AG2462" s="80"/>
      <c r="AH2462" s="119"/>
      <c r="AI2462" s="119"/>
    </row>
    <row r="2463" spans="27:35" x14ac:dyDescent="0.25">
      <c r="AA2463" s="81"/>
      <c r="AB2463" s="81"/>
      <c r="AC2463" s="80"/>
      <c r="AD2463" s="80"/>
      <c r="AE2463" s="81"/>
      <c r="AF2463" s="82"/>
      <c r="AG2463" s="80"/>
      <c r="AH2463" s="119"/>
      <c r="AI2463" s="119"/>
    </row>
    <row r="2464" spans="27:35" x14ac:dyDescent="0.25">
      <c r="AA2464" s="81"/>
      <c r="AB2464" s="81"/>
      <c r="AC2464" s="80"/>
      <c r="AD2464" s="80"/>
      <c r="AE2464" s="81"/>
      <c r="AF2464" s="82"/>
      <c r="AG2464" s="80"/>
      <c r="AH2464" s="119"/>
      <c r="AI2464" s="119"/>
    </row>
    <row r="2465" spans="27:35" x14ac:dyDescent="0.25">
      <c r="AA2465" s="81"/>
      <c r="AB2465" s="81"/>
      <c r="AC2465" s="80"/>
      <c r="AD2465" s="80"/>
      <c r="AE2465" s="81"/>
      <c r="AF2465" s="82"/>
      <c r="AG2465" s="80"/>
      <c r="AH2465" s="119"/>
      <c r="AI2465" s="119"/>
    </row>
    <row r="2466" spans="27:35" x14ac:dyDescent="0.25">
      <c r="AA2466" s="81"/>
      <c r="AB2466" s="81"/>
      <c r="AC2466" s="80"/>
      <c r="AD2466" s="80"/>
      <c r="AE2466" s="81"/>
      <c r="AF2466" s="82"/>
      <c r="AG2466" s="80"/>
      <c r="AH2466" s="119"/>
      <c r="AI2466" s="119"/>
    </row>
    <row r="2467" spans="27:35" x14ac:dyDescent="0.25">
      <c r="AA2467" s="81"/>
      <c r="AB2467" s="81"/>
      <c r="AC2467" s="80"/>
      <c r="AD2467" s="80"/>
      <c r="AE2467" s="81"/>
      <c r="AF2467" s="82"/>
      <c r="AG2467" s="80"/>
      <c r="AH2467" s="119"/>
      <c r="AI2467" s="119"/>
    </row>
    <row r="2468" spans="27:35" x14ac:dyDescent="0.25">
      <c r="AA2468" s="81"/>
      <c r="AB2468" s="81"/>
      <c r="AC2468" s="80"/>
      <c r="AD2468" s="80"/>
      <c r="AE2468" s="81"/>
      <c r="AF2468" s="82"/>
      <c r="AG2468" s="80"/>
      <c r="AH2468" s="119"/>
      <c r="AI2468" s="119"/>
    </row>
    <row r="2469" spans="27:35" x14ac:dyDescent="0.25">
      <c r="AA2469" s="81"/>
      <c r="AB2469" s="81"/>
      <c r="AC2469" s="80"/>
      <c r="AD2469" s="80"/>
      <c r="AE2469" s="81"/>
      <c r="AF2469" s="82"/>
      <c r="AG2469" s="80"/>
      <c r="AH2469" s="119"/>
      <c r="AI2469" s="119"/>
    </row>
    <row r="2470" spans="27:35" x14ac:dyDescent="0.25">
      <c r="AA2470" s="81"/>
      <c r="AB2470" s="81"/>
      <c r="AC2470" s="80"/>
      <c r="AD2470" s="80"/>
      <c r="AE2470" s="81"/>
      <c r="AF2470" s="82"/>
      <c r="AG2470" s="80"/>
      <c r="AH2470" s="119"/>
      <c r="AI2470" s="119"/>
    </row>
    <row r="2471" spans="27:35" x14ac:dyDescent="0.25">
      <c r="AA2471" s="81"/>
      <c r="AB2471" s="81"/>
      <c r="AC2471" s="80"/>
      <c r="AD2471" s="80"/>
      <c r="AE2471" s="81"/>
      <c r="AF2471" s="82"/>
      <c r="AG2471" s="80"/>
      <c r="AH2471" s="119"/>
      <c r="AI2471" s="119"/>
    </row>
    <row r="2472" spans="27:35" x14ac:dyDescent="0.25">
      <c r="AA2472" s="81"/>
      <c r="AB2472" s="81"/>
      <c r="AC2472" s="80"/>
      <c r="AD2472" s="80"/>
      <c r="AE2472" s="81"/>
      <c r="AF2472" s="82"/>
      <c r="AG2472" s="80"/>
      <c r="AH2472" s="119"/>
      <c r="AI2472" s="119"/>
    </row>
    <row r="2473" spans="27:35" x14ac:dyDescent="0.25">
      <c r="AA2473" s="81"/>
      <c r="AB2473" s="81"/>
      <c r="AC2473" s="80"/>
      <c r="AD2473" s="80"/>
      <c r="AE2473" s="81"/>
      <c r="AF2473" s="82"/>
      <c r="AG2473" s="80"/>
      <c r="AH2473" s="119"/>
      <c r="AI2473" s="119"/>
    </row>
    <row r="2474" spans="27:35" x14ac:dyDescent="0.25">
      <c r="AA2474" s="81"/>
      <c r="AB2474" s="81"/>
      <c r="AC2474" s="80"/>
      <c r="AD2474" s="80"/>
      <c r="AE2474" s="81"/>
      <c r="AF2474" s="82"/>
      <c r="AG2474" s="80"/>
      <c r="AH2474" s="119"/>
      <c r="AI2474" s="119"/>
    </row>
    <row r="2475" spans="27:35" x14ac:dyDescent="0.25">
      <c r="AA2475" s="81"/>
      <c r="AB2475" s="81"/>
      <c r="AC2475" s="80"/>
      <c r="AD2475" s="80"/>
      <c r="AE2475" s="81"/>
      <c r="AF2475" s="82"/>
      <c r="AG2475" s="80"/>
      <c r="AH2475" s="119"/>
      <c r="AI2475" s="119"/>
    </row>
    <row r="2476" spans="27:35" x14ac:dyDescent="0.25">
      <c r="AA2476" s="81"/>
      <c r="AB2476" s="81"/>
      <c r="AC2476" s="80"/>
      <c r="AD2476" s="80"/>
      <c r="AE2476" s="81"/>
      <c r="AF2476" s="82"/>
      <c r="AG2476" s="80"/>
      <c r="AH2476" s="119"/>
      <c r="AI2476" s="119"/>
    </row>
    <row r="2477" spans="27:35" x14ac:dyDescent="0.25">
      <c r="AA2477" s="81"/>
      <c r="AB2477" s="81"/>
      <c r="AC2477" s="80"/>
      <c r="AD2477" s="80"/>
      <c r="AE2477" s="81"/>
      <c r="AF2477" s="82"/>
      <c r="AG2477" s="80"/>
      <c r="AH2477" s="119"/>
      <c r="AI2477" s="119"/>
    </row>
    <row r="2478" spans="27:35" x14ac:dyDescent="0.25">
      <c r="AA2478" s="81"/>
      <c r="AB2478" s="81"/>
      <c r="AC2478" s="80"/>
      <c r="AD2478" s="80"/>
      <c r="AE2478" s="81"/>
      <c r="AF2478" s="82"/>
      <c r="AG2478" s="80"/>
      <c r="AH2478" s="119"/>
      <c r="AI2478" s="119"/>
    </row>
    <row r="2479" spans="27:35" x14ac:dyDescent="0.25">
      <c r="AA2479" s="81"/>
      <c r="AB2479" s="81"/>
      <c r="AC2479" s="80"/>
      <c r="AD2479" s="80"/>
      <c r="AE2479" s="81"/>
      <c r="AF2479" s="82"/>
      <c r="AG2479" s="80"/>
      <c r="AH2479" s="119"/>
      <c r="AI2479" s="119"/>
    </row>
    <row r="2480" spans="27:35" x14ac:dyDescent="0.25">
      <c r="AA2480" s="81"/>
      <c r="AB2480" s="81"/>
      <c r="AC2480" s="80"/>
      <c r="AD2480" s="80"/>
      <c r="AE2480" s="81"/>
      <c r="AF2480" s="82"/>
      <c r="AG2480" s="80"/>
      <c r="AH2480" s="119"/>
      <c r="AI2480" s="119"/>
    </row>
    <row r="2481" spans="27:35" x14ac:dyDescent="0.25">
      <c r="AA2481" s="81"/>
      <c r="AB2481" s="81"/>
      <c r="AC2481" s="80"/>
      <c r="AD2481" s="80"/>
      <c r="AE2481" s="81"/>
      <c r="AF2481" s="82"/>
      <c r="AG2481" s="80"/>
      <c r="AH2481" s="119"/>
      <c r="AI2481" s="119"/>
    </row>
    <row r="2482" spans="27:35" x14ac:dyDescent="0.25">
      <c r="AA2482" s="81"/>
      <c r="AB2482" s="81"/>
      <c r="AC2482" s="80"/>
      <c r="AD2482" s="80"/>
      <c r="AE2482" s="81"/>
      <c r="AF2482" s="82"/>
      <c r="AG2482" s="80"/>
      <c r="AH2482" s="119"/>
      <c r="AI2482" s="119"/>
    </row>
    <row r="2483" spans="27:35" x14ac:dyDescent="0.25">
      <c r="AA2483" s="81"/>
      <c r="AB2483" s="81"/>
      <c r="AC2483" s="80"/>
      <c r="AD2483" s="80"/>
      <c r="AE2483" s="81"/>
      <c r="AF2483" s="82"/>
      <c r="AG2483" s="80"/>
      <c r="AH2483" s="119"/>
      <c r="AI2483" s="119"/>
    </row>
    <row r="2484" spans="27:35" x14ac:dyDescent="0.25">
      <c r="AA2484" s="81"/>
      <c r="AB2484" s="81"/>
      <c r="AC2484" s="80"/>
      <c r="AD2484" s="80"/>
      <c r="AE2484" s="81"/>
      <c r="AF2484" s="82"/>
      <c r="AG2484" s="80"/>
      <c r="AH2484" s="119"/>
      <c r="AI2484" s="119"/>
    </row>
    <row r="2485" spans="27:35" x14ac:dyDescent="0.25">
      <c r="AA2485" s="81"/>
      <c r="AB2485" s="81"/>
      <c r="AC2485" s="80"/>
      <c r="AD2485" s="80"/>
      <c r="AE2485" s="81"/>
      <c r="AF2485" s="82"/>
      <c r="AG2485" s="80"/>
      <c r="AH2485" s="119"/>
      <c r="AI2485" s="119"/>
    </row>
    <row r="2486" spans="27:35" x14ac:dyDescent="0.25">
      <c r="AA2486" s="81"/>
      <c r="AB2486" s="81"/>
      <c r="AC2486" s="80"/>
      <c r="AD2486" s="80"/>
      <c r="AE2486" s="81"/>
      <c r="AF2486" s="82"/>
      <c r="AG2486" s="80"/>
      <c r="AH2486" s="119"/>
      <c r="AI2486" s="119"/>
    </row>
    <row r="2487" spans="27:35" x14ac:dyDescent="0.25">
      <c r="AA2487" s="81"/>
      <c r="AB2487" s="81"/>
      <c r="AC2487" s="80"/>
      <c r="AD2487" s="80"/>
      <c r="AE2487" s="81"/>
      <c r="AF2487" s="82"/>
      <c r="AG2487" s="80"/>
      <c r="AH2487" s="119"/>
      <c r="AI2487" s="119"/>
    </row>
    <row r="2488" spans="27:35" x14ac:dyDescent="0.25">
      <c r="AA2488" s="81"/>
      <c r="AB2488" s="81"/>
      <c r="AC2488" s="80"/>
      <c r="AD2488" s="80"/>
      <c r="AE2488" s="81"/>
      <c r="AF2488" s="82"/>
      <c r="AG2488" s="80"/>
      <c r="AH2488" s="119"/>
      <c r="AI2488" s="119"/>
    </row>
    <row r="2489" spans="27:35" x14ac:dyDescent="0.25">
      <c r="AA2489" s="81"/>
      <c r="AB2489" s="81"/>
      <c r="AC2489" s="80"/>
      <c r="AD2489" s="80"/>
      <c r="AE2489" s="81"/>
      <c r="AF2489" s="82"/>
      <c r="AG2489" s="80"/>
      <c r="AH2489" s="119"/>
      <c r="AI2489" s="119"/>
    </row>
    <row r="2490" spans="27:35" x14ac:dyDescent="0.25">
      <c r="AA2490" s="81"/>
      <c r="AB2490" s="81"/>
      <c r="AC2490" s="80"/>
      <c r="AD2490" s="80"/>
      <c r="AE2490" s="81"/>
      <c r="AF2490" s="82"/>
      <c r="AG2490" s="80"/>
      <c r="AH2490" s="119"/>
      <c r="AI2490" s="119"/>
    </row>
    <row r="2491" spans="27:35" x14ac:dyDescent="0.25">
      <c r="AA2491" s="81"/>
      <c r="AB2491" s="81"/>
      <c r="AC2491" s="80"/>
      <c r="AD2491" s="80"/>
      <c r="AE2491" s="81"/>
      <c r="AF2491" s="82"/>
      <c r="AG2491" s="80"/>
      <c r="AH2491" s="119"/>
      <c r="AI2491" s="119"/>
    </row>
    <row r="2492" spans="27:35" x14ac:dyDescent="0.25">
      <c r="AA2492" s="81"/>
      <c r="AB2492" s="81"/>
      <c r="AC2492" s="80"/>
      <c r="AD2492" s="80"/>
      <c r="AE2492" s="81"/>
      <c r="AF2492" s="82"/>
      <c r="AG2492" s="80"/>
      <c r="AH2492" s="119"/>
      <c r="AI2492" s="119"/>
    </row>
    <row r="2493" spans="27:35" x14ac:dyDescent="0.25">
      <c r="AA2493" s="81"/>
      <c r="AB2493" s="81"/>
      <c r="AC2493" s="80"/>
      <c r="AD2493" s="80"/>
      <c r="AE2493" s="81"/>
      <c r="AF2493" s="82"/>
      <c r="AG2493" s="80"/>
      <c r="AH2493" s="119"/>
      <c r="AI2493" s="119"/>
    </row>
    <row r="2494" spans="27:35" x14ac:dyDescent="0.25">
      <c r="AA2494" s="81"/>
      <c r="AB2494" s="81"/>
      <c r="AC2494" s="80"/>
      <c r="AD2494" s="80"/>
      <c r="AE2494" s="81"/>
      <c r="AF2494" s="82"/>
      <c r="AG2494" s="80"/>
      <c r="AH2494" s="119"/>
      <c r="AI2494" s="119"/>
    </row>
    <row r="2495" spans="27:35" x14ac:dyDescent="0.25">
      <c r="AA2495" s="81"/>
      <c r="AB2495" s="81"/>
      <c r="AC2495" s="80"/>
      <c r="AD2495" s="80"/>
      <c r="AE2495" s="81"/>
      <c r="AF2495" s="82"/>
      <c r="AG2495" s="80"/>
      <c r="AH2495" s="119"/>
      <c r="AI2495" s="119"/>
    </row>
    <row r="2496" spans="27:35" x14ac:dyDescent="0.25">
      <c r="AA2496" s="81"/>
      <c r="AB2496" s="81"/>
      <c r="AC2496" s="80"/>
      <c r="AD2496" s="80"/>
      <c r="AE2496" s="81"/>
      <c r="AF2496" s="82"/>
      <c r="AG2496" s="80"/>
      <c r="AH2496" s="119"/>
      <c r="AI2496" s="119"/>
    </row>
    <row r="2497" spans="27:35" x14ac:dyDescent="0.25">
      <c r="AA2497" s="81"/>
      <c r="AB2497" s="81"/>
      <c r="AC2497" s="80"/>
      <c r="AD2497" s="80"/>
      <c r="AE2497" s="81"/>
      <c r="AF2497" s="82"/>
      <c r="AG2497" s="80"/>
      <c r="AH2497" s="119"/>
      <c r="AI2497" s="119"/>
    </row>
    <row r="2498" spans="27:35" x14ac:dyDescent="0.25">
      <c r="AA2498" s="81"/>
      <c r="AB2498" s="81"/>
      <c r="AC2498" s="80"/>
      <c r="AD2498" s="80"/>
      <c r="AE2498" s="81"/>
      <c r="AF2498" s="82"/>
      <c r="AG2498" s="80"/>
      <c r="AH2498" s="119"/>
      <c r="AI2498" s="119"/>
    </row>
    <row r="2499" spans="27:35" x14ac:dyDescent="0.25">
      <c r="AA2499" s="81"/>
      <c r="AB2499" s="81"/>
      <c r="AC2499" s="80"/>
      <c r="AD2499" s="80"/>
      <c r="AE2499" s="81"/>
      <c r="AF2499" s="82"/>
      <c r="AG2499" s="80"/>
      <c r="AH2499" s="119"/>
      <c r="AI2499" s="119"/>
    </row>
    <row r="2500" spans="27:35" x14ac:dyDescent="0.25">
      <c r="AA2500" s="81"/>
      <c r="AB2500" s="81"/>
      <c r="AC2500" s="80"/>
      <c r="AD2500" s="80"/>
      <c r="AE2500" s="81"/>
      <c r="AF2500" s="82"/>
      <c r="AG2500" s="80"/>
      <c r="AH2500" s="119"/>
      <c r="AI2500" s="119"/>
    </row>
    <row r="2501" spans="27:35" x14ac:dyDescent="0.25">
      <c r="AA2501" s="81"/>
      <c r="AB2501" s="81"/>
      <c r="AC2501" s="80"/>
      <c r="AD2501" s="80"/>
      <c r="AE2501" s="81"/>
      <c r="AF2501" s="82"/>
      <c r="AG2501" s="80"/>
      <c r="AH2501" s="119"/>
      <c r="AI2501" s="119"/>
    </row>
    <row r="2502" spans="27:35" x14ac:dyDescent="0.25">
      <c r="AA2502" s="81"/>
      <c r="AB2502" s="81"/>
      <c r="AC2502" s="80"/>
      <c r="AD2502" s="80"/>
      <c r="AE2502" s="81"/>
      <c r="AF2502" s="82"/>
      <c r="AG2502" s="80"/>
      <c r="AH2502" s="119"/>
      <c r="AI2502" s="119"/>
    </row>
    <row r="2503" spans="27:35" x14ac:dyDescent="0.25">
      <c r="AA2503" s="81"/>
      <c r="AB2503" s="81"/>
      <c r="AC2503" s="80"/>
      <c r="AD2503" s="80"/>
      <c r="AE2503" s="81"/>
      <c r="AF2503" s="82"/>
      <c r="AG2503" s="80"/>
      <c r="AH2503" s="119"/>
      <c r="AI2503" s="119"/>
    </row>
    <row r="2504" spans="27:35" x14ac:dyDescent="0.25">
      <c r="AA2504" s="81"/>
      <c r="AB2504" s="81"/>
      <c r="AC2504" s="80"/>
      <c r="AD2504" s="80"/>
      <c r="AE2504" s="81"/>
      <c r="AF2504" s="82"/>
      <c r="AG2504" s="80"/>
      <c r="AH2504" s="119"/>
      <c r="AI2504" s="119"/>
    </row>
    <row r="2505" spans="27:35" x14ac:dyDescent="0.25">
      <c r="AA2505" s="81"/>
      <c r="AB2505" s="81"/>
      <c r="AC2505" s="80"/>
      <c r="AD2505" s="80"/>
      <c r="AE2505" s="81"/>
      <c r="AF2505" s="82"/>
      <c r="AG2505" s="80"/>
      <c r="AH2505" s="119"/>
      <c r="AI2505" s="119"/>
    </row>
    <row r="2506" spans="27:35" x14ac:dyDescent="0.25">
      <c r="AA2506" s="81"/>
      <c r="AB2506" s="81"/>
      <c r="AC2506" s="80"/>
      <c r="AD2506" s="80"/>
      <c r="AE2506" s="81"/>
      <c r="AF2506" s="82"/>
      <c r="AG2506" s="80"/>
      <c r="AH2506" s="119"/>
      <c r="AI2506" s="119"/>
    </row>
    <row r="2507" spans="27:35" x14ac:dyDescent="0.25">
      <c r="AA2507" s="81"/>
      <c r="AB2507" s="81"/>
      <c r="AC2507" s="80"/>
      <c r="AD2507" s="80"/>
      <c r="AE2507" s="81"/>
      <c r="AF2507" s="82"/>
      <c r="AG2507" s="80"/>
      <c r="AH2507" s="119"/>
      <c r="AI2507" s="119"/>
    </row>
    <row r="2508" spans="27:35" x14ac:dyDescent="0.25">
      <c r="AA2508" s="81"/>
      <c r="AB2508" s="81"/>
      <c r="AC2508" s="80"/>
      <c r="AD2508" s="80"/>
      <c r="AE2508" s="81"/>
      <c r="AF2508" s="82"/>
      <c r="AG2508" s="80"/>
      <c r="AH2508" s="119"/>
      <c r="AI2508" s="119"/>
    </row>
    <row r="2509" spans="27:35" x14ac:dyDescent="0.25">
      <c r="AA2509" s="81"/>
      <c r="AB2509" s="81"/>
      <c r="AC2509" s="80"/>
      <c r="AD2509" s="80"/>
      <c r="AE2509" s="81"/>
      <c r="AF2509" s="82"/>
      <c r="AG2509" s="80"/>
      <c r="AH2509" s="119"/>
      <c r="AI2509" s="119"/>
    </row>
    <row r="2510" spans="27:35" x14ac:dyDescent="0.25">
      <c r="AA2510" s="81"/>
      <c r="AB2510" s="81"/>
      <c r="AC2510" s="80"/>
      <c r="AD2510" s="80"/>
      <c r="AE2510" s="81"/>
      <c r="AF2510" s="82"/>
      <c r="AG2510" s="80"/>
      <c r="AH2510" s="119"/>
      <c r="AI2510" s="119"/>
    </row>
    <row r="2511" spans="27:35" x14ac:dyDescent="0.25">
      <c r="AA2511" s="81"/>
      <c r="AB2511" s="81"/>
      <c r="AC2511" s="80"/>
      <c r="AD2511" s="80"/>
      <c r="AE2511" s="81"/>
      <c r="AF2511" s="82"/>
      <c r="AG2511" s="80"/>
      <c r="AH2511" s="119"/>
      <c r="AI2511" s="119"/>
    </row>
    <row r="2512" spans="27:35" x14ac:dyDescent="0.25">
      <c r="AA2512" s="81"/>
      <c r="AB2512" s="81"/>
      <c r="AC2512" s="80"/>
      <c r="AD2512" s="80"/>
      <c r="AE2512" s="81"/>
      <c r="AF2512" s="82"/>
      <c r="AG2512" s="80"/>
      <c r="AH2512" s="119"/>
      <c r="AI2512" s="119"/>
    </row>
    <row r="2513" spans="27:35" x14ac:dyDescent="0.25">
      <c r="AA2513" s="81"/>
      <c r="AB2513" s="81"/>
      <c r="AC2513" s="80"/>
      <c r="AD2513" s="80"/>
      <c r="AE2513" s="81"/>
      <c r="AF2513" s="82"/>
      <c r="AG2513" s="80"/>
      <c r="AH2513" s="119"/>
      <c r="AI2513" s="119"/>
    </row>
    <row r="2514" spans="27:35" x14ac:dyDescent="0.25">
      <c r="AA2514" s="81"/>
      <c r="AB2514" s="81"/>
      <c r="AC2514" s="80"/>
      <c r="AD2514" s="80"/>
      <c r="AE2514" s="81"/>
      <c r="AF2514" s="82"/>
      <c r="AG2514" s="80"/>
      <c r="AH2514" s="119"/>
      <c r="AI2514" s="119"/>
    </row>
    <row r="2515" spans="27:35" x14ac:dyDescent="0.25">
      <c r="AA2515" s="81"/>
      <c r="AB2515" s="81"/>
      <c r="AC2515" s="80"/>
      <c r="AD2515" s="80"/>
      <c r="AE2515" s="81"/>
      <c r="AF2515" s="82"/>
      <c r="AG2515" s="80"/>
      <c r="AH2515" s="119"/>
      <c r="AI2515" s="119"/>
    </row>
    <row r="2516" spans="27:35" x14ac:dyDescent="0.25">
      <c r="AA2516" s="81"/>
      <c r="AB2516" s="81"/>
      <c r="AC2516" s="80"/>
      <c r="AD2516" s="80"/>
      <c r="AE2516" s="81"/>
      <c r="AF2516" s="82"/>
      <c r="AG2516" s="80"/>
      <c r="AH2516" s="119"/>
      <c r="AI2516" s="119"/>
    </row>
    <row r="2517" spans="27:35" x14ac:dyDescent="0.25">
      <c r="AA2517" s="81"/>
      <c r="AB2517" s="81"/>
      <c r="AC2517" s="80"/>
      <c r="AD2517" s="80"/>
      <c r="AE2517" s="81"/>
      <c r="AF2517" s="82"/>
      <c r="AG2517" s="80"/>
      <c r="AH2517" s="119"/>
      <c r="AI2517" s="119"/>
    </row>
    <row r="2518" spans="27:35" x14ac:dyDescent="0.25">
      <c r="AA2518" s="81"/>
      <c r="AB2518" s="81"/>
      <c r="AC2518" s="80"/>
      <c r="AD2518" s="80"/>
      <c r="AE2518" s="81"/>
      <c r="AF2518" s="82"/>
      <c r="AG2518" s="80"/>
      <c r="AH2518" s="119"/>
      <c r="AI2518" s="119"/>
    </row>
    <row r="2519" spans="27:35" x14ac:dyDescent="0.25">
      <c r="AA2519" s="81"/>
      <c r="AB2519" s="81"/>
      <c r="AC2519" s="80"/>
      <c r="AD2519" s="80"/>
      <c r="AE2519" s="81"/>
      <c r="AF2519" s="82"/>
      <c r="AG2519" s="80"/>
      <c r="AH2519" s="119"/>
      <c r="AI2519" s="119"/>
    </row>
    <row r="2520" spans="27:35" x14ac:dyDescent="0.25">
      <c r="AA2520" s="81"/>
      <c r="AB2520" s="81"/>
      <c r="AC2520" s="80"/>
      <c r="AD2520" s="80"/>
      <c r="AE2520" s="81"/>
      <c r="AF2520" s="82"/>
      <c r="AG2520" s="80"/>
      <c r="AH2520" s="119"/>
      <c r="AI2520" s="119"/>
    </row>
    <row r="2521" spans="27:35" x14ac:dyDescent="0.25">
      <c r="AA2521" s="81"/>
      <c r="AB2521" s="81"/>
      <c r="AC2521" s="80"/>
      <c r="AD2521" s="80"/>
      <c r="AE2521" s="81"/>
      <c r="AF2521" s="82"/>
      <c r="AG2521" s="80"/>
      <c r="AH2521" s="119"/>
      <c r="AI2521" s="119"/>
    </row>
    <row r="2522" spans="27:35" x14ac:dyDescent="0.25">
      <c r="AA2522" s="81"/>
      <c r="AB2522" s="81"/>
      <c r="AC2522" s="80"/>
      <c r="AD2522" s="80"/>
      <c r="AE2522" s="81"/>
      <c r="AF2522" s="82"/>
      <c r="AG2522" s="80"/>
      <c r="AH2522" s="119"/>
      <c r="AI2522" s="119"/>
    </row>
    <row r="2523" spans="27:35" x14ac:dyDescent="0.25">
      <c r="AA2523" s="81"/>
      <c r="AB2523" s="81"/>
      <c r="AC2523" s="80"/>
      <c r="AD2523" s="80"/>
      <c r="AE2523" s="81"/>
      <c r="AF2523" s="82"/>
      <c r="AG2523" s="80"/>
      <c r="AH2523" s="119"/>
      <c r="AI2523" s="119"/>
    </row>
    <row r="2524" spans="27:35" x14ac:dyDescent="0.25">
      <c r="AA2524" s="81"/>
      <c r="AB2524" s="81"/>
      <c r="AC2524" s="80"/>
      <c r="AD2524" s="80"/>
      <c r="AE2524" s="81"/>
      <c r="AF2524" s="82"/>
      <c r="AG2524" s="80"/>
      <c r="AH2524" s="119"/>
      <c r="AI2524" s="119"/>
    </row>
    <row r="2525" spans="27:35" x14ac:dyDescent="0.25">
      <c r="AA2525" s="81"/>
      <c r="AB2525" s="81"/>
      <c r="AC2525" s="80"/>
      <c r="AD2525" s="80"/>
      <c r="AE2525" s="81"/>
      <c r="AF2525" s="82"/>
      <c r="AG2525" s="80"/>
      <c r="AH2525" s="119"/>
      <c r="AI2525" s="119"/>
    </row>
    <row r="2526" spans="27:35" x14ac:dyDescent="0.25">
      <c r="AA2526" s="81"/>
      <c r="AB2526" s="81"/>
      <c r="AC2526" s="80"/>
      <c r="AD2526" s="80"/>
      <c r="AE2526" s="81"/>
      <c r="AF2526" s="82"/>
      <c r="AG2526" s="80"/>
      <c r="AH2526" s="119"/>
      <c r="AI2526" s="119"/>
    </row>
    <row r="2527" spans="27:35" x14ac:dyDescent="0.25">
      <c r="AA2527" s="81"/>
      <c r="AB2527" s="81"/>
      <c r="AC2527" s="80"/>
      <c r="AD2527" s="80"/>
      <c r="AE2527" s="81"/>
      <c r="AF2527" s="82"/>
      <c r="AG2527" s="80"/>
      <c r="AH2527" s="119"/>
      <c r="AI2527" s="119"/>
    </row>
    <row r="2528" spans="27:35" x14ac:dyDescent="0.25">
      <c r="AA2528" s="81"/>
      <c r="AB2528" s="81"/>
      <c r="AC2528" s="80"/>
      <c r="AD2528" s="80"/>
      <c r="AE2528" s="81"/>
      <c r="AF2528" s="82"/>
      <c r="AG2528" s="80"/>
      <c r="AH2528" s="119"/>
      <c r="AI2528" s="119"/>
    </row>
    <row r="2529" spans="27:35" x14ac:dyDescent="0.25">
      <c r="AA2529" s="81"/>
      <c r="AB2529" s="81"/>
      <c r="AC2529" s="80"/>
      <c r="AD2529" s="80"/>
      <c r="AE2529" s="81"/>
      <c r="AF2529" s="82"/>
      <c r="AG2529" s="80"/>
      <c r="AH2529" s="119"/>
      <c r="AI2529" s="119"/>
    </row>
    <row r="2530" spans="27:35" x14ac:dyDescent="0.25">
      <c r="AA2530" s="81"/>
      <c r="AB2530" s="81"/>
      <c r="AC2530" s="80"/>
      <c r="AD2530" s="80"/>
      <c r="AE2530" s="81"/>
      <c r="AF2530" s="82"/>
      <c r="AG2530" s="80"/>
      <c r="AH2530" s="119"/>
      <c r="AI2530" s="119"/>
    </row>
    <row r="2531" spans="27:35" x14ac:dyDescent="0.25">
      <c r="AA2531" s="81"/>
      <c r="AB2531" s="81"/>
      <c r="AC2531" s="80"/>
      <c r="AD2531" s="80"/>
      <c r="AE2531" s="81"/>
      <c r="AF2531" s="82"/>
      <c r="AG2531" s="80"/>
      <c r="AH2531" s="119"/>
      <c r="AI2531" s="119"/>
    </row>
    <row r="2532" spans="27:35" x14ac:dyDescent="0.25">
      <c r="AA2532" s="81"/>
      <c r="AB2532" s="81"/>
      <c r="AC2532" s="80"/>
      <c r="AD2532" s="80"/>
      <c r="AE2532" s="81"/>
      <c r="AF2532" s="82"/>
      <c r="AG2532" s="80"/>
      <c r="AH2532" s="119"/>
      <c r="AI2532" s="119"/>
    </row>
    <row r="2533" spans="27:35" x14ac:dyDescent="0.25">
      <c r="AA2533" s="81"/>
      <c r="AB2533" s="81"/>
      <c r="AC2533" s="80"/>
      <c r="AD2533" s="80"/>
      <c r="AE2533" s="81"/>
      <c r="AF2533" s="82"/>
      <c r="AG2533" s="80"/>
      <c r="AH2533" s="119"/>
      <c r="AI2533" s="119"/>
    </row>
    <row r="2534" spans="27:35" x14ac:dyDescent="0.25">
      <c r="AA2534" s="81"/>
      <c r="AB2534" s="81"/>
      <c r="AC2534" s="80"/>
      <c r="AD2534" s="80"/>
      <c r="AE2534" s="81"/>
      <c r="AF2534" s="82"/>
      <c r="AG2534" s="80"/>
      <c r="AH2534" s="119"/>
      <c r="AI2534" s="119"/>
    </row>
    <row r="2535" spans="27:35" x14ac:dyDescent="0.25">
      <c r="AA2535" s="81"/>
      <c r="AB2535" s="81"/>
      <c r="AC2535" s="80"/>
      <c r="AD2535" s="80"/>
      <c r="AE2535" s="81"/>
      <c r="AF2535" s="82"/>
      <c r="AG2535" s="80"/>
      <c r="AH2535" s="119"/>
      <c r="AI2535" s="119"/>
    </row>
    <row r="2536" spans="27:35" x14ac:dyDescent="0.25">
      <c r="AA2536" s="81"/>
      <c r="AB2536" s="81"/>
      <c r="AC2536" s="80"/>
      <c r="AD2536" s="80"/>
      <c r="AE2536" s="81"/>
      <c r="AF2536" s="82"/>
      <c r="AG2536" s="80"/>
      <c r="AH2536" s="119"/>
      <c r="AI2536" s="119"/>
    </row>
    <row r="2537" spans="27:35" x14ac:dyDescent="0.25">
      <c r="AA2537" s="81"/>
      <c r="AB2537" s="81"/>
      <c r="AC2537" s="80"/>
      <c r="AD2537" s="80"/>
      <c r="AE2537" s="81"/>
      <c r="AF2537" s="82"/>
      <c r="AG2537" s="80"/>
      <c r="AH2537" s="119"/>
      <c r="AI2537" s="119"/>
    </row>
    <row r="2538" spans="27:35" x14ac:dyDescent="0.25">
      <c r="AA2538" s="81"/>
      <c r="AB2538" s="81"/>
      <c r="AC2538" s="80"/>
      <c r="AD2538" s="80"/>
      <c r="AE2538" s="81"/>
      <c r="AF2538" s="82"/>
      <c r="AG2538" s="80"/>
      <c r="AH2538" s="119"/>
      <c r="AI2538" s="119"/>
    </row>
    <row r="2539" spans="27:35" x14ac:dyDescent="0.25">
      <c r="AA2539" s="81"/>
      <c r="AB2539" s="81"/>
      <c r="AC2539" s="80"/>
      <c r="AD2539" s="80"/>
      <c r="AE2539" s="81"/>
      <c r="AF2539" s="82"/>
      <c r="AG2539" s="80"/>
      <c r="AH2539" s="119"/>
      <c r="AI2539" s="119"/>
    </row>
    <row r="2540" spans="27:35" x14ac:dyDescent="0.25">
      <c r="AA2540" s="81"/>
      <c r="AB2540" s="81"/>
      <c r="AC2540" s="80"/>
      <c r="AD2540" s="80"/>
      <c r="AE2540" s="81"/>
      <c r="AF2540" s="82"/>
      <c r="AG2540" s="80"/>
      <c r="AH2540" s="119"/>
      <c r="AI2540" s="119"/>
    </row>
    <row r="2541" spans="27:35" x14ac:dyDescent="0.25">
      <c r="AA2541" s="81"/>
      <c r="AB2541" s="81"/>
      <c r="AC2541" s="80"/>
      <c r="AD2541" s="80"/>
      <c r="AE2541" s="81"/>
      <c r="AF2541" s="82"/>
      <c r="AG2541" s="80"/>
      <c r="AH2541" s="119"/>
      <c r="AI2541" s="119"/>
    </row>
    <row r="2542" spans="27:35" x14ac:dyDescent="0.25">
      <c r="AA2542" s="81"/>
      <c r="AB2542" s="81"/>
      <c r="AC2542" s="80"/>
      <c r="AD2542" s="80"/>
      <c r="AE2542" s="81"/>
      <c r="AF2542" s="82"/>
      <c r="AG2542" s="80"/>
      <c r="AH2542" s="119"/>
      <c r="AI2542" s="119"/>
    </row>
    <row r="2543" spans="27:35" x14ac:dyDescent="0.25">
      <c r="AA2543" s="81"/>
      <c r="AB2543" s="81"/>
      <c r="AC2543" s="80"/>
      <c r="AD2543" s="80"/>
      <c r="AE2543" s="81"/>
      <c r="AF2543" s="82"/>
      <c r="AG2543" s="80"/>
      <c r="AH2543" s="119"/>
      <c r="AI2543" s="119"/>
    </row>
    <row r="2544" spans="27:35" x14ac:dyDescent="0.25">
      <c r="AA2544" s="81"/>
      <c r="AB2544" s="81"/>
      <c r="AC2544" s="80"/>
      <c r="AD2544" s="80"/>
      <c r="AE2544" s="81"/>
      <c r="AF2544" s="82"/>
      <c r="AG2544" s="80"/>
      <c r="AH2544" s="119"/>
      <c r="AI2544" s="119"/>
    </row>
    <row r="2545" spans="27:35" x14ac:dyDescent="0.25">
      <c r="AA2545" s="81"/>
      <c r="AB2545" s="81"/>
      <c r="AC2545" s="80"/>
      <c r="AD2545" s="80"/>
      <c r="AE2545" s="81"/>
      <c r="AF2545" s="82"/>
      <c r="AG2545" s="80"/>
      <c r="AH2545" s="119"/>
      <c r="AI2545" s="119"/>
    </row>
    <row r="2546" spans="27:35" x14ac:dyDescent="0.25">
      <c r="AA2546" s="81"/>
      <c r="AB2546" s="81"/>
      <c r="AC2546" s="80"/>
      <c r="AD2546" s="80"/>
      <c r="AE2546" s="81"/>
      <c r="AF2546" s="82"/>
      <c r="AG2546" s="80"/>
      <c r="AH2546" s="119"/>
      <c r="AI2546" s="119"/>
    </row>
    <row r="2547" spans="27:35" x14ac:dyDescent="0.25">
      <c r="AA2547" s="81"/>
      <c r="AB2547" s="81"/>
      <c r="AC2547" s="80"/>
      <c r="AD2547" s="80"/>
      <c r="AE2547" s="81"/>
      <c r="AF2547" s="82"/>
      <c r="AG2547" s="80"/>
      <c r="AH2547" s="119"/>
      <c r="AI2547" s="119"/>
    </row>
    <row r="2548" spans="27:35" x14ac:dyDescent="0.25">
      <c r="AA2548" s="81"/>
      <c r="AB2548" s="81"/>
      <c r="AC2548" s="80"/>
      <c r="AD2548" s="80"/>
      <c r="AE2548" s="81"/>
      <c r="AF2548" s="82"/>
      <c r="AG2548" s="80"/>
      <c r="AH2548" s="119"/>
      <c r="AI2548" s="119"/>
    </row>
    <row r="2549" spans="27:35" x14ac:dyDescent="0.25">
      <c r="AA2549" s="81"/>
      <c r="AB2549" s="81"/>
      <c r="AC2549" s="80"/>
      <c r="AD2549" s="80"/>
      <c r="AE2549" s="81"/>
      <c r="AF2549" s="82"/>
      <c r="AG2549" s="80"/>
      <c r="AH2549" s="119"/>
      <c r="AI2549" s="119"/>
    </row>
    <row r="2550" spans="27:35" x14ac:dyDescent="0.25">
      <c r="AA2550" s="81"/>
      <c r="AB2550" s="81"/>
      <c r="AC2550" s="80"/>
      <c r="AD2550" s="80"/>
      <c r="AE2550" s="81"/>
      <c r="AF2550" s="82"/>
      <c r="AG2550" s="80"/>
      <c r="AH2550" s="119"/>
      <c r="AI2550" s="119"/>
    </row>
    <row r="2551" spans="27:35" x14ac:dyDescent="0.25">
      <c r="AA2551" s="81"/>
      <c r="AB2551" s="81"/>
      <c r="AC2551" s="80"/>
      <c r="AD2551" s="80"/>
      <c r="AE2551" s="81"/>
      <c r="AF2551" s="82"/>
      <c r="AG2551" s="80"/>
      <c r="AH2551" s="119"/>
      <c r="AI2551" s="119"/>
    </row>
    <row r="2552" spans="27:35" x14ac:dyDescent="0.25">
      <c r="AA2552" s="81"/>
      <c r="AB2552" s="81"/>
      <c r="AC2552" s="80"/>
      <c r="AD2552" s="80"/>
      <c r="AE2552" s="81"/>
      <c r="AF2552" s="82"/>
      <c r="AG2552" s="80"/>
      <c r="AH2552" s="119"/>
      <c r="AI2552" s="119"/>
    </row>
    <row r="2553" spans="27:35" x14ac:dyDescent="0.25">
      <c r="AA2553" s="81"/>
      <c r="AB2553" s="81"/>
      <c r="AC2553" s="80"/>
      <c r="AD2553" s="80"/>
      <c r="AE2553" s="81"/>
      <c r="AF2553" s="82"/>
      <c r="AG2553" s="80"/>
      <c r="AH2553" s="119"/>
      <c r="AI2553" s="119"/>
    </row>
    <row r="2554" spans="27:35" x14ac:dyDescent="0.25">
      <c r="AA2554" s="81"/>
      <c r="AB2554" s="81"/>
      <c r="AC2554" s="80"/>
      <c r="AD2554" s="80"/>
      <c r="AE2554" s="81"/>
      <c r="AF2554" s="82"/>
      <c r="AG2554" s="80"/>
      <c r="AH2554" s="119"/>
      <c r="AI2554" s="119"/>
    </row>
    <row r="2555" spans="27:35" x14ac:dyDescent="0.25">
      <c r="AA2555" s="81"/>
      <c r="AB2555" s="81"/>
      <c r="AC2555" s="80"/>
      <c r="AD2555" s="80"/>
      <c r="AE2555" s="81"/>
      <c r="AF2555" s="82"/>
      <c r="AG2555" s="80"/>
      <c r="AH2555" s="119"/>
      <c r="AI2555" s="119"/>
    </row>
    <row r="2556" spans="27:35" x14ac:dyDescent="0.25">
      <c r="AA2556" s="81"/>
      <c r="AB2556" s="81"/>
      <c r="AC2556" s="80"/>
      <c r="AD2556" s="80"/>
      <c r="AE2556" s="81"/>
      <c r="AF2556" s="82"/>
      <c r="AG2556" s="80"/>
      <c r="AH2556" s="119"/>
      <c r="AI2556" s="119"/>
    </row>
    <row r="2557" spans="27:35" x14ac:dyDescent="0.25">
      <c r="AA2557" s="81"/>
      <c r="AB2557" s="81"/>
      <c r="AC2557" s="80"/>
      <c r="AD2557" s="80"/>
      <c r="AE2557" s="81"/>
      <c r="AF2557" s="82"/>
      <c r="AG2557" s="80"/>
      <c r="AH2557" s="119"/>
      <c r="AI2557" s="119"/>
    </row>
    <row r="2558" spans="27:35" x14ac:dyDescent="0.25">
      <c r="AA2558" s="81"/>
      <c r="AB2558" s="81"/>
      <c r="AC2558" s="80"/>
      <c r="AD2558" s="80"/>
      <c r="AE2558" s="81"/>
      <c r="AF2558" s="82"/>
      <c r="AG2558" s="80"/>
      <c r="AH2558" s="119"/>
      <c r="AI2558" s="119"/>
    </row>
    <row r="2559" spans="27:35" x14ac:dyDescent="0.25">
      <c r="AA2559" s="81"/>
      <c r="AB2559" s="81"/>
      <c r="AC2559" s="80"/>
      <c r="AD2559" s="80"/>
      <c r="AE2559" s="81"/>
      <c r="AF2559" s="82"/>
      <c r="AG2559" s="80"/>
      <c r="AH2559" s="119"/>
      <c r="AI2559" s="119"/>
    </row>
    <row r="2560" spans="27:35" x14ac:dyDescent="0.25">
      <c r="AA2560" s="81"/>
      <c r="AB2560" s="81"/>
      <c r="AC2560" s="80"/>
      <c r="AD2560" s="80"/>
      <c r="AE2560" s="81"/>
      <c r="AF2560" s="82"/>
      <c r="AG2560" s="80"/>
      <c r="AH2560" s="119"/>
      <c r="AI2560" s="119"/>
    </row>
    <row r="2561" spans="27:35" x14ac:dyDescent="0.25">
      <c r="AA2561" s="81"/>
      <c r="AB2561" s="81"/>
      <c r="AC2561" s="80"/>
      <c r="AD2561" s="80"/>
      <c r="AE2561" s="81"/>
      <c r="AF2561" s="82"/>
      <c r="AG2561" s="80"/>
      <c r="AH2561" s="119"/>
      <c r="AI2561" s="119"/>
    </row>
    <row r="2562" spans="27:35" x14ac:dyDescent="0.25">
      <c r="AA2562" s="81"/>
      <c r="AB2562" s="81"/>
      <c r="AC2562" s="80"/>
      <c r="AD2562" s="80"/>
      <c r="AE2562" s="81"/>
      <c r="AF2562" s="82"/>
      <c r="AG2562" s="80"/>
      <c r="AH2562" s="119"/>
      <c r="AI2562" s="119"/>
    </row>
    <row r="2563" spans="27:35" x14ac:dyDescent="0.25">
      <c r="AA2563" s="81"/>
      <c r="AB2563" s="81"/>
      <c r="AC2563" s="80"/>
      <c r="AD2563" s="80"/>
      <c r="AE2563" s="81"/>
      <c r="AF2563" s="82"/>
      <c r="AG2563" s="80"/>
      <c r="AH2563" s="119"/>
      <c r="AI2563" s="119"/>
    </row>
    <row r="2564" spans="27:35" x14ac:dyDescent="0.25">
      <c r="AA2564" s="81"/>
      <c r="AB2564" s="81"/>
      <c r="AC2564" s="80"/>
      <c r="AD2564" s="80"/>
      <c r="AE2564" s="81"/>
      <c r="AF2564" s="82"/>
      <c r="AG2564" s="80"/>
      <c r="AH2564" s="119"/>
      <c r="AI2564" s="119"/>
    </row>
    <row r="2565" spans="27:35" x14ac:dyDescent="0.25">
      <c r="AA2565" s="81"/>
      <c r="AB2565" s="81"/>
      <c r="AC2565" s="80"/>
      <c r="AD2565" s="80"/>
      <c r="AE2565" s="81"/>
      <c r="AF2565" s="82"/>
      <c r="AG2565" s="80"/>
      <c r="AH2565" s="119"/>
      <c r="AI2565" s="119"/>
    </row>
    <row r="2566" spans="27:35" x14ac:dyDescent="0.25">
      <c r="AA2566" s="81"/>
      <c r="AB2566" s="81"/>
      <c r="AC2566" s="80"/>
      <c r="AD2566" s="80"/>
      <c r="AE2566" s="81"/>
      <c r="AF2566" s="82"/>
      <c r="AG2566" s="80"/>
      <c r="AH2566" s="119"/>
      <c r="AI2566" s="119"/>
    </row>
    <row r="2567" spans="27:35" x14ac:dyDescent="0.25">
      <c r="AA2567" s="81"/>
      <c r="AB2567" s="81"/>
      <c r="AC2567" s="80"/>
      <c r="AD2567" s="80"/>
      <c r="AE2567" s="81"/>
      <c r="AF2567" s="82"/>
      <c r="AG2567" s="80"/>
      <c r="AH2567" s="119"/>
      <c r="AI2567" s="119"/>
    </row>
    <row r="2568" spans="27:35" x14ac:dyDescent="0.25">
      <c r="AA2568" s="81"/>
      <c r="AB2568" s="81"/>
      <c r="AC2568" s="80"/>
      <c r="AD2568" s="80"/>
      <c r="AE2568" s="81"/>
      <c r="AF2568" s="82"/>
      <c r="AG2568" s="80"/>
      <c r="AH2568" s="119"/>
      <c r="AI2568" s="119"/>
    </row>
    <row r="2569" spans="27:35" x14ac:dyDescent="0.25">
      <c r="AA2569" s="81"/>
      <c r="AB2569" s="81"/>
      <c r="AC2569" s="80"/>
      <c r="AD2569" s="80"/>
      <c r="AE2569" s="81"/>
      <c r="AF2569" s="82"/>
      <c r="AG2569" s="80"/>
      <c r="AH2569" s="119"/>
      <c r="AI2569" s="119"/>
    </row>
    <row r="2570" spans="27:35" x14ac:dyDescent="0.25">
      <c r="AA2570" s="81"/>
      <c r="AB2570" s="81"/>
      <c r="AC2570" s="80"/>
      <c r="AD2570" s="80"/>
      <c r="AE2570" s="81"/>
      <c r="AF2570" s="82"/>
      <c r="AG2570" s="80"/>
      <c r="AH2570" s="119"/>
      <c r="AI2570" s="119"/>
    </row>
    <row r="2571" spans="27:35" x14ac:dyDescent="0.25">
      <c r="AA2571" s="81"/>
      <c r="AB2571" s="81"/>
      <c r="AC2571" s="80"/>
      <c r="AD2571" s="80"/>
      <c r="AE2571" s="81"/>
      <c r="AF2571" s="82"/>
      <c r="AG2571" s="80"/>
      <c r="AH2571" s="119"/>
      <c r="AI2571" s="119"/>
    </row>
    <row r="2572" spans="27:35" x14ac:dyDescent="0.25">
      <c r="AA2572" s="81"/>
      <c r="AB2572" s="81"/>
      <c r="AC2572" s="80"/>
      <c r="AD2572" s="80"/>
      <c r="AE2572" s="81"/>
      <c r="AF2572" s="82"/>
      <c r="AG2572" s="80"/>
      <c r="AH2572" s="119"/>
      <c r="AI2572" s="119"/>
    </row>
    <row r="2573" spans="27:35" x14ac:dyDescent="0.25">
      <c r="AA2573" s="81"/>
      <c r="AB2573" s="81"/>
      <c r="AC2573" s="80"/>
      <c r="AD2573" s="80"/>
      <c r="AE2573" s="81"/>
      <c r="AF2573" s="82"/>
      <c r="AG2573" s="80"/>
      <c r="AH2573" s="119"/>
      <c r="AI2573" s="119"/>
    </row>
    <row r="2574" spans="27:35" x14ac:dyDescent="0.25">
      <c r="AA2574" s="81"/>
      <c r="AB2574" s="81"/>
      <c r="AC2574" s="80"/>
      <c r="AD2574" s="80"/>
      <c r="AE2574" s="81"/>
      <c r="AF2574" s="82"/>
      <c r="AG2574" s="80"/>
      <c r="AH2574" s="119"/>
      <c r="AI2574" s="119"/>
    </row>
    <row r="2575" spans="27:35" x14ac:dyDescent="0.25">
      <c r="AA2575" s="81"/>
      <c r="AB2575" s="81"/>
      <c r="AC2575" s="80"/>
      <c r="AD2575" s="80"/>
      <c r="AE2575" s="81"/>
      <c r="AF2575" s="82"/>
      <c r="AG2575" s="80"/>
      <c r="AH2575" s="119"/>
      <c r="AI2575" s="119"/>
    </row>
    <row r="2576" spans="27:35" x14ac:dyDescent="0.25">
      <c r="AA2576" s="81"/>
      <c r="AB2576" s="81"/>
      <c r="AC2576" s="80"/>
      <c r="AD2576" s="80"/>
      <c r="AE2576" s="81"/>
      <c r="AF2576" s="82"/>
      <c r="AG2576" s="80"/>
      <c r="AH2576" s="119"/>
      <c r="AI2576" s="119"/>
    </row>
    <row r="2577" spans="27:35" x14ac:dyDescent="0.25">
      <c r="AA2577" s="81"/>
      <c r="AB2577" s="81"/>
      <c r="AC2577" s="80"/>
      <c r="AD2577" s="80"/>
      <c r="AE2577" s="81"/>
      <c r="AF2577" s="82"/>
      <c r="AG2577" s="80"/>
      <c r="AH2577" s="119"/>
      <c r="AI2577" s="119"/>
    </row>
    <row r="2578" spans="27:35" x14ac:dyDescent="0.25">
      <c r="AA2578" s="81"/>
      <c r="AB2578" s="81"/>
      <c r="AC2578" s="80"/>
      <c r="AD2578" s="80"/>
      <c r="AE2578" s="81"/>
      <c r="AF2578" s="82"/>
      <c r="AG2578" s="80"/>
      <c r="AH2578" s="119"/>
      <c r="AI2578" s="119"/>
    </row>
    <row r="2579" spans="27:35" x14ac:dyDescent="0.25">
      <c r="AA2579" s="81"/>
      <c r="AB2579" s="81"/>
      <c r="AC2579" s="80"/>
      <c r="AD2579" s="80"/>
      <c r="AE2579" s="81"/>
      <c r="AF2579" s="82"/>
      <c r="AG2579" s="80"/>
      <c r="AH2579" s="119"/>
      <c r="AI2579" s="119"/>
    </row>
    <row r="2580" spans="27:35" x14ac:dyDescent="0.25">
      <c r="AA2580" s="81"/>
      <c r="AB2580" s="81"/>
      <c r="AC2580" s="80"/>
      <c r="AD2580" s="80"/>
      <c r="AE2580" s="81"/>
      <c r="AF2580" s="82"/>
      <c r="AG2580" s="80"/>
      <c r="AH2580" s="119"/>
      <c r="AI2580" s="119"/>
    </row>
    <row r="2581" spans="27:35" x14ac:dyDescent="0.25">
      <c r="AA2581" s="81"/>
      <c r="AB2581" s="81"/>
      <c r="AC2581" s="80"/>
      <c r="AD2581" s="80"/>
      <c r="AE2581" s="81"/>
      <c r="AF2581" s="82"/>
      <c r="AG2581" s="80"/>
      <c r="AH2581" s="119"/>
      <c r="AI2581" s="119"/>
    </row>
    <row r="2582" spans="27:35" x14ac:dyDescent="0.25">
      <c r="AA2582" s="81"/>
      <c r="AB2582" s="81"/>
      <c r="AC2582" s="80"/>
      <c r="AD2582" s="80"/>
      <c r="AE2582" s="81"/>
      <c r="AF2582" s="82"/>
      <c r="AG2582" s="80"/>
      <c r="AH2582" s="119"/>
      <c r="AI2582" s="119"/>
    </row>
    <row r="2583" spans="27:35" x14ac:dyDescent="0.25">
      <c r="AA2583" s="81"/>
      <c r="AB2583" s="81"/>
      <c r="AC2583" s="80"/>
      <c r="AD2583" s="80"/>
      <c r="AE2583" s="81"/>
      <c r="AF2583" s="82"/>
      <c r="AG2583" s="80"/>
      <c r="AH2583" s="119"/>
      <c r="AI2583" s="119"/>
    </row>
    <row r="2584" spans="27:35" x14ac:dyDescent="0.25">
      <c r="AA2584" s="81"/>
      <c r="AB2584" s="81"/>
      <c r="AC2584" s="80"/>
      <c r="AD2584" s="80"/>
      <c r="AE2584" s="81"/>
      <c r="AF2584" s="82"/>
      <c r="AG2584" s="80"/>
      <c r="AH2584" s="119"/>
      <c r="AI2584" s="119"/>
    </row>
    <row r="2585" spans="27:35" x14ac:dyDescent="0.25">
      <c r="AA2585" s="81"/>
      <c r="AB2585" s="81"/>
      <c r="AC2585" s="80"/>
      <c r="AD2585" s="80"/>
      <c r="AE2585" s="81"/>
      <c r="AF2585" s="82"/>
      <c r="AG2585" s="80"/>
      <c r="AH2585" s="119"/>
      <c r="AI2585" s="119"/>
    </row>
    <row r="2586" spans="27:35" x14ac:dyDescent="0.25">
      <c r="AA2586" s="81"/>
      <c r="AB2586" s="81"/>
      <c r="AC2586" s="80"/>
      <c r="AD2586" s="80"/>
      <c r="AE2586" s="81"/>
      <c r="AF2586" s="82"/>
      <c r="AG2586" s="80"/>
      <c r="AH2586" s="119"/>
      <c r="AI2586" s="119"/>
    </row>
    <row r="2587" spans="27:35" x14ac:dyDescent="0.25">
      <c r="AA2587" s="81"/>
      <c r="AB2587" s="81"/>
      <c r="AC2587" s="80"/>
      <c r="AD2587" s="80"/>
      <c r="AE2587" s="81"/>
      <c r="AF2587" s="82"/>
      <c r="AG2587" s="80"/>
      <c r="AH2587" s="119"/>
      <c r="AI2587" s="119"/>
    </row>
    <row r="2588" spans="27:35" x14ac:dyDescent="0.25">
      <c r="AA2588" s="81"/>
      <c r="AB2588" s="81"/>
      <c r="AC2588" s="80"/>
      <c r="AD2588" s="80"/>
      <c r="AE2588" s="81"/>
      <c r="AF2588" s="82"/>
      <c r="AG2588" s="80"/>
      <c r="AH2588" s="119"/>
      <c r="AI2588" s="119"/>
    </row>
    <row r="2589" spans="27:35" x14ac:dyDescent="0.25">
      <c r="AA2589" s="81"/>
      <c r="AB2589" s="81"/>
      <c r="AC2589" s="80"/>
      <c r="AD2589" s="80"/>
      <c r="AE2589" s="81"/>
      <c r="AF2589" s="82"/>
      <c r="AG2589" s="80"/>
      <c r="AH2589" s="119"/>
      <c r="AI2589" s="119"/>
    </row>
    <row r="2590" spans="27:35" x14ac:dyDescent="0.25">
      <c r="AA2590" s="81"/>
      <c r="AB2590" s="81"/>
      <c r="AC2590" s="80"/>
      <c r="AD2590" s="80"/>
      <c r="AE2590" s="81"/>
      <c r="AF2590" s="82"/>
      <c r="AG2590" s="80"/>
      <c r="AH2590" s="119"/>
      <c r="AI2590" s="119"/>
    </row>
    <row r="2591" spans="27:35" x14ac:dyDescent="0.25">
      <c r="AA2591" s="81"/>
      <c r="AB2591" s="81"/>
      <c r="AC2591" s="80"/>
      <c r="AD2591" s="80"/>
      <c r="AE2591" s="81"/>
      <c r="AF2591" s="82"/>
      <c r="AG2591" s="80"/>
      <c r="AH2591" s="119"/>
      <c r="AI2591" s="119"/>
    </row>
    <row r="2592" spans="27:35" x14ac:dyDescent="0.25">
      <c r="AA2592" s="81"/>
      <c r="AB2592" s="81"/>
      <c r="AC2592" s="80"/>
      <c r="AD2592" s="80"/>
      <c r="AE2592" s="81"/>
      <c r="AF2592" s="82"/>
      <c r="AG2592" s="80"/>
      <c r="AH2592" s="119"/>
      <c r="AI2592" s="119"/>
    </row>
    <row r="2593" spans="27:35" x14ac:dyDescent="0.25">
      <c r="AA2593" s="81"/>
      <c r="AB2593" s="81"/>
      <c r="AC2593" s="80"/>
      <c r="AD2593" s="80"/>
      <c r="AE2593" s="81"/>
      <c r="AF2593" s="82"/>
      <c r="AG2593" s="80"/>
      <c r="AH2593" s="119"/>
      <c r="AI2593" s="119"/>
    </row>
    <row r="2594" spans="27:35" x14ac:dyDescent="0.25">
      <c r="AA2594" s="81"/>
      <c r="AB2594" s="81"/>
      <c r="AC2594" s="80"/>
      <c r="AD2594" s="80"/>
      <c r="AE2594" s="81"/>
      <c r="AF2594" s="82"/>
      <c r="AG2594" s="80"/>
      <c r="AH2594" s="119"/>
      <c r="AI2594" s="119"/>
    </row>
    <row r="2595" spans="27:35" x14ac:dyDescent="0.25">
      <c r="AA2595" s="81"/>
      <c r="AB2595" s="81"/>
      <c r="AC2595" s="80"/>
      <c r="AD2595" s="80"/>
      <c r="AE2595" s="81"/>
      <c r="AF2595" s="82"/>
      <c r="AG2595" s="80"/>
      <c r="AH2595" s="119"/>
      <c r="AI2595" s="119"/>
    </row>
    <row r="2596" spans="27:35" x14ac:dyDescent="0.25">
      <c r="AA2596" s="81"/>
      <c r="AB2596" s="81"/>
      <c r="AC2596" s="80"/>
      <c r="AD2596" s="80"/>
      <c r="AE2596" s="81"/>
      <c r="AF2596" s="82"/>
      <c r="AG2596" s="80"/>
      <c r="AH2596" s="119"/>
      <c r="AI2596" s="119"/>
    </row>
    <row r="2597" spans="27:35" x14ac:dyDescent="0.25">
      <c r="AA2597" s="81"/>
      <c r="AB2597" s="81"/>
      <c r="AC2597" s="80"/>
      <c r="AD2597" s="80"/>
      <c r="AE2597" s="81"/>
      <c r="AF2597" s="82"/>
      <c r="AG2597" s="80"/>
      <c r="AH2597" s="119"/>
      <c r="AI2597" s="119"/>
    </row>
    <row r="2598" spans="27:35" x14ac:dyDescent="0.25">
      <c r="AA2598" s="81"/>
      <c r="AB2598" s="81"/>
      <c r="AC2598" s="80"/>
      <c r="AD2598" s="80"/>
      <c r="AE2598" s="81"/>
      <c r="AF2598" s="82"/>
      <c r="AG2598" s="80"/>
      <c r="AH2598" s="119"/>
      <c r="AI2598" s="119"/>
    </row>
    <row r="2599" spans="27:35" x14ac:dyDescent="0.25">
      <c r="AA2599" s="81"/>
      <c r="AB2599" s="81"/>
      <c r="AC2599" s="80"/>
      <c r="AD2599" s="80"/>
      <c r="AE2599" s="81"/>
      <c r="AF2599" s="82"/>
      <c r="AG2599" s="80"/>
      <c r="AH2599" s="119"/>
      <c r="AI2599" s="119"/>
    </row>
    <row r="2600" spans="27:35" x14ac:dyDescent="0.25">
      <c r="AA2600" s="81"/>
      <c r="AB2600" s="81"/>
      <c r="AC2600" s="80"/>
      <c r="AD2600" s="80"/>
      <c r="AE2600" s="81"/>
      <c r="AF2600" s="82"/>
      <c r="AG2600" s="80"/>
      <c r="AH2600" s="119"/>
      <c r="AI2600" s="119"/>
    </row>
    <row r="2601" spans="27:35" x14ac:dyDescent="0.25">
      <c r="AA2601" s="81"/>
      <c r="AB2601" s="81"/>
      <c r="AC2601" s="80"/>
      <c r="AD2601" s="80"/>
      <c r="AE2601" s="81"/>
      <c r="AF2601" s="82"/>
      <c r="AG2601" s="80"/>
      <c r="AH2601" s="119"/>
      <c r="AI2601" s="119"/>
    </row>
    <row r="2602" spans="27:35" x14ac:dyDescent="0.25">
      <c r="AA2602" s="81"/>
      <c r="AB2602" s="81"/>
      <c r="AC2602" s="80"/>
      <c r="AD2602" s="80"/>
      <c r="AE2602" s="81"/>
      <c r="AF2602" s="82"/>
      <c r="AG2602" s="80"/>
      <c r="AH2602" s="119"/>
      <c r="AI2602" s="119"/>
    </row>
    <row r="2603" spans="27:35" x14ac:dyDescent="0.25">
      <c r="AA2603" s="81"/>
      <c r="AB2603" s="81"/>
      <c r="AC2603" s="80"/>
      <c r="AD2603" s="80"/>
      <c r="AE2603" s="81"/>
      <c r="AF2603" s="82"/>
      <c r="AG2603" s="80"/>
      <c r="AH2603" s="119"/>
      <c r="AI2603" s="119"/>
    </row>
    <row r="2604" spans="27:35" x14ac:dyDescent="0.25">
      <c r="AA2604" s="81"/>
      <c r="AB2604" s="81"/>
      <c r="AC2604" s="80"/>
      <c r="AD2604" s="80"/>
      <c r="AE2604" s="81"/>
      <c r="AF2604" s="82"/>
      <c r="AG2604" s="80"/>
      <c r="AH2604" s="119"/>
      <c r="AI2604" s="119"/>
    </row>
    <row r="2605" spans="27:35" x14ac:dyDescent="0.25">
      <c r="AA2605" s="81"/>
      <c r="AB2605" s="81"/>
      <c r="AC2605" s="80"/>
      <c r="AD2605" s="80"/>
      <c r="AE2605" s="81"/>
      <c r="AF2605" s="82"/>
      <c r="AG2605" s="80"/>
      <c r="AH2605" s="119"/>
      <c r="AI2605" s="119"/>
    </row>
    <row r="2606" spans="27:35" x14ac:dyDescent="0.25">
      <c r="AA2606" s="81"/>
      <c r="AB2606" s="81"/>
      <c r="AC2606" s="80"/>
      <c r="AD2606" s="80"/>
      <c r="AE2606" s="81"/>
      <c r="AF2606" s="82"/>
      <c r="AG2606" s="80"/>
      <c r="AH2606" s="119"/>
      <c r="AI2606" s="119"/>
    </row>
    <row r="2607" spans="27:35" x14ac:dyDescent="0.25">
      <c r="AA2607" s="81"/>
      <c r="AB2607" s="81"/>
      <c r="AC2607" s="80"/>
      <c r="AD2607" s="80"/>
      <c r="AE2607" s="81"/>
      <c r="AF2607" s="82"/>
      <c r="AG2607" s="80"/>
      <c r="AH2607" s="119"/>
      <c r="AI2607" s="119"/>
    </row>
    <row r="2608" spans="27:35" x14ac:dyDescent="0.25">
      <c r="AA2608" s="81"/>
      <c r="AB2608" s="81"/>
      <c r="AC2608" s="80"/>
      <c r="AD2608" s="80"/>
      <c r="AE2608" s="81"/>
      <c r="AF2608" s="82"/>
      <c r="AG2608" s="80"/>
      <c r="AH2608" s="119"/>
      <c r="AI2608" s="119"/>
    </row>
    <row r="2609" spans="27:35" x14ac:dyDescent="0.25">
      <c r="AA2609" s="81"/>
      <c r="AB2609" s="81"/>
      <c r="AC2609" s="80"/>
      <c r="AD2609" s="80"/>
      <c r="AE2609" s="81"/>
      <c r="AF2609" s="82"/>
      <c r="AG2609" s="80"/>
      <c r="AH2609" s="119"/>
      <c r="AI2609" s="119"/>
    </row>
    <row r="2610" spans="27:35" x14ac:dyDescent="0.25">
      <c r="AA2610" s="81"/>
      <c r="AB2610" s="81"/>
      <c r="AC2610" s="80"/>
      <c r="AD2610" s="80"/>
      <c r="AE2610" s="81"/>
      <c r="AF2610" s="82"/>
      <c r="AG2610" s="80"/>
      <c r="AH2610" s="119"/>
      <c r="AI2610" s="119"/>
    </row>
    <row r="2611" spans="27:35" x14ac:dyDescent="0.25">
      <c r="AA2611" s="81"/>
      <c r="AB2611" s="81"/>
      <c r="AC2611" s="80"/>
      <c r="AD2611" s="80"/>
      <c r="AE2611" s="81"/>
      <c r="AF2611" s="82"/>
      <c r="AG2611" s="80"/>
      <c r="AH2611" s="119"/>
      <c r="AI2611" s="119"/>
    </row>
    <row r="2612" spans="27:35" x14ac:dyDescent="0.25">
      <c r="AA2612" s="81"/>
      <c r="AB2612" s="81"/>
      <c r="AC2612" s="80"/>
      <c r="AD2612" s="80"/>
      <c r="AE2612" s="81"/>
      <c r="AF2612" s="82"/>
      <c r="AG2612" s="80"/>
      <c r="AH2612" s="119"/>
      <c r="AI2612" s="119"/>
    </row>
    <row r="2613" spans="27:35" x14ac:dyDescent="0.25">
      <c r="AA2613" s="81"/>
      <c r="AB2613" s="81"/>
      <c r="AC2613" s="80"/>
      <c r="AD2613" s="80"/>
      <c r="AE2613" s="81"/>
      <c r="AF2613" s="82"/>
      <c r="AG2613" s="80"/>
      <c r="AH2613" s="119"/>
      <c r="AI2613" s="119"/>
    </row>
    <row r="2614" spans="27:35" x14ac:dyDescent="0.25">
      <c r="AA2614" s="81"/>
      <c r="AB2614" s="81"/>
      <c r="AC2614" s="80"/>
      <c r="AD2614" s="80"/>
      <c r="AE2614" s="81"/>
      <c r="AF2614" s="82"/>
      <c r="AG2614" s="80"/>
      <c r="AH2614" s="119"/>
      <c r="AI2614" s="119"/>
    </row>
    <row r="2615" spans="27:35" x14ac:dyDescent="0.25">
      <c r="AA2615" s="81"/>
      <c r="AB2615" s="81"/>
      <c r="AC2615" s="80"/>
      <c r="AD2615" s="80"/>
      <c r="AE2615" s="81"/>
      <c r="AF2615" s="82"/>
      <c r="AG2615" s="80"/>
      <c r="AH2615" s="119"/>
      <c r="AI2615" s="119"/>
    </row>
    <row r="2616" spans="27:35" x14ac:dyDescent="0.25">
      <c r="AA2616" s="81"/>
      <c r="AB2616" s="81"/>
      <c r="AC2616" s="80"/>
      <c r="AD2616" s="80"/>
      <c r="AE2616" s="81"/>
      <c r="AF2616" s="82"/>
      <c r="AG2616" s="80"/>
      <c r="AH2616" s="119"/>
      <c r="AI2616" s="119"/>
    </row>
    <row r="2617" spans="27:35" x14ac:dyDescent="0.25">
      <c r="AA2617" s="81"/>
      <c r="AB2617" s="81"/>
      <c r="AC2617" s="80"/>
      <c r="AD2617" s="80"/>
      <c r="AE2617" s="81"/>
      <c r="AF2617" s="82"/>
      <c r="AG2617" s="80"/>
      <c r="AH2617" s="119"/>
      <c r="AI2617" s="119"/>
    </row>
    <row r="2618" spans="27:35" x14ac:dyDescent="0.25">
      <c r="AA2618" s="81"/>
      <c r="AB2618" s="81"/>
      <c r="AC2618" s="80"/>
      <c r="AD2618" s="80"/>
      <c r="AE2618" s="81"/>
      <c r="AF2618" s="82"/>
      <c r="AG2618" s="80"/>
      <c r="AH2618" s="119"/>
      <c r="AI2618" s="119"/>
    </row>
    <row r="2619" spans="27:35" x14ac:dyDescent="0.25">
      <c r="AA2619" s="81"/>
      <c r="AB2619" s="81"/>
      <c r="AC2619" s="80"/>
      <c r="AD2619" s="80"/>
      <c r="AE2619" s="81"/>
      <c r="AF2619" s="82"/>
      <c r="AG2619" s="80"/>
      <c r="AH2619" s="119"/>
      <c r="AI2619" s="119"/>
    </row>
    <row r="2620" spans="27:35" x14ac:dyDescent="0.25">
      <c r="AA2620" s="81"/>
      <c r="AB2620" s="81"/>
      <c r="AC2620" s="80"/>
      <c r="AD2620" s="80"/>
      <c r="AE2620" s="81"/>
      <c r="AF2620" s="82"/>
      <c r="AG2620" s="80"/>
      <c r="AH2620" s="119"/>
      <c r="AI2620" s="119"/>
    </row>
    <row r="2621" spans="27:35" x14ac:dyDescent="0.25">
      <c r="AA2621" s="81"/>
      <c r="AB2621" s="81"/>
      <c r="AC2621" s="80"/>
      <c r="AD2621" s="80"/>
      <c r="AE2621" s="81"/>
      <c r="AF2621" s="82"/>
      <c r="AG2621" s="80"/>
      <c r="AH2621" s="119"/>
      <c r="AI2621" s="119"/>
    </row>
    <row r="2622" spans="27:35" x14ac:dyDescent="0.25">
      <c r="AA2622" s="81"/>
      <c r="AB2622" s="81"/>
      <c r="AC2622" s="80"/>
      <c r="AD2622" s="80"/>
      <c r="AE2622" s="81"/>
      <c r="AF2622" s="82"/>
      <c r="AG2622" s="80"/>
      <c r="AH2622" s="119"/>
      <c r="AI2622" s="119"/>
    </row>
    <row r="2623" spans="27:35" x14ac:dyDescent="0.25">
      <c r="AA2623" s="81"/>
      <c r="AB2623" s="81"/>
      <c r="AC2623" s="80"/>
      <c r="AD2623" s="80"/>
      <c r="AE2623" s="81"/>
      <c r="AF2623" s="82"/>
      <c r="AG2623" s="80"/>
      <c r="AH2623" s="119"/>
      <c r="AI2623" s="119"/>
    </row>
    <row r="2624" spans="27:35" x14ac:dyDescent="0.25">
      <c r="AA2624" s="81"/>
      <c r="AB2624" s="81"/>
      <c r="AC2624" s="80"/>
      <c r="AD2624" s="80"/>
      <c r="AE2624" s="81"/>
      <c r="AF2624" s="82"/>
      <c r="AG2624" s="80"/>
      <c r="AH2624" s="119"/>
      <c r="AI2624" s="119"/>
    </row>
    <row r="2625" spans="27:35" x14ac:dyDescent="0.25">
      <c r="AA2625" s="81"/>
      <c r="AB2625" s="81"/>
      <c r="AC2625" s="80"/>
      <c r="AD2625" s="80"/>
      <c r="AE2625" s="81"/>
      <c r="AF2625" s="82"/>
      <c r="AG2625" s="80"/>
      <c r="AH2625" s="119"/>
      <c r="AI2625" s="119"/>
    </row>
    <row r="2626" spans="27:35" x14ac:dyDescent="0.25">
      <c r="AA2626" s="81"/>
      <c r="AB2626" s="81"/>
      <c r="AC2626" s="80"/>
      <c r="AD2626" s="80"/>
      <c r="AE2626" s="81"/>
      <c r="AF2626" s="82"/>
      <c r="AG2626" s="80"/>
      <c r="AH2626" s="119"/>
      <c r="AI2626" s="119"/>
    </row>
    <row r="2627" spans="27:35" x14ac:dyDescent="0.25">
      <c r="AA2627" s="81"/>
      <c r="AB2627" s="81"/>
      <c r="AC2627" s="80"/>
      <c r="AD2627" s="80"/>
      <c r="AE2627" s="81"/>
      <c r="AF2627" s="82"/>
      <c r="AG2627" s="80"/>
      <c r="AH2627" s="119"/>
      <c r="AI2627" s="119"/>
    </row>
    <row r="2628" spans="27:35" x14ac:dyDescent="0.25">
      <c r="AA2628" s="81"/>
      <c r="AB2628" s="81"/>
      <c r="AC2628" s="80"/>
      <c r="AD2628" s="80"/>
      <c r="AE2628" s="81"/>
      <c r="AF2628" s="82"/>
      <c r="AG2628" s="80"/>
      <c r="AH2628" s="119"/>
      <c r="AI2628" s="119"/>
    </row>
    <row r="2629" spans="27:35" x14ac:dyDescent="0.25">
      <c r="AA2629" s="81"/>
      <c r="AB2629" s="81"/>
      <c r="AC2629" s="80"/>
      <c r="AD2629" s="80"/>
      <c r="AE2629" s="81"/>
      <c r="AF2629" s="82"/>
      <c r="AG2629" s="80"/>
      <c r="AH2629" s="119"/>
      <c r="AI2629" s="119"/>
    </row>
    <row r="2630" spans="27:35" x14ac:dyDescent="0.25">
      <c r="AA2630" s="81"/>
      <c r="AB2630" s="81"/>
      <c r="AC2630" s="80"/>
      <c r="AD2630" s="80"/>
      <c r="AE2630" s="81"/>
      <c r="AF2630" s="82"/>
      <c r="AG2630" s="80"/>
      <c r="AH2630" s="119"/>
      <c r="AI2630" s="119"/>
    </row>
    <row r="2631" spans="27:35" x14ac:dyDescent="0.25">
      <c r="AA2631" s="81"/>
      <c r="AB2631" s="81"/>
      <c r="AC2631" s="80"/>
      <c r="AD2631" s="80"/>
      <c r="AE2631" s="81"/>
      <c r="AF2631" s="82"/>
      <c r="AG2631" s="80"/>
      <c r="AH2631" s="119"/>
      <c r="AI2631" s="119"/>
    </row>
    <row r="2632" spans="27:35" x14ac:dyDescent="0.25">
      <c r="AA2632" s="81"/>
      <c r="AB2632" s="81"/>
      <c r="AC2632" s="80"/>
      <c r="AD2632" s="80"/>
      <c r="AE2632" s="81"/>
      <c r="AF2632" s="82"/>
      <c r="AG2632" s="80"/>
      <c r="AH2632" s="119"/>
      <c r="AI2632" s="119"/>
    </row>
    <row r="2633" spans="27:35" x14ac:dyDescent="0.25">
      <c r="AA2633" s="81"/>
      <c r="AB2633" s="81"/>
      <c r="AC2633" s="80"/>
      <c r="AD2633" s="80"/>
      <c r="AE2633" s="81"/>
      <c r="AF2633" s="82"/>
      <c r="AG2633" s="80"/>
      <c r="AH2633" s="119"/>
      <c r="AI2633" s="119"/>
    </row>
    <row r="2634" spans="27:35" x14ac:dyDescent="0.25">
      <c r="AA2634" s="81"/>
      <c r="AB2634" s="81"/>
      <c r="AC2634" s="80"/>
      <c r="AD2634" s="80"/>
      <c r="AE2634" s="81"/>
      <c r="AF2634" s="82"/>
      <c r="AG2634" s="80"/>
      <c r="AH2634" s="119"/>
      <c r="AI2634" s="119"/>
    </row>
    <row r="2635" spans="27:35" x14ac:dyDescent="0.25">
      <c r="AA2635" s="81"/>
      <c r="AB2635" s="81"/>
      <c r="AC2635" s="80"/>
      <c r="AD2635" s="80"/>
      <c r="AE2635" s="81"/>
      <c r="AF2635" s="82"/>
      <c r="AG2635" s="80"/>
      <c r="AH2635" s="119"/>
      <c r="AI2635" s="119"/>
    </row>
    <row r="2636" spans="27:35" x14ac:dyDescent="0.25">
      <c r="AA2636" s="81"/>
      <c r="AB2636" s="81"/>
      <c r="AC2636" s="80"/>
      <c r="AD2636" s="80"/>
      <c r="AE2636" s="81"/>
      <c r="AF2636" s="82"/>
      <c r="AG2636" s="80"/>
      <c r="AH2636" s="119"/>
      <c r="AI2636" s="119"/>
    </row>
    <row r="2637" spans="27:35" x14ac:dyDescent="0.25">
      <c r="AA2637" s="81"/>
      <c r="AB2637" s="81"/>
      <c r="AC2637" s="80"/>
      <c r="AD2637" s="80"/>
      <c r="AE2637" s="81"/>
      <c r="AF2637" s="82"/>
      <c r="AG2637" s="80"/>
      <c r="AH2637" s="119"/>
      <c r="AI2637" s="119"/>
    </row>
    <row r="2638" spans="27:35" x14ac:dyDescent="0.25">
      <c r="AA2638" s="81"/>
      <c r="AB2638" s="81"/>
      <c r="AC2638" s="80"/>
      <c r="AD2638" s="80"/>
      <c r="AE2638" s="81"/>
      <c r="AF2638" s="82"/>
      <c r="AG2638" s="80"/>
      <c r="AH2638" s="119"/>
      <c r="AI2638" s="119"/>
    </row>
    <row r="2639" spans="27:35" x14ac:dyDescent="0.25">
      <c r="AA2639" s="81"/>
      <c r="AB2639" s="81"/>
      <c r="AC2639" s="80"/>
      <c r="AD2639" s="80"/>
      <c r="AE2639" s="81"/>
      <c r="AF2639" s="82"/>
      <c r="AG2639" s="80"/>
      <c r="AH2639" s="119"/>
      <c r="AI2639" s="119"/>
    </row>
    <row r="2640" spans="27:35" x14ac:dyDescent="0.25">
      <c r="AA2640" s="81"/>
      <c r="AB2640" s="81"/>
      <c r="AC2640" s="80"/>
      <c r="AD2640" s="80"/>
      <c r="AE2640" s="81"/>
      <c r="AF2640" s="82"/>
      <c r="AG2640" s="80"/>
      <c r="AH2640" s="119"/>
      <c r="AI2640" s="119"/>
    </row>
    <row r="2641" spans="27:35" x14ac:dyDescent="0.25">
      <c r="AA2641" s="81"/>
      <c r="AB2641" s="81"/>
      <c r="AC2641" s="80"/>
      <c r="AD2641" s="80"/>
      <c r="AE2641" s="81"/>
      <c r="AF2641" s="82"/>
      <c r="AG2641" s="80"/>
      <c r="AH2641" s="119"/>
      <c r="AI2641" s="119"/>
    </row>
    <row r="2642" spans="27:35" x14ac:dyDescent="0.25">
      <c r="AA2642" s="81"/>
      <c r="AB2642" s="81"/>
      <c r="AC2642" s="80"/>
      <c r="AD2642" s="80"/>
      <c r="AE2642" s="81"/>
      <c r="AF2642" s="82"/>
      <c r="AG2642" s="80"/>
      <c r="AH2642" s="119"/>
      <c r="AI2642" s="119"/>
    </row>
    <row r="2643" spans="27:35" x14ac:dyDescent="0.25">
      <c r="AA2643" s="81"/>
      <c r="AB2643" s="81"/>
      <c r="AC2643" s="80"/>
      <c r="AD2643" s="80"/>
      <c r="AE2643" s="81"/>
      <c r="AF2643" s="82"/>
      <c r="AG2643" s="80"/>
      <c r="AH2643" s="119"/>
      <c r="AI2643" s="119"/>
    </row>
    <row r="2644" spans="27:35" x14ac:dyDescent="0.25">
      <c r="AA2644" s="81"/>
      <c r="AB2644" s="81"/>
      <c r="AC2644" s="80"/>
      <c r="AD2644" s="80"/>
      <c r="AE2644" s="81"/>
      <c r="AF2644" s="82"/>
      <c r="AG2644" s="80"/>
      <c r="AH2644" s="119"/>
      <c r="AI2644" s="119"/>
    </row>
    <row r="2645" spans="27:35" x14ac:dyDescent="0.25">
      <c r="AA2645" s="81"/>
      <c r="AB2645" s="81"/>
      <c r="AC2645" s="80"/>
      <c r="AD2645" s="80"/>
      <c r="AE2645" s="81"/>
      <c r="AF2645" s="82"/>
      <c r="AG2645" s="80"/>
      <c r="AH2645" s="119"/>
      <c r="AI2645" s="119"/>
    </row>
    <row r="2646" spans="27:35" x14ac:dyDescent="0.25">
      <c r="AA2646" s="81"/>
      <c r="AB2646" s="81"/>
      <c r="AC2646" s="80"/>
      <c r="AD2646" s="80"/>
      <c r="AE2646" s="81"/>
      <c r="AF2646" s="82"/>
      <c r="AG2646" s="80"/>
      <c r="AH2646" s="119"/>
      <c r="AI2646" s="119"/>
    </row>
    <row r="2647" spans="27:35" x14ac:dyDescent="0.25">
      <c r="AA2647" s="81"/>
      <c r="AB2647" s="81"/>
      <c r="AC2647" s="80"/>
      <c r="AD2647" s="80"/>
      <c r="AE2647" s="81"/>
      <c r="AF2647" s="82"/>
      <c r="AG2647" s="80"/>
      <c r="AH2647" s="119"/>
      <c r="AI2647" s="119"/>
    </row>
    <row r="2648" spans="27:35" x14ac:dyDescent="0.25">
      <c r="AA2648" s="81"/>
      <c r="AB2648" s="81"/>
      <c r="AC2648" s="80"/>
      <c r="AD2648" s="80"/>
      <c r="AE2648" s="81"/>
      <c r="AF2648" s="82"/>
      <c r="AG2648" s="80"/>
      <c r="AH2648" s="119"/>
      <c r="AI2648" s="119"/>
    </row>
    <row r="2649" spans="27:35" x14ac:dyDescent="0.25">
      <c r="AA2649" s="81"/>
      <c r="AB2649" s="81"/>
      <c r="AC2649" s="80"/>
      <c r="AD2649" s="80"/>
      <c r="AE2649" s="81"/>
      <c r="AF2649" s="82"/>
      <c r="AG2649" s="80"/>
      <c r="AH2649" s="119"/>
      <c r="AI2649" s="119"/>
    </row>
    <row r="2650" spans="27:35" x14ac:dyDescent="0.25">
      <c r="AA2650" s="81"/>
      <c r="AB2650" s="81"/>
      <c r="AC2650" s="80"/>
      <c r="AD2650" s="80"/>
      <c r="AE2650" s="81"/>
      <c r="AF2650" s="82"/>
      <c r="AG2650" s="80"/>
      <c r="AH2650" s="119"/>
      <c r="AI2650" s="119"/>
    </row>
    <row r="2651" spans="27:35" x14ac:dyDescent="0.25">
      <c r="AA2651" s="81"/>
      <c r="AB2651" s="81"/>
      <c r="AC2651" s="80"/>
      <c r="AD2651" s="80"/>
      <c r="AE2651" s="81"/>
      <c r="AF2651" s="82"/>
      <c r="AG2651" s="80"/>
      <c r="AH2651" s="119"/>
      <c r="AI2651" s="119"/>
    </row>
    <row r="2652" spans="27:35" x14ac:dyDescent="0.25">
      <c r="AA2652" s="81"/>
      <c r="AB2652" s="81"/>
      <c r="AC2652" s="80"/>
      <c r="AD2652" s="80"/>
      <c r="AE2652" s="81"/>
      <c r="AF2652" s="82"/>
      <c r="AG2652" s="80"/>
      <c r="AH2652" s="119"/>
      <c r="AI2652" s="119"/>
    </row>
    <row r="2653" spans="27:35" x14ac:dyDescent="0.25">
      <c r="AA2653" s="81"/>
      <c r="AB2653" s="81"/>
      <c r="AC2653" s="80"/>
      <c r="AD2653" s="80"/>
      <c r="AE2653" s="81"/>
      <c r="AF2653" s="82"/>
      <c r="AG2653" s="80"/>
      <c r="AH2653" s="119"/>
      <c r="AI2653" s="119"/>
    </row>
    <row r="2654" spans="27:35" x14ac:dyDescent="0.25">
      <c r="AA2654" s="81"/>
      <c r="AB2654" s="81"/>
      <c r="AC2654" s="80"/>
      <c r="AD2654" s="80"/>
      <c r="AE2654" s="81"/>
      <c r="AF2654" s="82"/>
      <c r="AG2654" s="80"/>
      <c r="AH2654" s="119"/>
      <c r="AI2654" s="119"/>
    </row>
    <row r="2655" spans="27:35" x14ac:dyDescent="0.25">
      <c r="AA2655" s="81"/>
      <c r="AB2655" s="81"/>
      <c r="AC2655" s="80"/>
      <c r="AD2655" s="80"/>
      <c r="AE2655" s="81"/>
      <c r="AF2655" s="82"/>
      <c r="AG2655" s="80"/>
      <c r="AH2655" s="119"/>
      <c r="AI2655" s="119"/>
    </row>
    <row r="2656" spans="27:35" x14ac:dyDescent="0.25">
      <c r="AA2656" s="81"/>
      <c r="AB2656" s="81"/>
      <c r="AC2656" s="80"/>
      <c r="AD2656" s="80"/>
      <c r="AE2656" s="81"/>
      <c r="AF2656" s="82"/>
      <c r="AG2656" s="80"/>
      <c r="AH2656" s="119"/>
      <c r="AI2656" s="119"/>
    </row>
    <row r="2657" spans="27:35" x14ac:dyDescent="0.25">
      <c r="AA2657" s="81"/>
      <c r="AB2657" s="81"/>
      <c r="AC2657" s="80"/>
      <c r="AD2657" s="80"/>
      <c r="AE2657" s="81"/>
      <c r="AF2657" s="82"/>
      <c r="AG2657" s="80"/>
      <c r="AH2657" s="119"/>
      <c r="AI2657" s="119"/>
    </row>
    <row r="2658" spans="27:35" x14ac:dyDescent="0.25">
      <c r="AA2658" s="81"/>
      <c r="AB2658" s="81"/>
      <c r="AC2658" s="80"/>
      <c r="AD2658" s="80"/>
      <c r="AE2658" s="81"/>
      <c r="AF2658" s="82"/>
      <c r="AG2658" s="80"/>
      <c r="AH2658" s="119"/>
      <c r="AI2658" s="119"/>
    </row>
    <row r="2659" spans="27:35" x14ac:dyDescent="0.25">
      <c r="AA2659" s="81"/>
      <c r="AB2659" s="81"/>
      <c r="AC2659" s="80"/>
      <c r="AD2659" s="80"/>
      <c r="AE2659" s="81"/>
      <c r="AF2659" s="82"/>
      <c r="AG2659" s="80"/>
      <c r="AH2659" s="119"/>
      <c r="AI2659" s="119"/>
    </row>
    <row r="2660" spans="27:35" x14ac:dyDescent="0.25">
      <c r="AA2660" s="81"/>
      <c r="AB2660" s="81"/>
      <c r="AC2660" s="80"/>
      <c r="AD2660" s="80"/>
      <c r="AE2660" s="81"/>
      <c r="AF2660" s="82"/>
      <c r="AG2660" s="80"/>
      <c r="AH2660" s="119"/>
      <c r="AI2660" s="119"/>
    </row>
    <row r="2661" spans="27:35" x14ac:dyDescent="0.25">
      <c r="AA2661" s="81"/>
      <c r="AB2661" s="81"/>
      <c r="AC2661" s="80"/>
      <c r="AD2661" s="80"/>
      <c r="AE2661" s="81"/>
      <c r="AF2661" s="82"/>
      <c r="AG2661" s="80"/>
      <c r="AH2661" s="119"/>
      <c r="AI2661" s="119"/>
    </row>
    <row r="2662" spans="27:35" x14ac:dyDescent="0.25">
      <c r="AA2662" s="81"/>
      <c r="AB2662" s="81"/>
      <c r="AC2662" s="80"/>
      <c r="AD2662" s="80"/>
      <c r="AE2662" s="81"/>
      <c r="AF2662" s="82"/>
      <c r="AG2662" s="80"/>
      <c r="AH2662" s="119"/>
      <c r="AI2662" s="119"/>
    </row>
    <row r="2663" spans="27:35" x14ac:dyDescent="0.25">
      <c r="AA2663" s="81"/>
      <c r="AB2663" s="81"/>
      <c r="AC2663" s="80"/>
      <c r="AD2663" s="80"/>
      <c r="AE2663" s="81"/>
      <c r="AF2663" s="82"/>
      <c r="AG2663" s="80"/>
      <c r="AH2663" s="119"/>
      <c r="AI2663" s="119"/>
    </row>
    <row r="2664" spans="27:35" x14ac:dyDescent="0.25">
      <c r="AA2664" s="81"/>
      <c r="AB2664" s="81"/>
      <c r="AC2664" s="80"/>
      <c r="AD2664" s="80"/>
      <c r="AE2664" s="81"/>
      <c r="AF2664" s="82"/>
      <c r="AG2664" s="80"/>
      <c r="AH2664" s="119"/>
      <c r="AI2664" s="119"/>
    </row>
    <row r="2665" spans="27:35" x14ac:dyDescent="0.25">
      <c r="AA2665" s="81"/>
      <c r="AB2665" s="81"/>
      <c r="AC2665" s="80"/>
      <c r="AD2665" s="80"/>
      <c r="AE2665" s="81"/>
      <c r="AF2665" s="82"/>
      <c r="AG2665" s="80"/>
      <c r="AH2665" s="119"/>
      <c r="AI2665" s="119"/>
    </row>
    <row r="2666" spans="27:35" x14ac:dyDescent="0.25">
      <c r="AA2666" s="81"/>
      <c r="AB2666" s="81"/>
      <c r="AC2666" s="80"/>
      <c r="AD2666" s="80"/>
      <c r="AE2666" s="81"/>
      <c r="AF2666" s="82"/>
      <c r="AG2666" s="80"/>
      <c r="AH2666" s="119"/>
      <c r="AI2666" s="119"/>
    </row>
    <row r="2667" spans="27:35" x14ac:dyDescent="0.25">
      <c r="AA2667" s="81"/>
      <c r="AB2667" s="81"/>
      <c r="AC2667" s="80"/>
      <c r="AD2667" s="80"/>
      <c r="AE2667" s="81"/>
      <c r="AF2667" s="82"/>
      <c r="AG2667" s="80"/>
      <c r="AH2667" s="119"/>
      <c r="AI2667" s="119"/>
    </row>
    <row r="2668" spans="27:35" x14ac:dyDescent="0.25">
      <c r="AA2668" s="81"/>
      <c r="AB2668" s="81"/>
      <c r="AC2668" s="80"/>
      <c r="AD2668" s="80"/>
      <c r="AE2668" s="81"/>
      <c r="AF2668" s="82"/>
      <c r="AG2668" s="80"/>
      <c r="AH2668" s="119"/>
      <c r="AI2668" s="119"/>
    </row>
    <row r="2669" spans="27:35" x14ac:dyDescent="0.25">
      <c r="AA2669" s="81"/>
      <c r="AB2669" s="81"/>
      <c r="AC2669" s="80"/>
      <c r="AD2669" s="80"/>
      <c r="AE2669" s="81"/>
      <c r="AF2669" s="82"/>
      <c r="AG2669" s="80"/>
      <c r="AH2669" s="119"/>
      <c r="AI2669" s="119"/>
    </row>
    <row r="2670" spans="27:35" x14ac:dyDescent="0.25">
      <c r="AA2670" s="81"/>
      <c r="AB2670" s="81"/>
      <c r="AC2670" s="80"/>
      <c r="AD2670" s="80"/>
      <c r="AE2670" s="81"/>
      <c r="AF2670" s="82"/>
      <c r="AG2670" s="80"/>
      <c r="AH2670" s="119"/>
      <c r="AI2670" s="119"/>
    </row>
    <row r="2671" spans="27:35" x14ac:dyDescent="0.25">
      <c r="AA2671" s="81"/>
      <c r="AB2671" s="81"/>
      <c r="AC2671" s="80"/>
      <c r="AD2671" s="80"/>
      <c r="AE2671" s="81"/>
      <c r="AF2671" s="82"/>
      <c r="AG2671" s="80"/>
      <c r="AH2671" s="119"/>
      <c r="AI2671" s="119"/>
    </row>
    <row r="2672" spans="27:35" x14ac:dyDescent="0.25">
      <c r="AA2672" s="81"/>
      <c r="AB2672" s="81"/>
      <c r="AC2672" s="80"/>
      <c r="AD2672" s="80"/>
      <c r="AE2672" s="81"/>
      <c r="AF2672" s="82"/>
      <c r="AG2672" s="80"/>
      <c r="AH2672" s="119"/>
      <c r="AI2672" s="119"/>
    </row>
    <row r="2673" spans="27:35" x14ac:dyDescent="0.25">
      <c r="AA2673" s="81"/>
      <c r="AB2673" s="81"/>
      <c r="AC2673" s="80"/>
      <c r="AD2673" s="80"/>
      <c r="AE2673" s="81"/>
      <c r="AF2673" s="82"/>
      <c r="AG2673" s="80"/>
      <c r="AH2673" s="119"/>
      <c r="AI2673" s="119"/>
    </row>
    <row r="2674" spans="27:35" x14ac:dyDescent="0.25">
      <c r="AA2674" s="81"/>
      <c r="AB2674" s="81"/>
      <c r="AC2674" s="80"/>
      <c r="AD2674" s="80"/>
      <c r="AE2674" s="81"/>
      <c r="AF2674" s="82"/>
      <c r="AG2674" s="80"/>
      <c r="AH2674" s="119"/>
      <c r="AI2674" s="119"/>
    </row>
    <row r="2675" spans="27:35" x14ac:dyDescent="0.25">
      <c r="AA2675" s="81"/>
      <c r="AB2675" s="81"/>
      <c r="AC2675" s="80"/>
      <c r="AD2675" s="80"/>
      <c r="AE2675" s="81"/>
      <c r="AF2675" s="82"/>
      <c r="AG2675" s="80"/>
      <c r="AH2675" s="119"/>
      <c r="AI2675" s="119"/>
    </row>
    <row r="2676" spans="27:35" x14ac:dyDescent="0.25">
      <c r="AA2676" s="81"/>
      <c r="AB2676" s="81"/>
      <c r="AC2676" s="80"/>
      <c r="AD2676" s="80"/>
      <c r="AE2676" s="81"/>
      <c r="AF2676" s="82"/>
      <c r="AG2676" s="80"/>
      <c r="AH2676" s="119"/>
      <c r="AI2676" s="119"/>
    </row>
    <row r="2677" spans="27:35" x14ac:dyDescent="0.25">
      <c r="AA2677" s="81"/>
      <c r="AB2677" s="81"/>
      <c r="AC2677" s="80"/>
      <c r="AD2677" s="80"/>
      <c r="AE2677" s="81"/>
      <c r="AF2677" s="82"/>
      <c r="AG2677" s="80"/>
      <c r="AH2677" s="119"/>
      <c r="AI2677" s="119"/>
    </row>
    <row r="2678" spans="27:35" x14ac:dyDescent="0.25">
      <c r="AA2678" s="81"/>
      <c r="AB2678" s="81"/>
      <c r="AC2678" s="80"/>
      <c r="AD2678" s="80"/>
      <c r="AE2678" s="81"/>
      <c r="AF2678" s="82"/>
      <c r="AG2678" s="80"/>
      <c r="AH2678" s="119"/>
      <c r="AI2678" s="119"/>
    </row>
    <row r="2679" spans="27:35" x14ac:dyDescent="0.25">
      <c r="AA2679" s="81"/>
      <c r="AB2679" s="81"/>
      <c r="AC2679" s="80"/>
      <c r="AD2679" s="80"/>
      <c r="AE2679" s="81"/>
      <c r="AF2679" s="82"/>
      <c r="AG2679" s="80"/>
      <c r="AH2679" s="119"/>
      <c r="AI2679" s="119"/>
    </row>
    <row r="2680" spans="27:35" x14ac:dyDescent="0.25">
      <c r="AA2680" s="81"/>
      <c r="AB2680" s="81"/>
      <c r="AC2680" s="80"/>
      <c r="AD2680" s="80"/>
      <c r="AE2680" s="81"/>
      <c r="AF2680" s="82"/>
      <c r="AG2680" s="80"/>
      <c r="AH2680" s="119"/>
      <c r="AI2680" s="119"/>
    </row>
    <row r="2681" spans="27:35" x14ac:dyDescent="0.25">
      <c r="AA2681" s="81"/>
      <c r="AB2681" s="81"/>
      <c r="AC2681" s="80"/>
      <c r="AD2681" s="80"/>
      <c r="AE2681" s="81"/>
      <c r="AF2681" s="82"/>
      <c r="AG2681" s="80"/>
      <c r="AH2681" s="119"/>
      <c r="AI2681" s="119"/>
    </row>
    <row r="2682" spans="27:35" x14ac:dyDescent="0.25">
      <c r="AA2682" s="81"/>
      <c r="AB2682" s="81"/>
      <c r="AC2682" s="80"/>
      <c r="AD2682" s="80"/>
      <c r="AE2682" s="81"/>
      <c r="AF2682" s="82"/>
      <c r="AG2682" s="80"/>
      <c r="AH2682" s="119"/>
      <c r="AI2682" s="119"/>
    </row>
    <row r="2683" spans="27:35" x14ac:dyDescent="0.25">
      <c r="AA2683" s="81"/>
      <c r="AB2683" s="81"/>
      <c r="AC2683" s="80"/>
      <c r="AD2683" s="80"/>
      <c r="AE2683" s="81"/>
      <c r="AF2683" s="82"/>
      <c r="AG2683" s="80"/>
      <c r="AH2683" s="119"/>
      <c r="AI2683" s="119"/>
    </row>
    <row r="2684" spans="27:35" x14ac:dyDescent="0.25">
      <c r="AA2684" s="81"/>
      <c r="AB2684" s="81"/>
      <c r="AC2684" s="80"/>
      <c r="AD2684" s="80"/>
      <c r="AE2684" s="81"/>
      <c r="AF2684" s="82"/>
      <c r="AG2684" s="80"/>
      <c r="AH2684" s="119"/>
      <c r="AI2684" s="119"/>
    </row>
    <row r="2685" spans="27:35" x14ac:dyDescent="0.25">
      <c r="AA2685" s="81"/>
      <c r="AB2685" s="81"/>
      <c r="AC2685" s="80"/>
      <c r="AD2685" s="80"/>
      <c r="AE2685" s="81"/>
      <c r="AF2685" s="82"/>
      <c r="AG2685" s="80"/>
      <c r="AH2685" s="119"/>
      <c r="AI2685" s="119"/>
    </row>
    <row r="2686" spans="27:35" x14ac:dyDescent="0.25">
      <c r="AA2686" s="81"/>
      <c r="AB2686" s="81"/>
      <c r="AC2686" s="80"/>
      <c r="AD2686" s="80"/>
      <c r="AE2686" s="81"/>
      <c r="AF2686" s="82"/>
      <c r="AG2686" s="80"/>
      <c r="AH2686" s="119"/>
      <c r="AI2686" s="119"/>
    </row>
    <row r="2687" spans="27:35" x14ac:dyDescent="0.25">
      <c r="AA2687" s="81"/>
      <c r="AB2687" s="81"/>
      <c r="AC2687" s="80"/>
      <c r="AD2687" s="80"/>
      <c r="AE2687" s="81"/>
      <c r="AF2687" s="82"/>
      <c r="AG2687" s="80"/>
      <c r="AH2687" s="119"/>
      <c r="AI2687" s="119"/>
    </row>
    <row r="2688" spans="27:35" x14ac:dyDescent="0.25">
      <c r="AA2688" s="81"/>
      <c r="AB2688" s="81"/>
      <c r="AC2688" s="80"/>
      <c r="AD2688" s="80"/>
      <c r="AE2688" s="81"/>
      <c r="AF2688" s="82"/>
      <c r="AG2688" s="80"/>
      <c r="AH2688" s="119"/>
      <c r="AI2688" s="119"/>
    </row>
    <row r="2689" spans="27:35" x14ac:dyDescent="0.25">
      <c r="AA2689" s="81"/>
      <c r="AB2689" s="81"/>
      <c r="AC2689" s="80"/>
      <c r="AD2689" s="80"/>
      <c r="AE2689" s="81"/>
      <c r="AF2689" s="82"/>
      <c r="AG2689" s="80"/>
      <c r="AH2689" s="119"/>
      <c r="AI2689" s="119"/>
    </row>
    <row r="2690" spans="27:35" x14ac:dyDescent="0.25">
      <c r="AA2690" s="81"/>
      <c r="AB2690" s="81"/>
      <c r="AC2690" s="80"/>
      <c r="AD2690" s="80"/>
      <c r="AE2690" s="81"/>
      <c r="AF2690" s="82"/>
      <c r="AG2690" s="80"/>
      <c r="AH2690" s="119"/>
      <c r="AI2690" s="119"/>
    </row>
    <row r="2691" spans="27:35" x14ac:dyDescent="0.25">
      <c r="AA2691" s="81"/>
      <c r="AB2691" s="81"/>
      <c r="AC2691" s="80"/>
      <c r="AD2691" s="80"/>
      <c r="AE2691" s="81"/>
      <c r="AF2691" s="82"/>
      <c r="AG2691" s="80"/>
      <c r="AH2691" s="119"/>
      <c r="AI2691" s="119"/>
    </row>
    <row r="2692" spans="27:35" x14ac:dyDescent="0.25">
      <c r="AA2692" s="81"/>
      <c r="AB2692" s="81"/>
      <c r="AC2692" s="80"/>
      <c r="AD2692" s="80"/>
      <c r="AE2692" s="81"/>
      <c r="AF2692" s="82"/>
      <c r="AG2692" s="80"/>
      <c r="AH2692" s="119"/>
      <c r="AI2692" s="119"/>
    </row>
    <row r="2693" spans="27:35" x14ac:dyDescent="0.25">
      <c r="AA2693" s="81"/>
      <c r="AB2693" s="81"/>
      <c r="AC2693" s="80"/>
      <c r="AD2693" s="80"/>
      <c r="AE2693" s="81"/>
      <c r="AF2693" s="82"/>
      <c r="AG2693" s="80"/>
      <c r="AH2693" s="119"/>
      <c r="AI2693" s="119"/>
    </row>
    <row r="2694" spans="27:35" x14ac:dyDescent="0.25">
      <c r="AA2694" s="81"/>
      <c r="AB2694" s="81"/>
      <c r="AC2694" s="80"/>
      <c r="AD2694" s="80"/>
      <c r="AE2694" s="81"/>
      <c r="AF2694" s="82"/>
      <c r="AG2694" s="80"/>
      <c r="AH2694" s="119"/>
      <c r="AI2694" s="119"/>
    </row>
    <row r="2695" spans="27:35" x14ac:dyDescent="0.25">
      <c r="AA2695" s="81"/>
      <c r="AB2695" s="81"/>
      <c r="AC2695" s="80"/>
      <c r="AD2695" s="80"/>
      <c r="AE2695" s="81"/>
      <c r="AF2695" s="82"/>
      <c r="AG2695" s="80"/>
      <c r="AH2695" s="119"/>
      <c r="AI2695" s="119"/>
    </row>
    <row r="2696" spans="27:35" x14ac:dyDescent="0.25">
      <c r="AA2696" s="81"/>
      <c r="AB2696" s="81"/>
      <c r="AC2696" s="80"/>
      <c r="AD2696" s="80"/>
      <c r="AE2696" s="81"/>
      <c r="AF2696" s="82"/>
      <c r="AG2696" s="80"/>
      <c r="AH2696" s="119"/>
      <c r="AI2696" s="119"/>
    </row>
    <row r="2697" spans="27:35" x14ac:dyDescent="0.25">
      <c r="AA2697" s="81"/>
      <c r="AB2697" s="81"/>
      <c r="AC2697" s="80"/>
      <c r="AD2697" s="80"/>
      <c r="AE2697" s="81"/>
      <c r="AF2697" s="82"/>
      <c r="AG2697" s="80"/>
      <c r="AH2697" s="119"/>
      <c r="AI2697" s="119"/>
    </row>
    <row r="2698" spans="27:35" x14ac:dyDescent="0.25">
      <c r="AA2698" s="81"/>
      <c r="AB2698" s="81"/>
      <c r="AC2698" s="80"/>
      <c r="AD2698" s="80"/>
      <c r="AE2698" s="81"/>
      <c r="AF2698" s="82"/>
      <c r="AG2698" s="80"/>
      <c r="AH2698" s="119"/>
      <c r="AI2698" s="119"/>
    </row>
    <row r="2699" spans="27:35" x14ac:dyDescent="0.25">
      <c r="AA2699" s="81"/>
      <c r="AB2699" s="81"/>
      <c r="AC2699" s="80"/>
      <c r="AD2699" s="80"/>
      <c r="AE2699" s="81"/>
      <c r="AF2699" s="82"/>
      <c r="AG2699" s="80"/>
      <c r="AH2699" s="119"/>
      <c r="AI2699" s="119"/>
    </row>
    <row r="2700" spans="27:35" x14ac:dyDescent="0.25">
      <c r="AA2700" s="81"/>
      <c r="AB2700" s="81"/>
      <c r="AC2700" s="80"/>
      <c r="AD2700" s="80"/>
      <c r="AE2700" s="81"/>
      <c r="AF2700" s="82"/>
      <c r="AG2700" s="80"/>
      <c r="AH2700" s="119"/>
      <c r="AI2700" s="119"/>
    </row>
    <row r="2701" spans="27:35" x14ac:dyDescent="0.25">
      <c r="AA2701" s="81"/>
      <c r="AB2701" s="81"/>
      <c r="AC2701" s="80"/>
      <c r="AD2701" s="80"/>
      <c r="AE2701" s="81"/>
      <c r="AF2701" s="82"/>
      <c r="AG2701" s="80"/>
      <c r="AH2701" s="119"/>
      <c r="AI2701" s="119"/>
    </row>
    <row r="2702" spans="27:35" x14ac:dyDescent="0.25">
      <c r="AA2702" s="81"/>
      <c r="AB2702" s="81"/>
      <c r="AC2702" s="80"/>
      <c r="AD2702" s="80"/>
      <c r="AE2702" s="81"/>
      <c r="AF2702" s="82"/>
      <c r="AG2702" s="80"/>
      <c r="AH2702" s="119"/>
      <c r="AI2702" s="119"/>
    </row>
    <row r="2703" spans="27:35" x14ac:dyDescent="0.25">
      <c r="AA2703" s="81"/>
      <c r="AB2703" s="81"/>
      <c r="AC2703" s="80"/>
      <c r="AD2703" s="80"/>
      <c r="AE2703" s="81"/>
      <c r="AF2703" s="82"/>
      <c r="AG2703" s="80"/>
      <c r="AH2703" s="119"/>
      <c r="AI2703" s="119"/>
    </row>
    <row r="2704" spans="27:35" x14ac:dyDescent="0.25">
      <c r="AA2704" s="81"/>
      <c r="AB2704" s="81"/>
      <c r="AC2704" s="80"/>
      <c r="AD2704" s="80"/>
      <c r="AE2704" s="81"/>
      <c r="AF2704" s="82"/>
      <c r="AG2704" s="80"/>
      <c r="AH2704" s="119"/>
      <c r="AI2704" s="119"/>
    </row>
    <row r="2705" spans="27:35" x14ac:dyDescent="0.25">
      <c r="AA2705" s="81"/>
      <c r="AB2705" s="81"/>
      <c r="AC2705" s="80"/>
      <c r="AD2705" s="80"/>
      <c r="AE2705" s="81"/>
      <c r="AF2705" s="82"/>
      <c r="AG2705" s="80"/>
      <c r="AH2705" s="119"/>
      <c r="AI2705" s="119"/>
    </row>
    <row r="2706" spans="27:35" x14ac:dyDescent="0.25">
      <c r="AA2706" s="81"/>
      <c r="AB2706" s="81"/>
      <c r="AC2706" s="80"/>
      <c r="AD2706" s="80"/>
      <c r="AE2706" s="81"/>
      <c r="AF2706" s="82"/>
      <c r="AG2706" s="80"/>
      <c r="AH2706" s="119"/>
      <c r="AI2706" s="119"/>
    </row>
    <row r="2707" spans="27:35" x14ac:dyDescent="0.25">
      <c r="AA2707" s="81"/>
      <c r="AB2707" s="81"/>
      <c r="AC2707" s="80"/>
      <c r="AD2707" s="80"/>
      <c r="AE2707" s="81"/>
      <c r="AF2707" s="82"/>
      <c r="AG2707" s="80"/>
      <c r="AH2707" s="119"/>
      <c r="AI2707" s="119"/>
    </row>
    <row r="2708" spans="27:35" x14ac:dyDescent="0.25">
      <c r="AA2708" s="81"/>
      <c r="AB2708" s="81"/>
      <c r="AC2708" s="80"/>
      <c r="AD2708" s="80"/>
      <c r="AE2708" s="81"/>
      <c r="AF2708" s="82"/>
      <c r="AG2708" s="80"/>
      <c r="AH2708" s="119"/>
      <c r="AI2708" s="119"/>
    </row>
    <row r="2709" spans="27:35" x14ac:dyDescent="0.25">
      <c r="AA2709" s="81"/>
      <c r="AB2709" s="81"/>
      <c r="AC2709" s="80"/>
      <c r="AD2709" s="80"/>
      <c r="AE2709" s="81"/>
      <c r="AF2709" s="82"/>
      <c r="AG2709" s="80"/>
      <c r="AH2709" s="119"/>
      <c r="AI2709" s="119"/>
    </row>
    <row r="2710" spans="27:35" x14ac:dyDescent="0.25">
      <c r="AA2710" s="81"/>
      <c r="AB2710" s="81"/>
      <c r="AC2710" s="80"/>
      <c r="AD2710" s="80"/>
      <c r="AE2710" s="81"/>
      <c r="AF2710" s="82"/>
      <c r="AG2710" s="80"/>
      <c r="AH2710" s="119"/>
      <c r="AI2710" s="119"/>
    </row>
    <row r="2711" spans="27:35" x14ac:dyDescent="0.25">
      <c r="AA2711" s="81"/>
      <c r="AB2711" s="81"/>
      <c r="AC2711" s="80"/>
      <c r="AD2711" s="80"/>
      <c r="AE2711" s="81"/>
      <c r="AF2711" s="82"/>
      <c r="AG2711" s="80"/>
      <c r="AH2711" s="119"/>
      <c r="AI2711" s="119"/>
    </row>
    <row r="2712" spans="27:35" x14ac:dyDescent="0.25">
      <c r="AA2712" s="81"/>
      <c r="AB2712" s="81"/>
      <c r="AC2712" s="80"/>
      <c r="AD2712" s="80"/>
      <c r="AE2712" s="81"/>
      <c r="AF2712" s="82"/>
      <c r="AG2712" s="80"/>
      <c r="AH2712" s="119"/>
      <c r="AI2712" s="119"/>
    </row>
    <row r="2713" spans="27:35" x14ac:dyDescent="0.25">
      <c r="AA2713" s="81"/>
      <c r="AB2713" s="81"/>
      <c r="AC2713" s="80"/>
      <c r="AD2713" s="80"/>
      <c r="AE2713" s="81"/>
      <c r="AF2713" s="82"/>
      <c r="AG2713" s="80"/>
      <c r="AH2713" s="119"/>
      <c r="AI2713" s="119"/>
    </row>
    <row r="2714" spans="27:35" x14ac:dyDescent="0.25">
      <c r="AA2714" s="81"/>
      <c r="AB2714" s="81"/>
      <c r="AC2714" s="80"/>
      <c r="AD2714" s="80"/>
      <c r="AE2714" s="81"/>
      <c r="AF2714" s="82"/>
      <c r="AG2714" s="80"/>
      <c r="AH2714" s="119"/>
      <c r="AI2714" s="119"/>
    </row>
    <row r="2715" spans="27:35" x14ac:dyDescent="0.25">
      <c r="AA2715" s="81"/>
      <c r="AB2715" s="81"/>
      <c r="AC2715" s="80"/>
      <c r="AD2715" s="80"/>
      <c r="AE2715" s="81"/>
      <c r="AF2715" s="82"/>
      <c r="AG2715" s="80"/>
      <c r="AH2715" s="119"/>
      <c r="AI2715" s="119"/>
    </row>
    <row r="2716" spans="27:35" x14ac:dyDescent="0.25">
      <c r="AA2716" s="81"/>
      <c r="AB2716" s="81"/>
      <c r="AC2716" s="80"/>
      <c r="AD2716" s="80"/>
      <c r="AE2716" s="81"/>
      <c r="AF2716" s="82"/>
      <c r="AG2716" s="80"/>
      <c r="AH2716" s="119"/>
      <c r="AI2716" s="119"/>
    </row>
    <row r="2717" spans="27:35" x14ac:dyDescent="0.25">
      <c r="AA2717" s="81"/>
      <c r="AB2717" s="81"/>
      <c r="AC2717" s="80"/>
      <c r="AD2717" s="80"/>
      <c r="AE2717" s="81"/>
      <c r="AF2717" s="82"/>
      <c r="AG2717" s="80"/>
      <c r="AH2717" s="119"/>
      <c r="AI2717" s="119"/>
    </row>
    <row r="2718" spans="27:35" x14ac:dyDescent="0.25">
      <c r="AA2718" s="81"/>
      <c r="AB2718" s="81"/>
      <c r="AC2718" s="80"/>
      <c r="AD2718" s="80"/>
      <c r="AE2718" s="81"/>
      <c r="AF2718" s="82"/>
      <c r="AG2718" s="80"/>
      <c r="AH2718" s="119"/>
      <c r="AI2718" s="119"/>
    </row>
    <row r="2719" spans="27:35" x14ac:dyDescent="0.25">
      <c r="AA2719" s="81"/>
      <c r="AB2719" s="81"/>
      <c r="AC2719" s="80"/>
      <c r="AD2719" s="80"/>
      <c r="AE2719" s="81"/>
      <c r="AF2719" s="82"/>
      <c r="AG2719" s="80"/>
      <c r="AH2719" s="119"/>
      <c r="AI2719" s="119"/>
    </row>
    <row r="2720" spans="27:35" x14ac:dyDescent="0.25">
      <c r="AA2720" s="81"/>
      <c r="AB2720" s="81"/>
      <c r="AC2720" s="80"/>
      <c r="AD2720" s="80"/>
      <c r="AE2720" s="81"/>
      <c r="AF2720" s="82"/>
      <c r="AG2720" s="80"/>
      <c r="AH2720" s="119"/>
      <c r="AI2720" s="119"/>
    </row>
    <row r="2721" spans="27:35" x14ac:dyDescent="0.25">
      <c r="AA2721" s="81"/>
      <c r="AB2721" s="81"/>
      <c r="AC2721" s="80"/>
      <c r="AD2721" s="80"/>
      <c r="AE2721" s="81"/>
      <c r="AF2721" s="82"/>
      <c r="AG2721" s="80"/>
      <c r="AH2721" s="119"/>
      <c r="AI2721" s="119"/>
    </row>
    <row r="2722" spans="27:35" x14ac:dyDescent="0.25">
      <c r="AA2722" s="81"/>
      <c r="AB2722" s="81"/>
      <c r="AC2722" s="80"/>
      <c r="AD2722" s="80"/>
      <c r="AE2722" s="81"/>
      <c r="AF2722" s="82"/>
      <c r="AG2722" s="80"/>
      <c r="AH2722" s="119"/>
      <c r="AI2722" s="119"/>
    </row>
    <row r="2723" spans="27:35" x14ac:dyDescent="0.25">
      <c r="AA2723" s="81"/>
      <c r="AB2723" s="81"/>
      <c r="AC2723" s="80"/>
      <c r="AD2723" s="80"/>
      <c r="AE2723" s="81"/>
      <c r="AF2723" s="82"/>
      <c r="AG2723" s="80"/>
      <c r="AH2723" s="119"/>
      <c r="AI2723" s="119"/>
    </row>
    <row r="2724" spans="27:35" x14ac:dyDescent="0.25">
      <c r="AA2724" s="81"/>
      <c r="AB2724" s="81"/>
      <c r="AC2724" s="80"/>
      <c r="AD2724" s="80"/>
      <c r="AE2724" s="81"/>
      <c r="AF2724" s="82"/>
      <c r="AG2724" s="80"/>
      <c r="AH2724" s="119"/>
      <c r="AI2724" s="119"/>
    </row>
    <row r="2725" spans="27:35" x14ac:dyDescent="0.25">
      <c r="AA2725" s="81"/>
      <c r="AB2725" s="81"/>
      <c r="AC2725" s="80"/>
      <c r="AD2725" s="80"/>
      <c r="AE2725" s="81"/>
      <c r="AF2725" s="82"/>
      <c r="AG2725" s="80"/>
      <c r="AH2725" s="119"/>
      <c r="AI2725" s="119"/>
    </row>
    <row r="2726" spans="27:35" x14ac:dyDescent="0.25">
      <c r="AA2726" s="81"/>
      <c r="AB2726" s="81"/>
      <c r="AC2726" s="80"/>
      <c r="AD2726" s="80"/>
      <c r="AE2726" s="81"/>
      <c r="AF2726" s="82"/>
      <c r="AG2726" s="80"/>
      <c r="AH2726" s="119"/>
      <c r="AI2726" s="119"/>
    </row>
    <row r="2727" spans="27:35" x14ac:dyDescent="0.25">
      <c r="AA2727" s="81"/>
      <c r="AB2727" s="81"/>
      <c r="AC2727" s="80"/>
      <c r="AD2727" s="80"/>
      <c r="AE2727" s="81"/>
      <c r="AF2727" s="82"/>
      <c r="AG2727" s="80"/>
      <c r="AH2727" s="119"/>
      <c r="AI2727" s="119"/>
    </row>
    <row r="2728" spans="27:35" x14ac:dyDescent="0.25">
      <c r="AA2728" s="81"/>
      <c r="AB2728" s="81"/>
      <c r="AC2728" s="80"/>
      <c r="AD2728" s="80"/>
      <c r="AE2728" s="81"/>
      <c r="AF2728" s="82"/>
      <c r="AG2728" s="80"/>
      <c r="AH2728" s="119"/>
      <c r="AI2728" s="119"/>
    </row>
    <row r="2729" spans="27:35" x14ac:dyDescent="0.25">
      <c r="AA2729" s="81"/>
      <c r="AB2729" s="81"/>
      <c r="AC2729" s="80"/>
      <c r="AD2729" s="80"/>
      <c r="AE2729" s="81"/>
      <c r="AF2729" s="82"/>
      <c r="AG2729" s="80"/>
      <c r="AH2729" s="119"/>
      <c r="AI2729" s="119"/>
    </row>
    <row r="2730" spans="27:35" x14ac:dyDescent="0.25">
      <c r="AA2730" s="81"/>
      <c r="AB2730" s="81"/>
      <c r="AC2730" s="80"/>
      <c r="AD2730" s="80"/>
      <c r="AE2730" s="81"/>
      <c r="AF2730" s="82"/>
      <c r="AG2730" s="80"/>
      <c r="AH2730" s="119"/>
      <c r="AI2730" s="119"/>
    </row>
    <row r="2731" spans="27:35" x14ac:dyDescent="0.25">
      <c r="AA2731" s="81"/>
      <c r="AB2731" s="81"/>
      <c r="AC2731" s="80"/>
      <c r="AD2731" s="80"/>
      <c r="AE2731" s="81"/>
      <c r="AF2731" s="82"/>
      <c r="AG2731" s="80"/>
      <c r="AH2731" s="119"/>
      <c r="AI2731" s="119"/>
    </row>
    <row r="2732" spans="27:35" x14ac:dyDescent="0.25">
      <c r="AA2732" s="81"/>
      <c r="AB2732" s="81"/>
      <c r="AC2732" s="80"/>
      <c r="AD2732" s="80"/>
      <c r="AE2732" s="81"/>
      <c r="AF2732" s="82"/>
      <c r="AG2732" s="80"/>
      <c r="AH2732" s="119"/>
      <c r="AI2732" s="119"/>
    </row>
    <row r="2733" spans="27:35" x14ac:dyDescent="0.25">
      <c r="AA2733" s="81"/>
      <c r="AB2733" s="81"/>
      <c r="AC2733" s="80"/>
      <c r="AD2733" s="80"/>
      <c r="AE2733" s="81"/>
      <c r="AF2733" s="82"/>
      <c r="AG2733" s="80"/>
      <c r="AH2733" s="119"/>
      <c r="AI2733" s="119"/>
    </row>
    <row r="2734" spans="27:35" x14ac:dyDescent="0.25">
      <c r="AA2734" s="81"/>
      <c r="AB2734" s="81"/>
      <c r="AC2734" s="80"/>
      <c r="AD2734" s="80"/>
      <c r="AE2734" s="81"/>
      <c r="AF2734" s="82"/>
      <c r="AG2734" s="80"/>
      <c r="AH2734" s="119"/>
      <c r="AI2734" s="119"/>
    </row>
    <row r="2735" spans="27:35" x14ac:dyDescent="0.25">
      <c r="AA2735" s="81"/>
      <c r="AB2735" s="81"/>
      <c r="AC2735" s="80"/>
      <c r="AD2735" s="80"/>
      <c r="AE2735" s="81"/>
      <c r="AF2735" s="82"/>
      <c r="AG2735" s="80"/>
      <c r="AH2735" s="119"/>
      <c r="AI2735" s="119"/>
    </row>
    <row r="2736" spans="27:35" x14ac:dyDescent="0.25">
      <c r="AA2736" s="81"/>
      <c r="AB2736" s="81"/>
      <c r="AC2736" s="80"/>
      <c r="AD2736" s="80"/>
      <c r="AE2736" s="81"/>
      <c r="AF2736" s="82"/>
      <c r="AG2736" s="80"/>
      <c r="AH2736" s="119"/>
      <c r="AI2736" s="119"/>
    </row>
    <row r="2737" spans="27:35" x14ac:dyDescent="0.25">
      <c r="AA2737" s="81"/>
      <c r="AB2737" s="81"/>
      <c r="AC2737" s="80"/>
      <c r="AD2737" s="80"/>
      <c r="AE2737" s="81"/>
      <c r="AF2737" s="82"/>
      <c r="AG2737" s="80"/>
      <c r="AH2737" s="119"/>
      <c r="AI2737" s="119"/>
    </row>
    <row r="2738" spans="27:35" x14ac:dyDescent="0.25">
      <c r="AA2738" s="81"/>
      <c r="AB2738" s="81"/>
      <c r="AC2738" s="80"/>
      <c r="AD2738" s="80"/>
      <c r="AE2738" s="81"/>
      <c r="AF2738" s="82"/>
      <c r="AG2738" s="80"/>
      <c r="AH2738" s="119"/>
      <c r="AI2738" s="119"/>
    </row>
    <row r="2739" spans="27:35" x14ac:dyDescent="0.25">
      <c r="AA2739" s="81"/>
      <c r="AB2739" s="81"/>
      <c r="AC2739" s="80"/>
      <c r="AD2739" s="80"/>
      <c r="AE2739" s="81"/>
      <c r="AF2739" s="82"/>
      <c r="AG2739" s="80"/>
      <c r="AH2739" s="119"/>
      <c r="AI2739" s="119"/>
    </row>
    <row r="2740" spans="27:35" x14ac:dyDescent="0.25">
      <c r="AA2740" s="81"/>
      <c r="AB2740" s="81"/>
      <c r="AC2740" s="80"/>
      <c r="AD2740" s="80"/>
      <c r="AE2740" s="81"/>
      <c r="AF2740" s="82"/>
      <c r="AG2740" s="80"/>
      <c r="AH2740" s="119"/>
      <c r="AI2740" s="119"/>
    </row>
    <row r="2741" spans="27:35" x14ac:dyDescent="0.25">
      <c r="AA2741" s="81"/>
      <c r="AB2741" s="81"/>
      <c r="AC2741" s="80"/>
      <c r="AD2741" s="80"/>
      <c r="AE2741" s="81"/>
      <c r="AF2741" s="82"/>
      <c r="AG2741" s="80"/>
      <c r="AH2741" s="119"/>
      <c r="AI2741" s="119"/>
    </row>
    <row r="2742" spans="27:35" x14ac:dyDescent="0.25">
      <c r="AA2742" s="81"/>
      <c r="AB2742" s="81"/>
      <c r="AC2742" s="80"/>
      <c r="AD2742" s="80"/>
      <c r="AE2742" s="81"/>
      <c r="AF2742" s="82"/>
      <c r="AG2742" s="80"/>
      <c r="AH2742" s="119"/>
      <c r="AI2742" s="119"/>
    </row>
    <row r="2743" spans="27:35" x14ac:dyDescent="0.25">
      <c r="AA2743" s="81"/>
      <c r="AB2743" s="81"/>
      <c r="AC2743" s="80"/>
      <c r="AD2743" s="80"/>
      <c r="AE2743" s="81"/>
      <c r="AF2743" s="82"/>
      <c r="AG2743" s="80"/>
      <c r="AH2743" s="119"/>
      <c r="AI2743" s="119"/>
    </row>
    <row r="2744" spans="27:35" x14ac:dyDescent="0.25">
      <c r="AA2744" s="81"/>
      <c r="AB2744" s="81"/>
      <c r="AC2744" s="80"/>
      <c r="AD2744" s="80"/>
      <c r="AE2744" s="81"/>
      <c r="AF2744" s="82"/>
      <c r="AG2744" s="80"/>
      <c r="AH2744" s="119"/>
      <c r="AI2744" s="119"/>
    </row>
    <row r="2745" spans="27:35" x14ac:dyDescent="0.25">
      <c r="AA2745" s="81"/>
      <c r="AB2745" s="81"/>
      <c r="AC2745" s="80"/>
      <c r="AD2745" s="80"/>
      <c r="AE2745" s="81"/>
      <c r="AF2745" s="82"/>
      <c r="AG2745" s="80"/>
      <c r="AH2745" s="119"/>
      <c r="AI2745" s="119"/>
    </row>
    <row r="2746" spans="27:35" x14ac:dyDescent="0.25">
      <c r="AA2746" s="81"/>
      <c r="AB2746" s="81"/>
      <c r="AC2746" s="80"/>
      <c r="AD2746" s="80"/>
      <c r="AE2746" s="81"/>
      <c r="AF2746" s="82"/>
      <c r="AG2746" s="80"/>
      <c r="AH2746" s="119"/>
      <c r="AI2746" s="119"/>
    </row>
    <row r="2747" spans="27:35" x14ac:dyDescent="0.25">
      <c r="AA2747" s="81"/>
      <c r="AB2747" s="81"/>
      <c r="AC2747" s="80"/>
      <c r="AD2747" s="80"/>
      <c r="AE2747" s="81"/>
      <c r="AF2747" s="82"/>
      <c r="AG2747" s="80"/>
      <c r="AH2747" s="119"/>
      <c r="AI2747" s="119"/>
    </row>
    <row r="2748" spans="27:35" x14ac:dyDescent="0.25">
      <c r="AA2748" s="81"/>
      <c r="AB2748" s="81"/>
      <c r="AC2748" s="80"/>
      <c r="AD2748" s="80"/>
      <c r="AE2748" s="81"/>
      <c r="AF2748" s="82"/>
      <c r="AG2748" s="80"/>
      <c r="AH2748" s="119"/>
      <c r="AI2748" s="119"/>
    </row>
    <row r="2749" spans="27:35" x14ac:dyDescent="0.25">
      <c r="AA2749" s="81"/>
      <c r="AB2749" s="81"/>
      <c r="AC2749" s="80"/>
      <c r="AD2749" s="80"/>
      <c r="AE2749" s="81"/>
      <c r="AF2749" s="82"/>
      <c r="AG2749" s="80"/>
      <c r="AH2749" s="119"/>
      <c r="AI2749" s="119"/>
    </row>
    <row r="2750" spans="27:35" x14ac:dyDescent="0.25">
      <c r="AA2750" s="81"/>
      <c r="AB2750" s="81"/>
      <c r="AC2750" s="80"/>
      <c r="AD2750" s="80"/>
      <c r="AE2750" s="81"/>
      <c r="AF2750" s="82"/>
      <c r="AG2750" s="80"/>
      <c r="AH2750" s="119"/>
      <c r="AI2750" s="119"/>
    </row>
    <row r="2751" spans="27:35" x14ac:dyDescent="0.25">
      <c r="AA2751" s="81"/>
      <c r="AB2751" s="81"/>
      <c r="AC2751" s="80"/>
      <c r="AD2751" s="80"/>
      <c r="AE2751" s="81"/>
      <c r="AF2751" s="82"/>
      <c r="AG2751" s="80"/>
      <c r="AH2751" s="119"/>
      <c r="AI2751" s="119"/>
    </row>
    <row r="2752" spans="27:35" x14ac:dyDescent="0.25">
      <c r="AA2752" s="81"/>
      <c r="AB2752" s="81"/>
      <c r="AC2752" s="80"/>
      <c r="AD2752" s="80"/>
      <c r="AE2752" s="81"/>
      <c r="AF2752" s="82"/>
      <c r="AG2752" s="80"/>
      <c r="AH2752" s="119"/>
      <c r="AI2752" s="119"/>
    </row>
    <row r="2753" spans="27:35" x14ac:dyDescent="0.25">
      <c r="AA2753" s="81"/>
      <c r="AB2753" s="81"/>
      <c r="AC2753" s="80"/>
      <c r="AD2753" s="80"/>
      <c r="AE2753" s="81"/>
      <c r="AF2753" s="82"/>
      <c r="AG2753" s="80"/>
      <c r="AH2753" s="119"/>
      <c r="AI2753" s="119"/>
    </row>
    <row r="2754" spans="27:35" x14ac:dyDescent="0.25">
      <c r="AA2754" s="81"/>
      <c r="AB2754" s="81"/>
      <c r="AC2754" s="80"/>
      <c r="AD2754" s="80"/>
      <c r="AE2754" s="81"/>
      <c r="AF2754" s="82"/>
      <c r="AG2754" s="80"/>
      <c r="AH2754" s="119"/>
      <c r="AI2754" s="119"/>
    </row>
    <row r="2755" spans="27:35" x14ac:dyDescent="0.25">
      <c r="AA2755" s="81"/>
      <c r="AB2755" s="81"/>
      <c r="AC2755" s="80"/>
      <c r="AD2755" s="80"/>
      <c r="AE2755" s="81"/>
      <c r="AF2755" s="82"/>
      <c r="AG2755" s="80"/>
      <c r="AH2755" s="119"/>
      <c r="AI2755" s="119"/>
    </row>
    <row r="2756" spans="27:35" x14ac:dyDescent="0.25">
      <c r="AA2756" s="81"/>
      <c r="AB2756" s="81"/>
      <c r="AC2756" s="80"/>
      <c r="AD2756" s="80"/>
      <c r="AE2756" s="81"/>
      <c r="AF2756" s="82"/>
      <c r="AG2756" s="80"/>
      <c r="AH2756" s="119"/>
      <c r="AI2756" s="119"/>
    </row>
    <row r="2757" spans="27:35" x14ac:dyDescent="0.25">
      <c r="AA2757" s="81"/>
      <c r="AB2757" s="81"/>
      <c r="AC2757" s="80"/>
      <c r="AD2757" s="80"/>
      <c r="AE2757" s="81"/>
      <c r="AF2757" s="82"/>
      <c r="AG2757" s="80"/>
      <c r="AH2757" s="119"/>
      <c r="AI2757" s="119"/>
    </row>
    <row r="2758" spans="27:35" x14ac:dyDescent="0.25">
      <c r="AA2758" s="81"/>
      <c r="AB2758" s="81"/>
      <c r="AC2758" s="80"/>
      <c r="AD2758" s="80"/>
      <c r="AE2758" s="81"/>
      <c r="AF2758" s="82"/>
      <c r="AG2758" s="80"/>
      <c r="AH2758" s="119"/>
      <c r="AI2758" s="119"/>
    </row>
    <row r="2759" spans="27:35" x14ac:dyDescent="0.25">
      <c r="AA2759" s="81"/>
      <c r="AB2759" s="81"/>
      <c r="AC2759" s="80"/>
      <c r="AD2759" s="80"/>
      <c r="AE2759" s="81"/>
      <c r="AF2759" s="82"/>
      <c r="AG2759" s="80"/>
      <c r="AH2759" s="119"/>
      <c r="AI2759" s="119"/>
    </row>
    <row r="2760" spans="27:35" x14ac:dyDescent="0.25">
      <c r="AA2760" s="81"/>
      <c r="AB2760" s="81"/>
      <c r="AC2760" s="80"/>
      <c r="AD2760" s="80"/>
      <c r="AE2760" s="81"/>
      <c r="AF2760" s="82"/>
      <c r="AG2760" s="80"/>
      <c r="AH2760" s="119"/>
      <c r="AI2760" s="119"/>
    </row>
    <row r="2761" spans="27:35" x14ac:dyDescent="0.25">
      <c r="AA2761" s="81"/>
      <c r="AB2761" s="81"/>
      <c r="AC2761" s="80"/>
      <c r="AD2761" s="80"/>
      <c r="AE2761" s="81"/>
      <c r="AF2761" s="82"/>
      <c r="AG2761" s="80"/>
      <c r="AH2761" s="119"/>
      <c r="AI2761" s="119"/>
    </row>
    <row r="2762" spans="27:35" x14ac:dyDescent="0.25">
      <c r="AA2762" s="81"/>
      <c r="AB2762" s="81"/>
      <c r="AC2762" s="80"/>
      <c r="AD2762" s="80"/>
      <c r="AE2762" s="81"/>
      <c r="AF2762" s="82"/>
      <c r="AG2762" s="80"/>
      <c r="AH2762" s="119"/>
      <c r="AI2762" s="119"/>
    </row>
    <row r="2763" spans="27:35" x14ac:dyDescent="0.25">
      <c r="AA2763" s="81"/>
      <c r="AB2763" s="81"/>
      <c r="AC2763" s="80"/>
      <c r="AD2763" s="80"/>
      <c r="AE2763" s="81"/>
      <c r="AF2763" s="82"/>
      <c r="AG2763" s="80"/>
      <c r="AH2763" s="119"/>
      <c r="AI2763" s="119"/>
    </row>
    <row r="2764" spans="27:35" x14ac:dyDescent="0.25">
      <c r="AA2764" s="81"/>
      <c r="AB2764" s="81"/>
      <c r="AC2764" s="80"/>
      <c r="AD2764" s="80"/>
      <c r="AE2764" s="81"/>
      <c r="AF2764" s="82"/>
      <c r="AG2764" s="80"/>
      <c r="AH2764" s="119"/>
      <c r="AI2764" s="119"/>
    </row>
    <row r="2765" spans="27:35" x14ac:dyDescent="0.25">
      <c r="AA2765" s="81"/>
      <c r="AB2765" s="81"/>
      <c r="AC2765" s="80"/>
      <c r="AD2765" s="80"/>
      <c r="AE2765" s="81"/>
      <c r="AF2765" s="82"/>
      <c r="AG2765" s="80"/>
      <c r="AH2765" s="119"/>
      <c r="AI2765" s="119"/>
    </row>
    <row r="2766" spans="27:35" x14ac:dyDescent="0.25">
      <c r="AA2766" s="81"/>
      <c r="AB2766" s="81"/>
      <c r="AC2766" s="80"/>
      <c r="AD2766" s="80"/>
      <c r="AE2766" s="81"/>
      <c r="AF2766" s="82"/>
      <c r="AG2766" s="80"/>
      <c r="AH2766" s="119"/>
      <c r="AI2766" s="119"/>
    </row>
    <row r="2767" spans="27:35" x14ac:dyDescent="0.25">
      <c r="AA2767" s="81"/>
      <c r="AB2767" s="81"/>
      <c r="AC2767" s="80"/>
      <c r="AD2767" s="80"/>
      <c r="AE2767" s="81"/>
      <c r="AF2767" s="82"/>
      <c r="AG2767" s="80"/>
      <c r="AH2767" s="119"/>
      <c r="AI2767" s="119"/>
    </row>
    <row r="2768" spans="27:35" x14ac:dyDescent="0.25">
      <c r="AA2768" s="81"/>
      <c r="AB2768" s="81"/>
      <c r="AC2768" s="80"/>
      <c r="AD2768" s="80"/>
      <c r="AE2768" s="81"/>
      <c r="AF2768" s="82"/>
      <c r="AG2768" s="80"/>
      <c r="AH2768" s="119"/>
      <c r="AI2768" s="119"/>
    </row>
    <row r="2769" spans="27:35" x14ac:dyDescent="0.25">
      <c r="AA2769" s="81"/>
      <c r="AB2769" s="81"/>
      <c r="AC2769" s="80"/>
      <c r="AD2769" s="80"/>
      <c r="AE2769" s="81"/>
      <c r="AF2769" s="82"/>
      <c r="AG2769" s="80"/>
      <c r="AH2769" s="119"/>
      <c r="AI2769" s="119"/>
    </row>
    <row r="2770" spans="27:35" x14ac:dyDescent="0.25">
      <c r="AA2770" s="81"/>
      <c r="AB2770" s="81"/>
      <c r="AC2770" s="80"/>
      <c r="AD2770" s="80"/>
      <c r="AE2770" s="81"/>
      <c r="AF2770" s="82"/>
      <c r="AG2770" s="80"/>
      <c r="AH2770" s="119"/>
      <c r="AI2770" s="119"/>
    </row>
    <row r="2771" spans="27:35" x14ac:dyDescent="0.25">
      <c r="AA2771" s="81"/>
      <c r="AB2771" s="81"/>
      <c r="AC2771" s="80"/>
      <c r="AD2771" s="80"/>
      <c r="AE2771" s="81"/>
      <c r="AF2771" s="82"/>
      <c r="AG2771" s="80"/>
      <c r="AH2771" s="119"/>
      <c r="AI2771" s="119"/>
    </row>
    <row r="2772" spans="27:35" x14ac:dyDescent="0.25">
      <c r="AA2772" s="81"/>
      <c r="AB2772" s="81"/>
      <c r="AC2772" s="80"/>
      <c r="AD2772" s="80"/>
      <c r="AE2772" s="81"/>
      <c r="AF2772" s="82"/>
      <c r="AG2772" s="80"/>
      <c r="AH2772" s="119"/>
      <c r="AI2772" s="119"/>
    </row>
    <row r="2773" spans="27:35" x14ac:dyDescent="0.25">
      <c r="AA2773" s="81"/>
      <c r="AB2773" s="81"/>
      <c r="AC2773" s="80"/>
      <c r="AD2773" s="80"/>
      <c r="AE2773" s="81"/>
      <c r="AF2773" s="82"/>
      <c r="AG2773" s="80"/>
      <c r="AH2773" s="119"/>
      <c r="AI2773" s="119"/>
    </row>
    <row r="2774" spans="27:35" x14ac:dyDescent="0.25">
      <c r="AA2774" s="81"/>
      <c r="AB2774" s="81"/>
      <c r="AC2774" s="80"/>
      <c r="AD2774" s="80"/>
      <c r="AE2774" s="81"/>
      <c r="AF2774" s="82"/>
      <c r="AG2774" s="80"/>
      <c r="AH2774" s="119"/>
      <c r="AI2774" s="119"/>
    </row>
    <row r="2775" spans="27:35" x14ac:dyDescent="0.25">
      <c r="AA2775" s="81"/>
      <c r="AB2775" s="81"/>
      <c r="AC2775" s="80"/>
      <c r="AD2775" s="80"/>
      <c r="AE2775" s="81"/>
      <c r="AF2775" s="82"/>
      <c r="AG2775" s="80"/>
      <c r="AH2775" s="119"/>
      <c r="AI2775" s="119"/>
    </row>
    <row r="2776" spans="27:35" x14ac:dyDescent="0.25">
      <c r="AA2776" s="81"/>
      <c r="AB2776" s="81"/>
      <c r="AC2776" s="80"/>
      <c r="AD2776" s="80"/>
      <c r="AE2776" s="81"/>
      <c r="AF2776" s="82"/>
      <c r="AG2776" s="80"/>
      <c r="AH2776" s="119"/>
      <c r="AI2776" s="119"/>
    </row>
    <row r="2777" spans="27:35" x14ac:dyDescent="0.25">
      <c r="AA2777" s="81"/>
      <c r="AB2777" s="81"/>
      <c r="AC2777" s="80"/>
      <c r="AD2777" s="80"/>
      <c r="AE2777" s="81"/>
      <c r="AF2777" s="82"/>
      <c r="AG2777" s="80"/>
      <c r="AH2777" s="119"/>
      <c r="AI2777" s="119"/>
    </row>
    <row r="2778" spans="27:35" x14ac:dyDescent="0.25">
      <c r="AA2778" s="81"/>
      <c r="AB2778" s="81"/>
      <c r="AC2778" s="80"/>
      <c r="AD2778" s="80"/>
      <c r="AE2778" s="81"/>
      <c r="AF2778" s="82"/>
      <c r="AG2778" s="80"/>
      <c r="AH2778" s="119"/>
      <c r="AI2778" s="119"/>
    </row>
    <row r="2779" spans="27:35" x14ac:dyDescent="0.25">
      <c r="AA2779" s="81"/>
      <c r="AB2779" s="81"/>
      <c r="AC2779" s="80"/>
      <c r="AD2779" s="80"/>
      <c r="AE2779" s="81"/>
      <c r="AF2779" s="82"/>
      <c r="AG2779" s="80"/>
      <c r="AH2779" s="119"/>
      <c r="AI2779" s="119"/>
    </row>
    <row r="2780" spans="27:35" x14ac:dyDescent="0.25">
      <c r="AA2780" s="81"/>
      <c r="AB2780" s="81"/>
      <c r="AC2780" s="80"/>
      <c r="AD2780" s="80"/>
      <c r="AE2780" s="81"/>
      <c r="AF2780" s="82"/>
      <c r="AG2780" s="80"/>
      <c r="AH2780" s="119"/>
      <c r="AI2780" s="119"/>
    </row>
    <row r="2781" spans="27:35" x14ac:dyDescent="0.25">
      <c r="AA2781" s="81"/>
      <c r="AB2781" s="81"/>
      <c r="AC2781" s="80"/>
      <c r="AD2781" s="80"/>
      <c r="AE2781" s="81"/>
      <c r="AF2781" s="82"/>
      <c r="AG2781" s="80"/>
      <c r="AH2781" s="119"/>
      <c r="AI2781" s="119"/>
    </row>
    <row r="2782" spans="27:35" x14ac:dyDescent="0.25">
      <c r="AA2782" s="81"/>
      <c r="AB2782" s="81"/>
      <c r="AC2782" s="80"/>
      <c r="AD2782" s="80"/>
      <c r="AE2782" s="81"/>
      <c r="AF2782" s="82"/>
      <c r="AG2782" s="80"/>
      <c r="AH2782" s="119"/>
      <c r="AI2782" s="119"/>
    </row>
    <row r="2783" spans="27:35" x14ac:dyDescent="0.25">
      <c r="AA2783" s="81"/>
      <c r="AB2783" s="81"/>
      <c r="AC2783" s="80"/>
      <c r="AD2783" s="80"/>
      <c r="AE2783" s="81"/>
      <c r="AF2783" s="82"/>
      <c r="AG2783" s="80"/>
      <c r="AH2783" s="119"/>
      <c r="AI2783" s="119"/>
    </row>
    <row r="2784" spans="27:35" x14ac:dyDescent="0.25">
      <c r="AA2784" s="81"/>
      <c r="AB2784" s="81"/>
      <c r="AC2784" s="80"/>
      <c r="AD2784" s="80"/>
      <c r="AE2784" s="81"/>
      <c r="AF2784" s="82"/>
      <c r="AG2784" s="80"/>
      <c r="AH2784" s="119"/>
      <c r="AI2784" s="119"/>
    </row>
    <row r="2785" spans="27:35" x14ac:dyDescent="0.25">
      <c r="AA2785" s="81"/>
      <c r="AB2785" s="81"/>
      <c r="AC2785" s="80"/>
      <c r="AD2785" s="80"/>
      <c r="AE2785" s="81"/>
      <c r="AF2785" s="82"/>
      <c r="AG2785" s="80"/>
      <c r="AH2785" s="119"/>
      <c r="AI2785" s="119"/>
    </row>
    <row r="2786" spans="27:35" x14ac:dyDescent="0.25">
      <c r="AA2786" s="81"/>
      <c r="AB2786" s="81"/>
      <c r="AC2786" s="80"/>
      <c r="AD2786" s="80"/>
      <c r="AE2786" s="81"/>
      <c r="AF2786" s="82"/>
      <c r="AG2786" s="80"/>
      <c r="AH2786" s="119"/>
      <c r="AI2786" s="119"/>
    </row>
    <row r="2787" spans="27:35" x14ac:dyDescent="0.25">
      <c r="AA2787" s="81"/>
      <c r="AB2787" s="81"/>
      <c r="AC2787" s="80"/>
      <c r="AD2787" s="80"/>
      <c r="AE2787" s="81"/>
      <c r="AF2787" s="82"/>
      <c r="AG2787" s="80"/>
      <c r="AH2787" s="119"/>
      <c r="AI2787" s="119"/>
    </row>
    <row r="2788" spans="27:35" x14ac:dyDescent="0.25">
      <c r="AA2788" s="81"/>
      <c r="AB2788" s="81"/>
      <c r="AC2788" s="80"/>
      <c r="AD2788" s="80"/>
      <c r="AE2788" s="81"/>
      <c r="AF2788" s="82"/>
      <c r="AG2788" s="80"/>
      <c r="AH2788" s="119"/>
      <c r="AI2788" s="119"/>
    </row>
    <row r="2789" spans="27:35" x14ac:dyDescent="0.25">
      <c r="AA2789" s="81"/>
      <c r="AB2789" s="81"/>
      <c r="AC2789" s="80"/>
      <c r="AD2789" s="80"/>
      <c r="AE2789" s="81"/>
      <c r="AF2789" s="82"/>
      <c r="AG2789" s="80"/>
      <c r="AH2789" s="119"/>
      <c r="AI2789" s="119"/>
    </row>
    <row r="2790" spans="27:35" x14ac:dyDescent="0.25">
      <c r="AA2790" s="81"/>
      <c r="AB2790" s="81"/>
      <c r="AC2790" s="80"/>
      <c r="AD2790" s="80"/>
      <c r="AE2790" s="81"/>
      <c r="AF2790" s="82"/>
      <c r="AG2790" s="80"/>
      <c r="AH2790" s="119"/>
      <c r="AI2790" s="119"/>
    </row>
    <row r="2791" spans="27:35" x14ac:dyDescent="0.25">
      <c r="AA2791" s="81"/>
      <c r="AB2791" s="81"/>
      <c r="AC2791" s="80"/>
      <c r="AD2791" s="80"/>
      <c r="AE2791" s="81"/>
      <c r="AF2791" s="82"/>
      <c r="AG2791" s="80"/>
      <c r="AH2791" s="119"/>
      <c r="AI2791" s="119"/>
    </row>
    <row r="2792" spans="27:35" x14ac:dyDescent="0.25">
      <c r="AA2792" s="81"/>
      <c r="AB2792" s="81"/>
      <c r="AC2792" s="80"/>
      <c r="AD2792" s="80"/>
      <c r="AE2792" s="81"/>
      <c r="AF2792" s="82"/>
      <c r="AG2792" s="80"/>
      <c r="AH2792" s="119"/>
      <c r="AI2792" s="119"/>
    </row>
    <row r="2793" spans="27:35" x14ac:dyDescent="0.25">
      <c r="AA2793" s="81"/>
      <c r="AB2793" s="81"/>
      <c r="AC2793" s="80"/>
      <c r="AD2793" s="80"/>
      <c r="AE2793" s="81"/>
      <c r="AF2793" s="82"/>
      <c r="AG2793" s="80"/>
      <c r="AH2793" s="119"/>
      <c r="AI2793" s="119"/>
    </row>
    <row r="2794" spans="27:35" x14ac:dyDescent="0.25">
      <c r="AA2794" s="81"/>
      <c r="AB2794" s="81"/>
      <c r="AC2794" s="80"/>
      <c r="AD2794" s="80"/>
      <c r="AE2794" s="81"/>
      <c r="AF2794" s="82"/>
      <c r="AG2794" s="80"/>
      <c r="AH2794" s="119"/>
      <c r="AI2794" s="119"/>
    </row>
    <row r="2795" spans="27:35" x14ac:dyDescent="0.25">
      <c r="AA2795" s="81"/>
      <c r="AB2795" s="81"/>
      <c r="AC2795" s="80"/>
      <c r="AD2795" s="80"/>
      <c r="AE2795" s="81"/>
      <c r="AF2795" s="82"/>
      <c r="AG2795" s="80"/>
      <c r="AH2795" s="119"/>
      <c r="AI2795" s="119"/>
    </row>
    <row r="2796" spans="27:35" x14ac:dyDescent="0.25">
      <c r="AA2796" s="81"/>
      <c r="AB2796" s="81"/>
      <c r="AC2796" s="80"/>
      <c r="AD2796" s="80"/>
      <c r="AE2796" s="81"/>
      <c r="AF2796" s="82"/>
      <c r="AG2796" s="80"/>
      <c r="AH2796" s="119"/>
      <c r="AI2796" s="119"/>
    </row>
    <row r="2797" spans="27:35" x14ac:dyDescent="0.25">
      <c r="AA2797" s="81"/>
      <c r="AB2797" s="81"/>
      <c r="AC2797" s="80"/>
      <c r="AD2797" s="80"/>
      <c r="AE2797" s="81"/>
      <c r="AF2797" s="82"/>
      <c r="AG2797" s="80"/>
      <c r="AH2797" s="119"/>
      <c r="AI2797" s="119"/>
    </row>
    <row r="2798" spans="27:35" x14ac:dyDescent="0.25">
      <c r="AA2798" s="81"/>
      <c r="AB2798" s="81"/>
      <c r="AC2798" s="80"/>
      <c r="AD2798" s="80"/>
      <c r="AE2798" s="81"/>
      <c r="AF2798" s="82"/>
      <c r="AG2798" s="80"/>
      <c r="AH2798" s="119"/>
      <c r="AI2798" s="119"/>
    </row>
    <row r="2799" spans="27:35" x14ac:dyDescent="0.25">
      <c r="AA2799" s="81"/>
      <c r="AB2799" s="81"/>
      <c r="AC2799" s="80"/>
      <c r="AD2799" s="80"/>
      <c r="AE2799" s="81"/>
      <c r="AF2799" s="82"/>
      <c r="AG2799" s="80"/>
      <c r="AH2799" s="119"/>
      <c r="AI2799" s="119"/>
    </row>
    <row r="2800" spans="27:35" x14ac:dyDescent="0.25">
      <c r="AA2800" s="81"/>
      <c r="AB2800" s="81"/>
      <c r="AC2800" s="80"/>
      <c r="AD2800" s="80"/>
      <c r="AE2800" s="81"/>
      <c r="AF2800" s="82"/>
      <c r="AG2800" s="80"/>
      <c r="AH2800" s="119"/>
      <c r="AI2800" s="119"/>
    </row>
    <row r="2801" spans="27:35" x14ac:dyDescent="0.25">
      <c r="AA2801" s="81"/>
      <c r="AB2801" s="81"/>
      <c r="AC2801" s="80"/>
      <c r="AD2801" s="80"/>
      <c r="AE2801" s="81"/>
      <c r="AF2801" s="82"/>
      <c r="AG2801" s="80"/>
      <c r="AH2801" s="119"/>
      <c r="AI2801" s="119"/>
    </row>
    <row r="2802" spans="27:35" x14ac:dyDescent="0.25">
      <c r="AA2802" s="81"/>
      <c r="AB2802" s="81"/>
      <c r="AC2802" s="80"/>
      <c r="AD2802" s="80"/>
      <c r="AE2802" s="81"/>
      <c r="AF2802" s="82"/>
      <c r="AG2802" s="80"/>
      <c r="AH2802" s="119"/>
      <c r="AI2802" s="119"/>
    </row>
    <row r="2803" spans="27:35" x14ac:dyDescent="0.25">
      <c r="AA2803" s="81"/>
      <c r="AB2803" s="81"/>
      <c r="AC2803" s="80"/>
      <c r="AD2803" s="80"/>
      <c r="AE2803" s="81"/>
      <c r="AF2803" s="82"/>
      <c r="AG2803" s="80"/>
      <c r="AH2803" s="119"/>
      <c r="AI2803" s="119"/>
    </row>
    <row r="2804" spans="27:35" x14ac:dyDescent="0.25">
      <c r="AA2804" s="81"/>
      <c r="AB2804" s="81"/>
      <c r="AC2804" s="80"/>
      <c r="AD2804" s="80"/>
      <c r="AE2804" s="81"/>
      <c r="AF2804" s="82"/>
      <c r="AG2804" s="80"/>
      <c r="AH2804" s="119"/>
      <c r="AI2804" s="119"/>
    </row>
    <row r="2805" spans="27:35" x14ac:dyDescent="0.25">
      <c r="AA2805" s="81"/>
      <c r="AB2805" s="81"/>
      <c r="AC2805" s="80"/>
      <c r="AD2805" s="80"/>
      <c r="AE2805" s="81"/>
      <c r="AF2805" s="82"/>
      <c r="AG2805" s="80"/>
      <c r="AH2805" s="119"/>
      <c r="AI2805" s="119"/>
    </row>
    <row r="2806" spans="27:35" x14ac:dyDescent="0.25">
      <c r="AA2806" s="81"/>
      <c r="AB2806" s="81"/>
      <c r="AC2806" s="80"/>
      <c r="AD2806" s="80"/>
      <c r="AE2806" s="81"/>
      <c r="AF2806" s="82"/>
      <c r="AG2806" s="80"/>
      <c r="AH2806" s="119"/>
      <c r="AI2806" s="119"/>
    </row>
    <row r="2807" spans="27:35" x14ac:dyDescent="0.25">
      <c r="AA2807" s="81"/>
      <c r="AB2807" s="81"/>
      <c r="AC2807" s="80"/>
      <c r="AD2807" s="80"/>
      <c r="AE2807" s="81"/>
      <c r="AF2807" s="82"/>
      <c r="AG2807" s="80"/>
      <c r="AH2807" s="119"/>
      <c r="AI2807" s="119"/>
    </row>
    <row r="2808" spans="27:35" x14ac:dyDescent="0.25">
      <c r="AA2808" s="81"/>
      <c r="AB2808" s="81"/>
      <c r="AC2808" s="80"/>
      <c r="AD2808" s="80"/>
      <c r="AE2808" s="81"/>
      <c r="AF2808" s="82"/>
      <c r="AG2808" s="80"/>
      <c r="AH2808" s="119"/>
      <c r="AI2808" s="119"/>
    </row>
    <row r="2809" spans="27:35" x14ac:dyDescent="0.25">
      <c r="AA2809" s="81"/>
      <c r="AB2809" s="81"/>
      <c r="AC2809" s="80"/>
      <c r="AD2809" s="80"/>
      <c r="AE2809" s="81"/>
      <c r="AF2809" s="82"/>
      <c r="AG2809" s="80"/>
      <c r="AH2809" s="119"/>
      <c r="AI2809" s="119"/>
    </row>
    <row r="2810" spans="27:35" x14ac:dyDescent="0.25">
      <c r="AA2810" s="81"/>
      <c r="AB2810" s="81"/>
      <c r="AC2810" s="80"/>
      <c r="AD2810" s="80"/>
      <c r="AE2810" s="81"/>
      <c r="AF2810" s="82"/>
      <c r="AG2810" s="80"/>
      <c r="AH2810" s="119"/>
      <c r="AI2810" s="119"/>
    </row>
    <row r="2811" spans="27:35" x14ac:dyDescent="0.25">
      <c r="AA2811" s="81"/>
      <c r="AB2811" s="81"/>
      <c r="AC2811" s="80"/>
      <c r="AD2811" s="80"/>
      <c r="AE2811" s="81"/>
      <c r="AF2811" s="82"/>
      <c r="AG2811" s="80"/>
      <c r="AH2811" s="119"/>
      <c r="AI2811" s="119"/>
    </row>
    <row r="2812" spans="27:35" x14ac:dyDescent="0.25">
      <c r="AA2812" s="81"/>
      <c r="AB2812" s="81"/>
      <c r="AC2812" s="80"/>
      <c r="AD2812" s="80"/>
      <c r="AE2812" s="81"/>
      <c r="AF2812" s="82"/>
      <c r="AG2812" s="80"/>
      <c r="AH2812" s="119"/>
      <c r="AI2812" s="119"/>
    </row>
    <row r="2813" spans="27:35" x14ac:dyDescent="0.25">
      <c r="AA2813" s="81"/>
      <c r="AB2813" s="81"/>
      <c r="AC2813" s="80"/>
      <c r="AD2813" s="80"/>
      <c r="AE2813" s="81"/>
      <c r="AF2813" s="82"/>
      <c r="AG2813" s="80"/>
      <c r="AH2813" s="119"/>
      <c r="AI2813" s="119"/>
    </row>
    <row r="2814" spans="27:35" x14ac:dyDescent="0.25">
      <c r="AA2814" s="81"/>
      <c r="AB2814" s="81"/>
      <c r="AC2814" s="80"/>
      <c r="AD2814" s="80"/>
      <c r="AE2814" s="81"/>
      <c r="AF2814" s="82"/>
      <c r="AG2814" s="80"/>
      <c r="AH2814" s="119"/>
      <c r="AI2814" s="119"/>
    </row>
    <row r="2815" spans="27:35" x14ac:dyDescent="0.25">
      <c r="AA2815" s="81"/>
      <c r="AB2815" s="81"/>
      <c r="AC2815" s="80"/>
      <c r="AD2815" s="80"/>
      <c r="AE2815" s="81"/>
      <c r="AF2815" s="82"/>
      <c r="AG2815" s="80"/>
      <c r="AH2815" s="119"/>
      <c r="AI2815" s="119"/>
    </row>
    <row r="2816" spans="27:35" x14ac:dyDescent="0.25">
      <c r="AA2816" s="81"/>
      <c r="AB2816" s="81"/>
      <c r="AC2816" s="80"/>
      <c r="AD2816" s="80"/>
      <c r="AE2816" s="81"/>
      <c r="AF2816" s="82"/>
      <c r="AG2816" s="80"/>
      <c r="AH2816" s="119"/>
      <c r="AI2816" s="119"/>
    </row>
    <row r="2817" spans="27:35" x14ac:dyDescent="0.25">
      <c r="AA2817" s="81"/>
      <c r="AB2817" s="81"/>
      <c r="AC2817" s="80"/>
      <c r="AD2817" s="80"/>
      <c r="AE2817" s="81"/>
      <c r="AF2817" s="82"/>
      <c r="AG2817" s="80"/>
      <c r="AH2817" s="119"/>
      <c r="AI2817" s="119"/>
    </row>
    <row r="2818" spans="27:35" x14ac:dyDescent="0.25">
      <c r="AA2818" s="81"/>
      <c r="AB2818" s="81"/>
      <c r="AC2818" s="80"/>
      <c r="AD2818" s="80"/>
      <c r="AE2818" s="81"/>
      <c r="AF2818" s="82"/>
      <c r="AG2818" s="80"/>
      <c r="AH2818" s="119"/>
      <c r="AI2818" s="119"/>
    </row>
    <row r="2819" spans="27:35" x14ac:dyDescent="0.25">
      <c r="AA2819" s="81"/>
      <c r="AB2819" s="81"/>
      <c r="AC2819" s="80"/>
      <c r="AD2819" s="80"/>
      <c r="AE2819" s="81"/>
      <c r="AF2819" s="82"/>
      <c r="AG2819" s="80"/>
      <c r="AH2819" s="119"/>
      <c r="AI2819" s="119"/>
    </row>
    <row r="2820" spans="27:35" x14ac:dyDescent="0.25">
      <c r="AA2820" s="81"/>
      <c r="AB2820" s="81"/>
      <c r="AC2820" s="80"/>
      <c r="AD2820" s="80"/>
      <c r="AE2820" s="81"/>
      <c r="AF2820" s="82"/>
      <c r="AG2820" s="80"/>
      <c r="AH2820" s="119"/>
      <c r="AI2820" s="119"/>
    </row>
    <row r="2821" spans="27:35" x14ac:dyDescent="0.25">
      <c r="AA2821" s="81"/>
      <c r="AB2821" s="81"/>
      <c r="AC2821" s="80"/>
      <c r="AD2821" s="80"/>
      <c r="AE2821" s="81"/>
      <c r="AF2821" s="82"/>
      <c r="AG2821" s="80"/>
      <c r="AH2821" s="119"/>
      <c r="AI2821" s="119"/>
    </row>
    <row r="2822" spans="27:35" x14ac:dyDescent="0.25">
      <c r="AA2822" s="81"/>
      <c r="AB2822" s="81"/>
      <c r="AC2822" s="80"/>
      <c r="AD2822" s="80"/>
      <c r="AE2822" s="81"/>
      <c r="AF2822" s="82"/>
      <c r="AG2822" s="80"/>
      <c r="AH2822" s="119"/>
      <c r="AI2822" s="119"/>
    </row>
    <row r="2823" spans="27:35" x14ac:dyDescent="0.25">
      <c r="AA2823" s="81"/>
      <c r="AB2823" s="81"/>
      <c r="AC2823" s="80"/>
      <c r="AD2823" s="80"/>
      <c r="AE2823" s="81"/>
      <c r="AF2823" s="82"/>
      <c r="AG2823" s="80"/>
      <c r="AH2823" s="119"/>
      <c r="AI2823" s="119"/>
    </row>
    <row r="2824" spans="27:35" x14ac:dyDescent="0.25">
      <c r="AA2824" s="81"/>
      <c r="AB2824" s="81"/>
      <c r="AC2824" s="80"/>
      <c r="AD2824" s="80"/>
      <c r="AE2824" s="81"/>
      <c r="AF2824" s="82"/>
      <c r="AG2824" s="80"/>
      <c r="AH2824" s="119"/>
      <c r="AI2824" s="119"/>
    </row>
    <row r="2825" spans="27:35" x14ac:dyDescent="0.25">
      <c r="AA2825" s="81"/>
      <c r="AB2825" s="81"/>
      <c r="AC2825" s="80"/>
      <c r="AD2825" s="80"/>
      <c r="AE2825" s="81"/>
      <c r="AF2825" s="82"/>
      <c r="AG2825" s="80"/>
      <c r="AH2825" s="119"/>
      <c r="AI2825" s="119"/>
    </row>
    <row r="2826" spans="27:35" x14ac:dyDescent="0.25">
      <c r="AA2826" s="81"/>
      <c r="AB2826" s="81"/>
      <c r="AC2826" s="80"/>
      <c r="AD2826" s="80"/>
      <c r="AE2826" s="81"/>
      <c r="AF2826" s="82"/>
      <c r="AG2826" s="80"/>
      <c r="AH2826" s="119"/>
      <c r="AI2826" s="119"/>
    </row>
    <row r="2827" spans="27:35" x14ac:dyDescent="0.25">
      <c r="AA2827" s="81"/>
      <c r="AB2827" s="81"/>
      <c r="AC2827" s="80"/>
      <c r="AD2827" s="80"/>
      <c r="AE2827" s="81"/>
      <c r="AF2827" s="82"/>
      <c r="AG2827" s="80"/>
      <c r="AH2827" s="119"/>
      <c r="AI2827" s="119"/>
    </row>
    <row r="2828" spans="27:35" x14ac:dyDescent="0.25">
      <c r="AA2828" s="81"/>
      <c r="AB2828" s="81"/>
      <c r="AC2828" s="80"/>
      <c r="AD2828" s="80"/>
      <c r="AE2828" s="81"/>
      <c r="AF2828" s="82"/>
      <c r="AG2828" s="80"/>
      <c r="AH2828" s="119"/>
      <c r="AI2828" s="119"/>
    </row>
    <row r="2829" spans="27:35" x14ac:dyDescent="0.25">
      <c r="AA2829" s="81"/>
      <c r="AB2829" s="81"/>
      <c r="AC2829" s="80"/>
      <c r="AD2829" s="80"/>
      <c r="AE2829" s="81"/>
      <c r="AF2829" s="82"/>
      <c r="AG2829" s="80"/>
      <c r="AH2829" s="119"/>
      <c r="AI2829" s="119"/>
    </row>
    <row r="2830" spans="27:35" x14ac:dyDescent="0.25">
      <c r="AA2830" s="81"/>
      <c r="AB2830" s="81"/>
      <c r="AC2830" s="80"/>
      <c r="AD2830" s="80"/>
      <c r="AE2830" s="81"/>
      <c r="AF2830" s="82"/>
      <c r="AG2830" s="80"/>
      <c r="AH2830" s="119"/>
      <c r="AI2830" s="119"/>
    </row>
    <row r="2831" spans="27:35" x14ac:dyDescent="0.25">
      <c r="AA2831" s="81"/>
      <c r="AB2831" s="81"/>
      <c r="AC2831" s="80"/>
      <c r="AD2831" s="80"/>
      <c r="AE2831" s="81"/>
      <c r="AF2831" s="82"/>
      <c r="AG2831" s="80"/>
      <c r="AH2831" s="119"/>
      <c r="AI2831" s="119"/>
    </row>
    <row r="2832" spans="27:35" x14ac:dyDescent="0.25">
      <c r="AA2832" s="81"/>
      <c r="AB2832" s="81"/>
      <c r="AC2832" s="80"/>
      <c r="AD2832" s="80"/>
      <c r="AE2832" s="81"/>
      <c r="AF2832" s="82"/>
      <c r="AG2832" s="80"/>
      <c r="AH2832" s="119"/>
      <c r="AI2832" s="119"/>
    </row>
    <row r="2833" spans="27:35" x14ac:dyDescent="0.25">
      <c r="AA2833" s="81"/>
      <c r="AB2833" s="81"/>
      <c r="AC2833" s="80"/>
      <c r="AD2833" s="80"/>
      <c r="AE2833" s="81"/>
      <c r="AF2833" s="82"/>
      <c r="AG2833" s="80"/>
      <c r="AH2833" s="119"/>
      <c r="AI2833" s="119"/>
    </row>
    <row r="2834" spans="27:35" x14ac:dyDescent="0.25">
      <c r="AA2834" s="81"/>
      <c r="AB2834" s="81"/>
      <c r="AC2834" s="80"/>
      <c r="AD2834" s="80"/>
      <c r="AE2834" s="81"/>
      <c r="AF2834" s="82"/>
      <c r="AG2834" s="80"/>
      <c r="AH2834" s="119"/>
      <c r="AI2834" s="119"/>
    </row>
    <row r="2835" spans="27:35" x14ac:dyDescent="0.25">
      <c r="AA2835" s="81"/>
      <c r="AB2835" s="81"/>
      <c r="AC2835" s="80"/>
      <c r="AD2835" s="80"/>
      <c r="AE2835" s="81"/>
      <c r="AF2835" s="82"/>
      <c r="AG2835" s="80"/>
      <c r="AH2835" s="119"/>
      <c r="AI2835" s="119"/>
    </row>
    <row r="2836" spans="27:35" x14ac:dyDescent="0.25">
      <c r="AA2836" s="81"/>
      <c r="AB2836" s="81"/>
      <c r="AC2836" s="80"/>
      <c r="AD2836" s="80"/>
      <c r="AE2836" s="81"/>
      <c r="AF2836" s="82"/>
      <c r="AG2836" s="80"/>
      <c r="AH2836" s="119"/>
      <c r="AI2836" s="119"/>
    </row>
    <row r="2837" spans="27:35" x14ac:dyDescent="0.25">
      <c r="AA2837" s="81"/>
      <c r="AB2837" s="81"/>
      <c r="AC2837" s="80"/>
      <c r="AD2837" s="80"/>
      <c r="AE2837" s="81"/>
      <c r="AF2837" s="82"/>
      <c r="AG2837" s="80"/>
      <c r="AH2837" s="119"/>
      <c r="AI2837" s="119"/>
    </row>
    <row r="2838" spans="27:35" x14ac:dyDescent="0.25">
      <c r="AA2838" s="81"/>
      <c r="AB2838" s="81"/>
      <c r="AC2838" s="80"/>
      <c r="AD2838" s="80"/>
      <c r="AE2838" s="81"/>
      <c r="AF2838" s="82"/>
      <c r="AG2838" s="80"/>
      <c r="AH2838" s="119"/>
      <c r="AI2838" s="119"/>
    </row>
    <row r="2839" spans="27:35" x14ac:dyDescent="0.25">
      <c r="AA2839" s="81"/>
      <c r="AB2839" s="81"/>
      <c r="AC2839" s="80"/>
      <c r="AD2839" s="80"/>
      <c r="AE2839" s="81"/>
      <c r="AF2839" s="82"/>
      <c r="AG2839" s="80"/>
      <c r="AH2839" s="119"/>
      <c r="AI2839" s="119"/>
    </row>
    <row r="2840" spans="27:35" x14ac:dyDescent="0.25">
      <c r="AA2840" s="81"/>
      <c r="AB2840" s="81"/>
      <c r="AC2840" s="80"/>
      <c r="AD2840" s="80"/>
      <c r="AE2840" s="81"/>
      <c r="AF2840" s="82"/>
      <c r="AG2840" s="80"/>
      <c r="AH2840" s="119"/>
      <c r="AI2840" s="119"/>
    </row>
    <row r="2841" spans="27:35" x14ac:dyDescent="0.25">
      <c r="AA2841" s="81"/>
      <c r="AB2841" s="81"/>
      <c r="AC2841" s="80"/>
      <c r="AD2841" s="80"/>
      <c r="AE2841" s="81"/>
      <c r="AF2841" s="82"/>
      <c r="AG2841" s="80"/>
      <c r="AH2841" s="119"/>
      <c r="AI2841" s="119"/>
    </row>
    <row r="2842" spans="27:35" x14ac:dyDescent="0.25">
      <c r="AA2842" s="81"/>
      <c r="AB2842" s="81"/>
      <c r="AC2842" s="80"/>
      <c r="AD2842" s="80"/>
      <c r="AE2842" s="81"/>
      <c r="AF2842" s="82"/>
      <c r="AG2842" s="80"/>
      <c r="AH2842" s="119"/>
      <c r="AI2842" s="119"/>
    </row>
    <row r="2843" spans="27:35" x14ac:dyDescent="0.25">
      <c r="AA2843" s="81"/>
      <c r="AB2843" s="81"/>
      <c r="AC2843" s="80"/>
      <c r="AD2843" s="80"/>
      <c r="AE2843" s="81"/>
      <c r="AF2843" s="82"/>
      <c r="AG2843" s="80"/>
      <c r="AH2843" s="119"/>
      <c r="AI2843" s="119"/>
    </row>
    <row r="2844" spans="27:35" x14ac:dyDescent="0.25">
      <c r="AA2844" s="81"/>
      <c r="AB2844" s="81"/>
      <c r="AC2844" s="80"/>
      <c r="AD2844" s="80"/>
      <c r="AE2844" s="81"/>
      <c r="AF2844" s="82"/>
      <c r="AG2844" s="80"/>
      <c r="AH2844" s="119"/>
      <c r="AI2844" s="119"/>
    </row>
    <row r="2845" spans="27:35" x14ac:dyDescent="0.25">
      <c r="AA2845" s="81"/>
      <c r="AB2845" s="81"/>
      <c r="AC2845" s="80"/>
      <c r="AD2845" s="80"/>
      <c r="AE2845" s="81"/>
      <c r="AF2845" s="82"/>
      <c r="AG2845" s="80"/>
      <c r="AH2845" s="119"/>
      <c r="AI2845" s="119"/>
    </row>
    <row r="2846" spans="27:35" x14ac:dyDescent="0.25">
      <c r="AA2846" s="81"/>
      <c r="AB2846" s="81"/>
      <c r="AC2846" s="80"/>
      <c r="AD2846" s="80"/>
      <c r="AE2846" s="81"/>
      <c r="AF2846" s="82"/>
      <c r="AG2846" s="80"/>
      <c r="AH2846" s="119"/>
      <c r="AI2846" s="119"/>
    </row>
    <row r="2847" spans="27:35" x14ac:dyDescent="0.25">
      <c r="AA2847" s="81"/>
      <c r="AB2847" s="81"/>
      <c r="AC2847" s="80"/>
      <c r="AD2847" s="80"/>
      <c r="AE2847" s="81"/>
      <c r="AF2847" s="82"/>
      <c r="AG2847" s="80"/>
      <c r="AH2847" s="119"/>
      <c r="AI2847" s="119"/>
    </row>
    <row r="2848" spans="27:35" x14ac:dyDescent="0.25">
      <c r="AA2848" s="81"/>
      <c r="AB2848" s="81"/>
      <c r="AC2848" s="80"/>
      <c r="AD2848" s="80"/>
      <c r="AE2848" s="81"/>
      <c r="AF2848" s="82"/>
      <c r="AG2848" s="80"/>
      <c r="AH2848" s="119"/>
      <c r="AI2848" s="119"/>
    </row>
    <row r="2849" spans="27:35" x14ac:dyDescent="0.25">
      <c r="AA2849" s="81"/>
      <c r="AB2849" s="81"/>
      <c r="AC2849" s="80"/>
      <c r="AD2849" s="80"/>
      <c r="AE2849" s="81"/>
      <c r="AF2849" s="82"/>
      <c r="AG2849" s="80"/>
      <c r="AH2849" s="119"/>
      <c r="AI2849" s="119"/>
    </row>
    <row r="2850" spans="27:35" x14ac:dyDescent="0.25">
      <c r="AA2850" s="81"/>
      <c r="AB2850" s="81"/>
      <c r="AC2850" s="80"/>
      <c r="AD2850" s="80"/>
      <c r="AE2850" s="81"/>
      <c r="AF2850" s="82"/>
      <c r="AG2850" s="80"/>
      <c r="AH2850" s="119"/>
      <c r="AI2850" s="119"/>
    </row>
    <row r="2851" spans="27:35" x14ac:dyDescent="0.25">
      <c r="AA2851" s="81"/>
      <c r="AB2851" s="81"/>
      <c r="AC2851" s="80"/>
      <c r="AD2851" s="80"/>
      <c r="AE2851" s="81"/>
      <c r="AF2851" s="82"/>
      <c r="AG2851" s="80"/>
      <c r="AH2851" s="119"/>
      <c r="AI2851" s="119"/>
    </row>
    <row r="2852" spans="27:35" x14ac:dyDescent="0.25">
      <c r="AA2852" s="81"/>
      <c r="AB2852" s="81"/>
      <c r="AC2852" s="80"/>
      <c r="AD2852" s="80"/>
      <c r="AE2852" s="81"/>
      <c r="AF2852" s="82"/>
      <c r="AG2852" s="80"/>
      <c r="AH2852" s="119"/>
      <c r="AI2852" s="119"/>
    </row>
    <row r="2853" spans="27:35" x14ac:dyDescent="0.25">
      <c r="AA2853" s="81"/>
      <c r="AB2853" s="81"/>
      <c r="AC2853" s="80"/>
      <c r="AD2853" s="80"/>
      <c r="AE2853" s="81"/>
      <c r="AF2853" s="82"/>
      <c r="AG2853" s="80"/>
      <c r="AH2853" s="119"/>
      <c r="AI2853" s="119"/>
    </row>
    <row r="2854" spans="27:35" x14ac:dyDescent="0.25">
      <c r="AA2854" s="81"/>
      <c r="AB2854" s="81"/>
      <c r="AC2854" s="80"/>
      <c r="AD2854" s="80"/>
      <c r="AE2854" s="81"/>
      <c r="AF2854" s="82"/>
      <c r="AG2854" s="80"/>
      <c r="AH2854" s="119"/>
      <c r="AI2854" s="119"/>
    </row>
    <row r="2855" spans="27:35" x14ac:dyDescent="0.25">
      <c r="AA2855" s="81"/>
      <c r="AB2855" s="81"/>
      <c r="AC2855" s="80"/>
      <c r="AD2855" s="80"/>
      <c r="AE2855" s="81"/>
      <c r="AF2855" s="82"/>
      <c r="AG2855" s="80"/>
      <c r="AH2855" s="119"/>
      <c r="AI2855" s="119"/>
    </row>
    <row r="2856" spans="27:35" x14ac:dyDescent="0.25">
      <c r="AA2856" s="81"/>
      <c r="AB2856" s="81"/>
      <c r="AC2856" s="80"/>
      <c r="AD2856" s="80"/>
      <c r="AE2856" s="81"/>
      <c r="AF2856" s="82"/>
      <c r="AG2856" s="80"/>
      <c r="AH2856" s="119"/>
      <c r="AI2856" s="119"/>
    </row>
    <row r="2857" spans="27:35" x14ac:dyDescent="0.25">
      <c r="AA2857" s="81"/>
      <c r="AB2857" s="81"/>
      <c r="AC2857" s="80"/>
      <c r="AD2857" s="80"/>
      <c r="AE2857" s="81"/>
      <c r="AF2857" s="82"/>
      <c r="AG2857" s="80"/>
      <c r="AH2857" s="119"/>
      <c r="AI2857" s="119"/>
    </row>
    <row r="2858" spans="27:35" x14ac:dyDescent="0.25">
      <c r="AA2858" s="81"/>
      <c r="AB2858" s="81"/>
      <c r="AC2858" s="80"/>
      <c r="AD2858" s="80"/>
      <c r="AE2858" s="81"/>
      <c r="AF2858" s="82"/>
      <c r="AG2858" s="80"/>
      <c r="AH2858" s="119"/>
      <c r="AI2858" s="119"/>
    </row>
    <row r="2859" spans="27:35" x14ac:dyDescent="0.25">
      <c r="AA2859" s="81"/>
      <c r="AB2859" s="81"/>
      <c r="AC2859" s="80"/>
      <c r="AD2859" s="80"/>
      <c r="AE2859" s="81"/>
      <c r="AF2859" s="82"/>
      <c r="AG2859" s="80"/>
      <c r="AH2859" s="119"/>
      <c r="AI2859" s="119"/>
    </row>
    <row r="2860" spans="27:35" x14ac:dyDescent="0.25">
      <c r="AA2860" s="81"/>
      <c r="AB2860" s="81"/>
      <c r="AC2860" s="80"/>
      <c r="AD2860" s="80"/>
      <c r="AE2860" s="81"/>
      <c r="AF2860" s="82"/>
      <c r="AG2860" s="80"/>
      <c r="AH2860" s="119"/>
      <c r="AI2860" s="119"/>
    </row>
    <row r="2861" spans="27:35" x14ac:dyDescent="0.25">
      <c r="AA2861" s="81"/>
      <c r="AB2861" s="81"/>
      <c r="AC2861" s="80"/>
      <c r="AD2861" s="80"/>
      <c r="AE2861" s="81"/>
      <c r="AF2861" s="82"/>
      <c r="AG2861" s="80"/>
      <c r="AH2861" s="119"/>
      <c r="AI2861" s="119"/>
    </row>
    <row r="2862" spans="27:35" x14ac:dyDescent="0.25">
      <c r="AA2862" s="81"/>
      <c r="AB2862" s="81"/>
      <c r="AC2862" s="80"/>
      <c r="AD2862" s="80"/>
      <c r="AE2862" s="81"/>
      <c r="AF2862" s="82"/>
      <c r="AG2862" s="80"/>
      <c r="AH2862" s="119"/>
      <c r="AI2862" s="119"/>
    </row>
    <row r="2863" spans="27:35" x14ac:dyDescent="0.25">
      <c r="AA2863" s="81"/>
      <c r="AB2863" s="81"/>
      <c r="AC2863" s="80"/>
      <c r="AD2863" s="80"/>
      <c r="AE2863" s="81"/>
      <c r="AF2863" s="82"/>
      <c r="AG2863" s="80"/>
      <c r="AH2863" s="119"/>
      <c r="AI2863" s="119"/>
    </row>
    <row r="2864" spans="27:35" x14ac:dyDescent="0.25">
      <c r="AA2864" s="81"/>
      <c r="AB2864" s="81"/>
      <c r="AC2864" s="80"/>
      <c r="AD2864" s="80"/>
      <c r="AE2864" s="81"/>
      <c r="AF2864" s="82"/>
      <c r="AG2864" s="80"/>
      <c r="AH2864" s="119"/>
      <c r="AI2864" s="119"/>
    </row>
    <row r="2865" spans="27:35" x14ac:dyDescent="0.25">
      <c r="AA2865" s="81"/>
      <c r="AB2865" s="81"/>
      <c r="AC2865" s="80"/>
      <c r="AD2865" s="80"/>
      <c r="AE2865" s="81"/>
      <c r="AF2865" s="82"/>
      <c r="AG2865" s="80"/>
      <c r="AH2865" s="119"/>
      <c r="AI2865" s="119"/>
    </row>
    <row r="2866" spans="27:35" x14ac:dyDescent="0.25">
      <c r="AA2866" s="81"/>
      <c r="AB2866" s="81"/>
      <c r="AC2866" s="80"/>
      <c r="AD2866" s="80"/>
      <c r="AE2866" s="81"/>
      <c r="AF2866" s="82"/>
      <c r="AG2866" s="80"/>
      <c r="AH2866" s="119"/>
      <c r="AI2866" s="119"/>
    </row>
    <row r="2867" spans="27:35" x14ac:dyDescent="0.25">
      <c r="AA2867" s="81"/>
      <c r="AB2867" s="81"/>
      <c r="AC2867" s="80"/>
      <c r="AD2867" s="80"/>
      <c r="AE2867" s="81"/>
      <c r="AF2867" s="82"/>
      <c r="AG2867" s="80"/>
      <c r="AH2867" s="119"/>
      <c r="AI2867" s="119"/>
    </row>
    <row r="2868" spans="27:35" x14ac:dyDescent="0.25">
      <c r="AA2868" s="81"/>
      <c r="AB2868" s="81"/>
      <c r="AC2868" s="80"/>
      <c r="AD2868" s="80"/>
      <c r="AE2868" s="81"/>
      <c r="AF2868" s="82"/>
      <c r="AG2868" s="80"/>
      <c r="AH2868" s="119"/>
      <c r="AI2868" s="119"/>
    </row>
    <row r="2869" spans="27:35" x14ac:dyDescent="0.25">
      <c r="AA2869" s="81"/>
      <c r="AB2869" s="81"/>
      <c r="AC2869" s="80"/>
      <c r="AD2869" s="80"/>
      <c r="AE2869" s="81"/>
      <c r="AF2869" s="82"/>
      <c r="AG2869" s="80"/>
      <c r="AH2869" s="119"/>
      <c r="AI2869" s="119"/>
    </row>
    <row r="2870" spans="27:35" x14ac:dyDescent="0.25">
      <c r="AA2870" s="81"/>
      <c r="AB2870" s="81"/>
      <c r="AC2870" s="80"/>
      <c r="AD2870" s="80"/>
      <c r="AE2870" s="81"/>
      <c r="AF2870" s="82"/>
      <c r="AG2870" s="80"/>
      <c r="AH2870" s="119"/>
      <c r="AI2870" s="119"/>
    </row>
    <row r="2871" spans="27:35" x14ac:dyDescent="0.25">
      <c r="AA2871" s="81"/>
      <c r="AB2871" s="81"/>
      <c r="AC2871" s="80"/>
      <c r="AD2871" s="80"/>
      <c r="AE2871" s="81"/>
      <c r="AF2871" s="82"/>
      <c r="AG2871" s="80"/>
      <c r="AH2871" s="119"/>
      <c r="AI2871" s="119"/>
    </row>
    <row r="2872" spans="27:35" x14ac:dyDescent="0.25">
      <c r="AA2872" s="81"/>
      <c r="AB2872" s="81"/>
      <c r="AC2872" s="80"/>
      <c r="AD2872" s="80"/>
      <c r="AE2872" s="81"/>
      <c r="AF2872" s="82"/>
      <c r="AG2872" s="80"/>
      <c r="AH2872" s="119"/>
      <c r="AI2872" s="119"/>
    </row>
    <row r="2873" spans="27:35" x14ac:dyDescent="0.25">
      <c r="AA2873" s="81"/>
      <c r="AB2873" s="81"/>
      <c r="AC2873" s="80"/>
      <c r="AD2873" s="80"/>
      <c r="AE2873" s="81"/>
      <c r="AF2873" s="82"/>
      <c r="AG2873" s="80"/>
      <c r="AH2873" s="119"/>
      <c r="AI2873" s="119"/>
    </row>
    <row r="2874" spans="27:35" x14ac:dyDescent="0.25">
      <c r="AA2874" s="81"/>
      <c r="AB2874" s="81"/>
      <c r="AC2874" s="80"/>
      <c r="AD2874" s="80"/>
      <c r="AE2874" s="81"/>
      <c r="AF2874" s="82"/>
      <c r="AG2874" s="80"/>
      <c r="AH2874" s="119"/>
      <c r="AI2874" s="119"/>
    </row>
    <row r="2875" spans="27:35" x14ac:dyDescent="0.25">
      <c r="AA2875" s="81"/>
      <c r="AB2875" s="81"/>
      <c r="AC2875" s="80"/>
      <c r="AD2875" s="80"/>
      <c r="AE2875" s="81"/>
      <c r="AF2875" s="82"/>
      <c r="AG2875" s="80"/>
      <c r="AH2875" s="119"/>
      <c r="AI2875" s="119"/>
    </row>
    <row r="2876" spans="27:35" x14ac:dyDescent="0.25">
      <c r="AA2876" s="81"/>
      <c r="AB2876" s="81"/>
      <c r="AC2876" s="80"/>
      <c r="AD2876" s="80"/>
      <c r="AE2876" s="81"/>
      <c r="AF2876" s="82"/>
      <c r="AG2876" s="80"/>
      <c r="AH2876" s="119"/>
      <c r="AI2876" s="119"/>
    </row>
    <row r="2877" spans="27:35" x14ac:dyDescent="0.25">
      <c r="AA2877" s="81"/>
      <c r="AB2877" s="81"/>
      <c r="AC2877" s="80"/>
      <c r="AD2877" s="80"/>
      <c r="AE2877" s="81"/>
      <c r="AF2877" s="82"/>
      <c r="AG2877" s="80"/>
      <c r="AH2877" s="119"/>
      <c r="AI2877" s="119"/>
    </row>
    <row r="2878" spans="27:35" x14ac:dyDescent="0.25">
      <c r="AA2878" s="81"/>
      <c r="AB2878" s="81"/>
      <c r="AC2878" s="80"/>
      <c r="AD2878" s="80"/>
      <c r="AE2878" s="81"/>
      <c r="AF2878" s="82"/>
      <c r="AG2878" s="80"/>
      <c r="AH2878" s="119"/>
      <c r="AI2878" s="119"/>
    </row>
    <row r="2879" spans="27:35" x14ac:dyDescent="0.25">
      <c r="AA2879" s="81"/>
      <c r="AB2879" s="81"/>
      <c r="AC2879" s="80"/>
      <c r="AD2879" s="80"/>
      <c r="AE2879" s="81"/>
      <c r="AF2879" s="82"/>
      <c r="AG2879" s="80"/>
      <c r="AH2879" s="119"/>
      <c r="AI2879" s="119"/>
    </row>
    <row r="2880" spans="27:35" x14ac:dyDescent="0.25">
      <c r="AA2880" s="81"/>
      <c r="AB2880" s="81"/>
      <c r="AC2880" s="80"/>
      <c r="AD2880" s="80"/>
      <c r="AE2880" s="81"/>
      <c r="AF2880" s="82"/>
      <c r="AG2880" s="80"/>
      <c r="AH2880" s="119"/>
      <c r="AI2880" s="119"/>
    </row>
    <row r="2881" spans="27:35" x14ac:dyDescent="0.25">
      <c r="AA2881" s="81"/>
      <c r="AB2881" s="81"/>
      <c r="AC2881" s="80"/>
      <c r="AD2881" s="80"/>
      <c r="AE2881" s="81"/>
      <c r="AF2881" s="82"/>
      <c r="AG2881" s="80"/>
      <c r="AH2881" s="119"/>
      <c r="AI2881" s="119"/>
    </row>
    <row r="2882" spans="27:35" x14ac:dyDescent="0.25">
      <c r="AA2882" s="81"/>
      <c r="AB2882" s="81"/>
      <c r="AC2882" s="80"/>
      <c r="AD2882" s="80"/>
      <c r="AE2882" s="81"/>
      <c r="AF2882" s="82"/>
      <c r="AG2882" s="80"/>
      <c r="AH2882" s="119"/>
      <c r="AI2882" s="119"/>
    </row>
    <row r="2883" spans="27:35" x14ac:dyDescent="0.25">
      <c r="AA2883" s="81"/>
      <c r="AB2883" s="81"/>
      <c r="AC2883" s="80"/>
      <c r="AD2883" s="80"/>
      <c r="AE2883" s="81"/>
      <c r="AF2883" s="82"/>
      <c r="AG2883" s="80"/>
      <c r="AH2883" s="119"/>
      <c r="AI2883" s="119"/>
    </row>
    <row r="2884" spans="27:35" x14ac:dyDescent="0.25">
      <c r="AA2884" s="81"/>
      <c r="AB2884" s="81"/>
      <c r="AC2884" s="80"/>
      <c r="AD2884" s="80"/>
      <c r="AE2884" s="81"/>
      <c r="AF2884" s="82"/>
      <c r="AG2884" s="80"/>
      <c r="AH2884" s="119"/>
      <c r="AI2884" s="119"/>
    </row>
    <row r="2885" spans="27:35" x14ac:dyDescent="0.25">
      <c r="AA2885" s="81"/>
      <c r="AB2885" s="81"/>
      <c r="AC2885" s="80"/>
      <c r="AD2885" s="80"/>
      <c r="AE2885" s="81"/>
      <c r="AF2885" s="82"/>
      <c r="AG2885" s="80"/>
      <c r="AH2885" s="119"/>
      <c r="AI2885" s="119"/>
    </row>
    <row r="2886" spans="27:35" x14ac:dyDescent="0.25">
      <c r="AA2886" s="81"/>
      <c r="AB2886" s="81"/>
      <c r="AC2886" s="80"/>
      <c r="AD2886" s="80"/>
      <c r="AE2886" s="81"/>
      <c r="AF2886" s="82"/>
      <c r="AG2886" s="80"/>
      <c r="AH2886" s="119"/>
      <c r="AI2886" s="119"/>
    </row>
    <row r="2887" spans="27:35" x14ac:dyDescent="0.25">
      <c r="AA2887" s="81"/>
      <c r="AB2887" s="81"/>
      <c r="AC2887" s="80"/>
      <c r="AD2887" s="80"/>
      <c r="AE2887" s="81"/>
      <c r="AF2887" s="82"/>
      <c r="AG2887" s="80"/>
      <c r="AH2887" s="119"/>
      <c r="AI2887" s="119"/>
    </row>
    <row r="2888" spans="27:35" x14ac:dyDescent="0.25">
      <c r="AA2888" s="81"/>
      <c r="AB2888" s="81"/>
      <c r="AC2888" s="80"/>
      <c r="AD2888" s="80"/>
      <c r="AE2888" s="81"/>
      <c r="AF2888" s="82"/>
      <c r="AG2888" s="80"/>
      <c r="AH2888" s="119"/>
      <c r="AI2888" s="119"/>
    </row>
    <row r="2889" spans="27:35" x14ac:dyDescent="0.25">
      <c r="AA2889" s="81"/>
      <c r="AB2889" s="81"/>
      <c r="AC2889" s="80"/>
      <c r="AD2889" s="80"/>
      <c r="AE2889" s="81"/>
      <c r="AF2889" s="82"/>
      <c r="AG2889" s="80"/>
      <c r="AH2889" s="119"/>
      <c r="AI2889" s="119"/>
    </row>
    <row r="2890" spans="27:35" x14ac:dyDescent="0.25">
      <c r="AA2890" s="81"/>
      <c r="AB2890" s="81"/>
      <c r="AC2890" s="80"/>
      <c r="AD2890" s="80"/>
      <c r="AE2890" s="81"/>
      <c r="AF2890" s="82"/>
      <c r="AG2890" s="80"/>
      <c r="AH2890" s="119"/>
      <c r="AI2890" s="119"/>
    </row>
    <row r="2891" spans="27:35" x14ac:dyDescent="0.25">
      <c r="AA2891" s="81"/>
      <c r="AB2891" s="81"/>
      <c r="AC2891" s="80"/>
      <c r="AD2891" s="80"/>
      <c r="AE2891" s="81"/>
      <c r="AF2891" s="82"/>
      <c r="AG2891" s="80"/>
      <c r="AH2891" s="119"/>
      <c r="AI2891" s="119"/>
    </row>
    <row r="2892" spans="27:35" x14ac:dyDescent="0.25">
      <c r="AA2892" s="81"/>
      <c r="AB2892" s="81"/>
      <c r="AC2892" s="80"/>
      <c r="AD2892" s="80"/>
      <c r="AE2892" s="81"/>
      <c r="AF2892" s="82"/>
      <c r="AG2892" s="80"/>
      <c r="AH2892" s="119"/>
      <c r="AI2892" s="119"/>
    </row>
    <row r="2893" spans="27:35" x14ac:dyDescent="0.25">
      <c r="AA2893" s="81"/>
      <c r="AB2893" s="81"/>
      <c r="AC2893" s="80"/>
      <c r="AD2893" s="80"/>
      <c r="AE2893" s="81"/>
      <c r="AF2893" s="82"/>
      <c r="AG2893" s="80"/>
      <c r="AH2893" s="119"/>
      <c r="AI2893" s="119"/>
    </row>
    <row r="2894" spans="27:35" x14ac:dyDescent="0.25">
      <c r="AA2894" s="81"/>
      <c r="AB2894" s="81"/>
      <c r="AC2894" s="80"/>
      <c r="AD2894" s="80"/>
      <c r="AE2894" s="81"/>
      <c r="AF2894" s="82"/>
      <c r="AG2894" s="80"/>
      <c r="AH2894" s="119"/>
      <c r="AI2894" s="119"/>
    </row>
    <row r="2895" spans="27:35" x14ac:dyDescent="0.25">
      <c r="AA2895" s="81"/>
      <c r="AB2895" s="81"/>
      <c r="AC2895" s="80"/>
      <c r="AD2895" s="80"/>
      <c r="AE2895" s="81"/>
      <c r="AF2895" s="82"/>
      <c r="AG2895" s="80"/>
      <c r="AH2895" s="119"/>
      <c r="AI2895" s="119"/>
    </row>
    <row r="2896" spans="27:35" x14ac:dyDescent="0.25">
      <c r="AA2896" s="81"/>
      <c r="AB2896" s="81"/>
      <c r="AC2896" s="80"/>
      <c r="AD2896" s="80"/>
      <c r="AE2896" s="81"/>
      <c r="AF2896" s="82"/>
      <c r="AG2896" s="80"/>
      <c r="AH2896" s="119"/>
      <c r="AI2896" s="119"/>
    </row>
    <row r="2897" spans="27:35" x14ac:dyDescent="0.25">
      <c r="AA2897" s="81"/>
      <c r="AB2897" s="81"/>
      <c r="AC2897" s="80"/>
      <c r="AD2897" s="80"/>
      <c r="AE2897" s="81"/>
      <c r="AF2897" s="82"/>
      <c r="AG2897" s="80"/>
      <c r="AH2897" s="119"/>
      <c r="AI2897" s="119"/>
    </row>
    <row r="2898" spans="27:35" x14ac:dyDescent="0.25">
      <c r="AA2898" s="81"/>
      <c r="AB2898" s="81"/>
      <c r="AC2898" s="80"/>
      <c r="AD2898" s="80"/>
      <c r="AE2898" s="81"/>
      <c r="AF2898" s="82"/>
      <c r="AG2898" s="80"/>
      <c r="AH2898" s="119"/>
      <c r="AI2898" s="119"/>
    </row>
    <row r="2899" spans="27:35" x14ac:dyDescent="0.25">
      <c r="AA2899" s="81"/>
      <c r="AB2899" s="81"/>
      <c r="AC2899" s="80"/>
      <c r="AD2899" s="80"/>
      <c r="AE2899" s="81"/>
      <c r="AF2899" s="82"/>
      <c r="AG2899" s="80"/>
      <c r="AH2899" s="119"/>
      <c r="AI2899" s="119"/>
    </row>
    <row r="2900" spans="27:35" x14ac:dyDescent="0.25">
      <c r="AA2900" s="81"/>
      <c r="AB2900" s="81"/>
      <c r="AC2900" s="80"/>
      <c r="AD2900" s="80"/>
      <c r="AE2900" s="81"/>
      <c r="AF2900" s="82"/>
      <c r="AG2900" s="80"/>
      <c r="AH2900" s="119"/>
      <c r="AI2900" s="119"/>
    </row>
    <row r="2901" spans="27:35" x14ac:dyDescent="0.25">
      <c r="AA2901" s="81"/>
      <c r="AB2901" s="81"/>
      <c r="AC2901" s="80"/>
      <c r="AD2901" s="80"/>
      <c r="AE2901" s="81"/>
      <c r="AF2901" s="82"/>
      <c r="AG2901" s="80"/>
      <c r="AH2901" s="119"/>
      <c r="AI2901" s="119"/>
    </row>
    <row r="2902" spans="27:35" x14ac:dyDescent="0.25">
      <c r="AA2902" s="81"/>
      <c r="AB2902" s="81"/>
      <c r="AC2902" s="80"/>
      <c r="AD2902" s="80"/>
      <c r="AE2902" s="81"/>
      <c r="AF2902" s="82"/>
      <c r="AG2902" s="80"/>
      <c r="AH2902" s="119"/>
      <c r="AI2902" s="119"/>
    </row>
    <row r="2903" spans="27:35" x14ac:dyDescent="0.25">
      <c r="AA2903" s="81"/>
      <c r="AB2903" s="81"/>
      <c r="AC2903" s="80"/>
      <c r="AD2903" s="80"/>
      <c r="AE2903" s="81"/>
      <c r="AF2903" s="82"/>
      <c r="AG2903" s="80"/>
      <c r="AH2903" s="119"/>
      <c r="AI2903" s="119"/>
    </row>
    <row r="2904" spans="27:35" x14ac:dyDescent="0.25">
      <c r="AA2904" s="81"/>
      <c r="AB2904" s="81"/>
      <c r="AC2904" s="80"/>
      <c r="AD2904" s="80"/>
      <c r="AE2904" s="81"/>
      <c r="AF2904" s="82"/>
      <c r="AG2904" s="80"/>
      <c r="AH2904" s="119"/>
      <c r="AI2904" s="119"/>
    </row>
    <row r="2905" spans="27:35" x14ac:dyDescent="0.25">
      <c r="AA2905" s="81"/>
      <c r="AB2905" s="81"/>
      <c r="AC2905" s="80"/>
      <c r="AD2905" s="80"/>
      <c r="AE2905" s="81"/>
      <c r="AF2905" s="82"/>
      <c r="AG2905" s="80"/>
      <c r="AH2905" s="119"/>
      <c r="AI2905" s="119"/>
    </row>
    <row r="2906" spans="27:35" x14ac:dyDescent="0.25">
      <c r="AA2906" s="81"/>
      <c r="AB2906" s="81"/>
      <c r="AC2906" s="80"/>
      <c r="AD2906" s="80"/>
      <c r="AE2906" s="81"/>
      <c r="AF2906" s="82"/>
      <c r="AG2906" s="80"/>
      <c r="AH2906" s="119"/>
      <c r="AI2906" s="119"/>
    </row>
    <row r="2907" spans="27:35" x14ac:dyDescent="0.25">
      <c r="AA2907" s="81"/>
      <c r="AB2907" s="81"/>
      <c r="AC2907" s="80"/>
      <c r="AD2907" s="80"/>
      <c r="AE2907" s="81"/>
      <c r="AF2907" s="82"/>
      <c r="AG2907" s="80"/>
      <c r="AH2907" s="119"/>
      <c r="AI2907" s="119"/>
    </row>
    <row r="2908" spans="27:35" x14ac:dyDescent="0.25">
      <c r="AA2908" s="81"/>
      <c r="AB2908" s="81"/>
      <c r="AC2908" s="80"/>
      <c r="AD2908" s="80"/>
      <c r="AE2908" s="81"/>
      <c r="AF2908" s="82"/>
      <c r="AG2908" s="80"/>
      <c r="AH2908" s="119"/>
      <c r="AI2908" s="119"/>
    </row>
    <row r="2909" spans="27:35" x14ac:dyDescent="0.25">
      <c r="AA2909" s="81"/>
      <c r="AB2909" s="81"/>
      <c r="AC2909" s="80"/>
      <c r="AD2909" s="80"/>
      <c r="AE2909" s="81"/>
      <c r="AF2909" s="82"/>
      <c r="AG2909" s="80"/>
      <c r="AH2909" s="119"/>
      <c r="AI2909" s="119"/>
    </row>
    <row r="2910" spans="27:35" x14ac:dyDescent="0.25">
      <c r="AA2910" s="81"/>
      <c r="AB2910" s="81"/>
      <c r="AC2910" s="80"/>
      <c r="AD2910" s="80"/>
      <c r="AE2910" s="81"/>
      <c r="AF2910" s="82"/>
      <c r="AG2910" s="80"/>
      <c r="AH2910" s="119"/>
      <c r="AI2910" s="119"/>
    </row>
    <row r="2911" spans="27:35" x14ac:dyDescent="0.25">
      <c r="AA2911" s="81"/>
      <c r="AB2911" s="81"/>
      <c r="AC2911" s="80"/>
      <c r="AD2911" s="80"/>
      <c r="AE2911" s="81"/>
      <c r="AF2911" s="82"/>
      <c r="AG2911" s="80"/>
      <c r="AH2911" s="119"/>
      <c r="AI2911" s="119"/>
    </row>
    <row r="2912" spans="27:35" x14ac:dyDescent="0.25">
      <c r="AA2912" s="81"/>
      <c r="AB2912" s="81"/>
      <c r="AC2912" s="80"/>
      <c r="AD2912" s="80"/>
      <c r="AE2912" s="81"/>
      <c r="AF2912" s="82"/>
      <c r="AG2912" s="80"/>
      <c r="AH2912" s="119"/>
      <c r="AI2912" s="119"/>
    </row>
    <row r="2913" spans="27:35" x14ac:dyDescent="0.25">
      <c r="AA2913" s="81"/>
      <c r="AB2913" s="81"/>
      <c r="AC2913" s="80"/>
      <c r="AD2913" s="80"/>
      <c r="AE2913" s="81"/>
      <c r="AF2913" s="82"/>
      <c r="AG2913" s="80"/>
      <c r="AH2913" s="119"/>
      <c r="AI2913" s="119"/>
    </row>
    <row r="2914" spans="27:35" x14ac:dyDescent="0.25">
      <c r="AA2914" s="81"/>
      <c r="AB2914" s="81"/>
      <c r="AC2914" s="80"/>
      <c r="AD2914" s="80"/>
      <c r="AE2914" s="81"/>
      <c r="AF2914" s="82"/>
      <c r="AG2914" s="80"/>
      <c r="AH2914" s="119"/>
      <c r="AI2914" s="119"/>
    </row>
    <row r="2915" spans="27:35" x14ac:dyDescent="0.25">
      <c r="AA2915" s="81"/>
      <c r="AB2915" s="81"/>
      <c r="AC2915" s="80"/>
      <c r="AD2915" s="80"/>
      <c r="AE2915" s="81"/>
      <c r="AF2915" s="82"/>
      <c r="AG2915" s="80"/>
      <c r="AH2915" s="119"/>
      <c r="AI2915" s="119"/>
    </row>
    <row r="2916" spans="27:35" x14ac:dyDescent="0.25">
      <c r="AA2916" s="81"/>
      <c r="AB2916" s="81"/>
      <c r="AC2916" s="80"/>
      <c r="AD2916" s="80"/>
      <c r="AE2916" s="81"/>
      <c r="AF2916" s="82"/>
      <c r="AG2916" s="80"/>
      <c r="AH2916" s="119"/>
      <c r="AI2916" s="119"/>
    </row>
    <row r="2917" spans="27:35" x14ac:dyDescent="0.25">
      <c r="AA2917" s="81"/>
      <c r="AB2917" s="81"/>
      <c r="AC2917" s="80"/>
      <c r="AD2917" s="80"/>
      <c r="AE2917" s="81"/>
      <c r="AF2917" s="82"/>
      <c r="AG2917" s="80"/>
      <c r="AH2917" s="119"/>
      <c r="AI2917" s="119"/>
    </row>
    <row r="2918" spans="27:35" x14ac:dyDescent="0.25">
      <c r="AA2918" s="81"/>
      <c r="AB2918" s="81"/>
      <c r="AC2918" s="80"/>
      <c r="AD2918" s="80"/>
      <c r="AE2918" s="81"/>
      <c r="AF2918" s="82"/>
      <c r="AG2918" s="80"/>
      <c r="AH2918" s="119"/>
      <c r="AI2918" s="119"/>
    </row>
    <row r="2919" spans="27:35" x14ac:dyDescent="0.25">
      <c r="AA2919" s="81"/>
      <c r="AB2919" s="81"/>
      <c r="AC2919" s="80"/>
      <c r="AD2919" s="80"/>
      <c r="AE2919" s="81"/>
      <c r="AF2919" s="82"/>
      <c r="AG2919" s="80"/>
      <c r="AH2919" s="119"/>
      <c r="AI2919" s="119"/>
    </row>
    <row r="2920" spans="27:35" x14ac:dyDescent="0.25">
      <c r="AA2920" s="81"/>
      <c r="AB2920" s="81"/>
      <c r="AC2920" s="80"/>
      <c r="AD2920" s="80"/>
      <c r="AE2920" s="81"/>
      <c r="AF2920" s="82"/>
      <c r="AG2920" s="80"/>
      <c r="AH2920" s="119"/>
      <c r="AI2920" s="119"/>
    </row>
    <row r="2921" spans="27:35" x14ac:dyDescent="0.25">
      <c r="AA2921" s="81"/>
      <c r="AB2921" s="81"/>
      <c r="AC2921" s="80"/>
      <c r="AD2921" s="80"/>
      <c r="AE2921" s="81"/>
      <c r="AF2921" s="82"/>
      <c r="AG2921" s="80"/>
      <c r="AH2921" s="119"/>
      <c r="AI2921" s="119"/>
    </row>
    <row r="2922" spans="27:35" x14ac:dyDescent="0.25">
      <c r="AA2922" s="81"/>
      <c r="AB2922" s="81"/>
      <c r="AC2922" s="80"/>
      <c r="AD2922" s="80"/>
      <c r="AE2922" s="81"/>
      <c r="AF2922" s="82"/>
      <c r="AG2922" s="80"/>
      <c r="AH2922" s="119"/>
      <c r="AI2922" s="119"/>
    </row>
    <row r="2923" spans="27:35" x14ac:dyDescent="0.25">
      <c r="AA2923" s="81"/>
      <c r="AB2923" s="81"/>
      <c r="AC2923" s="80"/>
      <c r="AD2923" s="80"/>
      <c r="AE2923" s="81"/>
      <c r="AF2923" s="82"/>
      <c r="AG2923" s="80"/>
      <c r="AH2923" s="119"/>
      <c r="AI2923" s="119"/>
    </row>
    <row r="2924" spans="27:35" x14ac:dyDescent="0.25">
      <c r="AA2924" s="81"/>
      <c r="AB2924" s="81"/>
      <c r="AC2924" s="80"/>
      <c r="AD2924" s="80"/>
      <c r="AE2924" s="81"/>
      <c r="AF2924" s="82"/>
      <c r="AG2924" s="80"/>
      <c r="AH2924" s="119"/>
      <c r="AI2924" s="119"/>
    </row>
    <row r="2925" spans="27:35" x14ac:dyDescent="0.25">
      <c r="AA2925" s="81"/>
      <c r="AB2925" s="81"/>
      <c r="AC2925" s="80"/>
      <c r="AD2925" s="80"/>
      <c r="AE2925" s="81"/>
      <c r="AF2925" s="82"/>
      <c r="AG2925" s="80"/>
      <c r="AH2925" s="119"/>
      <c r="AI2925" s="119"/>
    </row>
    <row r="2926" spans="27:35" x14ac:dyDescent="0.25">
      <c r="AA2926" s="81"/>
      <c r="AB2926" s="81"/>
      <c r="AC2926" s="80"/>
      <c r="AD2926" s="80"/>
      <c r="AE2926" s="81"/>
      <c r="AF2926" s="82"/>
      <c r="AG2926" s="80"/>
      <c r="AH2926" s="119"/>
      <c r="AI2926" s="119"/>
    </row>
    <row r="2927" spans="27:35" x14ac:dyDescent="0.25">
      <c r="AA2927" s="81"/>
      <c r="AB2927" s="81"/>
      <c r="AC2927" s="80"/>
      <c r="AD2927" s="80"/>
      <c r="AE2927" s="81"/>
      <c r="AF2927" s="82"/>
      <c r="AG2927" s="80"/>
      <c r="AH2927" s="119"/>
      <c r="AI2927" s="119"/>
    </row>
    <row r="2928" spans="27:35" x14ac:dyDescent="0.25">
      <c r="AA2928" s="81"/>
      <c r="AB2928" s="81"/>
      <c r="AC2928" s="80"/>
      <c r="AD2928" s="80"/>
      <c r="AE2928" s="81"/>
      <c r="AF2928" s="82"/>
      <c r="AG2928" s="80"/>
      <c r="AH2928" s="119"/>
      <c r="AI2928" s="119"/>
    </row>
    <row r="2929" spans="27:35" x14ac:dyDescent="0.25">
      <c r="AA2929" s="81"/>
      <c r="AB2929" s="81"/>
      <c r="AC2929" s="80"/>
      <c r="AD2929" s="80"/>
      <c r="AE2929" s="81"/>
      <c r="AF2929" s="82"/>
      <c r="AG2929" s="80"/>
      <c r="AH2929" s="119"/>
      <c r="AI2929" s="119"/>
    </row>
    <row r="2930" spans="27:35" x14ac:dyDescent="0.25">
      <c r="AA2930" s="81"/>
      <c r="AB2930" s="81"/>
      <c r="AC2930" s="80"/>
      <c r="AD2930" s="80"/>
      <c r="AE2930" s="81"/>
      <c r="AF2930" s="82"/>
      <c r="AG2930" s="80"/>
      <c r="AH2930" s="119"/>
      <c r="AI2930" s="119"/>
    </row>
    <row r="2931" spans="27:35" x14ac:dyDescent="0.25">
      <c r="AA2931" s="81"/>
      <c r="AB2931" s="81"/>
      <c r="AC2931" s="80"/>
      <c r="AD2931" s="80"/>
      <c r="AE2931" s="81"/>
      <c r="AF2931" s="82"/>
      <c r="AG2931" s="80"/>
      <c r="AH2931" s="119"/>
      <c r="AI2931" s="119"/>
    </row>
    <row r="2932" spans="27:35" x14ac:dyDescent="0.25">
      <c r="AA2932" s="81"/>
      <c r="AB2932" s="81"/>
      <c r="AC2932" s="80"/>
      <c r="AD2932" s="80"/>
      <c r="AE2932" s="81"/>
      <c r="AF2932" s="82"/>
      <c r="AG2932" s="80"/>
      <c r="AH2932" s="119"/>
      <c r="AI2932" s="119"/>
    </row>
    <row r="2933" spans="27:35" x14ac:dyDescent="0.25">
      <c r="AA2933" s="81"/>
      <c r="AB2933" s="81"/>
      <c r="AC2933" s="80"/>
      <c r="AD2933" s="80"/>
      <c r="AE2933" s="81"/>
      <c r="AF2933" s="82"/>
      <c r="AG2933" s="80"/>
      <c r="AH2933" s="119"/>
      <c r="AI2933" s="119"/>
    </row>
    <row r="2934" spans="27:35" x14ac:dyDescent="0.25">
      <c r="AA2934" s="81"/>
      <c r="AB2934" s="81"/>
      <c r="AC2934" s="80"/>
      <c r="AD2934" s="80"/>
      <c r="AE2934" s="81"/>
      <c r="AF2934" s="82"/>
      <c r="AG2934" s="80"/>
      <c r="AH2934" s="119"/>
      <c r="AI2934" s="119"/>
    </row>
    <row r="2935" spans="27:35" x14ac:dyDescent="0.25">
      <c r="AA2935" s="81"/>
      <c r="AB2935" s="81"/>
      <c r="AC2935" s="80"/>
      <c r="AD2935" s="80"/>
      <c r="AE2935" s="81"/>
      <c r="AF2935" s="82"/>
      <c r="AG2935" s="80"/>
      <c r="AH2935" s="119"/>
      <c r="AI2935" s="119"/>
    </row>
    <row r="2936" spans="27:35" x14ac:dyDescent="0.25">
      <c r="AA2936" s="81"/>
      <c r="AB2936" s="81"/>
      <c r="AC2936" s="80"/>
      <c r="AD2936" s="80"/>
      <c r="AE2936" s="81"/>
      <c r="AF2936" s="82"/>
      <c r="AG2936" s="80"/>
      <c r="AH2936" s="119"/>
      <c r="AI2936" s="119"/>
    </row>
    <row r="2937" spans="27:35" x14ac:dyDescent="0.25">
      <c r="AA2937" s="81"/>
      <c r="AB2937" s="81"/>
      <c r="AC2937" s="80"/>
      <c r="AD2937" s="80"/>
      <c r="AE2937" s="81"/>
      <c r="AF2937" s="82"/>
      <c r="AG2937" s="80"/>
      <c r="AH2937" s="119"/>
      <c r="AI2937" s="119"/>
    </row>
    <row r="2938" spans="27:35" x14ac:dyDescent="0.25">
      <c r="AA2938" s="81"/>
      <c r="AB2938" s="81"/>
      <c r="AC2938" s="80"/>
      <c r="AD2938" s="80"/>
      <c r="AE2938" s="81"/>
      <c r="AF2938" s="82"/>
      <c r="AG2938" s="80"/>
      <c r="AH2938" s="119"/>
      <c r="AI2938" s="119"/>
    </row>
    <row r="2939" spans="27:35" x14ac:dyDescent="0.25">
      <c r="AA2939" s="81"/>
      <c r="AB2939" s="81"/>
      <c r="AC2939" s="80"/>
      <c r="AD2939" s="80"/>
      <c r="AE2939" s="81"/>
      <c r="AF2939" s="82"/>
      <c r="AG2939" s="80"/>
      <c r="AH2939" s="119"/>
      <c r="AI2939" s="119"/>
    </row>
    <row r="2940" spans="27:35" x14ac:dyDescent="0.25">
      <c r="AA2940" s="81"/>
      <c r="AB2940" s="81"/>
      <c r="AC2940" s="80"/>
      <c r="AD2940" s="80"/>
      <c r="AE2940" s="81"/>
      <c r="AF2940" s="82"/>
      <c r="AG2940" s="80"/>
      <c r="AH2940" s="119"/>
      <c r="AI2940" s="119"/>
    </row>
    <row r="2941" spans="27:35" x14ac:dyDescent="0.25">
      <c r="AA2941" s="81"/>
      <c r="AB2941" s="81"/>
      <c r="AC2941" s="80"/>
      <c r="AD2941" s="80"/>
      <c r="AE2941" s="81"/>
      <c r="AF2941" s="82"/>
      <c r="AG2941" s="80"/>
      <c r="AH2941" s="119"/>
      <c r="AI2941" s="119"/>
    </row>
    <row r="2942" spans="27:35" x14ac:dyDescent="0.25">
      <c r="AA2942" s="81"/>
      <c r="AB2942" s="81"/>
      <c r="AC2942" s="80"/>
      <c r="AD2942" s="80"/>
      <c r="AE2942" s="81"/>
      <c r="AF2942" s="82"/>
      <c r="AG2942" s="80"/>
      <c r="AH2942" s="119"/>
      <c r="AI2942" s="119"/>
    </row>
    <row r="2943" spans="27:35" x14ac:dyDescent="0.25">
      <c r="AA2943" s="81"/>
      <c r="AB2943" s="81"/>
      <c r="AC2943" s="80"/>
      <c r="AD2943" s="80"/>
      <c r="AE2943" s="81"/>
      <c r="AF2943" s="82"/>
      <c r="AG2943" s="80"/>
      <c r="AH2943" s="119"/>
      <c r="AI2943" s="119"/>
    </row>
    <row r="2944" spans="27:35" x14ac:dyDescent="0.25">
      <c r="AA2944" s="81"/>
      <c r="AB2944" s="81"/>
      <c r="AC2944" s="80"/>
      <c r="AD2944" s="80"/>
      <c r="AE2944" s="81"/>
      <c r="AF2944" s="82"/>
      <c r="AG2944" s="80"/>
      <c r="AH2944" s="119"/>
      <c r="AI2944" s="119"/>
    </row>
    <row r="2945" spans="27:35" x14ac:dyDescent="0.25">
      <c r="AA2945" s="81"/>
      <c r="AB2945" s="81"/>
      <c r="AC2945" s="80"/>
      <c r="AD2945" s="80"/>
      <c r="AE2945" s="81"/>
      <c r="AF2945" s="82"/>
      <c r="AG2945" s="80"/>
      <c r="AH2945" s="119"/>
      <c r="AI2945" s="119"/>
    </row>
    <row r="2946" spans="27:35" x14ac:dyDescent="0.25">
      <c r="AA2946" s="81"/>
      <c r="AB2946" s="81"/>
      <c r="AC2946" s="80"/>
      <c r="AD2946" s="80"/>
      <c r="AE2946" s="81"/>
      <c r="AF2946" s="82"/>
      <c r="AG2946" s="80"/>
      <c r="AH2946" s="119"/>
      <c r="AI2946" s="119"/>
    </row>
    <row r="2947" spans="27:35" x14ac:dyDescent="0.25">
      <c r="AA2947" s="81"/>
      <c r="AB2947" s="81"/>
      <c r="AC2947" s="80"/>
      <c r="AD2947" s="80"/>
      <c r="AE2947" s="81"/>
      <c r="AF2947" s="82"/>
      <c r="AG2947" s="80"/>
      <c r="AH2947" s="119"/>
      <c r="AI2947" s="119"/>
    </row>
    <row r="2948" spans="27:35" x14ac:dyDescent="0.25">
      <c r="AA2948" s="81"/>
      <c r="AB2948" s="81"/>
      <c r="AC2948" s="80"/>
      <c r="AD2948" s="80"/>
      <c r="AE2948" s="81"/>
      <c r="AF2948" s="82"/>
      <c r="AG2948" s="80"/>
      <c r="AH2948" s="119"/>
      <c r="AI2948" s="119"/>
    </row>
    <row r="2949" spans="27:35" x14ac:dyDescent="0.25">
      <c r="AA2949" s="81"/>
      <c r="AB2949" s="81"/>
      <c r="AC2949" s="80"/>
      <c r="AD2949" s="80"/>
      <c r="AE2949" s="81"/>
      <c r="AF2949" s="82"/>
      <c r="AG2949" s="80"/>
      <c r="AH2949" s="119"/>
      <c r="AI2949" s="119"/>
    </row>
    <row r="2950" spans="27:35" x14ac:dyDescent="0.25">
      <c r="AA2950" s="81"/>
      <c r="AB2950" s="81"/>
      <c r="AC2950" s="80"/>
      <c r="AD2950" s="80"/>
      <c r="AE2950" s="81"/>
      <c r="AF2950" s="82"/>
      <c r="AG2950" s="80"/>
      <c r="AH2950" s="119"/>
      <c r="AI2950" s="119"/>
    </row>
    <row r="2951" spans="27:35" x14ac:dyDescent="0.25">
      <c r="AA2951" s="81"/>
      <c r="AB2951" s="81"/>
      <c r="AC2951" s="80"/>
      <c r="AD2951" s="80"/>
      <c r="AE2951" s="81"/>
      <c r="AF2951" s="82"/>
      <c r="AG2951" s="80"/>
      <c r="AH2951" s="119"/>
      <c r="AI2951" s="119"/>
    </row>
    <row r="2952" spans="27:35" x14ac:dyDescent="0.25">
      <c r="AA2952" s="81"/>
      <c r="AB2952" s="81"/>
      <c r="AC2952" s="80"/>
      <c r="AD2952" s="80"/>
      <c r="AE2952" s="81"/>
      <c r="AF2952" s="82"/>
      <c r="AG2952" s="80"/>
      <c r="AH2952" s="119"/>
      <c r="AI2952" s="119"/>
    </row>
    <row r="2953" spans="27:35" x14ac:dyDescent="0.25">
      <c r="AA2953" s="81"/>
      <c r="AB2953" s="81"/>
      <c r="AC2953" s="80"/>
      <c r="AD2953" s="80"/>
      <c r="AE2953" s="81"/>
      <c r="AF2953" s="82"/>
      <c r="AG2953" s="80"/>
      <c r="AH2953" s="119"/>
      <c r="AI2953" s="119"/>
    </row>
    <row r="2954" spans="27:35" x14ac:dyDescent="0.25">
      <c r="AA2954" s="81"/>
      <c r="AB2954" s="81"/>
      <c r="AC2954" s="80"/>
      <c r="AD2954" s="80"/>
      <c r="AE2954" s="81"/>
      <c r="AF2954" s="82"/>
      <c r="AG2954" s="80"/>
      <c r="AH2954" s="119"/>
      <c r="AI2954" s="119"/>
    </row>
    <row r="2955" spans="27:35" x14ac:dyDescent="0.25">
      <c r="AA2955" s="81"/>
      <c r="AB2955" s="81"/>
      <c r="AC2955" s="80"/>
      <c r="AD2955" s="80"/>
      <c r="AE2955" s="81"/>
      <c r="AF2955" s="82"/>
      <c r="AG2955" s="80"/>
      <c r="AH2955" s="119"/>
      <c r="AI2955" s="119"/>
    </row>
    <row r="2956" spans="27:35" x14ac:dyDescent="0.25">
      <c r="AA2956" s="81"/>
      <c r="AB2956" s="81"/>
      <c r="AC2956" s="80"/>
      <c r="AD2956" s="80"/>
      <c r="AE2956" s="81"/>
      <c r="AF2956" s="82"/>
      <c r="AG2956" s="80"/>
      <c r="AH2956" s="119"/>
      <c r="AI2956" s="119"/>
    </row>
    <row r="2957" spans="27:35" x14ac:dyDescent="0.25">
      <c r="AA2957" s="81"/>
      <c r="AB2957" s="81"/>
      <c r="AC2957" s="80"/>
      <c r="AD2957" s="80"/>
      <c r="AE2957" s="81"/>
      <c r="AF2957" s="82"/>
      <c r="AG2957" s="80"/>
      <c r="AH2957" s="119"/>
      <c r="AI2957" s="119"/>
    </row>
    <row r="2958" spans="27:35" x14ac:dyDescent="0.25">
      <c r="AA2958" s="81"/>
      <c r="AB2958" s="81"/>
      <c r="AC2958" s="80"/>
      <c r="AD2958" s="80"/>
      <c r="AE2958" s="81"/>
      <c r="AF2958" s="82"/>
      <c r="AG2958" s="80"/>
      <c r="AH2958" s="119"/>
      <c r="AI2958" s="119"/>
    </row>
    <row r="2959" spans="27:35" x14ac:dyDescent="0.25">
      <c r="AA2959" s="81"/>
      <c r="AB2959" s="81"/>
      <c r="AC2959" s="80"/>
      <c r="AD2959" s="80"/>
      <c r="AE2959" s="81"/>
      <c r="AF2959" s="82"/>
      <c r="AG2959" s="80"/>
      <c r="AH2959" s="119"/>
      <c r="AI2959" s="119"/>
    </row>
    <row r="2960" spans="27:35" x14ac:dyDescent="0.25">
      <c r="AA2960" s="81"/>
      <c r="AB2960" s="81"/>
      <c r="AC2960" s="80"/>
      <c r="AD2960" s="80"/>
      <c r="AE2960" s="81"/>
      <c r="AF2960" s="82"/>
      <c r="AG2960" s="80"/>
      <c r="AH2960" s="119"/>
      <c r="AI2960" s="119"/>
    </row>
    <row r="2961" spans="27:35" x14ac:dyDescent="0.25">
      <c r="AA2961" s="81"/>
      <c r="AB2961" s="81"/>
      <c r="AC2961" s="80"/>
      <c r="AD2961" s="80"/>
      <c r="AE2961" s="81"/>
      <c r="AF2961" s="82"/>
      <c r="AG2961" s="80"/>
      <c r="AH2961" s="119"/>
      <c r="AI2961" s="119"/>
    </row>
    <row r="2962" spans="27:35" x14ac:dyDescent="0.25">
      <c r="AA2962" s="81"/>
      <c r="AB2962" s="81"/>
      <c r="AC2962" s="80"/>
      <c r="AD2962" s="80"/>
      <c r="AE2962" s="81"/>
      <c r="AF2962" s="82"/>
      <c r="AG2962" s="80"/>
      <c r="AH2962" s="119"/>
      <c r="AI2962" s="119"/>
    </row>
    <row r="2963" spans="27:35" x14ac:dyDescent="0.25">
      <c r="AA2963" s="81"/>
      <c r="AB2963" s="81"/>
      <c r="AC2963" s="80"/>
      <c r="AD2963" s="80"/>
      <c r="AE2963" s="81"/>
      <c r="AF2963" s="82"/>
      <c r="AG2963" s="80"/>
      <c r="AH2963" s="119"/>
      <c r="AI2963" s="119"/>
    </row>
    <row r="2964" spans="27:35" x14ac:dyDescent="0.25">
      <c r="AA2964" s="81"/>
      <c r="AB2964" s="81"/>
      <c r="AC2964" s="80"/>
      <c r="AD2964" s="80"/>
      <c r="AE2964" s="81"/>
      <c r="AF2964" s="82"/>
      <c r="AG2964" s="80"/>
      <c r="AH2964" s="119"/>
      <c r="AI2964" s="119"/>
    </row>
    <row r="2965" spans="27:35" x14ac:dyDescent="0.25">
      <c r="AA2965" s="81"/>
      <c r="AB2965" s="81"/>
      <c r="AC2965" s="80"/>
      <c r="AD2965" s="80"/>
      <c r="AE2965" s="81"/>
      <c r="AF2965" s="82"/>
      <c r="AG2965" s="80"/>
      <c r="AH2965" s="119"/>
      <c r="AI2965" s="119"/>
    </row>
    <row r="2966" spans="27:35" x14ac:dyDescent="0.25">
      <c r="AA2966" s="81"/>
      <c r="AB2966" s="81"/>
      <c r="AC2966" s="80"/>
      <c r="AD2966" s="80"/>
      <c r="AE2966" s="81"/>
      <c r="AF2966" s="82"/>
      <c r="AG2966" s="80"/>
      <c r="AH2966" s="119"/>
      <c r="AI2966" s="119"/>
    </row>
    <row r="2967" spans="27:35" x14ac:dyDescent="0.25">
      <c r="AA2967" s="81"/>
      <c r="AB2967" s="81"/>
      <c r="AC2967" s="80"/>
      <c r="AD2967" s="80"/>
      <c r="AE2967" s="81"/>
      <c r="AF2967" s="82"/>
      <c r="AG2967" s="80"/>
      <c r="AH2967" s="119"/>
      <c r="AI2967" s="119"/>
    </row>
    <row r="2968" spans="27:35" x14ac:dyDescent="0.25">
      <c r="AA2968" s="81"/>
      <c r="AB2968" s="81"/>
      <c r="AC2968" s="80"/>
      <c r="AD2968" s="80"/>
      <c r="AE2968" s="81"/>
      <c r="AF2968" s="82"/>
      <c r="AG2968" s="80"/>
      <c r="AH2968" s="119"/>
      <c r="AI2968" s="119"/>
    </row>
    <row r="2969" spans="27:35" x14ac:dyDescent="0.25">
      <c r="AA2969" s="81"/>
      <c r="AB2969" s="81"/>
      <c r="AC2969" s="80"/>
      <c r="AD2969" s="80"/>
      <c r="AE2969" s="81"/>
      <c r="AF2969" s="82"/>
      <c r="AG2969" s="80"/>
      <c r="AH2969" s="119"/>
      <c r="AI2969" s="119"/>
    </row>
    <row r="2970" spans="27:35" x14ac:dyDescent="0.25">
      <c r="AA2970" s="81"/>
      <c r="AB2970" s="81"/>
      <c r="AC2970" s="80"/>
      <c r="AD2970" s="80"/>
      <c r="AE2970" s="81"/>
      <c r="AF2970" s="82"/>
      <c r="AG2970" s="80"/>
      <c r="AH2970" s="119"/>
      <c r="AI2970" s="119"/>
    </row>
    <row r="2971" spans="27:35" x14ac:dyDescent="0.25">
      <c r="AA2971" s="81"/>
      <c r="AB2971" s="81"/>
      <c r="AC2971" s="80"/>
      <c r="AD2971" s="80"/>
      <c r="AE2971" s="81"/>
      <c r="AF2971" s="82"/>
      <c r="AG2971" s="80"/>
      <c r="AH2971" s="119"/>
      <c r="AI2971" s="119"/>
    </row>
    <row r="2972" spans="27:35" x14ac:dyDescent="0.25">
      <c r="AA2972" s="81"/>
      <c r="AB2972" s="81"/>
      <c r="AC2972" s="80"/>
      <c r="AD2972" s="80"/>
      <c r="AE2972" s="81"/>
      <c r="AF2972" s="82"/>
      <c r="AG2972" s="80"/>
      <c r="AH2972" s="119"/>
      <c r="AI2972" s="119"/>
    </row>
    <row r="2973" spans="27:35" x14ac:dyDescent="0.25">
      <c r="AA2973" s="81"/>
      <c r="AB2973" s="81"/>
      <c r="AC2973" s="80"/>
      <c r="AD2973" s="80"/>
      <c r="AE2973" s="81"/>
      <c r="AF2973" s="82"/>
      <c r="AG2973" s="80"/>
      <c r="AH2973" s="119"/>
      <c r="AI2973" s="119"/>
    </row>
    <row r="2974" spans="27:35" x14ac:dyDescent="0.25">
      <c r="AA2974" s="81"/>
      <c r="AB2974" s="81"/>
      <c r="AC2974" s="80"/>
      <c r="AD2974" s="80"/>
      <c r="AE2974" s="81"/>
      <c r="AF2974" s="82"/>
      <c r="AG2974" s="80"/>
      <c r="AH2974" s="119"/>
      <c r="AI2974" s="119"/>
    </row>
    <row r="2975" spans="27:35" x14ac:dyDescent="0.25">
      <c r="AA2975" s="81"/>
      <c r="AB2975" s="81"/>
      <c r="AC2975" s="80"/>
      <c r="AD2975" s="80"/>
      <c r="AE2975" s="81"/>
      <c r="AF2975" s="82"/>
      <c r="AG2975" s="80"/>
      <c r="AH2975" s="119"/>
      <c r="AI2975" s="119"/>
    </row>
    <row r="2976" spans="27:35" x14ac:dyDescent="0.25">
      <c r="AA2976" s="81"/>
      <c r="AB2976" s="81"/>
      <c r="AC2976" s="80"/>
      <c r="AD2976" s="80"/>
      <c r="AE2976" s="81"/>
      <c r="AF2976" s="82"/>
      <c r="AG2976" s="80"/>
      <c r="AH2976" s="119"/>
      <c r="AI2976" s="119"/>
    </row>
    <row r="2977" spans="27:35" x14ac:dyDescent="0.25">
      <c r="AA2977" s="81"/>
      <c r="AB2977" s="81"/>
      <c r="AC2977" s="80"/>
      <c r="AD2977" s="80"/>
      <c r="AE2977" s="81"/>
      <c r="AF2977" s="82"/>
      <c r="AG2977" s="80"/>
      <c r="AH2977" s="119"/>
      <c r="AI2977" s="119"/>
    </row>
    <row r="2978" spans="27:35" x14ac:dyDescent="0.25">
      <c r="AA2978" s="81"/>
      <c r="AB2978" s="81"/>
      <c r="AC2978" s="80"/>
      <c r="AD2978" s="80"/>
      <c r="AE2978" s="81"/>
      <c r="AF2978" s="82"/>
      <c r="AG2978" s="80"/>
      <c r="AH2978" s="119"/>
      <c r="AI2978" s="119"/>
    </row>
    <row r="2979" spans="27:35" x14ac:dyDescent="0.25">
      <c r="AA2979" s="81"/>
      <c r="AB2979" s="81"/>
      <c r="AC2979" s="80"/>
      <c r="AD2979" s="80"/>
      <c r="AE2979" s="81"/>
      <c r="AF2979" s="82"/>
      <c r="AG2979" s="80"/>
      <c r="AH2979" s="119"/>
      <c r="AI2979" s="119"/>
    </row>
    <row r="2980" spans="27:35" x14ac:dyDescent="0.25">
      <c r="AA2980" s="81"/>
      <c r="AB2980" s="81"/>
      <c r="AC2980" s="80"/>
      <c r="AD2980" s="80"/>
      <c r="AE2980" s="81"/>
      <c r="AF2980" s="82"/>
      <c r="AG2980" s="80"/>
      <c r="AH2980" s="119"/>
      <c r="AI2980" s="119"/>
    </row>
    <row r="2981" spans="27:35" x14ac:dyDescent="0.25">
      <c r="AA2981" s="81"/>
      <c r="AB2981" s="81"/>
      <c r="AC2981" s="80"/>
      <c r="AD2981" s="80"/>
      <c r="AE2981" s="81"/>
      <c r="AF2981" s="82"/>
      <c r="AG2981" s="80"/>
      <c r="AH2981" s="119"/>
      <c r="AI2981" s="119"/>
    </row>
    <row r="2982" spans="27:35" x14ac:dyDescent="0.25">
      <c r="AA2982" s="81"/>
      <c r="AB2982" s="81"/>
      <c r="AC2982" s="80"/>
      <c r="AD2982" s="80"/>
      <c r="AE2982" s="81"/>
      <c r="AF2982" s="82"/>
      <c r="AG2982" s="80"/>
      <c r="AH2982" s="119"/>
      <c r="AI2982" s="119"/>
    </row>
    <row r="2983" spans="27:35" x14ac:dyDescent="0.25">
      <c r="AA2983" s="81"/>
      <c r="AB2983" s="81"/>
      <c r="AC2983" s="80"/>
      <c r="AD2983" s="80"/>
      <c r="AE2983" s="81"/>
      <c r="AF2983" s="82"/>
      <c r="AG2983" s="80"/>
      <c r="AH2983" s="119"/>
      <c r="AI2983" s="119"/>
    </row>
    <row r="2984" spans="27:35" x14ac:dyDescent="0.25">
      <c r="AA2984" s="81"/>
      <c r="AB2984" s="81"/>
      <c r="AC2984" s="80"/>
      <c r="AD2984" s="80"/>
      <c r="AE2984" s="81"/>
      <c r="AF2984" s="82"/>
      <c r="AG2984" s="80"/>
      <c r="AH2984" s="119"/>
      <c r="AI2984" s="119"/>
    </row>
    <row r="2985" spans="27:35" x14ac:dyDescent="0.25">
      <c r="AA2985" s="81"/>
      <c r="AB2985" s="81"/>
      <c r="AC2985" s="80"/>
      <c r="AD2985" s="80"/>
      <c r="AE2985" s="81"/>
      <c r="AF2985" s="82"/>
      <c r="AG2985" s="80"/>
      <c r="AH2985" s="119"/>
      <c r="AI2985" s="119"/>
    </row>
    <row r="2986" spans="27:35" x14ac:dyDescent="0.25">
      <c r="AA2986" s="81"/>
      <c r="AB2986" s="81"/>
      <c r="AC2986" s="80"/>
      <c r="AD2986" s="80"/>
      <c r="AE2986" s="81"/>
      <c r="AF2986" s="82"/>
      <c r="AG2986" s="80"/>
      <c r="AH2986" s="119"/>
      <c r="AI2986" s="119"/>
    </row>
    <row r="2987" spans="27:35" x14ac:dyDescent="0.25">
      <c r="AA2987" s="81"/>
      <c r="AB2987" s="81"/>
      <c r="AC2987" s="80"/>
      <c r="AD2987" s="80"/>
      <c r="AE2987" s="81"/>
      <c r="AF2987" s="82"/>
      <c r="AG2987" s="80"/>
      <c r="AH2987" s="119"/>
      <c r="AI2987" s="119"/>
    </row>
    <row r="2988" spans="27:35" x14ac:dyDescent="0.25">
      <c r="AA2988" s="81"/>
      <c r="AB2988" s="81"/>
      <c r="AC2988" s="80"/>
      <c r="AD2988" s="80"/>
      <c r="AE2988" s="81"/>
      <c r="AF2988" s="82"/>
      <c r="AG2988" s="80"/>
      <c r="AH2988" s="119"/>
      <c r="AI2988" s="119"/>
    </row>
    <row r="2989" spans="27:35" x14ac:dyDescent="0.25">
      <c r="AA2989" s="81"/>
      <c r="AB2989" s="81"/>
      <c r="AC2989" s="80"/>
      <c r="AD2989" s="80"/>
      <c r="AE2989" s="81"/>
      <c r="AF2989" s="82"/>
      <c r="AG2989" s="80"/>
      <c r="AH2989" s="119"/>
      <c r="AI2989" s="119"/>
    </row>
    <row r="2990" spans="27:35" x14ac:dyDescent="0.25">
      <c r="AA2990" s="81"/>
      <c r="AB2990" s="81"/>
      <c r="AC2990" s="80"/>
      <c r="AD2990" s="80"/>
      <c r="AE2990" s="81"/>
      <c r="AF2990" s="82"/>
      <c r="AG2990" s="80"/>
      <c r="AH2990" s="119"/>
      <c r="AI2990" s="119"/>
    </row>
    <row r="2991" spans="27:35" x14ac:dyDescent="0.25">
      <c r="AA2991" s="81"/>
      <c r="AB2991" s="81"/>
      <c r="AC2991" s="80"/>
      <c r="AD2991" s="80"/>
      <c r="AE2991" s="81"/>
      <c r="AF2991" s="82"/>
      <c r="AG2991" s="80"/>
      <c r="AH2991" s="119"/>
      <c r="AI2991" s="119"/>
    </row>
    <row r="2992" spans="27:35" x14ac:dyDescent="0.25">
      <c r="AA2992" s="81"/>
      <c r="AB2992" s="81"/>
      <c r="AC2992" s="80"/>
      <c r="AD2992" s="80"/>
      <c r="AE2992" s="81"/>
      <c r="AF2992" s="82"/>
      <c r="AG2992" s="80"/>
      <c r="AH2992" s="119"/>
      <c r="AI2992" s="119"/>
    </row>
    <row r="2993" spans="27:35" x14ac:dyDescent="0.25">
      <c r="AA2993" s="81"/>
      <c r="AB2993" s="81"/>
      <c r="AC2993" s="80"/>
      <c r="AD2993" s="80"/>
      <c r="AE2993" s="81"/>
      <c r="AF2993" s="82"/>
      <c r="AG2993" s="80"/>
      <c r="AH2993" s="119"/>
      <c r="AI2993" s="119"/>
    </row>
    <row r="2994" spans="27:35" x14ac:dyDescent="0.25">
      <c r="AA2994" s="81"/>
      <c r="AB2994" s="81"/>
      <c r="AC2994" s="80"/>
      <c r="AD2994" s="80"/>
      <c r="AE2994" s="81"/>
      <c r="AF2994" s="82"/>
      <c r="AG2994" s="80"/>
      <c r="AH2994" s="119"/>
      <c r="AI2994" s="119"/>
    </row>
    <row r="2995" spans="27:35" x14ac:dyDescent="0.25">
      <c r="AA2995" s="81"/>
      <c r="AB2995" s="81"/>
      <c r="AC2995" s="80"/>
      <c r="AD2995" s="80"/>
      <c r="AE2995" s="81"/>
      <c r="AF2995" s="82"/>
      <c r="AG2995" s="80"/>
      <c r="AH2995" s="119"/>
      <c r="AI2995" s="119"/>
    </row>
    <row r="2996" spans="27:35" x14ac:dyDescent="0.25">
      <c r="AA2996" s="81"/>
      <c r="AB2996" s="81"/>
      <c r="AC2996" s="80"/>
      <c r="AD2996" s="80"/>
      <c r="AE2996" s="81"/>
      <c r="AF2996" s="82"/>
      <c r="AG2996" s="80"/>
      <c r="AH2996" s="119"/>
      <c r="AI2996" s="119"/>
    </row>
    <row r="2997" spans="27:35" x14ac:dyDescent="0.25">
      <c r="AA2997" s="81"/>
      <c r="AB2997" s="81"/>
      <c r="AC2997" s="80"/>
      <c r="AD2997" s="80"/>
      <c r="AE2997" s="81"/>
      <c r="AF2997" s="82"/>
      <c r="AG2997" s="80"/>
      <c r="AH2997" s="119"/>
      <c r="AI2997" s="119"/>
    </row>
    <row r="2998" spans="27:35" x14ac:dyDescent="0.25">
      <c r="AA2998" s="81"/>
      <c r="AB2998" s="81"/>
      <c r="AC2998" s="80"/>
      <c r="AD2998" s="80"/>
      <c r="AE2998" s="81"/>
      <c r="AF2998" s="82"/>
      <c r="AG2998" s="80"/>
      <c r="AH2998" s="119"/>
      <c r="AI2998" s="119"/>
    </row>
    <row r="2999" spans="27:35" x14ac:dyDescent="0.25">
      <c r="AA2999" s="81"/>
      <c r="AB2999" s="81"/>
      <c r="AC2999" s="80"/>
      <c r="AD2999" s="80"/>
      <c r="AE2999" s="81"/>
      <c r="AF2999" s="82"/>
      <c r="AG2999" s="80"/>
      <c r="AH2999" s="119"/>
      <c r="AI2999" s="119"/>
    </row>
    <row r="3000" spans="27:35" x14ac:dyDescent="0.25">
      <c r="AA3000" s="81"/>
      <c r="AB3000" s="81"/>
      <c r="AC3000" s="80"/>
      <c r="AD3000" s="80"/>
      <c r="AE3000" s="81"/>
      <c r="AF3000" s="82"/>
      <c r="AG3000" s="80"/>
      <c r="AH3000" s="119"/>
      <c r="AI3000" s="119"/>
    </row>
    <row r="3001" spans="27:35" x14ac:dyDescent="0.25">
      <c r="AA3001" s="81"/>
      <c r="AB3001" s="81"/>
      <c r="AC3001" s="80"/>
      <c r="AD3001" s="80"/>
      <c r="AE3001" s="81"/>
      <c r="AF3001" s="82"/>
      <c r="AG3001" s="80"/>
      <c r="AH3001" s="119"/>
      <c r="AI3001" s="119"/>
    </row>
    <row r="3002" spans="27:35" x14ac:dyDescent="0.25">
      <c r="AA3002" s="81"/>
      <c r="AB3002" s="81"/>
      <c r="AC3002" s="80"/>
      <c r="AD3002" s="80"/>
      <c r="AE3002" s="81"/>
      <c r="AF3002" s="82"/>
      <c r="AG3002" s="80"/>
      <c r="AH3002" s="119"/>
      <c r="AI3002" s="119"/>
    </row>
    <row r="3003" spans="27:35" x14ac:dyDescent="0.25">
      <c r="AA3003" s="81"/>
      <c r="AB3003" s="81"/>
      <c r="AC3003" s="80"/>
      <c r="AD3003" s="80"/>
      <c r="AE3003" s="81"/>
      <c r="AF3003" s="82"/>
      <c r="AG3003" s="80"/>
      <c r="AH3003" s="119"/>
      <c r="AI3003" s="119"/>
    </row>
    <row r="3004" spans="27:35" x14ac:dyDescent="0.25">
      <c r="AA3004" s="81"/>
      <c r="AB3004" s="81"/>
      <c r="AC3004" s="80"/>
      <c r="AD3004" s="80"/>
      <c r="AE3004" s="81"/>
      <c r="AF3004" s="82"/>
      <c r="AG3004" s="80"/>
      <c r="AH3004" s="119"/>
      <c r="AI3004" s="119"/>
    </row>
    <row r="3005" spans="27:35" x14ac:dyDescent="0.25">
      <c r="AA3005" s="81"/>
      <c r="AB3005" s="81"/>
      <c r="AC3005" s="80"/>
      <c r="AD3005" s="80"/>
      <c r="AE3005" s="81"/>
      <c r="AF3005" s="82"/>
      <c r="AG3005" s="80"/>
      <c r="AH3005" s="119"/>
      <c r="AI3005" s="119"/>
    </row>
    <row r="3006" spans="27:35" x14ac:dyDescent="0.25">
      <c r="AA3006" s="81"/>
      <c r="AB3006" s="81"/>
      <c r="AC3006" s="80"/>
      <c r="AD3006" s="80"/>
      <c r="AE3006" s="81"/>
      <c r="AF3006" s="82"/>
      <c r="AG3006" s="80"/>
      <c r="AH3006" s="119"/>
      <c r="AI3006" s="119"/>
    </row>
    <row r="3007" spans="27:35" x14ac:dyDescent="0.25">
      <c r="AA3007" s="81"/>
      <c r="AB3007" s="81"/>
      <c r="AC3007" s="80"/>
      <c r="AD3007" s="80"/>
      <c r="AE3007" s="81"/>
      <c r="AF3007" s="82"/>
      <c r="AG3007" s="80"/>
      <c r="AH3007" s="119"/>
      <c r="AI3007" s="119"/>
    </row>
    <row r="3008" spans="27:35" x14ac:dyDescent="0.25">
      <c r="AA3008" s="81"/>
      <c r="AB3008" s="81"/>
      <c r="AC3008" s="80"/>
      <c r="AD3008" s="80"/>
      <c r="AE3008" s="81"/>
      <c r="AF3008" s="82"/>
      <c r="AG3008" s="80"/>
      <c r="AH3008" s="119"/>
      <c r="AI3008" s="119"/>
    </row>
    <row r="3009" spans="27:35" x14ac:dyDescent="0.25">
      <c r="AA3009" s="81"/>
      <c r="AB3009" s="81"/>
      <c r="AC3009" s="80"/>
      <c r="AD3009" s="80"/>
      <c r="AE3009" s="81"/>
      <c r="AF3009" s="82"/>
      <c r="AG3009" s="80"/>
      <c r="AH3009" s="119"/>
      <c r="AI3009" s="119"/>
    </row>
    <row r="3010" spans="27:35" x14ac:dyDescent="0.25">
      <c r="AA3010" s="81"/>
      <c r="AB3010" s="81"/>
      <c r="AC3010" s="80"/>
      <c r="AD3010" s="80"/>
      <c r="AE3010" s="81"/>
      <c r="AF3010" s="82"/>
      <c r="AG3010" s="80"/>
      <c r="AH3010" s="119"/>
      <c r="AI3010" s="119"/>
    </row>
    <row r="3011" spans="27:35" x14ac:dyDescent="0.25">
      <c r="AA3011" s="81"/>
      <c r="AB3011" s="81"/>
      <c r="AC3011" s="80"/>
      <c r="AD3011" s="80"/>
      <c r="AE3011" s="81"/>
      <c r="AF3011" s="82"/>
      <c r="AG3011" s="80"/>
      <c r="AH3011" s="119"/>
      <c r="AI3011" s="119"/>
    </row>
    <row r="3012" spans="27:35" x14ac:dyDescent="0.25">
      <c r="AA3012" s="81"/>
      <c r="AB3012" s="81"/>
      <c r="AC3012" s="80"/>
      <c r="AD3012" s="80"/>
      <c r="AE3012" s="81"/>
      <c r="AF3012" s="82"/>
      <c r="AG3012" s="80"/>
      <c r="AH3012" s="119"/>
      <c r="AI3012" s="119"/>
    </row>
    <row r="3013" spans="27:35" x14ac:dyDescent="0.25">
      <c r="AA3013" s="81"/>
      <c r="AB3013" s="81"/>
      <c r="AC3013" s="80"/>
      <c r="AD3013" s="80"/>
      <c r="AE3013" s="81"/>
      <c r="AF3013" s="82"/>
      <c r="AG3013" s="80"/>
      <c r="AH3013" s="119"/>
      <c r="AI3013" s="119"/>
    </row>
    <row r="3014" spans="27:35" x14ac:dyDescent="0.25">
      <c r="AA3014" s="81"/>
      <c r="AB3014" s="81"/>
      <c r="AC3014" s="80"/>
      <c r="AD3014" s="80"/>
      <c r="AE3014" s="81"/>
      <c r="AF3014" s="82"/>
      <c r="AG3014" s="80"/>
      <c r="AH3014" s="119"/>
      <c r="AI3014" s="119"/>
    </row>
    <row r="3015" spans="27:35" x14ac:dyDescent="0.25">
      <c r="AA3015" s="81"/>
      <c r="AB3015" s="81"/>
      <c r="AC3015" s="80"/>
      <c r="AD3015" s="80"/>
      <c r="AE3015" s="81"/>
      <c r="AF3015" s="82"/>
      <c r="AG3015" s="80"/>
      <c r="AH3015" s="119"/>
      <c r="AI3015" s="119"/>
    </row>
    <row r="3016" spans="27:35" x14ac:dyDescent="0.25">
      <c r="AA3016" s="81"/>
      <c r="AB3016" s="81"/>
      <c r="AC3016" s="80"/>
      <c r="AD3016" s="80"/>
      <c r="AE3016" s="81"/>
      <c r="AF3016" s="82"/>
      <c r="AG3016" s="80"/>
      <c r="AH3016" s="119"/>
      <c r="AI3016" s="119"/>
    </row>
    <row r="3017" spans="27:35" x14ac:dyDescent="0.25">
      <c r="AA3017" s="81"/>
      <c r="AB3017" s="81"/>
      <c r="AC3017" s="80"/>
      <c r="AD3017" s="80"/>
      <c r="AE3017" s="81"/>
      <c r="AF3017" s="82"/>
      <c r="AG3017" s="80"/>
      <c r="AH3017" s="119"/>
      <c r="AI3017" s="119"/>
    </row>
    <row r="3018" spans="27:35" x14ac:dyDescent="0.25">
      <c r="AA3018" s="81"/>
      <c r="AB3018" s="81"/>
      <c r="AC3018" s="80"/>
      <c r="AD3018" s="80"/>
      <c r="AE3018" s="81"/>
      <c r="AF3018" s="82"/>
      <c r="AG3018" s="80"/>
      <c r="AH3018" s="119"/>
      <c r="AI3018" s="119"/>
    </row>
    <row r="3019" spans="27:35" x14ac:dyDescent="0.25">
      <c r="AA3019" s="81"/>
      <c r="AB3019" s="81"/>
      <c r="AC3019" s="80"/>
      <c r="AD3019" s="80"/>
      <c r="AE3019" s="81"/>
      <c r="AF3019" s="82"/>
      <c r="AG3019" s="80"/>
      <c r="AH3019" s="119"/>
      <c r="AI3019" s="119"/>
    </row>
    <row r="3020" spans="27:35" x14ac:dyDescent="0.25">
      <c r="AA3020" s="81"/>
      <c r="AB3020" s="81"/>
      <c r="AC3020" s="80"/>
      <c r="AD3020" s="80"/>
      <c r="AE3020" s="81"/>
      <c r="AF3020" s="82"/>
      <c r="AG3020" s="80"/>
      <c r="AH3020" s="119"/>
      <c r="AI3020" s="119"/>
    </row>
    <row r="3021" spans="27:35" x14ac:dyDescent="0.25">
      <c r="AA3021" s="81"/>
      <c r="AB3021" s="81"/>
      <c r="AC3021" s="80"/>
      <c r="AD3021" s="80"/>
      <c r="AE3021" s="81"/>
      <c r="AF3021" s="82"/>
      <c r="AG3021" s="80"/>
      <c r="AH3021" s="119"/>
      <c r="AI3021" s="119"/>
    </row>
    <row r="3022" spans="27:35" x14ac:dyDescent="0.25">
      <c r="AA3022" s="81"/>
      <c r="AB3022" s="81"/>
      <c r="AC3022" s="80"/>
      <c r="AD3022" s="80"/>
      <c r="AE3022" s="81"/>
      <c r="AF3022" s="82"/>
      <c r="AG3022" s="80"/>
      <c r="AH3022" s="119"/>
      <c r="AI3022" s="119"/>
    </row>
    <row r="3023" spans="27:35" x14ac:dyDescent="0.25">
      <c r="AA3023" s="81"/>
      <c r="AB3023" s="81"/>
      <c r="AC3023" s="80"/>
      <c r="AD3023" s="80"/>
      <c r="AE3023" s="81"/>
      <c r="AF3023" s="82"/>
      <c r="AG3023" s="80"/>
      <c r="AH3023" s="119"/>
      <c r="AI3023" s="119"/>
    </row>
    <row r="3024" spans="27:35" x14ac:dyDescent="0.25">
      <c r="AA3024" s="81"/>
      <c r="AB3024" s="81"/>
      <c r="AC3024" s="80"/>
      <c r="AD3024" s="80"/>
      <c r="AE3024" s="81"/>
      <c r="AF3024" s="82"/>
      <c r="AG3024" s="80"/>
      <c r="AH3024" s="119"/>
      <c r="AI3024" s="119"/>
    </row>
    <row r="3025" spans="27:35" x14ac:dyDescent="0.25">
      <c r="AA3025" s="81"/>
      <c r="AB3025" s="81"/>
      <c r="AC3025" s="80"/>
      <c r="AD3025" s="80"/>
      <c r="AE3025" s="81"/>
      <c r="AF3025" s="82"/>
      <c r="AG3025" s="80"/>
      <c r="AH3025" s="119"/>
      <c r="AI3025" s="119"/>
    </row>
    <row r="3026" spans="27:35" x14ac:dyDescent="0.25">
      <c r="AA3026" s="81"/>
      <c r="AB3026" s="81"/>
      <c r="AC3026" s="80"/>
      <c r="AD3026" s="80"/>
      <c r="AE3026" s="81"/>
      <c r="AF3026" s="82"/>
      <c r="AG3026" s="80"/>
      <c r="AH3026" s="119"/>
      <c r="AI3026" s="119"/>
    </row>
    <row r="3027" spans="27:35" x14ac:dyDescent="0.25">
      <c r="AA3027" s="81"/>
      <c r="AB3027" s="81"/>
      <c r="AC3027" s="80"/>
      <c r="AD3027" s="80"/>
      <c r="AE3027" s="81"/>
      <c r="AF3027" s="82"/>
      <c r="AG3027" s="80"/>
      <c r="AH3027" s="119"/>
      <c r="AI3027" s="119"/>
    </row>
    <row r="3028" spans="27:35" x14ac:dyDescent="0.25">
      <c r="AA3028" s="81"/>
      <c r="AB3028" s="81"/>
      <c r="AC3028" s="80"/>
      <c r="AD3028" s="80"/>
      <c r="AE3028" s="81"/>
      <c r="AF3028" s="82"/>
      <c r="AG3028" s="80"/>
      <c r="AH3028" s="119"/>
      <c r="AI3028" s="119"/>
    </row>
    <row r="3029" spans="27:35" x14ac:dyDescent="0.25">
      <c r="AA3029" s="81"/>
      <c r="AB3029" s="81"/>
      <c r="AC3029" s="80"/>
      <c r="AD3029" s="80"/>
      <c r="AE3029" s="81"/>
      <c r="AF3029" s="82"/>
      <c r="AG3029" s="80"/>
      <c r="AH3029" s="119"/>
      <c r="AI3029" s="119"/>
    </row>
    <row r="3030" spans="27:35" x14ac:dyDescent="0.25">
      <c r="AA3030" s="81"/>
      <c r="AB3030" s="81"/>
      <c r="AC3030" s="80"/>
      <c r="AD3030" s="80"/>
      <c r="AE3030" s="81"/>
      <c r="AF3030" s="82"/>
      <c r="AG3030" s="80"/>
      <c r="AH3030" s="119"/>
      <c r="AI3030" s="119"/>
    </row>
    <row r="3031" spans="27:35" x14ac:dyDescent="0.25">
      <c r="AA3031" s="81"/>
      <c r="AB3031" s="81"/>
      <c r="AC3031" s="80"/>
      <c r="AD3031" s="80"/>
      <c r="AE3031" s="81"/>
      <c r="AF3031" s="82"/>
      <c r="AG3031" s="80"/>
      <c r="AH3031" s="119"/>
      <c r="AI3031" s="119"/>
    </row>
    <row r="3032" spans="27:35" x14ac:dyDescent="0.25">
      <c r="AA3032" s="81"/>
      <c r="AB3032" s="81"/>
      <c r="AC3032" s="80"/>
      <c r="AD3032" s="80"/>
      <c r="AE3032" s="81"/>
      <c r="AF3032" s="82"/>
      <c r="AG3032" s="80"/>
      <c r="AH3032" s="119"/>
      <c r="AI3032" s="119"/>
    </row>
    <row r="3033" spans="27:35" x14ac:dyDescent="0.25">
      <c r="AA3033" s="81"/>
      <c r="AB3033" s="81"/>
      <c r="AC3033" s="80"/>
      <c r="AD3033" s="80"/>
      <c r="AE3033" s="81"/>
      <c r="AF3033" s="82"/>
      <c r="AG3033" s="80"/>
      <c r="AH3033" s="119"/>
      <c r="AI3033" s="119"/>
    </row>
    <row r="3034" spans="27:35" x14ac:dyDescent="0.25">
      <c r="AA3034" s="81"/>
      <c r="AB3034" s="81"/>
      <c r="AC3034" s="80"/>
      <c r="AD3034" s="80"/>
      <c r="AE3034" s="81"/>
      <c r="AF3034" s="82"/>
      <c r="AG3034" s="80"/>
      <c r="AH3034" s="119"/>
      <c r="AI3034" s="119"/>
    </row>
    <row r="3035" spans="27:35" x14ac:dyDescent="0.25">
      <c r="AA3035" s="81"/>
      <c r="AB3035" s="81"/>
      <c r="AC3035" s="80"/>
      <c r="AD3035" s="80"/>
      <c r="AE3035" s="81"/>
      <c r="AF3035" s="82"/>
      <c r="AG3035" s="80"/>
      <c r="AH3035" s="119"/>
      <c r="AI3035" s="119"/>
    </row>
    <row r="3036" spans="27:35" x14ac:dyDescent="0.25">
      <c r="AA3036" s="81"/>
      <c r="AB3036" s="81"/>
      <c r="AC3036" s="80"/>
      <c r="AD3036" s="80"/>
      <c r="AE3036" s="81"/>
      <c r="AF3036" s="82"/>
      <c r="AG3036" s="80"/>
      <c r="AH3036" s="119"/>
      <c r="AI3036" s="119"/>
    </row>
    <row r="3037" spans="27:35" x14ac:dyDescent="0.25">
      <c r="AA3037" s="81"/>
      <c r="AB3037" s="81"/>
      <c r="AC3037" s="80"/>
      <c r="AD3037" s="80"/>
      <c r="AE3037" s="81"/>
      <c r="AF3037" s="82"/>
      <c r="AG3037" s="80"/>
      <c r="AH3037" s="119"/>
      <c r="AI3037" s="119"/>
    </row>
    <row r="3038" spans="27:35" x14ac:dyDescent="0.25">
      <c r="AA3038" s="81"/>
      <c r="AB3038" s="81"/>
      <c r="AC3038" s="80"/>
      <c r="AD3038" s="80"/>
      <c r="AE3038" s="81"/>
      <c r="AF3038" s="82"/>
      <c r="AG3038" s="80"/>
      <c r="AH3038" s="119"/>
      <c r="AI3038" s="119"/>
    </row>
    <row r="3039" spans="27:35" x14ac:dyDescent="0.25">
      <c r="AA3039" s="81"/>
      <c r="AB3039" s="81"/>
      <c r="AC3039" s="80"/>
      <c r="AD3039" s="80"/>
      <c r="AE3039" s="81"/>
      <c r="AF3039" s="82"/>
      <c r="AG3039" s="80"/>
      <c r="AH3039" s="119"/>
      <c r="AI3039" s="119"/>
    </row>
    <row r="3040" spans="27:35" x14ac:dyDescent="0.25">
      <c r="AA3040" s="81"/>
      <c r="AB3040" s="81"/>
      <c r="AC3040" s="80"/>
      <c r="AD3040" s="80"/>
      <c r="AE3040" s="81"/>
      <c r="AF3040" s="82"/>
      <c r="AG3040" s="80"/>
      <c r="AH3040" s="119"/>
      <c r="AI3040" s="119"/>
    </row>
    <row r="3041" spans="27:35" x14ac:dyDescent="0.25">
      <c r="AA3041" s="81"/>
      <c r="AB3041" s="81"/>
      <c r="AC3041" s="80"/>
      <c r="AD3041" s="80"/>
      <c r="AE3041" s="81"/>
      <c r="AF3041" s="82"/>
      <c r="AG3041" s="80"/>
      <c r="AH3041" s="119"/>
      <c r="AI3041" s="119"/>
    </row>
    <row r="3042" spans="27:35" x14ac:dyDescent="0.25">
      <c r="AA3042" s="81"/>
      <c r="AB3042" s="81"/>
      <c r="AC3042" s="80"/>
      <c r="AD3042" s="80"/>
      <c r="AE3042" s="81"/>
      <c r="AF3042" s="82"/>
      <c r="AG3042" s="80"/>
      <c r="AH3042" s="119"/>
      <c r="AI3042" s="119"/>
    </row>
    <row r="3043" spans="27:35" x14ac:dyDescent="0.25">
      <c r="AA3043" s="81"/>
      <c r="AB3043" s="81"/>
      <c r="AC3043" s="80"/>
      <c r="AD3043" s="80"/>
      <c r="AE3043" s="81"/>
      <c r="AF3043" s="82"/>
      <c r="AG3043" s="80"/>
      <c r="AH3043" s="119"/>
      <c r="AI3043" s="119"/>
    </row>
    <row r="3044" spans="27:35" x14ac:dyDescent="0.25">
      <c r="AA3044" s="81"/>
      <c r="AB3044" s="81"/>
      <c r="AC3044" s="80"/>
      <c r="AD3044" s="80"/>
      <c r="AE3044" s="81"/>
      <c r="AF3044" s="82"/>
      <c r="AG3044" s="80"/>
      <c r="AH3044" s="119"/>
      <c r="AI3044" s="119"/>
    </row>
    <row r="3045" spans="27:35" x14ac:dyDescent="0.25">
      <c r="AA3045" s="81"/>
      <c r="AB3045" s="81"/>
      <c r="AC3045" s="80"/>
      <c r="AD3045" s="80"/>
      <c r="AE3045" s="81"/>
      <c r="AF3045" s="82"/>
      <c r="AG3045" s="80"/>
      <c r="AH3045" s="119"/>
      <c r="AI3045" s="119"/>
    </row>
    <row r="3046" spans="27:35" x14ac:dyDescent="0.25">
      <c r="AA3046" s="81"/>
      <c r="AB3046" s="81"/>
      <c r="AC3046" s="80"/>
      <c r="AD3046" s="80"/>
      <c r="AE3046" s="81"/>
      <c r="AF3046" s="82"/>
      <c r="AG3046" s="80"/>
      <c r="AH3046" s="119"/>
      <c r="AI3046" s="119"/>
    </row>
    <row r="3047" spans="27:35" x14ac:dyDescent="0.25">
      <c r="AA3047" s="81"/>
      <c r="AB3047" s="81"/>
      <c r="AC3047" s="80"/>
      <c r="AD3047" s="80"/>
      <c r="AE3047" s="81"/>
      <c r="AF3047" s="82"/>
      <c r="AG3047" s="80"/>
      <c r="AH3047" s="119"/>
      <c r="AI3047" s="119"/>
    </row>
    <row r="3048" spans="27:35" x14ac:dyDescent="0.25">
      <c r="AA3048" s="81"/>
      <c r="AB3048" s="81"/>
      <c r="AC3048" s="80"/>
      <c r="AD3048" s="80"/>
      <c r="AE3048" s="81"/>
      <c r="AF3048" s="82"/>
      <c r="AG3048" s="80"/>
      <c r="AH3048" s="119"/>
      <c r="AI3048" s="119"/>
    </row>
    <row r="3049" spans="27:35" x14ac:dyDescent="0.25">
      <c r="AA3049" s="81"/>
      <c r="AB3049" s="81"/>
      <c r="AC3049" s="80"/>
      <c r="AD3049" s="80"/>
      <c r="AE3049" s="81"/>
      <c r="AF3049" s="82"/>
      <c r="AG3049" s="80"/>
      <c r="AH3049" s="119"/>
      <c r="AI3049" s="119"/>
    </row>
    <row r="3050" spans="27:35" x14ac:dyDescent="0.25">
      <c r="AA3050" s="81"/>
      <c r="AB3050" s="81"/>
      <c r="AC3050" s="80"/>
      <c r="AD3050" s="80"/>
      <c r="AE3050" s="81"/>
      <c r="AF3050" s="82"/>
      <c r="AG3050" s="80"/>
      <c r="AH3050" s="119"/>
      <c r="AI3050" s="119"/>
    </row>
    <row r="3051" spans="27:35" x14ac:dyDescent="0.25">
      <c r="AA3051" s="81"/>
      <c r="AB3051" s="81"/>
      <c r="AC3051" s="80"/>
      <c r="AD3051" s="80"/>
      <c r="AE3051" s="81"/>
      <c r="AF3051" s="82"/>
      <c r="AG3051" s="80"/>
      <c r="AH3051" s="119"/>
      <c r="AI3051" s="119"/>
    </row>
    <row r="3052" spans="27:35" x14ac:dyDescent="0.25">
      <c r="AA3052" s="81"/>
      <c r="AB3052" s="81"/>
      <c r="AC3052" s="80"/>
      <c r="AD3052" s="80"/>
      <c r="AE3052" s="81"/>
      <c r="AF3052" s="82"/>
      <c r="AG3052" s="80"/>
      <c r="AH3052" s="119"/>
      <c r="AI3052" s="119"/>
    </row>
    <row r="3053" spans="27:35" x14ac:dyDescent="0.25">
      <c r="AA3053" s="81"/>
      <c r="AB3053" s="81"/>
      <c r="AC3053" s="80"/>
      <c r="AD3053" s="80"/>
      <c r="AE3053" s="81"/>
      <c r="AF3053" s="82"/>
      <c r="AG3053" s="80"/>
      <c r="AH3053" s="119"/>
      <c r="AI3053" s="119"/>
    </row>
    <row r="3054" spans="27:35" x14ac:dyDescent="0.25">
      <c r="AA3054" s="81"/>
      <c r="AB3054" s="81"/>
      <c r="AC3054" s="80"/>
      <c r="AD3054" s="80"/>
      <c r="AE3054" s="81"/>
      <c r="AF3054" s="82"/>
      <c r="AG3054" s="80"/>
      <c r="AH3054" s="119"/>
      <c r="AI3054" s="119"/>
    </row>
    <row r="3055" spans="27:35" x14ac:dyDescent="0.25">
      <c r="AA3055" s="81"/>
      <c r="AB3055" s="81"/>
      <c r="AC3055" s="80"/>
      <c r="AD3055" s="80"/>
      <c r="AE3055" s="81"/>
      <c r="AF3055" s="82"/>
      <c r="AG3055" s="80"/>
      <c r="AH3055" s="119"/>
      <c r="AI3055" s="119"/>
    </row>
    <row r="3056" spans="27:35" x14ac:dyDescent="0.25">
      <c r="AA3056" s="81"/>
      <c r="AB3056" s="81"/>
      <c r="AC3056" s="80"/>
      <c r="AD3056" s="80"/>
      <c r="AE3056" s="81"/>
      <c r="AF3056" s="82"/>
      <c r="AG3056" s="80"/>
      <c r="AH3056" s="119"/>
      <c r="AI3056" s="119"/>
    </row>
    <row r="3057" spans="27:35" x14ac:dyDescent="0.25">
      <c r="AA3057" s="81"/>
      <c r="AB3057" s="81"/>
      <c r="AC3057" s="80"/>
      <c r="AD3057" s="80"/>
      <c r="AE3057" s="81"/>
      <c r="AF3057" s="82"/>
      <c r="AG3057" s="80"/>
      <c r="AH3057" s="119"/>
      <c r="AI3057" s="119"/>
    </row>
    <row r="3058" spans="27:35" x14ac:dyDescent="0.25">
      <c r="AA3058" s="81"/>
      <c r="AB3058" s="81"/>
      <c r="AC3058" s="80"/>
      <c r="AD3058" s="80"/>
      <c r="AE3058" s="81"/>
      <c r="AF3058" s="82"/>
      <c r="AG3058" s="80"/>
      <c r="AH3058" s="119"/>
      <c r="AI3058" s="119"/>
    </row>
    <row r="3059" spans="27:35" x14ac:dyDescent="0.25">
      <c r="AA3059" s="81"/>
      <c r="AB3059" s="81"/>
      <c r="AC3059" s="80"/>
      <c r="AD3059" s="80"/>
      <c r="AE3059" s="81"/>
      <c r="AF3059" s="82"/>
      <c r="AG3059" s="80"/>
      <c r="AH3059" s="119"/>
      <c r="AI3059" s="119"/>
    </row>
    <row r="3060" spans="27:35" x14ac:dyDescent="0.25">
      <c r="AA3060" s="81"/>
      <c r="AB3060" s="81"/>
      <c r="AC3060" s="80"/>
      <c r="AD3060" s="80"/>
      <c r="AE3060" s="81"/>
      <c r="AF3060" s="82"/>
      <c r="AG3060" s="80"/>
      <c r="AH3060" s="119"/>
      <c r="AI3060" s="119"/>
    </row>
    <row r="3061" spans="27:35" x14ac:dyDescent="0.25">
      <c r="AA3061" s="81"/>
      <c r="AB3061" s="81"/>
      <c r="AC3061" s="80"/>
      <c r="AD3061" s="80"/>
      <c r="AE3061" s="81"/>
      <c r="AF3061" s="82"/>
      <c r="AG3061" s="80"/>
      <c r="AH3061" s="119"/>
      <c r="AI3061" s="119"/>
    </row>
    <row r="3062" spans="27:35" x14ac:dyDescent="0.25">
      <c r="AA3062" s="81"/>
      <c r="AB3062" s="81"/>
      <c r="AC3062" s="80"/>
      <c r="AD3062" s="80"/>
      <c r="AE3062" s="81"/>
      <c r="AF3062" s="82"/>
      <c r="AG3062" s="80"/>
      <c r="AH3062" s="119"/>
      <c r="AI3062" s="119"/>
    </row>
    <row r="3063" spans="27:35" x14ac:dyDescent="0.25">
      <c r="AA3063" s="81"/>
      <c r="AB3063" s="81"/>
      <c r="AC3063" s="80"/>
      <c r="AD3063" s="80"/>
      <c r="AE3063" s="81"/>
      <c r="AF3063" s="82"/>
      <c r="AG3063" s="80"/>
      <c r="AH3063" s="119"/>
      <c r="AI3063" s="119"/>
    </row>
    <row r="3064" spans="27:35" x14ac:dyDescent="0.25">
      <c r="AA3064" s="81"/>
      <c r="AB3064" s="81"/>
      <c r="AC3064" s="80"/>
      <c r="AD3064" s="80"/>
      <c r="AE3064" s="81"/>
      <c r="AF3064" s="82"/>
      <c r="AG3064" s="80"/>
      <c r="AH3064" s="119"/>
      <c r="AI3064" s="119"/>
    </row>
    <row r="3065" spans="27:35" x14ac:dyDescent="0.25">
      <c r="AA3065" s="81"/>
      <c r="AB3065" s="81"/>
      <c r="AC3065" s="80"/>
      <c r="AD3065" s="80"/>
      <c r="AE3065" s="81"/>
      <c r="AF3065" s="82"/>
      <c r="AG3065" s="80"/>
      <c r="AH3065" s="119"/>
      <c r="AI3065" s="119"/>
    </row>
    <row r="3066" spans="27:35" x14ac:dyDescent="0.25">
      <c r="AA3066" s="81"/>
      <c r="AB3066" s="81"/>
      <c r="AC3066" s="80"/>
      <c r="AD3066" s="80"/>
      <c r="AE3066" s="81"/>
      <c r="AF3066" s="82"/>
      <c r="AG3066" s="80"/>
      <c r="AH3066" s="119"/>
      <c r="AI3066" s="119"/>
    </row>
    <row r="3067" spans="27:35" x14ac:dyDescent="0.25">
      <c r="AA3067" s="81"/>
      <c r="AB3067" s="81"/>
      <c r="AC3067" s="80"/>
      <c r="AD3067" s="80"/>
      <c r="AE3067" s="81"/>
      <c r="AF3067" s="82"/>
      <c r="AG3067" s="80"/>
      <c r="AH3067" s="119"/>
      <c r="AI3067" s="119"/>
    </row>
    <row r="3068" spans="27:35" x14ac:dyDescent="0.25">
      <c r="AA3068" s="81"/>
      <c r="AB3068" s="81"/>
      <c r="AC3068" s="80"/>
      <c r="AD3068" s="80"/>
      <c r="AE3068" s="81"/>
      <c r="AF3068" s="82"/>
      <c r="AG3068" s="80"/>
      <c r="AH3068" s="119"/>
      <c r="AI3068" s="119"/>
    </row>
    <row r="3069" spans="27:35" x14ac:dyDescent="0.25">
      <c r="AA3069" s="81"/>
      <c r="AB3069" s="81"/>
      <c r="AC3069" s="80"/>
      <c r="AD3069" s="80"/>
      <c r="AE3069" s="81"/>
      <c r="AF3069" s="82"/>
      <c r="AG3069" s="80"/>
      <c r="AH3069" s="119"/>
      <c r="AI3069" s="119"/>
    </row>
    <row r="3070" spans="27:35" x14ac:dyDescent="0.25">
      <c r="AA3070" s="81"/>
      <c r="AB3070" s="81"/>
      <c r="AC3070" s="80"/>
      <c r="AD3070" s="80"/>
      <c r="AE3070" s="81"/>
      <c r="AF3070" s="82"/>
      <c r="AG3070" s="80"/>
      <c r="AH3070" s="119"/>
      <c r="AI3070" s="119"/>
    </row>
    <row r="3071" spans="27:35" x14ac:dyDescent="0.25">
      <c r="AA3071" s="81"/>
      <c r="AB3071" s="81"/>
      <c r="AC3071" s="80"/>
      <c r="AD3071" s="80"/>
      <c r="AE3071" s="81"/>
      <c r="AF3071" s="82"/>
      <c r="AG3071" s="80"/>
      <c r="AH3071" s="119"/>
      <c r="AI3071" s="119"/>
    </row>
    <row r="3072" spans="27:35" x14ac:dyDescent="0.25">
      <c r="AA3072" s="81"/>
      <c r="AB3072" s="81"/>
      <c r="AC3072" s="80"/>
      <c r="AD3072" s="80"/>
      <c r="AE3072" s="81"/>
      <c r="AF3072" s="82"/>
      <c r="AG3072" s="80"/>
      <c r="AH3072" s="119"/>
      <c r="AI3072" s="119"/>
    </row>
    <row r="3073" spans="27:35" x14ac:dyDescent="0.25">
      <c r="AA3073" s="81"/>
      <c r="AB3073" s="81"/>
      <c r="AC3073" s="80"/>
      <c r="AD3073" s="80"/>
      <c r="AE3073" s="81"/>
      <c r="AF3073" s="82"/>
      <c r="AG3073" s="80"/>
      <c r="AH3073" s="119"/>
      <c r="AI3073" s="119"/>
    </row>
    <row r="3074" spans="27:35" x14ac:dyDescent="0.25">
      <c r="AA3074" s="81"/>
      <c r="AB3074" s="81"/>
      <c r="AC3074" s="80"/>
      <c r="AD3074" s="80"/>
      <c r="AE3074" s="81"/>
      <c r="AF3074" s="82"/>
      <c r="AG3074" s="80"/>
      <c r="AH3074" s="119"/>
      <c r="AI3074" s="119"/>
    </row>
    <row r="3075" spans="27:35" x14ac:dyDescent="0.25">
      <c r="AA3075" s="81"/>
      <c r="AB3075" s="81"/>
      <c r="AC3075" s="80"/>
      <c r="AD3075" s="80"/>
      <c r="AE3075" s="81"/>
      <c r="AF3075" s="82"/>
      <c r="AG3075" s="80"/>
      <c r="AH3075" s="119"/>
      <c r="AI3075" s="119"/>
    </row>
    <row r="3076" spans="27:35" x14ac:dyDescent="0.25">
      <c r="AA3076" s="81"/>
      <c r="AB3076" s="81"/>
      <c r="AC3076" s="80"/>
      <c r="AD3076" s="80"/>
      <c r="AE3076" s="81"/>
      <c r="AF3076" s="82"/>
      <c r="AG3076" s="80"/>
      <c r="AH3076" s="119"/>
      <c r="AI3076" s="119"/>
    </row>
    <row r="3077" spans="27:35" x14ac:dyDescent="0.25">
      <c r="AA3077" s="81"/>
      <c r="AB3077" s="81"/>
      <c r="AC3077" s="80"/>
      <c r="AD3077" s="80"/>
      <c r="AE3077" s="81"/>
      <c r="AF3077" s="82"/>
      <c r="AG3077" s="80"/>
      <c r="AH3077" s="119"/>
      <c r="AI3077" s="119"/>
    </row>
    <row r="3078" spans="27:35" x14ac:dyDescent="0.25">
      <c r="AA3078" s="81"/>
      <c r="AB3078" s="81"/>
      <c r="AC3078" s="80"/>
      <c r="AD3078" s="80"/>
      <c r="AE3078" s="81"/>
      <c r="AF3078" s="82"/>
      <c r="AG3078" s="80"/>
      <c r="AH3078" s="119"/>
      <c r="AI3078" s="119"/>
    </row>
    <row r="3079" spans="27:35" x14ac:dyDescent="0.25">
      <c r="AA3079" s="81"/>
      <c r="AB3079" s="81"/>
      <c r="AC3079" s="80"/>
      <c r="AD3079" s="80"/>
      <c r="AE3079" s="81"/>
      <c r="AF3079" s="82"/>
      <c r="AG3079" s="80"/>
      <c r="AH3079" s="119"/>
      <c r="AI3079" s="119"/>
    </row>
    <row r="3080" spans="27:35" x14ac:dyDescent="0.25">
      <c r="AA3080" s="81"/>
      <c r="AB3080" s="81"/>
      <c r="AC3080" s="80"/>
      <c r="AD3080" s="80"/>
      <c r="AE3080" s="81"/>
      <c r="AF3080" s="82"/>
      <c r="AG3080" s="80"/>
      <c r="AH3080" s="119"/>
      <c r="AI3080" s="119"/>
    </row>
    <row r="3081" spans="27:35" x14ac:dyDescent="0.25">
      <c r="AA3081" s="81"/>
      <c r="AB3081" s="81"/>
      <c r="AC3081" s="80"/>
      <c r="AD3081" s="80"/>
      <c r="AE3081" s="81"/>
      <c r="AF3081" s="82"/>
      <c r="AG3081" s="80"/>
      <c r="AH3081" s="119"/>
      <c r="AI3081" s="119"/>
    </row>
    <row r="3082" spans="27:35" x14ac:dyDescent="0.25">
      <c r="AA3082" s="81"/>
      <c r="AB3082" s="81"/>
      <c r="AC3082" s="80"/>
      <c r="AD3082" s="80"/>
      <c r="AE3082" s="81"/>
      <c r="AF3082" s="82"/>
      <c r="AG3082" s="80"/>
      <c r="AH3082" s="119"/>
      <c r="AI3082" s="119"/>
    </row>
    <row r="3083" spans="27:35" x14ac:dyDescent="0.25">
      <c r="AA3083" s="81"/>
      <c r="AB3083" s="81"/>
      <c r="AC3083" s="80"/>
      <c r="AD3083" s="80"/>
      <c r="AE3083" s="81"/>
      <c r="AF3083" s="82"/>
      <c r="AG3083" s="80"/>
      <c r="AH3083" s="119"/>
      <c r="AI3083" s="119"/>
    </row>
    <row r="3084" spans="27:35" x14ac:dyDescent="0.25">
      <c r="AA3084" s="81"/>
      <c r="AB3084" s="81"/>
      <c r="AC3084" s="80"/>
      <c r="AD3084" s="80"/>
      <c r="AE3084" s="81"/>
      <c r="AF3084" s="82"/>
      <c r="AG3084" s="80"/>
      <c r="AH3084" s="119"/>
      <c r="AI3084" s="119"/>
    </row>
    <row r="3085" spans="27:35" x14ac:dyDescent="0.25">
      <c r="AA3085" s="81"/>
      <c r="AB3085" s="81"/>
      <c r="AC3085" s="80"/>
      <c r="AD3085" s="80"/>
      <c r="AE3085" s="81"/>
      <c r="AF3085" s="82"/>
      <c r="AG3085" s="80"/>
      <c r="AH3085" s="119"/>
      <c r="AI3085" s="119"/>
    </row>
    <row r="3086" spans="27:35" x14ac:dyDescent="0.25">
      <c r="AA3086" s="81"/>
      <c r="AB3086" s="81"/>
      <c r="AC3086" s="80"/>
      <c r="AD3086" s="80"/>
      <c r="AE3086" s="81"/>
      <c r="AF3086" s="82"/>
      <c r="AG3086" s="80"/>
      <c r="AH3086" s="119"/>
      <c r="AI3086" s="119"/>
    </row>
    <row r="3087" spans="27:35" x14ac:dyDescent="0.25">
      <c r="AA3087" s="81"/>
      <c r="AB3087" s="81"/>
      <c r="AC3087" s="80"/>
      <c r="AD3087" s="80"/>
      <c r="AE3087" s="81"/>
      <c r="AF3087" s="82"/>
      <c r="AG3087" s="80"/>
      <c r="AH3087" s="119"/>
      <c r="AI3087" s="119"/>
    </row>
    <row r="3088" spans="27:35" x14ac:dyDescent="0.25">
      <c r="AA3088" s="81"/>
      <c r="AB3088" s="81"/>
      <c r="AC3088" s="80"/>
      <c r="AD3088" s="80"/>
      <c r="AE3088" s="81"/>
      <c r="AF3088" s="82"/>
      <c r="AG3088" s="80"/>
      <c r="AH3088" s="119"/>
      <c r="AI3088" s="119"/>
    </row>
    <row r="3089" spans="27:35" x14ac:dyDescent="0.25">
      <c r="AA3089" s="81"/>
      <c r="AB3089" s="81"/>
      <c r="AC3089" s="80"/>
      <c r="AD3089" s="80"/>
      <c r="AE3089" s="81"/>
      <c r="AF3089" s="82"/>
      <c r="AG3089" s="80"/>
      <c r="AH3089" s="119"/>
      <c r="AI3089" s="119"/>
    </row>
    <row r="3090" spans="27:35" x14ac:dyDescent="0.25">
      <c r="AA3090" s="81"/>
      <c r="AB3090" s="81"/>
      <c r="AC3090" s="80"/>
      <c r="AD3090" s="80"/>
      <c r="AE3090" s="81"/>
      <c r="AF3090" s="82"/>
      <c r="AG3090" s="80"/>
      <c r="AH3090" s="119"/>
      <c r="AI3090" s="119"/>
    </row>
    <row r="3091" spans="27:35" x14ac:dyDescent="0.25">
      <c r="AA3091" s="81"/>
      <c r="AB3091" s="81"/>
      <c r="AC3091" s="80"/>
      <c r="AD3091" s="80"/>
      <c r="AE3091" s="81"/>
      <c r="AF3091" s="82"/>
      <c r="AG3091" s="80"/>
      <c r="AH3091" s="119"/>
      <c r="AI3091" s="119"/>
    </row>
    <row r="3092" spans="27:35" x14ac:dyDescent="0.25">
      <c r="AA3092" s="81"/>
      <c r="AB3092" s="81"/>
      <c r="AC3092" s="80"/>
      <c r="AD3092" s="80"/>
      <c r="AE3092" s="81"/>
      <c r="AF3092" s="82"/>
      <c r="AG3092" s="80"/>
      <c r="AH3092" s="119"/>
      <c r="AI3092" s="119"/>
    </row>
    <row r="3093" spans="27:35" x14ac:dyDescent="0.25">
      <c r="AA3093" s="81"/>
      <c r="AB3093" s="81"/>
      <c r="AC3093" s="80"/>
      <c r="AD3093" s="80"/>
      <c r="AE3093" s="81"/>
      <c r="AF3093" s="82"/>
      <c r="AG3093" s="80"/>
      <c r="AH3093" s="119"/>
      <c r="AI3093" s="119"/>
    </row>
    <row r="3094" spans="27:35" x14ac:dyDescent="0.25">
      <c r="AA3094" s="81"/>
      <c r="AB3094" s="81"/>
      <c r="AC3094" s="80"/>
      <c r="AD3094" s="80"/>
      <c r="AE3094" s="81"/>
      <c r="AF3094" s="82"/>
      <c r="AG3094" s="80"/>
      <c r="AH3094" s="119"/>
      <c r="AI3094" s="119"/>
    </row>
    <row r="3095" spans="27:35" x14ac:dyDescent="0.25">
      <c r="AA3095" s="81"/>
      <c r="AB3095" s="81"/>
      <c r="AC3095" s="80"/>
      <c r="AD3095" s="80"/>
      <c r="AE3095" s="81"/>
      <c r="AF3095" s="82"/>
      <c r="AG3095" s="80"/>
      <c r="AH3095" s="119"/>
      <c r="AI3095" s="119"/>
    </row>
    <row r="3096" spans="27:35" x14ac:dyDescent="0.25">
      <c r="AA3096" s="81"/>
      <c r="AB3096" s="81"/>
      <c r="AC3096" s="80"/>
      <c r="AD3096" s="80"/>
      <c r="AE3096" s="81"/>
      <c r="AF3096" s="82"/>
      <c r="AG3096" s="80"/>
      <c r="AH3096" s="119"/>
      <c r="AI3096" s="119"/>
    </row>
    <row r="3097" spans="27:35" x14ac:dyDescent="0.25">
      <c r="AA3097" s="81"/>
      <c r="AB3097" s="81"/>
      <c r="AC3097" s="80"/>
      <c r="AD3097" s="80"/>
      <c r="AE3097" s="81"/>
      <c r="AF3097" s="82"/>
      <c r="AG3097" s="80"/>
      <c r="AH3097" s="119"/>
      <c r="AI3097" s="119"/>
    </row>
    <row r="3098" spans="27:35" x14ac:dyDescent="0.25">
      <c r="AA3098" s="81"/>
      <c r="AB3098" s="81"/>
      <c r="AC3098" s="80"/>
      <c r="AD3098" s="80"/>
      <c r="AE3098" s="81"/>
      <c r="AF3098" s="82"/>
      <c r="AG3098" s="80"/>
      <c r="AH3098" s="119"/>
      <c r="AI3098" s="119"/>
    </row>
    <row r="3099" spans="27:35" x14ac:dyDescent="0.25">
      <c r="AA3099" s="81"/>
      <c r="AB3099" s="81"/>
      <c r="AC3099" s="80"/>
      <c r="AD3099" s="80"/>
      <c r="AE3099" s="81"/>
      <c r="AF3099" s="82"/>
      <c r="AG3099" s="80"/>
      <c r="AH3099" s="119"/>
      <c r="AI3099" s="119"/>
    </row>
    <row r="3100" spans="27:35" x14ac:dyDescent="0.25">
      <c r="AA3100" s="81"/>
      <c r="AB3100" s="81"/>
      <c r="AC3100" s="80"/>
      <c r="AD3100" s="80"/>
      <c r="AE3100" s="81"/>
      <c r="AF3100" s="82"/>
      <c r="AG3100" s="80"/>
      <c r="AH3100" s="119"/>
      <c r="AI3100" s="119"/>
    </row>
    <row r="3101" spans="27:35" x14ac:dyDescent="0.25">
      <c r="AA3101" s="81"/>
      <c r="AB3101" s="81"/>
      <c r="AC3101" s="80"/>
      <c r="AD3101" s="80"/>
      <c r="AE3101" s="81"/>
      <c r="AF3101" s="82"/>
      <c r="AG3101" s="80"/>
      <c r="AH3101" s="119"/>
      <c r="AI3101" s="119"/>
    </row>
    <row r="3102" spans="27:35" x14ac:dyDescent="0.25">
      <c r="AA3102" s="81"/>
      <c r="AB3102" s="81"/>
      <c r="AC3102" s="80"/>
      <c r="AD3102" s="80"/>
      <c r="AE3102" s="81"/>
      <c r="AF3102" s="82"/>
      <c r="AG3102" s="80"/>
      <c r="AH3102" s="119"/>
      <c r="AI3102" s="119"/>
    </row>
    <row r="3103" spans="27:35" x14ac:dyDescent="0.25">
      <c r="AA3103" s="81"/>
      <c r="AB3103" s="81"/>
      <c r="AC3103" s="80"/>
      <c r="AD3103" s="80"/>
      <c r="AE3103" s="81"/>
      <c r="AF3103" s="82"/>
      <c r="AG3103" s="80"/>
      <c r="AH3103" s="119"/>
      <c r="AI3103" s="119"/>
    </row>
    <row r="3104" spans="27:35" x14ac:dyDescent="0.25">
      <c r="AA3104" s="81"/>
      <c r="AB3104" s="81"/>
      <c r="AC3104" s="80"/>
      <c r="AD3104" s="80"/>
      <c r="AE3104" s="81"/>
      <c r="AF3104" s="82"/>
      <c r="AG3104" s="80"/>
      <c r="AH3104" s="119"/>
      <c r="AI3104" s="119"/>
    </row>
    <row r="3105" spans="27:35" x14ac:dyDescent="0.25">
      <c r="AA3105" s="81"/>
      <c r="AB3105" s="81"/>
      <c r="AC3105" s="80"/>
      <c r="AD3105" s="80"/>
      <c r="AE3105" s="81"/>
      <c r="AF3105" s="82"/>
      <c r="AG3105" s="80"/>
      <c r="AH3105" s="119"/>
      <c r="AI3105" s="119"/>
    </row>
    <row r="3106" spans="27:35" x14ac:dyDescent="0.25">
      <c r="AA3106" s="81"/>
      <c r="AB3106" s="81"/>
      <c r="AC3106" s="80"/>
      <c r="AD3106" s="80"/>
      <c r="AE3106" s="81"/>
      <c r="AF3106" s="82"/>
      <c r="AG3106" s="80"/>
      <c r="AH3106" s="119"/>
      <c r="AI3106" s="119"/>
    </row>
    <row r="3107" spans="27:35" x14ac:dyDescent="0.25">
      <c r="AA3107" s="81"/>
      <c r="AB3107" s="81"/>
      <c r="AC3107" s="80"/>
      <c r="AD3107" s="80"/>
      <c r="AE3107" s="81"/>
      <c r="AF3107" s="82"/>
      <c r="AG3107" s="80"/>
      <c r="AH3107" s="119"/>
      <c r="AI3107" s="119"/>
    </row>
    <row r="3108" spans="27:35" x14ac:dyDescent="0.25">
      <c r="AA3108" s="81"/>
      <c r="AB3108" s="81"/>
      <c r="AC3108" s="80"/>
      <c r="AD3108" s="80"/>
      <c r="AE3108" s="81"/>
      <c r="AF3108" s="82"/>
      <c r="AG3108" s="80"/>
      <c r="AH3108" s="119"/>
      <c r="AI3108" s="119"/>
    </row>
    <row r="3109" spans="27:35" x14ac:dyDescent="0.25">
      <c r="AA3109" s="81"/>
      <c r="AB3109" s="81"/>
      <c r="AC3109" s="80"/>
      <c r="AD3109" s="80"/>
      <c r="AE3109" s="81"/>
      <c r="AF3109" s="82"/>
      <c r="AG3109" s="80"/>
      <c r="AH3109" s="119"/>
      <c r="AI3109" s="119"/>
    </row>
    <row r="3110" spans="27:35" x14ac:dyDescent="0.25">
      <c r="AA3110" s="81"/>
      <c r="AB3110" s="81"/>
      <c r="AC3110" s="80"/>
      <c r="AD3110" s="80"/>
      <c r="AE3110" s="81"/>
      <c r="AF3110" s="82"/>
      <c r="AG3110" s="80"/>
      <c r="AH3110" s="119"/>
      <c r="AI3110" s="119"/>
    </row>
    <row r="3111" spans="27:35" x14ac:dyDescent="0.25">
      <c r="AA3111" s="81"/>
      <c r="AB3111" s="81"/>
      <c r="AC3111" s="80"/>
      <c r="AD3111" s="80"/>
      <c r="AE3111" s="81"/>
      <c r="AF3111" s="82"/>
      <c r="AG3111" s="80"/>
      <c r="AH3111" s="119"/>
      <c r="AI3111" s="119"/>
    </row>
    <row r="3112" spans="27:35" x14ac:dyDescent="0.25">
      <c r="AA3112" s="81"/>
      <c r="AB3112" s="81"/>
      <c r="AC3112" s="80"/>
      <c r="AD3112" s="80"/>
      <c r="AE3112" s="81"/>
      <c r="AF3112" s="82"/>
      <c r="AG3112" s="80"/>
      <c r="AH3112" s="119"/>
      <c r="AI3112" s="119"/>
    </row>
    <row r="3113" spans="27:35" x14ac:dyDescent="0.25">
      <c r="AA3113" s="81"/>
      <c r="AB3113" s="81"/>
      <c r="AC3113" s="80"/>
      <c r="AD3113" s="80"/>
      <c r="AE3113" s="81"/>
      <c r="AF3113" s="82"/>
      <c r="AG3113" s="80"/>
      <c r="AH3113" s="119"/>
      <c r="AI3113" s="119"/>
    </row>
    <row r="3114" spans="27:35" x14ac:dyDescent="0.25">
      <c r="AA3114" s="81"/>
      <c r="AB3114" s="81"/>
      <c r="AC3114" s="80"/>
      <c r="AD3114" s="80"/>
      <c r="AE3114" s="81"/>
      <c r="AF3114" s="82"/>
      <c r="AG3114" s="80"/>
      <c r="AH3114" s="119"/>
      <c r="AI3114" s="119"/>
    </row>
    <row r="3115" spans="27:35" x14ac:dyDescent="0.25">
      <c r="AA3115" s="81"/>
      <c r="AB3115" s="81"/>
      <c r="AC3115" s="80"/>
      <c r="AD3115" s="80"/>
      <c r="AE3115" s="81"/>
      <c r="AF3115" s="82"/>
      <c r="AG3115" s="80"/>
      <c r="AH3115" s="119"/>
      <c r="AI3115" s="119"/>
    </row>
    <row r="3116" spans="27:35" x14ac:dyDescent="0.25">
      <c r="AA3116" s="81"/>
      <c r="AB3116" s="81"/>
      <c r="AC3116" s="80"/>
      <c r="AD3116" s="80"/>
      <c r="AE3116" s="81"/>
      <c r="AF3116" s="82"/>
      <c r="AG3116" s="80"/>
      <c r="AH3116" s="119"/>
      <c r="AI3116" s="119"/>
    </row>
    <row r="3117" spans="27:35" x14ac:dyDescent="0.25">
      <c r="AA3117" s="81"/>
      <c r="AB3117" s="81"/>
      <c r="AC3117" s="80"/>
      <c r="AD3117" s="80"/>
      <c r="AE3117" s="81"/>
      <c r="AF3117" s="82"/>
      <c r="AG3117" s="80"/>
      <c r="AH3117" s="119"/>
      <c r="AI3117" s="119"/>
    </row>
    <row r="3118" spans="27:35" x14ac:dyDescent="0.25">
      <c r="AA3118" s="81"/>
      <c r="AB3118" s="81"/>
      <c r="AC3118" s="80"/>
      <c r="AD3118" s="80"/>
      <c r="AE3118" s="81"/>
      <c r="AF3118" s="82"/>
      <c r="AG3118" s="80"/>
      <c r="AH3118" s="119"/>
      <c r="AI3118" s="119"/>
    </row>
    <row r="3119" spans="27:35" x14ac:dyDescent="0.25">
      <c r="AA3119" s="81"/>
      <c r="AB3119" s="81"/>
      <c r="AC3119" s="80"/>
      <c r="AD3119" s="80"/>
      <c r="AE3119" s="81"/>
      <c r="AF3119" s="82"/>
      <c r="AG3119" s="80"/>
      <c r="AH3119" s="119"/>
      <c r="AI3119" s="119"/>
    </row>
    <row r="3120" spans="27:35" x14ac:dyDescent="0.25">
      <c r="AA3120" s="81"/>
      <c r="AB3120" s="81"/>
      <c r="AC3120" s="80"/>
      <c r="AD3120" s="80"/>
      <c r="AE3120" s="81"/>
      <c r="AF3120" s="82"/>
      <c r="AG3120" s="80"/>
      <c r="AH3120" s="119"/>
      <c r="AI3120" s="119"/>
    </row>
    <row r="3121" spans="27:35" x14ac:dyDescent="0.25">
      <c r="AA3121" s="81"/>
      <c r="AB3121" s="81"/>
      <c r="AC3121" s="80"/>
      <c r="AD3121" s="80"/>
      <c r="AE3121" s="81"/>
      <c r="AF3121" s="82"/>
      <c r="AG3121" s="80"/>
      <c r="AH3121" s="119"/>
      <c r="AI3121" s="119"/>
    </row>
    <row r="3122" spans="27:35" x14ac:dyDescent="0.25">
      <c r="AA3122" s="81"/>
      <c r="AB3122" s="81"/>
      <c r="AC3122" s="80"/>
      <c r="AD3122" s="80"/>
      <c r="AE3122" s="81"/>
      <c r="AF3122" s="82"/>
      <c r="AG3122" s="80"/>
      <c r="AH3122" s="119"/>
      <c r="AI3122" s="119"/>
    </row>
    <row r="3123" spans="27:35" x14ac:dyDescent="0.25">
      <c r="AA3123" s="81"/>
      <c r="AB3123" s="81"/>
      <c r="AC3123" s="80"/>
      <c r="AD3123" s="80"/>
      <c r="AE3123" s="81"/>
      <c r="AF3123" s="82"/>
      <c r="AG3123" s="80"/>
      <c r="AH3123" s="119"/>
      <c r="AI3123" s="119"/>
    </row>
    <row r="3124" spans="27:35" x14ac:dyDescent="0.25">
      <c r="AA3124" s="81"/>
      <c r="AB3124" s="81"/>
      <c r="AC3124" s="80"/>
      <c r="AD3124" s="80"/>
      <c r="AE3124" s="81"/>
      <c r="AF3124" s="82"/>
      <c r="AG3124" s="80"/>
      <c r="AH3124" s="119"/>
      <c r="AI3124" s="119"/>
    </row>
    <row r="3125" spans="27:35" x14ac:dyDescent="0.25">
      <c r="AA3125" s="81"/>
      <c r="AB3125" s="81"/>
      <c r="AC3125" s="80"/>
      <c r="AD3125" s="80"/>
      <c r="AE3125" s="81"/>
      <c r="AF3125" s="82"/>
      <c r="AG3125" s="80"/>
      <c r="AH3125" s="119"/>
      <c r="AI3125" s="119"/>
    </row>
    <row r="3126" spans="27:35" x14ac:dyDescent="0.25">
      <c r="AA3126" s="81"/>
      <c r="AB3126" s="81"/>
      <c r="AC3126" s="80"/>
      <c r="AD3126" s="80"/>
      <c r="AE3126" s="81"/>
      <c r="AF3126" s="82"/>
      <c r="AG3126" s="80"/>
      <c r="AH3126" s="119"/>
      <c r="AI3126" s="119"/>
    </row>
    <row r="3127" spans="27:35" x14ac:dyDescent="0.25">
      <c r="AA3127" s="81"/>
      <c r="AB3127" s="81"/>
      <c r="AC3127" s="80"/>
      <c r="AD3127" s="80"/>
      <c r="AE3127" s="81"/>
      <c r="AF3127" s="82"/>
      <c r="AG3127" s="80"/>
      <c r="AH3127" s="119"/>
      <c r="AI3127" s="119"/>
    </row>
    <row r="3128" spans="27:35" x14ac:dyDescent="0.25">
      <c r="AA3128" s="81"/>
      <c r="AB3128" s="81"/>
      <c r="AC3128" s="80"/>
      <c r="AD3128" s="80"/>
      <c r="AE3128" s="81"/>
      <c r="AF3128" s="82"/>
      <c r="AG3128" s="80"/>
      <c r="AH3128" s="119"/>
      <c r="AI3128" s="119"/>
    </row>
    <row r="3129" spans="27:35" x14ac:dyDescent="0.25">
      <c r="AA3129" s="81"/>
      <c r="AB3129" s="81"/>
      <c r="AC3129" s="80"/>
      <c r="AD3129" s="80"/>
      <c r="AE3129" s="81"/>
      <c r="AF3129" s="82"/>
      <c r="AG3129" s="80"/>
      <c r="AH3129" s="119"/>
      <c r="AI3129" s="119"/>
    </row>
    <row r="3130" spans="27:35" x14ac:dyDescent="0.25">
      <c r="AA3130" s="81"/>
      <c r="AB3130" s="81"/>
      <c r="AC3130" s="80"/>
      <c r="AD3130" s="80"/>
      <c r="AE3130" s="81"/>
      <c r="AF3130" s="82"/>
      <c r="AG3130" s="80"/>
      <c r="AH3130" s="119"/>
      <c r="AI3130" s="119"/>
    </row>
    <row r="3131" spans="27:35" x14ac:dyDescent="0.25">
      <c r="AA3131" s="81"/>
      <c r="AB3131" s="81"/>
      <c r="AC3131" s="80"/>
      <c r="AD3131" s="80"/>
      <c r="AE3131" s="81"/>
      <c r="AF3131" s="82"/>
      <c r="AG3131" s="80"/>
      <c r="AH3131" s="119"/>
      <c r="AI3131" s="119"/>
    </row>
    <row r="3132" spans="27:35" x14ac:dyDescent="0.25">
      <c r="AA3132" s="81"/>
      <c r="AB3132" s="81"/>
      <c r="AC3132" s="80"/>
      <c r="AD3132" s="80"/>
      <c r="AE3132" s="81"/>
      <c r="AF3132" s="82"/>
      <c r="AG3132" s="80"/>
      <c r="AH3132" s="119"/>
      <c r="AI3132" s="119"/>
    </row>
    <row r="3133" spans="27:35" x14ac:dyDescent="0.25">
      <c r="AA3133" s="81"/>
      <c r="AB3133" s="81"/>
      <c r="AC3133" s="80"/>
      <c r="AD3133" s="80"/>
      <c r="AE3133" s="81"/>
      <c r="AF3133" s="82"/>
      <c r="AG3133" s="80"/>
      <c r="AH3133" s="119"/>
      <c r="AI3133" s="119"/>
    </row>
    <row r="3134" spans="27:35" x14ac:dyDescent="0.25">
      <c r="AA3134" s="81"/>
      <c r="AB3134" s="81"/>
      <c r="AC3134" s="80"/>
      <c r="AD3134" s="80"/>
      <c r="AE3134" s="81"/>
      <c r="AF3134" s="82"/>
      <c r="AG3134" s="80"/>
      <c r="AH3134" s="119"/>
      <c r="AI3134" s="119"/>
    </row>
    <row r="3135" spans="27:35" x14ac:dyDescent="0.25">
      <c r="AA3135" s="81"/>
      <c r="AB3135" s="81"/>
      <c r="AC3135" s="80"/>
      <c r="AD3135" s="80"/>
      <c r="AE3135" s="81"/>
      <c r="AF3135" s="82"/>
      <c r="AG3135" s="80"/>
      <c r="AH3135" s="119"/>
      <c r="AI3135" s="119"/>
    </row>
    <row r="3136" spans="27:35" x14ac:dyDescent="0.25">
      <c r="AA3136" s="81"/>
      <c r="AB3136" s="81"/>
      <c r="AC3136" s="80"/>
      <c r="AD3136" s="80"/>
      <c r="AE3136" s="81"/>
      <c r="AF3136" s="82"/>
      <c r="AG3136" s="80"/>
      <c r="AH3136" s="119"/>
      <c r="AI3136" s="119"/>
    </row>
    <row r="3137" spans="27:35" x14ac:dyDescent="0.25">
      <c r="AA3137" s="81"/>
      <c r="AB3137" s="81"/>
      <c r="AC3137" s="80"/>
      <c r="AD3137" s="80"/>
      <c r="AE3137" s="81"/>
      <c r="AF3137" s="82"/>
      <c r="AG3137" s="80"/>
      <c r="AH3137" s="119"/>
      <c r="AI3137" s="119"/>
    </row>
    <row r="3138" spans="27:35" x14ac:dyDescent="0.25">
      <c r="AA3138" s="81"/>
      <c r="AB3138" s="81"/>
      <c r="AC3138" s="80"/>
      <c r="AD3138" s="80"/>
      <c r="AE3138" s="81"/>
      <c r="AF3138" s="82"/>
      <c r="AG3138" s="80"/>
      <c r="AH3138" s="119"/>
      <c r="AI3138" s="119"/>
    </row>
    <row r="3139" spans="27:35" x14ac:dyDescent="0.25">
      <c r="AA3139" s="81"/>
      <c r="AB3139" s="81"/>
      <c r="AC3139" s="80"/>
      <c r="AD3139" s="80"/>
      <c r="AE3139" s="81"/>
      <c r="AF3139" s="82"/>
      <c r="AG3139" s="80"/>
      <c r="AH3139" s="119"/>
      <c r="AI3139" s="119"/>
    </row>
    <row r="3140" spans="27:35" x14ac:dyDescent="0.25">
      <c r="AA3140" s="81"/>
      <c r="AB3140" s="81"/>
      <c r="AC3140" s="80"/>
      <c r="AD3140" s="80"/>
      <c r="AE3140" s="81"/>
      <c r="AF3140" s="82"/>
      <c r="AG3140" s="80"/>
      <c r="AH3140" s="119"/>
      <c r="AI3140" s="119"/>
    </row>
    <row r="3141" spans="27:35" x14ac:dyDescent="0.25">
      <c r="AA3141" s="81"/>
      <c r="AB3141" s="81"/>
      <c r="AC3141" s="80"/>
      <c r="AD3141" s="80"/>
      <c r="AE3141" s="81"/>
      <c r="AF3141" s="82"/>
      <c r="AG3141" s="80"/>
      <c r="AH3141" s="119"/>
      <c r="AI3141" s="119"/>
    </row>
    <row r="3142" spans="27:35" x14ac:dyDescent="0.25">
      <c r="AA3142" s="81"/>
      <c r="AB3142" s="81"/>
      <c r="AC3142" s="80"/>
      <c r="AD3142" s="80"/>
      <c r="AE3142" s="81"/>
      <c r="AF3142" s="82"/>
      <c r="AG3142" s="80"/>
      <c r="AH3142" s="119"/>
      <c r="AI3142" s="119"/>
    </row>
    <row r="3143" spans="27:35" x14ac:dyDescent="0.25">
      <c r="AA3143" s="81"/>
      <c r="AB3143" s="81"/>
      <c r="AC3143" s="80"/>
      <c r="AD3143" s="80"/>
      <c r="AE3143" s="81"/>
      <c r="AF3143" s="82"/>
      <c r="AG3143" s="80"/>
      <c r="AH3143" s="119"/>
      <c r="AI3143" s="119"/>
    </row>
    <row r="3144" spans="27:35" x14ac:dyDescent="0.25">
      <c r="AA3144" s="81"/>
      <c r="AB3144" s="81"/>
      <c r="AC3144" s="80"/>
      <c r="AD3144" s="80"/>
      <c r="AE3144" s="81"/>
      <c r="AF3144" s="82"/>
      <c r="AG3144" s="80"/>
      <c r="AH3144" s="119"/>
      <c r="AI3144" s="119"/>
    </row>
    <row r="3145" spans="27:35" x14ac:dyDescent="0.25">
      <c r="AA3145" s="81"/>
      <c r="AB3145" s="81"/>
      <c r="AC3145" s="80"/>
      <c r="AD3145" s="80"/>
      <c r="AE3145" s="81"/>
      <c r="AF3145" s="82"/>
      <c r="AG3145" s="80"/>
      <c r="AH3145" s="119"/>
      <c r="AI3145" s="119"/>
    </row>
    <row r="3146" spans="27:35" x14ac:dyDescent="0.25">
      <c r="AA3146" s="81"/>
      <c r="AB3146" s="81"/>
      <c r="AC3146" s="80"/>
      <c r="AD3146" s="80"/>
      <c r="AE3146" s="81"/>
      <c r="AF3146" s="82"/>
      <c r="AG3146" s="80"/>
      <c r="AH3146" s="119"/>
      <c r="AI3146" s="119"/>
    </row>
    <row r="3147" spans="27:35" x14ac:dyDescent="0.25">
      <c r="AA3147" s="81"/>
      <c r="AB3147" s="81"/>
      <c r="AC3147" s="80"/>
      <c r="AD3147" s="80"/>
      <c r="AE3147" s="81"/>
      <c r="AF3147" s="82"/>
      <c r="AG3147" s="80"/>
      <c r="AH3147" s="119"/>
      <c r="AI3147" s="119"/>
    </row>
    <row r="3148" spans="27:35" x14ac:dyDescent="0.25">
      <c r="AA3148" s="81"/>
      <c r="AB3148" s="81"/>
      <c r="AC3148" s="80"/>
      <c r="AD3148" s="80"/>
      <c r="AE3148" s="81"/>
      <c r="AF3148" s="82"/>
      <c r="AG3148" s="80"/>
      <c r="AH3148" s="119"/>
      <c r="AI3148" s="119"/>
    </row>
    <row r="3149" spans="27:35" x14ac:dyDescent="0.25">
      <c r="AA3149" s="81"/>
      <c r="AB3149" s="81"/>
      <c r="AC3149" s="80"/>
      <c r="AD3149" s="80"/>
      <c r="AE3149" s="81"/>
      <c r="AF3149" s="82"/>
      <c r="AG3149" s="80"/>
      <c r="AH3149" s="119"/>
      <c r="AI3149" s="119"/>
    </row>
    <row r="3150" spans="27:35" x14ac:dyDescent="0.25">
      <c r="AA3150" s="81"/>
      <c r="AB3150" s="81"/>
      <c r="AC3150" s="80"/>
      <c r="AD3150" s="80"/>
      <c r="AE3150" s="81"/>
      <c r="AF3150" s="82"/>
      <c r="AG3150" s="80"/>
      <c r="AH3150" s="119"/>
      <c r="AI3150" s="119"/>
    </row>
    <row r="3151" spans="27:35" x14ac:dyDescent="0.25">
      <c r="AA3151" s="81"/>
      <c r="AB3151" s="81"/>
      <c r="AC3151" s="80"/>
      <c r="AD3151" s="80"/>
      <c r="AE3151" s="81"/>
      <c r="AF3151" s="82"/>
      <c r="AG3151" s="80"/>
      <c r="AH3151" s="119"/>
      <c r="AI3151" s="119"/>
    </row>
    <row r="3152" spans="27:35" x14ac:dyDescent="0.25">
      <c r="AA3152" s="81"/>
      <c r="AB3152" s="81"/>
      <c r="AC3152" s="80"/>
      <c r="AD3152" s="80"/>
      <c r="AE3152" s="81"/>
      <c r="AF3152" s="82"/>
      <c r="AG3152" s="80"/>
      <c r="AH3152" s="119"/>
      <c r="AI3152" s="119"/>
    </row>
    <row r="3153" spans="27:35" x14ac:dyDescent="0.25">
      <c r="AA3153" s="81"/>
      <c r="AB3153" s="81"/>
      <c r="AC3153" s="80"/>
      <c r="AD3153" s="80"/>
      <c r="AE3153" s="81"/>
      <c r="AF3153" s="82"/>
      <c r="AG3153" s="80"/>
      <c r="AH3153" s="119"/>
      <c r="AI3153" s="119"/>
    </row>
    <row r="3154" spans="27:35" x14ac:dyDescent="0.25">
      <c r="AA3154" s="81"/>
      <c r="AB3154" s="81"/>
      <c r="AC3154" s="80"/>
      <c r="AD3154" s="80"/>
      <c r="AE3154" s="81"/>
      <c r="AF3154" s="82"/>
      <c r="AG3154" s="80"/>
      <c r="AH3154" s="119"/>
      <c r="AI3154" s="119"/>
    </row>
    <row r="3155" spans="27:35" x14ac:dyDescent="0.25">
      <c r="AA3155" s="81"/>
      <c r="AB3155" s="81"/>
      <c r="AC3155" s="80"/>
      <c r="AD3155" s="80"/>
      <c r="AE3155" s="81"/>
      <c r="AF3155" s="82"/>
      <c r="AG3155" s="80"/>
      <c r="AH3155" s="119"/>
      <c r="AI3155" s="119"/>
    </row>
    <row r="3156" spans="27:35" x14ac:dyDescent="0.25">
      <c r="AA3156" s="81"/>
      <c r="AB3156" s="81"/>
      <c r="AC3156" s="80"/>
      <c r="AD3156" s="80"/>
      <c r="AE3156" s="81"/>
      <c r="AF3156" s="82"/>
      <c r="AG3156" s="80"/>
      <c r="AH3156" s="119"/>
      <c r="AI3156" s="119"/>
    </row>
    <row r="3157" spans="27:35" x14ac:dyDescent="0.25">
      <c r="AA3157" s="81"/>
      <c r="AB3157" s="81"/>
      <c r="AC3157" s="80"/>
      <c r="AD3157" s="80"/>
      <c r="AE3157" s="81"/>
      <c r="AF3157" s="82"/>
      <c r="AG3157" s="80"/>
      <c r="AH3157" s="119"/>
      <c r="AI3157" s="119"/>
    </row>
    <row r="3158" spans="27:35" x14ac:dyDescent="0.25">
      <c r="AA3158" s="81"/>
      <c r="AB3158" s="81"/>
      <c r="AC3158" s="80"/>
      <c r="AD3158" s="80"/>
      <c r="AE3158" s="81"/>
      <c r="AF3158" s="82"/>
      <c r="AG3158" s="80"/>
      <c r="AH3158" s="119"/>
      <c r="AI3158" s="119"/>
    </row>
    <row r="3159" spans="27:35" x14ac:dyDescent="0.25">
      <c r="AA3159" s="81"/>
      <c r="AB3159" s="81"/>
      <c r="AC3159" s="80"/>
      <c r="AD3159" s="80"/>
      <c r="AE3159" s="81"/>
      <c r="AF3159" s="82"/>
      <c r="AG3159" s="80"/>
      <c r="AH3159" s="119"/>
      <c r="AI3159" s="119"/>
    </row>
    <row r="3160" spans="27:35" x14ac:dyDescent="0.25">
      <c r="AA3160" s="81"/>
      <c r="AB3160" s="81"/>
      <c r="AC3160" s="80"/>
      <c r="AD3160" s="80"/>
      <c r="AE3160" s="81"/>
      <c r="AF3160" s="82"/>
      <c r="AG3160" s="80"/>
      <c r="AH3160" s="119"/>
      <c r="AI3160" s="119"/>
    </row>
    <row r="3161" spans="27:35" x14ac:dyDescent="0.25">
      <c r="AA3161" s="81"/>
      <c r="AB3161" s="81"/>
      <c r="AC3161" s="80"/>
      <c r="AD3161" s="80"/>
      <c r="AE3161" s="81"/>
      <c r="AF3161" s="82"/>
      <c r="AG3161" s="80"/>
      <c r="AH3161" s="119"/>
      <c r="AI3161" s="119"/>
    </row>
    <row r="3162" spans="27:35" x14ac:dyDescent="0.25">
      <c r="AA3162" s="81"/>
      <c r="AB3162" s="81"/>
      <c r="AC3162" s="80"/>
      <c r="AD3162" s="80"/>
      <c r="AE3162" s="81"/>
      <c r="AF3162" s="82"/>
      <c r="AG3162" s="80"/>
      <c r="AH3162" s="119"/>
      <c r="AI3162" s="119"/>
    </row>
    <row r="3163" spans="27:35" x14ac:dyDescent="0.25">
      <c r="AA3163" s="81"/>
      <c r="AB3163" s="81"/>
      <c r="AC3163" s="80"/>
      <c r="AD3163" s="80"/>
      <c r="AE3163" s="81"/>
      <c r="AF3163" s="82"/>
      <c r="AG3163" s="80"/>
      <c r="AH3163" s="119"/>
      <c r="AI3163" s="119"/>
    </row>
    <row r="3164" spans="27:35" x14ac:dyDescent="0.25">
      <c r="AA3164" s="81"/>
      <c r="AB3164" s="81"/>
      <c r="AC3164" s="80"/>
      <c r="AD3164" s="80"/>
      <c r="AE3164" s="81"/>
      <c r="AF3164" s="82"/>
      <c r="AG3164" s="80"/>
      <c r="AH3164" s="119"/>
      <c r="AI3164" s="119"/>
    </row>
    <row r="3165" spans="27:35" x14ac:dyDescent="0.25">
      <c r="AA3165" s="81"/>
      <c r="AB3165" s="81"/>
      <c r="AC3165" s="80"/>
      <c r="AD3165" s="80"/>
      <c r="AE3165" s="81"/>
      <c r="AF3165" s="82"/>
      <c r="AG3165" s="80"/>
      <c r="AH3165" s="119"/>
      <c r="AI3165" s="119"/>
    </row>
    <row r="3166" spans="27:35" x14ac:dyDescent="0.25">
      <c r="AA3166" s="81"/>
      <c r="AB3166" s="81"/>
      <c r="AC3166" s="80"/>
      <c r="AD3166" s="80"/>
      <c r="AE3166" s="81"/>
      <c r="AF3166" s="82"/>
      <c r="AG3166" s="80"/>
      <c r="AH3166" s="119"/>
      <c r="AI3166" s="119"/>
    </row>
    <row r="3167" spans="27:35" x14ac:dyDescent="0.25">
      <c r="AA3167" s="81"/>
      <c r="AB3167" s="81"/>
      <c r="AC3167" s="80"/>
      <c r="AD3167" s="80"/>
      <c r="AE3167" s="81"/>
      <c r="AF3167" s="82"/>
      <c r="AG3167" s="80"/>
      <c r="AH3167" s="119"/>
      <c r="AI3167" s="119"/>
    </row>
    <row r="3168" spans="27:35" x14ac:dyDescent="0.25">
      <c r="AA3168" s="81"/>
      <c r="AB3168" s="81"/>
      <c r="AC3168" s="80"/>
      <c r="AD3168" s="80"/>
      <c r="AE3168" s="81"/>
      <c r="AF3168" s="82"/>
      <c r="AG3168" s="80"/>
      <c r="AH3168" s="119"/>
      <c r="AI3168" s="119"/>
    </row>
    <row r="3169" spans="27:35" x14ac:dyDescent="0.25">
      <c r="AA3169" s="81"/>
      <c r="AB3169" s="81"/>
      <c r="AC3169" s="80"/>
      <c r="AD3169" s="80"/>
      <c r="AE3169" s="81"/>
      <c r="AF3169" s="82"/>
      <c r="AG3169" s="80"/>
      <c r="AH3169" s="119"/>
      <c r="AI3169" s="119"/>
    </row>
    <row r="3170" spans="27:35" x14ac:dyDescent="0.25">
      <c r="AA3170" s="81"/>
      <c r="AB3170" s="81"/>
      <c r="AC3170" s="80"/>
      <c r="AD3170" s="80"/>
      <c r="AE3170" s="81"/>
      <c r="AF3170" s="82"/>
      <c r="AG3170" s="80"/>
      <c r="AH3170" s="119"/>
      <c r="AI3170" s="119"/>
    </row>
    <row r="3171" spans="27:35" x14ac:dyDescent="0.25">
      <c r="AA3171" s="81"/>
      <c r="AB3171" s="81"/>
      <c r="AC3171" s="80"/>
      <c r="AD3171" s="80"/>
      <c r="AE3171" s="81"/>
      <c r="AF3171" s="82"/>
      <c r="AG3171" s="80"/>
      <c r="AH3171" s="119"/>
      <c r="AI3171" s="119"/>
    </row>
    <row r="3172" spans="27:35" x14ac:dyDescent="0.25">
      <c r="AA3172" s="81"/>
      <c r="AB3172" s="81"/>
      <c r="AC3172" s="80"/>
      <c r="AD3172" s="80"/>
      <c r="AE3172" s="81"/>
      <c r="AF3172" s="82"/>
      <c r="AG3172" s="80"/>
      <c r="AH3172" s="119"/>
      <c r="AI3172" s="119"/>
    </row>
    <row r="3173" spans="27:35" x14ac:dyDescent="0.25">
      <c r="AA3173" s="81"/>
      <c r="AB3173" s="81"/>
      <c r="AC3173" s="80"/>
      <c r="AD3173" s="80"/>
      <c r="AE3173" s="81"/>
      <c r="AF3173" s="82"/>
      <c r="AG3173" s="80"/>
      <c r="AH3173" s="119"/>
      <c r="AI3173" s="119"/>
    </row>
    <row r="3174" spans="27:35" x14ac:dyDescent="0.25">
      <c r="AA3174" s="81"/>
      <c r="AB3174" s="81"/>
      <c r="AC3174" s="80"/>
      <c r="AD3174" s="80"/>
      <c r="AE3174" s="81"/>
      <c r="AF3174" s="82"/>
      <c r="AG3174" s="80"/>
      <c r="AH3174" s="119"/>
      <c r="AI3174" s="119"/>
    </row>
    <row r="3175" spans="27:35" x14ac:dyDescent="0.25">
      <c r="AA3175" s="81"/>
      <c r="AB3175" s="81"/>
      <c r="AC3175" s="80"/>
      <c r="AD3175" s="80"/>
      <c r="AE3175" s="81"/>
      <c r="AF3175" s="82"/>
      <c r="AG3175" s="80"/>
      <c r="AH3175" s="119"/>
      <c r="AI3175" s="119"/>
    </row>
    <row r="3176" spans="27:35" x14ac:dyDescent="0.25">
      <c r="AA3176" s="81"/>
      <c r="AB3176" s="81"/>
      <c r="AC3176" s="80"/>
      <c r="AD3176" s="80"/>
      <c r="AE3176" s="81"/>
      <c r="AF3176" s="82"/>
      <c r="AG3176" s="80"/>
      <c r="AH3176" s="119"/>
      <c r="AI3176" s="119"/>
    </row>
    <row r="3177" spans="27:35" x14ac:dyDescent="0.25">
      <c r="AA3177" s="81"/>
      <c r="AB3177" s="81"/>
      <c r="AC3177" s="80"/>
      <c r="AD3177" s="80"/>
      <c r="AE3177" s="81"/>
      <c r="AF3177" s="82"/>
      <c r="AG3177" s="80"/>
      <c r="AH3177" s="119"/>
      <c r="AI3177" s="119"/>
    </row>
    <row r="3178" spans="27:35" x14ac:dyDescent="0.25">
      <c r="AA3178" s="81"/>
      <c r="AB3178" s="81"/>
      <c r="AC3178" s="80"/>
      <c r="AD3178" s="80"/>
      <c r="AE3178" s="81"/>
      <c r="AF3178" s="82"/>
      <c r="AG3178" s="80"/>
      <c r="AH3178" s="119"/>
      <c r="AI3178" s="119"/>
    </row>
    <row r="3179" spans="27:35" x14ac:dyDescent="0.25">
      <c r="AA3179" s="81"/>
      <c r="AB3179" s="81"/>
      <c r="AC3179" s="80"/>
      <c r="AD3179" s="80"/>
      <c r="AE3179" s="81"/>
      <c r="AF3179" s="82"/>
      <c r="AG3179" s="80"/>
      <c r="AH3179" s="119"/>
      <c r="AI3179" s="119"/>
    </row>
    <row r="3180" spans="27:35" x14ac:dyDescent="0.25">
      <c r="AA3180" s="81"/>
      <c r="AB3180" s="81"/>
      <c r="AC3180" s="80"/>
      <c r="AD3180" s="80"/>
      <c r="AE3180" s="81"/>
      <c r="AF3180" s="82"/>
      <c r="AG3180" s="80"/>
      <c r="AH3180" s="119"/>
      <c r="AI3180" s="119"/>
    </row>
    <row r="3181" spans="27:35" x14ac:dyDescent="0.25">
      <c r="AA3181" s="81"/>
      <c r="AB3181" s="81"/>
      <c r="AC3181" s="80"/>
      <c r="AD3181" s="80"/>
      <c r="AE3181" s="81"/>
      <c r="AF3181" s="82"/>
      <c r="AG3181" s="80"/>
      <c r="AH3181" s="119"/>
      <c r="AI3181" s="119"/>
    </row>
    <row r="3182" spans="27:35" x14ac:dyDescent="0.25">
      <c r="AA3182" s="81"/>
      <c r="AB3182" s="81"/>
      <c r="AC3182" s="80"/>
      <c r="AD3182" s="80"/>
      <c r="AE3182" s="81"/>
      <c r="AF3182" s="82"/>
      <c r="AG3182" s="80"/>
      <c r="AH3182" s="119"/>
      <c r="AI3182" s="119"/>
    </row>
    <row r="3183" spans="27:35" x14ac:dyDescent="0.25">
      <c r="AA3183" s="81"/>
      <c r="AB3183" s="81"/>
      <c r="AC3183" s="80"/>
      <c r="AD3183" s="80"/>
      <c r="AE3183" s="81"/>
      <c r="AF3183" s="82"/>
      <c r="AG3183" s="80"/>
      <c r="AH3183" s="119"/>
      <c r="AI3183" s="119"/>
    </row>
    <row r="3184" spans="27:35" x14ac:dyDescent="0.25">
      <c r="AA3184" s="81"/>
      <c r="AB3184" s="81"/>
      <c r="AC3184" s="80"/>
      <c r="AD3184" s="80"/>
      <c r="AE3184" s="81"/>
      <c r="AF3184" s="82"/>
      <c r="AG3184" s="80"/>
      <c r="AH3184" s="119"/>
      <c r="AI3184" s="119"/>
    </row>
    <row r="3185" spans="27:35" x14ac:dyDescent="0.25">
      <c r="AA3185" s="81"/>
      <c r="AB3185" s="81"/>
      <c r="AC3185" s="80"/>
      <c r="AD3185" s="80"/>
      <c r="AE3185" s="81"/>
      <c r="AF3185" s="82"/>
      <c r="AG3185" s="80"/>
      <c r="AH3185" s="119"/>
      <c r="AI3185" s="119"/>
    </row>
    <row r="3186" spans="27:35" x14ac:dyDescent="0.25">
      <c r="AA3186" s="81"/>
      <c r="AB3186" s="81"/>
      <c r="AC3186" s="80"/>
      <c r="AD3186" s="80"/>
      <c r="AE3186" s="81"/>
      <c r="AF3186" s="82"/>
      <c r="AG3186" s="80"/>
      <c r="AH3186" s="119"/>
      <c r="AI3186" s="119"/>
    </row>
    <row r="3187" spans="27:35" x14ac:dyDescent="0.25">
      <c r="AA3187" s="81"/>
      <c r="AB3187" s="81"/>
      <c r="AC3187" s="80"/>
      <c r="AD3187" s="80"/>
      <c r="AE3187" s="81"/>
      <c r="AF3187" s="82"/>
      <c r="AG3187" s="80"/>
      <c r="AH3187" s="119"/>
      <c r="AI3187" s="119"/>
    </row>
    <row r="3188" spans="27:35" x14ac:dyDescent="0.25">
      <c r="AA3188" s="81"/>
      <c r="AB3188" s="81"/>
      <c r="AC3188" s="80"/>
      <c r="AD3188" s="80"/>
      <c r="AE3188" s="81"/>
      <c r="AF3188" s="82"/>
      <c r="AG3188" s="80"/>
      <c r="AH3188" s="119"/>
      <c r="AI3188" s="119"/>
    </row>
    <row r="3189" spans="27:35" x14ac:dyDescent="0.25">
      <c r="AA3189" s="81"/>
      <c r="AB3189" s="81"/>
      <c r="AC3189" s="80"/>
      <c r="AD3189" s="80"/>
      <c r="AE3189" s="81"/>
      <c r="AF3189" s="82"/>
      <c r="AG3189" s="80"/>
      <c r="AH3189" s="119"/>
      <c r="AI3189" s="119"/>
    </row>
    <row r="3190" spans="27:35" x14ac:dyDescent="0.25">
      <c r="AA3190" s="81"/>
      <c r="AB3190" s="81"/>
      <c r="AC3190" s="80"/>
      <c r="AD3190" s="80"/>
      <c r="AE3190" s="81"/>
      <c r="AF3190" s="82"/>
      <c r="AG3190" s="80"/>
      <c r="AH3190" s="119"/>
      <c r="AI3190" s="119"/>
    </row>
    <row r="3191" spans="27:35" x14ac:dyDescent="0.25">
      <c r="AA3191" s="81"/>
      <c r="AB3191" s="81"/>
      <c r="AC3191" s="80"/>
      <c r="AD3191" s="80"/>
      <c r="AE3191" s="81"/>
      <c r="AF3191" s="82"/>
      <c r="AG3191" s="80"/>
      <c r="AH3191" s="119"/>
      <c r="AI3191" s="119"/>
    </row>
    <row r="3192" spans="27:35" x14ac:dyDescent="0.25">
      <c r="AA3192" s="81"/>
      <c r="AB3192" s="81"/>
      <c r="AC3192" s="80"/>
      <c r="AD3192" s="80"/>
      <c r="AE3192" s="81"/>
      <c r="AF3192" s="82"/>
      <c r="AG3192" s="80"/>
      <c r="AH3192" s="119"/>
      <c r="AI3192" s="119"/>
    </row>
    <row r="3193" spans="27:35" x14ac:dyDescent="0.25">
      <c r="AA3193" s="81"/>
      <c r="AB3193" s="81"/>
      <c r="AC3193" s="80"/>
      <c r="AD3193" s="80"/>
      <c r="AE3193" s="81"/>
      <c r="AF3193" s="82"/>
      <c r="AG3193" s="80"/>
      <c r="AH3193" s="119"/>
      <c r="AI3193" s="119"/>
    </row>
    <row r="3194" spans="27:35" x14ac:dyDescent="0.25">
      <c r="AA3194" s="81"/>
      <c r="AB3194" s="81"/>
      <c r="AC3194" s="80"/>
      <c r="AD3194" s="80"/>
      <c r="AE3194" s="81"/>
      <c r="AF3194" s="82"/>
      <c r="AG3194" s="80"/>
      <c r="AH3194" s="119"/>
      <c r="AI3194" s="119"/>
    </row>
    <row r="3195" spans="27:35" x14ac:dyDescent="0.25">
      <c r="AA3195" s="81"/>
      <c r="AB3195" s="81"/>
      <c r="AC3195" s="80"/>
      <c r="AD3195" s="80"/>
      <c r="AE3195" s="81"/>
      <c r="AF3195" s="82"/>
      <c r="AG3195" s="80"/>
      <c r="AH3195" s="119"/>
      <c r="AI3195" s="119"/>
    </row>
    <row r="3196" spans="27:35" x14ac:dyDescent="0.25">
      <c r="AA3196" s="81"/>
      <c r="AB3196" s="81"/>
      <c r="AC3196" s="80"/>
      <c r="AD3196" s="80"/>
      <c r="AE3196" s="81"/>
      <c r="AF3196" s="82"/>
      <c r="AG3196" s="80"/>
      <c r="AH3196" s="119"/>
      <c r="AI3196" s="119"/>
    </row>
    <row r="3197" spans="27:35" x14ac:dyDescent="0.25">
      <c r="AA3197" s="81"/>
      <c r="AB3197" s="81"/>
      <c r="AC3197" s="80"/>
      <c r="AD3197" s="80"/>
      <c r="AE3197" s="81"/>
      <c r="AF3197" s="82"/>
      <c r="AG3197" s="80"/>
      <c r="AH3197" s="119"/>
      <c r="AI3197" s="119"/>
    </row>
    <row r="3198" spans="27:35" x14ac:dyDescent="0.25">
      <c r="AA3198" s="81"/>
      <c r="AB3198" s="81"/>
      <c r="AC3198" s="80"/>
      <c r="AD3198" s="80"/>
      <c r="AE3198" s="81"/>
      <c r="AF3198" s="82"/>
      <c r="AG3198" s="80"/>
      <c r="AH3198" s="119"/>
      <c r="AI3198" s="119"/>
    </row>
    <row r="3199" spans="27:35" x14ac:dyDescent="0.25">
      <c r="AA3199" s="81"/>
      <c r="AB3199" s="81"/>
      <c r="AC3199" s="80"/>
      <c r="AD3199" s="80"/>
      <c r="AE3199" s="81"/>
      <c r="AF3199" s="82"/>
      <c r="AG3199" s="80"/>
      <c r="AH3199" s="119"/>
      <c r="AI3199" s="119"/>
    </row>
    <row r="3200" spans="27:35" x14ac:dyDescent="0.25">
      <c r="AA3200" s="81"/>
      <c r="AB3200" s="81"/>
      <c r="AC3200" s="80"/>
      <c r="AD3200" s="80"/>
      <c r="AE3200" s="81"/>
      <c r="AF3200" s="82"/>
      <c r="AG3200" s="80"/>
      <c r="AH3200" s="119"/>
      <c r="AI3200" s="119"/>
    </row>
    <row r="3201" spans="27:35" x14ac:dyDescent="0.25">
      <c r="AA3201" s="81"/>
      <c r="AB3201" s="81"/>
      <c r="AC3201" s="80"/>
      <c r="AD3201" s="80"/>
      <c r="AE3201" s="81"/>
      <c r="AF3201" s="82"/>
      <c r="AG3201" s="80"/>
      <c r="AH3201" s="119"/>
      <c r="AI3201" s="119"/>
    </row>
    <row r="3202" spans="27:35" x14ac:dyDescent="0.25">
      <c r="AA3202" s="81"/>
      <c r="AB3202" s="81"/>
      <c r="AC3202" s="80"/>
      <c r="AD3202" s="80"/>
      <c r="AE3202" s="81"/>
      <c r="AF3202" s="82"/>
      <c r="AG3202" s="80"/>
      <c r="AH3202" s="119"/>
      <c r="AI3202" s="119"/>
    </row>
    <row r="3203" spans="27:35" x14ac:dyDescent="0.25">
      <c r="AA3203" s="81"/>
      <c r="AB3203" s="81"/>
      <c r="AC3203" s="80"/>
      <c r="AD3203" s="80"/>
      <c r="AE3203" s="81"/>
      <c r="AF3203" s="82"/>
      <c r="AG3203" s="80"/>
      <c r="AH3203" s="119"/>
      <c r="AI3203" s="119"/>
    </row>
    <row r="3204" spans="27:35" x14ac:dyDescent="0.25">
      <c r="AA3204" s="81"/>
      <c r="AB3204" s="81"/>
      <c r="AC3204" s="80"/>
      <c r="AD3204" s="80"/>
      <c r="AE3204" s="81"/>
      <c r="AF3204" s="82"/>
      <c r="AG3204" s="80"/>
      <c r="AH3204" s="119"/>
      <c r="AI3204" s="119"/>
    </row>
    <row r="3205" spans="27:35" x14ac:dyDescent="0.25">
      <c r="AA3205" s="81"/>
      <c r="AB3205" s="81"/>
      <c r="AC3205" s="80"/>
      <c r="AD3205" s="80"/>
      <c r="AE3205" s="81"/>
      <c r="AF3205" s="82"/>
      <c r="AG3205" s="80"/>
      <c r="AH3205" s="119"/>
      <c r="AI3205" s="119"/>
    </row>
    <row r="3206" spans="27:35" x14ac:dyDescent="0.25">
      <c r="AA3206" s="81"/>
      <c r="AB3206" s="81"/>
      <c r="AC3206" s="80"/>
      <c r="AD3206" s="80"/>
      <c r="AE3206" s="81"/>
      <c r="AF3206" s="82"/>
      <c r="AG3206" s="80"/>
      <c r="AH3206" s="119"/>
      <c r="AI3206" s="119"/>
    </row>
    <row r="3207" spans="27:35" x14ac:dyDescent="0.25">
      <c r="AA3207" s="81"/>
      <c r="AB3207" s="81"/>
      <c r="AC3207" s="80"/>
      <c r="AD3207" s="80"/>
      <c r="AE3207" s="81"/>
      <c r="AF3207" s="82"/>
      <c r="AG3207" s="80"/>
      <c r="AH3207" s="119"/>
      <c r="AI3207" s="119"/>
    </row>
    <row r="3208" spans="27:35" x14ac:dyDescent="0.25">
      <c r="AA3208" s="81"/>
      <c r="AB3208" s="81"/>
      <c r="AC3208" s="80"/>
      <c r="AD3208" s="80"/>
      <c r="AE3208" s="81"/>
      <c r="AF3208" s="82"/>
      <c r="AG3208" s="80"/>
      <c r="AH3208" s="119"/>
      <c r="AI3208" s="119"/>
    </row>
    <row r="3209" spans="27:35" x14ac:dyDescent="0.25">
      <c r="AA3209" s="81"/>
      <c r="AB3209" s="81"/>
      <c r="AC3209" s="80"/>
      <c r="AD3209" s="80"/>
      <c r="AE3209" s="81"/>
      <c r="AF3209" s="82"/>
      <c r="AG3209" s="80"/>
      <c r="AH3209" s="119"/>
      <c r="AI3209" s="119"/>
    </row>
    <row r="3210" spans="27:35" x14ac:dyDescent="0.25">
      <c r="AA3210" s="81"/>
      <c r="AB3210" s="81"/>
      <c r="AC3210" s="80"/>
      <c r="AD3210" s="80"/>
      <c r="AE3210" s="81"/>
      <c r="AF3210" s="82"/>
      <c r="AG3210" s="80"/>
      <c r="AH3210" s="119"/>
      <c r="AI3210" s="119"/>
    </row>
    <row r="3211" spans="27:35" x14ac:dyDescent="0.25">
      <c r="AA3211" s="81"/>
      <c r="AB3211" s="81"/>
      <c r="AC3211" s="80"/>
      <c r="AD3211" s="80"/>
      <c r="AE3211" s="81"/>
      <c r="AF3211" s="82"/>
      <c r="AG3211" s="80"/>
      <c r="AH3211" s="119"/>
      <c r="AI3211" s="119"/>
    </row>
    <row r="3212" spans="27:35" x14ac:dyDescent="0.25">
      <c r="AA3212" s="81"/>
      <c r="AB3212" s="81"/>
      <c r="AC3212" s="80"/>
      <c r="AD3212" s="80"/>
      <c r="AE3212" s="81"/>
      <c r="AF3212" s="82"/>
      <c r="AG3212" s="80"/>
      <c r="AH3212" s="119"/>
      <c r="AI3212" s="119"/>
    </row>
    <row r="3213" spans="27:35" x14ac:dyDescent="0.25">
      <c r="AA3213" s="81"/>
      <c r="AB3213" s="81"/>
      <c r="AC3213" s="80"/>
      <c r="AD3213" s="80"/>
      <c r="AE3213" s="81"/>
      <c r="AF3213" s="82"/>
      <c r="AG3213" s="80"/>
      <c r="AH3213" s="119"/>
      <c r="AI3213" s="119"/>
    </row>
    <row r="3214" spans="27:35" x14ac:dyDescent="0.25">
      <c r="AA3214" s="81"/>
      <c r="AB3214" s="81"/>
      <c r="AC3214" s="80"/>
      <c r="AD3214" s="80"/>
      <c r="AE3214" s="81"/>
      <c r="AF3214" s="82"/>
      <c r="AG3214" s="80"/>
      <c r="AH3214" s="119"/>
      <c r="AI3214" s="119"/>
    </row>
    <row r="3215" spans="27:35" x14ac:dyDescent="0.25">
      <c r="AA3215" s="81"/>
      <c r="AB3215" s="81"/>
      <c r="AC3215" s="80"/>
      <c r="AD3215" s="80"/>
      <c r="AE3215" s="81"/>
      <c r="AF3215" s="82"/>
      <c r="AG3215" s="80"/>
      <c r="AH3215" s="119"/>
      <c r="AI3215" s="119"/>
    </row>
    <row r="3216" spans="27:35" x14ac:dyDescent="0.25">
      <c r="AA3216" s="81"/>
      <c r="AB3216" s="81"/>
      <c r="AC3216" s="80"/>
      <c r="AD3216" s="80"/>
      <c r="AE3216" s="81"/>
      <c r="AF3216" s="82"/>
      <c r="AG3216" s="80"/>
      <c r="AH3216" s="119"/>
      <c r="AI3216" s="119"/>
    </row>
    <row r="3217" spans="27:35" x14ac:dyDescent="0.25">
      <c r="AA3217" s="81"/>
      <c r="AB3217" s="81"/>
      <c r="AC3217" s="80"/>
      <c r="AD3217" s="80"/>
      <c r="AE3217" s="81"/>
      <c r="AF3217" s="82"/>
      <c r="AG3217" s="80"/>
      <c r="AH3217" s="119"/>
      <c r="AI3217" s="119"/>
    </row>
    <row r="3218" spans="27:35" x14ac:dyDescent="0.25">
      <c r="AA3218" s="81"/>
      <c r="AB3218" s="81"/>
      <c r="AC3218" s="80"/>
      <c r="AD3218" s="80"/>
      <c r="AE3218" s="81"/>
      <c r="AF3218" s="82"/>
      <c r="AG3218" s="80"/>
      <c r="AH3218" s="119"/>
      <c r="AI3218" s="119"/>
    </row>
    <row r="3219" spans="27:35" x14ac:dyDescent="0.25">
      <c r="AA3219" s="81"/>
      <c r="AB3219" s="81"/>
      <c r="AC3219" s="80"/>
      <c r="AD3219" s="80"/>
      <c r="AE3219" s="81"/>
      <c r="AF3219" s="82"/>
      <c r="AG3219" s="80"/>
      <c r="AH3219" s="119"/>
      <c r="AI3219" s="119"/>
    </row>
    <row r="3220" spans="27:35" x14ac:dyDescent="0.25">
      <c r="AA3220" s="81"/>
      <c r="AB3220" s="81"/>
      <c r="AC3220" s="80"/>
      <c r="AD3220" s="80"/>
      <c r="AE3220" s="81"/>
      <c r="AF3220" s="82"/>
      <c r="AG3220" s="80"/>
      <c r="AH3220" s="119"/>
      <c r="AI3220" s="119"/>
    </row>
    <row r="3221" spans="27:35" x14ac:dyDescent="0.25">
      <c r="AA3221" s="81"/>
      <c r="AB3221" s="81"/>
      <c r="AC3221" s="80"/>
      <c r="AD3221" s="80"/>
      <c r="AE3221" s="81"/>
      <c r="AF3221" s="82"/>
      <c r="AG3221" s="80"/>
      <c r="AH3221" s="119"/>
      <c r="AI3221" s="119"/>
    </row>
    <row r="3222" spans="27:35" x14ac:dyDescent="0.25">
      <c r="AA3222" s="81"/>
      <c r="AB3222" s="81"/>
      <c r="AC3222" s="80"/>
      <c r="AD3222" s="80"/>
      <c r="AE3222" s="81"/>
      <c r="AF3222" s="82"/>
      <c r="AG3222" s="80"/>
      <c r="AH3222" s="119"/>
      <c r="AI3222" s="119"/>
    </row>
    <row r="3223" spans="27:35" x14ac:dyDescent="0.25">
      <c r="AA3223" s="81"/>
      <c r="AB3223" s="81"/>
      <c r="AC3223" s="80"/>
      <c r="AD3223" s="80"/>
      <c r="AE3223" s="81"/>
      <c r="AF3223" s="82"/>
      <c r="AG3223" s="80"/>
      <c r="AH3223" s="119"/>
      <c r="AI3223" s="119"/>
    </row>
    <row r="3224" spans="27:35" x14ac:dyDescent="0.25">
      <c r="AA3224" s="81"/>
      <c r="AB3224" s="81"/>
      <c r="AC3224" s="80"/>
      <c r="AD3224" s="80"/>
      <c r="AE3224" s="81"/>
      <c r="AF3224" s="82"/>
      <c r="AG3224" s="80"/>
      <c r="AH3224" s="119"/>
      <c r="AI3224" s="119"/>
    </row>
    <row r="3225" spans="27:35" x14ac:dyDescent="0.25">
      <c r="AA3225" s="81"/>
      <c r="AB3225" s="81"/>
      <c r="AC3225" s="80"/>
      <c r="AD3225" s="80"/>
      <c r="AE3225" s="81"/>
      <c r="AF3225" s="82"/>
      <c r="AG3225" s="80"/>
      <c r="AH3225" s="119"/>
      <c r="AI3225" s="119"/>
    </row>
    <row r="3226" spans="27:35" x14ac:dyDescent="0.25">
      <c r="AA3226" s="81"/>
      <c r="AB3226" s="81"/>
      <c r="AC3226" s="80"/>
      <c r="AD3226" s="80"/>
      <c r="AE3226" s="81"/>
      <c r="AF3226" s="82"/>
      <c r="AG3226" s="80"/>
      <c r="AH3226" s="119"/>
      <c r="AI3226" s="119"/>
    </row>
    <row r="3227" spans="27:35" x14ac:dyDescent="0.25">
      <c r="AA3227" s="81"/>
      <c r="AB3227" s="81"/>
      <c r="AC3227" s="80"/>
      <c r="AD3227" s="80"/>
      <c r="AE3227" s="81"/>
      <c r="AF3227" s="82"/>
      <c r="AG3227" s="80"/>
      <c r="AH3227" s="119"/>
      <c r="AI3227" s="119"/>
    </row>
    <row r="3228" spans="27:35" x14ac:dyDescent="0.25">
      <c r="AA3228" s="81"/>
      <c r="AB3228" s="81"/>
      <c r="AC3228" s="80"/>
      <c r="AD3228" s="80"/>
      <c r="AE3228" s="81"/>
      <c r="AF3228" s="82"/>
      <c r="AG3228" s="80"/>
      <c r="AH3228" s="119"/>
      <c r="AI3228" s="119"/>
    </row>
    <row r="3229" spans="27:35" x14ac:dyDescent="0.25">
      <c r="AA3229" s="81"/>
      <c r="AB3229" s="81"/>
      <c r="AC3229" s="80"/>
      <c r="AD3229" s="80"/>
      <c r="AE3229" s="81"/>
      <c r="AF3229" s="82"/>
      <c r="AG3229" s="80"/>
      <c r="AH3229" s="119"/>
      <c r="AI3229" s="119"/>
    </row>
    <row r="3230" spans="27:35" x14ac:dyDescent="0.25">
      <c r="AA3230" s="81"/>
      <c r="AB3230" s="81"/>
      <c r="AC3230" s="80"/>
      <c r="AD3230" s="80"/>
      <c r="AE3230" s="81"/>
      <c r="AF3230" s="82"/>
      <c r="AG3230" s="80"/>
      <c r="AH3230" s="119"/>
      <c r="AI3230" s="119"/>
    </row>
    <row r="3231" spans="27:35" x14ac:dyDescent="0.25">
      <c r="AA3231" s="81"/>
      <c r="AB3231" s="81"/>
      <c r="AC3231" s="80"/>
      <c r="AD3231" s="80"/>
      <c r="AE3231" s="81"/>
      <c r="AF3231" s="82"/>
      <c r="AG3231" s="80"/>
      <c r="AH3231" s="119"/>
      <c r="AI3231" s="119"/>
    </row>
    <row r="3232" spans="27:35" x14ac:dyDescent="0.25">
      <c r="AA3232" s="81"/>
      <c r="AB3232" s="81"/>
      <c r="AC3232" s="80"/>
      <c r="AD3232" s="80"/>
      <c r="AE3232" s="81"/>
      <c r="AF3232" s="82"/>
      <c r="AG3232" s="80"/>
      <c r="AH3232" s="119"/>
      <c r="AI3232" s="119"/>
    </row>
    <row r="3233" spans="27:35" x14ac:dyDescent="0.25">
      <c r="AA3233" s="81"/>
      <c r="AB3233" s="81"/>
      <c r="AC3233" s="80"/>
      <c r="AD3233" s="80"/>
      <c r="AE3233" s="81"/>
      <c r="AF3233" s="82"/>
      <c r="AG3233" s="80"/>
      <c r="AH3233" s="119"/>
      <c r="AI3233" s="119"/>
    </row>
    <row r="3234" spans="27:35" x14ac:dyDescent="0.25">
      <c r="AA3234" s="81"/>
      <c r="AB3234" s="81"/>
      <c r="AC3234" s="80"/>
      <c r="AD3234" s="80"/>
      <c r="AE3234" s="81"/>
      <c r="AF3234" s="82"/>
      <c r="AG3234" s="80"/>
      <c r="AH3234" s="119"/>
      <c r="AI3234" s="119"/>
    </row>
    <row r="3235" spans="27:35" x14ac:dyDescent="0.25">
      <c r="AA3235" s="81"/>
      <c r="AB3235" s="81"/>
      <c r="AC3235" s="80"/>
      <c r="AD3235" s="80"/>
      <c r="AE3235" s="81"/>
      <c r="AF3235" s="82"/>
      <c r="AG3235" s="80"/>
      <c r="AH3235" s="119"/>
      <c r="AI3235" s="119"/>
    </row>
    <row r="3236" spans="27:35" x14ac:dyDescent="0.25">
      <c r="AA3236" s="81"/>
      <c r="AB3236" s="81"/>
      <c r="AC3236" s="80"/>
      <c r="AD3236" s="80"/>
      <c r="AE3236" s="81"/>
      <c r="AF3236" s="82"/>
      <c r="AG3236" s="80"/>
      <c r="AH3236" s="119"/>
      <c r="AI3236" s="119"/>
    </row>
    <row r="3237" spans="27:35" x14ac:dyDescent="0.25">
      <c r="AA3237" s="81"/>
      <c r="AB3237" s="81"/>
      <c r="AC3237" s="80"/>
      <c r="AD3237" s="80"/>
      <c r="AE3237" s="81"/>
      <c r="AF3237" s="82"/>
      <c r="AG3237" s="80"/>
      <c r="AH3237" s="119"/>
      <c r="AI3237" s="119"/>
    </row>
    <row r="3238" spans="27:35" x14ac:dyDescent="0.25">
      <c r="AA3238" s="81"/>
      <c r="AB3238" s="81"/>
      <c r="AC3238" s="80"/>
      <c r="AD3238" s="80"/>
      <c r="AE3238" s="81"/>
      <c r="AF3238" s="82"/>
      <c r="AG3238" s="80"/>
      <c r="AH3238" s="119"/>
      <c r="AI3238" s="119"/>
    </row>
    <row r="3239" spans="27:35" x14ac:dyDescent="0.25">
      <c r="AA3239" s="81"/>
      <c r="AB3239" s="81"/>
      <c r="AC3239" s="80"/>
      <c r="AD3239" s="80"/>
      <c r="AE3239" s="81"/>
      <c r="AF3239" s="82"/>
      <c r="AG3239" s="80"/>
      <c r="AH3239" s="119"/>
      <c r="AI3239" s="119"/>
    </row>
    <row r="3240" spans="27:35" x14ac:dyDescent="0.25">
      <c r="AA3240" s="81"/>
      <c r="AB3240" s="81"/>
      <c r="AC3240" s="80"/>
      <c r="AD3240" s="80"/>
      <c r="AE3240" s="81"/>
      <c r="AF3240" s="82"/>
      <c r="AG3240" s="80"/>
      <c r="AH3240" s="119"/>
      <c r="AI3240" s="119"/>
    </row>
    <row r="3241" spans="27:35" x14ac:dyDescent="0.25">
      <c r="AA3241" s="81"/>
      <c r="AB3241" s="81"/>
      <c r="AC3241" s="80"/>
      <c r="AD3241" s="80"/>
      <c r="AE3241" s="81"/>
      <c r="AF3241" s="82"/>
      <c r="AG3241" s="80"/>
      <c r="AH3241" s="119"/>
      <c r="AI3241" s="119"/>
    </row>
    <row r="3242" spans="27:35" x14ac:dyDescent="0.25">
      <c r="AA3242" s="81"/>
      <c r="AB3242" s="81"/>
      <c r="AC3242" s="80"/>
      <c r="AD3242" s="80"/>
      <c r="AE3242" s="81"/>
      <c r="AF3242" s="82"/>
      <c r="AG3242" s="80"/>
      <c r="AH3242" s="119"/>
      <c r="AI3242" s="119"/>
    </row>
    <row r="3243" spans="27:35" x14ac:dyDescent="0.25">
      <c r="AA3243" s="81"/>
      <c r="AB3243" s="81"/>
      <c r="AC3243" s="80"/>
      <c r="AD3243" s="80"/>
      <c r="AE3243" s="81"/>
      <c r="AF3243" s="82"/>
      <c r="AG3243" s="80"/>
      <c r="AH3243" s="119"/>
      <c r="AI3243" s="119"/>
    </row>
    <row r="3244" spans="27:35" x14ac:dyDescent="0.25">
      <c r="AA3244" s="81"/>
      <c r="AB3244" s="81"/>
      <c r="AC3244" s="80"/>
      <c r="AD3244" s="80"/>
      <c r="AE3244" s="81"/>
      <c r="AF3244" s="82"/>
      <c r="AG3244" s="80"/>
      <c r="AH3244" s="119"/>
      <c r="AI3244" s="119"/>
    </row>
    <row r="3245" spans="27:35" x14ac:dyDescent="0.25">
      <c r="AA3245" s="81"/>
      <c r="AB3245" s="81"/>
      <c r="AC3245" s="80"/>
      <c r="AD3245" s="80"/>
      <c r="AE3245" s="81"/>
      <c r="AF3245" s="82"/>
      <c r="AG3245" s="80"/>
      <c r="AH3245" s="119"/>
      <c r="AI3245" s="119"/>
    </row>
    <row r="3246" spans="27:35" x14ac:dyDescent="0.25">
      <c r="AA3246" s="81"/>
      <c r="AB3246" s="81"/>
      <c r="AC3246" s="80"/>
      <c r="AD3246" s="80"/>
      <c r="AE3246" s="81"/>
      <c r="AF3246" s="82"/>
      <c r="AG3246" s="80"/>
      <c r="AH3246" s="119"/>
      <c r="AI3246" s="119"/>
    </row>
    <row r="3247" spans="27:35" x14ac:dyDescent="0.25">
      <c r="AA3247" s="81"/>
      <c r="AB3247" s="81"/>
      <c r="AC3247" s="80"/>
      <c r="AD3247" s="80"/>
      <c r="AE3247" s="81"/>
      <c r="AF3247" s="82"/>
      <c r="AG3247" s="80"/>
      <c r="AH3247" s="119"/>
      <c r="AI3247" s="119"/>
    </row>
    <row r="3248" spans="27:35" x14ac:dyDescent="0.25">
      <c r="AA3248" s="81"/>
      <c r="AB3248" s="81"/>
      <c r="AC3248" s="80"/>
      <c r="AD3248" s="80"/>
      <c r="AE3248" s="81"/>
      <c r="AF3248" s="82"/>
      <c r="AG3248" s="80"/>
      <c r="AH3248" s="119"/>
      <c r="AI3248" s="119"/>
    </row>
    <row r="3249" spans="27:35" x14ac:dyDescent="0.25">
      <c r="AA3249" s="81"/>
      <c r="AB3249" s="81"/>
      <c r="AC3249" s="80"/>
      <c r="AD3249" s="80"/>
      <c r="AE3249" s="81"/>
      <c r="AF3249" s="82"/>
      <c r="AG3249" s="80"/>
      <c r="AH3249" s="119"/>
      <c r="AI3249" s="119"/>
    </row>
    <row r="3250" spans="27:35" x14ac:dyDescent="0.25">
      <c r="AA3250" s="81"/>
      <c r="AB3250" s="81"/>
      <c r="AC3250" s="80"/>
      <c r="AD3250" s="80"/>
      <c r="AE3250" s="81"/>
      <c r="AF3250" s="82"/>
      <c r="AG3250" s="80"/>
      <c r="AH3250" s="119"/>
      <c r="AI3250" s="119"/>
    </row>
    <row r="3251" spans="27:35" x14ac:dyDescent="0.25">
      <c r="AA3251" s="81"/>
      <c r="AB3251" s="81"/>
      <c r="AC3251" s="80"/>
      <c r="AD3251" s="80"/>
      <c r="AE3251" s="81"/>
      <c r="AF3251" s="82"/>
      <c r="AG3251" s="80"/>
      <c r="AH3251" s="119"/>
      <c r="AI3251" s="119"/>
    </row>
    <row r="3252" spans="27:35" x14ac:dyDescent="0.25">
      <c r="AA3252" s="81"/>
      <c r="AB3252" s="81"/>
      <c r="AC3252" s="80"/>
      <c r="AD3252" s="80"/>
      <c r="AE3252" s="81"/>
      <c r="AF3252" s="82"/>
      <c r="AG3252" s="80"/>
      <c r="AH3252" s="119"/>
      <c r="AI3252" s="119"/>
    </row>
    <row r="3253" spans="27:35" x14ac:dyDescent="0.25">
      <c r="AA3253" s="81"/>
      <c r="AB3253" s="81"/>
      <c r="AC3253" s="80"/>
      <c r="AD3253" s="80"/>
      <c r="AE3253" s="81"/>
      <c r="AF3253" s="82"/>
      <c r="AG3253" s="80"/>
      <c r="AH3253" s="119"/>
      <c r="AI3253" s="119"/>
    </row>
    <row r="3254" spans="27:35" x14ac:dyDescent="0.25">
      <c r="AA3254" s="81"/>
      <c r="AB3254" s="81"/>
      <c r="AC3254" s="80"/>
      <c r="AD3254" s="80"/>
      <c r="AE3254" s="81"/>
      <c r="AF3254" s="82"/>
      <c r="AG3254" s="80"/>
      <c r="AH3254" s="119"/>
      <c r="AI3254" s="119"/>
    </row>
    <row r="3255" spans="27:35" x14ac:dyDescent="0.25">
      <c r="AA3255" s="81"/>
      <c r="AB3255" s="81"/>
      <c r="AC3255" s="80"/>
      <c r="AD3255" s="80"/>
      <c r="AE3255" s="81"/>
      <c r="AF3255" s="82"/>
      <c r="AG3255" s="80"/>
      <c r="AH3255" s="119"/>
      <c r="AI3255" s="119"/>
    </row>
    <row r="3256" spans="27:35" x14ac:dyDescent="0.25">
      <c r="AA3256" s="81"/>
      <c r="AB3256" s="81"/>
      <c r="AC3256" s="80"/>
      <c r="AD3256" s="80"/>
      <c r="AE3256" s="81"/>
      <c r="AF3256" s="82"/>
      <c r="AG3256" s="80"/>
      <c r="AH3256" s="119"/>
      <c r="AI3256" s="119"/>
    </row>
    <row r="3257" spans="27:35" x14ac:dyDescent="0.25">
      <c r="AA3257" s="81"/>
      <c r="AB3257" s="81"/>
      <c r="AC3257" s="80"/>
      <c r="AD3257" s="80"/>
      <c r="AE3257" s="81"/>
      <c r="AF3257" s="82"/>
      <c r="AG3257" s="80"/>
      <c r="AH3257" s="119"/>
      <c r="AI3257" s="119"/>
    </row>
    <row r="3258" spans="27:35" x14ac:dyDescent="0.25">
      <c r="AA3258" s="81"/>
      <c r="AB3258" s="81"/>
      <c r="AC3258" s="80"/>
      <c r="AD3258" s="80"/>
      <c r="AE3258" s="81"/>
      <c r="AF3258" s="82"/>
      <c r="AG3258" s="80"/>
      <c r="AH3258" s="119"/>
      <c r="AI3258" s="119"/>
    </row>
    <row r="3259" spans="27:35" x14ac:dyDescent="0.25">
      <c r="AA3259" s="81"/>
      <c r="AB3259" s="81"/>
      <c r="AC3259" s="80"/>
      <c r="AD3259" s="80"/>
      <c r="AE3259" s="81"/>
      <c r="AF3259" s="82"/>
      <c r="AG3259" s="80"/>
      <c r="AH3259" s="119"/>
      <c r="AI3259" s="119"/>
    </row>
    <row r="3260" spans="27:35" x14ac:dyDescent="0.25">
      <c r="AA3260" s="81"/>
      <c r="AB3260" s="81"/>
      <c r="AC3260" s="80"/>
      <c r="AD3260" s="80"/>
      <c r="AE3260" s="81"/>
      <c r="AF3260" s="82"/>
      <c r="AG3260" s="80"/>
      <c r="AH3260" s="119"/>
      <c r="AI3260" s="119"/>
    </row>
    <row r="3261" spans="27:35" x14ac:dyDescent="0.25">
      <c r="AA3261" s="81"/>
      <c r="AB3261" s="81"/>
      <c r="AC3261" s="80"/>
      <c r="AD3261" s="80"/>
      <c r="AE3261" s="81"/>
      <c r="AF3261" s="82"/>
      <c r="AG3261" s="80"/>
      <c r="AH3261" s="119"/>
      <c r="AI3261" s="119"/>
    </row>
    <row r="3262" spans="27:35" x14ac:dyDescent="0.25">
      <c r="AA3262" s="81"/>
      <c r="AB3262" s="81"/>
      <c r="AC3262" s="80"/>
      <c r="AD3262" s="80"/>
      <c r="AE3262" s="81"/>
      <c r="AF3262" s="82"/>
      <c r="AG3262" s="80"/>
      <c r="AH3262" s="119"/>
      <c r="AI3262" s="119"/>
    </row>
    <row r="3263" spans="27:35" x14ac:dyDescent="0.25">
      <c r="AA3263" s="81"/>
      <c r="AB3263" s="81"/>
      <c r="AC3263" s="80"/>
      <c r="AD3263" s="80"/>
      <c r="AE3263" s="81"/>
      <c r="AF3263" s="82"/>
      <c r="AG3263" s="80"/>
      <c r="AH3263" s="119"/>
      <c r="AI3263" s="119"/>
    </row>
    <row r="3264" spans="27:35" x14ac:dyDescent="0.25">
      <c r="AA3264" s="81"/>
      <c r="AB3264" s="81"/>
      <c r="AC3264" s="80"/>
      <c r="AD3264" s="80"/>
      <c r="AE3264" s="81"/>
      <c r="AF3264" s="82"/>
      <c r="AG3264" s="80"/>
      <c r="AH3264" s="119"/>
      <c r="AI3264" s="119"/>
    </row>
    <row r="3265" spans="27:35" x14ac:dyDescent="0.25">
      <c r="AA3265" s="81"/>
      <c r="AB3265" s="81"/>
      <c r="AC3265" s="80"/>
      <c r="AD3265" s="80"/>
      <c r="AE3265" s="81"/>
      <c r="AF3265" s="82"/>
      <c r="AG3265" s="80"/>
      <c r="AH3265" s="119"/>
      <c r="AI3265" s="119"/>
    </row>
    <row r="3266" spans="27:35" x14ac:dyDescent="0.25">
      <c r="AA3266" s="81"/>
      <c r="AB3266" s="81"/>
      <c r="AC3266" s="80"/>
      <c r="AD3266" s="80"/>
      <c r="AE3266" s="81"/>
      <c r="AF3266" s="82"/>
      <c r="AG3266" s="80"/>
      <c r="AH3266" s="119"/>
      <c r="AI3266" s="119"/>
    </row>
    <row r="3267" spans="27:35" x14ac:dyDescent="0.25">
      <c r="AA3267" s="81"/>
      <c r="AB3267" s="81"/>
      <c r="AC3267" s="80"/>
      <c r="AD3267" s="80"/>
      <c r="AE3267" s="81"/>
      <c r="AF3267" s="82"/>
      <c r="AG3267" s="80"/>
      <c r="AH3267" s="119"/>
      <c r="AI3267" s="119"/>
    </row>
    <row r="3268" spans="27:35" x14ac:dyDescent="0.25">
      <c r="AA3268" s="81"/>
      <c r="AB3268" s="81"/>
      <c r="AC3268" s="80"/>
      <c r="AD3268" s="80"/>
      <c r="AE3268" s="81"/>
      <c r="AF3268" s="82"/>
      <c r="AG3268" s="80"/>
      <c r="AH3268" s="119"/>
      <c r="AI3268" s="119"/>
    </row>
    <row r="3269" spans="27:35" x14ac:dyDescent="0.25">
      <c r="AA3269" s="81"/>
      <c r="AB3269" s="81"/>
      <c r="AC3269" s="80"/>
      <c r="AD3269" s="80"/>
      <c r="AE3269" s="81"/>
      <c r="AF3269" s="82"/>
      <c r="AG3269" s="80"/>
      <c r="AH3269" s="119"/>
      <c r="AI3269" s="119"/>
    </row>
    <row r="3270" spans="27:35" x14ac:dyDescent="0.25">
      <c r="AA3270" s="81"/>
      <c r="AB3270" s="81"/>
      <c r="AC3270" s="80"/>
      <c r="AD3270" s="80"/>
      <c r="AE3270" s="81"/>
      <c r="AF3270" s="82"/>
      <c r="AG3270" s="80"/>
      <c r="AH3270" s="119"/>
      <c r="AI3270" s="119"/>
    </row>
    <row r="3271" spans="27:35" x14ac:dyDescent="0.25">
      <c r="AA3271" s="81"/>
      <c r="AB3271" s="81"/>
      <c r="AC3271" s="80"/>
      <c r="AD3271" s="80"/>
      <c r="AE3271" s="81"/>
      <c r="AF3271" s="82"/>
      <c r="AG3271" s="80"/>
      <c r="AH3271" s="119"/>
      <c r="AI3271" s="119"/>
    </row>
    <row r="3272" spans="27:35" x14ac:dyDescent="0.25">
      <c r="AA3272" s="81"/>
      <c r="AB3272" s="81"/>
      <c r="AC3272" s="80"/>
      <c r="AD3272" s="80"/>
      <c r="AE3272" s="81"/>
      <c r="AF3272" s="82"/>
      <c r="AG3272" s="80"/>
      <c r="AH3272" s="119"/>
      <c r="AI3272" s="119"/>
    </row>
    <row r="3273" spans="27:35" x14ac:dyDescent="0.25">
      <c r="AA3273" s="81"/>
      <c r="AB3273" s="81"/>
      <c r="AC3273" s="80"/>
      <c r="AD3273" s="80"/>
      <c r="AE3273" s="81"/>
      <c r="AF3273" s="82"/>
      <c r="AG3273" s="80"/>
      <c r="AH3273" s="119"/>
      <c r="AI3273" s="119"/>
    </row>
    <row r="3274" spans="27:35" x14ac:dyDescent="0.25">
      <c r="AA3274" s="81"/>
      <c r="AB3274" s="81"/>
      <c r="AC3274" s="80"/>
      <c r="AD3274" s="80"/>
      <c r="AE3274" s="81"/>
      <c r="AF3274" s="82"/>
      <c r="AG3274" s="80"/>
      <c r="AH3274" s="119"/>
      <c r="AI3274" s="119"/>
    </row>
    <row r="3275" spans="27:35" x14ac:dyDescent="0.25">
      <c r="AA3275" s="81"/>
      <c r="AB3275" s="81"/>
      <c r="AC3275" s="80"/>
      <c r="AD3275" s="80"/>
      <c r="AE3275" s="81"/>
      <c r="AF3275" s="82"/>
      <c r="AG3275" s="80"/>
      <c r="AH3275" s="119"/>
      <c r="AI3275" s="119"/>
    </row>
    <row r="3276" spans="27:35" x14ac:dyDescent="0.25">
      <c r="AA3276" s="81"/>
      <c r="AB3276" s="81"/>
      <c r="AC3276" s="80"/>
      <c r="AD3276" s="80"/>
      <c r="AE3276" s="81"/>
      <c r="AF3276" s="82"/>
      <c r="AG3276" s="80"/>
      <c r="AH3276" s="119"/>
      <c r="AI3276" s="119"/>
    </row>
    <row r="3277" spans="27:35" x14ac:dyDescent="0.25">
      <c r="AA3277" s="81"/>
      <c r="AB3277" s="81"/>
      <c r="AC3277" s="80"/>
      <c r="AD3277" s="80"/>
      <c r="AE3277" s="81"/>
      <c r="AF3277" s="82"/>
      <c r="AG3277" s="80"/>
      <c r="AH3277" s="119"/>
      <c r="AI3277" s="119"/>
    </row>
    <row r="3278" spans="27:35" x14ac:dyDescent="0.25">
      <c r="AA3278" s="81"/>
      <c r="AB3278" s="81"/>
      <c r="AC3278" s="80"/>
      <c r="AD3278" s="80"/>
      <c r="AE3278" s="81"/>
      <c r="AF3278" s="82"/>
      <c r="AG3278" s="80"/>
      <c r="AH3278" s="119"/>
      <c r="AI3278" s="119"/>
    </row>
    <row r="3279" spans="27:35" x14ac:dyDescent="0.25">
      <c r="AA3279" s="81"/>
      <c r="AB3279" s="81"/>
      <c r="AC3279" s="80"/>
      <c r="AD3279" s="80"/>
      <c r="AE3279" s="81"/>
      <c r="AF3279" s="82"/>
      <c r="AG3279" s="80"/>
      <c r="AH3279" s="119"/>
      <c r="AI3279" s="119"/>
    </row>
    <row r="3280" spans="27:35" x14ac:dyDescent="0.25">
      <c r="AA3280" s="81"/>
      <c r="AB3280" s="81"/>
      <c r="AC3280" s="80"/>
      <c r="AD3280" s="80"/>
      <c r="AE3280" s="81"/>
      <c r="AF3280" s="82"/>
      <c r="AG3280" s="80"/>
      <c r="AH3280" s="119"/>
      <c r="AI3280" s="119"/>
    </row>
    <row r="3281" spans="27:35" x14ac:dyDescent="0.25">
      <c r="AA3281" s="81"/>
      <c r="AB3281" s="81"/>
      <c r="AC3281" s="80"/>
      <c r="AD3281" s="80"/>
      <c r="AE3281" s="81"/>
      <c r="AF3281" s="82"/>
      <c r="AG3281" s="80"/>
      <c r="AH3281" s="119"/>
      <c r="AI3281" s="119"/>
    </row>
    <row r="3282" spans="27:35" x14ac:dyDescent="0.25">
      <c r="AA3282" s="81"/>
      <c r="AB3282" s="81"/>
      <c r="AC3282" s="80"/>
      <c r="AD3282" s="80"/>
      <c r="AE3282" s="81"/>
      <c r="AF3282" s="82"/>
      <c r="AG3282" s="80"/>
      <c r="AH3282" s="119"/>
      <c r="AI3282" s="119"/>
    </row>
    <row r="3283" spans="27:35" x14ac:dyDescent="0.25">
      <c r="AA3283" s="81"/>
      <c r="AB3283" s="81"/>
      <c r="AC3283" s="80"/>
      <c r="AD3283" s="80"/>
      <c r="AE3283" s="81"/>
      <c r="AF3283" s="82"/>
      <c r="AG3283" s="80"/>
      <c r="AH3283" s="119"/>
      <c r="AI3283" s="119"/>
    </row>
    <row r="3284" spans="27:35" x14ac:dyDescent="0.25">
      <c r="AA3284" s="81"/>
      <c r="AB3284" s="81"/>
      <c r="AC3284" s="80"/>
      <c r="AD3284" s="80"/>
      <c r="AE3284" s="81"/>
      <c r="AF3284" s="82"/>
      <c r="AG3284" s="80"/>
      <c r="AH3284" s="119"/>
      <c r="AI3284" s="119"/>
    </row>
    <row r="3285" spans="27:35" x14ac:dyDescent="0.25">
      <c r="AA3285" s="81"/>
      <c r="AB3285" s="81"/>
      <c r="AC3285" s="80"/>
      <c r="AD3285" s="80"/>
      <c r="AE3285" s="81"/>
      <c r="AF3285" s="82"/>
      <c r="AG3285" s="80"/>
      <c r="AH3285" s="119"/>
      <c r="AI3285" s="119"/>
    </row>
    <row r="3286" spans="27:35" x14ac:dyDescent="0.25">
      <c r="AA3286" s="81"/>
      <c r="AB3286" s="81"/>
      <c r="AC3286" s="80"/>
      <c r="AD3286" s="80"/>
      <c r="AE3286" s="81"/>
      <c r="AF3286" s="82"/>
      <c r="AG3286" s="80"/>
      <c r="AH3286" s="119"/>
      <c r="AI3286" s="119"/>
    </row>
    <row r="3287" spans="27:35" x14ac:dyDescent="0.25">
      <c r="AA3287" s="81"/>
      <c r="AB3287" s="81"/>
      <c r="AC3287" s="80"/>
      <c r="AD3287" s="80"/>
      <c r="AE3287" s="81"/>
      <c r="AF3287" s="82"/>
      <c r="AG3287" s="80"/>
      <c r="AH3287" s="119"/>
      <c r="AI3287" s="119"/>
    </row>
    <row r="3288" spans="27:35" x14ac:dyDescent="0.25">
      <c r="AA3288" s="81"/>
      <c r="AB3288" s="81"/>
      <c r="AC3288" s="80"/>
      <c r="AD3288" s="80"/>
      <c r="AE3288" s="81"/>
      <c r="AF3288" s="82"/>
      <c r="AG3288" s="80"/>
      <c r="AH3288" s="119"/>
      <c r="AI3288" s="119"/>
    </row>
    <row r="3289" spans="27:35" x14ac:dyDescent="0.25">
      <c r="AA3289" s="81"/>
      <c r="AB3289" s="81"/>
      <c r="AC3289" s="80"/>
      <c r="AD3289" s="80"/>
      <c r="AE3289" s="81"/>
      <c r="AF3289" s="82"/>
      <c r="AG3289" s="80"/>
      <c r="AH3289" s="119"/>
      <c r="AI3289" s="119"/>
    </row>
    <row r="3290" spans="27:35" x14ac:dyDescent="0.25">
      <c r="AA3290" s="81"/>
      <c r="AB3290" s="81"/>
      <c r="AC3290" s="80"/>
      <c r="AD3290" s="80"/>
      <c r="AE3290" s="81"/>
      <c r="AF3290" s="82"/>
      <c r="AG3290" s="80"/>
      <c r="AH3290" s="119"/>
      <c r="AI3290" s="119"/>
    </row>
    <row r="3291" spans="27:35" x14ac:dyDescent="0.25">
      <c r="AA3291" s="81"/>
      <c r="AB3291" s="81"/>
      <c r="AC3291" s="80"/>
      <c r="AD3291" s="80"/>
      <c r="AE3291" s="81"/>
      <c r="AF3291" s="82"/>
      <c r="AG3291" s="80"/>
      <c r="AH3291" s="119"/>
      <c r="AI3291" s="119"/>
    </row>
    <row r="3292" spans="27:35" x14ac:dyDescent="0.25">
      <c r="AA3292" s="81"/>
      <c r="AB3292" s="81"/>
      <c r="AC3292" s="80"/>
      <c r="AD3292" s="80"/>
      <c r="AE3292" s="81"/>
      <c r="AF3292" s="82"/>
      <c r="AG3292" s="80"/>
      <c r="AH3292" s="119"/>
      <c r="AI3292" s="119"/>
    </row>
    <row r="3293" spans="27:35" x14ac:dyDescent="0.25">
      <c r="AA3293" s="81"/>
      <c r="AB3293" s="81"/>
      <c r="AC3293" s="80"/>
      <c r="AD3293" s="80"/>
      <c r="AE3293" s="81"/>
      <c r="AF3293" s="82"/>
      <c r="AG3293" s="80"/>
      <c r="AH3293" s="119"/>
      <c r="AI3293" s="119"/>
    </row>
    <row r="3294" spans="27:35" x14ac:dyDescent="0.25">
      <c r="AA3294" s="81"/>
      <c r="AB3294" s="81"/>
      <c r="AC3294" s="80"/>
      <c r="AD3294" s="80"/>
      <c r="AE3294" s="81"/>
      <c r="AF3294" s="82"/>
      <c r="AG3294" s="80"/>
      <c r="AH3294" s="119"/>
      <c r="AI3294" s="119"/>
    </row>
    <row r="3295" spans="27:35" x14ac:dyDescent="0.25">
      <c r="AA3295" s="81"/>
      <c r="AB3295" s="81"/>
      <c r="AC3295" s="80"/>
      <c r="AD3295" s="80"/>
      <c r="AE3295" s="81"/>
      <c r="AF3295" s="82"/>
      <c r="AG3295" s="80"/>
      <c r="AH3295" s="119"/>
      <c r="AI3295" s="119"/>
    </row>
    <row r="3296" spans="27:35" x14ac:dyDescent="0.25">
      <c r="AA3296" s="81"/>
      <c r="AB3296" s="81"/>
      <c r="AC3296" s="80"/>
      <c r="AD3296" s="80"/>
      <c r="AE3296" s="81"/>
      <c r="AF3296" s="82"/>
      <c r="AG3296" s="80"/>
      <c r="AH3296" s="119"/>
      <c r="AI3296" s="119"/>
    </row>
    <row r="3297" spans="27:35" x14ac:dyDescent="0.25">
      <c r="AA3297" s="81"/>
      <c r="AB3297" s="81"/>
      <c r="AC3297" s="80"/>
      <c r="AD3297" s="80"/>
      <c r="AE3297" s="81"/>
      <c r="AF3297" s="82"/>
      <c r="AG3297" s="80"/>
      <c r="AH3297" s="119"/>
      <c r="AI3297" s="119"/>
    </row>
    <row r="3298" spans="27:35" x14ac:dyDescent="0.25">
      <c r="AA3298" s="81"/>
      <c r="AB3298" s="81"/>
      <c r="AC3298" s="80"/>
      <c r="AD3298" s="80"/>
      <c r="AE3298" s="81"/>
      <c r="AF3298" s="82"/>
      <c r="AG3298" s="80"/>
      <c r="AH3298" s="119"/>
      <c r="AI3298" s="119"/>
    </row>
    <row r="3299" spans="27:35" x14ac:dyDescent="0.25">
      <c r="AA3299" s="81"/>
      <c r="AB3299" s="81"/>
      <c r="AC3299" s="80"/>
      <c r="AD3299" s="80"/>
      <c r="AE3299" s="81"/>
      <c r="AF3299" s="82"/>
      <c r="AG3299" s="80"/>
      <c r="AH3299" s="119"/>
      <c r="AI3299" s="119"/>
    </row>
    <row r="3300" spans="27:35" x14ac:dyDescent="0.25">
      <c r="AA3300" s="81"/>
      <c r="AB3300" s="81"/>
      <c r="AC3300" s="80"/>
      <c r="AD3300" s="80"/>
      <c r="AE3300" s="81"/>
      <c r="AF3300" s="82"/>
      <c r="AG3300" s="80"/>
      <c r="AH3300" s="119"/>
      <c r="AI3300" s="119"/>
    </row>
    <row r="3301" spans="27:35" x14ac:dyDescent="0.25">
      <c r="AA3301" s="81"/>
      <c r="AB3301" s="81"/>
      <c r="AC3301" s="80"/>
      <c r="AD3301" s="80"/>
      <c r="AE3301" s="81"/>
      <c r="AF3301" s="82"/>
      <c r="AG3301" s="80"/>
      <c r="AH3301" s="119"/>
      <c r="AI3301" s="119"/>
    </row>
    <row r="3302" spans="27:35" x14ac:dyDescent="0.25">
      <c r="AA3302" s="81"/>
      <c r="AB3302" s="81"/>
      <c r="AC3302" s="80"/>
      <c r="AD3302" s="80"/>
      <c r="AE3302" s="81"/>
      <c r="AF3302" s="82"/>
      <c r="AG3302" s="80"/>
      <c r="AH3302" s="119"/>
      <c r="AI3302" s="119"/>
    </row>
    <row r="3303" spans="27:35" x14ac:dyDescent="0.25">
      <c r="AA3303" s="81"/>
      <c r="AB3303" s="81"/>
      <c r="AC3303" s="80"/>
      <c r="AD3303" s="80"/>
      <c r="AE3303" s="81"/>
      <c r="AF3303" s="82"/>
      <c r="AG3303" s="80"/>
      <c r="AH3303" s="119"/>
      <c r="AI3303" s="119"/>
    </row>
    <row r="3304" spans="27:35" x14ac:dyDescent="0.25">
      <c r="AA3304" s="81"/>
      <c r="AB3304" s="81"/>
      <c r="AC3304" s="80"/>
      <c r="AD3304" s="80"/>
      <c r="AE3304" s="81"/>
      <c r="AF3304" s="82"/>
      <c r="AG3304" s="80"/>
      <c r="AH3304" s="119"/>
      <c r="AI3304" s="119"/>
    </row>
    <row r="3305" spans="27:35" x14ac:dyDescent="0.25">
      <c r="AA3305" s="81"/>
      <c r="AB3305" s="81"/>
      <c r="AC3305" s="80"/>
      <c r="AD3305" s="80"/>
      <c r="AE3305" s="81"/>
      <c r="AF3305" s="82"/>
      <c r="AG3305" s="80"/>
      <c r="AH3305" s="119"/>
      <c r="AI3305" s="119"/>
    </row>
    <row r="3306" spans="27:35" x14ac:dyDescent="0.25">
      <c r="AA3306" s="81"/>
      <c r="AB3306" s="81"/>
      <c r="AC3306" s="80"/>
      <c r="AD3306" s="80"/>
      <c r="AE3306" s="81"/>
      <c r="AF3306" s="82"/>
      <c r="AG3306" s="80"/>
      <c r="AH3306" s="119"/>
      <c r="AI3306" s="119"/>
    </row>
    <row r="3307" spans="27:35" x14ac:dyDescent="0.25">
      <c r="AA3307" s="81"/>
      <c r="AB3307" s="81"/>
      <c r="AC3307" s="80"/>
      <c r="AD3307" s="80"/>
      <c r="AE3307" s="81"/>
      <c r="AF3307" s="82"/>
      <c r="AG3307" s="80"/>
      <c r="AH3307" s="119"/>
      <c r="AI3307" s="119"/>
    </row>
    <row r="3308" spans="27:35" x14ac:dyDescent="0.25">
      <c r="AA3308" s="81"/>
      <c r="AB3308" s="81"/>
      <c r="AC3308" s="80"/>
      <c r="AD3308" s="80"/>
      <c r="AE3308" s="81"/>
      <c r="AF3308" s="82"/>
      <c r="AG3308" s="80"/>
      <c r="AH3308" s="119"/>
      <c r="AI3308" s="119"/>
    </row>
    <row r="3309" spans="27:35" x14ac:dyDescent="0.25">
      <c r="AA3309" s="81"/>
      <c r="AB3309" s="81"/>
      <c r="AC3309" s="80"/>
      <c r="AD3309" s="80"/>
      <c r="AE3309" s="81"/>
      <c r="AF3309" s="82"/>
      <c r="AG3309" s="80"/>
      <c r="AH3309" s="119"/>
      <c r="AI3309" s="119"/>
    </row>
    <row r="3310" spans="27:35" x14ac:dyDescent="0.25">
      <c r="AA3310" s="81"/>
      <c r="AB3310" s="81"/>
      <c r="AC3310" s="80"/>
      <c r="AD3310" s="80"/>
      <c r="AE3310" s="81"/>
      <c r="AF3310" s="82"/>
      <c r="AG3310" s="80"/>
      <c r="AH3310" s="119"/>
      <c r="AI3310" s="119"/>
    </row>
    <row r="3311" spans="27:35" x14ac:dyDescent="0.25">
      <c r="AA3311" s="81"/>
      <c r="AB3311" s="81"/>
      <c r="AC3311" s="80"/>
      <c r="AD3311" s="80"/>
      <c r="AE3311" s="81"/>
      <c r="AF3311" s="82"/>
      <c r="AG3311" s="80"/>
      <c r="AH3311" s="119"/>
      <c r="AI3311" s="119"/>
    </row>
    <row r="3312" spans="27:35" x14ac:dyDescent="0.25">
      <c r="AA3312" s="81"/>
      <c r="AB3312" s="81"/>
      <c r="AC3312" s="80"/>
      <c r="AD3312" s="80"/>
      <c r="AE3312" s="81"/>
      <c r="AF3312" s="82"/>
      <c r="AG3312" s="80"/>
      <c r="AH3312" s="119"/>
      <c r="AI3312" s="119"/>
    </row>
    <row r="3313" spans="27:35" x14ac:dyDescent="0.25">
      <c r="AA3313" s="81"/>
      <c r="AB3313" s="81"/>
      <c r="AC3313" s="80"/>
      <c r="AD3313" s="80"/>
      <c r="AE3313" s="81"/>
      <c r="AF3313" s="82"/>
      <c r="AG3313" s="80"/>
      <c r="AH3313" s="119"/>
      <c r="AI3313" s="119"/>
    </row>
    <row r="3314" spans="27:35" x14ac:dyDescent="0.25">
      <c r="AA3314" s="81"/>
      <c r="AB3314" s="81"/>
      <c r="AC3314" s="80"/>
      <c r="AD3314" s="80"/>
      <c r="AE3314" s="81"/>
      <c r="AF3314" s="82"/>
      <c r="AG3314" s="80"/>
      <c r="AH3314" s="119"/>
      <c r="AI3314" s="119"/>
    </row>
    <row r="3315" spans="27:35" x14ac:dyDescent="0.25">
      <c r="AA3315" s="81"/>
      <c r="AB3315" s="81"/>
      <c r="AC3315" s="80"/>
      <c r="AD3315" s="80"/>
      <c r="AE3315" s="81"/>
      <c r="AF3315" s="82"/>
      <c r="AG3315" s="80"/>
      <c r="AH3315" s="119"/>
      <c r="AI3315" s="119"/>
    </row>
    <row r="3316" spans="27:35" x14ac:dyDescent="0.25">
      <c r="AA3316" s="81"/>
      <c r="AB3316" s="81"/>
      <c r="AC3316" s="80"/>
      <c r="AD3316" s="80"/>
      <c r="AE3316" s="81"/>
      <c r="AF3316" s="82"/>
      <c r="AG3316" s="80"/>
      <c r="AH3316" s="119"/>
      <c r="AI3316" s="119"/>
    </row>
    <row r="3317" spans="27:35" x14ac:dyDescent="0.25">
      <c r="AA3317" s="81"/>
      <c r="AB3317" s="81"/>
      <c r="AC3317" s="80"/>
      <c r="AD3317" s="80"/>
      <c r="AE3317" s="81"/>
      <c r="AF3317" s="82"/>
      <c r="AG3317" s="80"/>
      <c r="AH3317" s="119"/>
      <c r="AI3317" s="119"/>
    </row>
    <row r="3318" spans="27:35" x14ac:dyDescent="0.25">
      <c r="AA3318" s="81"/>
      <c r="AB3318" s="81"/>
      <c r="AC3318" s="80"/>
      <c r="AD3318" s="80"/>
      <c r="AE3318" s="81"/>
      <c r="AF3318" s="82"/>
      <c r="AG3318" s="80"/>
      <c r="AH3318" s="119"/>
      <c r="AI3318" s="119"/>
    </row>
    <row r="3319" spans="27:35" x14ac:dyDescent="0.25">
      <c r="AA3319" s="81"/>
      <c r="AB3319" s="81"/>
      <c r="AC3319" s="80"/>
      <c r="AD3319" s="80"/>
      <c r="AE3319" s="81"/>
      <c r="AF3319" s="82"/>
      <c r="AG3319" s="80"/>
      <c r="AH3319" s="119"/>
      <c r="AI3319" s="119"/>
    </row>
    <row r="3320" spans="27:35" x14ac:dyDescent="0.25">
      <c r="AA3320" s="81"/>
      <c r="AB3320" s="81"/>
      <c r="AC3320" s="80"/>
      <c r="AD3320" s="80"/>
      <c r="AE3320" s="81"/>
      <c r="AF3320" s="82"/>
      <c r="AG3320" s="80"/>
      <c r="AH3320" s="119"/>
      <c r="AI3320" s="119"/>
    </row>
    <row r="3321" spans="27:35" x14ac:dyDescent="0.25">
      <c r="AA3321" s="81"/>
      <c r="AB3321" s="81"/>
      <c r="AC3321" s="80"/>
      <c r="AD3321" s="80"/>
      <c r="AE3321" s="81"/>
      <c r="AF3321" s="82"/>
      <c r="AG3321" s="80"/>
      <c r="AH3321" s="119"/>
      <c r="AI3321" s="119"/>
    </row>
    <row r="3322" spans="27:35" x14ac:dyDescent="0.25">
      <c r="AA3322" s="81"/>
      <c r="AB3322" s="81"/>
      <c r="AC3322" s="80"/>
      <c r="AD3322" s="80"/>
      <c r="AE3322" s="81"/>
      <c r="AF3322" s="82"/>
      <c r="AG3322" s="80"/>
      <c r="AH3322" s="119"/>
      <c r="AI3322" s="119"/>
    </row>
    <row r="3323" spans="27:35" x14ac:dyDescent="0.25">
      <c r="AA3323" s="81"/>
      <c r="AB3323" s="81"/>
      <c r="AC3323" s="80"/>
      <c r="AD3323" s="80"/>
      <c r="AE3323" s="81"/>
      <c r="AF3323" s="82"/>
      <c r="AG3323" s="80"/>
      <c r="AH3323" s="119"/>
      <c r="AI3323" s="119"/>
    </row>
    <row r="3324" spans="27:35" x14ac:dyDescent="0.25">
      <c r="AA3324" s="81"/>
      <c r="AB3324" s="81"/>
      <c r="AC3324" s="80"/>
      <c r="AD3324" s="80"/>
      <c r="AE3324" s="81"/>
      <c r="AF3324" s="82"/>
      <c r="AG3324" s="80"/>
      <c r="AH3324" s="119"/>
      <c r="AI3324" s="119"/>
    </row>
    <row r="3325" spans="27:35" x14ac:dyDescent="0.25">
      <c r="AA3325" s="81"/>
      <c r="AB3325" s="81"/>
      <c r="AC3325" s="80"/>
      <c r="AD3325" s="80"/>
      <c r="AE3325" s="81"/>
      <c r="AF3325" s="82"/>
      <c r="AG3325" s="80"/>
      <c r="AH3325" s="119"/>
      <c r="AI3325" s="119"/>
    </row>
    <row r="3326" spans="27:35" x14ac:dyDescent="0.25">
      <c r="AA3326" s="81"/>
      <c r="AB3326" s="81"/>
      <c r="AC3326" s="80"/>
      <c r="AD3326" s="80"/>
      <c r="AE3326" s="81"/>
      <c r="AF3326" s="82"/>
      <c r="AG3326" s="80"/>
      <c r="AH3326" s="119"/>
      <c r="AI3326" s="119"/>
    </row>
    <row r="3327" spans="27:35" x14ac:dyDescent="0.25">
      <c r="AA3327" s="81"/>
      <c r="AB3327" s="81"/>
      <c r="AC3327" s="80"/>
      <c r="AD3327" s="80"/>
      <c r="AE3327" s="81"/>
      <c r="AF3327" s="82"/>
      <c r="AG3327" s="80"/>
      <c r="AH3327" s="119"/>
      <c r="AI3327" s="119"/>
    </row>
    <row r="3328" spans="27:35" x14ac:dyDescent="0.25">
      <c r="AA3328" s="81"/>
      <c r="AB3328" s="81"/>
      <c r="AC3328" s="80"/>
      <c r="AD3328" s="80"/>
      <c r="AE3328" s="81"/>
      <c r="AF3328" s="82"/>
      <c r="AG3328" s="80"/>
      <c r="AH3328" s="119"/>
      <c r="AI3328" s="119"/>
    </row>
    <row r="3329" spans="27:35" x14ac:dyDescent="0.25">
      <c r="AA3329" s="81"/>
      <c r="AB3329" s="81"/>
      <c r="AC3329" s="80"/>
      <c r="AD3329" s="80"/>
      <c r="AE3329" s="81"/>
      <c r="AF3329" s="82"/>
      <c r="AG3329" s="80"/>
      <c r="AH3329" s="119"/>
      <c r="AI3329" s="119"/>
    </row>
    <row r="3330" spans="27:35" x14ac:dyDescent="0.25">
      <c r="AA3330" s="81"/>
      <c r="AB3330" s="81"/>
      <c r="AC3330" s="80"/>
      <c r="AD3330" s="80"/>
      <c r="AE3330" s="81"/>
      <c r="AF3330" s="82"/>
      <c r="AG3330" s="80"/>
      <c r="AH3330" s="119"/>
      <c r="AI3330" s="119"/>
    </row>
    <row r="3331" spans="27:35" x14ac:dyDescent="0.25">
      <c r="AA3331" s="81"/>
      <c r="AB3331" s="81"/>
      <c r="AC3331" s="80"/>
      <c r="AD3331" s="80"/>
      <c r="AE3331" s="81"/>
      <c r="AF3331" s="82"/>
      <c r="AG3331" s="80"/>
      <c r="AH3331" s="119"/>
      <c r="AI3331" s="119"/>
    </row>
    <row r="3332" spans="27:35" x14ac:dyDescent="0.25">
      <c r="AA3332" s="81"/>
      <c r="AB3332" s="81"/>
      <c r="AC3332" s="80"/>
      <c r="AD3332" s="80"/>
      <c r="AE3332" s="81"/>
      <c r="AF3332" s="82"/>
      <c r="AG3332" s="80"/>
      <c r="AH3332" s="119"/>
      <c r="AI3332" s="119"/>
    </row>
    <row r="3333" spans="27:35" x14ac:dyDescent="0.25">
      <c r="AA3333" s="81"/>
      <c r="AB3333" s="81"/>
      <c r="AC3333" s="80"/>
      <c r="AD3333" s="80"/>
      <c r="AE3333" s="81"/>
      <c r="AF3333" s="82"/>
      <c r="AG3333" s="80"/>
      <c r="AH3333" s="119"/>
      <c r="AI3333" s="119"/>
    </row>
    <row r="3334" spans="27:35" x14ac:dyDescent="0.25">
      <c r="AA3334" s="81"/>
      <c r="AB3334" s="81"/>
      <c r="AC3334" s="80"/>
      <c r="AD3334" s="80"/>
      <c r="AE3334" s="81"/>
      <c r="AF3334" s="82"/>
      <c r="AG3334" s="80"/>
      <c r="AH3334" s="119"/>
      <c r="AI3334" s="119"/>
    </row>
    <row r="3335" spans="27:35" x14ac:dyDescent="0.25">
      <c r="AA3335" s="81"/>
      <c r="AB3335" s="81"/>
      <c r="AC3335" s="80"/>
      <c r="AD3335" s="80"/>
      <c r="AE3335" s="81"/>
      <c r="AF3335" s="82"/>
      <c r="AG3335" s="80"/>
      <c r="AH3335" s="119"/>
      <c r="AI3335" s="119"/>
    </row>
    <row r="3336" spans="27:35" x14ac:dyDescent="0.25">
      <c r="AA3336" s="81"/>
      <c r="AB3336" s="81"/>
      <c r="AC3336" s="80"/>
      <c r="AD3336" s="80"/>
      <c r="AE3336" s="81"/>
      <c r="AF3336" s="82"/>
      <c r="AG3336" s="80"/>
      <c r="AH3336" s="119"/>
      <c r="AI3336" s="119"/>
    </row>
    <row r="3337" spans="27:35" x14ac:dyDescent="0.25">
      <c r="AA3337" s="81"/>
      <c r="AB3337" s="81"/>
      <c r="AC3337" s="80"/>
      <c r="AD3337" s="80"/>
      <c r="AE3337" s="81"/>
      <c r="AF3337" s="82"/>
      <c r="AG3337" s="80"/>
      <c r="AH3337" s="119"/>
      <c r="AI3337" s="119"/>
    </row>
    <row r="3338" spans="27:35" x14ac:dyDescent="0.25">
      <c r="AA3338" s="81"/>
      <c r="AB3338" s="81"/>
      <c r="AC3338" s="80"/>
      <c r="AD3338" s="80"/>
      <c r="AE3338" s="81"/>
      <c r="AF3338" s="82"/>
      <c r="AG3338" s="80"/>
      <c r="AH3338" s="119"/>
      <c r="AI3338" s="119"/>
    </row>
    <row r="3339" spans="27:35" x14ac:dyDescent="0.25">
      <c r="AA3339" s="81"/>
      <c r="AB3339" s="81"/>
      <c r="AC3339" s="80"/>
      <c r="AD3339" s="80"/>
      <c r="AE3339" s="81"/>
      <c r="AF3339" s="82"/>
      <c r="AG3339" s="80"/>
      <c r="AH3339" s="119"/>
      <c r="AI3339" s="119"/>
    </row>
    <row r="3340" spans="27:35" x14ac:dyDescent="0.25">
      <c r="AA3340" s="81"/>
      <c r="AB3340" s="81"/>
      <c r="AC3340" s="80"/>
      <c r="AD3340" s="80"/>
      <c r="AE3340" s="81"/>
      <c r="AF3340" s="82"/>
      <c r="AG3340" s="80"/>
      <c r="AH3340" s="119"/>
      <c r="AI3340" s="119"/>
    </row>
    <row r="3341" spans="27:35" x14ac:dyDescent="0.25">
      <c r="AA3341" s="81"/>
      <c r="AB3341" s="81"/>
      <c r="AC3341" s="80"/>
      <c r="AD3341" s="80"/>
      <c r="AE3341" s="81"/>
      <c r="AF3341" s="82"/>
      <c r="AG3341" s="80"/>
      <c r="AH3341" s="119"/>
      <c r="AI3341" s="119"/>
    </row>
    <row r="3342" spans="27:35" x14ac:dyDescent="0.25">
      <c r="AA3342" s="81"/>
      <c r="AB3342" s="81"/>
      <c r="AC3342" s="80"/>
      <c r="AD3342" s="80"/>
      <c r="AE3342" s="81"/>
      <c r="AF3342" s="82"/>
      <c r="AG3342" s="80"/>
      <c r="AH3342" s="119"/>
      <c r="AI3342" s="119"/>
    </row>
    <row r="3343" spans="27:35" x14ac:dyDescent="0.25">
      <c r="AA3343" s="81"/>
      <c r="AB3343" s="81"/>
      <c r="AC3343" s="80"/>
      <c r="AD3343" s="80"/>
      <c r="AE3343" s="81"/>
      <c r="AF3343" s="82"/>
      <c r="AG3343" s="80"/>
      <c r="AH3343" s="119"/>
      <c r="AI3343" s="119"/>
    </row>
    <row r="3344" spans="27:35" x14ac:dyDescent="0.25">
      <c r="AA3344" s="81"/>
      <c r="AB3344" s="81"/>
      <c r="AC3344" s="80"/>
      <c r="AD3344" s="80"/>
      <c r="AE3344" s="81"/>
      <c r="AF3344" s="82"/>
      <c r="AG3344" s="80"/>
      <c r="AH3344" s="119"/>
      <c r="AI3344" s="119"/>
    </row>
    <row r="3345" spans="27:35" x14ac:dyDescent="0.25">
      <c r="AA3345" s="81"/>
      <c r="AB3345" s="81"/>
      <c r="AC3345" s="80"/>
      <c r="AD3345" s="80"/>
      <c r="AE3345" s="81"/>
      <c r="AF3345" s="82"/>
      <c r="AG3345" s="80"/>
      <c r="AH3345" s="119"/>
      <c r="AI3345" s="119"/>
    </row>
    <row r="3346" spans="27:35" x14ac:dyDescent="0.25">
      <c r="AA3346" s="81"/>
      <c r="AB3346" s="81"/>
      <c r="AC3346" s="80"/>
      <c r="AD3346" s="80"/>
      <c r="AE3346" s="81"/>
      <c r="AF3346" s="82"/>
      <c r="AG3346" s="80"/>
      <c r="AH3346" s="119"/>
      <c r="AI3346" s="119"/>
    </row>
    <row r="3347" spans="27:35" x14ac:dyDescent="0.25">
      <c r="AA3347" s="81"/>
      <c r="AB3347" s="81"/>
      <c r="AC3347" s="80"/>
      <c r="AD3347" s="80"/>
      <c r="AE3347" s="81"/>
      <c r="AF3347" s="82"/>
      <c r="AG3347" s="80"/>
      <c r="AH3347" s="119"/>
      <c r="AI3347" s="119"/>
    </row>
    <row r="3348" spans="27:35" x14ac:dyDescent="0.25">
      <c r="AA3348" s="81"/>
      <c r="AB3348" s="81"/>
      <c r="AC3348" s="80"/>
      <c r="AD3348" s="80"/>
      <c r="AE3348" s="81"/>
      <c r="AF3348" s="82"/>
      <c r="AG3348" s="80"/>
      <c r="AH3348" s="119"/>
      <c r="AI3348" s="119"/>
    </row>
    <row r="3349" spans="27:35" x14ac:dyDescent="0.25">
      <c r="AA3349" s="81"/>
      <c r="AB3349" s="81"/>
      <c r="AC3349" s="80"/>
      <c r="AD3349" s="80"/>
      <c r="AE3349" s="81"/>
      <c r="AF3349" s="82"/>
      <c r="AG3349" s="80"/>
      <c r="AH3349" s="119"/>
      <c r="AI3349" s="119"/>
    </row>
    <row r="3350" spans="27:35" x14ac:dyDescent="0.25">
      <c r="AA3350" s="81"/>
      <c r="AB3350" s="81"/>
      <c r="AC3350" s="80"/>
      <c r="AD3350" s="80"/>
      <c r="AE3350" s="81"/>
      <c r="AF3350" s="82"/>
      <c r="AG3350" s="80"/>
      <c r="AH3350" s="119"/>
      <c r="AI3350" s="119"/>
    </row>
    <row r="3351" spans="27:35" x14ac:dyDescent="0.25">
      <c r="AA3351" s="81"/>
      <c r="AB3351" s="81"/>
      <c r="AC3351" s="80"/>
      <c r="AD3351" s="80"/>
      <c r="AE3351" s="81"/>
      <c r="AF3351" s="82"/>
      <c r="AG3351" s="80"/>
      <c r="AH3351" s="119"/>
      <c r="AI3351" s="119"/>
    </row>
    <row r="3352" spans="27:35" x14ac:dyDescent="0.25">
      <c r="AA3352" s="81"/>
      <c r="AB3352" s="81"/>
      <c r="AC3352" s="80"/>
      <c r="AD3352" s="80"/>
      <c r="AE3352" s="81"/>
      <c r="AF3352" s="82"/>
      <c r="AG3352" s="80"/>
      <c r="AH3352" s="119"/>
      <c r="AI3352" s="119"/>
    </row>
    <row r="3353" spans="27:35" x14ac:dyDescent="0.25">
      <c r="AA3353" s="81"/>
      <c r="AB3353" s="81"/>
      <c r="AC3353" s="80"/>
      <c r="AD3353" s="80"/>
      <c r="AE3353" s="81"/>
      <c r="AF3353" s="82"/>
      <c r="AG3353" s="80"/>
      <c r="AH3353" s="119"/>
      <c r="AI3353" s="119"/>
    </row>
    <row r="3354" spans="27:35" x14ac:dyDescent="0.25">
      <c r="AA3354" s="81"/>
      <c r="AB3354" s="81"/>
      <c r="AC3354" s="80"/>
      <c r="AD3354" s="80"/>
      <c r="AE3354" s="81"/>
      <c r="AF3354" s="82"/>
      <c r="AG3354" s="80"/>
      <c r="AH3354" s="119"/>
      <c r="AI3354" s="119"/>
    </row>
    <row r="3355" spans="27:35" x14ac:dyDescent="0.25">
      <c r="AA3355" s="81"/>
      <c r="AB3355" s="81"/>
      <c r="AC3355" s="80"/>
      <c r="AD3355" s="80"/>
      <c r="AE3355" s="81"/>
      <c r="AF3355" s="82"/>
      <c r="AG3355" s="80"/>
      <c r="AH3355" s="119"/>
      <c r="AI3355" s="119"/>
    </row>
    <row r="3356" spans="27:35" x14ac:dyDescent="0.25">
      <c r="AA3356" s="81"/>
      <c r="AB3356" s="81"/>
      <c r="AC3356" s="80"/>
      <c r="AD3356" s="80"/>
      <c r="AE3356" s="81"/>
      <c r="AF3356" s="82"/>
      <c r="AG3356" s="80"/>
      <c r="AH3356" s="119"/>
      <c r="AI3356" s="119"/>
    </row>
    <row r="3357" spans="27:35" x14ac:dyDescent="0.25">
      <c r="AA3357" s="81"/>
      <c r="AB3357" s="81"/>
      <c r="AC3357" s="80"/>
      <c r="AD3357" s="80"/>
      <c r="AE3357" s="81"/>
      <c r="AF3357" s="82"/>
      <c r="AG3357" s="80"/>
      <c r="AH3357" s="119"/>
      <c r="AI3357" s="119"/>
    </row>
    <row r="3358" spans="27:35" x14ac:dyDescent="0.25">
      <c r="AA3358" s="81"/>
      <c r="AB3358" s="81"/>
      <c r="AC3358" s="80"/>
      <c r="AD3358" s="80"/>
      <c r="AE3358" s="81"/>
      <c r="AF3358" s="82"/>
      <c r="AG3358" s="80"/>
      <c r="AH3358" s="119"/>
      <c r="AI3358" s="119"/>
    </row>
    <row r="3359" spans="27:35" x14ac:dyDescent="0.25">
      <c r="AA3359" s="81"/>
      <c r="AB3359" s="81"/>
      <c r="AC3359" s="80"/>
      <c r="AD3359" s="80"/>
      <c r="AE3359" s="81"/>
      <c r="AF3359" s="82"/>
      <c r="AG3359" s="80"/>
      <c r="AH3359" s="119"/>
      <c r="AI3359" s="119"/>
    </row>
    <row r="3360" spans="27:35" x14ac:dyDescent="0.25">
      <c r="AA3360" s="81"/>
      <c r="AB3360" s="81"/>
      <c r="AC3360" s="80"/>
      <c r="AD3360" s="80"/>
      <c r="AE3360" s="81"/>
      <c r="AF3360" s="82"/>
      <c r="AG3360" s="80"/>
      <c r="AH3360" s="119"/>
      <c r="AI3360" s="119"/>
    </row>
    <row r="3361" spans="27:35" x14ac:dyDescent="0.25">
      <c r="AA3361" s="81"/>
      <c r="AB3361" s="81"/>
      <c r="AC3361" s="80"/>
      <c r="AD3361" s="80"/>
      <c r="AE3361" s="81"/>
      <c r="AF3361" s="82"/>
      <c r="AG3361" s="80"/>
      <c r="AH3361" s="119"/>
      <c r="AI3361" s="119"/>
    </row>
    <row r="3362" spans="27:35" x14ac:dyDescent="0.25">
      <c r="AA3362" s="81"/>
      <c r="AB3362" s="81"/>
      <c r="AC3362" s="80"/>
      <c r="AD3362" s="80"/>
      <c r="AE3362" s="81"/>
      <c r="AF3362" s="82"/>
      <c r="AG3362" s="80"/>
      <c r="AH3362" s="119"/>
      <c r="AI3362" s="119"/>
    </row>
    <row r="3363" spans="27:35" x14ac:dyDescent="0.25">
      <c r="AA3363" s="81"/>
      <c r="AB3363" s="81"/>
      <c r="AC3363" s="80"/>
      <c r="AD3363" s="80"/>
      <c r="AE3363" s="81"/>
      <c r="AF3363" s="82"/>
      <c r="AG3363" s="80"/>
      <c r="AH3363" s="119"/>
      <c r="AI3363" s="119"/>
    </row>
    <row r="3364" spans="27:35" x14ac:dyDescent="0.25">
      <c r="AA3364" s="81"/>
      <c r="AB3364" s="81"/>
      <c r="AC3364" s="80"/>
      <c r="AD3364" s="80"/>
      <c r="AE3364" s="81"/>
      <c r="AF3364" s="82"/>
      <c r="AG3364" s="80"/>
      <c r="AH3364" s="119"/>
      <c r="AI3364" s="119"/>
    </row>
    <row r="3365" spans="27:35" x14ac:dyDescent="0.25">
      <c r="AA3365" s="81"/>
      <c r="AB3365" s="81"/>
      <c r="AC3365" s="80"/>
      <c r="AD3365" s="80"/>
      <c r="AE3365" s="81"/>
      <c r="AF3365" s="82"/>
      <c r="AG3365" s="80"/>
      <c r="AH3365" s="119"/>
      <c r="AI3365" s="119"/>
    </row>
    <row r="3366" spans="27:35" x14ac:dyDescent="0.25">
      <c r="AA3366" s="81"/>
      <c r="AB3366" s="81"/>
      <c r="AC3366" s="80"/>
      <c r="AD3366" s="80"/>
      <c r="AE3366" s="81"/>
      <c r="AF3366" s="82"/>
      <c r="AG3366" s="80"/>
      <c r="AH3366" s="119"/>
      <c r="AI3366" s="119"/>
    </row>
    <row r="3367" spans="27:35" x14ac:dyDescent="0.25">
      <c r="AA3367" s="81"/>
      <c r="AB3367" s="81"/>
      <c r="AC3367" s="80"/>
      <c r="AD3367" s="80"/>
      <c r="AE3367" s="81"/>
      <c r="AF3367" s="82"/>
      <c r="AG3367" s="80"/>
      <c r="AH3367" s="119"/>
      <c r="AI3367" s="119"/>
    </row>
    <row r="3368" spans="27:35" x14ac:dyDescent="0.25">
      <c r="AA3368" s="81"/>
      <c r="AB3368" s="81"/>
      <c r="AC3368" s="80"/>
      <c r="AD3368" s="80"/>
      <c r="AE3368" s="81"/>
      <c r="AF3368" s="82"/>
      <c r="AG3368" s="80"/>
      <c r="AH3368" s="119"/>
      <c r="AI3368" s="119"/>
    </row>
    <row r="3369" spans="27:35" x14ac:dyDescent="0.25">
      <c r="AA3369" s="81"/>
      <c r="AB3369" s="81"/>
      <c r="AC3369" s="80"/>
      <c r="AD3369" s="80"/>
      <c r="AE3369" s="81"/>
      <c r="AF3369" s="82"/>
      <c r="AG3369" s="80"/>
      <c r="AH3369" s="119"/>
      <c r="AI3369" s="119"/>
    </row>
    <row r="3370" spans="27:35" x14ac:dyDescent="0.25">
      <c r="AA3370" s="81"/>
      <c r="AB3370" s="81"/>
      <c r="AC3370" s="80"/>
      <c r="AD3370" s="80"/>
      <c r="AE3370" s="81"/>
      <c r="AF3370" s="82"/>
      <c r="AG3370" s="80"/>
      <c r="AH3370" s="119"/>
      <c r="AI3370" s="119"/>
    </row>
    <row r="3371" spans="27:35" x14ac:dyDescent="0.25">
      <c r="AA3371" s="81"/>
      <c r="AB3371" s="81"/>
      <c r="AC3371" s="80"/>
      <c r="AD3371" s="80"/>
      <c r="AE3371" s="81"/>
      <c r="AF3371" s="82"/>
      <c r="AG3371" s="80"/>
      <c r="AH3371" s="119"/>
      <c r="AI3371" s="119"/>
    </row>
    <row r="3372" spans="27:35" x14ac:dyDescent="0.25">
      <c r="AA3372" s="81"/>
      <c r="AB3372" s="81"/>
      <c r="AC3372" s="80"/>
      <c r="AD3372" s="80"/>
      <c r="AE3372" s="81"/>
      <c r="AF3372" s="82"/>
      <c r="AG3372" s="80"/>
      <c r="AH3372" s="119"/>
      <c r="AI3372" s="119"/>
    </row>
    <row r="3373" spans="27:35" x14ac:dyDescent="0.25">
      <c r="AA3373" s="81"/>
      <c r="AB3373" s="81"/>
      <c r="AC3373" s="80"/>
      <c r="AD3373" s="80"/>
      <c r="AE3373" s="81"/>
      <c r="AF3373" s="82"/>
      <c r="AG3373" s="80"/>
      <c r="AH3373" s="119"/>
      <c r="AI3373" s="119"/>
    </row>
    <row r="3374" spans="27:35" x14ac:dyDescent="0.25">
      <c r="AA3374" s="81"/>
      <c r="AB3374" s="81"/>
      <c r="AC3374" s="80"/>
      <c r="AD3374" s="80"/>
      <c r="AE3374" s="81"/>
      <c r="AF3374" s="82"/>
      <c r="AG3374" s="80"/>
      <c r="AH3374" s="119"/>
      <c r="AI3374" s="119"/>
    </row>
    <row r="3375" spans="27:35" x14ac:dyDescent="0.25">
      <c r="AA3375" s="81"/>
      <c r="AB3375" s="81"/>
      <c r="AC3375" s="80"/>
      <c r="AD3375" s="80"/>
      <c r="AE3375" s="81"/>
      <c r="AF3375" s="82"/>
      <c r="AG3375" s="80"/>
      <c r="AH3375" s="119"/>
      <c r="AI3375" s="119"/>
    </row>
    <row r="3376" spans="27:35" x14ac:dyDescent="0.25">
      <c r="AA3376" s="81"/>
      <c r="AB3376" s="81"/>
      <c r="AC3376" s="80"/>
      <c r="AD3376" s="80"/>
      <c r="AE3376" s="81"/>
      <c r="AF3376" s="82"/>
      <c r="AG3376" s="80"/>
      <c r="AH3376" s="119"/>
      <c r="AI3376" s="119"/>
    </row>
    <row r="3377" spans="27:35" x14ac:dyDescent="0.25">
      <c r="AA3377" s="81"/>
      <c r="AB3377" s="81"/>
      <c r="AC3377" s="80"/>
      <c r="AD3377" s="80"/>
      <c r="AE3377" s="81"/>
      <c r="AF3377" s="82"/>
      <c r="AG3377" s="80"/>
      <c r="AH3377" s="119"/>
      <c r="AI3377" s="119"/>
    </row>
    <row r="3378" spans="27:35" x14ac:dyDescent="0.25">
      <c r="AA3378" s="81"/>
      <c r="AB3378" s="81"/>
      <c r="AC3378" s="80"/>
      <c r="AD3378" s="80"/>
      <c r="AE3378" s="81"/>
      <c r="AF3378" s="82"/>
      <c r="AG3378" s="80"/>
      <c r="AH3378" s="119"/>
      <c r="AI3378" s="119"/>
    </row>
    <row r="3379" spans="27:35" x14ac:dyDescent="0.25">
      <c r="AA3379" s="81"/>
      <c r="AB3379" s="81"/>
      <c r="AC3379" s="80"/>
      <c r="AD3379" s="80"/>
      <c r="AE3379" s="81"/>
      <c r="AF3379" s="82"/>
      <c r="AG3379" s="80"/>
      <c r="AH3379" s="119"/>
      <c r="AI3379" s="119"/>
    </row>
    <row r="3380" spans="27:35" x14ac:dyDescent="0.25">
      <c r="AA3380" s="81"/>
      <c r="AB3380" s="81"/>
      <c r="AC3380" s="80"/>
      <c r="AD3380" s="80"/>
      <c r="AE3380" s="81"/>
      <c r="AF3380" s="82"/>
      <c r="AG3380" s="80"/>
      <c r="AH3380" s="119"/>
      <c r="AI3380" s="119"/>
    </row>
    <row r="3381" spans="27:35" x14ac:dyDescent="0.25">
      <c r="AA3381" s="81"/>
      <c r="AB3381" s="81"/>
      <c r="AC3381" s="80"/>
      <c r="AD3381" s="80"/>
      <c r="AE3381" s="81"/>
      <c r="AF3381" s="82"/>
      <c r="AG3381" s="80"/>
      <c r="AH3381" s="119"/>
      <c r="AI3381" s="119"/>
    </row>
    <row r="3382" spans="27:35" x14ac:dyDescent="0.25">
      <c r="AA3382" s="81"/>
      <c r="AB3382" s="81"/>
      <c r="AC3382" s="80"/>
      <c r="AD3382" s="80"/>
      <c r="AE3382" s="81"/>
      <c r="AF3382" s="82"/>
      <c r="AG3382" s="80"/>
      <c r="AH3382" s="119"/>
      <c r="AI3382" s="119"/>
    </row>
    <row r="3383" spans="27:35" x14ac:dyDescent="0.25">
      <c r="AA3383" s="81"/>
      <c r="AB3383" s="81"/>
      <c r="AC3383" s="80"/>
      <c r="AD3383" s="80"/>
      <c r="AE3383" s="81"/>
      <c r="AF3383" s="82"/>
      <c r="AG3383" s="80"/>
      <c r="AH3383" s="119"/>
      <c r="AI3383" s="119"/>
    </row>
    <row r="3384" spans="27:35" x14ac:dyDescent="0.25">
      <c r="AA3384" s="81"/>
      <c r="AB3384" s="81"/>
      <c r="AC3384" s="80"/>
      <c r="AD3384" s="80"/>
      <c r="AE3384" s="81"/>
      <c r="AF3384" s="82"/>
      <c r="AG3384" s="80"/>
      <c r="AH3384" s="119"/>
      <c r="AI3384" s="119"/>
    </row>
    <row r="3385" spans="27:35" x14ac:dyDescent="0.25">
      <c r="AA3385" s="81"/>
      <c r="AB3385" s="81"/>
      <c r="AC3385" s="80"/>
      <c r="AD3385" s="80"/>
      <c r="AE3385" s="81"/>
      <c r="AF3385" s="82"/>
      <c r="AG3385" s="80"/>
      <c r="AH3385" s="119"/>
      <c r="AI3385" s="119"/>
    </row>
    <row r="3386" spans="27:35" x14ac:dyDescent="0.25">
      <c r="AA3386" s="81"/>
      <c r="AB3386" s="81"/>
      <c r="AC3386" s="80"/>
      <c r="AD3386" s="80"/>
      <c r="AE3386" s="81"/>
      <c r="AF3386" s="82"/>
      <c r="AG3386" s="80"/>
      <c r="AH3386" s="119"/>
      <c r="AI3386" s="119"/>
    </row>
    <row r="3387" spans="27:35" x14ac:dyDescent="0.25">
      <c r="AA3387" s="81"/>
      <c r="AB3387" s="81"/>
      <c r="AC3387" s="80"/>
      <c r="AD3387" s="80"/>
      <c r="AE3387" s="81"/>
      <c r="AF3387" s="82"/>
      <c r="AG3387" s="80"/>
      <c r="AH3387" s="119"/>
      <c r="AI3387" s="119"/>
    </row>
    <row r="3388" spans="27:35" x14ac:dyDescent="0.25">
      <c r="AA3388" s="81"/>
      <c r="AB3388" s="81"/>
      <c r="AC3388" s="80"/>
      <c r="AD3388" s="80"/>
      <c r="AE3388" s="81"/>
      <c r="AF3388" s="82"/>
      <c r="AG3388" s="80"/>
      <c r="AH3388" s="119"/>
      <c r="AI3388" s="119"/>
    </row>
    <row r="3389" spans="27:35" x14ac:dyDescent="0.25">
      <c r="AA3389" s="81"/>
      <c r="AB3389" s="81"/>
      <c r="AC3389" s="80"/>
      <c r="AD3389" s="80"/>
      <c r="AE3389" s="81"/>
      <c r="AF3389" s="82"/>
      <c r="AG3389" s="80"/>
      <c r="AH3389" s="119"/>
      <c r="AI3389" s="119"/>
    </row>
    <row r="3390" spans="27:35" x14ac:dyDescent="0.25">
      <c r="AA3390" s="81"/>
      <c r="AB3390" s="81"/>
      <c r="AC3390" s="80"/>
      <c r="AD3390" s="80"/>
      <c r="AE3390" s="81"/>
      <c r="AF3390" s="82"/>
      <c r="AG3390" s="80"/>
      <c r="AH3390" s="119"/>
      <c r="AI3390" s="119"/>
    </row>
    <row r="3391" spans="27:35" x14ac:dyDescent="0.25">
      <c r="AA3391" s="81"/>
      <c r="AB3391" s="81"/>
      <c r="AC3391" s="80"/>
      <c r="AD3391" s="80"/>
      <c r="AE3391" s="81"/>
      <c r="AF3391" s="82"/>
      <c r="AG3391" s="80"/>
      <c r="AH3391" s="119"/>
      <c r="AI3391" s="119"/>
    </row>
    <row r="3392" spans="27:35" x14ac:dyDescent="0.25">
      <c r="AA3392" s="81"/>
      <c r="AB3392" s="81"/>
      <c r="AC3392" s="80"/>
      <c r="AD3392" s="80"/>
      <c r="AE3392" s="81"/>
      <c r="AF3392" s="82"/>
      <c r="AG3392" s="80"/>
      <c r="AH3392" s="119"/>
      <c r="AI3392" s="119"/>
    </row>
    <row r="3393" spans="27:35" x14ac:dyDescent="0.25">
      <c r="AA3393" s="81"/>
      <c r="AB3393" s="81"/>
      <c r="AC3393" s="80"/>
      <c r="AD3393" s="80"/>
      <c r="AE3393" s="81"/>
      <c r="AF3393" s="82"/>
      <c r="AG3393" s="80"/>
      <c r="AH3393" s="119"/>
      <c r="AI3393" s="119"/>
    </row>
    <row r="3394" spans="27:35" x14ac:dyDescent="0.25">
      <c r="AA3394" s="81"/>
      <c r="AB3394" s="81"/>
      <c r="AC3394" s="80"/>
      <c r="AD3394" s="80"/>
      <c r="AE3394" s="81"/>
      <c r="AF3394" s="82"/>
      <c r="AG3394" s="80"/>
      <c r="AH3394" s="119"/>
      <c r="AI3394" s="119"/>
    </row>
    <row r="3395" spans="27:35" x14ac:dyDescent="0.25">
      <c r="AA3395" s="81"/>
      <c r="AB3395" s="81"/>
      <c r="AC3395" s="80"/>
      <c r="AD3395" s="80"/>
      <c r="AE3395" s="81"/>
      <c r="AF3395" s="82"/>
      <c r="AG3395" s="80"/>
      <c r="AH3395" s="119"/>
      <c r="AI3395" s="119"/>
    </row>
    <row r="3396" spans="27:35" x14ac:dyDescent="0.25">
      <c r="AA3396" s="81"/>
      <c r="AB3396" s="81"/>
      <c r="AC3396" s="80"/>
      <c r="AD3396" s="80"/>
      <c r="AE3396" s="81"/>
      <c r="AF3396" s="82"/>
      <c r="AG3396" s="80"/>
      <c r="AH3396" s="119"/>
      <c r="AI3396" s="119"/>
    </row>
    <row r="3397" spans="27:35" x14ac:dyDescent="0.25">
      <c r="AA3397" s="81"/>
      <c r="AB3397" s="81"/>
      <c r="AC3397" s="80"/>
      <c r="AD3397" s="80"/>
      <c r="AE3397" s="81"/>
      <c r="AF3397" s="82"/>
      <c r="AG3397" s="80"/>
      <c r="AH3397" s="119"/>
      <c r="AI3397" s="119"/>
    </row>
    <row r="3398" spans="27:35" x14ac:dyDescent="0.25">
      <c r="AA3398" s="81"/>
      <c r="AB3398" s="81"/>
      <c r="AC3398" s="80"/>
      <c r="AD3398" s="80"/>
      <c r="AE3398" s="81"/>
      <c r="AF3398" s="82"/>
      <c r="AG3398" s="80"/>
      <c r="AH3398" s="119"/>
      <c r="AI3398" s="119"/>
    </row>
    <row r="3399" spans="27:35" x14ac:dyDescent="0.25">
      <c r="AA3399" s="81"/>
      <c r="AB3399" s="81"/>
      <c r="AC3399" s="80"/>
      <c r="AD3399" s="80"/>
      <c r="AE3399" s="81"/>
      <c r="AF3399" s="82"/>
      <c r="AG3399" s="80"/>
      <c r="AH3399" s="119"/>
      <c r="AI3399" s="119"/>
    </row>
    <row r="3400" spans="27:35" x14ac:dyDescent="0.25">
      <c r="AA3400" s="81"/>
      <c r="AB3400" s="81"/>
      <c r="AC3400" s="80"/>
      <c r="AD3400" s="80"/>
      <c r="AE3400" s="81"/>
      <c r="AF3400" s="82"/>
      <c r="AG3400" s="80"/>
      <c r="AH3400" s="119"/>
      <c r="AI3400" s="119"/>
    </row>
    <row r="3401" spans="27:35" x14ac:dyDescent="0.25">
      <c r="AA3401" s="81"/>
      <c r="AB3401" s="81"/>
      <c r="AC3401" s="80"/>
      <c r="AD3401" s="80"/>
      <c r="AE3401" s="81"/>
      <c r="AF3401" s="82"/>
      <c r="AG3401" s="80"/>
      <c r="AH3401" s="119"/>
      <c r="AI3401" s="119"/>
    </row>
    <row r="3402" spans="27:35" x14ac:dyDescent="0.25">
      <c r="AA3402" s="81"/>
      <c r="AB3402" s="81"/>
      <c r="AC3402" s="80"/>
      <c r="AD3402" s="80"/>
      <c r="AE3402" s="81"/>
      <c r="AF3402" s="82"/>
      <c r="AG3402" s="80"/>
      <c r="AH3402" s="119"/>
      <c r="AI3402" s="119"/>
    </row>
    <row r="3403" spans="27:35" x14ac:dyDescent="0.25">
      <c r="AA3403" s="81"/>
      <c r="AB3403" s="81"/>
      <c r="AC3403" s="80"/>
      <c r="AD3403" s="80"/>
      <c r="AE3403" s="81"/>
      <c r="AF3403" s="82"/>
      <c r="AG3403" s="80"/>
      <c r="AH3403" s="119"/>
      <c r="AI3403" s="119"/>
    </row>
    <row r="3404" spans="27:35" x14ac:dyDescent="0.25">
      <c r="AA3404" s="81"/>
      <c r="AB3404" s="81"/>
      <c r="AC3404" s="80"/>
      <c r="AD3404" s="80"/>
      <c r="AE3404" s="81"/>
      <c r="AF3404" s="82"/>
      <c r="AG3404" s="80"/>
      <c r="AH3404" s="119"/>
      <c r="AI3404" s="119"/>
    </row>
    <row r="3405" spans="27:35" x14ac:dyDescent="0.25">
      <c r="AA3405" s="81"/>
      <c r="AB3405" s="81"/>
      <c r="AC3405" s="80"/>
      <c r="AD3405" s="80"/>
      <c r="AE3405" s="81"/>
      <c r="AF3405" s="82"/>
      <c r="AG3405" s="80"/>
      <c r="AH3405" s="119"/>
      <c r="AI3405" s="119"/>
    </row>
    <row r="3406" spans="27:35" x14ac:dyDescent="0.25">
      <c r="AA3406" s="81"/>
      <c r="AB3406" s="81"/>
      <c r="AC3406" s="80"/>
      <c r="AD3406" s="80"/>
      <c r="AE3406" s="81"/>
      <c r="AF3406" s="82"/>
      <c r="AG3406" s="80"/>
      <c r="AH3406" s="119"/>
      <c r="AI3406" s="119"/>
    </row>
    <row r="3407" spans="27:35" x14ac:dyDescent="0.25">
      <c r="AA3407" s="81"/>
      <c r="AB3407" s="81"/>
      <c r="AC3407" s="80"/>
      <c r="AD3407" s="80"/>
      <c r="AE3407" s="81"/>
      <c r="AF3407" s="82"/>
      <c r="AG3407" s="80"/>
      <c r="AH3407" s="119"/>
      <c r="AI3407" s="119"/>
    </row>
    <row r="3408" spans="27:35" x14ac:dyDescent="0.25">
      <c r="AA3408" s="81"/>
      <c r="AB3408" s="81"/>
      <c r="AC3408" s="80"/>
      <c r="AD3408" s="80"/>
      <c r="AE3408" s="81"/>
      <c r="AF3408" s="82"/>
      <c r="AG3408" s="80"/>
      <c r="AH3408" s="119"/>
      <c r="AI3408" s="119"/>
    </row>
    <row r="3409" spans="27:35" x14ac:dyDescent="0.25">
      <c r="AA3409" s="81"/>
      <c r="AB3409" s="81"/>
      <c r="AC3409" s="80"/>
      <c r="AD3409" s="80"/>
      <c r="AE3409" s="81"/>
      <c r="AF3409" s="82"/>
      <c r="AG3409" s="80"/>
      <c r="AH3409" s="119"/>
      <c r="AI3409" s="119"/>
    </row>
    <row r="3410" spans="27:35" x14ac:dyDescent="0.25">
      <c r="AA3410" s="81"/>
      <c r="AB3410" s="81"/>
      <c r="AC3410" s="80"/>
      <c r="AD3410" s="80"/>
      <c r="AE3410" s="81"/>
      <c r="AF3410" s="82"/>
      <c r="AG3410" s="80"/>
      <c r="AH3410" s="119"/>
      <c r="AI3410" s="119"/>
    </row>
    <row r="3411" spans="27:35" x14ac:dyDescent="0.25">
      <c r="AA3411" s="81"/>
      <c r="AB3411" s="81"/>
      <c r="AC3411" s="80"/>
      <c r="AD3411" s="80"/>
      <c r="AE3411" s="81"/>
      <c r="AF3411" s="82"/>
      <c r="AG3411" s="80"/>
      <c r="AH3411" s="119"/>
      <c r="AI3411" s="119"/>
    </row>
    <row r="3412" spans="27:35" x14ac:dyDescent="0.25">
      <c r="AA3412" s="81"/>
      <c r="AB3412" s="81"/>
      <c r="AC3412" s="80"/>
      <c r="AD3412" s="80"/>
      <c r="AE3412" s="81"/>
      <c r="AF3412" s="82"/>
      <c r="AG3412" s="80"/>
      <c r="AH3412" s="119"/>
      <c r="AI3412" s="119"/>
    </row>
    <row r="3413" spans="27:35" x14ac:dyDescent="0.25">
      <c r="AA3413" s="81"/>
      <c r="AB3413" s="81"/>
      <c r="AC3413" s="80"/>
      <c r="AD3413" s="80"/>
      <c r="AE3413" s="81"/>
      <c r="AF3413" s="82"/>
      <c r="AG3413" s="80"/>
      <c r="AH3413" s="119"/>
      <c r="AI3413" s="119"/>
    </row>
    <row r="3414" spans="27:35" x14ac:dyDescent="0.25">
      <c r="AA3414" s="81"/>
      <c r="AB3414" s="81"/>
      <c r="AC3414" s="80"/>
      <c r="AD3414" s="80"/>
      <c r="AE3414" s="81"/>
      <c r="AF3414" s="82"/>
      <c r="AG3414" s="80"/>
      <c r="AH3414" s="119"/>
      <c r="AI3414" s="119"/>
    </row>
    <row r="3415" spans="27:35" x14ac:dyDescent="0.25">
      <c r="AA3415" s="81"/>
      <c r="AB3415" s="81"/>
      <c r="AC3415" s="80"/>
      <c r="AD3415" s="80"/>
      <c r="AE3415" s="81"/>
      <c r="AF3415" s="82"/>
      <c r="AG3415" s="80"/>
      <c r="AH3415" s="119"/>
      <c r="AI3415" s="119"/>
    </row>
    <row r="3416" spans="27:35" x14ac:dyDescent="0.25">
      <c r="AA3416" s="81"/>
      <c r="AB3416" s="81"/>
      <c r="AC3416" s="80"/>
      <c r="AD3416" s="80"/>
      <c r="AE3416" s="81"/>
      <c r="AF3416" s="82"/>
      <c r="AG3416" s="80"/>
      <c r="AH3416" s="119"/>
      <c r="AI3416" s="119"/>
    </row>
    <row r="3417" spans="27:35" x14ac:dyDescent="0.25">
      <c r="AA3417" s="81"/>
      <c r="AB3417" s="81"/>
      <c r="AC3417" s="80"/>
      <c r="AD3417" s="80"/>
      <c r="AE3417" s="81"/>
      <c r="AF3417" s="82"/>
      <c r="AG3417" s="80"/>
      <c r="AH3417" s="119"/>
      <c r="AI3417" s="119"/>
    </row>
    <row r="3418" spans="27:35" x14ac:dyDescent="0.25">
      <c r="AA3418" s="81"/>
      <c r="AB3418" s="81"/>
      <c r="AC3418" s="80"/>
      <c r="AD3418" s="80"/>
      <c r="AE3418" s="81"/>
      <c r="AF3418" s="82"/>
      <c r="AG3418" s="80"/>
      <c r="AH3418" s="119"/>
      <c r="AI3418" s="119"/>
    </row>
    <row r="3419" spans="27:35" x14ac:dyDescent="0.25">
      <c r="AA3419" s="81"/>
      <c r="AB3419" s="81"/>
      <c r="AC3419" s="80"/>
      <c r="AD3419" s="80"/>
      <c r="AE3419" s="81"/>
      <c r="AF3419" s="82"/>
      <c r="AG3419" s="80"/>
      <c r="AH3419" s="119"/>
      <c r="AI3419" s="119"/>
    </row>
    <row r="3420" spans="27:35" x14ac:dyDescent="0.25">
      <c r="AA3420" s="81"/>
      <c r="AB3420" s="81"/>
      <c r="AC3420" s="80"/>
      <c r="AD3420" s="80"/>
      <c r="AE3420" s="81"/>
      <c r="AF3420" s="82"/>
      <c r="AG3420" s="80"/>
      <c r="AH3420" s="119"/>
      <c r="AI3420" s="119"/>
    </row>
    <row r="3421" spans="27:35" x14ac:dyDescent="0.25">
      <c r="AA3421" s="81"/>
      <c r="AB3421" s="81"/>
      <c r="AC3421" s="80"/>
      <c r="AD3421" s="80"/>
      <c r="AE3421" s="81"/>
      <c r="AF3421" s="82"/>
      <c r="AG3421" s="80"/>
      <c r="AH3421" s="119"/>
      <c r="AI3421" s="119"/>
    </row>
    <row r="3422" spans="27:35" x14ac:dyDescent="0.25">
      <c r="AA3422" s="81"/>
      <c r="AB3422" s="81"/>
      <c r="AC3422" s="80"/>
      <c r="AD3422" s="80"/>
      <c r="AE3422" s="81"/>
      <c r="AF3422" s="82"/>
      <c r="AG3422" s="80"/>
      <c r="AH3422" s="119"/>
      <c r="AI3422" s="119"/>
    </row>
    <row r="3423" spans="27:35" x14ac:dyDescent="0.25">
      <c r="AA3423" s="81"/>
      <c r="AB3423" s="81"/>
      <c r="AC3423" s="80"/>
      <c r="AD3423" s="80"/>
      <c r="AE3423" s="81"/>
      <c r="AF3423" s="82"/>
      <c r="AG3423" s="80"/>
      <c r="AH3423" s="119"/>
      <c r="AI3423" s="119"/>
    </row>
    <row r="3424" spans="27:35" x14ac:dyDescent="0.25">
      <c r="AA3424" s="81"/>
      <c r="AB3424" s="81"/>
      <c r="AC3424" s="80"/>
      <c r="AD3424" s="80"/>
      <c r="AE3424" s="81"/>
      <c r="AF3424" s="82"/>
      <c r="AG3424" s="80"/>
      <c r="AH3424" s="119"/>
      <c r="AI3424" s="119"/>
    </row>
    <row r="3425" spans="27:35" x14ac:dyDescent="0.25">
      <c r="AA3425" s="81"/>
      <c r="AB3425" s="81"/>
      <c r="AC3425" s="80"/>
      <c r="AD3425" s="80"/>
      <c r="AE3425" s="81"/>
      <c r="AF3425" s="82"/>
      <c r="AG3425" s="80"/>
      <c r="AH3425" s="119"/>
      <c r="AI3425" s="119"/>
    </row>
    <row r="3426" spans="27:35" x14ac:dyDescent="0.25">
      <c r="AA3426" s="81"/>
      <c r="AB3426" s="81"/>
      <c r="AC3426" s="80"/>
      <c r="AD3426" s="80"/>
      <c r="AE3426" s="81"/>
      <c r="AF3426" s="82"/>
      <c r="AG3426" s="80"/>
      <c r="AH3426" s="119"/>
      <c r="AI3426" s="119"/>
    </row>
    <row r="3427" spans="27:35" x14ac:dyDescent="0.25">
      <c r="AA3427" s="81"/>
      <c r="AB3427" s="81"/>
      <c r="AC3427" s="80"/>
      <c r="AD3427" s="80"/>
      <c r="AE3427" s="81"/>
      <c r="AF3427" s="82"/>
      <c r="AG3427" s="80"/>
      <c r="AH3427" s="119"/>
      <c r="AI3427" s="119"/>
    </row>
    <row r="3428" spans="27:35" x14ac:dyDescent="0.25">
      <c r="AA3428" s="81"/>
      <c r="AB3428" s="81"/>
      <c r="AC3428" s="80"/>
      <c r="AD3428" s="80"/>
      <c r="AE3428" s="81"/>
      <c r="AF3428" s="82"/>
      <c r="AG3428" s="80"/>
      <c r="AH3428" s="119"/>
      <c r="AI3428" s="119"/>
    </row>
    <row r="3429" spans="27:35" x14ac:dyDescent="0.25">
      <c r="AA3429" s="81"/>
      <c r="AB3429" s="81"/>
      <c r="AC3429" s="80"/>
      <c r="AD3429" s="80"/>
      <c r="AE3429" s="81"/>
      <c r="AF3429" s="82"/>
      <c r="AG3429" s="80"/>
      <c r="AH3429" s="119"/>
      <c r="AI3429" s="119"/>
    </row>
    <row r="3430" spans="27:35" x14ac:dyDescent="0.25">
      <c r="AA3430" s="81"/>
      <c r="AB3430" s="81"/>
      <c r="AC3430" s="80"/>
      <c r="AD3430" s="80"/>
      <c r="AE3430" s="81"/>
      <c r="AF3430" s="82"/>
      <c r="AG3430" s="80"/>
      <c r="AH3430" s="119"/>
      <c r="AI3430" s="119"/>
    </row>
    <row r="3431" spans="27:35" x14ac:dyDescent="0.25">
      <c r="AA3431" s="81"/>
      <c r="AB3431" s="81"/>
      <c r="AC3431" s="80"/>
      <c r="AD3431" s="80"/>
      <c r="AE3431" s="81"/>
      <c r="AF3431" s="82"/>
      <c r="AG3431" s="80"/>
      <c r="AH3431" s="119"/>
      <c r="AI3431" s="119"/>
    </row>
    <row r="3432" spans="27:35" x14ac:dyDescent="0.25">
      <c r="AA3432" s="81"/>
      <c r="AB3432" s="81"/>
      <c r="AC3432" s="80"/>
      <c r="AD3432" s="80"/>
      <c r="AE3432" s="81"/>
      <c r="AF3432" s="82"/>
      <c r="AG3432" s="80"/>
      <c r="AH3432" s="119"/>
      <c r="AI3432" s="119"/>
    </row>
    <row r="3433" spans="27:35" x14ac:dyDescent="0.25">
      <c r="AA3433" s="81"/>
      <c r="AB3433" s="81"/>
      <c r="AC3433" s="80"/>
      <c r="AD3433" s="80"/>
      <c r="AE3433" s="81"/>
      <c r="AF3433" s="82"/>
      <c r="AG3433" s="80"/>
      <c r="AH3433" s="119"/>
      <c r="AI3433" s="119"/>
    </row>
    <row r="3434" spans="27:35" x14ac:dyDescent="0.25">
      <c r="AA3434" s="81"/>
      <c r="AB3434" s="81"/>
      <c r="AC3434" s="80"/>
      <c r="AD3434" s="80"/>
      <c r="AE3434" s="81"/>
      <c r="AF3434" s="82"/>
      <c r="AG3434" s="80"/>
      <c r="AH3434" s="119"/>
      <c r="AI3434" s="119"/>
    </row>
    <row r="3435" spans="27:35" x14ac:dyDescent="0.25">
      <c r="AA3435" s="81"/>
      <c r="AB3435" s="81"/>
      <c r="AC3435" s="80"/>
      <c r="AD3435" s="80"/>
      <c r="AE3435" s="81"/>
      <c r="AF3435" s="82"/>
      <c r="AG3435" s="80"/>
      <c r="AH3435" s="119"/>
      <c r="AI3435" s="119"/>
    </row>
    <row r="3436" spans="27:35" x14ac:dyDescent="0.25">
      <c r="AA3436" s="81"/>
      <c r="AB3436" s="81"/>
      <c r="AC3436" s="80"/>
      <c r="AD3436" s="80"/>
      <c r="AE3436" s="81"/>
      <c r="AF3436" s="82"/>
      <c r="AG3436" s="80"/>
      <c r="AH3436" s="119"/>
      <c r="AI3436" s="119"/>
    </row>
    <row r="3437" spans="27:35" x14ac:dyDescent="0.25">
      <c r="AA3437" s="81"/>
      <c r="AB3437" s="81"/>
      <c r="AC3437" s="80"/>
      <c r="AD3437" s="80"/>
      <c r="AE3437" s="81"/>
      <c r="AF3437" s="82"/>
      <c r="AG3437" s="80"/>
      <c r="AH3437" s="119"/>
      <c r="AI3437" s="119"/>
    </row>
    <row r="3438" spans="27:35" x14ac:dyDescent="0.25">
      <c r="AA3438" s="81"/>
      <c r="AB3438" s="81"/>
      <c r="AC3438" s="80"/>
      <c r="AD3438" s="80"/>
      <c r="AE3438" s="81"/>
      <c r="AF3438" s="82"/>
      <c r="AG3438" s="80"/>
      <c r="AH3438" s="119"/>
      <c r="AI3438" s="119"/>
    </row>
    <row r="3439" spans="27:35" x14ac:dyDescent="0.25">
      <c r="AA3439" s="81"/>
      <c r="AB3439" s="81"/>
      <c r="AC3439" s="80"/>
      <c r="AD3439" s="80"/>
      <c r="AE3439" s="81"/>
      <c r="AF3439" s="82"/>
      <c r="AG3439" s="80"/>
      <c r="AH3439" s="119"/>
      <c r="AI3439" s="119"/>
    </row>
    <row r="3440" spans="27:35" x14ac:dyDescent="0.25">
      <c r="AA3440" s="81"/>
      <c r="AB3440" s="81"/>
      <c r="AC3440" s="80"/>
      <c r="AD3440" s="80"/>
      <c r="AE3440" s="81"/>
      <c r="AF3440" s="82"/>
      <c r="AG3440" s="80"/>
      <c r="AH3440" s="119"/>
      <c r="AI3440" s="119"/>
    </row>
    <row r="3441" spans="27:35" x14ac:dyDescent="0.25">
      <c r="AA3441" s="81"/>
      <c r="AB3441" s="81"/>
      <c r="AC3441" s="80"/>
      <c r="AD3441" s="80"/>
      <c r="AE3441" s="81"/>
      <c r="AF3441" s="82"/>
      <c r="AG3441" s="80"/>
      <c r="AH3441" s="119"/>
      <c r="AI3441" s="119"/>
    </row>
    <row r="3442" spans="27:35" x14ac:dyDescent="0.25">
      <c r="AA3442" s="81"/>
      <c r="AB3442" s="81"/>
      <c r="AC3442" s="80"/>
      <c r="AD3442" s="80"/>
      <c r="AE3442" s="81"/>
      <c r="AF3442" s="82"/>
      <c r="AG3442" s="80"/>
      <c r="AH3442" s="119"/>
      <c r="AI3442" s="119"/>
    </row>
    <row r="3443" spans="27:35" x14ac:dyDescent="0.25">
      <c r="AA3443" s="81"/>
      <c r="AB3443" s="81"/>
      <c r="AC3443" s="80"/>
      <c r="AD3443" s="80"/>
      <c r="AE3443" s="81"/>
      <c r="AF3443" s="82"/>
      <c r="AG3443" s="80"/>
      <c r="AH3443" s="119"/>
      <c r="AI3443" s="119"/>
    </row>
    <row r="3444" spans="27:35" x14ac:dyDescent="0.25">
      <c r="AA3444" s="81"/>
      <c r="AB3444" s="81"/>
      <c r="AC3444" s="80"/>
      <c r="AD3444" s="80"/>
      <c r="AE3444" s="81"/>
      <c r="AF3444" s="82"/>
      <c r="AG3444" s="80"/>
      <c r="AH3444" s="119"/>
      <c r="AI3444" s="119"/>
    </row>
    <row r="3445" spans="27:35" x14ac:dyDescent="0.25">
      <c r="AA3445" s="81"/>
      <c r="AB3445" s="81"/>
      <c r="AC3445" s="80"/>
      <c r="AD3445" s="80"/>
      <c r="AE3445" s="81"/>
      <c r="AF3445" s="82"/>
      <c r="AG3445" s="80"/>
      <c r="AH3445" s="119"/>
      <c r="AI3445" s="119"/>
    </row>
    <row r="3446" spans="27:35" x14ac:dyDescent="0.25">
      <c r="AA3446" s="81"/>
      <c r="AB3446" s="81"/>
      <c r="AC3446" s="80"/>
      <c r="AD3446" s="80"/>
      <c r="AE3446" s="81"/>
      <c r="AF3446" s="82"/>
      <c r="AG3446" s="80"/>
      <c r="AH3446" s="119"/>
      <c r="AI3446" s="119"/>
    </row>
    <row r="3447" spans="27:35" x14ac:dyDescent="0.25">
      <c r="AA3447" s="81"/>
      <c r="AB3447" s="81"/>
      <c r="AC3447" s="80"/>
      <c r="AD3447" s="80"/>
      <c r="AE3447" s="81"/>
      <c r="AF3447" s="82"/>
      <c r="AG3447" s="80"/>
      <c r="AH3447" s="119"/>
      <c r="AI3447" s="119"/>
    </row>
    <row r="3448" spans="27:35" x14ac:dyDescent="0.25">
      <c r="AA3448" s="81"/>
      <c r="AB3448" s="81"/>
      <c r="AC3448" s="80"/>
      <c r="AD3448" s="80"/>
      <c r="AE3448" s="81"/>
      <c r="AF3448" s="82"/>
      <c r="AG3448" s="80"/>
      <c r="AH3448" s="119"/>
      <c r="AI3448" s="119"/>
    </row>
    <row r="3449" spans="27:35" x14ac:dyDescent="0.25">
      <c r="AA3449" s="81"/>
      <c r="AB3449" s="81"/>
      <c r="AC3449" s="80"/>
      <c r="AD3449" s="80"/>
      <c r="AE3449" s="81"/>
      <c r="AF3449" s="82"/>
      <c r="AG3449" s="80"/>
      <c r="AH3449" s="119"/>
      <c r="AI3449" s="119"/>
    </row>
    <row r="3450" spans="27:35" x14ac:dyDescent="0.25">
      <c r="AA3450" s="81"/>
      <c r="AB3450" s="81"/>
      <c r="AC3450" s="80"/>
      <c r="AD3450" s="80"/>
      <c r="AE3450" s="81"/>
      <c r="AF3450" s="82"/>
      <c r="AG3450" s="80"/>
      <c r="AH3450" s="119"/>
      <c r="AI3450" s="119"/>
    </row>
    <row r="3451" spans="27:35" x14ac:dyDescent="0.25">
      <c r="AA3451" s="81"/>
      <c r="AB3451" s="81"/>
      <c r="AC3451" s="80"/>
      <c r="AD3451" s="80"/>
      <c r="AE3451" s="81"/>
      <c r="AF3451" s="82"/>
      <c r="AG3451" s="80"/>
      <c r="AH3451" s="119"/>
      <c r="AI3451" s="119"/>
    </row>
    <row r="3452" spans="27:35" x14ac:dyDescent="0.25">
      <c r="AA3452" s="81"/>
      <c r="AB3452" s="81"/>
      <c r="AC3452" s="80"/>
      <c r="AD3452" s="80"/>
      <c r="AE3452" s="81"/>
      <c r="AF3452" s="82"/>
      <c r="AG3452" s="80"/>
      <c r="AH3452" s="119"/>
      <c r="AI3452" s="119"/>
    </row>
    <row r="3453" spans="27:35" x14ac:dyDescent="0.25">
      <c r="AA3453" s="81"/>
      <c r="AB3453" s="81"/>
      <c r="AC3453" s="80"/>
      <c r="AD3453" s="80"/>
      <c r="AE3453" s="81"/>
      <c r="AF3453" s="82"/>
      <c r="AG3453" s="80"/>
      <c r="AH3453" s="119"/>
      <c r="AI3453" s="119"/>
    </row>
    <row r="3454" spans="27:35" x14ac:dyDescent="0.25">
      <c r="AA3454" s="81"/>
      <c r="AB3454" s="81"/>
      <c r="AC3454" s="80"/>
      <c r="AD3454" s="80"/>
      <c r="AE3454" s="81"/>
      <c r="AF3454" s="82"/>
      <c r="AG3454" s="80"/>
      <c r="AH3454" s="119"/>
      <c r="AI3454" s="119"/>
    </row>
    <row r="3455" spans="27:35" x14ac:dyDescent="0.25">
      <c r="AA3455" s="81"/>
      <c r="AB3455" s="81"/>
      <c r="AC3455" s="80"/>
      <c r="AD3455" s="80"/>
      <c r="AE3455" s="81"/>
      <c r="AF3455" s="82"/>
      <c r="AG3455" s="80"/>
      <c r="AH3455" s="119"/>
      <c r="AI3455" s="119"/>
    </row>
    <row r="3456" spans="27:35" x14ac:dyDescent="0.25">
      <c r="AA3456" s="81"/>
      <c r="AB3456" s="81"/>
      <c r="AC3456" s="80"/>
      <c r="AD3456" s="80"/>
      <c r="AE3456" s="81"/>
      <c r="AF3456" s="82"/>
      <c r="AG3456" s="80"/>
      <c r="AH3456" s="119"/>
      <c r="AI3456" s="119"/>
    </row>
    <row r="3457" spans="27:35" x14ac:dyDescent="0.25">
      <c r="AA3457" s="81"/>
      <c r="AB3457" s="81"/>
      <c r="AC3457" s="80"/>
      <c r="AD3457" s="80"/>
      <c r="AE3457" s="81"/>
      <c r="AF3457" s="82"/>
      <c r="AG3457" s="80"/>
      <c r="AH3457" s="119"/>
      <c r="AI3457" s="119"/>
    </row>
    <row r="3458" spans="27:35" x14ac:dyDescent="0.25">
      <c r="AA3458" s="81"/>
      <c r="AB3458" s="81"/>
      <c r="AC3458" s="80"/>
      <c r="AD3458" s="80"/>
      <c r="AE3458" s="81"/>
      <c r="AF3458" s="82"/>
      <c r="AG3458" s="80"/>
      <c r="AH3458" s="119"/>
      <c r="AI3458" s="119"/>
    </row>
    <row r="3459" spans="27:35" x14ac:dyDescent="0.25">
      <c r="AA3459" s="81"/>
      <c r="AB3459" s="81"/>
      <c r="AC3459" s="80"/>
      <c r="AD3459" s="80"/>
      <c r="AE3459" s="81"/>
      <c r="AF3459" s="82"/>
      <c r="AG3459" s="80"/>
      <c r="AH3459" s="119"/>
      <c r="AI3459" s="119"/>
    </row>
    <row r="3460" spans="27:35" x14ac:dyDescent="0.25">
      <c r="AA3460" s="81"/>
      <c r="AB3460" s="81"/>
      <c r="AC3460" s="80"/>
      <c r="AD3460" s="80"/>
      <c r="AE3460" s="81"/>
      <c r="AF3460" s="82"/>
      <c r="AG3460" s="80"/>
      <c r="AH3460" s="119"/>
      <c r="AI3460" s="119"/>
    </row>
    <row r="3461" spans="27:35" x14ac:dyDescent="0.25">
      <c r="AA3461" s="81"/>
      <c r="AB3461" s="81"/>
      <c r="AC3461" s="80"/>
      <c r="AD3461" s="80"/>
      <c r="AE3461" s="81"/>
      <c r="AF3461" s="82"/>
      <c r="AG3461" s="80"/>
      <c r="AH3461" s="119"/>
      <c r="AI3461" s="119"/>
    </row>
    <row r="3462" spans="27:35" x14ac:dyDescent="0.25">
      <c r="AA3462" s="81"/>
      <c r="AB3462" s="81"/>
      <c r="AC3462" s="80"/>
      <c r="AD3462" s="80"/>
      <c r="AE3462" s="81"/>
      <c r="AF3462" s="82"/>
      <c r="AG3462" s="80"/>
      <c r="AH3462" s="119"/>
      <c r="AI3462" s="119"/>
    </row>
    <row r="3463" spans="27:35" x14ac:dyDescent="0.25">
      <c r="AA3463" s="81"/>
      <c r="AB3463" s="81"/>
      <c r="AC3463" s="80"/>
      <c r="AD3463" s="80"/>
      <c r="AE3463" s="81"/>
      <c r="AF3463" s="82"/>
      <c r="AG3463" s="80"/>
      <c r="AH3463" s="119"/>
      <c r="AI3463" s="119"/>
    </row>
    <row r="3464" spans="27:35" x14ac:dyDescent="0.25">
      <c r="AA3464" s="81"/>
      <c r="AB3464" s="81"/>
      <c r="AC3464" s="80"/>
      <c r="AD3464" s="80"/>
      <c r="AE3464" s="81"/>
      <c r="AF3464" s="82"/>
      <c r="AG3464" s="80"/>
      <c r="AH3464" s="119"/>
      <c r="AI3464" s="119"/>
    </row>
    <row r="3465" spans="27:35" x14ac:dyDescent="0.25">
      <c r="AA3465" s="81"/>
      <c r="AB3465" s="81"/>
      <c r="AC3465" s="80"/>
      <c r="AD3465" s="80"/>
      <c r="AE3465" s="81"/>
      <c r="AF3465" s="82"/>
      <c r="AG3465" s="80"/>
      <c r="AH3465" s="119"/>
      <c r="AI3465" s="119"/>
    </row>
    <row r="3466" spans="27:35" x14ac:dyDescent="0.25">
      <c r="AA3466" s="81"/>
      <c r="AB3466" s="81"/>
      <c r="AC3466" s="80"/>
      <c r="AD3466" s="80"/>
      <c r="AE3466" s="81"/>
      <c r="AF3466" s="82"/>
      <c r="AG3466" s="80"/>
      <c r="AH3466" s="119"/>
      <c r="AI3466" s="119"/>
    </row>
    <row r="3467" spans="27:35" x14ac:dyDescent="0.25">
      <c r="AA3467" s="81"/>
      <c r="AB3467" s="81"/>
      <c r="AC3467" s="80"/>
      <c r="AD3467" s="80"/>
      <c r="AE3467" s="81"/>
      <c r="AF3467" s="82"/>
      <c r="AG3467" s="80"/>
      <c r="AH3467" s="119"/>
      <c r="AI3467" s="119"/>
    </row>
    <row r="3468" spans="27:35" x14ac:dyDescent="0.25">
      <c r="AA3468" s="81"/>
      <c r="AB3468" s="81"/>
      <c r="AC3468" s="80"/>
      <c r="AD3468" s="80"/>
      <c r="AE3468" s="81"/>
      <c r="AF3468" s="82"/>
      <c r="AG3468" s="80"/>
      <c r="AH3468" s="119"/>
      <c r="AI3468" s="119"/>
    </row>
    <row r="3469" spans="27:35" x14ac:dyDescent="0.25">
      <c r="AA3469" s="81"/>
      <c r="AB3469" s="81"/>
      <c r="AC3469" s="80"/>
      <c r="AD3469" s="80"/>
      <c r="AE3469" s="81"/>
      <c r="AF3469" s="82"/>
      <c r="AG3469" s="80"/>
      <c r="AH3469" s="119"/>
      <c r="AI3469" s="119"/>
    </row>
    <row r="3470" spans="27:35" x14ac:dyDescent="0.25">
      <c r="AA3470" s="81"/>
      <c r="AB3470" s="81"/>
      <c r="AC3470" s="80"/>
      <c r="AD3470" s="80"/>
      <c r="AE3470" s="81"/>
      <c r="AF3470" s="82"/>
      <c r="AG3470" s="80"/>
      <c r="AH3470" s="119"/>
      <c r="AI3470" s="119"/>
    </row>
    <row r="3471" spans="27:35" x14ac:dyDescent="0.25">
      <c r="AA3471" s="81"/>
      <c r="AB3471" s="81"/>
      <c r="AC3471" s="80"/>
      <c r="AD3471" s="80"/>
      <c r="AE3471" s="81"/>
      <c r="AF3471" s="82"/>
      <c r="AG3471" s="80"/>
      <c r="AH3471" s="119"/>
      <c r="AI3471" s="119"/>
    </row>
    <row r="3472" spans="27:35" x14ac:dyDescent="0.25">
      <c r="AA3472" s="81"/>
      <c r="AB3472" s="81"/>
      <c r="AC3472" s="80"/>
      <c r="AD3472" s="80"/>
      <c r="AE3472" s="81"/>
      <c r="AF3472" s="82"/>
      <c r="AG3472" s="80"/>
      <c r="AH3472" s="119"/>
      <c r="AI3472" s="119"/>
    </row>
    <row r="3473" spans="27:35" x14ac:dyDescent="0.25">
      <c r="AA3473" s="81"/>
      <c r="AB3473" s="81"/>
      <c r="AC3473" s="80"/>
      <c r="AD3473" s="80"/>
      <c r="AE3473" s="81"/>
      <c r="AF3473" s="82"/>
      <c r="AG3473" s="80"/>
      <c r="AH3473" s="119"/>
      <c r="AI3473" s="119"/>
    </row>
    <row r="3474" spans="27:35" x14ac:dyDescent="0.25">
      <c r="AA3474" s="81"/>
      <c r="AB3474" s="81"/>
      <c r="AC3474" s="80"/>
      <c r="AD3474" s="80"/>
      <c r="AE3474" s="81"/>
      <c r="AF3474" s="82"/>
      <c r="AG3474" s="80"/>
      <c r="AH3474" s="119"/>
      <c r="AI3474" s="119"/>
    </row>
    <row r="3475" spans="27:35" x14ac:dyDescent="0.25">
      <c r="AA3475" s="81"/>
      <c r="AB3475" s="81"/>
      <c r="AC3475" s="80"/>
      <c r="AD3475" s="80"/>
      <c r="AE3475" s="81"/>
      <c r="AF3475" s="82"/>
      <c r="AG3475" s="80"/>
      <c r="AH3475" s="119"/>
      <c r="AI3475" s="119"/>
    </row>
    <row r="3476" spans="27:35" x14ac:dyDescent="0.25">
      <c r="AA3476" s="81"/>
      <c r="AB3476" s="81"/>
      <c r="AC3476" s="80"/>
      <c r="AD3476" s="80"/>
      <c r="AE3476" s="81"/>
      <c r="AF3476" s="82"/>
      <c r="AG3476" s="80"/>
      <c r="AH3476" s="119"/>
      <c r="AI3476" s="119"/>
    </row>
    <row r="3477" spans="27:35" x14ac:dyDescent="0.25">
      <c r="AA3477" s="81"/>
      <c r="AB3477" s="81"/>
      <c r="AC3477" s="80"/>
      <c r="AD3477" s="80"/>
      <c r="AE3477" s="81"/>
      <c r="AF3477" s="82"/>
      <c r="AG3477" s="80"/>
      <c r="AH3477" s="119"/>
      <c r="AI3477" s="119"/>
    </row>
    <row r="3478" spans="27:35" x14ac:dyDescent="0.25">
      <c r="AA3478" s="81"/>
      <c r="AB3478" s="81"/>
      <c r="AC3478" s="80"/>
      <c r="AD3478" s="80"/>
      <c r="AE3478" s="81"/>
      <c r="AF3478" s="82"/>
      <c r="AG3478" s="80"/>
      <c r="AH3478" s="119"/>
      <c r="AI3478" s="119"/>
    </row>
    <row r="3479" spans="27:35" x14ac:dyDescent="0.25">
      <c r="AA3479" s="81"/>
      <c r="AB3479" s="81"/>
      <c r="AC3479" s="80"/>
      <c r="AD3479" s="80"/>
      <c r="AE3479" s="81"/>
      <c r="AF3479" s="82"/>
      <c r="AG3479" s="80"/>
      <c r="AH3479" s="119"/>
      <c r="AI3479" s="119"/>
    </row>
    <row r="3480" spans="27:35" x14ac:dyDescent="0.25">
      <c r="AA3480" s="81"/>
      <c r="AB3480" s="81"/>
      <c r="AC3480" s="80"/>
      <c r="AD3480" s="80"/>
      <c r="AE3480" s="81"/>
      <c r="AF3480" s="82"/>
      <c r="AG3480" s="80"/>
      <c r="AH3480" s="119"/>
      <c r="AI3480" s="119"/>
    </row>
    <row r="3481" spans="27:35" x14ac:dyDescent="0.25">
      <c r="AA3481" s="81"/>
      <c r="AB3481" s="81"/>
      <c r="AC3481" s="80"/>
      <c r="AD3481" s="80"/>
      <c r="AE3481" s="81"/>
      <c r="AF3481" s="82"/>
      <c r="AG3481" s="80"/>
      <c r="AH3481" s="119"/>
      <c r="AI3481" s="119"/>
    </row>
    <row r="3482" spans="27:35" x14ac:dyDescent="0.25">
      <c r="AA3482" s="81"/>
      <c r="AB3482" s="81"/>
      <c r="AC3482" s="80"/>
      <c r="AD3482" s="80"/>
      <c r="AE3482" s="81"/>
      <c r="AF3482" s="82"/>
      <c r="AG3482" s="80"/>
      <c r="AH3482" s="119"/>
      <c r="AI3482" s="119"/>
    </row>
    <row r="3483" spans="27:35" x14ac:dyDescent="0.25">
      <c r="AA3483" s="81"/>
      <c r="AB3483" s="81"/>
      <c r="AC3483" s="80"/>
      <c r="AD3483" s="80"/>
      <c r="AE3483" s="81"/>
      <c r="AF3483" s="82"/>
      <c r="AG3483" s="80"/>
      <c r="AH3483" s="119"/>
      <c r="AI3483" s="119"/>
    </row>
    <row r="3484" spans="27:35" x14ac:dyDescent="0.25">
      <c r="AA3484" s="81"/>
      <c r="AB3484" s="81"/>
      <c r="AC3484" s="80"/>
      <c r="AD3484" s="80"/>
      <c r="AE3484" s="81"/>
      <c r="AF3484" s="82"/>
      <c r="AG3484" s="80"/>
      <c r="AH3484" s="119"/>
      <c r="AI3484" s="119"/>
    </row>
    <row r="3485" spans="27:35" x14ac:dyDescent="0.25">
      <c r="AA3485" s="81"/>
      <c r="AB3485" s="81"/>
      <c r="AC3485" s="80"/>
      <c r="AD3485" s="80"/>
      <c r="AE3485" s="81"/>
      <c r="AF3485" s="82"/>
      <c r="AG3485" s="80"/>
      <c r="AH3485" s="119"/>
      <c r="AI3485" s="119"/>
    </row>
    <row r="3486" spans="27:35" x14ac:dyDescent="0.25">
      <c r="AA3486" s="81"/>
      <c r="AB3486" s="81"/>
      <c r="AC3486" s="80"/>
      <c r="AD3486" s="80"/>
      <c r="AE3486" s="81"/>
      <c r="AF3486" s="82"/>
      <c r="AG3486" s="80"/>
      <c r="AH3486" s="119"/>
      <c r="AI3486" s="119"/>
    </row>
    <row r="3487" spans="27:35" x14ac:dyDescent="0.25">
      <c r="AA3487" s="81"/>
      <c r="AB3487" s="81"/>
      <c r="AC3487" s="80"/>
      <c r="AD3487" s="80"/>
      <c r="AE3487" s="81"/>
      <c r="AF3487" s="82"/>
      <c r="AG3487" s="80"/>
      <c r="AH3487" s="119"/>
      <c r="AI3487" s="119"/>
    </row>
    <row r="3488" spans="27:35" x14ac:dyDescent="0.25">
      <c r="AA3488" s="81"/>
      <c r="AB3488" s="81"/>
      <c r="AC3488" s="80"/>
      <c r="AD3488" s="80"/>
      <c r="AE3488" s="81"/>
      <c r="AF3488" s="82"/>
      <c r="AG3488" s="80"/>
      <c r="AH3488" s="119"/>
      <c r="AI3488" s="119"/>
    </row>
    <row r="3489" spans="27:35" x14ac:dyDescent="0.25">
      <c r="AA3489" s="81"/>
      <c r="AB3489" s="81"/>
      <c r="AC3489" s="80"/>
      <c r="AD3489" s="80"/>
      <c r="AE3489" s="81"/>
      <c r="AF3489" s="82"/>
      <c r="AG3489" s="80"/>
      <c r="AH3489" s="119"/>
      <c r="AI3489" s="119"/>
    </row>
    <row r="3490" spans="27:35" x14ac:dyDescent="0.25">
      <c r="AA3490" s="81"/>
      <c r="AB3490" s="81"/>
      <c r="AC3490" s="80"/>
      <c r="AD3490" s="80"/>
      <c r="AE3490" s="81"/>
      <c r="AF3490" s="82"/>
      <c r="AG3490" s="80"/>
      <c r="AH3490" s="119"/>
      <c r="AI3490" s="119"/>
    </row>
    <row r="3491" spans="27:35" x14ac:dyDescent="0.25">
      <c r="AA3491" s="81"/>
      <c r="AB3491" s="81"/>
      <c r="AC3491" s="80"/>
      <c r="AD3491" s="80"/>
      <c r="AE3491" s="81"/>
      <c r="AF3491" s="82"/>
      <c r="AG3491" s="80"/>
      <c r="AH3491" s="119"/>
      <c r="AI3491" s="119"/>
    </row>
    <row r="3492" spans="27:35" x14ac:dyDescent="0.25">
      <c r="AA3492" s="81"/>
      <c r="AB3492" s="81"/>
      <c r="AC3492" s="80"/>
      <c r="AD3492" s="80"/>
      <c r="AE3492" s="81"/>
      <c r="AF3492" s="82"/>
      <c r="AG3492" s="80"/>
      <c r="AH3492" s="119"/>
      <c r="AI3492" s="119"/>
    </row>
    <row r="3493" spans="27:35" x14ac:dyDescent="0.25">
      <c r="AA3493" s="81"/>
      <c r="AB3493" s="81"/>
      <c r="AC3493" s="80"/>
      <c r="AD3493" s="80"/>
      <c r="AE3493" s="81"/>
      <c r="AF3493" s="82"/>
      <c r="AG3493" s="80"/>
      <c r="AH3493" s="119"/>
      <c r="AI3493" s="119"/>
    </row>
    <row r="3494" spans="27:35" x14ac:dyDescent="0.25">
      <c r="AA3494" s="81"/>
      <c r="AB3494" s="81"/>
      <c r="AC3494" s="80"/>
      <c r="AD3494" s="80"/>
      <c r="AE3494" s="81"/>
      <c r="AF3494" s="82"/>
      <c r="AG3494" s="80"/>
      <c r="AH3494" s="119"/>
      <c r="AI3494" s="119"/>
    </row>
    <row r="3495" spans="27:35" x14ac:dyDescent="0.25">
      <c r="AA3495" s="81"/>
      <c r="AB3495" s="81"/>
      <c r="AC3495" s="80"/>
      <c r="AD3495" s="80"/>
      <c r="AE3495" s="81"/>
      <c r="AF3495" s="82"/>
      <c r="AG3495" s="80"/>
      <c r="AH3495" s="119"/>
      <c r="AI3495" s="119"/>
    </row>
    <row r="3496" spans="27:35" x14ac:dyDescent="0.25">
      <c r="AA3496" s="81"/>
      <c r="AB3496" s="81"/>
      <c r="AC3496" s="80"/>
      <c r="AD3496" s="80"/>
      <c r="AE3496" s="81"/>
      <c r="AF3496" s="82"/>
      <c r="AG3496" s="80"/>
      <c r="AH3496" s="119"/>
      <c r="AI3496" s="119"/>
    </row>
    <row r="3497" spans="27:35" x14ac:dyDescent="0.25">
      <c r="AA3497" s="81"/>
      <c r="AB3497" s="81"/>
      <c r="AC3497" s="80"/>
      <c r="AD3497" s="80"/>
      <c r="AE3497" s="81"/>
      <c r="AF3497" s="82"/>
      <c r="AG3497" s="80"/>
      <c r="AH3497" s="119"/>
      <c r="AI3497" s="119"/>
    </row>
    <row r="3498" spans="27:35" x14ac:dyDescent="0.25">
      <c r="AA3498" s="81"/>
      <c r="AB3498" s="81"/>
      <c r="AC3498" s="80"/>
      <c r="AD3498" s="80"/>
      <c r="AE3498" s="81"/>
      <c r="AF3498" s="82"/>
      <c r="AG3498" s="80"/>
      <c r="AH3498" s="119"/>
      <c r="AI3498" s="119"/>
    </row>
    <row r="3499" spans="27:35" x14ac:dyDescent="0.25">
      <c r="AA3499" s="81"/>
      <c r="AB3499" s="81"/>
      <c r="AC3499" s="80"/>
      <c r="AD3499" s="80"/>
      <c r="AE3499" s="81"/>
      <c r="AF3499" s="82"/>
      <c r="AG3499" s="80"/>
      <c r="AH3499" s="119"/>
      <c r="AI3499" s="119"/>
    </row>
    <row r="3500" spans="27:35" x14ac:dyDescent="0.25">
      <c r="AA3500" s="81"/>
      <c r="AB3500" s="81"/>
      <c r="AC3500" s="80"/>
      <c r="AD3500" s="80"/>
      <c r="AE3500" s="81"/>
      <c r="AF3500" s="82"/>
      <c r="AG3500" s="80"/>
      <c r="AH3500" s="119"/>
      <c r="AI3500" s="119"/>
    </row>
    <row r="3501" spans="27:35" x14ac:dyDescent="0.25">
      <c r="AA3501" s="81"/>
      <c r="AB3501" s="81"/>
      <c r="AC3501" s="80"/>
      <c r="AD3501" s="80"/>
      <c r="AE3501" s="81"/>
      <c r="AF3501" s="82"/>
      <c r="AG3501" s="80"/>
      <c r="AH3501" s="119"/>
      <c r="AI3501" s="119"/>
    </row>
    <row r="3502" spans="27:35" x14ac:dyDescent="0.25">
      <c r="AA3502" s="81"/>
      <c r="AB3502" s="81"/>
      <c r="AC3502" s="80"/>
      <c r="AD3502" s="80"/>
      <c r="AE3502" s="81"/>
      <c r="AF3502" s="82"/>
      <c r="AG3502" s="80"/>
      <c r="AH3502" s="119"/>
      <c r="AI3502" s="119"/>
    </row>
    <row r="3503" spans="27:35" x14ac:dyDescent="0.25">
      <c r="AA3503" s="81"/>
      <c r="AB3503" s="81"/>
      <c r="AC3503" s="80"/>
      <c r="AD3503" s="80"/>
      <c r="AE3503" s="81"/>
      <c r="AF3503" s="82"/>
      <c r="AG3503" s="80"/>
      <c r="AH3503" s="119"/>
      <c r="AI3503" s="119"/>
    </row>
    <row r="3504" spans="27:35" x14ac:dyDescent="0.25">
      <c r="AA3504" s="81"/>
      <c r="AB3504" s="81"/>
      <c r="AC3504" s="80"/>
      <c r="AD3504" s="80"/>
      <c r="AE3504" s="81"/>
      <c r="AF3504" s="82"/>
      <c r="AG3504" s="80"/>
      <c r="AH3504" s="119"/>
      <c r="AI3504" s="119"/>
    </row>
    <row r="3505" spans="27:35" x14ac:dyDescent="0.25">
      <c r="AA3505" s="81"/>
      <c r="AB3505" s="81"/>
      <c r="AC3505" s="80"/>
      <c r="AD3505" s="80"/>
      <c r="AE3505" s="81"/>
      <c r="AF3505" s="82"/>
      <c r="AG3505" s="80"/>
      <c r="AH3505" s="119"/>
      <c r="AI3505" s="119"/>
    </row>
    <row r="3506" spans="27:35" x14ac:dyDescent="0.25">
      <c r="AA3506" s="81"/>
      <c r="AB3506" s="81"/>
      <c r="AC3506" s="80"/>
      <c r="AD3506" s="80"/>
      <c r="AE3506" s="81"/>
      <c r="AF3506" s="82"/>
      <c r="AG3506" s="80"/>
      <c r="AH3506" s="119"/>
      <c r="AI3506" s="119"/>
    </row>
    <row r="3507" spans="27:35" x14ac:dyDescent="0.25">
      <c r="AA3507" s="81"/>
      <c r="AB3507" s="81"/>
      <c r="AC3507" s="80"/>
      <c r="AD3507" s="80"/>
      <c r="AE3507" s="81"/>
      <c r="AF3507" s="82"/>
      <c r="AG3507" s="80"/>
      <c r="AH3507" s="119"/>
      <c r="AI3507" s="119"/>
    </row>
    <row r="3508" spans="27:35" x14ac:dyDescent="0.25">
      <c r="AA3508" s="81"/>
      <c r="AB3508" s="81"/>
      <c r="AC3508" s="80"/>
      <c r="AD3508" s="80"/>
      <c r="AE3508" s="81"/>
      <c r="AF3508" s="82"/>
      <c r="AG3508" s="80"/>
      <c r="AH3508" s="119"/>
      <c r="AI3508" s="119"/>
    </row>
    <row r="3509" spans="27:35" x14ac:dyDescent="0.25">
      <c r="AA3509" s="81"/>
      <c r="AB3509" s="81"/>
      <c r="AC3509" s="80"/>
      <c r="AD3509" s="80"/>
      <c r="AE3509" s="81"/>
      <c r="AF3509" s="82"/>
      <c r="AG3509" s="80"/>
      <c r="AH3509" s="119"/>
      <c r="AI3509" s="119"/>
    </row>
    <row r="3510" spans="27:35" x14ac:dyDescent="0.25">
      <c r="AA3510" s="81"/>
      <c r="AB3510" s="81"/>
      <c r="AC3510" s="80"/>
      <c r="AD3510" s="80"/>
      <c r="AE3510" s="81"/>
      <c r="AF3510" s="82"/>
      <c r="AG3510" s="80"/>
      <c r="AH3510" s="119"/>
      <c r="AI3510" s="119"/>
    </row>
    <row r="3511" spans="27:35" x14ac:dyDescent="0.25">
      <c r="AA3511" s="81"/>
      <c r="AB3511" s="81"/>
      <c r="AC3511" s="80"/>
      <c r="AD3511" s="80"/>
      <c r="AE3511" s="81"/>
      <c r="AF3511" s="82"/>
      <c r="AG3511" s="80"/>
      <c r="AH3511" s="119"/>
      <c r="AI3511" s="119"/>
    </row>
    <row r="3512" spans="27:35" x14ac:dyDescent="0.25">
      <c r="AA3512" s="81"/>
      <c r="AB3512" s="81"/>
      <c r="AC3512" s="80"/>
      <c r="AD3512" s="80"/>
      <c r="AE3512" s="81"/>
      <c r="AF3512" s="82"/>
      <c r="AG3512" s="80"/>
      <c r="AH3512" s="119"/>
      <c r="AI3512" s="119"/>
    </row>
    <row r="3513" spans="27:35" x14ac:dyDescent="0.25">
      <c r="AA3513" s="81"/>
      <c r="AB3513" s="81"/>
      <c r="AC3513" s="80"/>
      <c r="AD3513" s="80"/>
      <c r="AE3513" s="81"/>
      <c r="AF3513" s="82"/>
      <c r="AG3513" s="80"/>
      <c r="AH3513" s="119"/>
      <c r="AI3513" s="119"/>
    </row>
    <row r="3514" spans="27:35" x14ac:dyDescent="0.25">
      <c r="AA3514" s="81"/>
      <c r="AB3514" s="81"/>
      <c r="AC3514" s="80"/>
      <c r="AD3514" s="80"/>
      <c r="AE3514" s="81"/>
      <c r="AF3514" s="82"/>
      <c r="AG3514" s="80"/>
      <c r="AH3514" s="119"/>
      <c r="AI3514" s="119"/>
    </row>
    <row r="3515" spans="27:35" x14ac:dyDescent="0.25">
      <c r="AA3515" s="81"/>
      <c r="AB3515" s="81"/>
      <c r="AC3515" s="80"/>
      <c r="AD3515" s="80"/>
      <c r="AE3515" s="81"/>
      <c r="AF3515" s="82"/>
      <c r="AG3515" s="80"/>
      <c r="AH3515" s="119"/>
      <c r="AI3515" s="119"/>
    </row>
    <row r="3516" spans="27:35" x14ac:dyDescent="0.25">
      <c r="AA3516" s="81"/>
      <c r="AB3516" s="81"/>
      <c r="AC3516" s="80"/>
      <c r="AD3516" s="80"/>
      <c r="AE3516" s="81"/>
      <c r="AF3516" s="82"/>
      <c r="AG3516" s="80"/>
      <c r="AH3516" s="119"/>
      <c r="AI3516" s="119"/>
    </row>
    <row r="3517" spans="27:35" x14ac:dyDescent="0.25">
      <c r="AA3517" s="81"/>
      <c r="AB3517" s="81"/>
      <c r="AC3517" s="80"/>
      <c r="AD3517" s="80"/>
      <c r="AE3517" s="81"/>
      <c r="AF3517" s="82"/>
      <c r="AG3517" s="80"/>
      <c r="AH3517" s="119"/>
      <c r="AI3517" s="119"/>
    </row>
    <row r="3518" spans="27:35" x14ac:dyDescent="0.25">
      <c r="AA3518" s="81"/>
      <c r="AB3518" s="81"/>
      <c r="AC3518" s="80"/>
      <c r="AD3518" s="80"/>
      <c r="AE3518" s="81"/>
      <c r="AF3518" s="82"/>
      <c r="AG3518" s="80"/>
      <c r="AH3518" s="119"/>
      <c r="AI3518" s="119"/>
    </row>
    <row r="3519" spans="27:35" x14ac:dyDescent="0.25">
      <c r="AA3519" s="81"/>
      <c r="AB3519" s="81"/>
      <c r="AC3519" s="80"/>
      <c r="AD3519" s="80"/>
      <c r="AE3519" s="81"/>
      <c r="AF3519" s="82"/>
      <c r="AG3519" s="80"/>
      <c r="AH3519" s="119"/>
      <c r="AI3519" s="119"/>
    </row>
    <row r="3520" spans="27:35" x14ac:dyDescent="0.25">
      <c r="AA3520" s="81"/>
      <c r="AB3520" s="81"/>
      <c r="AC3520" s="80"/>
      <c r="AD3520" s="80"/>
      <c r="AE3520" s="81"/>
      <c r="AF3520" s="82"/>
      <c r="AG3520" s="80"/>
      <c r="AH3520" s="119"/>
      <c r="AI3520" s="119"/>
    </row>
    <row r="3521" spans="27:35" x14ac:dyDescent="0.25">
      <c r="AA3521" s="81"/>
      <c r="AB3521" s="81"/>
      <c r="AC3521" s="80"/>
      <c r="AD3521" s="80"/>
      <c r="AE3521" s="81"/>
      <c r="AF3521" s="82"/>
      <c r="AG3521" s="80"/>
      <c r="AH3521" s="119"/>
      <c r="AI3521" s="119"/>
    </row>
    <row r="3522" spans="27:35" x14ac:dyDescent="0.25">
      <c r="AA3522" s="81"/>
      <c r="AB3522" s="81"/>
      <c r="AC3522" s="80"/>
      <c r="AD3522" s="80"/>
      <c r="AE3522" s="81"/>
      <c r="AF3522" s="82"/>
      <c r="AG3522" s="80"/>
      <c r="AH3522" s="119"/>
      <c r="AI3522" s="119"/>
    </row>
    <row r="3523" spans="27:35" x14ac:dyDescent="0.25">
      <c r="AA3523" s="81"/>
      <c r="AB3523" s="81"/>
      <c r="AC3523" s="80"/>
      <c r="AD3523" s="80"/>
      <c r="AE3523" s="81"/>
      <c r="AF3523" s="82"/>
      <c r="AG3523" s="80"/>
      <c r="AH3523" s="119"/>
      <c r="AI3523" s="119"/>
    </row>
    <row r="3524" spans="27:35" x14ac:dyDescent="0.25">
      <c r="AA3524" s="81"/>
      <c r="AB3524" s="81"/>
      <c r="AC3524" s="80"/>
      <c r="AD3524" s="80"/>
      <c r="AE3524" s="81"/>
      <c r="AF3524" s="82"/>
      <c r="AG3524" s="80"/>
      <c r="AH3524" s="119"/>
      <c r="AI3524" s="119"/>
    </row>
    <row r="3525" spans="27:35" x14ac:dyDescent="0.25">
      <c r="AA3525" s="81"/>
      <c r="AB3525" s="81"/>
      <c r="AC3525" s="80"/>
      <c r="AD3525" s="80"/>
      <c r="AE3525" s="81"/>
      <c r="AF3525" s="82"/>
      <c r="AG3525" s="80"/>
      <c r="AH3525" s="119"/>
      <c r="AI3525" s="119"/>
    </row>
    <row r="3526" spans="27:35" x14ac:dyDescent="0.25">
      <c r="AA3526" s="81"/>
      <c r="AB3526" s="81"/>
      <c r="AC3526" s="80"/>
      <c r="AD3526" s="80"/>
      <c r="AE3526" s="81"/>
      <c r="AF3526" s="82"/>
      <c r="AG3526" s="80"/>
      <c r="AH3526" s="119"/>
      <c r="AI3526" s="119"/>
    </row>
    <row r="3527" spans="27:35" x14ac:dyDescent="0.25">
      <c r="AA3527" s="81"/>
      <c r="AB3527" s="81"/>
      <c r="AC3527" s="80"/>
      <c r="AD3527" s="80"/>
      <c r="AE3527" s="81"/>
      <c r="AF3527" s="82"/>
      <c r="AG3527" s="80"/>
      <c r="AH3527" s="119"/>
      <c r="AI3527" s="119"/>
    </row>
    <row r="3528" spans="27:35" x14ac:dyDescent="0.25">
      <c r="AA3528" s="81"/>
      <c r="AB3528" s="81"/>
      <c r="AC3528" s="80"/>
      <c r="AD3528" s="80"/>
      <c r="AE3528" s="81"/>
      <c r="AF3528" s="82"/>
      <c r="AG3528" s="80"/>
      <c r="AH3528" s="119"/>
      <c r="AI3528" s="119"/>
    </row>
    <row r="3529" spans="27:35" x14ac:dyDescent="0.25">
      <c r="AA3529" s="81"/>
      <c r="AB3529" s="81"/>
      <c r="AC3529" s="80"/>
      <c r="AD3529" s="80"/>
      <c r="AE3529" s="81"/>
      <c r="AF3529" s="82"/>
      <c r="AG3529" s="80"/>
      <c r="AH3529" s="119"/>
      <c r="AI3529" s="119"/>
    </row>
    <row r="3530" spans="27:35" x14ac:dyDescent="0.25">
      <c r="AA3530" s="81"/>
      <c r="AB3530" s="81"/>
      <c r="AC3530" s="80"/>
      <c r="AD3530" s="80"/>
      <c r="AE3530" s="81"/>
      <c r="AF3530" s="82"/>
      <c r="AG3530" s="80"/>
      <c r="AH3530" s="119"/>
      <c r="AI3530" s="119"/>
    </row>
    <row r="3531" spans="27:35" x14ac:dyDescent="0.25">
      <c r="AA3531" s="81"/>
      <c r="AB3531" s="81"/>
      <c r="AC3531" s="80"/>
      <c r="AD3531" s="80"/>
      <c r="AE3531" s="81"/>
      <c r="AF3531" s="82"/>
      <c r="AG3531" s="80"/>
      <c r="AH3531" s="119"/>
      <c r="AI3531" s="119"/>
    </row>
    <row r="3532" spans="27:35" x14ac:dyDescent="0.25">
      <c r="AA3532" s="81"/>
      <c r="AB3532" s="81"/>
      <c r="AC3532" s="80"/>
      <c r="AD3532" s="80"/>
      <c r="AE3532" s="81"/>
      <c r="AF3532" s="82"/>
      <c r="AG3532" s="80"/>
      <c r="AH3532" s="119"/>
      <c r="AI3532" s="119"/>
    </row>
    <row r="3533" spans="27:35" x14ac:dyDescent="0.25">
      <c r="AA3533" s="81"/>
      <c r="AB3533" s="81"/>
      <c r="AC3533" s="80"/>
      <c r="AD3533" s="80"/>
      <c r="AE3533" s="81"/>
      <c r="AF3533" s="82"/>
      <c r="AG3533" s="80"/>
      <c r="AH3533" s="119"/>
      <c r="AI3533" s="119"/>
    </row>
    <row r="3534" spans="27:35" x14ac:dyDescent="0.25">
      <c r="AA3534" s="81"/>
      <c r="AB3534" s="81"/>
      <c r="AC3534" s="80"/>
      <c r="AD3534" s="80"/>
      <c r="AE3534" s="81"/>
      <c r="AF3534" s="82"/>
      <c r="AG3534" s="80"/>
      <c r="AH3534" s="119"/>
      <c r="AI3534" s="119"/>
    </row>
    <row r="3535" spans="27:35" x14ac:dyDescent="0.25">
      <c r="AA3535" s="81"/>
      <c r="AB3535" s="81"/>
      <c r="AC3535" s="80"/>
      <c r="AD3535" s="80"/>
      <c r="AE3535" s="81"/>
      <c r="AF3535" s="82"/>
      <c r="AG3535" s="80"/>
      <c r="AH3535" s="119"/>
      <c r="AI3535" s="119"/>
    </row>
    <row r="3536" spans="27:35" x14ac:dyDescent="0.25">
      <c r="AA3536" s="81"/>
      <c r="AB3536" s="81"/>
      <c r="AC3536" s="80"/>
      <c r="AD3536" s="80"/>
      <c r="AE3536" s="81"/>
      <c r="AF3536" s="82"/>
      <c r="AG3536" s="80"/>
      <c r="AH3536" s="119"/>
      <c r="AI3536" s="119"/>
    </row>
    <row r="3537" spans="27:35" x14ac:dyDescent="0.25">
      <c r="AA3537" s="81"/>
      <c r="AB3537" s="81"/>
      <c r="AC3537" s="80"/>
      <c r="AD3537" s="80"/>
      <c r="AE3537" s="81"/>
      <c r="AF3537" s="82"/>
      <c r="AG3537" s="80"/>
      <c r="AH3537" s="119"/>
      <c r="AI3537" s="119"/>
    </row>
    <row r="3538" spans="27:35" x14ac:dyDescent="0.25">
      <c r="AA3538" s="81"/>
      <c r="AB3538" s="81"/>
      <c r="AC3538" s="80"/>
      <c r="AD3538" s="80"/>
      <c r="AE3538" s="81"/>
      <c r="AF3538" s="82"/>
      <c r="AG3538" s="80"/>
      <c r="AH3538" s="119"/>
      <c r="AI3538" s="119"/>
    </row>
    <row r="3539" spans="27:35" x14ac:dyDescent="0.25">
      <c r="AA3539" s="81"/>
      <c r="AB3539" s="81"/>
      <c r="AC3539" s="80"/>
      <c r="AD3539" s="80"/>
      <c r="AE3539" s="81"/>
      <c r="AF3539" s="82"/>
      <c r="AG3539" s="80"/>
      <c r="AH3539" s="119"/>
      <c r="AI3539" s="119"/>
    </row>
    <row r="3540" spans="27:35" x14ac:dyDescent="0.25">
      <c r="AA3540" s="81"/>
      <c r="AB3540" s="81"/>
      <c r="AC3540" s="80"/>
      <c r="AD3540" s="80"/>
      <c r="AE3540" s="81"/>
      <c r="AF3540" s="82"/>
      <c r="AG3540" s="80"/>
      <c r="AH3540" s="119"/>
      <c r="AI3540" s="119"/>
    </row>
    <row r="3541" spans="27:35" x14ac:dyDescent="0.25">
      <c r="AA3541" s="81"/>
      <c r="AB3541" s="81"/>
      <c r="AC3541" s="80"/>
      <c r="AD3541" s="80"/>
      <c r="AE3541" s="81"/>
      <c r="AF3541" s="82"/>
      <c r="AG3541" s="80"/>
      <c r="AH3541" s="119"/>
      <c r="AI3541" s="119"/>
    </row>
    <row r="3542" spans="27:35" x14ac:dyDescent="0.25">
      <c r="AA3542" s="81"/>
      <c r="AB3542" s="81"/>
      <c r="AC3542" s="80"/>
      <c r="AD3542" s="80"/>
      <c r="AE3542" s="81"/>
      <c r="AF3542" s="82"/>
      <c r="AG3542" s="80"/>
      <c r="AH3542" s="119"/>
      <c r="AI3542" s="119"/>
    </row>
    <row r="3543" spans="27:35" x14ac:dyDescent="0.25">
      <c r="AA3543" s="81"/>
      <c r="AB3543" s="81"/>
      <c r="AC3543" s="80"/>
      <c r="AD3543" s="80"/>
      <c r="AE3543" s="81"/>
      <c r="AF3543" s="82"/>
      <c r="AG3543" s="80"/>
      <c r="AH3543" s="119"/>
      <c r="AI3543" s="119"/>
    </row>
    <row r="3544" spans="27:35" x14ac:dyDescent="0.25">
      <c r="AA3544" s="81"/>
      <c r="AB3544" s="81"/>
      <c r="AC3544" s="80"/>
      <c r="AD3544" s="80"/>
      <c r="AE3544" s="81"/>
      <c r="AF3544" s="82"/>
      <c r="AG3544" s="80"/>
      <c r="AH3544" s="119"/>
      <c r="AI3544" s="119"/>
    </row>
    <row r="3545" spans="27:35" x14ac:dyDescent="0.25">
      <c r="AA3545" s="81"/>
      <c r="AB3545" s="81"/>
      <c r="AC3545" s="80"/>
      <c r="AD3545" s="80"/>
      <c r="AE3545" s="81"/>
      <c r="AF3545" s="82"/>
      <c r="AG3545" s="80"/>
      <c r="AH3545" s="119"/>
      <c r="AI3545" s="119"/>
    </row>
    <row r="3546" spans="27:35" x14ac:dyDescent="0.25">
      <c r="AA3546" s="81"/>
      <c r="AB3546" s="81"/>
      <c r="AC3546" s="80"/>
      <c r="AD3546" s="80"/>
      <c r="AE3546" s="81"/>
      <c r="AF3546" s="82"/>
      <c r="AG3546" s="80"/>
      <c r="AH3546" s="119"/>
      <c r="AI3546" s="119"/>
    </row>
    <row r="3547" spans="27:35" x14ac:dyDescent="0.25">
      <c r="AA3547" s="81"/>
      <c r="AB3547" s="81"/>
      <c r="AC3547" s="80"/>
      <c r="AD3547" s="80"/>
      <c r="AE3547" s="81"/>
      <c r="AF3547" s="82"/>
      <c r="AG3547" s="80"/>
      <c r="AH3547" s="119"/>
      <c r="AI3547" s="119"/>
    </row>
    <row r="3548" spans="27:35" x14ac:dyDescent="0.25">
      <c r="AA3548" s="81"/>
      <c r="AB3548" s="81"/>
      <c r="AC3548" s="80"/>
      <c r="AD3548" s="80"/>
      <c r="AE3548" s="81"/>
      <c r="AF3548" s="82"/>
      <c r="AG3548" s="80"/>
      <c r="AH3548" s="119"/>
      <c r="AI3548" s="119"/>
    </row>
    <row r="3549" spans="27:35" x14ac:dyDescent="0.25">
      <c r="AA3549" s="81"/>
      <c r="AB3549" s="81"/>
      <c r="AC3549" s="80"/>
      <c r="AD3549" s="80"/>
      <c r="AE3549" s="81"/>
      <c r="AF3549" s="82"/>
      <c r="AG3549" s="80"/>
      <c r="AH3549" s="119"/>
      <c r="AI3549" s="119"/>
    </row>
    <row r="3550" spans="27:35" x14ac:dyDescent="0.25">
      <c r="AA3550" s="81"/>
      <c r="AB3550" s="81"/>
      <c r="AC3550" s="80"/>
      <c r="AD3550" s="80"/>
      <c r="AE3550" s="81"/>
      <c r="AF3550" s="82"/>
      <c r="AG3550" s="80"/>
      <c r="AH3550" s="119"/>
      <c r="AI3550" s="119"/>
    </row>
    <row r="3551" spans="27:35" x14ac:dyDescent="0.25">
      <c r="AA3551" s="81"/>
      <c r="AB3551" s="81"/>
      <c r="AC3551" s="80"/>
      <c r="AD3551" s="80"/>
      <c r="AE3551" s="81"/>
      <c r="AF3551" s="82"/>
      <c r="AG3551" s="80"/>
      <c r="AH3551" s="119"/>
      <c r="AI3551" s="119"/>
    </row>
    <row r="3552" spans="27:35" x14ac:dyDescent="0.25">
      <c r="AA3552" s="81"/>
      <c r="AB3552" s="81"/>
      <c r="AC3552" s="80"/>
      <c r="AD3552" s="80"/>
      <c r="AE3552" s="81"/>
      <c r="AF3552" s="82"/>
      <c r="AG3552" s="80"/>
      <c r="AH3552" s="119"/>
      <c r="AI3552" s="119"/>
    </row>
    <row r="3553" spans="27:35" x14ac:dyDescent="0.25">
      <c r="AA3553" s="81"/>
      <c r="AB3553" s="81"/>
      <c r="AC3553" s="80"/>
      <c r="AD3553" s="80"/>
      <c r="AE3553" s="81"/>
      <c r="AF3553" s="82"/>
      <c r="AG3553" s="80"/>
      <c r="AH3553" s="119"/>
      <c r="AI3553" s="119"/>
    </row>
    <row r="3554" spans="27:35" x14ac:dyDescent="0.25">
      <c r="AA3554" s="81"/>
      <c r="AB3554" s="81"/>
      <c r="AC3554" s="80"/>
      <c r="AD3554" s="80"/>
      <c r="AE3554" s="81"/>
      <c r="AF3554" s="82"/>
      <c r="AG3554" s="80"/>
      <c r="AH3554" s="119"/>
      <c r="AI3554" s="119"/>
    </row>
    <row r="3555" spans="27:35" x14ac:dyDescent="0.25">
      <c r="AA3555" s="81"/>
      <c r="AB3555" s="81"/>
      <c r="AC3555" s="80"/>
      <c r="AD3555" s="80"/>
      <c r="AE3555" s="81"/>
      <c r="AF3555" s="82"/>
      <c r="AG3555" s="80"/>
      <c r="AH3555" s="119"/>
      <c r="AI3555" s="119"/>
    </row>
    <row r="3556" spans="27:35" x14ac:dyDescent="0.25">
      <c r="AA3556" s="81"/>
      <c r="AB3556" s="81"/>
      <c r="AC3556" s="80"/>
      <c r="AD3556" s="80"/>
      <c r="AE3556" s="81"/>
      <c r="AF3556" s="82"/>
      <c r="AG3556" s="80"/>
      <c r="AH3556" s="119"/>
      <c r="AI3556" s="119"/>
    </row>
    <row r="3557" spans="27:35" x14ac:dyDescent="0.25">
      <c r="AA3557" s="81"/>
      <c r="AB3557" s="81"/>
      <c r="AC3557" s="80"/>
      <c r="AD3557" s="80"/>
      <c r="AE3557" s="81"/>
      <c r="AF3557" s="82"/>
      <c r="AG3557" s="80"/>
      <c r="AH3557" s="119"/>
      <c r="AI3557" s="119"/>
    </row>
    <row r="3558" spans="27:35" x14ac:dyDescent="0.25">
      <c r="AA3558" s="81"/>
      <c r="AB3558" s="81"/>
      <c r="AC3558" s="80"/>
      <c r="AD3558" s="80"/>
      <c r="AE3558" s="81"/>
      <c r="AF3558" s="82"/>
      <c r="AG3558" s="80"/>
      <c r="AH3558" s="119"/>
      <c r="AI3558" s="119"/>
    </row>
    <row r="3559" spans="27:35" x14ac:dyDescent="0.25">
      <c r="AA3559" s="81"/>
      <c r="AB3559" s="81"/>
      <c r="AC3559" s="80"/>
      <c r="AD3559" s="80"/>
      <c r="AE3559" s="81"/>
      <c r="AF3559" s="82"/>
      <c r="AG3559" s="80"/>
      <c r="AH3559" s="119"/>
      <c r="AI3559" s="119"/>
    </row>
    <row r="3560" spans="27:35" x14ac:dyDescent="0.25">
      <c r="AA3560" s="81"/>
      <c r="AB3560" s="81"/>
      <c r="AC3560" s="80"/>
      <c r="AD3560" s="80"/>
      <c r="AE3560" s="81"/>
      <c r="AF3560" s="82"/>
      <c r="AG3560" s="80"/>
      <c r="AH3560" s="119"/>
      <c r="AI3560" s="119"/>
    </row>
    <row r="3561" spans="27:35" x14ac:dyDescent="0.25">
      <c r="AA3561" s="81"/>
      <c r="AB3561" s="81"/>
      <c r="AC3561" s="80"/>
      <c r="AD3561" s="80"/>
      <c r="AE3561" s="81"/>
      <c r="AF3561" s="82"/>
      <c r="AG3561" s="80"/>
      <c r="AH3561" s="119"/>
      <c r="AI3561" s="119"/>
    </row>
    <row r="3562" spans="27:35" x14ac:dyDescent="0.25">
      <c r="AA3562" s="81"/>
      <c r="AB3562" s="81"/>
      <c r="AC3562" s="80"/>
      <c r="AD3562" s="80"/>
      <c r="AE3562" s="81"/>
      <c r="AF3562" s="82"/>
      <c r="AG3562" s="80"/>
      <c r="AH3562" s="119"/>
      <c r="AI3562" s="119"/>
    </row>
    <row r="3563" spans="27:35" x14ac:dyDescent="0.25">
      <c r="AA3563" s="81"/>
      <c r="AB3563" s="81"/>
      <c r="AC3563" s="80"/>
      <c r="AD3563" s="80"/>
      <c r="AE3563" s="81"/>
      <c r="AF3563" s="82"/>
      <c r="AG3563" s="80"/>
      <c r="AH3563" s="119"/>
      <c r="AI3563" s="119"/>
    </row>
    <row r="3564" spans="27:35" x14ac:dyDescent="0.25">
      <c r="AA3564" s="81"/>
      <c r="AB3564" s="81"/>
      <c r="AC3564" s="80"/>
      <c r="AD3564" s="80"/>
      <c r="AE3564" s="81"/>
      <c r="AF3564" s="82"/>
      <c r="AG3564" s="80"/>
      <c r="AH3564" s="119"/>
      <c r="AI3564" s="119"/>
    </row>
    <row r="3565" spans="27:35" x14ac:dyDescent="0.25">
      <c r="AA3565" s="81"/>
      <c r="AB3565" s="81"/>
      <c r="AC3565" s="80"/>
      <c r="AD3565" s="80"/>
      <c r="AE3565" s="81"/>
      <c r="AF3565" s="82"/>
      <c r="AG3565" s="80"/>
      <c r="AH3565" s="119"/>
      <c r="AI3565" s="119"/>
    </row>
    <row r="3566" spans="27:35" x14ac:dyDescent="0.25">
      <c r="AA3566" s="81"/>
      <c r="AB3566" s="81"/>
      <c r="AC3566" s="80"/>
      <c r="AD3566" s="80"/>
      <c r="AE3566" s="81"/>
      <c r="AF3566" s="82"/>
      <c r="AG3566" s="80"/>
      <c r="AH3566" s="119"/>
      <c r="AI3566" s="119"/>
    </row>
    <row r="3567" spans="27:35" x14ac:dyDescent="0.25">
      <c r="AA3567" s="81"/>
      <c r="AB3567" s="81"/>
      <c r="AC3567" s="80"/>
      <c r="AD3567" s="80"/>
      <c r="AE3567" s="81"/>
      <c r="AF3567" s="82"/>
      <c r="AG3567" s="80"/>
      <c r="AH3567" s="119"/>
      <c r="AI3567" s="119"/>
    </row>
    <row r="3568" spans="27:35" x14ac:dyDescent="0.25">
      <c r="AA3568" s="81"/>
      <c r="AB3568" s="81"/>
      <c r="AC3568" s="80"/>
      <c r="AD3568" s="80"/>
      <c r="AE3568" s="81"/>
      <c r="AF3568" s="82"/>
      <c r="AG3568" s="80"/>
      <c r="AH3568" s="119"/>
      <c r="AI3568" s="119"/>
    </row>
    <row r="3569" spans="27:35" x14ac:dyDescent="0.25">
      <c r="AA3569" s="81"/>
      <c r="AB3569" s="81"/>
      <c r="AC3569" s="80"/>
      <c r="AD3569" s="80"/>
      <c r="AE3569" s="81"/>
      <c r="AF3569" s="82"/>
      <c r="AG3569" s="80"/>
      <c r="AH3569" s="119"/>
      <c r="AI3569" s="119"/>
    </row>
    <row r="3570" spans="27:35" x14ac:dyDescent="0.25">
      <c r="AA3570" s="81"/>
      <c r="AB3570" s="81"/>
      <c r="AC3570" s="80"/>
      <c r="AD3570" s="80"/>
      <c r="AE3570" s="81"/>
      <c r="AF3570" s="82"/>
      <c r="AG3570" s="80"/>
      <c r="AH3570" s="119"/>
      <c r="AI3570" s="119"/>
    </row>
    <row r="3571" spans="27:35" x14ac:dyDescent="0.25">
      <c r="AA3571" s="81"/>
      <c r="AB3571" s="81"/>
      <c r="AC3571" s="80"/>
      <c r="AD3571" s="80"/>
      <c r="AE3571" s="81"/>
      <c r="AF3571" s="82"/>
      <c r="AG3571" s="80"/>
      <c r="AH3571" s="119"/>
      <c r="AI3571" s="119"/>
    </row>
    <row r="3572" spans="27:35" x14ac:dyDescent="0.25">
      <c r="AA3572" s="81"/>
      <c r="AB3572" s="81"/>
      <c r="AC3572" s="80"/>
      <c r="AD3572" s="80"/>
      <c r="AE3572" s="81"/>
      <c r="AF3572" s="82"/>
      <c r="AG3572" s="80"/>
      <c r="AH3572" s="119"/>
      <c r="AI3572" s="119"/>
    </row>
    <row r="3573" spans="27:35" x14ac:dyDescent="0.25">
      <c r="AA3573" s="81"/>
      <c r="AB3573" s="81"/>
      <c r="AC3573" s="80"/>
      <c r="AD3573" s="80"/>
      <c r="AE3573" s="81"/>
      <c r="AF3573" s="82"/>
      <c r="AG3573" s="80"/>
      <c r="AH3573" s="119"/>
      <c r="AI3573" s="119"/>
    </row>
    <row r="3574" spans="27:35" x14ac:dyDescent="0.25">
      <c r="AA3574" s="81"/>
      <c r="AB3574" s="81"/>
      <c r="AC3574" s="80"/>
      <c r="AD3574" s="80"/>
      <c r="AE3574" s="81"/>
      <c r="AF3574" s="82"/>
      <c r="AG3574" s="80"/>
      <c r="AH3574" s="119"/>
      <c r="AI3574" s="119"/>
    </row>
    <row r="3575" spans="27:35" x14ac:dyDescent="0.25">
      <c r="AA3575" s="81"/>
      <c r="AB3575" s="81"/>
      <c r="AC3575" s="80"/>
      <c r="AD3575" s="80"/>
      <c r="AE3575" s="81"/>
      <c r="AF3575" s="82"/>
      <c r="AG3575" s="80"/>
      <c r="AH3575" s="119"/>
      <c r="AI3575" s="119"/>
    </row>
    <row r="3576" spans="27:35" x14ac:dyDescent="0.25">
      <c r="AA3576" s="81"/>
      <c r="AB3576" s="81"/>
      <c r="AC3576" s="80"/>
      <c r="AD3576" s="80"/>
      <c r="AE3576" s="81"/>
      <c r="AF3576" s="82"/>
      <c r="AG3576" s="80"/>
      <c r="AH3576" s="119"/>
      <c r="AI3576" s="119"/>
    </row>
    <row r="3577" spans="27:35" x14ac:dyDescent="0.25">
      <c r="AA3577" s="81"/>
      <c r="AB3577" s="81"/>
      <c r="AC3577" s="80"/>
      <c r="AD3577" s="80"/>
      <c r="AE3577" s="81"/>
      <c r="AF3577" s="82"/>
      <c r="AG3577" s="80"/>
      <c r="AH3577" s="119"/>
      <c r="AI3577" s="119"/>
    </row>
    <row r="3578" spans="27:35" x14ac:dyDescent="0.25">
      <c r="AA3578" s="81"/>
      <c r="AB3578" s="81"/>
      <c r="AC3578" s="80"/>
      <c r="AD3578" s="80"/>
      <c r="AE3578" s="81"/>
      <c r="AF3578" s="82"/>
      <c r="AG3578" s="80"/>
      <c r="AH3578" s="119"/>
      <c r="AI3578" s="119"/>
    </row>
    <row r="3579" spans="27:35" x14ac:dyDescent="0.25">
      <c r="AA3579" s="81"/>
      <c r="AB3579" s="81"/>
      <c r="AC3579" s="80"/>
      <c r="AD3579" s="80"/>
      <c r="AE3579" s="81"/>
      <c r="AF3579" s="82"/>
      <c r="AG3579" s="80"/>
      <c r="AH3579" s="119"/>
      <c r="AI3579" s="119"/>
    </row>
    <row r="3580" spans="27:35" x14ac:dyDescent="0.25">
      <c r="AA3580" s="81"/>
      <c r="AB3580" s="81"/>
      <c r="AC3580" s="80"/>
      <c r="AD3580" s="80"/>
      <c r="AE3580" s="81"/>
      <c r="AF3580" s="82"/>
      <c r="AG3580" s="80"/>
      <c r="AH3580" s="119"/>
      <c r="AI3580" s="119"/>
    </row>
    <row r="3581" spans="27:35" x14ac:dyDescent="0.25">
      <c r="AA3581" s="81"/>
      <c r="AB3581" s="81"/>
      <c r="AC3581" s="80"/>
      <c r="AD3581" s="80"/>
      <c r="AE3581" s="81"/>
      <c r="AF3581" s="82"/>
      <c r="AG3581" s="80"/>
      <c r="AH3581" s="119"/>
      <c r="AI3581" s="119"/>
    </row>
    <row r="3582" spans="27:35" x14ac:dyDescent="0.25">
      <c r="AA3582" s="81"/>
      <c r="AB3582" s="81"/>
      <c r="AC3582" s="80"/>
      <c r="AD3582" s="80"/>
      <c r="AE3582" s="81"/>
      <c r="AF3582" s="82"/>
      <c r="AG3582" s="80"/>
      <c r="AH3582" s="119"/>
      <c r="AI3582" s="119"/>
    </row>
    <row r="3583" spans="27:35" x14ac:dyDescent="0.25">
      <c r="AA3583" s="81"/>
      <c r="AB3583" s="81"/>
      <c r="AC3583" s="80"/>
      <c r="AD3583" s="80"/>
      <c r="AE3583" s="81"/>
      <c r="AF3583" s="82"/>
      <c r="AG3583" s="80"/>
      <c r="AH3583" s="119"/>
      <c r="AI3583" s="119"/>
    </row>
    <row r="3584" spans="27:35" x14ac:dyDescent="0.25">
      <c r="AA3584" s="81"/>
      <c r="AB3584" s="81"/>
      <c r="AC3584" s="80"/>
      <c r="AD3584" s="80"/>
      <c r="AE3584" s="81"/>
      <c r="AF3584" s="82"/>
      <c r="AG3584" s="80"/>
      <c r="AH3584" s="119"/>
      <c r="AI3584" s="119"/>
    </row>
    <row r="3585" spans="27:35" x14ac:dyDescent="0.25">
      <c r="AA3585" s="81"/>
      <c r="AB3585" s="81"/>
      <c r="AC3585" s="80"/>
      <c r="AD3585" s="80"/>
      <c r="AE3585" s="81"/>
      <c r="AF3585" s="82"/>
      <c r="AG3585" s="80"/>
      <c r="AH3585" s="119"/>
      <c r="AI3585" s="119"/>
    </row>
    <row r="3586" spans="27:35" x14ac:dyDescent="0.25">
      <c r="AA3586" s="81"/>
      <c r="AB3586" s="81"/>
      <c r="AC3586" s="80"/>
      <c r="AD3586" s="80"/>
      <c r="AE3586" s="81"/>
      <c r="AF3586" s="82"/>
      <c r="AG3586" s="80"/>
      <c r="AH3586" s="119"/>
      <c r="AI3586" s="119"/>
    </row>
    <row r="3587" spans="27:35" x14ac:dyDescent="0.25">
      <c r="AA3587" s="81"/>
      <c r="AB3587" s="81"/>
      <c r="AC3587" s="80"/>
      <c r="AD3587" s="80"/>
      <c r="AE3587" s="81"/>
      <c r="AF3587" s="82"/>
      <c r="AG3587" s="80"/>
      <c r="AH3587" s="119"/>
      <c r="AI3587" s="119"/>
    </row>
    <row r="3588" spans="27:35" x14ac:dyDescent="0.25">
      <c r="AA3588" s="81"/>
      <c r="AB3588" s="81"/>
      <c r="AC3588" s="80"/>
      <c r="AD3588" s="80"/>
      <c r="AE3588" s="81"/>
      <c r="AF3588" s="82"/>
      <c r="AG3588" s="80"/>
      <c r="AH3588" s="119"/>
      <c r="AI3588" s="119"/>
    </row>
    <row r="3589" spans="27:35" x14ac:dyDescent="0.25">
      <c r="AA3589" s="81"/>
      <c r="AB3589" s="81"/>
      <c r="AC3589" s="80"/>
      <c r="AD3589" s="80"/>
      <c r="AE3589" s="81"/>
      <c r="AF3589" s="82"/>
      <c r="AG3589" s="80"/>
      <c r="AH3589" s="119"/>
      <c r="AI3589" s="119"/>
    </row>
    <row r="3590" spans="27:35" x14ac:dyDescent="0.25">
      <c r="AA3590" s="81"/>
      <c r="AB3590" s="81"/>
      <c r="AC3590" s="80"/>
      <c r="AD3590" s="80"/>
      <c r="AE3590" s="81"/>
      <c r="AF3590" s="82"/>
      <c r="AG3590" s="80"/>
      <c r="AH3590" s="119"/>
      <c r="AI3590" s="119"/>
    </row>
    <row r="3591" spans="27:35" x14ac:dyDescent="0.25">
      <c r="AA3591" s="81"/>
      <c r="AB3591" s="81"/>
      <c r="AC3591" s="80"/>
      <c r="AD3591" s="80"/>
      <c r="AE3591" s="81"/>
      <c r="AF3591" s="82"/>
      <c r="AG3591" s="80"/>
      <c r="AH3591" s="119"/>
      <c r="AI3591" s="119"/>
    </row>
    <row r="3592" spans="27:35" x14ac:dyDescent="0.25">
      <c r="AA3592" s="81"/>
      <c r="AB3592" s="81"/>
      <c r="AC3592" s="80"/>
      <c r="AD3592" s="80"/>
      <c r="AE3592" s="81"/>
      <c r="AF3592" s="82"/>
      <c r="AG3592" s="80"/>
      <c r="AH3592" s="119"/>
      <c r="AI3592" s="119"/>
    </row>
    <row r="3593" spans="27:35" x14ac:dyDescent="0.25">
      <c r="AA3593" s="81"/>
      <c r="AB3593" s="81"/>
      <c r="AC3593" s="80"/>
      <c r="AD3593" s="80"/>
      <c r="AE3593" s="81"/>
      <c r="AF3593" s="82"/>
      <c r="AG3593" s="80"/>
      <c r="AH3593" s="119"/>
      <c r="AI3593" s="119"/>
    </row>
    <row r="3594" spans="27:35" x14ac:dyDescent="0.25">
      <c r="AA3594" s="81"/>
      <c r="AB3594" s="81"/>
      <c r="AC3594" s="80"/>
      <c r="AD3594" s="80"/>
      <c r="AE3594" s="81"/>
      <c r="AF3594" s="82"/>
      <c r="AG3594" s="80"/>
      <c r="AH3594" s="119"/>
      <c r="AI3594" s="119"/>
    </row>
    <row r="3595" spans="27:35" x14ac:dyDescent="0.25">
      <c r="AA3595" s="81"/>
      <c r="AB3595" s="81"/>
      <c r="AC3595" s="80"/>
      <c r="AD3595" s="80"/>
      <c r="AE3595" s="81"/>
      <c r="AF3595" s="82"/>
      <c r="AG3595" s="80"/>
      <c r="AH3595" s="119"/>
      <c r="AI3595" s="119"/>
    </row>
    <row r="3596" spans="27:35" x14ac:dyDescent="0.25">
      <c r="AA3596" s="81"/>
      <c r="AB3596" s="81"/>
      <c r="AC3596" s="80"/>
      <c r="AD3596" s="80"/>
      <c r="AE3596" s="81"/>
      <c r="AF3596" s="82"/>
      <c r="AG3596" s="80"/>
      <c r="AH3596" s="119"/>
      <c r="AI3596" s="119"/>
    </row>
    <row r="3597" spans="27:35" x14ac:dyDescent="0.25">
      <c r="AA3597" s="81"/>
      <c r="AB3597" s="81"/>
      <c r="AC3597" s="80"/>
      <c r="AD3597" s="80"/>
      <c r="AE3597" s="81"/>
      <c r="AF3597" s="82"/>
      <c r="AG3597" s="80"/>
      <c r="AH3597" s="119"/>
      <c r="AI3597" s="119"/>
    </row>
    <row r="3598" spans="27:35" x14ac:dyDescent="0.25">
      <c r="AA3598" s="81"/>
      <c r="AB3598" s="81"/>
      <c r="AC3598" s="80"/>
      <c r="AD3598" s="80"/>
      <c r="AE3598" s="81"/>
      <c r="AF3598" s="82"/>
      <c r="AG3598" s="80"/>
      <c r="AH3598" s="119"/>
      <c r="AI3598" s="119"/>
    </row>
    <row r="3599" spans="27:35" x14ac:dyDescent="0.25">
      <c r="AA3599" s="81"/>
      <c r="AB3599" s="81"/>
      <c r="AC3599" s="80"/>
      <c r="AD3599" s="80"/>
      <c r="AE3599" s="81"/>
      <c r="AF3599" s="82"/>
      <c r="AG3599" s="80"/>
      <c r="AH3599" s="119"/>
      <c r="AI3599" s="119"/>
    </row>
    <row r="3600" spans="27:35" x14ac:dyDescent="0.25">
      <c r="AA3600" s="81"/>
      <c r="AB3600" s="81"/>
      <c r="AC3600" s="80"/>
      <c r="AD3600" s="80"/>
      <c r="AE3600" s="81"/>
      <c r="AF3600" s="82"/>
      <c r="AG3600" s="80"/>
      <c r="AH3600" s="119"/>
      <c r="AI3600" s="119"/>
    </row>
    <row r="3601" spans="27:35" x14ac:dyDescent="0.25">
      <c r="AA3601" s="81"/>
      <c r="AB3601" s="81"/>
      <c r="AC3601" s="80"/>
      <c r="AD3601" s="80"/>
      <c r="AE3601" s="81"/>
      <c r="AF3601" s="82"/>
      <c r="AG3601" s="80"/>
      <c r="AH3601" s="119"/>
      <c r="AI3601" s="119"/>
    </row>
    <row r="3602" spans="27:35" x14ac:dyDescent="0.25">
      <c r="AA3602" s="81"/>
      <c r="AB3602" s="81"/>
      <c r="AC3602" s="80"/>
      <c r="AD3602" s="80"/>
      <c r="AE3602" s="81"/>
      <c r="AF3602" s="82"/>
      <c r="AG3602" s="80"/>
      <c r="AH3602" s="119"/>
      <c r="AI3602" s="119"/>
    </row>
    <row r="3603" spans="27:35" x14ac:dyDescent="0.25">
      <c r="AA3603" s="81"/>
      <c r="AB3603" s="81"/>
      <c r="AC3603" s="80"/>
      <c r="AD3603" s="80"/>
      <c r="AE3603" s="81"/>
      <c r="AF3603" s="82"/>
      <c r="AG3603" s="80"/>
      <c r="AH3603" s="119"/>
      <c r="AI3603" s="119"/>
    </row>
    <row r="3604" spans="27:35" x14ac:dyDescent="0.25">
      <c r="AA3604" s="81"/>
      <c r="AB3604" s="81"/>
      <c r="AC3604" s="80"/>
      <c r="AD3604" s="80"/>
      <c r="AE3604" s="81"/>
      <c r="AF3604" s="82"/>
      <c r="AG3604" s="80"/>
      <c r="AH3604" s="119"/>
      <c r="AI3604" s="119"/>
    </row>
    <row r="3605" spans="27:35" x14ac:dyDescent="0.25">
      <c r="AA3605" s="81"/>
      <c r="AB3605" s="81"/>
      <c r="AC3605" s="80"/>
      <c r="AD3605" s="80"/>
      <c r="AE3605" s="81"/>
      <c r="AF3605" s="82"/>
      <c r="AG3605" s="80"/>
      <c r="AH3605" s="119"/>
      <c r="AI3605" s="119"/>
    </row>
    <row r="3606" spans="27:35" x14ac:dyDescent="0.25">
      <c r="AA3606" s="81"/>
      <c r="AB3606" s="81"/>
      <c r="AC3606" s="80"/>
      <c r="AD3606" s="80"/>
      <c r="AE3606" s="81"/>
      <c r="AF3606" s="82"/>
      <c r="AG3606" s="80"/>
      <c r="AH3606" s="119"/>
      <c r="AI3606" s="119"/>
    </row>
    <row r="3607" spans="27:35" x14ac:dyDescent="0.25">
      <c r="AA3607" s="81"/>
      <c r="AB3607" s="81"/>
      <c r="AC3607" s="80"/>
      <c r="AD3607" s="80"/>
      <c r="AE3607" s="81"/>
      <c r="AF3607" s="82"/>
      <c r="AG3607" s="80"/>
      <c r="AH3607" s="119"/>
      <c r="AI3607" s="119"/>
    </row>
    <row r="3608" spans="27:35" x14ac:dyDescent="0.25">
      <c r="AA3608" s="81"/>
      <c r="AB3608" s="81"/>
      <c r="AC3608" s="80"/>
      <c r="AD3608" s="80"/>
      <c r="AE3608" s="81"/>
      <c r="AF3608" s="82"/>
      <c r="AG3608" s="80"/>
      <c r="AH3608" s="119"/>
      <c r="AI3608" s="119"/>
    </row>
    <row r="3609" spans="27:35" x14ac:dyDescent="0.25">
      <c r="AA3609" s="81"/>
      <c r="AB3609" s="81"/>
      <c r="AC3609" s="80"/>
      <c r="AD3609" s="80"/>
      <c r="AE3609" s="81"/>
      <c r="AF3609" s="82"/>
      <c r="AG3609" s="80"/>
      <c r="AH3609" s="119"/>
      <c r="AI3609" s="119"/>
    </row>
    <row r="3610" spans="27:35" x14ac:dyDescent="0.25">
      <c r="AA3610" s="81"/>
      <c r="AB3610" s="81"/>
      <c r="AC3610" s="80"/>
      <c r="AD3610" s="80"/>
      <c r="AE3610" s="81"/>
      <c r="AF3610" s="82"/>
      <c r="AG3610" s="80"/>
      <c r="AH3610" s="119"/>
      <c r="AI3610" s="119"/>
    </row>
    <row r="3611" spans="27:35" x14ac:dyDescent="0.25">
      <c r="AA3611" s="81"/>
      <c r="AB3611" s="81"/>
      <c r="AC3611" s="80"/>
      <c r="AD3611" s="80"/>
      <c r="AE3611" s="81"/>
      <c r="AF3611" s="82"/>
      <c r="AG3611" s="80"/>
      <c r="AH3611" s="119"/>
      <c r="AI3611" s="119"/>
    </row>
    <row r="3612" spans="27:35" x14ac:dyDescent="0.25">
      <c r="AA3612" s="81"/>
      <c r="AB3612" s="81"/>
      <c r="AC3612" s="80"/>
      <c r="AD3612" s="80"/>
      <c r="AE3612" s="81"/>
      <c r="AF3612" s="82"/>
      <c r="AG3612" s="80"/>
      <c r="AH3612" s="119"/>
      <c r="AI3612" s="119"/>
    </row>
    <row r="3613" spans="27:35" x14ac:dyDescent="0.25">
      <c r="AA3613" s="81"/>
      <c r="AB3613" s="81"/>
      <c r="AC3613" s="80"/>
      <c r="AD3613" s="80"/>
      <c r="AE3613" s="81"/>
      <c r="AF3613" s="82"/>
      <c r="AG3613" s="80"/>
      <c r="AH3613" s="119"/>
      <c r="AI3613" s="119"/>
    </row>
    <row r="3614" spans="27:35" x14ac:dyDescent="0.25">
      <c r="AA3614" s="81"/>
      <c r="AB3614" s="81"/>
      <c r="AC3614" s="80"/>
      <c r="AD3614" s="80"/>
      <c r="AE3614" s="81"/>
      <c r="AF3614" s="82"/>
      <c r="AG3614" s="80"/>
      <c r="AH3614" s="119"/>
      <c r="AI3614" s="119"/>
    </row>
    <row r="3615" spans="27:35" x14ac:dyDescent="0.25">
      <c r="AA3615" s="81"/>
      <c r="AB3615" s="81"/>
      <c r="AC3615" s="80"/>
      <c r="AD3615" s="80"/>
      <c r="AE3615" s="81"/>
      <c r="AF3615" s="82"/>
      <c r="AG3615" s="80"/>
      <c r="AH3615" s="119"/>
      <c r="AI3615" s="119"/>
    </row>
    <row r="3616" spans="27:35" x14ac:dyDescent="0.25">
      <c r="AA3616" s="81"/>
      <c r="AB3616" s="81"/>
      <c r="AC3616" s="80"/>
      <c r="AD3616" s="80"/>
      <c r="AE3616" s="81"/>
      <c r="AF3616" s="82"/>
      <c r="AG3616" s="80"/>
      <c r="AH3616" s="119"/>
      <c r="AI3616" s="119"/>
    </row>
    <row r="3617" spans="27:35" x14ac:dyDescent="0.25">
      <c r="AA3617" s="81"/>
      <c r="AB3617" s="81"/>
      <c r="AC3617" s="80"/>
      <c r="AD3617" s="80"/>
      <c r="AE3617" s="81"/>
      <c r="AF3617" s="82"/>
      <c r="AG3617" s="80"/>
      <c r="AH3617" s="119"/>
      <c r="AI3617" s="119"/>
    </row>
    <row r="3618" spans="27:35" x14ac:dyDescent="0.25">
      <c r="AA3618" s="81"/>
      <c r="AB3618" s="81"/>
      <c r="AC3618" s="80"/>
      <c r="AD3618" s="80"/>
      <c r="AE3618" s="81"/>
      <c r="AF3618" s="82"/>
      <c r="AG3618" s="80"/>
      <c r="AH3618" s="119"/>
      <c r="AI3618" s="119"/>
    </row>
    <row r="3619" spans="27:35" x14ac:dyDescent="0.25">
      <c r="AA3619" s="81"/>
      <c r="AB3619" s="81"/>
      <c r="AC3619" s="80"/>
      <c r="AD3619" s="80"/>
      <c r="AE3619" s="81"/>
      <c r="AF3619" s="82"/>
      <c r="AG3619" s="80"/>
      <c r="AH3619" s="119"/>
      <c r="AI3619" s="119"/>
    </row>
    <row r="3620" spans="27:35" x14ac:dyDescent="0.25">
      <c r="AA3620" s="81"/>
      <c r="AB3620" s="81"/>
      <c r="AC3620" s="80"/>
      <c r="AD3620" s="80"/>
      <c r="AE3620" s="81"/>
      <c r="AF3620" s="82"/>
      <c r="AG3620" s="80"/>
      <c r="AH3620" s="119"/>
      <c r="AI3620" s="119"/>
    </row>
    <row r="3621" spans="27:35" x14ac:dyDescent="0.25">
      <c r="AA3621" s="81"/>
      <c r="AB3621" s="81"/>
      <c r="AC3621" s="80"/>
      <c r="AD3621" s="80"/>
      <c r="AE3621" s="81"/>
      <c r="AF3621" s="82"/>
      <c r="AG3621" s="80"/>
      <c r="AH3621" s="119"/>
      <c r="AI3621" s="119"/>
    </row>
    <row r="3622" spans="27:35" x14ac:dyDescent="0.25">
      <c r="AA3622" s="81"/>
      <c r="AB3622" s="81"/>
      <c r="AC3622" s="80"/>
      <c r="AD3622" s="80"/>
      <c r="AE3622" s="81"/>
      <c r="AF3622" s="82"/>
      <c r="AG3622" s="80"/>
      <c r="AH3622" s="119"/>
      <c r="AI3622" s="119"/>
    </row>
    <row r="3623" spans="27:35" x14ac:dyDescent="0.25">
      <c r="AA3623" s="81"/>
      <c r="AB3623" s="81"/>
      <c r="AC3623" s="80"/>
      <c r="AD3623" s="80"/>
      <c r="AE3623" s="81"/>
      <c r="AF3623" s="82"/>
      <c r="AG3623" s="80"/>
      <c r="AH3623" s="119"/>
      <c r="AI3623" s="119"/>
    </row>
    <row r="3624" spans="27:35" x14ac:dyDescent="0.25">
      <c r="AA3624" s="81"/>
      <c r="AB3624" s="81"/>
      <c r="AC3624" s="80"/>
      <c r="AD3624" s="80"/>
      <c r="AE3624" s="81"/>
      <c r="AF3624" s="82"/>
      <c r="AG3624" s="80"/>
      <c r="AH3624" s="119"/>
      <c r="AI3624" s="119"/>
    </row>
    <row r="3625" spans="27:35" x14ac:dyDescent="0.25">
      <c r="AA3625" s="81"/>
      <c r="AB3625" s="81"/>
      <c r="AC3625" s="80"/>
      <c r="AD3625" s="80"/>
      <c r="AE3625" s="81"/>
      <c r="AF3625" s="82"/>
      <c r="AG3625" s="80"/>
      <c r="AH3625" s="119"/>
      <c r="AI3625" s="119"/>
    </row>
    <row r="3626" spans="27:35" x14ac:dyDescent="0.25">
      <c r="AA3626" s="81"/>
      <c r="AB3626" s="81"/>
      <c r="AC3626" s="80"/>
      <c r="AD3626" s="80"/>
      <c r="AE3626" s="81"/>
      <c r="AF3626" s="82"/>
      <c r="AG3626" s="80"/>
      <c r="AH3626" s="119"/>
      <c r="AI3626" s="119"/>
    </row>
    <row r="3627" spans="27:35" x14ac:dyDescent="0.25">
      <c r="AA3627" s="81"/>
      <c r="AB3627" s="81"/>
      <c r="AC3627" s="80"/>
      <c r="AD3627" s="80"/>
      <c r="AE3627" s="81"/>
      <c r="AF3627" s="82"/>
      <c r="AG3627" s="80"/>
      <c r="AH3627" s="119"/>
      <c r="AI3627" s="119"/>
    </row>
    <row r="3628" spans="27:35" x14ac:dyDescent="0.25">
      <c r="AA3628" s="81"/>
      <c r="AB3628" s="81"/>
      <c r="AC3628" s="80"/>
      <c r="AD3628" s="80"/>
      <c r="AE3628" s="81"/>
      <c r="AF3628" s="82"/>
      <c r="AG3628" s="80"/>
      <c r="AH3628" s="119"/>
      <c r="AI3628" s="119"/>
    </row>
    <row r="3629" spans="27:35" x14ac:dyDescent="0.25">
      <c r="AA3629" s="81"/>
      <c r="AB3629" s="81"/>
      <c r="AC3629" s="80"/>
      <c r="AD3629" s="80"/>
      <c r="AE3629" s="81"/>
      <c r="AF3629" s="82"/>
      <c r="AG3629" s="80"/>
      <c r="AH3629" s="119"/>
      <c r="AI3629" s="119"/>
    </row>
    <row r="3630" spans="27:35" x14ac:dyDescent="0.25">
      <c r="AA3630" s="81"/>
      <c r="AB3630" s="81"/>
      <c r="AC3630" s="80"/>
      <c r="AD3630" s="80"/>
      <c r="AE3630" s="81"/>
      <c r="AF3630" s="82"/>
      <c r="AG3630" s="80"/>
      <c r="AH3630" s="119"/>
      <c r="AI3630" s="119"/>
    </row>
    <row r="3631" spans="27:35" x14ac:dyDescent="0.25">
      <c r="AA3631" s="81"/>
      <c r="AB3631" s="81"/>
      <c r="AC3631" s="80"/>
      <c r="AD3631" s="80"/>
      <c r="AE3631" s="81"/>
      <c r="AF3631" s="82"/>
      <c r="AG3631" s="80"/>
      <c r="AH3631" s="119"/>
      <c r="AI3631" s="119"/>
    </row>
    <row r="3632" spans="27:35" x14ac:dyDescent="0.25">
      <c r="AA3632" s="81"/>
      <c r="AB3632" s="81"/>
      <c r="AC3632" s="80"/>
      <c r="AD3632" s="80"/>
      <c r="AE3632" s="81"/>
      <c r="AF3632" s="82"/>
      <c r="AG3632" s="80"/>
      <c r="AH3632" s="119"/>
      <c r="AI3632" s="119"/>
    </row>
    <row r="3633" spans="27:35" x14ac:dyDescent="0.25">
      <c r="AA3633" s="81"/>
      <c r="AB3633" s="81"/>
      <c r="AC3633" s="80"/>
      <c r="AD3633" s="80"/>
      <c r="AE3633" s="81"/>
      <c r="AF3633" s="82"/>
      <c r="AG3633" s="80"/>
      <c r="AH3633" s="119"/>
      <c r="AI3633" s="119"/>
    </row>
    <row r="3634" spans="27:35" x14ac:dyDescent="0.25">
      <c r="AA3634" s="81"/>
      <c r="AB3634" s="81"/>
      <c r="AC3634" s="80"/>
      <c r="AD3634" s="80"/>
      <c r="AE3634" s="81"/>
      <c r="AF3634" s="82"/>
      <c r="AG3634" s="80"/>
      <c r="AH3634" s="119"/>
      <c r="AI3634" s="119"/>
    </row>
    <row r="3635" spans="27:35" x14ac:dyDescent="0.25">
      <c r="AA3635" s="81"/>
      <c r="AB3635" s="81"/>
      <c r="AC3635" s="80"/>
      <c r="AD3635" s="80"/>
      <c r="AE3635" s="81"/>
      <c r="AF3635" s="82"/>
      <c r="AG3635" s="80"/>
      <c r="AH3635" s="119"/>
      <c r="AI3635" s="119"/>
    </row>
    <row r="3636" spans="27:35" x14ac:dyDescent="0.25">
      <c r="AA3636" s="81"/>
      <c r="AB3636" s="81"/>
      <c r="AC3636" s="80"/>
      <c r="AD3636" s="80"/>
      <c r="AE3636" s="81"/>
      <c r="AF3636" s="82"/>
      <c r="AG3636" s="80"/>
      <c r="AH3636" s="119"/>
      <c r="AI3636" s="119"/>
    </row>
    <row r="3637" spans="27:35" x14ac:dyDescent="0.25">
      <c r="AA3637" s="81"/>
      <c r="AB3637" s="81"/>
      <c r="AC3637" s="80"/>
      <c r="AD3637" s="80"/>
      <c r="AE3637" s="81"/>
      <c r="AF3637" s="82"/>
      <c r="AG3637" s="80"/>
      <c r="AH3637" s="119"/>
      <c r="AI3637" s="119"/>
    </row>
    <row r="3638" spans="27:35" x14ac:dyDescent="0.25">
      <c r="AA3638" s="81"/>
      <c r="AB3638" s="81"/>
      <c r="AC3638" s="80"/>
      <c r="AD3638" s="80"/>
      <c r="AE3638" s="81"/>
      <c r="AF3638" s="82"/>
      <c r="AG3638" s="80"/>
      <c r="AH3638" s="119"/>
      <c r="AI3638" s="119"/>
    </row>
    <row r="3639" spans="27:35" x14ac:dyDescent="0.25">
      <c r="AA3639" s="81"/>
      <c r="AB3639" s="81"/>
      <c r="AC3639" s="80"/>
      <c r="AD3639" s="80"/>
      <c r="AE3639" s="81"/>
      <c r="AF3639" s="82"/>
      <c r="AG3639" s="80"/>
      <c r="AH3639" s="119"/>
      <c r="AI3639" s="119"/>
    </row>
    <row r="3640" spans="27:35" x14ac:dyDescent="0.25">
      <c r="AA3640" s="81"/>
      <c r="AB3640" s="81"/>
      <c r="AC3640" s="80"/>
      <c r="AD3640" s="80"/>
      <c r="AE3640" s="81"/>
      <c r="AF3640" s="82"/>
      <c r="AG3640" s="80"/>
      <c r="AH3640" s="119"/>
      <c r="AI3640" s="119"/>
    </row>
    <row r="3641" spans="27:35" x14ac:dyDescent="0.25">
      <c r="AA3641" s="81"/>
      <c r="AB3641" s="81"/>
      <c r="AC3641" s="80"/>
      <c r="AD3641" s="80"/>
      <c r="AE3641" s="81"/>
      <c r="AF3641" s="82"/>
      <c r="AG3641" s="80"/>
      <c r="AH3641" s="119"/>
      <c r="AI3641" s="119"/>
    </row>
    <row r="3642" spans="27:35" x14ac:dyDescent="0.25">
      <c r="AA3642" s="81"/>
      <c r="AB3642" s="81"/>
      <c r="AC3642" s="80"/>
      <c r="AD3642" s="80"/>
      <c r="AE3642" s="81"/>
      <c r="AF3642" s="82"/>
      <c r="AG3642" s="80"/>
      <c r="AH3642" s="119"/>
      <c r="AI3642" s="119"/>
    </row>
    <row r="3643" spans="27:35" x14ac:dyDescent="0.25">
      <c r="AA3643" s="81"/>
      <c r="AB3643" s="81"/>
      <c r="AC3643" s="80"/>
      <c r="AD3643" s="80"/>
      <c r="AE3643" s="81"/>
      <c r="AF3643" s="82"/>
      <c r="AG3643" s="80"/>
      <c r="AH3643" s="119"/>
      <c r="AI3643" s="119"/>
    </row>
    <row r="3644" spans="27:35" x14ac:dyDescent="0.25">
      <c r="AA3644" s="81"/>
      <c r="AB3644" s="81"/>
      <c r="AC3644" s="80"/>
      <c r="AD3644" s="80"/>
      <c r="AE3644" s="81"/>
      <c r="AF3644" s="82"/>
      <c r="AG3644" s="80"/>
      <c r="AH3644" s="119"/>
      <c r="AI3644" s="119"/>
    </row>
    <row r="3645" spans="27:35" x14ac:dyDescent="0.25">
      <c r="AA3645" s="81"/>
      <c r="AB3645" s="81"/>
      <c r="AC3645" s="80"/>
      <c r="AD3645" s="80"/>
      <c r="AE3645" s="81"/>
      <c r="AF3645" s="82"/>
      <c r="AG3645" s="80"/>
      <c r="AH3645" s="119"/>
      <c r="AI3645" s="119"/>
    </row>
    <row r="3646" spans="27:35" x14ac:dyDescent="0.25">
      <c r="AA3646" s="81"/>
      <c r="AB3646" s="81"/>
      <c r="AC3646" s="80"/>
      <c r="AD3646" s="80"/>
      <c r="AE3646" s="81"/>
      <c r="AF3646" s="82"/>
      <c r="AG3646" s="80"/>
      <c r="AH3646" s="119"/>
      <c r="AI3646" s="119"/>
    </row>
    <row r="3647" spans="27:35" x14ac:dyDescent="0.25">
      <c r="AA3647" s="81"/>
      <c r="AB3647" s="81"/>
      <c r="AC3647" s="80"/>
      <c r="AD3647" s="80"/>
      <c r="AE3647" s="81"/>
      <c r="AF3647" s="82"/>
      <c r="AG3647" s="80"/>
      <c r="AH3647" s="119"/>
      <c r="AI3647" s="119"/>
    </row>
    <row r="3648" spans="27:35" x14ac:dyDescent="0.25">
      <c r="AA3648" s="81"/>
      <c r="AB3648" s="81"/>
      <c r="AC3648" s="80"/>
      <c r="AD3648" s="80"/>
      <c r="AE3648" s="81"/>
      <c r="AF3648" s="82"/>
      <c r="AG3648" s="80"/>
      <c r="AH3648" s="119"/>
      <c r="AI3648" s="119"/>
    </row>
    <row r="3649" spans="27:35" x14ac:dyDescent="0.25">
      <c r="AA3649" s="81"/>
      <c r="AB3649" s="81"/>
      <c r="AC3649" s="80"/>
      <c r="AD3649" s="80"/>
      <c r="AE3649" s="81"/>
      <c r="AF3649" s="82"/>
      <c r="AG3649" s="80"/>
      <c r="AH3649" s="119"/>
      <c r="AI3649" s="119"/>
    </row>
    <row r="3650" spans="27:35" x14ac:dyDescent="0.25">
      <c r="AA3650" s="81"/>
      <c r="AB3650" s="81"/>
      <c r="AC3650" s="80"/>
      <c r="AD3650" s="80"/>
      <c r="AE3650" s="81"/>
      <c r="AF3650" s="82"/>
      <c r="AG3650" s="80"/>
      <c r="AH3650" s="119"/>
      <c r="AI3650" s="119"/>
    </row>
    <row r="3651" spans="27:35" x14ac:dyDescent="0.25">
      <c r="AA3651" s="81"/>
      <c r="AB3651" s="81"/>
      <c r="AC3651" s="80"/>
      <c r="AD3651" s="80"/>
      <c r="AE3651" s="81"/>
      <c r="AF3651" s="82"/>
      <c r="AG3651" s="80"/>
      <c r="AH3651" s="119"/>
      <c r="AI3651" s="119"/>
    </row>
    <row r="3652" spans="27:35" x14ac:dyDescent="0.25">
      <c r="AA3652" s="81"/>
      <c r="AB3652" s="81"/>
      <c r="AC3652" s="80"/>
      <c r="AD3652" s="80"/>
      <c r="AE3652" s="81"/>
      <c r="AF3652" s="82"/>
      <c r="AG3652" s="80"/>
      <c r="AH3652" s="119"/>
      <c r="AI3652" s="119"/>
    </row>
    <row r="3653" spans="27:35" x14ac:dyDescent="0.25">
      <c r="AA3653" s="81"/>
      <c r="AB3653" s="81"/>
      <c r="AC3653" s="80"/>
      <c r="AD3653" s="80"/>
      <c r="AE3653" s="81"/>
      <c r="AF3653" s="82"/>
      <c r="AG3653" s="80"/>
      <c r="AH3653" s="119"/>
      <c r="AI3653" s="119"/>
    </row>
    <row r="3654" spans="27:35" x14ac:dyDescent="0.25">
      <c r="AA3654" s="81"/>
      <c r="AB3654" s="81"/>
      <c r="AC3654" s="80"/>
      <c r="AD3654" s="80"/>
      <c r="AE3654" s="81"/>
      <c r="AF3654" s="82"/>
      <c r="AG3654" s="80"/>
      <c r="AH3654" s="119"/>
      <c r="AI3654" s="119"/>
    </row>
    <row r="3655" spans="27:35" x14ac:dyDescent="0.25">
      <c r="AA3655" s="81"/>
      <c r="AB3655" s="81"/>
      <c r="AC3655" s="80"/>
      <c r="AD3655" s="80"/>
      <c r="AE3655" s="81"/>
      <c r="AF3655" s="82"/>
      <c r="AG3655" s="80"/>
      <c r="AH3655" s="119"/>
      <c r="AI3655" s="119"/>
    </row>
    <row r="3656" spans="27:35" x14ac:dyDescent="0.25">
      <c r="AA3656" s="81"/>
      <c r="AB3656" s="81"/>
      <c r="AC3656" s="80"/>
      <c r="AD3656" s="80"/>
      <c r="AE3656" s="81"/>
      <c r="AF3656" s="82"/>
      <c r="AG3656" s="80"/>
      <c r="AH3656" s="119"/>
      <c r="AI3656" s="119"/>
    </row>
    <row r="3657" spans="27:35" x14ac:dyDescent="0.25">
      <c r="AA3657" s="81"/>
      <c r="AB3657" s="81"/>
      <c r="AC3657" s="80"/>
      <c r="AD3657" s="80"/>
      <c r="AE3657" s="81"/>
      <c r="AF3657" s="82"/>
      <c r="AG3657" s="80"/>
      <c r="AH3657" s="119"/>
      <c r="AI3657" s="119"/>
    </row>
    <row r="3658" spans="27:35" x14ac:dyDescent="0.25">
      <c r="AA3658" s="81"/>
      <c r="AB3658" s="81"/>
      <c r="AC3658" s="80"/>
      <c r="AD3658" s="80"/>
      <c r="AE3658" s="81"/>
      <c r="AF3658" s="82"/>
      <c r="AG3658" s="80"/>
      <c r="AH3658" s="119"/>
      <c r="AI3658" s="119"/>
    </row>
    <row r="3659" spans="27:35" x14ac:dyDescent="0.25">
      <c r="AA3659" s="81"/>
      <c r="AB3659" s="81"/>
      <c r="AC3659" s="80"/>
      <c r="AD3659" s="80"/>
      <c r="AE3659" s="81"/>
      <c r="AF3659" s="82"/>
      <c r="AG3659" s="80"/>
      <c r="AH3659" s="119"/>
      <c r="AI3659" s="119"/>
    </row>
    <row r="3660" spans="27:35" x14ac:dyDescent="0.25">
      <c r="AA3660" s="81"/>
      <c r="AB3660" s="81"/>
      <c r="AC3660" s="80"/>
      <c r="AD3660" s="80"/>
      <c r="AE3660" s="81"/>
      <c r="AF3660" s="82"/>
      <c r="AG3660" s="80"/>
      <c r="AH3660" s="119"/>
      <c r="AI3660" s="119"/>
    </row>
    <row r="3661" spans="27:35" x14ac:dyDescent="0.25">
      <c r="AA3661" s="81"/>
      <c r="AB3661" s="81"/>
      <c r="AC3661" s="80"/>
      <c r="AD3661" s="80"/>
      <c r="AE3661" s="81"/>
      <c r="AF3661" s="82"/>
      <c r="AG3661" s="80"/>
      <c r="AH3661" s="119"/>
      <c r="AI3661" s="119"/>
    </row>
    <row r="3662" spans="27:35" x14ac:dyDescent="0.25">
      <c r="AA3662" s="81"/>
      <c r="AB3662" s="81"/>
      <c r="AC3662" s="80"/>
      <c r="AD3662" s="80"/>
      <c r="AE3662" s="81"/>
      <c r="AF3662" s="82"/>
      <c r="AG3662" s="80"/>
      <c r="AH3662" s="119"/>
      <c r="AI3662" s="119"/>
    </row>
    <row r="3663" spans="27:35" x14ac:dyDescent="0.25">
      <c r="AA3663" s="81"/>
      <c r="AB3663" s="81"/>
      <c r="AC3663" s="80"/>
      <c r="AD3663" s="80"/>
      <c r="AE3663" s="81"/>
      <c r="AF3663" s="82"/>
      <c r="AG3663" s="80"/>
      <c r="AH3663" s="119"/>
      <c r="AI3663" s="119"/>
    </row>
    <row r="3664" spans="27:35" x14ac:dyDescent="0.25">
      <c r="AA3664" s="81"/>
      <c r="AB3664" s="81"/>
      <c r="AC3664" s="80"/>
      <c r="AD3664" s="80"/>
      <c r="AE3664" s="81"/>
      <c r="AF3664" s="82"/>
      <c r="AG3664" s="80"/>
      <c r="AH3664" s="119"/>
      <c r="AI3664" s="119"/>
    </row>
    <row r="3665" spans="27:35" x14ac:dyDescent="0.25">
      <c r="AA3665" s="81"/>
      <c r="AB3665" s="81"/>
      <c r="AC3665" s="80"/>
      <c r="AD3665" s="80"/>
      <c r="AE3665" s="81"/>
      <c r="AF3665" s="82"/>
      <c r="AG3665" s="80"/>
      <c r="AH3665" s="119"/>
      <c r="AI3665" s="119"/>
    </row>
    <row r="3666" spans="27:35" x14ac:dyDescent="0.25">
      <c r="AA3666" s="81"/>
      <c r="AB3666" s="81"/>
      <c r="AC3666" s="80"/>
      <c r="AD3666" s="80"/>
      <c r="AE3666" s="81"/>
      <c r="AF3666" s="82"/>
      <c r="AG3666" s="80"/>
      <c r="AH3666" s="119"/>
      <c r="AI3666" s="119"/>
    </row>
    <row r="3667" spans="27:35" x14ac:dyDescent="0.25">
      <c r="AA3667" s="81"/>
      <c r="AB3667" s="81"/>
      <c r="AC3667" s="80"/>
      <c r="AD3667" s="80"/>
      <c r="AE3667" s="81"/>
      <c r="AF3667" s="82"/>
      <c r="AG3667" s="80"/>
      <c r="AH3667" s="119"/>
      <c r="AI3667" s="119"/>
    </row>
    <row r="3668" spans="27:35" x14ac:dyDescent="0.25">
      <c r="AA3668" s="81"/>
      <c r="AB3668" s="81"/>
      <c r="AC3668" s="80"/>
      <c r="AD3668" s="80"/>
      <c r="AE3668" s="81"/>
      <c r="AF3668" s="82"/>
      <c r="AG3668" s="80"/>
      <c r="AH3668" s="119"/>
      <c r="AI3668" s="119"/>
    </row>
    <row r="3669" spans="27:35" x14ac:dyDescent="0.25">
      <c r="AA3669" s="81"/>
      <c r="AB3669" s="81"/>
      <c r="AC3669" s="80"/>
      <c r="AD3669" s="80"/>
      <c r="AE3669" s="81"/>
      <c r="AF3669" s="82"/>
      <c r="AG3669" s="80"/>
      <c r="AH3669" s="119"/>
      <c r="AI3669" s="119"/>
    </row>
    <row r="3670" spans="27:35" x14ac:dyDescent="0.25">
      <c r="AA3670" s="81"/>
      <c r="AB3670" s="81"/>
      <c r="AC3670" s="80"/>
      <c r="AD3670" s="80"/>
      <c r="AE3670" s="81"/>
      <c r="AF3670" s="82"/>
      <c r="AG3670" s="80"/>
      <c r="AH3670" s="119"/>
      <c r="AI3670" s="119"/>
    </row>
    <row r="3671" spans="27:35" x14ac:dyDescent="0.25">
      <c r="AA3671" s="81"/>
      <c r="AB3671" s="81"/>
      <c r="AC3671" s="80"/>
      <c r="AD3671" s="80"/>
      <c r="AE3671" s="81"/>
      <c r="AF3671" s="82"/>
      <c r="AG3671" s="80"/>
      <c r="AH3671" s="119"/>
      <c r="AI3671" s="119"/>
    </row>
    <row r="3672" spans="27:35" x14ac:dyDescent="0.25">
      <c r="AA3672" s="81"/>
      <c r="AB3672" s="81"/>
      <c r="AC3672" s="80"/>
      <c r="AD3672" s="80"/>
      <c r="AE3672" s="81"/>
      <c r="AF3672" s="82"/>
      <c r="AG3672" s="80"/>
      <c r="AH3672" s="119"/>
      <c r="AI3672" s="119"/>
    </row>
    <row r="3673" spans="27:35" x14ac:dyDescent="0.25">
      <c r="AA3673" s="81"/>
      <c r="AB3673" s="81"/>
      <c r="AC3673" s="80"/>
      <c r="AD3673" s="80"/>
      <c r="AE3673" s="81"/>
      <c r="AF3673" s="82"/>
      <c r="AG3673" s="80"/>
      <c r="AH3673" s="119"/>
      <c r="AI3673" s="119"/>
    </row>
    <row r="3674" spans="27:35" x14ac:dyDescent="0.25">
      <c r="AA3674" s="81"/>
      <c r="AB3674" s="81"/>
      <c r="AC3674" s="80"/>
      <c r="AD3674" s="80"/>
      <c r="AE3674" s="81"/>
      <c r="AF3674" s="82"/>
      <c r="AG3674" s="80"/>
      <c r="AH3674" s="119"/>
      <c r="AI3674" s="119"/>
    </row>
    <row r="3675" spans="27:35" x14ac:dyDescent="0.25">
      <c r="AA3675" s="81"/>
      <c r="AB3675" s="81"/>
      <c r="AC3675" s="80"/>
      <c r="AD3675" s="80"/>
      <c r="AE3675" s="81"/>
      <c r="AF3675" s="82"/>
      <c r="AG3675" s="80"/>
      <c r="AH3675" s="119"/>
      <c r="AI3675" s="119"/>
    </row>
    <row r="3676" spans="27:35" x14ac:dyDescent="0.25">
      <c r="AA3676" s="81"/>
      <c r="AB3676" s="81"/>
      <c r="AC3676" s="80"/>
      <c r="AD3676" s="80"/>
      <c r="AE3676" s="81"/>
      <c r="AF3676" s="82"/>
      <c r="AG3676" s="80"/>
      <c r="AH3676" s="119"/>
      <c r="AI3676" s="119"/>
    </row>
    <row r="3677" spans="27:35" x14ac:dyDescent="0.25">
      <c r="AA3677" s="81"/>
      <c r="AB3677" s="81"/>
      <c r="AC3677" s="80"/>
      <c r="AD3677" s="80"/>
      <c r="AE3677" s="81"/>
      <c r="AF3677" s="82"/>
      <c r="AG3677" s="80"/>
      <c r="AH3677" s="119"/>
      <c r="AI3677" s="119"/>
    </row>
    <row r="3678" spans="27:35" x14ac:dyDescent="0.25">
      <c r="AA3678" s="81"/>
      <c r="AB3678" s="81"/>
      <c r="AC3678" s="80"/>
      <c r="AD3678" s="80"/>
      <c r="AE3678" s="81"/>
      <c r="AF3678" s="82"/>
      <c r="AG3678" s="80"/>
      <c r="AH3678" s="119"/>
      <c r="AI3678" s="119"/>
    </row>
    <row r="3679" spans="27:35" x14ac:dyDescent="0.25">
      <c r="AA3679" s="81"/>
      <c r="AB3679" s="81"/>
      <c r="AC3679" s="80"/>
      <c r="AD3679" s="80"/>
      <c r="AE3679" s="81"/>
      <c r="AF3679" s="82"/>
      <c r="AG3679" s="80"/>
      <c r="AH3679" s="119"/>
      <c r="AI3679" s="119"/>
    </row>
    <row r="3680" spans="27:35" x14ac:dyDescent="0.25">
      <c r="AA3680" s="81"/>
      <c r="AB3680" s="81"/>
      <c r="AC3680" s="80"/>
      <c r="AD3680" s="80"/>
      <c r="AE3680" s="81"/>
      <c r="AF3680" s="82"/>
      <c r="AG3680" s="80"/>
      <c r="AH3680" s="119"/>
      <c r="AI3680" s="119"/>
    </row>
    <row r="3681" spans="27:35" x14ac:dyDescent="0.25">
      <c r="AA3681" s="81"/>
      <c r="AB3681" s="81"/>
      <c r="AC3681" s="80"/>
      <c r="AD3681" s="80"/>
      <c r="AE3681" s="81"/>
      <c r="AF3681" s="82"/>
      <c r="AG3681" s="80"/>
      <c r="AH3681" s="119"/>
      <c r="AI3681" s="119"/>
    </row>
    <row r="3682" spans="27:35" x14ac:dyDescent="0.25">
      <c r="AA3682" s="81"/>
      <c r="AB3682" s="81"/>
      <c r="AC3682" s="80"/>
      <c r="AD3682" s="80"/>
      <c r="AE3682" s="81"/>
      <c r="AF3682" s="82"/>
      <c r="AG3682" s="80"/>
      <c r="AH3682" s="119"/>
      <c r="AI3682" s="119"/>
    </row>
    <row r="3683" spans="27:35" x14ac:dyDescent="0.25">
      <c r="AA3683" s="81"/>
      <c r="AB3683" s="81"/>
      <c r="AC3683" s="80"/>
      <c r="AD3683" s="80"/>
      <c r="AE3683" s="81"/>
      <c r="AF3683" s="82"/>
      <c r="AG3683" s="80"/>
      <c r="AH3683" s="119"/>
      <c r="AI3683" s="119"/>
    </row>
    <row r="3684" spans="27:35" x14ac:dyDescent="0.25">
      <c r="AA3684" s="81"/>
      <c r="AB3684" s="81"/>
      <c r="AC3684" s="80"/>
      <c r="AD3684" s="80"/>
      <c r="AE3684" s="81"/>
      <c r="AF3684" s="82"/>
      <c r="AG3684" s="80"/>
      <c r="AH3684" s="119"/>
      <c r="AI3684" s="119"/>
    </row>
    <row r="3685" spans="27:35" x14ac:dyDescent="0.25">
      <c r="AA3685" s="81"/>
      <c r="AB3685" s="81"/>
      <c r="AC3685" s="80"/>
      <c r="AD3685" s="80"/>
      <c r="AE3685" s="81"/>
      <c r="AF3685" s="82"/>
      <c r="AG3685" s="80"/>
      <c r="AH3685" s="119"/>
      <c r="AI3685" s="119"/>
    </row>
    <row r="3686" spans="27:35" x14ac:dyDescent="0.25">
      <c r="AA3686" s="81"/>
      <c r="AB3686" s="81"/>
      <c r="AC3686" s="80"/>
      <c r="AD3686" s="80"/>
      <c r="AE3686" s="81"/>
      <c r="AF3686" s="82"/>
      <c r="AG3686" s="80"/>
      <c r="AH3686" s="119"/>
      <c r="AI3686" s="119"/>
    </row>
    <row r="3687" spans="27:35" x14ac:dyDescent="0.25">
      <c r="AA3687" s="81"/>
      <c r="AB3687" s="81"/>
      <c r="AC3687" s="80"/>
      <c r="AD3687" s="80"/>
      <c r="AE3687" s="81"/>
      <c r="AF3687" s="82"/>
      <c r="AG3687" s="80"/>
      <c r="AH3687" s="119"/>
      <c r="AI3687" s="119"/>
    </row>
    <row r="3688" spans="27:35" x14ac:dyDescent="0.25">
      <c r="AA3688" s="81"/>
      <c r="AB3688" s="81"/>
      <c r="AC3688" s="80"/>
      <c r="AD3688" s="80"/>
      <c r="AE3688" s="81"/>
      <c r="AF3688" s="82"/>
      <c r="AG3688" s="80"/>
      <c r="AH3688" s="119"/>
      <c r="AI3688" s="119"/>
    </row>
    <row r="3689" spans="27:35" x14ac:dyDescent="0.25">
      <c r="AA3689" s="81"/>
      <c r="AB3689" s="81"/>
      <c r="AC3689" s="80"/>
      <c r="AD3689" s="80"/>
      <c r="AE3689" s="81"/>
      <c r="AF3689" s="82"/>
      <c r="AG3689" s="80"/>
      <c r="AH3689" s="119"/>
      <c r="AI3689" s="119"/>
    </row>
    <row r="3690" spans="27:35" x14ac:dyDescent="0.25">
      <c r="AA3690" s="81"/>
      <c r="AB3690" s="81"/>
      <c r="AC3690" s="80"/>
      <c r="AD3690" s="80"/>
      <c r="AE3690" s="81"/>
      <c r="AF3690" s="82"/>
      <c r="AG3690" s="80"/>
      <c r="AH3690" s="119"/>
      <c r="AI3690" s="119"/>
    </row>
    <row r="3691" spans="27:35" x14ac:dyDescent="0.25">
      <c r="AA3691" s="81"/>
      <c r="AB3691" s="81"/>
      <c r="AC3691" s="80"/>
      <c r="AD3691" s="80"/>
      <c r="AE3691" s="81"/>
      <c r="AF3691" s="82"/>
      <c r="AG3691" s="80"/>
      <c r="AH3691" s="119"/>
      <c r="AI3691" s="119"/>
    </row>
    <row r="3692" spans="27:35" x14ac:dyDescent="0.25">
      <c r="AA3692" s="81"/>
      <c r="AB3692" s="81"/>
      <c r="AC3692" s="80"/>
      <c r="AD3692" s="80"/>
      <c r="AE3692" s="81"/>
      <c r="AF3692" s="82"/>
      <c r="AG3692" s="80"/>
      <c r="AH3692" s="119"/>
      <c r="AI3692" s="119"/>
    </row>
    <row r="3693" spans="27:35" x14ac:dyDescent="0.25">
      <c r="AA3693" s="81"/>
      <c r="AB3693" s="81"/>
      <c r="AC3693" s="80"/>
      <c r="AD3693" s="80"/>
      <c r="AE3693" s="81"/>
      <c r="AF3693" s="82"/>
      <c r="AG3693" s="80"/>
      <c r="AH3693" s="119"/>
      <c r="AI3693" s="119"/>
    </row>
    <row r="3694" spans="27:35" x14ac:dyDescent="0.25">
      <c r="AA3694" s="81"/>
      <c r="AB3694" s="81"/>
      <c r="AC3694" s="80"/>
      <c r="AD3694" s="80"/>
      <c r="AE3694" s="81"/>
      <c r="AF3694" s="82"/>
      <c r="AG3694" s="80"/>
      <c r="AH3694" s="119"/>
      <c r="AI3694" s="119"/>
    </row>
    <row r="3695" spans="27:35" x14ac:dyDescent="0.25">
      <c r="AA3695" s="81"/>
      <c r="AB3695" s="81"/>
      <c r="AC3695" s="80"/>
      <c r="AD3695" s="80"/>
      <c r="AE3695" s="81"/>
      <c r="AF3695" s="82"/>
      <c r="AG3695" s="80"/>
      <c r="AH3695" s="119"/>
      <c r="AI3695" s="119"/>
    </row>
    <row r="3696" spans="27:35" x14ac:dyDescent="0.25">
      <c r="AA3696" s="81"/>
      <c r="AB3696" s="81"/>
      <c r="AC3696" s="80"/>
      <c r="AD3696" s="80"/>
      <c r="AE3696" s="81"/>
      <c r="AF3696" s="82"/>
      <c r="AG3696" s="80"/>
      <c r="AH3696" s="119"/>
      <c r="AI3696" s="119"/>
    </row>
    <row r="3697" spans="27:35" x14ac:dyDescent="0.25">
      <c r="AA3697" s="81"/>
      <c r="AB3697" s="81"/>
      <c r="AC3697" s="80"/>
      <c r="AD3697" s="80"/>
      <c r="AE3697" s="81"/>
      <c r="AF3697" s="82"/>
      <c r="AG3697" s="80"/>
      <c r="AH3697" s="119"/>
      <c r="AI3697" s="119"/>
    </row>
    <row r="3698" spans="27:35" x14ac:dyDescent="0.25">
      <c r="AA3698" s="81"/>
      <c r="AB3698" s="81"/>
      <c r="AC3698" s="80"/>
      <c r="AD3698" s="80"/>
      <c r="AE3698" s="81"/>
      <c r="AF3698" s="82"/>
      <c r="AG3698" s="80"/>
      <c r="AH3698" s="119"/>
      <c r="AI3698" s="119"/>
    </row>
    <row r="3699" spans="27:35" x14ac:dyDescent="0.25">
      <c r="AA3699" s="81"/>
      <c r="AB3699" s="81"/>
      <c r="AC3699" s="80"/>
      <c r="AD3699" s="80"/>
      <c r="AE3699" s="81"/>
      <c r="AF3699" s="82"/>
      <c r="AG3699" s="80"/>
      <c r="AH3699" s="119"/>
      <c r="AI3699" s="119"/>
    </row>
    <row r="3700" spans="27:35" x14ac:dyDescent="0.25">
      <c r="AA3700" s="81"/>
      <c r="AB3700" s="81"/>
      <c r="AC3700" s="80"/>
      <c r="AD3700" s="80"/>
      <c r="AE3700" s="81"/>
      <c r="AF3700" s="82"/>
      <c r="AG3700" s="80"/>
      <c r="AH3700" s="119"/>
      <c r="AI3700" s="119"/>
    </row>
    <row r="3701" spans="27:35" x14ac:dyDescent="0.25">
      <c r="AA3701" s="81"/>
      <c r="AB3701" s="81"/>
      <c r="AC3701" s="80"/>
      <c r="AD3701" s="80"/>
      <c r="AE3701" s="81"/>
      <c r="AF3701" s="82"/>
      <c r="AG3701" s="80"/>
      <c r="AH3701" s="119"/>
      <c r="AI3701" s="119"/>
    </row>
    <row r="3702" spans="27:35" x14ac:dyDescent="0.25">
      <c r="AA3702" s="81"/>
      <c r="AB3702" s="81"/>
      <c r="AC3702" s="80"/>
      <c r="AD3702" s="80"/>
      <c r="AE3702" s="81"/>
      <c r="AF3702" s="82"/>
      <c r="AG3702" s="80"/>
      <c r="AH3702" s="119"/>
      <c r="AI3702" s="119"/>
    </row>
    <row r="3703" spans="27:35" x14ac:dyDescent="0.25">
      <c r="AA3703" s="81"/>
      <c r="AB3703" s="81"/>
      <c r="AC3703" s="80"/>
      <c r="AD3703" s="80"/>
      <c r="AE3703" s="81"/>
      <c r="AF3703" s="82"/>
      <c r="AG3703" s="80"/>
      <c r="AH3703" s="119"/>
      <c r="AI3703" s="119"/>
    </row>
    <row r="3704" spans="27:35" x14ac:dyDescent="0.25">
      <c r="AA3704" s="81"/>
      <c r="AB3704" s="81"/>
      <c r="AC3704" s="80"/>
      <c r="AD3704" s="80"/>
      <c r="AE3704" s="81"/>
      <c r="AF3704" s="82"/>
      <c r="AG3704" s="80"/>
      <c r="AH3704" s="119"/>
      <c r="AI3704" s="119"/>
    </row>
    <row r="3705" spans="27:35" x14ac:dyDescent="0.25">
      <c r="AA3705" s="81"/>
      <c r="AB3705" s="81"/>
      <c r="AC3705" s="80"/>
      <c r="AD3705" s="80"/>
      <c r="AE3705" s="81"/>
      <c r="AF3705" s="82"/>
      <c r="AG3705" s="80"/>
      <c r="AH3705" s="119"/>
      <c r="AI3705" s="119"/>
    </row>
    <row r="3706" spans="27:35" x14ac:dyDescent="0.25">
      <c r="AA3706" s="81"/>
      <c r="AB3706" s="81"/>
      <c r="AC3706" s="80"/>
      <c r="AD3706" s="80"/>
      <c r="AE3706" s="81"/>
      <c r="AF3706" s="82"/>
      <c r="AG3706" s="80"/>
      <c r="AH3706" s="119"/>
      <c r="AI3706" s="119"/>
    </row>
    <row r="3707" spans="27:35" x14ac:dyDescent="0.25">
      <c r="AA3707" s="81"/>
      <c r="AB3707" s="81"/>
      <c r="AC3707" s="80"/>
      <c r="AD3707" s="80"/>
      <c r="AE3707" s="81"/>
      <c r="AF3707" s="82"/>
      <c r="AG3707" s="80"/>
      <c r="AH3707" s="119"/>
      <c r="AI3707" s="119"/>
    </row>
    <row r="3708" spans="27:35" x14ac:dyDescent="0.25">
      <c r="AA3708" s="81"/>
      <c r="AB3708" s="81"/>
      <c r="AC3708" s="80"/>
      <c r="AD3708" s="80"/>
      <c r="AE3708" s="81"/>
      <c r="AF3708" s="82"/>
      <c r="AG3708" s="80"/>
      <c r="AH3708" s="119"/>
      <c r="AI3708" s="119"/>
    </row>
    <row r="3709" spans="27:35" x14ac:dyDescent="0.25">
      <c r="AA3709" s="81"/>
      <c r="AB3709" s="81"/>
      <c r="AC3709" s="80"/>
      <c r="AD3709" s="80"/>
      <c r="AE3709" s="81"/>
      <c r="AF3709" s="82"/>
      <c r="AG3709" s="80"/>
      <c r="AH3709" s="119"/>
      <c r="AI3709" s="119"/>
    </row>
    <row r="3710" spans="27:35" x14ac:dyDescent="0.25">
      <c r="AA3710" s="81"/>
      <c r="AB3710" s="81"/>
      <c r="AC3710" s="80"/>
      <c r="AD3710" s="80"/>
      <c r="AE3710" s="81"/>
      <c r="AF3710" s="82"/>
      <c r="AG3710" s="80"/>
      <c r="AH3710" s="119"/>
      <c r="AI3710" s="119"/>
    </row>
    <row r="3711" spans="27:35" x14ac:dyDescent="0.25">
      <c r="AA3711" s="81"/>
      <c r="AB3711" s="81"/>
      <c r="AC3711" s="80"/>
      <c r="AD3711" s="80"/>
      <c r="AE3711" s="81"/>
      <c r="AF3711" s="82"/>
      <c r="AG3711" s="80"/>
      <c r="AH3711" s="119"/>
      <c r="AI3711" s="119"/>
    </row>
    <row r="3712" spans="27:35" x14ac:dyDescent="0.25">
      <c r="AA3712" s="81"/>
      <c r="AB3712" s="81"/>
      <c r="AC3712" s="80"/>
      <c r="AD3712" s="80"/>
      <c r="AE3712" s="81"/>
      <c r="AF3712" s="82"/>
      <c r="AG3712" s="80"/>
      <c r="AH3712" s="119"/>
      <c r="AI3712" s="119"/>
    </row>
    <row r="3713" spans="27:35" x14ac:dyDescent="0.25">
      <c r="AA3713" s="81"/>
      <c r="AB3713" s="81"/>
      <c r="AC3713" s="80"/>
      <c r="AD3713" s="80"/>
      <c r="AE3713" s="81"/>
      <c r="AF3713" s="82"/>
      <c r="AG3713" s="80"/>
      <c r="AH3713" s="119"/>
      <c r="AI3713" s="119"/>
    </row>
    <row r="3714" spans="27:35" x14ac:dyDescent="0.25">
      <c r="AA3714" s="81"/>
      <c r="AB3714" s="81"/>
      <c r="AC3714" s="80"/>
      <c r="AD3714" s="80"/>
      <c r="AE3714" s="81"/>
      <c r="AF3714" s="82"/>
      <c r="AG3714" s="80"/>
      <c r="AH3714" s="119"/>
      <c r="AI3714" s="119"/>
    </row>
    <row r="3715" spans="27:35" x14ac:dyDescent="0.25">
      <c r="AA3715" s="81"/>
      <c r="AB3715" s="81"/>
      <c r="AC3715" s="80"/>
      <c r="AD3715" s="80"/>
      <c r="AE3715" s="81"/>
      <c r="AF3715" s="82"/>
      <c r="AG3715" s="80"/>
      <c r="AH3715" s="119"/>
      <c r="AI3715" s="119"/>
    </row>
    <row r="3716" spans="27:35" x14ac:dyDescent="0.25">
      <c r="AA3716" s="81"/>
      <c r="AB3716" s="81"/>
      <c r="AC3716" s="80"/>
      <c r="AD3716" s="80"/>
      <c r="AE3716" s="81"/>
      <c r="AF3716" s="82"/>
      <c r="AG3716" s="80"/>
      <c r="AH3716" s="119"/>
      <c r="AI3716" s="119"/>
    </row>
    <row r="3717" spans="27:35" x14ac:dyDescent="0.25">
      <c r="AA3717" s="81"/>
      <c r="AB3717" s="81"/>
      <c r="AC3717" s="80"/>
      <c r="AD3717" s="80"/>
      <c r="AE3717" s="81"/>
      <c r="AF3717" s="82"/>
      <c r="AG3717" s="80"/>
      <c r="AH3717" s="119"/>
      <c r="AI3717" s="119"/>
    </row>
    <row r="3718" spans="27:35" x14ac:dyDescent="0.25">
      <c r="AA3718" s="81"/>
      <c r="AB3718" s="81"/>
      <c r="AC3718" s="80"/>
      <c r="AD3718" s="80"/>
      <c r="AE3718" s="81"/>
      <c r="AF3718" s="82"/>
      <c r="AG3718" s="80"/>
      <c r="AH3718" s="119"/>
      <c r="AI3718" s="119"/>
    </row>
    <row r="3719" spans="27:35" x14ac:dyDescent="0.25">
      <c r="AA3719" s="81"/>
      <c r="AB3719" s="81"/>
      <c r="AC3719" s="80"/>
      <c r="AD3719" s="80"/>
      <c r="AE3719" s="81"/>
      <c r="AF3719" s="82"/>
      <c r="AG3719" s="80"/>
      <c r="AH3719" s="119"/>
      <c r="AI3719" s="119"/>
    </row>
    <row r="3720" spans="27:35" x14ac:dyDescent="0.25">
      <c r="AA3720" s="81"/>
      <c r="AB3720" s="81"/>
      <c r="AC3720" s="80"/>
      <c r="AD3720" s="80"/>
      <c r="AE3720" s="81"/>
      <c r="AF3720" s="82"/>
      <c r="AG3720" s="80"/>
      <c r="AH3720" s="119"/>
      <c r="AI3720" s="119"/>
    </row>
    <row r="3721" spans="27:35" x14ac:dyDescent="0.25">
      <c r="AA3721" s="81"/>
      <c r="AB3721" s="81"/>
      <c r="AC3721" s="80"/>
      <c r="AD3721" s="80"/>
      <c r="AE3721" s="81"/>
      <c r="AF3721" s="82"/>
      <c r="AG3721" s="80"/>
      <c r="AH3721" s="119"/>
      <c r="AI3721" s="119"/>
    </row>
    <row r="3722" spans="27:35" x14ac:dyDescent="0.25">
      <c r="AA3722" s="81"/>
      <c r="AB3722" s="81"/>
      <c r="AC3722" s="80"/>
      <c r="AD3722" s="80"/>
      <c r="AE3722" s="81"/>
      <c r="AF3722" s="82"/>
      <c r="AG3722" s="80"/>
      <c r="AH3722" s="119"/>
      <c r="AI3722" s="119"/>
    </row>
    <row r="3723" spans="27:35" x14ac:dyDescent="0.25">
      <c r="AA3723" s="81"/>
      <c r="AB3723" s="81"/>
      <c r="AC3723" s="80"/>
      <c r="AD3723" s="80"/>
      <c r="AE3723" s="81"/>
      <c r="AF3723" s="82"/>
      <c r="AG3723" s="80"/>
      <c r="AH3723" s="119"/>
      <c r="AI3723" s="119"/>
    </row>
    <row r="3724" spans="27:35" x14ac:dyDescent="0.25">
      <c r="AA3724" s="81"/>
      <c r="AB3724" s="81"/>
      <c r="AC3724" s="80"/>
      <c r="AD3724" s="80"/>
      <c r="AE3724" s="81"/>
      <c r="AF3724" s="82"/>
      <c r="AG3724" s="80"/>
      <c r="AH3724" s="119"/>
      <c r="AI3724" s="119"/>
    </row>
    <row r="3725" spans="27:35" x14ac:dyDescent="0.25">
      <c r="AA3725" s="81"/>
      <c r="AB3725" s="81"/>
      <c r="AC3725" s="80"/>
      <c r="AD3725" s="80"/>
      <c r="AE3725" s="81"/>
      <c r="AF3725" s="82"/>
      <c r="AG3725" s="80"/>
      <c r="AH3725" s="119"/>
      <c r="AI3725" s="119"/>
    </row>
    <row r="3726" spans="27:35" x14ac:dyDescent="0.25">
      <c r="AA3726" s="81"/>
      <c r="AB3726" s="81"/>
      <c r="AC3726" s="80"/>
      <c r="AD3726" s="80"/>
      <c r="AE3726" s="81"/>
      <c r="AF3726" s="82"/>
      <c r="AG3726" s="80"/>
      <c r="AH3726" s="119"/>
      <c r="AI3726" s="119"/>
    </row>
    <row r="3727" spans="27:35" x14ac:dyDescent="0.25">
      <c r="AA3727" s="81"/>
      <c r="AB3727" s="81"/>
      <c r="AC3727" s="80"/>
      <c r="AD3727" s="80"/>
      <c r="AE3727" s="81"/>
      <c r="AF3727" s="82"/>
      <c r="AG3727" s="80"/>
      <c r="AH3727" s="119"/>
      <c r="AI3727" s="119"/>
    </row>
    <row r="3728" spans="27:35" x14ac:dyDescent="0.25">
      <c r="AA3728" s="81"/>
      <c r="AB3728" s="81"/>
      <c r="AC3728" s="80"/>
      <c r="AD3728" s="80"/>
      <c r="AE3728" s="81"/>
      <c r="AF3728" s="82"/>
      <c r="AG3728" s="80"/>
      <c r="AH3728" s="119"/>
      <c r="AI3728" s="119"/>
    </row>
    <row r="3729" spans="27:35" x14ac:dyDescent="0.25">
      <c r="AA3729" s="81"/>
      <c r="AB3729" s="81"/>
      <c r="AC3729" s="80"/>
      <c r="AD3729" s="80"/>
      <c r="AE3729" s="81"/>
      <c r="AF3729" s="82"/>
      <c r="AG3729" s="80"/>
      <c r="AH3729" s="119"/>
      <c r="AI3729" s="119"/>
    </row>
    <row r="3730" spans="27:35" x14ac:dyDescent="0.25">
      <c r="AA3730" s="81"/>
      <c r="AB3730" s="81"/>
      <c r="AC3730" s="80"/>
      <c r="AD3730" s="80"/>
      <c r="AE3730" s="81"/>
      <c r="AF3730" s="82"/>
      <c r="AG3730" s="80"/>
      <c r="AH3730" s="119"/>
      <c r="AI3730" s="119"/>
    </row>
    <row r="3731" spans="27:35" x14ac:dyDescent="0.25">
      <c r="AA3731" s="81"/>
      <c r="AB3731" s="81"/>
      <c r="AC3731" s="80"/>
      <c r="AD3731" s="80"/>
      <c r="AE3731" s="81"/>
      <c r="AF3731" s="82"/>
      <c r="AG3731" s="80"/>
      <c r="AH3731" s="119"/>
      <c r="AI3731" s="119"/>
    </row>
    <row r="3732" spans="27:35" x14ac:dyDescent="0.25">
      <c r="AA3732" s="81"/>
      <c r="AB3732" s="81"/>
      <c r="AC3732" s="80"/>
      <c r="AD3732" s="80"/>
      <c r="AE3732" s="81"/>
      <c r="AF3732" s="82"/>
      <c r="AG3732" s="80"/>
      <c r="AH3732" s="119"/>
      <c r="AI3732" s="119"/>
    </row>
    <row r="3733" spans="27:35" x14ac:dyDescent="0.25">
      <c r="AA3733" s="81"/>
      <c r="AB3733" s="81"/>
      <c r="AC3733" s="80"/>
      <c r="AD3733" s="80"/>
      <c r="AE3733" s="81"/>
      <c r="AF3733" s="82"/>
      <c r="AG3733" s="80"/>
      <c r="AH3733" s="119"/>
      <c r="AI3733" s="119"/>
    </row>
    <row r="3734" spans="27:35" x14ac:dyDescent="0.25">
      <c r="AA3734" s="81"/>
      <c r="AB3734" s="81"/>
      <c r="AC3734" s="80"/>
      <c r="AD3734" s="80"/>
      <c r="AE3734" s="81"/>
      <c r="AF3734" s="82"/>
      <c r="AG3734" s="80"/>
      <c r="AH3734" s="119"/>
      <c r="AI3734" s="119"/>
    </row>
    <row r="3735" spans="27:35" x14ac:dyDescent="0.25">
      <c r="AA3735" s="81"/>
      <c r="AB3735" s="81"/>
      <c r="AC3735" s="80"/>
      <c r="AD3735" s="80"/>
      <c r="AE3735" s="81"/>
      <c r="AF3735" s="82"/>
      <c r="AG3735" s="80"/>
      <c r="AH3735" s="119"/>
      <c r="AI3735" s="119"/>
    </row>
    <row r="3736" spans="27:35" x14ac:dyDescent="0.25">
      <c r="AA3736" s="81"/>
      <c r="AB3736" s="81"/>
      <c r="AC3736" s="80"/>
      <c r="AD3736" s="80"/>
      <c r="AE3736" s="81"/>
      <c r="AF3736" s="82"/>
      <c r="AG3736" s="80"/>
      <c r="AH3736" s="119"/>
      <c r="AI3736" s="119"/>
    </row>
    <row r="3737" spans="27:35" x14ac:dyDescent="0.25">
      <c r="AA3737" s="81"/>
      <c r="AB3737" s="81"/>
      <c r="AC3737" s="80"/>
      <c r="AD3737" s="80"/>
      <c r="AE3737" s="81"/>
      <c r="AF3737" s="82"/>
      <c r="AG3737" s="80"/>
      <c r="AH3737" s="119"/>
      <c r="AI3737" s="119"/>
    </row>
    <row r="3738" spans="27:35" x14ac:dyDescent="0.25">
      <c r="AA3738" s="81"/>
      <c r="AB3738" s="81"/>
      <c r="AC3738" s="80"/>
      <c r="AD3738" s="80"/>
      <c r="AE3738" s="81"/>
      <c r="AF3738" s="82"/>
      <c r="AG3738" s="80"/>
      <c r="AH3738" s="119"/>
      <c r="AI3738" s="119"/>
    </row>
    <row r="3739" spans="27:35" x14ac:dyDescent="0.25">
      <c r="AA3739" s="81"/>
      <c r="AB3739" s="81"/>
      <c r="AC3739" s="80"/>
      <c r="AD3739" s="80"/>
      <c r="AE3739" s="81"/>
      <c r="AF3739" s="82"/>
      <c r="AG3739" s="80"/>
      <c r="AH3739" s="119"/>
      <c r="AI3739" s="119"/>
    </row>
    <row r="3740" spans="27:35" x14ac:dyDescent="0.25">
      <c r="AA3740" s="81"/>
      <c r="AB3740" s="81"/>
      <c r="AC3740" s="80"/>
      <c r="AD3740" s="80"/>
      <c r="AE3740" s="81"/>
      <c r="AF3740" s="82"/>
      <c r="AG3740" s="80"/>
      <c r="AH3740" s="119"/>
      <c r="AI3740" s="119"/>
    </row>
    <row r="3741" spans="27:35" x14ac:dyDescent="0.25">
      <c r="AA3741" s="81"/>
      <c r="AB3741" s="81"/>
      <c r="AC3741" s="80"/>
      <c r="AD3741" s="80"/>
      <c r="AE3741" s="81"/>
      <c r="AF3741" s="82"/>
      <c r="AG3741" s="80"/>
      <c r="AH3741" s="119"/>
      <c r="AI3741" s="119"/>
    </row>
    <row r="3742" spans="27:35" x14ac:dyDescent="0.25">
      <c r="AA3742" s="81"/>
      <c r="AB3742" s="81"/>
      <c r="AC3742" s="80"/>
      <c r="AD3742" s="80"/>
      <c r="AE3742" s="81"/>
      <c r="AF3742" s="82"/>
      <c r="AG3742" s="80"/>
      <c r="AH3742" s="119"/>
      <c r="AI3742" s="119"/>
    </row>
    <row r="3743" spans="27:35" x14ac:dyDescent="0.25">
      <c r="AA3743" s="81"/>
      <c r="AB3743" s="81"/>
      <c r="AC3743" s="80"/>
      <c r="AD3743" s="80"/>
      <c r="AE3743" s="81"/>
      <c r="AF3743" s="82"/>
      <c r="AG3743" s="80"/>
      <c r="AH3743" s="119"/>
      <c r="AI3743" s="119"/>
    </row>
    <row r="3744" spans="27:35" x14ac:dyDescent="0.25">
      <c r="AA3744" s="81"/>
      <c r="AB3744" s="81"/>
      <c r="AC3744" s="80"/>
      <c r="AD3744" s="80"/>
      <c r="AE3744" s="81"/>
      <c r="AF3744" s="82"/>
      <c r="AG3744" s="80"/>
      <c r="AH3744" s="119"/>
      <c r="AI3744" s="119"/>
    </row>
    <row r="3745" spans="27:35" x14ac:dyDescent="0.25">
      <c r="AA3745" s="81"/>
      <c r="AB3745" s="81"/>
      <c r="AC3745" s="80"/>
      <c r="AD3745" s="80"/>
      <c r="AE3745" s="81"/>
      <c r="AF3745" s="82"/>
      <c r="AG3745" s="80"/>
      <c r="AH3745" s="119"/>
      <c r="AI3745" s="119"/>
    </row>
    <row r="3746" spans="27:35" x14ac:dyDescent="0.25">
      <c r="AA3746" s="81"/>
      <c r="AB3746" s="81"/>
      <c r="AC3746" s="80"/>
      <c r="AD3746" s="80"/>
      <c r="AE3746" s="81"/>
      <c r="AF3746" s="82"/>
      <c r="AG3746" s="80"/>
      <c r="AH3746" s="119"/>
      <c r="AI3746" s="119"/>
    </row>
    <row r="3747" spans="27:35" x14ac:dyDescent="0.25">
      <c r="AA3747" s="81"/>
      <c r="AB3747" s="81"/>
      <c r="AC3747" s="80"/>
      <c r="AD3747" s="80"/>
      <c r="AE3747" s="81"/>
      <c r="AF3747" s="82"/>
      <c r="AG3747" s="80"/>
      <c r="AH3747" s="119"/>
      <c r="AI3747" s="119"/>
    </row>
    <row r="3748" spans="27:35" x14ac:dyDescent="0.25">
      <c r="AA3748" s="81"/>
      <c r="AB3748" s="81"/>
      <c r="AC3748" s="80"/>
      <c r="AD3748" s="80"/>
      <c r="AE3748" s="81"/>
      <c r="AF3748" s="82"/>
      <c r="AG3748" s="80"/>
      <c r="AH3748" s="119"/>
      <c r="AI3748" s="119"/>
    </row>
    <row r="3749" spans="27:35" x14ac:dyDescent="0.25">
      <c r="AA3749" s="81"/>
      <c r="AB3749" s="81"/>
      <c r="AC3749" s="80"/>
      <c r="AD3749" s="80"/>
      <c r="AE3749" s="81"/>
      <c r="AF3749" s="82"/>
      <c r="AG3749" s="80"/>
      <c r="AH3749" s="119"/>
      <c r="AI3749" s="119"/>
    </row>
    <row r="3750" spans="27:35" x14ac:dyDescent="0.25">
      <c r="AA3750" s="81"/>
      <c r="AB3750" s="81"/>
      <c r="AC3750" s="80"/>
      <c r="AD3750" s="80"/>
      <c r="AE3750" s="81"/>
      <c r="AF3750" s="82"/>
      <c r="AG3750" s="80"/>
      <c r="AH3750" s="119"/>
      <c r="AI3750" s="119"/>
    </row>
    <row r="3751" spans="27:35" x14ac:dyDescent="0.25">
      <c r="AA3751" s="81"/>
      <c r="AB3751" s="81"/>
      <c r="AC3751" s="80"/>
      <c r="AD3751" s="80"/>
      <c r="AE3751" s="81"/>
      <c r="AF3751" s="82"/>
      <c r="AG3751" s="80"/>
      <c r="AH3751" s="119"/>
      <c r="AI3751" s="119"/>
    </row>
    <row r="3752" spans="27:35" x14ac:dyDescent="0.25">
      <c r="AA3752" s="81"/>
      <c r="AB3752" s="81"/>
      <c r="AC3752" s="80"/>
      <c r="AD3752" s="80"/>
      <c r="AE3752" s="81"/>
      <c r="AF3752" s="82"/>
      <c r="AG3752" s="80"/>
      <c r="AH3752" s="119"/>
      <c r="AI3752" s="119"/>
    </row>
    <row r="3753" spans="27:35" x14ac:dyDescent="0.25">
      <c r="AA3753" s="81"/>
      <c r="AB3753" s="81"/>
      <c r="AC3753" s="80"/>
      <c r="AD3753" s="80"/>
      <c r="AE3753" s="81"/>
      <c r="AF3753" s="82"/>
      <c r="AG3753" s="80"/>
      <c r="AH3753" s="119"/>
      <c r="AI3753" s="119"/>
    </row>
    <row r="3754" spans="27:35" x14ac:dyDescent="0.25">
      <c r="AA3754" s="81"/>
      <c r="AB3754" s="81"/>
      <c r="AC3754" s="80"/>
      <c r="AD3754" s="80"/>
      <c r="AE3754" s="81"/>
      <c r="AF3754" s="82"/>
      <c r="AG3754" s="80"/>
      <c r="AH3754" s="119"/>
      <c r="AI3754" s="119"/>
    </row>
    <row r="3755" spans="27:35" x14ac:dyDescent="0.25">
      <c r="AA3755" s="81"/>
      <c r="AB3755" s="81"/>
      <c r="AC3755" s="80"/>
      <c r="AD3755" s="80"/>
      <c r="AE3755" s="81"/>
      <c r="AF3755" s="82"/>
      <c r="AG3755" s="80"/>
      <c r="AH3755" s="119"/>
      <c r="AI3755" s="119"/>
    </row>
    <row r="3756" spans="27:35" x14ac:dyDescent="0.25">
      <c r="AA3756" s="81"/>
      <c r="AB3756" s="81"/>
      <c r="AC3756" s="80"/>
      <c r="AD3756" s="80"/>
      <c r="AE3756" s="81"/>
      <c r="AF3756" s="82"/>
      <c r="AG3756" s="80"/>
      <c r="AH3756" s="119"/>
      <c r="AI3756" s="119"/>
    </row>
    <row r="3757" spans="27:35" x14ac:dyDescent="0.25">
      <c r="AA3757" s="81"/>
      <c r="AB3757" s="81"/>
      <c r="AC3757" s="80"/>
      <c r="AD3757" s="80"/>
      <c r="AE3757" s="81"/>
      <c r="AF3757" s="82"/>
      <c r="AG3757" s="80"/>
      <c r="AH3757" s="119"/>
      <c r="AI3757" s="119"/>
    </row>
    <row r="3758" spans="27:35" x14ac:dyDescent="0.25">
      <c r="AA3758" s="81"/>
      <c r="AB3758" s="81"/>
      <c r="AC3758" s="80"/>
      <c r="AD3758" s="80"/>
      <c r="AE3758" s="81"/>
      <c r="AF3758" s="82"/>
      <c r="AG3758" s="80"/>
      <c r="AH3758" s="119"/>
      <c r="AI3758" s="119"/>
    </row>
    <row r="3759" spans="27:35" x14ac:dyDescent="0.25">
      <c r="AA3759" s="81"/>
      <c r="AB3759" s="81"/>
      <c r="AC3759" s="80"/>
      <c r="AD3759" s="80"/>
      <c r="AE3759" s="81"/>
      <c r="AF3759" s="82"/>
      <c r="AG3759" s="80"/>
      <c r="AH3759" s="119"/>
      <c r="AI3759" s="119"/>
    </row>
    <row r="3760" spans="27:35" x14ac:dyDescent="0.25">
      <c r="AA3760" s="81"/>
      <c r="AB3760" s="81"/>
      <c r="AC3760" s="80"/>
      <c r="AD3760" s="80"/>
      <c r="AE3760" s="81"/>
      <c r="AF3760" s="82"/>
      <c r="AG3760" s="80"/>
      <c r="AH3760" s="119"/>
      <c r="AI3760" s="119"/>
    </row>
    <row r="3761" spans="27:35" x14ac:dyDescent="0.25">
      <c r="AA3761" s="81"/>
      <c r="AB3761" s="81"/>
      <c r="AC3761" s="80"/>
      <c r="AD3761" s="80"/>
      <c r="AE3761" s="81"/>
      <c r="AF3761" s="82"/>
      <c r="AG3761" s="80"/>
      <c r="AH3761" s="119"/>
      <c r="AI3761" s="119"/>
    </row>
    <row r="3762" spans="27:35" x14ac:dyDescent="0.25">
      <c r="AA3762" s="81"/>
      <c r="AB3762" s="81"/>
      <c r="AC3762" s="80"/>
      <c r="AD3762" s="80"/>
      <c r="AE3762" s="81"/>
      <c r="AF3762" s="82"/>
      <c r="AG3762" s="80"/>
      <c r="AH3762" s="119"/>
      <c r="AI3762" s="119"/>
    </row>
    <row r="3763" spans="27:35" x14ac:dyDescent="0.25">
      <c r="AA3763" s="81"/>
      <c r="AB3763" s="81"/>
      <c r="AC3763" s="80"/>
      <c r="AD3763" s="80"/>
      <c r="AE3763" s="81"/>
      <c r="AF3763" s="82"/>
      <c r="AG3763" s="80"/>
      <c r="AH3763" s="119"/>
      <c r="AI3763" s="119"/>
    </row>
    <row r="3764" spans="27:35" x14ac:dyDescent="0.25">
      <c r="AA3764" s="81"/>
      <c r="AB3764" s="81"/>
      <c r="AC3764" s="80"/>
      <c r="AD3764" s="80"/>
      <c r="AE3764" s="81"/>
      <c r="AF3764" s="82"/>
      <c r="AG3764" s="80"/>
      <c r="AH3764" s="119"/>
      <c r="AI3764" s="119"/>
    </row>
    <row r="3765" spans="27:35" x14ac:dyDescent="0.25">
      <c r="AA3765" s="81"/>
      <c r="AB3765" s="81"/>
      <c r="AC3765" s="80"/>
      <c r="AD3765" s="80"/>
      <c r="AE3765" s="81"/>
      <c r="AF3765" s="82"/>
      <c r="AG3765" s="80"/>
      <c r="AH3765" s="119"/>
      <c r="AI3765" s="119"/>
    </row>
    <row r="3766" spans="27:35" x14ac:dyDescent="0.25">
      <c r="AA3766" s="81"/>
      <c r="AB3766" s="81"/>
      <c r="AC3766" s="80"/>
      <c r="AD3766" s="80"/>
      <c r="AE3766" s="81"/>
      <c r="AF3766" s="82"/>
      <c r="AG3766" s="80"/>
      <c r="AH3766" s="119"/>
      <c r="AI3766" s="119"/>
    </row>
    <row r="3767" spans="27:35" x14ac:dyDescent="0.25">
      <c r="AA3767" s="81"/>
      <c r="AB3767" s="81"/>
      <c r="AC3767" s="80"/>
      <c r="AD3767" s="80"/>
      <c r="AE3767" s="81"/>
      <c r="AF3767" s="82"/>
      <c r="AG3767" s="80"/>
      <c r="AH3767" s="119"/>
      <c r="AI3767" s="119"/>
    </row>
    <row r="3768" spans="27:35" x14ac:dyDescent="0.25">
      <c r="AA3768" s="81"/>
      <c r="AB3768" s="81"/>
      <c r="AC3768" s="80"/>
      <c r="AD3768" s="80"/>
      <c r="AE3768" s="81"/>
      <c r="AF3768" s="82"/>
      <c r="AG3768" s="80"/>
      <c r="AH3768" s="119"/>
      <c r="AI3768" s="119"/>
    </row>
    <row r="3769" spans="27:35" x14ac:dyDescent="0.25">
      <c r="AA3769" s="81"/>
      <c r="AB3769" s="81"/>
      <c r="AC3769" s="80"/>
      <c r="AD3769" s="80"/>
      <c r="AE3769" s="81"/>
      <c r="AF3769" s="82"/>
      <c r="AG3769" s="80"/>
      <c r="AH3769" s="119"/>
      <c r="AI3769" s="119"/>
    </row>
    <row r="3770" spans="27:35" x14ac:dyDescent="0.25">
      <c r="AA3770" s="81"/>
      <c r="AB3770" s="81"/>
      <c r="AC3770" s="80"/>
      <c r="AD3770" s="80"/>
      <c r="AE3770" s="81"/>
      <c r="AF3770" s="82"/>
      <c r="AG3770" s="80"/>
      <c r="AH3770" s="119"/>
      <c r="AI3770" s="119"/>
    </row>
    <row r="3771" spans="27:35" x14ac:dyDescent="0.25">
      <c r="AA3771" s="81"/>
      <c r="AB3771" s="81"/>
      <c r="AC3771" s="80"/>
      <c r="AD3771" s="80"/>
      <c r="AE3771" s="81"/>
      <c r="AF3771" s="82"/>
      <c r="AG3771" s="80"/>
      <c r="AH3771" s="119"/>
      <c r="AI3771" s="119"/>
    </row>
    <row r="3772" spans="27:35" x14ac:dyDescent="0.25">
      <c r="AA3772" s="81"/>
      <c r="AB3772" s="81"/>
      <c r="AC3772" s="80"/>
      <c r="AD3772" s="80"/>
      <c r="AE3772" s="81"/>
      <c r="AF3772" s="82"/>
      <c r="AG3772" s="80"/>
      <c r="AH3772" s="119"/>
      <c r="AI3772" s="119"/>
    </row>
    <row r="3773" spans="27:35" x14ac:dyDescent="0.25">
      <c r="AA3773" s="81"/>
      <c r="AB3773" s="81"/>
      <c r="AC3773" s="80"/>
      <c r="AD3773" s="80"/>
      <c r="AE3773" s="81"/>
      <c r="AF3773" s="82"/>
      <c r="AG3773" s="80"/>
      <c r="AH3773" s="119"/>
      <c r="AI3773" s="119"/>
    </row>
    <row r="3774" spans="27:35" x14ac:dyDescent="0.25">
      <c r="AA3774" s="81"/>
      <c r="AB3774" s="81"/>
      <c r="AC3774" s="80"/>
      <c r="AD3774" s="80"/>
      <c r="AE3774" s="81"/>
      <c r="AF3774" s="82"/>
      <c r="AG3774" s="80"/>
      <c r="AH3774" s="119"/>
      <c r="AI3774" s="119"/>
    </row>
    <row r="3775" spans="27:35" x14ac:dyDescent="0.25">
      <c r="AA3775" s="81"/>
      <c r="AB3775" s="81"/>
      <c r="AC3775" s="80"/>
      <c r="AD3775" s="80"/>
      <c r="AE3775" s="81"/>
      <c r="AF3775" s="82"/>
      <c r="AG3775" s="80"/>
      <c r="AH3775" s="119"/>
      <c r="AI3775" s="119"/>
    </row>
    <row r="3776" spans="27:35" x14ac:dyDescent="0.25">
      <c r="AA3776" s="81"/>
      <c r="AB3776" s="81"/>
      <c r="AC3776" s="80"/>
      <c r="AD3776" s="80"/>
      <c r="AE3776" s="81"/>
      <c r="AF3776" s="82"/>
      <c r="AG3776" s="80"/>
      <c r="AH3776" s="119"/>
      <c r="AI3776" s="119"/>
    </row>
    <row r="3777" spans="27:35" x14ac:dyDescent="0.25">
      <c r="AA3777" s="81"/>
      <c r="AB3777" s="81"/>
      <c r="AC3777" s="80"/>
      <c r="AD3777" s="80"/>
      <c r="AE3777" s="81"/>
      <c r="AF3777" s="82"/>
      <c r="AG3777" s="80"/>
      <c r="AH3777" s="119"/>
      <c r="AI3777" s="119"/>
    </row>
    <row r="3778" spans="27:35" x14ac:dyDescent="0.25">
      <c r="AA3778" s="81"/>
      <c r="AB3778" s="81"/>
      <c r="AC3778" s="80"/>
      <c r="AD3778" s="80"/>
      <c r="AE3778" s="81"/>
      <c r="AF3778" s="82"/>
      <c r="AG3778" s="80"/>
      <c r="AH3778" s="119"/>
      <c r="AI3778" s="119"/>
    </row>
    <row r="3779" spans="27:35" x14ac:dyDescent="0.25">
      <c r="AA3779" s="81"/>
      <c r="AB3779" s="81"/>
      <c r="AC3779" s="80"/>
      <c r="AD3779" s="80"/>
      <c r="AE3779" s="81"/>
      <c r="AF3779" s="82"/>
      <c r="AG3779" s="80"/>
      <c r="AH3779" s="119"/>
      <c r="AI3779" s="119"/>
    </row>
    <row r="3780" spans="27:35" x14ac:dyDescent="0.25">
      <c r="AA3780" s="81"/>
      <c r="AB3780" s="81"/>
      <c r="AC3780" s="80"/>
      <c r="AD3780" s="80"/>
      <c r="AE3780" s="81"/>
      <c r="AF3780" s="82"/>
      <c r="AG3780" s="80"/>
      <c r="AH3780" s="119"/>
      <c r="AI3780" s="119"/>
    </row>
    <row r="3781" spans="27:35" x14ac:dyDescent="0.25">
      <c r="AA3781" s="81"/>
      <c r="AB3781" s="81"/>
      <c r="AC3781" s="80"/>
      <c r="AD3781" s="80"/>
      <c r="AE3781" s="81"/>
      <c r="AF3781" s="82"/>
      <c r="AG3781" s="80"/>
      <c r="AH3781" s="119"/>
      <c r="AI3781" s="119"/>
    </row>
    <row r="3782" spans="27:35" x14ac:dyDescent="0.25">
      <c r="AA3782" s="81"/>
      <c r="AB3782" s="81"/>
      <c r="AC3782" s="80"/>
      <c r="AD3782" s="80"/>
      <c r="AE3782" s="81"/>
      <c r="AF3782" s="82"/>
      <c r="AG3782" s="80"/>
      <c r="AH3782" s="119"/>
      <c r="AI3782" s="119"/>
    </row>
    <row r="3783" spans="27:35" x14ac:dyDescent="0.25">
      <c r="AA3783" s="81"/>
      <c r="AB3783" s="81"/>
      <c r="AC3783" s="80"/>
      <c r="AD3783" s="80"/>
      <c r="AE3783" s="81"/>
      <c r="AF3783" s="82"/>
      <c r="AG3783" s="80"/>
      <c r="AH3783" s="119"/>
      <c r="AI3783" s="119"/>
    </row>
    <row r="3784" spans="27:35" x14ac:dyDescent="0.25">
      <c r="AA3784" s="81"/>
      <c r="AB3784" s="81"/>
      <c r="AC3784" s="80"/>
      <c r="AD3784" s="80"/>
      <c r="AE3784" s="81"/>
      <c r="AF3784" s="82"/>
      <c r="AG3784" s="80"/>
      <c r="AH3784" s="119"/>
      <c r="AI3784" s="119"/>
    </row>
    <row r="3785" spans="27:35" x14ac:dyDescent="0.25">
      <c r="AA3785" s="81"/>
      <c r="AB3785" s="81"/>
      <c r="AC3785" s="80"/>
      <c r="AD3785" s="80"/>
      <c r="AE3785" s="81"/>
      <c r="AF3785" s="82"/>
      <c r="AG3785" s="80"/>
      <c r="AH3785" s="119"/>
      <c r="AI3785" s="119"/>
    </row>
    <row r="3786" spans="27:35" x14ac:dyDescent="0.25">
      <c r="AA3786" s="81"/>
      <c r="AB3786" s="81"/>
      <c r="AC3786" s="80"/>
      <c r="AD3786" s="80"/>
      <c r="AE3786" s="81"/>
      <c r="AF3786" s="82"/>
      <c r="AG3786" s="80"/>
      <c r="AH3786" s="119"/>
      <c r="AI3786" s="119"/>
    </row>
    <row r="3787" spans="27:35" x14ac:dyDescent="0.25">
      <c r="AA3787" s="81"/>
      <c r="AB3787" s="81"/>
      <c r="AC3787" s="80"/>
      <c r="AD3787" s="80"/>
      <c r="AE3787" s="81"/>
      <c r="AF3787" s="82"/>
      <c r="AG3787" s="80"/>
      <c r="AH3787" s="119"/>
      <c r="AI3787" s="119"/>
    </row>
    <row r="3788" spans="27:35" x14ac:dyDescent="0.25">
      <c r="AA3788" s="81"/>
      <c r="AB3788" s="81"/>
      <c r="AC3788" s="80"/>
      <c r="AD3788" s="80"/>
      <c r="AE3788" s="81"/>
      <c r="AF3788" s="82"/>
      <c r="AG3788" s="80"/>
      <c r="AH3788" s="119"/>
      <c r="AI3788" s="119"/>
    </row>
    <row r="3789" spans="27:35" x14ac:dyDescent="0.25">
      <c r="AA3789" s="81"/>
      <c r="AB3789" s="81"/>
      <c r="AC3789" s="80"/>
      <c r="AD3789" s="80"/>
      <c r="AE3789" s="81"/>
      <c r="AF3789" s="82"/>
      <c r="AG3789" s="80"/>
      <c r="AH3789" s="119"/>
      <c r="AI3789" s="119"/>
    </row>
    <row r="3790" spans="27:35" x14ac:dyDescent="0.25">
      <c r="AA3790" s="81"/>
      <c r="AB3790" s="81"/>
      <c r="AC3790" s="80"/>
      <c r="AD3790" s="80"/>
      <c r="AE3790" s="81"/>
      <c r="AF3790" s="82"/>
      <c r="AG3790" s="80"/>
      <c r="AH3790" s="119"/>
      <c r="AI3790" s="119"/>
    </row>
    <row r="3791" spans="27:35" x14ac:dyDescent="0.25">
      <c r="AA3791" s="81"/>
      <c r="AB3791" s="81"/>
      <c r="AC3791" s="80"/>
      <c r="AD3791" s="80"/>
      <c r="AE3791" s="81"/>
      <c r="AF3791" s="82"/>
      <c r="AG3791" s="80"/>
      <c r="AH3791" s="119"/>
      <c r="AI3791" s="119"/>
    </row>
    <row r="3792" spans="27:35" x14ac:dyDescent="0.25">
      <c r="AA3792" s="81"/>
      <c r="AB3792" s="81"/>
      <c r="AC3792" s="80"/>
      <c r="AD3792" s="80"/>
      <c r="AE3792" s="81"/>
      <c r="AF3792" s="82"/>
      <c r="AG3792" s="80"/>
      <c r="AH3792" s="119"/>
      <c r="AI3792" s="119"/>
    </row>
    <row r="3793" spans="27:35" x14ac:dyDescent="0.25">
      <c r="AA3793" s="81"/>
      <c r="AB3793" s="81"/>
      <c r="AC3793" s="80"/>
      <c r="AD3793" s="80"/>
      <c r="AE3793" s="81"/>
      <c r="AF3793" s="82"/>
      <c r="AG3793" s="80"/>
      <c r="AH3793" s="119"/>
      <c r="AI3793" s="119"/>
    </row>
    <row r="3794" spans="27:35" x14ac:dyDescent="0.25">
      <c r="AA3794" s="81"/>
      <c r="AB3794" s="81"/>
      <c r="AC3794" s="80"/>
      <c r="AD3794" s="80"/>
      <c r="AE3794" s="81"/>
      <c r="AF3794" s="82"/>
      <c r="AG3794" s="80"/>
      <c r="AH3794" s="119"/>
      <c r="AI3794" s="119"/>
    </row>
    <row r="3795" spans="27:35" x14ac:dyDescent="0.25">
      <c r="AA3795" s="81"/>
      <c r="AB3795" s="81"/>
      <c r="AC3795" s="80"/>
      <c r="AD3795" s="80"/>
      <c r="AE3795" s="81"/>
      <c r="AF3795" s="82"/>
      <c r="AG3795" s="80"/>
      <c r="AH3795" s="119"/>
      <c r="AI3795" s="119"/>
    </row>
    <row r="3796" spans="27:35" x14ac:dyDescent="0.25">
      <c r="AA3796" s="81"/>
      <c r="AB3796" s="81"/>
      <c r="AC3796" s="80"/>
      <c r="AD3796" s="80"/>
      <c r="AE3796" s="81"/>
      <c r="AF3796" s="82"/>
      <c r="AG3796" s="80"/>
      <c r="AH3796" s="119"/>
      <c r="AI3796" s="119"/>
    </row>
    <row r="3797" spans="27:35" x14ac:dyDescent="0.25">
      <c r="AA3797" s="81"/>
      <c r="AB3797" s="81"/>
      <c r="AC3797" s="80"/>
      <c r="AD3797" s="80"/>
      <c r="AE3797" s="81"/>
      <c r="AF3797" s="82"/>
      <c r="AG3797" s="80"/>
      <c r="AH3797" s="119"/>
      <c r="AI3797" s="119"/>
    </row>
    <row r="3798" spans="27:35" x14ac:dyDescent="0.25">
      <c r="AA3798" s="81"/>
      <c r="AB3798" s="81"/>
      <c r="AC3798" s="80"/>
      <c r="AD3798" s="80"/>
      <c r="AE3798" s="81"/>
      <c r="AF3798" s="82"/>
      <c r="AG3798" s="80"/>
      <c r="AH3798" s="119"/>
      <c r="AI3798" s="119"/>
    </row>
    <row r="3799" spans="27:35" x14ac:dyDescent="0.25">
      <c r="AA3799" s="81"/>
      <c r="AB3799" s="81"/>
      <c r="AC3799" s="80"/>
      <c r="AD3799" s="80"/>
      <c r="AE3799" s="81"/>
      <c r="AF3799" s="82"/>
      <c r="AG3799" s="80"/>
      <c r="AH3799" s="119"/>
      <c r="AI3799" s="119"/>
    </row>
    <row r="3800" spans="27:35" x14ac:dyDescent="0.25">
      <c r="AA3800" s="81"/>
      <c r="AB3800" s="81"/>
      <c r="AC3800" s="80"/>
      <c r="AD3800" s="80"/>
      <c r="AE3800" s="81"/>
      <c r="AF3800" s="82"/>
      <c r="AG3800" s="80"/>
      <c r="AH3800" s="119"/>
      <c r="AI3800" s="119"/>
    </row>
    <row r="3801" spans="27:35" x14ac:dyDescent="0.25">
      <c r="AA3801" s="81"/>
      <c r="AB3801" s="81"/>
      <c r="AC3801" s="80"/>
      <c r="AD3801" s="80"/>
      <c r="AE3801" s="81"/>
      <c r="AF3801" s="82"/>
      <c r="AG3801" s="80"/>
      <c r="AH3801" s="119"/>
      <c r="AI3801" s="119"/>
    </row>
    <row r="3802" spans="27:35" x14ac:dyDescent="0.25">
      <c r="AA3802" s="81"/>
      <c r="AB3802" s="81"/>
      <c r="AC3802" s="80"/>
      <c r="AD3802" s="80"/>
      <c r="AE3802" s="81"/>
      <c r="AF3802" s="82"/>
      <c r="AG3802" s="80"/>
      <c r="AH3802" s="119"/>
      <c r="AI3802" s="119"/>
    </row>
    <row r="3803" spans="27:35" x14ac:dyDescent="0.25">
      <c r="AA3803" s="81"/>
      <c r="AB3803" s="81"/>
      <c r="AC3803" s="80"/>
      <c r="AD3803" s="80"/>
      <c r="AE3803" s="81"/>
      <c r="AF3803" s="82"/>
      <c r="AG3803" s="80"/>
      <c r="AH3803" s="119"/>
      <c r="AI3803" s="119"/>
    </row>
    <row r="3804" spans="27:35" x14ac:dyDescent="0.25">
      <c r="AA3804" s="81"/>
      <c r="AB3804" s="81"/>
      <c r="AC3804" s="80"/>
      <c r="AD3804" s="80"/>
      <c r="AE3804" s="81"/>
      <c r="AF3804" s="82"/>
      <c r="AG3804" s="80"/>
      <c r="AH3804" s="119"/>
      <c r="AI3804" s="119"/>
    </row>
    <row r="3805" spans="27:35" x14ac:dyDescent="0.25">
      <c r="AA3805" s="81"/>
      <c r="AB3805" s="81"/>
      <c r="AC3805" s="80"/>
      <c r="AD3805" s="80"/>
      <c r="AE3805" s="81"/>
      <c r="AF3805" s="82"/>
      <c r="AG3805" s="80"/>
      <c r="AH3805" s="119"/>
      <c r="AI3805" s="119"/>
    </row>
    <row r="3806" spans="27:35" x14ac:dyDescent="0.25">
      <c r="AA3806" s="81"/>
      <c r="AB3806" s="81"/>
      <c r="AC3806" s="80"/>
      <c r="AD3806" s="80"/>
      <c r="AE3806" s="81"/>
      <c r="AF3806" s="82"/>
      <c r="AG3806" s="80"/>
      <c r="AH3806" s="119"/>
      <c r="AI3806" s="119"/>
    </row>
    <row r="3807" spans="27:35" x14ac:dyDescent="0.25">
      <c r="AA3807" s="81"/>
      <c r="AB3807" s="81"/>
      <c r="AC3807" s="80"/>
      <c r="AD3807" s="80"/>
      <c r="AE3807" s="81"/>
      <c r="AF3807" s="82"/>
      <c r="AG3807" s="80"/>
      <c r="AH3807" s="119"/>
      <c r="AI3807" s="119"/>
    </row>
    <row r="3808" spans="27:35" x14ac:dyDescent="0.25">
      <c r="AA3808" s="81"/>
      <c r="AB3808" s="81"/>
      <c r="AC3808" s="80"/>
      <c r="AD3808" s="80"/>
      <c r="AE3808" s="81"/>
      <c r="AF3808" s="82"/>
      <c r="AG3808" s="80"/>
      <c r="AH3808" s="119"/>
      <c r="AI3808" s="119"/>
    </row>
    <row r="3809" spans="27:35" x14ac:dyDescent="0.25">
      <c r="AA3809" s="81"/>
      <c r="AB3809" s="81"/>
      <c r="AC3809" s="80"/>
      <c r="AD3809" s="80"/>
      <c r="AE3809" s="81"/>
      <c r="AF3809" s="82"/>
      <c r="AG3809" s="80"/>
      <c r="AH3809" s="119"/>
      <c r="AI3809" s="119"/>
    </row>
    <row r="3810" spans="27:35" x14ac:dyDescent="0.25">
      <c r="AA3810" s="81"/>
      <c r="AB3810" s="81"/>
      <c r="AC3810" s="80"/>
      <c r="AD3810" s="80"/>
      <c r="AE3810" s="81"/>
      <c r="AF3810" s="82"/>
      <c r="AG3810" s="80"/>
      <c r="AH3810" s="119"/>
      <c r="AI3810" s="119"/>
    </row>
    <row r="3811" spans="27:35" x14ac:dyDescent="0.25">
      <c r="AA3811" s="81"/>
      <c r="AB3811" s="81"/>
      <c r="AC3811" s="80"/>
      <c r="AD3811" s="80"/>
      <c r="AE3811" s="81"/>
      <c r="AF3811" s="82"/>
      <c r="AG3811" s="80"/>
      <c r="AH3811" s="119"/>
      <c r="AI3811" s="119"/>
    </row>
    <row r="3812" spans="27:35" x14ac:dyDescent="0.25">
      <c r="AA3812" s="81"/>
      <c r="AB3812" s="81"/>
      <c r="AC3812" s="80"/>
      <c r="AD3812" s="80"/>
      <c r="AE3812" s="81"/>
      <c r="AF3812" s="82"/>
      <c r="AG3812" s="80"/>
      <c r="AH3812" s="119"/>
      <c r="AI3812" s="119"/>
    </row>
    <row r="3813" spans="27:35" x14ac:dyDescent="0.25">
      <c r="AA3813" s="81"/>
      <c r="AB3813" s="81"/>
      <c r="AC3813" s="80"/>
      <c r="AD3813" s="80"/>
      <c r="AE3813" s="81"/>
      <c r="AF3813" s="82"/>
      <c r="AG3813" s="80"/>
      <c r="AH3813" s="119"/>
      <c r="AI3813" s="119"/>
    </row>
    <row r="3814" spans="27:35" x14ac:dyDescent="0.25">
      <c r="AA3814" s="81"/>
      <c r="AB3814" s="81"/>
      <c r="AC3814" s="80"/>
      <c r="AD3814" s="80"/>
      <c r="AE3814" s="81"/>
      <c r="AF3814" s="82"/>
      <c r="AG3814" s="80"/>
      <c r="AH3814" s="119"/>
      <c r="AI3814" s="119"/>
    </row>
    <row r="3815" spans="27:35" x14ac:dyDescent="0.25">
      <c r="AA3815" s="81"/>
      <c r="AB3815" s="81"/>
      <c r="AC3815" s="80"/>
      <c r="AD3815" s="80"/>
      <c r="AE3815" s="81"/>
      <c r="AF3815" s="82"/>
      <c r="AG3815" s="80"/>
      <c r="AH3815" s="119"/>
      <c r="AI3815" s="119"/>
    </row>
    <row r="3816" spans="27:35" x14ac:dyDescent="0.25">
      <c r="AA3816" s="81"/>
      <c r="AB3816" s="81"/>
      <c r="AC3816" s="80"/>
      <c r="AD3816" s="80"/>
      <c r="AE3816" s="81"/>
      <c r="AF3816" s="82"/>
      <c r="AG3816" s="80"/>
      <c r="AH3816" s="119"/>
      <c r="AI3816" s="119"/>
    </row>
    <row r="3817" spans="27:35" x14ac:dyDescent="0.25">
      <c r="AA3817" s="81"/>
      <c r="AB3817" s="81"/>
      <c r="AC3817" s="80"/>
      <c r="AD3817" s="80"/>
      <c r="AE3817" s="81"/>
      <c r="AF3817" s="82"/>
      <c r="AG3817" s="80"/>
      <c r="AH3817" s="119"/>
      <c r="AI3817" s="119"/>
    </row>
    <row r="3818" spans="27:35" x14ac:dyDescent="0.25">
      <c r="AA3818" s="81"/>
      <c r="AB3818" s="81"/>
      <c r="AC3818" s="80"/>
      <c r="AD3818" s="80"/>
      <c r="AE3818" s="81"/>
      <c r="AF3818" s="82"/>
      <c r="AG3818" s="80"/>
      <c r="AH3818" s="119"/>
      <c r="AI3818" s="119"/>
    </row>
    <row r="3819" spans="27:35" x14ac:dyDescent="0.25">
      <c r="AA3819" s="81"/>
      <c r="AB3819" s="81"/>
      <c r="AC3819" s="80"/>
      <c r="AD3819" s="80"/>
      <c r="AE3819" s="81"/>
      <c r="AF3819" s="82"/>
      <c r="AG3819" s="80"/>
      <c r="AH3819" s="119"/>
      <c r="AI3819" s="119"/>
    </row>
    <row r="3820" spans="27:35" x14ac:dyDescent="0.25">
      <c r="AA3820" s="81"/>
      <c r="AB3820" s="81"/>
      <c r="AC3820" s="80"/>
      <c r="AD3820" s="80"/>
      <c r="AE3820" s="81"/>
      <c r="AF3820" s="82"/>
      <c r="AG3820" s="80"/>
      <c r="AH3820" s="119"/>
      <c r="AI3820" s="119"/>
    </row>
    <row r="3821" spans="27:35" x14ac:dyDescent="0.25">
      <c r="AA3821" s="81"/>
      <c r="AB3821" s="81"/>
      <c r="AC3821" s="80"/>
      <c r="AD3821" s="80"/>
      <c r="AE3821" s="81"/>
      <c r="AF3821" s="82"/>
      <c r="AG3821" s="80"/>
      <c r="AH3821" s="119"/>
      <c r="AI3821" s="119"/>
    </row>
    <row r="3822" spans="27:35" x14ac:dyDescent="0.25">
      <c r="AA3822" s="81"/>
      <c r="AB3822" s="81"/>
      <c r="AC3822" s="80"/>
      <c r="AD3822" s="80"/>
      <c r="AE3822" s="81"/>
      <c r="AF3822" s="82"/>
      <c r="AG3822" s="80"/>
      <c r="AH3822" s="119"/>
      <c r="AI3822" s="119"/>
    </row>
    <row r="3823" spans="27:35" x14ac:dyDescent="0.25">
      <c r="AA3823" s="81"/>
      <c r="AB3823" s="81"/>
      <c r="AC3823" s="80"/>
      <c r="AD3823" s="80"/>
      <c r="AE3823" s="81"/>
      <c r="AF3823" s="82"/>
      <c r="AG3823" s="80"/>
      <c r="AH3823" s="119"/>
      <c r="AI3823" s="119"/>
    </row>
    <row r="3824" spans="27:35" x14ac:dyDescent="0.25">
      <c r="AA3824" s="81"/>
      <c r="AB3824" s="81"/>
      <c r="AC3824" s="80"/>
      <c r="AD3824" s="80"/>
      <c r="AE3824" s="81"/>
      <c r="AF3824" s="82"/>
      <c r="AG3824" s="80"/>
      <c r="AH3824" s="119"/>
      <c r="AI3824" s="119"/>
    </row>
    <row r="3825" spans="27:35" x14ac:dyDescent="0.25">
      <c r="AA3825" s="81"/>
      <c r="AB3825" s="81"/>
      <c r="AC3825" s="80"/>
      <c r="AD3825" s="80"/>
      <c r="AE3825" s="81"/>
      <c r="AF3825" s="82"/>
      <c r="AG3825" s="80"/>
      <c r="AH3825" s="119"/>
      <c r="AI3825" s="119"/>
    </row>
    <row r="3826" spans="27:35" x14ac:dyDescent="0.25">
      <c r="AA3826" s="81"/>
      <c r="AB3826" s="81"/>
      <c r="AC3826" s="80"/>
      <c r="AD3826" s="80"/>
      <c r="AE3826" s="81"/>
      <c r="AF3826" s="82"/>
      <c r="AG3826" s="80"/>
      <c r="AH3826" s="119"/>
      <c r="AI3826" s="119"/>
    </row>
    <row r="3827" spans="27:35" x14ac:dyDescent="0.25">
      <c r="AA3827" s="81"/>
      <c r="AB3827" s="81"/>
      <c r="AC3827" s="80"/>
      <c r="AD3827" s="80"/>
      <c r="AE3827" s="81"/>
      <c r="AF3827" s="82"/>
      <c r="AG3827" s="80"/>
      <c r="AH3827" s="119"/>
      <c r="AI3827" s="119"/>
    </row>
    <row r="3828" spans="27:35" x14ac:dyDescent="0.25">
      <c r="AA3828" s="81"/>
      <c r="AB3828" s="81"/>
      <c r="AC3828" s="80"/>
      <c r="AD3828" s="80"/>
      <c r="AE3828" s="81"/>
      <c r="AF3828" s="82"/>
      <c r="AG3828" s="80"/>
      <c r="AH3828" s="119"/>
      <c r="AI3828" s="119"/>
    </row>
    <row r="3829" spans="27:35" x14ac:dyDescent="0.25">
      <c r="AA3829" s="81"/>
      <c r="AB3829" s="81"/>
      <c r="AC3829" s="80"/>
      <c r="AD3829" s="80"/>
      <c r="AE3829" s="81"/>
      <c r="AF3829" s="82"/>
      <c r="AG3829" s="80"/>
      <c r="AH3829" s="119"/>
      <c r="AI3829" s="119"/>
    </row>
    <row r="3830" spans="27:35" x14ac:dyDescent="0.25">
      <c r="AA3830" s="81"/>
      <c r="AB3830" s="81"/>
      <c r="AC3830" s="80"/>
      <c r="AD3830" s="80"/>
      <c r="AE3830" s="81"/>
      <c r="AF3830" s="82"/>
      <c r="AG3830" s="80"/>
      <c r="AH3830" s="119"/>
      <c r="AI3830" s="119"/>
    </row>
    <row r="3831" spans="27:35" x14ac:dyDescent="0.25">
      <c r="AA3831" s="81"/>
      <c r="AB3831" s="81"/>
      <c r="AC3831" s="80"/>
      <c r="AD3831" s="80"/>
      <c r="AE3831" s="81"/>
      <c r="AF3831" s="82"/>
      <c r="AG3831" s="80"/>
      <c r="AH3831" s="119"/>
      <c r="AI3831" s="119"/>
    </row>
    <row r="3832" spans="27:35" x14ac:dyDescent="0.25">
      <c r="AA3832" s="81"/>
      <c r="AB3832" s="81"/>
      <c r="AC3832" s="80"/>
      <c r="AD3832" s="80"/>
      <c r="AE3832" s="81"/>
      <c r="AF3832" s="82"/>
      <c r="AG3832" s="80"/>
      <c r="AH3832" s="119"/>
      <c r="AI3832" s="119"/>
    </row>
    <row r="3833" spans="27:35" x14ac:dyDescent="0.25">
      <c r="AA3833" s="81"/>
      <c r="AB3833" s="81"/>
      <c r="AC3833" s="80"/>
      <c r="AD3833" s="80"/>
      <c r="AE3833" s="81"/>
      <c r="AF3833" s="82"/>
      <c r="AG3833" s="80"/>
      <c r="AH3833" s="119"/>
      <c r="AI3833" s="119"/>
    </row>
    <row r="3834" spans="27:35" x14ac:dyDescent="0.25">
      <c r="AA3834" s="81"/>
      <c r="AB3834" s="81"/>
      <c r="AC3834" s="80"/>
      <c r="AD3834" s="80"/>
      <c r="AE3834" s="81"/>
      <c r="AF3834" s="82"/>
      <c r="AG3834" s="80"/>
      <c r="AH3834" s="119"/>
      <c r="AI3834" s="119"/>
    </row>
    <row r="3835" spans="27:35" x14ac:dyDescent="0.25">
      <c r="AA3835" s="81"/>
      <c r="AB3835" s="81"/>
      <c r="AC3835" s="80"/>
      <c r="AD3835" s="80"/>
      <c r="AE3835" s="81"/>
      <c r="AF3835" s="82"/>
      <c r="AG3835" s="80"/>
      <c r="AH3835" s="119"/>
      <c r="AI3835" s="119"/>
    </row>
    <row r="3836" spans="27:35" x14ac:dyDescent="0.25">
      <c r="AA3836" s="81"/>
      <c r="AB3836" s="81"/>
      <c r="AC3836" s="80"/>
      <c r="AD3836" s="80"/>
      <c r="AE3836" s="81"/>
      <c r="AF3836" s="82"/>
      <c r="AG3836" s="80"/>
      <c r="AH3836" s="119"/>
      <c r="AI3836" s="119"/>
    </row>
    <row r="3837" spans="27:35" x14ac:dyDescent="0.25">
      <c r="AA3837" s="81"/>
      <c r="AB3837" s="81"/>
      <c r="AC3837" s="80"/>
      <c r="AD3837" s="80"/>
      <c r="AE3837" s="81"/>
      <c r="AF3837" s="82"/>
      <c r="AG3837" s="80"/>
      <c r="AH3837" s="119"/>
      <c r="AI3837" s="119"/>
    </row>
    <row r="3838" spans="27:35" x14ac:dyDescent="0.25">
      <c r="AA3838" s="81"/>
      <c r="AB3838" s="81"/>
      <c r="AC3838" s="80"/>
      <c r="AD3838" s="80"/>
      <c r="AE3838" s="81"/>
      <c r="AF3838" s="82"/>
      <c r="AG3838" s="80"/>
      <c r="AH3838" s="119"/>
      <c r="AI3838" s="119"/>
    </row>
    <row r="3839" spans="27:35" x14ac:dyDescent="0.25">
      <c r="AA3839" s="81"/>
      <c r="AB3839" s="81"/>
      <c r="AC3839" s="80"/>
      <c r="AD3839" s="80"/>
      <c r="AE3839" s="81"/>
      <c r="AF3839" s="82"/>
      <c r="AG3839" s="80"/>
      <c r="AH3839" s="119"/>
      <c r="AI3839" s="119"/>
    </row>
    <row r="3840" spans="27:35" x14ac:dyDescent="0.25">
      <c r="AA3840" s="81"/>
      <c r="AB3840" s="81"/>
      <c r="AC3840" s="80"/>
      <c r="AD3840" s="80"/>
      <c r="AE3840" s="81"/>
      <c r="AF3840" s="82"/>
      <c r="AG3840" s="80"/>
      <c r="AH3840" s="119"/>
      <c r="AI3840" s="119"/>
    </row>
    <row r="3841" spans="27:35" x14ac:dyDescent="0.25">
      <c r="AA3841" s="81"/>
      <c r="AB3841" s="81"/>
      <c r="AC3841" s="80"/>
      <c r="AD3841" s="80"/>
      <c r="AE3841" s="81"/>
      <c r="AF3841" s="82"/>
      <c r="AG3841" s="80"/>
      <c r="AH3841" s="119"/>
      <c r="AI3841" s="119"/>
    </row>
    <row r="3842" spans="27:35" x14ac:dyDescent="0.25">
      <c r="AA3842" s="81"/>
      <c r="AB3842" s="81"/>
      <c r="AC3842" s="80"/>
      <c r="AD3842" s="80"/>
      <c r="AE3842" s="81"/>
      <c r="AF3842" s="82"/>
      <c r="AG3842" s="80"/>
      <c r="AH3842" s="119"/>
      <c r="AI3842" s="119"/>
    </row>
    <row r="3843" spans="27:35" x14ac:dyDescent="0.25">
      <c r="AA3843" s="81"/>
      <c r="AB3843" s="81"/>
      <c r="AC3843" s="80"/>
      <c r="AD3843" s="80"/>
      <c r="AE3843" s="81"/>
      <c r="AF3843" s="82"/>
      <c r="AG3843" s="80"/>
      <c r="AH3843" s="119"/>
      <c r="AI3843" s="119"/>
    </row>
    <row r="3844" spans="27:35" x14ac:dyDescent="0.25">
      <c r="AA3844" s="81"/>
      <c r="AB3844" s="81"/>
      <c r="AC3844" s="80"/>
      <c r="AD3844" s="80"/>
      <c r="AE3844" s="81"/>
      <c r="AF3844" s="82"/>
      <c r="AG3844" s="80"/>
      <c r="AH3844" s="119"/>
      <c r="AI3844" s="119"/>
    </row>
    <row r="3845" spans="27:35" x14ac:dyDescent="0.25">
      <c r="AA3845" s="81"/>
      <c r="AB3845" s="81"/>
      <c r="AC3845" s="80"/>
      <c r="AD3845" s="80"/>
      <c r="AE3845" s="81"/>
      <c r="AF3845" s="82"/>
      <c r="AG3845" s="80"/>
      <c r="AH3845" s="119"/>
      <c r="AI3845" s="119"/>
    </row>
    <row r="3846" spans="27:35" x14ac:dyDescent="0.25">
      <c r="AA3846" s="81"/>
      <c r="AB3846" s="81"/>
      <c r="AC3846" s="80"/>
      <c r="AD3846" s="80"/>
      <c r="AE3846" s="81"/>
      <c r="AF3846" s="82"/>
      <c r="AG3846" s="80"/>
      <c r="AH3846" s="119"/>
      <c r="AI3846" s="119"/>
    </row>
    <row r="3847" spans="27:35" x14ac:dyDescent="0.25">
      <c r="AA3847" s="81"/>
      <c r="AB3847" s="81"/>
      <c r="AC3847" s="80"/>
      <c r="AD3847" s="80"/>
      <c r="AE3847" s="81"/>
      <c r="AF3847" s="82"/>
      <c r="AG3847" s="80"/>
      <c r="AH3847" s="119"/>
      <c r="AI3847" s="119"/>
    </row>
    <row r="3848" spans="27:35" x14ac:dyDescent="0.25">
      <c r="AA3848" s="81"/>
      <c r="AB3848" s="81"/>
      <c r="AC3848" s="80"/>
      <c r="AD3848" s="80"/>
      <c r="AE3848" s="81"/>
      <c r="AF3848" s="82"/>
      <c r="AG3848" s="80"/>
      <c r="AH3848" s="119"/>
      <c r="AI3848" s="119"/>
    </row>
    <row r="3849" spans="27:35" x14ac:dyDescent="0.25">
      <c r="AA3849" s="81"/>
      <c r="AB3849" s="81"/>
      <c r="AC3849" s="80"/>
      <c r="AD3849" s="80"/>
      <c r="AE3849" s="81"/>
      <c r="AF3849" s="82"/>
      <c r="AG3849" s="80"/>
      <c r="AH3849" s="119"/>
      <c r="AI3849" s="119"/>
    </row>
    <row r="3850" spans="27:35" x14ac:dyDescent="0.25">
      <c r="AA3850" s="81"/>
      <c r="AB3850" s="81"/>
      <c r="AC3850" s="80"/>
      <c r="AD3850" s="80"/>
      <c r="AE3850" s="81"/>
      <c r="AF3850" s="82"/>
      <c r="AG3850" s="80"/>
      <c r="AH3850" s="119"/>
      <c r="AI3850" s="119"/>
    </row>
    <row r="3851" spans="27:35" x14ac:dyDescent="0.25">
      <c r="AA3851" s="81"/>
      <c r="AB3851" s="81"/>
      <c r="AC3851" s="80"/>
      <c r="AD3851" s="80"/>
      <c r="AE3851" s="81"/>
      <c r="AF3851" s="82"/>
      <c r="AG3851" s="80"/>
      <c r="AH3851" s="119"/>
      <c r="AI3851" s="119"/>
    </row>
    <row r="3852" spans="27:35" x14ac:dyDescent="0.25">
      <c r="AA3852" s="81"/>
      <c r="AB3852" s="81"/>
      <c r="AC3852" s="80"/>
      <c r="AD3852" s="80"/>
      <c r="AE3852" s="81"/>
      <c r="AF3852" s="82"/>
      <c r="AG3852" s="80"/>
      <c r="AH3852" s="119"/>
      <c r="AI3852" s="119"/>
    </row>
    <row r="3853" spans="27:35" x14ac:dyDescent="0.25">
      <c r="AA3853" s="81"/>
      <c r="AB3853" s="81"/>
      <c r="AC3853" s="80"/>
      <c r="AD3853" s="80"/>
      <c r="AE3853" s="81"/>
      <c r="AF3853" s="82"/>
      <c r="AG3853" s="80"/>
      <c r="AH3853" s="119"/>
      <c r="AI3853" s="119"/>
    </row>
    <row r="3854" spans="27:35" x14ac:dyDescent="0.25">
      <c r="AA3854" s="81"/>
      <c r="AB3854" s="81"/>
      <c r="AC3854" s="80"/>
      <c r="AD3854" s="80"/>
      <c r="AE3854" s="81"/>
      <c r="AF3854" s="82"/>
      <c r="AG3854" s="80"/>
      <c r="AH3854" s="119"/>
      <c r="AI3854" s="119"/>
    </row>
    <row r="3855" spans="27:35" x14ac:dyDescent="0.25">
      <c r="AA3855" s="81"/>
      <c r="AB3855" s="81"/>
      <c r="AC3855" s="80"/>
      <c r="AD3855" s="80"/>
      <c r="AE3855" s="81"/>
      <c r="AF3855" s="82"/>
      <c r="AG3855" s="80"/>
      <c r="AH3855" s="119"/>
      <c r="AI3855" s="119"/>
    </row>
    <row r="3856" spans="27:35" x14ac:dyDescent="0.25">
      <c r="AA3856" s="81"/>
      <c r="AB3856" s="81"/>
      <c r="AC3856" s="80"/>
      <c r="AD3856" s="80"/>
      <c r="AE3856" s="81"/>
      <c r="AF3856" s="82"/>
      <c r="AG3856" s="80"/>
      <c r="AH3856" s="119"/>
      <c r="AI3856" s="119"/>
    </row>
    <row r="3857" spans="27:35" x14ac:dyDescent="0.25">
      <c r="AA3857" s="81"/>
      <c r="AB3857" s="81"/>
      <c r="AC3857" s="80"/>
      <c r="AD3857" s="80"/>
      <c r="AE3857" s="81"/>
      <c r="AF3857" s="82"/>
      <c r="AG3857" s="80"/>
      <c r="AH3857" s="119"/>
      <c r="AI3857" s="119"/>
    </row>
    <row r="3858" spans="27:35" x14ac:dyDescent="0.25">
      <c r="AA3858" s="81"/>
      <c r="AB3858" s="81"/>
      <c r="AC3858" s="80"/>
      <c r="AD3858" s="80"/>
      <c r="AE3858" s="81"/>
      <c r="AF3858" s="82"/>
      <c r="AG3858" s="80"/>
      <c r="AH3858" s="119"/>
      <c r="AI3858" s="119"/>
    </row>
    <row r="3859" spans="27:35" x14ac:dyDescent="0.25">
      <c r="AA3859" s="81"/>
      <c r="AB3859" s="81"/>
      <c r="AC3859" s="80"/>
      <c r="AD3859" s="80"/>
      <c r="AE3859" s="81"/>
      <c r="AF3859" s="82"/>
      <c r="AG3859" s="80"/>
      <c r="AH3859" s="119"/>
      <c r="AI3859" s="119"/>
    </row>
    <row r="3860" spans="27:35" x14ac:dyDescent="0.25">
      <c r="AA3860" s="81"/>
      <c r="AB3860" s="81"/>
      <c r="AC3860" s="80"/>
      <c r="AD3860" s="80"/>
      <c r="AE3860" s="81"/>
      <c r="AF3860" s="82"/>
      <c r="AG3860" s="80"/>
      <c r="AH3860" s="119"/>
      <c r="AI3860" s="119"/>
    </row>
    <row r="3861" spans="27:35" x14ac:dyDescent="0.25">
      <c r="AA3861" s="81"/>
      <c r="AB3861" s="81"/>
      <c r="AC3861" s="80"/>
      <c r="AD3861" s="80"/>
      <c r="AE3861" s="81"/>
      <c r="AF3861" s="82"/>
      <c r="AG3861" s="80"/>
      <c r="AH3861" s="119"/>
      <c r="AI3861" s="119"/>
    </row>
    <row r="3862" spans="27:35" x14ac:dyDescent="0.25">
      <c r="AA3862" s="81"/>
      <c r="AB3862" s="81"/>
      <c r="AC3862" s="80"/>
      <c r="AD3862" s="80"/>
      <c r="AE3862" s="81"/>
      <c r="AF3862" s="82"/>
      <c r="AG3862" s="80"/>
      <c r="AH3862" s="119"/>
      <c r="AI3862" s="119"/>
    </row>
    <row r="3863" spans="27:35" x14ac:dyDescent="0.25">
      <c r="AA3863" s="81"/>
      <c r="AB3863" s="81"/>
      <c r="AC3863" s="80"/>
      <c r="AD3863" s="80"/>
      <c r="AE3863" s="81"/>
      <c r="AF3863" s="82"/>
      <c r="AG3863" s="80"/>
      <c r="AH3863" s="119"/>
      <c r="AI3863" s="119"/>
    </row>
    <row r="3864" spans="27:35" x14ac:dyDescent="0.25">
      <c r="AA3864" s="81"/>
      <c r="AB3864" s="81"/>
      <c r="AC3864" s="80"/>
      <c r="AD3864" s="80"/>
      <c r="AE3864" s="81"/>
      <c r="AF3864" s="82"/>
      <c r="AG3864" s="80"/>
      <c r="AH3864" s="119"/>
      <c r="AI3864" s="119"/>
    </row>
    <row r="3865" spans="27:35" x14ac:dyDescent="0.25">
      <c r="AA3865" s="81"/>
      <c r="AB3865" s="81"/>
      <c r="AC3865" s="80"/>
      <c r="AD3865" s="80"/>
      <c r="AE3865" s="81"/>
      <c r="AF3865" s="82"/>
      <c r="AG3865" s="80"/>
      <c r="AH3865" s="119"/>
      <c r="AI3865" s="119"/>
    </row>
    <row r="3866" spans="27:35" x14ac:dyDescent="0.25">
      <c r="AA3866" s="81"/>
      <c r="AB3866" s="81"/>
      <c r="AC3866" s="80"/>
      <c r="AD3866" s="80"/>
      <c r="AE3866" s="81"/>
      <c r="AF3866" s="82"/>
      <c r="AG3866" s="80"/>
      <c r="AH3866" s="119"/>
      <c r="AI3866" s="119"/>
    </row>
    <row r="3867" spans="27:35" x14ac:dyDescent="0.25">
      <c r="AA3867" s="81"/>
      <c r="AB3867" s="81"/>
      <c r="AC3867" s="80"/>
      <c r="AD3867" s="80"/>
      <c r="AE3867" s="81"/>
      <c r="AF3867" s="82"/>
      <c r="AG3867" s="80"/>
      <c r="AH3867" s="119"/>
      <c r="AI3867" s="119"/>
    </row>
    <row r="3868" spans="27:35" x14ac:dyDescent="0.25">
      <c r="AA3868" s="81"/>
      <c r="AB3868" s="81"/>
      <c r="AC3868" s="80"/>
      <c r="AD3868" s="80"/>
      <c r="AE3868" s="81"/>
      <c r="AF3868" s="82"/>
      <c r="AG3868" s="80"/>
      <c r="AH3868" s="119"/>
      <c r="AI3868" s="119"/>
    </row>
    <row r="3869" spans="27:35" x14ac:dyDescent="0.25">
      <c r="AA3869" s="81"/>
      <c r="AB3869" s="81"/>
      <c r="AC3869" s="80"/>
      <c r="AD3869" s="80"/>
      <c r="AE3869" s="81"/>
      <c r="AF3869" s="82"/>
      <c r="AG3869" s="80"/>
      <c r="AH3869" s="119"/>
      <c r="AI3869" s="119"/>
    </row>
    <row r="3870" spans="27:35" x14ac:dyDescent="0.25">
      <c r="AA3870" s="81"/>
      <c r="AB3870" s="81"/>
      <c r="AC3870" s="80"/>
      <c r="AD3870" s="80"/>
      <c r="AE3870" s="81"/>
      <c r="AF3870" s="82"/>
      <c r="AG3870" s="80"/>
      <c r="AH3870" s="119"/>
      <c r="AI3870" s="119"/>
    </row>
    <row r="3871" spans="27:35" x14ac:dyDescent="0.25">
      <c r="AA3871" s="81"/>
      <c r="AB3871" s="81"/>
      <c r="AC3871" s="80"/>
      <c r="AD3871" s="80"/>
      <c r="AE3871" s="81"/>
      <c r="AF3871" s="82"/>
      <c r="AG3871" s="80"/>
      <c r="AH3871" s="119"/>
      <c r="AI3871" s="119"/>
    </row>
    <row r="3872" spans="27:35" x14ac:dyDescent="0.25">
      <c r="AA3872" s="81"/>
      <c r="AB3872" s="81"/>
      <c r="AC3872" s="80"/>
      <c r="AD3872" s="80"/>
      <c r="AE3872" s="81"/>
      <c r="AF3872" s="82"/>
      <c r="AG3872" s="80"/>
      <c r="AH3872" s="119"/>
      <c r="AI3872" s="119"/>
    </row>
    <row r="3873" spans="27:35" x14ac:dyDescent="0.25">
      <c r="AA3873" s="81"/>
      <c r="AB3873" s="81"/>
      <c r="AC3873" s="80"/>
      <c r="AD3873" s="80"/>
      <c r="AE3873" s="81"/>
      <c r="AF3873" s="82"/>
      <c r="AG3873" s="80"/>
      <c r="AH3873" s="119"/>
      <c r="AI3873" s="119"/>
    </row>
    <row r="3874" spans="27:35" x14ac:dyDescent="0.25">
      <c r="AA3874" s="81"/>
      <c r="AB3874" s="81"/>
      <c r="AC3874" s="80"/>
      <c r="AD3874" s="80"/>
      <c r="AE3874" s="81"/>
      <c r="AF3874" s="82"/>
      <c r="AG3874" s="80"/>
      <c r="AH3874" s="119"/>
      <c r="AI3874" s="119"/>
    </row>
    <row r="3875" spans="27:35" x14ac:dyDescent="0.25">
      <c r="AA3875" s="81"/>
      <c r="AB3875" s="81"/>
      <c r="AC3875" s="80"/>
      <c r="AD3875" s="80"/>
      <c r="AE3875" s="81"/>
      <c r="AF3875" s="82"/>
      <c r="AG3875" s="80"/>
      <c r="AH3875" s="119"/>
      <c r="AI3875" s="119"/>
    </row>
    <row r="3876" spans="27:35" x14ac:dyDescent="0.25">
      <c r="AA3876" s="81"/>
      <c r="AB3876" s="81"/>
      <c r="AC3876" s="80"/>
      <c r="AD3876" s="80"/>
      <c r="AE3876" s="81"/>
      <c r="AF3876" s="82"/>
      <c r="AG3876" s="80"/>
      <c r="AH3876" s="119"/>
      <c r="AI3876" s="119"/>
    </row>
    <row r="3877" spans="27:35" x14ac:dyDescent="0.25">
      <c r="AA3877" s="81"/>
      <c r="AB3877" s="81"/>
      <c r="AC3877" s="80"/>
      <c r="AD3877" s="80"/>
      <c r="AE3877" s="81"/>
      <c r="AF3877" s="82"/>
      <c r="AG3877" s="80"/>
      <c r="AH3877" s="119"/>
      <c r="AI3877" s="119"/>
    </row>
    <row r="3878" spans="27:35" x14ac:dyDescent="0.25">
      <c r="AA3878" s="81"/>
      <c r="AB3878" s="81"/>
      <c r="AC3878" s="80"/>
      <c r="AD3878" s="80"/>
      <c r="AE3878" s="81"/>
      <c r="AF3878" s="82"/>
      <c r="AG3878" s="80"/>
      <c r="AH3878" s="119"/>
      <c r="AI3878" s="119"/>
    </row>
    <row r="3879" spans="27:35" x14ac:dyDescent="0.25">
      <c r="AA3879" s="81"/>
      <c r="AB3879" s="81"/>
      <c r="AC3879" s="80"/>
      <c r="AD3879" s="80"/>
      <c r="AE3879" s="81"/>
      <c r="AF3879" s="82"/>
      <c r="AG3879" s="80"/>
      <c r="AH3879" s="119"/>
      <c r="AI3879" s="119"/>
    </row>
    <row r="3880" spans="27:35" x14ac:dyDescent="0.25">
      <c r="AA3880" s="81"/>
      <c r="AB3880" s="81"/>
      <c r="AC3880" s="80"/>
      <c r="AD3880" s="80"/>
      <c r="AE3880" s="81"/>
      <c r="AF3880" s="82"/>
      <c r="AG3880" s="80"/>
      <c r="AH3880" s="119"/>
      <c r="AI3880" s="119"/>
    </row>
    <row r="3881" spans="27:35" x14ac:dyDescent="0.25">
      <c r="AA3881" s="81"/>
      <c r="AB3881" s="81"/>
      <c r="AC3881" s="80"/>
      <c r="AD3881" s="80"/>
      <c r="AE3881" s="81"/>
      <c r="AF3881" s="82"/>
      <c r="AG3881" s="80"/>
      <c r="AH3881" s="119"/>
      <c r="AI3881" s="119"/>
    </row>
    <row r="3882" spans="27:35" x14ac:dyDescent="0.25">
      <c r="AA3882" s="81"/>
      <c r="AB3882" s="81"/>
      <c r="AC3882" s="80"/>
      <c r="AD3882" s="80"/>
      <c r="AE3882" s="81"/>
      <c r="AF3882" s="82"/>
      <c r="AG3882" s="80"/>
      <c r="AH3882" s="119"/>
      <c r="AI3882" s="119"/>
    </row>
    <row r="3883" spans="27:35" x14ac:dyDescent="0.25">
      <c r="AA3883" s="81"/>
      <c r="AB3883" s="81"/>
      <c r="AC3883" s="80"/>
      <c r="AD3883" s="80"/>
      <c r="AE3883" s="81"/>
      <c r="AF3883" s="82"/>
      <c r="AG3883" s="80"/>
      <c r="AH3883" s="119"/>
      <c r="AI3883" s="119"/>
    </row>
    <row r="3884" spans="27:35" x14ac:dyDescent="0.25">
      <c r="AA3884" s="81"/>
      <c r="AB3884" s="81"/>
      <c r="AC3884" s="80"/>
      <c r="AD3884" s="80"/>
      <c r="AE3884" s="81"/>
      <c r="AF3884" s="82"/>
      <c r="AG3884" s="80"/>
      <c r="AH3884" s="119"/>
      <c r="AI3884" s="119"/>
    </row>
    <row r="3885" spans="27:35" x14ac:dyDescent="0.25">
      <c r="AA3885" s="81"/>
      <c r="AB3885" s="81"/>
      <c r="AC3885" s="80"/>
      <c r="AD3885" s="80"/>
      <c r="AE3885" s="81"/>
      <c r="AF3885" s="82"/>
      <c r="AG3885" s="80"/>
      <c r="AH3885" s="119"/>
      <c r="AI3885" s="119"/>
    </row>
    <row r="3886" spans="27:35" x14ac:dyDescent="0.25">
      <c r="AA3886" s="81"/>
      <c r="AB3886" s="81"/>
      <c r="AC3886" s="80"/>
      <c r="AD3886" s="80"/>
      <c r="AE3886" s="81"/>
      <c r="AF3886" s="82"/>
      <c r="AG3886" s="80"/>
      <c r="AH3886" s="119"/>
      <c r="AI3886" s="119"/>
    </row>
    <row r="3887" spans="27:35" x14ac:dyDescent="0.25">
      <c r="AA3887" s="81"/>
      <c r="AB3887" s="81"/>
      <c r="AC3887" s="80"/>
      <c r="AD3887" s="80"/>
      <c r="AE3887" s="81"/>
      <c r="AF3887" s="82"/>
      <c r="AG3887" s="80"/>
      <c r="AH3887" s="119"/>
      <c r="AI3887" s="119"/>
    </row>
    <row r="3888" spans="27:35" x14ac:dyDescent="0.25">
      <c r="AA3888" s="81"/>
      <c r="AB3888" s="81"/>
      <c r="AC3888" s="80"/>
      <c r="AD3888" s="80"/>
      <c r="AE3888" s="81"/>
      <c r="AF3888" s="82"/>
      <c r="AG3888" s="80"/>
      <c r="AH3888" s="119"/>
      <c r="AI3888" s="119"/>
    </row>
    <row r="3889" spans="27:35" x14ac:dyDescent="0.25">
      <c r="AA3889" s="81"/>
      <c r="AB3889" s="81"/>
      <c r="AC3889" s="80"/>
      <c r="AD3889" s="80"/>
      <c r="AE3889" s="81"/>
      <c r="AF3889" s="82"/>
      <c r="AG3889" s="80"/>
      <c r="AH3889" s="119"/>
      <c r="AI3889" s="119"/>
    </row>
    <row r="3890" spans="27:35" x14ac:dyDescent="0.25">
      <c r="AA3890" s="81"/>
      <c r="AB3890" s="81"/>
      <c r="AC3890" s="80"/>
      <c r="AD3890" s="80"/>
      <c r="AE3890" s="81"/>
      <c r="AF3890" s="82"/>
      <c r="AG3890" s="80"/>
      <c r="AH3890" s="119"/>
      <c r="AI3890" s="119"/>
    </row>
    <row r="3891" spans="27:35" x14ac:dyDescent="0.25">
      <c r="AA3891" s="81"/>
      <c r="AB3891" s="81"/>
      <c r="AC3891" s="80"/>
      <c r="AD3891" s="80"/>
      <c r="AE3891" s="81"/>
      <c r="AF3891" s="82"/>
      <c r="AG3891" s="80"/>
      <c r="AH3891" s="119"/>
      <c r="AI3891" s="119"/>
    </row>
    <row r="3892" spans="27:35" x14ac:dyDescent="0.25">
      <c r="AA3892" s="81"/>
      <c r="AB3892" s="81"/>
      <c r="AC3892" s="80"/>
      <c r="AD3892" s="80"/>
      <c r="AE3892" s="81"/>
      <c r="AF3892" s="82"/>
      <c r="AG3892" s="80"/>
      <c r="AH3892" s="119"/>
      <c r="AI3892" s="119"/>
    </row>
    <row r="3893" spans="27:35" x14ac:dyDescent="0.25">
      <c r="AA3893" s="81"/>
      <c r="AB3893" s="81"/>
      <c r="AC3893" s="80"/>
      <c r="AD3893" s="80"/>
      <c r="AE3893" s="81"/>
      <c r="AF3893" s="82"/>
      <c r="AG3893" s="80"/>
      <c r="AH3893" s="119"/>
      <c r="AI3893" s="119"/>
    </row>
    <row r="3894" spans="27:35" x14ac:dyDescent="0.25">
      <c r="AA3894" s="81"/>
      <c r="AB3894" s="81"/>
      <c r="AC3894" s="80"/>
      <c r="AD3894" s="80"/>
      <c r="AE3894" s="81"/>
      <c r="AF3894" s="82"/>
      <c r="AG3894" s="80"/>
      <c r="AH3894" s="119"/>
      <c r="AI3894" s="119"/>
    </row>
    <row r="3895" spans="27:35" x14ac:dyDescent="0.25">
      <c r="AA3895" s="81"/>
      <c r="AB3895" s="81"/>
      <c r="AC3895" s="80"/>
      <c r="AD3895" s="80"/>
      <c r="AE3895" s="81"/>
      <c r="AF3895" s="82"/>
      <c r="AG3895" s="80"/>
      <c r="AH3895" s="119"/>
      <c r="AI3895" s="119"/>
    </row>
    <row r="3896" spans="27:35" x14ac:dyDescent="0.25">
      <c r="AA3896" s="81"/>
      <c r="AB3896" s="81"/>
      <c r="AC3896" s="80"/>
      <c r="AD3896" s="80"/>
      <c r="AE3896" s="81"/>
      <c r="AF3896" s="82"/>
      <c r="AG3896" s="80"/>
      <c r="AH3896" s="119"/>
      <c r="AI3896" s="119"/>
    </row>
    <row r="3897" spans="27:35" x14ac:dyDescent="0.25">
      <c r="AA3897" s="81"/>
      <c r="AB3897" s="81"/>
      <c r="AC3897" s="80"/>
      <c r="AD3897" s="80"/>
      <c r="AE3897" s="81"/>
      <c r="AF3897" s="82"/>
      <c r="AG3897" s="80"/>
      <c r="AH3897" s="119"/>
      <c r="AI3897" s="119"/>
    </row>
    <row r="3898" spans="27:35" x14ac:dyDescent="0.25">
      <c r="AA3898" s="81"/>
      <c r="AB3898" s="81"/>
      <c r="AC3898" s="80"/>
      <c r="AD3898" s="80"/>
      <c r="AE3898" s="81"/>
      <c r="AF3898" s="82"/>
      <c r="AG3898" s="80"/>
      <c r="AH3898" s="119"/>
      <c r="AI3898" s="119"/>
    </row>
    <row r="3899" spans="27:35" x14ac:dyDescent="0.25">
      <c r="AA3899" s="81"/>
      <c r="AB3899" s="81"/>
      <c r="AC3899" s="80"/>
      <c r="AD3899" s="80"/>
      <c r="AE3899" s="81"/>
      <c r="AF3899" s="82"/>
      <c r="AG3899" s="80"/>
      <c r="AH3899" s="119"/>
      <c r="AI3899" s="119"/>
    </row>
    <row r="3900" spans="27:35" x14ac:dyDescent="0.25">
      <c r="AA3900" s="81"/>
      <c r="AB3900" s="81"/>
      <c r="AC3900" s="80"/>
      <c r="AD3900" s="80"/>
      <c r="AE3900" s="81"/>
      <c r="AF3900" s="82"/>
      <c r="AG3900" s="80"/>
      <c r="AH3900" s="119"/>
      <c r="AI3900" s="119"/>
    </row>
    <row r="3901" spans="27:35" x14ac:dyDescent="0.25">
      <c r="AA3901" s="81"/>
      <c r="AB3901" s="81"/>
      <c r="AC3901" s="80"/>
      <c r="AD3901" s="80"/>
      <c r="AE3901" s="81"/>
      <c r="AF3901" s="82"/>
      <c r="AG3901" s="80"/>
      <c r="AH3901" s="119"/>
      <c r="AI3901" s="119"/>
    </row>
    <row r="3902" spans="27:35" x14ac:dyDescent="0.25">
      <c r="AA3902" s="81"/>
      <c r="AB3902" s="81"/>
      <c r="AC3902" s="80"/>
      <c r="AD3902" s="80"/>
      <c r="AE3902" s="81"/>
      <c r="AF3902" s="82"/>
      <c r="AG3902" s="80"/>
      <c r="AH3902" s="119"/>
      <c r="AI3902" s="119"/>
    </row>
    <row r="3903" spans="27:35" x14ac:dyDescent="0.25">
      <c r="AA3903" s="81"/>
      <c r="AB3903" s="81"/>
      <c r="AC3903" s="80"/>
      <c r="AD3903" s="80"/>
      <c r="AE3903" s="81"/>
      <c r="AF3903" s="82"/>
      <c r="AG3903" s="80"/>
      <c r="AH3903" s="119"/>
      <c r="AI3903" s="119"/>
    </row>
    <row r="3904" spans="27:35" x14ac:dyDescent="0.25">
      <c r="AA3904" s="81"/>
      <c r="AB3904" s="81"/>
      <c r="AC3904" s="80"/>
      <c r="AD3904" s="80"/>
      <c r="AE3904" s="81"/>
      <c r="AF3904" s="82"/>
      <c r="AG3904" s="80"/>
      <c r="AH3904" s="119"/>
      <c r="AI3904" s="119"/>
    </row>
    <row r="3905" spans="27:35" x14ac:dyDescent="0.25">
      <c r="AA3905" s="81"/>
      <c r="AB3905" s="81"/>
      <c r="AC3905" s="80"/>
      <c r="AD3905" s="80"/>
      <c r="AE3905" s="81"/>
      <c r="AF3905" s="82"/>
      <c r="AG3905" s="80"/>
      <c r="AH3905" s="119"/>
      <c r="AI3905" s="119"/>
    </row>
    <row r="3906" spans="27:35" x14ac:dyDescent="0.25">
      <c r="AA3906" s="81"/>
      <c r="AB3906" s="81"/>
      <c r="AC3906" s="80"/>
      <c r="AD3906" s="80"/>
      <c r="AE3906" s="81"/>
      <c r="AF3906" s="82"/>
      <c r="AG3906" s="80"/>
      <c r="AH3906" s="119"/>
      <c r="AI3906" s="119"/>
    </row>
    <row r="3907" spans="27:35" x14ac:dyDescent="0.25">
      <c r="AA3907" s="81"/>
      <c r="AB3907" s="81"/>
      <c r="AC3907" s="80"/>
      <c r="AD3907" s="80"/>
      <c r="AE3907" s="81"/>
      <c r="AF3907" s="82"/>
      <c r="AG3907" s="80"/>
      <c r="AH3907" s="119"/>
      <c r="AI3907" s="119"/>
    </row>
    <row r="3908" spans="27:35" x14ac:dyDescent="0.25">
      <c r="AA3908" s="81"/>
      <c r="AB3908" s="81"/>
      <c r="AC3908" s="80"/>
      <c r="AD3908" s="80"/>
      <c r="AE3908" s="81"/>
      <c r="AF3908" s="82"/>
      <c r="AG3908" s="80"/>
      <c r="AH3908" s="119"/>
      <c r="AI3908" s="119"/>
    </row>
    <row r="3909" spans="27:35" x14ac:dyDescent="0.25">
      <c r="AA3909" s="81"/>
      <c r="AB3909" s="81"/>
      <c r="AC3909" s="80"/>
      <c r="AD3909" s="80"/>
      <c r="AE3909" s="81"/>
      <c r="AF3909" s="82"/>
      <c r="AG3909" s="80"/>
      <c r="AH3909" s="119"/>
      <c r="AI3909" s="119"/>
    </row>
    <row r="3910" spans="27:35" x14ac:dyDescent="0.25">
      <c r="AA3910" s="81"/>
      <c r="AB3910" s="81"/>
      <c r="AC3910" s="80"/>
      <c r="AD3910" s="80"/>
      <c r="AE3910" s="81"/>
      <c r="AF3910" s="82"/>
      <c r="AG3910" s="80"/>
      <c r="AH3910" s="119"/>
      <c r="AI3910" s="119"/>
    </row>
    <row r="3911" spans="27:35" x14ac:dyDescent="0.25">
      <c r="AA3911" s="81"/>
      <c r="AB3911" s="81"/>
      <c r="AC3911" s="80"/>
      <c r="AD3911" s="80"/>
      <c r="AE3911" s="81"/>
      <c r="AF3911" s="82"/>
      <c r="AG3911" s="80"/>
      <c r="AH3911" s="119"/>
      <c r="AI3911" s="119"/>
    </row>
    <row r="3912" spans="27:35" x14ac:dyDescent="0.25">
      <c r="AA3912" s="81"/>
      <c r="AB3912" s="81"/>
      <c r="AC3912" s="80"/>
      <c r="AD3912" s="80"/>
      <c r="AE3912" s="81"/>
      <c r="AF3912" s="82"/>
      <c r="AG3912" s="80"/>
      <c r="AH3912" s="119"/>
      <c r="AI3912" s="119"/>
    </row>
    <row r="3913" spans="27:35" x14ac:dyDescent="0.25">
      <c r="AA3913" s="81"/>
      <c r="AB3913" s="81"/>
      <c r="AC3913" s="80"/>
      <c r="AD3913" s="80"/>
      <c r="AE3913" s="81"/>
      <c r="AF3913" s="82"/>
      <c r="AG3913" s="80"/>
      <c r="AH3913" s="119"/>
      <c r="AI3913" s="119"/>
    </row>
    <row r="3914" spans="27:35" x14ac:dyDescent="0.25">
      <c r="AA3914" s="81"/>
      <c r="AB3914" s="81"/>
      <c r="AC3914" s="80"/>
      <c r="AD3914" s="80"/>
      <c r="AE3914" s="81"/>
      <c r="AF3914" s="82"/>
      <c r="AG3914" s="80"/>
      <c r="AH3914" s="119"/>
      <c r="AI3914" s="119"/>
    </row>
    <row r="3915" spans="27:35" x14ac:dyDescent="0.25">
      <c r="AA3915" s="81"/>
      <c r="AB3915" s="81"/>
      <c r="AC3915" s="80"/>
      <c r="AD3915" s="80"/>
      <c r="AE3915" s="81"/>
      <c r="AF3915" s="82"/>
      <c r="AG3915" s="80"/>
      <c r="AH3915" s="119"/>
      <c r="AI3915" s="119"/>
    </row>
    <row r="3916" spans="27:35" x14ac:dyDescent="0.25">
      <c r="AA3916" s="81"/>
      <c r="AB3916" s="81"/>
      <c r="AC3916" s="80"/>
      <c r="AD3916" s="80"/>
      <c r="AE3916" s="81"/>
      <c r="AF3916" s="82"/>
      <c r="AG3916" s="80"/>
      <c r="AH3916" s="119"/>
      <c r="AI3916" s="119"/>
    </row>
    <row r="3917" spans="27:35" x14ac:dyDescent="0.25">
      <c r="AA3917" s="81"/>
      <c r="AB3917" s="81"/>
      <c r="AC3917" s="80"/>
      <c r="AD3917" s="80"/>
      <c r="AE3917" s="81"/>
      <c r="AF3917" s="82"/>
      <c r="AG3917" s="80"/>
      <c r="AH3917" s="119"/>
      <c r="AI3917" s="119"/>
    </row>
    <row r="3918" spans="27:35" x14ac:dyDescent="0.25">
      <c r="AA3918" s="81"/>
      <c r="AB3918" s="81"/>
      <c r="AC3918" s="80"/>
      <c r="AD3918" s="80"/>
      <c r="AE3918" s="81"/>
      <c r="AF3918" s="82"/>
      <c r="AG3918" s="80"/>
      <c r="AH3918" s="119"/>
      <c r="AI3918" s="119"/>
    </row>
    <row r="3919" spans="27:35" x14ac:dyDescent="0.25">
      <c r="AA3919" s="81"/>
      <c r="AB3919" s="81"/>
      <c r="AC3919" s="80"/>
      <c r="AD3919" s="80"/>
      <c r="AE3919" s="81"/>
      <c r="AF3919" s="82"/>
      <c r="AG3919" s="80"/>
      <c r="AH3919" s="119"/>
      <c r="AI3919" s="119"/>
    </row>
    <row r="3920" spans="27:35" x14ac:dyDescent="0.25">
      <c r="AA3920" s="81"/>
      <c r="AB3920" s="81"/>
      <c r="AC3920" s="80"/>
      <c r="AD3920" s="80"/>
      <c r="AE3920" s="81"/>
      <c r="AF3920" s="82"/>
      <c r="AG3920" s="80"/>
      <c r="AH3920" s="119"/>
      <c r="AI3920" s="119"/>
    </row>
    <row r="3921" spans="27:35" x14ac:dyDescent="0.25">
      <c r="AA3921" s="81"/>
      <c r="AB3921" s="81"/>
      <c r="AC3921" s="80"/>
      <c r="AD3921" s="80"/>
      <c r="AE3921" s="81"/>
      <c r="AF3921" s="82"/>
      <c r="AG3921" s="80"/>
      <c r="AH3921" s="119"/>
      <c r="AI3921" s="119"/>
    </row>
    <row r="3922" spans="27:35" x14ac:dyDescent="0.25">
      <c r="AA3922" s="81"/>
      <c r="AB3922" s="81"/>
      <c r="AC3922" s="80"/>
      <c r="AD3922" s="80"/>
      <c r="AE3922" s="81"/>
      <c r="AF3922" s="82"/>
      <c r="AG3922" s="80"/>
      <c r="AH3922" s="119"/>
      <c r="AI3922" s="119"/>
    </row>
    <row r="3923" spans="27:35" x14ac:dyDescent="0.25">
      <c r="AA3923" s="81"/>
      <c r="AB3923" s="81"/>
      <c r="AC3923" s="80"/>
      <c r="AD3923" s="80"/>
      <c r="AE3923" s="81"/>
      <c r="AF3923" s="82"/>
      <c r="AG3923" s="80"/>
      <c r="AH3923" s="119"/>
      <c r="AI3923" s="119"/>
    </row>
    <row r="3924" spans="27:35" x14ac:dyDescent="0.25">
      <c r="AA3924" s="81"/>
      <c r="AB3924" s="81"/>
      <c r="AC3924" s="80"/>
      <c r="AD3924" s="80"/>
      <c r="AE3924" s="81"/>
      <c r="AF3924" s="82"/>
      <c r="AG3924" s="80"/>
      <c r="AH3924" s="119"/>
      <c r="AI3924" s="119"/>
    </row>
    <row r="3925" spans="27:35" x14ac:dyDescent="0.25">
      <c r="AA3925" s="81"/>
      <c r="AB3925" s="81"/>
      <c r="AC3925" s="80"/>
      <c r="AD3925" s="80"/>
      <c r="AE3925" s="81"/>
      <c r="AF3925" s="82"/>
      <c r="AG3925" s="80"/>
      <c r="AH3925" s="119"/>
      <c r="AI3925" s="119"/>
    </row>
    <row r="3926" spans="27:35" x14ac:dyDescent="0.25">
      <c r="AA3926" s="81"/>
      <c r="AB3926" s="81"/>
      <c r="AC3926" s="80"/>
      <c r="AD3926" s="80"/>
      <c r="AE3926" s="81"/>
      <c r="AF3926" s="82"/>
      <c r="AG3926" s="80"/>
      <c r="AH3926" s="119"/>
      <c r="AI3926" s="119"/>
    </row>
    <row r="3927" spans="27:35" x14ac:dyDescent="0.25">
      <c r="AA3927" s="81"/>
      <c r="AB3927" s="81"/>
      <c r="AC3927" s="80"/>
      <c r="AD3927" s="80"/>
      <c r="AE3927" s="81"/>
      <c r="AF3927" s="82"/>
      <c r="AG3927" s="80"/>
      <c r="AH3927" s="119"/>
      <c r="AI3927" s="119"/>
    </row>
    <row r="3928" spans="27:35" x14ac:dyDescent="0.25">
      <c r="AA3928" s="81"/>
      <c r="AB3928" s="81"/>
      <c r="AC3928" s="80"/>
      <c r="AD3928" s="80"/>
      <c r="AE3928" s="81"/>
      <c r="AF3928" s="82"/>
      <c r="AG3928" s="80"/>
      <c r="AH3928" s="119"/>
      <c r="AI3928" s="119"/>
    </row>
    <row r="3929" spans="27:35" x14ac:dyDescent="0.25">
      <c r="AA3929" s="81"/>
      <c r="AB3929" s="81"/>
      <c r="AC3929" s="80"/>
      <c r="AD3929" s="80"/>
      <c r="AE3929" s="81"/>
      <c r="AF3929" s="82"/>
      <c r="AG3929" s="80"/>
      <c r="AH3929" s="119"/>
      <c r="AI3929" s="119"/>
    </row>
    <row r="3930" spans="27:35" x14ac:dyDescent="0.25">
      <c r="AA3930" s="81"/>
      <c r="AB3930" s="81"/>
      <c r="AC3930" s="80"/>
      <c r="AD3930" s="80"/>
      <c r="AE3930" s="81"/>
      <c r="AF3930" s="82"/>
      <c r="AG3930" s="80"/>
      <c r="AH3930" s="119"/>
      <c r="AI3930" s="119"/>
    </row>
    <row r="3931" spans="27:35" x14ac:dyDescent="0.25">
      <c r="AA3931" s="81"/>
      <c r="AB3931" s="81"/>
      <c r="AC3931" s="80"/>
      <c r="AD3931" s="80"/>
      <c r="AE3931" s="81"/>
      <c r="AF3931" s="82"/>
      <c r="AG3931" s="80"/>
      <c r="AH3931" s="119"/>
      <c r="AI3931" s="119"/>
    </row>
    <row r="3932" spans="27:35" x14ac:dyDescent="0.25">
      <c r="AA3932" s="81"/>
      <c r="AB3932" s="81"/>
      <c r="AC3932" s="80"/>
      <c r="AD3932" s="80"/>
      <c r="AE3932" s="81"/>
      <c r="AF3932" s="82"/>
      <c r="AG3932" s="80"/>
      <c r="AH3932" s="119"/>
      <c r="AI3932" s="119"/>
    </row>
    <row r="3933" spans="27:35" x14ac:dyDescent="0.25">
      <c r="AA3933" s="81"/>
      <c r="AB3933" s="81"/>
      <c r="AC3933" s="80"/>
      <c r="AD3933" s="80"/>
      <c r="AE3933" s="81"/>
      <c r="AF3933" s="82"/>
      <c r="AG3933" s="80"/>
      <c r="AH3933" s="119"/>
      <c r="AI3933" s="119"/>
    </row>
    <row r="3934" spans="27:35" x14ac:dyDescent="0.25">
      <c r="AA3934" s="81"/>
      <c r="AB3934" s="81"/>
      <c r="AC3934" s="80"/>
      <c r="AD3934" s="80"/>
      <c r="AE3934" s="81"/>
      <c r="AF3934" s="82"/>
      <c r="AG3934" s="80"/>
      <c r="AH3934" s="119"/>
      <c r="AI3934" s="119"/>
    </row>
    <row r="3935" spans="27:35" x14ac:dyDescent="0.25">
      <c r="AA3935" s="81"/>
      <c r="AB3935" s="81"/>
      <c r="AC3935" s="80"/>
      <c r="AD3935" s="80"/>
      <c r="AE3935" s="81"/>
      <c r="AF3935" s="82"/>
      <c r="AG3935" s="80"/>
      <c r="AH3935" s="119"/>
      <c r="AI3935" s="119"/>
    </row>
    <row r="3936" spans="27:35" x14ac:dyDescent="0.25">
      <c r="AA3936" s="81"/>
      <c r="AB3936" s="81"/>
      <c r="AC3936" s="80"/>
      <c r="AD3936" s="80"/>
      <c r="AE3936" s="81"/>
      <c r="AF3936" s="82"/>
      <c r="AG3936" s="80"/>
      <c r="AH3936" s="119"/>
      <c r="AI3936" s="119"/>
    </row>
    <row r="3937" spans="27:35" x14ac:dyDescent="0.25">
      <c r="AA3937" s="81"/>
      <c r="AB3937" s="81"/>
      <c r="AC3937" s="80"/>
      <c r="AD3937" s="80"/>
      <c r="AE3937" s="81"/>
      <c r="AF3937" s="82"/>
      <c r="AG3937" s="80"/>
      <c r="AH3937" s="119"/>
      <c r="AI3937" s="119"/>
    </row>
    <row r="3938" spans="27:35" x14ac:dyDescent="0.25">
      <c r="AA3938" s="81"/>
      <c r="AB3938" s="81"/>
      <c r="AC3938" s="80"/>
      <c r="AD3938" s="80"/>
      <c r="AE3938" s="81"/>
      <c r="AF3938" s="82"/>
      <c r="AG3938" s="80"/>
      <c r="AH3938" s="119"/>
      <c r="AI3938" s="119"/>
    </row>
    <row r="3939" spans="27:35" x14ac:dyDescent="0.25">
      <c r="AA3939" s="81"/>
      <c r="AB3939" s="81"/>
      <c r="AC3939" s="80"/>
      <c r="AD3939" s="80"/>
      <c r="AE3939" s="81"/>
      <c r="AF3939" s="82"/>
      <c r="AG3939" s="80"/>
      <c r="AH3939" s="119"/>
      <c r="AI3939" s="119"/>
    </row>
    <row r="3940" spans="27:35" x14ac:dyDescent="0.25">
      <c r="AA3940" s="81"/>
      <c r="AB3940" s="81"/>
      <c r="AC3940" s="80"/>
      <c r="AD3940" s="80"/>
      <c r="AE3940" s="81"/>
      <c r="AF3940" s="82"/>
      <c r="AG3940" s="80"/>
      <c r="AH3940" s="119"/>
      <c r="AI3940" s="119"/>
    </row>
    <row r="3941" spans="27:35" x14ac:dyDescent="0.25">
      <c r="AA3941" s="81"/>
      <c r="AB3941" s="81"/>
      <c r="AC3941" s="80"/>
      <c r="AD3941" s="80"/>
      <c r="AE3941" s="81"/>
      <c r="AF3941" s="82"/>
      <c r="AG3941" s="80"/>
      <c r="AH3941" s="119"/>
      <c r="AI3941" s="119"/>
    </row>
    <row r="3942" spans="27:35" x14ac:dyDescent="0.25">
      <c r="AA3942" s="81"/>
      <c r="AB3942" s="81"/>
      <c r="AC3942" s="80"/>
      <c r="AD3942" s="80"/>
      <c r="AE3942" s="81"/>
      <c r="AF3942" s="82"/>
      <c r="AG3942" s="80"/>
      <c r="AH3942" s="119"/>
      <c r="AI3942" s="119"/>
    </row>
    <row r="3943" spans="27:35" x14ac:dyDescent="0.25">
      <c r="AA3943" s="81"/>
      <c r="AB3943" s="81"/>
      <c r="AC3943" s="80"/>
      <c r="AD3943" s="80"/>
      <c r="AE3943" s="81"/>
      <c r="AF3943" s="82"/>
      <c r="AG3943" s="80"/>
      <c r="AH3943" s="119"/>
      <c r="AI3943" s="119"/>
    </row>
    <row r="3944" spans="27:35" x14ac:dyDescent="0.25">
      <c r="AA3944" s="81"/>
      <c r="AB3944" s="81"/>
      <c r="AC3944" s="80"/>
      <c r="AD3944" s="80"/>
      <c r="AE3944" s="81"/>
      <c r="AF3944" s="82"/>
      <c r="AG3944" s="80"/>
      <c r="AH3944" s="119"/>
      <c r="AI3944" s="119"/>
    </row>
    <row r="3945" spans="27:35" x14ac:dyDescent="0.25">
      <c r="AA3945" s="81"/>
      <c r="AB3945" s="81"/>
      <c r="AC3945" s="80"/>
      <c r="AD3945" s="80"/>
      <c r="AE3945" s="81"/>
      <c r="AF3945" s="82"/>
      <c r="AG3945" s="80"/>
      <c r="AH3945" s="119"/>
      <c r="AI3945" s="119"/>
    </row>
    <row r="3946" spans="27:35" x14ac:dyDescent="0.25">
      <c r="AA3946" s="81"/>
      <c r="AB3946" s="81"/>
      <c r="AC3946" s="80"/>
      <c r="AD3946" s="80"/>
      <c r="AE3946" s="81"/>
      <c r="AF3946" s="82"/>
      <c r="AG3946" s="80"/>
      <c r="AH3946" s="119"/>
      <c r="AI3946" s="119"/>
    </row>
    <row r="3947" spans="27:35" x14ac:dyDescent="0.25">
      <c r="AA3947" s="81"/>
      <c r="AB3947" s="81"/>
      <c r="AC3947" s="80"/>
      <c r="AD3947" s="80"/>
      <c r="AE3947" s="81"/>
      <c r="AF3947" s="82"/>
      <c r="AG3947" s="80"/>
      <c r="AH3947" s="119"/>
      <c r="AI3947" s="119"/>
    </row>
    <row r="3948" spans="27:35" x14ac:dyDescent="0.25">
      <c r="AA3948" s="81"/>
      <c r="AB3948" s="81"/>
      <c r="AC3948" s="80"/>
      <c r="AD3948" s="80"/>
      <c r="AE3948" s="81"/>
      <c r="AF3948" s="82"/>
      <c r="AG3948" s="80"/>
      <c r="AH3948" s="119"/>
      <c r="AI3948" s="119"/>
    </row>
    <row r="3949" spans="27:35" x14ac:dyDescent="0.25">
      <c r="AA3949" s="81"/>
      <c r="AB3949" s="81"/>
      <c r="AC3949" s="80"/>
      <c r="AD3949" s="80"/>
      <c r="AE3949" s="81"/>
      <c r="AF3949" s="82"/>
      <c r="AG3949" s="80"/>
      <c r="AH3949" s="119"/>
      <c r="AI3949" s="119"/>
    </row>
    <row r="3950" spans="27:35" x14ac:dyDescent="0.25">
      <c r="AA3950" s="81"/>
      <c r="AB3950" s="81"/>
      <c r="AC3950" s="80"/>
      <c r="AD3950" s="80"/>
      <c r="AE3950" s="81"/>
      <c r="AF3950" s="82"/>
      <c r="AG3950" s="80"/>
      <c r="AH3950" s="119"/>
      <c r="AI3950" s="119"/>
    </row>
    <row r="3951" spans="27:35" x14ac:dyDescent="0.25">
      <c r="AA3951" s="81"/>
      <c r="AB3951" s="81"/>
      <c r="AC3951" s="80"/>
      <c r="AD3951" s="80"/>
      <c r="AE3951" s="81"/>
      <c r="AF3951" s="82"/>
      <c r="AG3951" s="80"/>
      <c r="AH3951" s="119"/>
      <c r="AI3951" s="119"/>
    </row>
    <row r="3952" spans="27:35" x14ac:dyDescent="0.25">
      <c r="AA3952" s="81"/>
      <c r="AB3952" s="81"/>
      <c r="AC3952" s="80"/>
      <c r="AD3952" s="80"/>
      <c r="AE3952" s="81"/>
      <c r="AF3952" s="82"/>
      <c r="AG3952" s="80"/>
      <c r="AH3952" s="119"/>
      <c r="AI3952" s="119"/>
    </row>
    <row r="3953" spans="27:35" x14ac:dyDescent="0.25">
      <c r="AA3953" s="81"/>
      <c r="AB3953" s="81"/>
      <c r="AC3953" s="80"/>
      <c r="AD3953" s="80"/>
      <c r="AE3953" s="81"/>
      <c r="AF3953" s="82"/>
      <c r="AG3953" s="80"/>
      <c r="AH3953" s="119"/>
      <c r="AI3953" s="119"/>
    </row>
    <row r="3954" spans="27:35" x14ac:dyDescent="0.25">
      <c r="AA3954" s="81"/>
      <c r="AB3954" s="81"/>
      <c r="AC3954" s="80"/>
      <c r="AD3954" s="80"/>
      <c r="AE3954" s="81"/>
      <c r="AF3954" s="82"/>
      <c r="AG3954" s="80"/>
      <c r="AH3954" s="119"/>
      <c r="AI3954" s="119"/>
    </row>
    <row r="3955" spans="27:35" x14ac:dyDescent="0.25">
      <c r="AA3955" s="81"/>
      <c r="AB3955" s="81"/>
      <c r="AC3955" s="80"/>
      <c r="AD3955" s="80"/>
      <c r="AE3955" s="81"/>
      <c r="AF3955" s="82"/>
      <c r="AG3955" s="80"/>
      <c r="AH3955" s="119"/>
      <c r="AI3955" s="119"/>
    </row>
    <row r="3956" spans="27:35" x14ac:dyDescent="0.25">
      <c r="AA3956" s="81"/>
      <c r="AB3956" s="81"/>
      <c r="AC3956" s="80"/>
      <c r="AD3956" s="80"/>
      <c r="AE3956" s="81"/>
      <c r="AF3956" s="82"/>
      <c r="AG3956" s="80"/>
      <c r="AH3956" s="119"/>
      <c r="AI3956" s="119"/>
    </row>
    <row r="3957" spans="27:35" x14ac:dyDescent="0.25">
      <c r="AA3957" s="81"/>
      <c r="AB3957" s="81"/>
      <c r="AC3957" s="80"/>
      <c r="AD3957" s="80"/>
      <c r="AE3957" s="81"/>
      <c r="AF3957" s="82"/>
      <c r="AG3957" s="80"/>
      <c r="AH3957" s="119"/>
      <c r="AI3957" s="119"/>
    </row>
    <row r="3958" spans="27:35" x14ac:dyDescent="0.25">
      <c r="AA3958" s="81"/>
      <c r="AB3958" s="81"/>
      <c r="AC3958" s="80"/>
      <c r="AD3958" s="80"/>
      <c r="AE3958" s="81"/>
      <c r="AF3958" s="82"/>
      <c r="AG3958" s="80"/>
      <c r="AH3958" s="119"/>
      <c r="AI3958" s="119"/>
    </row>
    <row r="3959" spans="27:35" x14ac:dyDescent="0.25">
      <c r="AA3959" s="81"/>
      <c r="AB3959" s="81"/>
      <c r="AC3959" s="80"/>
      <c r="AD3959" s="80"/>
      <c r="AE3959" s="81"/>
      <c r="AF3959" s="82"/>
      <c r="AG3959" s="80"/>
      <c r="AH3959" s="119"/>
      <c r="AI3959" s="119"/>
    </row>
    <row r="3960" spans="27:35" x14ac:dyDescent="0.25">
      <c r="AA3960" s="81"/>
      <c r="AB3960" s="81"/>
      <c r="AC3960" s="80"/>
      <c r="AD3960" s="80"/>
      <c r="AE3960" s="81"/>
      <c r="AF3960" s="82"/>
      <c r="AG3960" s="80"/>
      <c r="AH3960" s="119"/>
      <c r="AI3960" s="119"/>
    </row>
    <row r="3961" spans="27:35" x14ac:dyDescent="0.25">
      <c r="AA3961" s="81"/>
      <c r="AB3961" s="81"/>
      <c r="AC3961" s="80"/>
      <c r="AD3961" s="80"/>
      <c r="AE3961" s="81"/>
      <c r="AF3961" s="82"/>
      <c r="AG3961" s="80"/>
      <c r="AH3961" s="119"/>
      <c r="AI3961" s="119"/>
    </row>
    <row r="3962" spans="27:35" x14ac:dyDescent="0.25">
      <c r="AA3962" s="81"/>
      <c r="AB3962" s="81"/>
      <c r="AC3962" s="80"/>
      <c r="AD3962" s="80"/>
      <c r="AE3962" s="81"/>
      <c r="AF3962" s="82"/>
      <c r="AG3962" s="80"/>
      <c r="AH3962" s="119"/>
      <c r="AI3962" s="119"/>
    </row>
    <row r="3963" spans="27:35" x14ac:dyDescent="0.25">
      <c r="AA3963" s="81"/>
      <c r="AB3963" s="81"/>
      <c r="AC3963" s="80"/>
      <c r="AD3963" s="80"/>
      <c r="AE3963" s="81"/>
      <c r="AF3963" s="82"/>
      <c r="AG3963" s="80"/>
      <c r="AH3963" s="119"/>
      <c r="AI3963" s="119"/>
    </row>
    <row r="3964" spans="27:35" x14ac:dyDescent="0.25">
      <c r="AA3964" s="81"/>
      <c r="AB3964" s="81"/>
      <c r="AC3964" s="80"/>
      <c r="AD3964" s="80"/>
      <c r="AE3964" s="81"/>
      <c r="AF3964" s="82"/>
      <c r="AG3964" s="80"/>
      <c r="AH3964" s="119"/>
      <c r="AI3964" s="119"/>
    </row>
    <row r="3965" spans="27:35" x14ac:dyDescent="0.25">
      <c r="AA3965" s="81"/>
      <c r="AB3965" s="81"/>
      <c r="AC3965" s="80"/>
      <c r="AD3965" s="80"/>
      <c r="AE3965" s="81"/>
      <c r="AF3965" s="82"/>
      <c r="AG3965" s="80"/>
      <c r="AH3965" s="119"/>
      <c r="AI3965" s="119"/>
    </row>
    <row r="3966" spans="27:35" x14ac:dyDescent="0.25">
      <c r="AA3966" s="81"/>
      <c r="AB3966" s="81"/>
      <c r="AC3966" s="80"/>
      <c r="AD3966" s="80"/>
      <c r="AE3966" s="81"/>
      <c r="AF3966" s="82"/>
      <c r="AG3966" s="80"/>
      <c r="AH3966" s="119"/>
      <c r="AI3966" s="119"/>
    </row>
    <row r="3967" spans="27:35" x14ac:dyDescent="0.25">
      <c r="AA3967" s="81"/>
      <c r="AB3967" s="81"/>
      <c r="AC3967" s="80"/>
      <c r="AD3967" s="80"/>
      <c r="AE3967" s="81"/>
      <c r="AF3967" s="82"/>
      <c r="AG3967" s="80"/>
      <c r="AH3967" s="119"/>
      <c r="AI3967" s="119"/>
    </row>
    <row r="3968" spans="27:35" x14ac:dyDescent="0.25">
      <c r="AA3968" s="81"/>
      <c r="AB3968" s="81"/>
      <c r="AC3968" s="80"/>
      <c r="AD3968" s="80"/>
      <c r="AE3968" s="81"/>
      <c r="AF3968" s="82"/>
      <c r="AG3968" s="80"/>
      <c r="AH3968" s="119"/>
      <c r="AI3968" s="119"/>
    </row>
    <row r="3969" spans="27:35" x14ac:dyDescent="0.25">
      <c r="AA3969" s="81"/>
      <c r="AB3969" s="81"/>
      <c r="AC3969" s="80"/>
      <c r="AD3969" s="80"/>
      <c r="AE3969" s="81"/>
      <c r="AF3969" s="82"/>
      <c r="AG3969" s="80"/>
      <c r="AH3969" s="119"/>
      <c r="AI3969" s="119"/>
    </row>
    <row r="3970" spans="27:35" x14ac:dyDescent="0.25">
      <c r="AA3970" s="81"/>
      <c r="AB3970" s="81"/>
      <c r="AC3970" s="80"/>
      <c r="AD3970" s="80"/>
      <c r="AE3970" s="81"/>
      <c r="AF3970" s="82"/>
      <c r="AG3970" s="80"/>
      <c r="AH3970" s="119"/>
      <c r="AI3970" s="119"/>
    </row>
    <row r="3971" spans="27:35" x14ac:dyDescent="0.25">
      <c r="AA3971" s="81"/>
      <c r="AB3971" s="81"/>
      <c r="AC3971" s="80"/>
      <c r="AD3971" s="80"/>
      <c r="AE3971" s="81"/>
      <c r="AF3971" s="82"/>
      <c r="AG3971" s="80"/>
      <c r="AH3971" s="119"/>
      <c r="AI3971" s="119"/>
    </row>
    <row r="3972" spans="27:35" x14ac:dyDescent="0.25">
      <c r="AA3972" s="81"/>
      <c r="AB3972" s="81"/>
      <c r="AC3972" s="80"/>
      <c r="AD3972" s="80"/>
      <c r="AE3972" s="81"/>
      <c r="AF3972" s="82"/>
      <c r="AG3972" s="80"/>
      <c r="AH3972" s="119"/>
      <c r="AI3972" s="119"/>
    </row>
    <row r="3973" spans="27:35" x14ac:dyDescent="0.25">
      <c r="AA3973" s="81"/>
      <c r="AB3973" s="81"/>
      <c r="AC3973" s="80"/>
      <c r="AD3973" s="80"/>
      <c r="AE3973" s="81"/>
      <c r="AF3973" s="82"/>
      <c r="AG3973" s="80"/>
      <c r="AH3973" s="119"/>
      <c r="AI3973" s="119"/>
    </row>
    <row r="3974" spans="27:35" x14ac:dyDescent="0.25">
      <c r="AA3974" s="81"/>
      <c r="AB3974" s="81"/>
      <c r="AC3974" s="80"/>
      <c r="AD3974" s="80"/>
      <c r="AE3974" s="81"/>
      <c r="AF3974" s="82"/>
      <c r="AG3974" s="80"/>
      <c r="AH3974" s="119"/>
      <c r="AI3974" s="119"/>
    </row>
    <row r="3975" spans="27:35" x14ac:dyDescent="0.25">
      <c r="AA3975" s="81"/>
      <c r="AB3975" s="81"/>
      <c r="AC3975" s="80"/>
      <c r="AD3975" s="80"/>
      <c r="AE3975" s="81"/>
      <c r="AF3975" s="82"/>
      <c r="AG3975" s="80"/>
      <c r="AH3975" s="119"/>
      <c r="AI3975" s="119"/>
    </row>
    <row r="3976" spans="27:35" x14ac:dyDescent="0.25">
      <c r="AA3976" s="81"/>
      <c r="AB3976" s="81"/>
      <c r="AC3976" s="80"/>
      <c r="AD3976" s="80"/>
      <c r="AE3976" s="81"/>
      <c r="AF3976" s="82"/>
      <c r="AG3976" s="80"/>
      <c r="AH3976" s="119"/>
      <c r="AI3976" s="119"/>
    </row>
    <row r="3977" spans="27:35" x14ac:dyDescent="0.25">
      <c r="AA3977" s="81"/>
      <c r="AB3977" s="81"/>
      <c r="AC3977" s="80"/>
      <c r="AD3977" s="80"/>
      <c r="AE3977" s="81"/>
      <c r="AF3977" s="82"/>
      <c r="AG3977" s="80"/>
      <c r="AH3977" s="119"/>
      <c r="AI3977" s="119"/>
    </row>
    <row r="3978" spans="27:35" x14ac:dyDescent="0.25">
      <c r="AA3978" s="81"/>
      <c r="AB3978" s="81"/>
      <c r="AC3978" s="80"/>
      <c r="AD3978" s="80"/>
      <c r="AE3978" s="81"/>
      <c r="AF3978" s="82"/>
      <c r="AG3978" s="80"/>
      <c r="AH3978" s="119"/>
      <c r="AI3978" s="119"/>
    </row>
    <row r="3979" spans="27:35" x14ac:dyDescent="0.25">
      <c r="AA3979" s="81"/>
      <c r="AB3979" s="81"/>
      <c r="AC3979" s="80"/>
      <c r="AD3979" s="80"/>
      <c r="AE3979" s="81"/>
      <c r="AF3979" s="82"/>
      <c r="AG3979" s="80"/>
      <c r="AH3979" s="119"/>
      <c r="AI3979" s="119"/>
    </row>
    <row r="3980" spans="27:35" x14ac:dyDescent="0.25">
      <c r="AA3980" s="81"/>
      <c r="AB3980" s="81"/>
      <c r="AC3980" s="80"/>
      <c r="AD3980" s="80"/>
      <c r="AE3980" s="81"/>
      <c r="AF3980" s="82"/>
      <c r="AG3980" s="80"/>
      <c r="AH3980" s="119"/>
      <c r="AI3980" s="119"/>
    </row>
    <row r="3981" spans="27:35" x14ac:dyDescent="0.25">
      <c r="AA3981" s="81"/>
      <c r="AB3981" s="81"/>
      <c r="AC3981" s="80"/>
      <c r="AD3981" s="80"/>
      <c r="AE3981" s="81"/>
      <c r="AF3981" s="82"/>
      <c r="AG3981" s="80"/>
      <c r="AH3981" s="119"/>
      <c r="AI3981" s="119"/>
    </row>
    <row r="3982" spans="27:35" x14ac:dyDescent="0.25">
      <c r="AA3982" s="81"/>
      <c r="AB3982" s="81"/>
      <c r="AC3982" s="80"/>
      <c r="AD3982" s="80"/>
      <c r="AE3982" s="81"/>
      <c r="AF3982" s="82"/>
      <c r="AG3982" s="80"/>
      <c r="AH3982" s="119"/>
      <c r="AI3982" s="119"/>
    </row>
    <row r="3983" spans="27:35" x14ac:dyDescent="0.25">
      <c r="AA3983" s="81"/>
      <c r="AB3983" s="81"/>
      <c r="AC3983" s="80"/>
      <c r="AD3983" s="80"/>
      <c r="AE3983" s="81"/>
      <c r="AF3983" s="82"/>
      <c r="AG3983" s="80"/>
      <c r="AH3983" s="119"/>
      <c r="AI3983" s="119"/>
    </row>
    <row r="3984" spans="27:35" x14ac:dyDescent="0.25">
      <c r="AA3984" s="81"/>
      <c r="AB3984" s="81"/>
      <c r="AC3984" s="80"/>
      <c r="AD3984" s="80"/>
      <c r="AE3984" s="81"/>
      <c r="AF3984" s="82"/>
      <c r="AG3984" s="80"/>
      <c r="AH3984" s="119"/>
      <c r="AI3984" s="119"/>
    </row>
    <row r="3985" spans="27:35" x14ac:dyDescent="0.25">
      <c r="AA3985" s="81"/>
      <c r="AB3985" s="81"/>
      <c r="AC3985" s="80"/>
      <c r="AD3985" s="80"/>
      <c r="AE3985" s="81"/>
      <c r="AF3985" s="82"/>
      <c r="AG3985" s="80"/>
      <c r="AH3985" s="119"/>
      <c r="AI3985" s="119"/>
    </row>
    <row r="3986" spans="27:35" x14ac:dyDescent="0.25">
      <c r="AA3986" s="81"/>
      <c r="AB3986" s="81"/>
      <c r="AC3986" s="80"/>
      <c r="AD3986" s="80"/>
      <c r="AE3986" s="81"/>
      <c r="AF3986" s="82"/>
      <c r="AG3986" s="80"/>
      <c r="AH3986" s="119"/>
      <c r="AI3986" s="119"/>
    </row>
    <row r="3987" spans="27:35" x14ac:dyDescent="0.25">
      <c r="AA3987" s="81"/>
      <c r="AB3987" s="81"/>
      <c r="AC3987" s="80"/>
      <c r="AD3987" s="80"/>
      <c r="AE3987" s="81"/>
      <c r="AF3987" s="82"/>
      <c r="AG3987" s="80"/>
      <c r="AH3987" s="119"/>
      <c r="AI3987" s="119"/>
    </row>
    <row r="3988" spans="27:35" x14ac:dyDescent="0.25">
      <c r="AA3988" s="81"/>
      <c r="AB3988" s="81"/>
      <c r="AC3988" s="80"/>
      <c r="AD3988" s="80"/>
      <c r="AE3988" s="81"/>
      <c r="AF3988" s="82"/>
      <c r="AG3988" s="80"/>
      <c r="AH3988" s="119"/>
      <c r="AI3988" s="119"/>
    </row>
    <row r="3989" spans="27:35" x14ac:dyDescent="0.25">
      <c r="AA3989" s="81"/>
      <c r="AB3989" s="81"/>
      <c r="AC3989" s="80"/>
      <c r="AD3989" s="80"/>
      <c r="AE3989" s="81"/>
      <c r="AF3989" s="82"/>
      <c r="AG3989" s="80"/>
      <c r="AH3989" s="119"/>
      <c r="AI3989" s="119"/>
    </row>
    <row r="3990" spans="27:35" x14ac:dyDescent="0.25">
      <c r="AA3990" s="81"/>
      <c r="AB3990" s="81"/>
      <c r="AC3990" s="80"/>
      <c r="AD3990" s="80"/>
      <c r="AE3990" s="81"/>
      <c r="AF3990" s="82"/>
      <c r="AG3990" s="80"/>
      <c r="AH3990" s="119"/>
      <c r="AI3990" s="119"/>
    </row>
    <row r="3991" spans="27:35" x14ac:dyDescent="0.25">
      <c r="AA3991" s="81"/>
      <c r="AB3991" s="81"/>
      <c r="AC3991" s="80"/>
      <c r="AD3991" s="80"/>
      <c r="AE3991" s="81"/>
      <c r="AF3991" s="82"/>
      <c r="AG3991" s="80"/>
      <c r="AH3991" s="119"/>
      <c r="AI3991" s="119"/>
    </row>
    <row r="3992" spans="27:35" x14ac:dyDescent="0.25">
      <c r="AA3992" s="81"/>
      <c r="AB3992" s="81"/>
      <c r="AC3992" s="80"/>
      <c r="AD3992" s="80"/>
      <c r="AE3992" s="81"/>
      <c r="AF3992" s="82"/>
      <c r="AG3992" s="80"/>
      <c r="AH3992" s="119"/>
      <c r="AI3992" s="119"/>
    </row>
    <row r="3993" spans="27:35" x14ac:dyDescent="0.25">
      <c r="AA3993" s="81"/>
      <c r="AB3993" s="81"/>
      <c r="AC3993" s="80"/>
      <c r="AD3993" s="80"/>
      <c r="AE3993" s="81"/>
      <c r="AF3993" s="82"/>
      <c r="AG3993" s="80"/>
      <c r="AH3993" s="119"/>
      <c r="AI3993" s="119"/>
    </row>
    <row r="3994" spans="27:35" x14ac:dyDescent="0.25">
      <c r="AA3994" s="81"/>
      <c r="AB3994" s="81"/>
      <c r="AC3994" s="80"/>
      <c r="AD3994" s="80"/>
      <c r="AE3994" s="81"/>
      <c r="AF3994" s="82"/>
      <c r="AG3994" s="80"/>
      <c r="AH3994" s="119"/>
      <c r="AI3994" s="119"/>
    </row>
    <row r="3995" spans="27:35" x14ac:dyDescent="0.25">
      <c r="AA3995" s="81"/>
      <c r="AB3995" s="81"/>
      <c r="AC3995" s="80"/>
      <c r="AD3995" s="80"/>
      <c r="AE3995" s="81"/>
      <c r="AF3995" s="82"/>
      <c r="AG3995" s="80"/>
      <c r="AH3995" s="119"/>
      <c r="AI3995" s="119"/>
    </row>
    <row r="3996" spans="27:35" x14ac:dyDescent="0.25">
      <c r="AA3996" s="81"/>
      <c r="AB3996" s="81"/>
      <c r="AC3996" s="80"/>
      <c r="AD3996" s="80"/>
      <c r="AE3996" s="81"/>
      <c r="AF3996" s="82"/>
      <c r="AG3996" s="80"/>
      <c r="AH3996" s="119"/>
      <c r="AI3996" s="119"/>
    </row>
    <row r="3997" spans="27:35" x14ac:dyDescent="0.25">
      <c r="AA3997" s="81"/>
      <c r="AB3997" s="81"/>
      <c r="AC3997" s="80"/>
      <c r="AD3997" s="80"/>
      <c r="AE3997" s="81"/>
      <c r="AF3997" s="82"/>
      <c r="AG3997" s="80"/>
      <c r="AH3997" s="119"/>
      <c r="AI3997" s="119"/>
    </row>
    <row r="3998" spans="27:35" x14ac:dyDescent="0.25">
      <c r="AA3998" s="81"/>
      <c r="AB3998" s="81"/>
      <c r="AC3998" s="80"/>
      <c r="AD3998" s="80"/>
      <c r="AE3998" s="81"/>
      <c r="AF3998" s="82"/>
      <c r="AG3998" s="80"/>
      <c r="AH3998" s="119"/>
      <c r="AI3998" s="119"/>
    </row>
    <row r="3999" spans="27:35" x14ac:dyDescent="0.25">
      <c r="AA3999" s="81"/>
      <c r="AB3999" s="81"/>
      <c r="AC3999" s="80"/>
      <c r="AD3999" s="80"/>
      <c r="AE3999" s="81"/>
      <c r="AF3999" s="82"/>
      <c r="AG3999" s="80"/>
      <c r="AH3999" s="119"/>
      <c r="AI3999" s="119"/>
    </row>
    <row r="4000" spans="27:35" x14ac:dyDescent="0.25">
      <c r="AA4000" s="81"/>
      <c r="AB4000" s="81"/>
      <c r="AC4000" s="80"/>
      <c r="AD4000" s="80"/>
      <c r="AE4000" s="81"/>
      <c r="AF4000" s="82"/>
      <c r="AG4000" s="80"/>
      <c r="AH4000" s="119"/>
      <c r="AI4000" s="119"/>
    </row>
    <row r="4001" spans="27:35" x14ac:dyDescent="0.25">
      <c r="AA4001" s="81"/>
      <c r="AB4001" s="81"/>
      <c r="AC4001" s="80"/>
      <c r="AD4001" s="80"/>
      <c r="AE4001" s="81"/>
      <c r="AF4001" s="82"/>
      <c r="AG4001" s="80"/>
      <c r="AH4001" s="119"/>
      <c r="AI4001" s="119"/>
    </row>
    <row r="4002" spans="27:35" x14ac:dyDescent="0.25">
      <c r="AA4002" s="81"/>
      <c r="AB4002" s="81"/>
      <c r="AC4002" s="80"/>
      <c r="AD4002" s="80"/>
      <c r="AE4002" s="81"/>
      <c r="AF4002" s="82"/>
      <c r="AG4002" s="80"/>
      <c r="AH4002" s="119"/>
      <c r="AI4002" s="119"/>
    </row>
    <row r="4003" spans="27:35" x14ac:dyDescent="0.25">
      <c r="AA4003" s="81"/>
      <c r="AB4003" s="81"/>
      <c r="AC4003" s="80"/>
      <c r="AD4003" s="80"/>
      <c r="AE4003" s="81"/>
      <c r="AF4003" s="82"/>
      <c r="AG4003" s="80"/>
      <c r="AH4003" s="119"/>
      <c r="AI4003" s="119"/>
    </row>
    <row r="4004" spans="27:35" x14ac:dyDescent="0.25">
      <c r="AA4004" s="81"/>
      <c r="AB4004" s="81"/>
      <c r="AC4004" s="80"/>
      <c r="AD4004" s="80"/>
      <c r="AE4004" s="81"/>
      <c r="AF4004" s="82"/>
      <c r="AG4004" s="80"/>
      <c r="AH4004" s="119"/>
      <c r="AI4004" s="119"/>
    </row>
    <row r="4005" spans="27:35" x14ac:dyDescent="0.25">
      <c r="AA4005" s="81"/>
      <c r="AB4005" s="81"/>
      <c r="AC4005" s="80"/>
      <c r="AD4005" s="80"/>
      <c r="AE4005" s="81"/>
      <c r="AF4005" s="82"/>
      <c r="AG4005" s="80"/>
      <c r="AH4005" s="119"/>
      <c r="AI4005" s="119"/>
    </row>
    <row r="4006" spans="27:35" x14ac:dyDescent="0.25">
      <c r="AA4006" s="81"/>
      <c r="AB4006" s="81"/>
      <c r="AC4006" s="80"/>
      <c r="AD4006" s="80"/>
      <c r="AE4006" s="81"/>
      <c r="AF4006" s="82"/>
      <c r="AG4006" s="80"/>
      <c r="AH4006" s="119"/>
      <c r="AI4006" s="119"/>
    </row>
    <row r="4007" spans="27:35" x14ac:dyDescent="0.25">
      <c r="AA4007" s="81"/>
      <c r="AB4007" s="81"/>
      <c r="AC4007" s="80"/>
      <c r="AD4007" s="80"/>
      <c r="AE4007" s="81"/>
      <c r="AF4007" s="82"/>
      <c r="AG4007" s="80"/>
      <c r="AH4007" s="119"/>
      <c r="AI4007" s="119"/>
    </row>
    <row r="4008" spans="27:35" x14ac:dyDescent="0.25">
      <c r="AA4008" s="81"/>
      <c r="AB4008" s="81"/>
      <c r="AC4008" s="80"/>
      <c r="AD4008" s="80"/>
      <c r="AE4008" s="81"/>
      <c r="AF4008" s="82"/>
      <c r="AG4008" s="80"/>
      <c r="AH4008" s="119"/>
      <c r="AI4008" s="119"/>
    </row>
    <row r="4009" spans="27:35" x14ac:dyDescent="0.25">
      <c r="AA4009" s="81"/>
      <c r="AB4009" s="81"/>
      <c r="AC4009" s="80"/>
      <c r="AD4009" s="80"/>
      <c r="AE4009" s="81"/>
      <c r="AF4009" s="82"/>
      <c r="AG4009" s="80"/>
      <c r="AH4009" s="119"/>
      <c r="AI4009" s="119"/>
    </row>
    <row r="4010" spans="27:35" x14ac:dyDescent="0.25">
      <c r="AA4010" s="81"/>
      <c r="AB4010" s="81"/>
      <c r="AC4010" s="80"/>
      <c r="AD4010" s="80"/>
      <c r="AE4010" s="81"/>
      <c r="AF4010" s="82"/>
      <c r="AG4010" s="80"/>
      <c r="AH4010" s="119"/>
      <c r="AI4010" s="119"/>
    </row>
    <row r="4011" spans="27:35" x14ac:dyDescent="0.25">
      <c r="AA4011" s="81"/>
      <c r="AB4011" s="81"/>
      <c r="AC4011" s="80"/>
      <c r="AD4011" s="80"/>
      <c r="AE4011" s="81"/>
      <c r="AF4011" s="82"/>
      <c r="AG4011" s="80"/>
      <c r="AH4011" s="119"/>
      <c r="AI4011" s="119"/>
    </row>
    <row r="4012" spans="27:35" x14ac:dyDescent="0.25">
      <c r="AA4012" s="81"/>
      <c r="AB4012" s="81"/>
      <c r="AC4012" s="80"/>
      <c r="AD4012" s="80"/>
      <c r="AE4012" s="81"/>
      <c r="AF4012" s="82"/>
      <c r="AG4012" s="80"/>
      <c r="AH4012" s="119"/>
      <c r="AI4012" s="119"/>
    </row>
    <row r="4013" spans="27:35" x14ac:dyDescent="0.25">
      <c r="AA4013" s="81"/>
      <c r="AB4013" s="81"/>
      <c r="AC4013" s="80"/>
      <c r="AD4013" s="80"/>
      <c r="AE4013" s="81"/>
      <c r="AF4013" s="82"/>
      <c r="AG4013" s="80"/>
      <c r="AH4013" s="119"/>
      <c r="AI4013" s="119"/>
    </row>
    <row r="4014" spans="27:35" x14ac:dyDescent="0.25">
      <c r="AA4014" s="81"/>
      <c r="AB4014" s="81"/>
      <c r="AC4014" s="80"/>
      <c r="AD4014" s="80"/>
      <c r="AE4014" s="81"/>
      <c r="AF4014" s="82"/>
      <c r="AG4014" s="80"/>
      <c r="AH4014" s="119"/>
      <c r="AI4014" s="119"/>
    </row>
    <row r="4015" spans="27:35" x14ac:dyDescent="0.25">
      <c r="AA4015" s="81"/>
      <c r="AB4015" s="81"/>
      <c r="AC4015" s="80"/>
      <c r="AD4015" s="80"/>
      <c r="AE4015" s="81"/>
      <c r="AF4015" s="82"/>
      <c r="AG4015" s="80"/>
      <c r="AH4015" s="119"/>
      <c r="AI4015" s="119"/>
    </row>
    <row r="4016" spans="27:35" x14ac:dyDescent="0.25">
      <c r="AA4016" s="81"/>
      <c r="AB4016" s="81"/>
      <c r="AC4016" s="80"/>
      <c r="AD4016" s="80"/>
      <c r="AE4016" s="81"/>
      <c r="AF4016" s="82"/>
      <c r="AG4016" s="80"/>
      <c r="AH4016" s="119"/>
      <c r="AI4016" s="119"/>
    </row>
    <row r="4017" spans="27:35" x14ac:dyDescent="0.25">
      <c r="AA4017" s="81"/>
      <c r="AB4017" s="81"/>
      <c r="AC4017" s="80"/>
      <c r="AD4017" s="80"/>
      <c r="AE4017" s="81"/>
      <c r="AF4017" s="82"/>
      <c r="AG4017" s="80"/>
      <c r="AH4017" s="119"/>
      <c r="AI4017" s="119"/>
    </row>
    <row r="4018" spans="27:35" x14ac:dyDescent="0.25">
      <c r="AA4018" s="81"/>
      <c r="AB4018" s="81"/>
      <c r="AC4018" s="80"/>
      <c r="AD4018" s="80"/>
      <c r="AE4018" s="81"/>
      <c r="AF4018" s="82"/>
      <c r="AG4018" s="80"/>
      <c r="AH4018" s="119"/>
      <c r="AI4018" s="119"/>
    </row>
    <row r="4019" spans="27:35" x14ac:dyDescent="0.25">
      <c r="AA4019" s="81"/>
      <c r="AB4019" s="81"/>
      <c r="AC4019" s="80"/>
      <c r="AD4019" s="80"/>
      <c r="AE4019" s="81"/>
      <c r="AF4019" s="82"/>
      <c r="AG4019" s="80"/>
      <c r="AH4019" s="119"/>
      <c r="AI4019" s="119"/>
    </row>
    <row r="4020" spans="27:35" x14ac:dyDescent="0.25">
      <c r="AA4020" s="81"/>
      <c r="AB4020" s="81"/>
      <c r="AC4020" s="80"/>
      <c r="AD4020" s="80"/>
      <c r="AE4020" s="81"/>
      <c r="AF4020" s="82"/>
      <c r="AG4020" s="80"/>
      <c r="AH4020" s="119"/>
      <c r="AI4020" s="119"/>
    </row>
    <row r="4021" spans="27:35" x14ac:dyDescent="0.25">
      <c r="AA4021" s="81"/>
      <c r="AB4021" s="81"/>
      <c r="AC4021" s="80"/>
      <c r="AD4021" s="80"/>
      <c r="AE4021" s="81"/>
      <c r="AF4021" s="82"/>
      <c r="AG4021" s="80"/>
      <c r="AH4021" s="119"/>
      <c r="AI4021" s="119"/>
    </row>
    <row r="4022" spans="27:35" x14ac:dyDescent="0.25">
      <c r="AA4022" s="81"/>
      <c r="AB4022" s="81"/>
      <c r="AC4022" s="80"/>
      <c r="AD4022" s="80"/>
      <c r="AE4022" s="81"/>
      <c r="AF4022" s="82"/>
      <c r="AG4022" s="80"/>
      <c r="AH4022" s="119"/>
      <c r="AI4022" s="119"/>
    </row>
    <row r="4023" spans="27:35" x14ac:dyDescent="0.25">
      <c r="AA4023" s="81"/>
      <c r="AB4023" s="81"/>
      <c r="AC4023" s="80"/>
      <c r="AD4023" s="80"/>
      <c r="AE4023" s="81"/>
      <c r="AF4023" s="82"/>
      <c r="AG4023" s="80"/>
      <c r="AH4023" s="119"/>
      <c r="AI4023" s="119"/>
    </row>
    <row r="4024" spans="27:35" x14ac:dyDescent="0.25">
      <c r="AA4024" s="81"/>
      <c r="AB4024" s="81"/>
      <c r="AC4024" s="80"/>
      <c r="AD4024" s="80"/>
      <c r="AE4024" s="81"/>
      <c r="AF4024" s="82"/>
      <c r="AG4024" s="80"/>
      <c r="AH4024" s="119"/>
      <c r="AI4024" s="119"/>
    </row>
    <row r="4025" spans="27:35" x14ac:dyDescent="0.25">
      <c r="AA4025" s="81"/>
      <c r="AB4025" s="81"/>
      <c r="AC4025" s="80"/>
      <c r="AD4025" s="80"/>
      <c r="AE4025" s="81"/>
      <c r="AF4025" s="82"/>
      <c r="AG4025" s="80"/>
      <c r="AH4025" s="119"/>
      <c r="AI4025" s="119"/>
    </row>
    <row r="4026" spans="27:35" x14ac:dyDescent="0.25">
      <c r="AA4026" s="81"/>
      <c r="AB4026" s="81"/>
      <c r="AC4026" s="80"/>
      <c r="AD4026" s="80"/>
      <c r="AE4026" s="81"/>
      <c r="AF4026" s="82"/>
      <c r="AG4026" s="80"/>
      <c r="AH4026" s="119"/>
      <c r="AI4026" s="119"/>
    </row>
    <row r="4027" spans="27:35" x14ac:dyDescent="0.25">
      <c r="AA4027" s="81"/>
      <c r="AB4027" s="81"/>
      <c r="AC4027" s="80"/>
      <c r="AD4027" s="80"/>
      <c r="AE4027" s="81"/>
      <c r="AF4027" s="82"/>
      <c r="AG4027" s="80"/>
      <c r="AH4027" s="119"/>
      <c r="AI4027" s="119"/>
    </row>
    <row r="4028" spans="27:35" x14ac:dyDescent="0.25">
      <c r="AA4028" s="81"/>
      <c r="AB4028" s="81"/>
      <c r="AC4028" s="80"/>
      <c r="AD4028" s="80"/>
      <c r="AE4028" s="81"/>
      <c r="AF4028" s="82"/>
      <c r="AG4028" s="80"/>
      <c r="AH4028" s="119"/>
      <c r="AI4028" s="119"/>
    </row>
    <row r="4029" spans="27:35" x14ac:dyDescent="0.25">
      <c r="AA4029" s="81"/>
      <c r="AB4029" s="81"/>
      <c r="AC4029" s="80"/>
      <c r="AD4029" s="80"/>
      <c r="AE4029" s="81"/>
      <c r="AF4029" s="82"/>
      <c r="AG4029" s="80"/>
      <c r="AH4029" s="119"/>
      <c r="AI4029" s="119"/>
    </row>
    <row r="4030" spans="27:35" x14ac:dyDescent="0.25">
      <c r="AA4030" s="81"/>
      <c r="AB4030" s="81"/>
      <c r="AC4030" s="80"/>
      <c r="AD4030" s="80"/>
      <c r="AE4030" s="81"/>
      <c r="AF4030" s="82"/>
      <c r="AG4030" s="80"/>
      <c r="AH4030" s="119"/>
      <c r="AI4030" s="119"/>
    </row>
    <row r="4031" spans="27:35" x14ac:dyDescent="0.25">
      <c r="AA4031" s="81"/>
      <c r="AB4031" s="81"/>
      <c r="AC4031" s="80"/>
      <c r="AD4031" s="80"/>
      <c r="AE4031" s="81"/>
      <c r="AF4031" s="82"/>
      <c r="AG4031" s="80"/>
      <c r="AH4031" s="119"/>
      <c r="AI4031" s="119"/>
    </row>
    <row r="4032" spans="27:35" x14ac:dyDescent="0.25">
      <c r="AA4032" s="81"/>
      <c r="AB4032" s="81"/>
      <c r="AC4032" s="80"/>
      <c r="AD4032" s="80"/>
      <c r="AE4032" s="81"/>
      <c r="AF4032" s="82"/>
      <c r="AG4032" s="80"/>
      <c r="AH4032" s="119"/>
      <c r="AI4032" s="119"/>
    </row>
    <row r="4033" spans="27:35" x14ac:dyDescent="0.25">
      <c r="AA4033" s="81"/>
      <c r="AB4033" s="81"/>
      <c r="AC4033" s="80"/>
      <c r="AD4033" s="80"/>
      <c r="AE4033" s="81"/>
      <c r="AF4033" s="82"/>
      <c r="AG4033" s="80"/>
      <c r="AH4033" s="119"/>
      <c r="AI4033" s="119"/>
    </row>
    <row r="4034" spans="27:35" x14ac:dyDescent="0.25">
      <c r="AA4034" s="81"/>
      <c r="AB4034" s="81"/>
      <c r="AC4034" s="80"/>
      <c r="AD4034" s="80"/>
      <c r="AE4034" s="81"/>
      <c r="AF4034" s="82"/>
      <c r="AG4034" s="80"/>
      <c r="AH4034" s="119"/>
      <c r="AI4034" s="119"/>
    </row>
    <row r="4035" spans="27:35" x14ac:dyDescent="0.25">
      <c r="AA4035" s="81"/>
      <c r="AB4035" s="81"/>
      <c r="AC4035" s="80"/>
      <c r="AD4035" s="80"/>
      <c r="AE4035" s="81"/>
      <c r="AF4035" s="82"/>
      <c r="AG4035" s="80"/>
      <c r="AH4035" s="119"/>
      <c r="AI4035" s="119"/>
    </row>
    <row r="4036" spans="27:35" x14ac:dyDescent="0.25">
      <c r="AA4036" s="81"/>
      <c r="AB4036" s="81"/>
      <c r="AC4036" s="80"/>
      <c r="AD4036" s="80"/>
      <c r="AE4036" s="81"/>
      <c r="AF4036" s="82"/>
      <c r="AG4036" s="80"/>
      <c r="AH4036" s="119"/>
      <c r="AI4036" s="119"/>
    </row>
    <row r="4037" spans="27:35" x14ac:dyDescent="0.25">
      <c r="AA4037" s="81"/>
      <c r="AB4037" s="81"/>
      <c r="AC4037" s="80"/>
      <c r="AD4037" s="80"/>
      <c r="AE4037" s="81"/>
      <c r="AF4037" s="82"/>
      <c r="AG4037" s="80"/>
      <c r="AH4037" s="119"/>
      <c r="AI4037" s="119"/>
    </row>
    <row r="4038" spans="27:35" x14ac:dyDescent="0.25">
      <c r="AA4038" s="81"/>
      <c r="AB4038" s="81"/>
      <c r="AC4038" s="80"/>
      <c r="AD4038" s="80"/>
      <c r="AE4038" s="81"/>
      <c r="AF4038" s="82"/>
      <c r="AG4038" s="80"/>
      <c r="AH4038" s="119"/>
      <c r="AI4038" s="119"/>
    </row>
    <row r="4039" spans="27:35" x14ac:dyDescent="0.25">
      <c r="AA4039" s="81"/>
      <c r="AB4039" s="81"/>
      <c r="AC4039" s="80"/>
      <c r="AD4039" s="80"/>
      <c r="AE4039" s="81"/>
      <c r="AF4039" s="82"/>
      <c r="AG4039" s="80"/>
      <c r="AH4039" s="119"/>
      <c r="AI4039" s="119"/>
    </row>
    <row r="4040" spans="27:35" x14ac:dyDescent="0.25">
      <c r="AA4040" s="81"/>
      <c r="AB4040" s="81"/>
      <c r="AC4040" s="80"/>
      <c r="AD4040" s="80"/>
      <c r="AE4040" s="81"/>
      <c r="AF4040" s="82"/>
      <c r="AG4040" s="80"/>
      <c r="AH4040" s="119"/>
      <c r="AI4040" s="119"/>
    </row>
    <row r="4041" spans="27:35" x14ac:dyDescent="0.25">
      <c r="AA4041" s="81"/>
      <c r="AB4041" s="81"/>
      <c r="AC4041" s="80"/>
      <c r="AD4041" s="80"/>
      <c r="AE4041" s="81"/>
      <c r="AF4041" s="82"/>
      <c r="AG4041" s="80"/>
      <c r="AH4041" s="119"/>
      <c r="AI4041" s="119"/>
    </row>
    <row r="4042" spans="27:35" x14ac:dyDescent="0.25">
      <c r="AA4042" s="81"/>
      <c r="AB4042" s="81"/>
      <c r="AC4042" s="80"/>
      <c r="AD4042" s="80"/>
      <c r="AE4042" s="81"/>
      <c r="AF4042" s="82"/>
      <c r="AG4042" s="80"/>
      <c r="AH4042" s="119"/>
      <c r="AI4042" s="119"/>
    </row>
    <row r="4043" spans="27:35" x14ac:dyDescent="0.25">
      <c r="AA4043" s="81"/>
      <c r="AB4043" s="81"/>
      <c r="AC4043" s="80"/>
      <c r="AD4043" s="80"/>
      <c r="AE4043" s="81"/>
      <c r="AF4043" s="82"/>
      <c r="AG4043" s="80"/>
      <c r="AH4043" s="119"/>
      <c r="AI4043" s="119"/>
    </row>
    <row r="4044" spans="27:35" x14ac:dyDescent="0.25">
      <c r="AA4044" s="81"/>
      <c r="AB4044" s="81"/>
      <c r="AC4044" s="80"/>
      <c r="AD4044" s="80"/>
      <c r="AE4044" s="81"/>
      <c r="AF4044" s="82"/>
      <c r="AG4044" s="80"/>
      <c r="AH4044" s="119"/>
      <c r="AI4044" s="119"/>
    </row>
    <row r="4045" spans="27:35" x14ac:dyDescent="0.25">
      <c r="AA4045" s="81"/>
      <c r="AB4045" s="81"/>
      <c r="AC4045" s="80"/>
      <c r="AD4045" s="80"/>
      <c r="AE4045" s="81"/>
      <c r="AF4045" s="82"/>
      <c r="AG4045" s="80"/>
      <c r="AH4045" s="119"/>
      <c r="AI4045" s="119"/>
    </row>
    <row r="4046" spans="27:35" x14ac:dyDescent="0.25">
      <c r="AA4046" s="81"/>
      <c r="AB4046" s="81"/>
      <c r="AC4046" s="80"/>
      <c r="AD4046" s="80"/>
      <c r="AE4046" s="81"/>
      <c r="AF4046" s="82"/>
      <c r="AG4046" s="80"/>
      <c r="AH4046" s="119"/>
      <c r="AI4046" s="119"/>
    </row>
    <row r="4047" spans="27:35" x14ac:dyDescent="0.25">
      <c r="AA4047" s="81"/>
      <c r="AB4047" s="81"/>
      <c r="AC4047" s="80"/>
      <c r="AD4047" s="80"/>
      <c r="AE4047" s="81"/>
      <c r="AF4047" s="82"/>
      <c r="AG4047" s="80"/>
      <c r="AH4047" s="119"/>
      <c r="AI4047" s="119"/>
    </row>
    <row r="4048" spans="27:35" x14ac:dyDescent="0.25">
      <c r="AA4048" s="81"/>
      <c r="AB4048" s="81"/>
      <c r="AC4048" s="80"/>
      <c r="AD4048" s="80"/>
      <c r="AE4048" s="81"/>
      <c r="AF4048" s="82"/>
      <c r="AG4048" s="80"/>
      <c r="AH4048" s="119"/>
      <c r="AI4048" s="119"/>
    </row>
    <row r="4049" spans="27:35" x14ac:dyDescent="0.25">
      <c r="AA4049" s="81"/>
      <c r="AB4049" s="81"/>
      <c r="AC4049" s="80"/>
      <c r="AD4049" s="80"/>
      <c r="AE4049" s="81"/>
      <c r="AF4049" s="82"/>
      <c r="AG4049" s="80"/>
      <c r="AH4049" s="119"/>
      <c r="AI4049" s="119"/>
    </row>
    <row r="4050" spans="27:35" x14ac:dyDescent="0.25">
      <c r="AA4050" s="81"/>
      <c r="AB4050" s="81"/>
      <c r="AC4050" s="80"/>
      <c r="AD4050" s="80"/>
      <c r="AE4050" s="81"/>
      <c r="AF4050" s="82"/>
      <c r="AG4050" s="80"/>
      <c r="AH4050" s="119"/>
      <c r="AI4050" s="119"/>
    </row>
    <row r="4051" spans="27:35" x14ac:dyDescent="0.25">
      <c r="AA4051" s="81"/>
      <c r="AB4051" s="81"/>
      <c r="AC4051" s="80"/>
      <c r="AD4051" s="80"/>
      <c r="AE4051" s="81"/>
      <c r="AF4051" s="82"/>
      <c r="AG4051" s="80"/>
      <c r="AH4051" s="119"/>
      <c r="AI4051" s="119"/>
    </row>
    <row r="4052" spans="27:35" x14ac:dyDescent="0.25">
      <c r="AA4052" s="81"/>
      <c r="AB4052" s="81"/>
      <c r="AC4052" s="80"/>
      <c r="AD4052" s="80"/>
      <c r="AE4052" s="81"/>
      <c r="AF4052" s="82"/>
      <c r="AG4052" s="80"/>
      <c r="AH4052" s="119"/>
      <c r="AI4052" s="119"/>
    </row>
    <row r="4053" spans="27:35" x14ac:dyDescent="0.25">
      <c r="AA4053" s="81"/>
      <c r="AB4053" s="81"/>
      <c r="AC4053" s="80"/>
      <c r="AD4053" s="80"/>
      <c r="AE4053" s="81"/>
      <c r="AF4053" s="82"/>
      <c r="AG4053" s="80"/>
      <c r="AH4053" s="119"/>
      <c r="AI4053" s="119"/>
    </row>
    <row r="4054" spans="27:35" x14ac:dyDescent="0.25">
      <c r="AA4054" s="81"/>
      <c r="AB4054" s="81"/>
      <c r="AC4054" s="80"/>
      <c r="AD4054" s="80"/>
      <c r="AE4054" s="81"/>
      <c r="AF4054" s="82"/>
      <c r="AG4054" s="80"/>
      <c r="AH4054" s="119"/>
      <c r="AI4054" s="119"/>
    </row>
    <row r="4055" spans="27:35" x14ac:dyDescent="0.25">
      <c r="AA4055" s="81"/>
      <c r="AB4055" s="81"/>
      <c r="AC4055" s="80"/>
      <c r="AD4055" s="80"/>
      <c r="AE4055" s="81"/>
      <c r="AF4055" s="82"/>
      <c r="AG4055" s="80"/>
      <c r="AH4055" s="119"/>
      <c r="AI4055" s="119"/>
    </row>
    <row r="4056" spans="27:35" x14ac:dyDescent="0.25">
      <c r="AA4056" s="81"/>
      <c r="AB4056" s="81"/>
      <c r="AC4056" s="80"/>
      <c r="AD4056" s="80"/>
      <c r="AE4056" s="81"/>
      <c r="AF4056" s="82"/>
      <c r="AG4056" s="80"/>
      <c r="AH4056" s="119"/>
      <c r="AI4056" s="119"/>
    </row>
    <row r="4057" spans="27:35" x14ac:dyDescent="0.25">
      <c r="AA4057" s="81"/>
      <c r="AB4057" s="81"/>
      <c r="AC4057" s="80"/>
      <c r="AD4057" s="80"/>
      <c r="AE4057" s="81"/>
      <c r="AF4057" s="82"/>
      <c r="AG4057" s="80"/>
      <c r="AH4057" s="119"/>
      <c r="AI4057" s="119"/>
    </row>
    <row r="4058" spans="27:35" x14ac:dyDescent="0.25">
      <c r="AA4058" s="81"/>
      <c r="AB4058" s="81"/>
      <c r="AC4058" s="80"/>
      <c r="AD4058" s="80"/>
      <c r="AE4058" s="81"/>
      <c r="AF4058" s="82"/>
      <c r="AG4058" s="80"/>
      <c r="AH4058" s="119"/>
      <c r="AI4058" s="119"/>
    </row>
    <row r="4059" spans="27:35" x14ac:dyDescent="0.25">
      <c r="AA4059" s="81"/>
      <c r="AB4059" s="81"/>
      <c r="AC4059" s="80"/>
      <c r="AD4059" s="80"/>
      <c r="AE4059" s="81"/>
      <c r="AF4059" s="82"/>
      <c r="AG4059" s="80"/>
      <c r="AH4059" s="119"/>
      <c r="AI4059" s="119"/>
    </row>
    <row r="4060" spans="27:35" x14ac:dyDescent="0.25">
      <c r="AA4060" s="81"/>
      <c r="AB4060" s="81"/>
      <c r="AC4060" s="80"/>
      <c r="AD4060" s="80"/>
      <c r="AE4060" s="81"/>
      <c r="AF4060" s="82"/>
      <c r="AG4060" s="80"/>
      <c r="AH4060" s="119"/>
      <c r="AI4060" s="119"/>
    </row>
    <row r="4061" spans="27:35" x14ac:dyDescent="0.25">
      <c r="AA4061" s="81"/>
      <c r="AB4061" s="81"/>
      <c r="AC4061" s="80"/>
      <c r="AD4061" s="80"/>
      <c r="AE4061" s="81"/>
      <c r="AF4061" s="82"/>
      <c r="AG4061" s="80"/>
      <c r="AH4061" s="119"/>
      <c r="AI4061" s="119"/>
    </row>
    <row r="4062" spans="27:35" x14ac:dyDescent="0.25">
      <c r="AA4062" s="81"/>
      <c r="AB4062" s="81"/>
      <c r="AC4062" s="80"/>
      <c r="AD4062" s="80"/>
      <c r="AE4062" s="81"/>
      <c r="AF4062" s="82"/>
      <c r="AG4062" s="80"/>
      <c r="AH4062" s="119"/>
      <c r="AI4062" s="119"/>
    </row>
    <row r="4063" spans="27:35" x14ac:dyDescent="0.25">
      <c r="AA4063" s="81"/>
      <c r="AB4063" s="81"/>
      <c r="AC4063" s="80"/>
      <c r="AD4063" s="80"/>
      <c r="AE4063" s="81"/>
      <c r="AF4063" s="82"/>
      <c r="AG4063" s="80"/>
      <c r="AH4063" s="119"/>
      <c r="AI4063" s="119"/>
    </row>
    <row r="4064" spans="27:35" x14ac:dyDescent="0.25">
      <c r="AA4064" s="81"/>
      <c r="AB4064" s="81"/>
      <c r="AC4064" s="80"/>
      <c r="AD4064" s="80"/>
      <c r="AE4064" s="81"/>
      <c r="AF4064" s="82"/>
      <c r="AG4064" s="80"/>
      <c r="AH4064" s="119"/>
      <c r="AI4064" s="119"/>
    </row>
    <row r="4065" spans="27:35" x14ac:dyDescent="0.25">
      <c r="AA4065" s="81"/>
      <c r="AB4065" s="81"/>
      <c r="AC4065" s="80"/>
      <c r="AD4065" s="80"/>
      <c r="AE4065" s="81"/>
      <c r="AF4065" s="82"/>
      <c r="AG4065" s="80"/>
      <c r="AH4065" s="119"/>
      <c r="AI4065" s="119"/>
    </row>
    <row r="4066" spans="27:35" x14ac:dyDescent="0.25">
      <c r="AA4066" s="81"/>
      <c r="AB4066" s="81"/>
      <c r="AC4066" s="80"/>
      <c r="AD4066" s="80"/>
      <c r="AE4066" s="81"/>
      <c r="AF4066" s="82"/>
      <c r="AG4066" s="80"/>
      <c r="AH4066" s="119"/>
      <c r="AI4066" s="119"/>
    </row>
    <row r="4067" spans="27:35" x14ac:dyDescent="0.25">
      <c r="AA4067" s="81"/>
      <c r="AB4067" s="81"/>
      <c r="AC4067" s="80"/>
      <c r="AD4067" s="80"/>
      <c r="AE4067" s="81"/>
      <c r="AF4067" s="82"/>
      <c r="AG4067" s="80"/>
      <c r="AH4067" s="119"/>
      <c r="AI4067" s="119"/>
    </row>
    <row r="4068" spans="27:35" x14ac:dyDescent="0.25">
      <c r="AA4068" s="81"/>
      <c r="AB4068" s="81"/>
      <c r="AC4068" s="80"/>
      <c r="AD4068" s="80"/>
      <c r="AE4068" s="81"/>
      <c r="AF4068" s="82"/>
      <c r="AG4068" s="80"/>
      <c r="AH4068" s="119"/>
      <c r="AI4068" s="119"/>
    </row>
    <row r="4069" spans="27:35" x14ac:dyDescent="0.25">
      <c r="AA4069" s="81"/>
      <c r="AB4069" s="81"/>
      <c r="AC4069" s="80"/>
      <c r="AD4069" s="80"/>
      <c r="AE4069" s="81"/>
      <c r="AF4069" s="82"/>
      <c r="AG4069" s="80"/>
      <c r="AH4069" s="119"/>
      <c r="AI4069" s="119"/>
    </row>
    <row r="4070" spans="27:35" x14ac:dyDescent="0.25">
      <c r="AA4070" s="81"/>
      <c r="AB4070" s="81"/>
      <c r="AC4070" s="80"/>
      <c r="AD4070" s="80"/>
      <c r="AE4070" s="81"/>
      <c r="AF4070" s="82"/>
      <c r="AG4070" s="80"/>
      <c r="AH4070" s="119"/>
      <c r="AI4070" s="119"/>
    </row>
    <row r="4071" spans="27:35" x14ac:dyDescent="0.25">
      <c r="AA4071" s="81"/>
      <c r="AB4071" s="81"/>
      <c r="AC4071" s="80"/>
      <c r="AD4071" s="80"/>
      <c r="AE4071" s="81"/>
      <c r="AF4071" s="82"/>
      <c r="AG4071" s="80"/>
      <c r="AH4071" s="119"/>
      <c r="AI4071" s="119"/>
    </row>
    <row r="4072" spans="27:35" x14ac:dyDescent="0.25">
      <c r="AA4072" s="81"/>
      <c r="AB4072" s="81"/>
      <c r="AC4072" s="80"/>
      <c r="AD4072" s="80"/>
      <c r="AE4072" s="81"/>
      <c r="AF4072" s="82"/>
      <c r="AG4072" s="80"/>
      <c r="AH4072" s="119"/>
      <c r="AI4072" s="119"/>
    </row>
    <row r="4073" spans="27:35" x14ac:dyDescent="0.25">
      <c r="AA4073" s="81"/>
      <c r="AB4073" s="81"/>
      <c r="AC4073" s="80"/>
      <c r="AD4073" s="80"/>
      <c r="AE4073" s="81"/>
      <c r="AF4073" s="82"/>
      <c r="AG4073" s="80"/>
      <c r="AH4073" s="119"/>
      <c r="AI4073" s="119"/>
    </row>
    <row r="4074" spans="27:35" x14ac:dyDescent="0.25">
      <c r="AA4074" s="81"/>
      <c r="AB4074" s="81"/>
      <c r="AC4074" s="80"/>
      <c r="AD4074" s="80"/>
      <c r="AE4074" s="81"/>
      <c r="AF4074" s="82"/>
      <c r="AG4074" s="80"/>
      <c r="AH4074" s="119"/>
      <c r="AI4074" s="119"/>
    </row>
    <row r="4075" spans="27:35" x14ac:dyDescent="0.25">
      <c r="AA4075" s="81"/>
      <c r="AB4075" s="81"/>
      <c r="AC4075" s="80"/>
      <c r="AD4075" s="80"/>
      <c r="AE4075" s="81"/>
      <c r="AF4075" s="82"/>
      <c r="AG4075" s="80"/>
      <c r="AH4075" s="119"/>
      <c r="AI4075" s="119"/>
    </row>
    <row r="4076" spans="27:35" x14ac:dyDescent="0.25">
      <c r="AA4076" s="81"/>
      <c r="AB4076" s="81"/>
      <c r="AC4076" s="80"/>
      <c r="AD4076" s="80"/>
      <c r="AE4076" s="81"/>
      <c r="AF4076" s="82"/>
      <c r="AG4076" s="80"/>
      <c r="AH4076" s="119"/>
      <c r="AI4076" s="119"/>
    </row>
    <row r="4077" spans="27:35" x14ac:dyDescent="0.25">
      <c r="AA4077" s="81"/>
      <c r="AB4077" s="81"/>
      <c r="AC4077" s="80"/>
      <c r="AD4077" s="80"/>
      <c r="AE4077" s="81"/>
      <c r="AF4077" s="82"/>
      <c r="AG4077" s="80"/>
      <c r="AH4077" s="119"/>
      <c r="AI4077" s="119"/>
    </row>
    <row r="4078" spans="27:35" x14ac:dyDescent="0.25">
      <c r="AA4078" s="81"/>
      <c r="AB4078" s="81"/>
      <c r="AC4078" s="80"/>
      <c r="AD4078" s="80"/>
      <c r="AE4078" s="81"/>
      <c r="AF4078" s="82"/>
      <c r="AG4078" s="80"/>
      <c r="AH4078" s="119"/>
      <c r="AI4078" s="119"/>
    </row>
    <row r="4079" spans="27:35" x14ac:dyDescent="0.25">
      <c r="AA4079" s="81"/>
      <c r="AB4079" s="81"/>
      <c r="AC4079" s="80"/>
      <c r="AD4079" s="80"/>
      <c r="AE4079" s="81"/>
      <c r="AF4079" s="82"/>
      <c r="AG4079" s="80"/>
      <c r="AH4079" s="119"/>
      <c r="AI4079" s="119"/>
    </row>
    <row r="4080" spans="27:35" x14ac:dyDescent="0.25">
      <c r="AA4080" s="81"/>
      <c r="AB4080" s="81"/>
      <c r="AC4080" s="80"/>
      <c r="AD4080" s="80"/>
      <c r="AE4080" s="81"/>
      <c r="AF4080" s="82"/>
      <c r="AG4080" s="80"/>
      <c r="AH4080" s="119"/>
      <c r="AI4080" s="119"/>
    </row>
    <row r="4081" spans="27:35" x14ac:dyDescent="0.25">
      <c r="AA4081" s="81"/>
      <c r="AB4081" s="81"/>
      <c r="AC4081" s="80"/>
      <c r="AD4081" s="80"/>
      <c r="AE4081" s="81"/>
      <c r="AF4081" s="82"/>
      <c r="AG4081" s="80"/>
      <c r="AH4081" s="119"/>
      <c r="AI4081" s="119"/>
    </row>
    <row r="4082" spans="27:35" x14ac:dyDescent="0.25">
      <c r="AA4082" s="81"/>
      <c r="AB4082" s="81"/>
      <c r="AC4082" s="80"/>
      <c r="AD4082" s="80"/>
      <c r="AE4082" s="81"/>
      <c r="AF4082" s="82"/>
      <c r="AG4082" s="80"/>
      <c r="AH4082" s="119"/>
      <c r="AI4082" s="119"/>
    </row>
    <row r="4083" spans="27:35" x14ac:dyDescent="0.25">
      <c r="AA4083" s="81"/>
      <c r="AB4083" s="81"/>
      <c r="AC4083" s="80"/>
      <c r="AD4083" s="80"/>
      <c r="AE4083" s="81"/>
      <c r="AF4083" s="82"/>
      <c r="AG4083" s="80"/>
      <c r="AH4083" s="119"/>
      <c r="AI4083" s="119"/>
    </row>
    <row r="4084" spans="27:35" x14ac:dyDescent="0.25">
      <c r="AA4084" s="81"/>
      <c r="AB4084" s="81"/>
      <c r="AC4084" s="80"/>
      <c r="AD4084" s="80"/>
      <c r="AE4084" s="81"/>
      <c r="AF4084" s="82"/>
      <c r="AG4084" s="80"/>
      <c r="AH4084" s="119"/>
      <c r="AI4084" s="119"/>
    </row>
    <row r="4085" spans="27:35" x14ac:dyDescent="0.25">
      <c r="AA4085" s="81"/>
      <c r="AB4085" s="81"/>
      <c r="AC4085" s="80"/>
      <c r="AD4085" s="80"/>
      <c r="AE4085" s="81"/>
      <c r="AF4085" s="82"/>
      <c r="AG4085" s="80"/>
      <c r="AH4085" s="119"/>
      <c r="AI4085" s="119"/>
    </row>
    <row r="4086" spans="27:35" x14ac:dyDescent="0.25">
      <c r="AA4086" s="81"/>
      <c r="AB4086" s="81"/>
      <c r="AC4086" s="80"/>
      <c r="AD4086" s="80"/>
      <c r="AE4086" s="81"/>
      <c r="AF4086" s="82"/>
      <c r="AG4086" s="80"/>
      <c r="AH4086" s="119"/>
      <c r="AI4086" s="119"/>
    </row>
    <row r="4087" spans="27:35" x14ac:dyDescent="0.25">
      <c r="AA4087" s="81"/>
      <c r="AB4087" s="81"/>
      <c r="AC4087" s="80"/>
      <c r="AD4087" s="80"/>
      <c r="AE4087" s="81"/>
      <c r="AF4087" s="82"/>
      <c r="AG4087" s="80"/>
      <c r="AH4087" s="119"/>
      <c r="AI4087" s="119"/>
    </row>
    <row r="4088" spans="27:35" x14ac:dyDescent="0.25">
      <c r="AA4088" s="81"/>
      <c r="AB4088" s="81"/>
      <c r="AC4088" s="80"/>
      <c r="AD4088" s="80"/>
      <c r="AE4088" s="81"/>
      <c r="AF4088" s="82"/>
      <c r="AG4088" s="80"/>
      <c r="AH4088" s="119"/>
      <c r="AI4088" s="119"/>
    </row>
    <row r="4089" spans="27:35" x14ac:dyDescent="0.25">
      <c r="AA4089" s="81"/>
      <c r="AB4089" s="81"/>
      <c r="AC4089" s="80"/>
      <c r="AD4089" s="80"/>
      <c r="AE4089" s="81"/>
      <c r="AF4089" s="82"/>
      <c r="AG4089" s="80"/>
      <c r="AH4089" s="119"/>
      <c r="AI4089" s="119"/>
    </row>
    <row r="4090" spans="27:35" x14ac:dyDescent="0.25">
      <c r="AA4090" s="81"/>
      <c r="AB4090" s="81"/>
      <c r="AC4090" s="80"/>
      <c r="AD4090" s="80"/>
      <c r="AE4090" s="81"/>
      <c r="AF4090" s="82"/>
      <c r="AG4090" s="80"/>
      <c r="AH4090" s="119"/>
      <c r="AI4090" s="119"/>
    </row>
    <row r="4091" spans="27:35" x14ac:dyDescent="0.25">
      <c r="AA4091" s="81"/>
      <c r="AB4091" s="81"/>
      <c r="AC4091" s="80"/>
      <c r="AD4091" s="80"/>
      <c r="AE4091" s="81"/>
      <c r="AF4091" s="82"/>
      <c r="AG4091" s="80"/>
      <c r="AH4091" s="119"/>
      <c r="AI4091" s="119"/>
    </row>
    <row r="4092" spans="27:35" x14ac:dyDescent="0.25">
      <c r="AA4092" s="81"/>
      <c r="AB4092" s="81"/>
      <c r="AC4092" s="80"/>
      <c r="AD4092" s="80"/>
      <c r="AE4092" s="81"/>
      <c r="AF4092" s="82"/>
      <c r="AG4092" s="80"/>
      <c r="AH4092" s="119"/>
      <c r="AI4092" s="119"/>
    </row>
    <row r="4093" spans="27:35" x14ac:dyDescent="0.25">
      <c r="AA4093" s="81"/>
      <c r="AB4093" s="81"/>
      <c r="AC4093" s="80"/>
      <c r="AD4093" s="80"/>
      <c r="AE4093" s="81"/>
      <c r="AF4093" s="82"/>
      <c r="AG4093" s="80"/>
      <c r="AH4093" s="119"/>
      <c r="AI4093" s="119"/>
    </row>
    <row r="4094" spans="27:35" x14ac:dyDescent="0.25">
      <c r="AA4094" s="81"/>
      <c r="AB4094" s="81"/>
      <c r="AC4094" s="80"/>
      <c r="AD4094" s="80"/>
      <c r="AE4094" s="81"/>
      <c r="AF4094" s="82"/>
      <c r="AG4094" s="80"/>
      <c r="AH4094" s="119"/>
      <c r="AI4094" s="119"/>
    </row>
    <row r="4095" spans="27:35" x14ac:dyDescent="0.25">
      <c r="AA4095" s="81"/>
      <c r="AB4095" s="81"/>
      <c r="AC4095" s="80"/>
      <c r="AD4095" s="80"/>
      <c r="AE4095" s="81"/>
      <c r="AF4095" s="82"/>
      <c r="AG4095" s="80"/>
      <c r="AH4095" s="119"/>
      <c r="AI4095" s="119"/>
    </row>
    <row r="4096" spans="27:35" x14ac:dyDescent="0.25">
      <c r="AA4096" s="81"/>
      <c r="AB4096" s="81"/>
      <c r="AC4096" s="80"/>
      <c r="AD4096" s="80"/>
      <c r="AE4096" s="81"/>
      <c r="AF4096" s="82"/>
      <c r="AG4096" s="80"/>
      <c r="AH4096" s="119"/>
      <c r="AI4096" s="119"/>
    </row>
    <row r="4097" spans="27:35" x14ac:dyDescent="0.25">
      <c r="AA4097" s="81"/>
      <c r="AB4097" s="81"/>
      <c r="AC4097" s="80"/>
      <c r="AD4097" s="80"/>
      <c r="AE4097" s="81"/>
      <c r="AF4097" s="82"/>
      <c r="AG4097" s="80"/>
      <c r="AH4097" s="119"/>
      <c r="AI4097" s="119"/>
    </row>
    <row r="4098" spans="27:35" x14ac:dyDescent="0.25">
      <c r="AA4098" s="81"/>
      <c r="AB4098" s="81"/>
      <c r="AC4098" s="80"/>
      <c r="AD4098" s="80"/>
      <c r="AE4098" s="81"/>
      <c r="AF4098" s="82"/>
      <c r="AG4098" s="80"/>
      <c r="AH4098" s="119"/>
      <c r="AI4098" s="119"/>
    </row>
    <row r="4099" spans="27:35" x14ac:dyDescent="0.25">
      <c r="AA4099" s="81"/>
      <c r="AB4099" s="81"/>
      <c r="AC4099" s="80"/>
      <c r="AD4099" s="80"/>
      <c r="AE4099" s="81"/>
      <c r="AF4099" s="82"/>
      <c r="AG4099" s="80"/>
      <c r="AH4099" s="119"/>
      <c r="AI4099" s="119"/>
    </row>
    <row r="4100" spans="27:35" x14ac:dyDescent="0.25">
      <c r="AA4100" s="81"/>
      <c r="AB4100" s="81"/>
      <c r="AC4100" s="80"/>
      <c r="AD4100" s="80"/>
      <c r="AE4100" s="81"/>
      <c r="AF4100" s="82"/>
      <c r="AG4100" s="80"/>
      <c r="AH4100" s="119"/>
      <c r="AI4100" s="119"/>
    </row>
    <row r="4101" spans="27:35" x14ac:dyDescent="0.25">
      <c r="AA4101" s="81"/>
      <c r="AB4101" s="81"/>
      <c r="AC4101" s="80"/>
      <c r="AD4101" s="80"/>
      <c r="AE4101" s="81"/>
      <c r="AF4101" s="82"/>
      <c r="AG4101" s="80"/>
      <c r="AH4101" s="119"/>
      <c r="AI4101" s="119"/>
    </row>
    <row r="4102" spans="27:35" x14ac:dyDescent="0.25">
      <c r="AA4102" s="81"/>
      <c r="AB4102" s="81"/>
      <c r="AC4102" s="80"/>
      <c r="AD4102" s="80"/>
      <c r="AE4102" s="81"/>
      <c r="AF4102" s="82"/>
      <c r="AG4102" s="80"/>
      <c r="AH4102" s="119"/>
      <c r="AI4102" s="119"/>
    </row>
    <row r="4103" spans="27:35" x14ac:dyDescent="0.25">
      <c r="AA4103" s="81"/>
      <c r="AB4103" s="81"/>
      <c r="AC4103" s="80"/>
      <c r="AD4103" s="80"/>
      <c r="AE4103" s="81"/>
      <c r="AF4103" s="82"/>
      <c r="AG4103" s="80"/>
      <c r="AH4103" s="119"/>
      <c r="AI4103" s="119"/>
    </row>
    <row r="4104" spans="27:35" x14ac:dyDescent="0.25">
      <c r="AA4104" s="81"/>
      <c r="AB4104" s="81"/>
      <c r="AC4104" s="80"/>
      <c r="AD4104" s="80"/>
      <c r="AE4104" s="81"/>
      <c r="AF4104" s="82"/>
      <c r="AG4104" s="80"/>
      <c r="AH4104" s="119"/>
      <c r="AI4104" s="119"/>
    </row>
    <row r="4105" spans="27:35" x14ac:dyDescent="0.25">
      <c r="AA4105" s="81"/>
      <c r="AB4105" s="81"/>
      <c r="AC4105" s="80"/>
      <c r="AD4105" s="80"/>
      <c r="AE4105" s="81"/>
      <c r="AF4105" s="82"/>
      <c r="AG4105" s="80"/>
      <c r="AH4105" s="119"/>
      <c r="AI4105" s="119"/>
    </row>
    <row r="4106" spans="27:35" x14ac:dyDescent="0.25">
      <c r="AA4106" s="81"/>
      <c r="AB4106" s="81"/>
      <c r="AC4106" s="80"/>
      <c r="AD4106" s="80"/>
      <c r="AE4106" s="81"/>
      <c r="AF4106" s="82"/>
      <c r="AG4106" s="80"/>
      <c r="AH4106" s="119"/>
      <c r="AI4106" s="119"/>
    </row>
    <row r="4107" spans="27:35" x14ac:dyDescent="0.25">
      <c r="AA4107" s="81"/>
      <c r="AB4107" s="81"/>
      <c r="AC4107" s="80"/>
      <c r="AD4107" s="80"/>
      <c r="AE4107" s="81"/>
      <c r="AF4107" s="82"/>
      <c r="AG4107" s="80"/>
      <c r="AH4107" s="119"/>
      <c r="AI4107" s="119"/>
    </row>
    <row r="4108" spans="27:35" x14ac:dyDescent="0.25">
      <c r="AA4108" s="81"/>
      <c r="AB4108" s="81"/>
      <c r="AC4108" s="80"/>
      <c r="AD4108" s="80"/>
      <c r="AE4108" s="81"/>
      <c r="AF4108" s="82"/>
      <c r="AG4108" s="80"/>
      <c r="AH4108" s="119"/>
      <c r="AI4108" s="119"/>
    </row>
    <row r="4109" spans="27:35" x14ac:dyDescent="0.25">
      <c r="AA4109" s="81"/>
      <c r="AB4109" s="81"/>
      <c r="AC4109" s="80"/>
      <c r="AD4109" s="80"/>
      <c r="AE4109" s="81"/>
      <c r="AF4109" s="82"/>
      <c r="AG4109" s="80"/>
      <c r="AH4109" s="119"/>
      <c r="AI4109" s="119"/>
    </row>
    <row r="4110" spans="27:35" x14ac:dyDescent="0.25">
      <c r="AA4110" s="81"/>
      <c r="AB4110" s="81"/>
      <c r="AC4110" s="80"/>
      <c r="AD4110" s="80"/>
      <c r="AE4110" s="81"/>
      <c r="AF4110" s="82"/>
      <c r="AG4110" s="80"/>
      <c r="AH4110" s="119"/>
      <c r="AI4110" s="119"/>
    </row>
    <row r="4111" spans="27:35" x14ac:dyDescent="0.25">
      <c r="AA4111" s="81"/>
      <c r="AB4111" s="81"/>
      <c r="AC4111" s="80"/>
      <c r="AD4111" s="80"/>
      <c r="AE4111" s="81"/>
      <c r="AF4111" s="82"/>
      <c r="AG4111" s="80"/>
      <c r="AH4111" s="119"/>
      <c r="AI4111" s="119"/>
    </row>
    <row r="4112" spans="27:35" x14ac:dyDescent="0.25">
      <c r="AA4112" s="81"/>
      <c r="AB4112" s="81"/>
      <c r="AC4112" s="80"/>
      <c r="AD4112" s="80"/>
      <c r="AE4112" s="81"/>
      <c r="AF4112" s="82"/>
      <c r="AG4112" s="80"/>
      <c r="AH4112" s="119"/>
      <c r="AI4112" s="119"/>
    </row>
    <row r="4113" spans="27:35" x14ac:dyDescent="0.25">
      <c r="AA4113" s="81"/>
      <c r="AB4113" s="81"/>
      <c r="AC4113" s="80"/>
      <c r="AD4113" s="80"/>
      <c r="AE4113" s="81"/>
      <c r="AF4113" s="82"/>
      <c r="AG4113" s="80"/>
      <c r="AH4113" s="119"/>
      <c r="AI4113" s="119"/>
    </row>
    <row r="4114" spans="27:35" x14ac:dyDescent="0.25">
      <c r="AA4114" s="81"/>
      <c r="AB4114" s="81"/>
      <c r="AC4114" s="80"/>
      <c r="AD4114" s="80"/>
      <c r="AE4114" s="81"/>
      <c r="AF4114" s="82"/>
      <c r="AG4114" s="80"/>
      <c r="AH4114" s="119"/>
      <c r="AI4114" s="119"/>
    </row>
    <row r="4115" spans="27:35" x14ac:dyDescent="0.25">
      <c r="AA4115" s="81"/>
      <c r="AB4115" s="81"/>
      <c r="AC4115" s="80"/>
      <c r="AD4115" s="80"/>
      <c r="AE4115" s="81"/>
      <c r="AF4115" s="82"/>
      <c r="AG4115" s="80"/>
      <c r="AH4115" s="119"/>
      <c r="AI4115" s="119"/>
    </row>
    <row r="4116" spans="27:35" x14ac:dyDescent="0.25">
      <c r="AA4116" s="81"/>
      <c r="AB4116" s="81"/>
      <c r="AC4116" s="80"/>
      <c r="AD4116" s="80"/>
      <c r="AE4116" s="81"/>
      <c r="AF4116" s="82"/>
      <c r="AG4116" s="80"/>
      <c r="AH4116" s="119"/>
      <c r="AI4116" s="119"/>
    </row>
    <row r="4117" spans="27:35" x14ac:dyDescent="0.25">
      <c r="AA4117" s="81"/>
      <c r="AB4117" s="81"/>
      <c r="AC4117" s="80"/>
      <c r="AD4117" s="80"/>
      <c r="AE4117" s="81"/>
      <c r="AF4117" s="82"/>
      <c r="AG4117" s="80"/>
      <c r="AH4117" s="119"/>
      <c r="AI4117" s="119"/>
    </row>
    <row r="4118" spans="27:35" x14ac:dyDescent="0.25">
      <c r="AA4118" s="81"/>
      <c r="AB4118" s="81"/>
      <c r="AC4118" s="80"/>
      <c r="AD4118" s="80"/>
      <c r="AE4118" s="81"/>
      <c r="AF4118" s="82"/>
      <c r="AG4118" s="80"/>
      <c r="AH4118" s="119"/>
      <c r="AI4118" s="119"/>
    </row>
    <row r="4119" spans="27:35" x14ac:dyDescent="0.25">
      <c r="AA4119" s="81"/>
      <c r="AB4119" s="81"/>
      <c r="AC4119" s="80"/>
      <c r="AD4119" s="80"/>
      <c r="AE4119" s="81"/>
      <c r="AF4119" s="82"/>
      <c r="AG4119" s="80"/>
      <c r="AH4119" s="119"/>
      <c r="AI4119" s="119"/>
    </row>
    <row r="4120" spans="27:35" x14ac:dyDescent="0.25">
      <c r="AA4120" s="81"/>
      <c r="AB4120" s="81"/>
      <c r="AC4120" s="80"/>
      <c r="AD4120" s="80"/>
      <c r="AE4120" s="81"/>
      <c r="AF4120" s="82"/>
      <c r="AG4120" s="80"/>
      <c r="AH4120" s="119"/>
      <c r="AI4120" s="119"/>
    </row>
    <row r="4121" spans="27:35" x14ac:dyDescent="0.25">
      <c r="AA4121" s="81"/>
      <c r="AB4121" s="81"/>
      <c r="AC4121" s="80"/>
      <c r="AD4121" s="80"/>
      <c r="AE4121" s="81"/>
      <c r="AF4121" s="82"/>
      <c r="AG4121" s="80"/>
      <c r="AH4121" s="119"/>
      <c r="AI4121" s="119"/>
    </row>
    <row r="4122" spans="27:35" x14ac:dyDescent="0.25">
      <c r="AA4122" s="81"/>
      <c r="AB4122" s="81"/>
      <c r="AC4122" s="80"/>
      <c r="AD4122" s="80"/>
      <c r="AE4122" s="81"/>
      <c r="AF4122" s="82"/>
      <c r="AG4122" s="80"/>
      <c r="AH4122" s="119"/>
      <c r="AI4122" s="119"/>
    </row>
    <row r="4123" spans="27:35" x14ac:dyDescent="0.25">
      <c r="AA4123" s="81"/>
      <c r="AB4123" s="81"/>
      <c r="AC4123" s="80"/>
      <c r="AD4123" s="80"/>
      <c r="AE4123" s="81"/>
      <c r="AF4123" s="82"/>
      <c r="AG4123" s="80"/>
      <c r="AH4123" s="119"/>
      <c r="AI4123" s="119"/>
    </row>
    <row r="4124" spans="27:35" x14ac:dyDescent="0.25">
      <c r="AA4124" s="81"/>
      <c r="AB4124" s="81"/>
      <c r="AC4124" s="80"/>
      <c r="AD4124" s="80"/>
      <c r="AE4124" s="81"/>
      <c r="AF4124" s="82"/>
      <c r="AG4124" s="80"/>
      <c r="AH4124" s="119"/>
      <c r="AI4124" s="119"/>
    </row>
    <row r="4125" spans="27:35" x14ac:dyDescent="0.25">
      <c r="AA4125" s="81"/>
      <c r="AB4125" s="81"/>
      <c r="AC4125" s="80"/>
      <c r="AD4125" s="80"/>
      <c r="AE4125" s="81"/>
      <c r="AF4125" s="82"/>
      <c r="AG4125" s="80"/>
      <c r="AH4125" s="119"/>
      <c r="AI4125" s="119"/>
    </row>
    <row r="4126" spans="27:35" x14ac:dyDescent="0.25">
      <c r="AA4126" s="81"/>
      <c r="AB4126" s="81"/>
      <c r="AC4126" s="80"/>
      <c r="AD4126" s="80"/>
      <c r="AE4126" s="81"/>
      <c r="AF4126" s="82"/>
      <c r="AG4126" s="80"/>
      <c r="AH4126" s="119"/>
      <c r="AI4126" s="119"/>
    </row>
    <row r="4127" spans="27:35" x14ac:dyDescent="0.25">
      <c r="AA4127" s="81"/>
      <c r="AB4127" s="81"/>
      <c r="AC4127" s="80"/>
      <c r="AD4127" s="80"/>
      <c r="AE4127" s="81"/>
      <c r="AF4127" s="82"/>
      <c r="AG4127" s="80"/>
      <c r="AH4127" s="119"/>
      <c r="AI4127" s="119"/>
    </row>
    <row r="4128" spans="27:35" x14ac:dyDescent="0.25">
      <c r="AA4128" s="81"/>
      <c r="AB4128" s="81"/>
      <c r="AC4128" s="80"/>
      <c r="AD4128" s="80"/>
      <c r="AE4128" s="81"/>
      <c r="AF4128" s="82"/>
      <c r="AG4128" s="80"/>
      <c r="AH4128" s="119"/>
      <c r="AI4128" s="119"/>
    </row>
    <row r="4129" spans="27:35" x14ac:dyDescent="0.25">
      <c r="AA4129" s="81"/>
      <c r="AB4129" s="81"/>
      <c r="AC4129" s="80"/>
      <c r="AD4129" s="80"/>
      <c r="AE4129" s="81"/>
      <c r="AF4129" s="82"/>
      <c r="AG4129" s="80"/>
      <c r="AH4129" s="119"/>
      <c r="AI4129" s="119"/>
    </row>
    <row r="4130" spans="27:35" x14ac:dyDescent="0.25">
      <c r="AA4130" s="81"/>
      <c r="AB4130" s="81"/>
      <c r="AC4130" s="80"/>
      <c r="AD4130" s="80"/>
      <c r="AE4130" s="81"/>
      <c r="AF4130" s="82"/>
      <c r="AG4130" s="80"/>
      <c r="AH4130" s="119"/>
      <c r="AI4130" s="119"/>
    </row>
    <row r="4131" spans="27:35" x14ac:dyDescent="0.25">
      <c r="AA4131" s="81"/>
      <c r="AB4131" s="81"/>
      <c r="AC4131" s="80"/>
      <c r="AD4131" s="80"/>
      <c r="AE4131" s="81"/>
      <c r="AF4131" s="82"/>
      <c r="AG4131" s="80"/>
      <c r="AH4131" s="119"/>
      <c r="AI4131" s="119"/>
    </row>
    <row r="4132" spans="27:35" x14ac:dyDescent="0.25">
      <c r="AA4132" s="81"/>
      <c r="AB4132" s="81"/>
      <c r="AC4132" s="80"/>
      <c r="AD4132" s="80"/>
      <c r="AE4132" s="81"/>
      <c r="AF4132" s="82"/>
      <c r="AG4132" s="80"/>
      <c r="AH4132" s="119"/>
      <c r="AI4132" s="119"/>
    </row>
    <row r="4133" spans="27:35" x14ac:dyDescent="0.25">
      <c r="AA4133" s="81"/>
      <c r="AB4133" s="81"/>
      <c r="AC4133" s="80"/>
      <c r="AD4133" s="80"/>
      <c r="AE4133" s="81"/>
      <c r="AF4133" s="82"/>
      <c r="AG4133" s="80"/>
      <c r="AH4133" s="119"/>
      <c r="AI4133" s="119"/>
    </row>
    <row r="4134" spans="27:35" x14ac:dyDescent="0.25">
      <c r="AA4134" s="81"/>
      <c r="AB4134" s="81"/>
      <c r="AC4134" s="80"/>
      <c r="AD4134" s="80"/>
      <c r="AE4134" s="81"/>
      <c r="AF4134" s="82"/>
      <c r="AG4134" s="80"/>
      <c r="AH4134" s="119"/>
      <c r="AI4134" s="119"/>
    </row>
    <row r="4135" spans="27:35" x14ac:dyDescent="0.25">
      <c r="AA4135" s="81"/>
      <c r="AB4135" s="81"/>
      <c r="AC4135" s="80"/>
      <c r="AD4135" s="80"/>
      <c r="AE4135" s="81"/>
      <c r="AF4135" s="82"/>
      <c r="AG4135" s="80"/>
      <c r="AH4135" s="119"/>
      <c r="AI4135" s="119"/>
    </row>
    <row r="4136" spans="27:35" x14ac:dyDescent="0.25">
      <c r="AA4136" s="81"/>
      <c r="AB4136" s="81"/>
      <c r="AC4136" s="80"/>
      <c r="AD4136" s="80"/>
      <c r="AE4136" s="81"/>
      <c r="AF4136" s="82"/>
      <c r="AG4136" s="80"/>
      <c r="AH4136" s="119"/>
      <c r="AI4136" s="119"/>
    </row>
    <row r="4137" spans="27:35" x14ac:dyDescent="0.25">
      <c r="AA4137" s="81"/>
      <c r="AB4137" s="81"/>
      <c r="AC4137" s="80"/>
      <c r="AD4137" s="80"/>
      <c r="AE4137" s="81"/>
      <c r="AF4137" s="82"/>
      <c r="AG4137" s="80"/>
      <c r="AH4137" s="119"/>
      <c r="AI4137" s="119"/>
    </row>
    <row r="4138" spans="27:35" x14ac:dyDescent="0.25">
      <c r="AA4138" s="81"/>
      <c r="AB4138" s="81"/>
      <c r="AC4138" s="80"/>
      <c r="AD4138" s="80"/>
      <c r="AE4138" s="81"/>
      <c r="AF4138" s="82"/>
      <c r="AG4138" s="80"/>
      <c r="AH4138" s="119"/>
      <c r="AI4138" s="119"/>
    </row>
    <row r="4139" spans="27:35" x14ac:dyDescent="0.25">
      <c r="AA4139" s="81"/>
      <c r="AB4139" s="81"/>
      <c r="AC4139" s="80"/>
      <c r="AD4139" s="80"/>
      <c r="AE4139" s="81"/>
      <c r="AF4139" s="82"/>
      <c r="AG4139" s="80"/>
      <c r="AH4139" s="119"/>
      <c r="AI4139" s="119"/>
    </row>
    <row r="4140" spans="27:35" x14ac:dyDescent="0.25">
      <c r="AA4140" s="81"/>
      <c r="AB4140" s="81"/>
      <c r="AC4140" s="80"/>
      <c r="AD4140" s="80"/>
      <c r="AE4140" s="81"/>
      <c r="AF4140" s="82"/>
      <c r="AG4140" s="80"/>
      <c r="AH4140" s="119"/>
      <c r="AI4140" s="119"/>
    </row>
    <row r="4141" spans="27:35" x14ac:dyDescent="0.25">
      <c r="AA4141" s="81"/>
      <c r="AB4141" s="81"/>
      <c r="AC4141" s="80"/>
      <c r="AD4141" s="80"/>
      <c r="AE4141" s="81"/>
      <c r="AF4141" s="82"/>
      <c r="AG4141" s="80"/>
      <c r="AH4141" s="119"/>
      <c r="AI4141" s="119"/>
    </row>
    <row r="4142" spans="27:35" x14ac:dyDescent="0.25">
      <c r="AA4142" s="81"/>
      <c r="AB4142" s="81"/>
      <c r="AC4142" s="80"/>
      <c r="AD4142" s="80"/>
      <c r="AE4142" s="81"/>
      <c r="AF4142" s="82"/>
      <c r="AG4142" s="80"/>
      <c r="AH4142" s="119"/>
      <c r="AI4142" s="119"/>
    </row>
    <row r="4143" spans="27:35" x14ac:dyDescent="0.25">
      <c r="AA4143" s="81"/>
      <c r="AB4143" s="81"/>
      <c r="AC4143" s="80"/>
      <c r="AD4143" s="80"/>
      <c r="AE4143" s="81"/>
      <c r="AF4143" s="82"/>
      <c r="AG4143" s="80"/>
      <c r="AH4143" s="119"/>
      <c r="AI4143" s="119"/>
    </row>
    <row r="4144" spans="27:35" x14ac:dyDescent="0.25">
      <c r="AA4144" s="81"/>
      <c r="AB4144" s="81"/>
      <c r="AC4144" s="80"/>
      <c r="AD4144" s="80"/>
      <c r="AE4144" s="81"/>
      <c r="AF4144" s="82"/>
      <c r="AG4144" s="80"/>
      <c r="AH4144" s="119"/>
      <c r="AI4144" s="119"/>
    </row>
    <row r="4145" spans="27:35" x14ac:dyDescent="0.25">
      <c r="AA4145" s="81"/>
      <c r="AB4145" s="81"/>
      <c r="AC4145" s="80"/>
      <c r="AD4145" s="80"/>
      <c r="AE4145" s="81"/>
      <c r="AF4145" s="82"/>
      <c r="AG4145" s="80"/>
      <c r="AH4145" s="119"/>
      <c r="AI4145" s="119"/>
    </row>
    <row r="4146" spans="27:35" x14ac:dyDescent="0.25">
      <c r="AA4146" s="81"/>
      <c r="AB4146" s="81"/>
      <c r="AC4146" s="80"/>
      <c r="AD4146" s="80"/>
      <c r="AE4146" s="81"/>
      <c r="AF4146" s="82"/>
      <c r="AG4146" s="80"/>
      <c r="AH4146" s="119"/>
      <c r="AI4146" s="119"/>
    </row>
    <row r="4147" spans="27:35" x14ac:dyDescent="0.25">
      <c r="AA4147" s="81"/>
      <c r="AB4147" s="81"/>
      <c r="AC4147" s="80"/>
      <c r="AD4147" s="80"/>
      <c r="AE4147" s="81"/>
      <c r="AF4147" s="82"/>
      <c r="AG4147" s="80"/>
      <c r="AH4147" s="119"/>
      <c r="AI4147" s="119"/>
    </row>
    <row r="4148" spans="27:35" x14ac:dyDescent="0.25">
      <c r="AA4148" s="81"/>
      <c r="AB4148" s="81"/>
      <c r="AC4148" s="80"/>
      <c r="AD4148" s="80"/>
      <c r="AE4148" s="81"/>
      <c r="AF4148" s="82"/>
      <c r="AG4148" s="80"/>
      <c r="AH4148" s="119"/>
      <c r="AI4148" s="119"/>
    </row>
    <row r="4149" spans="27:35" x14ac:dyDescent="0.25">
      <c r="AA4149" s="81"/>
      <c r="AB4149" s="81"/>
      <c r="AC4149" s="80"/>
      <c r="AD4149" s="80"/>
      <c r="AE4149" s="81"/>
      <c r="AF4149" s="82"/>
      <c r="AG4149" s="80"/>
      <c r="AH4149" s="119"/>
      <c r="AI4149" s="119"/>
    </row>
    <row r="4150" spans="27:35" x14ac:dyDescent="0.25">
      <c r="AA4150" s="81"/>
      <c r="AB4150" s="81"/>
      <c r="AC4150" s="80"/>
      <c r="AD4150" s="80"/>
      <c r="AE4150" s="81"/>
      <c r="AF4150" s="82"/>
      <c r="AG4150" s="80"/>
      <c r="AH4150" s="119"/>
      <c r="AI4150" s="119"/>
    </row>
    <row r="4151" spans="27:35" x14ac:dyDescent="0.25">
      <c r="AA4151" s="81"/>
      <c r="AB4151" s="81"/>
      <c r="AC4151" s="80"/>
      <c r="AD4151" s="80"/>
      <c r="AE4151" s="81"/>
      <c r="AF4151" s="82"/>
      <c r="AG4151" s="80"/>
      <c r="AH4151" s="119"/>
      <c r="AI4151" s="119"/>
    </row>
    <row r="4152" spans="27:35" x14ac:dyDescent="0.25">
      <c r="AA4152" s="81"/>
      <c r="AB4152" s="81"/>
      <c r="AC4152" s="80"/>
      <c r="AD4152" s="80"/>
      <c r="AE4152" s="81"/>
      <c r="AF4152" s="82"/>
      <c r="AG4152" s="80"/>
      <c r="AH4152" s="119"/>
      <c r="AI4152" s="119"/>
    </row>
    <row r="4153" spans="27:35" x14ac:dyDescent="0.25">
      <c r="AA4153" s="81"/>
      <c r="AB4153" s="81"/>
      <c r="AC4153" s="80"/>
      <c r="AD4153" s="80"/>
      <c r="AE4153" s="81"/>
      <c r="AF4153" s="82"/>
      <c r="AG4153" s="80"/>
      <c r="AH4153" s="119"/>
      <c r="AI4153" s="119"/>
    </row>
    <row r="4154" spans="27:35" x14ac:dyDescent="0.25">
      <c r="AA4154" s="81"/>
      <c r="AB4154" s="81"/>
      <c r="AC4154" s="80"/>
      <c r="AD4154" s="80"/>
      <c r="AE4154" s="81"/>
      <c r="AF4154" s="82"/>
      <c r="AG4154" s="80"/>
      <c r="AH4154" s="119"/>
      <c r="AI4154" s="119"/>
    </row>
    <row r="4155" spans="27:35" x14ac:dyDescent="0.25">
      <c r="AA4155" s="81"/>
      <c r="AB4155" s="81"/>
      <c r="AC4155" s="80"/>
      <c r="AD4155" s="80"/>
      <c r="AE4155" s="81"/>
      <c r="AF4155" s="82"/>
      <c r="AG4155" s="80"/>
      <c r="AH4155" s="119"/>
      <c r="AI4155" s="119"/>
    </row>
    <row r="4156" spans="27:35" x14ac:dyDescent="0.25">
      <c r="AA4156" s="81"/>
      <c r="AB4156" s="81"/>
      <c r="AC4156" s="80"/>
      <c r="AD4156" s="80"/>
      <c r="AE4156" s="81"/>
      <c r="AF4156" s="82"/>
      <c r="AG4156" s="80"/>
      <c r="AH4156" s="119"/>
      <c r="AI4156" s="119"/>
    </row>
    <row r="4157" spans="27:35" x14ac:dyDescent="0.25">
      <c r="AA4157" s="81"/>
      <c r="AB4157" s="81"/>
      <c r="AC4157" s="80"/>
      <c r="AD4157" s="80"/>
      <c r="AE4157" s="81"/>
      <c r="AF4157" s="82"/>
      <c r="AG4157" s="80"/>
      <c r="AH4157" s="119"/>
      <c r="AI4157" s="119"/>
    </row>
    <row r="4158" spans="27:35" x14ac:dyDescent="0.25">
      <c r="AA4158" s="81"/>
      <c r="AB4158" s="81"/>
      <c r="AC4158" s="80"/>
      <c r="AD4158" s="80"/>
      <c r="AE4158" s="81"/>
      <c r="AF4158" s="82"/>
      <c r="AG4158" s="80"/>
      <c r="AH4158" s="119"/>
      <c r="AI4158" s="119"/>
    </row>
    <row r="4159" spans="27:35" x14ac:dyDescent="0.25">
      <c r="AA4159" s="81"/>
      <c r="AB4159" s="81"/>
      <c r="AC4159" s="80"/>
      <c r="AD4159" s="80"/>
      <c r="AE4159" s="81"/>
      <c r="AF4159" s="82"/>
      <c r="AG4159" s="80"/>
      <c r="AH4159" s="119"/>
      <c r="AI4159" s="119"/>
    </row>
    <row r="4160" spans="27:35" x14ac:dyDescent="0.25">
      <c r="AA4160" s="81"/>
      <c r="AB4160" s="81"/>
      <c r="AC4160" s="80"/>
      <c r="AD4160" s="80"/>
      <c r="AE4160" s="81"/>
      <c r="AF4160" s="82"/>
      <c r="AG4160" s="80"/>
      <c r="AH4160" s="119"/>
      <c r="AI4160" s="119"/>
    </row>
    <row r="4161" spans="27:35" x14ac:dyDescent="0.25">
      <c r="AA4161" s="81"/>
      <c r="AB4161" s="81"/>
      <c r="AC4161" s="80"/>
      <c r="AD4161" s="80"/>
      <c r="AE4161" s="81"/>
      <c r="AF4161" s="82"/>
      <c r="AG4161" s="80"/>
      <c r="AH4161" s="119"/>
      <c r="AI4161" s="119"/>
    </row>
    <row r="4162" spans="27:35" x14ac:dyDescent="0.25">
      <c r="AA4162" s="81"/>
      <c r="AB4162" s="81"/>
      <c r="AC4162" s="80"/>
      <c r="AD4162" s="80"/>
      <c r="AE4162" s="81"/>
      <c r="AF4162" s="82"/>
      <c r="AG4162" s="80"/>
      <c r="AH4162" s="119"/>
      <c r="AI4162" s="119"/>
    </row>
    <row r="4163" spans="27:35" x14ac:dyDescent="0.25">
      <c r="AA4163" s="81"/>
      <c r="AB4163" s="81"/>
      <c r="AC4163" s="80"/>
      <c r="AD4163" s="80"/>
      <c r="AE4163" s="81"/>
      <c r="AF4163" s="82"/>
      <c r="AG4163" s="80"/>
      <c r="AH4163" s="119"/>
      <c r="AI4163" s="119"/>
    </row>
    <row r="4164" spans="27:35" x14ac:dyDescent="0.25">
      <c r="AA4164" s="81"/>
      <c r="AB4164" s="81"/>
      <c r="AC4164" s="80"/>
      <c r="AD4164" s="80"/>
      <c r="AE4164" s="81"/>
      <c r="AF4164" s="82"/>
      <c r="AG4164" s="80"/>
      <c r="AH4164" s="119"/>
      <c r="AI4164" s="119"/>
    </row>
    <row r="4165" spans="27:35" x14ac:dyDescent="0.25">
      <c r="AA4165" s="81"/>
      <c r="AB4165" s="81"/>
      <c r="AC4165" s="80"/>
      <c r="AD4165" s="80"/>
      <c r="AE4165" s="81"/>
      <c r="AF4165" s="82"/>
      <c r="AG4165" s="80"/>
      <c r="AH4165" s="119"/>
      <c r="AI4165" s="119"/>
    </row>
    <row r="4166" spans="27:35" x14ac:dyDescent="0.25">
      <c r="AA4166" s="81"/>
      <c r="AB4166" s="81"/>
      <c r="AC4166" s="80"/>
      <c r="AD4166" s="80"/>
      <c r="AE4166" s="81"/>
      <c r="AF4166" s="82"/>
      <c r="AG4166" s="80"/>
      <c r="AH4166" s="119"/>
      <c r="AI4166" s="119"/>
    </row>
    <row r="4167" spans="27:35" x14ac:dyDescent="0.25">
      <c r="AA4167" s="81"/>
      <c r="AB4167" s="81"/>
      <c r="AC4167" s="80"/>
      <c r="AD4167" s="80"/>
      <c r="AE4167" s="81"/>
      <c r="AF4167" s="82"/>
      <c r="AG4167" s="80"/>
      <c r="AH4167" s="119"/>
      <c r="AI4167" s="119"/>
    </row>
    <row r="4168" spans="27:35" x14ac:dyDescent="0.25">
      <c r="AA4168" s="81"/>
      <c r="AB4168" s="81"/>
      <c r="AC4168" s="80"/>
      <c r="AD4168" s="80"/>
      <c r="AE4168" s="81"/>
      <c r="AF4168" s="82"/>
      <c r="AG4168" s="80"/>
      <c r="AH4168" s="119"/>
      <c r="AI4168" s="119"/>
    </row>
    <row r="4169" spans="27:35" x14ac:dyDescent="0.25">
      <c r="AA4169" s="81"/>
      <c r="AB4169" s="81"/>
      <c r="AC4169" s="80"/>
      <c r="AD4169" s="80"/>
      <c r="AE4169" s="81"/>
      <c r="AF4169" s="82"/>
      <c r="AG4169" s="80"/>
      <c r="AH4169" s="119"/>
      <c r="AI4169" s="119"/>
    </row>
    <row r="4170" spans="27:35" x14ac:dyDescent="0.25">
      <c r="AA4170" s="81"/>
      <c r="AB4170" s="81"/>
      <c r="AC4170" s="80"/>
      <c r="AD4170" s="80"/>
      <c r="AE4170" s="81"/>
      <c r="AF4170" s="82"/>
      <c r="AG4170" s="80"/>
      <c r="AH4170" s="119"/>
      <c r="AI4170" s="119"/>
    </row>
    <row r="4171" spans="27:35" x14ac:dyDescent="0.25">
      <c r="AA4171" s="81"/>
      <c r="AB4171" s="81"/>
      <c r="AC4171" s="80"/>
      <c r="AD4171" s="80"/>
      <c r="AE4171" s="81"/>
      <c r="AF4171" s="82"/>
      <c r="AG4171" s="80"/>
      <c r="AH4171" s="119"/>
      <c r="AI4171" s="119"/>
    </row>
    <row r="4172" spans="27:35" x14ac:dyDescent="0.25">
      <c r="AA4172" s="81"/>
      <c r="AB4172" s="81"/>
      <c r="AC4172" s="80"/>
      <c r="AD4172" s="80"/>
      <c r="AE4172" s="81"/>
      <c r="AF4172" s="82"/>
      <c r="AG4172" s="80"/>
      <c r="AH4172" s="119"/>
      <c r="AI4172" s="119"/>
    </row>
    <row r="4173" spans="27:35" x14ac:dyDescent="0.25">
      <c r="AA4173" s="81"/>
      <c r="AB4173" s="81"/>
      <c r="AC4173" s="80"/>
      <c r="AD4173" s="80"/>
      <c r="AE4173" s="81"/>
      <c r="AF4173" s="82"/>
      <c r="AG4173" s="80"/>
      <c r="AH4173" s="119"/>
      <c r="AI4173" s="119"/>
    </row>
    <row r="4174" spans="27:35" x14ac:dyDescent="0.25">
      <c r="AA4174" s="81"/>
      <c r="AB4174" s="81"/>
      <c r="AC4174" s="80"/>
      <c r="AD4174" s="80"/>
      <c r="AE4174" s="81"/>
      <c r="AF4174" s="82"/>
      <c r="AG4174" s="80"/>
      <c r="AH4174" s="119"/>
      <c r="AI4174" s="119"/>
    </row>
    <row r="4175" spans="27:35" x14ac:dyDescent="0.25">
      <c r="AA4175" s="81"/>
      <c r="AB4175" s="81"/>
      <c r="AC4175" s="80"/>
      <c r="AD4175" s="80"/>
      <c r="AE4175" s="81"/>
      <c r="AF4175" s="82"/>
      <c r="AG4175" s="80"/>
      <c r="AH4175" s="119"/>
      <c r="AI4175" s="119"/>
    </row>
    <row r="4176" spans="27:35" x14ac:dyDescent="0.25">
      <c r="AA4176" s="81"/>
      <c r="AB4176" s="81"/>
      <c r="AC4176" s="80"/>
      <c r="AD4176" s="80"/>
      <c r="AE4176" s="81"/>
      <c r="AF4176" s="82"/>
      <c r="AG4176" s="80"/>
      <c r="AH4176" s="119"/>
      <c r="AI4176" s="119"/>
    </row>
    <row r="4177" spans="27:35" x14ac:dyDescent="0.25">
      <c r="AA4177" s="81"/>
      <c r="AB4177" s="81"/>
      <c r="AC4177" s="80"/>
      <c r="AD4177" s="80"/>
      <c r="AE4177" s="81"/>
      <c r="AF4177" s="82"/>
      <c r="AG4177" s="80"/>
      <c r="AH4177" s="119"/>
      <c r="AI4177" s="119"/>
    </row>
    <row r="4178" spans="27:35" x14ac:dyDescent="0.25">
      <c r="AA4178" s="81"/>
      <c r="AB4178" s="81"/>
      <c r="AC4178" s="80"/>
      <c r="AD4178" s="80"/>
      <c r="AE4178" s="81"/>
      <c r="AF4178" s="82"/>
      <c r="AG4178" s="80"/>
      <c r="AH4178" s="119"/>
      <c r="AI4178" s="119"/>
    </row>
    <row r="4179" spans="27:35" x14ac:dyDescent="0.25">
      <c r="AA4179" s="81"/>
      <c r="AB4179" s="81"/>
      <c r="AC4179" s="80"/>
      <c r="AD4179" s="80"/>
      <c r="AE4179" s="81"/>
      <c r="AF4179" s="82"/>
      <c r="AG4179" s="80"/>
      <c r="AH4179" s="119"/>
      <c r="AI4179" s="119"/>
    </row>
    <row r="4180" spans="27:35" x14ac:dyDescent="0.25">
      <c r="AA4180" s="81"/>
      <c r="AB4180" s="81"/>
      <c r="AC4180" s="80"/>
      <c r="AD4180" s="80"/>
      <c r="AE4180" s="81"/>
      <c r="AF4180" s="82"/>
      <c r="AG4180" s="80"/>
      <c r="AH4180" s="119"/>
      <c r="AI4180" s="119"/>
    </row>
    <row r="4181" spans="27:35" x14ac:dyDescent="0.25">
      <c r="AA4181" s="81"/>
      <c r="AB4181" s="81"/>
      <c r="AC4181" s="80"/>
      <c r="AD4181" s="80"/>
      <c r="AE4181" s="81"/>
      <c r="AF4181" s="82"/>
      <c r="AG4181" s="80"/>
      <c r="AH4181" s="119"/>
      <c r="AI4181" s="119"/>
    </row>
    <row r="4182" spans="27:35" x14ac:dyDescent="0.25">
      <c r="AA4182" s="81"/>
      <c r="AB4182" s="81"/>
      <c r="AC4182" s="80"/>
      <c r="AD4182" s="80"/>
      <c r="AE4182" s="81"/>
      <c r="AF4182" s="82"/>
      <c r="AG4182" s="80"/>
      <c r="AH4182" s="119"/>
      <c r="AI4182" s="119"/>
    </row>
    <row r="4183" spans="27:35" x14ac:dyDescent="0.25">
      <c r="AA4183" s="81"/>
      <c r="AB4183" s="81"/>
      <c r="AC4183" s="80"/>
      <c r="AD4183" s="80"/>
      <c r="AE4183" s="81"/>
      <c r="AF4183" s="82"/>
      <c r="AG4183" s="80"/>
      <c r="AH4183" s="119"/>
      <c r="AI4183" s="119"/>
    </row>
    <row r="4184" spans="27:35" x14ac:dyDescent="0.25">
      <c r="AA4184" s="81"/>
      <c r="AB4184" s="81"/>
      <c r="AC4184" s="80"/>
      <c r="AD4184" s="80"/>
      <c r="AE4184" s="81"/>
      <c r="AF4184" s="82"/>
      <c r="AG4184" s="80"/>
      <c r="AH4184" s="119"/>
      <c r="AI4184" s="119"/>
    </row>
    <row r="4185" spans="27:35" x14ac:dyDescent="0.25">
      <c r="AA4185" s="81"/>
      <c r="AB4185" s="81"/>
      <c r="AC4185" s="80"/>
      <c r="AD4185" s="80"/>
      <c r="AE4185" s="81"/>
      <c r="AF4185" s="82"/>
      <c r="AG4185" s="80"/>
      <c r="AH4185" s="119"/>
      <c r="AI4185" s="119"/>
    </row>
    <row r="4186" spans="27:35" x14ac:dyDescent="0.25">
      <c r="AA4186" s="81"/>
      <c r="AB4186" s="81"/>
      <c r="AC4186" s="80"/>
      <c r="AD4186" s="80"/>
      <c r="AE4186" s="81"/>
      <c r="AF4186" s="82"/>
      <c r="AG4186" s="80"/>
      <c r="AH4186" s="119"/>
      <c r="AI4186" s="119"/>
    </row>
    <row r="4187" spans="27:35" x14ac:dyDescent="0.25">
      <c r="AA4187" s="81"/>
      <c r="AB4187" s="81"/>
      <c r="AC4187" s="80"/>
      <c r="AD4187" s="80"/>
      <c r="AE4187" s="81"/>
      <c r="AF4187" s="82"/>
      <c r="AG4187" s="80"/>
      <c r="AH4187" s="119"/>
      <c r="AI4187" s="119"/>
    </row>
    <row r="4188" spans="27:35" x14ac:dyDescent="0.25">
      <c r="AA4188" s="81"/>
      <c r="AB4188" s="81"/>
      <c r="AC4188" s="80"/>
      <c r="AD4188" s="80"/>
      <c r="AE4188" s="81"/>
      <c r="AF4188" s="82"/>
      <c r="AG4188" s="80"/>
      <c r="AH4188" s="119"/>
      <c r="AI4188" s="119"/>
    </row>
    <row r="4189" spans="27:35" x14ac:dyDescent="0.25">
      <c r="AA4189" s="81"/>
      <c r="AB4189" s="81"/>
      <c r="AC4189" s="80"/>
      <c r="AD4189" s="80"/>
      <c r="AE4189" s="81"/>
      <c r="AF4189" s="82"/>
      <c r="AG4189" s="80"/>
      <c r="AH4189" s="119"/>
      <c r="AI4189" s="119"/>
    </row>
    <row r="4190" spans="27:35" x14ac:dyDescent="0.25">
      <c r="AA4190" s="81"/>
      <c r="AB4190" s="81"/>
      <c r="AC4190" s="80"/>
      <c r="AD4190" s="80"/>
      <c r="AE4190" s="81"/>
      <c r="AF4190" s="82"/>
      <c r="AG4190" s="80"/>
      <c r="AH4190" s="119"/>
      <c r="AI4190" s="119"/>
    </row>
    <row r="4191" spans="27:35" x14ac:dyDescent="0.25">
      <c r="AA4191" s="81"/>
      <c r="AB4191" s="81"/>
      <c r="AC4191" s="80"/>
      <c r="AD4191" s="80"/>
      <c r="AE4191" s="81"/>
      <c r="AF4191" s="82"/>
      <c r="AG4191" s="80"/>
      <c r="AH4191" s="119"/>
      <c r="AI4191" s="119"/>
    </row>
    <row r="4192" spans="27:35" x14ac:dyDescent="0.25">
      <c r="AA4192" s="81"/>
      <c r="AB4192" s="81"/>
      <c r="AC4192" s="80"/>
      <c r="AD4192" s="80"/>
      <c r="AE4192" s="81"/>
      <c r="AF4192" s="82"/>
      <c r="AG4192" s="80"/>
      <c r="AH4192" s="119"/>
      <c r="AI4192" s="119"/>
    </row>
    <row r="4193" spans="27:35" x14ac:dyDescent="0.25">
      <c r="AA4193" s="81"/>
      <c r="AB4193" s="81"/>
      <c r="AC4193" s="80"/>
      <c r="AD4193" s="80"/>
      <c r="AE4193" s="81"/>
      <c r="AF4193" s="82"/>
      <c r="AG4193" s="80"/>
      <c r="AH4193" s="119"/>
      <c r="AI4193" s="119"/>
    </row>
    <row r="4194" spans="27:35" x14ac:dyDescent="0.25">
      <c r="AA4194" s="81"/>
      <c r="AB4194" s="81"/>
      <c r="AC4194" s="80"/>
      <c r="AD4194" s="80"/>
      <c r="AE4194" s="81"/>
      <c r="AF4194" s="82"/>
      <c r="AG4194" s="80"/>
      <c r="AH4194" s="119"/>
      <c r="AI4194" s="119"/>
    </row>
    <row r="4195" spans="27:35" x14ac:dyDescent="0.25">
      <c r="AA4195" s="81"/>
      <c r="AB4195" s="81"/>
      <c r="AC4195" s="80"/>
      <c r="AD4195" s="80"/>
      <c r="AE4195" s="81"/>
      <c r="AF4195" s="82"/>
      <c r="AG4195" s="80"/>
      <c r="AH4195" s="119"/>
      <c r="AI4195" s="119"/>
    </row>
    <row r="4196" spans="27:35" x14ac:dyDescent="0.25">
      <c r="AA4196" s="81"/>
      <c r="AB4196" s="81"/>
      <c r="AC4196" s="80"/>
      <c r="AD4196" s="80"/>
      <c r="AE4196" s="81"/>
      <c r="AF4196" s="82"/>
      <c r="AG4196" s="80"/>
      <c r="AH4196" s="119"/>
      <c r="AI4196" s="119"/>
    </row>
    <row r="4197" spans="27:35" x14ac:dyDescent="0.25">
      <c r="AA4197" s="81"/>
      <c r="AB4197" s="81"/>
      <c r="AC4197" s="80"/>
      <c r="AD4197" s="80"/>
      <c r="AE4197" s="81"/>
      <c r="AF4197" s="82"/>
      <c r="AG4197" s="80"/>
      <c r="AH4197" s="119"/>
      <c r="AI4197" s="119"/>
    </row>
    <row r="4198" spans="27:35" x14ac:dyDescent="0.25">
      <c r="AA4198" s="81"/>
      <c r="AB4198" s="81"/>
      <c r="AC4198" s="80"/>
      <c r="AD4198" s="80"/>
      <c r="AE4198" s="81"/>
      <c r="AF4198" s="82"/>
      <c r="AG4198" s="80"/>
      <c r="AH4198" s="119"/>
      <c r="AI4198" s="119"/>
    </row>
    <row r="4199" spans="27:35" x14ac:dyDescent="0.25">
      <c r="AA4199" s="81"/>
      <c r="AB4199" s="81"/>
      <c r="AC4199" s="80"/>
      <c r="AD4199" s="80"/>
      <c r="AE4199" s="81"/>
      <c r="AF4199" s="82"/>
      <c r="AG4199" s="80"/>
      <c r="AH4199" s="119"/>
      <c r="AI4199" s="119"/>
    </row>
    <row r="4200" spans="27:35" x14ac:dyDescent="0.25">
      <c r="AA4200" s="81"/>
      <c r="AB4200" s="81"/>
      <c r="AC4200" s="80"/>
      <c r="AD4200" s="80"/>
      <c r="AE4200" s="81"/>
      <c r="AF4200" s="82"/>
      <c r="AG4200" s="80"/>
      <c r="AH4200" s="119"/>
      <c r="AI4200" s="119"/>
    </row>
    <row r="4201" spans="27:35" x14ac:dyDescent="0.25">
      <c r="AA4201" s="81"/>
      <c r="AB4201" s="81"/>
      <c r="AC4201" s="80"/>
      <c r="AD4201" s="80"/>
      <c r="AE4201" s="81"/>
      <c r="AF4201" s="82"/>
      <c r="AG4201" s="80"/>
      <c r="AH4201" s="119"/>
      <c r="AI4201" s="119"/>
    </row>
    <row r="4202" spans="27:35" x14ac:dyDescent="0.25">
      <c r="AA4202" s="81"/>
      <c r="AB4202" s="81"/>
      <c r="AC4202" s="80"/>
      <c r="AD4202" s="80"/>
      <c r="AE4202" s="81"/>
      <c r="AF4202" s="82"/>
      <c r="AG4202" s="80"/>
      <c r="AH4202" s="119"/>
      <c r="AI4202" s="119"/>
    </row>
    <row r="4203" spans="27:35" x14ac:dyDescent="0.25">
      <c r="AA4203" s="81"/>
      <c r="AB4203" s="81"/>
      <c r="AC4203" s="80"/>
      <c r="AD4203" s="80"/>
      <c r="AE4203" s="81"/>
      <c r="AF4203" s="82"/>
      <c r="AG4203" s="80"/>
      <c r="AH4203" s="119"/>
      <c r="AI4203" s="119"/>
    </row>
    <row r="4204" spans="27:35" x14ac:dyDescent="0.25">
      <c r="AA4204" s="81"/>
      <c r="AB4204" s="81"/>
      <c r="AC4204" s="80"/>
      <c r="AD4204" s="80"/>
      <c r="AE4204" s="81"/>
      <c r="AF4204" s="82"/>
      <c r="AG4204" s="80"/>
      <c r="AH4204" s="119"/>
      <c r="AI4204" s="119"/>
    </row>
    <row r="4205" spans="27:35" x14ac:dyDescent="0.25">
      <c r="AA4205" s="81"/>
      <c r="AB4205" s="81"/>
      <c r="AC4205" s="80"/>
      <c r="AD4205" s="80"/>
      <c r="AE4205" s="81"/>
      <c r="AF4205" s="82"/>
      <c r="AG4205" s="80"/>
      <c r="AH4205" s="119"/>
      <c r="AI4205" s="119"/>
    </row>
    <row r="4206" spans="27:35" x14ac:dyDescent="0.25">
      <c r="AA4206" s="81"/>
      <c r="AB4206" s="81"/>
      <c r="AC4206" s="80"/>
      <c r="AD4206" s="80"/>
      <c r="AE4206" s="81"/>
      <c r="AF4206" s="82"/>
      <c r="AG4206" s="80"/>
      <c r="AH4206" s="119"/>
      <c r="AI4206" s="119"/>
    </row>
    <row r="4207" spans="27:35" x14ac:dyDescent="0.25">
      <c r="AA4207" s="81"/>
      <c r="AB4207" s="81"/>
      <c r="AC4207" s="80"/>
      <c r="AD4207" s="80"/>
      <c r="AE4207" s="81"/>
      <c r="AF4207" s="82"/>
      <c r="AG4207" s="80"/>
      <c r="AH4207" s="119"/>
      <c r="AI4207" s="119"/>
    </row>
    <row r="4208" spans="27:35" x14ac:dyDescent="0.25">
      <c r="AA4208" s="81"/>
      <c r="AB4208" s="81"/>
      <c r="AC4208" s="80"/>
      <c r="AD4208" s="80"/>
      <c r="AE4208" s="81"/>
      <c r="AF4208" s="82"/>
      <c r="AG4208" s="80"/>
      <c r="AH4208" s="119"/>
      <c r="AI4208" s="119"/>
    </row>
    <row r="4209" spans="27:35" x14ac:dyDescent="0.25">
      <c r="AA4209" s="81"/>
      <c r="AB4209" s="81"/>
      <c r="AC4209" s="80"/>
      <c r="AD4209" s="80"/>
      <c r="AE4209" s="81"/>
      <c r="AF4209" s="82"/>
      <c r="AG4209" s="80"/>
      <c r="AH4209" s="119"/>
      <c r="AI4209" s="119"/>
    </row>
    <row r="4210" spans="27:35" x14ac:dyDescent="0.25">
      <c r="AA4210" s="81"/>
      <c r="AB4210" s="81"/>
      <c r="AC4210" s="80"/>
      <c r="AD4210" s="80"/>
      <c r="AE4210" s="81"/>
      <c r="AF4210" s="82"/>
      <c r="AG4210" s="80"/>
      <c r="AH4210" s="119"/>
      <c r="AI4210" s="119"/>
    </row>
    <row r="4211" spans="27:35" x14ac:dyDescent="0.25">
      <c r="AA4211" s="81"/>
      <c r="AB4211" s="81"/>
      <c r="AC4211" s="80"/>
      <c r="AD4211" s="80"/>
      <c r="AE4211" s="81"/>
      <c r="AF4211" s="82"/>
      <c r="AG4211" s="80"/>
      <c r="AH4211" s="119"/>
      <c r="AI4211" s="119"/>
    </row>
    <row r="4212" spans="27:35" x14ac:dyDescent="0.25">
      <c r="AA4212" s="81"/>
      <c r="AB4212" s="81"/>
      <c r="AC4212" s="80"/>
      <c r="AD4212" s="80"/>
      <c r="AE4212" s="81"/>
      <c r="AF4212" s="82"/>
      <c r="AG4212" s="80"/>
      <c r="AH4212" s="119"/>
      <c r="AI4212" s="119"/>
    </row>
    <row r="4213" spans="27:35" x14ac:dyDescent="0.25">
      <c r="AA4213" s="81"/>
      <c r="AB4213" s="81"/>
      <c r="AC4213" s="80"/>
      <c r="AD4213" s="80"/>
      <c r="AE4213" s="81"/>
      <c r="AF4213" s="82"/>
      <c r="AG4213" s="80"/>
      <c r="AH4213" s="119"/>
      <c r="AI4213" s="119"/>
    </row>
    <row r="4214" spans="27:35" x14ac:dyDescent="0.25">
      <c r="AA4214" s="81"/>
      <c r="AB4214" s="81"/>
      <c r="AC4214" s="80"/>
      <c r="AD4214" s="80"/>
      <c r="AE4214" s="81"/>
      <c r="AF4214" s="82"/>
      <c r="AG4214" s="80"/>
      <c r="AH4214" s="119"/>
      <c r="AI4214" s="119"/>
    </row>
    <row r="4215" spans="27:35" x14ac:dyDescent="0.25">
      <c r="AA4215" s="81"/>
      <c r="AB4215" s="81"/>
      <c r="AC4215" s="80"/>
      <c r="AD4215" s="80"/>
      <c r="AE4215" s="81"/>
      <c r="AF4215" s="82"/>
      <c r="AG4215" s="80"/>
      <c r="AH4215" s="119"/>
      <c r="AI4215" s="119"/>
    </row>
    <row r="4216" spans="27:35" x14ac:dyDescent="0.25">
      <c r="AA4216" s="81"/>
      <c r="AB4216" s="81"/>
      <c r="AC4216" s="80"/>
      <c r="AD4216" s="80"/>
      <c r="AE4216" s="81"/>
      <c r="AF4216" s="82"/>
      <c r="AG4216" s="80"/>
      <c r="AH4216" s="119"/>
      <c r="AI4216" s="119"/>
    </row>
    <row r="4217" spans="27:35" x14ac:dyDescent="0.25">
      <c r="AA4217" s="81"/>
      <c r="AB4217" s="81"/>
      <c r="AC4217" s="80"/>
      <c r="AD4217" s="80"/>
      <c r="AE4217" s="81"/>
      <c r="AF4217" s="82"/>
      <c r="AG4217" s="80"/>
      <c r="AH4217" s="119"/>
      <c r="AI4217" s="119"/>
    </row>
    <row r="4218" spans="27:35" x14ac:dyDescent="0.25">
      <c r="AA4218" s="81"/>
      <c r="AB4218" s="81"/>
      <c r="AC4218" s="80"/>
      <c r="AD4218" s="80"/>
      <c r="AE4218" s="81"/>
      <c r="AF4218" s="82"/>
      <c r="AG4218" s="80"/>
      <c r="AH4218" s="119"/>
      <c r="AI4218" s="119"/>
    </row>
    <row r="4219" spans="27:35" x14ac:dyDescent="0.25">
      <c r="AA4219" s="81"/>
      <c r="AB4219" s="81"/>
      <c r="AC4219" s="80"/>
      <c r="AD4219" s="80"/>
      <c r="AE4219" s="81"/>
      <c r="AF4219" s="82"/>
      <c r="AG4219" s="80"/>
      <c r="AH4219" s="119"/>
      <c r="AI4219" s="119"/>
    </row>
    <row r="4220" spans="27:35" x14ac:dyDescent="0.25">
      <c r="AA4220" s="81"/>
      <c r="AB4220" s="81"/>
      <c r="AC4220" s="80"/>
      <c r="AD4220" s="80"/>
      <c r="AE4220" s="81"/>
      <c r="AF4220" s="82"/>
      <c r="AG4220" s="80"/>
      <c r="AH4220" s="119"/>
      <c r="AI4220" s="119"/>
    </row>
    <row r="4221" spans="27:35" x14ac:dyDescent="0.25">
      <c r="AA4221" s="81"/>
      <c r="AB4221" s="81"/>
      <c r="AC4221" s="80"/>
      <c r="AD4221" s="80"/>
      <c r="AE4221" s="81"/>
      <c r="AF4221" s="82"/>
      <c r="AG4221" s="80"/>
      <c r="AH4221" s="119"/>
      <c r="AI4221" s="119"/>
    </row>
    <row r="4222" spans="27:35" x14ac:dyDescent="0.25">
      <c r="AA4222" s="81"/>
      <c r="AB4222" s="81"/>
      <c r="AC4222" s="80"/>
      <c r="AD4222" s="80"/>
      <c r="AE4222" s="81"/>
      <c r="AF4222" s="82"/>
      <c r="AG4222" s="80"/>
      <c r="AH4222" s="119"/>
      <c r="AI4222" s="119"/>
    </row>
    <row r="4223" spans="27:35" x14ac:dyDescent="0.25">
      <c r="AA4223" s="81"/>
      <c r="AB4223" s="81"/>
      <c r="AC4223" s="80"/>
      <c r="AD4223" s="80"/>
      <c r="AE4223" s="81"/>
      <c r="AF4223" s="82"/>
      <c r="AG4223" s="80"/>
      <c r="AH4223" s="119"/>
      <c r="AI4223" s="119"/>
    </row>
    <row r="4224" spans="27:35" x14ac:dyDescent="0.25">
      <c r="AA4224" s="81"/>
      <c r="AB4224" s="81"/>
      <c r="AC4224" s="80"/>
      <c r="AD4224" s="80"/>
      <c r="AE4224" s="81"/>
      <c r="AF4224" s="82"/>
      <c r="AG4224" s="80"/>
      <c r="AH4224" s="119"/>
      <c r="AI4224" s="119"/>
    </row>
    <row r="4225" spans="27:35" x14ac:dyDescent="0.25">
      <c r="AA4225" s="81"/>
      <c r="AB4225" s="81"/>
      <c r="AC4225" s="80"/>
      <c r="AD4225" s="80"/>
      <c r="AE4225" s="81"/>
      <c r="AF4225" s="82"/>
      <c r="AG4225" s="80"/>
      <c r="AH4225" s="119"/>
      <c r="AI4225" s="119"/>
    </row>
    <row r="4226" spans="27:35" x14ac:dyDescent="0.25">
      <c r="AA4226" s="81"/>
      <c r="AB4226" s="81"/>
      <c r="AC4226" s="80"/>
      <c r="AD4226" s="80"/>
      <c r="AE4226" s="81"/>
      <c r="AF4226" s="82"/>
      <c r="AG4226" s="80"/>
      <c r="AH4226" s="119"/>
      <c r="AI4226" s="119"/>
    </row>
    <row r="4227" spans="27:35" x14ac:dyDescent="0.25">
      <c r="AA4227" s="81"/>
      <c r="AB4227" s="81"/>
      <c r="AC4227" s="80"/>
      <c r="AD4227" s="80"/>
      <c r="AE4227" s="81"/>
      <c r="AF4227" s="82"/>
      <c r="AG4227" s="80"/>
      <c r="AH4227" s="119"/>
      <c r="AI4227" s="119"/>
    </row>
    <row r="4228" spans="27:35" x14ac:dyDescent="0.25">
      <c r="AA4228" s="81"/>
      <c r="AB4228" s="81"/>
      <c r="AC4228" s="80"/>
      <c r="AD4228" s="80"/>
      <c r="AE4228" s="81"/>
      <c r="AF4228" s="82"/>
      <c r="AG4228" s="80"/>
      <c r="AH4228" s="119"/>
      <c r="AI4228" s="119"/>
    </row>
    <row r="4229" spans="27:35" x14ac:dyDescent="0.25">
      <c r="AA4229" s="81"/>
      <c r="AB4229" s="81"/>
      <c r="AC4229" s="80"/>
      <c r="AD4229" s="80"/>
      <c r="AE4229" s="81"/>
      <c r="AF4229" s="82"/>
      <c r="AG4229" s="80"/>
      <c r="AH4229" s="119"/>
      <c r="AI4229" s="119"/>
    </row>
    <row r="4230" spans="27:35" x14ac:dyDescent="0.25">
      <c r="AA4230" s="81"/>
      <c r="AB4230" s="81"/>
      <c r="AC4230" s="80"/>
      <c r="AD4230" s="80"/>
      <c r="AE4230" s="81"/>
      <c r="AF4230" s="82"/>
      <c r="AG4230" s="80"/>
      <c r="AH4230" s="119"/>
      <c r="AI4230" s="119"/>
    </row>
    <row r="4231" spans="27:35" x14ac:dyDescent="0.25">
      <c r="AA4231" s="81"/>
      <c r="AB4231" s="81"/>
      <c r="AC4231" s="80"/>
      <c r="AD4231" s="80"/>
      <c r="AE4231" s="81"/>
      <c r="AF4231" s="82"/>
      <c r="AG4231" s="80"/>
      <c r="AH4231" s="119"/>
      <c r="AI4231" s="119"/>
    </row>
    <row r="4232" spans="27:35" x14ac:dyDescent="0.25">
      <c r="AA4232" s="81"/>
      <c r="AB4232" s="81"/>
      <c r="AC4232" s="80"/>
      <c r="AD4232" s="80"/>
      <c r="AE4232" s="81"/>
      <c r="AF4232" s="82"/>
      <c r="AG4232" s="80"/>
      <c r="AH4232" s="119"/>
      <c r="AI4232" s="119"/>
    </row>
    <row r="4233" spans="27:35" x14ac:dyDescent="0.25">
      <c r="AA4233" s="81"/>
      <c r="AB4233" s="81"/>
      <c r="AC4233" s="80"/>
      <c r="AD4233" s="80"/>
      <c r="AE4233" s="81"/>
      <c r="AF4233" s="82"/>
      <c r="AG4233" s="80"/>
      <c r="AH4233" s="119"/>
      <c r="AI4233" s="119"/>
    </row>
    <row r="4234" spans="27:35" x14ac:dyDescent="0.25">
      <c r="AA4234" s="81"/>
      <c r="AB4234" s="81"/>
      <c r="AC4234" s="80"/>
      <c r="AD4234" s="80"/>
      <c r="AE4234" s="81"/>
      <c r="AF4234" s="82"/>
      <c r="AG4234" s="80"/>
      <c r="AH4234" s="119"/>
      <c r="AI4234" s="119"/>
    </row>
    <row r="4235" spans="27:35" x14ac:dyDescent="0.25">
      <c r="AA4235" s="81"/>
      <c r="AB4235" s="81"/>
      <c r="AC4235" s="80"/>
      <c r="AD4235" s="80"/>
      <c r="AE4235" s="81"/>
      <c r="AF4235" s="82"/>
      <c r="AG4235" s="80"/>
      <c r="AH4235" s="119"/>
      <c r="AI4235" s="119"/>
    </row>
    <row r="4236" spans="27:35" x14ac:dyDescent="0.25">
      <c r="AA4236" s="81"/>
      <c r="AB4236" s="81"/>
      <c r="AC4236" s="80"/>
      <c r="AD4236" s="80"/>
      <c r="AE4236" s="81"/>
      <c r="AF4236" s="82"/>
      <c r="AG4236" s="80"/>
      <c r="AH4236" s="119"/>
      <c r="AI4236" s="119"/>
    </row>
    <row r="4237" spans="27:35" x14ac:dyDescent="0.25">
      <c r="AA4237" s="81"/>
      <c r="AB4237" s="81"/>
      <c r="AC4237" s="80"/>
      <c r="AD4237" s="80"/>
      <c r="AE4237" s="81"/>
      <c r="AF4237" s="82"/>
      <c r="AG4237" s="80"/>
      <c r="AH4237" s="119"/>
      <c r="AI4237" s="119"/>
    </row>
    <row r="4238" spans="27:35" x14ac:dyDescent="0.25">
      <c r="AA4238" s="81"/>
      <c r="AB4238" s="81"/>
      <c r="AC4238" s="80"/>
      <c r="AD4238" s="80"/>
      <c r="AE4238" s="81"/>
      <c r="AF4238" s="82"/>
      <c r="AG4238" s="80"/>
      <c r="AH4238" s="119"/>
      <c r="AI4238" s="119"/>
    </row>
    <row r="4239" spans="27:35" x14ac:dyDescent="0.25">
      <c r="AA4239" s="81"/>
      <c r="AB4239" s="81"/>
      <c r="AC4239" s="80"/>
      <c r="AD4239" s="80"/>
      <c r="AE4239" s="81"/>
      <c r="AF4239" s="82"/>
      <c r="AG4239" s="80"/>
      <c r="AH4239" s="119"/>
      <c r="AI4239" s="119"/>
    </row>
    <row r="4240" spans="27:35" x14ac:dyDescent="0.25">
      <c r="AA4240" s="81"/>
      <c r="AB4240" s="81"/>
      <c r="AC4240" s="80"/>
      <c r="AD4240" s="80"/>
      <c r="AE4240" s="81"/>
      <c r="AF4240" s="82"/>
      <c r="AG4240" s="80"/>
      <c r="AH4240" s="119"/>
      <c r="AI4240" s="119"/>
    </row>
    <row r="4241" spans="27:35" x14ac:dyDescent="0.25">
      <c r="AA4241" s="81"/>
      <c r="AB4241" s="81"/>
      <c r="AC4241" s="80"/>
      <c r="AD4241" s="80"/>
      <c r="AE4241" s="81"/>
      <c r="AF4241" s="82"/>
      <c r="AG4241" s="80"/>
      <c r="AH4241" s="119"/>
      <c r="AI4241" s="119"/>
    </row>
    <row r="4242" spans="27:35" x14ac:dyDescent="0.25">
      <c r="AA4242" s="81"/>
      <c r="AB4242" s="81"/>
      <c r="AC4242" s="80"/>
      <c r="AD4242" s="80"/>
      <c r="AE4242" s="81"/>
      <c r="AF4242" s="82"/>
      <c r="AG4242" s="80"/>
      <c r="AH4242" s="119"/>
      <c r="AI4242" s="119"/>
    </row>
    <row r="4243" spans="27:35" x14ac:dyDescent="0.25">
      <c r="AA4243" s="81"/>
      <c r="AB4243" s="81"/>
      <c r="AC4243" s="80"/>
      <c r="AD4243" s="80"/>
      <c r="AE4243" s="81"/>
      <c r="AF4243" s="82"/>
      <c r="AG4243" s="80"/>
      <c r="AH4243" s="119"/>
      <c r="AI4243" s="119"/>
    </row>
    <row r="4244" spans="27:35" x14ac:dyDescent="0.25">
      <c r="AA4244" s="81"/>
      <c r="AB4244" s="81"/>
      <c r="AC4244" s="80"/>
      <c r="AD4244" s="80"/>
      <c r="AE4244" s="81"/>
      <c r="AF4244" s="82"/>
      <c r="AG4244" s="80"/>
      <c r="AH4244" s="119"/>
      <c r="AI4244" s="119"/>
    </row>
    <row r="4245" spans="27:35" x14ac:dyDescent="0.25">
      <c r="AA4245" s="81"/>
      <c r="AB4245" s="81"/>
      <c r="AC4245" s="80"/>
      <c r="AD4245" s="80"/>
      <c r="AE4245" s="81"/>
      <c r="AF4245" s="82"/>
      <c r="AG4245" s="80"/>
      <c r="AH4245" s="119"/>
      <c r="AI4245" s="119"/>
    </row>
    <row r="4246" spans="27:35" x14ac:dyDescent="0.25">
      <c r="AA4246" s="81"/>
      <c r="AB4246" s="81"/>
      <c r="AC4246" s="80"/>
      <c r="AD4246" s="80"/>
      <c r="AE4246" s="81"/>
      <c r="AF4246" s="82"/>
      <c r="AG4246" s="80"/>
      <c r="AH4246" s="119"/>
      <c r="AI4246" s="119"/>
    </row>
    <row r="4247" spans="27:35" x14ac:dyDescent="0.25">
      <c r="AA4247" s="81"/>
      <c r="AB4247" s="81"/>
      <c r="AC4247" s="80"/>
      <c r="AD4247" s="80"/>
      <c r="AE4247" s="81"/>
      <c r="AF4247" s="82"/>
      <c r="AG4247" s="80"/>
      <c r="AH4247" s="119"/>
      <c r="AI4247" s="119"/>
    </row>
    <row r="4248" spans="27:35" x14ac:dyDescent="0.25">
      <c r="AA4248" s="81"/>
      <c r="AB4248" s="81"/>
      <c r="AC4248" s="80"/>
      <c r="AD4248" s="80"/>
      <c r="AE4248" s="81"/>
      <c r="AF4248" s="82"/>
      <c r="AG4248" s="80"/>
      <c r="AH4248" s="119"/>
      <c r="AI4248" s="119"/>
    </row>
    <row r="4249" spans="27:35" x14ac:dyDescent="0.25">
      <c r="AA4249" s="81"/>
      <c r="AB4249" s="81"/>
      <c r="AC4249" s="80"/>
      <c r="AD4249" s="80"/>
      <c r="AE4249" s="81"/>
      <c r="AF4249" s="82"/>
      <c r="AG4249" s="80"/>
      <c r="AH4249" s="119"/>
      <c r="AI4249" s="119"/>
    </row>
    <row r="4250" spans="27:35" x14ac:dyDescent="0.25">
      <c r="AA4250" s="81"/>
      <c r="AB4250" s="81"/>
      <c r="AC4250" s="80"/>
      <c r="AD4250" s="80"/>
      <c r="AE4250" s="81"/>
      <c r="AF4250" s="82"/>
      <c r="AG4250" s="80"/>
      <c r="AH4250" s="119"/>
      <c r="AI4250" s="119"/>
    </row>
    <row r="4251" spans="27:35" x14ac:dyDescent="0.25">
      <c r="AA4251" s="81"/>
      <c r="AB4251" s="81"/>
      <c r="AC4251" s="80"/>
      <c r="AD4251" s="80"/>
      <c r="AE4251" s="81"/>
      <c r="AF4251" s="82"/>
      <c r="AG4251" s="80"/>
      <c r="AH4251" s="119"/>
      <c r="AI4251" s="119"/>
    </row>
    <row r="4252" spans="27:35" x14ac:dyDescent="0.25">
      <c r="AA4252" s="81"/>
      <c r="AB4252" s="81"/>
      <c r="AC4252" s="80"/>
      <c r="AD4252" s="80"/>
      <c r="AE4252" s="81"/>
      <c r="AF4252" s="82"/>
      <c r="AG4252" s="80"/>
      <c r="AH4252" s="119"/>
      <c r="AI4252" s="119"/>
    </row>
    <row r="4253" spans="27:35" x14ac:dyDescent="0.25">
      <c r="AA4253" s="81"/>
      <c r="AB4253" s="81"/>
      <c r="AC4253" s="80"/>
      <c r="AD4253" s="80"/>
      <c r="AE4253" s="81"/>
      <c r="AF4253" s="82"/>
      <c r="AG4253" s="80"/>
      <c r="AH4253" s="119"/>
      <c r="AI4253" s="119"/>
    </row>
    <row r="4254" spans="27:35" x14ac:dyDescent="0.25">
      <c r="AA4254" s="81"/>
      <c r="AB4254" s="81"/>
      <c r="AC4254" s="80"/>
      <c r="AD4254" s="80"/>
      <c r="AE4254" s="81"/>
      <c r="AF4254" s="82"/>
      <c r="AG4254" s="80"/>
      <c r="AH4254" s="119"/>
      <c r="AI4254" s="119"/>
    </row>
    <row r="4255" spans="27:35" x14ac:dyDescent="0.25">
      <c r="AA4255" s="81"/>
      <c r="AB4255" s="81"/>
      <c r="AC4255" s="80"/>
      <c r="AD4255" s="80"/>
      <c r="AE4255" s="81"/>
      <c r="AF4255" s="82"/>
      <c r="AG4255" s="80"/>
      <c r="AH4255" s="119"/>
      <c r="AI4255" s="119"/>
    </row>
    <row r="4256" spans="27:35" x14ac:dyDescent="0.25">
      <c r="AA4256" s="81"/>
      <c r="AB4256" s="81"/>
      <c r="AC4256" s="80"/>
      <c r="AD4256" s="80"/>
      <c r="AE4256" s="81"/>
      <c r="AF4256" s="82"/>
      <c r="AG4256" s="80"/>
      <c r="AH4256" s="119"/>
      <c r="AI4256" s="119"/>
    </row>
    <row r="4257" spans="27:35" x14ac:dyDescent="0.25">
      <c r="AA4257" s="81"/>
      <c r="AB4257" s="81"/>
      <c r="AC4257" s="80"/>
      <c r="AD4257" s="80"/>
      <c r="AE4257" s="81"/>
      <c r="AF4257" s="82"/>
      <c r="AG4257" s="80"/>
      <c r="AH4257" s="119"/>
      <c r="AI4257" s="119"/>
    </row>
    <row r="4258" spans="27:35" x14ac:dyDescent="0.25">
      <c r="AA4258" s="81"/>
      <c r="AB4258" s="81"/>
      <c r="AC4258" s="80"/>
      <c r="AD4258" s="80"/>
      <c r="AE4258" s="81"/>
      <c r="AF4258" s="82"/>
      <c r="AG4258" s="80"/>
      <c r="AH4258" s="119"/>
      <c r="AI4258" s="119"/>
    </row>
    <row r="4259" spans="27:35" x14ac:dyDescent="0.25">
      <c r="AA4259" s="81"/>
      <c r="AB4259" s="81"/>
      <c r="AC4259" s="80"/>
      <c r="AD4259" s="80"/>
      <c r="AE4259" s="81"/>
      <c r="AF4259" s="82"/>
      <c r="AG4259" s="80"/>
      <c r="AH4259" s="119"/>
      <c r="AI4259" s="119"/>
    </row>
    <row r="4260" spans="27:35" x14ac:dyDescent="0.25">
      <c r="AA4260" s="81"/>
      <c r="AB4260" s="81"/>
      <c r="AC4260" s="80"/>
      <c r="AD4260" s="80"/>
      <c r="AE4260" s="81"/>
      <c r="AF4260" s="82"/>
      <c r="AG4260" s="80"/>
      <c r="AH4260" s="119"/>
      <c r="AI4260" s="119"/>
    </row>
    <row r="4261" spans="27:35" x14ac:dyDescent="0.25">
      <c r="AA4261" s="81"/>
      <c r="AB4261" s="81"/>
      <c r="AC4261" s="80"/>
      <c r="AD4261" s="80"/>
      <c r="AE4261" s="81"/>
      <c r="AF4261" s="82"/>
      <c r="AG4261" s="80"/>
      <c r="AH4261" s="119"/>
      <c r="AI4261" s="119"/>
    </row>
    <row r="4262" spans="27:35" x14ac:dyDescent="0.25">
      <c r="AA4262" s="81"/>
      <c r="AB4262" s="81"/>
      <c r="AC4262" s="80"/>
      <c r="AD4262" s="80"/>
      <c r="AE4262" s="81"/>
      <c r="AF4262" s="82"/>
      <c r="AG4262" s="80"/>
      <c r="AH4262" s="119"/>
      <c r="AI4262" s="119"/>
    </row>
    <row r="4263" spans="27:35" x14ac:dyDescent="0.25">
      <c r="AA4263" s="81"/>
      <c r="AB4263" s="81"/>
      <c r="AC4263" s="80"/>
      <c r="AD4263" s="80"/>
      <c r="AE4263" s="81"/>
      <c r="AF4263" s="82"/>
      <c r="AG4263" s="80"/>
      <c r="AH4263" s="119"/>
      <c r="AI4263" s="119"/>
    </row>
    <row r="4264" spans="27:35" x14ac:dyDescent="0.25">
      <c r="AA4264" s="81"/>
      <c r="AB4264" s="81"/>
      <c r="AC4264" s="80"/>
      <c r="AD4264" s="80"/>
      <c r="AE4264" s="81"/>
      <c r="AF4264" s="82"/>
      <c r="AG4264" s="80"/>
      <c r="AH4264" s="119"/>
      <c r="AI4264" s="119"/>
    </row>
    <row r="4265" spans="27:35" x14ac:dyDescent="0.25">
      <c r="AA4265" s="81"/>
      <c r="AB4265" s="81"/>
      <c r="AC4265" s="80"/>
      <c r="AD4265" s="80"/>
      <c r="AE4265" s="81"/>
      <c r="AF4265" s="82"/>
      <c r="AG4265" s="80"/>
      <c r="AH4265" s="119"/>
      <c r="AI4265" s="119"/>
    </row>
    <row r="4266" spans="27:35" x14ac:dyDescent="0.25">
      <c r="AA4266" s="81"/>
      <c r="AB4266" s="81"/>
      <c r="AC4266" s="80"/>
      <c r="AD4266" s="80"/>
      <c r="AE4266" s="81"/>
      <c r="AF4266" s="82"/>
      <c r="AG4266" s="80"/>
      <c r="AH4266" s="119"/>
      <c r="AI4266" s="119"/>
    </row>
    <row r="4267" spans="27:35" x14ac:dyDescent="0.25">
      <c r="AA4267" s="81"/>
      <c r="AB4267" s="81"/>
      <c r="AC4267" s="80"/>
      <c r="AD4267" s="80"/>
      <c r="AE4267" s="81"/>
      <c r="AF4267" s="82"/>
      <c r="AG4267" s="80"/>
      <c r="AH4267" s="119"/>
      <c r="AI4267" s="119"/>
    </row>
    <row r="4268" spans="27:35" x14ac:dyDescent="0.25">
      <c r="AA4268" s="81"/>
      <c r="AB4268" s="81"/>
      <c r="AC4268" s="80"/>
      <c r="AD4268" s="80"/>
      <c r="AE4268" s="81"/>
      <c r="AF4268" s="82"/>
      <c r="AG4268" s="80"/>
      <c r="AH4268" s="119"/>
      <c r="AI4268" s="119"/>
    </row>
    <row r="4269" spans="27:35" x14ac:dyDescent="0.25">
      <c r="AA4269" s="81"/>
      <c r="AB4269" s="81"/>
      <c r="AC4269" s="80"/>
      <c r="AD4269" s="80"/>
      <c r="AE4269" s="81"/>
      <c r="AF4269" s="82"/>
      <c r="AG4269" s="80"/>
      <c r="AH4269" s="119"/>
      <c r="AI4269" s="119"/>
    </row>
    <row r="4270" spans="27:35" x14ac:dyDescent="0.25">
      <c r="AA4270" s="81"/>
      <c r="AB4270" s="81"/>
      <c r="AC4270" s="80"/>
      <c r="AD4270" s="80"/>
      <c r="AE4270" s="81"/>
      <c r="AF4270" s="82"/>
      <c r="AG4270" s="80"/>
      <c r="AH4270" s="119"/>
      <c r="AI4270" s="119"/>
    </row>
    <row r="4271" spans="27:35" x14ac:dyDescent="0.25">
      <c r="AA4271" s="81"/>
      <c r="AB4271" s="81"/>
      <c r="AC4271" s="80"/>
      <c r="AD4271" s="80"/>
      <c r="AE4271" s="81"/>
      <c r="AF4271" s="82"/>
      <c r="AG4271" s="80"/>
      <c r="AH4271" s="119"/>
      <c r="AI4271" s="119"/>
    </row>
    <row r="4272" spans="27:35" x14ac:dyDescent="0.25">
      <c r="AA4272" s="81"/>
      <c r="AB4272" s="81"/>
      <c r="AC4272" s="80"/>
      <c r="AD4272" s="80"/>
      <c r="AE4272" s="81"/>
      <c r="AF4272" s="82"/>
      <c r="AG4272" s="80"/>
      <c r="AH4272" s="119"/>
      <c r="AI4272" s="119"/>
    </row>
    <row r="4273" spans="27:35" x14ac:dyDescent="0.25">
      <c r="AA4273" s="81"/>
      <c r="AB4273" s="81"/>
      <c r="AC4273" s="80"/>
      <c r="AD4273" s="80"/>
      <c r="AE4273" s="81"/>
      <c r="AF4273" s="82"/>
      <c r="AG4273" s="80"/>
      <c r="AH4273" s="119"/>
      <c r="AI4273" s="119"/>
    </row>
    <row r="4274" spans="27:35" x14ac:dyDescent="0.25">
      <c r="AA4274" s="81"/>
      <c r="AB4274" s="81"/>
      <c r="AC4274" s="80"/>
      <c r="AD4274" s="80"/>
      <c r="AE4274" s="81"/>
      <c r="AF4274" s="82"/>
      <c r="AG4274" s="80"/>
      <c r="AH4274" s="119"/>
      <c r="AI4274" s="119"/>
    </row>
    <row r="4275" spans="27:35" x14ac:dyDescent="0.25">
      <c r="AA4275" s="81"/>
      <c r="AB4275" s="81"/>
      <c r="AC4275" s="80"/>
      <c r="AD4275" s="80"/>
      <c r="AE4275" s="81"/>
      <c r="AF4275" s="82"/>
      <c r="AG4275" s="80"/>
      <c r="AH4275" s="119"/>
      <c r="AI4275" s="119"/>
    </row>
    <row r="4276" spans="27:35" x14ac:dyDescent="0.25">
      <c r="AA4276" s="81"/>
      <c r="AB4276" s="81"/>
      <c r="AC4276" s="80"/>
      <c r="AD4276" s="80"/>
      <c r="AE4276" s="81"/>
      <c r="AF4276" s="82"/>
      <c r="AG4276" s="80"/>
      <c r="AH4276" s="119"/>
      <c r="AI4276" s="119"/>
    </row>
    <row r="4277" spans="27:35" x14ac:dyDescent="0.25">
      <c r="AA4277" s="81"/>
      <c r="AB4277" s="81"/>
      <c r="AC4277" s="80"/>
      <c r="AD4277" s="80"/>
      <c r="AE4277" s="81"/>
      <c r="AF4277" s="82"/>
      <c r="AG4277" s="80"/>
      <c r="AH4277" s="119"/>
      <c r="AI4277" s="119"/>
    </row>
    <row r="4278" spans="27:35" x14ac:dyDescent="0.25">
      <c r="AA4278" s="81"/>
      <c r="AB4278" s="81"/>
      <c r="AC4278" s="80"/>
      <c r="AD4278" s="80"/>
      <c r="AE4278" s="81"/>
      <c r="AF4278" s="82"/>
      <c r="AG4278" s="80"/>
      <c r="AH4278" s="119"/>
      <c r="AI4278" s="119"/>
    </row>
    <row r="4279" spans="27:35" x14ac:dyDescent="0.25">
      <c r="AA4279" s="81"/>
      <c r="AB4279" s="81"/>
      <c r="AC4279" s="80"/>
      <c r="AD4279" s="80"/>
      <c r="AE4279" s="81"/>
      <c r="AF4279" s="82"/>
      <c r="AG4279" s="80"/>
      <c r="AH4279" s="119"/>
      <c r="AI4279" s="119"/>
    </row>
    <row r="4280" spans="27:35" x14ac:dyDescent="0.25">
      <c r="AA4280" s="81"/>
      <c r="AB4280" s="81"/>
      <c r="AC4280" s="80"/>
      <c r="AD4280" s="80"/>
      <c r="AE4280" s="81"/>
      <c r="AF4280" s="82"/>
      <c r="AG4280" s="80"/>
      <c r="AH4280" s="119"/>
      <c r="AI4280" s="119"/>
    </row>
    <row r="4281" spans="27:35" x14ac:dyDescent="0.25">
      <c r="AA4281" s="81"/>
      <c r="AB4281" s="81"/>
      <c r="AC4281" s="80"/>
      <c r="AD4281" s="80"/>
      <c r="AE4281" s="81"/>
      <c r="AF4281" s="82"/>
      <c r="AG4281" s="80"/>
      <c r="AH4281" s="119"/>
      <c r="AI4281" s="119"/>
    </row>
    <row r="4282" spans="27:35" x14ac:dyDescent="0.25">
      <c r="AA4282" s="81"/>
      <c r="AB4282" s="81"/>
      <c r="AC4282" s="80"/>
      <c r="AD4282" s="80"/>
      <c r="AE4282" s="81"/>
      <c r="AF4282" s="82"/>
      <c r="AG4282" s="80"/>
      <c r="AH4282" s="119"/>
      <c r="AI4282" s="119"/>
    </row>
    <row r="4283" spans="27:35" x14ac:dyDescent="0.25">
      <c r="AA4283" s="81"/>
      <c r="AB4283" s="81"/>
      <c r="AC4283" s="80"/>
      <c r="AD4283" s="80"/>
      <c r="AE4283" s="81"/>
      <c r="AF4283" s="82"/>
      <c r="AG4283" s="80"/>
      <c r="AH4283" s="119"/>
      <c r="AI4283" s="119"/>
    </row>
    <row r="4284" spans="27:35" x14ac:dyDescent="0.25">
      <c r="AA4284" s="81"/>
      <c r="AB4284" s="81"/>
      <c r="AC4284" s="80"/>
      <c r="AD4284" s="80"/>
      <c r="AE4284" s="81"/>
      <c r="AF4284" s="82"/>
      <c r="AG4284" s="80"/>
      <c r="AH4284" s="119"/>
      <c r="AI4284" s="119"/>
    </row>
    <row r="4285" spans="27:35" x14ac:dyDescent="0.25">
      <c r="AA4285" s="81"/>
      <c r="AB4285" s="81"/>
      <c r="AC4285" s="80"/>
      <c r="AD4285" s="80"/>
      <c r="AE4285" s="81"/>
      <c r="AF4285" s="82"/>
      <c r="AG4285" s="80"/>
      <c r="AH4285" s="119"/>
      <c r="AI4285" s="119"/>
    </row>
    <row r="4286" spans="27:35" x14ac:dyDescent="0.25">
      <c r="AA4286" s="81"/>
      <c r="AB4286" s="81"/>
      <c r="AC4286" s="80"/>
      <c r="AD4286" s="80"/>
      <c r="AE4286" s="81"/>
      <c r="AF4286" s="82"/>
      <c r="AG4286" s="80"/>
      <c r="AH4286" s="119"/>
      <c r="AI4286" s="119"/>
    </row>
    <row r="4287" spans="27:35" x14ac:dyDescent="0.25">
      <c r="AA4287" s="81"/>
      <c r="AB4287" s="81"/>
      <c r="AC4287" s="80"/>
      <c r="AD4287" s="80"/>
      <c r="AE4287" s="81"/>
      <c r="AF4287" s="82"/>
      <c r="AG4287" s="80"/>
      <c r="AH4287" s="119"/>
      <c r="AI4287" s="119"/>
    </row>
    <row r="4288" spans="27:35" x14ac:dyDescent="0.25">
      <c r="AA4288" s="81"/>
      <c r="AB4288" s="81"/>
      <c r="AC4288" s="80"/>
      <c r="AD4288" s="80"/>
      <c r="AE4288" s="81"/>
      <c r="AF4288" s="82"/>
      <c r="AG4288" s="80"/>
      <c r="AH4288" s="119"/>
      <c r="AI4288" s="119"/>
    </row>
    <row r="4289" spans="27:35" x14ac:dyDescent="0.25">
      <c r="AA4289" s="81"/>
      <c r="AB4289" s="81"/>
      <c r="AC4289" s="80"/>
      <c r="AD4289" s="80"/>
      <c r="AE4289" s="81"/>
      <c r="AF4289" s="82"/>
      <c r="AG4289" s="80"/>
      <c r="AH4289" s="119"/>
      <c r="AI4289" s="119"/>
    </row>
    <row r="4290" spans="27:35" x14ac:dyDescent="0.25">
      <c r="AA4290" s="81"/>
      <c r="AB4290" s="81"/>
      <c r="AC4290" s="80"/>
      <c r="AD4290" s="80"/>
      <c r="AE4290" s="81"/>
      <c r="AF4290" s="82"/>
      <c r="AG4290" s="80"/>
      <c r="AH4290" s="119"/>
      <c r="AI4290" s="119"/>
    </row>
    <row r="4291" spans="27:35" x14ac:dyDescent="0.25">
      <c r="AA4291" s="81"/>
      <c r="AB4291" s="81"/>
      <c r="AC4291" s="80"/>
      <c r="AD4291" s="80"/>
      <c r="AE4291" s="81"/>
      <c r="AF4291" s="82"/>
      <c r="AG4291" s="80"/>
      <c r="AH4291" s="119"/>
      <c r="AI4291" s="119"/>
    </row>
    <row r="4292" spans="27:35" x14ac:dyDescent="0.25">
      <c r="AA4292" s="81"/>
      <c r="AB4292" s="81"/>
      <c r="AC4292" s="80"/>
      <c r="AD4292" s="80"/>
      <c r="AE4292" s="81"/>
      <c r="AF4292" s="82"/>
      <c r="AG4292" s="80"/>
      <c r="AH4292" s="119"/>
      <c r="AI4292" s="119"/>
    </row>
    <row r="4293" spans="27:35" x14ac:dyDescent="0.25">
      <c r="AA4293" s="81"/>
      <c r="AB4293" s="81"/>
      <c r="AC4293" s="80"/>
      <c r="AD4293" s="80"/>
      <c r="AE4293" s="81"/>
      <c r="AF4293" s="82"/>
      <c r="AG4293" s="80"/>
      <c r="AH4293" s="119"/>
      <c r="AI4293" s="119"/>
    </row>
    <row r="4294" spans="27:35" x14ac:dyDescent="0.25">
      <c r="AA4294" s="81"/>
      <c r="AB4294" s="81"/>
      <c r="AC4294" s="80"/>
      <c r="AD4294" s="80"/>
      <c r="AE4294" s="81"/>
      <c r="AF4294" s="82"/>
      <c r="AG4294" s="80"/>
      <c r="AH4294" s="119"/>
      <c r="AI4294" s="119"/>
    </row>
    <row r="4295" spans="27:35" x14ac:dyDescent="0.25">
      <c r="AA4295" s="81"/>
      <c r="AB4295" s="81"/>
      <c r="AC4295" s="80"/>
      <c r="AD4295" s="80"/>
      <c r="AE4295" s="81"/>
      <c r="AF4295" s="82"/>
      <c r="AG4295" s="80"/>
      <c r="AH4295" s="119"/>
      <c r="AI4295" s="119"/>
    </row>
    <row r="4296" spans="27:35" x14ac:dyDescent="0.25">
      <c r="AA4296" s="81"/>
      <c r="AB4296" s="81"/>
      <c r="AC4296" s="80"/>
      <c r="AD4296" s="80"/>
      <c r="AE4296" s="81"/>
      <c r="AF4296" s="82"/>
      <c r="AG4296" s="80"/>
      <c r="AH4296" s="119"/>
      <c r="AI4296" s="119"/>
    </row>
    <row r="4297" spans="27:35" x14ac:dyDescent="0.25">
      <c r="AA4297" s="81"/>
      <c r="AB4297" s="81"/>
      <c r="AC4297" s="80"/>
      <c r="AD4297" s="80"/>
      <c r="AE4297" s="81"/>
      <c r="AF4297" s="82"/>
      <c r="AG4297" s="80"/>
      <c r="AH4297" s="119"/>
      <c r="AI4297" s="119"/>
    </row>
    <row r="4298" spans="27:35" x14ac:dyDescent="0.25">
      <c r="AA4298" s="81"/>
      <c r="AB4298" s="81"/>
      <c r="AC4298" s="80"/>
      <c r="AD4298" s="80"/>
      <c r="AE4298" s="81"/>
      <c r="AF4298" s="82"/>
      <c r="AG4298" s="80"/>
      <c r="AH4298" s="119"/>
      <c r="AI4298" s="119"/>
    </row>
    <row r="4299" spans="27:35" x14ac:dyDescent="0.25">
      <c r="AA4299" s="81"/>
      <c r="AB4299" s="81"/>
      <c r="AC4299" s="80"/>
      <c r="AD4299" s="80"/>
      <c r="AE4299" s="81"/>
      <c r="AF4299" s="82"/>
      <c r="AG4299" s="80"/>
      <c r="AH4299" s="119"/>
      <c r="AI4299" s="119"/>
    </row>
    <row r="4300" spans="27:35" x14ac:dyDescent="0.25">
      <c r="AA4300" s="81"/>
      <c r="AB4300" s="81"/>
      <c r="AC4300" s="80"/>
      <c r="AD4300" s="80"/>
      <c r="AE4300" s="81"/>
      <c r="AF4300" s="82"/>
      <c r="AG4300" s="80"/>
      <c r="AH4300" s="119"/>
      <c r="AI4300" s="119"/>
    </row>
    <row r="4301" spans="27:35" x14ac:dyDescent="0.25">
      <c r="AA4301" s="81"/>
      <c r="AB4301" s="81"/>
      <c r="AC4301" s="80"/>
      <c r="AD4301" s="80"/>
      <c r="AE4301" s="81"/>
      <c r="AF4301" s="82"/>
      <c r="AG4301" s="80"/>
      <c r="AH4301" s="119"/>
      <c r="AI4301" s="119"/>
    </row>
    <row r="4302" spans="27:35" x14ac:dyDescent="0.25">
      <c r="AA4302" s="81"/>
      <c r="AB4302" s="81"/>
      <c r="AC4302" s="80"/>
      <c r="AD4302" s="80"/>
      <c r="AE4302" s="81"/>
      <c r="AF4302" s="82"/>
      <c r="AG4302" s="80"/>
      <c r="AH4302" s="119"/>
      <c r="AI4302" s="119"/>
    </row>
    <row r="4303" spans="27:35" x14ac:dyDescent="0.25">
      <c r="AA4303" s="81"/>
      <c r="AB4303" s="81"/>
      <c r="AC4303" s="80"/>
      <c r="AD4303" s="80"/>
      <c r="AE4303" s="81"/>
      <c r="AF4303" s="82"/>
      <c r="AG4303" s="80"/>
      <c r="AH4303" s="119"/>
      <c r="AI4303" s="119"/>
    </row>
    <row r="4304" spans="27:35" x14ac:dyDescent="0.25">
      <c r="AA4304" s="81"/>
      <c r="AB4304" s="81"/>
      <c r="AC4304" s="80"/>
      <c r="AD4304" s="80"/>
      <c r="AE4304" s="81"/>
      <c r="AF4304" s="82"/>
      <c r="AG4304" s="80"/>
      <c r="AH4304" s="119"/>
      <c r="AI4304" s="119"/>
    </row>
    <row r="4305" spans="27:35" x14ac:dyDescent="0.25">
      <c r="AA4305" s="81"/>
      <c r="AB4305" s="81"/>
      <c r="AC4305" s="80"/>
      <c r="AD4305" s="80"/>
      <c r="AE4305" s="81"/>
      <c r="AF4305" s="82"/>
      <c r="AG4305" s="80"/>
      <c r="AH4305" s="119"/>
      <c r="AI4305" s="119"/>
    </row>
    <row r="4306" spans="27:35" x14ac:dyDescent="0.25">
      <c r="AA4306" s="81"/>
      <c r="AB4306" s="81"/>
      <c r="AC4306" s="80"/>
      <c r="AD4306" s="80"/>
      <c r="AE4306" s="81"/>
      <c r="AF4306" s="82"/>
      <c r="AG4306" s="80"/>
      <c r="AH4306" s="119"/>
      <c r="AI4306" s="119"/>
    </row>
    <row r="4307" spans="27:35" x14ac:dyDescent="0.25">
      <c r="AA4307" s="81"/>
      <c r="AB4307" s="81"/>
      <c r="AC4307" s="80"/>
      <c r="AD4307" s="80"/>
      <c r="AE4307" s="81"/>
      <c r="AF4307" s="82"/>
      <c r="AG4307" s="80"/>
      <c r="AH4307" s="119"/>
      <c r="AI4307" s="119"/>
    </row>
    <row r="4308" spans="27:35" x14ac:dyDescent="0.25">
      <c r="AA4308" s="81"/>
      <c r="AB4308" s="81"/>
      <c r="AC4308" s="80"/>
      <c r="AD4308" s="80"/>
      <c r="AE4308" s="81"/>
      <c r="AF4308" s="82"/>
      <c r="AG4308" s="80"/>
      <c r="AH4308" s="119"/>
      <c r="AI4308" s="119"/>
    </row>
    <row r="4309" spans="27:35" x14ac:dyDescent="0.25">
      <c r="AA4309" s="81"/>
      <c r="AB4309" s="81"/>
      <c r="AC4309" s="80"/>
      <c r="AD4309" s="80"/>
      <c r="AE4309" s="81"/>
      <c r="AF4309" s="82"/>
      <c r="AG4309" s="80"/>
      <c r="AH4309" s="119"/>
      <c r="AI4309" s="119"/>
    </row>
    <row r="4310" spans="27:35" x14ac:dyDescent="0.25">
      <c r="AA4310" s="81"/>
      <c r="AB4310" s="81"/>
      <c r="AC4310" s="80"/>
      <c r="AD4310" s="80"/>
      <c r="AE4310" s="81"/>
      <c r="AF4310" s="82"/>
      <c r="AG4310" s="80"/>
      <c r="AH4310" s="119"/>
      <c r="AI4310" s="119"/>
    </row>
    <row r="4311" spans="27:35" x14ac:dyDescent="0.25">
      <c r="AA4311" s="81"/>
      <c r="AB4311" s="81"/>
      <c r="AC4311" s="80"/>
      <c r="AD4311" s="80"/>
      <c r="AE4311" s="81"/>
      <c r="AF4311" s="82"/>
      <c r="AG4311" s="80"/>
      <c r="AH4311" s="119"/>
      <c r="AI4311" s="119"/>
    </row>
    <row r="4312" spans="27:35" x14ac:dyDescent="0.25">
      <c r="AA4312" s="81"/>
      <c r="AB4312" s="81"/>
      <c r="AC4312" s="80"/>
      <c r="AD4312" s="80"/>
      <c r="AE4312" s="81"/>
      <c r="AF4312" s="82"/>
      <c r="AG4312" s="80"/>
      <c r="AH4312" s="119"/>
      <c r="AI4312" s="119"/>
    </row>
    <row r="4313" spans="27:35" x14ac:dyDescent="0.25">
      <c r="AA4313" s="81"/>
      <c r="AB4313" s="81"/>
      <c r="AC4313" s="80"/>
      <c r="AD4313" s="80"/>
      <c r="AE4313" s="81"/>
      <c r="AF4313" s="82"/>
      <c r="AG4313" s="80"/>
      <c r="AH4313" s="119"/>
      <c r="AI4313" s="119"/>
    </row>
    <row r="4314" spans="27:35" x14ac:dyDescent="0.25">
      <c r="AA4314" s="81"/>
      <c r="AB4314" s="81"/>
      <c r="AC4314" s="80"/>
      <c r="AD4314" s="80"/>
      <c r="AE4314" s="81"/>
      <c r="AF4314" s="82"/>
      <c r="AG4314" s="80"/>
      <c r="AH4314" s="119"/>
      <c r="AI4314" s="119"/>
    </row>
    <row r="4315" spans="27:35" x14ac:dyDescent="0.25">
      <c r="AA4315" s="81"/>
      <c r="AB4315" s="81"/>
      <c r="AC4315" s="80"/>
      <c r="AD4315" s="80"/>
      <c r="AE4315" s="81"/>
      <c r="AF4315" s="82"/>
      <c r="AG4315" s="80"/>
      <c r="AH4315" s="119"/>
      <c r="AI4315" s="119"/>
    </row>
    <row r="4316" spans="27:35" x14ac:dyDescent="0.25">
      <c r="AA4316" s="81"/>
      <c r="AB4316" s="81"/>
      <c r="AC4316" s="80"/>
      <c r="AD4316" s="80"/>
      <c r="AE4316" s="81"/>
      <c r="AF4316" s="82"/>
      <c r="AG4316" s="80"/>
      <c r="AH4316" s="119"/>
      <c r="AI4316" s="119"/>
    </row>
    <row r="4317" spans="27:35" x14ac:dyDescent="0.25">
      <c r="AA4317" s="81"/>
      <c r="AB4317" s="81"/>
      <c r="AC4317" s="80"/>
      <c r="AD4317" s="80"/>
      <c r="AE4317" s="81"/>
      <c r="AF4317" s="82"/>
      <c r="AG4317" s="80"/>
      <c r="AH4317" s="119"/>
      <c r="AI4317" s="119"/>
    </row>
    <row r="4318" spans="27:35" x14ac:dyDescent="0.25">
      <c r="AA4318" s="81"/>
      <c r="AB4318" s="81"/>
      <c r="AC4318" s="80"/>
      <c r="AD4318" s="80"/>
      <c r="AE4318" s="81"/>
      <c r="AF4318" s="82"/>
      <c r="AG4318" s="80"/>
      <c r="AH4318" s="119"/>
      <c r="AI4318" s="119"/>
    </row>
    <row r="4319" spans="27:35" x14ac:dyDescent="0.25">
      <c r="AA4319" s="81"/>
      <c r="AB4319" s="81"/>
      <c r="AC4319" s="80"/>
      <c r="AD4319" s="80"/>
      <c r="AE4319" s="81"/>
      <c r="AF4319" s="82"/>
      <c r="AG4319" s="80"/>
      <c r="AH4319" s="119"/>
      <c r="AI4319" s="119"/>
    </row>
    <row r="4320" spans="27:35" x14ac:dyDescent="0.25">
      <c r="AA4320" s="81"/>
      <c r="AB4320" s="81"/>
      <c r="AC4320" s="80"/>
      <c r="AD4320" s="80"/>
      <c r="AE4320" s="81"/>
      <c r="AF4320" s="82"/>
      <c r="AG4320" s="80"/>
      <c r="AH4320" s="119"/>
      <c r="AI4320" s="119"/>
    </row>
    <row r="4321" spans="27:35" x14ac:dyDescent="0.25">
      <c r="AA4321" s="81"/>
      <c r="AB4321" s="81"/>
      <c r="AC4321" s="80"/>
      <c r="AD4321" s="80"/>
      <c r="AE4321" s="81"/>
      <c r="AF4321" s="82"/>
      <c r="AG4321" s="80"/>
      <c r="AH4321" s="119"/>
      <c r="AI4321" s="119"/>
    </row>
    <row r="4322" spans="27:35" x14ac:dyDescent="0.25">
      <c r="AA4322" s="81"/>
      <c r="AB4322" s="81"/>
      <c r="AC4322" s="80"/>
      <c r="AD4322" s="80"/>
      <c r="AE4322" s="81"/>
      <c r="AF4322" s="82"/>
      <c r="AG4322" s="80"/>
      <c r="AH4322" s="119"/>
      <c r="AI4322" s="119"/>
    </row>
    <row r="4323" spans="27:35" x14ac:dyDescent="0.25">
      <c r="AA4323" s="81"/>
      <c r="AB4323" s="81"/>
      <c r="AC4323" s="80"/>
      <c r="AD4323" s="80"/>
      <c r="AE4323" s="81"/>
      <c r="AF4323" s="82"/>
      <c r="AG4323" s="80"/>
      <c r="AH4323" s="119"/>
      <c r="AI4323" s="119"/>
    </row>
    <row r="4324" spans="27:35" x14ac:dyDescent="0.25">
      <c r="AA4324" s="81"/>
      <c r="AB4324" s="81"/>
      <c r="AC4324" s="80"/>
      <c r="AD4324" s="80"/>
      <c r="AE4324" s="81"/>
      <c r="AF4324" s="82"/>
      <c r="AG4324" s="80"/>
      <c r="AH4324" s="119"/>
      <c r="AI4324" s="119"/>
    </row>
    <row r="4325" spans="27:35" x14ac:dyDescent="0.25">
      <c r="AA4325" s="81"/>
      <c r="AB4325" s="81"/>
      <c r="AC4325" s="80"/>
      <c r="AD4325" s="80"/>
      <c r="AE4325" s="81"/>
      <c r="AF4325" s="82"/>
      <c r="AG4325" s="80"/>
      <c r="AH4325" s="119"/>
      <c r="AI4325" s="119"/>
    </row>
    <row r="4326" spans="27:35" x14ac:dyDescent="0.25">
      <c r="AA4326" s="81"/>
      <c r="AB4326" s="81"/>
      <c r="AC4326" s="80"/>
      <c r="AD4326" s="80"/>
      <c r="AE4326" s="81"/>
      <c r="AF4326" s="82"/>
      <c r="AG4326" s="80"/>
      <c r="AH4326" s="119"/>
      <c r="AI4326" s="119"/>
    </row>
    <row r="4327" spans="27:35" x14ac:dyDescent="0.25">
      <c r="AA4327" s="81"/>
      <c r="AB4327" s="81"/>
      <c r="AC4327" s="80"/>
      <c r="AD4327" s="80"/>
      <c r="AE4327" s="81"/>
      <c r="AF4327" s="82"/>
      <c r="AG4327" s="80"/>
      <c r="AH4327" s="119"/>
      <c r="AI4327" s="119"/>
    </row>
    <row r="4328" spans="27:35" x14ac:dyDescent="0.25">
      <c r="AA4328" s="81"/>
      <c r="AB4328" s="81"/>
      <c r="AC4328" s="80"/>
      <c r="AD4328" s="80"/>
      <c r="AE4328" s="81"/>
      <c r="AF4328" s="82"/>
      <c r="AG4328" s="80"/>
      <c r="AH4328" s="119"/>
      <c r="AI4328" s="119"/>
    </row>
    <row r="4329" spans="27:35" x14ac:dyDescent="0.25">
      <c r="AA4329" s="81"/>
      <c r="AB4329" s="81"/>
      <c r="AC4329" s="80"/>
      <c r="AD4329" s="80"/>
      <c r="AE4329" s="81"/>
      <c r="AF4329" s="82"/>
      <c r="AG4329" s="80"/>
      <c r="AH4329" s="119"/>
      <c r="AI4329" s="119"/>
    </row>
    <row r="4330" spans="27:35" x14ac:dyDescent="0.25">
      <c r="AA4330" s="81"/>
      <c r="AB4330" s="81"/>
      <c r="AC4330" s="80"/>
      <c r="AD4330" s="80"/>
      <c r="AE4330" s="81"/>
      <c r="AF4330" s="82"/>
      <c r="AG4330" s="80"/>
      <c r="AH4330" s="119"/>
      <c r="AI4330" s="119"/>
    </row>
    <row r="4331" spans="27:35" x14ac:dyDescent="0.25">
      <c r="AA4331" s="81"/>
      <c r="AB4331" s="81"/>
      <c r="AC4331" s="80"/>
      <c r="AD4331" s="80"/>
      <c r="AE4331" s="81"/>
      <c r="AF4331" s="82"/>
      <c r="AG4331" s="80"/>
      <c r="AH4331" s="119"/>
      <c r="AI4331" s="119"/>
    </row>
    <row r="4332" spans="27:35" x14ac:dyDescent="0.25">
      <c r="AA4332" s="81"/>
      <c r="AB4332" s="81"/>
      <c r="AC4332" s="80"/>
      <c r="AD4332" s="80"/>
      <c r="AE4332" s="81"/>
      <c r="AF4332" s="82"/>
      <c r="AG4332" s="80"/>
      <c r="AH4332" s="119"/>
      <c r="AI4332" s="119"/>
    </row>
    <row r="4333" spans="27:35" x14ac:dyDescent="0.25">
      <c r="AA4333" s="81"/>
      <c r="AB4333" s="81"/>
      <c r="AC4333" s="80"/>
      <c r="AD4333" s="80"/>
      <c r="AE4333" s="81"/>
      <c r="AF4333" s="82"/>
      <c r="AG4333" s="80"/>
      <c r="AH4333" s="119"/>
      <c r="AI4333" s="119"/>
    </row>
    <row r="4334" spans="27:35" x14ac:dyDescent="0.25">
      <c r="AA4334" s="81"/>
      <c r="AB4334" s="81"/>
      <c r="AC4334" s="80"/>
      <c r="AD4334" s="80"/>
      <c r="AE4334" s="81"/>
      <c r="AF4334" s="82"/>
      <c r="AG4334" s="80"/>
      <c r="AH4334" s="119"/>
      <c r="AI4334" s="119"/>
    </row>
    <row r="4335" spans="27:35" x14ac:dyDescent="0.25">
      <c r="AA4335" s="81"/>
      <c r="AB4335" s="81"/>
      <c r="AC4335" s="80"/>
      <c r="AD4335" s="80"/>
      <c r="AE4335" s="81"/>
      <c r="AF4335" s="82"/>
      <c r="AG4335" s="80"/>
      <c r="AH4335" s="119"/>
      <c r="AI4335" s="119"/>
    </row>
    <row r="4336" spans="27:35" x14ac:dyDescent="0.25">
      <c r="AA4336" s="81"/>
      <c r="AB4336" s="81"/>
      <c r="AC4336" s="80"/>
      <c r="AD4336" s="80"/>
      <c r="AE4336" s="81"/>
      <c r="AF4336" s="82"/>
      <c r="AG4336" s="80"/>
      <c r="AH4336" s="119"/>
      <c r="AI4336" s="119"/>
    </row>
    <row r="4337" spans="27:35" x14ac:dyDescent="0.25">
      <c r="AA4337" s="81"/>
      <c r="AB4337" s="81"/>
      <c r="AC4337" s="80"/>
      <c r="AD4337" s="80"/>
      <c r="AE4337" s="81"/>
      <c r="AF4337" s="82"/>
      <c r="AG4337" s="80"/>
      <c r="AH4337" s="119"/>
      <c r="AI4337" s="119"/>
    </row>
    <row r="4338" spans="27:35" x14ac:dyDescent="0.25">
      <c r="AA4338" s="81"/>
      <c r="AB4338" s="81"/>
      <c r="AC4338" s="80"/>
      <c r="AD4338" s="80"/>
      <c r="AE4338" s="81"/>
      <c r="AF4338" s="82"/>
      <c r="AG4338" s="80"/>
      <c r="AH4338" s="119"/>
      <c r="AI4338" s="119"/>
    </row>
    <row r="4339" spans="27:35" x14ac:dyDescent="0.25">
      <c r="AA4339" s="81"/>
      <c r="AB4339" s="81"/>
      <c r="AC4339" s="80"/>
      <c r="AD4339" s="80"/>
      <c r="AE4339" s="81"/>
      <c r="AF4339" s="82"/>
      <c r="AG4339" s="80"/>
      <c r="AH4339" s="119"/>
      <c r="AI4339" s="119"/>
    </row>
    <row r="4340" spans="27:35" x14ac:dyDescent="0.25">
      <c r="AA4340" s="81"/>
      <c r="AB4340" s="81"/>
      <c r="AC4340" s="80"/>
      <c r="AD4340" s="80"/>
      <c r="AE4340" s="81"/>
      <c r="AF4340" s="82"/>
      <c r="AG4340" s="80"/>
      <c r="AH4340" s="119"/>
      <c r="AI4340" s="119"/>
    </row>
    <row r="4341" spans="27:35" x14ac:dyDescent="0.25">
      <c r="AA4341" s="81"/>
      <c r="AB4341" s="81"/>
      <c r="AC4341" s="80"/>
      <c r="AD4341" s="80"/>
      <c r="AE4341" s="81"/>
      <c r="AF4341" s="82"/>
      <c r="AG4341" s="80"/>
      <c r="AH4341" s="119"/>
      <c r="AI4341" s="119"/>
    </row>
    <row r="4342" spans="27:35" x14ac:dyDescent="0.25">
      <c r="AA4342" s="81"/>
      <c r="AB4342" s="81"/>
      <c r="AC4342" s="80"/>
      <c r="AD4342" s="80"/>
      <c r="AE4342" s="81"/>
      <c r="AF4342" s="82"/>
      <c r="AG4342" s="80"/>
      <c r="AH4342" s="119"/>
      <c r="AI4342" s="119"/>
    </row>
    <row r="4343" spans="27:35" x14ac:dyDescent="0.25">
      <c r="AA4343" s="81"/>
      <c r="AB4343" s="81"/>
      <c r="AC4343" s="80"/>
      <c r="AD4343" s="80"/>
      <c r="AE4343" s="81"/>
      <c r="AF4343" s="82"/>
      <c r="AG4343" s="80"/>
      <c r="AH4343" s="119"/>
      <c r="AI4343" s="119"/>
    </row>
    <row r="4344" spans="27:35" x14ac:dyDescent="0.25">
      <c r="AA4344" s="81"/>
      <c r="AB4344" s="81"/>
      <c r="AC4344" s="80"/>
      <c r="AD4344" s="80"/>
      <c r="AE4344" s="81"/>
      <c r="AF4344" s="82"/>
      <c r="AG4344" s="80"/>
      <c r="AH4344" s="119"/>
      <c r="AI4344" s="119"/>
    </row>
    <row r="4345" spans="27:35" x14ac:dyDescent="0.25">
      <c r="AA4345" s="81"/>
      <c r="AB4345" s="81"/>
      <c r="AC4345" s="80"/>
      <c r="AD4345" s="80"/>
      <c r="AE4345" s="81"/>
      <c r="AF4345" s="82"/>
      <c r="AG4345" s="80"/>
      <c r="AH4345" s="119"/>
      <c r="AI4345" s="119"/>
    </row>
    <row r="4346" spans="27:35" x14ac:dyDescent="0.25">
      <c r="AA4346" s="81"/>
      <c r="AB4346" s="81"/>
      <c r="AC4346" s="80"/>
      <c r="AD4346" s="80"/>
      <c r="AE4346" s="81"/>
      <c r="AF4346" s="82"/>
      <c r="AG4346" s="80"/>
      <c r="AH4346" s="119"/>
      <c r="AI4346" s="119"/>
    </row>
    <row r="4347" spans="27:35" x14ac:dyDescent="0.25">
      <c r="AA4347" s="81"/>
      <c r="AB4347" s="81"/>
      <c r="AC4347" s="80"/>
      <c r="AD4347" s="80"/>
      <c r="AE4347" s="81"/>
      <c r="AF4347" s="82"/>
      <c r="AG4347" s="80"/>
      <c r="AH4347" s="119"/>
      <c r="AI4347" s="119"/>
    </row>
    <row r="4348" spans="27:35" x14ac:dyDescent="0.25">
      <c r="AA4348" s="81"/>
      <c r="AB4348" s="81"/>
      <c r="AC4348" s="80"/>
      <c r="AD4348" s="80"/>
      <c r="AE4348" s="81"/>
      <c r="AF4348" s="82"/>
      <c r="AG4348" s="80"/>
      <c r="AH4348" s="119"/>
      <c r="AI4348" s="119"/>
    </row>
    <row r="4349" spans="27:35" x14ac:dyDescent="0.25">
      <c r="AA4349" s="81"/>
      <c r="AB4349" s="81"/>
      <c r="AC4349" s="80"/>
      <c r="AD4349" s="80"/>
      <c r="AE4349" s="81"/>
      <c r="AF4349" s="82"/>
      <c r="AG4349" s="80"/>
      <c r="AH4349" s="119"/>
      <c r="AI4349" s="119"/>
    </row>
    <row r="4350" spans="27:35" x14ac:dyDescent="0.25">
      <c r="AA4350" s="81"/>
      <c r="AB4350" s="81"/>
      <c r="AC4350" s="80"/>
      <c r="AD4350" s="80"/>
      <c r="AE4350" s="81"/>
      <c r="AF4350" s="82"/>
      <c r="AG4350" s="80"/>
      <c r="AH4350" s="119"/>
      <c r="AI4350" s="119"/>
    </row>
    <row r="4351" spans="27:35" x14ac:dyDescent="0.25">
      <c r="AA4351" s="81"/>
      <c r="AB4351" s="81"/>
      <c r="AC4351" s="80"/>
      <c r="AD4351" s="80"/>
      <c r="AE4351" s="81"/>
      <c r="AF4351" s="82"/>
      <c r="AG4351" s="80"/>
      <c r="AH4351" s="119"/>
      <c r="AI4351" s="119"/>
    </row>
    <row r="4352" spans="27:35" x14ac:dyDescent="0.25">
      <c r="AA4352" s="81"/>
      <c r="AB4352" s="81"/>
      <c r="AC4352" s="80"/>
      <c r="AD4352" s="80"/>
      <c r="AE4352" s="81"/>
      <c r="AF4352" s="82"/>
      <c r="AG4352" s="80"/>
      <c r="AH4352" s="119"/>
      <c r="AI4352" s="119"/>
    </row>
    <row r="4353" spans="27:35" x14ac:dyDescent="0.25">
      <c r="AA4353" s="81"/>
      <c r="AB4353" s="81"/>
      <c r="AC4353" s="80"/>
      <c r="AD4353" s="80"/>
      <c r="AE4353" s="81"/>
      <c r="AF4353" s="82"/>
      <c r="AG4353" s="80"/>
      <c r="AH4353" s="119"/>
      <c r="AI4353" s="119"/>
    </row>
    <row r="4354" spans="27:35" x14ac:dyDescent="0.25">
      <c r="AA4354" s="81"/>
      <c r="AB4354" s="81"/>
      <c r="AC4354" s="80"/>
      <c r="AD4354" s="80"/>
      <c r="AE4354" s="81"/>
      <c r="AF4354" s="82"/>
      <c r="AG4354" s="80"/>
      <c r="AH4354" s="119"/>
      <c r="AI4354" s="119"/>
    </row>
    <row r="4355" spans="27:35" x14ac:dyDescent="0.25">
      <c r="AA4355" s="81"/>
      <c r="AB4355" s="81"/>
      <c r="AC4355" s="80"/>
      <c r="AD4355" s="80"/>
      <c r="AE4355" s="81"/>
      <c r="AF4355" s="82"/>
      <c r="AG4355" s="80"/>
      <c r="AH4355" s="119"/>
      <c r="AI4355" s="119"/>
    </row>
    <row r="4356" spans="27:35" x14ac:dyDescent="0.25">
      <c r="AA4356" s="81"/>
      <c r="AB4356" s="81"/>
      <c r="AC4356" s="80"/>
      <c r="AD4356" s="80"/>
      <c r="AE4356" s="81"/>
      <c r="AF4356" s="82"/>
      <c r="AG4356" s="80"/>
      <c r="AH4356" s="119"/>
      <c r="AI4356" s="119"/>
    </row>
    <row r="4357" spans="27:35" x14ac:dyDescent="0.25">
      <c r="AA4357" s="81"/>
      <c r="AB4357" s="81"/>
      <c r="AC4357" s="80"/>
      <c r="AD4357" s="80"/>
      <c r="AE4357" s="81"/>
      <c r="AF4357" s="82"/>
      <c r="AG4357" s="80"/>
      <c r="AH4357" s="119"/>
      <c r="AI4357" s="119"/>
    </row>
    <row r="4358" spans="27:35" x14ac:dyDescent="0.25">
      <c r="AA4358" s="81"/>
      <c r="AB4358" s="81"/>
      <c r="AC4358" s="80"/>
      <c r="AD4358" s="80"/>
      <c r="AE4358" s="81"/>
      <c r="AF4358" s="82"/>
      <c r="AG4358" s="80"/>
      <c r="AH4358" s="119"/>
      <c r="AI4358" s="119"/>
    </row>
    <row r="4359" spans="27:35" x14ac:dyDescent="0.25">
      <c r="AA4359" s="81"/>
      <c r="AB4359" s="81"/>
      <c r="AC4359" s="80"/>
      <c r="AD4359" s="80"/>
      <c r="AE4359" s="81"/>
      <c r="AF4359" s="82"/>
      <c r="AG4359" s="80"/>
      <c r="AH4359" s="119"/>
      <c r="AI4359" s="119"/>
    </row>
    <row r="4360" spans="27:35" x14ac:dyDescent="0.25">
      <c r="AA4360" s="81"/>
      <c r="AB4360" s="81"/>
      <c r="AC4360" s="80"/>
      <c r="AD4360" s="80"/>
      <c r="AE4360" s="81"/>
      <c r="AF4360" s="82"/>
      <c r="AG4360" s="80"/>
      <c r="AH4360" s="119"/>
      <c r="AI4360" s="119"/>
    </row>
    <row r="4361" spans="27:35" x14ac:dyDescent="0.25">
      <c r="AA4361" s="81"/>
      <c r="AB4361" s="81"/>
      <c r="AC4361" s="80"/>
      <c r="AD4361" s="80"/>
      <c r="AE4361" s="81"/>
      <c r="AF4361" s="82"/>
      <c r="AG4361" s="80"/>
      <c r="AH4361" s="119"/>
      <c r="AI4361" s="119"/>
    </row>
    <row r="4362" spans="27:35" x14ac:dyDescent="0.25">
      <c r="AA4362" s="81"/>
      <c r="AB4362" s="81"/>
      <c r="AC4362" s="80"/>
      <c r="AD4362" s="80"/>
      <c r="AE4362" s="81"/>
      <c r="AF4362" s="82"/>
      <c r="AG4362" s="80"/>
      <c r="AH4362" s="119"/>
      <c r="AI4362" s="119"/>
    </row>
    <row r="4363" spans="27:35" x14ac:dyDescent="0.25">
      <c r="AA4363" s="81"/>
      <c r="AB4363" s="81"/>
      <c r="AC4363" s="80"/>
      <c r="AD4363" s="80"/>
      <c r="AE4363" s="81"/>
      <c r="AF4363" s="82"/>
      <c r="AG4363" s="80"/>
      <c r="AH4363" s="119"/>
      <c r="AI4363" s="119"/>
    </row>
    <row r="4364" spans="27:35" x14ac:dyDescent="0.25">
      <c r="AA4364" s="81"/>
      <c r="AB4364" s="81"/>
      <c r="AC4364" s="80"/>
      <c r="AD4364" s="80"/>
      <c r="AE4364" s="81"/>
      <c r="AF4364" s="82"/>
      <c r="AG4364" s="80"/>
      <c r="AH4364" s="119"/>
      <c r="AI4364" s="119"/>
    </row>
    <row r="4365" spans="27:35" x14ac:dyDescent="0.25">
      <c r="AA4365" s="81"/>
      <c r="AB4365" s="81"/>
      <c r="AC4365" s="80"/>
      <c r="AD4365" s="80"/>
      <c r="AE4365" s="81"/>
      <c r="AF4365" s="82"/>
      <c r="AG4365" s="80"/>
      <c r="AH4365" s="119"/>
      <c r="AI4365" s="119"/>
    </row>
    <row r="4366" spans="27:35" x14ac:dyDescent="0.25">
      <c r="AA4366" s="81"/>
      <c r="AB4366" s="81"/>
      <c r="AC4366" s="80"/>
      <c r="AD4366" s="80"/>
      <c r="AE4366" s="81"/>
      <c r="AF4366" s="82"/>
      <c r="AG4366" s="80"/>
      <c r="AH4366" s="119"/>
      <c r="AI4366" s="119"/>
    </row>
    <row r="4367" spans="27:35" x14ac:dyDescent="0.25">
      <c r="AA4367" s="81"/>
      <c r="AB4367" s="81"/>
      <c r="AC4367" s="80"/>
      <c r="AD4367" s="80"/>
      <c r="AE4367" s="81"/>
      <c r="AF4367" s="82"/>
      <c r="AG4367" s="80"/>
      <c r="AH4367" s="119"/>
      <c r="AI4367" s="119"/>
    </row>
    <row r="4368" spans="27:35" x14ac:dyDescent="0.25">
      <c r="AA4368" s="81"/>
      <c r="AB4368" s="81"/>
      <c r="AC4368" s="80"/>
      <c r="AD4368" s="80"/>
      <c r="AE4368" s="81"/>
      <c r="AF4368" s="82"/>
      <c r="AG4368" s="80"/>
      <c r="AH4368" s="119"/>
      <c r="AI4368" s="119"/>
    </row>
    <row r="4369" spans="27:35" x14ac:dyDescent="0.25">
      <c r="AA4369" s="81"/>
      <c r="AB4369" s="81"/>
      <c r="AC4369" s="80"/>
      <c r="AD4369" s="80"/>
      <c r="AE4369" s="81"/>
      <c r="AF4369" s="82"/>
      <c r="AG4369" s="80"/>
      <c r="AH4369" s="119"/>
      <c r="AI4369" s="119"/>
    </row>
    <row r="4370" spans="27:35" x14ac:dyDescent="0.25">
      <c r="AA4370" s="81"/>
      <c r="AB4370" s="81"/>
      <c r="AC4370" s="80"/>
      <c r="AD4370" s="80"/>
      <c r="AE4370" s="81"/>
      <c r="AF4370" s="82"/>
      <c r="AG4370" s="80"/>
      <c r="AH4370" s="119"/>
      <c r="AI4370" s="119"/>
    </row>
    <row r="4371" spans="27:35" x14ac:dyDescent="0.25">
      <c r="AA4371" s="81"/>
      <c r="AB4371" s="81"/>
      <c r="AC4371" s="80"/>
      <c r="AD4371" s="80"/>
      <c r="AE4371" s="81"/>
      <c r="AF4371" s="82"/>
      <c r="AG4371" s="80"/>
      <c r="AH4371" s="119"/>
      <c r="AI4371" s="119"/>
    </row>
    <row r="4372" spans="27:35" x14ac:dyDescent="0.25">
      <c r="AA4372" s="81"/>
      <c r="AB4372" s="81"/>
      <c r="AC4372" s="80"/>
      <c r="AD4372" s="80"/>
      <c r="AE4372" s="81"/>
      <c r="AF4372" s="82"/>
      <c r="AG4372" s="80"/>
      <c r="AH4372" s="119"/>
      <c r="AI4372" s="119"/>
    </row>
    <row r="4373" spans="27:35" x14ac:dyDescent="0.25">
      <c r="AA4373" s="81"/>
      <c r="AB4373" s="81"/>
      <c r="AC4373" s="80"/>
      <c r="AD4373" s="80"/>
      <c r="AE4373" s="81"/>
      <c r="AF4373" s="82"/>
      <c r="AG4373" s="80"/>
      <c r="AH4373" s="119"/>
      <c r="AI4373" s="119"/>
    </row>
    <row r="4374" spans="27:35" x14ac:dyDescent="0.25">
      <c r="AA4374" s="81"/>
      <c r="AB4374" s="81"/>
      <c r="AC4374" s="80"/>
      <c r="AD4374" s="80"/>
      <c r="AE4374" s="81"/>
      <c r="AF4374" s="82"/>
      <c r="AG4374" s="80"/>
      <c r="AH4374" s="119"/>
      <c r="AI4374" s="119"/>
    </row>
    <row r="4375" spans="27:35" x14ac:dyDescent="0.25">
      <c r="AA4375" s="81"/>
      <c r="AB4375" s="81"/>
      <c r="AC4375" s="80"/>
      <c r="AD4375" s="80"/>
      <c r="AE4375" s="81"/>
      <c r="AF4375" s="82"/>
      <c r="AG4375" s="80"/>
      <c r="AH4375" s="119"/>
      <c r="AI4375" s="119"/>
    </row>
    <row r="4376" spans="27:35" x14ac:dyDescent="0.25">
      <c r="AA4376" s="81"/>
      <c r="AB4376" s="81"/>
      <c r="AC4376" s="80"/>
      <c r="AD4376" s="80"/>
      <c r="AE4376" s="81"/>
      <c r="AF4376" s="82"/>
      <c r="AG4376" s="80"/>
      <c r="AH4376" s="119"/>
      <c r="AI4376" s="119"/>
    </row>
    <row r="4377" spans="27:35" x14ac:dyDescent="0.25">
      <c r="AA4377" s="81"/>
      <c r="AB4377" s="81"/>
      <c r="AC4377" s="80"/>
      <c r="AD4377" s="80"/>
      <c r="AE4377" s="81"/>
      <c r="AF4377" s="82"/>
      <c r="AG4377" s="80"/>
      <c r="AH4377" s="119"/>
      <c r="AI4377" s="119"/>
    </row>
    <row r="4378" spans="27:35" x14ac:dyDescent="0.25">
      <c r="AA4378" s="81"/>
      <c r="AB4378" s="81"/>
      <c r="AC4378" s="80"/>
      <c r="AD4378" s="80"/>
      <c r="AE4378" s="81"/>
      <c r="AF4378" s="82"/>
      <c r="AG4378" s="80"/>
      <c r="AH4378" s="119"/>
      <c r="AI4378" s="119"/>
    </row>
    <row r="4379" spans="27:35" x14ac:dyDescent="0.25">
      <c r="AA4379" s="81"/>
      <c r="AB4379" s="81"/>
      <c r="AC4379" s="80"/>
      <c r="AD4379" s="80"/>
      <c r="AE4379" s="81"/>
      <c r="AF4379" s="82"/>
      <c r="AG4379" s="80"/>
      <c r="AH4379" s="119"/>
      <c r="AI4379" s="119"/>
    </row>
    <row r="4380" spans="27:35" x14ac:dyDescent="0.25">
      <c r="AA4380" s="81"/>
      <c r="AB4380" s="81"/>
      <c r="AC4380" s="80"/>
      <c r="AD4380" s="80"/>
      <c r="AE4380" s="81"/>
      <c r="AF4380" s="82"/>
      <c r="AG4380" s="80"/>
      <c r="AH4380" s="119"/>
      <c r="AI4380" s="119"/>
    </row>
    <row r="4381" spans="27:35" x14ac:dyDescent="0.25">
      <c r="AA4381" s="81"/>
      <c r="AB4381" s="81"/>
      <c r="AC4381" s="80"/>
      <c r="AD4381" s="80"/>
      <c r="AE4381" s="81"/>
      <c r="AF4381" s="82"/>
      <c r="AG4381" s="80"/>
      <c r="AH4381" s="119"/>
      <c r="AI4381" s="119"/>
    </row>
    <row r="4382" spans="27:35" x14ac:dyDescent="0.25">
      <c r="AA4382" s="81"/>
      <c r="AB4382" s="81"/>
      <c r="AC4382" s="80"/>
      <c r="AD4382" s="80"/>
      <c r="AE4382" s="81"/>
      <c r="AF4382" s="82"/>
      <c r="AG4382" s="80"/>
      <c r="AH4382" s="119"/>
      <c r="AI4382" s="119"/>
    </row>
    <row r="4383" spans="27:35" x14ac:dyDescent="0.25">
      <c r="AA4383" s="81"/>
      <c r="AB4383" s="81"/>
      <c r="AC4383" s="80"/>
      <c r="AD4383" s="80"/>
      <c r="AE4383" s="81"/>
      <c r="AF4383" s="82"/>
      <c r="AG4383" s="80"/>
      <c r="AH4383" s="119"/>
      <c r="AI4383" s="119"/>
    </row>
    <row r="4384" spans="27:35" x14ac:dyDescent="0.25">
      <c r="AA4384" s="81"/>
      <c r="AB4384" s="81"/>
      <c r="AC4384" s="80"/>
      <c r="AD4384" s="80"/>
      <c r="AE4384" s="81"/>
      <c r="AF4384" s="82"/>
      <c r="AG4384" s="80"/>
      <c r="AH4384" s="119"/>
      <c r="AI4384" s="119"/>
    </row>
    <row r="4385" spans="27:35" x14ac:dyDescent="0.25">
      <c r="AA4385" s="81"/>
      <c r="AB4385" s="81"/>
      <c r="AC4385" s="80"/>
      <c r="AD4385" s="80"/>
      <c r="AE4385" s="81"/>
      <c r="AF4385" s="82"/>
      <c r="AG4385" s="80"/>
      <c r="AH4385" s="119"/>
      <c r="AI4385" s="119"/>
    </row>
    <row r="4386" spans="27:35" x14ac:dyDescent="0.25">
      <c r="AA4386" s="81"/>
      <c r="AB4386" s="81"/>
      <c r="AC4386" s="80"/>
      <c r="AD4386" s="80"/>
      <c r="AE4386" s="81"/>
      <c r="AF4386" s="82"/>
      <c r="AG4386" s="80"/>
      <c r="AH4386" s="119"/>
      <c r="AI4386" s="119"/>
    </row>
    <row r="4387" spans="27:35" x14ac:dyDescent="0.25">
      <c r="AA4387" s="81"/>
      <c r="AB4387" s="81"/>
      <c r="AC4387" s="80"/>
      <c r="AD4387" s="80"/>
      <c r="AE4387" s="81"/>
      <c r="AF4387" s="82"/>
      <c r="AG4387" s="80"/>
      <c r="AH4387" s="119"/>
      <c r="AI4387" s="119"/>
    </row>
    <row r="4388" spans="27:35" x14ac:dyDescent="0.25">
      <c r="AA4388" s="81"/>
      <c r="AB4388" s="81"/>
      <c r="AC4388" s="80"/>
      <c r="AD4388" s="80"/>
      <c r="AE4388" s="81"/>
      <c r="AF4388" s="82"/>
      <c r="AG4388" s="80"/>
      <c r="AH4388" s="119"/>
      <c r="AI4388" s="119"/>
    </row>
    <row r="4389" spans="27:35" x14ac:dyDescent="0.25">
      <c r="AA4389" s="81"/>
      <c r="AB4389" s="81"/>
      <c r="AC4389" s="80"/>
      <c r="AD4389" s="80"/>
      <c r="AE4389" s="81"/>
      <c r="AF4389" s="82"/>
      <c r="AG4389" s="80"/>
      <c r="AH4389" s="119"/>
      <c r="AI4389" s="119"/>
    </row>
    <row r="4390" spans="27:35" x14ac:dyDescent="0.25">
      <c r="AA4390" s="81"/>
      <c r="AB4390" s="81"/>
      <c r="AC4390" s="80"/>
      <c r="AD4390" s="80"/>
      <c r="AE4390" s="81"/>
      <c r="AF4390" s="82"/>
      <c r="AG4390" s="80"/>
      <c r="AH4390" s="119"/>
      <c r="AI4390" s="119"/>
    </row>
    <row r="4391" spans="27:35" x14ac:dyDescent="0.25">
      <c r="AA4391" s="81"/>
      <c r="AB4391" s="81"/>
      <c r="AC4391" s="80"/>
      <c r="AD4391" s="80"/>
      <c r="AE4391" s="81"/>
      <c r="AF4391" s="82"/>
      <c r="AG4391" s="80"/>
      <c r="AH4391" s="119"/>
      <c r="AI4391" s="119"/>
    </row>
    <row r="4392" spans="27:35" x14ac:dyDescent="0.25">
      <c r="AA4392" s="81"/>
      <c r="AB4392" s="81"/>
      <c r="AC4392" s="80"/>
      <c r="AD4392" s="80"/>
      <c r="AE4392" s="81"/>
      <c r="AF4392" s="82"/>
      <c r="AG4392" s="80"/>
      <c r="AH4392" s="119"/>
      <c r="AI4392" s="119"/>
    </row>
    <row r="4393" spans="27:35" x14ac:dyDescent="0.25">
      <c r="AA4393" s="81"/>
      <c r="AB4393" s="81"/>
      <c r="AC4393" s="80"/>
      <c r="AD4393" s="80"/>
      <c r="AE4393" s="81"/>
      <c r="AF4393" s="82"/>
      <c r="AG4393" s="80"/>
      <c r="AH4393" s="119"/>
      <c r="AI4393" s="119"/>
    </row>
    <row r="4394" spans="27:35" x14ac:dyDescent="0.25">
      <c r="AA4394" s="81"/>
      <c r="AB4394" s="81"/>
      <c r="AC4394" s="80"/>
      <c r="AD4394" s="80"/>
      <c r="AE4394" s="81"/>
      <c r="AF4394" s="82"/>
      <c r="AG4394" s="80"/>
      <c r="AH4394" s="119"/>
      <c r="AI4394" s="119"/>
    </row>
    <row r="4395" spans="27:35" x14ac:dyDescent="0.25">
      <c r="AA4395" s="81"/>
      <c r="AB4395" s="81"/>
      <c r="AC4395" s="80"/>
      <c r="AD4395" s="80"/>
      <c r="AE4395" s="81"/>
      <c r="AF4395" s="82"/>
      <c r="AG4395" s="80"/>
      <c r="AH4395" s="119"/>
      <c r="AI4395" s="119"/>
    </row>
    <row r="4396" spans="27:35" x14ac:dyDescent="0.25">
      <c r="AA4396" s="81"/>
      <c r="AB4396" s="81"/>
      <c r="AC4396" s="80"/>
      <c r="AD4396" s="80"/>
      <c r="AE4396" s="81"/>
      <c r="AF4396" s="82"/>
      <c r="AG4396" s="80"/>
      <c r="AH4396" s="119"/>
      <c r="AI4396" s="119"/>
    </row>
    <row r="4397" spans="27:35" x14ac:dyDescent="0.25">
      <c r="AA4397" s="81"/>
      <c r="AB4397" s="81"/>
      <c r="AC4397" s="80"/>
      <c r="AD4397" s="80"/>
      <c r="AE4397" s="81"/>
      <c r="AF4397" s="82"/>
      <c r="AG4397" s="80"/>
      <c r="AH4397" s="119"/>
      <c r="AI4397" s="119"/>
    </row>
    <row r="4398" spans="27:35" x14ac:dyDescent="0.25">
      <c r="AA4398" s="81"/>
      <c r="AB4398" s="81"/>
      <c r="AC4398" s="80"/>
      <c r="AD4398" s="80"/>
      <c r="AE4398" s="81"/>
      <c r="AF4398" s="82"/>
      <c r="AG4398" s="80"/>
      <c r="AH4398" s="119"/>
      <c r="AI4398" s="119"/>
    </row>
    <row r="4399" spans="27:35" x14ac:dyDescent="0.25">
      <c r="AA4399" s="81"/>
      <c r="AB4399" s="81"/>
      <c r="AC4399" s="80"/>
      <c r="AD4399" s="80"/>
      <c r="AE4399" s="81"/>
      <c r="AF4399" s="82"/>
      <c r="AG4399" s="80"/>
      <c r="AH4399" s="119"/>
      <c r="AI4399" s="119"/>
    </row>
    <row r="4400" spans="27:35" x14ac:dyDescent="0.25">
      <c r="AA4400" s="81"/>
      <c r="AB4400" s="81"/>
      <c r="AC4400" s="80"/>
      <c r="AD4400" s="80"/>
      <c r="AE4400" s="81"/>
      <c r="AF4400" s="82"/>
      <c r="AG4400" s="80"/>
      <c r="AH4400" s="119"/>
      <c r="AI4400" s="119"/>
    </row>
    <row r="4401" spans="27:35" x14ac:dyDescent="0.25">
      <c r="AA4401" s="81"/>
      <c r="AB4401" s="81"/>
      <c r="AC4401" s="80"/>
      <c r="AD4401" s="80"/>
      <c r="AE4401" s="81"/>
      <c r="AF4401" s="82"/>
      <c r="AG4401" s="80"/>
      <c r="AH4401" s="119"/>
      <c r="AI4401" s="119"/>
    </row>
    <row r="4402" spans="27:35" x14ac:dyDescent="0.25">
      <c r="AA4402" s="81"/>
      <c r="AB4402" s="81"/>
      <c r="AC4402" s="80"/>
      <c r="AD4402" s="80"/>
      <c r="AE4402" s="81"/>
      <c r="AF4402" s="82"/>
      <c r="AG4402" s="80"/>
      <c r="AH4402" s="119"/>
      <c r="AI4402" s="119"/>
    </row>
    <row r="4403" spans="27:35" x14ac:dyDescent="0.25">
      <c r="AA4403" s="81"/>
      <c r="AB4403" s="81"/>
      <c r="AC4403" s="80"/>
      <c r="AD4403" s="80"/>
      <c r="AE4403" s="81"/>
      <c r="AF4403" s="82"/>
      <c r="AG4403" s="80"/>
      <c r="AH4403" s="119"/>
      <c r="AI4403" s="119"/>
    </row>
    <row r="4404" spans="27:35" x14ac:dyDescent="0.25">
      <c r="AA4404" s="81"/>
      <c r="AB4404" s="81"/>
      <c r="AC4404" s="80"/>
      <c r="AD4404" s="80"/>
      <c r="AE4404" s="81"/>
      <c r="AF4404" s="82"/>
      <c r="AG4404" s="80"/>
      <c r="AH4404" s="119"/>
      <c r="AI4404" s="119"/>
    </row>
    <row r="4405" spans="27:35" x14ac:dyDescent="0.25">
      <c r="AA4405" s="81"/>
      <c r="AB4405" s="81"/>
      <c r="AC4405" s="80"/>
      <c r="AD4405" s="80"/>
      <c r="AE4405" s="81"/>
      <c r="AF4405" s="82"/>
      <c r="AG4405" s="80"/>
      <c r="AH4405" s="119"/>
      <c r="AI4405" s="119"/>
    </row>
    <row r="4406" spans="27:35" x14ac:dyDescent="0.25">
      <c r="AA4406" s="81"/>
      <c r="AB4406" s="81"/>
      <c r="AC4406" s="80"/>
      <c r="AD4406" s="80"/>
      <c r="AE4406" s="81"/>
      <c r="AF4406" s="82"/>
      <c r="AG4406" s="80"/>
      <c r="AH4406" s="119"/>
      <c r="AI4406" s="119"/>
    </row>
    <row r="4407" spans="27:35" x14ac:dyDescent="0.25">
      <c r="AA4407" s="81"/>
      <c r="AB4407" s="81"/>
      <c r="AC4407" s="80"/>
      <c r="AD4407" s="80"/>
      <c r="AE4407" s="81"/>
      <c r="AF4407" s="82"/>
      <c r="AG4407" s="80"/>
      <c r="AH4407" s="119"/>
      <c r="AI4407" s="119"/>
    </row>
    <row r="4408" spans="27:35" x14ac:dyDescent="0.25">
      <c r="AA4408" s="81"/>
      <c r="AB4408" s="81"/>
      <c r="AC4408" s="80"/>
      <c r="AD4408" s="80"/>
      <c r="AE4408" s="81"/>
      <c r="AF4408" s="82"/>
      <c r="AG4408" s="80"/>
      <c r="AH4408" s="119"/>
      <c r="AI4408" s="119"/>
    </row>
    <row r="4409" spans="27:35" x14ac:dyDescent="0.25">
      <c r="AA4409" s="81"/>
      <c r="AB4409" s="81"/>
      <c r="AC4409" s="80"/>
      <c r="AD4409" s="80"/>
      <c r="AE4409" s="81"/>
      <c r="AF4409" s="82"/>
      <c r="AG4409" s="80"/>
      <c r="AH4409" s="119"/>
      <c r="AI4409" s="119"/>
    </row>
    <row r="4410" spans="27:35" x14ac:dyDescent="0.25">
      <c r="AA4410" s="81"/>
      <c r="AB4410" s="81"/>
      <c r="AC4410" s="80"/>
      <c r="AD4410" s="80"/>
      <c r="AE4410" s="81"/>
      <c r="AF4410" s="82"/>
      <c r="AG4410" s="80"/>
      <c r="AH4410" s="119"/>
      <c r="AI4410" s="119"/>
    </row>
    <row r="4411" spans="27:35" x14ac:dyDescent="0.25">
      <c r="AA4411" s="81"/>
      <c r="AB4411" s="81"/>
      <c r="AC4411" s="80"/>
      <c r="AD4411" s="80"/>
      <c r="AE4411" s="81"/>
      <c r="AF4411" s="82"/>
      <c r="AG4411" s="80"/>
      <c r="AH4411" s="119"/>
      <c r="AI4411" s="119"/>
    </row>
    <row r="4412" spans="27:35" x14ac:dyDescent="0.25">
      <c r="AA4412" s="81"/>
      <c r="AB4412" s="81"/>
      <c r="AC4412" s="80"/>
      <c r="AD4412" s="80"/>
      <c r="AE4412" s="81"/>
      <c r="AF4412" s="82"/>
      <c r="AG4412" s="80"/>
      <c r="AH4412" s="119"/>
      <c r="AI4412" s="119"/>
    </row>
    <row r="4413" spans="27:35" x14ac:dyDescent="0.25">
      <c r="AA4413" s="81"/>
      <c r="AB4413" s="81"/>
      <c r="AC4413" s="80"/>
      <c r="AD4413" s="80"/>
      <c r="AE4413" s="81"/>
      <c r="AF4413" s="82"/>
      <c r="AG4413" s="80"/>
      <c r="AH4413" s="119"/>
      <c r="AI4413" s="119"/>
    </row>
    <row r="4414" spans="27:35" x14ac:dyDescent="0.25">
      <c r="AA4414" s="81"/>
      <c r="AB4414" s="81"/>
      <c r="AC4414" s="80"/>
      <c r="AD4414" s="80"/>
      <c r="AE4414" s="81"/>
      <c r="AF4414" s="82"/>
      <c r="AG4414" s="80"/>
      <c r="AH4414" s="119"/>
      <c r="AI4414" s="119"/>
    </row>
    <row r="4415" spans="27:35" x14ac:dyDescent="0.25">
      <c r="AA4415" s="81"/>
      <c r="AB4415" s="81"/>
      <c r="AC4415" s="80"/>
      <c r="AD4415" s="80"/>
      <c r="AE4415" s="81"/>
      <c r="AF4415" s="82"/>
      <c r="AG4415" s="80"/>
      <c r="AH4415" s="119"/>
      <c r="AI4415" s="119"/>
    </row>
    <row r="4416" spans="27:35" x14ac:dyDescent="0.25">
      <c r="AA4416" s="81"/>
      <c r="AB4416" s="81"/>
      <c r="AC4416" s="80"/>
      <c r="AD4416" s="80"/>
      <c r="AE4416" s="81"/>
      <c r="AF4416" s="82"/>
      <c r="AG4416" s="80"/>
      <c r="AH4416" s="119"/>
      <c r="AI4416" s="119"/>
    </row>
    <row r="4417" spans="27:35" x14ac:dyDescent="0.25">
      <c r="AA4417" s="81"/>
      <c r="AB4417" s="81"/>
      <c r="AC4417" s="80"/>
      <c r="AD4417" s="80"/>
      <c r="AE4417" s="81"/>
      <c r="AF4417" s="82"/>
      <c r="AG4417" s="80"/>
      <c r="AH4417" s="119"/>
      <c r="AI4417" s="119"/>
    </row>
    <row r="4418" spans="27:35" x14ac:dyDescent="0.25">
      <c r="AA4418" s="81"/>
      <c r="AB4418" s="81"/>
      <c r="AC4418" s="80"/>
      <c r="AD4418" s="80"/>
      <c r="AE4418" s="81"/>
      <c r="AF4418" s="82"/>
      <c r="AG4418" s="80"/>
      <c r="AH4418" s="119"/>
      <c r="AI4418" s="119"/>
    </row>
    <row r="4419" spans="27:35" x14ac:dyDescent="0.25">
      <c r="AA4419" s="81"/>
      <c r="AB4419" s="81"/>
      <c r="AC4419" s="80"/>
      <c r="AD4419" s="80"/>
      <c r="AE4419" s="81"/>
      <c r="AF4419" s="82"/>
      <c r="AG4419" s="80"/>
      <c r="AH4419" s="119"/>
      <c r="AI4419" s="119"/>
    </row>
    <row r="4420" spans="27:35" x14ac:dyDescent="0.25">
      <c r="AA4420" s="81"/>
      <c r="AB4420" s="81"/>
      <c r="AC4420" s="80"/>
      <c r="AD4420" s="80"/>
      <c r="AE4420" s="81"/>
      <c r="AF4420" s="82"/>
      <c r="AG4420" s="80"/>
      <c r="AH4420" s="119"/>
      <c r="AI4420" s="119"/>
    </row>
    <row r="4421" spans="27:35" x14ac:dyDescent="0.25">
      <c r="AA4421" s="81"/>
      <c r="AB4421" s="81"/>
      <c r="AC4421" s="80"/>
      <c r="AD4421" s="80"/>
      <c r="AE4421" s="81"/>
      <c r="AF4421" s="82"/>
      <c r="AG4421" s="80"/>
      <c r="AH4421" s="119"/>
      <c r="AI4421" s="119"/>
    </row>
    <row r="4422" spans="27:35" x14ac:dyDescent="0.25">
      <c r="AA4422" s="81"/>
      <c r="AB4422" s="81"/>
      <c r="AC4422" s="80"/>
      <c r="AD4422" s="80"/>
      <c r="AE4422" s="81"/>
      <c r="AF4422" s="82"/>
      <c r="AG4422" s="80"/>
      <c r="AH4422" s="119"/>
      <c r="AI4422" s="119"/>
    </row>
    <row r="4423" spans="27:35" x14ac:dyDescent="0.25">
      <c r="AA4423" s="81"/>
      <c r="AB4423" s="81"/>
      <c r="AC4423" s="80"/>
      <c r="AD4423" s="80"/>
      <c r="AE4423" s="81"/>
      <c r="AF4423" s="82"/>
      <c r="AG4423" s="80"/>
      <c r="AH4423" s="119"/>
      <c r="AI4423" s="119"/>
    </row>
    <row r="4424" spans="27:35" x14ac:dyDescent="0.25">
      <c r="AA4424" s="81"/>
      <c r="AB4424" s="81"/>
      <c r="AC4424" s="80"/>
      <c r="AD4424" s="80"/>
      <c r="AE4424" s="81"/>
      <c r="AF4424" s="82"/>
      <c r="AG4424" s="80"/>
      <c r="AH4424" s="119"/>
      <c r="AI4424" s="119"/>
    </row>
    <row r="4425" spans="27:35" x14ac:dyDescent="0.25">
      <c r="AA4425" s="81"/>
      <c r="AB4425" s="81"/>
      <c r="AC4425" s="80"/>
      <c r="AD4425" s="80"/>
      <c r="AE4425" s="81"/>
      <c r="AF4425" s="82"/>
      <c r="AG4425" s="80"/>
      <c r="AH4425" s="119"/>
      <c r="AI4425" s="119"/>
    </row>
    <row r="4426" spans="27:35" x14ac:dyDescent="0.25">
      <c r="AA4426" s="81"/>
      <c r="AB4426" s="81"/>
      <c r="AC4426" s="80"/>
      <c r="AD4426" s="80"/>
      <c r="AE4426" s="81"/>
      <c r="AF4426" s="82"/>
      <c r="AG4426" s="80"/>
      <c r="AH4426" s="119"/>
      <c r="AI4426" s="119"/>
    </row>
    <row r="4427" spans="27:35" x14ac:dyDescent="0.25">
      <c r="AA4427" s="81"/>
      <c r="AB4427" s="81"/>
      <c r="AC4427" s="80"/>
      <c r="AD4427" s="80"/>
      <c r="AE4427" s="81"/>
      <c r="AF4427" s="82"/>
      <c r="AG4427" s="80"/>
      <c r="AH4427" s="119"/>
      <c r="AI4427" s="119"/>
    </row>
    <row r="4428" spans="27:35" x14ac:dyDescent="0.25">
      <c r="AA4428" s="81"/>
      <c r="AB4428" s="81"/>
      <c r="AC4428" s="80"/>
      <c r="AD4428" s="80"/>
      <c r="AE4428" s="81"/>
      <c r="AF4428" s="82"/>
      <c r="AG4428" s="80"/>
      <c r="AH4428" s="119"/>
      <c r="AI4428" s="119"/>
    </row>
    <row r="4429" spans="27:35" x14ac:dyDescent="0.25">
      <c r="AA4429" s="81"/>
      <c r="AB4429" s="81"/>
      <c r="AC4429" s="80"/>
      <c r="AD4429" s="80"/>
      <c r="AE4429" s="81"/>
      <c r="AF4429" s="82"/>
      <c r="AG4429" s="80"/>
      <c r="AH4429" s="119"/>
      <c r="AI4429" s="119"/>
    </row>
    <row r="4430" spans="27:35" x14ac:dyDescent="0.25">
      <c r="AA4430" s="81"/>
      <c r="AB4430" s="81"/>
      <c r="AC4430" s="80"/>
      <c r="AD4430" s="80"/>
      <c r="AE4430" s="81"/>
      <c r="AF4430" s="82"/>
      <c r="AG4430" s="80"/>
      <c r="AH4430" s="119"/>
      <c r="AI4430" s="119"/>
    </row>
    <row r="4431" spans="27:35" x14ac:dyDescent="0.25">
      <c r="AA4431" s="81"/>
      <c r="AB4431" s="81"/>
      <c r="AC4431" s="80"/>
      <c r="AD4431" s="80"/>
      <c r="AE4431" s="81"/>
      <c r="AF4431" s="82"/>
      <c r="AG4431" s="80"/>
      <c r="AH4431" s="119"/>
      <c r="AI4431" s="119"/>
    </row>
    <row r="4432" spans="27:35" x14ac:dyDescent="0.25">
      <c r="AA4432" s="81"/>
      <c r="AB4432" s="81"/>
      <c r="AC4432" s="80"/>
      <c r="AD4432" s="80"/>
      <c r="AE4432" s="81"/>
      <c r="AF4432" s="82"/>
      <c r="AG4432" s="80"/>
      <c r="AH4432" s="119"/>
      <c r="AI4432" s="119"/>
    </row>
    <row r="4433" spans="27:35" x14ac:dyDescent="0.25">
      <c r="AA4433" s="81"/>
      <c r="AB4433" s="81"/>
      <c r="AC4433" s="80"/>
      <c r="AD4433" s="80"/>
      <c r="AE4433" s="81"/>
      <c r="AF4433" s="82"/>
      <c r="AG4433" s="80"/>
      <c r="AH4433" s="119"/>
      <c r="AI4433" s="119"/>
    </row>
    <row r="4434" spans="27:35" x14ac:dyDescent="0.25">
      <c r="AA4434" s="81"/>
      <c r="AB4434" s="81"/>
      <c r="AC4434" s="80"/>
      <c r="AD4434" s="80"/>
      <c r="AE4434" s="81"/>
      <c r="AF4434" s="82"/>
      <c r="AG4434" s="80"/>
      <c r="AH4434" s="119"/>
      <c r="AI4434" s="119"/>
    </row>
    <row r="4435" spans="27:35" x14ac:dyDescent="0.25">
      <c r="AA4435" s="81"/>
      <c r="AB4435" s="81"/>
      <c r="AC4435" s="80"/>
      <c r="AD4435" s="80"/>
      <c r="AE4435" s="81"/>
      <c r="AF4435" s="82"/>
      <c r="AG4435" s="80"/>
      <c r="AH4435" s="119"/>
      <c r="AI4435" s="119"/>
    </row>
    <row r="4436" spans="27:35" x14ac:dyDescent="0.25">
      <c r="AA4436" s="81"/>
      <c r="AB4436" s="81"/>
      <c r="AC4436" s="80"/>
      <c r="AD4436" s="80"/>
      <c r="AE4436" s="81"/>
      <c r="AF4436" s="82"/>
      <c r="AG4436" s="80"/>
      <c r="AH4436" s="119"/>
      <c r="AI4436" s="119"/>
    </row>
    <row r="4437" spans="27:35" x14ac:dyDescent="0.25">
      <c r="AA4437" s="81"/>
      <c r="AB4437" s="81"/>
      <c r="AC4437" s="80"/>
      <c r="AD4437" s="80"/>
      <c r="AE4437" s="81"/>
      <c r="AF4437" s="82"/>
      <c r="AG4437" s="80"/>
      <c r="AH4437" s="119"/>
      <c r="AI4437" s="119"/>
    </row>
    <row r="4438" spans="27:35" x14ac:dyDescent="0.25">
      <c r="AA4438" s="81"/>
      <c r="AB4438" s="81"/>
      <c r="AC4438" s="80"/>
      <c r="AD4438" s="80"/>
      <c r="AE4438" s="81"/>
      <c r="AF4438" s="82"/>
      <c r="AG4438" s="80"/>
      <c r="AH4438" s="119"/>
      <c r="AI4438" s="119"/>
    </row>
    <row r="4439" spans="27:35" x14ac:dyDescent="0.25">
      <c r="AA4439" s="81"/>
      <c r="AB4439" s="81"/>
      <c r="AC4439" s="80"/>
      <c r="AD4439" s="80"/>
      <c r="AE4439" s="81"/>
      <c r="AF4439" s="82"/>
      <c r="AG4439" s="80"/>
      <c r="AH4439" s="119"/>
      <c r="AI4439" s="119"/>
    </row>
    <row r="4440" spans="27:35" x14ac:dyDescent="0.25">
      <c r="AA4440" s="81"/>
      <c r="AB4440" s="81"/>
      <c r="AC4440" s="80"/>
      <c r="AD4440" s="80"/>
      <c r="AE4440" s="81"/>
      <c r="AF4440" s="82"/>
      <c r="AG4440" s="80"/>
      <c r="AH4440" s="119"/>
      <c r="AI4440" s="119"/>
    </row>
    <row r="4441" spans="27:35" x14ac:dyDescent="0.25">
      <c r="AA4441" s="81"/>
      <c r="AB4441" s="81"/>
      <c r="AC4441" s="80"/>
      <c r="AD4441" s="80"/>
      <c r="AE4441" s="81"/>
      <c r="AF4441" s="82"/>
      <c r="AG4441" s="80"/>
      <c r="AH4441" s="119"/>
      <c r="AI4441" s="119"/>
    </row>
    <row r="4442" spans="27:35" x14ac:dyDescent="0.25">
      <c r="AA4442" s="81"/>
      <c r="AB4442" s="81"/>
      <c r="AC4442" s="80"/>
      <c r="AD4442" s="80"/>
      <c r="AE4442" s="81"/>
      <c r="AF4442" s="82"/>
      <c r="AG4442" s="80"/>
      <c r="AH4442" s="119"/>
      <c r="AI4442" s="119"/>
    </row>
    <row r="4443" spans="27:35" x14ac:dyDescent="0.25">
      <c r="AA4443" s="81"/>
      <c r="AB4443" s="81"/>
      <c r="AC4443" s="80"/>
      <c r="AD4443" s="80"/>
      <c r="AE4443" s="81"/>
      <c r="AF4443" s="82"/>
      <c r="AG4443" s="80"/>
      <c r="AH4443" s="119"/>
      <c r="AI4443" s="119"/>
    </row>
    <row r="4444" spans="27:35" x14ac:dyDescent="0.25">
      <c r="AA4444" s="81"/>
      <c r="AB4444" s="81"/>
      <c r="AC4444" s="80"/>
      <c r="AD4444" s="80"/>
      <c r="AE4444" s="81"/>
      <c r="AF4444" s="82"/>
      <c r="AG4444" s="80"/>
      <c r="AH4444" s="119"/>
      <c r="AI4444" s="119"/>
    </row>
    <row r="4445" spans="27:35" x14ac:dyDescent="0.25">
      <c r="AA4445" s="81"/>
      <c r="AB4445" s="81"/>
      <c r="AC4445" s="80"/>
      <c r="AD4445" s="80"/>
      <c r="AE4445" s="81"/>
      <c r="AF4445" s="82"/>
      <c r="AG4445" s="80"/>
      <c r="AH4445" s="119"/>
      <c r="AI4445" s="119"/>
    </row>
    <row r="4446" spans="27:35" x14ac:dyDescent="0.25">
      <c r="AA4446" s="81"/>
      <c r="AB4446" s="81"/>
      <c r="AC4446" s="80"/>
      <c r="AD4446" s="80"/>
      <c r="AE4446" s="81"/>
      <c r="AF4446" s="82"/>
      <c r="AG4446" s="80"/>
      <c r="AH4446" s="119"/>
      <c r="AI4446" s="119"/>
    </row>
    <row r="4447" spans="27:35" x14ac:dyDescent="0.25">
      <c r="AA4447" s="81"/>
      <c r="AB4447" s="81"/>
      <c r="AC4447" s="80"/>
      <c r="AD4447" s="80"/>
      <c r="AE4447" s="81"/>
      <c r="AF4447" s="82"/>
      <c r="AG4447" s="80"/>
      <c r="AH4447" s="119"/>
      <c r="AI4447" s="119"/>
    </row>
    <row r="4448" spans="27:35" x14ac:dyDescent="0.25">
      <c r="AA4448" s="81"/>
      <c r="AB4448" s="81"/>
      <c r="AC4448" s="80"/>
      <c r="AD4448" s="80"/>
      <c r="AE4448" s="81"/>
      <c r="AF4448" s="82"/>
      <c r="AG4448" s="80"/>
      <c r="AH4448" s="119"/>
      <c r="AI4448" s="119"/>
    </row>
    <row r="4449" spans="27:35" x14ac:dyDescent="0.25">
      <c r="AA4449" s="81"/>
      <c r="AB4449" s="81"/>
      <c r="AC4449" s="80"/>
      <c r="AD4449" s="80"/>
      <c r="AE4449" s="81"/>
      <c r="AF4449" s="82"/>
      <c r="AG4449" s="80"/>
      <c r="AH4449" s="119"/>
      <c r="AI4449" s="119"/>
    </row>
    <row r="4450" spans="27:35" x14ac:dyDescent="0.25">
      <c r="AA4450" s="81"/>
      <c r="AB4450" s="81"/>
      <c r="AC4450" s="80"/>
      <c r="AD4450" s="80"/>
      <c r="AE4450" s="81"/>
      <c r="AF4450" s="82"/>
      <c r="AG4450" s="80"/>
      <c r="AH4450" s="119"/>
      <c r="AI4450" s="119"/>
    </row>
    <row r="4451" spans="27:35" x14ac:dyDescent="0.25">
      <c r="AA4451" s="81"/>
      <c r="AB4451" s="81"/>
      <c r="AC4451" s="80"/>
      <c r="AD4451" s="80"/>
      <c r="AE4451" s="81"/>
      <c r="AF4451" s="82"/>
      <c r="AG4451" s="80"/>
      <c r="AH4451" s="119"/>
      <c r="AI4451" s="119"/>
    </row>
    <row r="4452" spans="27:35" x14ac:dyDescent="0.25">
      <c r="AA4452" s="81"/>
      <c r="AB4452" s="81"/>
      <c r="AC4452" s="80"/>
      <c r="AD4452" s="80"/>
      <c r="AE4452" s="81"/>
      <c r="AF4452" s="82"/>
      <c r="AG4452" s="80"/>
      <c r="AH4452" s="119"/>
      <c r="AI4452" s="119"/>
    </row>
    <row r="4453" spans="27:35" x14ac:dyDescent="0.25">
      <c r="AA4453" s="81"/>
      <c r="AB4453" s="81"/>
      <c r="AC4453" s="80"/>
      <c r="AD4453" s="80"/>
      <c r="AE4453" s="81"/>
      <c r="AF4453" s="82"/>
      <c r="AG4453" s="80"/>
      <c r="AH4453" s="119"/>
      <c r="AI4453" s="119"/>
    </row>
    <row r="4454" spans="27:35" x14ac:dyDescent="0.25">
      <c r="AA4454" s="81"/>
      <c r="AB4454" s="81"/>
      <c r="AC4454" s="80"/>
      <c r="AD4454" s="80"/>
      <c r="AE4454" s="81"/>
      <c r="AF4454" s="82"/>
      <c r="AG4454" s="80"/>
      <c r="AH4454" s="119"/>
      <c r="AI4454" s="119"/>
    </row>
    <row r="4455" spans="27:35" x14ac:dyDescent="0.25">
      <c r="AA4455" s="81"/>
      <c r="AB4455" s="81"/>
      <c r="AC4455" s="80"/>
      <c r="AD4455" s="80"/>
      <c r="AE4455" s="81"/>
      <c r="AF4455" s="82"/>
      <c r="AG4455" s="80"/>
      <c r="AH4455" s="119"/>
      <c r="AI4455" s="119"/>
    </row>
    <row r="4456" spans="27:35" x14ac:dyDescent="0.25">
      <c r="AA4456" s="81"/>
      <c r="AB4456" s="81"/>
      <c r="AC4456" s="80"/>
      <c r="AD4456" s="80"/>
      <c r="AE4456" s="81"/>
      <c r="AF4456" s="82"/>
      <c r="AG4456" s="80"/>
      <c r="AH4456" s="119"/>
      <c r="AI4456" s="119"/>
    </row>
    <row r="4457" spans="27:35" x14ac:dyDescent="0.25">
      <c r="AA4457" s="81"/>
      <c r="AB4457" s="81"/>
      <c r="AC4457" s="80"/>
      <c r="AD4457" s="80"/>
      <c r="AE4457" s="81"/>
      <c r="AF4457" s="82"/>
      <c r="AG4457" s="80"/>
      <c r="AH4457" s="119"/>
      <c r="AI4457" s="119"/>
    </row>
    <row r="4458" spans="27:35" x14ac:dyDescent="0.25">
      <c r="AA4458" s="81"/>
      <c r="AB4458" s="81"/>
      <c r="AC4458" s="80"/>
      <c r="AD4458" s="80"/>
      <c r="AE4458" s="81"/>
      <c r="AF4458" s="82"/>
      <c r="AG4458" s="80"/>
      <c r="AH4458" s="119"/>
      <c r="AI4458" s="119"/>
    </row>
    <row r="4459" spans="27:35" x14ac:dyDescent="0.25">
      <c r="AA4459" s="81"/>
      <c r="AB4459" s="81"/>
      <c r="AC4459" s="80"/>
      <c r="AD4459" s="80"/>
      <c r="AE4459" s="81"/>
      <c r="AF4459" s="82"/>
      <c r="AG4459" s="80"/>
      <c r="AH4459" s="119"/>
      <c r="AI4459" s="119"/>
    </row>
    <row r="4460" spans="27:35" x14ac:dyDescent="0.25">
      <c r="AA4460" s="81"/>
      <c r="AB4460" s="81"/>
      <c r="AC4460" s="80"/>
      <c r="AD4460" s="80"/>
      <c r="AE4460" s="81"/>
      <c r="AF4460" s="82"/>
      <c r="AG4460" s="80"/>
      <c r="AH4460" s="119"/>
      <c r="AI4460" s="119"/>
    </row>
    <row r="4461" spans="27:35" x14ac:dyDescent="0.25">
      <c r="AA4461" s="81"/>
      <c r="AB4461" s="81"/>
      <c r="AC4461" s="80"/>
      <c r="AD4461" s="80"/>
      <c r="AE4461" s="81"/>
      <c r="AF4461" s="82"/>
      <c r="AG4461" s="80"/>
      <c r="AH4461" s="119"/>
      <c r="AI4461" s="119"/>
    </row>
    <row r="4462" spans="27:35" x14ac:dyDescent="0.25">
      <c r="AA4462" s="81"/>
      <c r="AB4462" s="81"/>
      <c r="AC4462" s="80"/>
      <c r="AD4462" s="80"/>
      <c r="AE4462" s="81"/>
      <c r="AF4462" s="82"/>
      <c r="AG4462" s="80"/>
      <c r="AH4462" s="119"/>
      <c r="AI4462" s="119"/>
    </row>
    <row r="4463" spans="27:35" x14ac:dyDescent="0.25">
      <c r="AA4463" s="81"/>
      <c r="AB4463" s="81"/>
      <c r="AC4463" s="80"/>
      <c r="AD4463" s="80"/>
      <c r="AE4463" s="81"/>
      <c r="AF4463" s="82"/>
      <c r="AG4463" s="80"/>
      <c r="AH4463" s="119"/>
      <c r="AI4463" s="119"/>
    </row>
    <row r="4464" spans="27:35" x14ac:dyDescent="0.25">
      <c r="AA4464" s="81"/>
      <c r="AB4464" s="81"/>
      <c r="AC4464" s="80"/>
      <c r="AD4464" s="80"/>
      <c r="AE4464" s="81"/>
      <c r="AF4464" s="82"/>
      <c r="AG4464" s="80"/>
      <c r="AH4464" s="119"/>
      <c r="AI4464" s="119"/>
    </row>
    <row r="4465" spans="27:35" x14ac:dyDescent="0.25">
      <c r="AA4465" s="81"/>
      <c r="AB4465" s="81"/>
      <c r="AC4465" s="80"/>
      <c r="AD4465" s="80"/>
      <c r="AE4465" s="81"/>
      <c r="AF4465" s="82"/>
      <c r="AG4465" s="80"/>
      <c r="AH4465" s="119"/>
      <c r="AI4465" s="119"/>
    </row>
    <row r="4466" spans="27:35" x14ac:dyDescent="0.25">
      <c r="AA4466" s="81"/>
      <c r="AB4466" s="81"/>
      <c r="AC4466" s="80"/>
      <c r="AD4466" s="80"/>
      <c r="AE4466" s="81"/>
      <c r="AF4466" s="82"/>
      <c r="AG4466" s="80"/>
      <c r="AH4466" s="119"/>
      <c r="AI4466" s="119"/>
    </row>
    <row r="4467" spans="27:35" x14ac:dyDescent="0.25">
      <c r="AA4467" s="81"/>
      <c r="AB4467" s="81"/>
      <c r="AC4467" s="80"/>
      <c r="AD4467" s="80"/>
      <c r="AE4467" s="81"/>
      <c r="AF4467" s="82"/>
      <c r="AG4467" s="80"/>
      <c r="AH4467" s="119"/>
      <c r="AI4467" s="119"/>
    </row>
    <row r="4468" spans="27:35" x14ac:dyDescent="0.25">
      <c r="AA4468" s="81"/>
      <c r="AB4468" s="81"/>
      <c r="AC4468" s="80"/>
      <c r="AD4468" s="80"/>
      <c r="AE4468" s="81"/>
      <c r="AF4468" s="82"/>
      <c r="AG4468" s="80"/>
      <c r="AH4468" s="119"/>
      <c r="AI4468" s="119"/>
    </row>
    <row r="4469" spans="27:35" x14ac:dyDescent="0.25">
      <c r="AA4469" s="81"/>
      <c r="AB4469" s="81"/>
      <c r="AC4469" s="80"/>
      <c r="AD4469" s="80"/>
      <c r="AE4469" s="81"/>
      <c r="AF4469" s="82"/>
      <c r="AG4469" s="80"/>
      <c r="AH4469" s="119"/>
      <c r="AI4469" s="119"/>
    </row>
    <row r="4470" spans="27:35" x14ac:dyDescent="0.25">
      <c r="AA4470" s="81"/>
      <c r="AB4470" s="81"/>
      <c r="AC4470" s="80"/>
      <c r="AD4470" s="80"/>
      <c r="AE4470" s="81"/>
      <c r="AF4470" s="82"/>
      <c r="AG4470" s="80"/>
      <c r="AH4470" s="119"/>
      <c r="AI4470" s="119"/>
    </row>
    <row r="4471" spans="27:35" x14ac:dyDescent="0.25">
      <c r="AA4471" s="81"/>
      <c r="AB4471" s="81"/>
      <c r="AC4471" s="80"/>
      <c r="AD4471" s="80"/>
      <c r="AE4471" s="81"/>
      <c r="AF4471" s="82"/>
      <c r="AG4471" s="80"/>
      <c r="AH4471" s="119"/>
      <c r="AI4471" s="119"/>
    </row>
    <row r="4472" spans="27:35" x14ac:dyDescent="0.25">
      <c r="AA4472" s="81"/>
      <c r="AB4472" s="81"/>
      <c r="AC4472" s="80"/>
      <c r="AD4472" s="80"/>
      <c r="AE4472" s="81"/>
      <c r="AF4472" s="82"/>
      <c r="AG4472" s="80"/>
      <c r="AH4472" s="119"/>
      <c r="AI4472" s="119"/>
    </row>
    <row r="4473" spans="27:35" x14ac:dyDescent="0.25">
      <c r="AA4473" s="81"/>
      <c r="AB4473" s="81"/>
      <c r="AC4473" s="80"/>
      <c r="AD4473" s="80"/>
      <c r="AE4473" s="81"/>
      <c r="AF4473" s="82"/>
      <c r="AG4473" s="80"/>
      <c r="AH4473" s="119"/>
      <c r="AI4473" s="119"/>
    </row>
    <row r="4474" spans="27:35" x14ac:dyDescent="0.25">
      <c r="AA4474" s="81"/>
      <c r="AB4474" s="81"/>
      <c r="AC4474" s="80"/>
      <c r="AD4474" s="80"/>
      <c r="AE4474" s="81"/>
      <c r="AF4474" s="82"/>
      <c r="AG4474" s="80"/>
      <c r="AH4474" s="119"/>
      <c r="AI4474" s="119"/>
    </row>
    <row r="4475" spans="27:35" x14ac:dyDescent="0.25">
      <c r="AA4475" s="81"/>
      <c r="AB4475" s="81"/>
      <c r="AC4475" s="80"/>
      <c r="AD4475" s="80"/>
      <c r="AE4475" s="81"/>
      <c r="AF4475" s="82"/>
      <c r="AG4475" s="80"/>
      <c r="AH4475" s="119"/>
      <c r="AI4475" s="119"/>
    </row>
    <row r="4476" spans="27:35" x14ac:dyDescent="0.25">
      <c r="AA4476" s="81"/>
      <c r="AB4476" s="81"/>
      <c r="AC4476" s="80"/>
      <c r="AD4476" s="80"/>
      <c r="AE4476" s="81"/>
      <c r="AF4476" s="82"/>
      <c r="AG4476" s="80"/>
      <c r="AH4476" s="119"/>
      <c r="AI4476" s="119"/>
    </row>
    <row r="4477" spans="27:35" x14ac:dyDescent="0.25">
      <c r="AA4477" s="81"/>
      <c r="AB4477" s="81"/>
      <c r="AC4477" s="80"/>
      <c r="AD4477" s="80"/>
      <c r="AE4477" s="81"/>
      <c r="AF4477" s="82"/>
      <c r="AG4477" s="80"/>
      <c r="AH4477" s="119"/>
      <c r="AI4477" s="119"/>
    </row>
    <row r="4478" spans="27:35" x14ac:dyDescent="0.25">
      <c r="AA4478" s="81"/>
      <c r="AB4478" s="81"/>
      <c r="AC4478" s="80"/>
      <c r="AD4478" s="80"/>
      <c r="AE4478" s="81"/>
      <c r="AF4478" s="82"/>
      <c r="AG4478" s="80"/>
      <c r="AH4478" s="119"/>
      <c r="AI4478" s="119"/>
    </row>
    <row r="4479" spans="27:35" x14ac:dyDescent="0.25">
      <c r="AA4479" s="81"/>
      <c r="AB4479" s="81"/>
      <c r="AC4479" s="80"/>
      <c r="AD4479" s="80"/>
      <c r="AE4479" s="81"/>
      <c r="AF4479" s="82"/>
      <c r="AG4479" s="80"/>
      <c r="AH4479" s="119"/>
      <c r="AI4479" s="119"/>
    </row>
    <row r="4480" spans="27:35" x14ac:dyDescent="0.25">
      <c r="AA4480" s="81"/>
      <c r="AB4480" s="81"/>
      <c r="AC4480" s="80"/>
      <c r="AD4480" s="80"/>
      <c r="AE4480" s="81"/>
      <c r="AF4480" s="82"/>
      <c r="AG4480" s="80"/>
      <c r="AH4480" s="119"/>
      <c r="AI4480" s="119"/>
    </row>
    <row r="4481" spans="27:35" x14ac:dyDescent="0.25">
      <c r="AA4481" s="81"/>
      <c r="AB4481" s="81"/>
      <c r="AC4481" s="80"/>
      <c r="AD4481" s="80"/>
      <c r="AE4481" s="81"/>
      <c r="AF4481" s="82"/>
      <c r="AG4481" s="80"/>
      <c r="AH4481" s="119"/>
      <c r="AI4481" s="119"/>
    </row>
    <row r="4482" spans="27:35" x14ac:dyDescent="0.25">
      <c r="AA4482" s="81"/>
      <c r="AB4482" s="81"/>
      <c r="AC4482" s="80"/>
      <c r="AD4482" s="80"/>
      <c r="AE4482" s="81"/>
      <c r="AF4482" s="82"/>
      <c r="AG4482" s="80"/>
      <c r="AH4482" s="119"/>
      <c r="AI4482" s="119"/>
    </row>
    <row r="4483" spans="27:35" x14ac:dyDescent="0.25">
      <c r="AA4483" s="81"/>
      <c r="AB4483" s="81"/>
      <c r="AC4483" s="80"/>
      <c r="AD4483" s="80"/>
      <c r="AE4483" s="81"/>
      <c r="AF4483" s="82"/>
      <c r="AG4483" s="80"/>
      <c r="AH4483" s="119"/>
      <c r="AI4483" s="119"/>
    </row>
    <row r="4484" spans="27:35" x14ac:dyDescent="0.25">
      <c r="AA4484" s="81"/>
      <c r="AB4484" s="81"/>
      <c r="AC4484" s="80"/>
      <c r="AD4484" s="80"/>
      <c r="AE4484" s="81"/>
      <c r="AF4484" s="82"/>
      <c r="AG4484" s="80"/>
      <c r="AH4484" s="119"/>
      <c r="AI4484" s="119"/>
    </row>
    <row r="4485" spans="27:35" x14ac:dyDescent="0.25">
      <c r="AA4485" s="81"/>
      <c r="AB4485" s="81"/>
      <c r="AC4485" s="80"/>
      <c r="AD4485" s="80"/>
      <c r="AE4485" s="81"/>
      <c r="AF4485" s="82"/>
      <c r="AG4485" s="80"/>
      <c r="AH4485" s="119"/>
      <c r="AI4485" s="119"/>
    </row>
    <row r="4486" spans="27:35" x14ac:dyDescent="0.25">
      <c r="AA4486" s="81"/>
      <c r="AB4486" s="81"/>
      <c r="AC4486" s="80"/>
      <c r="AD4486" s="80"/>
      <c r="AE4486" s="81"/>
      <c r="AF4486" s="82"/>
      <c r="AG4486" s="80"/>
      <c r="AH4486" s="119"/>
      <c r="AI4486" s="119"/>
    </row>
    <row r="4487" spans="27:35" x14ac:dyDescent="0.25">
      <c r="AA4487" s="81"/>
      <c r="AB4487" s="81"/>
      <c r="AC4487" s="80"/>
      <c r="AD4487" s="80"/>
      <c r="AE4487" s="81"/>
      <c r="AF4487" s="82"/>
      <c r="AG4487" s="80"/>
      <c r="AH4487" s="119"/>
      <c r="AI4487" s="119"/>
    </row>
    <row r="4488" spans="27:35" x14ac:dyDescent="0.25">
      <c r="AA4488" s="81"/>
      <c r="AB4488" s="81"/>
      <c r="AC4488" s="80"/>
      <c r="AD4488" s="80"/>
      <c r="AE4488" s="81"/>
      <c r="AF4488" s="82"/>
      <c r="AG4488" s="80"/>
      <c r="AH4488" s="119"/>
      <c r="AI4488" s="119"/>
    </row>
    <row r="4489" spans="27:35" x14ac:dyDescent="0.25">
      <c r="AA4489" s="81"/>
      <c r="AB4489" s="81"/>
      <c r="AC4489" s="80"/>
      <c r="AD4489" s="80"/>
      <c r="AE4489" s="81"/>
      <c r="AF4489" s="82"/>
      <c r="AG4489" s="80"/>
      <c r="AH4489" s="119"/>
      <c r="AI4489" s="119"/>
    </row>
    <row r="4490" spans="27:35" x14ac:dyDescent="0.25">
      <c r="AA4490" s="81"/>
      <c r="AB4490" s="81"/>
      <c r="AC4490" s="80"/>
      <c r="AD4490" s="80"/>
      <c r="AE4490" s="81"/>
      <c r="AF4490" s="82"/>
      <c r="AG4490" s="80"/>
      <c r="AH4490" s="119"/>
      <c r="AI4490" s="119"/>
    </row>
    <row r="4491" spans="27:35" x14ac:dyDescent="0.25">
      <c r="AA4491" s="81"/>
      <c r="AB4491" s="81"/>
      <c r="AC4491" s="80"/>
      <c r="AD4491" s="80"/>
      <c r="AE4491" s="81"/>
      <c r="AF4491" s="82"/>
      <c r="AG4491" s="80"/>
      <c r="AH4491" s="119"/>
      <c r="AI4491" s="119"/>
    </row>
    <row r="4492" spans="27:35" x14ac:dyDescent="0.25">
      <c r="AA4492" s="81"/>
      <c r="AB4492" s="81"/>
      <c r="AC4492" s="80"/>
      <c r="AD4492" s="80"/>
      <c r="AE4492" s="81"/>
      <c r="AF4492" s="82"/>
      <c r="AG4492" s="80"/>
      <c r="AH4492" s="119"/>
      <c r="AI4492" s="119"/>
    </row>
    <row r="4493" spans="27:35" x14ac:dyDescent="0.25">
      <c r="AA4493" s="81"/>
      <c r="AB4493" s="81"/>
      <c r="AC4493" s="80"/>
      <c r="AD4493" s="80"/>
      <c r="AE4493" s="81"/>
      <c r="AF4493" s="82"/>
      <c r="AG4493" s="80"/>
      <c r="AH4493" s="119"/>
      <c r="AI4493" s="119"/>
    </row>
    <row r="4494" spans="27:35" x14ac:dyDescent="0.25">
      <c r="AA4494" s="81"/>
      <c r="AB4494" s="81"/>
      <c r="AC4494" s="80"/>
      <c r="AD4494" s="80"/>
      <c r="AE4494" s="81"/>
      <c r="AF4494" s="82"/>
      <c r="AG4494" s="80"/>
      <c r="AH4494" s="119"/>
      <c r="AI4494" s="119"/>
    </row>
    <row r="4495" spans="27:35" x14ac:dyDescent="0.25">
      <c r="AA4495" s="81"/>
      <c r="AB4495" s="81"/>
      <c r="AC4495" s="80"/>
      <c r="AD4495" s="80"/>
      <c r="AE4495" s="81"/>
      <c r="AF4495" s="82"/>
      <c r="AG4495" s="80"/>
      <c r="AH4495" s="119"/>
      <c r="AI4495" s="119"/>
    </row>
    <row r="4496" spans="27:35" x14ac:dyDescent="0.25">
      <c r="AA4496" s="81"/>
      <c r="AB4496" s="81"/>
      <c r="AC4496" s="80"/>
      <c r="AD4496" s="80"/>
      <c r="AE4496" s="81"/>
      <c r="AF4496" s="82"/>
      <c r="AG4496" s="80"/>
      <c r="AH4496" s="119"/>
      <c r="AI4496" s="119"/>
    </row>
    <row r="4497" spans="27:35" x14ac:dyDescent="0.25">
      <c r="AA4497" s="81"/>
      <c r="AB4497" s="81"/>
      <c r="AC4497" s="80"/>
      <c r="AD4497" s="80"/>
      <c r="AE4497" s="81"/>
      <c r="AF4497" s="82"/>
      <c r="AG4497" s="80"/>
      <c r="AH4497" s="119"/>
      <c r="AI4497" s="119"/>
    </row>
    <row r="4498" spans="27:35" x14ac:dyDescent="0.25">
      <c r="AA4498" s="81"/>
      <c r="AB4498" s="81"/>
      <c r="AC4498" s="80"/>
      <c r="AD4498" s="80"/>
      <c r="AE4498" s="81"/>
      <c r="AF4498" s="82"/>
      <c r="AG4498" s="80"/>
      <c r="AH4498" s="119"/>
      <c r="AI4498" s="119"/>
    </row>
    <row r="4499" spans="27:35" x14ac:dyDescent="0.25">
      <c r="AA4499" s="81"/>
      <c r="AB4499" s="81"/>
      <c r="AC4499" s="80"/>
      <c r="AD4499" s="80"/>
      <c r="AE4499" s="81"/>
      <c r="AF4499" s="82"/>
      <c r="AG4499" s="80"/>
      <c r="AH4499" s="119"/>
      <c r="AI4499" s="119"/>
    </row>
    <row r="4500" spans="27:35" x14ac:dyDescent="0.25">
      <c r="AA4500" s="81"/>
      <c r="AB4500" s="81"/>
      <c r="AC4500" s="80"/>
      <c r="AD4500" s="80"/>
      <c r="AE4500" s="81"/>
      <c r="AF4500" s="82"/>
      <c r="AG4500" s="80"/>
      <c r="AH4500" s="119"/>
      <c r="AI4500" s="119"/>
    </row>
    <row r="4501" spans="27:35" x14ac:dyDescent="0.25">
      <c r="AA4501" s="81"/>
      <c r="AB4501" s="81"/>
      <c r="AC4501" s="80"/>
      <c r="AD4501" s="80"/>
      <c r="AE4501" s="81"/>
      <c r="AF4501" s="82"/>
      <c r="AG4501" s="80"/>
      <c r="AH4501" s="119"/>
      <c r="AI4501" s="119"/>
    </row>
    <row r="4502" spans="27:35" x14ac:dyDescent="0.25">
      <c r="AA4502" s="81"/>
      <c r="AB4502" s="81"/>
      <c r="AC4502" s="80"/>
      <c r="AD4502" s="80"/>
      <c r="AE4502" s="81"/>
      <c r="AF4502" s="82"/>
      <c r="AG4502" s="80"/>
      <c r="AH4502" s="119"/>
      <c r="AI4502" s="119"/>
    </row>
    <row r="4503" spans="27:35" x14ac:dyDescent="0.25">
      <c r="AA4503" s="81"/>
      <c r="AB4503" s="81"/>
      <c r="AC4503" s="80"/>
      <c r="AD4503" s="80"/>
      <c r="AE4503" s="81"/>
      <c r="AF4503" s="82"/>
      <c r="AG4503" s="80"/>
      <c r="AH4503" s="119"/>
      <c r="AI4503" s="119"/>
    </row>
    <row r="4504" spans="27:35" x14ac:dyDescent="0.25">
      <c r="AA4504" s="81"/>
      <c r="AB4504" s="81"/>
      <c r="AC4504" s="80"/>
      <c r="AD4504" s="80"/>
      <c r="AE4504" s="81"/>
      <c r="AF4504" s="82"/>
      <c r="AG4504" s="80"/>
      <c r="AH4504" s="119"/>
      <c r="AI4504" s="119"/>
    </row>
    <row r="4505" spans="27:35" x14ac:dyDescent="0.25">
      <c r="AA4505" s="81"/>
      <c r="AB4505" s="81"/>
      <c r="AC4505" s="80"/>
      <c r="AD4505" s="80"/>
      <c r="AE4505" s="81"/>
      <c r="AF4505" s="82"/>
      <c r="AG4505" s="80"/>
      <c r="AH4505" s="119"/>
      <c r="AI4505" s="119"/>
    </row>
    <row r="4506" spans="27:35" x14ac:dyDescent="0.25">
      <c r="AA4506" s="81"/>
      <c r="AB4506" s="81"/>
      <c r="AC4506" s="80"/>
      <c r="AD4506" s="80"/>
      <c r="AE4506" s="81"/>
      <c r="AF4506" s="82"/>
      <c r="AG4506" s="80"/>
      <c r="AH4506" s="119"/>
      <c r="AI4506" s="119"/>
    </row>
    <row r="4507" spans="27:35" x14ac:dyDescent="0.25">
      <c r="AA4507" s="81"/>
      <c r="AB4507" s="81"/>
      <c r="AC4507" s="80"/>
      <c r="AD4507" s="80"/>
      <c r="AE4507" s="81"/>
      <c r="AF4507" s="82"/>
      <c r="AG4507" s="80"/>
      <c r="AH4507" s="119"/>
      <c r="AI4507" s="119"/>
    </row>
    <row r="4508" spans="27:35" x14ac:dyDescent="0.25">
      <c r="AA4508" s="81"/>
      <c r="AB4508" s="81"/>
      <c r="AC4508" s="80"/>
      <c r="AD4508" s="80"/>
      <c r="AE4508" s="81"/>
      <c r="AF4508" s="82"/>
      <c r="AG4508" s="80"/>
      <c r="AH4508" s="119"/>
      <c r="AI4508" s="119"/>
    </row>
    <row r="4509" spans="27:35" x14ac:dyDescent="0.25">
      <c r="AA4509" s="81"/>
      <c r="AB4509" s="81"/>
      <c r="AC4509" s="80"/>
      <c r="AD4509" s="80"/>
      <c r="AE4509" s="81"/>
      <c r="AF4509" s="82"/>
      <c r="AG4509" s="80"/>
      <c r="AH4509" s="119"/>
      <c r="AI4509" s="119"/>
    </row>
    <row r="4510" spans="27:35" x14ac:dyDescent="0.25">
      <c r="AA4510" s="81"/>
      <c r="AB4510" s="81"/>
      <c r="AC4510" s="80"/>
      <c r="AD4510" s="80"/>
      <c r="AE4510" s="81"/>
      <c r="AF4510" s="82"/>
      <c r="AG4510" s="80"/>
      <c r="AH4510" s="119"/>
      <c r="AI4510" s="119"/>
    </row>
    <row r="4511" spans="27:35" x14ac:dyDescent="0.25">
      <c r="AA4511" s="81"/>
      <c r="AB4511" s="81"/>
      <c r="AC4511" s="80"/>
      <c r="AD4511" s="80"/>
      <c r="AE4511" s="81"/>
      <c r="AF4511" s="82"/>
      <c r="AG4511" s="80"/>
      <c r="AH4511" s="119"/>
      <c r="AI4511" s="119"/>
    </row>
    <row r="4512" spans="27:35" x14ac:dyDescent="0.25">
      <c r="AA4512" s="81"/>
      <c r="AB4512" s="81"/>
      <c r="AC4512" s="80"/>
      <c r="AD4512" s="80"/>
      <c r="AE4512" s="81"/>
      <c r="AF4512" s="82"/>
      <c r="AG4512" s="80"/>
      <c r="AH4512" s="119"/>
      <c r="AI4512" s="119"/>
    </row>
    <row r="4513" spans="27:35" x14ac:dyDescent="0.25">
      <c r="AA4513" s="81"/>
      <c r="AB4513" s="81"/>
      <c r="AC4513" s="80"/>
      <c r="AD4513" s="80"/>
      <c r="AE4513" s="81"/>
      <c r="AF4513" s="82"/>
      <c r="AG4513" s="80"/>
      <c r="AH4513" s="119"/>
      <c r="AI4513" s="119"/>
    </row>
    <row r="4514" spans="27:35" x14ac:dyDescent="0.25">
      <c r="AA4514" s="81"/>
      <c r="AB4514" s="81"/>
      <c r="AC4514" s="80"/>
      <c r="AD4514" s="80"/>
      <c r="AE4514" s="81"/>
      <c r="AF4514" s="82"/>
      <c r="AG4514" s="80"/>
      <c r="AH4514" s="119"/>
      <c r="AI4514" s="119"/>
    </row>
    <row r="4515" spans="27:35" x14ac:dyDescent="0.25">
      <c r="AA4515" s="81"/>
      <c r="AB4515" s="81"/>
      <c r="AC4515" s="80"/>
      <c r="AD4515" s="80"/>
      <c r="AE4515" s="81"/>
      <c r="AF4515" s="82"/>
      <c r="AG4515" s="80"/>
      <c r="AH4515" s="119"/>
      <c r="AI4515" s="119"/>
    </row>
    <row r="4516" spans="27:35" x14ac:dyDescent="0.25">
      <c r="AA4516" s="81"/>
      <c r="AB4516" s="81"/>
      <c r="AC4516" s="80"/>
      <c r="AD4516" s="80"/>
      <c r="AE4516" s="81"/>
      <c r="AF4516" s="82"/>
      <c r="AG4516" s="80"/>
      <c r="AH4516" s="119"/>
      <c r="AI4516" s="119"/>
    </row>
    <row r="4517" spans="27:35" x14ac:dyDescent="0.25">
      <c r="AA4517" s="81"/>
      <c r="AB4517" s="81"/>
      <c r="AC4517" s="80"/>
      <c r="AD4517" s="80"/>
      <c r="AE4517" s="81"/>
      <c r="AF4517" s="82"/>
      <c r="AG4517" s="80"/>
      <c r="AH4517" s="119"/>
      <c r="AI4517" s="119"/>
    </row>
    <row r="4518" spans="27:35" x14ac:dyDescent="0.25">
      <c r="AA4518" s="81"/>
      <c r="AB4518" s="81"/>
      <c r="AC4518" s="80"/>
      <c r="AD4518" s="80"/>
      <c r="AE4518" s="81"/>
      <c r="AF4518" s="82"/>
      <c r="AG4518" s="80"/>
      <c r="AH4518" s="119"/>
      <c r="AI4518" s="119"/>
    </row>
    <row r="4519" spans="27:35" x14ac:dyDescent="0.25">
      <c r="AA4519" s="81"/>
      <c r="AB4519" s="81"/>
      <c r="AC4519" s="80"/>
      <c r="AD4519" s="80"/>
      <c r="AE4519" s="81"/>
      <c r="AF4519" s="82"/>
      <c r="AG4519" s="80"/>
      <c r="AH4519" s="119"/>
      <c r="AI4519" s="119"/>
    </row>
    <row r="4520" spans="27:35" x14ac:dyDescent="0.25">
      <c r="AA4520" s="81"/>
      <c r="AB4520" s="81"/>
      <c r="AC4520" s="80"/>
      <c r="AD4520" s="80"/>
      <c r="AE4520" s="81"/>
      <c r="AF4520" s="82"/>
      <c r="AG4520" s="80"/>
      <c r="AH4520" s="119"/>
      <c r="AI4520" s="119"/>
    </row>
    <row r="4521" spans="27:35" x14ac:dyDescent="0.25">
      <c r="AA4521" s="81"/>
      <c r="AB4521" s="81"/>
      <c r="AC4521" s="80"/>
      <c r="AD4521" s="80"/>
      <c r="AE4521" s="81"/>
      <c r="AF4521" s="82"/>
      <c r="AG4521" s="80"/>
      <c r="AH4521" s="119"/>
      <c r="AI4521" s="119"/>
    </row>
    <row r="4522" spans="27:35" x14ac:dyDescent="0.25">
      <c r="AA4522" s="81"/>
      <c r="AB4522" s="81"/>
      <c r="AC4522" s="80"/>
      <c r="AD4522" s="80"/>
      <c r="AE4522" s="81"/>
      <c r="AF4522" s="82"/>
      <c r="AG4522" s="80"/>
      <c r="AH4522" s="119"/>
      <c r="AI4522" s="119"/>
    </row>
    <row r="4523" spans="27:35" x14ac:dyDescent="0.25">
      <c r="AA4523" s="81"/>
      <c r="AB4523" s="81"/>
      <c r="AC4523" s="80"/>
      <c r="AD4523" s="80"/>
      <c r="AE4523" s="81"/>
      <c r="AF4523" s="82"/>
      <c r="AG4523" s="80"/>
      <c r="AH4523" s="119"/>
      <c r="AI4523" s="119"/>
    </row>
    <row r="4524" spans="27:35" x14ac:dyDescent="0.25">
      <c r="AA4524" s="81"/>
      <c r="AB4524" s="81"/>
      <c r="AC4524" s="80"/>
      <c r="AD4524" s="80"/>
      <c r="AE4524" s="81"/>
      <c r="AF4524" s="82"/>
      <c r="AG4524" s="80"/>
      <c r="AH4524" s="119"/>
      <c r="AI4524" s="119"/>
    </row>
    <row r="4525" spans="27:35" x14ac:dyDescent="0.25">
      <c r="AA4525" s="81"/>
      <c r="AB4525" s="81"/>
      <c r="AC4525" s="80"/>
      <c r="AD4525" s="80"/>
      <c r="AE4525" s="81"/>
      <c r="AF4525" s="82"/>
      <c r="AG4525" s="80"/>
      <c r="AH4525" s="119"/>
      <c r="AI4525" s="119"/>
    </row>
    <row r="4526" spans="27:35" x14ac:dyDescent="0.25">
      <c r="AA4526" s="81"/>
      <c r="AB4526" s="81"/>
      <c r="AC4526" s="80"/>
      <c r="AD4526" s="80"/>
      <c r="AE4526" s="81"/>
      <c r="AF4526" s="82"/>
      <c r="AG4526" s="80"/>
      <c r="AH4526" s="119"/>
      <c r="AI4526" s="119"/>
    </row>
    <row r="4527" spans="27:35" x14ac:dyDescent="0.25">
      <c r="AA4527" s="81"/>
      <c r="AB4527" s="81"/>
      <c r="AC4527" s="80"/>
      <c r="AD4527" s="80"/>
      <c r="AE4527" s="81"/>
      <c r="AF4527" s="82"/>
      <c r="AG4527" s="80"/>
      <c r="AH4527" s="119"/>
      <c r="AI4527" s="119"/>
    </row>
    <row r="4528" spans="27:35" x14ac:dyDescent="0.25">
      <c r="AA4528" s="81"/>
      <c r="AB4528" s="81"/>
      <c r="AC4528" s="80"/>
      <c r="AD4528" s="80"/>
      <c r="AE4528" s="81"/>
      <c r="AF4528" s="82"/>
      <c r="AG4528" s="80"/>
      <c r="AH4528" s="119"/>
      <c r="AI4528" s="119"/>
    </row>
    <row r="4529" spans="27:35" x14ac:dyDescent="0.25">
      <c r="AA4529" s="81"/>
      <c r="AB4529" s="81"/>
      <c r="AC4529" s="80"/>
      <c r="AD4529" s="80"/>
      <c r="AE4529" s="81"/>
      <c r="AF4529" s="82"/>
      <c r="AG4529" s="80"/>
      <c r="AH4529" s="119"/>
      <c r="AI4529" s="119"/>
    </row>
    <row r="4530" spans="27:35" x14ac:dyDescent="0.25">
      <c r="AA4530" s="81"/>
      <c r="AB4530" s="81"/>
      <c r="AC4530" s="80"/>
      <c r="AD4530" s="80"/>
      <c r="AE4530" s="81"/>
      <c r="AF4530" s="82"/>
      <c r="AG4530" s="80"/>
      <c r="AH4530" s="119"/>
      <c r="AI4530" s="119"/>
    </row>
    <row r="4531" spans="27:35" x14ac:dyDescent="0.25">
      <c r="AA4531" s="81"/>
      <c r="AB4531" s="81"/>
      <c r="AC4531" s="80"/>
      <c r="AD4531" s="80"/>
      <c r="AE4531" s="81"/>
      <c r="AF4531" s="82"/>
      <c r="AG4531" s="80"/>
      <c r="AH4531" s="119"/>
      <c r="AI4531" s="119"/>
    </row>
    <row r="4532" spans="27:35" x14ac:dyDescent="0.25">
      <c r="AA4532" s="81"/>
      <c r="AB4532" s="81"/>
      <c r="AC4532" s="80"/>
      <c r="AD4532" s="80"/>
      <c r="AE4532" s="81"/>
      <c r="AF4532" s="82"/>
      <c r="AG4532" s="80"/>
      <c r="AH4532" s="119"/>
      <c r="AI4532" s="119"/>
    </row>
    <row r="4533" spans="27:35" x14ac:dyDescent="0.25">
      <c r="AA4533" s="81"/>
      <c r="AB4533" s="81"/>
      <c r="AC4533" s="80"/>
      <c r="AD4533" s="80"/>
      <c r="AE4533" s="81"/>
      <c r="AF4533" s="82"/>
      <c r="AG4533" s="80"/>
      <c r="AH4533" s="119"/>
      <c r="AI4533" s="119"/>
    </row>
    <row r="4534" spans="27:35" x14ac:dyDescent="0.25">
      <c r="AA4534" s="81"/>
      <c r="AB4534" s="81"/>
      <c r="AC4534" s="80"/>
      <c r="AD4534" s="80"/>
      <c r="AE4534" s="81"/>
      <c r="AF4534" s="82"/>
      <c r="AG4534" s="80"/>
      <c r="AH4534" s="119"/>
      <c r="AI4534" s="119"/>
    </row>
    <row r="4535" spans="27:35" x14ac:dyDescent="0.25">
      <c r="AA4535" s="81"/>
      <c r="AB4535" s="81"/>
      <c r="AC4535" s="80"/>
      <c r="AD4535" s="80"/>
      <c r="AE4535" s="81"/>
      <c r="AF4535" s="82"/>
      <c r="AG4535" s="80"/>
      <c r="AH4535" s="119"/>
      <c r="AI4535" s="119"/>
    </row>
    <row r="4536" spans="27:35" x14ac:dyDescent="0.25">
      <c r="AA4536" s="81"/>
      <c r="AB4536" s="81"/>
      <c r="AC4536" s="80"/>
      <c r="AD4536" s="80"/>
      <c r="AE4536" s="81"/>
      <c r="AF4536" s="82"/>
      <c r="AG4536" s="80"/>
      <c r="AH4536" s="119"/>
      <c r="AI4536" s="119"/>
    </row>
    <row r="4537" spans="27:35" x14ac:dyDescent="0.25">
      <c r="AA4537" s="81"/>
      <c r="AB4537" s="81"/>
      <c r="AC4537" s="80"/>
      <c r="AD4537" s="80"/>
      <c r="AE4537" s="81"/>
      <c r="AF4537" s="82"/>
      <c r="AG4537" s="80"/>
      <c r="AH4537" s="119"/>
      <c r="AI4537" s="119"/>
    </row>
    <row r="4538" spans="27:35" x14ac:dyDescent="0.25">
      <c r="AA4538" s="81"/>
      <c r="AB4538" s="81"/>
      <c r="AC4538" s="80"/>
      <c r="AD4538" s="80"/>
      <c r="AE4538" s="81"/>
      <c r="AF4538" s="82"/>
      <c r="AG4538" s="80"/>
      <c r="AH4538" s="119"/>
      <c r="AI4538" s="119"/>
    </row>
    <row r="4539" spans="27:35" x14ac:dyDescent="0.25">
      <c r="AA4539" s="81"/>
      <c r="AB4539" s="81"/>
      <c r="AC4539" s="80"/>
      <c r="AD4539" s="80"/>
      <c r="AE4539" s="81"/>
      <c r="AF4539" s="82"/>
      <c r="AG4539" s="80"/>
      <c r="AH4539" s="119"/>
      <c r="AI4539" s="119"/>
    </row>
    <row r="4540" spans="27:35" x14ac:dyDescent="0.25">
      <c r="AA4540" s="81"/>
      <c r="AB4540" s="81"/>
      <c r="AC4540" s="80"/>
      <c r="AD4540" s="80"/>
      <c r="AE4540" s="81"/>
      <c r="AF4540" s="82"/>
      <c r="AG4540" s="80"/>
      <c r="AH4540" s="119"/>
      <c r="AI4540" s="119"/>
    </row>
    <row r="4541" spans="27:35" x14ac:dyDescent="0.25">
      <c r="AA4541" s="81"/>
      <c r="AB4541" s="81"/>
      <c r="AC4541" s="80"/>
      <c r="AD4541" s="80"/>
      <c r="AE4541" s="81"/>
      <c r="AF4541" s="82"/>
      <c r="AG4541" s="80"/>
      <c r="AH4541" s="119"/>
      <c r="AI4541" s="119"/>
    </row>
    <row r="4542" spans="27:35" x14ac:dyDescent="0.25">
      <c r="AA4542" s="81"/>
      <c r="AB4542" s="81"/>
      <c r="AC4542" s="80"/>
      <c r="AD4542" s="80"/>
      <c r="AE4542" s="81"/>
      <c r="AF4542" s="82"/>
      <c r="AG4542" s="80"/>
      <c r="AH4542" s="119"/>
      <c r="AI4542" s="119"/>
    </row>
    <row r="4543" spans="27:35" x14ac:dyDescent="0.25">
      <c r="AA4543" s="81"/>
      <c r="AB4543" s="81"/>
      <c r="AC4543" s="80"/>
      <c r="AD4543" s="80"/>
      <c r="AE4543" s="81"/>
      <c r="AF4543" s="82"/>
      <c r="AG4543" s="80"/>
      <c r="AH4543" s="119"/>
      <c r="AI4543" s="119"/>
    </row>
    <row r="4544" spans="27:35" x14ac:dyDescent="0.25">
      <c r="AA4544" s="81"/>
      <c r="AB4544" s="81"/>
      <c r="AC4544" s="80"/>
      <c r="AD4544" s="80"/>
      <c r="AE4544" s="81"/>
      <c r="AF4544" s="82"/>
      <c r="AG4544" s="80"/>
      <c r="AH4544" s="119"/>
      <c r="AI4544" s="119"/>
    </row>
    <row r="4545" spans="27:35" x14ac:dyDescent="0.25">
      <c r="AA4545" s="81"/>
      <c r="AB4545" s="81"/>
      <c r="AC4545" s="80"/>
      <c r="AD4545" s="80"/>
      <c r="AE4545" s="81"/>
      <c r="AF4545" s="82"/>
      <c r="AG4545" s="80"/>
      <c r="AH4545" s="119"/>
      <c r="AI4545" s="119"/>
    </row>
    <row r="4546" spans="27:35" x14ac:dyDescent="0.25">
      <c r="AA4546" s="81"/>
      <c r="AB4546" s="81"/>
      <c r="AC4546" s="80"/>
      <c r="AD4546" s="80"/>
      <c r="AE4546" s="81"/>
      <c r="AF4546" s="82"/>
      <c r="AG4546" s="80"/>
      <c r="AH4546" s="119"/>
      <c r="AI4546" s="119"/>
    </row>
    <row r="4547" spans="27:35" x14ac:dyDescent="0.25">
      <c r="AA4547" s="81"/>
      <c r="AB4547" s="81"/>
      <c r="AC4547" s="80"/>
      <c r="AD4547" s="80"/>
      <c r="AE4547" s="81"/>
      <c r="AF4547" s="82"/>
      <c r="AG4547" s="80"/>
      <c r="AH4547" s="119"/>
      <c r="AI4547" s="119"/>
    </row>
    <row r="4548" spans="27:35" x14ac:dyDescent="0.25">
      <c r="AA4548" s="81"/>
      <c r="AB4548" s="81"/>
      <c r="AC4548" s="80"/>
      <c r="AD4548" s="80"/>
      <c r="AE4548" s="81"/>
      <c r="AF4548" s="82"/>
      <c r="AG4548" s="80"/>
      <c r="AH4548" s="119"/>
      <c r="AI4548" s="119"/>
    </row>
    <row r="4549" spans="27:35" x14ac:dyDescent="0.25">
      <c r="AA4549" s="81"/>
      <c r="AB4549" s="81"/>
      <c r="AC4549" s="80"/>
      <c r="AD4549" s="80"/>
      <c r="AE4549" s="81"/>
      <c r="AF4549" s="82"/>
      <c r="AG4549" s="80"/>
      <c r="AH4549" s="119"/>
      <c r="AI4549" s="119"/>
    </row>
    <row r="4550" spans="27:35" x14ac:dyDescent="0.25">
      <c r="AA4550" s="81"/>
      <c r="AB4550" s="81"/>
      <c r="AC4550" s="80"/>
      <c r="AD4550" s="80"/>
      <c r="AE4550" s="81"/>
      <c r="AF4550" s="82"/>
      <c r="AG4550" s="80"/>
      <c r="AH4550" s="119"/>
      <c r="AI4550" s="119"/>
    </row>
    <row r="4551" spans="27:35" x14ac:dyDescent="0.25">
      <c r="AA4551" s="81"/>
      <c r="AB4551" s="81"/>
      <c r="AC4551" s="80"/>
      <c r="AD4551" s="80"/>
      <c r="AE4551" s="81"/>
      <c r="AF4551" s="82"/>
      <c r="AG4551" s="80"/>
      <c r="AH4551" s="119"/>
      <c r="AI4551" s="119"/>
    </row>
    <row r="4552" spans="27:35" x14ac:dyDescent="0.25">
      <c r="AA4552" s="81"/>
      <c r="AB4552" s="81"/>
      <c r="AC4552" s="80"/>
      <c r="AD4552" s="80"/>
      <c r="AE4552" s="81"/>
      <c r="AF4552" s="82"/>
      <c r="AG4552" s="80"/>
      <c r="AH4552" s="119"/>
      <c r="AI4552" s="119"/>
    </row>
    <row r="4553" spans="27:35" x14ac:dyDescent="0.25">
      <c r="AA4553" s="81"/>
      <c r="AB4553" s="81"/>
      <c r="AC4553" s="80"/>
      <c r="AD4553" s="80"/>
      <c r="AE4553" s="81"/>
      <c r="AF4553" s="82"/>
      <c r="AG4553" s="80"/>
      <c r="AH4553" s="119"/>
      <c r="AI4553" s="119"/>
    </row>
    <row r="4554" spans="27:35" x14ac:dyDescent="0.25">
      <c r="AA4554" s="81"/>
      <c r="AB4554" s="81"/>
      <c r="AC4554" s="80"/>
      <c r="AD4554" s="80"/>
      <c r="AE4554" s="81"/>
      <c r="AF4554" s="82"/>
      <c r="AG4554" s="80"/>
      <c r="AH4554" s="119"/>
      <c r="AI4554" s="119"/>
    </row>
    <row r="4555" spans="27:35" x14ac:dyDescent="0.25">
      <c r="AA4555" s="81"/>
      <c r="AB4555" s="81"/>
      <c r="AC4555" s="80"/>
      <c r="AD4555" s="80"/>
      <c r="AE4555" s="81"/>
      <c r="AF4555" s="82"/>
      <c r="AG4555" s="80"/>
      <c r="AH4555" s="119"/>
      <c r="AI4555" s="119"/>
    </row>
    <row r="4556" spans="27:35" x14ac:dyDescent="0.25">
      <c r="AA4556" s="81"/>
      <c r="AB4556" s="81"/>
      <c r="AC4556" s="80"/>
      <c r="AD4556" s="80"/>
      <c r="AE4556" s="81"/>
      <c r="AF4556" s="82"/>
      <c r="AG4556" s="80"/>
      <c r="AH4556" s="119"/>
      <c r="AI4556" s="119"/>
    </row>
    <row r="4557" spans="27:35" x14ac:dyDescent="0.25">
      <c r="AA4557" s="81"/>
      <c r="AB4557" s="81"/>
      <c r="AC4557" s="80"/>
      <c r="AD4557" s="80"/>
      <c r="AE4557" s="81"/>
      <c r="AF4557" s="82"/>
      <c r="AG4557" s="80"/>
      <c r="AH4557" s="119"/>
      <c r="AI4557" s="119"/>
    </row>
    <row r="4558" spans="27:35" x14ac:dyDescent="0.25">
      <c r="AA4558" s="81"/>
      <c r="AB4558" s="81"/>
      <c r="AC4558" s="80"/>
      <c r="AD4558" s="80"/>
      <c r="AE4558" s="81"/>
      <c r="AF4558" s="82"/>
      <c r="AG4558" s="80"/>
      <c r="AH4558" s="119"/>
      <c r="AI4558" s="119"/>
    </row>
    <row r="4559" spans="27:35" x14ac:dyDescent="0.25">
      <c r="AA4559" s="81"/>
      <c r="AB4559" s="81"/>
      <c r="AC4559" s="80"/>
      <c r="AD4559" s="80"/>
      <c r="AE4559" s="81"/>
      <c r="AF4559" s="82"/>
      <c r="AG4559" s="80"/>
      <c r="AH4559" s="119"/>
      <c r="AI4559" s="119"/>
    </row>
    <row r="4560" spans="27:35" x14ac:dyDescent="0.25">
      <c r="AA4560" s="81"/>
      <c r="AB4560" s="81"/>
      <c r="AC4560" s="80"/>
      <c r="AD4560" s="80"/>
      <c r="AE4560" s="81"/>
      <c r="AF4560" s="82"/>
      <c r="AG4560" s="80"/>
      <c r="AH4560" s="119"/>
      <c r="AI4560" s="119"/>
    </row>
    <row r="4561" spans="27:35" x14ac:dyDescent="0.25">
      <c r="AA4561" s="81"/>
      <c r="AB4561" s="81"/>
      <c r="AC4561" s="80"/>
      <c r="AD4561" s="80"/>
      <c r="AE4561" s="81"/>
      <c r="AF4561" s="82"/>
      <c r="AG4561" s="80"/>
      <c r="AH4561" s="119"/>
      <c r="AI4561" s="119"/>
    </row>
    <row r="4562" spans="27:35" x14ac:dyDescent="0.25">
      <c r="AA4562" s="81"/>
      <c r="AB4562" s="81"/>
      <c r="AC4562" s="80"/>
      <c r="AD4562" s="80"/>
      <c r="AE4562" s="81"/>
      <c r="AF4562" s="82"/>
      <c r="AG4562" s="80"/>
      <c r="AH4562" s="119"/>
      <c r="AI4562" s="119"/>
    </row>
    <row r="4563" spans="27:35" x14ac:dyDescent="0.25">
      <c r="AA4563" s="81"/>
      <c r="AB4563" s="81"/>
      <c r="AC4563" s="80"/>
      <c r="AD4563" s="80"/>
      <c r="AE4563" s="81"/>
      <c r="AF4563" s="82"/>
      <c r="AG4563" s="80"/>
      <c r="AH4563" s="119"/>
      <c r="AI4563" s="119"/>
    </row>
    <row r="4564" spans="27:35" x14ac:dyDescent="0.25">
      <c r="AA4564" s="81"/>
      <c r="AB4564" s="81"/>
      <c r="AC4564" s="80"/>
      <c r="AD4564" s="80"/>
      <c r="AE4564" s="81"/>
      <c r="AF4564" s="82"/>
      <c r="AG4564" s="80"/>
      <c r="AH4564" s="119"/>
      <c r="AI4564" s="119"/>
    </row>
    <row r="4565" spans="27:35" x14ac:dyDescent="0.25">
      <c r="AA4565" s="81"/>
      <c r="AB4565" s="81"/>
      <c r="AC4565" s="80"/>
      <c r="AD4565" s="80"/>
      <c r="AE4565" s="81"/>
      <c r="AF4565" s="82"/>
      <c r="AG4565" s="80"/>
      <c r="AH4565" s="119"/>
      <c r="AI4565" s="119"/>
    </row>
    <row r="4566" spans="27:35" x14ac:dyDescent="0.25">
      <c r="AA4566" s="81"/>
      <c r="AB4566" s="81"/>
      <c r="AC4566" s="80"/>
      <c r="AD4566" s="80"/>
      <c r="AE4566" s="81"/>
      <c r="AF4566" s="82"/>
      <c r="AG4566" s="80"/>
      <c r="AH4566" s="119"/>
      <c r="AI4566" s="119"/>
    </row>
    <row r="4567" spans="27:35" x14ac:dyDescent="0.25">
      <c r="AA4567" s="81"/>
      <c r="AB4567" s="81"/>
      <c r="AC4567" s="80"/>
      <c r="AD4567" s="80"/>
      <c r="AE4567" s="81"/>
      <c r="AF4567" s="82"/>
      <c r="AG4567" s="80"/>
      <c r="AH4567" s="119"/>
      <c r="AI4567" s="119"/>
    </row>
    <row r="4568" spans="27:35" x14ac:dyDescent="0.25">
      <c r="AA4568" s="81"/>
      <c r="AB4568" s="81"/>
      <c r="AC4568" s="80"/>
      <c r="AD4568" s="80"/>
      <c r="AE4568" s="81"/>
      <c r="AF4568" s="82"/>
      <c r="AG4568" s="80"/>
      <c r="AH4568" s="119"/>
      <c r="AI4568" s="119"/>
    </row>
    <row r="4569" spans="27:35" x14ac:dyDescent="0.25">
      <c r="AA4569" s="81"/>
      <c r="AB4569" s="81"/>
      <c r="AC4569" s="80"/>
      <c r="AD4569" s="80"/>
      <c r="AE4569" s="81"/>
      <c r="AF4569" s="82"/>
      <c r="AG4569" s="80"/>
      <c r="AH4569" s="119"/>
      <c r="AI4569" s="119"/>
    </row>
    <row r="4570" spans="27:35" x14ac:dyDescent="0.25">
      <c r="AA4570" s="81"/>
      <c r="AB4570" s="81"/>
      <c r="AC4570" s="80"/>
      <c r="AD4570" s="80"/>
      <c r="AE4570" s="81"/>
      <c r="AF4570" s="82"/>
      <c r="AG4570" s="80"/>
      <c r="AH4570" s="119"/>
      <c r="AI4570" s="119"/>
    </row>
    <row r="4571" spans="27:35" x14ac:dyDescent="0.25">
      <c r="AA4571" s="81"/>
      <c r="AB4571" s="81"/>
      <c r="AC4571" s="80"/>
      <c r="AD4571" s="80"/>
      <c r="AE4571" s="81"/>
      <c r="AF4571" s="82"/>
      <c r="AG4571" s="80"/>
      <c r="AH4571" s="119"/>
      <c r="AI4571" s="119"/>
    </row>
    <row r="4572" spans="27:35" x14ac:dyDescent="0.25">
      <c r="AA4572" s="81"/>
      <c r="AB4572" s="81"/>
      <c r="AC4572" s="80"/>
      <c r="AD4572" s="80"/>
      <c r="AE4572" s="81"/>
      <c r="AF4572" s="82"/>
      <c r="AG4572" s="80"/>
      <c r="AH4572" s="119"/>
      <c r="AI4572" s="119"/>
    </row>
    <row r="4573" spans="27:35" x14ac:dyDescent="0.25">
      <c r="AA4573" s="81"/>
      <c r="AB4573" s="81"/>
      <c r="AC4573" s="80"/>
      <c r="AD4573" s="80"/>
      <c r="AE4573" s="81"/>
      <c r="AF4573" s="82"/>
      <c r="AG4573" s="80"/>
      <c r="AH4573" s="119"/>
      <c r="AI4573" s="119"/>
    </row>
    <row r="4574" spans="27:35" x14ac:dyDescent="0.25">
      <c r="AA4574" s="81"/>
      <c r="AB4574" s="81"/>
      <c r="AC4574" s="80"/>
      <c r="AD4574" s="80"/>
      <c r="AE4574" s="81"/>
      <c r="AF4574" s="82"/>
      <c r="AG4574" s="80"/>
      <c r="AH4574" s="119"/>
      <c r="AI4574" s="119"/>
    </row>
    <row r="4575" spans="27:35" x14ac:dyDescent="0.25">
      <c r="AA4575" s="81"/>
      <c r="AB4575" s="81"/>
      <c r="AC4575" s="80"/>
      <c r="AD4575" s="80"/>
      <c r="AE4575" s="81"/>
      <c r="AF4575" s="82"/>
      <c r="AG4575" s="80"/>
      <c r="AH4575" s="119"/>
      <c r="AI4575" s="119"/>
    </row>
    <row r="4576" spans="27:35" x14ac:dyDescent="0.25">
      <c r="AA4576" s="81"/>
      <c r="AB4576" s="81"/>
      <c r="AC4576" s="80"/>
      <c r="AD4576" s="80"/>
      <c r="AE4576" s="81"/>
      <c r="AF4576" s="82"/>
      <c r="AG4576" s="80"/>
      <c r="AH4576" s="119"/>
      <c r="AI4576" s="119"/>
    </row>
    <row r="4577" spans="27:35" x14ac:dyDescent="0.25">
      <c r="AA4577" s="81"/>
      <c r="AB4577" s="81"/>
      <c r="AC4577" s="80"/>
      <c r="AD4577" s="80"/>
      <c r="AE4577" s="81"/>
      <c r="AF4577" s="82"/>
      <c r="AG4577" s="80"/>
      <c r="AH4577" s="119"/>
      <c r="AI4577" s="119"/>
    </row>
    <row r="4578" spans="27:35" x14ac:dyDescent="0.25">
      <c r="AA4578" s="81"/>
      <c r="AB4578" s="81"/>
      <c r="AC4578" s="80"/>
      <c r="AD4578" s="80"/>
      <c r="AE4578" s="81"/>
      <c r="AF4578" s="82"/>
      <c r="AG4578" s="80"/>
      <c r="AH4578" s="119"/>
      <c r="AI4578" s="119"/>
    </row>
    <row r="4579" spans="27:35" x14ac:dyDescent="0.25">
      <c r="AA4579" s="81"/>
      <c r="AB4579" s="81"/>
      <c r="AC4579" s="80"/>
      <c r="AD4579" s="80"/>
      <c r="AE4579" s="81"/>
      <c r="AF4579" s="82"/>
      <c r="AG4579" s="80"/>
      <c r="AH4579" s="119"/>
      <c r="AI4579" s="119"/>
    </row>
    <row r="4580" spans="27:35" x14ac:dyDescent="0.25">
      <c r="AA4580" s="81"/>
      <c r="AB4580" s="81"/>
      <c r="AC4580" s="80"/>
      <c r="AD4580" s="80"/>
      <c r="AE4580" s="81"/>
      <c r="AF4580" s="82"/>
      <c r="AG4580" s="80"/>
      <c r="AH4580" s="119"/>
      <c r="AI4580" s="119"/>
    </row>
    <row r="4581" spans="27:35" x14ac:dyDescent="0.25">
      <c r="AA4581" s="81"/>
      <c r="AB4581" s="81"/>
      <c r="AC4581" s="80"/>
      <c r="AD4581" s="80"/>
      <c r="AE4581" s="81"/>
      <c r="AF4581" s="82"/>
      <c r="AG4581" s="80"/>
      <c r="AH4581" s="119"/>
      <c r="AI4581" s="119"/>
    </row>
    <row r="4582" spans="27:35" x14ac:dyDescent="0.25">
      <c r="AA4582" s="81"/>
      <c r="AB4582" s="81"/>
      <c r="AC4582" s="80"/>
      <c r="AD4582" s="80"/>
      <c r="AE4582" s="81"/>
      <c r="AF4582" s="82"/>
      <c r="AG4582" s="80"/>
      <c r="AH4582" s="119"/>
      <c r="AI4582" s="119"/>
    </row>
    <row r="4583" spans="27:35" x14ac:dyDescent="0.25">
      <c r="AA4583" s="81"/>
      <c r="AB4583" s="81"/>
      <c r="AC4583" s="80"/>
      <c r="AD4583" s="80"/>
      <c r="AE4583" s="81"/>
      <c r="AF4583" s="82"/>
      <c r="AG4583" s="80"/>
      <c r="AH4583" s="119"/>
      <c r="AI4583" s="119"/>
    </row>
    <row r="4584" spans="27:35" x14ac:dyDescent="0.25">
      <c r="AA4584" s="81"/>
      <c r="AB4584" s="81"/>
      <c r="AC4584" s="80"/>
      <c r="AD4584" s="80"/>
      <c r="AE4584" s="81"/>
      <c r="AF4584" s="82"/>
      <c r="AG4584" s="80"/>
      <c r="AH4584" s="119"/>
      <c r="AI4584" s="119"/>
    </row>
    <row r="4585" spans="27:35" x14ac:dyDescent="0.25">
      <c r="AA4585" s="81"/>
      <c r="AB4585" s="81"/>
      <c r="AC4585" s="80"/>
      <c r="AD4585" s="80"/>
      <c r="AE4585" s="81"/>
      <c r="AF4585" s="82"/>
      <c r="AG4585" s="80"/>
      <c r="AH4585" s="119"/>
      <c r="AI4585" s="119"/>
    </row>
    <row r="4586" spans="27:35" x14ac:dyDescent="0.25">
      <c r="AA4586" s="81"/>
      <c r="AB4586" s="81"/>
      <c r="AC4586" s="80"/>
      <c r="AD4586" s="80"/>
      <c r="AE4586" s="81"/>
      <c r="AF4586" s="82"/>
      <c r="AG4586" s="80"/>
      <c r="AH4586" s="119"/>
      <c r="AI4586" s="119"/>
    </row>
    <row r="4587" spans="27:35" x14ac:dyDescent="0.25">
      <c r="AA4587" s="81"/>
      <c r="AB4587" s="81"/>
      <c r="AC4587" s="80"/>
      <c r="AD4587" s="80"/>
      <c r="AE4587" s="81"/>
      <c r="AF4587" s="82"/>
      <c r="AG4587" s="80"/>
      <c r="AH4587" s="119"/>
      <c r="AI4587" s="119"/>
    </row>
    <row r="4588" spans="27:35" x14ac:dyDescent="0.25">
      <c r="AA4588" s="81"/>
      <c r="AB4588" s="81"/>
      <c r="AC4588" s="80"/>
      <c r="AD4588" s="80"/>
      <c r="AE4588" s="81"/>
      <c r="AF4588" s="82"/>
      <c r="AG4588" s="80"/>
      <c r="AH4588" s="119"/>
      <c r="AI4588" s="119"/>
    </row>
    <row r="4589" spans="27:35" x14ac:dyDescent="0.25">
      <c r="AA4589" s="81"/>
      <c r="AB4589" s="81"/>
      <c r="AC4589" s="80"/>
      <c r="AD4589" s="80"/>
      <c r="AE4589" s="81"/>
      <c r="AF4589" s="82"/>
      <c r="AG4589" s="80"/>
      <c r="AH4589" s="119"/>
      <c r="AI4589" s="119"/>
    </row>
    <row r="4590" spans="27:35" x14ac:dyDescent="0.25">
      <c r="AA4590" s="81"/>
      <c r="AB4590" s="81"/>
      <c r="AC4590" s="80"/>
      <c r="AD4590" s="80"/>
      <c r="AE4590" s="81"/>
      <c r="AF4590" s="82"/>
      <c r="AG4590" s="80"/>
      <c r="AH4590" s="119"/>
      <c r="AI4590" s="119"/>
    </row>
    <row r="4591" spans="27:35" x14ac:dyDescent="0.25">
      <c r="AA4591" s="81"/>
      <c r="AB4591" s="81"/>
      <c r="AC4591" s="80"/>
      <c r="AD4591" s="80"/>
      <c r="AE4591" s="81"/>
      <c r="AF4591" s="82"/>
      <c r="AG4591" s="80"/>
      <c r="AH4591" s="119"/>
      <c r="AI4591" s="119"/>
    </row>
    <row r="4592" spans="27:35" x14ac:dyDescent="0.25">
      <c r="AA4592" s="81"/>
      <c r="AB4592" s="81"/>
      <c r="AC4592" s="80"/>
      <c r="AD4592" s="80"/>
      <c r="AE4592" s="81"/>
      <c r="AF4592" s="82"/>
      <c r="AG4592" s="80"/>
      <c r="AH4592" s="119"/>
      <c r="AI4592" s="119"/>
    </row>
    <row r="4593" spans="27:35" x14ac:dyDescent="0.25">
      <c r="AA4593" s="81"/>
      <c r="AB4593" s="81"/>
      <c r="AC4593" s="80"/>
      <c r="AD4593" s="80"/>
      <c r="AE4593" s="81"/>
      <c r="AF4593" s="82"/>
      <c r="AG4593" s="80"/>
      <c r="AH4593" s="119"/>
      <c r="AI4593" s="119"/>
    </row>
    <row r="4594" spans="27:35" x14ac:dyDescent="0.25">
      <c r="AA4594" s="81"/>
      <c r="AB4594" s="81"/>
      <c r="AC4594" s="80"/>
      <c r="AD4594" s="80"/>
      <c r="AE4594" s="81"/>
      <c r="AF4594" s="82"/>
      <c r="AG4594" s="80"/>
      <c r="AH4594" s="119"/>
      <c r="AI4594" s="119"/>
    </row>
    <row r="4595" spans="27:35" x14ac:dyDescent="0.25">
      <c r="AA4595" s="81"/>
      <c r="AB4595" s="81"/>
      <c r="AC4595" s="80"/>
      <c r="AD4595" s="80"/>
      <c r="AE4595" s="81"/>
      <c r="AF4595" s="82"/>
      <c r="AG4595" s="80"/>
      <c r="AH4595" s="119"/>
      <c r="AI4595" s="119"/>
    </row>
    <row r="4596" spans="27:35" x14ac:dyDescent="0.25">
      <c r="AA4596" s="81"/>
      <c r="AB4596" s="81"/>
      <c r="AC4596" s="80"/>
      <c r="AD4596" s="80"/>
      <c r="AE4596" s="81"/>
      <c r="AF4596" s="82"/>
      <c r="AG4596" s="80"/>
      <c r="AH4596" s="119"/>
      <c r="AI4596" s="119"/>
    </row>
    <row r="4597" spans="27:35" x14ac:dyDescent="0.25">
      <c r="AA4597" s="81"/>
      <c r="AB4597" s="81"/>
      <c r="AC4597" s="80"/>
      <c r="AD4597" s="80"/>
      <c r="AE4597" s="81"/>
      <c r="AF4597" s="82"/>
      <c r="AG4597" s="80"/>
      <c r="AH4597" s="119"/>
      <c r="AI4597" s="119"/>
    </row>
    <row r="4598" spans="27:35" x14ac:dyDescent="0.25">
      <c r="AA4598" s="81"/>
      <c r="AB4598" s="81"/>
      <c r="AC4598" s="80"/>
      <c r="AD4598" s="80"/>
      <c r="AE4598" s="81"/>
      <c r="AF4598" s="82"/>
      <c r="AG4598" s="80"/>
      <c r="AH4598" s="119"/>
      <c r="AI4598" s="119"/>
    </row>
    <row r="4599" spans="27:35" x14ac:dyDescent="0.25">
      <c r="AA4599" s="81"/>
      <c r="AB4599" s="81"/>
      <c r="AC4599" s="80"/>
      <c r="AD4599" s="80"/>
      <c r="AE4599" s="81"/>
      <c r="AF4599" s="82"/>
      <c r="AG4599" s="80"/>
      <c r="AH4599" s="119"/>
      <c r="AI4599" s="119"/>
    </row>
    <row r="4600" spans="27:35" x14ac:dyDescent="0.25">
      <c r="AA4600" s="81"/>
      <c r="AB4600" s="81"/>
      <c r="AC4600" s="80"/>
      <c r="AD4600" s="80"/>
      <c r="AE4600" s="81"/>
      <c r="AF4600" s="82"/>
      <c r="AG4600" s="80"/>
      <c r="AH4600" s="119"/>
      <c r="AI4600" s="119"/>
    </row>
    <row r="4601" spans="27:35" x14ac:dyDescent="0.25">
      <c r="AA4601" s="81"/>
      <c r="AB4601" s="81"/>
      <c r="AC4601" s="80"/>
      <c r="AD4601" s="80"/>
      <c r="AE4601" s="81"/>
      <c r="AF4601" s="82"/>
      <c r="AG4601" s="80"/>
      <c r="AH4601" s="119"/>
      <c r="AI4601" s="119"/>
    </row>
    <row r="4602" spans="27:35" x14ac:dyDescent="0.25">
      <c r="AA4602" s="81"/>
      <c r="AB4602" s="81"/>
      <c r="AC4602" s="80"/>
      <c r="AD4602" s="80"/>
      <c r="AE4602" s="81"/>
      <c r="AF4602" s="82"/>
      <c r="AG4602" s="80"/>
      <c r="AH4602" s="119"/>
      <c r="AI4602" s="119"/>
    </row>
    <row r="4603" spans="27:35" x14ac:dyDescent="0.25">
      <c r="AA4603" s="81"/>
      <c r="AB4603" s="81"/>
      <c r="AC4603" s="80"/>
      <c r="AD4603" s="80"/>
      <c r="AE4603" s="81"/>
      <c r="AF4603" s="82"/>
      <c r="AG4603" s="80"/>
      <c r="AH4603" s="119"/>
      <c r="AI4603" s="119"/>
    </row>
    <row r="4604" spans="27:35" x14ac:dyDescent="0.25">
      <c r="AA4604" s="81"/>
      <c r="AB4604" s="81"/>
      <c r="AC4604" s="80"/>
      <c r="AD4604" s="80"/>
      <c r="AE4604" s="81"/>
      <c r="AF4604" s="82"/>
      <c r="AG4604" s="80"/>
      <c r="AH4604" s="119"/>
      <c r="AI4604" s="119"/>
    </row>
    <row r="4605" spans="27:35" x14ac:dyDescent="0.25">
      <c r="AA4605" s="81"/>
      <c r="AB4605" s="81"/>
      <c r="AC4605" s="80"/>
      <c r="AD4605" s="80"/>
      <c r="AE4605" s="81"/>
      <c r="AF4605" s="82"/>
      <c r="AG4605" s="80"/>
      <c r="AH4605" s="119"/>
      <c r="AI4605" s="119"/>
    </row>
    <row r="4606" spans="27:35" x14ac:dyDescent="0.25">
      <c r="AA4606" s="81"/>
      <c r="AB4606" s="81"/>
      <c r="AC4606" s="80"/>
      <c r="AD4606" s="80"/>
      <c r="AE4606" s="81"/>
      <c r="AF4606" s="82"/>
      <c r="AG4606" s="80"/>
      <c r="AH4606" s="119"/>
      <c r="AI4606" s="119"/>
    </row>
    <row r="4607" spans="27:35" x14ac:dyDescent="0.25">
      <c r="AA4607" s="81"/>
      <c r="AB4607" s="81"/>
      <c r="AC4607" s="80"/>
      <c r="AD4607" s="80"/>
      <c r="AE4607" s="81"/>
      <c r="AF4607" s="82"/>
      <c r="AG4607" s="80"/>
      <c r="AH4607" s="119"/>
      <c r="AI4607" s="119"/>
    </row>
    <row r="4608" spans="27:35" x14ac:dyDescent="0.25">
      <c r="AA4608" s="81"/>
      <c r="AB4608" s="81"/>
      <c r="AC4608" s="80"/>
      <c r="AD4608" s="80"/>
      <c r="AE4608" s="81"/>
      <c r="AF4608" s="82"/>
      <c r="AG4608" s="80"/>
      <c r="AH4608" s="119"/>
      <c r="AI4608" s="119"/>
    </row>
    <row r="4609" spans="27:35" x14ac:dyDescent="0.25">
      <c r="AA4609" s="81"/>
      <c r="AB4609" s="81"/>
      <c r="AC4609" s="80"/>
      <c r="AD4609" s="80"/>
      <c r="AE4609" s="81"/>
      <c r="AF4609" s="82"/>
      <c r="AG4609" s="80"/>
      <c r="AH4609" s="119"/>
      <c r="AI4609" s="119"/>
    </row>
    <row r="4610" spans="27:35" x14ac:dyDescent="0.25">
      <c r="AA4610" s="81"/>
      <c r="AB4610" s="81"/>
      <c r="AC4610" s="80"/>
      <c r="AD4610" s="80"/>
      <c r="AE4610" s="81"/>
      <c r="AF4610" s="82"/>
      <c r="AG4610" s="80"/>
      <c r="AH4610" s="119"/>
      <c r="AI4610" s="119"/>
    </row>
    <row r="4611" spans="27:35" x14ac:dyDescent="0.25">
      <c r="AA4611" s="81"/>
      <c r="AB4611" s="81"/>
      <c r="AC4611" s="80"/>
      <c r="AD4611" s="80"/>
      <c r="AE4611" s="81"/>
      <c r="AF4611" s="82"/>
      <c r="AG4611" s="80"/>
      <c r="AH4611" s="119"/>
      <c r="AI4611" s="119"/>
    </row>
    <row r="4612" spans="27:35" x14ac:dyDescent="0.25">
      <c r="AA4612" s="81"/>
      <c r="AB4612" s="81"/>
      <c r="AC4612" s="80"/>
      <c r="AD4612" s="80"/>
      <c r="AE4612" s="81"/>
      <c r="AF4612" s="82"/>
      <c r="AG4612" s="80"/>
      <c r="AH4612" s="119"/>
      <c r="AI4612" s="119"/>
    </row>
    <row r="4613" spans="27:35" x14ac:dyDescent="0.25">
      <c r="AA4613" s="81"/>
      <c r="AB4613" s="81"/>
      <c r="AC4613" s="80"/>
      <c r="AD4613" s="80"/>
      <c r="AE4613" s="81"/>
      <c r="AF4613" s="82"/>
      <c r="AG4613" s="80"/>
      <c r="AH4613" s="119"/>
      <c r="AI4613" s="119"/>
    </row>
    <row r="4614" spans="27:35" x14ac:dyDescent="0.25">
      <c r="AA4614" s="81"/>
      <c r="AB4614" s="81"/>
      <c r="AC4614" s="80"/>
      <c r="AD4614" s="80"/>
      <c r="AE4614" s="81"/>
      <c r="AF4614" s="82"/>
      <c r="AG4614" s="80"/>
      <c r="AH4614" s="119"/>
      <c r="AI4614" s="119"/>
    </row>
    <row r="4615" spans="27:35" x14ac:dyDescent="0.25">
      <c r="AA4615" s="81"/>
      <c r="AB4615" s="81"/>
      <c r="AC4615" s="80"/>
      <c r="AD4615" s="80"/>
      <c r="AE4615" s="81"/>
      <c r="AF4615" s="82"/>
      <c r="AG4615" s="80"/>
      <c r="AH4615" s="119"/>
      <c r="AI4615" s="119"/>
    </row>
    <row r="4616" spans="27:35" x14ac:dyDescent="0.25">
      <c r="AA4616" s="81"/>
      <c r="AB4616" s="81"/>
      <c r="AC4616" s="80"/>
      <c r="AD4616" s="80"/>
      <c r="AE4616" s="81"/>
      <c r="AF4616" s="82"/>
      <c r="AG4616" s="80"/>
      <c r="AH4616" s="119"/>
      <c r="AI4616" s="119"/>
    </row>
    <row r="4617" spans="27:35" x14ac:dyDescent="0.25">
      <c r="AA4617" s="81"/>
      <c r="AB4617" s="81"/>
      <c r="AC4617" s="80"/>
      <c r="AD4617" s="80"/>
      <c r="AE4617" s="81"/>
      <c r="AF4617" s="82"/>
      <c r="AG4617" s="80"/>
      <c r="AH4617" s="119"/>
      <c r="AI4617" s="119"/>
    </row>
    <row r="4618" spans="27:35" x14ac:dyDescent="0.25">
      <c r="AA4618" s="81"/>
      <c r="AB4618" s="81"/>
      <c r="AC4618" s="80"/>
      <c r="AD4618" s="80"/>
      <c r="AE4618" s="81"/>
      <c r="AF4618" s="82"/>
      <c r="AG4618" s="80"/>
      <c r="AH4618" s="119"/>
      <c r="AI4618" s="119"/>
    </row>
    <row r="4619" spans="27:35" x14ac:dyDescent="0.25">
      <c r="AA4619" s="81"/>
      <c r="AB4619" s="81"/>
      <c r="AC4619" s="80"/>
      <c r="AD4619" s="80"/>
      <c r="AE4619" s="81"/>
      <c r="AF4619" s="82"/>
      <c r="AG4619" s="80"/>
      <c r="AH4619" s="119"/>
      <c r="AI4619" s="119"/>
    </row>
    <row r="4620" spans="27:35" x14ac:dyDescent="0.25">
      <c r="AA4620" s="81"/>
      <c r="AB4620" s="81"/>
      <c r="AC4620" s="80"/>
      <c r="AD4620" s="80"/>
      <c r="AE4620" s="81"/>
      <c r="AF4620" s="82"/>
      <c r="AG4620" s="80"/>
      <c r="AH4620" s="119"/>
      <c r="AI4620" s="119"/>
    </row>
    <row r="4621" spans="27:35" x14ac:dyDescent="0.25">
      <c r="AA4621" s="81"/>
      <c r="AB4621" s="81"/>
      <c r="AC4621" s="80"/>
      <c r="AD4621" s="80"/>
      <c r="AE4621" s="81"/>
      <c r="AF4621" s="82"/>
      <c r="AG4621" s="80"/>
      <c r="AH4621" s="119"/>
      <c r="AI4621" s="119"/>
    </row>
    <row r="4622" spans="27:35" x14ac:dyDescent="0.25">
      <c r="AA4622" s="81"/>
      <c r="AB4622" s="81"/>
      <c r="AC4622" s="80"/>
      <c r="AD4622" s="80"/>
      <c r="AE4622" s="81"/>
      <c r="AF4622" s="82"/>
      <c r="AG4622" s="80"/>
      <c r="AH4622" s="119"/>
      <c r="AI4622" s="119"/>
    </row>
    <row r="4623" spans="27:35" x14ac:dyDescent="0.25">
      <c r="AA4623" s="81"/>
      <c r="AB4623" s="81"/>
      <c r="AC4623" s="80"/>
      <c r="AD4623" s="80"/>
      <c r="AE4623" s="81"/>
      <c r="AF4623" s="82"/>
      <c r="AG4623" s="80"/>
      <c r="AH4623" s="119"/>
      <c r="AI4623" s="119"/>
    </row>
    <row r="4624" spans="27:35" x14ac:dyDescent="0.25">
      <c r="AA4624" s="81"/>
      <c r="AB4624" s="81"/>
      <c r="AC4624" s="80"/>
      <c r="AD4624" s="80"/>
      <c r="AE4624" s="81"/>
      <c r="AF4624" s="82"/>
      <c r="AG4624" s="80"/>
      <c r="AH4624" s="119"/>
      <c r="AI4624" s="119"/>
    </row>
    <row r="4625" spans="27:35" x14ac:dyDescent="0.25">
      <c r="AA4625" s="81"/>
      <c r="AB4625" s="81"/>
      <c r="AC4625" s="80"/>
      <c r="AD4625" s="80"/>
      <c r="AE4625" s="81"/>
      <c r="AF4625" s="82"/>
      <c r="AG4625" s="80"/>
      <c r="AH4625" s="119"/>
      <c r="AI4625" s="119"/>
    </row>
    <row r="4626" spans="27:35" x14ac:dyDescent="0.25">
      <c r="AA4626" s="81"/>
      <c r="AB4626" s="81"/>
      <c r="AC4626" s="80"/>
      <c r="AD4626" s="80"/>
      <c r="AE4626" s="81"/>
      <c r="AF4626" s="82"/>
      <c r="AG4626" s="80"/>
      <c r="AH4626" s="119"/>
      <c r="AI4626" s="119"/>
    </row>
    <row r="4627" spans="27:35" x14ac:dyDescent="0.25">
      <c r="AA4627" s="81"/>
      <c r="AB4627" s="81"/>
      <c r="AC4627" s="80"/>
      <c r="AD4627" s="80"/>
      <c r="AE4627" s="81"/>
      <c r="AF4627" s="82"/>
      <c r="AG4627" s="80"/>
      <c r="AH4627" s="119"/>
      <c r="AI4627" s="119"/>
    </row>
    <row r="4628" spans="27:35" x14ac:dyDescent="0.25">
      <c r="AA4628" s="81"/>
      <c r="AB4628" s="81"/>
      <c r="AC4628" s="80"/>
      <c r="AD4628" s="80"/>
      <c r="AE4628" s="81"/>
      <c r="AF4628" s="82"/>
      <c r="AG4628" s="80"/>
      <c r="AH4628" s="119"/>
      <c r="AI4628" s="119"/>
    </row>
    <row r="4629" spans="27:35" x14ac:dyDescent="0.25">
      <c r="AA4629" s="81"/>
      <c r="AB4629" s="81"/>
      <c r="AC4629" s="80"/>
      <c r="AD4629" s="80"/>
      <c r="AE4629" s="81"/>
      <c r="AF4629" s="82"/>
      <c r="AG4629" s="80"/>
      <c r="AH4629" s="119"/>
      <c r="AI4629" s="119"/>
    </row>
    <row r="4630" spans="27:35" x14ac:dyDescent="0.25">
      <c r="AA4630" s="81"/>
      <c r="AB4630" s="81"/>
      <c r="AC4630" s="80"/>
      <c r="AD4630" s="80"/>
      <c r="AE4630" s="81"/>
      <c r="AF4630" s="82"/>
      <c r="AG4630" s="80"/>
      <c r="AH4630" s="119"/>
      <c r="AI4630" s="119"/>
    </row>
    <row r="4631" spans="27:35" x14ac:dyDescent="0.25">
      <c r="AA4631" s="81"/>
      <c r="AB4631" s="81"/>
      <c r="AC4631" s="80"/>
      <c r="AD4631" s="80"/>
      <c r="AE4631" s="81"/>
      <c r="AF4631" s="82"/>
      <c r="AG4631" s="80"/>
      <c r="AH4631" s="119"/>
      <c r="AI4631" s="119"/>
    </row>
    <row r="4632" spans="27:35" x14ac:dyDescent="0.25">
      <c r="AA4632" s="81"/>
      <c r="AB4632" s="81"/>
      <c r="AC4632" s="80"/>
      <c r="AD4632" s="80"/>
      <c r="AE4632" s="81"/>
      <c r="AF4632" s="82"/>
      <c r="AG4632" s="80"/>
      <c r="AH4632" s="119"/>
      <c r="AI4632" s="119"/>
    </row>
    <row r="4633" spans="27:35" x14ac:dyDescent="0.25">
      <c r="AA4633" s="81"/>
      <c r="AB4633" s="81"/>
      <c r="AC4633" s="80"/>
      <c r="AD4633" s="80"/>
      <c r="AE4633" s="81"/>
      <c r="AF4633" s="82"/>
      <c r="AG4633" s="80"/>
      <c r="AH4633" s="119"/>
      <c r="AI4633" s="119"/>
    </row>
    <row r="4634" spans="27:35" x14ac:dyDescent="0.25">
      <c r="AA4634" s="81"/>
      <c r="AB4634" s="81"/>
      <c r="AC4634" s="80"/>
      <c r="AD4634" s="80"/>
      <c r="AE4634" s="81"/>
      <c r="AF4634" s="82"/>
      <c r="AG4634" s="80"/>
      <c r="AH4634" s="119"/>
      <c r="AI4634" s="119"/>
    </row>
    <row r="4635" spans="27:35" x14ac:dyDescent="0.25">
      <c r="AA4635" s="81"/>
      <c r="AB4635" s="81"/>
      <c r="AC4635" s="80"/>
      <c r="AD4635" s="80"/>
      <c r="AE4635" s="81"/>
      <c r="AF4635" s="82"/>
      <c r="AG4635" s="80"/>
      <c r="AH4635" s="119"/>
      <c r="AI4635" s="119"/>
    </row>
    <row r="4636" spans="27:35" x14ac:dyDescent="0.25">
      <c r="AA4636" s="81"/>
      <c r="AB4636" s="81"/>
      <c r="AC4636" s="80"/>
      <c r="AD4636" s="80"/>
      <c r="AE4636" s="81"/>
      <c r="AF4636" s="82"/>
      <c r="AG4636" s="80"/>
      <c r="AH4636" s="119"/>
      <c r="AI4636" s="119"/>
    </row>
    <row r="4637" spans="27:35" x14ac:dyDescent="0.25">
      <c r="AA4637" s="81"/>
      <c r="AB4637" s="81"/>
      <c r="AC4637" s="80"/>
      <c r="AD4637" s="80"/>
      <c r="AE4637" s="81"/>
      <c r="AF4637" s="82"/>
      <c r="AG4637" s="80"/>
      <c r="AH4637" s="119"/>
      <c r="AI4637" s="119"/>
    </row>
    <row r="4638" spans="27:35" x14ac:dyDescent="0.25">
      <c r="AA4638" s="81"/>
      <c r="AB4638" s="81"/>
      <c r="AC4638" s="80"/>
      <c r="AD4638" s="80"/>
      <c r="AE4638" s="81"/>
      <c r="AF4638" s="82"/>
      <c r="AG4638" s="80"/>
      <c r="AH4638" s="119"/>
      <c r="AI4638" s="119"/>
    </row>
    <row r="4639" spans="27:35" x14ac:dyDescent="0.25">
      <c r="AA4639" s="81"/>
      <c r="AB4639" s="81"/>
      <c r="AC4639" s="80"/>
      <c r="AD4639" s="80"/>
      <c r="AE4639" s="81"/>
      <c r="AF4639" s="82"/>
      <c r="AG4639" s="80"/>
      <c r="AH4639" s="119"/>
      <c r="AI4639" s="119"/>
    </row>
    <row r="4640" spans="27:35" x14ac:dyDescent="0.25">
      <c r="AA4640" s="81"/>
      <c r="AB4640" s="81"/>
      <c r="AC4640" s="80"/>
      <c r="AD4640" s="80"/>
      <c r="AE4640" s="81"/>
      <c r="AF4640" s="82"/>
      <c r="AG4640" s="80"/>
      <c r="AH4640" s="119"/>
      <c r="AI4640" s="119"/>
    </row>
    <row r="4641" spans="27:35" x14ac:dyDescent="0.25">
      <c r="AA4641" s="81"/>
      <c r="AB4641" s="81"/>
      <c r="AC4641" s="80"/>
      <c r="AD4641" s="80"/>
      <c r="AE4641" s="81"/>
      <c r="AF4641" s="82"/>
      <c r="AG4641" s="80"/>
      <c r="AH4641" s="119"/>
      <c r="AI4641" s="119"/>
    </row>
    <row r="4642" spans="27:35" x14ac:dyDescent="0.25">
      <c r="AA4642" s="81"/>
      <c r="AB4642" s="81"/>
      <c r="AC4642" s="80"/>
      <c r="AD4642" s="80"/>
      <c r="AE4642" s="81"/>
      <c r="AF4642" s="82"/>
      <c r="AG4642" s="80"/>
      <c r="AH4642" s="119"/>
      <c r="AI4642" s="119"/>
    </row>
    <row r="4643" spans="27:35" x14ac:dyDescent="0.25">
      <c r="AA4643" s="81"/>
      <c r="AB4643" s="81"/>
      <c r="AC4643" s="80"/>
      <c r="AD4643" s="80"/>
      <c r="AE4643" s="81"/>
      <c r="AF4643" s="82"/>
      <c r="AG4643" s="80"/>
      <c r="AH4643" s="119"/>
      <c r="AI4643" s="119"/>
    </row>
    <row r="4644" spans="27:35" x14ac:dyDescent="0.25">
      <c r="AA4644" s="81"/>
      <c r="AB4644" s="81"/>
      <c r="AC4644" s="80"/>
      <c r="AD4644" s="80"/>
      <c r="AE4644" s="81"/>
      <c r="AF4644" s="82"/>
      <c r="AG4644" s="80"/>
      <c r="AH4644" s="119"/>
      <c r="AI4644" s="119"/>
    </row>
    <row r="4645" spans="27:35" x14ac:dyDescent="0.25">
      <c r="AA4645" s="81"/>
      <c r="AB4645" s="81"/>
      <c r="AC4645" s="80"/>
      <c r="AD4645" s="80"/>
      <c r="AE4645" s="81"/>
      <c r="AF4645" s="82"/>
      <c r="AG4645" s="80"/>
      <c r="AH4645" s="119"/>
      <c r="AI4645" s="119"/>
    </row>
    <row r="4646" spans="27:35" x14ac:dyDescent="0.25">
      <c r="AA4646" s="81"/>
      <c r="AB4646" s="81"/>
      <c r="AC4646" s="80"/>
      <c r="AD4646" s="80"/>
      <c r="AE4646" s="81"/>
      <c r="AF4646" s="82"/>
      <c r="AG4646" s="80"/>
      <c r="AH4646" s="119"/>
      <c r="AI4646" s="119"/>
    </row>
    <row r="4647" spans="27:35" x14ac:dyDescent="0.25">
      <c r="AA4647" s="81"/>
      <c r="AB4647" s="81"/>
      <c r="AC4647" s="80"/>
      <c r="AD4647" s="80"/>
      <c r="AE4647" s="81"/>
      <c r="AF4647" s="82"/>
      <c r="AG4647" s="80"/>
      <c r="AH4647" s="119"/>
      <c r="AI4647" s="119"/>
    </row>
    <row r="4648" spans="27:35" x14ac:dyDescent="0.25">
      <c r="AA4648" s="81"/>
      <c r="AB4648" s="81"/>
      <c r="AC4648" s="80"/>
      <c r="AD4648" s="80"/>
      <c r="AE4648" s="81"/>
      <c r="AF4648" s="82"/>
      <c r="AG4648" s="80"/>
      <c r="AH4648" s="119"/>
      <c r="AI4648" s="119"/>
    </row>
    <row r="4649" spans="27:35" x14ac:dyDescent="0.25">
      <c r="AA4649" s="81"/>
      <c r="AB4649" s="81"/>
      <c r="AC4649" s="80"/>
      <c r="AD4649" s="80"/>
      <c r="AE4649" s="81"/>
      <c r="AF4649" s="82"/>
      <c r="AG4649" s="80"/>
      <c r="AH4649" s="119"/>
      <c r="AI4649" s="119"/>
    </row>
    <row r="4650" spans="27:35" x14ac:dyDescent="0.25">
      <c r="AA4650" s="81"/>
      <c r="AB4650" s="81"/>
      <c r="AC4650" s="80"/>
      <c r="AD4650" s="80"/>
      <c r="AE4650" s="81"/>
      <c r="AF4650" s="82"/>
      <c r="AG4650" s="80"/>
      <c r="AH4650" s="119"/>
      <c r="AI4650" s="119"/>
    </row>
    <row r="4651" spans="27:35" x14ac:dyDescent="0.25">
      <c r="AA4651" s="81"/>
      <c r="AB4651" s="81"/>
      <c r="AC4651" s="80"/>
      <c r="AD4651" s="80"/>
      <c r="AE4651" s="81"/>
      <c r="AF4651" s="82"/>
      <c r="AG4651" s="80"/>
      <c r="AH4651" s="119"/>
      <c r="AI4651" s="119"/>
    </row>
    <row r="4652" spans="27:35" x14ac:dyDescent="0.25">
      <c r="AA4652" s="81"/>
      <c r="AB4652" s="81"/>
      <c r="AC4652" s="80"/>
      <c r="AD4652" s="80"/>
      <c r="AE4652" s="81"/>
      <c r="AF4652" s="82"/>
      <c r="AG4652" s="80"/>
      <c r="AH4652" s="119"/>
      <c r="AI4652" s="119"/>
    </row>
    <row r="4653" spans="27:35" x14ac:dyDescent="0.25">
      <c r="AA4653" s="81"/>
      <c r="AB4653" s="81"/>
      <c r="AC4653" s="80"/>
      <c r="AD4653" s="80"/>
      <c r="AE4653" s="81"/>
      <c r="AF4653" s="82"/>
      <c r="AG4653" s="80"/>
      <c r="AH4653" s="119"/>
      <c r="AI4653" s="119"/>
    </row>
    <row r="4654" spans="27:35" x14ac:dyDescent="0.25">
      <c r="AA4654" s="81"/>
      <c r="AB4654" s="81"/>
      <c r="AC4654" s="80"/>
      <c r="AD4654" s="80"/>
      <c r="AE4654" s="81"/>
      <c r="AF4654" s="82"/>
      <c r="AG4654" s="80"/>
      <c r="AH4654" s="119"/>
      <c r="AI4654" s="119"/>
    </row>
    <row r="4655" spans="27:35" x14ac:dyDescent="0.25">
      <c r="AA4655" s="81"/>
      <c r="AB4655" s="81"/>
      <c r="AC4655" s="80"/>
      <c r="AD4655" s="80"/>
      <c r="AE4655" s="81"/>
      <c r="AF4655" s="82"/>
      <c r="AG4655" s="80"/>
      <c r="AH4655" s="119"/>
      <c r="AI4655" s="119"/>
    </row>
    <row r="4656" spans="27:35" x14ac:dyDescent="0.25">
      <c r="AA4656" s="81"/>
      <c r="AB4656" s="81"/>
      <c r="AC4656" s="80"/>
      <c r="AD4656" s="80"/>
      <c r="AE4656" s="81"/>
      <c r="AF4656" s="82"/>
      <c r="AG4656" s="80"/>
      <c r="AH4656" s="119"/>
      <c r="AI4656" s="119"/>
    </row>
    <row r="4657" spans="27:35" x14ac:dyDescent="0.25">
      <c r="AA4657" s="81"/>
      <c r="AB4657" s="81"/>
      <c r="AC4657" s="80"/>
      <c r="AD4657" s="80"/>
      <c r="AE4657" s="81"/>
      <c r="AF4657" s="82"/>
      <c r="AG4657" s="80"/>
      <c r="AH4657" s="119"/>
      <c r="AI4657" s="119"/>
    </row>
    <row r="4658" spans="27:35" x14ac:dyDescent="0.25">
      <c r="AA4658" s="81"/>
      <c r="AB4658" s="81"/>
      <c r="AC4658" s="80"/>
      <c r="AD4658" s="80"/>
      <c r="AE4658" s="81"/>
      <c r="AF4658" s="82"/>
      <c r="AG4658" s="80"/>
      <c r="AH4658" s="119"/>
      <c r="AI4658" s="119"/>
    </row>
    <row r="4659" spans="27:35" x14ac:dyDescent="0.25">
      <c r="AA4659" s="81"/>
      <c r="AB4659" s="81"/>
      <c r="AC4659" s="80"/>
      <c r="AD4659" s="80"/>
      <c r="AE4659" s="81"/>
      <c r="AF4659" s="82"/>
      <c r="AG4659" s="80"/>
      <c r="AH4659" s="119"/>
      <c r="AI4659" s="119"/>
    </row>
    <row r="4660" spans="27:35" x14ac:dyDescent="0.25">
      <c r="AA4660" s="81"/>
      <c r="AB4660" s="81"/>
      <c r="AC4660" s="80"/>
      <c r="AD4660" s="80"/>
      <c r="AE4660" s="81"/>
      <c r="AF4660" s="82"/>
      <c r="AG4660" s="80"/>
      <c r="AH4660" s="119"/>
      <c r="AI4660" s="119"/>
    </row>
    <row r="4661" spans="27:35" x14ac:dyDescent="0.25">
      <c r="AA4661" s="81"/>
      <c r="AB4661" s="81"/>
      <c r="AC4661" s="80"/>
      <c r="AD4661" s="80"/>
      <c r="AE4661" s="81"/>
      <c r="AF4661" s="82"/>
      <c r="AG4661" s="80"/>
      <c r="AH4661" s="119"/>
      <c r="AI4661" s="119"/>
    </row>
    <row r="4662" spans="27:35" x14ac:dyDescent="0.25">
      <c r="AA4662" s="81"/>
      <c r="AB4662" s="81"/>
      <c r="AC4662" s="80"/>
      <c r="AD4662" s="80"/>
      <c r="AE4662" s="81"/>
      <c r="AF4662" s="82"/>
      <c r="AG4662" s="80"/>
      <c r="AH4662" s="119"/>
      <c r="AI4662" s="119"/>
    </row>
    <row r="4663" spans="27:35" x14ac:dyDescent="0.25">
      <c r="AA4663" s="81"/>
      <c r="AB4663" s="81"/>
      <c r="AC4663" s="80"/>
      <c r="AD4663" s="80"/>
      <c r="AE4663" s="81"/>
      <c r="AF4663" s="82"/>
      <c r="AG4663" s="80"/>
      <c r="AH4663" s="119"/>
      <c r="AI4663" s="119"/>
    </row>
    <row r="4664" spans="27:35" x14ac:dyDescent="0.25">
      <c r="AA4664" s="81"/>
      <c r="AB4664" s="81"/>
      <c r="AC4664" s="80"/>
      <c r="AD4664" s="80"/>
      <c r="AE4664" s="81"/>
      <c r="AF4664" s="82"/>
      <c r="AG4664" s="80"/>
      <c r="AH4664" s="119"/>
      <c r="AI4664" s="119"/>
    </row>
    <row r="4665" spans="27:35" x14ac:dyDescent="0.25">
      <c r="AA4665" s="81"/>
      <c r="AB4665" s="81"/>
      <c r="AC4665" s="80"/>
      <c r="AD4665" s="80"/>
      <c r="AE4665" s="81"/>
      <c r="AF4665" s="82"/>
      <c r="AG4665" s="80"/>
      <c r="AH4665" s="119"/>
      <c r="AI4665" s="119"/>
    </row>
    <row r="4666" spans="27:35" x14ac:dyDescent="0.25">
      <c r="AA4666" s="81"/>
      <c r="AB4666" s="81"/>
      <c r="AC4666" s="80"/>
      <c r="AD4666" s="80"/>
      <c r="AE4666" s="81"/>
      <c r="AF4666" s="82"/>
      <c r="AG4666" s="80"/>
      <c r="AH4666" s="119"/>
      <c r="AI4666" s="119"/>
    </row>
    <row r="4667" spans="27:35" x14ac:dyDescent="0.25">
      <c r="AA4667" s="81"/>
      <c r="AB4667" s="81"/>
      <c r="AC4667" s="80"/>
      <c r="AD4667" s="80"/>
      <c r="AE4667" s="81"/>
      <c r="AF4667" s="82"/>
      <c r="AG4667" s="80"/>
      <c r="AH4667" s="119"/>
      <c r="AI4667" s="119"/>
    </row>
    <row r="4668" spans="27:35" x14ac:dyDescent="0.25">
      <c r="AA4668" s="81"/>
      <c r="AB4668" s="81"/>
      <c r="AC4668" s="80"/>
      <c r="AD4668" s="80"/>
      <c r="AE4668" s="81"/>
      <c r="AF4668" s="82"/>
      <c r="AG4668" s="80"/>
      <c r="AH4668" s="119"/>
      <c r="AI4668" s="119"/>
    </row>
    <row r="4669" spans="27:35" x14ac:dyDescent="0.25">
      <c r="AA4669" s="81"/>
      <c r="AB4669" s="81"/>
      <c r="AC4669" s="80"/>
      <c r="AD4669" s="80"/>
      <c r="AE4669" s="81"/>
      <c r="AF4669" s="82"/>
      <c r="AG4669" s="80"/>
      <c r="AH4669" s="119"/>
      <c r="AI4669" s="119"/>
    </row>
    <row r="4670" spans="27:35" x14ac:dyDescent="0.25">
      <c r="AA4670" s="81"/>
      <c r="AB4670" s="81"/>
      <c r="AC4670" s="80"/>
      <c r="AD4670" s="80"/>
      <c r="AE4670" s="81"/>
      <c r="AF4670" s="82"/>
      <c r="AG4670" s="80"/>
      <c r="AH4670" s="119"/>
      <c r="AI4670" s="119"/>
    </row>
    <row r="4671" spans="27:35" x14ac:dyDescent="0.25">
      <c r="AA4671" s="81"/>
      <c r="AB4671" s="81"/>
      <c r="AC4671" s="80"/>
      <c r="AD4671" s="80"/>
      <c r="AE4671" s="81"/>
      <c r="AF4671" s="82"/>
      <c r="AG4671" s="80"/>
      <c r="AH4671" s="119"/>
      <c r="AI4671" s="119"/>
    </row>
    <row r="4672" spans="27:35" x14ac:dyDescent="0.25">
      <c r="AA4672" s="81"/>
      <c r="AB4672" s="81"/>
      <c r="AC4672" s="80"/>
      <c r="AD4672" s="80"/>
      <c r="AE4672" s="81"/>
      <c r="AF4672" s="82"/>
      <c r="AG4672" s="80"/>
      <c r="AH4672" s="119"/>
      <c r="AI4672" s="119"/>
    </row>
    <row r="4673" spans="27:35" x14ac:dyDescent="0.25">
      <c r="AA4673" s="81"/>
      <c r="AB4673" s="81"/>
      <c r="AC4673" s="80"/>
      <c r="AD4673" s="80"/>
      <c r="AE4673" s="81"/>
      <c r="AF4673" s="82"/>
      <c r="AG4673" s="80"/>
      <c r="AH4673" s="119"/>
      <c r="AI4673" s="119"/>
    </row>
    <row r="4674" spans="27:35" x14ac:dyDescent="0.25">
      <c r="AA4674" s="81"/>
      <c r="AB4674" s="81"/>
      <c r="AC4674" s="80"/>
      <c r="AD4674" s="80"/>
      <c r="AE4674" s="81"/>
      <c r="AF4674" s="82"/>
      <c r="AG4674" s="80"/>
      <c r="AH4674" s="119"/>
      <c r="AI4674" s="119"/>
    </row>
    <row r="4675" spans="27:35" x14ac:dyDescent="0.25">
      <c r="AA4675" s="81"/>
      <c r="AB4675" s="81"/>
      <c r="AC4675" s="80"/>
      <c r="AD4675" s="80"/>
      <c r="AE4675" s="81"/>
      <c r="AF4675" s="82"/>
      <c r="AG4675" s="80"/>
      <c r="AH4675" s="119"/>
      <c r="AI4675" s="119"/>
    </row>
    <row r="4676" spans="27:35" x14ac:dyDescent="0.25">
      <c r="AA4676" s="81"/>
      <c r="AB4676" s="81"/>
      <c r="AC4676" s="80"/>
      <c r="AD4676" s="80"/>
      <c r="AE4676" s="81"/>
      <c r="AF4676" s="82"/>
      <c r="AG4676" s="80"/>
      <c r="AH4676" s="119"/>
      <c r="AI4676" s="119"/>
    </row>
    <row r="4677" spans="27:35" x14ac:dyDescent="0.25">
      <c r="AA4677" s="81"/>
      <c r="AB4677" s="81"/>
      <c r="AC4677" s="80"/>
      <c r="AD4677" s="80"/>
      <c r="AE4677" s="81"/>
      <c r="AF4677" s="82"/>
      <c r="AG4677" s="80"/>
      <c r="AH4677" s="119"/>
      <c r="AI4677" s="119"/>
    </row>
    <row r="4678" spans="27:35" x14ac:dyDescent="0.25">
      <c r="AA4678" s="81"/>
      <c r="AB4678" s="81"/>
      <c r="AC4678" s="80"/>
      <c r="AD4678" s="80"/>
      <c r="AE4678" s="81"/>
      <c r="AF4678" s="82"/>
      <c r="AG4678" s="80"/>
      <c r="AH4678" s="119"/>
      <c r="AI4678" s="119"/>
    </row>
    <row r="4679" spans="27:35" x14ac:dyDescent="0.25">
      <c r="AA4679" s="81"/>
      <c r="AB4679" s="81"/>
      <c r="AC4679" s="80"/>
      <c r="AD4679" s="80"/>
      <c r="AE4679" s="81"/>
      <c r="AF4679" s="82"/>
      <c r="AG4679" s="80"/>
      <c r="AH4679" s="119"/>
      <c r="AI4679" s="119"/>
    </row>
    <row r="4680" spans="27:35" x14ac:dyDescent="0.25">
      <c r="AA4680" s="81"/>
      <c r="AB4680" s="81"/>
      <c r="AC4680" s="80"/>
      <c r="AD4680" s="80"/>
      <c r="AE4680" s="81"/>
      <c r="AF4680" s="82"/>
      <c r="AG4680" s="80"/>
      <c r="AH4680" s="119"/>
      <c r="AI4680" s="119"/>
    </row>
    <row r="4681" spans="27:35" x14ac:dyDescent="0.25">
      <c r="AA4681" s="81"/>
      <c r="AB4681" s="81"/>
      <c r="AC4681" s="80"/>
      <c r="AD4681" s="80"/>
      <c r="AE4681" s="81"/>
      <c r="AF4681" s="82"/>
      <c r="AG4681" s="80"/>
      <c r="AH4681" s="119"/>
      <c r="AI4681" s="119"/>
    </row>
    <row r="4682" spans="27:35" x14ac:dyDescent="0.25">
      <c r="AA4682" s="81"/>
      <c r="AB4682" s="81"/>
      <c r="AC4682" s="80"/>
      <c r="AD4682" s="80"/>
      <c r="AE4682" s="81"/>
      <c r="AF4682" s="82"/>
      <c r="AG4682" s="80"/>
      <c r="AH4682" s="119"/>
      <c r="AI4682" s="119"/>
    </row>
    <row r="4683" spans="27:35" x14ac:dyDescent="0.25">
      <c r="AA4683" s="81"/>
      <c r="AB4683" s="81"/>
      <c r="AC4683" s="80"/>
      <c r="AD4683" s="80"/>
      <c r="AE4683" s="81"/>
      <c r="AF4683" s="82"/>
      <c r="AG4683" s="80"/>
      <c r="AH4683" s="119"/>
      <c r="AI4683" s="119"/>
    </row>
    <row r="4684" spans="27:35" x14ac:dyDescent="0.25">
      <c r="AA4684" s="81"/>
      <c r="AB4684" s="81"/>
      <c r="AC4684" s="80"/>
      <c r="AD4684" s="80"/>
      <c r="AE4684" s="81"/>
      <c r="AF4684" s="82"/>
      <c r="AG4684" s="80"/>
      <c r="AH4684" s="119"/>
      <c r="AI4684" s="119"/>
    </row>
    <row r="4685" spans="27:35" x14ac:dyDescent="0.25">
      <c r="AA4685" s="81"/>
      <c r="AB4685" s="81"/>
      <c r="AC4685" s="80"/>
      <c r="AD4685" s="80"/>
      <c r="AE4685" s="81"/>
      <c r="AF4685" s="82"/>
      <c r="AG4685" s="80"/>
      <c r="AH4685" s="119"/>
      <c r="AI4685" s="119"/>
    </row>
    <row r="4686" spans="27:35" x14ac:dyDescent="0.25">
      <c r="AA4686" s="81"/>
      <c r="AB4686" s="81"/>
      <c r="AC4686" s="80"/>
      <c r="AD4686" s="80"/>
      <c r="AE4686" s="81"/>
      <c r="AF4686" s="82"/>
      <c r="AG4686" s="80"/>
      <c r="AH4686" s="119"/>
      <c r="AI4686" s="119"/>
    </row>
    <row r="4687" spans="27:35" x14ac:dyDescent="0.25">
      <c r="AA4687" s="81"/>
      <c r="AB4687" s="81"/>
      <c r="AC4687" s="80"/>
      <c r="AD4687" s="80"/>
      <c r="AE4687" s="81"/>
      <c r="AF4687" s="82"/>
      <c r="AG4687" s="80"/>
      <c r="AH4687" s="119"/>
      <c r="AI4687" s="119"/>
    </row>
    <row r="4688" spans="27:35" x14ac:dyDescent="0.25">
      <c r="AA4688" s="81"/>
      <c r="AB4688" s="81"/>
      <c r="AC4688" s="80"/>
      <c r="AD4688" s="80"/>
      <c r="AE4688" s="81"/>
      <c r="AF4688" s="82"/>
      <c r="AG4688" s="80"/>
      <c r="AH4688" s="119"/>
      <c r="AI4688" s="119"/>
    </row>
    <row r="4689" spans="27:35" x14ac:dyDescent="0.25">
      <c r="AA4689" s="81"/>
      <c r="AB4689" s="81"/>
      <c r="AC4689" s="80"/>
      <c r="AD4689" s="80"/>
      <c r="AE4689" s="81"/>
      <c r="AF4689" s="82"/>
      <c r="AG4689" s="80"/>
      <c r="AH4689" s="119"/>
      <c r="AI4689" s="119"/>
    </row>
    <row r="4690" spans="27:35" x14ac:dyDescent="0.25">
      <c r="AA4690" s="81"/>
      <c r="AB4690" s="81"/>
      <c r="AC4690" s="80"/>
      <c r="AD4690" s="80"/>
      <c r="AE4690" s="81"/>
      <c r="AF4690" s="82"/>
      <c r="AG4690" s="80"/>
      <c r="AH4690" s="119"/>
      <c r="AI4690" s="119"/>
    </row>
    <row r="4691" spans="27:35" x14ac:dyDescent="0.25">
      <c r="AA4691" s="81"/>
      <c r="AB4691" s="81"/>
      <c r="AC4691" s="80"/>
      <c r="AD4691" s="80"/>
      <c r="AE4691" s="81"/>
      <c r="AF4691" s="82"/>
      <c r="AG4691" s="80"/>
      <c r="AH4691" s="119"/>
      <c r="AI4691" s="119"/>
    </row>
    <row r="4692" spans="27:35" x14ac:dyDescent="0.25">
      <c r="AA4692" s="81"/>
      <c r="AB4692" s="81"/>
      <c r="AC4692" s="80"/>
      <c r="AD4692" s="80"/>
      <c r="AE4692" s="81"/>
      <c r="AF4692" s="82"/>
      <c r="AG4692" s="80"/>
      <c r="AH4692" s="119"/>
      <c r="AI4692" s="119"/>
    </row>
    <row r="4693" spans="27:35" x14ac:dyDescent="0.25">
      <c r="AA4693" s="81"/>
      <c r="AB4693" s="81"/>
      <c r="AC4693" s="80"/>
      <c r="AD4693" s="80"/>
      <c r="AE4693" s="81"/>
      <c r="AF4693" s="82"/>
      <c r="AG4693" s="80"/>
      <c r="AH4693" s="119"/>
      <c r="AI4693" s="119"/>
    </row>
    <row r="4694" spans="27:35" x14ac:dyDescent="0.25">
      <c r="AA4694" s="81"/>
      <c r="AB4694" s="81"/>
      <c r="AC4694" s="80"/>
      <c r="AD4694" s="80"/>
      <c r="AE4694" s="81"/>
      <c r="AF4694" s="82"/>
      <c r="AG4694" s="80"/>
      <c r="AH4694" s="119"/>
      <c r="AI4694" s="119"/>
    </row>
    <row r="4695" spans="27:35" x14ac:dyDescent="0.25">
      <c r="AA4695" s="81"/>
      <c r="AB4695" s="81"/>
      <c r="AC4695" s="80"/>
      <c r="AD4695" s="80"/>
      <c r="AE4695" s="81"/>
      <c r="AF4695" s="82"/>
      <c r="AG4695" s="80"/>
      <c r="AH4695" s="119"/>
      <c r="AI4695" s="119"/>
    </row>
    <row r="4696" spans="27:35" x14ac:dyDescent="0.25">
      <c r="AA4696" s="81"/>
      <c r="AB4696" s="81"/>
      <c r="AC4696" s="80"/>
      <c r="AD4696" s="80"/>
      <c r="AE4696" s="81"/>
      <c r="AF4696" s="82"/>
      <c r="AG4696" s="80"/>
      <c r="AH4696" s="119"/>
      <c r="AI4696" s="119"/>
    </row>
    <row r="4697" spans="27:35" x14ac:dyDescent="0.25">
      <c r="AA4697" s="81"/>
      <c r="AB4697" s="81"/>
      <c r="AC4697" s="80"/>
      <c r="AD4697" s="80"/>
      <c r="AE4697" s="81"/>
      <c r="AF4697" s="82"/>
      <c r="AG4697" s="80"/>
      <c r="AH4697" s="119"/>
      <c r="AI4697" s="119"/>
    </row>
    <row r="4698" spans="27:35" x14ac:dyDescent="0.25">
      <c r="AA4698" s="81"/>
      <c r="AB4698" s="81"/>
      <c r="AC4698" s="80"/>
      <c r="AD4698" s="80"/>
      <c r="AE4698" s="81"/>
      <c r="AF4698" s="82"/>
      <c r="AG4698" s="80"/>
      <c r="AH4698" s="119"/>
      <c r="AI4698" s="119"/>
    </row>
    <row r="4699" spans="27:35" x14ac:dyDescent="0.25">
      <c r="AA4699" s="81"/>
      <c r="AB4699" s="81"/>
      <c r="AC4699" s="80"/>
      <c r="AD4699" s="80"/>
      <c r="AE4699" s="81"/>
      <c r="AF4699" s="82"/>
      <c r="AG4699" s="80"/>
      <c r="AH4699" s="119"/>
      <c r="AI4699" s="119"/>
    </row>
    <row r="4700" spans="27:35" x14ac:dyDescent="0.25">
      <c r="AA4700" s="81"/>
      <c r="AB4700" s="81"/>
      <c r="AC4700" s="80"/>
      <c r="AD4700" s="80"/>
      <c r="AE4700" s="81"/>
      <c r="AF4700" s="82"/>
      <c r="AG4700" s="80"/>
      <c r="AH4700" s="119"/>
      <c r="AI4700" s="119"/>
    </row>
    <row r="4701" spans="27:35" x14ac:dyDescent="0.25">
      <c r="AA4701" s="81"/>
      <c r="AB4701" s="81"/>
      <c r="AC4701" s="80"/>
      <c r="AD4701" s="80"/>
      <c r="AE4701" s="81"/>
      <c r="AF4701" s="82"/>
      <c r="AG4701" s="80"/>
      <c r="AH4701" s="119"/>
      <c r="AI4701" s="119"/>
    </row>
    <row r="4702" spans="27:35" x14ac:dyDescent="0.25">
      <c r="AA4702" s="81"/>
      <c r="AB4702" s="81"/>
      <c r="AC4702" s="80"/>
      <c r="AD4702" s="80"/>
      <c r="AE4702" s="81"/>
      <c r="AF4702" s="82"/>
      <c r="AG4702" s="80"/>
      <c r="AH4702" s="119"/>
      <c r="AI4702" s="119"/>
    </row>
    <row r="4703" spans="27:35" x14ac:dyDescent="0.25">
      <c r="AA4703" s="81"/>
      <c r="AB4703" s="81"/>
      <c r="AC4703" s="80"/>
      <c r="AD4703" s="80"/>
      <c r="AE4703" s="81"/>
      <c r="AF4703" s="82"/>
      <c r="AG4703" s="80"/>
      <c r="AH4703" s="119"/>
      <c r="AI4703" s="119"/>
    </row>
    <row r="4704" spans="27:35" x14ac:dyDescent="0.25">
      <c r="AA4704" s="81"/>
      <c r="AB4704" s="81"/>
      <c r="AC4704" s="80"/>
      <c r="AD4704" s="80"/>
      <c r="AE4704" s="81"/>
      <c r="AF4704" s="82"/>
      <c r="AG4704" s="80"/>
      <c r="AH4704" s="119"/>
      <c r="AI4704" s="119"/>
    </row>
    <row r="4705" spans="27:35" x14ac:dyDescent="0.25">
      <c r="AA4705" s="81"/>
      <c r="AB4705" s="81"/>
      <c r="AC4705" s="80"/>
      <c r="AD4705" s="80"/>
      <c r="AE4705" s="81"/>
      <c r="AF4705" s="82"/>
      <c r="AG4705" s="80"/>
      <c r="AH4705" s="119"/>
      <c r="AI4705" s="119"/>
    </row>
    <row r="4706" spans="27:35" x14ac:dyDescent="0.25">
      <c r="AA4706" s="81"/>
      <c r="AB4706" s="81"/>
      <c r="AC4706" s="80"/>
      <c r="AD4706" s="80"/>
      <c r="AE4706" s="81"/>
      <c r="AF4706" s="82"/>
      <c r="AG4706" s="80"/>
      <c r="AH4706" s="119"/>
      <c r="AI4706" s="119"/>
    </row>
    <row r="4707" spans="27:35" x14ac:dyDescent="0.25">
      <c r="AA4707" s="81"/>
      <c r="AB4707" s="81"/>
      <c r="AC4707" s="80"/>
      <c r="AD4707" s="80"/>
      <c r="AE4707" s="81"/>
      <c r="AF4707" s="82"/>
      <c r="AG4707" s="80"/>
      <c r="AH4707" s="119"/>
      <c r="AI4707" s="119"/>
    </row>
    <row r="4708" spans="27:35" x14ac:dyDescent="0.25">
      <c r="AA4708" s="81"/>
      <c r="AB4708" s="81"/>
      <c r="AC4708" s="80"/>
      <c r="AD4708" s="80"/>
      <c r="AE4708" s="81"/>
      <c r="AF4708" s="82"/>
      <c r="AG4708" s="80"/>
      <c r="AH4708" s="119"/>
      <c r="AI4708" s="119"/>
    </row>
    <row r="4709" spans="27:35" x14ac:dyDescent="0.25">
      <c r="AA4709" s="81"/>
      <c r="AB4709" s="81"/>
      <c r="AC4709" s="80"/>
      <c r="AD4709" s="80"/>
      <c r="AE4709" s="81"/>
      <c r="AF4709" s="82"/>
      <c r="AG4709" s="80"/>
      <c r="AH4709" s="119"/>
      <c r="AI4709" s="119"/>
    </row>
    <row r="4710" spans="27:35" x14ac:dyDescent="0.25">
      <c r="AA4710" s="81"/>
      <c r="AB4710" s="81"/>
      <c r="AC4710" s="80"/>
      <c r="AD4710" s="80"/>
      <c r="AE4710" s="81"/>
      <c r="AF4710" s="82"/>
      <c r="AG4710" s="80"/>
      <c r="AH4710" s="119"/>
      <c r="AI4710" s="119"/>
    </row>
    <row r="4711" spans="27:35" x14ac:dyDescent="0.25">
      <c r="AA4711" s="81"/>
      <c r="AB4711" s="81"/>
      <c r="AC4711" s="80"/>
      <c r="AD4711" s="80"/>
      <c r="AE4711" s="81"/>
      <c r="AF4711" s="82"/>
      <c r="AG4711" s="80"/>
      <c r="AH4711" s="119"/>
      <c r="AI4711" s="119"/>
    </row>
    <row r="4712" spans="27:35" x14ac:dyDescent="0.25">
      <c r="AA4712" s="81"/>
      <c r="AB4712" s="81"/>
      <c r="AC4712" s="80"/>
      <c r="AD4712" s="80"/>
      <c r="AE4712" s="81"/>
      <c r="AF4712" s="82"/>
      <c r="AG4712" s="80"/>
      <c r="AH4712" s="119"/>
      <c r="AI4712" s="119"/>
    </row>
    <row r="4713" spans="27:35" x14ac:dyDescent="0.25">
      <c r="AA4713" s="81"/>
      <c r="AB4713" s="81"/>
      <c r="AC4713" s="80"/>
      <c r="AD4713" s="80"/>
      <c r="AE4713" s="81"/>
      <c r="AF4713" s="82"/>
      <c r="AG4713" s="80"/>
      <c r="AH4713" s="119"/>
      <c r="AI4713" s="119"/>
    </row>
    <row r="4714" spans="27:35" x14ac:dyDescent="0.25">
      <c r="AA4714" s="81"/>
      <c r="AB4714" s="81"/>
      <c r="AC4714" s="80"/>
      <c r="AD4714" s="80"/>
      <c r="AE4714" s="81"/>
      <c r="AF4714" s="82"/>
      <c r="AG4714" s="80"/>
      <c r="AH4714" s="119"/>
      <c r="AI4714" s="119"/>
    </row>
    <row r="4715" spans="27:35" x14ac:dyDescent="0.25">
      <c r="AA4715" s="81"/>
      <c r="AB4715" s="81"/>
      <c r="AC4715" s="80"/>
      <c r="AD4715" s="80"/>
      <c r="AE4715" s="81"/>
      <c r="AF4715" s="82"/>
      <c r="AG4715" s="80"/>
      <c r="AH4715" s="119"/>
      <c r="AI4715" s="119"/>
    </row>
    <row r="4716" spans="27:35" x14ac:dyDescent="0.25">
      <c r="AA4716" s="81"/>
      <c r="AB4716" s="81"/>
      <c r="AC4716" s="80"/>
      <c r="AD4716" s="80"/>
      <c r="AE4716" s="81"/>
      <c r="AF4716" s="82"/>
      <c r="AG4716" s="80"/>
      <c r="AH4716" s="119"/>
      <c r="AI4716" s="119"/>
    </row>
    <row r="4717" spans="27:35" x14ac:dyDescent="0.25">
      <c r="AA4717" s="81"/>
      <c r="AB4717" s="81"/>
      <c r="AC4717" s="80"/>
      <c r="AD4717" s="80"/>
      <c r="AE4717" s="81"/>
      <c r="AF4717" s="82"/>
      <c r="AG4717" s="80"/>
      <c r="AH4717" s="119"/>
      <c r="AI4717" s="119"/>
    </row>
    <row r="4718" spans="27:35" x14ac:dyDescent="0.25">
      <c r="AA4718" s="81"/>
      <c r="AB4718" s="81"/>
      <c r="AC4718" s="80"/>
      <c r="AD4718" s="80"/>
      <c r="AE4718" s="81"/>
      <c r="AF4718" s="82"/>
      <c r="AG4718" s="80"/>
      <c r="AH4718" s="119"/>
      <c r="AI4718" s="119"/>
    </row>
    <row r="4719" spans="27:35" x14ac:dyDescent="0.25">
      <c r="AA4719" s="81"/>
      <c r="AB4719" s="81"/>
      <c r="AC4719" s="80"/>
      <c r="AD4719" s="80"/>
      <c r="AE4719" s="81"/>
      <c r="AF4719" s="82"/>
      <c r="AG4719" s="80"/>
      <c r="AH4719" s="119"/>
      <c r="AI4719" s="119"/>
    </row>
    <row r="4720" spans="27:35" x14ac:dyDescent="0.25">
      <c r="AA4720" s="81"/>
      <c r="AB4720" s="81"/>
      <c r="AC4720" s="80"/>
      <c r="AD4720" s="80"/>
      <c r="AE4720" s="81"/>
      <c r="AF4720" s="82"/>
      <c r="AG4720" s="80"/>
      <c r="AH4720" s="119"/>
      <c r="AI4720" s="119"/>
    </row>
    <row r="4721" spans="27:35" x14ac:dyDescent="0.25">
      <c r="AA4721" s="81"/>
      <c r="AB4721" s="81"/>
      <c r="AC4721" s="80"/>
      <c r="AD4721" s="80"/>
      <c r="AE4721" s="81"/>
      <c r="AF4721" s="82"/>
      <c r="AG4721" s="80"/>
      <c r="AH4721" s="119"/>
      <c r="AI4721" s="119"/>
    </row>
    <row r="4722" spans="27:35" x14ac:dyDescent="0.25">
      <c r="AA4722" s="81"/>
      <c r="AB4722" s="81"/>
      <c r="AC4722" s="80"/>
      <c r="AD4722" s="80"/>
      <c r="AE4722" s="81"/>
      <c r="AF4722" s="82"/>
      <c r="AG4722" s="80"/>
      <c r="AH4722" s="119"/>
      <c r="AI4722" s="119"/>
    </row>
    <row r="4723" spans="27:35" x14ac:dyDescent="0.25">
      <c r="AA4723" s="81"/>
      <c r="AB4723" s="81"/>
      <c r="AC4723" s="80"/>
      <c r="AD4723" s="80"/>
      <c r="AE4723" s="81"/>
      <c r="AF4723" s="82"/>
      <c r="AG4723" s="80"/>
      <c r="AH4723" s="119"/>
      <c r="AI4723" s="119"/>
    </row>
    <row r="4724" spans="27:35" x14ac:dyDescent="0.25">
      <c r="AA4724" s="81"/>
      <c r="AB4724" s="81"/>
      <c r="AC4724" s="80"/>
      <c r="AD4724" s="80"/>
      <c r="AE4724" s="81"/>
      <c r="AF4724" s="82"/>
      <c r="AG4724" s="80"/>
      <c r="AH4724" s="119"/>
      <c r="AI4724" s="119"/>
    </row>
    <row r="4725" spans="27:35" x14ac:dyDescent="0.25">
      <c r="AA4725" s="81"/>
      <c r="AB4725" s="81"/>
      <c r="AC4725" s="80"/>
      <c r="AD4725" s="80"/>
      <c r="AE4725" s="81"/>
      <c r="AF4725" s="82"/>
      <c r="AG4725" s="80"/>
      <c r="AH4725" s="119"/>
      <c r="AI4725" s="119"/>
    </row>
    <row r="4726" spans="27:35" x14ac:dyDescent="0.25">
      <c r="AA4726" s="81"/>
      <c r="AB4726" s="81"/>
      <c r="AC4726" s="80"/>
      <c r="AD4726" s="80"/>
      <c r="AE4726" s="81"/>
      <c r="AF4726" s="82"/>
      <c r="AG4726" s="80"/>
      <c r="AH4726" s="119"/>
      <c r="AI4726" s="119"/>
    </row>
    <row r="4727" spans="27:35" x14ac:dyDescent="0.25">
      <c r="AA4727" s="81"/>
      <c r="AB4727" s="81"/>
      <c r="AC4727" s="80"/>
      <c r="AD4727" s="80"/>
      <c r="AE4727" s="81"/>
      <c r="AF4727" s="82"/>
      <c r="AG4727" s="80"/>
      <c r="AH4727" s="119"/>
      <c r="AI4727" s="119"/>
    </row>
    <row r="4728" spans="27:35" x14ac:dyDescent="0.25">
      <c r="AA4728" s="81"/>
      <c r="AB4728" s="81"/>
      <c r="AC4728" s="80"/>
      <c r="AD4728" s="80"/>
      <c r="AE4728" s="81"/>
      <c r="AF4728" s="82"/>
      <c r="AG4728" s="80"/>
      <c r="AH4728" s="119"/>
      <c r="AI4728" s="119"/>
    </row>
    <row r="4729" spans="27:35" x14ac:dyDescent="0.25">
      <c r="AA4729" s="81"/>
      <c r="AB4729" s="81"/>
      <c r="AC4729" s="80"/>
      <c r="AD4729" s="80"/>
      <c r="AE4729" s="81"/>
      <c r="AF4729" s="82"/>
      <c r="AG4729" s="80"/>
      <c r="AH4729" s="119"/>
      <c r="AI4729" s="119"/>
    </row>
    <row r="4730" spans="27:35" x14ac:dyDescent="0.25">
      <c r="AA4730" s="81"/>
      <c r="AB4730" s="81"/>
      <c r="AC4730" s="80"/>
      <c r="AD4730" s="80"/>
      <c r="AE4730" s="81"/>
      <c r="AF4730" s="82"/>
      <c r="AG4730" s="80"/>
      <c r="AH4730" s="119"/>
      <c r="AI4730" s="119"/>
    </row>
    <row r="4731" spans="27:35" x14ac:dyDescent="0.25">
      <c r="AA4731" s="81"/>
      <c r="AB4731" s="81"/>
      <c r="AC4731" s="80"/>
      <c r="AD4731" s="80"/>
      <c r="AE4731" s="81"/>
      <c r="AF4731" s="82"/>
      <c r="AG4731" s="80"/>
      <c r="AH4731" s="119"/>
      <c r="AI4731" s="119"/>
    </row>
    <row r="4732" spans="27:35" x14ac:dyDescent="0.25">
      <c r="AA4732" s="81"/>
      <c r="AB4732" s="81"/>
      <c r="AC4732" s="80"/>
      <c r="AD4732" s="80"/>
      <c r="AE4732" s="81"/>
      <c r="AF4732" s="82"/>
      <c r="AG4732" s="80"/>
      <c r="AH4732" s="119"/>
      <c r="AI4732" s="119"/>
    </row>
    <row r="4733" spans="27:35" x14ac:dyDescent="0.25">
      <c r="AA4733" s="81"/>
      <c r="AB4733" s="81"/>
      <c r="AC4733" s="80"/>
      <c r="AD4733" s="80"/>
      <c r="AE4733" s="81"/>
      <c r="AF4733" s="82"/>
      <c r="AG4733" s="80"/>
      <c r="AH4733" s="119"/>
      <c r="AI4733" s="119"/>
    </row>
    <row r="4734" spans="27:35" x14ac:dyDescent="0.25">
      <c r="AA4734" s="81"/>
      <c r="AB4734" s="81"/>
      <c r="AC4734" s="80"/>
      <c r="AD4734" s="80"/>
      <c r="AE4734" s="81"/>
      <c r="AF4734" s="82"/>
      <c r="AG4734" s="80"/>
      <c r="AH4734" s="119"/>
      <c r="AI4734" s="119"/>
    </row>
    <row r="4735" spans="27:35" x14ac:dyDescent="0.25">
      <c r="AA4735" s="81"/>
      <c r="AB4735" s="81"/>
      <c r="AC4735" s="80"/>
      <c r="AD4735" s="80"/>
      <c r="AE4735" s="81"/>
      <c r="AF4735" s="82"/>
      <c r="AG4735" s="80"/>
      <c r="AH4735" s="119"/>
      <c r="AI4735" s="119"/>
    </row>
    <row r="4736" spans="27:35" x14ac:dyDescent="0.25">
      <c r="AA4736" s="81"/>
      <c r="AB4736" s="81"/>
      <c r="AC4736" s="80"/>
      <c r="AD4736" s="80"/>
      <c r="AE4736" s="81"/>
      <c r="AF4736" s="82"/>
      <c r="AG4736" s="80"/>
      <c r="AH4736" s="119"/>
      <c r="AI4736" s="119"/>
    </row>
    <row r="4737" spans="27:35" x14ac:dyDescent="0.25">
      <c r="AA4737" s="81"/>
      <c r="AB4737" s="81"/>
      <c r="AC4737" s="80"/>
      <c r="AD4737" s="80"/>
      <c r="AE4737" s="81"/>
      <c r="AF4737" s="82"/>
      <c r="AG4737" s="80"/>
      <c r="AH4737" s="119"/>
      <c r="AI4737" s="119"/>
    </row>
    <row r="4738" spans="27:35" x14ac:dyDescent="0.25">
      <c r="AA4738" s="81"/>
      <c r="AB4738" s="81"/>
      <c r="AC4738" s="80"/>
      <c r="AD4738" s="80"/>
      <c r="AE4738" s="81"/>
      <c r="AF4738" s="82"/>
      <c r="AG4738" s="80"/>
      <c r="AH4738" s="119"/>
      <c r="AI4738" s="119"/>
    </row>
    <row r="4739" spans="27:35" x14ac:dyDescent="0.25">
      <c r="AA4739" s="81"/>
      <c r="AB4739" s="81"/>
      <c r="AC4739" s="80"/>
      <c r="AD4739" s="80"/>
      <c r="AE4739" s="81"/>
      <c r="AF4739" s="82"/>
      <c r="AG4739" s="80"/>
      <c r="AH4739" s="119"/>
      <c r="AI4739" s="119"/>
    </row>
    <row r="4740" spans="27:35" x14ac:dyDescent="0.25">
      <c r="AA4740" s="81"/>
      <c r="AB4740" s="81"/>
      <c r="AC4740" s="80"/>
      <c r="AD4740" s="80"/>
      <c r="AE4740" s="81"/>
      <c r="AF4740" s="82"/>
      <c r="AG4740" s="80"/>
      <c r="AH4740" s="119"/>
      <c r="AI4740" s="119"/>
    </row>
    <row r="4741" spans="27:35" x14ac:dyDescent="0.25">
      <c r="AA4741" s="81"/>
      <c r="AB4741" s="81"/>
      <c r="AC4741" s="80"/>
      <c r="AD4741" s="80"/>
      <c r="AE4741" s="81"/>
      <c r="AF4741" s="82"/>
      <c r="AG4741" s="80"/>
      <c r="AH4741" s="119"/>
      <c r="AI4741" s="119"/>
    </row>
    <row r="4742" spans="27:35" x14ac:dyDescent="0.25">
      <c r="AA4742" s="81"/>
      <c r="AB4742" s="81"/>
      <c r="AC4742" s="80"/>
      <c r="AD4742" s="80"/>
      <c r="AE4742" s="81"/>
      <c r="AF4742" s="82"/>
      <c r="AG4742" s="80"/>
      <c r="AH4742" s="119"/>
      <c r="AI4742" s="119"/>
    </row>
    <row r="4743" spans="27:35" x14ac:dyDescent="0.25">
      <c r="AA4743" s="81"/>
      <c r="AB4743" s="81"/>
      <c r="AC4743" s="80"/>
      <c r="AD4743" s="80"/>
      <c r="AE4743" s="81"/>
      <c r="AF4743" s="82"/>
      <c r="AG4743" s="80"/>
      <c r="AH4743" s="119"/>
      <c r="AI4743" s="119"/>
    </row>
    <row r="4744" spans="27:35" x14ac:dyDescent="0.25">
      <c r="AA4744" s="81"/>
      <c r="AB4744" s="81"/>
      <c r="AC4744" s="80"/>
      <c r="AD4744" s="80"/>
      <c r="AE4744" s="81"/>
      <c r="AF4744" s="82"/>
      <c r="AG4744" s="80"/>
      <c r="AH4744" s="119"/>
      <c r="AI4744" s="119"/>
    </row>
    <row r="4745" spans="27:35" x14ac:dyDescent="0.25">
      <c r="AA4745" s="81"/>
      <c r="AB4745" s="81"/>
      <c r="AC4745" s="80"/>
      <c r="AD4745" s="80"/>
      <c r="AE4745" s="81"/>
      <c r="AF4745" s="82"/>
      <c r="AG4745" s="80"/>
      <c r="AH4745" s="119"/>
      <c r="AI4745" s="119"/>
    </row>
    <row r="4746" spans="27:35" x14ac:dyDescent="0.25">
      <c r="AA4746" s="81"/>
      <c r="AB4746" s="81"/>
      <c r="AC4746" s="80"/>
      <c r="AD4746" s="80"/>
      <c r="AE4746" s="81"/>
      <c r="AF4746" s="82"/>
      <c r="AG4746" s="80"/>
      <c r="AH4746" s="119"/>
      <c r="AI4746" s="119"/>
    </row>
    <row r="4747" spans="27:35" x14ac:dyDescent="0.25">
      <c r="AA4747" s="81"/>
      <c r="AB4747" s="81"/>
      <c r="AC4747" s="80"/>
      <c r="AD4747" s="80"/>
      <c r="AE4747" s="81"/>
      <c r="AF4747" s="82"/>
      <c r="AG4747" s="80"/>
      <c r="AH4747" s="119"/>
      <c r="AI4747" s="119"/>
    </row>
    <row r="4748" spans="27:35" x14ac:dyDescent="0.25">
      <c r="AA4748" s="81"/>
      <c r="AB4748" s="81"/>
      <c r="AC4748" s="80"/>
      <c r="AD4748" s="80"/>
      <c r="AE4748" s="81"/>
      <c r="AF4748" s="82"/>
      <c r="AG4748" s="80"/>
      <c r="AH4748" s="119"/>
      <c r="AI4748" s="119"/>
    </row>
    <row r="4749" spans="27:35" x14ac:dyDescent="0.25">
      <c r="AA4749" s="81"/>
      <c r="AB4749" s="81"/>
      <c r="AC4749" s="80"/>
      <c r="AD4749" s="80"/>
      <c r="AE4749" s="81"/>
      <c r="AF4749" s="82"/>
      <c r="AG4749" s="80"/>
      <c r="AH4749" s="119"/>
      <c r="AI4749" s="119"/>
    </row>
    <row r="4750" spans="27:35" x14ac:dyDescent="0.25">
      <c r="AA4750" s="81"/>
      <c r="AB4750" s="81"/>
      <c r="AC4750" s="80"/>
      <c r="AD4750" s="80"/>
      <c r="AE4750" s="81"/>
      <c r="AF4750" s="82"/>
      <c r="AG4750" s="80"/>
      <c r="AH4750" s="119"/>
      <c r="AI4750" s="119"/>
    </row>
    <row r="4751" spans="27:35" x14ac:dyDescent="0.25">
      <c r="AA4751" s="81"/>
      <c r="AB4751" s="81"/>
      <c r="AC4751" s="80"/>
      <c r="AD4751" s="80"/>
      <c r="AE4751" s="81"/>
      <c r="AF4751" s="82"/>
      <c r="AG4751" s="80"/>
      <c r="AH4751" s="119"/>
      <c r="AI4751" s="119"/>
    </row>
    <row r="4752" spans="27:35" x14ac:dyDescent="0.25">
      <c r="AA4752" s="81"/>
      <c r="AB4752" s="81"/>
      <c r="AC4752" s="80"/>
      <c r="AD4752" s="80"/>
      <c r="AE4752" s="81"/>
      <c r="AF4752" s="82"/>
      <c r="AG4752" s="80"/>
      <c r="AH4752" s="119"/>
      <c r="AI4752" s="119"/>
    </row>
    <row r="4753" spans="27:35" x14ac:dyDescent="0.25">
      <c r="AA4753" s="81"/>
      <c r="AB4753" s="81"/>
      <c r="AC4753" s="80"/>
      <c r="AD4753" s="80"/>
      <c r="AE4753" s="81"/>
      <c r="AF4753" s="82"/>
      <c r="AG4753" s="80"/>
      <c r="AH4753" s="119"/>
      <c r="AI4753" s="119"/>
    </row>
    <row r="4754" spans="27:35" x14ac:dyDescent="0.25">
      <c r="AA4754" s="81"/>
      <c r="AB4754" s="81"/>
      <c r="AC4754" s="80"/>
      <c r="AD4754" s="80"/>
      <c r="AE4754" s="81"/>
      <c r="AF4754" s="82"/>
      <c r="AG4754" s="80"/>
      <c r="AH4754" s="119"/>
      <c r="AI4754" s="119"/>
    </row>
    <row r="4755" spans="27:35" x14ac:dyDescent="0.25">
      <c r="AA4755" s="81"/>
      <c r="AB4755" s="81"/>
      <c r="AC4755" s="80"/>
      <c r="AD4755" s="80"/>
      <c r="AE4755" s="81"/>
      <c r="AF4755" s="82"/>
      <c r="AG4755" s="80"/>
      <c r="AH4755" s="119"/>
      <c r="AI4755" s="119"/>
    </row>
    <row r="4756" spans="27:35" x14ac:dyDescent="0.25">
      <c r="AA4756" s="81"/>
      <c r="AB4756" s="81"/>
      <c r="AC4756" s="80"/>
      <c r="AD4756" s="80"/>
      <c r="AE4756" s="81"/>
      <c r="AF4756" s="82"/>
      <c r="AG4756" s="80"/>
      <c r="AH4756" s="119"/>
      <c r="AI4756" s="119"/>
    </row>
    <row r="4757" spans="27:35" x14ac:dyDescent="0.25">
      <c r="AA4757" s="81"/>
      <c r="AB4757" s="81"/>
      <c r="AC4757" s="80"/>
      <c r="AD4757" s="80"/>
      <c r="AE4757" s="81"/>
      <c r="AF4757" s="82"/>
      <c r="AG4757" s="80"/>
      <c r="AH4757" s="119"/>
      <c r="AI4757" s="119"/>
    </row>
    <row r="4758" spans="27:35" x14ac:dyDescent="0.25">
      <c r="AA4758" s="81"/>
      <c r="AB4758" s="81"/>
      <c r="AC4758" s="80"/>
      <c r="AD4758" s="80"/>
      <c r="AE4758" s="81"/>
      <c r="AF4758" s="82"/>
      <c r="AG4758" s="80"/>
      <c r="AH4758" s="119"/>
      <c r="AI4758" s="119"/>
    </row>
    <row r="4759" spans="27:35" x14ac:dyDescent="0.25">
      <c r="AA4759" s="81"/>
      <c r="AB4759" s="81"/>
      <c r="AC4759" s="80"/>
      <c r="AD4759" s="80"/>
      <c r="AE4759" s="81"/>
      <c r="AF4759" s="82"/>
      <c r="AG4759" s="80"/>
      <c r="AH4759" s="119"/>
      <c r="AI4759" s="119"/>
    </row>
    <row r="4760" spans="27:35" x14ac:dyDescent="0.25">
      <c r="AA4760" s="81"/>
      <c r="AB4760" s="81"/>
      <c r="AC4760" s="80"/>
      <c r="AD4760" s="80"/>
      <c r="AE4760" s="81"/>
      <c r="AF4760" s="82"/>
      <c r="AG4760" s="80"/>
      <c r="AH4760" s="119"/>
      <c r="AI4760" s="119"/>
    </row>
    <row r="4761" spans="27:35" x14ac:dyDescent="0.25">
      <c r="AA4761" s="81"/>
      <c r="AB4761" s="81"/>
      <c r="AC4761" s="80"/>
      <c r="AD4761" s="80"/>
      <c r="AE4761" s="81"/>
      <c r="AF4761" s="82"/>
      <c r="AG4761" s="80"/>
      <c r="AH4761" s="119"/>
      <c r="AI4761" s="119"/>
    </row>
    <row r="4762" spans="27:35" x14ac:dyDescent="0.25">
      <c r="AA4762" s="81"/>
      <c r="AB4762" s="81"/>
      <c r="AC4762" s="80"/>
      <c r="AD4762" s="80"/>
      <c r="AE4762" s="81"/>
      <c r="AF4762" s="82"/>
      <c r="AG4762" s="80"/>
      <c r="AH4762" s="119"/>
      <c r="AI4762" s="119"/>
    </row>
    <row r="4763" spans="27:35" x14ac:dyDescent="0.25">
      <c r="AA4763" s="81"/>
      <c r="AB4763" s="81"/>
      <c r="AC4763" s="80"/>
      <c r="AD4763" s="80"/>
      <c r="AE4763" s="81"/>
      <c r="AF4763" s="82"/>
      <c r="AG4763" s="80"/>
      <c r="AH4763" s="119"/>
      <c r="AI4763" s="119"/>
    </row>
    <row r="4764" spans="27:35" x14ac:dyDescent="0.25">
      <c r="AA4764" s="81"/>
      <c r="AB4764" s="81"/>
      <c r="AC4764" s="80"/>
      <c r="AD4764" s="80"/>
      <c r="AE4764" s="81"/>
      <c r="AF4764" s="82"/>
      <c r="AG4764" s="80"/>
      <c r="AH4764" s="119"/>
      <c r="AI4764" s="119"/>
    </row>
    <row r="4765" spans="27:35" x14ac:dyDescent="0.25">
      <c r="AA4765" s="81"/>
      <c r="AB4765" s="81"/>
      <c r="AC4765" s="80"/>
      <c r="AD4765" s="80"/>
      <c r="AE4765" s="81"/>
      <c r="AF4765" s="82"/>
      <c r="AG4765" s="80"/>
      <c r="AH4765" s="119"/>
      <c r="AI4765" s="119"/>
    </row>
    <row r="4766" spans="27:35" x14ac:dyDescent="0.25">
      <c r="AA4766" s="81"/>
      <c r="AB4766" s="81"/>
      <c r="AC4766" s="80"/>
      <c r="AD4766" s="80"/>
      <c r="AE4766" s="81"/>
      <c r="AF4766" s="82"/>
      <c r="AG4766" s="80"/>
      <c r="AH4766" s="119"/>
      <c r="AI4766" s="119"/>
    </row>
    <row r="4767" spans="27:35" x14ac:dyDescent="0.25">
      <c r="AA4767" s="81"/>
      <c r="AB4767" s="81"/>
      <c r="AC4767" s="80"/>
      <c r="AD4767" s="80"/>
      <c r="AE4767" s="81"/>
      <c r="AF4767" s="82"/>
      <c r="AG4767" s="80"/>
      <c r="AH4767" s="119"/>
      <c r="AI4767" s="119"/>
    </row>
    <row r="4768" spans="27:35" x14ac:dyDescent="0.25">
      <c r="AA4768" s="81"/>
      <c r="AB4768" s="81"/>
      <c r="AC4768" s="80"/>
      <c r="AD4768" s="80"/>
      <c r="AE4768" s="81"/>
      <c r="AF4768" s="82"/>
      <c r="AG4768" s="80"/>
      <c r="AH4768" s="119"/>
      <c r="AI4768" s="119"/>
    </row>
    <row r="4769" spans="27:35" x14ac:dyDescent="0.25">
      <c r="AA4769" s="81"/>
      <c r="AB4769" s="81"/>
      <c r="AC4769" s="80"/>
      <c r="AD4769" s="80"/>
      <c r="AE4769" s="81"/>
      <c r="AF4769" s="82"/>
      <c r="AG4769" s="80"/>
      <c r="AH4769" s="119"/>
      <c r="AI4769" s="119"/>
    </row>
    <row r="4770" spans="27:35" x14ac:dyDescent="0.25">
      <c r="AA4770" s="81"/>
      <c r="AB4770" s="81"/>
      <c r="AC4770" s="80"/>
      <c r="AD4770" s="80"/>
      <c r="AE4770" s="81"/>
      <c r="AF4770" s="82"/>
      <c r="AG4770" s="80"/>
      <c r="AH4770" s="119"/>
      <c r="AI4770" s="119"/>
    </row>
    <row r="4771" spans="27:35" x14ac:dyDescent="0.25">
      <c r="AA4771" s="81"/>
      <c r="AB4771" s="81"/>
      <c r="AC4771" s="80"/>
      <c r="AD4771" s="80"/>
      <c r="AE4771" s="81"/>
      <c r="AF4771" s="82"/>
      <c r="AG4771" s="80"/>
      <c r="AH4771" s="119"/>
      <c r="AI4771" s="119"/>
    </row>
    <row r="4772" spans="27:35" x14ac:dyDescent="0.25">
      <c r="AA4772" s="81"/>
      <c r="AB4772" s="81"/>
      <c r="AC4772" s="80"/>
      <c r="AD4772" s="80"/>
      <c r="AE4772" s="81"/>
      <c r="AF4772" s="82"/>
      <c r="AG4772" s="80"/>
      <c r="AH4772" s="119"/>
      <c r="AI4772" s="119"/>
    </row>
    <row r="4773" spans="27:35" x14ac:dyDescent="0.25">
      <c r="AA4773" s="81"/>
      <c r="AB4773" s="81"/>
      <c r="AC4773" s="80"/>
      <c r="AD4773" s="80"/>
      <c r="AE4773" s="81"/>
      <c r="AF4773" s="82"/>
      <c r="AG4773" s="80"/>
      <c r="AH4773" s="119"/>
      <c r="AI4773" s="119"/>
    </row>
    <row r="4774" spans="27:35" x14ac:dyDescent="0.25">
      <c r="AA4774" s="81"/>
      <c r="AB4774" s="81"/>
      <c r="AC4774" s="80"/>
      <c r="AD4774" s="80"/>
      <c r="AE4774" s="81"/>
      <c r="AF4774" s="82"/>
      <c r="AG4774" s="80"/>
      <c r="AH4774" s="119"/>
      <c r="AI4774" s="119"/>
    </row>
    <row r="4775" spans="27:35" x14ac:dyDescent="0.25">
      <c r="AA4775" s="81"/>
      <c r="AB4775" s="81"/>
      <c r="AC4775" s="80"/>
      <c r="AD4775" s="80"/>
      <c r="AE4775" s="81"/>
      <c r="AF4775" s="82"/>
      <c r="AG4775" s="80"/>
      <c r="AH4775" s="119"/>
      <c r="AI4775" s="119"/>
    </row>
    <row r="4776" spans="27:35" x14ac:dyDescent="0.25">
      <c r="AA4776" s="81"/>
      <c r="AB4776" s="81"/>
      <c r="AC4776" s="80"/>
      <c r="AD4776" s="80"/>
      <c r="AE4776" s="81"/>
      <c r="AF4776" s="82"/>
      <c r="AG4776" s="80"/>
      <c r="AH4776" s="119"/>
      <c r="AI4776" s="119"/>
    </row>
    <row r="4777" spans="27:35" x14ac:dyDescent="0.25">
      <c r="AA4777" s="81"/>
      <c r="AB4777" s="81"/>
      <c r="AC4777" s="80"/>
      <c r="AD4777" s="80"/>
      <c r="AE4777" s="81"/>
      <c r="AF4777" s="82"/>
      <c r="AG4777" s="80"/>
      <c r="AH4777" s="119"/>
      <c r="AI4777" s="119"/>
    </row>
    <row r="4778" spans="27:35" x14ac:dyDescent="0.25">
      <c r="AA4778" s="81"/>
      <c r="AB4778" s="81"/>
      <c r="AC4778" s="80"/>
      <c r="AD4778" s="80"/>
      <c r="AE4778" s="81"/>
      <c r="AF4778" s="82"/>
      <c r="AG4778" s="80"/>
      <c r="AH4778" s="119"/>
      <c r="AI4778" s="119"/>
    </row>
    <row r="4779" spans="27:35" x14ac:dyDescent="0.25">
      <c r="AA4779" s="81"/>
      <c r="AB4779" s="81"/>
      <c r="AC4779" s="80"/>
      <c r="AD4779" s="80"/>
      <c r="AE4779" s="81"/>
      <c r="AF4779" s="82"/>
      <c r="AG4779" s="80"/>
      <c r="AH4779" s="119"/>
      <c r="AI4779" s="119"/>
    </row>
    <row r="4780" spans="27:35" x14ac:dyDescent="0.25">
      <c r="AA4780" s="81"/>
      <c r="AB4780" s="81"/>
      <c r="AC4780" s="80"/>
      <c r="AD4780" s="80"/>
      <c r="AE4780" s="81"/>
      <c r="AF4780" s="82"/>
      <c r="AG4780" s="80"/>
      <c r="AH4780" s="119"/>
      <c r="AI4780" s="119"/>
    </row>
    <row r="4781" spans="27:35" x14ac:dyDescent="0.25">
      <c r="AA4781" s="81"/>
      <c r="AB4781" s="81"/>
      <c r="AC4781" s="80"/>
      <c r="AD4781" s="80"/>
      <c r="AE4781" s="81"/>
      <c r="AF4781" s="82"/>
      <c r="AG4781" s="80"/>
      <c r="AH4781" s="119"/>
      <c r="AI4781" s="119"/>
    </row>
    <row r="4782" spans="27:35" x14ac:dyDescent="0.25">
      <c r="AA4782" s="81"/>
      <c r="AB4782" s="81"/>
      <c r="AC4782" s="80"/>
      <c r="AD4782" s="80"/>
      <c r="AE4782" s="81"/>
      <c r="AF4782" s="82"/>
      <c r="AG4782" s="80"/>
      <c r="AH4782" s="119"/>
      <c r="AI4782" s="119"/>
    </row>
    <row r="4783" spans="27:35" x14ac:dyDescent="0.25">
      <c r="AA4783" s="81"/>
      <c r="AB4783" s="81"/>
      <c r="AC4783" s="80"/>
      <c r="AD4783" s="80"/>
      <c r="AE4783" s="81"/>
      <c r="AF4783" s="82"/>
      <c r="AG4783" s="80"/>
      <c r="AH4783" s="119"/>
      <c r="AI4783" s="119"/>
    </row>
    <row r="4784" spans="27:35" x14ac:dyDescent="0.25">
      <c r="AA4784" s="81"/>
      <c r="AB4784" s="81"/>
      <c r="AC4784" s="80"/>
      <c r="AD4784" s="80"/>
      <c r="AE4784" s="81"/>
      <c r="AF4784" s="82"/>
      <c r="AG4784" s="80"/>
      <c r="AH4784" s="119"/>
      <c r="AI4784" s="119"/>
    </row>
    <row r="4785" spans="27:35" x14ac:dyDescent="0.25">
      <c r="AA4785" s="81"/>
      <c r="AB4785" s="81"/>
      <c r="AC4785" s="80"/>
      <c r="AD4785" s="80"/>
      <c r="AE4785" s="81"/>
      <c r="AF4785" s="82"/>
      <c r="AG4785" s="80"/>
      <c r="AH4785" s="119"/>
      <c r="AI4785" s="119"/>
    </row>
    <row r="4786" spans="27:35" x14ac:dyDescent="0.25">
      <c r="AA4786" s="81"/>
      <c r="AB4786" s="81"/>
      <c r="AC4786" s="80"/>
      <c r="AD4786" s="80"/>
      <c r="AE4786" s="81"/>
      <c r="AF4786" s="82"/>
      <c r="AG4786" s="80"/>
      <c r="AH4786" s="119"/>
      <c r="AI4786" s="119"/>
    </row>
    <row r="4787" spans="27:35" x14ac:dyDescent="0.25">
      <c r="AA4787" s="81"/>
      <c r="AB4787" s="81"/>
      <c r="AC4787" s="80"/>
      <c r="AD4787" s="80"/>
      <c r="AE4787" s="81"/>
      <c r="AF4787" s="82"/>
      <c r="AG4787" s="80"/>
      <c r="AH4787" s="119"/>
      <c r="AI4787" s="119"/>
    </row>
    <row r="4788" spans="27:35" x14ac:dyDescent="0.25">
      <c r="AA4788" s="81"/>
      <c r="AB4788" s="81"/>
      <c r="AC4788" s="80"/>
      <c r="AD4788" s="80"/>
      <c r="AE4788" s="81"/>
      <c r="AF4788" s="82"/>
      <c r="AG4788" s="80"/>
      <c r="AH4788" s="119"/>
      <c r="AI4788" s="119"/>
    </row>
    <row r="4789" spans="27:35" x14ac:dyDescent="0.25">
      <c r="AA4789" s="81"/>
      <c r="AB4789" s="81"/>
      <c r="AC4789" s="80"/>
      <c r="AD4789" s="80"/>
      <c r="AE4789" s="81"/>
      <c r="AF4789" s="82"/>
      <c r="AG4789" s="80"/>
      <c r="AH4789" s="119"/>
      <c r="AI4789" s="119"/>
    </row>
    <row r="4790" spans="27:35" x14ac:dyDescent="0.25">
      <c r="AA4790" s="81"/>
      <c r="AB4790" s="81"/>
      <c r="AC4790" s="80"/>
      <c r="AD4790" s="80"/>
      <c r="AE4790" s="81"/>
      <c r="AF4790" s="82"/>
      <c r="AG4790" s="80"/>
      <c r="AH4790" s="119"/>
      <c r="AI4790" s="119"/>
    </row>
    <row r="4791" spans="27:35" x14ac:dyDescent="0.25">
      <c r="AA4791" s="81"/>
      <c r="AB4791" s="81"/>
      <c r="AC4791" s="80"/>
      <c r="AD4791" s="80"/>
      <c r="AE4791" s="81"/>
      <c r="AF4791" s="82"/>
      <c r="AG4791" s="80"/>
      <c r="AH4791" s="119"/>
      <c r="AI4791" s="119"/>
    </row>
    <row r="4792" spans="27:35" x14ac:dyDescent="0.25">
      <c r="AA4792" s="81"/>
      <c r="AB4792" s="81"/>
      <c r="AC4792" s="80"/>
      <c r="AD4792" s="80"/>
      <c r="AE4792" s="81"/>
      <c r="AF4792" s="82"/>
      <c r="AG4792" s="80"/>
      <c r="AH4792" s="119"/>
      <c r="AI4792" s="119"/>
    </row>
    <row r="4793" spans="27:35" x14ac:dyDescent="0.25">
      <c r="AA4793" s="81"/>
      <c r="AB4793" s="81"/>
      <c r="AC4793" s="80"/>
      <c r="AD4793" s="80"/>
      <c r="AE4793" s="81"/>
      <c r="AF4793" s="82"/>
      <c r="AG4793" s="80"/>
      <c r="AH4793" s="119"/>
      <c r="AI4793" s="119"/>
    </row>
    <row r="4794" spans="27:35" x14ac:dyDescent="0.25">
      <c r="AA4794" s="81"/>
      <c r="AB4794" s="81"/>
      <c r="AC4794" s="80"/>
      <c r="AD4794" s="80"/>
      <c r="AE4794" s="81"/>
      <c r="AF4794" s="82"/>
      <c r="AG4794" s="80"/>
      <c r="AH4794" s="119"/>
      <c r="AI4794" s="119"/>
    </row>
    <row r="4795" spans="27:35" x14ac:dyDescent="0.25">
      <c r="AA4795" s="81"/>
      <c r="AB4795" s="81"/>
      <c r="AC4795" s="80"/>
      <c r="AD4795" s="80"/>
      <c r="AE4795" s="81"/>
      <c r="AF4795" s="82"/>
      <c r="AG4795" s="80"/>
      <c r="AH4795" s="119"/>
      <c r="AI4795" s="119"/>
    </row>
    <row r="4796" spans="27:35" x14ac:dyDescent="0.25">
      <c r="AA4796" s="81"/>
      <c r="AB4796" s="81"/>
      <c r="AC4796" s="80"/>
      <c r="AD4796" s="80"/>
      <c r="AE4796" s="81"/>
      <c r="AF4796" s="82"/>
      <c r="AG4796" s="80"/>
      <c r="AH4796" s="119"/>
      <c r="AI4796" s="119"/>
    </row>
    <row r="4797" spans="27:35" x14ac:dyDescent="0.25">
      <c r="AA4797" s="81"/>
      <c r="AB4797" s="81"/>
      <c r="AC4797" s="80"/>
      <c r="AD4797" s="80"/>
      <c r="AE4797" s="81"/>
      <c r="AF4797" s="82"/>
      <c r="AG4797" s="80"/>
      <c r="AH4797" s="119"/>
      <c r="AI4797" s="119"/>
    </row>
    <row r="4798" spans="27:35" x14ac:dyDescent="0.25">
      <c r="AA4798" s="81"/>
      <c r="AB4798" s="81"/>
      <c r="AC4798" s="80"/>
      <c r="AD4798" s="80"/>
      <c r="AE4798" s="81"/>
      <c r="AF4798" s="82"/>
      <c r="AG4798" s="80"/>
      <c r="AH4798" s="119"/>
      <c r="AI4798" s="119"/>
    </row>
    <row r="4799" spans="27:35" x14ac:dyDescent="0.25">
      <c r="AA4799" s="81"/>
      <c r="AB4799" s="81"/>
      <c r="AC4799" s="80"/>
      <c r="AD4799" s="80"/>
      <c r="AE4799" s="81"/>
      <c r="AF4799" s="82"/>
      <c r="AG4799" s="80"/>
      <c r="AH4799" s="119"/>
      <c r="AI4799" s="119"/>
    </row>
    <row r="4800" spans="27:35" x14ac:dyDescent="0.25">
      <c r="AA4800" s="81"/>
      <c r="AB4800" s="81"/>
      <c r="AC4800" s="80"/>
      <c r="AD4800" s="80"/>
      <c r="AE4800" s="81"/>
      <c r="AF4800" s="82"/>
      <c r="AG4800" s="80"/>
      <c r="AH4800" s="119"/>
      <c r="AI4800" s="119"/>
    </row>
    <row r="4801" spans="27:35" x14ac:dyDescent="0.25">
      <c r="AA4801" s="81"/>
      <c r="AB4801" s="81"/>
      <c r="AC4801" s="80"/>
      <c r="AD4801" s="80"/>
      <c r="AE4801" s="81"/>
      <c r="AF4801" s="82"/>
      <c r="AG4801" s="80"/>
      <c r="AH4801" s="119"/>
      <c r="AI4801" s="119"/>
    </row>
    <row r="4802" spans="27:35" x14ac:dyDescent="0.25">
      <c r="AA4802" s="81"/>
      <c r="AB4802" s="81"/>
      <c r="AC4802" s="80"/>
      <c r="AD4802" s="80"/>
      <c r="AE4802" s="81"/>
      <c r="AF4802" s="82"/>
      <c r="AG4802" s="80"/>
      <c r="AH4802" s="119"/>
      <c r="AI4802" s="119"/>
    </row>
    <row r="4803" spans="27:35" x14ac:dyDescent="0.25">
      <c r="AA4803" s="81"/>
      <c r="AB4803" s="81"/>
      <c r="AC4803" s="80"/>
      <c r="AD4803" s="80"/>
      <c r="AE4803" s="81"/>
      <c r="AF4803" s="82"/>
      <c r="AG4803" s="80"/>
      <c r="AH4803" s="119"/>
      <c r="AI4803" s="119"/>
    </row>
    <row r="4804" spans="27:35" x14ac:dyDescent="0.25">
      <c r="AA4804" s="81"/>
      <c r="AB4804" s="81"/>
      <c r="AC4804" s="80"/>
      <c r="AD4804" s="80"/>
      <c r="AE4804" s="81"/>
      <c r="AF4804" s="82"/>
      <c r="AG4804" s="80"/>
      <c r="AH4804" s="119"/>
      <c r="AI4804" s="119"/>
    </row>
    <row r="4805" spans="27:35" x14ac:dyDescent="0.25">
      <c r="AA4805" s="81"/>
      <c r="AB4805" s="81"/>
      <c r="AC4805" s="80"/>
      <c r="AD4805" s="80"/>
      <c r="AE4805" s="81"/>
      <c r="AF4805" s="82"/>
      <c r="AG4805" s="80"/>
      <c r="AH4805" s="119"/>
      <c r="AI4805" s="119"/>
    </row>
    <row r="4806" spans="27:35" x14ac:dyDescent="0.25">
      <c r="AA4806" s="81"/>
      <c r="AB4806" s="81"/>
      <c r="AC4806" s="80"/>
      <c r="AD4806" s="80"/>
      <c r="AE4806" s="81"/>
      <c r="AF4806" s="82"/>
      <c r="AG4806" s="80"/>
      <c r="AH4806" s="119"/>
      <c r="AI4806" s="119"/>
    </row>
    <row r="4807" spans="27:35" x14ac:dyDescent="0.25">
      <c r="AA4807" s="81"/>
      <c r="AB4807" s="81"/>
      <c r="AC4807" s="80"/>
      <c r="AD4807" s="80"/>
      <c r="AE4807" s="81"/>
      <c r="AF4807" s="82"/>
      <c r="AG4807" s="80"/>
      <c r="AH4807" s="119"/>
      <c r="AI4807" s="119"/>
    </row>
    <row r="4808" spans="27:35" x14ac:dyDescent="0.25">
      <c r="AA4808" s="81"/>
      <c r="AB4808" s="81"/>
      <c r="AC4808" s="80"/>
      <c r="AD4808" s="80"/>
      <c r="AE4808" s="81"/>
      <c r="AF4808" s="82"/>
      <c r="AG4808" s="80"/>
      <c r="AH4808" s="119"/>
      <c r="AI4808" s="119"/>
    </row>
    <row r="4809" spans="27:35" x14ac:dyDescent="0.25">
      <c r="AA4809" s="81"/>
      <c r="AB4809" s="81"/>
      <c r="AC4809" s="80"/>
      <c r="AD4809" s="80"/>
      <c r="AE4809" s="81"/>
      <c r="AF4809" s="82"/>
      <c r="AG4809" s="80"/>
      <c r="AH4809" s="119"/>
      <c r="AI4809" s="119"/>
    </row>
    <row r="4810" spans="27:35" x14ac:dyDescent="0.25">
      <c r="AA4810" s="81"/>
      <c r="AB4810" s="81"/>
      <c r="AC4810" s="80"/>
      <c r="AD4810" s="80"/>
      <c r="AE4810" s="81"/>
      <c r="AF4810" s="82"/>
      <c r="AG4810" s="80"/>
      <c r="AH4810" s="119"/>
      <c r="AI4810" s="119"/>
    </row>
    <row r="4811" spans="27:35" x14ac:dyDescent="0.25">
      <c r="AA4811" s="81"/>
      <c r="AB4811" s="81"/>
      <c r="AC4811" s="80"/>
      <c r="AD4811" s="80"/>
      <c r="AE4811" s="81"/>
      <c r="AF4811" s="82"/>
      <c r="AG4811" s="80"/>
      <c r="AH4811" s="119"/>
      <c r="AI4811" s="119"/>
    </row>
    <row r="4812" spans="27:35" x14ac:dyDescent="0.25">
      <c r="AA4812" s="81"/>
      <c r="AB4812" s="81"/>
      <c r="AC4812" s="80"/>
      <c r="AD4812" s="80"/>
      <c r="AE4812" s="81"/>
      <c r="AF4812" s="82"/>
      <c r="AG4812" s="80"/>
      <c r="AH4812" s="119"/>
      <c r="AI4812" s="119"/>
    </row>
    <row r="4813" spans="27:35" x14ac:dyDescent="0.25">
      <c r="AA4813" s="81"/>
      <c r="AB4813" s="81"/>
      <c r="AC4813" s="80"/>
      <c r="AD4813" s="80"/>
      <c r="AE4813" s="81"/>
      <c r="AF4813" s="82"/>
      <c r="AG4813" s="80"/>
      <c r="AH4813" s="119"/>
      <c r="AI4813" s="119"/>
    </row>
    <row r="4814" spans="27:35" x14ac:dyDescent="0.25">
      <c r="AA4814" s="81"/>
      <c r="AB4814" s="81"/>
      <c r="AC4814" s="80"/>
      <c r="AD4814" s="80"/>
      <c r="AE4814" s="81"/>
      <c r="AF4814" s="82"/>
      <c r="AG4814" s="80"/>
      <c r="AH4814" s="119"/>
      <c r="AI4814" s="119"/>
    </row>
    <row r="4815" spans="27:35" x14ac:dyDescent="0.25">
      <c r="AA4815" s="81"/>
      <c r="AB4815" s="81"/>
      <c r="AC4815" s="80"/>
      <c r="AD4815" s="80"/>
      <c r="AE4815" s="81"/>
      <c r="AF4815" s="82"/>
      <c r="AG4815" s="80"/>
      <c r="AH4815" s="119"/>
      <c r="AI4815" s="119"/>
    </row>
    <row r="4816" spans="27:35" x14ac:dyDescent="0.25">
      <c r="AA4816" s="81"/>
      <c r="AB4816" s="81"/>
      <c r="AC4816" s="80"/>
      <c r="AD4816" s="80"/>
      <c r="AE4816" s="81"/>
      <c r="AF4816" s="82"/>
      <c r="AG4816" s="80"/>
      <c r="AH4816" s="119"/>
      <c r="AI4816" s="119"/>
    </row>
    <row r="4817" spans="27:35" x14ac:dyDescent="0.25">
      <c r="AA4817" s="81"/>
      <c r="AB4817" s="81"/>
      <c r="AC4817" s="80"/>
      <c r="AD4817" s="80"/>
      <c r="AE4817" s="81"/>
      <c r="AF4817" s="82"/>
      <c r="AG4817" s="80"/>
      <c r="AH4817" s="119"/>
      <c r="AI4817" s="119"/>
    </row>
    <row r="4818" spans="27:35" x14ac:dyDescent="0.25">
      <c r="AA4818" s="81"/>
      <c r="AB4818" s="81"/>
      <c r="AC4818" s="80"/>
      <c r="AD4818" s="80"/>
      <c r="AE4818" s="81"/>
      <c r="AF4818" s="82"/>
      <c r="AG4818" s="80"/>
      <c r="AH4818" s="119"/>
      <c r="AI4818" s="119"/>
    </row>
    <row r="4819" spans="27:35" x14ac:dyDescent="0.25">
      <c r="AA4819" s="81"/>
      <c r="AB4819" s="81"/>
      <c r="AC4819" s="80"/>
      <c r="AD4819" s="80"/>
      <c r="AE4819" s="81"/>
      <c r="AF4819" s="82"/>
      <c r="AG4819" s="80"/>
      <c r="AH4819" s="119"/>
      <c r="AI4819" s="119"/>
    </row>
    <row r="4820" spans="27:35" x14ac:dyDescent="0.25">
      <c r="AA4820" s="81"/>
      <c r="AB4820" s="81"/>
      <c r="AC4820" s="80"/>
      <c r="AD4820" s="80"/>
      <c r="AE4820" s="81"/>
      <c r="AF4820" s="82"/>
      <c r="AG4820" s="80"/>
      <c r="AH4820" s="119"/>
      <c r="AI4820" s="119"/>
    </row>
    <row r="4821" spans="27:35" x14ac:dyDescent="0.25">
      <c r="AA4821" s="81"/>
      <c r="AB4821" s="81"/>
      <c r="AC4821" s="80"/>
      <c r="AD4821" s="80"/>
      <c r="AE4821" s="81"/>
      <c r="AF4821" s="82"/>
      <c r="AG4821" s="80"/>
      <c r="AH4821" s="119"/>
      <c r="AI4821" s="119"/>
    </row>
    <row r="4822" spans="27:35" x14ac:dyDescent="0.25">
      <c r="AA4822" s="81"/>
      <c r="AB4822" s="81"/>
      <c r="AC4822" s="80"/>
      <c r="AD4822" s="80"/>
      <c r="AE4822" s="81"/>
      <c r="AF4822" s="82"/>
      <c r="AG4822" s="80"/>
      <c r="AH4822" s="119"/>
      <c r="AI4822" s="119"/>
    </row>
    <row r="4823" spans="27:35" x14ac:dyDescent="0.25">
      <c r="AA4823" s="81"/>
      <c r="AB4823" s="81"/>
      <c r="AC4823" s="80"/>
      <c r="AD4823" s="80"/>
      <c r="AE4823" s="81"/>
      <c r="AF4823" s="82"/>
      <c r="AG4823" s="80"/>
      <c r="AH4823" s="119"/>
      <c r="AI4823" s="119"/>
    </row>
    <row r="4824" spans="27:35" x14ac:dyDescent="0.25">
      <c r="AA4824" s="81"/>
      <c r="AB4824" s="81"/>
      <c r="AC4824" s="80"/>
      <c r="AD4824" s="80"/>
      <c r="AE4824" s="81"/>
      <c r="AF4824" s="82"/>
      <c r="AG4824" s="80"/>
      <c r="AH4824" s="119"/>
      <c r="AI4824" s="119"/>
    </row>
    <row r="4825" spans="27:35" x14ac:dyDescent="0.25">
      <c r="AA4825" s="81"/>
      <c r="AB4825" s="81"/>
      <c r="AC4825" s="80"/>
      <c r="AD4825" s="80"/>
      <c r="AE4825" s="81"/>
      <c r="AF4825" s="82"/>
      <c r="AG4825" s="80"/>
      <c r="AH4825" s="119"/>
      <c r="AI4825" s="119"/>
    </row>
    <row r="4826" spans="27:35" x14ac:dyDescent="0.25">
      <c r="AA4826" s="81"/>
      <c r="AB4826" s="81"/>
      <c r="AC4826" s="80"/>
      <c r="AD4826" s="80"/>
      <c r="AE4826" s="81"/>
      <c r="AF4826" s="82"/>
      <c r="AG4826" s="80"/>
      <c r="AH4826" s="119"/>
      <c r="AI4826" s="119"/>
    </row>
    <row r="4827" spans="27:35" x14ac:dyDescent="0.25">
      <c r="AA4827" s="81"/>
      <c r="AB4827" s="81"/>
      <c r="AC4827" s="80"/>
      <c r="AD4827" s="80"/>
      <c r="AE4827" s="81"/>
      <c r="AF4827" s="82"/>
      <c r="AG4827" s="80"/>
      <c r="AH4827" s="119"/>
      <c r="AI4827" s="119"/>
    </row>
    <row r="4828" spans="27:35" x14ac:dyDescent="0.25">
      <c r="AA4828" s="81"/>
      <c r="AB4828" s="81"/>
      <c r="AC4828" s="80"/>
      <c r="AD4828" s="80"/>
      <c r="AE4828" s="81"/>
      <c r="AF4828" s="82"/>
      <c r="AG4828" s="80"/>
      <c r="AH4828" s="119"/>
      <c r="AI4828" s="119"/>
    </row>
    <row r="4829" spans="27:35" x14ac:dyDescent="0.25">
      <c r="AA4829" s="81"/>
      <c r="AB4829" s="81"/>
      <c r="AC4829" s="80"/>
      <c r="AD4829" s="80"/>
      <c r="AE4829" s="81"/>
      <c r="AF4829" s="82"/>
      <c r="AG4829" s="80"/>
      <c r="AH4829" s="119"/>
      <c r="AI4829" s="119"/>
    </row>
    <row r="4830" spans="27:35" x14ac:dyDescent="0.25">
      <c r="AA4830" s="81"/>
      <c r="AB4830" s="81"/>
      <c r="AC4830" s="80"/>
      <c r="AD4830" s="80"/>
      <c r="AE4830" s="81"/>
      <c r="AF4830" s="82"/>
      <c r="AG4830" s="80"/>
      <c r="AH4830" s="119"/>
      <c r="AI4830" s="119"/>
    </row>
    <row r="4831" spans="27:35" x14ac:dyDescent="0.25">
      <c r="AA4831" s="81"/>
      <c r="AB4831" s="81"/>
      <c r="AC4831" s="80"/>
      <c r="AD4831" s="80"/>
      <c r="AE4831" s="81"/>
      <c r="AF4831" s="82"/>
      <c r="AG4831" s="80"/>
      <c r="AH4831" s="119"/>
      <c r="AI4831" s="119"/>
    </row>
    <row r="4832" spans="27:35" x14ac:dyDescent="0.25">
      <c r="AA4832" s="81"/>
      <c r="AB4832" s="81"/>
      <c r="AC4832" s="80"/>
      <c r="AD4832" s="80"/>
      <c r="AE4832" s="81"/>
      <c r="AF4832" s="82"/>
      <c r="AG4832" s="80"/>
      <c r="AH4832" s="119"/>
      <c r="AI4832" s="119"/>
    </row>
    <row r="4833" spans="27:35" x14ac:dyDescent="0.25">
      <c r="AA4833" s="81"/>
      <c r="AB4833" s="81"/>
      <c r="AC4833" s="80"/>
      <c r="AD4833" s="80"/>
      <c r="AE4833" s="81"/>
      <c r="AF4833" s="82"/>
      <c r="AG4833" s="80"/>
      <c r="AH4833" s="119"/>
      <c r="AI4833" s="119"/>
    </row>
    <row r="4834" spans="27:35" x14ac:dyDescent="0.25">
      <c r="AA4834" s="81"/>
      <c r="AB4834" s="81"/>
      <c r="AC4834" s="80"/>
      <c r="AD4834" s="80"/>
      <c r="AE4834" s="81"/>
      <c r="AF4834" s="82"/>
      <c r="AG4834" s="80"/>
      <c r="AH4834" s="119"/>
      <c r="AI4834" s="119"/>
    </row>
    <row r="4835" spans="27:35" x14ac:dyDescent="0.25">
      <c r="AA4835" s="81"/>
      <c r="AB4835" s="81"/>
      <c r="AC4835" s="80"/>
      <c r="AD4835" s="80"/>
      <c r="AE4835" s="81"/>
      <c r="AF4835" s="82"/>
      <c r="AG4835" s="80"/>
      <c r="AH4835" s="119"/>
      <c r="AI4835" s="119"/>
    </row>
    <row r="4836" spans="27:35" x14ac:dyDescent="0.25">
      <c r="AA4836" s="81"/>
      <c r="AB4836" s="81"/>
      <c r="AC4836" s="80"/>
      <c r="AD4836" s="80"/>
      <c r="AE4836" s="81"/>
      <c r="AF4836" s="82"/>
      <c r="AG4836" s="80"/>
      <c r="AH4836" s="119"/>
      <c r="AI4836" s="119"/>
    </row>
    <row r="4837" spans="27:35" x14ac:dyDescent="0.25">
      <c r="AA4837" s="81"/>
      <c r="AB4837" s="81"/>
      <c r="AC4837" s="80"/>
      <c r="AD4837" s="80"/>
      <c r="AE4837" s="81"/>
      <c r="AF4837" s="82"/>
      <c r="AG4837" s="80"/>
      <c r="AH4837" s="119"/>
      <c r="AI4837" s="119"/>
    </row>
    <row r="4838" spans="27:35" x14ac:dyDescent="0.25">
      <c r="AA4838" s="81"/>
      <c r="AB4838" s="81"/>
      <c r="AC4838" s="80"/>
      <c r="AD4838" s="80"/>
      <c r="AE4838" s="81"/>
      <c r="AF4838" s="82"/>
      <c r="AG4838" s="80"/>
      <c r="AH4838" s="119"/>
      <c r="AI4838" s="119"/>
    </row>
    <row r="4839" spans="27:35" x14ac:dyDescent="0.25">
      <c r="AA4839" s="81"/>
      <c r="AB4839" s="81"/>
      <c r="AC4839" s="80"/>
      <c r="AD4839" s="80"/>
      <c r="AE4839" s="81"/>
      <c r="AF4839" s="82"/>
      <c r="AG4839" s="80"/>
      <c r="AH4839" s="119"/>
      <c r="AI4839" s="119"/>
    </row>
    <row r="4840" spans="27:35" x14ac:dyDescent="0.25">
      <c r="AA4840" s="81"/>
      <c r="AB4840" s="81"/>
      <c r="AC4840" s="80"/>
      <c r="AD4840" s="80"/>
      <c r="AE4840" s="81"/>
      <c r="AF4840" s="82"/>
      <c r="AG4840" s="80"/>
      <c r="AH4840" s="119"/>
      <c r="AI4840" s="119"/>
    </row>
    <row r="4841" spans="27:35" x14ac:dyDescent="0.25">
      <c r="AA4841" s="81"/>
      <c r="AB4841" s="81"/>
      <c r="AC4841" s="80"/>
      <c r="AD4841" s="80"/>
      <c r="AE4841" s="81"/>
      <c r="AF4841" s="82"/>
      <c r="AG4841" s="80"/>
      <c r="AH4841" s="119"/>
      <c r="AI4841" s="119"/>
    </row>
    <row r="4842" spans="27:35" x14ac:dyDescent="0.25">
      <c r="AA4842" s="81"/>
      <c r="AB4842" s="81"/>
      <c r="AC4842" s="80"/>
      <c r="AD4842" s="80"/>
      <c r="AE4842" s="81"/>
      <c r="AF4842" s="82"/>
      <c r="AG4842" s="80"/>
      <c r="AH4842" s="119"/>
      <c r="AI4842" s="119"/>
    </row>
    <row r="4843" spans="27:35" x14ac:dyDescent="0.25">
      <c r="AA4843" s="81"/>
      <c r="AB4843" s="81"/>
      <c r="AC4843" s="80"/>
      <c r="AD4843" s="80"/>
      <c r="AE4843" s="81"/>
      <c r="AF4843" s="82"/>
      <c r="AG4843" s="80"/>
      <c r="AH4843" s="119"/>
      <c r="AI4843" s="119"/>
    </row>
    <row r="4844" spans="27:35" x14ac:dyDescent="0.25">
      <c r="AA4844" s="81"/>
      <c r="AB4844" s="81"/>
      <c r="AC4844" s="80"/>
      <c r="AD4844" s="80"/>
      <c r="AE4844" s="81"/>
      <c r="AF4844" s="82"/>
      <c r="AG4844" s="80"/>
      <c r="AH4844" s="119"/>
      <c r="AI4844" s="119"/>
    </row>
    <row r="4845" spans="27:35" x14ac:dyDescent="0.25">
      <c r="AA4845" s="81"/>
      <c r="AB4845" s="81"/>
      <c r="AC4845" s="80"/>
      <c r="AD4845" s="80"/>
      <c r="AE4845" s="81"/>
      <c r="AF4845" s="82"/>
      <c r="AG4845" s="80"/>
      <c r="AH4845" s="119"/>
      <c r="AI4845" s="119"/>
    </row>
    <row r="4846" spans="27:35" x14ac:dyDescent="0.25">
      <c r="AA4846" s="81"/>
      <c r="AB4846" s="81"/>
      <c r="AC4846" s="80"/>
      <c r="AD4846" s="80"/>
      <c r="AE4846" s="81"/>
      <c r="AF4846" s="82"/>
      <c r="AG4846" s="80"/>
      <c r="AH4846" s="119"/>
      <c r="AI4846" s="119"/>
    </row>
    <row r="4847" spans="27:35" x14ac:dyDescent="0.25">
      <c r="AA4847" s="81"/>
      <c r="AB4847" s="81"/>
      <c r="AC4847" s="80"/>
      <c r="AD4847" s="80"/>
      <c r="AE4847" s="81"/>
      <c r="AF4847" s="82"/>
      <c r="AG4847" s="80"/>
      <c r="AH4847" s="119"/>
      <c r="AI4847" s="119"/>
    </row>
    <row r="4848" spans="27:35" x14ac:dyDescent="0.25">
      <c r="AA4848" s="81"/>
      <c r="AB4848" s="81"/>
      <c r="AC4848" s="80"/>
      <c r="AD4848" s="80"/>
      <c r="AE4848" s="81"/>
      <c r="AF4848" s="82"/>
      <c r="AG4848" s="80"/>
      <c r="AH4848" s="119"/>
      <c r="AI4848" s="119"/>
    </row>
    <row r="4849" spans="27:35" x14ac:dyDescent="0.25">
      <c r="AA4849" s="81"/>
      <c r="AB4849" s="81"/>
      <c r="AC4849" s="80"/>
      <c r="AD4849" s="80"/>
      <c r="AE4849" s="81"/>
      <c r="AF4849" s="82"/>
      <c r="AG4849" s="80"/>
      <c r="AH4849" s="119"/>
      <c r="AI4849" s="119"/>
    </row>
    <row r="4850" spans="27:35" x14ac:dyDescent="0.25">
      <c r="AA4850" s="81"/>
      <c r="AB4850" s="81"/>
      <c r="AC4850" s="80"/>
      <c r="AD4850" s="80"/>
      <c r="AE4850" s="81"/>
      <c r="AF4850" s="82"/>
      <c r="AG4850" s="80"/>
      <c r="AH4850" s="119"/>
      <c r="AI4850" s="119"/>
    </row>
    <row r="4851" spans="27:35" x14ac:dyDescent="0.25">
      <c r="AA4851" s="81"/>
      <c r="AB4851" s="81"/>
      <c r="AC4851" s="80"/>
      <c r="AD4851" s="80"/>
      <c r="AE4851" s="81"/>
      <c r="AF4851" s="82"/>
      <c r="AG4851" s="80"/>
      <c r="AH4851" s="119"/>
      <c r="AI4851" s="119"/>
    </row>
    <row r="4852" spans="27:35" x14ac:dyDescent="0.25">
      <c r="AA4852" s="81"/>
      <c r="AB4852" s="81"/>
      <c r="AC4852" s="80"/>
      <c r="AD4852" s="80"/>
      <c r="AE4852" s="81"/>
      <c r="AF4852" s="82"/>
      <c r="AG4852" s="80"/>
      <c r="AH4852" s="119"/>
      <c r="AI4852" s="119"/>
    </row>
    <row r="4853" spans="27:35" x14ac:dyDescent="0.25">
      <c r="AA4853" s="81"/>
      <c r="AB4853" s="81"/>
      <c r="AC4853" s="80"/>
      <c r="AD4853" s="80"/>
      <c r="AE4853" s="81"/>
      <c r="AF4853" s="82"/>
      <c r="AG4853" s="80"/>
      <c r="AH4853" s="119"/>
      <c r="AI4853" s="119"/>
    </row>
    <row r="4854" spans="27:35" x14ac:dyDescent="0.25">
      <c r="AA4854" s="81"/>
      <c r="AB4854" s="81"/>
      <c r="AC4854" s="80"/>
      <c r="AD4854" s="80"/>
      <c r="AE4854" s="81"/>
      <c r="AF4854" s="82"/>
      <c r="AG4854" s="80"/>
      <c r="AH4854" s="119"/>
      <c r="AI4854" s="119"/>
    </row>
    <row r="4855" spans="27:35" x14ac:dyDescent="0.25">
      <c r="AA4855" s="81"/>
      <c r="AB4855" s="81"/>
      <c r="AC4855" s="80"/>
      <c r="AD4855" s="80"/>
      <c r="AE4855" s="81"/>
      <c r="AF4855" s="82"/>
      <c r="AG4855" s="80"/>
      <c r="AH4855" s="119"/>
      <c r="AI4855" s="119"/>
    </row>
    <row r="4856" spans="27:35" x14ac:dyDescent="0.25">
      <c r="AA4856" s="81"/>
      <c r="AB4856" s="81"/>
      <c r="AC4856" s="80"/>
      <c r="AD4856" s="80"/>
      <c r="AE4856" s="81"/>
      <c r="AF4856" s="82"/>
      <c r="AG4856" s="80"/>
      <c r="AH4856" s="119"/>
      <c r="AI4856" s="119"/>
    </row>
    <row r="4857" spans="27:35" x14ac:dyDescent="0.25">
      <c r="AA4857" s="81"/>
      <c r="AB4857" s="81"/>
      <c r="AC4857" s="80"/>
      <c r="AD4857" s="80"/>
      <c r="AE4857" s="81"/>
      <c r="AF4857" s="82"/>
      <c r="AG4857" s="80"/>
      <c r="AH4857" s="119"/>
      <c r="AI4857" s="119"/>
    </row>
    <row r="4858" spans="27:35" x14ac:dyDescent="0.25">
      <c r="AA4858" s="81"/>
      <c r="AB4858" s="81"/>
      <c r="AC4858" s="80"/>
      <c r="AD4858" s="80"/>
      <c r="AE4858" s="81"/>
      <c r="AF4858" s="82"/>
      <c r="AG4858" s="80"/>
      <c r="AH4858" s="119"/>
      <c r="AI4858" s="119"/>
    </row>
    <row r="4859" spans="27:35" x14ac:dyDescent="0.25">
      <c r="AA4859" s="81"/>
      <c r="AB4859" s="81"/>
      <c r="AC4859" s="80"/>
      <c r="AD4859" s="80"/>
      <c r="AE4859" s="81"/>
      <c r="AF4859" s="82"/>
      <c r="AG4859" s="80"/>
      <c r="AH4859" s="119"/>
      <c r="AI4859" s="119"/>
    </row>
    <row r="4860" spans="27:35" x14ac:dyDescent="0.25">
      <c r="AA4860" s="81"/>
      <c r="AB4860" s="81"/>
      <c r="AC4860" s="80"/>
      <c r="AD4860" s="80"/>
      <c r="AE4860" s="81"/>
      <c r="AF4860" s="82"/>
      <c r="AG4860" s="80"/>
      <c r="AH4860" s="119"/>
      <c r="AI4860" s="119"/>
    </row>
    <row r="4861" spans="27:35" x14ac:dyDescent="0.25">
      <c r="AA4861" s="81"/>
      <c r="AB4861" s="81"/>
      <c r="AC4861" s="80"/>
      <c r="AD4861" s="80"/>
      <c r="AE4861" s="81"/>
      <c r="AF4861" s="82"/>
      <c r="AG4861" s="80"/>
      <c r="AH4861" s="119"/>
      <c r="AI4861" s="119"/>
    </row>
    <row r="4862" spans="27:35" x14ac:dyDescent="0.25">
      <c r="AA4862" s="81"/>
      <c r="AB4862" s="81"/>
      <c r="AC4862" s="80"/>
      <c r="AD4862" s="80"/>
      <c r="AE4862" s="81"/>
      <c r="AF4862" s="82"/>
      <c r="AG4862" s="80"/>
      <c r="AH4862" s="119"/>
      <c r="AI4862" s="119"/>
    </row>
    <row r="4863" spans="27:35" x14ac:dyDescent="0.25">
      <c r="AA4863" s="81"/>
      <c r="AB4863" s="81"/>
      <c r="AC4863" s="80"/>
      <c r="AD4863" s="80"/>
      <c r="AE4863" s="81"/>
      <c r="AF4863" s="82"/>
      <c r="AG4863" s="80"/>
      <c r="AH4863" s="119"/>
      <c r="AI4863" s="119"/>
    </row>
    <row r="4864" spans="27:35" x14ac:dyDescent="0.25">
      <c r="AA4864" s="81"/>
      <c r="AB4864" s="81"/>
      <c r="AC4864" s="80"/>
      <c r="AD4864" s="80"/>
      <c r="AE4864" s="81"/>
      <c r="AF4864" s="82"/>
      <c r="AG4864" s="80"/>
      <c r="AH4864" s="119"/>
      <c r="AI4864" s="119"/>
    </row>
    <row r="4865" spans="27:35" x14ac:dyDescent="0.25">
      <c r="AA4865" s="81"/>
      <c r="AB4865" s="81"/>
      <c r="AC4865" s="80"/>
      <c r="AD4865" s="80"/>
      <c r="AE4865" s="81"/>
      <c r="AF4865" s="82"/>
      <c r="AG4865" s="80"/>
      <c r="AH4865" s="119"/>
      <c r="AI4865" s="119"/>
    </row>
    <row r="4866" spans="27:35" x14ac:dyDescent="0.25">
      <c r="AA4866" s="81"/>
      <c r="AB4866" s="81"/>
      <c r="AC4866" s="80"/>
      <c r="AD4866" s="80"/>
      <c r="AE4866" s="81"/>
      <c r="AF4866" s="82"/>
      <c r="AG4866" s="80"/>
      <c r="AH4866" s="119"/>
      <c r="AI4866" s="119"/>
    </row>
    <row r="4867" spans="27:35" x14ac:dyDescent="0.25">
      <c r="AA4867" s="81"/>
      <c r="AB4867" s="81"/>
      <c r="AC4867" s="80"/>
      <c r="AD4867" s="80"/>
      <c r="AE4867" s="81"/>
      <c r="AF4867" s="82"/>
      <c r="AG4867" s="80"/>
      <c r="AH4867" s="119"/>
      <c r="AI4867" s="119"/>
    </row>
    <row r="4868" spans="27:35" x14ac:dyDescent="0.25">
      <c r="AA4868" s="81"/>
      <c r="AB4868" s="81"/>
      <c r="AC4868" s="80"/>
      <c r="AD4868" s="80"/>
      <c r="AE4868" s="81"/>
      <c r="AF4868" s="82"/>
      <c r="AG4868" s="80"/>
      <c r="AH4868" s="119"/>
      <c r="AI4868" s="119"/>
    </row>
    <row r="4869" spans="27:35" x14ac:dyDescent="0.25">
      <c r="AA4869" s="81"/>
      <c r="AB4869" s="81"/>
      <c r="AC4869" s="80"/>
      <c r="AD4869" s="80"/>
      <c r="AE4869" s="81"/>
      <c r="AF4869" s="82"/>
      <c r="AG4869" s="80"/>
      <c r="AH4869" s="119"/>
      <c r="AI4869" s="119"/>
    </row>
    <row r="4870" spans="27:35" x14ac:dyDescent="0.25">
      <c r="AA4870" s="81"/>
      <c r="AB4870" s="81"/>
      <c r="AC4870" s="80"/>
      <c r="AD4870" s="80"/>
      <c r="AE4870" s="81"/>
      <c r="AF4870" s="82"/>
      <c r="AG4870" s="80"/>
      <c r="AH4870" s="119"/>
      <c r="AI4870" s="119"/>
    </row>
    <row r="4871" spans="27:35" x14ac:dyDescent="0.25">
      <c r="AA4871" s="81"/>
      <c r="AB4871" s="81"/>
      <c r="AC4871" s="80"/>
      <c r="AD4871" s="80"/>
      <c r="AE4871" s="81"/>
      <c r="AF4871" s="82"/>
      <c r="AG4871" s="80"/>
      <c r="AH4871" s="119"/>
      <c r="AI4871" s="119"/>
    </row>
    <row r="4872" spans="27:35" x14ac:dyDescent="0.25">
      <c r="AA4872" s="81"/>
      <c r="AB4872" s="81"/>
      <c r="AC4872" s="80"/>
      <c r="AD4872" s="80"/>
      <c r="AE4872" s="81"/>
      <c r="AF4872" s="82"/>
      <c r="AG4872" s="80"/>
      <c r="AH4872" s="119"/>
      <c r="AI4872" s="119"/>
    </row>
    <row r="4873" spans="27:35" x14ac:dyDescent="0.25">
      <c r="AA4873" s="81"/>
      <c r="AB4873" s="81"/>
      <c r="AC4873" s="80"/>
      <c r="AD4873" s="80"/>
      <c r="AE4873" s="81"/>
      <c r="AF4873" s="82"/>
      <c r="AG4873" s="80"/>
      <c r="AH4873" s="119"/>
      <c r="AI4873" s="119"/>
    </row>
    <row r="4874" spans="27:35" x14ac:dyDescent="0.25">
      <c r="AA4874" s="81"/>
      <c r="AB4874" s="81"/>
      <c r="AC4874" s="80"/>
      <c r="AD4874" s="80"/>
      <c r="AE4874" s="81"/>
      <c r="AF4874" s="82"/>
      <c r="AG4874" s="80"/>
      <c r="AH4874" s="119"/>
      <c r="AI4874" s="119"/>
    </row>
    <row r="4875" spans="27:35" x14ac:dyDescent="0.25">
      <c r="AA4875" s="81"/>
      <c r="AB4875" s="81"/>
      <c r="AC4875" s="80"/>
      <c r="AD4875" s="80"/>
      <c r="AE4875" s="81"/>
      <c r="AF4875" s="82"/>
      <c r="AG4875" s="80"/>
      <c r="AH4875" s="119"/>
      <c r="AI4875" s="119"/>
    </row>
    <row r="4876" spans="27:35" x14ac:dyDescent="0.25">
      <c r="AA4876" s="81"/>
      <c r="AB4876" s="81"/>
      <c r="AC4876" s="80"/>
      <c r="AD4876" s="80"/>
      <c r="AE4876" s="81"/>
      <c r="AF4876" s="82"/>
      <c r="AG4876" s="80"/>
      <c r="AH4876" s="119"/>
      <c r="AI4876" s="119"/>
    </row>
    <row r="4877" spans="27:35" x14ac:dyDescent="0.25">
      <c r="AA4877" s="81"/>
      <c r="AB4877" s="81"/>
      <c r="AC4877" s="80"/>
      <c r="AD4877" s="80"/>
      <c r="AE4877" s="81"/>
      <c r="AF4877" s="82"/>
      <c r="AG4877" s="80"/>
      <c r="AH4877" s="119"/>
      <c r="AI4877" s="119"/>
    </row>
    <row r="4878" spans="27:35" x14ac:dyDescent="0.25">
      <c r="AA4878" s="81"/>
      <c r="AB4878" s="81"/>
      <c r="AC4878" s="80"/>
      <c r="AD4878" s="80"/>
      <c r="AE4878" s="81"/>
      <c r="AF4878" s="82"/>
      <c r="AG4878" s="80"/>
      <c r="AH4878" s="119"/>
      <c r="AI4878" s="119"/>
    </row>
    <row r="4879" spans="27:35" x14ac:dyDescent="0.25">
      <c r="AA4879" s="81"/>
      <c r="AB4879" s="81"/>
      <c r="AC4879" s="80"/>
      <c r="AD4879" s="80"/>
      <c r="AE4879" s="81"/>
      <c r="AF4879" s="82"/>
      <c r="AG4879" s="80"/>
      <c r="AH4879" s="119"/>
      <c r="AI4879" s="119"/>
    </row>
    <row r="4880" spans="27:35" x14ac:dyDescent="0.25">
      <c r="AA4880" s="81"/>
      <c r="AB4880" s="81"/>
      <c r="AC4880" s="80"/>
      <c r="AD4880" s="80"/>
      <c r="AE4880" s="81"/>
      <c r="AF4880" s="82"/>
      <c r="AG4880" s="80"/>
      <c r="AH4880" s="119"/>
      <c r="AI4880" s="119"/>
    </row>
    <row r="4881" spans="27:35" x14ac:dyDescent="0.25">
      <c r="AA4881" s="81"/>
      <c r="AB4881" s="81"/>
      <c r="AC4881" s="80"/>
      <c r="AD4881" s="80"/>
      <c r="AE4881" s="81"/>
      <c r="AF4881" s="82"/>
      <c r="AG4881" s="80"/>
      <c r="AH4881" s="119"/>
      <c r="AI4881" s="119"/>
    </row>
    <row r="4882" spans="27:35" x14ac:dyDescent="0.25">
      <c r="AA4882" s="81"/>
      <c r="AB4882" s="81"/>
      <c r="AC4882" s="80"/>
      <c r="AD4882" s="80"/>
      <c r="AE4882" s="81"/>
      <c r="AF4882" s="82"/>
      <c r="AG4882" s="80"/>
      <c r="AH4882" s="119"/>
      <c r="AI4882" s="119"/>
    </row>
    <row r="4883" spans="27:35" x14ac:dyDescent="0.25">
      <c r="AA4883" s="81"/>
      <c r="AB4883" s="81"/>
      <c r="AC4883" s="80"/>
      <c r="AD4883" s="80"/>
      <c r="AE4883" s="81"/>
      <c r="AF4883" s="82"/>
      <c r="AG4883" s="80"/>
      <c r="AH4883" s="119"/>
      <c r="AI4883" s="119"/>
    </row>
    <row r="4884" spans="27:35" x14ac:dyDescent="0.25">
      <c r="AA4884" s="81"/>
      <c r="AB4884" s="81"/>
      <c r="AC4884" s="80"/>
      <c r="AD4884" s="80"/>
      <c r="AE4884" s="81"/>
      <c r="AF4884" s="82"/>
      <c r="AG4884" s="80"/>
      <c r="AH4884" s="119"/>
      <c r="AI4884" s="119"/>
    </row>
    <row r="4885" spans="27:35" x14ac:dyDescent="0.25">
      <c r="AA4885" s="81"/>
      <c r="AB4885" s="81"/>
      <c r="AC4885" s="80"/>
      <c r="AD4885" s="80"/>
      <c r="AE4885" s="81"/>
      <c r="AF4885" s="82"/>
      <c r="AG4885" s="80"/>
      <c r="AH4885" s="119"/>
      <c r="AI4885" s="119"/>
    </row>
    <row r="4886" spans="27:35" x14ac:dyDescent="0.25">
      <c r="AA4886" s="81"/>
      <c r="AB4886" s="81"/>
      <c r="AC4886" s="80"/>
      <c r="AD4886" s="80"/>
      <c r="AE4886" s="81"/>
      <c r="AF4886" s="82"/>
      <c r="AG4886" s="80"/>
      <c r="AH4886" s="119"/>
      <c r="AI4886" s="119"/>
    </row>
    <row r="4887" spans="27:35" x14ac:dyDescent="0.25">
      <c r="AA4887" s="81"/>
      <c r="AB4887" s="81"/>
      <c r="AC4887" s="80"/>
      <c r="AD4887" s="80"/>
      <c r="AE4887" s="81"/>
      <c r="AF4887" s="82"/>
      <c r="AG4887" s="80"/>
      <c r="AH4887" s="119"/>
      <c r="AI4887" s="119"/>
    </row>
    <row r="4888" spans="27:35" x14ac:dyDescent="0.25">
      <c r="AA4888" s="81"/>
      <c r="AB4888" s="81"/>
      <c r="AC4888" s="80"/>
      <c r="AD4888" s="80"/>
      <c r="AE4888" s="81"/>
      <c r="AF4888" s="82"/>
      <c r="AG4888" s="80"/>
      <c r="AH4888" s="119"/>
      <c r="AI4888" s="119"/>
    </row>
    <row r="4889" spans="27:35" x14ac:dyDescent="0.25">
      <c r="AA4889" s="81"/>
      <c r="AB4889" s="81"/>
      <c r="AC4889" s="80"/>
      <c r="AD4889" s="80"/>
      <c r="AE4889" s="81"/>
      <c r="AF4889" s="82"/>
      <c r="AG4889" s="80"/>
      <c r="AH4889" s="119"/>
      <c r="AI4889" s="119"/>
    </row>
    <row r="4890" spans="27:35" x14ac:dyDescent="0.25">
      <c r="AA4890" s="81"/>
      <c r="AB4890" s="81"/>
      <c r="AC4890" s="80"/>
      <c r="AD4890" s="80"/>
      <c r="AE4890" s="81"/>
      <c r="AF4890" s="82"/>
      <c r="AG4890" s="80"/>
      <c r="AH4890" s="119"/>
      <c r="AI4890" s="119"/>
    </row>
    <row r="4891" spans="27:35" x14ac:dyDescent="0.25">
      <c r="AA4891" s="81"/>
      <c r="AB4891" s="81"/>
      <c r="AC4891" s="80"/>
      <c r="AD4891" s="80"/>
      <c r="AE4891" s="81"/>
      <c r="AF4891" s="82"/>
      <c r="AG4891" s="80"/>
      <c r="AH4891" s="119"/>
      <c r="AI4891" s="119"/>
    </row>
    <row r="4892" spans="27:35" x14ac:dyDescent="0.25">
      <c r="AA4892" s="81"/>
      <c r="AB4892" s="81"/>
      <c r="AC4892" s="80"/>
      <c r="AD4892" s="80"/>
      <c r="AE4892" s="81"/>
      <c r="AF4892" s="82"/>
      <c r="AG4892" s="80"/>
      <c r="AH4892" s="119"/>
      <c r="AI4892" s="119"/>
    </row>
    <row r="4893" spans="27:35" x14ac:dyDescent="0.25">
      <c r="AA4893" s="81"/>
      <c r="AB4893" s="81"/>
      <c r="AC4893" s="80"/>
      <c r="AD4893" s="80"/>
      <c r="AE4893" s="81"/>
      <c r="AF4893" s="82"/>
      <c r="AG4893" s="80"/>
      <c r="AH4893" s="119"/>
      <c r="AI4893" s="119"/>
    </row>
    <row r="4894" spans="27:35" x14ac:dyDescent="0.25">
      <c r="AA4894" s="81"/>
      <c r="AB4894" s="81"/>
      <c r="AC4894" s="80"/>
      <c r="AD4894" s="80"/>
      <c r="AE4894" s="81"/>
      <c r="AF4894" s="82"/>
      <c r="AG4894" s="80"/>
      <c r="AH4894" s="119"/>
      <c r="AI4894" s="119"/>
    </row>
    <row r="4895" spans="27:35" x14ac:dyDescent="0.25">
      <c r="AA4895" s="81"/>
      <c r="AB4895" s="81"/>
      <c r="AC4895" s="80"/>
      <c r="AD4895" s="80"/>
      <c r="AE4895" s="81"/>
      <c r="AF4895" s="82"/>
      <c r="AG4895" s="80"/>
      <c r="AH4895" s="119"/>
      <c r="AI4895" s="119"/>
    </row>
    <row r="4896" spans="27:35" x14ac:dyDescent="0.25">
      <c r="AA4896" s="81"/>
      <c r="AB4896" s="81"/>
      <c r="AC4896" s="80"/>
      <c r="AD4896" s="80"/>
      <c r="AE4896" s="81"/>
      <c r="AF4896" s="82"/>
      <c r="AG4896" s="80"/>
      <c r="AH4896" s="119"/>
      <c r="AI4896" s="119"/>
    </row>
    <row r="4897" spans="27:35" x14ac:dyDescent="0.25">
      <c r="AA4897" s="81"/>
      <c r="AB4897" s="81"/>
      <c r="AC4897" s="80"/>
      <c r="AD4897" s="80"/>
      <c r="AE4897" s="81"/>
      <c r="AF4897" s="82"/>
      <c r="AG4897" s="80"/>
      <c r="AH4897" s="119"/>
      <c r="AI4897" s="119"/>
    </row>
    <row r="4898" spans="27:35" x14ac:dyDescent="0.25">
      <c r="AA4898" s="81"/>
      <c r="AB4898" s="81"/>
      <c r="AC4898" s="80"/>
      <c r="AD4898" s="80"/>
      <c r="AE4898" s="81"/>
      <c r="AF4898" s="82"/>
      <c r="AG4898" s="80"/>
      <c r="AH4898" s="119"/>
      <c r="AI4898" s="119"/>
    </row>
    <row r="4899" spans="27:35" x14ac:dyDescent="0.25">
      <c r="AA4899" s="81"/>
      <c r="AB4899" s="81"/>
      <c r="AC4899" s="80"/>
      <c r="AD4899" s="80"/>
      <c r="AE4899" s="81"/>
      <c r="AF4899" s="82"/>
      <c r="AG4899" s="80"/>
      <c r="AH4899" s="119"/>
      <c r="AI4899" s="119"/>
    </row>
    <row r="4900" spans="27:35" x14ac:dyDescent="0.25">
      <c r="AA4900" s="81"/>
      <c r="AB4900" s="81"/>
      <c r="AC4900" s="80"/>
      <c r="AD4900" s="80"/>
      <c r="AE4900" s="81"/>
      <c r="AF4900" s="82"/>
      <c r="AG4900" s="80"/>
      <c r="AH4900" s="119"/>
      <c r="AI4900" s="119"/>
    </row>
    <row r="4901" spans="27:35" x14ac:dyDescent="0.25">
      <c r="AA4901" s="81"/>
      <c r="AB4901" s="81"/>
      <c r="AC4901" s="80"/>
      <c r="AD4901" s="80"/>
      <c r="AE4901" s="81"/>
      <c r="AF4901" s="82"/>
      <c r="AG4901" s="80"/>
      <c r="AH4901" s="119"/>
      <c r="AI4901" s="119"/>
    </row>
    <row r="4902" spans="27:35" x14ac:dyDescent="0.25">
      <c r="AA4902" s="81"/>
      <c r="AB4902" s="81"/>
      <c r="AC4902" s="80"/>
      <c r="AD4902" s="80"/>
      <c r="AE4902" s="81"/>
      <c r="AF4902" s="82"/>
      <c r="AG4902" s="80"/>
      <c r="AH4902" s="119"/>
      <c r="AI4902" s="119"/>
    </row>
    <row r="4903" spans="27:35" x14ac:dyDescent="0.25">
      <c r="AA4903" s="81"/>
      <c r="AB4903" s="81"/>
      <c r="AC4903" s="80"/>
      <c r="AD4903" s="80"/>
      <c r="AE4903" s="81"/>
      <c r="AF4903" s="82"/>
      <c r="AG4903" s="80"/>
      <c r="AH4903" s="119"/>
      <c r="AI4903" s="119"/>
    </row>
    <row r="4904" spans="27:35" x14ac:dyDescent="0.25">
      <c r="AA4904" s="81"/>
      <c r="AB4904" s="81"/>
      <c r="AC4904" s="80"/>
      <c r="AD4904" s="80"/>
      <c r="AE4904" s="81"/>
      <c r="AF4904" s="82"/>
      <c r="AG4904" s="80"/>
      <c r="AH4904" s="119"/>
      <c r="AI4904" s="119"/>
    </row>
    <row r="4905" spans="27:35" x14ac:dyDescent="0.25">
      <c r="AA4905" s="81"/>
      <c r="AB4905" s="81"/>
      <c r="AC4905" s="80"/>
      <c r="AD4905" s="80"/>
      <c r="AE4905" s="81"/>
      <c r="AF4905" s="82"/>
      <c r="AG4905" s="80"/>
      <c r="AH4905" s="119"/>
      <c r="AI4905" s="119"/>
    </row>
    <row r="4906" spans="27:35" x14ac:dyDescent="0.25">
      <c r="AA4906" s="81"/>
      <c r="AB4906" s="81"/>
      <c r="AC4906" s="80"/>
      <c r="AD4906" s="80"/>
      <c r="AE4906" s="81"/>
      <c r="AF4906" s="82"/>
      <c r="AG4906" s="80"/>
      <c r="AH4906" s="119"/>
      <c r="AI4906" s="119"/>
    </row>
    <row r="4907" spans="27:35" x14ac:dyDescent="0.25">
      <c r="AA4907" s="81"/>
      <c r="AB4907" s="81"/>
      <c r="AC4907" s="80"/>
      <c r="AD4907" s="80"/>
      <c r="AE4907" s="81"/>
      <c r="AF4907" s="82"/>
      <c r="AG4907" s="80"/>
      <c r="AH4907" s="119"/>
      <c r="AI4907" s="119"/>
    </row>
    <row r="4908" spans="27:35" x14ac:dyDescent="0.25">
      <c r="AA4908" s="81"/>
      <c r="AB4908" s="81"/>
      <c r="AC4908" s="80"/>
      <c r="AD4908" s="80"/>
      <c r="AE4908" s="81"/>
      <c r="AF4908" s="82"/>
      <c r="AG4908" s="80"/>
      <c r="AH4908" s="119"/>
      <c r="AI4908" s="119"/>
    </row>
    <row r="4909" spans="27:35" x14ac:dyDescent="0.25">
      <c r="AA4909" s="81"/>
      <c r="AB4909" s="81"/>
      <c r="AC4909" s="80"/>
      <c r="AD4909" s="80"/>
      <c r="AE4909" s="81"/>
      <c r="AF4909" s="82"/>
      <c r="AG4909" s="80"/>
      <c r="AH4909" s="119"/>
      <c r="AI4909" s="119"/>
    </row>
    <row r="4910" spans="27:35" x14ac:dyDescent="0.25">
      <c r="AA4910" s="81"/>
      <c r="AB4910" s="81"/>
      <c r="AC4910" s="80"/>
      <c r="AD4910" s="80"/>
      <c r="AE4910" s="81"/>
      <c r="AF4910" s="82"/>
      <c r="AG4910" s="80"/>
      <c r="AH4910" s="119"/>
      <c r="AI4910" s="119"/>
    </row>
    <row r="4911" spans="27:35" x14ac:dyDescent="0.25">
      <c r="AA4911" s="81"/>
      <c r="AB4911" s="81"/>
      <c r="AC4911" s="80"/>
      <c r="AD4911" s="80"/>
      <c r="AE4911" s="81"/>
      <c r="AF4911" s="82"/>
      <c r="AG4911" s="80"/>
      <c r="AH4911" s="119"/>
      <c r="AI4911" s="119"/>
    </row>
    <row r="4912" spans="27:35" x14ac:dyDescent="0.25">
      <c r="AA4912" s="81"/>
      <c r="AB4912" s="81"/>
      <c r="AC4912" s="80"/>
      <c r="AD4912" s="80"/>
      <c r="AE4912" s="81"/>
      <c r="AF4912" s="82"/>
      <c r="AG4912" s="80"/>
      <c r="AH4912" s="119"/>
      <c r="AI4912" s="119"/>
    </row>
    <row r="4913" spans="27:35" x14ac:dyDescent="0.25">
      <c r="AA4913" s="81"/>
      <c r="AB4913" s="81"/>
      <c r="AC4913" s="80"/>
      <c r="AD4913" s="80"/>
      <c r="AE4913" s="81"/>
      <c r="AF4913" s="82"/>
      <c r="AG4913" s="80"/>
      <c r="AH4913" s="119"/>
      <c r="AI4913" s="119"/>
    </row>
    <row r="4914" spans="27:35" x14ac:dyDescent="0.25">
      <c r="AA4914" s="81"/>
      <c r="AB4914" s="81"/>
      <c r="AC4914" s="80"/>
      <c r="AD4914" s="80"/>
      <c r="AE4914" s="81"/>
      <c r="AF4914" s="82"/>
      <c r="AG4914" s="80"/>
      <c r="AH4914" s="119"/>
      <c r="AI4914" s="119"/>
    </row>
    <row r="4915" spans="27:35" x14ac:dyDescent="0.25">
      <c r="AA4915" s="81"/>
      <c r="AB4915" s="81"/>
      <c r="AC4915" s="80"/>
      <c r="AD4915" s="80"/>
      <c r="AE4915" s="81"/>
      <c r="AF4915" s="82"/>
      <c r="AG4915" s="80"/>
      <c r="AH4915" s="119"/>
      <c r="AI4915" s="119"/>
    </row>
    <row r="4916" spans="27:35" x14ac:dyDescent="0.25">
      <c r="AA4916" s="81"/>
      <c r="AB4916" s="81"/>
      <c r="AC4916" s="80"/>
      <c r="AD4916" s="80"/>
      <c r="AE4916" s="81"/>
      <c r="AF4916" s="82"/>
      <c r="AG4916" s="80"/>
      <c r="AH4916" s="119"/>
      <c r="AI4916" s="119"/>
    </row>
    <row r="4917" spans="27:35" x14ac:dyDescent="0.25">
      <c r="AA4917" s="81"/>
      <c r="AB4917" s="81"/>
      <c r="AC4917" s="80"/>
      <c r="AD4917" s="80"/>
      <c r="AE4917" s="81"/>
      <c r="AF4917" s="82"/>
      <c r="AG4917" s="80"/>
      <c r="AH4917" s="119"/>
      <c r="AI4917" s="119"/>
    </row>
    <row r="4918" spans="27:35" x14ac:dyDescent="0.25">
      <c r="AA4918" s="81"/>
      <c r="AB4918" s="81"/>
      <c r="AC4918" s="80"/>
      <c r="AD4918" s="80"/>
      <c r="AE4918" s="81"/>
      <c r="AF4918" s="82"/>
      <c r="AG4918" s="80"/>
      <c r="AH4918" s="119"/>
      <c r="AI4918" s="119"/>
    </row>
    <row r="4919" spans="27:35" x14ac:dyDescent="0.25">
      <c r="AA4919" s="81"/>
      <c r="AB4919" s="81"/>
      <c r="AC4919" s="80"/>
      <c r="AD4919" s="80"/>
      <c r="AE4919" s="81"/>
      <c r="AF4919" s="82"/>
      <c r="AG4919" s="80"/>
      <c r="AH4919" s="119"/>
      <c r="AI4919" s="119"/>
    </row>
    <row r="4920" spans="27:35" x14ac:dyDescent="0.25">
      <c r="AA4920" s="81"/>
      <c r="AB4920" s="81"/>
      <c r="AC4920" s="80"/>
      <c r="AD4920" s="80"/>
      <c r="AE4920" s="81"/>
      <c r="AF4920" s="82"/>
      <c r="AG4920" s="80"/>
      <c r="AH4920" s="119"/>
      <c r="AI4920" s="119"/>
    </row>
    <row r="4921" spans="27:35" x14ac:dyDescent="0.25">
      <c r="AA4921" s="81"/>
      <c r="AB4921" s="81"/>
      <c r="AC4921" s="80"/>
      <c r="AD4921" s="80"/>
      <c r="AE4921" s="81"/>
      <c r="AF4921" s="82"/>
      <c r="AG4921" s="80"/>
      <c r="AH4921" s="119"/>
      <c r="AI4921" s="119"/>
    </row>
    <row r="4922" spans="27:35" x14ac:dyDescent="0.25">
      <c r="AA4922" s="81"/>
      <c r="AB4922" s="81"/>
      <c r="AC4922" s="80"/>
      <c r="AD4922" s="80"/>
      <c r="AE4922" s="81"/>
      <c r="AF4922" s="82"/>
      <c r="AG4922" s="80"/>
      <c r="AH4922" s="119"/>
      <c r="AI4922" s="119"/>
    </row>
    <row r="4923" spans="27:35" x14ac:dyDescent="0.25">
      <c r="AA4923" s="81"/>
      <c r="AB4923" s="81"/>
      <c r="AC4923" s="80"/>
      <c r="AD4923" s="80"/>
      <c r="AE4923" s="81"/>
      <c r="AF4923" s="82"/>
      <c r="AG4923" s="80"/>
      <c r="AH4923" s="119"/>
      <c r="AI4923" s="119"/>
    </row>
    <row r="4924" spans="27:35" x14ac:dyDescent="0.25">
      <c r="AA4924" s="81"/>
      <c r="AB4924" s="81"/>
      <c r="AC4924" s="80"/>
      <c r="AD4924" s="80"/>
      <c r="AE4924" s="81"/>
      <c r="AF4924" s="82"/>
      <c r="AG4924" s="80"/>
      <c r="AH4924" s="119"/>
      <c r="AI4924" s="119"/>
    </row>
    <row r="4925" spans="27:35" x14ac:dyDescent="0.25">
      <c r="AA4925" s="81"/>
      <c r="AB4925" s="81"/>
      <c r="AC4925" s="80"/>
      <c r="AD4925" s="80"/>
      <c r="AE4925" s="81"/>
      <c r="AF4925" s="82"/>
      <c r="AG4925" s="80"/>
      <c r="AH4925" s="119"/>
      <c r="AI4925" s="119"/>
    </row>
    <row r="4926" spans="27:35" x14ac:dyDescent="0.25">
      <c r="AA4926" s="81"/>
      <c r="AB4926" s="81"/>
      <c r="AC4926" s="80"/>
      <c r="AD4926" s="80"/>
      <c r="AE4926" s="81"/>
      <c r="AF4926" s="82"/>
      <c r="AG4926" s="80"/>
      <c r="AH4926" s="119"/>
      <c r="AI4926" s="119"/>
    </row>
    <row r="4927" spans="27:35" x14ac:dyDescent="0.25">
      <c r="AA4927" s="81"/>
      <c r="AB4927" s="81"/>
      <c r="AC4927" s="80"/>
      <c r="AD4927" s="80"/>
      <c r="AE4927" s="81"/>
      <c r="AF4927" s="82"/>
      <c r="AG4927" s="80"/>
      <c r="AH4927" s="119"/>
      <c r="AI4927" s="119"/>
    </row>
    <row r="4928" spans="27:35" x14ac:dyDescent="0.25">
      <c r="AA4928" s="81"/>
      <c r="AB4928" s="81"/>
      <c r="AC4928" s="80"/>
      <c r="AD4928" s="80"/>
      <c r="AE4928" s="81"/>
      <c r="AF4928" s="82"/>
      <c r="AG4928" s="80"/>
      <c r="AH4928" s="119"/>
      <c r="AI4928" s="119"/>
    </row>
    <row r="4929" spans="27:35" x14ac:dyDescent="0.25">
      <c r="AA4929" s="81"/>
      <c r="AB4929" s="81"/>
      <c r="AC4929" s="80"/>
      <c r="AD4929" s="80"/>
      <c r="AE4929" s="81"/>
      <c r="AF4929" s="82"/>
      <c r="AG4929" s="80"/>
      <c r="AH4929" s="119"/>
      <c r="AI4929" s="119"/>
    </row>
    <row r="4930" spans="27:35" x14ac:dyDescent="0.25">
      <c r="AA4930" s="81"/>
      <c r="AB4930" s="81"/>
      <c r="AC4930" s="80"/>
      <c r="AD4930" s="80"/>
      <c r="AE4930" s="81"/>
      <c r="AF4930" s="82"/>
      <c r="AG4930" s="80"/>
      <c r="AH4930" s="119"/>
      <c r="AI4930" s="119"/>
    </row>
    <row r="4931" spans="27:35" x14ac:dyDescent="0.25">
      <c r="AA4931" s="81"/>
      <c r="AB4931" s="81"/>
      <c r="AC4931" s="80"/>
      <c r="AD4931" s="80"/>
      <c r="AE4931" s="81"/>
      <c r="AF4931" s="82"/>
      <c r="AG4931" s="80"/>
      <c r="AH4931" s="119"/>
      <c r="AI4931" s="119"/>
    </row>
    <row r="4932" spans="27:35" x14ac:dyDescent="0.25">
      <c r="AA4932" s="81"/>
      <c r="AB4932" s="81"/>
      <c r="AC4932" s="80"/>
      <c r="AD4932" s="80"/>
      <c r="AE4932" s="81"/>
      <c r="AF4932" s="82"/>
      <c r="AG4932" s="80"/>
      <c r="AH4932" s="119"/>
      <c r="AI4932" s="119"/>
    </row>
    <row r="4933" spans="27:35" x14ac:dyDescent="0.25">
      <c r="AA4933" s="81"/>
      <c r="AB4933" s="81"/>
      <c r="AC4933" s="80"/>
      <c r="AD4933" s="80"/>
      <c r="AE4933" s="81"/>
      <c r="AF4933" s="82"/>
      <c r="AG4933" s="80"/>
      <c r="AH4933" s="119"/>
      <c r="AI4933" s="119"/>
    </row>
    <row r="4934" spans="27:35" x14ac:dyDescent="0.25">
      <c r="AA4934" s="81"/>
      <c r="AB4934" s="81"/>
      <c r="AC4934" s="80"/>
      <c r="AD4934" s="80"/>
      <c r="AE4934" s="81"/>
      <c r="AF4934" s="82"/>
      <c r="AG4934" s="80"/>
      <c r="AH4934" s="119"/>
      <c r="AI4934" s="119"/>
    </row>
    <row r="4935" spans="27:35" x14ac:dyDescent="0.25">
      <c r="AA4935" s="81"/>
      <c r="AB4935" s="81"/>
      <c r="AC4935" s="80"/>
      <c r="AD4935" s="80"/>
      <c r="AE4935" s="81"/>
      <c r="AF4935" s="82"/>
      <c r="AG4935" s="80"/>
      <c r="AH4935" s="119"/>
      <c r="AI4935" s="119"/>
    </row>
    <row r="4936" spans="27:35" x14ac:dyDescent="0.25">
      <c r="AA4936" s="81"/>
      <c r="AB4936" s="81"/>
      <c r="AC4936" s="80"/>
      <c r="AD4936" s="80"/>
      <c r="AE4936" s="81"/>
      <c r="AF4936" s="82"/>
      <c r="AG4936" s="80"/>
      <c r="AH4936" s="119"/>
      <c r="AI4936" s="119"/>
    </row>
    <row r="4937" spans="27:35" x14ac:dyDescent="0.25">
      <c r="AA4937" s="81"/>
      <c r="AB4937" s="81"/>
      <c r="AC4937" s="80"/>
      <c r="AD4937" s="80"/>
      <c r="AE4937" s="81"/>
      <c r="AF4937" s="82"/>
      <c r="AG4937" s="80"/>
      <c r="AH4937" s="119"/>
      <c r="AI4937" s="119"/>
    </row>
    <row r="4938" spans="27:35" x14ac:dyDescent="0.25">
      <c r="AA4938" s="81"/>
      <c r="AB4938" s="81"/>
      <c r="AC4938" s="80"/>
      <c r="AD4938" s="80"/>
      <c r="AE4938" s="81"/>
      <c r="AF4938" s="82"/>
      <c r="AG4938" s="80"/>
      <c r="AH4938" s="119"/>
      <c r="AI4938" s="119"/>
    </row>
    <row r="4939" spans="27:35" x14ac:dyDescent="0.25">
      <c r="AA4939" s="81"/>
      <c r="AB4939" s="81"/>
      <c r="AC4939" s="80"/>
      <c r="AD4939" s="80"/>
      <c r="AE4939" s="81"/>
      <c r="AF4939" s="82"/>
      <c r="AG4939" s="80"/>
      <c r="AH4939" s="119"/>
      <c r="AI4939" s="119"/>
    </row>
    <row r="4940" spans="27:35" x14ac:dyDescent="0.25">
      <c r="AA4940" s="81"/>
      <c r="AB4940" s="81"/>
      <c r="AC4940" s="80"/>
      <c r="AD4940" s="80"/>
      <c r="AE4940" s="81"/>
      <c r="AF4940" s="82"/>
      <c r="AG4940" s="80"/>
      <c r="AH4940" s="119"/>
      <c r="AI4940" s="119"/>
    </row>
    <row r="4941" spans="27:35" x14ac:dyDescent="0.25">
      <c r="AA4941" s="81"/>
      <c r="AB4941" s="81"/>
      <c r="AC4941" s="80"/>
      <c r="AD4941" s="80"/>
      <c r="AE4941" s="81"/>
      <c r="AF4941" s="82"/>
      <c r="AG4941" s="80"/>
      <c r="AH4941" s="119"/>
      <c r="AI4941" s="119"/>
    </row>
    <row r="4942" spans="27:35" x14ac:dyDescent="0.25">
      <c r="AA4942" s="81"/>
      <c r="AB4942" s="81"/>
      <c r="AC4942" s="80"/>
      <c r="AD4942" s="80"/>
      <c r="AE4942" s="81"/>
      <c r="AF4942" s="82"/>
      <c r="AG4942" s="80"/>
      <c r="AH4942" s="119"/>
      <c r="AI4942" s="119"/>
    </row>
    <row r="4943" spans="27:35" x14ac:dyDescent="0.25">
      <c r="AA4943" s="81"/>
      <c r="AB4943" s="81"/>
      <c r="AC4943" s="80"/>
      <c r="AD4943" s="80"/>
      <c r="AE4943" s="81"/>
      <c r="AF4943" s="82"/>
      <c r="AG4943" s="80"/>
      <c r="AH4943" s="119"/>
      <c r="AI4943" s="119"/>
    </row>
    <row r="4944" spans="27:35" x14ac:dyDescent="0.25">
      <c r="AA4944" s="81"/>
      <c r="AB4944" s="81"/>
      <c r="AC4944" s="80"/>
      <c r="AD4944" s="80"/>
      <c r="AE4944" s="81"/>
      <c r="AF4944" s="82"/>
      <c r="AG4944" s="80"/>
      <c r="AH4944" s="119"/>
      <c r="AI4944" s="119"/>
    </row>
    <row r="4945" spans="27:35" x14ac:dyDescent="0.25">
      <c r="AA4945" s="81"/>
      <c r="AB4945" s="81"/>
      <c r="AC4945" s="80"/>
      <c r="AD4945" s="80"/>
      <c r="AE4945" s="81"/>
      <c r="AF4945" s="82"/>
      <c r="AG4945" s="80"/>
      <c r="AH4945" s="119"/>
      <c r="AI4945" s="119"/>
    </row>
    <row r="4946" spans="27:35" x14ac:dyDescent="0.25">
      <c r="AA4946" s="81"/>
      <c r="AB4946" s="81"/>
      <c r="AC4946" s="80"/>
      <c r="AD4946" s="80"/>
      <c r="AE4946" s="81"/>
      <c r="AF4946" s="82"/>
      <c r="AG4946" s="80"/>
      <c r="AH4946" s="119"/>
      <c r="AI4946" s="119"/>
    </row>
    <row r="4947" spans="27:35" x14ac:dyDescent="0.25">
      <c r="AA4947" s="81"/>
      <c r="AB4947" s="81"/>
      <c r="AC4947" s="80"/>
      <c r="AD4947" s="80"/>
      <c r="AE4947" s="81"/>
      <c r="AF4947" s="82"/>
      <c r="AG4947" s="80"/>
      <c r="AH4947" s="119"/>
      <c r="AI4947" s="119"/>
    </row>
    <row r="4948" spans="27:35" x14ac:dyDescent="0.25">
      <c r="AA4948" s="81"/>
      <c r="AB4948" s="81"/>
      <c r="AC4948" s="80"/>
      <c r="AD4948" s="80"/>
      <c r="AE4948" s="81"/>
      <c r="AF4948" s="82"/>
      <c r="AG4948" s="80"/>
      <c r="AH4948" s="119"/>
      <c r="AI4948" s="119"/>
    </row>
    <row r="4949" spans="27:35" x14ac:dyDescent="0.25">
      <c r="AA4949" s="81"/>
      <c r="AB4949" s="81"/>
      <c r="AC4949" s="80"/>
      <c r="AD4949" s="80"/>
      <c r="AE4949" s="81"/>
      <c r="AF4949" s="82"/>
      <c r="AG4949" s="80"/>
      <c r="AH4949" s="119"/>
      <c r="AI4949" s="119"/>
    </row>
    <row r="4950" spans="27:35" x14ac:dyDescent="0.25">
      <c r="AA4950" s="81"/>
      <c r="AB4950" s="81"/>
      <c r="AC4950" s="80"/>
      <c r="AD4950" s="80"/>
      <c r="AE4950" s="81"/>
      <c r="AF4950" s="82"/>
      <c r="AG4950" s="80"/>
      <c r="AH4950" s="119"/>
      <c r="AI4950" s="119"/>
    </row>
    <row r="4951" spans="27:35" x14ac:dyDescent="0.25">
      <c r="AA4951" s="81"/>
      <c r="AB4951" s="81"/>
      <c r="AC4951" s="80"/>
      <c r="AD4951" s="80"/>
      <c r="AE4951" s="81"/>
      <c r="AF4951" s="82"/>
      <c r="AG4951" s="80"/>
      <c r="AH4951" s="119"/>
      <c r="AI4951" s="119"/>
    </row>
    <row r="4952" spans="27:35" x14ac:dyDescent="0.25">
      <c r="AA4952" s="81"/>
      <c r="AB4952" s="81"/>
      <c r="AC4952" s="80"/>
      <c r="AD4952" s="80"/>
      <c r="AE4952" s="81"/>
      <c r="AF4952" s="82"/>
      <c r="AG4952" s="80"/>
      <c r="AH4952" s="119"/>
      <c r="AI4952" s="119"/>
    </row>
    <row r="4953" spans="27:35" x14ac:dyDescent="0.25">
      <c r="AA4953" s="81"/>
      <c r="AB4953" s="81"/>
      <c r="AC4953" s="80"/>
      <c r="AD4953" s="80"/>
      <c r="AE4953" s="81"/>
      <c r="AF4953" s="82"/>
      <c r="AG4953" s="80"/>
      <c r="AH4953" s="119"/>
      <c r="AI4953" s="119"/>
    </row>
    <row r="4954" spans="27:35" x14ac:dyDescent="0.25">
      <c r="AA4954" s="81"/>
      <c r="AB4954" s="81"/>
      <c r="AC4954" s="80"/>
      <c r="AD4954" s="80"/>
      <c r="AE4954" s="81"/>
      <c r="AF4954" s="82"/>
      <c r="AG4954" s="80"/>
      <c r="AH4954" s="119"/>
      <c r="AI4954" s="119"/>
    </row>
    <row r="4955" spans="27:35" x14ac:dyDescent="0.25">
      <c r="AA4955" s="81"/>
      <c r="AB4955" s="81"/>
      <c r="AC4955" s="80"/>
      <c r="AD4955" s="80"/>
      <c r="AE4955" s="81"/>
      <c r="AF4955" s="82"/>
      <c r="AG4955" s="80"/>
      <c r="AH4955" s="119"/>
      <c r="AI4955" s="119"/>
    </row>
    <row r="4956" spans="27:35" x14ac:dyDescent="0.25">
      <c r="AA4956" s="81"/>
      <c r="AB4956" s="81"/>
      <c r="AC4956" s="80"/>
      <c r="AD4956" s="80"/>
      <c r="AE4956" s="81"/>
      <c r="AF4956" s="82"/>
      <c r="AG4956" s="80"/>
      <c r="AH4956" s="119"/>
      <c r="AI4956" s="119"/>
    </row>
    <row r="4957" spans="27:35" x14ac:dyDescent="0.25">
      <c r="AA4957" s="81"/>
      <c r="AB4957" s="81"/>
      <c r="AC4957" s="80"/>
      <c r="AD4957" s="80"/>
      <c r="AE4957" s="81"/>
      <c r="AF4957" s="82"/>
      <c r="AG4957" s="80"/>
      <c r="AH4957" s="119"/>
      <c r="AI4957" s="119"/>
    </row>
    <row r="4958" spans="27:35" x14ac:dyDescent="0.25">
      <c r="AA4958" s="81"/>
      <c r="AB4958" s="81"/>
      <c r="AC4958" s="80"/>
      <c r="AD4958" s="80"/>
      <c r="AE4958" s="81"/>
      <c r="AF4958" s="82"/>
      <c r="AG4958" s="80"/>
      <c r="AH4958" s="119"/>
      <c r="AI4958" s="119"/>
    </row>
    <row r="4959" spans="27:35" x14ac:dyDescent="0.25">
      <c r="AA4959" s="81"/>
      <c r="AB4959" s="81"/>
      <c r="AC4959" s="80"/>
      <c r="AD4959" s="80"/>
      <c r="AE4959" s="81"/>
      <c r="AF4959" s="82"/>
      <c r="AG4959" s="80"/>
      <c r="AH4959" s="119"/>
      <c r="AI4959" s="119"/>
    </row>
    <row r="4960" spans="27:35" x14ac:dyDescent="0.25">
      <c r="AA4960" s="81"/>
      <c r="AB4960" s="81"/>
      <c r="AC4960" s="80"/>
      <c r="AD4960" s="80"/>
      <c r="AE4960" s="81"/>
      <c r="AF4960" s="82"/>
      <c r="AG4960" s="80"/>
      <c r="AH4960" s="119"/>
      <c r="AI4960" s="119"/>
    </row>
    <row r="4961" spans="27:35" x14ac:dyDescent="0.25">
      <c r="AA4961" s="81"/>
      <c r="AB4961" s="81"/>
      <c r="AC4961" s="80"/>
      <c r="AD4961" s="80"/>
      <c r="AE4961" s="81"/>
      <c r="AF4961" s="82"/>
      <c r="AG4961" s="80"/>
      <c r="AH4961" s="119"/>
      <c r="AI4961" s="119"/>
    </row>
    <row r="4962" spans="27:35" x14ac:dyDescent="0.25">
      <c r="AA4962" s="81"/>
      <c r="AB4962" s="81"/>
      <c r="AC4962" s="80"/>
      <c r="AD4962" s="80"/>
      <c r="AE4962" s="81"/>
      <c r="AF4962" s="82"/>
      <c r="AG4962" s="80"/>
      <c r="AH4962" s="119"/>
      <c r="AI4962" s="119"/>
    </row>
    <row r="4963" spans="27:35" x14ac:dyDescent="0.25">
      <c r="AA4963" s="81"/>
      <c r="AB4963" s="81"/>
      <c r="AC4963" s="80"/>
      <c r="AD4963" s="80"/>
      <c r="AE4963" s="81"/>
      <c r="AF4963" s="82"/>
      <c r="AG4963" s="80"/>
      <c r="AH4963" s="119"/>
      <c r="AI4963" s="119"/>
    </row>
    <row r="4964" spans="27:35" x14ac:dyDescent="0.25">
      <c r="AA4964" s="81"/>
      <c r="AB4964" s="81"/>
      <c r="AC4964" s="80"/>
      <c r="AD4964" s="80"/>
      <c r="AE4964" s="81"/>
      <c r="AF4964" s="82"/>
      <c r="AG4964" s="80"/>
      <c r="AH4964" s="119"/>
      <c r="AI4964" s="119"/>
    </row>
    <row r="4965" spans="27:35" x14ac:dyDescent="0.25">
      <c r="AA4965" s="81"/>
      <c r="AB4965" s="81"/>
      <c r="AC4965" s="80"/>
      <c r="AD4965" s="80"/>
      <c r="AE4965" s="81"/>
      <c r="AF4965" s="82"/>
      <c r="AG4965" s="80"/>
      <c r="AH4965" s="119"/>
      <c r="AI4965" s="119"/>
    </row>
    <row r="4966" spans="27:35" x14ac:dyDescent="0.25">
      <c r="AA4966" s="81"/>
      <c r="AB4966" s="81"/>
      <c r="AC4966" s="80"/>
      <c r="AD4966" s="80"/>
      <c r="AE4966" s="81"/>
      <c r="AF4966" s="82"/>
      <c r="AG4966" s="80"/>
      <c r="AH4966" s="119"/>
      <c r="AI4966" s="119"/>
    </row>
    <row r="4967" spans="27:35" x14ac:dyDescent="0.25">
      <c r="AA4967" s="81"/>
      <c r="AB4967" s="81"/>
      <c r="AC4967" s="80"/>
      <c r="AD4967" s="80"/>
      <c r="AE4967" s="81"/>
      <c r="AF4967" s="82"/>
      <c r="AG4967" s="80"/>
      <c r="AH4967" s="119"/>
      <c r="AI4967" s="119"/>
    </row>
    <row r="4968" spans="27:35" x14ac:dyDescent="0.25">
      <c r="AA4968" s="81"/>
      <c r="AB4968" s="81"/>
      <c r="AC4968" s="80"/>
      <c r="AD4968" s="80"/>
      <c r="AE4968" s="81"/>
      <c r="AF4968" s="82"/>
      <c r="AG4968" s="80"/>
      <c r="AH4968" s="119"/>
      <c r="AI4968" s="119"/>
    </row>
    <row r="4969" spans="27:35" x14ac:dyDescent="0.25">
      <c r="AA4969" s="81"/>
      <c r="AB4969" s="81"/>
      <c r="AC4969" s="80"/>
      <c r="AD4969" s="80"/>
      <c r="AE4969" s="81"/>
      <c r="AF4969" s="82"/>
      <c r="AG4969" s="80"/>
      <c r="AH4969" s="119"/>
      <c r="AI4969" s="119"/>
    </row>
    <row r="4970" spans="27:35" x14ac:dyDescent="0.25">
      <c r="AA4970" s="81"/>
      <c r="AB4970" s="81"/>
      <c r="AC4970" s="80"/>
      <c r="AD4970" s="80"/>
      <c r="AE4970" s="81"/>
      <c r="AF4970" s="82"/>
      <c r="AG4970" s="80"/>
      <c r="AH4970" s="119"/>
      <c r="AI4970" s="119"/>
    </row>
    <row r="4971" spans="27:35" x14ac:dyDescent="0.25">
      <c r="AA4971" s="81"/>
      <c r="AB4971" s="81"/>
      <c r="AC4971" s="80"/>
      <c r="AD4971" s="80"/>
      <c r="AE4971" s="81"/>
      <c r="AF4971" s="82"/>
      <c r="AG4971" s="80"/>
      <c r="AH4971" s="119"/>
      <c r="AI4971" s="119"/>
    </row>
    <row r="4972" spans="27:35" x14ac:dyDescent="0.25">
      <c r="AA4972" s="81"/>
      <c r="AB4972" s="81"/>
      <c r="AC4972" s="80"/>
      <c r="AD4972" s="80"/>
      <c r="AE4972" s="81"/>
      <c r="AF4972" s="82"/>
      <c r="AG4972" s="80"/>
      <c r="AH4972" s="119"/>
      <c r="AI4972" s="119"/>
    </row>
    <row r="4973" spans="27:35" x14ac:dyDescent="0.25">
      <c r="AA4973" s="81"/>
      <c r="AB4973" s="81"/>
      <c r="AC4973" s="80"/>
      <c r="AD4973" s="80"/>
      <c r="AE4973" s="81"/>
      <c r="AF4973" s="82"/>
      <c r="AG4973" s="80"/>
      <c r="AH4973" s="119"/>
      <c r="AI4973" s="119"/>
    </row>
    <row r="4974" spans="27:35" x14ac:dyDescent="0.25">
      <c r="AA4974" s="81"/>
      <c r="AB4974" s="81"/>
      <c r="AC4974" s="80"/>
      <c r="AD4974" s="80"/>
      <c r="AE4974" s="81"/>
      <c r="AF4974" s="82"/>
      <c r="AG4974" s="80"/>
      <c r="AH4974" s="119"/>
      <c r="AI4974" s="119"/>
    </row>
    <row r="4975" spans="27:35" x14ac:dyDescent="0.25">
      <c r="AA4975" s="81"/>
      <c r="AB4975" s="81"/>
      <c r="AC4975" s="80"/>
      <c r="AD4975" s="80"/>
      <c r="AE4975" s="81"/>
      <c r="AF4975" s="82"/>
      <c r="AG4975" s="80"/>
      <c r="AH4975" s="119"/>
      <c r="AI4975" s="119"/>
    </row>
    <row r="4976" spans="27:35" x14ac:dyDescent="0.25">
      <c r="AA4976" s="81"/>
      <c r="AB4976" s="81"/>
      <c r="AC4976" s="80"/>
      <c r="AD4976" s="80"/>
      <c r="AE4976" s="81"/>
      <c r="AF4976" s="82"/>
      <c r="AG4976" s="80"/>
      <c r="AH4976" s="119"/>
      <c r="AI4976" s="119"/>
    </row>
    <row r="4977" spans="27:35" x14ac:dyDescent="0.25">
      <c r="AA4977" s="81"/>
      <c r="AB4977" s="81"/>
      <c r="AC4977" s="80"/>
      <c r="AD4977" s="80"/>
      <c r="AE4977" s="81"/>
      <c r="AF4977" s="82"/>
      <c r="AG4977" s="80"/>
      <c r="AH4977" s="119"/>
      <c r="AI4977" s="119"/>
    </row>
    <row r="4978" spans="27:35" x14ac:dyDescent="0.25">
      <c r="AA4978" s="81"/>
      <c r="AB4978" s="81"/>
      <c r="AC4978" s="80"/>
      <c r="AD4978" s="80"/>
      <c r="AE4978" s="81"/>
      <c r="AF4978" s="82"/>
      <c r="AG4978" s="80"/>
      <c r="AH4978" s="119"/>
      <c r="AI4978" s="119"/>
    </row>
    <row r="4979" spans="27:35" x14ac:dyDescent="0.25">
      <c r="AA4979" s="81"/>
      <c r="AB4979" s="81"/>
      <c r="AC4979" s="80"/>
      <c r="AD4979" s="80"/>
      <c r="AE4979" s="81"/>
      <c r="AF4979" s="82"/>
      <c r="AG4979" s="80"/>
      <c r="AH4979" s="119"/>
      <c r="AI4979" s="119"/>
    </row>
    <row r="4980" spans="27:35" x14ac:dyDescent="0.25">
      <c r="AA4980" s="81"/>
      <c r="AB4980" s="81"/>
      <c r="AC4980" s="80"/>
      <c r="AD4980" s="80"/>
      <c r="AE4980" s="81"/>
      <c r="AF4980" s="82"/>
      <c r="AG4980" s="80"/>
      <c r="AH4980" s="119"/>
      <c r="AI4980" s="119"/>
    </row>
    <row r="4981" spans="27:35" x14ac:dyDescent="0.25">
      <c r="AA4981" s="81"/>
      <c r="AB4981" s="81"/>
      <c r="AC4981" s="80"/>
      <c r="AD4981" s="80"/>
      <c r="AE4981" s="81"/>
      <c r="AF4981" s="82"/>
      <c r="AG4981" s="80"/>
      <c r="AH4981" s="119"/>
      <c r="AI4981" s="119"/>
    </row>
    <row r="4982" spans="27:35" x14ac:dyDescent="0.25">
      <c r="AA4982" s="81"/>
      <c r="AB4982" s="81"/>
      <c r="AC4982" s="80"/>
      <c r="AD4982" s="80"/>
      <c r="AE4982" s="81"/>
      <c r="AF4982" s="82"/>
      <c r="AG4982" s="80"/>
      <c r="AH4982" s="119"/>
      <c r="AI4982" s="119"/>
    </row>
    <row r="4983" spans="27:35" x14ac:dyDescent="0.25">
      <c r="AA4983" s="81"/>
      <c r="AB4983" s="81"/>
      <c r="AC4983" s="80"/>
      <c r="AD4983" s="80"/>
      <c r="AE4983" s="81"/>
      <c r="AF4983" s="82"/>
      <c r="AG4983" s="80"/>
      <c r="AH4983" s="119"/>
      <c r="AI4983" s="119"/>
    </row>
    <row r="4984" spans="27:35" x14ac:dyDescent="0.25">
      <c r="AA4984" s="81"/>
      <c r="AB4984" s="81"/>
      <c r="AC4984" s="80"/>
      <c r="AD4984" s="80"/>
      <c r="AE4984" s="81"/>
      <c r="AF4984" s="82"/>
      <c r="AG4984" s="80"/>
      <c r="AH4984" s="119"/>
      <c r="AI4984" s="119"/>
    </row>
    <row r="4985" spans="27:35" x14ac:dyDescent="0.25">
      <c r="AA4985" s="81"/>
      <c r="AB4985" s="81"/>
      <c r="AC4985" s="80"/>
      <c r="AD4985" s="80"/>
      <c r="AE4985" s="81"/>
      <c r="AF4985" s="82"/>
      <c r="AG4985" s="80"/>
      <c r="AH4985" s="119"/>
      <c r="AI4985" s="119"/>
    </row>
    <row r="4986" spans="27:35" x14ac:dyDescent="0.25">
      <c r="AA4986" s="81"/>
      <c r="AB4986" s="81"/>
      <c r="AC4986" s="80"/>
      <c r="AD4986" s="80"/>
      <c r="AE4986" s="81"/>
      <c r="AF4986" s="82"/>
      <c r="AG4986" s="80"/>
      <c r="AH4986" s="119"/>
      <c r="AI4986" s="119"/>
    </row>
    <row r="4987" spans="27:35" x14ac:dyDescent="0.25">
      <c r="AA4987" s="81"/>
      <c r="AB4987" s="81"/>
      <c r="AC4987" s="80"/>
      <c r="AD4987" s="80"/>
      <c r="AE4987" s="81"/>
      <c r="AF4987" s="82"/>
      <c r="AG4987" s="80"/>
      <c r="AH4987" s="119"/>
      <c r="AI4987" s="119"/>
    </row>
    <row r="4988" spans="27:35" x14ac:dyDescent="0.25">
      <c r="AA4988" s="81"/>
      <c r="AB4988" s="81"/>
      <c r="AC4988" s="80"/>
      <c r="AD4988" s="80"/>
      <c r="AE4988" s="81"/>
      <c r="AF4988" s="82"/>
      <c r="AG4988" s="80"/>
      <c r="AH4988" s="119"/>
      <c r="AI4988" s="119"/>
    </row>
    <row r="4989" spans="27:35" x14ac:dyDescent="0.25">
      <c r="AA4989" s="81"/>
      <c r="AB4989" s="81"/>
      <c r="AC4989" s="80"/>
      <c r="AD4989" s="80"/>
      <c r="AE4989" s="81"/>
      <c r="AF4989" s="82"/>
      <c r="AG4989" s="80"/>
      <c r="AH4989" s="119"/>
      <c r="AI4989" s="119"/>
    </row>
    <row r="4990" spans="27:35" x14ac:dyDescent="0.25">
      <c r="AA4990" s="81"/>
      <c r="AB4990" s="81"/>
      <c r="AC4990" s="80"/>
      <c r="AD4990" s="80"/>
      <c r="AE4990" s="81"/>
      <c r="AF4990" s="82"/>
      <c r="AG4990" s="80"/>
      <c r="AH4990" s="119"/>
      <c r="AI4990" s="119"/>
    </row>
    <row r="4991" spans="27:35" x14ac:dyDescent="0.25">
      <c r="AA4991" s="81"/>
      <c r="AB4991" s="81"/>
      <c r="AC4991" s="80"/>
      <c r="AD4991" s="80"/>
      <c r="AE4991" s="81"/>
      <c r="AF4991" s="82"/>
      <c r="AG4991" s="80"/>
      <c r="AH4991" s="119"/>
      <c r="AI4991" s="119"/>
    </row>
    <row r="4992" spans="27:35" x14ac:dyDescent="0.25">
      <c r="AA4992" s="81"/>
      <c r="AB4992" s="81"/>
      <c r="AC4992" s="80"/>
      <c r="AD4992" s="80"/>
      <c r="AE4992" s="81"/>
      <c r="AF4992" s="82"/>
      <c r="AG4992" s="80"/>
      <c r="AH4992" s="119"/>
      <c r="AI4992" s="119"/>
    </row>
    <row r="4993" spans="27:35" x14ac:dyDescent="0.25">
      <c r="AA4993" s="81"/>
      <c r="AB4993" s="81"/>
      <c r="AC4993" s="80"/>
      <c r="AD4993" s="80"/>
      <c r="AE4993" s="81"/>
      <c r="AF4993" s="82"/>
      <c r="AG4993" s="80"/>
      <c r="AH4993" s="119"/>
      <c r="AI4993" s="119"/>
    </row>
    <row r="4994" spans="27:35" x14ac:dyDescent="0.25">
      <c r="AA4994" s="81"/>
      <c r="AB4994" s="81"/>
      <c r="AC4994" s="80"/>
      <c r="AD4994" s="80"/>
      <c r="AE4994" s="81"/>
      <c r="AF4994" s="82"/>
      <c r="AG4994" s="80"/>
      <c r="AH4994" s="119"/>
      <c r="AI4994" s="119"/>
    </row>
    <row r="4995" spans="27:35" x14ac:dyDescent="0.25">
      <c r="AA4995" s="81"/>
      <c r="AB4995" s="81"/>
      <c r="AC4995" s="80"/>
      <c r="AD4995" s="80"/>
      <c r="AE4995" s="81"/>
      <c r="AF4995" s="82"/>
      <c r="AG4995" s="80"/>
      <c r="AH4995" s="119"/>
      <c r="AI4995" s="119"/>
    </row>
    <row r="4996" spans="27:35" x14ac:dyDescent="0.25">
      <c r="AA4996" s="81"/>
      <c r="AB4996" s="81"/>
      <c r="AC4996" s="80"/>
      <c r="AD4996" s="80"/>
      <c r="AE4996" s="81"/>
      <c r="AF4996" s="82"/>
      <c r="AG4996" s="80"/>
      <c r="AH4996" s="119"/>
      <c r="AI4996" s="119"/>
    </row>
    <row r="4997" spans="27:35" x14ac:dyDescent="0.25">
      <c r="AA4997" s="81"/>
      <c r="AB4997" s="81"/>
      <c r="AC4997" s="80"/>
      <c r="AD4997" s="80"/>
      <c r="AE4997" s="81"/>
      <c r="AF4997" s="82"/>
      <c r="AG4997" s="80"/>
      <c r="AH4997" s="119"/>
      <c r="AI4997" s="119"/>
    </row>
    <row r="4998" spans="27:35" x14ac:dyDescent="0.25">
      <c r="AA4998" s="81"/>
      <c r="AB4998" s="81"/>
      <c r="AC4998" s="80"/>
      <c r="AD4998" s="80"/>
      <c r="AE4998" s="81"/>
      <c r="AF4998" s="82"/>
      <c r="AG4998" s="80"/>
      <c r="AH4998" s="119"/>
      <c r="AI4998" s="119"/>
    </row>
    <row r="4999" spans="27:35" x14ac:dyDescent="0.25">
      <c r="AA4999" s="81"/>
      <c r="AB4999" s="81"/>
      <c r="AC4999" s="80"/>
      <c r="AD4999" s="80"/>
      <c r="AE4999" s="81"/>
      <c r="AF4999" s="82"/>
      <c r="AG4999" s="80"/>
      <c r="AH4999" s="119"/>
      <c r="AI4999" s="119"/>
    </row>
    <row r="5000" spans="27:35" x14ac:dyDescent="0.25">
      <c r="AA5000" s="81"/>
      <c r="AB5000" s="81"/>
      <c r="AC5000" s="80"/>
      <c r="AD5000" s="80"/>
      <c r="AE5000" s="81"/>
      <c r="AF5000" s="82"/>
      <c r="AG5000" s="80"/>
      <c r="AH5000" s="119"/>
      <c r="AI5000" s="119"/>
    </row>
    <row r="5001" spans="27:35" x14ac:dyDescent="0.25">
      <c r="AA5001" s="81"/>
      <c r="AB5001" s="81"/>
      <c r="AC5001" s="80"/>
      <c r="AD5001" s="80"/>
      <c r="AE5001" s="81"/>
      <c r="AF5001" s="82"/>
      <c r="AG5001" s="80"/>
      <c r="AH5001" s="119"/>
      <c r="AI5001" s="119"/>
    </row>
    <row r="5002" spans="27:35" x14ac:dyDescent="0.25">
      <c r="AA5002" s="81"/>
      <c r="AB5002" s="81"/>
      <c r="AC5002" s="80"/>
      <c r="AD5002" s="80"/>
      <c r="AE5002" s="81"/>
      <c r="AF5002" s="82"/>
      <c r="AG5002" s="80"/>
      <c r="AH5002" s="119"/>
      <c r="AI5002" s="119"/>
    </row>
    <row r="5003" spans="27:35" x14ac:dyDescent="0.25">
      <c r="AA5003" s="81"/>
      <c r="AB5003" s="81"/>
      <c r="AC5003" s="80"/>
      <c r="AD5003" s="80"/>
      <c r="AE5003" s="81"/>
      <c r="AF5003" s="82"/>
      <c r="AG5003" s="80"/>
      <c r="AH5003" s="119"/>
      <c r="AI5003" s="119"/>
    </row>
    <row r="5004" spans="27:35" x14ac:dyDescent="0.25">
      <c r="AA5004" s="81"/>
      <c r="AB5004" s="81"/>
      <c r="AC5004" s="80"/>
      <c r="AD5004" s="80"/>
      <c r="AE5004" s="81"/>
      <c r="AF5004" s="82"/>
      <c r="AG5004" s="80"/>
      <c r="AH5004" s="119"/>
      <c r="AI5004" s="119"/>
    </row>
    <row r="5005" spans="27:35" x14ac:dyDescent="0.25">
      <c r="AA5005" s="81"/>
      <c r="AB5005" s="81"/>
      <c r="AC5005" s="80"/>
      <c r="AD5005" s="80"/>
      <c r="AE5005" s="81"/>
      <c r="AF5005" s="82"/>
      <c r="AG5005" s="80"/>
      <c r="AH5005" s="119"/>
      <c r="AI5005" s="119"/>
    </row>
    <row r="5006" spans="27:35" x14ac:dyDescent="0.25">
      <c r="AA5006" s="81"/>
      <c r="AB5006" s="81"/>
      <c r="AC5006" s="80"/>
      <c r="AD5006" s="80"/>
      <c r="AE5006" s="81"/>
      <c r="AF5006" s="82"/>
      <c r="AG5006" s="80"/>
      <c r="AH5006" s="119"/>
      <c r="AI5006" s="119"/>
    </row>
    <row r="5007" spans="27:35" x14ac:dyDescent="0.25">
      <c r="AA5007" s="81"/>
      <c r="AB5007" s="81"/>
      <c r="AC5007" s="80"/>
      <c r="AD5007" s="80"/>
      <c r="AE5007" s="81"/>
      <c r="AF5007" s="82"/>
      <c r="AG5007" s="80"/>
      <c r="AH5007" s="119"/>
      <c r="AI5007" s="119"/>
    </row>
    <row r="5008" spans="27:35" x14ac:dyDescent="0.25">
      <c r="AA5008" s="81"/>
      <c r="AB5008" s="81"/>
      <c r="AC5008" s="80"/>
      <c r="AD5008" s="80"/>
      <c r="AE5008" s="81"/>
      <c r="AF5008" s="82"/>
      <c r="AG5008" s="80"/>
      <c r="AH5008" s="119"/>
      <c r="AI5008" s="119"/>
    </row>
    <row r="5009" spans="27:35" x14ac:dyDescent="0.25">
      <c r="AA5009" s="81"/>
      <c r="AB5009" s="81"/>
      <c r="AC5009" s="80"/>
      <c r="AD5009" s="80"/>
      <c r="AE5009" s="81"/>
      <c r="AF5009" s="82"/>
      <c r="AG5009" s="80"/>
      <c r="AH5009" s="119"/>
      <c r="AI5009" s="119"/>
    </row>
    <row r="5010" spans="27:35" x14ac:dyDescent="0.25">
      <c r="AA5010" s="81"/>
      <c r="AB5010" s="81"/>
      <c r="AC5010" s="80"/>
      <c r="AD5010" s="80"/>
      <c r="AE5010" s="81"/>
      <c r="AF5010" s="82"/>
      <c r="AG5010" s="80"/>
      <c r="AH5010" s="119"/>
      <c r="AI5010" s="119"/>
    </row>
    <row r="5011" spans="27:35" x14ac:dyDescent="0.25">
      <c r="AA5011" s="81"/>
      <c r="AB5011" s="81"/>
      <c r="AC5011" s="80"/>
      <c r="AD5011" s="80"/>
      <c r="AE5011" s="81"/>
      <c r="AF5011" s="82"/>
      <c r="AG5011" s="80"/>
      <c r="AH5011" s="119"/>
      <c r="AI5011" s="119"/>
    </row>
    <row r="5012" spans="27:35" x14ac:dyDescent="0.25">
      <c r="AA5012" s="81"/>
      <c r="AB5012" s="81"/>
      <c r="AC5012" s="80"/>
      <c r="AD5012" s="80"/>
      <c r="AE5012" s="81"/>
      <c r="AF5012" s="82"/>
      <c r="AG5012" s="80"/>
      <c r="AH5012" s="119"/>
      <c r="AI5012" s="119"/>
    </row>
    <row r="5013" spans="27:35" x14ac:dyDescent="0.25">
      <c r="AA5013" s="81"/>
      <c r="AB5013" s="81"/>
      <c r="AC5013" s="80"/>
      <c r="AD5013" s="80"/>
      <c r="AE5013" s="81"/>
      <c r="AF5013" s="82"/>
      <c r="AG5013" s="80"/>
      <c r="AH5013" s="119"/>
      <c r="AI5013" s="119"/>
    </row>
    <row r="5014" spans="27:35" x14ac:dyDescent="0.25">
      <c r="AA5014" s="81"/>
      <c r="AB5014" s="81"/>
      <c r="AC5014" s="80"/>
      <c r="AD5014" s="80"/>
      <c r="AE5014" s="81"/>
      <c r="AF5014" s="82"/>
      <c r="AG5014" s="80"/>
      <c r="AH5014" s="119"/>
      <c r="AI5014" s="119"/>
    </row>
    <row r="5015" spans="27:35" x14ac:dyDescent="0.25">
      <c r="AA5015" s="81"/>
      <c r="AB5015" s="81"/>
      <c r="AC5015" s="80"/>
      <c r="AD5015" s="80"/>
      <c r="AE5015" s="81"/>
      <c r="AF5015" s="82"/>
      <c r="AG5015" s="80"/>
      <c r="AH5015" s="119"/>
      <c r="AI5015" s="119"/>
    </row>
    <row r="5016" spans="27:35" x14ac:dyDescent="0.25">
      <c r="AA5016" s="81"/>
      <c r="AB5016" s="81"/>
      <c r="AC5016" s="80"/>
      <c r="AD5016" s="80"/>
      <c r="AE5016" s="81"/>
      <c r="AF5016" s="82"/>
      <c r="AG5016" s="80"/>
      <c r="AH5016" s="119"/>
      <c r="AI5016" s="119"/>
    </row>
    <row r="5017" spans="27:35" x14ac:dyDescent="0.25">
      <c r="AA5017" s="81"/>
      <c r="AB5017" s="81"/>
      <c r="AC5017" s="80"/>
      <c r="AD5017" s="80"/>
      <c r="AE5017" s="81"/>
      <c r="AF5017" s="82"/>
      <c r="AG5017" s="80"/>
      <c r="AH5017" s="119"/>
      <c r="AI5017" s="119"/>
    </row>
    <row r="5018" spans="27:35" x14ac:dyDescent="0.25">
      <c r="AA5018" s="81"/>
      <c r="AB5018" s="81"/>
      <c r="AC5018" s="80"/>
      <c r="AD5018" s="80"/>
      <c r="AE5018" s="81"/>
      <c r="AF5018" s="82"/>
      <c r="AG5018" s="80"/>
      <c r="AH5018" s="119"/>
      <c r="AI5018" s="119"/>
    </row>
    <row r="5019" spans="27:35" x14ac:dyDescent="0.25">
      <c r="AA5019" s="81"/>
      <c r="AB5019" s="81"/>
      <c r="AC5019" s="80"/>
      <c r="AD5019" s="80"/>
      <c r="AE5019" s="81"/>
      <c r="AF5019" s="82"/>
      <c r="AG5019" s="80"/>
      <c r="AH5019" s="119"/>
      <c r="AI5019" s="119"/>
    </row>
    <row r="5020" spans="27:35" x14ac:dyDescent="0.25">
      <c r="AA5020" s="81"/>
      <c r="AB5020" s="81"/>
      <c r="AC5020" s="80"/>
      <c r="AD5020" s="80"/>
      <c r="AE5020" s="81"/>
      <c r="AF5020" s="82"/>
      <c r="AG5020" s="80"/>
      <c r="AH5020" s="119"/>
      <c r="AI5020" s="119"/>
    </row>
    <row r="5021" spans="27:35" x14ac:dyDescent="0.25">
      <c r="AA5021" s="81"/>
      <c r="AB5021" s="81"/>
      <c r="AC5021" s="80"/>
      <c r="AD5021" s="80"/>
      <c r="AE5021" s="81"/>
      <c r="AF5021" s="82"/>
      <c r="AG5021" s="80"/>
      <c r="AH5021" s="119"/>
      <c r="AI5021" s="119"/>
    </row>
    <row r="5022" spans="27:35" x14ac:dyDescent="0.25">
      <c r="AA5022" s="81"/>
      <c r="AB5022" s="81"/>
      <c r="AC5022" s="80"/>
      <c r="AD5022" s="80"/>
      <c r="AE5022" s="81"/>
      <c r="AF5022" s="82"/>
      <c r="AG5022" s="80"/>
      <c r="AH5022" s="119"/>
      <c r="AI5022" s="119"/>
    </row>
    <row r="5023" spans="27:35" x14ac:dyDescent="0.25">
      <c r="AA5023" s="81"/>
      <c r="AB5023" s="81"/>
      <c r="AC5023" s="80"/>
      <c r="AD5023" s="80"/>
      <c r="AE5023" s="81"/>
      <c r="AF5023" s="82"/>
      <c r="AG5023" s="80"/>
      <c r="AH5023" s="119"/>
      <c r="AI5023" s="119"/>
    </row>
    <row r="5024" spans="27:35" x14ac:dyDescent="0.25">
      <c r="AA5024" s="81"/>
      <c r="AB5024" s="81"/>
      <c r="AC5024" s="80"/>
      <c r="AD5024" s="80"/>
      <c r="AE5024" s="81"/>
      <c r="AF5024" s="82"/>
      <c r="AG5024" s="80"/>
      <c r="AH5024" s="119"/>
      <c r="AI5024" s="119"/>
    </row>
    <row r="5025" spans="27:35" x14ac:dyDescent="0.25">
      <c r="AA5025" s="81"/>
      <c r="AB5025" s="81"/>
      <c r="AC5025" s="80"/>
      <c r="AD5025" s="80"/>
      <c r="AE5025" s="81"/>
      <c r="AF5025" s="82"/>
      <c r="AG5025" s="80"/>
      <c r="AH5025" s="119"/>
      <c r="AI5025" s="119"/>
    </row>
    <row r="5026" spans="27:35" x14ac:dyDescent="0.25">
      <c r="AA5026" s="81"/>
      <c r="AB5026" s="81"/>
      <c r="AC5026" s="80"/>
      <c r="AD5026" s="80"/>
      <c r="AE5026" s="81"/>
      <c r="AF5026" s="82"/>
      <c r="AG5026" s="80"/>
      <c r="AH5026" s="119"/>
      <c r="AI5026" s="119"/>
    </row>
    <row r="5027" spans="27:35" x14ac:dyDescent="0.25">
      <c r="AA5027" s="81"/>
      <c r="AB5027" s="81"/>
      <c r="AC5027" s="80"/>
      <c r="AD5027" s="80"/>
      <c r="AE5027" s="81"/>
      <c r="AF5027" s="82"/>
      <c r="AG5027" s="80"/>
      <c r="AH5027" s="119"/>
      <c r="AI5027" s="119"/>
    </row>
    <row r="5028" spans="27:35" x14ac:dyDescent="0.25">
      <c r="AA5028" s="81"/>
      <c r="AB5028" s="81"/>
      <c r="AC5028" s="80"/>
      <c r="AD5028" s="80"/>
      <c r="AE5028" s="81"/>
      <c r="AF5028" s="82"/>
      <c r="AG5028" s="80"/>
      <c r="AH5028" s="119"/>
      <c r="AI5028" s="119"/>
    </row>
    <row r="5029" spans="27:35" x14ac:dyDescent="0.25">
      <c r="AA5029" s="81"/>
      <c r="AB5029" s="81"/>
      <c r="AC5029" s="80"/>
      <c r="AD5029" s="80"/>
      <c r="AE5029" s="81"/>
      <c r="AF5029" s="82"/>
      <c r="AG5029" s="80"/>
      <c r="AH5029" s="119"/>
      <c r="AI5029" s="119"/>
    </row>
    <row r="5030" spans="27:35" x14ac:dyDescent="0.25">
      <c r="AA5030" s="81"/>
      <c r="AB5030" s="81"/>
      <c r="AC5030" s="80"/>
      <c r="AD5030" s="80"/>
      <c r="AE5030" s="81"/>
      <c r="AF5030" s="82"/>
      <c r="AG5030" s="80"/>
      <c r="AH5030" s="119"/>
      <c r="AI5030" s="119"/>
    </row>
    <row r="5031" spans="27:35" x14ac:dyDescent="0.25">
      <c r="AA5031" s="81"/>
      <c r="AB5031" s="81"/>
      <c r="AC5031" s="80"/>
      <c r="AD5031" s="80"/>
      <c r="AE5031" s="81"/>
      <c r="AF5031" s="82"/>
      <c r="AG5031" s="80"/>
      <c r="AH5031" s="119"/>
      <c r="AI5031" s="119"/>
    </row>
    <row r="5032" spans="27:35" x14ac:dyDescent="0.25">
      <c r="AA5032" s="81"/>
      <c r="AB5032" s="81"/>
      <c r="AC5032" s="80"/>
      <c r="AD5032" s="80"/>
      <c r="AE5032" s="81"/>
      <c r="AF5032" s="82"/>
      <c r="AG5032" s="80"/>
      <c r="AH5032" s="119"/>
      <c r="AI5032" s="119"/>
    </row>
    <row r="5033" spans="27:35" x14ac:dyDescent="0.25">
      <c r="AA5033" s="81"/>
      <c r="AB5033" s="81"/>
      <c r="AC5033" s="80"/>
      <c r="AD5033" s="80"/>
      <c r="AE5033" s="81"/>
      <c r="AF5033" s="82"/>
      <c r="AG5033" s="80"/>
      <c r="AH5033" s="119"/>
      <c r="AI5033" s="119"/>
    </row>
    <row r="5034" spans="27:35" x14ac:dyDescent="0.25">
      <c r="AA5034" s="81"/>
      <c r="AB5034" s="81"/>
      <c r="AC5034" s="80"/>
      <c r="AD5034" s="80"/>
      <c r="AE5034" s="81"/>
      <c r="AF5034" s="82"/>
      <c r="AG5034" s="80"/>
      <c r="AH5034" s="119"/>
      <c r="AI5034" s="119"/>
    </row>
    <row r="5035" spans="27:35" x14ac:dyDescent="0.25">
      <c r="AA5035" s="81"/>
      <c r="AB5035" s="81"/>
      <c r="AC5035" s="80"/>
      <c r="AD5035" s="80"/>
      <c r="AE5035" s="81"/>
      <c r="AF5035" s="82"/>
      <c r="AG5035" s="80"/>
      <c r="AH5035" s="119"/>
      <c r="AI5035" s="119"/>
    </row>
    <row r="5036" spans="27:35" x14ac:dyDescent="0.25">
      <c r="AA5036" s="81"/>
      <c r="AB5036" s="81"/>
      <c r="AC5036" s="80"/>
      <c r="AD5036" s="80"/>
      <c r="AE5036" s="81"/>
      <c r="AF5036" s="82"/>
      <c r="AG5036" s="80"/>
      <c r="AH5036" s="119"/>
      <c r="AI5036" s="119"/>
    </row>
    <row r="5037" spans="27:35" x14ac:dyDescent="0.25">
      <c r="AA5037" s="81"/>
      <c r="AB5037" s="81"/>
      <c r="AC5037" s="80"/>
      <c r="AD5037" s="80"/>
      <c r="AE5037" s="81"/>
      <c r="AF5037" s="82"/>
      <c r="AG5037" s="80"/>
      <c r="AH5037" s="119"/>
      <c r="AI5037" s="119"/>
    </row>
    <row r="5038" spans="27:35" x14ac:dyDescent="0.25">
      <c r="AA5038" s="81"/>
      <c r="AB5038" s="81"/>
      <c r="AC5038" s="80"/>
      <c r="AD5038" s="80"/>
      <c r="AE5038" s="81"/>
      <c r="AF5038" s="82"/>
      <c r="AG5038" s="80"/>
      <c r="AH5038" s="119"/>
      <c r="AI5038" s="119"/>
    </row>
    <row r="5039" spans="27:35" x14ac:dyDescent="0.25">
      <c r="AA5039" s="81"/>
      <c r="AB5039" s="81"/>
      <c r="AC5039" s="80"/>
      <c r="AD5039" s="80"/>
      <c r="AE5039" s="81"/>
      <c r="AF5039" s="82"/>
      <c r="AG5039" s="80"/>
      <c r="AH5039" s="119"/>
      <c r="AI5039" s="119"/>
    </row>
    <row r="5040" spans="27:35" x14ac:dyDescent="0.25">
      <c r="AA5040" s="81"/>
      <c r="AB5040" s="81"/>
      <c r="AC5040" s="80"/>
      <c r="AD5040" s="80"/>
      <c r="AE5040" s="81"/>
      <c r="AF5040" s="82"/>
      <c r="AG5040" s="80"/>
      <c r="AH5040" s="119"/>
      <c r="AI5040" s="119"/>
    </row>
    <row r="5041" spans="27:35" x14ac:dyDescent="0.25">
      <c r="AA5041" s="81"/>
      <c r="AB5041" s="81"/>
      <c r="AC5041" s="80"/>
      <c r="AD5041" s="80"/>
      <c r="AE5041" s="81"/>
      <c r="AF5041" s="82"/>
      <c r="AG5041" s="80"/>
      <c r="AH5041" s="119"/>
      <c r="AI5041" s="119"/>
    </row>
    <row r="5042" spans="27:35" x14ac:dyDescent="0.25">
      <c r="AA5042" s="81"/>
      <c r="AB5042" s="81"/>
      <c r="AC5042" s="80"/>
      <c r="AD5042" s="80"/>
      <c r="AE5042" s="81"/>
      <c r="AF5042" s="82"/>
      <c r="AG5042" s="80"/>
      <c r="AH5042" s="119"/>
      <c r="AI5042" s="119"/>
    </row>
    <row r="5043" spans="27:35" x14ac:dyDescent="0.25">
      <c r="AA5043" s="81"/>
      <c r="AB5043" s="81"/>
      <c r="AC5043" s="80"/>
      <c r="AD5043" s="80"/>
      <c r="AE5043" s="81"/>
      <c r="AF5043" s="82"/>
      <c r="AG5043" s="80"/>
      <c r="AH5043" s="119"/>
      <c r="AI5043" s="119"/>
    </row>
    <row r="5044" spans="27:35" x14ac:dyDescent="0.25">
      <c r="AA5044" s="81"/>
      <c r="AB5044" s="81"/>
      <c r="AC5044" s="80"/>
      <c r="AD5044" s="80"/>
      <c r="AE5044" s="81"/>
      <c r="AF5044" s="82"/>
      <c r="AG5044" s="80"/>
      <c r="AH5044" s="119"/>
      <c r="AI5044" s="119"/>
    </row>
    <row r="5045" spans="27:35" x14ac:dyDescent="0.25">
      <c r="AA5045" s="81"/>
      <c r="AB5045" s="81"/>
      <c r="AC5045" s="80"/>
      <c r="AD5045" s="80"/>
      <c r="AE5045" s="81"/>
      <c r="AF5045" s="82"/>
      <c r="AG5045" s="80"/>
      <c r="AH5045" s="119"/>
      <c r="AI5045" s="119"/>
    </row>
    <row r="5046" spans="27:35" x14ac:dyDescent="0.25">
      <c r="AA5046" s="81"/>
      <c r="AB5046" s="81"/>
      <c r="AC5046" s="80"/>
      <c r="AD5046" s="80"/>
      <c r="AE5046" s="81"/>
      <c r="AF5046" s="82"/>
      <c r="AG5046" s="80"/>
      <c r="AH5046" s="119"/>
      <c r="AI5046" s="119"/>
    </row>
    <row r="5047" spans="27:35" x14ac:dyDescent="0.25">
      <c r="AA5047" s="81"/>
      <c r="AB5047" s="81"/>
      <c r="AC5047" s="80"/>
      <c r="AD5047" s="80"/>
      <c r="AE5047" s="81"/>
      <c r="AF5047" s="82"/>
      <c r="AG5047" s="80"/>
      <c r="AH5047" s="119"/>
      <c r="AI5047" s="119"/>
    </row>
    <row r="5048" spans="27:35" x14ac:dyDescent="0.25">
      <c r="AA5048" s="81"/>
      <c r="AB5048" s="81"/>
      <c r="AC5048" s="80"/>
      <c r="AD5048" s="80"/>
      <c r="AE5048" s="81"/>
      <c r="AF5048" s="82"/>
      <c r="AG5048" s="80"/>
      <c r="AH5048" s="119"/>
      <c r="AI5048" s="119"/>
    </row>
    <row r="5049" spans="27:35" x14ac:dyDescent="0.25">
      <c r="AA5049" s="81"/>
      <c r="AB5049" s="81"/>
      <c r="AC5049" s="80"/>
      <c r="AD5049" s="80"/>
      <c r="AE5049" s="81"/>
      <c r="AF5049" s="82"/>
      <c r="AG5049" s="80"/>
      <c r="AH5049" s="119"/>
      <c r="AI5049" s="119"/>
    </row>
    <row r="5050" spans="27:35" x14ac:dyDescent="0.25">
      <c r="AA5050" s="81"/>
      <c r="AB5050" s="81"/>
      <c r="AC5050" s="80"/>
      <c r="AD5050" s="80"/>
      <c r="AE5050" s="81"/>
      <c r="AF5050" s="82"/>
      <c r="AG5050" s="80"/>
      <c r="AH5050" s="119"/>
      <c r="AI5050" s="119"/>
    </row>
    <row r="5051" spans="27:35" x14ac:dyDescent="0.25">
      <c r="AA5051" s="81"/>
      <c r="AB5051" s="81"/>
      <c r="AC5051" s="80"/>
      <c r="AD5051" s="80"/>
      <c r="AE5051" s="81"/>
      <c r="AF5051" s="82"/>
      <c r="AG5051" s="80"/>
      <c r="AH5051" s="119"/>
      <c r="AI5051" s="119"/>
    </row>
    <row r="5052" spans="27:35" x14ac:dyDescent="0.25">
      <c r="AA5052" s="81"/>
      <c r="AB5052" s="81"/>
      <c r="AC5052" s="80"/>
      <c r="AD5052" s="80"/>
      <c r="AE5052" s="81"/>
      <c r="AF5052" s="82"/>
      <c r="AG5052" s="80"/>
      <c r="AH5052" s="119"/>
      <c r="AI5052" s="119"/>
    </row>
    <row r="5053" spans="27:35" x14ac:dyDescent="0.25">
      <c r="AA5053" s="81"/>
      <c r="AB5053" s="81"/>
      <c r="AC5053" s="80"/>
      <c r="AD5053" s="80"/>
      <c r="AE5053" s="81"/>
      <c r="AF5053" s="82"/>
      <c r="AG5053" s="80"/>
      <c r="AH5053" s="119"/>
      <c r="AI5053" s="119"/>
    </row>
    <row r="5054" spans="27:35" x14ac:dyDescent="0.25">
      <c r="AA5054" s="81"/>
      <c r="AB5054" s="81"/>
      <c r="AC5054" s="80"/>
      <c r="AD5054" s="80"/>
      <c r="AE5054" s="81"/>
      <c r="AF5054" s="82"/>
      <c r="AG5054" s="80"/>
      <c r="AH5054" s="119"/>
      <c r="AI5054" s="119"/>
    </row>
    <row r="5055" spans="27:35" x14ac:dyDescent="0.25">
      <c r="AA5055" s="81"/>
      <c r="AB5055" s="81"/>
      <c r="AC5055" s="80"/>
      <c r="AD5055" s="80"/>
      <c r="AE5055" s="81"/>
      <c r="AF5055" s="82"/>
      <c r="AG5055" s="80"/>
      <c r="AH5055" s="119"/>
      <c r="AI5055" s="119"/>
    </row>
    <row r="5056" spans="27:35" x14ac:dyDescent="0.25">
      <c r="AA5056" s="81"/>
      <c r="AB5056" s="81"/>
      <c r="AC5056" s="80"/>
      <c r="AD5056" s="80"/>
      <c r="AE5056" s="81"/>
      <c r="AF5056" s="82"/>
      <c r="AG5056" s="80"/>
      <c r="AH5056" s="119"/>
      <c r="AI5056" s="119"/>
    </row>
    <row r="5057" spans="27:35" x14ac:dyDescent="0.25">
      <c r="AA5057" s="81"/>
      <c r="AB5057" s="81"/>
      <c r="AC5057" s="80"/>
      <c r="AD5057" s="80"/>
      <c r="AE5057" s="81"/>
      <c r="AF5057" s="82"/>
      <c r="AG5057" s="80"/>
      <c r="AH5057" s="119"/>
      <c r="AI5057" s="119"/>
    </row>
    <row r="5058" spans="27:35" x14ac:dyDescent="0.25">
      <c r="AA5058" s="81"/>
      <c r="AB5058" s="81"/>
      <c r="AC5058" s="80"/>
      <c r="AD5058" s="80"/>
      <c r="AE5058" s="81"/>
      <c r="AF5058" s="82"/>
      <c r="AG5058" s="80"/>
      <c r="AH5058" s="119"/>
      <c r="AI5058" s="119"/>
    </row>
    <row r="5059" spans="27:35" x14ac:dyDescent="0.25">
      <c r="AA5059" s="81"/>
      <c r="AB5059" s="81"/>
      <c r="AC5059" s="80"/>
      <c r="AD5059" s="80"/>
      <c r="AE5059" s="81"/>
      <c r="AF5059" s="82"/>
      <c r="AG5059" s="80"/>
      <c r="AH5059" s="119"/>
      <c r="AI5059" s="119"/>
    </row>
    <row r="5060" spans="27:35" x14ac:dyDescent="0.25">
      <c r="AA5060" s="81"/>
      <c r="AB5060" s="81"/>
      <c r="AC5060" s="80"/>
      <c r="AD5060" s="80"/>
      <c r="AE5060" s="81"/>
      <c r="AF5060" s="82"/>
      <c r="AG5060" s="80"/>
      <c r="AH5060" s="119"/>
      <c r="AI5060" s="119"/>
    </row>
    <row r="5061" spans="27:35" x14ac:dyDescent="0.25">
      <c r="AA5061" s="81"/>
      <c r="AB5061" s="81"/>
      <c r="AC5061" s="80"/>
      <c r="AD5061" s="80"/>
      <c r="AE5061" s="81"/>
      <c r="AF5061" s="82"/>
      <c r="AG5061" s="80"/>
      <c r="AH5061" s="119"/>
      <c r="AI5061" s="119"/>
    </row>
    <row r="5062" spans="27:35" x14ac:dyDescent="0.25">
      <c r="AA5062" s="81"/>
      <c r="AB5062" s="81"/>
      <c r="AC5062" s="80"/>
      <c r="AD5062" s="80"/>
      <c r="AE5062" s="81"/>
      <c r="AF5062" s="82"/>
      <c r="AG5062" s="80"/>
      <c r="AH5062" s="119"/>
      <c r="AI5062" s="119"/>
    </row>
    <row r="5063" spans="27:35" x14ac:dyDescent="0.25">
      <c r="AA5063" s="81"/>
      <c r="AB5063" s="81"/>
      <c r="AC5063" s="80"/>
      <c r="AD5063" s="80"/>
      <c r="AE5063" s="81"/>
      <c r="AF5063" s="82"/>
      <c r="AG5063" s="80"/>
      <c r="AH5063" s="119"/>
      <c r="AI5063" s="119"/>
    </row>
    <row r="5064" spans="27:35" x14ac:dyDescent="0.25">
      <c r="AA5064" s="81"/>
      <c r="AB5064" s="81"/>
      <c r="AC5064" s="80"/>
      <c r="AD5064" s="80"/>
      <c r="AE5064" s="81"/>
      <c r="AF5064" s="82"/>
      <c r="AG5064" s="80"/>
      <c r="AH5064" s="119"/>
      <c r="AI5064" s="119"/>
    </row>
    <row r="5065" spans="27:35" x14ac:dyDescent="0.25">
      <c r="AA5065" s="81"/>
      <c r="AB5065" s="81"/>
      <c r="AC5065" s="80"/>
      <c r="AD5065" s="80"/>
      <c r="AE5065" s="81"/>
      <c r="AF5065" s="82"/>
      <c r="AG5065" s="80"/>
      <c r="AH5065" s="119"/>
      <c r="AI5065" s="119"/>
    </row>
    <row r="5066" spans="27:35" x14ac:dyDescent="0.25">
      <c r="AA5066" s="81"/>
      <c r="AB5066" s="81"/>
      <c r="AC5066" s="80"/>
      <c r="AD5066" s="80"/>
      <c r="AE5066" s="81"/>
      <c r="AF5066" s="82"/>
      <c r="AG5066" s="80"/>
      <c r="AH5066" s="119"/>
      <c r="AI5066" s="119"/>
    </row>
    <row r="5067" spans="27:35" x14ac:dyDescent="0.25">
      <c r="AA5067" s="81"/>
      <c r="AB5067" s="81"/>
      <c r="AC5067" s="80"/>
      <c r="AD5067" s="80"/>
      <c r="AE5067" s="81"/>
      <c r="AF5067" s="82"/>
      <c r="AG5067" s="80"/>
      <c r="AH5067" s="119"/>
      <c r="AI5067" s="119"/>
    </row>
    <row r="5068" spans="27:35" x14ac:dyDescent="0.25">
      <c r="AA5068" s="81"/>
      <c r="AB5068" s="81"/>
      <c r="AC5068" s="80"/>
      <c r="AD5068" s="80"/>
      <c r="AE5068" s="81"/>
      <c r="AF5068" s="82"/>
      <c r="AG5068" s="80"/>
      <c r="AH5068" s="119"/>
      <c r="AI5068" s="119"/>
    </row>
    <row r="5069" spans="27:35" x14ac:dyDescent="0.25">
      <c r="AA5069" s="81"/>
      <c r="AB5069" s="81"/>
      <c r="AC5069" s="80"/>
      <c r="AD5069" s="80"/>
      <c r="AE5069" s="81"/>
      <c r="AF5069" s="82"/>
      <c r="AG5069" s="80"/>
      <c r="AH5069" s="119"/>
      <c r="AI5069" s="119"/>
    </row>
    <row r="5070" spans="27:35" x14ac:dyDescent="0.25">
      <c r="AA5070" s="81"/>
      <c r="AB5070" s="81"/>
      <c r="AC5070" s="80"/>
      <c r="AD5070" s="80"/>
      <c r="AE5070" s="81"/>
      <c r="AF5070" s="82"/>
      <c r="AG5070" s="80"/>
      <c r="AH5070" s="119"/>
      <c r="AI5070" s="119"/>
    </row>
    <row r="5071" spans="27:35" x14ac:dyDescent="0.25">
      <c r="AA5071" s="81"/>
      <c r="AB5071" s="81"/>
      <c r="AC5071" s="80"/>
      <c r="AD5071" s="80"/>
      <c r="AE5071" s="81"/>
      <c r="AF5071" s="82"/>
      <c r="AG5071" s="80"/>
      <c r="AH5071" s="119"/>
      <c r="AI5071" s="119"/>
    </row>
    <row r="5072" spans="27:35" x14ac:dyDescent="0.25">
      <c r="AA5072" s="81"/>
      <c r="AB5072" s="81"/>
      <c r="AC5072" s="80"/>
      <c r="AD5072" s="80"/>
      <c r="AE5072" s="81"/>
      <c r="AF5072" s="82"/>
      <c r="AG5072" s="80"/>
      <c r="AH5072" s="119"/>
      <c r="AI5072" s="119"/>
    </row>
    <row r="5073" spans="27:35" x14ac:dyDescent="0.25">
      <c r="AA5073" s="81"/>
      <c r="AB5073" s="81"/>
      <c r="AC5073" s="80"/>
      <c r="AD5073" s="80"/>
      <c r="AE5073" s="81"/>
      <c r="AF5073" s="82"/>
      <c r="AG5073" s="80"/>
      <c r="AH5073" s="119"/>
      <c r="AI5073" s="119"/>
    </row>
    <row r="5074" spans="27:35" x14ac:dyDescent="0.25">
      <c r="AA5074" s="81"/>
      <c r="AB5074" s="81"/>
      <c r="AC5074" s="80"/>
      <c r="AD5074" s="80"/>
      <c r="AE5074" s="81"/>
      <c r="AF5074" s="82"/>
      <c r="AG5074" s="80"/>
      <c r="AH5074" s="119"/>
      <c r="AI5074" s="119"/>
    </row>
    <row r="5075" spans="27:35" x14ac:dyDescent="0.25">
      <c r="AA5075" s="81"/>
      <c r="AB5075" s="81"/>
      <c r="AC5075" s="80"/>
      <c r="AD5075" s="80"/>
      <c r="AE5075" s="81"/>
      <c r="AF5075" s="82"/>
      <c r="AG5075" s="80"/>
      <c r="AH5075" s="119"/>
      <c r="AI5075" s="119"/>
    </row>
    <row r="5076" spans="27:35" x14ac:dyDescent="0.25">
      <c r="AA5076" s="81"/>
      <c r="AB5076" s="81"/>
      <c r="AC5076" s="80"/>
      <c r="AD5076" s="80"/>
      <c r="AE5076" s="81"/>
      <c r="AF5076" s="82"/>
      <c r="AG5076" s="80"/>
      <c r="AH5076" s="119"/>
      <c r="AI5076" s="119"/>
    </row>
    <row r="5077" spans="27:35" x14ac:dyDescent="0.25">
      <c r="AA5077" s="81"/>
      <c r="AB5077" s="81"/>
      <c r="AC5077" s="80"/>
      <c r="AD5077" s="80"/>
      <c r="AE5077" s="81"/>
      <c r="AF5077" s="82"/>
      <c r="AG5077" s="80"/>
      <c r="AH5077" s="119"/>
      <c r="AI5077" s="119"/>
    </row>
    <row r="5078" spans="27:35" x14ac:dyDescent="0.25">
      <c r="AA5078" s="81"/>
      <c r="AB5078" s="81"/>
      <c r="AC5078" s="80"/>
      <c r="AD5078" s="80"/>
      <c r="AE5078" s="81"/>
      <c r="AF5078" s="82"/>
      <c r="AG5078" s="80"/>
      <c r="AH5078" s="119"/>
      <c r="AI5078" s="119"/>
    </row>
    <row r="5079" spans="27:35" x14ac:dyDescent="0.25">
      <c r="AA5079" s="81"/>
      <c r="AB5079" s="81"/>
      <c r="AC5079" s="80"/>
      <c r="AD5079" s="80"/>
      <c r="AE5079" s="81"/>
      <c r="AF5079" s="82"/>
      <c r="AG5079" s="80"/>
      <c r="AH5079" s="119"/>
      <c r="AI5079" s="119"/>
    </row>
    <row r="5080" spans="27:35" x14ac:dyDescent="0.25">
      <c r="AA5080" s="81"/>
      <c r="AB5080" s="81"/>
      <c r="AC5080" s="80"/>
      <c r="AD5080" s="80"/>
      <c r="AE5080" s="81"/>
      <c r="AF5080" s="82"/>
      <c r="AG5080" s="80"/>
      <c r="AH5080" s="119"/>
      <c r="AI5080" s="119"/>
    </row>
    <row r="5081" spans="27:35" x14ac:dyDescent="0.25">
      <c r="AA5081" s="81"/>
      <c r="AB5081" s="81"/>
      <c r="AC5081" s="80"/>
      <c r="AD5081" s="80"/>
      <c r="AE5081" s="81"/>
      <c r="AF5081" s="82"/>
      <c r="AG5081" s="80"/>
      <c r="AH5081" s="119"/>
      <c r="AI5081" s="119"/>
    </row>
    <row r="5082" spans="27:35" x14ac:dyDescent="0.25">
      <c r="AA5082" s="81"/>
      <c r="AB5082" s="81"/>
      <c r="AC5082" s="80"/>
      <c r="AD5082" s="80"/>
      <c r="AE5082" s="81"/>
      <c r="AF5082" s="82"/>
      <c r="AG5082" s="80"/>
      <c r="AH5082" s="119"/>
      <c r="AI5082" s="119"/>
    </row>
    <row r="5083" spans="27:35" x14ac:dyDescent="0.25">
      <c r="AA5083" s="81"/>
      <c r="AB5083" s="81"/>
      <c r="AC5083" s="80"/>
      <c r="AD5083" s="80"/>
      <c r="AE5083" s="81"/>
      <c r="AF5083" s="82"/>
      <c r="AG5083" s="80"/>
      <c r="AH5083" s="119"/>
      <c r="AI5083" s="119"/>
    </row>
    <row r="5084" spans="27:35" x14ac:dyDescent="0.25">
      <c r="AA5084" s="81"/>
      <c r="AB5084" s="81"/>
      <c r="AC5084" s="80"/>
      <c r="AD5084" s="80"/>
      <c r="AE5084" s="81"/>
      <c r="AF5084" s="82"/>
      <c r="AG5084" s="80"/>
      <c r="AH5084" s="119"/>
      <c r="AI5084" s="119"/>
    </row>
    <row r="5085" spans="27:35" x14ac:dyDescent="0.25">
      <c r="AA5085" s="81"/>
      <c r="AB5085" s="81"/>
      <c r="AC5085" s="80"/>
      <c r="AD5085" s="80"/>
      <c r="AE5085" s="81"/>
      <c r="AF5085" s="82"/>
      <c r="AG5085" s="80"/>
      <c r="AH5085" s="119"/>
      <c r="AI5085" s="119"/>
    </row>
    <row r="5086" spans="27:35" x14ac:dyDescent="0.25">
      <c r="AA5086" s="81"/>
      <c r="AB5086" s="81"/>
      <c r="AC5086" s="80"/>
      <c r="AD5086" s="80"/>
      <c r="AE5086" s="81"/>
      <c r="AF5086" s="82"/>
      <c r="AG5086" s="80"/>
      <c r="AH5086" s="119"/>
      <c r="AI5086" s="119"/>
    </row>
    <row r="5087" spans="27:35" x14ac:dyDescent="0.25">
      <c r="AA5087" s="81"/>
      <c r="AB5087" s="81"/>
      <c r="AC5087" s="80"/>
      <c r="AD5087" s="80"/>
      <c r="AE5087" s="81"/>
      <c r="AF5087" s="82"/>
      <c r="AG5087" s="80"/>
      <c r="AH5087" s="119"/>
      <c r="AI5087" s="119"/>
    </row>
    <row r="5088" spans="27:35" x14ac:dyDescent="0.25">
      <c r="AA5088" s="81"/>
      <c r="AB5088" s="81"/>
      <c r="AC5088" s="80"/>
      <c r="AD5088" s="80"/>
      <c r="AE5088" s="81"/>
      <c r="AF5088" s="82"/>
      <c r="AG5088" s="80"/>
      <c r="AH5088" s="119"/>
      <c r="AI5088" s="119"/>
    </row>
    <row r="5089" spans="27:35" x14ac:dyDescent="0.25">
      <c r="AA5089" s="81"/>
      <c r="AB5089" s="81"/>
      <c r="AC5089" s="80"/>
      <c r="AD5089" s="80"/>
      <c r="AE5089" s="81"/>
      <c r="AF5089" s="82"/>
      <c r="AG5089" s="80"/>
      <c r="AH5089" s="119"/>
      <c r="AI5089" s="119"/>
    </row>
    <row r="5090" spans="27:35" x14ac:dyDescent="0.25">
      <c r="AA5090" s="81"/>
      <c r="AB5090" s="81"/>
      <c r="AC5090" s="80"/>
      <c r="AD5090" s="80"/>
      <c r="AE5090" s="81"/>
      <c r="AF5090" s="82"/>
      <c r="AG5090" s="80"/>
      <c r="AH5090" s="119"/>
      <c r="AI5090" s="119"/>
    </row>
    <row r="5091" spans="27:35" x14ac:dyDescent="0.25">
      <c r="AA5091" s="81"/>
      <c r="AB5091" s="81"/>
      <c r="AC5091" s="80"/>
      <c r="AD5091" s="80"/>
      <c r="AE5091" s="81"/>
      <c r="AF5091" s="82"/>
      <c r="AG5091" s="80"/>
      <c r="AH5091" s="119"/>
      <c r="AI5091" s="119"/>
    </row>
    <row r="5092" spans="27:35" x14ac:dyDescent="0.25">
      <c r="AA5092" s="81"/>
      <c r="AB5092" s="81"/>
      <c r="AC5092" s="80"/>
      <c r="AD5092" s="80"/>
      <c r="AE5092" s="81"/>
      <c r="AF5092" s="82"/>
      <c r="AG5092" s="80"/>
      <c r="AH5092" s="119"/>
      <c r="AI5092" s="119"/>
    </row>
    <row r="5093" spans="27:35" x14ac:dyDescent="0.25">
      <c r="AA5093" s="81"/>
      <c r="AB5093" s="81"/>
      <c r="AC5093" s="80"/>
      <c r="AD5093" s="80"/>
      <c r="AE5093" s="81"/>
      <c r="AF5093" s="82"/>
      <c r="AG5093" s="80"/>
      <c r="AH5093" s="119"/>
      <c r="AI5093" s="119"/>
    </row>
    <row r="5094" spans="27:35" x14ac:dyDescent="0.25">
      <c r="AA5094" s="81"/>
      <c r="AB5094" s="81"/>
      <c r="AC5094" s="80"/>
      <c r="AD5094" s="80"/>
      <c r="AE5094" s="81"/>
      <c r="AF5094" s="82"/>
      <c r="AG5094" s="80"/>
      <c r="AH5094" s="119"/>
      <c r="AI5094" s="119"/>
    </row>
    <row r="5095" spans="27:35" x14ac:dyDescent="0.25">
      <c r="AA5095" s="81"/>
      <c r="AB5095" s="81"/>
      <c r="AC5095" s="80"/>
      <c r="AD5095" s="80"/>
      <c r="AE5095" s="81"/>
      <c r="AF5095" s="82"/>
      <c r="AG5095" s="80"/>
      <c r="AH5095" s="119"/>
      <c r="AI5095" s="119"/>
    </row>
    <row r="5096" spans="27:35" x14ac:dyDescent="0.25">
      <c r="AA5096" s="81"/>
      <c r="AB5096" s="81"/>
      <c r="AC5096" s="80"/>
      <c r="AD5096" s="80"/>
      <c r="AE5096" s="81"/>
      <c r="AF5096" s="82"/>
      <c r="AG5096" s="80"/>
      <c r="AH5096" s="119"/>
      <c r="AI5096" s="119"/>
    </row>
    <row r="5097" spans="27:35" x14ac:dyDescent="0.25">
      <c r="AA5097" s="81"/>
      <c r="AB5097" s="81"/>
      <c r="AC5097" s="80"/>
      <c r="AD5097" s="80"/>
      <c r="AE5097" s="81"/>
      <c r="AF5097" s="82"/>
      <c r="AG5097" s="80"/>
      <c r="AH5097" s="119"/>
      <c r="AI5097" s="119"/>
    </row>
    <row r="5098" spans="27:35" x14ac:dyDescent="0.25">
      <c r="AA5098" s="81"/>
      <c r="AB5098" s="81"/>
      <c r="AC5098" s="80"/>
      <c r="AD5098" s="80"/>
      <c r="AE5098" s="81"/>
      <c r="AF5098" s="82"/>
      <c r="AG5098" s="80"/>
      <c r="AH5098" s="119"/>
      <c r="AI5098" s="119"/>
    </row>
    <row r="5099" spans="27:35" x14ac:dyDescent="0.25">
      <c r="AA5099" s="81"/>
      <c r="AB5099" s="81"/>
      <c r="AC5099" s="80"/>
      <c r="AD5099" s="80"/>
      <c r="AE5099" s="81"/>
      <c r="AF5099" s="82"/>
      <c r="AG5099" s="80"/>
      <c r="AH5099" s="119"/>
      <c r="AI5099" s="119"/>
    </row>
    <row r="5100" spans="27:35" x14ac:dyDescent="0.25">
      <c r="AA5100" s="81"/>
      <c r="AB5100" s="81"/>
      <c r="AC5100" s="80"/>
      <c r="AD5100" s="80"/>
      <c r="AE5100" s="81"/>
      <c r="AF5100" s="82"/>
      <c r="AG5100" s="80"/>
      <c r="AH5100" s="119"/>
      <c r="AI5100" s="119"/>
    </row>
    <row r="5101" spans="27:35" x14ac:dyDescent="0.25">
      <c r="AA5101" s="81"/>
      <c r="AB5101" s="81"/>
      <c r="AC5101" s="80"/>
      <c r="AD5101" s="80"/>
      <c r="AE5101" s="81"/>
      <c r="AF5101" s="82"/>
      <c r="AG5101" s="80"/>
      <c r="AH5101" s="119"/>
      <c r="AI5101" s="119"/>
    </row>
    <row r="5102" spans="27:35" x14ac:dyDescent="0.25">
      <c r="AA5102" s="81"/>
      <c r="AB5102" s="81"/>
      <c r="AC5102" s="80"/>
      <c r="AD5102" s="80"/>
      <c r="AE5102" s="81"/>
      <c r="AF5102" s="82"/>
      <c r="AG5102" s="80"/>
      <c r="AH5102" s="119"/>
      <c r="AI5102" s="119"/>
    </row>
    <row r="5103" spans="27:35" x14ac:dyDescent="0.25">
      <c r="AA5103" s="81"/>
      <c r="AB5103" s="81"/>
      <c r="AC5103" s="80"/>
      <c r="AD5103" s="80"/>
      <c r="AE5103" s="81"/>
      <c r="AF5103" s="82"/>
      <c r="AG5103" s="80"/>
      <c r="AH5103" s="119"/>
      <c r="AI5103" s="119"/>
    </row>
    <row r="5104" spans="27:35" x14ac:dyDescent="0.25">
      <c r="AA5104" s="81"/>
      <c r="AB5104" s="81"/>
      <c r="AC5104" s="80"/>
      <c r="AD5104" s="80"/>
      <c r="AE5104" s="81"/>
      <c r="AF5104" s="82"/>
      <c r="AG5104" s="80"/>
      <c r="AH5104" s="119"/>
      <c r="AI5104" s="119"/>
    </row>
    <row r="5105" spans="27:35" x14ac:dyDescent="0.25">
      <c r="AA5105" s="81"/>
      <c r="AB5105" s="81"/>
      <c r="AC5105" s="80"/>
      <c r="AD5105" s="80"/>
      <c r="AE5105" s="81"/>
      <c r="AF5105" s="82"/>
      <c r="AG5105" s="80"/>
      <c r="AH5105" s="119"/>
      <c r="AI5105" s="119"/>
    </row>
    <row r="5106" spans="27:35" x14ac:dyDescent="0.25">
      <c r="AA5106" s="81"/>
      <c r="AB5106" s="81"/>
      <c r="AC5106" s="80"/>
      <c r="AD5106" s="80"/>
      <c r="AE5106" s="81"/>
      <c r="AF5106" s="82"/>
      <c r="AG5106" s="80"/>
      <c r="AH5106" s="119"/>
      <c r="AI5106" s="119"/>
    </row>
    <row r="5107" spans="27:35" x14ac:dyDescent="0.25">
      <c r="AA5107" s="81"/>
      <c r="AB5107" s="81"/>
      <c r="AC5107" s="80"/>
      <c r="AD5107" s="80"/>
      <c r="AE5107" s="81"/>
      <c r="AF5107" s="82"/>
      <c r="AG5107" s="80"/>
      <c r="AH5107" s="119"/>
      <c r="AI5107" s="119"/>
    </row>
    <row r="5108" spans="27:35" x14ac:dyDescent="0.25">
      <c r="AA5108" s="81"/>
      <c r="AB5108" s="81"/>
      <c r="AC5108" s="80"/>
      <c r="AD5108" s="80"/>
      <c r="AE5108" s="81"/>
      <c r="AF5108" s="82"/>
      <c r="AG5108" s="80"/>
      <c r="AH5108" s="119"/>
      <c r="AI5108" s="119"/>
    </row>
    <row r="5109" spans="27:35" x14ac:dyDescent="0.25">
      <c r="AA5109" s="81"/>
      <c r="AB5109" s="81"/>
      <c r="AC5109" s="80"/>
      <c r="AD5109" s="80"/>
      <c r="AE5109" s="81"/>
      <c r="AF5109" s="82"/>
      <c r="AG5109" s="80"/>
      <c r="AH5109" s="119"/>
      <c r="AI5109" s="119"/>
    </row>
    <row r="5110" spans="27:35" x14ac:dyDescent="0.25">
      <c r="AA5110" s="81"/>
      <c r="AB5110" s="81"/>
      <c r="AC5110" s="80"/>
      <c r="AD5110" s="80"/>
      <c r="AE5110" s="81"/>
      <c r="AF5110" s="82"/>
      <c r="AG5110" s="80"/>
      <c r="AH5110" s="119"/>
      <c r="AI5110" s="119"/>
    </row>
    <row r="5111" spans="27:35" x14ac:dyDescent="0.25">
      <c r="AA5111" s="81"/>
      <c r="AB5111" s="81"/>
      <c r="AC5111" s="80"/>
      <c r="AD5111" s="80"/>
      <c r="AE5111" s="81"/>
      <c r="AF5111" s="82"/>
      <c r="AG5111" s="80"/>
      <c r="AH5111" s="119"/>
      <c r="AI5111" s="119"/>
    </row>
    <row r="5112" spans="27:35" x14ac:dyDescent="0.25">
      <c r="AA5112" s="81"/>
      <c r="AB5112" s="81"/>
      <c r="AC5112" s="80"/>
      <c r="AD5112" s="80"/>
      <c r="AE5112" s="81"/>
      <c r="AF5112" s="82"/>
      <c r="AG5112" s="80"/>
      <c r="AH5112" s="119"/>
      <c r="AI5112" s="119"/>
    </row>
    <row r="5113" spans="27:35" x14ac:dyDescent="0.25">
      <c r="AA5113" s="81"/>
      <c r="AB5113" s="81"/>
      <c r="AC5113" s="80"/>
      <c r="AD5113" s="80"/>
      <c r="AE5113" s="81"/>
      <c r="AF5113" s="82"/>
      <c r="AG5113" s="80"/>
      <c r="AH5113" s="119"/>
      <c r="AI5113" s="119"/>
    </row>
    <row r="5114" spans="27:35" x14ac:dyDescent="0.25">
      <c r="AA5114" s="81"/>
      <c r="AB5114" s="81"/>
      <c r="AC5114" s="80"/>
      <c r="AD5114" s="80"/>
      <c r="AE5114" s="81"/>
      <c r="AF5114" s="82"/>
      <c r="AG5114" s="80"/>
      <c r="AH5114" s="119"/>
      <c r="AI5114" s="119"/>
    </row>
    <row r="5115" spans="27:35" x14ac:dyDescent="0.25">
      <c r="AA5115" s="81"/>
      <c r="AB5115" s="81"/>
      <c r="AC5115" s="80"/>
      <c r="AD5115" s="80"/>
      <c r="AE5115" s="81"/>
      <c r="AF5115" s="82"/>
      <c r="AG5115" s="80"/>
      <c r="AH5115" s="119"/>
      <c r="AI5115" s="119"/>
    </row>
    <row r="5116" spans="27:35" x14ac:dyDescent="0.25">
      <c r="AA5116" s="81"/>
      <c r="AB5116" s="81"/>
      <c r="AC5116" s="80"/>
      <c r="AD5116" s="80"/>
      <c r="AE5116" s="81"/>
      <c r="AF5116" s="82"/>
      <c r="AG5116" s="80"/>
      <c r="AH5116" s="119"/>
      <c r="AI5116" s="119"/>
    </row>
    <row r="5117" spans="27:35" x14ac:dyDescent="0.25">
      <c r="AA5117" s="81"/>
      <c r="AB5117" s="81"/>
      <c r="AC5117" s="80"/>
      <c r="AD5117" s="80"/>
      <c r="AE5117" s="81"/>
      <c r="AF5117" s="82"/>
      <c r="AG5117" s="80"/>
      <c r="AH5117" s="119"/>
      <c r="AI5117" s="119"/>
    </row>
    <row r="5118" spans="27:35" x14ac:dyDescent="0.25">
      <c r="AA5118" s="81"/>
      <c r="AB5118" s="81"/>
      <c r="AC5118" s="80"/>
      <c r="AD5118" s="80"/>
      <c r="AE5118" s="81"/>
      <c r="AF5118" s="82"/>
      <c r="AG5118" s="80"/>
      <c r="AH5118" s="119"/>
      <c r="AI5118" s="119"/>
    </row>
    <row r="5119" spans="27:35" x14ac:dyDescent="0.25">
      <c r="AA5119" s="81"/>
      <c r="AB5119" s="81"/>
      <c r="AC5119" s="80"/>
      <c r="AD5119" s="80"/>
      <c r="AE5119" s="81"/>
      <c r="AF5119" s="82"/>
      <c r="AG5119" s="80"/>
      <c r="AH5119" s="119"/>
      <c r="AI5119" s="119"/>
    </row>
    <row r="5120" spans="27:35" x14ac:dyDescent="0.25">
      <c r="AA5120" s="81"/>
      <c r="AB5120" s="81"/>
      <c r="AC5120" s="80"/>
      <c r="AD5120" s="80"/>
      <c r="AE5120" s="81"/>
      <c r="AF5120" s="82"/>
      <c r="AG5120" s="80"/>
      <c r="AH5120" s="119"/>
      <c r="AI5120" s="119"/>
    </row>
    <row r="5121" spans="27:35" x14ac:dyDescent="0.25">
      <c r="AA5121" s="81"/>
      <c r="AB5121" s="81"/>
      <c r="AC5121" s="80"/>
      <c r="AD5121" s="80"/>
      <c r="AE5121" s="81"/>
      <c r="AF5121" s="82"/>
      <c r="AG5121" s="80"/>
      <c r="AH5121" s="119"/>
      <c r="AI5121" s="119"/>
    </row>
    <row r="5122" spans="27:35" x14ac:dyDescent="0.25">
      <c r="AA5122" s="81"/>
      <c r="AB5122" s="81"/>
      <c r="AC5122" s="80"/>
      <c r="AD5122" s="80"/>
      <c r="AE5122" s="81"/>
      <c r="AF5122" s="82"/>
      <c r="AG5122" s="80"/>
      <c r="AH5122" s="119"/>
      <c r="AI5122" s="119"/>
    </row>
    <row r="5123" spans="27:35" x14ac:dyDescent="0.25">
      <c r="AA5123" s="81"/>
      <c r="AB5123" s="81"/>
      <c r="AC5123" s="80"/>
      <c r="AD5123" s="80"/>
      <c r="AE5123" s="81"/>
      <c r="AF5123" s="82"/>
      <c r="AG5123" s="80"/>
      <c r="AH5123" s="119"/>
      <c r="AI5123" s="119"/>
    </row>
    <row r="5124" spans="27:35" x14ac:dyDescent="0.25">
      <c r="AA5124" s="81"/>
      <c r="AB5124" s="81"/>
      <c r="AC5124" s="80"/>
      <c r="AD5124" s="80"/>
      <c r="AE5124" s="81"/>
      <c r="AF5124" s="82"/>
      <c r="AG5124" s="80"/>
      <c r="AH5124" s="119"/>
      <c r="AI5124" s="119"/>
    </row>
    <row r="5125" spans="27:35" x14ac:dyDescent="0.25">
      <c r="AA5125" s="81"/>
      <c r="AB5125" s="81"/>
      <c r="AC5125" s="80"/>
      <c r="AD5125" s="80"/>
      <c r="AE5125" s="81"/>
      <c r="AF5125" s="82"/>
      <c r="AG5125" s="80"/>
      <c r="AH5125" s="119"/>
      <c r="AI5125" s="119"/>
    </row>
    <row r="5126" spans="27:35" x14ac:dyDescent="0.25">
      <c r="AA5126" s="81"/>
      <c r="AB5126" s="81"/>
      <c r="AC5126" s="80"/>
      <c r="AD5126" s="80"/>
      <c r="AE5126" s="81"/>
      <c r="AF5126" s="82"/>
      <c r="AG5126" s="80"/>
      <c r="AH5126" s="119"/>
      <c r="AI5126" s="119"/>
    </row>
    <row r="5127" spans="27:35" x14ac:dyDescent="0.25">
      <c r="AA5127" s="81"/>
      <c r="AB5127" s="81"/>
      <c r="AC5127" s="80"/>
      <c r="AD5127" s="80"/>
      <c r="AE5127" s="81"/>
      <c r="AF5127" s="82"/>
      <c r="AG5127" s="80"/>
      <c r="AH5127" s="119"/>
      <c r="AI5127" s="119"/>
    </row>
    <row r="5128" spans="27:35" x14ac:dyDescent="0.25">
      <c r="AA5128" s="81"/>
      <c r="AB5128" s="81"/>
      <c r="AC5128" s="80"/>
      <c r="AD5128" s="80"/>
      <c r="AE5128" s="81"/>
      <c r="AF5128" s="82"/>
      <c r="AG5128" s="80"/>
      <c r="AH5128" s="119"/>
      <c r="AI5128" s="119"/>
    </row>
    <row r="5129" spans="27:35" x14ac:dyDescent="0.25">
      <c r="AA5129" s="81"/>
      <c r="AB5129" s="81"/>
      <c r="AC5129" s="80"/>
      <c r="AD5129" s="80"/>
      <c r="AE5129" s="81"/>
      <c r="AF5129" s="82"/>
      <c r="AG5129" s="80"/>
      <c r="AH5129" s="119"/>
      <c r="AI5129" s="119"/>
    </row>
    <row r="5130" spans="27:35" x14ac:dyDescent="0.25">
      <c r="AA5130" s="81"/>
      <c r="AB5130" s="81"/>
      <c r="AC5130" s="80"/>
      <c r="AD5130" s="80"/>
      <c r="AE5130" s="81"/>
      <c r="AF5130" s="82"/>
      <c r="AG5130" s="80"/>
      <c r="AH5130" s="119"/>
      <c r="AI5130" s="119"/>
    </row>
    <row r="5131" spans="27:35" x14ac:dyDescent="0.25">
      <c r="AA5131" s="81"/>
      <c r="AB5131" s="81"/>
      <c r="AC5131" s="80"/>
      <c r="AD5131" s="80"/>
      <c r="AE5131" s="81"/>
      <c r="AF5131" s="82"/>
      <c r="AG5131" s="80"/>
      <c r="AH5131" s="119"/>
      <c r="AI5131" s="119"/>
    </row>
    <row r="5132" spans="27:35" x14ac:dyDescent="0.25">
      <c r="AA5132" s="81"/>
      <c r="AB5132" s="81"/>
      <c r="AC5132" s="80"/>
      <c r="AD5132" s="80"/>
      <c r="AE5132" s="81"/>
      <c r="AF5132" s="82"/>
      <c r="AG5132" s="80"/>
      <c r="AH5132" s="119"/>
      <c r="AI5132" s="119"/>
    </row>
    <row r="5133" spans="27:35" x14ac:dyDescent="0.25">
      <c r="AA5133" s="81"/>
      <c r="AB5133" s="81"/>
      <c r="AC5133" s="80"/>
      <c r="AD5133" s="80"/>
      <c r="AE5133" s="81"/>
      <c r="AF5133" s="82"/>
      <c r="AG5133" s="80"/>
      <c r="AH5133" s="119"/>
      <c r="AI5133" s="119"/>
    </row>
    <row r="5134" spans="27:35" x14ac:dyDescent="0.25">
      <c r="AA5134" s="81"/>
      <c r="AB5134" s="81"/>
      <c r="AC5134" s="80"/>
      <c r="AD5134" s="80"/>
      <c r="AE5134" s="81"/>
      <c r="AF5134" s="82"/>
      <c r="AG5134" s="80"/>
      <c r="AH5134" s="119"/>
      <c r="AI5134" s="119"/>
    </row>
    <row r="5135" spans="27:35" x14ac:dyDescent="0.25">
      <c r="AA5135" s="81"/>
      <c r="AB5135" s="81"/>
      <c r="AC5135" s="80"/>
      <c r="AD5135" s="80"/>
      <c r="AE5135" s="81"/>
      <c r="AF5135" s="82"/>
      <c r="AG5135" s="80"/>
      <c r="AH5135" s="119"/>
      <c r="AI5135" s="119"/>
    </row>
    <row r="5136" spans="27:35" x14ac:dyDescent="0.25">
      <c r="AA5136" s="81"/>
      <c r="AB5136" s="81"/>
      <c r="AC5136" s="80"/>
      <c r="AD5136" s="80"/>
      <c r="AE5136" s="81"/>
      <c r="AF5136" s="82"/>
      <c r="AG5136" s="80"/>
      <c r="AH5136" s="119"/>
      <c r="AI5136" s="119"/>
    </row>
    <row r="5137" spans="27:35" x14ac:dyDescent="0.25">
      <c r="AA5137" s="81"/>
      <c r="AB5137" s="81"/>
      <c r="AC5137" s="80"/>
      <c r="AD5137" s="80"/>
      <c r="AE5137" s="81"/>
      <c r="AF5137" s="82"/>
      <c r="AG5137" s="80"/>
      <c r="AH5137" s="119"/>
      <c r="AI5137" s="119"/>
    </row>
    <row r="5138" spans="27:35" x14ac:dyDescent="0.25">
      <c r="AA5138" s="81"/>
      <c r="AB5138" s="81"/>
      <c r="AC5138" s="80"/>
      <c r="AD5138" s="80"/>
      <c r="AE5138" s="81"/>
      <c r="AF5138" s="82"/>
      <c r="AG5138" s="80"/>
      <c r="AH5138" s="119"/>
      <c r="AI5138" s="119"/>
    </row>
    <row r="5139" spans="27:35" x14ac:dyDescent="0.25">
      <c r="AA5139" s="81"/>
      <c r="AB5139" s="81"/>
      <c r="AC5139" s="80"/>
      <c r="AD5139" s="80"/>
      <c r="AE5139" s="81"/>
      <c r="AF5139" s="82"/>
      <c r="AG5139" s="80"/>
      <c r="AH5139" s="119"/>
      <c r="AI5139" s="119"/>
    </row>
    <row r="5140" spans="27:35" x14ac:dyDescent="0.25">
      <c r="AA5140" s="81"/>
      <c r="AB5140" s="81"/>
      <c r="AC5140" s="80"/>
      <c r="AD5140" s="80"/>
      <c r="AE5140" s="81"/>
      <c r="AF5140" s="82"/>
      <c r="AG5140" s="80"/>
      <c r="AH5140" s="119"/>
      <c r="AI5140" s="119"/>
    </row>
    <row r="5141" spans="27:35" x14ac:dyDescent="0.25">
      <c r="AA5141" s="81"/>
      <c r="AB5141" s="81"/>
      <c r="AC5141" s="80"/>
      <c r="AD5141" s="80"/>
      <c r="AE5141" s="81"/>
      <c r="AF5141" s="82"/>
      <c r="AG5141" s="80"/>
      <c r="AH5141" s="119"/>
      <c r="AI5141" s="119"/>
    </row>
    <row r="5142" spans="27:35" x14ac:dyDescent="0.25">
      <c r="AA5142" s="81"/>
      <c r="AB5142" s="81"/>
      <c r="AC5142" s="80"/>
      <c r="AD5142" s="80"/>
      <c r="AE5142" s="81"/>
      <c r="AF5142" s="82"/>
      <c r="AG5142" s="80"/>
      <c r="AH5142" s="119"/>
      <c r="AI5142" s="119"/>
    </row>
    <row r="5143" spans="27:35" x14ac:dyDescent="0.25">
      <c r="AA5143" s="81"/>
      <c r="AB5143" s="81"/>
      <c r="AC5143" s="80"/>
      <c r="AD5143" s="80"/>
      <c r="AE5143" s="81"/>
      <c r="AF5143" s="82"/>
      <c r="AG5143" s="80"/>
      <c r="AH5143" s="119"/>
      <c r="AI5143" s="119"/>
    </row>
    <row r="5144" spans="27:35" x14ac:dyDescent="0.25">
      <c r="AA5144" s="81"/>
      <c r="AB5144" s="81"/>
      <c r="AC5144" s="80"/>
      <c r="AD5144" s="80"/>
      <c r="AE5144" s="81"/>
      <c r="AF5144" s="82"/>
      <c r="AG5144" s="80"/>
      <c r="AH5144" s="119"/>
      <c r="AI5144" s="119"/>
    </row>
    <row r="5145" spans="27:35" x14ac:dyDescent="0.25">
      <c r="AA5145" s="81"/>
      <c r="AB5145" s="81"/>
      <c r="AC5145" s="80"/>
      <c r="AD5145" s="80"/>
      <c r="AE5145" s="81"/>
      <c r="AF5145" s="82"/>
      <c r="AG5145" s="80"/>
      <c r="AH5145" s="119"/>
      <c r="AI5145" s="119"/>
    </row>
    <row r="5146" spans="27:35" x14ac:dyDescent="0.25">
      <c r="AA5146" s="81"/>
      <c r="AB5146" s="81"/>
      <c r="AC5146" s="80"/>
      <c r="AD5146" s="80"/>
      <c r="AE5146" s="81"/>
      <c r="AF5146" s="82"/>
      <c r="AG5146" s="80"/>
      <c r="AH5146" s="119"/>
      <c r="AI5146" s="119"/>
    </row>
    <row r="5147" spans="27:35" x14ac:dyDescent="0.25">
      <c r="AA5147" s="81"/>
      <c r="AB5147" s="81"/>
      <c r="AC5147" s="80"/>
      <c r="AD5147" s="80"/>
      <c r="AE5147" s="81"/>
      <c r="AF5147" s="82"/>
      <c r="AG5147" s="80"/>
      <c r="AH5147" s="119"/>
      <c r="AI5147" s="119"/>
    </row>
    <row r="5148" spans="27:35" x14ac:dyDescent="0.25">
      <c r="AA5148" s="81"/>
      <c r="AB5148" s="81"/>
      <c r="AC5148" s="80"/>
      <c r="AD5148" s="80"/>
      <c r="AE5148" s="81"/>
      <c r="AF5148" s="82"/>
      <c r="AG5148" s="80"/>
      <c r="AH5148" s="119"/>
      <c r="AI5148" s="119"/>
    </row>
    <row r="5149" spans="27:35" x14ac:dyDescent="0.25">
      <c r="AA5149" s="81"/>
      <c r="AB5149" s="81"/>
      <c r="AC5149" s="80"/>
      <c r="AD5149" s="80"/>
      <c r="AE5149" s="81"/>
      <c r="AF5149" s="82"/>
      <c r="AG5149" s="80"/>
      <c r="AH5149" s="119"/>
      <c r="AI5149" s="119"/>
    </row>
    <row r="5150" spans="27:35" x14ac:dyDescent="0.25">
      <c r="AA5150" s="81"/>
      <c r="AB5150" s="81"/>
      <c r="AC5150" s="80"/>
      <c r="AD5150" s="80"/>
      <c r="AE5150" s="81"/>
      <c r="AF5150" s="82"/>
      <c r="AG5150" s="80"/>
      <c r="AH5150" s="119"/>
      <c r="AI5150" s="119"/>
    </row>
    <row r="5151" spans="27:35" x14ac:dyDescent="0.25">
      <c r="AA5151" s="81"/>
      <c r="AB5151" s="81"/>
      <c r="AC5151" s="80"/>
      <c r="AD5151" s="80"/>
      <c r="AE5151" s="81"/>
      <c r="AF5151" s="82"/>
      <c r="AG5151" s="80"/>
      <c r="AH5151" s="119"/>
      <c r="AI5151" s="119"/>
    </row>
    <row r="5152" spans="27:35" x14ac:dyDescent="0.25">
      <c r="AA5152" s="81"/>
      <c r="AB5152" s="81"/>
      <c r="AC5152" s="80"/>
      <c r="AD5152" s="80"/>
      <c r="AE5152" s="81"/>
      <c r="AF5152" s="82"/>
      <c r="AG5152" s="80"/>
      <c r="AH5152" s="119"/>
      <c r="AI5152" s="119"/>
    </row>
    <row r="5153" spans="27:35" x14ac:dyDescent="0.25">
      <c r="AA5153" s="81"/>
      <c r="AB5153" s="81"/>
      <c r="AC5153" s="80"/>
      <c r="AD5153" s="80"/>
      <c r="AE5153" s="81"/>
      <c r="AF5153" s="82"/>
      <c r="AG5153" s="80"/>
      <c r="AH5153" s="119"/>
      <c r="AI5153" s="119"/>
    </row>
    <row r="5154" spans="27:35" x14ac:dyDescent="0.25">
      <c r="AA5154" s="81"/>
      <c r="AB5154" s="81"/>
      <c r="AC5154" s="80"/>
      <c r="AD5154" s="80"/>
      <c r="AE5154" s="81"/>
      <c r="AF5154" s="82"/>
      <c r="AG5154" s="80"/>
      <c r="AH5154" s="119"/>
      <c r="AI5154" s="119"/>
    </row>
    <row r="5155" spans="27:35" x14ac:dyDescent="0.25">
      <c r="AA5155" s="81"/>
      <c r="AB5155" s="81"/>
      <c r="AC5155" s="80"/>
      <c r="AD5155" s="80"/>
      <c r="AE5155" s="81"/>
      <c r="AF5155" s="82"/>
      <c r="AG5155" s="80"/>
      <c r="AH5155" s="119"/>
      <c r="AI5155" s="119"/>
    </row>
    <row r="5156" spans="27:35" x14ac:dyDescent="0.25">
      <c r="AA5156" s="81"/>
      <c r="AB5156" s="81"/>
      <c r="AC5156" s="80"/>
      <c r="AD5156" s="80"/>
      <c r="AE5156" s="81"/>
      <c r="AF5156" s="82"/>
      <c r="AG5156" s="80"/>
      <c r="AH5156" s="119"/>
      <c r="AI5156" s="119"/>
    </row>
    <row r="5157" spans="27:35" x14ac:dyDescent="0.25">
      <c r="AA5157" s="81"/>
      <c r="AB5157" s="81"/>
      <c r="AC5157" s="80"/>
      <c r="AD5157" s="80"/>
      <c r="AE5157" s="81"/>
      <c r="AF5157" s="82"/>
      <c r="AG5157" s="80"/>
      <c r="AH5157" s="119"/>
      <c r="AI5157" s="119"/>
    </row>
    <row r="5158" spans="27:35" x14ac:dyDescent="0.25">
      <c r="AA5158" s="81"/>
      <c r="AB5158" s="81"/>
      <c r="AC5158" s="80"/>
      <c r="AD5158" s="80"/>
      <c r="AE5158" s="81"/>
      <c r="AF5158" s="82"/>
      <c r="AG5158" s="80"/>
      <c r="AH5158" s="119"/>
      <c r="AI5158" s="119"/>
    </row>
    <row r="5159" spans="27:35" x14ac:dyDescent="0.25">
      <c r="AA5159" s="81"/>
      <c r="AB5159" s="81"/>
      <c r="AC5159" s="80"/>
      <c r="AD5159" s="80"/>
      <c r="AE5159" s="81"/>
      <c r="AF5159" s="82"/>
      <c r="AG5159" s="80"/>
      <c r="AH5159" s="119"/>
      <c r="AI5159" s="119"/>
    </row>
    <row r="5160" spans="27:35" x14ac:dyDescent="0.25">
      <c r="AA5160" s="81"/>
      <c r="AB5160" s="81"/>
      <c r="AC5160" s="80"/>
      <c r="AD5160" s="80"/>
      <c r="AE5160" s="81"/>
      <c r="AF5160" s="82"/>
      <c r="AG5160" s="80"/>
      <c r="AH5160" s="119"/>
      <c r="AI5160" s="119"/>
    </row>
    <row r="5161" spans="27:35" x14ac:dyDescent="0.25">
      <c r="AA5161" s="81"/>
      <c r="AB5161" s="81"/>
      <c r="AC5161" s="80"/>
      <c r="AD5161" s="80"/>
      <c r="AE5161" s="81"/>
      <c r="AF5161" s="82"/>
      <c r="AG5161" s="80"/>
      <c r="AH5161" s="119"/>
      <c r="AI5161" s="119"/>
    </row>
    <row r="5162" spans="27:35" x14ac:dyDescent="0.25">
      <c r="AA5162" s="81"/>
      <c r="AB5162" s="81"/>
      <c r="AC5162" s="80"/>
      <c r="AD5162" s="80"/>
      <c r="AE5162" s="81"/>
      <c r="AF5162" s="82"/>
      <c r="AG5162" s="80"/>
      <c r="AH5162" s="119"/>
      <c r="AI5162" s="119"/>
    </row>
    <row r="5163" spans="27:35" x14ac:dyDescent="0.25">
      <c r="AA5163" s="81"/>
      <c r="AB5163" s="81"/>
      <c r="AC5163" s="80"/>
      <c r="AD5163" s="80"/>
      <c r="AE5163" s="81"/>
      <c r="AF5163" s="82"/>
      <c r="AG5163" s="80"/>
      <c r="AH5163" s="119"/>
      <c r="AI5163" s="119"/>
    </row>
    <row r="5164" spans="27:35" x14ac:dyDescent="0.25">
      <c r="AA5164" s="81"/>
      <c r="AB5164" s="81"/>
      <c r="AC5164" s="80"/>
      <c r="AD5164" s="80"/>
      <c r="AE5164" s="81"/>
      <c r="AF5164" s="82"/>
      <c r="AG5164" s="80"/>
      <c r="AH5164" s="119"/>
      <c r="AI5164" s="119"/>
    </row>
    <row r="5165" spans="27:35" x14ac:dyDescent="0.25">
      <c r="AA5165" s="81"/>
      <c r="AB5165" s="81"/>
      <c r="AC5165" s="80"/>
      <c r="AD5165" s="80"/>
      <c r="AE5165" s="81"/>
      <c r="AF5165" s="82"/>
      <c r="AG5165" s="80"/>
      <c r="AH5165" s="119"/>
      <c r="AI5165" s="119"/>
    </row>
    <row r="5166" spans="27:35" x14ac:dyDescent="0.25">
      <c r="AA5166" s="81"/>
      <c r="AB5166" s="81"/>
      <c r="AC5166" s="80"/>
      <c r="AD5166" s="80"/>
      <c r="AE5166" s="81"/>
      <c r="AF5166" s="82"/>
      <c r="AG5166" s="80"/>
      <c r="AH5166" s="119"/>
      <c r="AI5166" s="119"/>
    </row>
    <row r="5167" spans="27:35" x14ac:dyDescent="0.25">
      <c r="AA5167" s="81"/>
      <c r="AB5167" s="81"/>
      <c r="AC5167" s="80"/>
      <c r="AD5167" s="80"/>
      <c r="AE5167" s="81"/>
      <c r="AF5167" s="82"/>
      <c r="AG5167" s="80"/>
      <c r="AH5167" s="119"/>
      <c r="AI5167" s="119"/>
    </row>
    <row r="5168" spans="27:35" x14ac:dyDescent="0.25">
      <c r="AA5168" s="81"/>
      <c r="AB5168" s="81"/>
      <c r="AC5168" s="80"/>
      <c r="AD5168" s="80"/>
      <c r="AE5168" s="81"/>
      <c r="AF5168" s="82"/>
      <c r="AG5168" s="80"/>
      <c r="AH5168" s="119"/>
      <c r="AI5168" s="119"/>
    </row>
    <row r="5169" spans="27:35" x14ac:dyDescent="0.25">
      <c r="AA5169" s="81"/>
      <c r="AB5169" s="81"/>
      <c r="AC5169" s="80"/>
      <c r="AD5169" s="80"/>
      <c r="AE5169" s="81"/>
      <c r="AF5169" s="82"/>
      <c r="AG5169" s="80"/>
      <c r="AH5169" s="119"/>
      <c r="AI5169" s="119"/>
    </row>
    <row r="5170" spans="27:35" x14ac:dyDescent="0.25">
      <c r="AA5170" s="81"/>
      <c r="AB5170" s="81"/>
      <c r="AC5170" s="80"/>
      <c r="AD5170" s="80"/>
      <c r="AE5170" s="81"/>
      <c r="AF5170" s="82"/>
      <c r="AG5170" s="80"/>
      <c r="AH5170" s="119"/>
      <c r="AI5170" s="119"/>
    </row>
    <row r="5171" spans="27:35" x14ac:dyDescent="0.25">
      <c r="AA5171" s="81"/>
      <c r="AB5171" s="81"/>
      <c r="AC5171" s="80"/>
      <c r="AD5171" s="80"/>
      <c r="AE5171" s="81"/>
      <c r="AF5171" s="82"/>
      <c r="AG5171" s="80"/>
      <c r="AH5171" s="119"/>
      <c r="AI5171" s="119"/>
    </row>
    <row r="5172" spans="27:35" x14ac:dyDescent="0.25">
      <c r="AA5172" s="81"/>
      <c r="AB5172" s="81"/>
      <c r="AC5172" s="80"/>
      <c r="AD5172" s="80"/>
      <c r="AE5172" s="81"/>
      <c r="AF5172" s="82"/>
      <c r="AG5172" s="80"/>
      <c r="AH5172" s="119"/>
      <c r="AI5172" s="119"/>
    </row>
    <row r="5173" spans="27:35" x14ac:dyDescent="0.25">
      <c r="AA5173" s="81"/>
      <c r="AB5173" s="81"/>
      <c r="AC5173" s="80"/>
      <c r="AD5173" s="80"/>
      <c r="AE5173" s="81"/>
      <c r="AF5173" s="82"/>
      <c r="AG5173" s="80"/>
      <c r="AH5173" s="119"/>
      <c r="AI5173" s="119"/>
    </row>
    <row r="5174" spans="27:35" x14ac:dyDescent="0.25">
      <c r="AA5174" s="81"/>
      <c r="AB5174" s="81"/>
      <c r="AC5174" s="80"/>
      <c r="AD5174" s="80"/>
      <c r="AE5174" s="81"/>
      <c r="AF5174" s="82"/>
      <c r="AG5174" s="80"/>
      <c r="AH5174" s="119"/>
      <c r="AI5174" s="119"/>
    </row>
    <row r="5175" spans="27:35" x14ac:dyDescent="0.25">
      <c r="AA5175" s="81"/>
      <c r="AB5175" s="81"/>
      <c r="AC5175" s="80"/>
      <c r="AD5175" s="80"/>
      <c r="AE5175" s="81"/>
      <c r="AF5175" s="82"/>
      <c r="AG5175" s="80"/>
      <c r="AH5175" s="119"/>
      <c r="AI5175" s="119"/>
    </row>
    <row r="5176" spans="27:35" x14ac:dyDescent="0.25">
      <c r="AA5176" s="81"/>
      <c r="AB5176" s="81"/>
      <c r="AC5176" s="80"/>
      <c r="AD5176" s="80"/>
      <c r="AE5176" s="81"/>
      <c r="AF5176" s="82"/>
      <c r="AG5176" s="80"/>
      <c r="AH5176" s="119"/>
      <c r="AI5176" s="119"/>
    </row>
    <row r="5177" spans="27:35" x14ac:dyDescent="0.25">
      <c r="AA5177" s="81"/>
      <c r="AB5177" s="81"/>
      <c r="AC5177" s="80"/>
      <c r="AD5177" s="80"/>
      <c r="AE5177" s="81"/>
      <c r="AF5177" s="82"/>
      <c r="AG5177" s="80"/>
      <c r="AH5177" s="119"/>
      <c r="AI5177" s="119"/>
    </row>
    <row r="5178" spans="27:35" x14ac:dyDescent="0.25">
      <c r="AA5178" s="81"/>
      <c r="AB5178" s="81"/>
      <c r="AC5178" s="80"/>
      <c r="AD5178" s="80"/>
      <c r="AE5178" s="81"/>
      <c r="AF5178" s="82"/>
      <c r="AG5178" s="80"/>
      <c r="AH5178" s="119"/>
      <c r="AI5178" s="119"/>
    </row>
    <row r="5179" spans="27:35" x14ac:dyDescent="0.25">
      <c r="AA5179" s="81"/>
      <c r="AB5179" s="81"/>
      <c r="AC5179" s="80"/>
      <c r="AD5179" s="80"/>
      <c r="AE5179" s="81"/>
      <c r="AF5179" s="82"/>
      <c r="AG5179" s="80"/>
      <c r="AH5179" s="119"/>
      <c r="AI5179" s="119"/>
    </row>
    <row r="5180" spans="27:35" x14ac:dyDescent="0.25">
      <c r="AA5180" s="81"/>
      <c r="AB5180" s="81"/>
      <c r="AC5180" s="80"/>
      <c r="AD5180" s="80"/>
      <c r="AE5180" s="81"/>
      <c r="AF5180" s="82"/>
      <c r="AG5180" s="80"/>
      <c r="AH5180" s="119"/>
      <c r="AI5180" s="119"/>
    </row>
    <row r="5181" spans="27:35" x14ac:dyDescent="0.25">
      <c r="AA5181" s="81"/>
      <c r="AB5181" s="81"/>
      <c r="AC5181" s="80"/>
      <c r="AD5181" s="80"/>
      <c r="AE5181" s="81"/>
      <c r="AF5181" s="82"/>
      <c r="AG5181" s="80"/>
      <c r="AH5181" s="119"/>
      <c r="AI5181" s="119"/>
    </row>
    <row r="5182" spans="27:35" x14ac:dyDescent="0.25">
      <c r="AA5182" s="81"/>
      <c r="AB5182" s="81"/>
      <c r="AC5182" s="80"/>
      <c r="AD5182" s="80"/>
      <c r="AE5182" s="81"/>
      <c r="AF5182" s="82"/>
      <c r="AG5182" s="80"/>
      <c r="AH5182" s="119"/>
      <c r="AI5182" s="119"/>
    </row>
    <row r="5183" spans="27:35" x14ac:dyDescent="0.25">
      <c r="AA5183" s="81"/>
      <c r="AB5183" s="81"/>
      <c r="AC5183" s="80"/>
      <c r="AD5183" s="80"/>
      <c r="AE5183" s="81"/>
      <c r="AF5183" s="82"/>
      <c r="AG5183" s="80"/>
      <c r="AH5183" s="119"/>
      <c r="AI5183" s="119"/>
    </row>
    <row r="5184" spans="27:35" x14ac:dyDescent="0.25">
      <c r="AA5184" s="81"/>
      <c r="AB5184" s="81"/>
      <c r="AC5184" s="80"/>
      <c r="AD5184" s="80"/>
      <c r="AE5184" s="81"/>
      <c r="AF5184" s="82"/>
      <c r="AG5184" s="80"/>
      <c r="AH5184" s="119"/>
      <c r="AI5184" s="119"/>
    </row>
    <row r="5185" spans="27:35" x14ac:dyDescent="0.25">
      <c r="AA5185" s="81"/>
      <c r="AB5185" s="81"/>
      <c r="AC5185" s="80"/>
      <c r="AD5185" s="80"/>
      <c r="AE5185" s="81"/>
      <c r="AF5185" s="82"/>
      <c r="AG5185" s="80"/>
      <c r="AH5185" s="119"/>
      <c r="AI5185" s="119"/>
    </row>
    <row r="5186" spans="27:35" x14ac:dyDescent="0.25">
      <c r="AA5186" s="81"/>
      <c r="AB5186" s="81"/>
      <c r="AC5186" s="80"/>
      <c r="AD5186" s="80"/>
      <c r="AE5186" s="81"/>
      <c r="AF5186" s="82"/>
      <c r="AG5186" s="80"/>
      <c r="AH5186" s="119"/>
      <c r="AI5186" s="119"/>
    </row>
    <row r="5187" spans="27:35" x14ac:dyDescent="0.25">
      <c r="AA5187" s="81"/>
      <c r="AB5187" s="81"/>
      <c r="AC5187" s="80"/>
      <c r="AD5187" s="80"/>
      <c r="AE5187" s="81"/>
      <c r="AF5187" s="82"/>
      <c r="AG5187" s="80"/>
      <c r="AH5187" s="119"/>
      <c r="AI5187" s="119"/>
    </row>
    <row r="5188" spans="27:35" x14ac:dyDescent="0.25">
      <c r="AA5188" s="81"/>
      <c r="AB5188" s="81"/>
      <c r="AC5188" s="80"/>
      <c r="AD5188" s="80"/>
      <c r="AE5188" s="81"/>
      <c r="AF5188" s="82"/>
      <c r="AG5188" s="80"/>
      <c r="AH5188" s="119"/>
      <c r="AI5188" s="119"/>
    </row>
    <row r="5189" spans="27:35" x14ac:dyDescent="0.25">
      <c r="AA5189" s="81"/>
      <c r="AB5189" s="81"/>
      <c r="AC5189" s="80"/>
      <c r="AD5189" s="80"/>
      <c r="AE5189" s="81"/>
      <c r="AF5189" s="82"/>
      <c r="AG5189" s="80"/>
      <c r="AH5189" s="119"/>
      <c r="AI5189" s="119"/>
    </row>
    <row r="5190" spans="27:35" x14ac:dyDescent="0.25">
      <c r="AA5190" s="81"/>
      <c r="AB5190" s="81"/>
      <c r="AC5190" s="80"/>
      <c r="AD5190" s="80"/>
      <c r="AE5190" s="81"/>
      <c r="AF5190" s="82"/>
      <c r="AG5190" s="80"/>
      <c r="AH5190" s="119"/>
      <c r="AI5190" s="119"/>
    </row>
    <row r="5191" spans="27:35" x14ac:dyDescent="0.25">
      <c r="AA5191" s="81"/>
      <c r="AB5191" s="81"/>
      <c r="AC5191" s="80"/>
      <c r="AD5191" s="80"/>
      <c r="AE5191" s="81"/>
      <c r="AF5191" s="82"/>
      <c r="AG5191" s="80"/>
      <c r="AH5191" s="119"/>
      <c r="AI5191" s="119"/>
    </row>
    <row r="5192" spans="27:35" x14ac:dyDescent="0.25">
      <c r="AA5192" s="81"/>
      <c r="AB5192" s="81"/>
      <c r="AC5192" s="80"/>
      <c r="AD5192" s="80"/>
      <c r="AE5192" s="81"/>
      <c r="AF5192" s="82"/>
      <c r="AG5192" s="80"/>
      <c r="AH5192" s="119"/>
      <c r="AI5192" s="119"/>
    </row>
    <row r="5193" spans="27:35" x14ac:dyDescent="0.25">
      <c r="AA5193" s="81"/>
      <c r="AB5193" s="81"/>
      <c r="AC5193" s="80"/>
      <c r="AD5193" s="80"/>
      <c r="AE5193" s="81"/>
      <c r="AF5193" s="82"/>
      <c r="AG5193" s="80"/>
      <c r="AH5193" s="119"/>
      <c r="AI5193" s="119"/>
    </row>
    <row r="5194" spans="27:35" x14ac:dyDescent="0.25">
      <c r="AA5194" s="81"/>
      <c r="AB5194" s="81"/>
      <c r="AC5194" s="80"/>
      <c r="AD5194" s="80"/>
      <c r="AE5194" s="81"/>
      <c r="AF5194" s="82"/>
      <c r="AG5194" s="80"/>
      <c r="AH5194" s="119"/>
      <c r="AI5194" s="119"/>
    </row>
    <row r="5195" spans="27:35" x14ac:dyDescent="0.25">
      <c r="AA5195" s="81"/>
      <c r="AB5195" s="81"/>
      <c r="AC5195" s="80"/>
      <c r="AD5195" s="80"/>
      <c r="AE5195" s="81"/>
      <c r="AF5195" s="82"/>
      <c r="AG5195" s="80"/>
      <c r="AH5195" s="119"/>
      <c r="AI5195" s="119"/>
    </row>
    <row r="5196" spans="27:35" x14ac:dyDescent="0.25">
      <c r="AA5196" s="81"/>
      <c r="AB5196" s="81"/>
      <c r="AC5196" s="80"/>
      <c r="AD5196" s="80"/>
      <c r="AE5196" s="81"/>
      <c r="AF5196" s="82"/>
      <c r="AG5196" s="80"/>
      <c r="AH5196" s="119"/>
      <c r="AI5196" s="119"/>
    </row>
    <row r="5197" spans="27:35" x14ac:dyDescent="0.25">
      <c r="AA5197" s="81"/>
      <c r="AB5197" s="81"/>
      <c r="AC5197" s="80"/>
      <c r="AD5197" s="80"/>
      <c r="AE5197" s="81"/>
      <c r="AF5197" s="82"/>
      <c r="AG5197" s="80"/>
      <c r="AH5197" s="119"/>
      <c r="AI5197" s="119"/>
    </row>
    <row r="5198" spans="27:35" x14ac:dyDescent="0.25">
      <c r="AA5198" s="81"/>
      <c r="AB5198" s="81"/>
      <c r="AC5198" s="80"/>
      <c r="AD5198" s="80"/>
      <c r="AE5198" s="81"/>
      <c r="AF5198" s="82"/>
      <c r="AG5198" s="80"/>
      <c r="AH5198" s="119"/>
      <c r="AI5198" s="119"/>
    </row>
    <row r="5199" spans="27:35" x14ac:dyDescent="0.25">
      <c r="AA5199" s="81"/>
      <c r="AB5199" s="81"/>
      <c r="AC5199" s="80"/>
      <c r="AD5199" s="80"/>
      <c r="AE5199" s="81"/>
      <c r="AF5199" s="82"/>
      <c r="AG5199" s="80"/>
      <c r="AH5199" s="119"/>
      <c r="AI5199" s="119"/>
    </row>
    <row r="5200" spans="27:35" x14ac:dyDescent="0.25">
      <c r="AA5200" s="81"/>
      <c r="AB5200" s="81"/>
      <c r="AC5200" s="80"/>
      <c r="AD5200" s="80"/>
      <c r="AE5200" s="81"/>
      <c r="AF5200" s="82"/>
      <c r="AG5200" s="80"/>
      <c r="AH5200" s="119"/>
      <c r="AI5200" s="119"/>
    </row>
    <row r="5201" spans="27:35" x14ac:dyDescent="0.25">
      <c r="AA5201" s="81"/>
      <c r="AB5201" s="81"/>
      <c r="AC5201" s="80"/>
      <c r="AD5201" s="80"/>
      <c r="AE5201" s="81"/>
      <c r="AF5201" s="82"/>
      <c r="AG5201" s="80"/>
      <c r="AH5201" s="119"/>
      <c r="AI5201" s="119"/>
    </row>
    <row r="5202" spans="27:35" x14ac:dyDescent="0.25">
      <c r="AA5202" s="81"/>
      <c r="AB5202" s="81"/>
      <c r="AC5202" s="80"/>
      <c r="AD5202" s="80"/>
      <c r="AE5202" s="81"/>
      <c r="AF5202" s="82"/>
      <c r="AG5202" s="80"/>
      <c r="AH5202" s="119"/>
      <c r="AI5202" s="119"/>
    </row>
    <row r="5203" spans="27:35" x14ac:dyDescent="0.25">
      <c r="AA5203" s="81"/>
      <c r="AB5203" s="81"/>
      <c r="AC5203" s="80"/>
      <c r="AD5203" s="80"/>
      <c r="AE5203" s="81"/>
      <c r="AF5203" s="82"/>
      <c r="AG5203" s="80"/>
      <c r="AH5203" s="119"/>
      <c r="AI5203" s="119"/>
    </row>
    <row r="5204" spans="27:35" x14ac:dyDescent="0.25">
      <c r="AA5204" s="81"/>
      <c r="AB5204" s="81"/>
      <c r="AC5204" s="80"/>
      <c r="AD5204" s="80"/>
      <c r="AE5204" s="81"/>
      <c r="AF5204" s="82"/>
      <c r="AG5204" s="80"/>
      <c r="AH5204" s="119"/>
      <c r="AI5204" s="119"/>
    </row>
    <row r="5205" spans="27:35" x14ac:dyDescent="0.25">
      <c r="AA5205" s="81"/>
      <c r="AB5205" s="81"/>
      <c r="AC5205" s="80"/>
      <c r="AD5205" s="80"/>
      <c r="AE5205" s="81"/>
      <c r="AF5205" s="82"/>
      <c r="AG5205" s="80"/>
      <c r="AH5205" s="119"/>
      <c r="AI5205" s="119"/>
    </row>
    <row r="5206" spans="27:35" x14ac:dyDescent="0.25">
      <c r="AA5206" s="81"/>
      <c r="AB5206" s="81"/>
      <c r="AC5206" s="80"/>
      <c r="AD5206" s="80"/>
      <c r="AE5206" s="81"/>
      <c r="AF5206" s="82"/>
      <c r="AG5206" s="80"/>
      <c r="AH5206" s="119"/>
      <c r="AI5206" s="119"/>
    </row>
    <row r="5207" spans="27:35" x14ac:dyDescent="0.25">
      <c r="AA5207" s="81"/>
      <c r="AB5207" s="81"/>
      <c r="AC5207" s="80"/>
      <c r="AD5207" s="80"/>
      <c r="AE5207" s="81"/>
      <c r="AF5207" s="82"/>
      <c r="AG5207" s="80"/>
      <c r="AH5207" s="119"/>
      <c r="AI5207" s="119"/>
    </row>
    <row r="5208" spans="27:35" x14ac:dyDescent="0.25">
      <c r="AA5208" s="81"/>
      <c r="AB5208" s="81"/>
      <c r="AC5208" s="80"/>
      <c r="AD5208" s="80"/>
      <c r="AE5208" s="81"/>
      <c r="AF5208" s="82"/>
      <c r="AG5208" s="80"/>
      <c r="AH5208" s="119"/>
      <c r="AI5208" s="119"/>
    </row>
    <row r="5209" spans="27:35" x14ac:dyDescent="0.25">
      <c r="AA5209" s="81"/>
      <c r="AB5209" s="81"/>
      <c r="AC5209" s="80"/>
      <c r="AD5209" s="80"/>
      <c r="AE5209" s="81"/>
      <c r="AF5209" s="82"/>
      <c r="AG5209" s="80"/>
      <c r="AH5209" s="119"/>
      <c r="AI5209" s="119"/>
    </row>
    <row r="5210" spans="27:35" x14ac:dyDescent="0.25">
      <c r="AA5210" s="81"/>
      <c r="AB5210" s="81"/>
      <c r="AC5210" s="80"/>
      <c r="AD5210" s="80"/>
      <c r="AE5210" s="81"/>
      <c r="AF5210" s="82"/>
      <c r="AG5210" s="80"/>
      <c r="AH5210" s="119"/>
      <c r="AI5210" s="119"/>
    </row>
    <row r="5211" spans="27:35" x14ac:dyDescent="0.25">
      <c r="AA5211" s="81"/>
      <c r="AB5211" s="81"/>
      <c r="AC5211" s="80"/>
      <c r="AD5211" s="80"/>
      <c r="AE5211" s="81"/>
      <c r="AF5211" s="82"/>
      <c r="AG5211" s="80"/>
      <c r="AH5211" s="119"/>
      <c r="AI5211" s="119"/>
    </row>
    <row r="5212" spans="27:35" x14ac:dyDescent="0.25">
      <c r="AA5212" s="81"/>
      <c r="AB5212" s="81"/>
      <c r="AC5212" s="80"/>
      <c r="AD5212" s="80"/>
      <c r="AE5212" s="81"/>
      <c r="AF5212" s="82"/>
      <c r="AG5212" s="80"/>
      <c r="AH5212" s="119"/>
      <c r="AI5212" s="119"/>
    </row>
    <row r="5213" spans="27:35" x14ac:dyDescent="0.25">
      <c r="AA5213" s="81"/>
      <c r="AB5213" s="81"/>
      <c r="AC5213" s="80"/>
      <c r="AD5213" s="80"/>
      <c r="AE5213" s="81"/>
      <c r="AF5213" s="82"/>
      <c r="AG5213" s="80"/>
      <c r="AH5213" s="119"/>
      <c r="AI5213" s="119"/>
    </row>
    <row r="5214" spans="27:35" x14ac:dyDescent="0.25">
      <c r="AA5214" s="81"/>
      <c r="AB5214" s="81"/>
      <c r="AC5214" s="80"/>
      <c r="AD5214" s="80"/>
      <c r="AE5214" s="81"/>
      <c r="AF5214" s="82"/>
      <c r="AG5214" s="80"/>
      <c r="AH5214" s="119"/>
      <c r="AI5214" s="119"/>
    </row>
    <row r="5215" spans="27:35" x14ac:dyDescent="0.25">
      <c r="AA5215" s="81"/>
      <c r="AB5215" s="81"/>
      <c r="AC5215" s="80"/>
      <c r="AD5215" s="80"/>
      <c r="AE5215" s="81"/>
      <c r="AF5215" s="82"/>
      <c r="AG5215" s="80"/>
      <c r="AH5215" s="119"/>
      <c r="AI5215" s="119"/>
    </row>
    <row r="5216" spans="27:35" x14ac:dyDescent="0.25">
      <c r="AA5216" s="81"/>
      <c r="AB5216" s="81"/>
      <c r="AC5216" s="80"/>
      <c r="AD5216" s="80"/>
      <c r="AE5216" s="81"/>
      <c r="AF5216" s="82"/>
      <c r="AG5216" s="80"/>
      <c r="AH5216" s="119"/>
      <c r="AI5216" s="119"/>
    </row>
    <row r="5217" spans="27:35" x14ac:dyDescent="0.25">
      <c r="AA5217" s="81"/>
      <c r="AB5217" s="81"/>
      <c r="AC5217" s="80"/>
      <c r="AD5217" s="80"/>
      <c r="AE5217" s="81"/>
      <c r="AF5217" s="82"/>
      <c r="AG5217" s="80"/>
      <c r="AH5217" s="119"/>
      <c r="AI5217" s="119"/>
    </row>
    <row r="5218" spans="27:35" x14ac:dyDescent="0.25">
      <c r="AA5218" s="81"/>
      <c r="AB5218" s="81"/>
      <c r="AC5218" s="80"/>
      <c r="AD5218" s="80"/>
      <c r="AE5218" s="81"/>
      <c r="AF5218" s="82"/>
      <c r="AG5218" s="80"/>
      <c r="AH5218" s="119"/>
      <c r="AI5218" s="119"/>
    </row>
    <row r="5219" spans="27:35" x14ac:dyDescent="0.25">
      <c r="AA5219" s="81"/>
      <c r="AB5219" s="81"/>
      <c r="AC5219" s="80"/>
      <c r="AD5219" s="80"/>
      <c r="AE5219" s="81"/>
      <c r="AF5219" s="82"/>
      <c r="AG5219" s="80"/>
      <c r="AH5219" s="119"/>
      <c r="AI5219" s="119"/>
    </row>
    <row r="5220" spans="27:35" x14ac:dyDescent="0.25">
      <c r="AA5220" s="81"/>
      <c r="AB5220" s="81"/>
      <c r="AC5220" s="80"/>
      <c r="AD5220" s="80"/>
      <c r="AE5220" s="81"/>
      <c r="AF5220" s="82"/>
      <c r="AG5220" s="80"/>
      <c r="AH5220" s="119"/>
      <c r="AI5220" s="119"/>
    </row>
    <row r="5221" spans="27:35" x14ac:dyDescent="0.25">
      <c r="AA5221" s="81"/>
      <c r="AB5221" s="81"/>
      <c r="AC5221" s="80"/>
      <c r="AD5221" s="80"/>
      <c r="AE5221" s="81"/>
      <c r="AF5221" s="82"/>
      <c r="AG5221" s="80"/>
      <c r="AH5221" s="119"/>
      <c r="AI5221" s="119"/>
    </row>
    <row r="5222" spans="27:35" x14ac:dyDescent="0.25">
      <c r="AA5222" s="81"/>
      <c r="AB5222" s="81"/>
      <c r="AC5222" s="80"/>
      <c r="AD5222" s="80"/>
      <c r="AE5222" s="81"/>
      <c r="AF5222" s="82"/>
      <c r="AG5222" s="80"/>
      <c r="AH5222" s="119"/>
      <c r="AI5222" s="119"/>
    </row>
    <row r="5223" spans="27:35" x14ac:dyDescent="0.25">
      <c r="AA5223" s="81"/>
      <c r="AB5223" s="81"/>
      <c r="AC5223" s="80"/>
      <c r="AD5223" s="80"/>
      <c r="AE5223" s="81"/>
      <c r="AF5223" s="82"/>
      <c r="AG5223" s="80"/>
      <c r="AH5223" s="119"/>
      <c r="AI5223" s="119"/>
    </row>
    <row r="5224" spans="27:35" x14ac:dyDescent="0.25">
      <c r="AA5224" s="81"/>
      <c r="AB5224" s="81"/>
      <c r="AC5224" s="80"/>
      <c r="AD5224" s="80"/>
      <c r="AE5224" s="81"/>
      <c r="AF5224" s="82"/>
      <c r="AG5224" s="80"/>
      <c r="AH5224" s="119"/>
      <c r="AI5224" s="119"/>
    </row>
    <row r="5225" spans="27:35" x14ac:dyDescent="0.25">
      <c r="AA5225" s="81"/>
      <c r="AB5225" s="81"/>
      <c r="AC5225" s="80"/>
      <c r="AD5225" s="80"/>
      <c r="AE5225" s="81"/>
      <c r="AF5225" s="82"/>
      <c r="AG5225" s="80"/>
      <c r="AH5225" s="119"/>
      <c r="AI5225" s="119"/>
    </row>
    <row r="5226" spans="27:35" x14ac:dyDescent="0.25">
      <c r="AA5226" s="81"/>
      <c r="AB5226" s="81"/>
      <c r="AC5226" s="80"/>
      <c r="AD5226" s="80"/>
      <c r="AE5226" s="81"/>
      <c r="AF5226" s="82"/>
      <c r="AG5226" s="80"/>
      <c r="AH5226" s="119"/>
      <c r="AI5226" s="119"/>
    </row>
    <row r="5227" spans="27:35" x14ac:dyDescent="0.25">
      <c r="AA5227" s="81"/>
      <c r="AB5227" s="81"/>
      <c r="AC5227" s="80"/>
      <c r="AD5227" s="80"/>
      <c r="AE5227" s="81"/>
      <c r="AF5227" s="82"/>
      <c r="AG5227" s="80"/>
      <c r="AH5227" s="119"/>
      <c r="AI5227" s="119"/>
    </row>
    <row r="5228" spans="27:35" x14ac:dyDescent="0.25">
      <c r="AA5228" s="81"/>
      <c r="AB5228" s="81"/>
      <c r="AC5228" s="80"/>
      <c r="AD5228" s="80"/>
      <c r="AE5228" s="81"/>
      <c r="AF5228" s="82"/>
      <c r="AG5228" s="80"/>
      <c r="AH5228" s="119"/>
      <c r="AI5228" s="119"/>
    </row>
    <row r="5229" spans="27:35" x14ac:dyDescent="0.25">
      <c r="AA5229" s="81"/>
      <c r="AB5229" s="81"/>
      <c r="AC5229" s="80"/>
      <c r="AD5229" s="80"/>
      <c r="AE5229" s="81"/>
      <c r="AF5229" s="82"/>
      <c r="AG5229" s="80"/>
      <c r="AH5229" s="119"/>
      <c r="AI5229" s="119"/>
    </row>
    <row r="5230" spans="27:35" x14ac:dyDescent="0.25">
      <c r="AA5230" s="81"/>
      <c r="AB5230" s="81"/>
      <c r="AC5230" s="80"/>
      <c r="AD5230" s="80"/>
      <c r="AE5230" s="81"/>
      <c r="AF5230" s="82"/>
      <c r="AG5230" s="80"/>
      <c r="AH5230" s="119"/>
      <c r="AI5230" s="119"/>
    </row>
    <row r="5231" spans="27:35" x14ac:dyDescent="0.25">
      <c r="AA5231" s="81"/>
      <c r="AB5231" s="81"/>
      <c r="AC5231" s="80"/>
      <c r="AD5231" s="80"/>
      <c r="AE5231" s="81"/>
      <c r="AF5231" s="82"/>
      <c r="AG5231" s="80"/>
      <c r="AH5231" s="119"/>
      <c r="AI5231" s="119"/>
    </row>
    <row r="5232" spans="27:35" x14ac:dyDescent="0.25">
      <c r="AA5232" s="81"/>
      <c r="AB5232" s="81"/>
      <c r="AC5232" s="80"/>
      <c r="AD5232" s="80"/>
      <c r="AE5232" s="81"/>
      <c r="AF5232" s="82"/>
      <c r="AG5232" s="80"/>
      <c r="AH5232" s="119"/>
      <c r="AI5232" s="119"/>
    </row>
    <row r="5233" spans="27:35" x14ac:dyDescent="0.25">
      <c r="AA5233" s="81"/>
      <c r="AB5233" s="81"/>
      <c r="AC5233" s="80"/>
      <c r="AD5233" s="80"/>
      <c r="AE5233" s="81"/>
      <c r="AF5233" s="82"/>
      <c r="AG5233" s="80"/>
      <c r="AH5233" s="119"/>
      <c r="AI5233" s="119"/>
    </row>
    <row r="5234" spans="27:35" x14ac:dyDescent="0.25">
      <c r="AA5234" s="81"/>
      <c r="AB5234" s="81"/>
      <c r="AC5234" s="80"/>
      <c r="AD5234" s="80"/>
      <c r="AE5234" s="81"/>
      <c r="AF5234" s="82"/>
      <c r="AG5234" s="80"/>
      <c r="AH5234" s="119"/>
      <c r="AI5234" s="119"/>
    </row>
    <row r="5235" spans="27:35" x14ac:dyDescent="0.25">
      <c r="AA5235" s="81"/>
      <c r="AB5235" s="81"/>
      <c r="AC5235" s="80"/>
      <c r="AD5235" s="80"/>
      <c r="AE5235" s="81"/>
      <c r="AF5235" s="82"/>
      <c r="AG5235" s="80"/>
      <c r="AH5235" s="119"/>
      <c r="AI5235" s="119"/>
    </row>
    <row r="5236" spans="27:35" x14ac:dyDescent="0.25">
      <c r="AA5236" s="81"/>
      <c r="AB5236" s="81"/>
      <c r="AC5236" s="80"/>
      <c r="AD5236" s="80"/>
      <c r="AE5236" s="81"/>
      <c r="AF5236" s="82"/>
      <c r="AG5236" s="80"/>
      <c r="AH5236" s="119"/>
      <c r="AI5236" s="119"/>
    </row>
    <row r="5237" spans="27:35" x14ac:dyDescent="0.25">
      <c r="AA5237" s="81"/>
      <c r="AB5237" s="81"/>
      <c r="AC5237" s="80"/>
      <c r="AD5237" s="80"/>
      <c r="AE5237" s="81"/>
      <c r="AF5237" s="82"/>
      <c r="AG5237" s="80"/>
      <c r="AH5237" s="119"/>
      <c r="AI5237" s="119"/>
    </row>
    <row r="5238" spans="27:35" x14ac:dyDescent="0.25">
      <c r="AA5238" s="81"/>
      <c r="AB5238" s="81"/>
      <c r="AC5238" s="80"/>
      <c r="AD5238" s="80"/>
      <c r="AE5238" s="81"/>
      <c r="AF5238" s="82"/>
      <c r="AG5238" s="80"/>
      <c r="AH5238" s="119"/>
      <c r="AI5238" s="119"/>
    </row>
    <row r="5239" spans="27:35" x14ac:dyDescent="0.25">
      <c r="AA5239" s="81"/>
      <c r="AB5239" s="81"/>
      <c r="AC5239" s="80"/>
      <c r="AD5239" s="80"/>
      <c r="AE5239" s="81"/>
      <c r="AF5239" s="82"/>
      <c r="AG5239" s="80"/>
      <c r="AH5239" s="119"/>
      <c r="AI5239" s="119"/>
    </row>
    <row r="5240" spans="27:35" x14ac:dyDescent="0.25">
      <c r="AA5240" s="81"/>
      <c r="AB5240" s="81"/>
      <c r="AC5240" s="80"/>
      <c r="AD5240" s="80"/>
      <c r="AE5240" s="81"/>
      <c r="AF5240" s="82"/>
      <c r="AG5240" s="80"/>
      <c r="AH5240" s="119"/>
      <c r="AI5240" s="119"/>
    </row>
    <row r="5241" spans="27:35" x14ac:dyDescent="0.25">
      <c r="AA5241" s="81"/>
      <c r="AB5241" s="81"/>
      <c r="AC5241" s="80"/>
      <c r="AD5241" s="80"/>
      <c r="AE5241" s="81"/>
      <c r="AF5241" s="82"/>
      <c r="AG5241" s="80"/>
      <c r="AH5241" s="119"/>
      <c r="AI5241" s="119"/>
    </row>
    <row r="5242" spans="27:35" x14ac:dyDescent="0.25">
      <c r="AA5242" s="81"/>
      <c r="AB5242" s="81"/>
      <c r="AC5242" s="80"/>
      <c r="AD5242" s="80"/>
      <c r="AE5242" s="81"/>
      <c r="AF5242" s="82"/>
      <c r="AG5242" s="80"/>
      <c r="AH5242" s="119"/>
      <c r="AI5242" s="119"/>
    </row>
    <row r="5243" spans="27:35" x14ac:dyDescent="0.25">
      <c r="AA5243" s="81"/>
      <c r="AB5243" s="81"/>
      <c r="AC5243" s="80"/>
      <c r="AD5243" s="80"/>
      <c r="AE5243" s="81"/>
      <c r="AF5243" s="82"/>
      <c r="AG5243" s="80"/>
      <c r="AH5243" s="119"/>
      <c r="AI5243" s="119"/>
    </row>
    <row r="5244" spans="27:35" x14ac:dyDescent="0.25">
      <c r="AA5244" s="81"/>
      <c r="AB5244" s="81"/>
      <c r="AC5244" s="80"/>
      <c r="AD5244" s="80"/>
      <c r="AE5244" s="81"/>
      <c r="AF5244" s="82"/>
      <c r="AG5244" s="80"/>
      <c r="AH5244" s="119"/>
      <c r="AI5244" s="119"/>
    </row>
    <row r="5245" spans="27:35" x14ac:dyDescent="0.25">
      <c r="AA5245" s="81"/>
      <c r="AB5245" s="81"/>
      <c r="AC5245" s="80"/>
      <c r="AD5245" s="80"/>
      <c r="AE5245" s="81"/>
      <c r="AF5245" s="82"/>
      <c r="AG5245" s="80"/>
      <c r="AH5245" s="119"/>
      <c r="AI5245" s="119"/>
    </row>
    <row r="5246" spans="27:35" x14ac:dyDescent="0.25">
      <c r="AA5246" s="81"/>
      <c r="AB5246" s="81"/>
      <c r="AC5246" s="80"/>
      <c r="AD5246" s="80"/>
      <c r="AE5246" s="81"/>
      <c r="AF5246" s="82"/>
      <c r="AG5246" s="80"/>
      <c r="AH5246" s="119"/>
      <c r="AI5246" s="119"/>
    </row>
    <row r="5247" spans="27:35" x14ac:dyDescent="0.25">
      <c r="AA5247" s="81"/>
      <c r="AB5247" s="81"/>
      <c r="AC5247" s="80"/>
      <c r="AD5247" s="80"/>
      <c r="AE5247" s="81"/>
      <c r="AF5247" s="82"/>
      <c r="AG5247" s="80"/>
      <c r="AH5247" s="119"/>
      <c r="AI5247" s="119"/>
    </row>
    <row r="5248" spans="27:35" x14ac:dyDescent="0.25">
      <c r="AA5248" s="81"/>
      <c r="AB5248" s="81"/>
      <c r="AC5248" s="80"/>
      <c r="AD5248" s="80"/>
      <c r="AE5248" s="81"/>
      <c r="AF5248" s="82"/>
      <c r="AG5248" s="80"/>
      <c r="AH5248" s="119"/>
      <c r="AI5248" s="119"/>
    </row>
    <row r="5249" spans="27:35" x14ac:dyDescent="0.25">
      <c r="AA5249" s="81"/>
      <c r="AB5249" s="81"/>
      <c r="AC5249" s="80"/>
      <c r="AD5249" s="80"/>
      <c r="AE5249" s="81"/>
      <c r="AF5249" s="82"/>
      <c r="AG5249" s="80"/>
      <c r="AH5249" s="119"/>
      <c r="AI5249" s="119"/>
    </row>
    <row r="5250" spans="27:35" x14ac:dyDescent="0.25">
      <c r="AA5250" s="81"/>
      <c r="AB5250" s="81"/>
      <c r="AC5250" s="80"/>
      <c r="AD5250" s="80"/>
      <c r="AE5250" s="81"/>
      <c r="AF5250" s="82"/>
      <c r="AG5250" s="80"/>
      <c r="AH5250" s="119"/>
      <c r="AI5250" s="119"/>
    </row>
    <row r="5251" spans="27:35" x14ac:dyDescent="0.25">
      <c r="AA5251" s="81"/>
      <c r="AB5251" s="81"/>
      <c r="AC5251" s="80"/>
      <c r="AD5251" s="80"/>
      <c r="AE5251" s="81"/>
      <c r="AF5251" s="82"/>
      <c r="AG5251" s="80"/>
      <c r="AH5251" s="119"/>
      <c r="AI5251" s="119"/>
    </row>
    <row r="5252" spans="27:35" x14ac:dyDescent="0.25">
      <c r="AA5252" s="81"/>
      <c r="AB5252" s="81"/>
      <c r="AC5252" s="80"/>
      <c r="AD5252" s="80"/>
      <c r="AE5252" s="81"/>
      <c r="AF5252" s="82"/>
      <c r="AG5252" s="80"/>
      <c r="AH5252" s="119"/>
      <c r="AI5252" s="119"/>
    </row>
    <row r="5253" spans="27:35" x14ac:dyDescent="0.25">
      <c r="AA5253" s="81"/>
      <c r="AB5253" s="81"/>
      <c r="AC5253" s="80"/>
      <c r="AD5253" s="80"/>
      <c r="AE5253" s="81"/>
      <c r="AF5253" s="82"/>
      <c r="AG5253" s="80"/>
      <c r="AH5253" s="119"/>
      <c r="AI5253" s="119"/>
    </row>
    <row r="5254" spans="27:35" x14ac:dyDescent="0.25">
      <c r="AA5254" s="81"/>
      <c r="AB5254" s="81"/>
      <c r="AC5254" s="80"/>
      <c r="AD5254" s="80"/>
      <c r="AE5254" s="81"/>
      <c r="AF5254" s="82"/>
      <c r="AG5254" s="80"/>
      <c r="AH5254" s="119"/>
      <c r="AI5254" s="119"/>
    </row>
    <row r="5255" spans="27:35" x14ac:dyDescent="0.25">
      <c r="AA5255" s="81"/>
      <c r="AB5255" s="81"/>
      <c r="AC5255" s="80"/>
      <c r="AD5255" s="80"/>
      <c r="AE5255" s="81"/>
      <c r="AF5255" s="82"/>
      <c r="AG5255" s="80"/>
      <c r="AH5255" s="119"/>
      <c r="AI5255" s="119"/>
    </row>
    <row r="5256" spans="27:35" x14ac:dyDescent="0.25">
      <c r="AA5256" s="81"/>
      <c r="AB5256" s="81"/>
      <c r="AC5256" s="80"/>
      <c r="AD5256" s="80"/>
      <c r="AE5256" s="81"/>
      <c r="AF5256" s="82"/>
      <c r="AG5256" s="80"/>
      <c r="AH5256" s="119"/>
      <c r="AI5256" s="119"/>
    </row>
    <row r="5257" spans="27:35" x14ac:dyDescent="0.25">
      <c r="AA5257" s="81"/>
      <c r="AB5257" s="81"/>
      <c r="AC5257" s="80"/>
      <c r="AD5257" s="80"/>
      <c r="AE5257" s="81"/>
      <c r="AF5257" s="82"/>
      <c r="AG5257" s="80"/>
      <c r="AH5257" s="119"/>
      <c r="AI5257" s="119"/>
    </row>
    <row r="5258" spans="27:35" x14ac:dyDescent="0.25">
      <c r="AA5258" s="81"/>
      <c r="AB5258" s="81"/>
      <c r="AC5258" s="80"/>
      <c r="AD5258" s="80"/>
      <c r="AE5258" s="81"/>
      <c r="AF5258" s="82"/>
      <c r="AG5258" s="80"/>
      <c r="AH5258" s="119"/>
      <c r="AI5258" s="119"/>
    </row>
    <row r="5259" spans="27:35" x14ac:dyDescent="0.25">
      <c r="AA5259" s="81"/>
      <c r="AB5259" s="81"/>
      <c r="AC5259" s="80"/>
      <c r="AD5259" s="80"/>
      <c r="AE5259" s="81"/>
      <c r="AF5259" s="82"/>
      <c r="AG5259" s="80"/>
      <c r="AH5259" s="119"/>
      <c r="AI5259" s="119"/>
    </row>
    <row r="5260" spans="27:35" x14ac:dyDescent="0.25">
      <c r="AA5260" s="81"/>
      <c r="AB5260" s="81"/>
      <c r="AC5260" s="80"/>
      <c r="AD5260" s="80"/>
      <c r="AE5260" s="81"/>
      <c r="AF5260" s="82"/>
      <c r="AG5260" s="80"/>
      <c r="AH5260" s="119"/>
      <c r="AI5260" s="119"/>
    </row>
    <row r="5261" spans="27:35" x14ac:dyDescent="0.25">
      <c r="AA5261" s="81"/>
      <c r="AB5261" s="81"/>
      <c r="AC5261" s="80"/>
      <c r="AD5261" s="80"/>
      <c r="AE5261" s="81"/>
      <c r="AF5261" s="82"/>
      <c r="AG5261" s="80"/>
      <c r="AH5261" s="119"/>
      <c r="AI5261" s="119"/>
    </row>
    <row r="5262" spans="27:35" x14ac:dyDescent="0.25">
      <c r="AA5262" s="81"/>
      <c r="AB5262" s="81"/>
      <c r="AC5262" s="80"/>
      <c r="AD5262" s="80"/>
      <c r="AE5262" s="81"/>
      <c r="AF5262" s="82"/>
      <c r="AG5262" s="80"/>
      <c r="AH5262" s="119"/>
      <c r="AI5262" s="119"/>
    </row>
    <row r="5263" spans="27:35" x14ac:dyDescent="0.25">
      <c r="AA5263" s="81"/>
      <c r="AB5263" s="81"/>
      <c r="AC5263" s="80"/>
      <c r="AD5263" s="80"/>
      <c r="AE5263" s="81"/>
      <c r="AF5263" s="82"/>
      <c r="AG5263" s="80"/>
      <c r="AH5263" s="119"/>
      <c r="AI5263" s="119"/>
    </row>
    <row r="5264" spans="27:35" x14ac:dyDescent="0.25">
      <c r="AA5264" s="81"/>
      <c r="AB5264" s="81"/>
      <c r="AC5264" s="80"/>
      <c r="AD5264" s="80"/>
      <c r="AE5264" s="81"/>
      <c r="AF5264" s="82"/>
      <c r="AG5264" s="80"/>
      <c r="AH5264" s="119"/>
      <c r="AI5264" s="119"/>
    </row>
    <row r="5265" spans="27:35" x14ac:dyDescent="0.25">
      <c r="AA5265" s="81"/>
      <c r="AB5265" s="81"/>
      <c r="AC5265" s="80"/>
      <c r="AD5265" s="80"/>
      <c r="AE5265" s="81"/>
      <c r="AF5265" s="82"/>
      <c r="AG5265" s="80"/>
      <c r="AH5265" s="119"/>
      <c r="AI5265" s="119"/>
    </row>
    <row r="5266" spans="27:35" x14ac:dyDescent="0.25">
      <c r="AA5266" s="81"/>
      <c r="AB5266" s="81"/>
      <c r="AC5266" s="80"/>
      <c r="AD5266" s="80"/>
      <c r="AE5266" s="81"/>
      <c r="AF5266" s="82"/>
      <c r="AG5266" s="80"/>
      <c r="AH5266" s="119"/>
      <c r="AI5266" s="119"/>
    </row>
    <row r="5267" spans="27:35" x14ac:dyDescent="0.25">
      <c r="AA5267" s="81"/>
      <c r="AB5267" s="81"/>
      <c r="AC5267" s="80"/>
      <c r="AD5267" s="80"/>
      <c r="AE5267" s="81"/>
      <c r="AF5267" s="82"/>
      <c r="AG5267" s="80"/>
      <c r="AH5267" s="119"/>
      <c r="AI5267" s="119"/>
    </row>
    <row r="5268" spans="27:35" x14ac:dyDescent="0.25">
      <c r="AA5268" s="81"/>
      <c r="AB5268" s="81"/>
      <c r="AC5268" s="80"/>
      <c r="AD5268" s="80"/>
      <c r="AE5268" s="81"/>
      <c r="AF5268" s="82"/>
      <c r="AG5268" s="80"/>
      <c r="AH5268" s="119"/>
      <c r="AI5268" s="119"/>
    </row>
    <row r="5269" spans="27:35" x14ac:dyDescent="0.25">
      <c r="AA5269" s="81"/>
      <c r="AB5269" s="81"/>
      <c r="AC5269" s="80"/>
      <c r="AD5269" s="80"/>
      <c r="AE5269" s="81"/>
      <c r="AF5269" s="82"/>
      <c r="AG5269" s="80"/>
      <c r="AH5269" s="119"/>
      <c r="AI5269" s="119"/>
    </row>
    <row r="5270" spans="27:35" x14ac:dyDescent="0.25">
      <c r="AA5270" s="81"/>
      <c r="AB5270" s="81"/>
      <c r="AC5270" s="80"/>
      <c r="AD5270" s="80"/>
      <c r="AE5270" s="81"/>
      <c r="AF5270" s="82"/>
      <c r="AG5270" s="80"/>
      <c r="AH5270" s="119"/>
      <c r="AI5270" s="119"/>
    </row>
    <row r="5271" spans="27:35" x14ac:dyDescent="0.25">
      <c r="AA5271" s="81"/>
      <c r="AB5271" s="81"/>
      <c r="AC5271" s="80"/>
      <c r="AD5271" s="80"/>
      <c r="AE5271" s="81"/>
      <c r="AF5271" s="82"/>
      <c r="AG5271" s="80"/>
      <c r="AH5271" s="119"/>
      <c r="AI5271" s="119"/>
    </row>
    <row r="5272" spans="27:35" x14ac:dyDescent="0.25">
      <c r="AA5272" s="81"/>
      <c r="AB5272" s="81"/>
      <c r="AC5272" s="80"/>
      <c r="AD5272" s="80"/>
      <c r="AE5272" s="81"/>
      <c r="AF5272" s="82"/>
      <c r="AG5272" s="80"/>
      <c r="AH5272" s="119"/>
      <c r="AI5272" s="119"/>
    </row>
    <row r="5273" spans="27:35" x14ac:dyDescent="0.25">
      <c r="AA5273" s="81"/>
      <c r="AB5273" s="81"/>
      <c r="AC5273" s="80"/>
      <c r="AD5273" s="80"/>
      <c r="AE5273" s="81"/>
      <c r="AF5273" s="82"/>
      <c r="AG5273" s="80"/>
      <c r="AH5273" s="119"/>
      <c r="AI5273" s="119"/>
    </row>
    <row r="5274" spans="27:35" x14ac:dyDescent="0.25">
      <c r="AA5274" s="81"/>
      <c r="AB5274" s="81"/>
      <c r="AC5274" s="80"/>
      <c r="AD5274" s="80"/>
      <c r="AE5274" s="81"/>
      <c r="AF5274" s="82"/>
      <c r="AG5274" s="80"/>
      <c r="AH5274" s="119"/>
      <c r="AI5274" s="119"/>
    </row>
    <row r="5275" spans="27:35" x14ac:dyDescent="0.25">
      <c r="AA5275" s="81"/>
      <c r="AB5275" s="81"/>
      <c r="AC5275" s="80"/>
      <c r="AD5275" s="80"/>
      <c r="AE5275" s="81"/>
      <c r="AF5275" s="82"/>
      <c r="AG5275" s="80"/>
      <c r="AH5275" s="119"/>
      <c r="AI5275" s="119"/>
    </row>
    <row r="5276" spans="27:35" x14ac:dyDescent="0.25">
      <c r="AA5276" s="81"/>
      <c r="AB5276" s="81"/>
      <c r="AC5276" s="80"/>
      <c r="AD5276" s="80"/>
      <c r="AE5276" s="81"/>
      <c r="AF5276" s="82"/>
      <c r="AG5276" s="80"/>
      <c r="AH5276" s="119"/>
      <c r="AI5276" s="119"/>
    </row>
    <row r="5277" spans="27:35" x14ac:dyDescent="0.25">
      <c r="AA5277" s="81"/>
      <c r="AB5277" s="81"/>
      <c r="AC5277" s="80"/>
      <c r="AD5277" s="80"/>
      <c r="AE5277" s="81"/>
      <c r="AF5277" s="82"/>
      <c r="AG5277" s="80"/>
      <c r="AH5277" s="119"/>
      <c r="AI5277" s="119"/>
    </row>
    <row r="5278" spans="27:35" x14ac:dyDescent="0.25">
      <c r="AA5278" s="81"/>
      <c r="AB5278" s="81"/>
      <c r="AC5278" s="80"/>
      <c r="AD5278" s="80"/>
      <c r="AE5278" s="81"/>
      <c r="AF5278" s="82"/>
      <c r="AG5278" s="80"/>
      <c r="AH5278" s="119"/>
      <c r="AI5278" s="119"/>
    </row>
    <row r="5279" spans="27:35" x14ac:dyDescent="0.25">
      <c r="AA5279" s="81"/>
      <c r="AB5279" s="81"/>
      <c r="AC5279" s="80"/>
      <c r="AD5279" s="80"/>
      <c r="AE5279" s="81"/>
      <c r="AF5279" s="82"/>
      <c r="AG5279" s="80"/>
      <c r="AH5279" s="119"/>
      <c r="AI5279" s="119"/>
    </row>
    <row r="5280" spans="27:35" x14ac:dyDescent="0.25">
      <c r="AA5280" s="81"/>
      <c r="AB5280" s="81"/>
      <c r="AC5280" s="80"/>
      <c r="AD5280" s="80"/>
      <c r="AE5280" s="81"/>
      <c r="AF5280" s="82"/>
      <c r="AG5280" s="80"/>
      <c r="AH5280" s="119"/>
      <c r="AI5280" s="119"/>
    </row>
    <row r="5281" spans="27:35" x14ac:dyDescent="0.25">
      <c r="AA5281" s="81"/>
      <c r="AB5281" s="81"/>
      <c r="AC5281" s="80"/>
      <c r="AD5281" s="80"/>
      <c r="AE5281" s="81"/>
      <c r="AF5281" s="82"/>
      <c r="AG5281" s="80"/>
      <c r="AH5281" s="119"/>
      <c r="AI5281" s="119"/>
    </row>
    <row r="5282" spans="27:35" x14ac:dyDescent="0.25">
      <c r="AA5282" s="81"/>
      <c r="AB5282" s="81"/>
      <c r="AC5282" s="80"/>
      <c r="AD5282" s="80"/>
      <c r="AE5282" s="81"/>
      <c r="AF5282" s="82"/>
      <c r="AG5282" s="80"/>
      <c r="AH5282" s="119"/>
      <c r="AI5282" s="119"/>
    </row>
    <row r="5283" spans="27:35" x14ac:dyDescent="0.25">
      <c r="AA5283" s="81"/>
      <c r="AB5283" s="81"/>
      <c r="AC5283" s="80"/>
      <c r="AD5283" s="80"/>
      <c r="AE5283" s="81"/>
      <c r="AF5283" s="82"/>
      <c r="AG5283" s="80"/>
      <c r="AH5283" s="119"/>
      <c r="AI5283" s="119"/>
    </row>
    <row r="5284" spans="27:35" x14ac:dyDescent="0.25">
      <c r="AA5284" s="81"/>
      <c r="AB5284" s="81"/>
      <c r="AC5284" s="80"/>
      <c r="AD5284" s="80"/>
      <c r="AE5284" s="81"/>
      <c r="AF5284" s="82"/>
      <c r="AG5284" s="80"/>
      <c r="AH5284" s="119"/>
      <c r="AI5284" s="119"/>
    </row>
    <row r="5285" spans="27:35" x14ac:dyDescent="0.25">
      <c r="AA5285" s="81"/>
      <c r="AB5285" s="81"/>
      <c r="AC5285" s="80"/>
      <c r="AD5285" s="80"/>
      <c r="AE5285" s="81"/>
      <c r="AF5285" s="82"/>
      <c r="AG5285" s="80"/>
      <c r="AH5285" s="119"/>
      <c r="AI5285" s="119"/>
    </row>
    <row r="5286" spans="27:35" x14ac:dyDescent="0.25">
      <c r="AA5286" s="81"/>
      <c r="AB5286" s="81"/>
      <c r="AC5286" s="80"/>
      <c r="AD5286" s="80"/>
      <c r="AE5286" s="81"/>
      <c r="AF5286" s="82"/>
      <c r="AG5286" s="80"/>
      <c r="AH5286" s="119"/>
      <c r="AI5286" s="119"/>
    </row>
    <row r="5287" spans="27:35" x14ac:dyDescent="0.25">
      <c r="AA5287" s="81"/>
      <c r="AB5287" s="81"/>
      <c r="AC5287" s="80"/>
      <c r="AD5287" s="80"/>
      <c r="AE5287" s="81"/>
      <c r="AF5287" s="82"/>
      <c r="AG5287" s="80"/>
      <c r="AH5287" s="119"/>
      <c r="AI5287" s="119"/>
    </row>
    <row r="5288" spans="27:35" x14ac:dyDescent="0.25">
      <c r="AA5288" s="81"/>
      <c r="AB5288" s="81"/>
      <c r="AC5288" s="80"/>
      <c r="AD5288" s="80"/>
      <c r="AE5288" s="81"/>
      <c r="AF5288" s="82"/>
      <c r="AG5288" s="80"/>
      <c r="AH5288" s="119"/>
      <c r="AI5288" s="119"/>
    </row>
    <row r="5289" spans="27:35" x14ac:dyDescent="0.25">
      <c r="AA5289" s="81"/>
      <c r="AB5289" s="81"/>
      <c r="AC5289" s="80"/>
      <c r="AD5289" s="80"/>
      <c r="AE5289" s="81"/>
      <c r="AF5289" s="82"/>
      <c r="AG5289" s="80"/>
      <c r="AH5289" s="119"/>
      <c r="AI5289" s="119"/>
    </row>
    <row r="5290" spans="27:35" x14ac:dyDescent="0.25">
      <c r="AA5290" s="81"/>
      <c r="AB5290" s="81"/>
      <c r="AC5290" s="80"/>
      <c r="AD5290" s="80"/>
      <c r="AE5290" s="81"/>
      <c r="AF5290" s="82"/>
      <c r="AG5290" s="80"/>
      <c r="AH5290" s="119"/>
      <c r="AI5290" s="119"/>
    </row>
    <row r="5291" spans="27:35" x14ac:dyDescent="0.25">
      <c r="AA5291" s="81"/>
      <c r="AB5291" s="81"/>
      <c r="AC5291" s="80"/>
      <c r="AD5291" s="80"/>
      <c r="AE5291" s="81"/>
      <c r="AF5291" s="82"/>
      <c r="AG5291" s="80"/>
      <c r="AH5291" s="119"/>
      <c r="AI5291" s="119"/>
    </row>
    <row r="5292" spans="27:35" x14ac:dyDescent="0.25">
      <c r="AA5292" s="81"/>
      <c r="AB5292" s="81"/>
      <c r="AC5292" s="80"/>
      <c r="AD5292" s="80"/>
      <c r="AE5292" s="81"/>
      <c r="AF5292" s="82"/>
      <c r="AG5292" s="80"/>
      <c r="AH5292" s="119"/>
      <c r="AI5292" s="119"/>
    </row>
    <row r="5293" spans="27:35" x14ac:dyDescent="0.25">
      <c r="AA5293" s="81"/>
      <c r="AB5293" s="81"/>
      <c r="AC5293" s="80"/>
      <c r="AD5293" s="80"/>
      <c r="AE5293" s="81"/>
      <c r="AF5293" s="82"/>
      <c r="AG5293" s="80"/>
      <c r="AH5293" s="119"/>
      <c r="AI5293" s="119"/>
    </row>
    <row r="5294" spans="27:35" x14ac:dyDescent="0.25">
      <c r="AA5294" s="81"/>
      <c r="AB5294" s="81"/>
      <c r="AC5294" s="80"/>
      <c r="AD5294" s="80"/>
      <c r="AE5294" s="81"/>
      <c r="AF5294" s="82"/>
      <c r="AG5294" s="80"/>
      <c r="AH5294" s="119"/>
      <c r="AI5294" s="119"/>
    </row>
    <row r="5295" spans="27:35" x14ac:dyDescent="0.25">
      <c r="AA5295" s="81"/>
      <c r="AB5295" s="81"/>
      <c r="AC5295" s="80"/>
      <c r="AD5295" s="80"/>
      <c r="AE5295" s="81"/>
      <c r="AF5295" s="82"/>
      <c r="AG5295" s="80"/>
      <c r="AH5295" s="119"/>
      <c r="AI5295" s="119"/>
    </row>
    <row r="5296" spans="27:35" x14ac:dyDescent="0.25">
      <c r="AA5296" s="81"/>
      <c r="AB5296" s="81"/>
      <c r="AC5296" s="80"/>
      <c r="AD5296" s="80"/>
      <c r="AE5296" s="81"/>
      <c r="AF5296" s="82"/>
      <c r="AG5296" s="80"/>
      <c r="AH5296" s="119"/>
      <c r="AI5296" s="119"/>
    </row>
    <row r="5297" spans="27:35" x14ac:dyDescent="0.25">
      <c r="AA5297" s="81"/>
      <c r="AB5297" s="81"/>
      <c r="AC5297" s="80"/>
      <c r="AD5297" s="80"/>
      <c r="AE5297" s="81"/>
      <c r="AF5297" s="82"/>
      <c r="AG5297" s="80"/>
      <c r="AH5297" s="119"/>
      <c r="AI5297" s="119"/>
    </row>
    <row r="5298" spans="27:35" x14ac:dyDescent="0.25">
      <c r="AA5298" s="81"/>
      <c r="AB5298" s="81"/>
      <c r="AC5298" s="80"/>
      <c r="AD5298" s="80"/>
      <c r="AE5298" s="81"/>
      <c r="AF5298" s="82"/>
      <c r="AG5298" s="80"/>
      <c r="AH5298" s="119"/>
      <c r="AI5298" s="119"/>
    </row>
    <row r="5299" spans="27:35" x14ac:dyDescent="0.25">
      <c r="AA5299" s="81"/>
      <c r="AB5299" s="81"/>
      <c r="AC5299" s="80"/>
      <c r="AD5299" s="80"/>
      <c r="AE5299" s="81"/>
      <c r="AF5299" s="82"/>
      <c r="AG5299" s="80"/>
      <c r="AH5299" s="119"/>
      <c r="AI5299" s="119"/>
    </row>
    <row r="5300" spans="27:35" x14ac:dyDescent="0.25">
      <c r="AA5300" s="81"/>
      <c r="AB5300" s="81"/>
      <c r="AC5300" s="80"/>
      <c r="AD5300" s="80"/>
      <c r="AE5300" s="81"/>
      <c r="AF5300" s="82"/>
      <c r="AG5300" s="80"/>
      <c r="AH5300" s="119"/>
      <c r="AI5300" s="119"/>
    </row>
    <row r="5301" spans="27:35" x14ac:dyDescent="0.25">
      <c r="AA5301" s="81"/>
      <c r="AB5301" s="81"/>
      <c r="AC5301" s="80"/>
      <c r="AD5301" s="80"/>
      <c r="AE5301" s="81"/>
      <c r="AF5301" s="82"/>
      <c r="AG5301" s="80"/>
      <c r="AH5301" s="119"/>
      <c r="AI5301" s="119"/>
    </row>
    <row r="5302" spans="27:35" x14ac:dyDescent="0.25">
      <c r="AA5302" s="81"/>
      <c r="AB5302" s="81"/>
      <c r="AC5302" s="80"/>
      <c r="AD5302" s="80"/>
      <c r="AE5302" s="81"/>
      <c r="AF5302" s="82"/>
      <c r="AG5302" s="80"/>
      <c r="AH5302" s="119"/>
      <c r="AI5302" s="119"/>
    </row>
    <row r="5303" spans="27:35" x14ac:dyDescent="0.25">
      <c r="AA5303" s="81"/>
      <c r="AB5303" s="81"/>
      <c r="AC5303" s="80"/>
      <c r="AD5303" s="80"/>
      <c r="AE5303" s="81"/>
      <c r="AF5303" s="82"/>
      <c r="AG5303" s="80"/>
      <c r="AH5303" s="119"/>
      <c r="AI5303" s="119"/>
    </row>
    <row r="5304" spans="27:35" x14ac:dyDescent="0.25">
      <c r="AA5304" s="81"/>
      <c r="AB5304" s="81"/>
      <c r="AC5304" s="80"/>
      <c r="AD5304" s="80"/>
      <c r="AE5304" s="81"/>
      <c r="AF5304" s="82"/>
      <c r="AG5304" s="80"/>
      <c r="AH5304" s="119"/>
      <c r="AI5304" s="119"/>
    </row>
    <row r="5305" spans="27:35" x14ac:dyDescent="0.25">
      <c r="AA5305" s="81"/>
      <c r="AB5305" s="81"/>
      <c r="AC5305" s="80"/>
      <c r="AD5305" s="80"/>
      <c r="AE5305" s="81"/>
      <c r="AF5305" s="82"/>
      <c r="AG5305" s="80"/>
      <c r="AH5305" s="119"/>
      <c r="AI5305" s="119"/>
    </row>
    <row r="5306" spans="27:35" x14ac:dyDescent="0.25">
      <c r="AA5306" s="81"/>
      <c r="AB5306" s="81"/>
      <c r="AC5306" s="80"/>
      <c r="AD5306" s="80"/>
      <c r="AE5306" s="81"/>
      <c r="AF5306" s="82"/>
      <c r="AG5306" s="80"/>
      <c r="AH5306" s="119"/>
      <c r="AI5306" s="119"/>
    </row>
    <row r="5307" spans="27:35" x14ac:dyDescent="0.25">
      <c r="AA5307" s="81"/>
      <c r="AB5307" s="81"/>
      <c r="AC5307" s="80"/>
      <c r="AD5307" s="80"/>
      <c r="AE5307" s="81"/>
      <c r="AF5307" s="82"/>
      <c r="AG5307" s="80"/>
      <c r="AH5307" s="119"/>
      <c r="AI5307" s="119"/>
    </row>
    <row r="5308" spans="27:35" x14ac:dyDescent="0.25">
      <c r="AA5308" s="81"/>
      <c r="AB5308" s="81"/>
      <c r="AC5308" s="80"/>
      <c r="AD5308" s="80"/>
      <c r="AE5308" s="81"/>
      <c r="AF5308" s="82"/>
      <c r="AG5308" s="80"/>
      <c r="AH5308" s="119"/>
      <c r="AI5308" s="119"/>
    </row>
    <row r="5309" spans="27:35" x14ac:dyDescent="0.25">
      <c r="AA5309" s="81"/>
      <c r="AB5309" s="81"/>
      <c r="AC5309" s="80"/>
      <c r="AD5309" s="80"/>
      <c r="AE5309" s="81"/>
      <c r="AF5309" s="82"/>
      <c r="AG5309" s="80"/>
      <c r="AH5309" s="119"/>
      <c r="AI5309" s="119"/>
    </row>
    <row r="5310" spans="27:35" x14ac:dyDescent="0.25">
      <c r="AA5310" s="81"/>
      <c r="AB5310" s="81"/>
      <c r="AC5310" s="80"/>
      <c r="AD5310" s="80"/>
      <c r="AE5310" s="81"/>
      <c r="AF5310" s="82"/>
      <c r="AG5310" s="80"/>
      <c r="AH5310" s="119"/>
      <c r="AI5310" s="119"/>
    </row>
    <row r="5311" spans="27:35" x14ac:dyDescent="0.25">
      <c r="AA5311" s="81"/>
      <c r="AB5311" s="81"/>
      <c r="AC5311" s="80"/>
      <c r="AD5311" s="80"/>
      <c r="AE5311" s="81"/>
      <c r="AF5311" s="82"/>
      <c r="AG5311" s="80"/>
      <c r="AH5311" s="119"/>
      <c r="AI5311" s="119"/>
    </row>
    <row r="5312" spans="27:35" x14ac:dyDescent="0.25">
      <c r="AA5312" s="81"/>
      <c r="AB5312" s="81"/>
      <c r="AC5312" s="80"/>
      <c r="AD5312" s="80"/>
      <c r="AE5312" s="81"/>
      <c r="AF5312" s="82"/>
      <c r="AG5312" s="80"/>
      <c r="AH5312" s="119"/>
      <c r="AI5312" s="119"/>
    </row>
    <row r="5313" spans="27:35" x14ac:dyDescent="0.25">
      <c r="AA5313" s="81"/>
      <c r="AB5313" s="81"/>
      <c r="AC5313" s="80"/>
      <c r="AD5313" s="80"/>
      <c r="AE5313" s="81"/>
      <c r="AF5313" s="82"/>
      <c r="AG5313" s="80"/>
      <c r="AH5313" s="119"/>
      <c r="AI5313" s="119"/>
    </row>
    <row r="5314" spans="27:35" x14ac:dyDescent="0.25">
      <c r="AA5314" s="81"/>
      <c r="AB5314" s="81"/>
      <c r="AC5314" s="80"/>
      <c r="AD5314" s="80"/>
      <c r="AE5314" s="81"/>
      <c r="AF5314" s="82"/>
      <c r="AG5314" s="80"/>
      <c r="AH5314" s="119"/>
      <c r="AI5314" s="119"/>
    </row>
    <row r="5315" spans="27:35" x14ac:dyDescent="0.25">
      <c r="AA5315" s="81"/>
      <c r="AB5315" s="81"/>
      <c r="AC5315" s="80"/>
      <c r="AD5315" s="80"/>
      <c r="AE5315" s="81"/>
      <c r="AF5315" s="82"/>
      <c r="AG5315" s="80"/>
      <c r="AH5315" s="119"/>
      <c r="AI5315" s="119"/>
    </row>
    <row r="5316" spans="27:35" x14ac:dyDescent="0.25">
      <c r="AA5316" s="81"/>
      <c r="AB5316" s="81"/>
      <c r="AC5316" s="80"/>
      <c r="AD5316" s="80"/>
      <c r="AE5316" s="81"/>
      <c r="AF5316" s="82"/>
      <c r="AG5316" s="80"/>
      <c r="AH5316" s="119"/>
      <c r="AI5316" s="119"/>
    </row>
    <row r="5317" spans="27:35" x14ac:dyDescent="0.25">
      <c r="AA5317" s="81"/>
      <c r="AB5317" s="81"/>
      <c r="AC5317" s="80"/>
      <c r="AD5317" s="80"/>
      <c r="AE5317" s="81"/>
      <c r="AF5317" s="82"/>
      <c r="AG5317" s="80"/>
      <c r="AH5317" s="119"/>
      <c r="AI5317" s="119"/>
    </row>
    <row r="5318" spans="27:35" x14ac:dyDescent="0.25">
      <c r="AA5318" s="81"/>
      <c r="AB5318" s="81"/>
      <c r="AC5318" s="80"/>
      <c r="AD5318" s="80"/>
      <c r="AE5318" s="81"/>
      <c r="AF5318" s="82"/>
      <c r="AG5318" s="80"/>
      <c r="AH5318" s="119"/>
      <c r="AI5318" s="119"/>
    </row>
    <row r="5319" spans="27:35" x14ac:dyDescent="0.25">
      <c r="AA5319" s="81"/>
      <c r="AB5319" s="81"/>
      <c r="AC5319" s="80"/>
      <c r="AD5319" s="80"/>
      <c r="AE5319" s="81"/>
      <c r="AF5319" s="82"/>
      <c r="AG5319" s="80"/>
      <c r="AH5319" s="119"/>
      <c r="AI5319" s="119"/>
    </row>
    <row r="5320" spans="27:35" x14ac:dyDescent="0.25">
      <c r="AA5320" s="81"/>
      <c r="AB5320" s="81"/>
      <c r="AC5320" s="80"/>
      <c r="AD5320" s="80"/>
      <c r="AE5320" s="81"/>
      <c r="AF5320" s="82"/>
      <c r="AG5320" s="80"/>
      <c r="AH5320" s="119"/>
      <c r="AI5320" s="119"/>
    </row>
    <row r="5321" spans="27:35" x14ac:dyDescent="0.25">
      <c r="AA5321" s="81"/>
      <c r="AB5321" s="81"/>
      <c r="AC5321" s="80"/>
      <c r="AD5321" s="80"/>
      <c r="AE5321" s="81"/>
      <c r="AF5321" s="82"/>
      <c r="AG5321" s="80"/>
      <c r="AH5321" s="119"/>
      <c r="AI5321" s="119"/>
    </row>
    <row r="5322" spans="27:35" x14ac:dyDescent="0.25">
      <c r="AA5322" s="81"/>
      <c r="AB5322" s="81"/>
      <c r="AC5322" s="80"/>
      <c r="AD5322" s="80"/>
      <c r="AE5322" s="81"/>
      <c r="AF5322" s="82"/>
      <c r="AG5322" s="80"/>
      <c r="AH5322" s="119"/>
      <c r="AI5322" s="119"/>
    </row>
    <row r="5323" spans="27:35" x14ac:dyDescent="0.25">
      <c r="AA5323" s="81"/>
      <c r="AB5323" s="81"/>
      <c r="AC5323" s="80"/>
      <c r="AD5323" s="80"/>
      <c r="AE5323" s="81"/>
      <c r="AF5323" s="82"/>
      <c r="AG5323" s="80"/>
      <c r="AH5323" s="119"/>
      <c r="AI5323" s="119"/>
    </row>
    <row r="5324" spans="27:35" x14ac:dyDescent="0.25">
      <c r="AA5324" s="81"/>
      <c r="AB5324" s="81"/>
      <c r="AC5324" s="80"/>
      <c r="AD5324" s="80"/>
      <c r="AE5324" s="81"/>
      <c r="AF5324" s="82"/>
      <c r="AG5324" s="80"/>
      <c r="AH5324" s="119"/>
      <c r="AI5324" s="119"/>
    </row>
    <row r="5325" spans="27:35" x14ac:dyDescent="0.25">
      <c r="AA5325" s="81"/>
      <c r="AB5325" s="81"/>
      <c r="AC5325" s="80"/>
      <c r="AD5325" s="80"/>
      <c r="AE5325" s="81"/>
      <c r="AF5325" s="82"/>
      <c r="AG5325" s="80"/>
      <c r="AH5325" s="119"/>
      <c r="AI5325" s="119"/>
    </row>
    <row r="5326" spans="27:35" x14ac:dyDescent="0.25">
      <c r="AA5326" s="81"/>
      <c r="AB5326" s="81"/>
      <c r="AC5326" s="80"/>
      <c r="AD5326" s="80"/>
      <c r="AE5326" s="81"/>
      <c r="AF5326" s="82"/>
      <c r="AG5326" s="80"/>
      <c r="AH5326" s="119"/>
      <c r="AI5326" s="119"/>
    </row>
    <row r="5327" spans="27:35" x14ac:dyDescent="0.25">
      <c r="AA5327" s="81"/>
      <c r="AB5327" s="81"/>
      <c r="AC5327" s="80"/>
      <c r="AD5327" s="80"/>
      <c r="AE5327" s="81"/>
      <c r="AF5327" s="82"/>
      <c r="AG5327" s="80"/>
      <c r="AH5327" s="119"/>
      <c r="AI5327" s="119"/>
    </row>
    <row r="5328" spans="27:35" x14ac:dyDescent="0.25">
      <c r="AA5328" s="81"/>
      <c r="AB5328" s="81"/>
      <c r="AC5328" s="80"/>
      <c r="AD5328" s="80"/>
      <c r="AE5328" s="81"/>
      <c r="AF5328" s="82"/>
      <c r="AG5328" s="80"/>
      <c r="AH5328" s="119"/>
      <c r="AI5328" s="119"/>
    </row>
    <row r="5329" spans="27:35" x14ac:dyDescent="0.25">
      <c r="AA5329" s="81"/>
      <c r="AB5329" s="81"/>
      <c r="AC5329" s="80"/>
      <c r="AD5329" s="80"/>
      <c r="AE5329" s="81"/>
      <c r="AF5329" s="82"/>
      <c r="AG5329" s="80"/>
      <c r="AH5329" s="119"/>
      <c r="AI5329" s="119"/>
    </row>
    <row r="5330" spans="27:35" x14ac:dyDescent="0.25">
      <c r="AA5330" s="81"/>
      <c r="AB5330" s="81"/>
      <c r="AC5330" s="80"/>
      <c r="AD5330" s="80"/>
      <c r="AE5330" s="81"/>
      <c r="AF5330" s="82"/>
      <c r="AG5330" s="80"/>
      <c r="AH5330" s="119"/>
      <c r="AI5330" s="119"/>
    </row>
    <row r="5331" spans="27:35" x14ac:dyDescent="0.25">
      <c r="AA5331" s="81"/>
      <c r="AB5331" s="81"/>
      <c r="AC5331" s="80"/>
      <c r="AD5331" s="80"/>
      <c r="AE5331" s="81"/>
      <c r="AF5331" s="82"/>
      <c r="AG5331" s="80"/>
      <c r="AH5331" s="119"/>
      <c r="AI5331" s="119"/>
    </row>
    <row r="5332" spans="27:35" x14ac:dyDescent="0.25">
      <c r="AA5332" s="81"/>
      <c r="AB5332" s="81"/>
      <c r="AC5332" s="80"/>
      <c r="AD5332" s="80"/>
      <c r="AE5332" s="81"/>
      <c r="AF5332" s="82"/>
      <c r="AG5332" s="80"/>
      <c r="AH5332" s="119"/>
      <c r="AI5332" s="119"/>
    </row>
    <row r="5333" spans="27:35" x14ac:dyDescent="0.25">
      <c r="AA5333" s="81"/>
      <c r="AB5333" s="81"/>
      <c r="AC5333" s="80"/>
      <c r="AD5333" s="80"/>
      <c r="AE5333" s="81"/>
      <c r="AF5333" s="82"/>
      <c r="AG5333" s="80"/>
      <c r="AH5333" s="119"/>
      <c r="AI5333" s="119"/>
    </row>
    <row r="5334" spans="27:35" x14ac:dyDescent="0.25">
      <c r="AA5334" s="81"/>
      <c r="AB5334" s="81"/>
      <c r="AC5334" s="80"/>
      <c r="AD5334" s="80"/>
      <c r="AE5334" s="81"/>
      <c r="AF5334" s="82"/>
      <c r="AG5334" s="80"/>
      <c r="AH5334" s="119"/>
      <c r="AI5334" s="119"/>
    </row>
    <row r="5335" spans="27:35" x14ac:dyDescent="0.25">
      <c r="AA5335" s="81"/>
      <c r="AB5335" s="81"/>
      <c r="AC5335" s="80"/>
      <c r="AD5335" s="80"/>
      <c r="AE5335" s="81"/>
      <c r="AF5335" s="82"/>
      <c r="AG5335" s="80"/>
      <c r="AH5335" s="119"/>
      <c r="AI5335" s="119"/>
    </row>
    <row r="5336" spans="27:35" x14ac:dyDescent="0.25">
      <c r="AA5336" s="81"/>
      <c r="AB5336" s="81"/>
      <c r="AC5336" s="80"/>
      <c r="AD5336" s="80"/>
      <c r="AE5336" s="81"/>
      <c r="AF5336" s="82"/>
      <c r="AG5336" s="80"/>
      <c r="AH5336" s="119"/>
      <c r="AI5336" s="119"/>
    </row>
    <row r="5337" spans="27:35" x14ac:dyDescent="0.25">
      <c r="AA5337" s="81"/>
      <c r="AB5337" s="81"/>
      <c r="AC5337" s="80"/>
      <c r="AD5337" s="80"/>
      <c r="AE5337" s="81"/>
      <c r="AF5337" s="82"/>
      <c r="AG5337" s="80"/>
      <c r="AH5337" s="119"/>
      <c r="AI5337" s="119"/>
    </row>
    <row r="5338" spans="27:35" x14ac:dyDescent="0.25">
      <c r="AA5338" s="81"/>
      <c r="AB5338" s="81"/>
      <c r="AC5338" s="80"/>
      <c r="AD5338" s="80"/>
      <c r="AE5338" s="81"/>
      <c r="AF5338" s="82"/>
      <c r="AG5338" s="80"/>
      <c r="AH5338" s="119"/>
      <c r="AI5338" s="119"/>
    </row>
    <row r="5339" spans="27:35" x14ac:dyDescent="0.25">
      <c r="AA5339" s="81"/>
      <c r="AB5339" s="81"/>
      <c r="AC5339" s="80"/>
      <c r="AD5339" s="80"/>
      <c r="AE5339" s="81"/>
      <c r="AF5339" s="82"/>
      <c r="AG5339" s="80"/>
      <c r="AH5339" s="119"/>
      <c r="AI5339" s="119"/>
    </row>
    <row r="5340" spans="27:35" x14ac:dyDescent="0.25">
      <c r="AA5340" s="81"/>
      <c r="AB5340" s="81"/>
      <c r="AC5340" s="80"/>
      <c r="AD5340" s="80"/>
      <c r="AE5340" s="81"/>
      <c r="AF5340" s="82"/>
      <c r="AG5340" s="80"/>
      <c r="AH5340" s="119"/>
      <c r="AI5340" s="119"/>
    </row>
    <row r="5341" spans="27:35" x14ac:dyDescent="0.25">
      <c r="AA5341" s="81"/>
      <c r="AB5341" s="81"/>
      <c r="AC5341" s="80"/>
      <c r="AD5341" s="80"/>
      <c r="AE5341" s="81"/>
      <c r="AF5341" s="82"/>
      <c r="AG5341" s="80"/>
      <c r="AH5341" s="119"/>
      <c r="AI5341" s="119"/>
    </row>
    <row r="5342" spans="27:35" x14ac:dyDescent="0.25">
      <c r="AA5342" s="81"/>
      <c r="AB5342" s="81"/>
      <c r="AC5342" s="80"/>
      <c r="AD5342" s="80"/>
      <c r="AE5342" s="81"/>
      <c r="AF5342" s="82"/>
      <c r="AG5342" s="80"/>
      <c r="AH5342" s="119"/>
      <c r="AI5342" s="119"/>
    </row>
    <row r="5343" spans="27:35" x14ac:dyDescent="0.25">
      <c r="AA5343" s="81"/>
      <c r="AB5343" s="81"/>
      <c r="AC5343" s="80"/>
      <c r="AD5343" s="80"/>
      <c r="AE5343" s="81"/>
      <c r="AF5343" s="82"/>
      <c r="AG5343" s="80"/>
      <c r="AH5343" s="119"/>
      <c r="AI5343" s="119"/>
    </row>
    <row r="5344" spans="27:35" x14ac:dyDescent="0.25">
      <c r="AA5344" s="81"/>
      <c r="AB5344" s="81"/>
      <c r="AC5344" s="80"/>
      <c r="AD5344" s="80"/>
      <c r="AE5344" s="81"/>
      <c r="AF5344" s="82"/>
      <c r="AG5344" s="80"/>
      <c r="AH5344" s="119"/>
      <c r="AI5344" s="119"/>
    </row>
    <row r="5345" spans="27:35" x14ac:dyDescent="0.25">
      <c r="AA5345" s="81"/>
      <c r="AB5345" s="81"/>
      <c r="AC5345" s="80"/>
      <c r="AD5345" s="80"/>
      <c r="AE5345" s="81"/>
      <c r="AF5345" s="82"/>
      <c r="AG5345" s="80"/>
      <c r="AH5345" s="119"/>
      <c r="AI5345" s="119"/>
    </row>
    <row r="5346" spans="27:35" x14ac:dyDescent="0.25">
      <c r="AA5346" s="81"/>
      <c r="AB5346" s="81"/>
      <c r="AC5346" s="80"/>
      <c r="AD5346" s="80"/>
      <c r="AE5346" s="81"/>
      <c r="AF5346" s="82"/>
      <c r="AG5346" s="80"/>
      <c r="AH5346" s="119"/>
      <c r="AI5346" s="119"/>
    </row>
    <row r="5347" spans="27:35" x14ac:dyDescent="0.25">
      <c r="AA5347" s="81"/>
      <c r="AB5347" s="81"/>
      <c r="AC5347" s="80"/>
      <c r="AD5347" s="80"/>
      <c r="AE5347" s="81"/>
      <c r="AF5347" s="82"/>
      <c r="AG5347" s="80"/>
      <c r="AH5347" s="119"/>
      <c r="AI5347" s="119"/>
    </row>
    <row r="5348" spans="27:35" x14ac:dyDescent="0.25">
      <c r="AA5348" s="81"/>
      <c r="AB5348" s="81"/>
      <c r="AC5348" s="80"/>
      <c r="AD5348" s="80"/>
      <c r="AE5348" s="81"/>
      <c r="AF5348" s="82"/>
      <c r="AG5348" s="80"/>
      <c r="AH5348" s="119"/>
      <c r="AI5348" s="119"/>
    </row>
    <row r="5349" spans="27:35" x14ac:dyDescent="0.25">
      <c r="AA5349" s="81"/>
      <c r="AB5349" s="81"/>
      <c r="AC5349" s="80"/>
      <c r="AD5349" s="80"/>
      <c r="AE5349" s="81"/>
      <c r="AF5349" s="82"/>
      <c r="AG5349" s="80"/>
      <c r="AH5349" s="119"/>
      <c r="AI5349" s="119"/>
    </row>
    <row r="5350" spans="27:35" x14ac:dyDescent="0.25">
      <c r="AA5350" s="81"/>
      <c r="AB5350" s="81"/>
      <c r="AC5350" s="80"/>
      <c r="AD5350" s="80"/>
      <c r="AE5350" s="81"/>
      <c r="AF5350" s="82"/>
      <c r="AG5350" s="80"/>
      <c r="AH5350" s="119"/>
      <c r="AI5350" s="119"/>
    </row>
    <row r="5351" spans="27:35" x14ac:dyDescent="0.25">
      <c r="AA5351" s="81"/>
      <c r="AB5351" s="81"/>
      <c r="AC5351" s="80"/>
      <c r="AD5351" s="80"/>
      <c r="AE5351" s="81"/>
      <c r="AF5351" s="82"/>
      <c r="AG5351" s="80"/>
      <c r="AH5351" s="119"/>
      <c r="AI5351" s="119"/>
    </row>
    <row r="5352" spans="27:35" x14ac:dyDescent="0.25">
      <c r="AA5352" s="81"/>
      <c r="AB5352" s="81"/>
      <c r="AC5352" s="80"/>
      <c r="AD5352" s="80"/>
      <c r="AE5352" s="81"/>
      <c r="AF5352" s="82"/>
      <c r="AG5352" s="80"/>
      <c r="AH5352" s="119"/>
      <c r="AI5352" s="119"/>
    </row>
    <row r="5353" spans="27:35" x14ac:dyDescent="0.25">
      <c r="AA5353" s="81"/>
      <c r="AB5353" s="81"/>
      <c r="AC5353" s="80"/>
      <c r="AD5353" s="80"/>
      <c r="AE5353" s="81"/>
      <c r="AF5353" s="82"/>
      <c r="AG5353" s="80"/>
      <c r="AH5353" s="119"/>
      <c r="AI5353" s="119"/>
    </row>
    <row r="5354" spans="27:35" x14ac:dyDescent="0.25">
      <c r="AA5354" s="81"/>
      <c r="AB5354" s="81"/>
      <c r="AC5354" s="80"/>
      <c r="AD5354" s="80"/>
      <c r="AE5354" s="81"/>
      <c r="AF5354" s="82"/>
      <c r="AG5354" s="80"/>
      <c r="AH5354" s="119"/>
      <c r="AI5354" s="119"/>
    </row>
    <row r="5355" spans="27:35" x14ac:dyDescent="0.25">
      <c r="AA5355" s="81"/>
      <c r="AB5355" s="81"/>
      <c r="AC5355" s="80"/>
      <c r="AD5355" s="80"/>
      <c r="AE5355" s="81"/>
      <c r="AF5355" s="82"/>
      <c r="AG5355" s="80"/>
      <c r="AH5355" s="119"/>
      <c r="AI5355" s="119"/>
    </row>
    <row r="5356" spans="27:35" x14ac:dyDescent="0.25">
      <c r="AA5356" s="81"/>
      <c r="AB5356" s="81"/>
      <c r="AC5356" s="80"/>
      <c r="AD5356" s="80"/>
      <c r="AE5356" s="81"/>
      <c r="AF5356" s="82"/>
      <c r="AG5356" s="80"/>
      <c r="AH5356" s="119"/>
      <c r="AI5356" s="119"/>
    </row>
    <row r="5357" spans="27:35" x14ac:dyDescent="0.25">
      <c r="AA5357" s="81"/>
      <c r="AB5357" s="81"/>
      <c r="AC5357" s="80"/>
      <c r="AD5357" s="80"/>
      <c r="AE5357" s="81"/>
      <c r="AF5357" s="82"/>
      <c r="AG5357" s="80"/>
      <c r="AH5357" s="119"/>
      <c r="AI5357" s="119"/>
    </row>
    <row r="5358" spans="27:35" x14ac:dyDescent="0.25">
      <c r="AA5358" s="81"/>
      <c r="AB5358" s="81"/>
      <c r="AC5358" s="80"/>
      <c r="AD5358" s="80"/>
      <c r="AE5358" s="81"/>
      <c r="AF5358" s="82"/>
      <c r="AG5358" s="80"/>
      <c r="AH5358" s="119"/>
      <c r="AI5358" s="119"/>
    </row>
    <row r="5359" spans="27:35" x14ac:dyDescent="0.25">
      <c r="AA5359" s="81"/>
      <c r="AB5359" s="81"/>
      <c r="AC5359" s="80"/>
      <c r="AD5359" s="80"/>
      <c r="AE5359" s="81"/>
      <c r="AF5359" s="82"/>
      <c r="AG5359" s="80"/>
      <c r="AH5359" s="119"/>
      <c r="AI5359" s="119"/>
    </row>
    <row r="5360" spans="27:35" x14ac:dyDescent="0.25">
      <c r="AA5360" s="81"/>
      <c r="AB5360" s="81"/>
      <c r="AC5360" s="80"/>
      <c r="AD5360" s="80"/>
      <c r="AE5360" s="81"/>
      <c r="AF5360" s="82"/>
      <c r="AG5360" s="80"/>
      <c r="AH5360" s="119"/>
      <c r="AI5360" s="119"/>
    </row>
    <row r="5361" spans="27:35" x14ac:dyDescent="0.25">
      <c r="AA5361" s="81"/>
      <c r="AB5361" s="81"/>
      <c r="AC5361" s="80"/>
      <c r="AD5361" s="80"/>
      <c r="AE5361" s="81"/>
      <c r="AF5361" s="82"/>
      <c r="AG5361" s="80"/>
      <c r="AH5361" s="119"/>
      <c r="AI5361" s="119"/>
    </row>
    <row r="5362" spans="27:35" x14ac:dyDescent="0.25">
      <c r="AA5362" s="81"/>
      <c r="AB5362" s="81"/>
      <c r="AC5362" s="80"/>
      <c r="AD5362" s="80"/>
      <c r="AE5362" s="81"/>
      <c r="AF5362" s="82"/>
      <c r="AG5362" s="80"/>
      <c r="AH5362" s="119"/>
      <c r="AI5362" s="119"/>
    </row>
    <row r="5363" spans="27:35" x14ac:dyDescent="0.25">
      <c r="AA5363" s="81"/>
      <c r="AB5363" s="81"/>
      <c r="AC5363" s="80"/>
      <c r="AD5363" s="80"/>
      <c r="AE5363" s="81"/>
      <c r="AF5363" s="82"/>
      <c r="AG5363" s="80"/>
      <c r="AH5363" s="119"/>
      <c r="AI5363" s="119"/>
    </row>
    <row r="5364" spans="27:35" x14ac:dyDescent="0.25">
      <c r="AA5364" s="81"/>
      <c r="AB5364" s="81"/>
      <c r="AC5364" s="80"/>
      <c r="AD5364" s="80"/>
      <c r="AE5364" s="81"/>
      <c r="AF5364" s="82"/>
      <c r="AG5364" s="80"/>
      <c r="AH5364" s="119"/>
      <c r="AI5364" s="119"/>
    </row>
    <row r="5365" spans="27:35" x14ac:dyDescent="0.25">
      <c r="AA5365" s="81"/>
      <c r="AB5365" s="81"/>
      <c r="AC5365" s="80"/>
      <c r="AD5365" s="80"/>
      <c r="AE5365" s="81"/>
      <c r="AF5365" s="82"/>
      <c r="AG5365" s="80"/>
      <c r="AH5365" s="119"/>
      <c r="AI5365" s="119"/>
    </row>
    <row r="5366" spans="27:35" x14ac:dyDescent="0.25">
      <c r="AA5366" s="81"/>
      <c r="AB5366" s="81"/>
      <c r="AC5366" s="80"/>
      <c r="AD5366" s="80"/>
      <c r="AE5366" s="81"/>
      <c r="AF5366" s="82"/>
      <c r="AG5366" s="80"/>
      <c r="AH5366" s="119"/>
      <c r="AI5366" s="119"/>
    </row>
    <row r="5367" spans="27:35" x14ac:dyDescent="0.25">
      <c r="AA5367" s="81"/>
      <c r="AB5367" s="81"/>
      <c r="AC5367" s="80"/>
      <c r="AD5367" s="80"/>
      <c r="AE5367" s="81"/>
      <c r="AF5367" s="82"/>
      <c r="AG5367" s="80"/>
      <c r="AH5367" s="119"/>
      <c r="AI5367" s="119"/>
    </row>
    <row r="5368" spans="27:35" x14ac:dyDescent="0.25">
      <c r="AA5368" s="81"/>
      <c r="AB5368" s="81"/>
      <c r="AC5368" s="80"/>
      <c r="AD5368" s="80"/>
      <c r="AE5368" s="81"/>
      <c r="AF5368" s="82"/>
      <c r="AG5368" s="80"/>
      <c r="AH5368" s="119"/>
      <c r="AI5368" s="119"/>
    </row>
    <row r="5369" spans="27:35" x14ac:dyDescent="0.25">
      <c r="AA5369" s="81"/>
      <c r="AB5369" s="81"/>
      <c r="AC5369" s="80"/>
      <c r="AD5369" s="80"/>
      <c r="AE5369" s="81"/>
      <c r="AF5369" s="82"/>
      <c r="AG5369" s="80"/>
      <c r="AH5369" s="119"/>
      <c r="AI5369" s="119"/>
    </row>
    <row r="5370" spans="27:35" x14ac:dyDescent="0.25">
      <c r="AA5370" s="81"/>
      <c r="AB5370" s="81"/>
      <c r="AC5370" s="80"/>
      <c r="AD5370" s="80"/>
      <c r="AE5370" s="81"/>
      <c r="AF5370" s="82"/>
      <c r="AG5370" s="80"/>
      <c r="AH5370" s="119"/>
      <c r="AI5370" s="119"/>
    </row>
    <row r="5371" spans="27:35" x14ac:dyDescent="0.25">
      <c r="AA5371" s="81"/>
      <c r="AB5371" s="81"/>
      <c r="AC5371" s="80"/>
      <c r="AD5371" s="80"/>
      <c r="AE5371" s="81"/>
      <c r="AF5371" s="82"/>
      <c r="AG5371" s="80"/>
      <c r="AH5371" s="119"/>
      <c r="AI5371" s="119"/>
    </row>
    <row r="5372" spans="27:35" x14ac:dyDescent="0.25">
      <c r="AA5372" s="81"/>
      <c r="AB5372" s="81"/>
      <c r="AC5372" s="80"/>
      <c r="AD5372" s="80"/>
      <c r="AE5372" s="81"/>
      <c r="AF5372" s="82"/>
      <c r="AG5372" s="80"/>
      <c r="AH5372" s="119"/>
      <c r="AI5372" s="119"/>
    </row>
    <row r="5373" spans="27:35" x14ac:dyDescent="0.25">
      <c r="AA5373" s="81"/>
      <c r="AB5373" s="81"/>
      <c r="AC5373" s="80"/>
      <c r="AD5373" s="80"/>
      <c r="AE5373" s="81"/>
      <c r="AF5373" s="82"/>
      <c r="AG5373" s="80"/>
      <c r="AH5373" s="119"/>
      <c r="AI5373" s="119"/>
    </row>
    <row r="5374" spans="27:35" x14ac:dyDescent="0.25">
      <c r="AA5374" s="81"/>
      <c r="AB5374" s="81"/>
      <c r="AC5374" s="80"/>
      <c r="AD5374" s="80"/>
      <c r="AE5374" s="81"/>
      <c r="AF5374" s="82"/>
      <c r="AG5374" s="80"/>
      <c r="AH5374" s="119"/>
      <c r="AI5374" s="119"/>
    </row>
    <row r="5375" spans="27:35" x14ac:dyDescent="0.25">
      <c r="AA5375" s="81"/>
      <c r="AB5375" s="81"/>
      <c r="AC5375" s="80"/>
      <c r="AD5375" s="80"/>
      <c r="AE5375" s="81"/>
      <c r="AF5375" s="82"/>
      <c r="AG5375" s="80"/>
      <c r="AH5375" s="119"/>
      <c r="AI5375" s="119"/>
    </row>
    <row r="5376" spans="27:35" x14ac:dyDescent="0.25">
      <c r="AA5376" s="81"/>
      <c r="AB5376" s="81"/>
      <c r="AC5376" s="80"/>
      <c r="AD5376" s="80"/>
      <c r="AE5376" s="81"/>
      <c r="AF5376" s="82"/>
      <c r="AG5376" s="80"/>
      <c r="AH5376" s="119"/>
      <c r="AI5376" s="119"/>
    </row>
    <row r="5377" spans="27:35" x14ac:dyDescent="0.25">
      <c r="AA5377" s="81"/>
      <c r="AB5377" s="81"/>
      <c r="AC5377" s="80"/>
      <c r="AD5377" s="80"/>
      <c r="AE5377" s="81"/>
      <c r="AF5377" s="82"/>
      <c r="AG5377" s="80"/>
      <c r="AH5377" s="119"/>
      <c r="AI5377" s="119"/>
    </row>
    <row r="5378" spans="27:35" x14ac:dyDescent="0.25">
      <c r="AA5378" s="81"/>
      <c r="AB5378" s="81"/>
      <c r="AC5378" s="80"/>
      <c r="AD5378" s="80"/>
      <c r="AE5378" s="81"/>
      <c r="AF5378" s="82"/>
      <c r="AG5378" s="80"/>
      <c r="AH5378" s="119"/>
      <c r="AI5378" s="119"/>
    </row>
    <row r="5379" spans="27:35" x14ac:dyDescent="0.25">
      <c r="AA5379" s="81"/>
      <c r="AB5379" s="81"/>
      <c r="AC5379" s="80"/>
      <c r="AD5379" s="80"/>
      <c r="AE5379" s="81"/>
      <c r="AF5379" s="82"/>
      <c r="AG5379" s="80"/>
      <c r="AH5379" s="119"/>
      <c r="AI5379" s="119"/>
    </row>
    <row r="5380" spans="27:35" x14ac:dyDescent="0.25">
      <c r="AA5380" s="81"/>
      <c r="AB5380" s="81"/>
      <c r="AC5380" s="80"/>
      <c r="AD5380" s="80"/>
      <c r="AE5380" s="81"/>
      <c r="AF5380" s="82"/>
      <c r="AG5380" s="80"/>
      <c r="AH5380" s="119"/>
      <c r="AI5380" s="119"/>
    </row>
    <row r="5381" spans="27:35" x14ac:dyDescent="0.25">
      <c r="AA5381" s="81"/>
      <c r="AB5381" s="81"/>
      <c r="AC5381" s="80"/>
      <c r="AD5381" s="80"/>
      <c r="AE5381" s="81"/>
      <c r="AF5381" s="82"/>
      <c r="AG5381" s="80"/>
      <c r="AH5381" s="119"/>
      <c r="AI5381" s="119"/>
    </row>
    <row r="5382" spans="27:35" x14ac:dyDescent="0.25">
      <c r="AA5382" s="81"/>
      <c r="AB5382" s="81"/>
      <c r="AC5382" s="80"/>
      <c r="AD5382" s="80"/>
      <c r="AE5382" s="81"/>
      <c r="AF5382" s="82"/>
      <c r="AG5382" s="80"/>
      <c r="AH5382" s="119"/>
      <c r="AI5382" s="119"/>
    </row>
    <row r="5383" spans="27:35" x14ac:dyDescent="0.25">
      <c r="AA5383" s="81"/>
      <c r="AB5383" s="81"/>
      <c r="AC5383" s="80"/>
      <c r="AD5383" s="80"/>
      <c r="AE5383" s="81"/>
      <c r="AF5383" s="82"/>
      <c r="AG5383" s="80"/>
      <c r="AH5383" s="119"/>
      <c r="AI5383" s="119"/>
    </row>
    <row r="5384" spans="27:35" x14ac:dyDescent="0.25">
      <c r="AA5384" s="81"/>
      <c r="AB5384" s="81"/>
      <c r="AC5384" s="80"/>
      <c r="AD5384" s="80"/>
      <c r="AE5384" s="81"/>
      <c r="AF5384" s="82"/>
      <c r="AG5384" s="80"/>
      <c r="AH5384" s="119"/>
      <c r="AI5384" s="119"/>
    </row>
    <row r="5385" spans="27:35" x14ac:dyDescent="0.25">
      <c r="AA5385" s="81"/>
      <c r="AB5385" s="81"/>
      <c r="AC5385" s="80"/>
      <c r="AD5385" s="80"/>
      <c r="AE5385" s="81"/>
      <c r="AF5385" s="82"/>
      <c r="AG5385" s="80"/>
      <c r="AH5385" s="119"/>
      <c r="AI5385" s="119"/>
    </row>
    <row r="5386" spans="27:35" x14ac:dyDescent="0.25">
      <c r="AA5386" s="81"/>
      <c r="AB5386" s="81"/>
      <c r="AC5386" s="80"/>
      <c r="AD5386" s="80"/>
      <c r="AE5386" s="81"/>
      <c r="AF5386" s="82"/>
      <c r="AG5386" s="80"/>
      <c r="AH5386" s="119"/>
      <c r="AI5386" s="119"/>
    </row>
    <row r="5387" spans="27:35" x14ac:dyDescent="0.25">
      <c r="AA5387" s="81"/>
      <c r="AB5387" s="81"/>
      <c r="AC5387" s="80"/>
      <c r="AD5387" s="80"/>
      <c r="AE5387" s="81"/>
      <c r="AF5387" s="82"/>
      <c r="AG5387" s="80"/>
      <c r="AH5387" s="119"/>
      <c r="AI5387" s="119"/>
    </row>
    <row r="5388" spans="27:35" x14ac:dyDescent="0.25">
      <c r="AA5388" s="81"/>
      <c r="AB5388" s="81"/>
      <c r="AC5388" s="80"/>
      <c r="AD5388" s="80"/>
      <c r="AE5388" s="81"/>
      <c r="AF5388" s="82"/>
      <c r="AG5388" s="80"/>
      <c r="AH5388" s="119"/>
      <c r="AI5388" s="119"/>
    </row>
    <row r="5389" spans="27:35" x14ac:dyDescent="0.25">
      <c r="AA5389" s="81"/>
      <c r="AB5389" s="81"/>
      <c r="AC5389" s="80"/>
      <c r="AD5389" s="80"/>
      <c r="AE5389" s="81"/>
      <c r="AF5389" s="82"/>
      <c r="AG5389" s="80"/>
      <c r="AH5389" s="119"/>
      <c r="AI5389" s="119"/>
    </row>
    <row r="5390" spans="27:35" x14ac:dyDescent="0.25">
      <c r="AA5390" s="81"/>
      <c r="AB5390" s="81"/>
      <c r="AC5390" s="80"/>
      <c r="AD5390" s="80"/>
      <c r="AE5390" s="81"/>
      <c r="AF5390" s="82"/>
      <c r="AG5390" s="80"/>
      <c r="AH5390" s="119"/>
      <c r="AI5390" s="119"/>
    </row>
    <row r="5391" spans="27:35" x14ac:dyDescent="0.25">
      <c r="AA5391" s="81"/>
      <c r="AB5391" s="81"/>
      <c r="AC5391" s="80"/>
      <c r="AD5391" s="80"/>
      <c r="AE5391" s="81"/>
      <c r="AF5391" s="82"/>
      <c r="AG5391" s="80"/>
      <c r="AH5391" s="119"/>
      <c r="AI5391" s="119"/>
    </row>
    <row r="5392" spans="27:35" x14ac:dyDescent="0.25">
      <c r="AA5392" s="81"/>
      <c r="AB5392" s="81"/>
      <c r="AC5392" s="80"/>
      <c r="AD5392" s="80"/>
      <c r="AE5392" s="81"/>
      <c r="AF5392" s="82"/>
      <c r="AG5392" s="80"/>
      <c r="AH5392" s="119"/>
      <c r="AI5392" s="119"/>
    </row>
    <row r="5393" spans="27:35" x14ac:dyDescent="0.25">
      <c r="AA5393" s="81"/>
      <c r="AB5393" s="81"/>
      <c r="AC5393" s="80"/>
      <c r="AD5393" s="80"/>
      <c r="AE5393" s="81"/>
      <c r="AF5393" s="82"/>
      <c r="AG5393" s="80"/>
      <c r="AH5393" s="119"/>
      <c r="AI5393" s="119"/>
    </row>
    <row r="5394" spans="27:35" x14ac:dyDescent="0.25">
      <c r="AA5394" s="81"/>
      <c r="AB5394" s="81"/>
      <c r="AC5394" s="80"/>
      <c r="AD5394" s="80"/>
      <c r="AE5394" s="81"/>
      <c r="AF5394" s="82"/>
      <c r="AG5394" s="80"/>
      <c r="AH5394" s="119"/>
      <c r="AI5394" s="119"/>
    </row>
    <row r="5395" spans="27:35" x14ac:dyDescent="0.25">
      <c r="AA5395" s="81"/>
      <c r="AB5395" s="81"/>
      <c r="AC5395" s="80"/>
      <c r="AD5395" s="80"/>
      <c r="AE5395" s="81"/>
      <c r="AF5395" s="82"/>
      <c r="AG5395" s="80"/>
      <c r="AH5395" s="119"/>
      <c r="AI5395" s="119"/>
    </row>
    <row r="5396" spans="27:35" x14ac:dyDescent="0.25">
      <c r="AA5396" s="81"/>
      <c r="AB5396" s="81"/>
      <c r="AC5396" s="80"/>
      <c r="AD5396" s="80"/>
      <c r="AE5396" s="81"/>
      <c r="AF5396" s="82"/>
      <c r="AG5396" s="80"/>
      <c r="AH5396" s="119"/>
      <c r="AI5396" s="119"/>
    </row>
    <row r="5397" spans="27:35" x14ac:dyDescent="0.25">
      <c r="AA5397" s="81"/>
      <c r="AB5397" s="81"/>
      <c r="AC5397" s="80"/>
      <c r="AD5397" s="80"/>
      <c r="AE5397" s="81"/>
      <c r="AF5397" s="82"/>
      <c r="AG5397" s="80"/>
      <c r="AH5397" s="119"/>
      <c r="AI5397" s="119"/>
    </row>
    <row r="5398" spans="27:35" x14ac:dyDescent="0.25">
      <c r="AA5398" s="81"/>
      <c r="AB5398" s="81"/>
      <c r="AC5398" s="80"/>
      <c r="AD5398" s="80"/>
      <c r="AE5398" s="81"/>
      <c r="AF5398" s="82"/>
      <c r="AG5398" s="80"/>
      <c r="AH5398" s="119"/>
      <c r="AI5398" s="119"/>
    </row>
    <row r="5399" spans="27:35" x14ac:dyDescent="0.25">
      <c r="AA5399" s="81"/>
      <c r="AB5399" s="81"/>
      <c r="AC5399" s="80"/>
      <c r="AD5399" s="80"/>
      <c r="AE5399" s="81"/>
      <c r="AF5399" s="82"/>
      <c r="AG5399" s="80"/>
      <c r="AH5399" s="119"/>
      <c r="AI5399" s="119"/>
    </row>
    <row r="5400" spans="27:35" x14ac:dyDescent="0.25">
      <c r="AA5400" s="81"/>
      <c r="AB5400" s="81"/>
      <c r="AC5400" s="80"/>
      <c r="AD5400" s="80"/>
      <c r="AE5400" s="81"/>
      <c r="AF5400" s="82"/>
      <c r="AG5400" s="80"/>
      <c r="AH5400" s="119"/>
      <c r="AI5400" s="119"/>
    </row>
    <row r="5401" spans="27:35" x14ac:dyDescent="0.25">
      <c r="AA5401" s="81"/>
      <c r="AB5401" s="81"/>
      <c r="AC5401" s="80"/>
      <c r="AD5401" s="80"/>
      <c r="AE5401" s="81"/>
      <c r="AF5401" s="82"/>
      <c r="AG5401" s="80"/>
      <c r="AH5401" s="119"/>
      <c r="AI5401" s="119"/>
    </row>
    <row r="5402" spans="27:35" x14ac:dyDescent="0.25">
      <c r="AA5402" s="81"/>
      <c r="AB5402" s="81"/>
      <c r="AC5402" s="80"/>
      <c r="AD5402" s="80"/>
      <c r="AE5402" s="81"/>
      <c r="AF5402" s="82"/>
      <c r="AG5402" s="80"/>
      <c r="AH5402" s="119"/>
      <c r="AI5402" s="119"/>
    </row>
    <row r="5403" spans="27:35" x14ac:dyDescent="0.25">
      <c r="AA5403" s="81"/>
      <c r="AB5403" s="81"/>
      <c r="AC5403" s="80"/>
      <c r="AD5403" s="80"/>
      <c r="AE5403" s="81"/>
      <c r="AF5403" s="82"/>
      <c r="AG5403" s="80"/>
      <c r="AH5403" s="119"/>
      <c r="AI5403" s="119"/>
    </row>
    <row r="5404" spans="27:35" x14ac:dyDescent="0.25">
      <c r="AA5404" s="81"/>
      <c r="AB5404" s="81"/>
      <c r="AC5404" s="80"/>
      <c r="AD5404" s="80"/>
      <c r="AE5404" s="81"/>
      <c r="AF5404" s="82"/>
      <c r="AG5404" s="80"/>
      <c r="AH5404" s="119"/>
      <c r="AI5404" s="119"/>
    </row>
    <row r="5405" spans="27:35" x14ac:dyDescent="0.25">
      <c r="AA5405" s="81"/>
      <c r="AB5405" s="81"/>
      <c r="AC5405" s="80"/>
      <c r="AD5405" s="80"/>
      <c r="AE5405" s="81"/>
      <c r="AF5405" s="82"/>
      <c r="AG5405" s="80"/>
      <c r="AH5405" s="119"/>
      <c r="AI5405" s="119"/>
    </row>
    <row r="5406" spans="27:35" x14ac:dyDescent="0.25">
      <c r="AA5406" s="81"/>
      <c r="AB5406" s="81"/>
      <c r="AC5406" s="80"/>
      <c r="AD5406" s="80"/>
      <c r="AE5406" s="81"/>
      <c r="AF5406" s="82"/>
      <c r="AG5406" s="80"/>
      <c r="AH5406" s="119"/>
      <c r="AI5406" s="119"/>
    </row>
    <row r="5407" spans="27:35" x14ac:dyDescent="0.25">
      <c r="AA5407" s="81"/>
      <c r="AB5407" s="81"/>
      <c r="AC5407" s="80"/>
      <c r="AD5407" s="80"/>
      <c r="AE5407" s="81"/>
      <c r="AF5407" s="82"/>
      <c r="AG5407" s="80"/>
      <c r="AH5407" s="119"/>
      <c r="AI5407" s="119"/>
    </row>
    <row r="5408" spans="27:35" x14ac:dyDescent="0.25">
      <c r="AA5408" s="81"/>
      <c r="AB5408" s="81"/>
      <c r="AC5408" s="80"/>
      <c r="AD5408" s="80"/>
      <c r="AE5408" s="81"/>
      <c r="AF5408" s="82"/>
      <c r="AG5408" s="80"/>
      <c r="AH5408" s="119"/>
      <c r="AI5408" s="119"/>
    </row>
    <row r="5409" spans="27:35" x14ac:dyDescent="0.25">
      <c r="AA5409" s="81"/>
      <c r="AB5409" s="81"/>
      <c r="AC5409" s="80"/>
      <c r="AD5409" s="80"/>
      <c r="AE5409" s="81"/>
      <c r="AF5409" s="82"/>
      <c r="AG5409" s="80"/>
      <c r="AH5409" s="119"/>
      <c r="AI5409" s="119"/>
    </row>
    <row r="5410" spans="27:35" x14ac:dyDescent="0.25">
      <c r="AA5410" s="81"/>
      <c r="AB5410" s="81"/>
      <c r="AC5410" s="80"/>
      <c r="AD5410" s="80"/>
      <c r="AE5410" s="81"/>
      <c r="AF5410" s="82"/>
      <c r="AG5410" s="80"/>
      <c r="AH5410" s="119"/>
      <c r="AI5410" s="119"/>
    </row>
    <row r="5411" spans="27:35" x14ac:dyDescent="0.25">
      <c r="AA5411" s="81"/>
      <c r="AB5411" s="81"/>
      <c r="AC5411" s="80"/>
      <c r="AD5411" s="80"/>
      <c r="AE5411" s="81"/>
      <c r="AF5411" s="82"/>
      <c r="AG5411" s="80"/>
      <c r="AH5411" s="119"/>
      <c r="AI5411" s="119"/>
    </row>
    <row r="5412" spans="27:35" x14ac:dyDescent="0.25">
      <c r="AA5412" s="81"/>
      <c r="AB5412" s="81"/>
      <c r="AC5412" s="80"/>
      <c r="AD5412" s="80"/>
      <c r="AE5412" s="81"/>
      <c r="AF5412" s="82"/>
      <c r="AG5412" s="80"/>
      <c r="AH5412" s="119"/>
      <c r="AI5412" s="119"/>
    </row>
    <row r="5413" spans="27:35" x14ac:dyDescent="0.25">
      <c r="AA5413" s="81"/>
      <c r="AB5413" s="81"/>
      <c r="AC5413" s="80"/>
      <c r="AD5413" s="80"/>
      <c r="AE5413" s="81"/>
      <c r="AF5413" s="82"/>
      <c r="AG5413" s="80"/>
      <c r="AH5413" s="119"/>
      <c r="AI5413" s="119"/>
    </row>
    <row r="5414" spans="27:35" x14ac:dyDescent="0.25">
      <c r="AA5414" s="81"/>
      <c r="AB5414" s="81"/>
      <c r="AC5414" s="80"/>
      <c r="AD5414" s="80"/>
      <c r="AE5414" s="81"/>
      <c r="AF5414" s="82"/>
      <c r="AG5414" s="80"/>
      <c r="AH5414" s="119"/>
      <c r="AI5414" s="119"/>
    </row>
    <row r="5415" spans="27:35" x14ac:dyDescent="0.25">
      <c r="AA5415" s="81"/>
      <c r="AB5415" s="81"/>
      <c r="AC5415" s="80"/>
      <c r="AD5415" s="80"/>
      <c r="AE5415" s="81"/>
      <c r="AF5415" s="82"/>
      <c r="AG5415" s="80"/>
      <c r="AH5415" s="119"/>
      <c r="AI5415" s="119"/>
    </row>
    <row r="5416" spans="27:35" x14ac:dyDescent="0.25">
      <c r="AA5416" s="81"/>
      <c r="AB5416" s="81"/>
      <c r="AC5416" s="80"/>
      <c r="AD5416" s="80"/>
      <c r="AE5416" s="81"/>
      <c r="AF5416" s="82"/>
      <c r="AG5416" s="80"/>
      <c r="AH5416" s="119"/>
      <c r="AI5416" s="119"/>
    </row>
    <row r="5417" spans="27:35" x14ac:dyDescent="0.25">
      <c r="AA5417" s="81"/>
      <c r="AB5417" s="81"/>
      <c r="AC5417" s="80"/>
      <c r="AD5417" s="80"/>
      <c r="AE5417" s="81"/>
      <c r="AF5417" s="82"/>
      <c r="AG5417" s="80"/>
      <c r="AH5417" s="119"/>
      <c r="AI5417" s="119"/>
    </row>
    <row r="5418" spans="27:35" x14ac:dyDescent="0.25">
      <c r="AA5418" s="81"/>
      <c r="AB5418" s="81"/>
      <c r="AC5418" s="80"/>
      <c r="AD5418" s="80"/>
      <c r="AE5418" s="81"/>
      <c r="AF5418" s="82"/>
      <c r="AG5418" s="80"/>
      <c r="AH5418" s="119"/>
      <c r="AI5418" s="119"/>
    </row>
    <row r="5419" spans="27:35" x14ac:dyDescent="0.25">
      <c r="AA5419" s="81"/>
      <c r="AB5419" s="81"/>
      <c r="AC5419" s="80"/>
      <c r="AD5419" s="80"/>
      <c r="AE5419" s="81"/>
      <c r="AF5419" s="82"/>
      <c r="AG5419" s="80"/>
      <c r="AH5419" s="119"/>
      <c r="AI5419" s="119"/>
    </row>
    <row r="5420" spans="27:35" x14ac:dyDescent="0.25">
      <c r="AA5420" s="81"/>
      <c r="AB5420" s="81"/>
      <c r="AC5420" s="80"/>
      <c r="AD5420" s="80"/>
      <c r="AE5420" s="81"/>
      <c r="AF5420" s="82"/>
      <c r="AG5420" s="80"/>
      <c r="AH5420" s="119"/>
      <c r="AI5420" s="119"/>
    </row>
    <row r="5421" spans="27:35" x14ac:dyDescent="0.25">
      <c r="AA5421" s="81"/>
      <c r="AB5421" s="81"/>
      <c r="AC5421" s="80"/>
      <c r="AD5421" s="80"/>
      <c r="AE5421" s="81"/>
      <c r="AF5421" s="82"/>
      <c r="AG5421" s="80"/>
      <c r="AH5421" s="119"/>
      <c r="AI5421" s="119"/>
    </row>
    <row r="5422" spans="27:35" x14ac:dyDescent="0.25">
      <c r="AA5422" s="81"/>
      <c r="AB5422" s="81"/>
      <c r="AC5422" s="80"/>
      <c r="AD5422" s="80"/>
      <c r="AE5422" s="81"/>
      <c r="AF5422" s="82"/>
      <c r="AG5422" s="80"/>
      <c r="AH5422" s="119"/>
      <c r="AI5422" s="119"/>
    </row>
    <row r="5423" spans="27:35" x14ac:dyDescent="0.25">
      <c r="AA5423" s="81"/>
      <c r="AB5423" s="81"/>
      <c r="AC5423" s="80"/>
      <c r="AD5423" s="80"/>
      <c r="AE5423" s="81"/>
      <c r="AF5423" s="82"/>
      <c r="AG5423" s="80"/>
      <c r="AH5423" s="119"/>
      <c r="AI5423" s="119"/>
    </row>
    <row r="5424" spans="27:35" x14ac:dyDescent="0.25">
      <c r="AA5424" s="81"/>
      <c r="AB5424" s="81"/>
      <c r="AC5424" s="80"/>
      <c r="AD5424" s="80"/>
      <c r="AE5424" s="81"/>
      <c r="AF5424" s="82"/>
      <c r="AG5424" s="80"/>
      <c r="AH5424" s="119"/>
      <c r="AI5424" s="119"/>
    </row>
    <row r="5425" spans="27:35" x14ac:dyDescent="0.25">
      <c r="AA5425" s="81"/>
      <c r="AB5425" s="81"/>
      <c r="AC5425" s="80"/>
      <c r="AD5425" s="80"/>
      <c r="AE5425" s="81"/>
      <c r="AF5425" s="82"/>
      <c r="AG5425" s="80"/>
      <c r="AH5425" s="119"/>
      <c r="AI5425" s="119"/>
    </row>
    <row r="5426" spans="27:35" x14ac:dyDescent="0.25">
      <c r="AA5426" s="81"/>
      <c r="AB5426" s="81"/>
      <c r="AC5426" s="80"/>
      <c r="AD5426" s="80"/>
      <c r="AE5426" s="81"/>
      <c r="AF5426" s="82"/>
      <c r="AG5426" s="80"/>
      <c r="AH5426" s="119"/>
      <c r="AI5426" s="119"/>
    </row>
    <row r="5427" spans="27:35" x14ac:dyDescent="0.25">
      <c r="AA5427" s="81"/>
      <c r="AB5427" s="81"/>
      <c r="AC5427" s="80"/>
      <c r="AD5427" s="80"/>
      <c r="AE5427" s="81"/>
      <c r="AF5427" s="82"/>
      <c r="AG5427" s="80"/>
      <c r="AH5427" s="119"/>
      <c r="AI5427" s="119"/>
    </row>
    <row r="5428" spans="27:35" x14ac:dyDescent="0.25">
      <c r="AA5428" s="81"/>
      <c r="AB5428" s="81"/>
      <c r="AC5428" s="80"/>
      <c r="AD5428" s="80"/>
      <c r="AE5428" s="81"/>
      <c r="AF5428" s="82"/>
      <c r="AG5428" s="80"/>
      <c r="AH5428" s="119"/>
      <c r="AI5428" s="119"/>
    </row>
    <row r="5429" spans="27:35" x14ac:dyDescent="0.25">
      <c r="AA5429" s="81"/>
      <c r="AB5429" s="81"/>
      <c r="AC5429" s="80"/>
      <c r="AD5429" s="80"/>
      <c r="AE5429" s="81"/>
      <c r="AF5429" s="82"/>
      <c r="AG5429" s="80"/>
      <c r="AH5429" s="119"/>
      <c r="AI5429" s="119"/>
    </row>
    <row r="5430" spans="27:35" x14ac:dyDescent="0.25">
      <c r="AA5430" s="81"/>
      <c r="AB5430" s="81"/>
      <c r="AC5430" s="80"/>
      <c r="AD5430" s="80"/>
      <c r="AE5430" s="81"/>
      <c r="AF5430" s="82"/>
      <c r="AG5430" s="80"/>
      <c r="AH5430" s="119"/>
      <c r="AI5430" s="119"/>
    </row>
    <row r="5431" spans="27:35" x14ac:dyDescent="0.25">
      <c r="AA5431" s="81"/>
      <c r="AB5431" s="81"/>
      <c r="AC5431" s="80"/>
      <c r="AD5431" s="80"/>
      <c r="AE5431" s="81"/>
      <c r="AF5431" s="82"/>
      <c r="AG5431" s="80"/>
      <c r="AH5431" s="119"/>
      <c r="AI5431" s="119"/>
    </row>
    <row r="5432" spans="27:35" x14ac:dyDescent="0.25">
      <c r="AA5432" s="81"/>
      <c r="AB5432" s="81"/>
      <c r="AC5432" s="80"/>
      <c r="AD5432" s="80"/>
      <c r="AE5432" s="81"/>
      <c r="AF5432" s="82"/>
      <c r="AG5432" s="80"/>
      <c r="AH5432" s="119"/>
      <c r="AI5432" s="119"/>
    </row>
    <row r="5433" spans="27:35" x14ac:dyDescent="0.25">
      <c r="AA5433" s="81"/>
      <c r="AB5433" s="81"/>
      <c r="AC5433" s="80"/>
      <c r="AD5433" s="80"/>
      <c r="AE5433" s="81"/>
      <c r="AF5433" s="82"/>
      <c r="AG5433" s="80"/>
      <c r="AH5433" s="119"/>
      <c r="AI5433" s="119"/>
    </row>
    <row r="5434" spans="27:35" x14ac:dyDescent="0.25">
      <c r="AA5434" s="81"/>
      <c r="AB5434" s="81"/>
      <c r="AC5434" s="80"/>
      <c r="AD5434" s="80"/>
      <c r="AE5434" s="81"/>
      <c r="AF5434" s="82"/>
      <c r="AG5434" s="80"/>
      <c r="AH5434" s="119"/>
      <c r="AI5434" s="119"/>
    </row>
    <row r="5435" spans="27:35" x14ac:dyDescent="0.25">
      <c r="AA5435" s="81"/>
      <c r="AB5435" s="81"/>
      <c r="AC5435" s="80"/>
      <c r="AD5435" s="80"/>
      <c r="AE5435" s="81"/>
      <c r="AF5435" s="82"/>
      <c r="AG5435" s="80"/>
      <c r="AH5435" s="119"/>
      <c r="AI5435" s="119"/>
    </row>
    <row r="5436" spans="27:35" x14ac:dyDescent="0.25">
      <c r="AA5436" s="81"/>
      <c r="AB5436" s="81"/>
      <c r="AC5436" s="80"/>
      <c r="AD5436" s="80"/>
      <c r="AE5436" s="81"/>
      <c r="AF5436" s="82"/>
      <c r="AG5436" s="80"/>
      <c r="AH5436" s="119"/>
      <c r="AI5436" s="119"/>
    </row>
    <row r="5437" spans="27:35" x14ac:dyDescent="0.25">
      <c r="AA5437" s="81"/>
      <c r="AB5437" s="81"/>
      <c r="AC5437" s="80"/>
      <c r="AD5437" s="80"/>
      <c r="AE5437" s="81"/>
      <c r="AF5437" s="82"/>
      <c r="AG5437" s="80"/>
      <c r="AH5437" s="119"/>
      <c r="AI5437" s="119"/>
    </row>
    <row r="5438" spans="27:35" x14ac:dyDescent="0.25">
      <c r="AA5438" s="81"/>
      <c r="AB5438" s="81"/>
      <c r="AC5438" s="80"/>
      <c r="AD5438" s="80"/>
      <c r="AE5438" s="81"/>
      <c r="AF5438" s="82"/>
      <c r="AG5438" s="80"/>
      <c r="AH5438" s="119"/>
      <c r="AI5438" s="119"/>
    </row>
    <row r="5439" spans="27:35" x14ac:dyDescent="0.25">
      <c r="AA5439" s="81"/>
      <c r="AB5439" s="81"/>
      <c r="AC5439" s="80"/>
      <c r="AD5439" s="80"/>
      <c r="AE5439" s="81"/>
      <c r="AF5439" s="82"/>
      <c r="AG5439" s="80"/>
      <c r="AH5439" s="119"/>
      <c r="AI5439" s="119"/>
    </row>
    <row r="5440" spans="27:35" x14ac:dyDescent="0.25">
      <c r="AA5440" s="81"/>
      <c r="AB5440" s="81"/>
      <c r="AC5440" s="80"/>
      <c r="AD5440" s="80"/>
      <c r="AE5440" s="81"/>
      <c r="AF5440" s="82"/>
      <c r="AG5440" s="80"/>
      <c r="AH5440" s="119"/>
      <c r="AI5440" s="119"/>
    </row>
    <row r="5441" spans="27:35" x14ac:dyDescent="0.25">
      <c r="AA5441" s="81"/>
      <c r="AB5441" s="81"/>
      <c r="AC5441" s="80"/>
      <c r="AD5441" s="80"/>
      <c r="AE5441" s="81"/>
      <c r="AF5441" s="82"/>
      <c r="AG5441" s="80"/>
      <c r="AH5441" s="119"/>
      <c r="AI5441" s="119"/>
    </row>
    <row r="5442" spans="27:35" x14ac:dyDescent="0.25">
      <c r="AA5442" s="81"/>
      <c r="AB5442" s="81"/>
      <c r="AC5442" s="80"/>
      <c r="AD5442" s="80"/>
      <c r="AE5442" s="81"/>
      <c r="AF5442" s="82"/>
      <c r="AG5442" s="80"/>
      <c r="AH5442" s="119"/>
      <c r="AI5442" s="119"/>
    </row>
    <row r="5443" spans="27:35" x14ac:dyDescent="0.25">
      <c r="AA5443" s="81"/>
      <c r="AB5443" s="81"/>
      <c r="AC5443" s="80"/>
      <c r="AD5443" s="80"/>
      <c r="AE5443" s="81"/>
      <c r="AF5443" s="82"/>
      <c r="AG5443" s="80"/>
      <c r="AH5443" s="119"/>
      <c r="AI5443" s="119"/>
    </row>
    <row r="5444" spans="27:35" x14ac:dyDescent="0.25">
      <c r="AA5444" s="81"/>
      <c r="AB5444" s="81"/>
      <c r="AC5444" s="80"/>
      <c r="AD5444" s="80"/>
      <c r="AE5444" s="81"/>
      <c r="AF5444" s="82"/>
      <c r="AG5444" s="80"/>
      <c r="AH5444" s="119"/>
      <c r="AI5444" s="119"/>
    </row>
    <row r="5445" spans="27:35" x14ac:dyDescent="0.25">
      <c r="AA5445" s="81"/>
      <c r="AB5445" s="81"/>
      <c r="AC5445" s="80"/>
      <c r="AD5445" s="80"/>
      <c r="AE5445" s="81"/>
      <c r="AF5445" s="82"/>
      <c r="AG5445" s="80"/>
      <c r="AH5445" s="119"/>
      <c r="AI5445" s="119"/>
    </row>
    <row r="5446" spans="27:35" x14ac:dyDescent="0.25">
      <c r="AA5446" s="81"/>
      <c r="AB5446" s="81"/>
      <c r="AC5446" s="80"/>
      <c r="AD5446" s="80"/>
      <c r="AE5446" s="81"/>
      <c r="AF5446" s="82"/>
      <c r="AG5446" s="80"/>
      <c r="AH5446" s="119"/>
      <c r="AI5446" s="119"/>
    </row>
    <row r="5447" spans="27:35" x14ac:dyDescent="0.25">
      <c r="AA5447" s="81"/>
      <c r="AB5447" s="81"/>
      <c r="AC5447" s="80"/>
      <c r="AD5447" s="80"/>
      <c r="AE5447" s="81"/>
      <c r="AF5447" s="82"/>
      <c r="AG5447" s="80"/>
      <c r="AH5447" s="119"/>
      <c r="AI5447" s="119"/>
    </row>
    <row r="5448" spans="27:35" x14ac:dyDescent="0.25">
      <c r="AA5448" s="81"/>
      <c r="AB5448" s="81"/>
      <c r="AC5448" s="80"/>
      <c r="AD5448" s="80"/>
      <c r="AE5448" s="81"/>
      <c r="AF5448" s="82"/>
      <c r="AG5448" s="80"/>
      <c r="AH5448" s="119"/>
      <c r="AI5448" s="119"/>
    </row>
    <row r="5449" spans="27:35" x14ac:dyDescent="0.25">
      <c r="AA5449" s="81"/>
      <c r="AB5449" s="81"/>
      <c r="AC5449" s="80"/>
      <c r="AD5449" s="80"/>
      <c r="AE5449" s="81"/>
      <c r="AF5449" s="82"/>
      <c r="AG5449" s="80"/>
      <c r="AH5449" s="119"/>
      <c r="AI5449" s="119"/>
    </row>
    <row r="5450" spans="27:35" x14ac:dyDescent="0.25">
      <c r="AA5450" s="81"/>
      <c r="AB5450" s="81"/>
      <c r="AC5450" s="80"/>
      <c r="AD5450" s="80"/>
      <c r="AE5450" s="81"/>
      <c r="AF5450" s="82"/>
      <c r="AG5450" s="80"/>
      <c r="AH5450" s="119"/>
      <c r="AI5450" s="119"/>
    </row>
    <row r="5451" spans="27:35" x14ac:dyDescent="0.25">
      <c r="AA5451" s="81"/>
      <c r="AB5451" s="81"/>
      <c r="AC5451" s="80"/>
      <c r="AD5451" s="80"/>
      <c r="AE5451" s="81"/>
      <c r="AF5451" s="82"/>
      <c r="AG5451" s="80"/>
      <c r="AH5451" s="119"/>
      <c r="AI5451" s="119"/>
    </row>
    <row r="5452" spans="27:35" x14ac:dyDescent="0.25">
      <c r="AA5452" s="81"/>
      <c r="AB5452" s="81"/>
      <c r="AC5452" s="80"/>
      <c r="AD5452" s="80"/>
      <c r="AE5452" s="81"/>
      <c r="AF5452" s="82"/>
      <c r="AG5452" s="80"/>
      <c r="AH5452" s="119"/>
      <c r="AI5452" s="119"/>
    </row>
    <row r="5453" spans="27:35" x14ac:dyDescent="0.25">
      <c r="AA5453" s="81"/>
      <c r="AB5453" s="81"/>
      <c r="AC5453" s="80"/>
      <c r="AD5453" s="80"/>
      <c r="AE5453" s="81"/>
      <c r="AF5453" s="82"/>
      <c r="AG5453" s="80"/>
      <c r="AH5453" s="119"/>
      <c r="AI5453" s="119"/>
    </row>
    <row r="5454" spans="27:35" x14ac:dyDescent="0.25">
      <c r="AA5454" s="81"/>
      <c r="AB5454" s="81"/>
      <c r="AC5454" s="80"/>
      <c r="AD5454" s="80"/>
      <c r="AE5454" s="81"/>
      <c r="AF5454" s="82"/>
      <c r="AG5454" s="80"/>
      <c r="AH5454" s="119"/>
      <c r="AI5454" s="119"/>
    </row>
    <row r="5455" spans="27:35" x14ac:dyDescent="0.25">
      <c r="AA5455" s="81"/>
      <c r="AB5455" s="81"/>
      <c r="AC5455" s="80"/>
      <c r="AD5455" s="80"/>
      <c r="AE5455" s="81"/>
      <c r="AF5455" s="82"/>
      <c r="AG5455" s="80"/>
      <c r="AH5455" s="119"/>
      <c r="AI5455" s="119"/>
    </row>
    <row r="5456" spans="27:35" x14ac:dyDescent="0.25">
      <c r="AA5456" s="81"/>
      <c r="AB5456" s="81"/>
      <c r="AC5456" s="80"/>
      <c r="AD5456" s="80"/>
      <c r="AE5456" s="81"/>
      <c r="AF5456" s="82"/>
      <c r="AG5456" s="80"/>
      <c r="AH5456" s="119"/>
      <c r="AI5456" s="119"/>
    </row>
    <row r="5457" spans="27:35" x14ac:dyDescent="0.25">
      <c r="AA5457" s="81"/>
      <c r="AB5457" s="81"/>
      <c r="AC5457" s="80"/>
      <c r="AD5457" s="80"/>
      <c r="AE5457" s="81"/>
      <c r="AF5457" s="82"/>
      <c r="AG5457" s="80"/>
      <c r="AH5457" s="119"/>
      <c r="AI5457" s="119"/>
    </row>
    <row r="5458" spans="27:35" x14ac:dyDescent="0.25">
      <c r="AA5458" s="81"/>
      <c r="AB5458" s="81"/>
      <c r="AC5458" s="80"/>
      <c r="AD5458" s="80"/>
      <c r="AE5458" s="81"/>
      <c r="AF5458" s="82"/>
      <c r="AG5458" s="80"/>
      <c r="AH5458" s="119"/>
      <c r="AI5458" s="119"/>
    </row>
    <row r="5459" spans="27:35" x14ac:dyDescent="0.25">
      <c r="AA5459" s="81"/>
      <c r="AB5459" s="81"/>
      <c r="AC5459" s="80"/>
      <c r="AD5459" s="80"/>
      <c r="AE5459" s="81"/>
      <c r="AF5459" s="82"/>
      <c r="AG5459" s="80"/>
      <c r="AH5459" s="119"/>
      <c r="AI5459" s="119"/>
    </row>
    <row r="5460" spans="27:35" x14ac:dyDescent="0.25">
      <c r="AA5460" s="81"/>
      <c r="AB5460" s="81"/>
      <c r="AC5460" s="80"/>
      <c r="AD5460" s="80"/>
      <c r="AE5460" s="81"/>
      <c r="AF5460" s="82"/>
      <c r="AG5460" s="80"/>
      <c r="AH5460" s="119"/>
      <c r="AI5460" s="119"/>
    </row>
    <row r="5461" spans="27:35" x14ac:dyDescent="0.25">
      <c r="AA5461" s="81"/>
      <c r="AB5461" s="81"/>
      <c r="AC5461" s="80"/>
      <c r="AD5461" s="80"/>
      <c r="AE5461" s="81"/>
      <c r="AF5461" s="82"/>
      <c r="AG5461" s="80"/>
      <c r="AH5461" s="119"/>
      <c r="AI5461" s="119"/>
    </row>
    <row r="5462" spans="27:35" x14ac:dyDescent="0.25">
      <c r="AA5462" s="81"/>
      <c r="AB5462" s="81"/>
      <c r="AC5462" s="80"/>
      <c r="AD5462" s="80"/>
      <c r="AE5462" s="81"/>
      <c r="AF5462" s="82"/>
      <c r="AG5462" s="80"/>
      <c r="AH5462" s="119"/>
      <c r="AI5462" s="119"/>
    </row>
    <row r="5463" spans="27:35" x14ac:dyDescent="0.25">
      <c r="AA5463" s="81"/>
      <c r="AB5463" s="81"/>
      <c r="AC5463" s="80"/>
      <c r="AD5463" s="80"/>
      <c r="AE5463" s="81"/>
      <c r="AF5463" s="82"/>
      <c r="AG5463" s="80"/>
      <c r="AH5463" s="119"/>
      <c r="AI5463" s="119"/>
    </row>
    <row r="5464" spans="27:35" x14ac:dyDescent="0.25">
      <c r="AA5464" s="81"/>
      <c r="AB5464" s="81"/>
      <c r="AC5464" s="80"/>
      <c r="AD5464" s="80"/>
      <c r="AE5464" s="81"/>
      <c r="AF5464" s="82"/>
      <c r="AG5464" s="80"/>
      <c r="AH5464" s="119"/>
      <c r="AI5464" s="119"/>
    </row>
    <row r="5465" spans="27:35" x14ac:dyDescent="0.25">
      <c r="AA5465" s="81"/>
      <c r="AB5465" s="81"/>
      <c r="AC5465" s="80"/>
      <c r="AD5465" s="80"/>
      <c r="AE5465" s="81"/>
      <c r="AF5465" s="82"/>
      <c r="AG5465" s="80"/>
      <c r="AH5465" s="119"/>
      <c r="AI5465" s="119"/>
    </row>
    <row r="5466" spans="27:35" x14ac:dyDescent="0.25">
      <c r="AA5466" s="81"/>
      <c r="AB5466" s="81"/>
      <c r="AC5466" s="80"/>
      <c r="AD5466" s="80"/>
      <c r="AE5466" s="81"/>
      <c r="AF5466" s="82"/>
      <c r="AG5466" s="80"/>
      <c r="AH5466" s="119"/>
      <c r="AI5466" s="119"/>
    </row>
    <row r="5467" spans="27:35" x14ac:dyDescent="0.25">
      <c r="AA5467" s="81"/>
      <c r="AB5467" s="81"/>
      <c r="AC5467" s="80"/>
      <c r="AD5467" s="80"/>
      <c r="AE5467" s="81"/>
      <c r="AF5467" s="82"/>
      <c r="AG5467" s="80"/>
      <c r="AH5467" s="119"/>
      <c r="AI5467" s="119"/>
    </row>
    <row r="5468" spans="27:35" x14ac:dyDescent="0.25">
      <c r="AA5468" s="81"/>
      <c r="AB5468" s="81"/>
      <c r="AC5468" s="80"/>
      <c r="AD5468" s="80"/>
      <c r="AE5468" s="81"/>
      <c r="AF5468" s="82"/>
      <c r="AG5468" s="80"/>
      <c r="AH5468" s="119"/>
      <c r="AI5468" s="119"/>
    </row>
    <row r="5469" spans="27:35" x14ac:dyDescent="0.25">
      <c r="AA5469" s="81"/>
      <c r="AB5469" s="81"/>
      <c r="AC5469" s="80"/>
      <c r="AD5469" s="80"/>
      <c r="AE5469" s="81"/>
      <c r="AF5469" s="82"/>
      <c r="AG5469" s="80"/>
      <c r="AH5469" s="119"/>
      <c r="AI5469" s="119"/>
    </row>
    <row r="5470" spans="27:35" x14ac:dyDescent="0.25">
      <c r="AA5470" s="81"/>
      <c r="AB5470" s="81"/>
      <c r="AC5470" s="80"/>
      <c r="AD5470" s="80"/>
      <c r="AE5470" s="81"/>
      <c r="AF5470" s="82"/>
      <c r="AG5470" s="80"/>
      <c r="AH5470" s="119"/>
      <c r="AI5470" s="119"/>
    </row>
    <row r="5471" spans="27:35" x14ac:dyDescent="0.25">
      <c r="AA5471" s="81"/>
      <c r="AB5471" s="81"/>
      <c r="AC5471" s="80"/>
      <c r="AD5471" s="80"/>
      <c r="AE5471" s="81"/>
      <c r="AF5471" s="82"/>
      <c r="AG5471" s="80"/>
      <c r="AH5471" s="119"/>
      <c r="AI5471" s="119"/>
    </row>
    <row r="5472" spans="27:35" x14ac:dyDescent="0.25">
      <c r="AA5472" s="81"/>
      <c r="AB5472" s="81"/>
      <c r="AC5472" s="80"/>
      <c r="AD5472" s="80"/>
      <c r="AE5472" s="81"/>
      <c r="AF5472" s="82"/>
      <c r="AG5472" s="80"/>
      <c r="AH5472" s="119"/>
      <c r="AI5472" s="119"/>
    </row>
    <row r="5473" spans="27:35" x14ac:dyDescent="0.25">
      <c r="AA5473" s="81"/>
      <c r="AB5473" s="81"/>
      <c r="AC5473" s="80"/>
      <c r="AD5473" s="80"/>
      <c r="AE5473" s="81"/>
      <c r="AF5473" s="82"/>
      <c r="AG5473" s="80"/>
      <c r="AH5473" s="119"/>
      <c r="AI5473" s="119"/>
    </row>
    <row r="5474" spans="27:35" x14ac:dyDescent="0.25">
      <c r="AA5474" s="81"/>
      <c r="AB5474" s="81"/>
      <c r="AC5474" s="80"/>
      <c r="AD5474" s="80"/>
      <c r="AE5474" s="81"/>
      <c r="AF5474" s="82"/>
      <c r="AG5474" s="80"/>
      <c r="AH5474" s="119"/>
      <c r="AI5474" s="119"/>
    </row>
    <row r="5475" spans="27:35" x14ac:dyDescent="0.25">
      <c r="AA5475" s="81"/>
      <c r="AB5475" s="81"/>
      <c r="AC5475" s="80"/>
      <c r="AD5475" s="80"/>
      <c r="AE5475" s="81"/>
      <c r="AF5475" s="82"/>
      <c r="AG5475" s="80"/>
      <c r="AH5475" s="119"/>
      <c r="AI5475" s="119"/>
    </row>
    <row r="5476" spans="27:35" x14ac:dyDescent="0.25">
      <c r="AA5476" s="81"/>
      <c r="AB5476" s="81"/>
      <c r="AC5476" s="80"/>
      <c r="AD5476" s="80"/>
      <c r="AE5476" s="81"/>
      <c r="AF5476" s="82"/>
      <c r="AG5476" s="80"/>
      <c r="AH5476" s="119"/>
      <c r="AI5476" s="119"/>
    </row>
    <row r="5477" spans="27:35" x14ac:dyDescent="0.25">
      <c r="AA5477" s="81"/>
      <c r="AB5477" s="81"/>
      <c r="AC5477" s="80"/>
      <c r="AD5477" s="80"/>
      <c r="AE5477" s="81"/>
      <c r="AF5477" s="82"/>
      <c r="AG5477" s="80"/>
      <c r="AH5477" s="119"/>
      <c r="AI5477" s="119"/>
    </row>
    <row r="5478" spans="27:35" x14ac:dyDescent="0.25">
      <c r="AA5478" s="81"/>
      <c r="AB5478" s="81"/>
      <c r="AC5478" s="80"/>
      <c r="AD5478" s="80"/>
      <c r="AE5478" s="81"/>
      <c r="AF5478" s="82"/>
      <c r="AG5478" s="80"/>
      <c r="AH5478" s="119"/>
      <c r="AI5478" s="119"/>
    </row>
    <row r="5479" spans="27:35" x14ac:dyDescent="0.25">
      <c r="AA5479" s="81"/>
      <c r="AB5479" s="81"/>
      <c r="AC5479" s="80"/>
      <c r="AD5479" s="80"/>
      <c r="AE5479" s="81"/>
      <c r="AF5479" s="82"/>
      <c r="AG5479" s="80"/>
      <c r="AH5479" s="119"/>
      <c r="AI5479" s="119"/>
    </row>
    <row r="5480" spans="27:35" x14ac:dyDescent="0.25">
      <c r="AA5480" s="81"/>
      <c r="AB5480" s="81"/>
      <c r="AC5480" s="80"/>
      <c r="AD5480" s="80"/>
      <c r="AE5480" s="81"/>
      <c r="AF5480" s="82"/>
      <c r="AG5480" s="80"/>
      <c r="AH5480" s="119"/>
      <c r="AI5480" s="119"/>
    </row>
    <row r="5481" spans="27:35" x14ac:dyDescent="0.25">
      <c r="AA5481" s="81"/>
      <c r="AB5481" s="81"/>
      <c r="AC5481" s="80"/>
      <c r="AD5481" s="80"/>
      <c r="AE5481" s="81"/>
      <c r="AF5481" s="82"/>
      <c r="AG5481" s="80"/>
      <c r="AH5481" s="119"/>
      <c r="AI5481" s="119"/>
    </row>
    <row r="5482" spans="27:35" x14ac:dyDescent="0.25">
      <c r="AA5482" s="81"/>
      <c r="AB5482" s="81"/>
      <c r="AC5482" s="80"/>
      <c r="AD5482" s="80"/>
      <c r="AE5482" s="81"/>
      <c r="AF5482" s="82"/>
      <c r="AG5482" s="80"/>
      <c r="AH5482" s="119"/>
      <c r="AI5482" s="119"/>
    </row>
    <row r="5483" spans="27:35" x14ac:dyDescent="0.25">
      <c r="AA5483" s="81"/>
      <c r="AB5483" s="81"/>
      <c r="AC5483" s="80"/>
      <c r="AD5483" s="80"/>
      <c r="AE5483" s="81"/>
      <c r="AF5483" s="82"/>
      <c r="AG5483" s="80"/>
      <c r="AH5483" s="119"/>
      <c r="AI5483" s="119"/>
    </row>
    <row r="5484" spans="27:35" x14ac:dyDescent="0.25">
      <c r="AA5484" s="81"/>
      <c r="AB5484" s="81"/>
      <c r="AC5484" s="80"/>
      <c r="AD5484" s="80"/>
      <c r="AE5484" s="81"/>
      <c r="AF5484" s="82"/>
      <c r="AG5484" s="80"/>
      <c r="AH5484" s="119"/>
      <c r="AI5484" s="119"/>
    </row>
    <row r="5485" spans="27:35" x14ac:dyDescent="0.25">
      <c r="AA5485" s="81"/>
      <c r="AB5485" s="81"/>
      <c r="AC5485" s="80"/>
      <c r="AD5485" s="80"/>
      <c r="AE5485" s="81"/>
      <c r="AF5485" s="82"/>
      <c r="AG5485" s="80"/>
      <c r="AH5485" s="119"/>
      <c r="AI5485" s="119"/>
    </row>
    <row r="5486" spans="27:35" x14ac:dyDescent="0.25">
      <c r="AA5486" s="81"/>
      <c r="AB5486" s="81"/>
      <c r="AC5486" s="80"/>
      <c r="AD5486" s="80"/>
      <c r="AE5486" s="81"/>
      <c r="AF5486" s="82"/>
      <c r="AG5486" s="80"/>
      <c r="AH5486" s="119"/>
      <c r="AI5486" s="119"/>
    </row>
    <row r="5487" spans="27:35" x14ac:dyDescent="0.25">
      <c r="AA5487" s="81"/>
      <c r="AB5487" s="81"/>
      <c r="AC5487" s="80"/>
      <c r="AD5487" s="80"/>
      <c r="AE5487" s="81"/>
      <c r="AF5487" s="82"/>
      <c r="AG5487" s="80"/>
      <c r="AH5487" s="119"/>
      <c r="AI5487" s="119"/>
    </row>
    <row r="5488" spans="27:35" x14ac:dyDescent="0.25">
      <c r="AA5488" s="81"/>
      <c r="AB5488" s="81"/>
      <c r="AC5488" s="80"/>
      <c r="AD5488" s="80"/>
      <c r="AE5488" s="81"/>
      <c r="AF5488" s="82"/>
      <c r="AG5488" s="80"/>
      <c r="AH5488" s="119"/>
      <c r="AI5488" s="119"/>
    </row>
    <row r="5489" spans="27:35" x14ac:dyDescent="0.25">
      <c r="AA5489" s="81"/>
      <c r="AB5489" s="81"/>
      <c r="AC5489" s="80"/>
      <c r="AD5489" s="80"/>
      <c r="AE5489" s="81"/>
      <c r="AF5489" s="82"/>
      <c r="AG5489" s="80"/>
      <c r="AH5489" s="119"/>
      <c r="AI5489" s="119"/>
    </row>
    <row r="5490" spans="27:35" x14ac:dyDescent="0.25">
      <c r="AA5490" s="81"/>
      <c r="AB5490" s="81"/>
      <c r="AC5490" s="80"/>
      <c r="AD5490" s="80"/>
      <c r="AE5490" s="81"/>
      <c r="AF5490" s="82"/>
      <c r="AG5490" s="80"/>
      <c r="AH5490" s="119"/>
      <c r="AI5490" s="119"/>
    </row>
    <row r="5491" spans="27:35" x14ac:dyDescent="0.25">
      <c r="AA5491" s="81"/>
      <c r="AB5491" s="81"/>
      <c r="AC5491" s="80"/>
      <c r="AD5491" s="80"/>
      <c r="AE5491" s="81"/>
      <c r="AF5491" s="82"/>
      <c r="AG5491" s="80"/>
      <c r="AH5491" s="119"/>
      <c r="AI5491" s="119"/>
    </row>
    <row r="5492" spans="27:35" x14ac:dyDescent="0.25">
      <c r="AA5492" s="81"/>
      <c r="AB5492" s="81"/>
      <c r="AC5492" s="80"/>
      <c r="AD5492" s="80"/>
      <c r="AE5492" s="81"/>
      <c r="AF5492" s="82"/>
      <c r="AG5492" s="80"/>
      <c r="AH5492" s="119"/>
      <c r="AI5492" s="119"/>
    </row>
    <row r="5493" spans="27:35" x14ac:dyDescent="0.25">
      <c r="AA5493" s="81"/>
      <c r="AB5493" s="81"/>
      <c r="AC5493" s="80"/>
      <c r="AD5493" s="80"/>
      <c r="AE5493" s="81"/>
      <c r="AF5493" s="82"/>
      <c r="AG5493" s="80"/>
      <c r="AH5493" s="119"/>
      <c r="AI5493" s="119"/>
    </row>
    <row r="5494" spans="27:35" x14ac:dyDescent="0.25">
      <c r="AA5494" s="81"/>
      <c r="AB5494" s="81"/>
      <c r="AC5494" s="80"/>
      <c r="AD5494" s="80"/>
      <c r="AE5494" s="81"/>
      <c r="AF5494" s="82"/>
      <c r="AG5494" s="80"/>
      <c r="AH5494" s="119"/>
      <c r="AI5494" s="119"/>
    </row>
    <row r="5495" spans="27:35" x14ac:dyDescent="0.25">
      <c r="AA5495" s="81"/>
      <c r="AB5495" s="81"/>
      <c r="AC5495" s="80"/>
      <c r="AD5495" s="80"/>
      <c r="AE5495" s="81"/>
      <c r="AF5495" s="82"/>
      <c r="AG5495" s="80"/>
      <c r="AH5495" s="119"/>
      <c r="AI5495" s="119"/>
    </row>
    <row r="5496" spans="27:35" x14ac:dyDescent="0.25">
      <c r="AA5496" s="81"/>
      <c r="AB5496" s="81"/>
      <c r="AC5496" s="80"/>
      <c r="AD5496" s="80"/>
      <c r="AE5496" s="81"/>
      <c r="AF5496" s="82"/>
      <c r="AG5496" s="80"/>
      <c r="AH5496" s="119"/>
      <c r="AI5496" s="119"/>
    </row>
    <row r="5497" spans="27:35" x14ac:dyDescent="0.25">
      <c r="AA5497" s="81"/>
      <c r="AB5497" s="81"/>
      <c r="AC5497" s="80"/>
      <c r="AD5497" s="80"/>
      <c r="AE5497" s="81"/>
      <c r="AF5497" s="82"/>
      <c r="AG5497" s="80"/>
      <c r="AH5497" s="119"/>
      <c r="AI5497" s="119"/>
    </row>
    <row r="5498" spans="27:35" x14ac:dyDescent="0.25">
      <c r="AA5498" s="81"/>
      <c r="AB5498" s="81"/>
      <c r="AC5498" s="80"/>
      <c r="AD5498" s="80"/>
      <c r="AE5498" s="81"/>
      <c r="AF5498" s="82"/>
      <c r="AG5498" s="80"/>
      <c r="AH5498" s="119"/>
      <c r="AI5498" s="119"/>
    </row>
    <row r="5499" spans="27:35" x14ac:dyDescent="0.25">
      <c r="AA5499" s="81"/>
      <c r="AB5499" s="81"/>
      <c r="AC5499" s="80"/>
      <c r="AD5499" s="80"/>
      <c r="AE5499" s="81"/>
      <c r="AF5499" s="82"/>
      <c r="AG5499" s="80"/>
      <c r="AH5499" s="119"/>
      <c r="AI5499" s="119"/>
    </row>
    <row r="5500" spans="27:35" x14ac:dyDescent="0.25">
      <c r="AA5500" s="81"/>
      <c r="AB5500" s="81"/>
      <c r="AC5500" s="80"/>
      <c r="AD5500" s="80"/>
      <c r="AE5500" s="81"/>
      <c r="AF5500" s="82"/>
      <c r="AG5500" s="80"/>
      <c r="AH5500" s="119"/>
      <c r="AI5500" s="119"/>
    </row>
    <row r="5501" spans="27:35" x14ac:dyDescent="0.25">
      <c r="AA5501" s="81"/>
      <c r="AB5501" s="81"/>
      <c r="AC5501" s="80"/>
      <c r="AD5501" s="80"/>
      <c r="AE5501" s="81"/>
      <c r="AF5501" s="82"/>
      <c r="AG5501" s="80"/>
      <c r="AH5501" s="119"/>
      <c r="AI5501" s="119"/>
    </row>
    <row r="5502" spans="27:35" x14ac:dyDescent="0.25">
      <c r="AA5502" s="81"/>
      <c r="AB5502" s="81"/>
      <c r="AC5502" s="80"/>
      <c r="AD5502" s="80"/>
      <c r="AE5502" s="81"/>
      <c r="AF5502" s="82"/>
      <c r="AG5502" s="80"/>
      <c r="AH5502" s="119"/>
      <c r="AI5502" s="119"/>
    </row>
    <row r="5503" spans="27:35" x14ac:dyDescent="0.25">
      <c r="AA5503" s="81"/>
      <c r="AB5503" s="81"/>
      <c r="AC5503" s="80"/>
      <c r="AD5503" s="80"/>
      <c r="AE5503" s="81"/>
      <c r="AF5503" s="82"/>
      <c r="AG5503" s="80"/>
      <c r="AH5503" s="119"/>
      <c r="AI5503" s="119"/>
    </row>
    <row r="5504" spans="27:35" x14ac:dyDescent="0.25">
      <c r="AA5504" s="81"/>
      <c r="AB5504" s="81"/>
      <c r="AC5504" s="80"/>
      <c r="AD5504" s="80"/>
      <c r="AE5504" s="81"/>
      <c r="AF5504" s="82"/>
      <c r="AG5504" s="80"/>
      <c r="AH5504" s="119"/>
      <c r="AI5504" s="119"/>
    </row>
    <row r="5505" spans="27:35" x14ac:dyDescent="0.25">
      <c r="AA5505" s="81"/>
      <c r="AB5505" s="81"/>
      <c r="AC5505" s="80"/>
      <c r="AD5505" s="80"/>
      <c r="AE5505" s="81"/>
      <c r="AF5505" s="82"/>
      <c r="AG5505" s="80"/>
      <c r="AH5505" s="119"/>
      <c r="AI5505" s="119"/>
    </row>
    <row r="5506" spans="27:35" x14ac:dyDescent="0.25">
      <c r="AA5506" s="81"/>
      <c r="AB5506" s="81"/>
      <c r="AC5506" s="80"/>
      <c r="AD5506" s="80"/>
      <c r="AE5506" s="81"/>
      <c r="AF5506" s="82"/>
      <c r="AG5506" s="80"/>
      <c r="AH5506" s="119"/>
      <c r="AI5506" s="119"/>
    </row>
    <row r="5507" spans="27:35" x14ac:dyDescent="0.25">
      <c r="AA5507" s="81"/>
      <c r="AB5507" s="81"/>
      <c r="AC5507" s="80"/>
      <c r="AD5507" s="80"/>
      <c r="AE5507" s="81"/>
      <c r="AF5507" s="82"/>
      <c r="AG5507" s="80"/>
      <c r="AH5507" s="119"/>
      <c r="AI5507" s="119"/>
    </row>
    <row r="5508" spans="27:35" x14ac:dyDescent="0.25">
      <c r="AA5508" s="81"/>
      <c r="AB5508" s="81"/>
      <c r="AC5508" s="80"/>
      <c r="AD5508" s="80"/>
      <c r="AE5508" s="81"/>
      <c r="AF5508" s="82"/>
      <c r="AG5508" s="80"/>
      <c r="AH5508" s="119"/>
      <c r="AI5508" s="119"/>
    </row>
    <row r="5509" spans="27:35" x14ac:dyDescent="0.25">
      <c r="AA5509" s="81"/>
      <c r="AB5509" s="81"/>
      <c r="AC5509" s="80"/>
      <c r="AD5509" s="80"/>
      <c r="AE5509" s="81"/>
      <c r="AF5509" s="82"/>
      <c r="AG5509" s="80"/>
      <c r="AH5509" s="119"/>
      <c r="AI5509" s="119"/>
    </row>
    <row r="5510" spans="27:35" x14ac:dyDescent="0.25">
      <c r="AA5510" s="81"/>
      <c r="AB5510" s="81"/>
      <c r="AC5510" s="80"/>
      <c r="AD5510" s="80"/>
      <c r="AE5510" s="81"/>
      <c r="AF5510" s="82"/>
      <c r="AG5510" s="80"/>
      <c r="AH5510" s="119"/>
      <c r="AI5510" s="119"/>
    </row>
    <row r="5511" spans="27:35" x14ac:dyDescent="0.25">
      <c r="AA5511" s="81"/>
      <c r="AB5511" s="81"/>
      <c r="AC5511" s="80"/>
      <c r="AD5511" s="80"/>
      <c r="AE5511" s="81"/>
      <c r="AF5511" s="82"/>
      <c r="AG5511" s="80"/>
      <c r="AH5511" s="119"/>
      <c r="AI5511" s="119"/>
    </row>
    <row r="5512" spans="27:35" x14ac:dyDescent="0.25">
      <c r="AA5512" s="81"/>
      <c r="AB5512" s="81"/>
      <c r="AC5512" s="80"/>
      <c r="AD5512" s="80"/>
      <c r="AE5512" s="81"/>
      <c r="AF5512" s="82"/>
      <c r="AG5512" s="80"/>
      <c r="AH5512" s="119"/>
      <c r="AI5512" s="119"/>
    </row>
    <row r="5513" spans="27:35" x14ac:dyDescent="0.25">
      <c r="AA5513" s="81"/>
      <c r="AB5513" s="81"/>
      <c r="AC5513" s="80"/>
      <c r="AD5513" s="80"/>
      <c r="AE5513" s="81"/>
      <c r="AF5513" s="82"/>
      <c r="AG5513" s="80"/>
      <c r="AH5513" s="119"/>
      <c r="AI5513" s="119"/>
    </row>
    <row r="5514" spans="27:35" x14ac:dyDescent="0.25">
      <c r="AA5514" s="81"/>
      <c r="AB5514" s="81"/>
      <c r="AC5514" s="80"/>
      <c r="AD5514" s="80"/>
      <c r="AE5514" s="81"/>
      <c r="AF5514" s="82"/>
      <c r="AG5514" s="80"/>
      <c r="AH5514" s="119"/>
      <c r="AI5514" s="119"/>
    </row>
    <row r="5515" spans="27:35" x14ac:dyDescent="0.25">
      <c r="AA5515" s="81"/>
      <c r="AB5515" s="81"/>
      <c r="AC5515" s="80"/>
      <c r="AD5515" s="80"/>
      <c r="AE5515" s="81"/>
      <c r="AF5515" s="82"/>
      <c r="AG5515" s="80"/>
      <c r="AH5515" s="119"/>
      <c r="AI5515" s="119"/>
    </row>
    <row r="5516" spans="27:35" x14ac:dyDescent="0.25">
      <c r="AA5516" s="81"/>
      <c r="AB5516" s="81"/>
      <c r="AC5516" s="80"/>
      <c r="AD5516" s="80"/>
      <c r="AE5516" s="81"/>
      <c r="AF5516" s="82"/>
      <c r="AG5516" s="80"/>
      <c r="AH5516" s="119"/>
      <c r="AI5516" s="119"/>
    </row>
    <row r="5517" spans="27:35" x14ac:dyDescent="0.25">
      <c r="AA5517" s="81"/>
      <c r="AB5517" s="81"/>
      <c r="AC5517" s="80"/>
      <c r="AD5517" s="80"/>
      <c r="AE5517" s="81"/>
      <c r="AF5517" s="82"/>
      <c r="AG5517" s="80"/>
      <c r="AH5517" s="119"/>
      <c r="AI5517" s="119"/>
    </row>
    <row r="5518" spans="27:35" x14ac:dyDescent="0.25">
      <c r="AA5518" s="81"/>
      <c r="AB5518" s="81"/>
      <c r="AC5518" s="80"/>
      <c r="AD5518" s="80"/>
      <c r="AE5518" s="81"/>
      <c r="AF5518" s="82"/>
      <c r="AG5518" s="80"/>
      <c r="AH5518" s="119"/>
      <c r="AI5518" s="119"/>
    </row>
    <row r="5519" spans="27:35" x14ac:dyDescent="0.25">
      <c r="AA5519" s="81"/>
      <c r="AB5519" s="81"/>
      <c r="AC5519" s="80"/>
      <c r="AD5519" s="80"/>
      <c r="AE5519" s="81"/>
      <c r="AF5519" s="82"/>
      <c r="AG5519" s="80"/>
      <c r="AH5519" s="119"/>
      <c r="AI5519" s="119"/>
    </row>
    <row r="5520" spans="27:35" x14ac:dyDescent="0.25">
      <c r="AA5520" s="81"/>
      <c r="AB5520" s="81"/>
      <c r="AC5520" s="80"/>
      <c r="AD5520" s="80"/>
      <c r="AE5520" s="81"/>
      <c r="AF5520" s="82"/>
      <c r="AG5520" s="80"/>
      <c r="AH5520" s="119"/>
      <c r="AI5520" s="119"/>
    </row>
    <row r="5521" spans="27:35" x14ac:dyDescent="0.25">
      <c r="AA5521" s="81"/>
      <c r="AB5521" s="81"/>
      <c r="AC5521" s="80"/>
      <c r="AD5521" s="80"/>
      <c r="AE5521" s="81"/>
      <c r="AF5521" s="82"/>
      <c r="AG5521" s="80"/>
      <c r="AH5521" s="119"/>
      <c r="AI5521" s="119"/>
    </row>
    <row r="5522" spans="27:35" x14ac:dyDescent="0.25">
      <c r="AA5522" s="81"/>
      <c r="AB5522" s="81"/>
      <c r="AC5522" s="80"/>
      <c r="AD5522" s="80"/>
      <c r="AE5522" s="81"/>
      <c r="AF5522" s="82"/>
      <c r="AG5522" s="80"/>
      <c r="AH5522" s="119"/>
      <c r="AI5522" s="119"/>
    </row>
    <row r="5523" spans="27:35" x14ac:dyDescent="0.25">
      <c r="AA5523" s="81"/>
      <c r="AB5523" s="81"/>
      <c r="AC5523" s="80"/>
      <c r="AD5523" s="80"/>
      <c r="AE5523" s="81"/>
      <c r="AF5523" s="82"/>
      <c r="AG5523" s="80"/>
      <c r="AH5523" s="119"/>
      <c r="AI5523" s="119"/>
    </row>
    <row r="5524" spans="27:35" x14ac:dyDescent="0.25">
      <c r="AA5524" s="81"/>
      <c r="AB5524" s="81"/>
      <c r="AC5524" s="80"/>
      <c r="AD5524" s="80"/>
      <c r="AE5524" s="81"/>
      <c r="AF5524" s="82"/>
      <c r="AG5524" s="80"/>
      <c r="AH5524" s="119"/>
      <c r="AI5524" s="119"/>
    </row>
    <row r="5525" spans="27:35" x14ac:dyDescent="0.25">
      <c r="AA5525" s="81"/>
      <c r="AB5525" s="81"/>
      <c r="AC5525" s="80"/>
      <c r="AD5525" s="80"/>
      <c r="AE5525" s="81"/>
      <c r="AF5525" s="82"/>
      <c r="AG5525" s="80"/>
      <c r="AH5525" s="119"/>
      <c r="AI5525" s="119"/>
    </row>
    <row r="5526" spans="27:35" x14ac:dyDescent="0.25">
      <c r="AA5526" s="81"/>
      <c r="AB5526" s="81"/>
      <c r="AC5526" s="80"/>
      <c r="AD5526" s="80"/>
      <c r="AE5526" s="81"/>
      <c r="AF5526" s="82"/>
      <c r="AG5526" s="80"/>
      <c r="AH5526" s="119"/>
      <c r="AI5526" s="119"/>
    </row>
    <row r="5527" spans="27:35" x14ac:dyDescent="0.25">
      <c r="AA5527" s="81"/>
      <c r="AB5527" s="81"/>
      <c r="AC5527" s="80"/>
      <c r="AD5527" s="80"/>
      <c r="AE5527" s="81"/>
      <c r="AF5527" s="82"/>
      <c r="AG5527" s="80"/>
      <c r="AH5527" s="119"/>
      <c r="AI5527" s="119"/>
    </row>
    <row r="5528" spans="27:35" x14ac:dyDescent="0.25">
      <c r="AA5528" s="81"/>
      <c r="AB5528" s="81"/>
      <c r="AC5528" s="80"/>
      <c r="AD5528" s="80"/>
      <c r="AE5528" s="81"/>
      <c r="AF5528" s="82"/>
      <c r="AG5528" s="80"/>
      <c r="AH5528" s="119"/>
      <c r="AI5528" s="119"/>
    </row>
    <row r="5529" spans="27:35" x14ac:dyDescent="0.25">
      <c r="AA5529" s="81"/>
      <c r="AB5529" s="81"/>
      <c r="AC5529" s="80"/>
      <c r="AD5529" s="80"/>
      <c r="AE5529" s="81"/>
      <c r="AF5529" s="82"/>
      <c r="AG5529" s="80"/>
      <c r="AH5529" s="119"/>
      <c r="AI5529" s="119"/>
    </row>
    <row r="5530" spans="27:35" x14ac:dyDescent="0.25">
      <c r="AA5530" s="81"/>
      <c r="AB5530" s="81"/>
      <c r="AC5530" s="80"/>
      <c r="AD5530" s="80"/>
      <c r="AE5530" s="81"/>
      <c r="AF5530" s="82"/>
      <c r="AG5530" s="80"/>
      <c r="AH5530" s="119"/>
      <c r="AI5530" s="119"/>
    </row>
    <row r="5531" spans="27:35" x14ac:dyDescent="0.25">
      <c r="AA5531" s="81"/>
      <c r="AB5531" s="81"/>
      <c r="AC5531" s="80"/>
      <c r="AD5531" s="80"/>
      <c r="AE5531" s="81"/>
      <c r="AF5531" s="82"/>
      <c r="AG5531" s="80"/>
      <c r="AH5531" s="119"/>
      <c r="AI5531" s="119"/>
    </row>
    <row r="5532" spans="27:35" x14ac:dyDescent="0.25">
      <c r="AA5532" s="81"/>
      <c r="AB5532" s="81"/>
      <c r="AC5532" s="80"/>
      <c r="AD5532" s="80"/>
      <c r="AE5532" s="81"/>
      <c r="AF5532" s="82"/>
      <c r="AG5532" s="80"/>
      <c r="AH5532" s="119"/>
      <c r="AI5532" s="119"/>
    </row>
    <row r="5533" spans="27:35" x14ac:dyDescent="0.25">
      <c r="AA5533" s="81"/>
      <c r="AB5533" s="81"/>
      <c r="AC5533" s="80"/>
      <c r="AD5533" s="80"/>
      <c r="AE5533" s="81"/>
      <c r="AF5533" s="82"/>
      <c r="AG5533" s="80"/>
      <c r="AH5533" s="119"/>
      <c r="AI5533" s="119"/>
    </row>
    <row r="5534" spans="27:35" x14ac:dyDescent="0.25">
      <c r="AA5534" s="81"/>
      <c r="AB5534" s="81"/>
      <c r="AC5534" s="80"/>
      <c r="AD5534" s="80"/>
      <c r="AE5534" s="81"/>
      <c r="AF5534" s="82"/>
      <c r="AG5534" s="80"/>
      <c r="AH5534" s="119"/>
      <c r="AI5534" s="119"/>
    </row>
    <row r="5535" spans="27:35" x14ac:dyDescent="0.25">
      <c r="AA5535" s="81"/>
      <c r="AB5535" s="81"/>
      <c r="AC5535" s="80"/>
      <c r="AD5535" s="80"/>
      <c r="AE5535" s="81"/>
      <c r="AF5535" s="82"/>
      <c r="AG5535" s="80"/>
      <c r="AH5535" s="119"/>
      <c r="AI5535" s="119"/>
    </row>
    <row r="5536" spans="27:35" x14ac:dyDescent="0.25">
      <c r="AA5536" s="81"/>
      <c r="AB5536" s="81"/>
      <c r="AC5536" s="80"/>
      <c r="AD5536" s="80"/>
      <c r="AE5536" s="81"/>
      <c r="AF5536" s="82"/>
      <c r="AG5536" s="80"/>
      <c r="AH5536" s="119"/>
      <c r="AI5536" s="119"/>
    </row>
    <row r="5537" spans="27:35" x14ac:dyDescent="0.25">
      <c r="AA5537" s="81"/>
      <c r="AB5537" s="81"/>
      <c r="AC5537" s="80"/>
      <c r="AD5537" s="80"/>
      <c r="AE5537" s="81"/>
      <c r="AF5537" s="82"/>
      <c r="AG5537" s="80"/>
      <c r="AH5537" s="119"/>
      <c r="AI5537" s="119"/>
    </row>
    <row r="5538" spans="27:35" x14ac:dyDescent="0.25">
      <c r="AA5538" s="81"/>
      <c r="AB5538" s="81"/>
      <c r="AC5538" s="80"/>
      <c r="AD5538" s="80"/>
      <c r="AE5538" s="81"/>
      <c r="AF5538" s="82"/>
      <c r="AG5538" s="80"/>
      <c r="AH5538" s="119"/>
      <c r="AI5538" s="119"/>
    </row>
    <row r="5539" spans="27:35" x14ac:dyDescent="0.25">
      <c r="AA5539" s="81"/>
      <c r="AB5539" s="81"/>
      <c r="AC5539" s="80"/>
      <c r="AD5539" s="80"/>
      <c r="AE5539" s="81"/>
      <c r="AF5539" s="82"/>
      <c r="AG5539" s="80"/>
      <c r="AH5539" s="119"/>
      <c r="AI5539" s="119"/>
    </row>
    <row r="5540" spans="27:35" x14ac:dyDescent="0.25">
      <c r="AA5540" s="81"/>
      <c r="AB5540" s="81"/>
      <c r="AC5540" s="80"/>
      <c r="AD5540" s="80"/>
      <c r="AE5540" s="81"/>
      <c r="AF5540" s="82"/>
      <c r="AG5540" s="80"/>
      <c r="AH5540" s="119"/>
      <c r="AI5540" s="119"/>
    </row>
    <row r="5541" spans="27:35" x14ac:dyDescent="0.25">
      <c r="AA5541" s="81"/>
      <c r="AB5541" s="81"/>
      <c r="AC5541" s="80"/>
      <c r="AD5541" s="80"/>
      <c r="AE5541" s="81"/>
      <c r="AF5541" s="82"/>
      <c r="AG5541" s="80"/>
      <c r="AH5541" s="119"/>
      <c r="AI5541" s="119"/>
    </row>
    <row r="5542" spans="27:35" x14ac:dyDescent="0.25">
      <c r="AA5542" s="81"/>
      <c r="AB5542" s="81"/>
      <c r="AC5542" s="80"/>
      <c r="AD5542" s="80"/>
      <c r="AE5542" s="81"/>
      <c r="AF5542" s="82"/>
      <c r="AG5542" s="80"/>
      <c r="AH5542" s="119"/>
      <c r="AI5542" s="119"/>
    </row>
    <row r="5543" spans="27:35" x14ac:dyDescent="0.25">
      <c r="AA5543" s="81"/>
      <c r="AB5543" s="81"/>
      <c r="AC5543" s="80"/>
      <c r="AD5543" s="80"/>
      <c r="AE5543" s="81"/>
      <c r="AF5543" s="82"/>
      <c r="AG5543" s="80"/>
      <c r="AH5543" s="119"/>
      <c r="AI5543" s="119"/>
    </row>
    <row r="5544" spans="27:35" x14ac:dyDescent="0.25">
      <c r="AA5544" s="81"/>
      <c r="AB5544" s="81"/>
      <c r="AC5544" s="80"/>
      <c r="AD5544" s="80"/>
      <c r="AE5544" s="81"/>
      <c r="AF5544" s="82"/>
      <c r="AG5544" s="80"/>
      <c r="AH5544" s="119"/>
      <c r="AI5544" s="119"/>
    </row>
    <row r="5545" spans="27:35" x14ac:dyDescent="0.25">
      <c r="AA5545" s="81"/>
      <c r="AB5545" s="81"/>
      <c r="AC5545" s="80"/>
      <c r="AD5545" s="80"/>
      <c r="AE5545" s="81"/>
      <c r="AF5545" s="82"/>
      <c r="AG5545" s="80"/>
      <c r="AH5545" s="119"/>
      <c r="AI5545" s="119"/>
    </row>
    <row r="5546" spans="27:35" x14ac:dyDescent="0.25">
      <c r="AA5546" s="81"/>
      <c r="AB5546" s="81"/>
      <c r="AC5546" s="80"/>
      <c r="AD5546" s="80"/>
      <c r="AE5546" s="81"/>
      <c r="AF5546" s="82"/>
      <c r="AG5546" s="80"/>
      <c r="AH5546" s="119"/>
      <c r="AI5546" s="119"/>
    </row>
    <row r="5547" spans="27:35" x14ac:dyDescent="0.25">
      <c r="AA5547" s="81"/>
      <c r="AB5547" s="81"/>
      <c r="AC5547" s="80"/>
      <c r="AD5547" s="80"/>
      <c r="AE5547" s="81"/>
      <c r="AF5547" s="82"/>
      <c r="AG5547" s="80"/>
      <c r="AH5547" s="119"/>
      <c r="AI5547" s="119"/>
    </row>
    <row r="5548" spans="27:35" x14ac:dyDescent="0.25">
      <c r="AA5548" s="81"/>
      <c r="AB5548" s="81"/>
      <c r="AC5548" s="80"/>
      <c r="AD5548" s="80"/>
      <c r="AE5548" s="81"/>
      <c r="AF5548" s="82"/>
      <c r="AG5548" s="80"/>
      <c r="AH5548" s="119"/>
      <c r="AI5548" s="119"/>
    </row>
    <row r="5549" spans="27:35" x14ac:dyDescent="0.25">
      <c r="AA5549" s="81"/>
      <c r="AB5549" s="81"/>
      <c r="AC5549" s="80"/>
      <c r="AD5549" s="80"/>
      <c r="AE5549" s="81"/>
      <c r="AF5549" s="82"/>
      <c r="AG5549" s="80"/>
      <c r="AH5549" s="119"/>
      <c r="AI5549" s="119"/>
    </row>
    <row r="5550" spans="27:35" x14ac:dyDescent="0.25">
      <c r="AA5550" s="81"/>
      <c r="AB5550" s="81"/>
      <c r="AC5550" s="80"/>
      <c r="AD5550" s="80"/>
      <c r="AE5550" s="81"/>
      <c r="AF5550" s="82"/>
      <c r="AG5550" s="80"/>
      <c r="AH5550" s="119"/>
      <c r="AI5550" s="119"/>
    </row>
    <row r="5551" spans="27:35" x14ac:dyDescent="0.25">
      <c r="AA5551" s="81"/>
      <c r="AB5551" s="81"/>
      <c r="AC5551" s="80"/>
      <c r="AD5551" s="80"/>
      <c r="AE5551" s="81"/>
      <c r="AF5551" s="82"/>
      <c r="AG5551" s="80"/>
      <c r="AH5551" s="119"/>
      <c r="AI5551" s="119"/>
    </row>
    <row r="5552" spans="27:35" x14ac:dyDescent="0.25">
      <c r="AA5552" s="81"/>
      <c r="AB5552" s="81"/>
      <c r="AC5552" s="80"/>
      <c r="AD5552" s="80"/>
      <c r="AE5552" s="81"/>
      <c r="AF5552" s="82"/>
      <c r="AG5552" s="80"/>
      <c r="AH5552" s="119"/>
      <c r="AI5552" s="119"/>
    </row>
    <row r="5553" spans="27:35" x14ac:dyDescent="0.25">
      <c r="AA5553" s="81"/>
      <c r="AB5553" s="81"/>
      <c r="AC5553" s="80"/>
      <c r="AD5553" s="80"/>
      <c r="AE5553" s="81"/>
      <c r="AF5553" s="82"/>
      <c r="AG5553" s="80"/>
      <c r="AH5553" s="119"/>
      <c r="AI5553" s="119"/>
    </row>
    <row r="5554" spans="27:35" x14ac:dyDescent="0.25">
      <c r="AA5554" s="81"/>
      <c r="AB5554" s="81"/>
      <c r="AC5554" s="80"/>
      <c r="AD5554" s="80"/>
      <c r="AE5554" s="81"/>
      <c r="AF5554" s="82"/>
      <c r="AG5554" s="80"/>
      <c r="AH5554" s="119"/>
      <c r="AI5554" s="119"/>
    </row>
    <row r="5555" spans="27:35" x14ac:dyDescent="0.25">
      <c r="AA5555" s="81"/>
      <c r="AB5555" s="81"/>
      <c r="AC5555" s="80"/>
      <c r="AD5555" s="80"/>
      <c r="AE5555" s="81"/>
      <c r="AF5555" s="82"/>
      <c r="AG5555" s="80"/>
      <c r="AH5555" s="119"/>
      <c r="AI5555" s="119"/>
    </row>
    <row r="5556" spans="27:35" x14ac:dyDescent="0.25">
      <c r="AA5556" s="81"/>
      <c r="AB5556" s="81"/>
      <c r="AC5556" s="80"/>
      <c r="AD5556" s="80"/>
      <c r="AE5556" s="81"/>
      <c r="AF5556" s="82"/>
      <c r="AG5556" s="80"/>
      <c r="AH5556" s="119"/>
      <c r="AI5556" s="119"/>
    </row>
    <row r="5557" spans="27:35" x14ac:dyDescent="0.25">
      <c r="AA5557" s="81"/>
      <c r="AB5557" s="81"/>
      <c r="AC5557" s="80"/>
      <c r="AD5557" s="80"/>
      <c r="AE5557" s="81"/>
      <c r="AF5557" s="82"/>
      <c r="AG5557" s="80"/>
      <c r="AH5557" s="119"/>
      <c r="AI5557" s="119"/>
    </row>
    <row r="5558" spans="27:35" x14ac:dyDescent="0.25">
      <c r="AA5558" s="81"/>
      <c r="AB5558" s="81"/>
      <c r="AC5558" s="80"/>
      <c r="AD5558" s="80"/>
      <c r="AE5558" s="81"/>
      <c r="AF5558" s="82"/>
      <c r="AG5558" s="80"/>
      <c r="AH5558" s="119"/>
      <c r="AI5558" s="119"/>
    </row>
    <row r="5559" spans="27:35" x14ac:dyDescent="0.25">
      <c r="AA5559" s="81"/>
      <c r="AB5559" s="81"/>
      <c r="AC5559" s="80"/>
      <c r="AD5559" s="80"/>
      <c r="AE5559" s="81"/>
      <c r="AF5559" s="82"/>
      <c r="AG5559" s="80"/>
      <c r="AH5559" s="119"/>
      <c r="AI5559" s="119"/>
    </row>
    <row r="5560" spans="27:35" x14ac:dyDescent="0.25">
      <c r="AA5560" s="81"/>
      <c r="AB5560" s="81"/>
      <c r="AC5560" s="80"/>
      <c r="AD5560" s="80"/>
      <c r="AE5560" s="81"/>
      <c r="AF5560" s="82"/>
      <c r="AG5560" s="80"/>
      <c r="AH5560" s="119"/>
      <c r="AI5560" s="119"/>
    </row>
    <row r="5561" spans="27:35" x14ac:dyDescent="0.25">
      <c r="AA5561" s="81"/>
      <c r="AB5561" s="81"/>
      <c r="AC5561" s="80"/>
      <c r="AD5561" s="80"/>
      <c r="AE5561" s="81"/>
      <c r="AF5561" s="82"/>
      <c r="AG5561" s="80"/>
      <c r="AH5561" s="119"/>
      <c r="AI5561" s="119"/>
    </row>
    <row r="5562" spans="27:35" x14ac:dyDescent="0.25">
      <c r="AA5562" s="81"/>
      <c r="AB5562" s="81"/>
      <c r="AC5562" s="80"/>
      <c r="AD5562" s="80"/>
      <c r="AE5562" s="81"/>
      <c r="AF5562" s="82"/>
      <c r="AG5562" s="80"/>
      <c r="AH5562" s="119"/>
      <c r="AI5562" s="119"/>
    </row>
    <row r="5563" spans="27:35" x14ac:dyDescent="0.25">
      <c r="AA5563" s="81"/>
      <c r="AB5563" s="81"/>
      <c r="AC5563" s="80"/>
      <c r="AD5563" s="80"/>
      <c r="AE5563" s="81"/>
      <c r="AF5563" s="82"/>
      <c r="AG5563" s="80"/>
      <c r="AH5563" s="119"/>
      <c r="AI5563" s="119"/>
    </row>
    <row r="5564" spans="27:35" x14ac:dyDescent="0.25">
      <c r="AA5564" s="81"/>
      <c r="AB5564" s="81"/>
      <c r="AC5564" s="80"/>
      <c r="AD5564" s="80"/>
      <c r="AE5564" s="81"/>
      <c r="AF5564" s="82"/>
      <c r="AG5564" s="80"/>
      <c r="AH5564" s="119"/>
      <c r="AI5564" s="119"/>
    </row>
    <row r="5565" spans="27:35" x14ac:dyDescent="0.25">
      <c r="AA5565" s="81"/>
      <c r="AB5565" s="81"/>
      <c r="AC5565" s="80"/>
      <c r="AD5565" s="80"/>
      <c r="AE5565" s="81"/>
      <c r="AF5565" s="82"/>
      <c r="AG5565" s="80"/>
      <c r="AH5565" s="119"/>
      <c r="AI5565" s="119"/>
    </row>
    <row r="5566" spans="27:35" x14ac:dyDescent="0.25">
      <c r="AA5566" s="81"/>
      <c r="AB5566" s="81"/>
      <c r="AC5566" s="80"/>
      <c r="AD5566" s="80"/>
      <c r="AE5566" s="81"/>
      <c r="AF5566" s="82"/>
      <c r="AG5566" s="80"/>
      <c r="AH5566" s="119"/>
      <c r="AI5566" s="119"/>
    </row>
    <row r="5567" spans="27:35" x14ac:dyDescent="0.25">
      <c r="AA5567" s="81"/>
      <c r="AB5567" s="81"/>
      <c r="AC5567" s="80"/>
      <c r="AD5567" s="80"/>
      <c r="AE5567" s="81"/>
      <c r="AF5567" s="82"/>
      <c r="AG5567" s="80"/>
      <c r="AH5567" s="119"/>
      <c r="AI5567" s="119"/>
    </row>
    <row r="5568" spans="27:35" x14ac:dyDescent="0.25">
      <c r="AA5568" s="81"/>
      <c r="AB5568" s="81"/>
      <c r="AC5568" s="80"/>
      <c r="AD5568" s="80"/>
      <c r="AE5568" s="81"/>
      <c r="AF5568" s="82"/>
      <c r="AG5568" s="80"/>
      <c r="AH5568" s="119"/>
      <c r="AI5568" s="119"/>
    </row>
    <row r="5569" spans="27:35" x14ac:dyDescent="0.25">
      <c r="AA5569" s="81"/>
      <c r="AB5569" s="81"/>
      <c r="AC5569" s="80"/>
      <c r="AD5569" s="80"/>
      <c r="AE5569" s="81"/>
      <c r="AF5569" s="82"/>
      <c r="AG5569" s="80"/>
      <c r="AH5569" s="119"/>
      <c r="AI5569" s="119"/>
    </row>
    <row r="5570" spans="27:35" x14ac:dyDescent="0.25">
      <c r="AA5570" s="81"/>
      <c r="AB5570" s="81"/>
      <c r="AC5570" s="80"/>
      <c r="AD5570" s="80"/>
      <c r="AE5570" s="81"/>
      <c r="AF5570" s="82"/>
      <c r="AG5570" s="80"/>
      <c r="AH5570" s="119"/>
      <c r="AI5570" s="119"/>
    </row>
    <row r="5571" spans="27:35" x14ac:dyDescent="0.25">
      <c r="AA5571" s="81"/>
      <c r="AB5571" s="81"/>
      <c r="AC5571" s="80"/>
      <c r="AD5571" s="80"/>
      <c r="AE5571" s="81"/>
      <c r="AF5571" s="82"/>
      <c r="AG5571" s="80"/>
      <c r="AH5571" s="119"/>
      <c r="AI5571" s="119"/>
    </row>
    <row r="5572" spans="27:35" x14ac:dyDescent="0.25">
      <c r="AA5572" s="81"/>
      <c r="AB5572" s="81"/>
      <c r="AC5572" s="80"/>
      <c r="AD5572" s="80"/>
      <c r="AE5572" s="81"/>
      <c r="AF5572" s="82"/>
      <c r="AG5572" s="80"/>
      <c r="AH5572" s="119"/>
      <c r="AI5572" s="119"/>
    </row>
    <row r="5573" spans="27:35" x14ac:dyDescent="0.25">
      <c r="AA5573" s="81"/>
      <c r="AB5573" s="81"/>
      <c r="AC5573" s="80"/>
      <c r="AD5573" s="80"/>
      <c r="AE5573" s="81"/>
      <c r="AF5573" s="82"/>
      <c r="AG5573" s="80"/>
      <c r="AH5573" s="119"/>
      <c r="AI5573" s="119"/>
    </row>
    <row r="5574" spans="27:35" x14ac:dyDescent="0.25">
      <c r="AA5574" s="81"/>
      <c r="AB5574" s="81"/>
      <c r="AC5574" s="80"/>
      <c r="AD5574" s="80"/>
      <c r="AE5574" s="81"/>
      <c r="AF5574" s="82"/>
      <c r="AG5574" s="80"/>
      <c r="AH5574" s="119"/>
      <c r="AI5574" s="119"/>
    </row>
    <row r="5575" spans="27:35" x14ac:dyDescent="0.25">
      <c r="AA5575" s="81"/>
      <c r="AB5575" s="81"/>
      <c r="AC5575" s="80"/>
      <c r="AD5575" s="80"/>
      <c r="AE5575" s="81"/>
      <c r="AF5575" s="82"/>
      <c r="AG5575" s="80"/>
      <c r="AH5575" s="119"/>
      <c r="AI5575" s="119"/>
    </row>
    <row r="5576" spans="27:35" x14ac:dyDescent="0.25">
      <c r="AA5576" s="81"/>
      <c r="AB5576" s="81"/>
      <c r="AC5576" s="80"/>
      <c r="AD5576" s="80"/>
      <c r="AE5576" s="81"/>
      <c r="AF5576" s="82"/>
      <c r="AG5576" s="80"/>
      <c r="AH5576" s="119"/>
      <c r="AI5576" s="119"/>
    </row>
    <row r="5577" spans="27:35" x14ac:dyDescent="0.25">
      <c r="AA5577" s="81"/>
      <c r="AB5577" s="81"/>
      <c r="AC5577" s="80"/>
      <c r="AD5577" s="80"/>
      <c r="AE5577" s="81"/>
      <c r="AF5577" s="82"/>
      <c r="AG5577" s="80"/>
      <c r="AH5577" s="119"/>
      <c r="AI5577" s="119"/>
    </row>
    <row r="5578" spans="27:35" x14ac:dyDescent="0.25">
      <c r="AA5578" s="81"/>
      <c r="AB5578" s="81"/>
      <c r="AC5578" s="80"/>
      <c r="AD5578" s="80"/>
      <c r="AE5578" s="81"/>
      <c r="AF5578" s="82"/>
      <c r="AG5578" s="80"/>
      <c r="AH5578" s="119"/>
      <c r="AI5578" s="119"/>
    </row>
    <row r="5579" spans="27:35" x14ac:dyDescent="0.25">
      <c r="AA5579" s="81"/>
      <c r="AB5579" s="81"/>
      <c r="AC5579" s="80"/>
      <c r="AD5579" s="80"/>
      <c r="AE5579" s="81"/>
      <c r="AF5579" s="82"/>
      <c r="AG5579" s="80"/>
      <c r="AH5579" s="119"/>
      <c r="AI5579" s="119"/>
    </row>
    <row r="5580" spans="27:35" x14ac:dyDescent="0.25">
      <c r="AA5580" s="81"/>
      <c r="AB5580" s="81"/>
      <c r="AC5580" s="80"/>
      <c r="AD5580" s="80"/>
      <c r="AE5580" s="81"/>
      <c r="AF5580" s="82"/>
      <c r="AG5580" s="80"/>
      <c r="AH5580" s="119"/>
      <c r="AI5580" s="119"/>
    </row>
    <row r="5581" spans="27:35" x14ac:dyDescent="0.25">
      <c r="AA5581" s="81"/>
      <c r="AB5581" s="81"/>
      <c r="AC5581" s="80"/>
      <c r="AD5581" s="80"/>
      <c r="AE5581" s="81"/>
      <c r="AF5581" s="82"/>
      <c r="AG5581" s="80"/>
      <c r="AH5581" s="119"/>
      <c r="AI5581" s="119"/>
    </row>
    <row r="5582" spans="27:35" x14ac:dyDescent="0.25">
      <c r="AA5582" s="81"/>
      <c r="AB5582" s="81"/>
      <c r="AC5582" s="80"/>
      <c r="AD5582" s="80"/>
      <c r="AE5582" s="81"/>
      <c r="AF5582" s="82"/>
      <c r="AG5582" s="80"/>
      <c r="AH5582" s="119"/>
      <c r="AI5582" s="119"/>
    </row>
    <row r="5583" spans="27:35" x14ac:dyDescent="0.25">
      <c r="AA5583" s="81"/>
      <c r="AB5583" s="81"/>
      <c r="AC5583" s="80"/>
      <c r="AD5583" s="80"/>
      <c r="AE5583" s="81"/>
      <c r="AF5583" s="82"/>
      <c r="AG5583" s="80"/>
      <c r="AH5583" s="119"/>
      <c r="AI5583" s="119"/>
    </row>
    <row r="5584" spans="27:35" x14ac:dyDescent="0.25">
      <c r="AA5584" s="81"/>
      <c r="AB5584" s="81"/>
      <c r="AC5584" s="80"/>
      <c r="AD5584" s="80"/>
      <c r="AE5584" s="81"/>
      <c r="AF5584" s="82"/>
      <c r="AG5584" s="80"/>
      <c r="AH5584" s="119"/>
      <c r="AI5584" s="119"/>
    </row>
    <row r="5585" spans="27:35" x14ac:dyDescent="0.25">
      <c r="AA5585" s="81"/>
      <c r="AB5585" s="81"/>
      <c r="AC5585" s="80"/>
      <c r="AD5585" s="80"/>
      <c r="AE5585" s="81"/>
      <c r="AF5585" s="82"/>
      <c r="AG5585" s="80"/>
      <c r="AH5585" s="119"/>
      <c r="AI5585" s="119"/>
    </row>
    <row r="5586" spans="27:35" x14ac:dyDescent="0.25">
      <c r="AA5586" s="81"/>
      <c r="AB5586" s="81"/>
      <c r="AC5586" s="80"/>
      <c r="AD5586" s="80"/>
      <c r="AE5586" s="81"/>
      <c r="AF5586" s="82"/>
      <c r="AG5586" s="80"/>
      <c r="AH5586" s="119"/>
      <c r="AI5586" s="119"/>
    </row>
    <row r="5587" spans="27:35" x14ac:dyDescent="0.25">
      <c r="AA5587" s="81"/>
      <c r="AB5587" s="81"/>
      <c r="AC5587" s="80"/>
      <c r="AD5587" s="80"/>
      <c r="AE5587" s="81"/>
      <c r="AF5587" s="82"/>
      <c r="AG5587" s="80"/>
      <c r="AH5587" s="119"/>
      <c r="AI5587" s="119"/>
    </row>
    <row r="5588" spans="27:35" x14ac:dyDescent="0.25">
      <c r="AA5588" s="81"/>
      <c r="AB5588" s="81"/>
      <c r="AC5588" s="80"/>
      <c r="AD5588" s="80"/>
      <c r="AE5588" s="81"/>
      <c r="AF5588" s="82"/>
      <c r="AG5588" s="80"/>
      <c r="AH5588" s="119"/>
      <c r="AI5588" s="119"/>
    </row>
    <row r="5589" spans="27:35" x14ac:dyDescent="0.25">
      <c r="AA5589" s="81"/>
      <c r="AB5589" s="81"/>
      <c r="AC5589" s="80"/>
      <c r="AD5589" s="80"/>
      <c r="AE5589" s="81"/>
      <c r="AF5589" s="82"/>
      <c r="AG5589" s="80"/>
      <c r="AH5589" s="119"/>
      <c r="AI5589" s="119"/>
    </row>
    <row r="5590" spans="27:35" x14ac:dyDescent="0.25">
      <c r="AA5590" s="81"/>
      <c r="AB5590" s="81"/>
      <c r="AC5590" s="80"/>
      <c r="AD5590" s="80"/>
      <c r="AE5590" s="81"/>
      <c r="AF5590" s="82"/>
      <c r="AG5590" s="80"/>
      <c r="AH5590" s="119"/>
      <c r="AI5590" s="119"/>
    </row>
    <row r="5591" spans="27:35" x14ac:dyDescent="0.25">
      <c r="AA5591" s="81"/>
      <c r="AB5591" s="81"/>
      <c r="AC5591" s="80"/>
      <c r="AD5591" s="80"/>
      <c r="AE5591" s="81"/>
      <c r="AF5591" s="82"/>
      <c r="AG5591" s="80"/>
      <c r="AH5591" s="119"/>
      <c r="AI5591" s="119"/>
    </row>
    <row r="5592" spans="27:35" x14ac:dyDescent="0.25">
      <c r="AA5592" s="81"/>
      <c r="AB5592" s="81"/>
      <c r="AC5592" s="80"/>
      <c r="AD5592" s="80"/>
      <c r="AE5592" s="81"/>
      <c r="AF5592" s="82"/>
      <c r="AG5592" s="80"/>
      <c r="AH5592" s="119"/>
      <c r="AI5592" s="119"/>
    </row>
    <row r="5593" spans="27:35" x14ac:dyDescent="0.25">
      <c r="AA5593" s="81"/>
      <c r="AB5593" s="81"/>
      <c r="AC5593" s="80"/>
      <c r="AD5593" s="80"/>
      <c r="AE5593" s="81"/>
      <c r="AF5593" s="82"/>
      <c r="AG5593" s="80"/>
      <c r="AH5593" s="119"/>
      <c r="AI5593" s="119"/>
    </row>
    <row r="5594" spans="27:35" x14ac:dyDescent="0.25">
      <c r="AA5594" s="81"/>
      <c r="AB5594" s="81"/>
      <c r="AC5594" s="80"/>
      <c r="AD5594" s="80"/>
      <c r="AE5594" s="81"/>
      <c r="AF5594" s="82"/>
      <c r="AG5594" s="80"/>
      <c r="AH5594" s="119"/>
      <c r="AI5594" s="119"/>
    </row>
    <row r="5595" spans="27:35" x14ac:dyDescent="0.25">
      <c r="AA5595" s="81"/>
      <c r="AB5595" s="81"/>
      <c r="AC5595" s="80"/>
      <c r="AD5595" s="80"/>
      <c r="AE5595" s="81"/>
      <c r="AF5595" s="82"/>
      <c r="AG5595" s="80"/>
      <c r="AH5595" s="119"/>
      <c r="AI5595" s="119"/>
    </row>
    <row r="5596" spans="27:35" x14ac:dyDescent="0.25">
      <c r="AA5596" s="81"/>
      <c r="AB5596" s="81"/>
      <c r="AC5596" s="80"/>
      <c r="AD5596" s="80"/>
      <c r="AE5596" s="81"/>
      <c r="AF5596" s="82"/>
      <c r="AG5596" s="80"/>
      <c r="AH5596" s="119"/>
      <c r="AI5596" s="119"/>
    </row>
    <row r="5597" spans="27:35" x14ac:dyDescent="0.25">
      <c r="AA5597" s="81"/>
      <c r="AB5597" s="81"/>
      <c r="AC5597" s="80"/>
      <c r="AD5597" s="80"/>
      <c r="AE5597" s="81"/>
      <c r="AF5597" s="82"/>
      <c r="AG5597" s="80"/>
      <c r="AH5597" s="119"/>
      <c r="AI5597" s="119"/>
    </row>
    <row r="5598" spans="27:35" x14ac:dyDescent="0.25">
      <c r="AA5598" s="81"/>
      <c r="AB5598" s="81"/>
      <c r="AC5598" s="80"/>
      <c r="AD5598" s="80"/>
      <c r="AE5598" s="81"/>
      <c r="AF5598" s="82"/>
      <c r="AG5598" s="80"/>
      <c r="AH5598" s="119"/>
      <c r="AI5598" s="119"/>
    </row>
    <row r="5599" spans="27:35" x14ac:dyDescent="0.25">
      <c r="AA5599" s="81"/>
      <c r="AB5599" s="81"/>
      <c r="AC5599" s="80"/>
      <c r="AD5599" s="80"/>
      <c r="AE5599" s="81"/>
      <c r="AF5599" s="82"/>
      <c r="AG5599" s="80"/>
      <c r="AH5599" s="119"/>
      <c r="AI5599" s="119"/>
    </row>
    <row r="5600" spans="27:35" x14ac:dyDescent="0.25">
      <c r="AA5600" s="81"/>
      <c r="AB5600" s="81"/>
      <c r="AC5600" s="80"/>
      <c r="AD5600" s="80"/>
      <c r="AE5600" s="81"/>
      <c r="AF5600" s="82"/>
      <c r="AG5600" s="80"/>
      <c r="AH5600" s="119"/>
      <c r="AI5600" s="119"/>
    </row>
    <row r="5601" spans="27:35" x14ac:dyDescent="0.25">
      <c r="AA5601" s="81"/>
      <c r="AB5601" s="81"/>
      <c r="AC5601" s="80"/>
      <c r="AD5601" s="80"/>
      <c r="AE5601" s="81"/>
      <c r="AF5601" s="82"/>
      <c r="AG5601" s="80"/>
      <c r="AH5601" s="119"/>
      <c r="AI5601" s="119"/>
    </row>
    <row r="5602" spans="27:35" x14ac:dyDescent="0.25">
      <c r="AA5602" s="81"/>
      <c r="AB5602" s="81"/>
      <c r="AC5602" s="80"/>
      <c r="AD5602" s="80"/>
      <c r="AE5602" s="81"/>
      <c r="AF5602" s="82"/>
      <c r="AG5602" s="80"/>
      <c r="AH5602" s="119"/>
      <c r="AI5602" s="119"/>
    </row>
    <row r="5603" spans="27:35" x14ac:dyDescent="0.25">
      <c r="AA5603" s="81"/>
      <c r="AB5603" s="81"/>
      <c r="AC5603" s="80"/>
      <c r="AD5603" s="80"/>
      <c r="AE5603" s="81"/>
      <c r="AF5603" s="82"/>
      <c r="AG5603" s="80"/>
      <c r="AH5603" s="119"/>
      <c r="AI5603" s="119"/>
    </row>
    <row r="5604" spans="27:35" x14ac:dyDescent="0.25">
      <c r="AA5604" s="81"/>
      <c r="AB5604" s="81"/>
      <c r="AC5604" s="80"/>
      <c r="AD5604" s="80"/>
      <c r="AE5604" s="81"/>
      <c r="AF5604" s="82"/>
      <c r="AG5604" s="80"/>
      <c r="AH5604" s="119"/>
      <c r="AI5604" s="119"/>
    </row>
    <row r="5605" spans="27:35" x14ac:dyDescent="0.25">
      <c r="AA5605" s="81"/>
      <c r="AB5605" s="81"/>
      <c r="AC5605" s="80"/>
      <c r="AD5605" s="80"/>
      <c r="AE5605" s="81"/>
      <c r="AF5605" s="82"/>
      <c r="AG5605" s="80"/>
      <c r="AH5605" s="119"/>
      <c r="AI5605" s="119"/>
    </row>
    <row r="5606" spans="27:35" x14ac:dyDescent="0.25">
      <c r="AA5606" s="81"/>
      <c r="AB5606" s="81"/>
      <c r="AC5606" s="80"/>
      <c r="AD5606" s="80"/>
      <c r="AE5606" s="81"/>
      <c r="AF5606" s="82"/>
      <c r="AG5606" s="80"/>
      <c r="AH5606" s="119"/>
      <c r="AI5606" s="119"/>
    </row>
    <row r="5607" spans="27:35" x14ac:dyDescent="0.25">
      <c r="AA5607" s="81"/>
      <c r="AB5607" s="81"/>
      <c r="AC5607" s="80"/>
      <c r="AD5607" s="80"/>
      <c r="AE5607" s="81"/>
      <c r="AF5607" s="82"/>
      <c r="AG5607" s="80"/>
      <c r="AH5607" s="119"/>
      <c r="AI5607" s="119"/>
    </row>
    <row r="5608" spans="27:35" x14ac:dyDescent="0.25">
      <c r="AA5608" s="81"/>
      <c r="AB5608" s="81"/>
      <c r="AC5608" s="80"/>
      <c r="AD5608" s="80"/>
      <c r="AE5608" s="81"/>
      <c r="AF5608" s="82"/>
      <c r="AG5608" s="80"/>
      <c r="AH5608" s="119"/>
      <c r="AI5608" s="119"/>
    </row>
    <row r="5609" spans="27:35" x14ac:dyDescent="0.25">
      <c r="AA5609" s="81"/>
      <c r="AB5609" s="81"/>
      <c r="AC5609" s="80"/>
      <c r="AD5609" s="80"/>
      <c r="AE5609" s="81"/>
      <c r="AF5609" s="82"/>
      <c r="AG5609" s="80"/>
      <c r="AH5609" s="119"/>
      <c r="AI5609" s="119"/>
    </row>
    <row r="5610" spans="27:35" x14ac:dyDescent="0.25">
      <c r="AA5610" s="81"/>
      <c r="AB5610" s="81"/>
      <c r="AC5610" s="80"/>
      <c r="AD5610" s="80"/>
      <c r="AE5610" s="81"/>
      <c r="AF5610" s="82"/>
      <c r="AG5610" s="80"/>
      <c r="AH5610" s="119"/>
      <c r="AI5610" s="119"/>
    </row>
    <row r="5611" spans="27:35" x14ac:dyDescent="0.25">
      <c r="AA5611" s="81"/>
      <c r="AB5611" s="81"/>
      <c r="AC5611" s="80"/>
      <c r="AD5611" s="80"/>
      <c r="AE5611" s="81"/>
      <c r="AF5611" s="82"/>
      <c r="AG5611" s="80"/>
      <c r="AH5611" s="119"/>
      <c r="AI5611" s="119"/>
    </row>
    <row r="5612" spans="27:35" x14ac:dyDescent="0.25">
      <c r="AA5612" s="81"/>
      <c r="AB5612" s="81"/>
      <c r="AC5612" s="80"/>
      <c r="AD5612" s="80"/>
      <c r="AE5612" s="81"/>
      <c r="AF5612" s="82"/>
      <c r="AG5612" s="80"/>
      <c r="AH5612" s="119"/>
      <c r="AI5612" s="119"/>
    </row>
    <row r="5613" spans="27:35" x14ac:dyDescent="0.25">
      <c r="AA5613" s="81"/>
      <c r="AB5613" s="81"/>
      <c r="AC5613" s="80"/>
      <c r="AD5613" s="80"/>
      <c r="AE5613" s="81"/>
      <c r="AF5613" s="82"/>
      <c r="AG5613" s="80"/>
      <c r="AH5613" s="119"/>
      <c r="AI5613" s="119"/>
    </row>
    <row r="5614" spans="27:35" x14ac:dyDescent="0.25">
      <c r="AA5614" s="81"/>
      <c r="AB5614" s="81"/>
      <c r="AC5614" s="80"/>
      <c r="AD5614" s="80"/>
      <c r="AE5614" s="81"/>
      <c r="AF5614" s="82"/>
      <c r="AG5614" s="80"/>
      <c r="AH5614" s="119"/>
      <c r="AI5614" s="119"/>
    </row>
    <row r="5615" spans="27:35" x14ac:dyDescent="0.25">
      <c r="AA5615" s="81"/>
      <c r="AB5615" s="81"/>
      <c r="AC5615" s="80"/>
      <c r="AD5615" s="80"/>
      <c r="AE5615" s="81"/>
      <c r="AF5615" s="82"/>
      <c r="AG5615" s="80"/>
      <c r="AH5615" s="119"/>
      <c r="AI5615" s="119"/>
    </row>
    <row r="5616" spans="27:35" x14ac:dyDescent="0.25">
      <c r="AA5616" s="81"/>
      <c r="AB5616" s="81"/>
      <c r="AC5616" s="80"/>
      <c r="AD5616" s="80"/>
      <c r="AE5616" s="81"/>
      <c r="AF5616" s="82"/>
      <c r="AG5616" s="80"/>
      <c r="AH5616" s="119"/>
      <c r="AI5616" s="119"/>
    </row>
    <row r="5617" spans="27:35" x14ac:dyDescent="0.25">
      <c r="AA5617" s="81"/>
      <c r="AB5617" s="81"/>
      <c r="AC5617" s="80"/>
      <c r="AD5617" s="80"/>
      <c r="AE5617" s="81"/>
      <c r="AF5617" s="82"/>
      <c r="AG5617" s="80"/>
      <c r="AH5617" s="119"/>
      <c r="AI5617" s="119"/>
    </row>
    <row r="5618" spans="27:35" x14ac:dyDescent="0.25">
      <c r="AA5618" s="81"/>
      <c r="AB5618" s="81"/>
      <c r="AC5618" s="80"/>
      <c r="AD5618" s="80"/>
      <c r="AE5618" s="81"/>
      <c r="AF5618" s="82"/>
      <c r="AG5618" s="80"/>
      <c r="AH5618" s="119"/>
      <c r="AI5618" s="119"/>
    </row>
    <row r="5619" spans="27:35" x14ac:dyDescent="0.25">
      <c r="AA5619" s="81"/>
      <c r="AB5619" s="81"/>
      <c r="AC5619" s="80"/>
      <c r="AD5619" s="80"/>
      <c r="AE5619" s="81"/>
      <c r="AF5619" s="82"/>
      <c r="AG5619" s="80"/>
      <c r="AH5619" s="119"/>
      <c r="AI5619" s="119"/>
    </row>
    <row r="5620" spans="27:35" x14ac:dyDescent="0.25">
      <c r="AA5620" s="81"/>
      <c r="AB5620" s="81"/>
      <c r="AC5620" s="80"/>
      <c r="AD5620" s="80"/>
      <c r="AE5620" s="81"/>
      <c r="AF5620" s="82"/>
      <c r="AG5620" s="80"/>
      <c r="AH5620" s="119"/>
      <c r="AI5620" s="119"/>
    </row>
    <row r="5621" spans="27:35" x14ac:dyDescent="0.25">
      <c r="AA5621" s="81"/>
      <c r="AB5621" s="81"/>
      <c r="AC5621" s="80"/>
      <c r="AD5621" s="80"/>
      <c r="AE5621" s="81"/>
      <c r="AF5621" s="82"/>
      <c r="AG5621" s="80"/>
      <c r="AH5621" s="119"/>
      <c r="AI5621" s="119"/>
    </row>
    <row r="5622" spans="27:35" x14ac:dyDescent="0.25">
      <c r="AA5622" s="81"/>
      <c r="AB5622" s="81"/>
      <c r="AC5622" s="80"/>
      <c r="AD5622" s="80"/>
      <c r="AE5622" s="81"/>
      <c r="AF5622" s="82"/>
      <c r="AG5622" s="80"/>
      <c r="AH5622" s="119"/>
      <c r="AI5622" s="119"/>
    </row>
    <row r="5623" spans="27:35" x14ac:dyDescent="0.25">
      <c r="AA5623" s="81"/>
      <c r="AB5623" s="81"/>
      <c r="AC5623" s="80"/>
      <c r="AD5623" s="80"/>
      <c r="AE5623" s="81"/>
      <c r="AF5623" s="82"/>
      <c r="AG5623" s="80"/>
      <c r="AH5623" s="119"/>
      <c r="AI5623" s="119"/>
    </row>
    <row r="5624" spans="27:35" x14ac:dyDescent="0.25">
      <c r="AA5624" s="81"/>
      <c r="AB5624" s="81"/>
      <c r="AC5624" s="80"/>
      <c r="AD5624" s="80"/>
      <c r="AE5624" s="81"/>
      <c r="AF5624" s="82"/>
      <c r="AG5624" s="80"/>
      <c r="AH5624" s="119"/>
      <c r="AI5624" s="119"/>
    </row>
    <row r="5625" spans="27:35" x14ac:dyDescent="0.25">
      <c r="AA5625" s="81"/>
      <c r="AB5625" s="81"/>
      <c r="AC5625" s="80"/>
      <c r="AD5625" s="80"/>
      <c r="AE5625" s="81"/>
      <c r="AF5625" s="82"/>
      <c r="AG5625" s="80"/>
      <c r="AH5625" s="119"/>
      <c r="AI5625" s="119"/>
    </row>
    <row r="5626" spans="27:35" x14ac:dyDescent="0.25">
      <c r="AA5626" s="81"/>
      <c r="AB5626" s="81"/>
      <c r="AC5626" s="80"/>
      <c r="AD5626" s="80"/>
      <c r="AE5626" s="81"/>
      <c r="AF5626" s="82"/>
      <c r="AG5626" s="80"/>
      <c r="AH5626" s="119"/>
      <c r="AI5626" s="119"/>
    </row>
    <row r="5627" spans="27:35" x14ac:dyDescent="0.25">
      <c r="AA5627" s="81"/>
      <c r="AB5627" s="81"/>
      <c r="AC5627" s="80"/>
      <c r="AD5627" s="80"/>
      <c r="AE5627" s="81"/>
      <c r="AF5627" s="82"/>
      <c r="AG5627" s="80"/>
      <c r="AH5627" s="119"/>
      <c r="AI5627" s="119"/>
    </row>
    <row r="5628" spans="27:35" x14ac:dyDescent="0.25">
      <c r="AA5628" s="81"/>
      <c r="AB5628" s="81"/>
      <c r="AC5628" s="80"/>
      <c r="AD5628" s="80"/>
      <c r="AE5628" s="81"/>
      <c r="AF5628" s="82"/>
      <c r="AG5628" s="80"/>
      <c r="AH5628" s="119"/>
      <c r="AI5628" s="119"/>
    </row>
    <row r="5629" spans="27:35" x14ac:dyDescent="0.25">
      <c r="AA5629" s="81"/>
      <c r="AB5629" s="81"/>
      <c r="AC5629" s="80"/>
      <c r="AD5629" s="80"/>
      <c r="AE5629" s="81"/>
      <c r="AF5629" s="82"/>
      <c r="AG5629" s="80"/>
      <c r="AH5629" s="119"/>
      <c r="AI5629" s="119"/>
    </row>
    <row r="5630" spans="27:35" x14ac:dyDescent="0.25">
      <c r="AA5630" s="81"/>
      <c r="AB5630" s="81"/>
      <c r="AC5630" s="80"/>
      <c r="AD5630" s="80"/>
      <c r="AE5630" s="81"/>
      <c r="AF5630" s="82"/>
      <c r="AG5630" s="80"/>
      <c r="AH5630" s="119"/>
      <c r="AI5630" s="119"/>
    </row>
    <row r="5631" spans="27:35" x14ac:dyDescent="0.25">
      <c r="AA5631" s="81"/>
      <c r="AB5631" s="81"/>
      <c r="AC5631" s="80"/>
      <c r="AD5631" s="80"/>
      <c r="AE5631" s="81"/>
      <c r="AF5631" s="82"/>
      <c r="AG5631" s="80"/>
      <c r="AH5631" s="119"/>
      <c r="AI5631" s="119"/>
    </row>
    <row r="5632" spans="27:35" x14ac:dyDescent="0.25">
      <c r="AA5632" s="81"/>
      <c r="AB5632" s="81"/>
      <c r="AC5632" s="80"/>
      <c r="AD5632" s="80"/>
      <c r="AE5632" s="81"/>
      <c r="AF5632" s="82"/>
      <c r="AG5632" s="80"/>
      <c r="AH5632" s="119"/>
      <c r="AI5632" s="119"/>
    </row>
    <row r="5633" spans="27:35" x14ac:dyDescent="0.25">
      <c r="AA5633" s="81"/>
      <c r="AB5633" s="81"/>
      <c r="AC5633" s="80"/>
      <c r="AD5633" s="80"/>
      <c r="AE5633" s="81"/>
      <c r="AF5633" s="82"/>
      <c r="AG5633" s="80"/>
      <c r="AH5633" s="119"/>
      <c r="AI5633" s="119"/>
    </row>
    <row r="5634" spans="27:35" x14ac:dyDescent="0.25">
      <c r="AA5634" s="81"/>
      <c r="AB5634" s="81"/>
      <c r="AC5634" s="80"/>
      <c r="AD5634" s="80"/>
      <c r="AE5634" s="81"/>
      <c r="AF5634" s="82"/>
      <c r="AG5634" s="80"/>
      <c r="AH5634" s="119"/>
      <c r="AI5634" s="119"/>
    </row>
    <row r="5635" spans="27:35" x14ac:dyDescent="0.25">
      <c r="AA5635" s="81"/>
      <c r="AB5635" s="81"/>
      <c r="AC5635" s="80"/>
      <c r="AD5635" s="80"/>
      <c r="AE5635" s="81"/>
      <c r="AF5635" s="82"/>
      <c r="AG5635" s="80"/>
      <c r="AH5635" s="119"/>
      <c r="AI5635" s="119"/>
    </row>
    <row r="5636" spans="27:35" x14ac:dyDescent="0.25">
      <c r="AA5636" s="81"/>
      <c r="AB5636" s="81"/>
      <c r="AC5636" s="80"/>
      <c r="AD5636" s="80"/>
      <c r="AE5636" s="81"/>
      <c r="AF5636" s="82"/>
      <c r="AG5636" s="80"/>
      <c r="AH5636" s="119"/>
      <c r="AI5636" s="119"/>
    </row>
    <row r="5637" spans="27:35" x14ac:dyDescent="0.25">
      <c r="AA5637" s="81"/>
      <c r="AB5637" s="81"/>
      <c r="AC5637" s="80"/>
      <c r="AD5637" s="80"/>
      <c r="AE5637" s="81"/>
      <c r="AF5637" s="82"/>
      <c r="AG5637" s="80"/>
      <c r="AH5637" s="119"/>
      <c r="AI5637" s="119"/>
    </row>
    <row r="5638" spans="27:35" x14ac:dyDescent="0.25">
      <c r="AA5638" s="81"/>
      <c r="AB5638" s="81"/>
      <c r="AC5638" s="80"/>
      <c r="AD5638" s="80"/>
      <c r="AE5638" s="81"/>
      <c r="AF5638" s="82"/>
      <c r="AG5638" s="80"/>
      <c r="AH5638" s="119"/>
      <c r="AI5638" s="119"/>
    </row>
    <row r="5639" spans="27:35" x14ac:dyDescent="0.25">
      <c r="AA5639" s="81"/>
      <c r="AB5639" s="81"/>
      <c r="AC5639" s="80"/>
      <c r="AD5639" s="80"/>
      <c r="AE5639" s="81"/>
      <c r="AF5639" s="82"/>
      <c r="AG5639" s="80"/>
      <c r="AH5639" s="119"/>
      <c r="AI5639" s="119"/>
    </row>
    <row r="5640" spans="27:35" x14ac:dyDescent="0.25">
      <c r="AA5640" s="81"/>
      <c r="AB5640" s="81"/>
      <c r="AC5640" s="80"/>
      <c r="AD5640" s="80"/>
      <c r="AE5640" s="81"/>
      <c r="AF5640" s="82"/>
      <c r="AG5640" s="80"/>
      <c r="AH5640" s="119"/>
      <c r="AI5640" s="119"/>
    </row>
    <row r="5641" spans="27:35" x14ac:dyDescent="0.25">
      <c r="AA5641" s="81"/>
      <c r="AB5641" s="81"/>
      <c r="AC5641" s="80"/>
      <c r="AD5641" s="80"/>
      <c r="AE5641" s="81"/>
      <c r="AF5641" s="82"/>
      <c r="AG5641" s="80"/>
      <c r="AH5641" s="119"/>
      <c r="AI5641" s="119"/>
    </row>
    <row r="5642" spans="27:35" x14ac:dyDescent="0.25">
      <c r="AA5642" s="81"/>
      <c r="AB5642" s="81"/>
      <c r="AC5642" s="80"/>
      <c r="AD5642" s="80"/>
      <c r="AE5642" s="81"/>
      <c r="AF5642" s="82"/>
      <c r="AG5642" s="80"/>
      <c r="AH5642" s="119"/>
      <c r="AI5642" s="119"/>
    </row>
    <row r="5643" spans="27:35" x14ac:dyDescent="0.25">
      <c r="AA5643" s="81"/>
      <c r="AB5643" s="81"/>
      <c r="AC5643" s="80"/>
      <c r="AD5643" s="80"/>
      <c r="AE5643" s="81"/>
      <c r="AF5643" s="82"/>
      <c r="AG5643" s="80"/>
      <c r="AH5643" s="119"/>
      <c r="AI5643" s="119"/>
    </row>
    <row r="5644" spans="27:35" x14ac:dyDescent="0.25">
      <c r="AA5644" s="81"/>
      <c r="AB5644" s="81"/>
      <c r="AC5644" s="80"/>
      <c r="AD5644" s="80"/>
      <c r="AE5644" s="81"/>
      <c r="AF5644" s="82"/>
      <c r="AG5644" s="80"/>
      <c r="AH5644" s="119"/>
      <c r="AI5644" s="119"/>
    </row>
    <row r="5645" spans="27:35" x14ac:dyDescent="0.25">
      <c r="AA5645" s="81"/>
      <c r="AB5645" s="81"/>
      <c r="AC5645" s="80"/>
      <c r="AD5645" s="80"/>
      <c r="AE5645" s="81"/>
      <c r="AF5645" s="82"/>
      <c r="AG5645" s="80"/>
      <c r="AH5645" s="119"/>
      <c r="AI5645" s="119"/>
    </row>
    <row r="5646" spans="27:35" x14ac:dyDescent="0.25">
      <c r="AA5646" s="81"/>
      <c r="AB5646" s="81"/>
      <c r="AC5646" s="80"/>
      <c r="AD5646" s="80"/>
      <c r="AE5646" s="81"/>
      <c r="AF5646" s="82"/>
      <c r="AG5646" s="80"/>
      <c r="AH5646" s="119"/>
      <c r="AI5646" s="119"/>
    </row>
    <row r="5647" spans="27:35" x14ac:dyDescent="0.25">
      <c r="AA5647" s="81"/>
      <c r="AB5647" s="81"/>
      <c r="AC5647" s="80"/>
      <c r="AD5647" s="80"/>
      <c r="AE5647" s="81"/>
      <c r="AF5647" s="82"/>
      <c r="AG5647" s="80"/>
      <c r="AH5647" s="119"/>
      <c r="AI5647" s="119"/>
    </row>
    <row r="5648" spans="27:35" x14ac:dyDescent="0.25">
      <c r="AA5648" s="81"/>
      <c r="AB5648" s="81"/>
      <c r="AC5648" s="80"/>
      <c r="AD5648" s="80"/>
      <c r="AE5648" s="81"/>
      <c r="AF5648" s="82"/>
      <c r="AG5648" s="80"/>
      <c r="AH5648" s="119"/>
      <c r="AI5648" s="119"/>
    </row>
    <row r="5649" spans="27:35" x14ac:dyDescent="0.25">
      <c r="AA5649" s="81"/>
      <c r="AB5649" s="81"/>
      <c r="AC5649" s="80"/>
      <c r="AD5649" s="80"/>
      <c r="AE5649" s="81"/>
      <c r="AF5649" s="82"/>
      <c r="AG5649" s="80"/>
      <c r="AH5649" s="119"/>
      <c r="AI5649" s="119"/>
    </row>
    <row r="5650" spans="27:35" x14ac:dyDescent="0.25">
      <c r="AA5650" s="81"/>
      <c r="AB5650" s="81"/>
      <c r="AC5650" s="80"/>
      <c r="AD5650" s="80"/>
      <c r="AE5650" s="81"/>
      <c r="AF5650" s="82"/>
      <c r="AG5650" s="80"/>
      <c r="AH5650" s="119"/>
      <c r="AI5650" s="119"/>
    </row>
    <row r="5651" spans="27:35" x14ac:dyDescent="0.25">
      <c r="AA5651" s="81"/>
      <c r="AB5651" s="81"/>
      <c r="AC5651" s="80"/>
      <c r="AD5651" s="80"/>
      <c r="AE5651" s="81"/>
      <c r="AF5651" s="82"/>
      <c r="AG5651" s="80"/>
      <c r="AH5651" s="119"/>
      <c r="AI5651" s="119"/>
    </row>
    <row r="5652" spans="27:35" x14ac:dyDescent="0.25">
      <c r="AA5652" s="81"/>
      <c r="AB5652" s="81"/>
      <c r="AC5652" s="80"/>
      <c r="AD5652" s="80"/>
      <c r="AE5652" s="81"/>
      <c r="AF5652" s="82"/>
      <c r="AG5652" s="80"/>
      <c r="AH5652" s="119"/>
      <c r="AI5652" s="119"/>
    </row>
    <row r="5653" spans="27:35" x14ac:dyDescent="0.25">
      <c r="AA5653" s="81"/>
      <c r="AB5653" s="81"/>
      <c r="AC5653" s="80"/>
      <c r="AD5653" s="80"/>
      <c r="AE5653" s="81"/>
      <c r="AF5653" s="82"/>
      <c r="AG5653" s="80"/>
      <c r="AH5653" s="119"/>
      <c r="AI5653" s="119"/>
    </row>
    <row r="5654" spans="27:35" x14ac:dyDescent="0.25">
      <c r="AA5654" s="81"/>
      <c r="AB5654" s="81"/>
      <c r="AC5654" s="80"/>
      <c r="AD5654" s="80"/>
      <c r="AE5654" s="81"/>
      <c r="AF5654" s="82"/>
      <c r="AG5654" s="80"/>
      <c r="AH5654" s="119"/>
      <c r="AI5654" s="119"/>
    </row>
    <row r="5655" spans="27:35" x14ac:dyDescent="0.25">
      <c r="AA5655" s="81"/>
      <c r="AB5655" s="81"/>
      <c r="AC5655" s="80"/>
      <c r="AD5655" s="80"/>
      <c r="AE5655" s="81"/>
      <c r="AF5655" s="82"/>
      <c r="AG5655" s="80"/>
      <c r="AH5655" s="119"/>
      <c r="AI5655" s="119"/>
    </row>
    <row r="5656" spans="27:35" x14ac:dyDescent="0.25">
      <c r="AA5656" s="81"/>
      <c r="AB5656" s="81"/>
      <c r="AC5656" s="80"/>
      <c r="AD5656" s="80"/>
      <c r="AE5656" s="81"/>
      <c r="AF5656" s="82"/>
      <c r="AG5656" s="80"/>
      <c r="AH5656" s="119"/>
      <c r="AI5656" s="119"/>
    </row>
    <row r="5657" spans="27:35" x14ac:dyDescent="0.25">
      <c r="AA5657" s="81"/>
      <c r="AB5657" s="81"/>
      <c r="AC5657" s="80"/>
      <c r="AD5657" s="80"/>
      <c r="AE5657" s="81"/>
      <c r="AF5657" s="82"/>
      <c r="AG5657" s="80"/>
      <c r="AH5657" s="119"/>
      <c r="AI5657" s="119"/>
    </row>
    <row r="5658" spans="27:35" x14ac:dyDescent="0.25">
      <c r="AA5658" s="81"/>
      <c r="AB5658" s="81"/>
      <c r="AC5658" s="80"/>
      <c r="AD5658" s="80"/>
      <c r="AE5658" s="81"/>
      <c r="AF5658" s="82"/>
      <c r="AG5658" s="80"/>
      <c r="AH5658" s="119"/>
      <c r="AI5658" s="119"/>
    </row>
    <row r="5659" spans="27:35" x14ac:dyDescent="0.25">
      <c r="AA5659" s="81"/>
      <c r="AB5659" s="81"/>
      <c r="AC5659" s="80"/>
      <c r="AD5659" s="80"/>
      <c r="AE5659" s="81"/>
      <c r="AF5659" s="82"/>
      <c r="AG5659" s="80"/>
      <c r="AH5659" s="119"/>
      <c r="AI5659" s="119"/>
    </row>
    <row r="5660" spans="27:35" x14ac:dyDescent="0.25">
      <c r="AA5660" s="81"/>
      <c r="AB5660" s="81"/>
      <c r="AC5660" s="80"/>
      <c r="AD5660" s="80"/>
      <c r="AE5660" s="81"/>
      <c r="AF5660" s="82"/>
      <c r="AG5660" s="80"/>
      <c r="AH5660" s="119"/>
      <c r="AI5660" s="119"/>
    </row>
    <row r="5661" spans="27:35" x14ac:dyDescent="0.25">
      <c r="AA5661" s="81"/>
      <c r="AB5661" s="81"/>
      <c r="AC5661" s="80"/>
      <c r="AD5661" s="80"/>
      <c r="AE5661" s="81"/>
      <c r="AF5661" s="82"/>
      <c r="AG5661" s="80"/>
      <c r="AH5661" s="119"/>
      <c r="AI5661" s="119"/>
    </row>
    <row r="5662" spans="27:35" x14ac:dyDescent="0.25">
      <c r="AA5662" s="81"/>
      <c r="AB5662" s="81"/>
      <c r="AC5662" s="80"/>
      <c r="AD5662" s="80"/>
      <c r="AE5662" s="81"/>
      <c r="AF5662" s="82"/>
      <c r="AG5662" s="80"/>
      <c r="AH5662" s="119"/>
      <c r="AI5662" s="119"/>
    </row>
    <row r="5663" spans="27:35" x14ac:dyDescent="0.25">
      <c r="AA5663" s="81"/>
      <c r="AB5663" s="81"/>
      <c r="AC5663" s="80"/>
      <c r="AD5663" s="80"/>
      <c r="AE5663" s="81"/>
      <c r="AF5663" s="82"/>
      <c r="AG5663" s="80"/>
      <c r="AH5663" s="119"/>
      <c r="AI5663" s="119"/>
    </row>
    <row r="5664" spans="27:35" x14ac:dyDescent="0.25">
      <c r="AA5664" s="81"/>
      <c r="AB5664" s="81"/>
      <c r="AC5664" s="80"/>
      <c r="AD5664" s="80"/>
      <c r="AE5664" s="81"/>
      <c r="AF5664" s="82"/>
      <c r="AG5664" s="80"/>
      <c r="AH5664" s="119"/>
      <c r="AI5664" s="119"/>
    </row>
    <row r="5665" spans="27:35" x14ac:dyDescent="0.25">
      <c r="AA5665" s="81"/>
      <c r="AB5665" s="81"/>
      <c r="AC5665" s="80"/>
      <c r="AD5665" s="80"/>
      <c r="AE5665" s="81"/>
      <c r="AF5665" s="82"/>
      <c r="AG5665" s="80"/>
      <c r="AH5665" s="119"/>
      <c r="AI5665" s="119"/>
    </row>
    <row r="5666" spans="27:35" x14ac:dyDescent="0.25">
      <c r="AA5666" s="81"/>
      <c r="AB5666" s="81"/>
      <c r="AC5666" s="80"/>
      <c r="AD5666" s="80"/>
      <c r="AE5666" s="81"/>
      <c r="AF5666" s="82"/>
      <c r="AG5666" s="80"/>
      <c r="AH5666" s="119"/>
      <c r="AI5666" s="119"/>
    </row>
    <row r="5667" spans="27:35" x14ac:dyDescent="0.25">
      <c r="AA5667" s="81"/>
      <c r="AB5667" s="81"/>
      <c r="AC5667" s="80"/>
      <c r="AD5667" s="80"/>
      <c r="AE5667" s="81"/>
      <c r="AF5667" s="82"/>
      <c r="AG5667" s="80"/>
      <c r="AH5667" s="119"/>
      <c r="AI5667" s="119"/>
    </row>
    <row r="5668" spans="27:35" x14ac:dyDescent="0.25">
      <c r="AA5668" s="81"/>
      <c r="AB5668" s="81"/>
      <c r="AC5668" s="80"/>
      <c r="AD5668" s="80"/>
      <c r="AE5668" s="81"/>
      <c r="AF5668" s="82"/>
      <c r="AG5668" s="80"/>
      <c r="AH5668" s="119"/>
      <c r="AI5668" s="119"/>
    </row>
    <row r="5669" spans="27:35" x14ac:dyDescent="0.25">
      <c r="AA5669" s="81"/>
      <c r="AB5669" s="81"/>
      <c r="AC5669" s="80"/>
      <c r="AD5669" s="80"/>
      <c r="AE5669" s="81"/>
      <c r="AF5669" s="82"/>
      <c r="AG5669" s="80"/>
      <c r="AH5669" s="119"/>
      <c r="AI5669" s="119"/>
    </row>
    <row r="5670" spans="27:35" x14ac:dyDescent="0.25">
      <c r="AA5670" s="81"/>
      <c r="AB5670" s="81"/>
      <c r="AC5670" s="80"/>
      <c r="AD5670" s="80"/>
      <c r="AE5670" s="81"/>
      <c r="AF5670" s="82"/>
      <c r="AG5670" s="80"/>
      <c r="AH5670" s="119"/>
      <c r="AI5670" s="119"/>
    </row>
    <row r="5671" spans="27:35" x14ac:dyDescent="0.25">
      <c r="AA5671" s="81"/>
      <c r="AB5671" s="81"/>
      <c r="AC5671" s="80"/>
      <c r="AD5671" s="80"/>
      <c r="AE5671" s="81"/>
      <c r="AF5671" s="82"/>
      <c r="AG5671" s="80"/>
      <c r="AH5671" s="119"/>
      <c r="AI5671" s="119"/>
    </row>
    <row r="5672" spans="27:35" x14ac:dyDescent="0.25">
      <c r="AA5672" s="81"/>
      <c r="AB5672" s="81"/>
      <c r="AC5672" s="80"/>
      <c r="AD5672" s="80"/>
      <c r="AE5672" s="81"/>
      <c r="AF5672" s="82"/>
      <c r="AG5672" s="80"/>
      <c r="AH5672" s="119"/>
      <c r="AI5672" s="119"/>
    </row>
    <row r="5673" spans="27:35" x14ac:dyDescent="0.25">
      <c r="AA5673" s="81"/>
      <c r="AB5673" s="81"/>
      <c r="AC5673" s="80"/>
      <c r="AD5673" s="80"/>
      <c r="AE5673" s="81"/>
      <c r="AF5673" s="82"/>
      <c r="AG5673" s="80"/>
      <c r="AH5673" s="119"/>
      <c r="AI5673" s="119"/>
    </row>
    <row r="5674" spans="27:35" x14ac:dyDescent="0.25">
      <c r="AA5674" s="81"/>
      <c r="AB5674" s="81"/>
      <c r="AC5674" s="80"/>
      <c r="AD5674" s="80"/>
      <c r="AE5674" s="81"/>
      <c r="AF5674" s="82"/>
      <c r="AG5674" s="80"/>
      <c r="AH5674" s="119"/>
      <c r="AI5674" s="119"/>
    </row>
    <row r="5675" spans="27:35" x14ac:dyDescent="0.25">
      <c r="AA5675" s="81"/>
      <c r="AB5675" s="81"/>
      <c r="AC5675" s="80"/>
      <c r="AD5675" s="80"/>
      <c r="AE5675" s="81"/>
      <c r="AF5675" s="82"/>
      <c r="AG5675" s="80"/>
      <c r="AH5675" s="119"/>
      <c r="AI5675" s="119"/>
    </row>
    <row r="5676" spans="27:35" x14ac:dyDescent="0.25">
      <c r="AA5676" s="81"/>
      <c r="AB5676" s="81"/>
      <c r="AC5676" s="80"/>
      <c r="AD5676" s="80"/>
      <c r="AE5676" s="81"/>
      <c r="AF5676" s="82"/>
      <c r="AG5676" s="80"/>
      <c r="AH5676" s="119"/>
      <c r="AI5676" s="119"/>
    </row>
    <row r="5677" spans="27:35" x14ac:dyDescent="0.25">
      <c r="AA5677" s="81"/>
      <c r="AB5677" s="81"/>
      <c r="AC5677" s="80"/>
      <c r="AD5677" s="80"/>
      <c r="AE5677" s="81"/>
      <c r="AF5677" s="82"/>
      <c r="AG5677" s="80"/>
      <c r="AH5677" s="119"/>
      <c r="AI5677" s="119"/>
    </row>
    <row r="5678" spans="27:35" x14ac:dyDescent="0.25">
      <c r="AA5678" s="81"/>
      <c r="AB5678" s="81"/>
      <c r="AC5678" s="80"/>
      <c r="AD5678" s="80"/>
      <c r="AE5678" s="81"/>
      <c r="AF5678" s="82"/>
      <c r="AG5678" s="80"/>
      <c r="AH5678" s="119"/>
      <c r="AI5678" s="119"/>
    </row>
    <row r="5679" spans="27:35" x14ac:dyDescent="0.25">
      <c r="AA5679" s="81"/>
      <c r="AB5679" s="81"/>
      <c r="AC5679" s="80"/>
      <c r="AD5679" s="80"/>
      <c r="AE5679" s="81"/>
      <c r="AF5679" s="82"/>
      <c r="AG5679" s="80"/>
      <c r="AH5679" s="119"/>
      <c r="AI5679" s="119"/>
    </row>
    <row r="5680" spans="27:35" x14ac:dyDescent="0.25">
      <c r="AA5680" s="81"/>
      <c r="AB5680" s="81"/>
      <c r="AC5680" s="80"/>
      <c r="AD5680" s="80"/>
      <c r="AE5680" s="81"/>
      <c r="AF5680" s="82"/>
      <c r="AG5680" s="80"/>
      <c r="AH5680" s="119"/>
      <c r="AI5680" s="119"/>
    </row>
    <row r="5681" spans="27:35" x14ac:dyDescent="0.25">
      <c r="AA5681" s="81"/>
      <c r="AB5681" s="81"/>
      <c r="AC5681" s="80"/>
      <c r="AD5681" s="80"/>
      <c r="AE5681" s="81"/>
      <c r="AF5681" s="82"/>
      <c r="AG5681" s="80"/>
      <c r="AH5681" s="119"/>
      <c r="AI5681" s="119"/>
    </row>
    <row r="5682" spans="27:35" x14ac:dyDescent="0.25">
      <c r="AA5682" s="81"/>
      <c r="AB5682" s="81"/>
      <c r="AC5682" s="80"/>
      <c r="AD5682" s="80"/>
      <c r="AE5682" s="81"/>
      <c r="AF5682" s="82"/>
      <c r="AG5682" s="80"/>
      <c r="AH5682" s="119"/>
      <c r="AI5682" s="119"/>
    </row>
    <row r="5683" spans="27:35" x14ac:dyDescent="0.25">
      <c r="AA5683" s="81"/>
      <c r="AB5683" s="81"/>
      <c r="AC5683" s="80"/>
      <c r="AD5683" s="80"/>
      <c r="AE5683" s="81"/>
      <c r="AF5683" s="82"/>
      <c r="AG5683" s="80"/>
      <c r="AH5683" s="119"/>
      <c r="AI5683" s="119"/>
    </row>
    <row r="5684" spans="27:35" x14ac:dyDescent="0.25">
      <c r="AA5684" s="81"/>
      <c r="AB5684" s="81"/>
      <c r="AC5684" s="80"/>
      <c r="AD5684" s="80"/>
      <c r="AE5684" s="81"/>
      <c r="AF5684" s="82"/>
      <c r="AG5684" s="80"/>
      <c r="AH5684" s="119"/>
      <c r="AI5684" s="119"/>
    </row>
    <row r="5685" spans="27:35" x14ac:dyDescent="0.25">
      <c r="AA5685" s="81"/>
      <c r="AB5685" s="81"/>
      <c r="AC5685" s="80"/>
      <c r="AD5685" s="80"/>
      <c r="AE5685" s="81"/>
      <c r="AF5685" s="82"/>
      <c r="AG5685" s="80"/>
      <c r="AH5685" s="119"/>
      <c r="AI5685" s="119"/>
    </row>
    <row r="5686" spans="27:35" x14ac:dyDescent="0.25">
      <c r="AA5686" s="81"/>
      <c r="AB5686" s="81"/>
      <c r="AC5686" s="80"/>
      <c r="AD5686" s="80"/>
      <c r="AE5686" s="81"/>
      <c r="AF5686" s="82"/>
      <c r="AG5686" s="80"/>
      <c r="AH5686" s="119"/>
      <c r="AI5686" s="119"/>
    </row>
    <row r="5687" spans="27:35" x14ac:dyDescent="0.25">
      <c r="AA5687" s="81"/>
      <c r="AB5687" s="81"/>
      <c r="AC5687" s="80"/>
      <c r="AD5687" s="80"/>
      <c r="AE5687" s="81"/>
      <c r="AF5687" s="82"/>
      <c r="AG5687" s="80"/>
      <c r="AH5687" s="119"/>
      <c r="AI5687" s="119"/>
    </row>
    <row r="5688" spans="27:35" x14ac:dyDescent="0.25">
      <c r="AA5688" s="81"/>
      <c r="AB5688" s="81"/>
      <c r="AC5688" s="80"/>
      <c r="AD5688" s="80"/>
      <c r="AE5688" s="81"/>
      <c r="AF5688" s="82"/>
      <c r="AG5688" s="80"/>
      <c r="AH5688" s="119"/>
      <c r="AI5688" s="119"/>
    </row>
    <row r="5689" spans="27:35" x14ac:dyDescent="0.25">
      <c r="AA5689" s="81"/>
      <c r="AB5689" s="81"/>
      <c r="AC5689" s="80"/>
      <c r="AD5689" s="80"/>
      <c r="AE5689" s="81"/>
      <c r="AF5689" s="82"/>
      <c r="AG5689" s="80"/>
      <c r="AH5689" s="119"/>
      <c r="AI5689" s="119"/>
    </row>
    <row r="5690" spans="27:35" x14ac:dyDescent="0.25">
      <c r="AA5690" s="81"/>
      <c r="AB5690" s="81"/>
      <c r="AC5690" s="80"/>
      <c r="AD5690" s="80"/>
      <c r="AE5690" s="81"/>
      <c r="AF5690" s="82"/>
      <c r="AG5690" s="80"/>
      <c r="AH5690" s="119"/>
      <c r="AI5690" s="119"/>
    </row>
    <row r="5691" spans="27:35" x14ac:dyDescent="0.25">
      <c r="AA5691" s="81"/>
      <c r="AB5691" s="81"/>
      <c r="AC5691" s="80"/>
      <c r="AD5691" s="80"/>
      <c r="AE5691" s="81"/>
      <c r="AF5691" s="82"/>
      <c r="AG5691" s="80"/>
      <c r="AH5691" s="119"/>
      <c r="AI5691" s="119"/>
    </row>
    <row r="5692" spans="27:35" x14ac:dyDescent="0.25">
      <c r="AA5692" s="81"/>
      <c r="AB5692" s="81"/>
      <c r="AC5692" s="80"/>
      <c r="AD5692" s="80"/>
      <c r="AE5692" s="81"/>
      <c r="AF5692" s="82"/>
      <c r="AG5692" s="80"/>
      <c r="AH5692" s="119"/>
      <c r="AI5692" s="119"/>
    </row>
    <row r="5693" spans="27:35" x14ac:dyDescent="0.25">
      <c r="AA5693" s="81"/>
      <c r="AB5693" s="81"/>
      <c r="AC5693" s="80"/>
      <c r="AD5693" s="80"/>
      <c r="AE5693" s="81"/>
      <c r="AF5693" s="82"/>
      <c r="AG5693" s="80"/>
      <c r="AH5693" s="119"/>
      <c r="AI5693" s="119"/>
    </row>
    <row r="5694" spans="27:35" x14ac:dyDescent="0.25">
      <c r="AA5694" s="81"/>
      <c r="AB5694" s="81"/>
      <c r="AC5694" s="80"/>
      <c r="AD5694" s="80"/>
      <c r="AE5694" s="81"/>
      <c r="AF5694" s="82"/>
      <c r="AG5694" s="80"/>
      <c r="AH5694" s="119"/>
      <c r="AI5694" s="119"/>
    </row>
    <row r="5695" spans="27:35" x14ac:dyDescent="0.25">
      <c r="AA5695" s="81"/>
      <c r="AB5695" s="81"/>
      <c r="AC5695" s="80"/>
      <c r="AD5695" s="80"/>
      <c r="AE5695" s="81"/>
      <c r="AF5695" s="82"/>
      <c r="AG5695" s="80"/>
      <c r="AH5695" s="119"/>
      <c r="AI5695" s="119"/>
    </row>
    <row r="5696" spans="27:35" x14ac:dyDescent="0.25">
      <c r="AA5696" s="81"/>
      <c r="AB5696" s="81"/>
      <c r="AC5696" s="80"/>
      <c r="AD5696" s="80"/>
      <c r="AE5696" s="81"/>
      <c r="AF5696" s="82"/>
      <c r="AG5696" s="80"/>
      <c r="AH5696" s="119"/>
      <c r="AI5696" s="119"/>
    </row>
    <row r="5697" spans="27:35" x14ac:dyDescent="0.25">
      <c r="AA5697" s="81"/>
      <c r="AB5697" s="81"/>
      <c r="AC5697" s="80"/>
      <c r="AD5697" s="80"/>
      <c r="AE5697" s="81"/>
      <c r="AF5697" s="82"/>
      <c r="AG5697" s="80"/>
      <c r="AH5697" s="119"/>
      <c r="AI5697" s="119"/>
    </row>
    <row r="5698" spans="27:35" x14ac:dyDescent="0.25">
      <c r="AA5698" s="81"/>
      <c r="AB5698" s="81"/>
      <c r="AC5698" s="80"/>
      <c r="AD5698" s="80"/>
      <c r="AE5698" s="81"/>
      <c r="AF5698" s="82"/>
      <c r="AG5698" s="80"/>
      <c r="AH5698" s="119"/>
      <c r="AI5698" s="119"/>
    </row>
    <row r="5699" spans="27:35" x14ac:dyDescent="0.25">
      <c r="AA5699" s="81"/>
      <c r="AB5699" s="81"/>
      <c r="AC5699" s="80"/>
      <c r="AD5699" s="80"/>
      <c r="AE5699" s="81"/>
      <c r="AF5699" s="82"/>
      <c r="AG5699" s="80"/>
      <c r="AH5699" s="119"/>
      <c r="AI5699" s="119"/>
    </row>
    <row r="5700" spans="27:35" x14ac:dyDescent="0.25">
      <c r="AA5700" s="81"/>
      <c r="AB5700" s="81"/>
      <c r="AC5700" s="80"/>
      <c r="AD5700" s="80"/>
      <c r="AE5700" s="81"/>
      <c r="AF5700" s="82"/>
      <c r="AG5700" s="80"/>
      <c r="AH5700" s="119"/>
      <c r="AI5700" s="119"/>
    </row>
    <row r="5701" spans="27:35" x14ac:dyDescent="0.25">
      <c r="AA5701" s="81"/>
      <c r="AB5701" s="81"/>
      <c r="AC5701" s="80"/>
      <c r="AD5701" s="80"/>
      <c r="AE5701" s="81"/>
      <c r="AF5701" s="82"/>
      <c r="AG5701" s="80"/>
      <c r="AH5701" s="119"/>
      <c r="AI5701" s="119"/>
    </row>
    <row r="5702" spans="27:35" x14ac:dyDescent="0.25">
      <c r="AA5702" s="81"/>
      <c r="AB5702" s="81"/>
      <c r="AC5702" s="80"/>
      <c r="AD5702" s="80"/>
      <c r="AE5702" s="81"/>
      <c r="AF5702" s="82"/>
      <c r="AG5702" s="80"/>
      <c r="AH5702" s="119"/>
      <c r="AI5702" s="119"/>
    </row>
    <row r="5703" spans="27:35" x14ac:dyDescent="0.25">
      <c r="AA5703" s="81"/>
      <c r="AB5703" s="81"/>
      <c r="AC5703" s="80"/>
      <c r="AD5703" s="80"/>
      <c r="AE5703" s="81"/>
      <c r="AF5703" s="82"/>
      <c r="AG5703" s="80"/>
      <c r="AH5703" s="119"/>
      <c r="AI5703" s="119"/>
    </row>
    <row r="5704" spans="27:35" x14ac:dyDescent="0.25">
      <c r="AA5704" s="81"/>
      <c r="AB5704" s="81"/>
      <c r="AC5704" s="80"/>
      <c r="AD5704" s="80"/>
      <c r="AE5704" s="81"/>
      <c r="AF5704" s="82"/>
      <c r="AG5704" s="80"/>
      <c r="AH5704" s="119"/>
      <c r="AI5704" s="119"/>
    </row>
    <row r="5705" spans="27:35" x14ac:dyDescent="0.25">
      <c r="AA5705" s="81"/>
      <c r="AB5705" s="81"/>
      <c r="AC5705" s="80"/>
      <c r="AD5705" s="80"/>
      <c r="AE5705" s="81"/>
      <c r="AF5705" s="82"/>
      <c r="AG5705" s="80"/>
      <c r="AH5705" s="119"/>
      <c r="AI5705" s="119"/>
    </row>
    <row r="5706" spans="27:35" x14ac:dyDescent="0.25">
      <c r="AA5706" s="81"/>
      <c r="AB5706" s="81"/>
      <c r="AC5706" s="80"/>
      <c r="AD5706" s="80"/>
      <c r="AE5706" s="81"/>
      <c r="AF5706" s="82"/>
      <c r="AG5706" s="80"/>
      <c r="AH5706" s="119"/>
      <c r="AI5706" s="119"/>
    </row>
    <row r="5707" spans="27:35" x14ac:dyDescent="0.25">
      <c r="AA5707" s="81"/>
      <c r="AB5707" s="81"/>
      <c r="AC5707" s="80"/>
      <c r="AD5707" s="80"/>
      <c r="AE5707" s="81"/>
      <c r="AF5707" s="82"/>
      <c r="AG5707" s="80"/>
      <c r="AH5707" s="119"/>
      <c r="AI5707" s="119"/>
    </row>
    <row r="5708" spans="27:35" x14ac:dyDescent="0.25">
      <c r="AA5708" s="81"/>
      <c r="AB5708" s="81"/>
      <c r="AC5708" s="80"/>
      <c r="AD5708" s="80"/>
      <c r="AE5708" s="81"/>
      <c r="AF5708" s="82"/>
      <c r="AG5708" s="80"/>
      <c r="AH5708" s="119"/>
      <c r="AI5708" s="119"/>
    </row>
    <row r="5709" spans="27:35" x14ac:dyDescent="0.25">
      <c r="AA5709" s="81"/>
      <c r="AB5709" s="81"/>
      <c r="AC5709" s="80"/>
      <c r="AD5709" s="80"/>
      <c r="AE5709" s="81"/>
      <c r="AF5709" s="82"/>
      <c r="AG5709" s="80"/>
      <c r="AH5709" s="119"/>
      <c r="AI5709" s="119"/>
    </row>
    <row r="5710" spans="27:35" x14ac:dyDescent="0.25">
      <c r="AA5710" s="81"/>
      <c r="AB5710" s="81"/>
      <c r="AC5710" s="80"/>
      <c r="AD5710" s="80"/>
      <c r="AE5710" s="81"/>
      <c r="AF5710" s="82"/>
      <c r="AG5710" s="80"/>
      <c r="AH5710" s="119"/>
      <c r="AI5710" s="119"/>
    </row>
    <row r="5711" spans="27:35" x14ac:dyDescent="0.25">
      <c r="AA5711" s="81"/>
      <c r="AB5711" s="81"/>
      <c r="AC5711" s="80"/>
      <c r="AD5711" s="80"/>
      <c r="AE5711" s="81"/>
      <c r="AF5711" s="82"/>
      <c r="AG5711" s="80"/>
      <c r="AH5711" s="119"/>
      <c r="AI5711" s="119"/>
    </row>
    <row r="5712" spans="27:35" x14ac:dyDescent="0.25">
      <c r="AA5712" s="81"/>
      <c r="AB5712" s="81"/>
      <c r="AC5712" s="80"/>
      <c r="AD5712" s="80"/>
      <c r="AE5712" s="81"/>
      <c r="AF5712" s="82"/>
      <c r="AG5712" s="80"/>
      <c r="AH5712" s="119"/>
      <c r="AI5712" s="119"/>
    </row>
    <row r="5713" spans="27:35" x14ac:dyDescent="0.25">
      <c r="AA5713" s="81"/>
      <c r="AB5713" s="81"/>
      <c r="AC5713" s="80"/>
      <c r="AD5713" s="80"/>
      <c r="AE5713" s="81"/>
      <c r="AF5713" s="82"/>
      <c r="AG5713" s="80"/>
      <c r="AH5713" s="119"/>
      <c r="AI5713" s="119"/>
    </row>
    <row r="5714" spans="27:35" x14ac:dyDescent="0.25">
      <c r="AA5714" s="81"/>
      <c r="AB5714" s="81"/>
      <c r="AC5714" s="80"/>
      <c r="AD5714" s="80"/>
      <c r="AE5714" s="81"/>
      <c r="AF5714" s="82"/>
      <c r="AG5714" s="80"/>
      <c r="AH5714" s="119"/>
      <c r="AI5714" s="119"/>
    </row>
    <row r="5715" spans="27:35" x14ac:dyDescent="0.25">
      <c r="AA5715" s="81"/>
      <c r="AB5715" s="81"/>
      <c r="AC5715" s="80"/>
      <c r="AD5715" s="80"/>
      <c r="AE5715" s="81"/>
      <c r="AF5715" s="82"/>
      <c r="AG5715" s="80"/>
      <c r="AH5715" s="119"/>
      <c r="AI5715" s="119"/>
    </row>
    <row r="5716" spans="27:35" x14ac:dyDescent="0.25">
      <c r="AA5716" s="81"/>
      <c r="AB5716" s="81"/>
      <c r="AC5716" s="80"/>
      <c r="AD5716" s="80"/>
      <c r="AE5716" s="81"/>
      <c r="AF5716" s="82"/>
      <c r="AG5716" s="80"/>
      <c r="AH5716" s="119"/>
      <c r="AI5716" s="119"/>
    </row>
    <row r="5717" spans="27:35" x14ac:dyDescent="0.25">
      <c r="AA5717" s="81"/>
      <c r="AB5717" s="81"/>
      <c r="AC5717" s="80"/>
      <c r="AD5717" s="80"/>
      <c r="AE5717" s="81"/>
      <c r="AF5717" s="82"/>
      <c r="AG5717" s="80"/>
      <c r="AH5717" s="119"/>
      <c r="AI5717" s="119"/>
    </row>
    <row r="5718" spans="27:35" x14ac:dyDescent="0.25">
      <c r="AA5718" s="81"/>
      <c r="AB5718" s="81"/>
      <c r="AC5718" s="80"/>
      <c r="AD5718" s="80"/>
      <c r="AE5718" s="81"/>
      <c r="AF5718" s="82"/>
      <c r="AG5718" s="80"/>
      <c r="AH5718" s="119"/>
      <c r="AI5718" s="119"/>
    </row>
    <row r="5719" spans="27:35" x14ac:dyDescent="0.25">
      <c r="AA5719" s="81"/>
      <c r="AB5719" s="81"/>
      <c r="AC5719" s="80"/>
      <c r="AD5719" s="80"/>
      <c r="AE5719" s="81"/>
      <c r="AF5719" s="82"/>
      <c r="AG5719" s="80"/>
      <c r="AH5719" s="119"/>
      <c r="AI5719" s="119"/>
    </row>
    <row r="5720" spans="27:35" x14ac:dyDescent="0.25">
      <c r="AA5720" s="81"/>
      <c r="AB5720" s="81"/>
      <c r="AC5720" s="80"/>
      <c r="AD5720" s="80"/>
      <c r="AE5720" s="81"/>
      <c r="AF5720" s="82"/>
      <c r="AG5720" s="80"/>
      <c r="AH5720" s="119"/>
      <c r="AI5720" s="119"/>
    </row>
    <row r="5721" spans="27:35" x14ac:dyDescent="0.25">
      <c r="AA5721" s="81"/>
      <c r="AB5721" s="81"/>
      <c r="AC5721" s="80"/>
      <c r="AD5721" s="80"/>
      <c r="AE5721" s="81"/>
      <c r="AF5721" s="82"/>
      <c r="AG5721" s="80"/>
      <c r="AH5721" s="119"/>
      <c r="AI5721" s="119"/>
    </row>
    <row r="5722" spans="27:35" x14ac:dyDescent="0.25">
      <c r="AA5722" s="81"/>
      <c r="AB5722" s="81"/>
      <c r="AC5722" s="80"/>
      <c r="AD5722" s="80"/>
      <c r="AE5722" s="81"/>
      <c r="AF5722" s="82"/>
      <c r="AG5722" s="80"/>
      <c r="AH5722" s="119"/>
      <c r="AI5722" s="119"/>
    </row>
    <row r="5723" spans="27:35" x14ac:dyDescent="0.25">
      <c r="AA5723" s="81"/>
      <c r="AB5723" s="81"/>
      <c r="AC5723" s="80"/>
      <c r="AD5723" s="80"/>
      <c r="AE5723" s="81"/>
      <c r="AF5723" s="82"/>
      <c r="AG5723" s="80"/>
      <c r="AH5723" s="119"/>
      <c r="AI5723" s="119"/>
    </row>
    <row r="5724" spans="27:35" x14ac:dyDescent="0.25">
      <c r="AA5724" s="81"/>
      <c r="AB5724" s="81"/>
      <c r="AC5724" s="80"/>
      <c r="AD5724" s="80"/>
      <c r="AE5724" s="81"/>
      <c r="AF5724" s="82"/>
      <c r="AG5724" s="80"/>
      <c r="AH5724" s="119"/>
      <c r="AI5724" s="119"/>
    </row>
    <row r="5725" spans="27:35" x14ac:dyDescent="0.25">
      <c r="AA5725" s="81"/>
      <c r="AB5725" s="81"/>
      <c r="AC5725" s="80"/>
      <c r="AD5725" s="80"/>
      <c r="AE5725" s="81"/>
      <c r="AF5725" s="82"/>
      <c r="AG5725" s="80"/>
      <c r="AH5725" s="119"/>
      <c r="AI5725" s="119"/>
    </row>
    <row r="5726" spans="27:35" x14ac:dyDescent="0.25">
      <c r="AA5726" s="81"/>
      <c r="AB5726" s="81"/>
      <c r="AC5726" s="80"/>
      <c r="AD5726" s="80"/>
      <c r="AE5726" s="81"/>
      <c r="AF5726" s="82"/>
      <c r="AG5726" s="80"/>
      <c r="AH5726" s="119"/>
      <c r="AI5726" s="119"/>
    </row>
    <row r="5727" spans="27:35" x14ac:dyDescent="0.25">
      <c r="AA5727" s="81"/>
      <c r="AB5727" s="81"/>
      <c r="AC5727" s="80"/>
      <c r="AD5727" s="80"/>
      <c r="AE5727" s="81"/>
      <c r="AF5727" s="82"/>
      <c r="AG5727" s="80"/>
      <c r="AH5727" s="119"/>
      <c r="AI5727" s="119"/>
    </row>
    <row r="5728" spans="27:35" x14ac:dyDescent="0.25">
      <c r="AA5728" s="81"/>
      <c r="AB5728" s="81"/>
      <c r="AC5728" s="80"/>
      <c r="AD5728" s="80"/>
      <c r="AE5728" s="81"/>
      <c r="AF5728" s="82"/>
      <c r="AG5728" s="80"/>
      <c r="AH5728" s="119"/>
      <c r="AI5728" s="119"/>
    </row>
    <row r="5729" spans="27:35" x14ac:dyDescent="0.25">
      <c r="AA5729" s="81"/>
      <c r="AB5729" s="81"/>
      <c r="AC5729" s="80"/>
      <c r="AD5729" s="80"/>
      <c r="AE5729" s="81"/>
      <c r="AF5729" s="82"/>
      <c r="AG5729" s="80"/>
      <c r="AH5729" s="119"/>
      <c r="AI5729" s="119"/>
    </row>
    <row r="5730" spans="27:35" x14ac:dyDescent="0.25">
      <c r="AA5730" s="81"/>
      <c r="AB5730" s="81"/>
      <c r="AC5730" s="80"/>
      <c r="AD5730" s="80"/>
      <c r="AE5730" s="81"/>
      <c r="AF5730" s="82"/>
      <c r="AG5730" s="80"/>
      <c r="AH5730" s="119"/>
      <c r="AI5730" s="119"/>
    </row>
    <row r="5731" spans="27:35" x14ac:dyDescent="0.25">
      <c r="AA5731" s="81"/>
      <c r="AB5731" s="81"/>
      <c r="AC5731" s="80"/>
      <c r="AD5731" s="80"/>
      <c r="AE5731" s="81"/>
      <c r="AF5731" s="82"/>
      <c r="AG5731" s="80"/>
      <c r="AH5731" s="119"/>
      <c r="AI5731" s="119"/>
    </row>
    <row r="5732" spans="27:35" x14ac:dyDescent="0.25">
      <c r="AA5732" s="81"/>
      <c r="AB5732" s="81"/>
      <c r="AC5732" s="80"/>
      <c r="AD5732" s="80"/>
      <c r="AE5732" s="81"/>
      <c r="AF5732" s="82"/>
      <c r="AG5732" s="80"/>
      <c r="AH5732" s="119"/>
      <c r="AI5732" s="119"/>
    </row>
    <row r="5733" spans="27:35" x14ac:dyDescent="0.25">
      <c r="AA5733" s="81"/>
      <c r="AB5733" s="81"/>
      <c r="AC5733" s="80"/>
      <c r="AD5733" s="80"/>
      <c r="AE5733" s="81"/>
      <c r="AF5733" s="82"/>
      <c r="AG5733" s="80"/>
      <c r="AH5733" s="119"/>
      <c r="AI5733" s="119"/>
    </row>
    <row r="5734" spans="27:35" x14ac:dyDescent="0.25">
      <c r="AA5734" s="81"/>
      <c r="AB5734" s="81"/>
      <c r="AC5734" s="80"/>
      <c r="AD5734" s="80"/>
      <c r="AE5734" s="81"/>
      <c r="AF5734" s="82"/>
      <c r="AG5734" s="80"/>
      <c r="AH5734" s="119"/>
      <c r="AI5734" s="119"/>
    </row>
    <row r="5735" spans="27:35" x14ac:dyDescent="0.25">
      <c r="AA5735" s="81"/>
      <c r="AB5735" s="81"/>
      <c r="AC5735" s="80"/>
      <c r="AD5735" s="80"/>
      <c r="AE5735" s="81"/>
      <c r="AF5735" s="82"/>
      <c r="AG5735" s="80"/>
      <c r="AH5735" s="119"/>
      <c r="AI5735" s="119"/>
    </row>
    <row r="5736" spans="27:35" x14ac:dyDescent="0.25">
      <c r="AA5736" s="81"/>
      <c r="AB5736" s="81"/>
      <c r="AC5736" s="80"/>
      <c r="AD5736" s="80"/>
      <c r="AE5736" s="81"/>
      <c r="AF5736" s="82"/>
      <c r="AG5736" s="80"/>
      <c r="AH5736" s="119"/>
      <c r="AI5736" s="119"/>
    </row>
    <row r="5737" spans="27:35" x14ac:dyDescent="0.25">
      <c r="AA5737" s="81"/>
      <c r="AB5737" s="81"/>
      <c r="AC5737" s="80"/>
      <c r="AD5737" s="80"/>
      <c r="AE5737" s="81"/>
      <c r="AF5737" s="82"/>
      <c r="AG5737" s="80"/>
      <c r="AH5737" s="119"/>
      <c r="AI5737" s="119"/>
    </row>
    <row r="5738" spans="27:35" x14ac:dyDescent="0.25">
      <c r="AA5738" s="81"/>
      <c r="AB5738" s="81"/>
      <c r="AC5738" s="80"/>
      <c r="AD5738" s="80"/>
      <c r="AE5738" s="81"/>
      <c r="AF5738" s="82"/>
      <c r="AG5738" s="80"/>
      <c r="AH5738" s="119"/>
      <c r="AI5738" s="119"/>
    </row>
    <row r="5739" spans="27:35" x14ac:dyDescent="0.25">
      <c r="AA5739" s="81"/>
      <c r="AB5739" s="81"/>
      <c r="AC5739" s="80"/>
      <c r="AD5739" s="80"/>
      <c r="AE5739" s="81"/>
      <c r="AF5739" s="82"/>
      <c r="AG5739" s="80"/>
      <c r="AH5739" s="119"/>
      <c r="AI5739" s="119"/>
    </row>
    <row r="5740" spans="27:35" x14ac:dyDescent="0.25">
      <c r="AA5740" s="81"/>
      <c r="AB5740" s="81"/>
      <c r="AC5740" s="80"/>
      <c r="AD5740" s="80"/>
      <c r="AE5740" s="81"/>
      <c r="AF5740" s="82"/>
      <c r="AG5740" s="80"/>
      <c r="AH5740" s="119"/>
      <c r="AI5740" s="119"/>
    </row>
    <row r="5741" spans="27:35" x14ac:dyDescent="0.25">
      <c r="AA5741" s="81"/>
      <c r="AB5741" s="81"/>
      <c r="AC5741" s="80"/>
      <c r="AD5741" s="80"/>
      <c r="AE5741" s="81"/>
      <c r="AF5741" s="82"/>
      <c r="AG5741" s="80"/>
      <c r="AH5741" s="119"/>
      <c r="AI5741" s="119"/>
    </row>
    <row r="5742" spans="27:35" x14ac:dyDescent="0.25">
      <c r="AA5742" s="81"/>
      <c r="AB5742" s="81"/>
      <c r="AC5742" s="80"/>
      <c r="AD5742" s="80"/>
      <c r="AE5742" s="81"/>
      <c r="AF5742" s="82"/>
      <c r="AG5742" s="80"/>
      <c r="AH5742" s="119"/>
      <c r="AI5742" s="119"/>
    </row>
    <row r="5743" spans="27:35" x14ac:dyDescent="0.25">
      <c r="AA5743" s="81"/>
      <c r="AB5743" s="81"/>
      <c r="AC5743" s="80"/>
      <c r="AD5743" s="80"/>
      <c r="AE5743" s="81"/>
      <c r="AF5743" s="82"/>
      <c r="AG5743" s="80"/>
      <c r="AH5743" s="119"/>
      <c r="AI5743" s="119"/>
    </row>
    <row r="5744" spans="27:35" x14ac:dyDescent="0.25">
      <c r="AA5744" s="81"/>
      <c r="AB5744" s="81"/>
      <c r="AC5744" s="80"/>
      <c r="AD5744" s="80"/>
      <c r="AE5744" s="81"/>
      <c r="AF5744" s="82"/>
      <c r="AG5744" s="80"/>
      <c r="AH5744" s="119"/>
      <c r="AI5744" s="119"/>
    </row>
    <row r="5745" spans="27:35" x14ac:dyDescent="0.25">
      <c r="AA5745" s="81"/>
      <c r="AB5745" s="81"/>
      <c r="AC5745" s="80"/>
      <c r="AD5745" s="80"/>
      <c r="AE5745" s="81"/>
      <c r="AF5745" s="82"/>
      <c r="AG5745" s="80"/>
      <c r="AH5745" s="119"/>
      <c r="AI5745" s="119"/>
    </row>
    <row r="5746" spans="27:35" x14ac:dyDescent="0.25">
      <c r="AA5746" s="81"/>
      <c r="AB5746" s="81"/>
      <c r="AC5746" s="80"/>
      <c r="AD5746" s="80"/>
      <c r="AE5746" s="81"/>
      <c r="AF5746" s="82"/>
      <c r="AG5746" s="80"/>
      <c r="AH5746" s="119"/>
      <c r="AI5746" s="119"/>
    </row>
    <row r="5747" spans="27:35" x14ac:dyDescent="0.25">
      <c r="AA5747" s="81"/>
      <c r="AB5747" s="81"/>
      <c r="AC5747" s="80"/>
      <c r="AD5747" s="80"/>
      <c r="AE5747" s="81"/>
      <c r="AF5747" s="82"/>
      <c r="AG5747" s="80"/>
      <c r="AH5747" s="119"/>
      <c r="AI5747" s="119"/>
    </row>
    <row r="5748" spans="27:35" x14ac:dyDescent="0.25">
      <c r="AA5748" s="81"/>
      <c r="AB5748" s="81"/>
      <c r="AC5748" s="80"/>
      <c r="AD5748" s="80"/>
      <c r="AE5748" s="81"/>
      <c r="AF5748" s="82"/>
      <c r="AG5748" s="80"/>
      <c r="AH5748" s="119"/>
      <c r="AI5748" s="119"/>
    </row>
    <row r="5749" spans="27:35" x14ac:dyDescent="0.25">
      <c r="AA5749" s="81"/>
      <c r="AB5749" s="81"/>
      <c r="AC5749" s="80"/>
      <c r="AD5749" s="80"/>
      <c r="AE5749" s="81"/>
      <c r="AF5749" s="82"/>
      <c r="AG5749" s="80"/>
      <c r="AH5749" s="119"/>
      <c r="AI5749" s="119"/>
    </row>
    <row r="5750" spans="27:35" x14ac:dyDescent="0.25">
      <c r="AA5750" s="81"/>
      <c r="AB5750" s="81"/>
      <c r="AC5750" s="80"/>
      <c r="AD5750" s="80"/>
      <c r="AE5750" s="81"/>
      <c r="AF5750" s="82"/>
      <c r="AG5750" s="80"/>
      <c r="AH5750" s="119"/>
      <c r="AI5750" s="119"/>
    </row>
    <row r="5751" spans="27:35" x14ac:dyDescent="0.25">
      <c r="AA5751" s="81"/>
      <c r="AB5751" s="81"/>
      <c r="AC5751" s="80"/>
      <c r="AD5751" s="80"/>
      <c r="AE5751" s="81"/>
      <c r="AF5751" s="82"/>
      <c r="AG5751" s="80"/>
      <c r="AH5751" s="119"/>
      <c r="AI5751" s="119"/>
    </row>
    <row r="5752" spans="27:35" x14ac:dyDescent="0.25">
      <c r="AA5752" s="81"/>
      <c r="AB5752" s="81"/>
      <c r="AC5752" s="80"/>
      <c r="AD5752" s="80"/>
      <c r="AE5752" s="81"/>
      <c r="AF5752" s="82"/>
      <c r="AG5752" s="80"/>
      <c r="AH5752" s="119"/>
      <c r="AI5752" s="119"/>
    </row>
    <row r="5753" spans="27:35" x14ac:dyDescent="0.25">
      <c r="AA5753" s="81"/>
      <c r="AB5753" s="81"/>
      <c r="AC5753" s="80"/>
      <c r="AD5753" s="80"/>
      <c r="AE5753" s="81"/>
      <c r="AF5753" s="82"/>
      <c r="AG5753" s="80"/>
      <c r="AH5753" s="119"/>
      <c r="AI5753" s="119"/>
    </row>
    <row r="5754" spans="27:35" x14ac:dyDescent="0.25">
      <c r="AA5754" s="81"/>
      <c r="AB5754" s="81"/>
      <c r="AC5754" s="80"/>
      <c r="AD5754" s="80"/>
      <c r="AE5754" s="81"/>
      <c r="AF5754" s="82"/>
      <c r="AG5754" s="80"/>
      <c r="AH5754" s="119"/>
      <c r="AI5754" s="119"/>
    </row>
    <row r="5755" spans="27:35" x14ac:dyDescent="0.25">
      <c r="AA5755" s="81"/>
      <c r="AB5755" s="81"/>
      <c r="AC5755" s="80"/>
      <c r="AD5755" s="80"/>
      <c r="AE5755" s="81"/>
      <c r="AF5755" s="82"/>
      <c r="AG5755" s="80"/>
      <c r="AH5755" s="119"/>
      <c r="AI5755" s="119"/>
    </row>
    <row r="5756" spans="27:35" x14ac:dyDescent="0.25">
      <c r="AA5756" s="81"/>
      <c r="AB5756" s="81"/>
      <c r="AC5756" s="80"/>
      <c r="AD5756" s="80"/>
      <c r="AE5756" s="81"/>
      <c r="AF5756" s="82"/>
      <c r="AG5756" s="80"/>
      <c r="AH5756" s="119"/>
      <c r="AI5756" s="119"/>
    </row>
    <row r="5757" spans="27:35" x14ac:dyDescent="0.25">
      <c r="AA5757" s="81"/>
      <c r="AB5757" s="81"/>
      <c r="AC5757" s="80"/>
      <c r="AD5757" s="80"/>
      <c r="AE5757" s="81"/>
      <c r="AF5757" s="82"/>
      <c r="AG5757" s="80"/>
      <c r="AH5757" s="119"/>
      <c r="AI5757" s="119"/>
    </row>
    <row r="5758" spans="27:35" x14ac:dyDescent="0.25">
      <c r="AA5758" s="81"/>
      <c r="AB5758" s="81"/>
      <c r="AC5758" s="80"/>
      <c r="AD5758" s="80"/>
      <c r="AE5758" s="81"/>
      <c r="AF5758" s="82"/>
      <c r="AG5758" s="80"/>
      <c r="AH5758" s="119"/>
      <c r="AI5758" s="119"/>
    </row>
    <row r="5759" spans="27:35" x14ac:dyDescent="0.25">
      <c r="AA5759" s="81"/>
      <c r="AB5759" s="81"/>
      <c r="AC5759" s="80"/>
      <c r="AD5759" s="80"/>
      <c r="AE5759" s="81"/>
      <c r="AF5759" s="82"/>
      <c r="AG5759" s="80"/>
      <c r="AH5759" s="119"/>
      <c r="AI5759" s="119"/>
    </row>
    <row r="5760" spans="27:35" x14ac:dyDescent="0.25">
      <c r="AA5760" s="81"/>
      <c r="AB5760" s="81"/>
      <c r="AC5760" s="80"/>
      <c r="AD5760" s="80"/>
      <c r="AE5760" s="81"/>
      <c r="AF5760" s="82"/>
      <c r="AG5760" s="80"/>
      <c r="AH5760" s="119"/>
      <c r="AI5760" s="119"/>
    </row>
    <row r="5761" spans="27:35" x14ac:dyDescent="0.25">
      <c r="AA5761" s="81"/>
      <c r="AB5761" s="81"/>
      <c r="AC5761" s="80"/>
      <c r="AD5761" s="80"/>
      <c r="AE5761" s="81"/>
      <c r="AF5761" s="82"/>
      <c r="AG5761" s="80"/>
      <c r="AH5761" s="119"/>
      <c r="AI5761" s="119"/>
    </row>
    <row r="5762" spans="27:35" x14ac:dyDescent="0.25">
      <c r="AA5762" s="81"/>
      <c r="AB5762" s="81"/>
      <c r="AC5762" s="80"/>
      <c r="AD5762" s="80"/>
      <c r="AE5762" s="81"/>
      <c r="AF5762" s="82"/>
      <c r="AG5762" s="80"/>
      <c r="AH5762" s="119"/>
      <c r="AI5762" s="119"/>
    </row>
    <row r="5763" spans="27:35" x14ac:dyDescent="0.25">
      <c r="AA5763" s="81"/>
      <c r="AB5763" s="81"/>
      <c r="AC5763" s="80"/>
      <c r="AD5763" s="80"/>
      <c r="AE5763" s="81"/>
      <c r="AF5763" s="82"/>
      <c r="AG5763" s="80"/>
      <c r="AH5763" s="119"/>
      <c r="AI5763" s="119"/>
    </row>
    <row r="5764" spans="27:35" x14ac:dyDescent="0.25">
      <c r="AA5764" s="81"/>
      <c r="AB5764" s="81"/>
      <c r="AC5764" s="80"/>
      <c r="AD5764" s="80"/>
      <c r="AE5764" s="81"/>
      <c r="AF5764" s="82"/>
      <c r="AG5764" s="80"/>
      <c r="AH5764" s="119"/>
      <c r="AI5764" s="119"/>
    </row>
    <row r="5765" spans="27:35" x14ac:dyDescent="0.25">
      <c r="AA5765" s="81"/>
      <c r="AB5765" s="81"/>
      <c r="AC5765" s="80"/>
      <c r="AD5765" s="80"/>
      <c r="AE5765" s="81"/>
      <c r="AF5765" s="82"/>
      <c r="AG5765" s="80"/>
      <c r="AH5765" s="119"/>
      <c r="AI5765" s="119"/>
    </row>
    <row r="5766" spans="27:35" x14ac:dyDescent="0.25">
      <c r="AA5766" s="81"/>
      <c r="AB5766" s="81"/>
      <c r="AC5766" s="80"/>
      <c r="AD5766" s="80"/>
      <c r="AE5766" s="81"/>
      <c r="AF5766" s="82"/>
      <c r="AG5766" s="80"/>
      <c r="AH5766" s="119"/>
      <c r="AI5766" s="119"/>
    </row>
    <row r="5767" spans="27:35" x14ac:dyDescent="0.25">
      <c r="AA5767" s="81"/>
      <c r="AB5767" s="81"/>
      <c r="AC5767" s="80"/>
      <c r="AD5767" s="80"/>
      <c r="AE5767" s="81"/>
      <c r="AF5767" s="82"/>
      <c r="AG5767" s="80"/>
      <c r="AH5767" s="119"/>
      <c r="AI5767" s="119"/>
    </row>
    <row r="5768" spans="27:35" x14ac:dyDescent="0.25">
      <c r="AA5768" s="81"/>
      <c r="AB5768" s="81"/>
      <c r="AC5768" s="80"/>
      <c r="AD5768" s="80"/>
      <c r="AE5768" s="81"/>
      <c r="AF5768" s="82"/>
      <c r="AG5768" s="80"/>
      <c r="AH5768" s="119"/>
      <c r="AI5768" s="119"/>
    </row>
    <row r="5769" spans="27:35" x14ac:dyDescent="0.25">
      <c r="AA5769" s="81"/>
      <c r="AB5769" s="81"/>
      <c r="AC5769" s="80"/>
      <c r="AD5769" s="80"/>
      <c r="AE5769" s="81"/>
      <c r="AF5769" s="82"/>
      <c r="AG5769" s="80"/>
      <c r="AH5769" s="119"/>
      <c r="AI5769" s="119"/>
    </row>
    <row r="5770" spans="27:35" x14ac:dyDescent="0.25">
      <c r="AA5770" s="81"/>
      <c r="AB5770" s="81"/>
      <c r="AC5770" s="80"/>
      <c r="AD5770" s="80"/>
      <c r="AE5770" s="81"/>
      <c r="AF5770" s="82"/>
      <c r="AG5770" s="80"/>
      <c r="AH5770" s="119"/>
      <c r="AI5770" s="119"/>
    </row>
    <row r="5771" spans="27:35" x14ac:dyDescent="0.25">
      <c r="AA5771" s="81"/>
      <c r="AB5771" s="81"/>
      <c r="AC5771" s="80"/>
      <c r="AD5771" s="80"/>
      <c r="AE5771" s="81"/>
      <c r="AF5771" s="82"/>
      <c r="AG5771" s="80"/>
      <c r="AH5771" s="119"/>
      <c r="AI5771" s="119"/>
    </row>
    <row r="5772" spans="27:35" x14ac:dyDescent="0.25">
      <c r="AA5772" s="81"/>
      <c r="AB5772" s="81"/>
      <c r="AC5772" s="80"/>
      <c r="AD5772" s="80"/>
      <c r="AE5772" s="81"/>
      <c r="AF5772" s="82"/>
      <c r="AG5772" s="80"/>
      <c r="AH5772" s="119"/>
      <c r="AI5772" s="119"/>
    </row>
    <row r="5773" spans="27:35" x14ac:dyDescent="0.25">
      <c r="AA5773" s="81"/>
      <c r="AB5773" s="81"/>
      <c r="AC5773" s="80"/>
      <c r="AD5773" s="80"/>
      <c r="AE5773" s="81"/>
      <c r="AF5773" s="82"/>
      <c r="AG5773" s="80"/>
      <c r="AH5773" s="119"/>
      <c r="AI5773" s="119"/>
    </row>
    <row r="5774" spans="27:35" x14ac:dyDescent="0.25">
      <c r="AA5774" s="81"/>
      <c r="AB5774" s="81"/>
      <c r="AC5774" s="80"/>
      <c r="AD5774" s="80"/>
      <c r="AE5774" s="81"/>
      <c r="AF5774" s="82"/>
      <c r="AG5774" s="80"/>
      <c r="AH5774" s="119"/>
      <c r="AI5774" s="119"/>
    </row>
    <row r="5775" spans="27:35" x14ac:dyDescent="0.25">
      <c r="AA5775" s="81"/>
      <c r="AB5775" s="81"/>
      <c r="AC5775" s="80"/>
      <c r="AD5775" s="80"/>
      <c r="AE5775" s="81"/>
      <c r="AF5775" s="82"/>
      <c r="AG5775" s="80"/>
      <c r="AH5775" s="119"/>
      <c r="AI5775" s="119"/>
    </row>
    <row r="5776" spans="27:35" x14ac:dyDescent="0.25">
      <c r="AA5776" s="81"/>
      <c r="AB5776" s="81"/>
      <c r="AC5776" s="80"/>
      <c r="AD5776" s="80"/>
      <c r="AE5776" s="81"/>
      <c r="AF5776" s="82"/>
      <c r="AG5776" s="80"/>
      <c r="AH5776" s="119"/>
      <c r="AI5776" s="119"/>
    </row>
    <row r="5777" spans="27:35" x14ac:dyDescent="0.25">
      <c r="AA5777" s="81"/>
      <c r="AB5777" s="81"/>
      <c r="AC5777" s="80"/>
      <c r="AD5777" s="80"/>
      <c r="AE5777" s="81"/>
      <c r="AF5777" s="82"/>
      <c r="AG5777" s="80"/>
      <c r="AH5777" s="119"/>
      <c r="AI5777" s="119"/>
    </row>
    <row r="5778" spans="27:35" x14ac:dyDescent="0.25">
      <c r="AA5778" s="81"/>
      <c r="AB5778" s="81"/>
      <c r="AC5778" s="80"/>
      <c r="AD5778" s="80"/>
      <c r="AE5778" s="81"/>
      <c r="AF5778" s="82"/>
      <c r="AG5778" s="80"/>
      <c r="AH5778" s="119"/>
      <c r="AI5778" s="119"/>
    </row>
    <row r="5779" spans="27:35" x14ac:dyDescent="0.25">
      <c r="AA5779" s="81"/>
      <c r="AB5779" s="81"/>
      <c r="AC5779" s="80"/>
      <c r="AD5779" s="80"/>
      <c r="AE5779" s="81"/>
      <c r="AF5779" s="82"/>
      <c r="AG5779" s="80"/>
      <c r="AH5779" s="119"/>
      <c r="AI5779" s="119"/>
    </row>
    <row r="5780" spans="27:35" x14ac:dyDescent="0.25">
      <c r="AA5780" s="81"/>
      <c r="AB5780" s="81"/>
      <c r="AC5780" s="80"/>
      <c r="AD5780" s="80"/>
      <c r="AE5780" s="81"/>
      <c r="AF5780" s="82"/>
      <c r="AG5780" s="80"/>
      <c r="AH5780" s="119"/>
      <c r="AI5780" s="119"/>
    </row>
    <row r="5781" spans="27:35" x14ac:dyDescent="0.25">
      <c r="AA5781" s="81"/>
      <c r="AB5781" s="81"/>
      <c r="AC5781" s="80"/>
      <c r="AD5781" s="80"/>
      <c r="AE5781" s="81"/>
      <c r="AF5781" s="82"/>
      <c r="AG5781" s="80"/>
      <c r="AH5781" s="119"/>
      <c r="AI5781" s="119"/>
    </row>
    <row r="5782" spans="27:35" x14ac:dyDescent="0.25">
      <c r="AA5782" s="81"/>
      <c r="AB5782" s="81"/>
      <c r="AC5782" s="80"/>
      <c r="AD5782" s="80"/>
      <c r="AE5782" s="81"/>
      <c r="AF5782" s="82"/>
      <c r="AG5782" s="80"/>
      <c r="AH5782" s="119"/>
      <c r="AI5782" s="119"/>
    </row>
    <row r="5783" spans="27:35" x14ac:dyDescent="0.25">
      <c r="AA5783" s="81"/>
      <c r="AB5783" s="81"/>
      <c r="AC5783" s="80"/>
      <c r="AD5783" s="80"/>
      <c r="AE5783" s="81"/>
      <c r="AF5783" s="82"/>
      <c r="AG5783" s="80"/>
      <c r="AH5783" s="119"/>
      <c r="AI5783" s="119"/>
    </row>
    <row r="5784" spans="27:35" x14ac:dyDescent="0.25">
      <c r="AA5784" s="81"/>
      <c r="AB5784" s="81"/>
      <c r="AC5784" s="80"/>
      <c r="AD5784" s="80"/>
      <c r="AE5784" s="81"/>
      <c r="AF5784" s="82"/>
      <c r="AG5784" s="80"/>
      <c r="AH5784" s="119"/>
      <c r="AI5784" s="119"/>
    </row>
    <row r="5785" spans="27:35" x14ac:dyDescent="0.25">
      <c r="AA5785" s="81"/>
      <c r="AB5785" s="81"/>
      <c r="AC5785" s="80"/>
      <c r="AD5785" s="80"/>
      <c r="AE5785" s="81"/>
      <c r="AF5785" s="82"/>
      <c r="AG5785" s="80"/>
      <c r="AH5785" s="119"/>
      <c r="AI5785" s="119"/>
    </row>
    <row r="5786" spans="27:35" x14ac:dyDescent="0.25">
      <c r="AA5786" s="81"/>
      <c r="AB5786" s="81"/>
      <c r="AC5786" s="80"/>
      <c r="AD5786" s="80"/>
      <c r="AE5786" s="81"/>
      <c r="AF5786" s="82"/>
      <c r="AG5786" s="80"/>
      <c r="AH5786" s="119"/>
      <c r="AI5786" s="119"/>
    </row>
    <row r="5787" spans="27:35" x14ac:dyDescent="0.25">
      <c r="AA5787" s="81"/>
      <c r="AB5787" s="81"/>
      <c r="AC5787" s="80"/>
      <c r="AD5787" s="80"/>
      <c r="AE5787" s="81"/>
      <c r="AF5787" s="82"/>
      <c r="AG5787" s="80"/>
      <c r="AH5787" s="119"/>
      <c r="AI5787" s="119"/>
    </row>
    <row r="5788" spans="27:35" x14ac:dyDescent="0.25">
      <c r="AA5788" s="81"/>
      <c r="AB5788" s="81"/>
      <c r="AC5788" s="80"/>
      <c r="AD5788" s="80"/>
      <c r="AE5788" s="81"/>
      <c r="AF5788" s="82"/>
      <c r="AG5788" s="80"/>
      <c r="AH5788" s="119"/>
      <c r="AI5788" s="119"/>
    </row>
    <row r="5789" spans="27:35" x14ac:dyDescent="0.25">
      <c r="AA5789" s="81"/>
      <c r="AB5789" s="81"/>
      <c r="AC5789" s="80"/>
      <c r="AD5789" s="80"/>
      <c r="AE5789" s="81"/>
      <c r="AF5789" s="82"/>
      <c r="AG5789" s="80"/>
      <c r="AH5789" s="119"/>
      <c r="AI5789" s="119"/>
    </row>
    <row r="5790" spans="27:35" x14ac:dyDescent="0.25">
      <c r="AA5790" s="81"/>
      <c r="AB5790" s="81"/>
      <c r="AC5790" s="80"/>
      <c r="AD5790" s="80"/>
      <c r="AE5790" s="81"/>
      <c r="AF5790" s="82"/>
      <c r="AG5790" s="80"/>
      <c r="AH5790" s="119"/>
      <c r="AI5790" s="119"/>
    </row>
    <row r="5791" spans="27:35" x14ac:dyDescent="0.25">
      <c r="AA5791" s="81"/>
      <c r="AB5791" s="81"/>
      <c r="AC5791" s="80"/>
      <c r="AD5791" s="80"/>
      <c r="AE5791" s="81"/>
      <c r="AF5791" s="82"/>
      <c r="AG5791" s="80"/>
      <c r="AH5791" s="119"/>
      <c r="AI5791" s="119"/>
    </row>
    <row r="5792" spans="27:35" x14ac:dyDescent="0.25">
      <c r="AA5792" s="81"/>
      <c r="AB5792" s="81"/>
      <c r="AC5792" s="80"/>
      <c r="AD5792" s="80"/>
      <c r="AE5792" s="81"/>
      <c r="AF5792" s="82"/>
      <c r="AG5792" s="80"/>
      <c r="AH5792" s="119"/>
      <c r="AI5792" s="119"/>
    </row>
    <row r="5793" spans="27:35" x14ac:dyDescent="0.25">
      <c r="AA5793" s="81"/>
      <c r="AB5793" s="81"/>
      <c r="AC5793" s="80"/>
      <c r="AD5793" s="80"/>
      <c r="AE5793" s="81"/>
      <c r="AF5793" s="82"/>
      <c r="AG5793" s="80"/>
      <c r="AH5793" s="119"/>
      <c r="AI5793" s="119"/>
    </row>
    <row r="5794" spans="27:35" x14ac:dyDescent="0.25">
      <c r="AA5794" s="81"/>
      <c r="AB5794" s="81"/>
      <c r="AC5794" s="80"/>
      <c r="AD5794" s="80"/>
      <c r="AE5794" s="81"/>
      <c r="AF5794" s="82"/>
      <c r="AG5794" s="80"/>
      <c r="AH5794" s="119"/>
      <c r="AI5794" s="119"/>
    </row>
    <row r="5795" spans="27:35" x14ac:dyDescent="0.25">
      <c r="AA5795" s="81"/>
      <c r="AB5795" s="81"/>
      <c r="AC5795" s="80"/>
      <c r="AD5795" s="80"/>
      <c r="AE5795" s="81"/>
      <c r="AF5795" s="82"/>
      <c r="AG5795" s="80"/>
      <c r="AH5795" s="119"/>
      <c r="AI5795" s="119"/>
    </row>
    <row r="5796" spans="27:35" x14ac:dyDescent="0.25">
      <c r="AA5796" s="81"/>
      <c r="AB5796" s="81"/>
      <c r="AC5796" s="80"/>
      <c r="AD5796" s="80"/>
      <c r="AE5796" s="81"/>
      <c r="AF5796" s="82"/>
      <c r="AG5796" s="80"/>
      <c r="AH5796" s="119"/>
      <c r="AI5796" s="119"/>
    </row>
    <row r="5797" spans="27:35" x14ac:dyDescent="0.25">
      <c r="AA5797" s="81"/>
      <c r="AB5797" s="81"/>
      <c r="AC5797" s="80"/>
      <c r="AD5797" s="80"/>
      <c r="AE5797" s="81"/>
      <c r="AF5797" s="82"/>
      <c r="AG5797" s="80"/>
      <c r="AH5797" s="119"/>
      <c r="AI5797" s="119"/>
    </row>
    <row r="5798" spans="27:35" x14ac:dyDescent="0.25">
      <c r="AA5798" s="81"/>
      <c r="AB5798" s="81"/>
      <c r="AC5798" s="80"/>
      <c r="AD5798" s="80"/>
      <c r="AE5798" s="81"/>
      <c r="AF5798" s="82"/>
      <c r="AG5798" s="80"/>
      <c r="AH5798" s="119"/>
      <c r="AI5798" s="119"/>
    </row>
    <row r="5799" spans="27:35" x14ac:dyDescent="0.25">
      <c r="AA5799" s="81"/>
      <c r="AB5799" s="81"/>
      <c r="AC5799" s="80"/>
      <c r="AD5799" s="80"/>
      <c r="AE5799" s="81"/>
      <c r="AF5799" s="82"/>
      <c r="AG5799" s="80"/>
      <c r="AH5799" s="119"/>
      <c r="AI5799" s="119"/>
    </row>
    <row r="5800" spans="27:35" x14ac:dyDescent="0.25">
      <c r="AA5800" s="81"/>
      <c r="AB5800" s="81"/>
      <c r="AC5800" s="80"/>
      <c r="AD5800" s="80"/>
      <c r="AE5800" s="81"/>
      <c r="AF5800" s="82"/>
      <c r="AG5800" s="80"/>
      <c r="AH5800" s="119"/>
      <c r="AI5800" s="119"/>
    </row>
    <row r="5801" spans="27:35" x14ac:dyDescent="0.25">
      <c r="AA5801" s="81"/>
      <c r="AB5801" s="81"/>
      <c r="AC5801" s="80"/>
      <c r="AD5801" s="80"/>
      <c r="AE5801" s="81"/>
      <c r="AF5801" s="82"/>
      <c r="AG5801" s="80"/>
      <c r="AH5801" s="119"/>
      <c r="AI5801" s="119"/>
    </row>
    <row r="5802" spans="27:35" x14ac:dyDescent="0.25">
      <c r="AA5802" s="81"/>
      <c r="AB5802" s="81"/>
      <c r="AC5802" s="80"/>
      <c r="AD5802" s="80"/>
      <c r="AE5802" s="81"/>
      <c r="AF5802" s="82"/>
      <c r="AG5802" s="80"/>
      <c r="AH5802" s="119"/>
      <c r="AI5802" s="119"/>
    </row>
    <row r="5803" spans="27:35" x14ac:dyDescent="0.25">
      <c r="AA5803" s="81"/>
      <c r="AB5803" s="81"/>
      <c r="AC5803" s="80"/>
      <c r="AD5803" s="80"/>
      <c r="AE5803" s="81"/>
      <c r="AF5803" s="82"/>
      <c r="AG5803" s="80"/>
      <c r="AH5803" s="119"/>
      <c r="AI5803" s="119"/>
    </row>
    <row r="5804" spans="27:35" x14ac:dyDescent="0.25">
      <c r="AA5804" s="81"/>
      <c r="AB5804" s="81"/>
      <c r="AC5804" s="80"/>
      <c r="AD5804" s="80"/>
      <c r="AE5804" s="81"/>
      <c r="AF5804" s="82"/>
      <c r="AG5804" s="80"/>
      <c r="AH5804" s="119"/>
      <c r="AI5804" s="119"/>
    </row>
    <row r="5805" spans="27:35" x14ac:dyDescent="0.25">
      <c r="AA5805" s="81"/>
      <c r="AB5805" s="81"/>
      <c r="AC5805" s="80"/>
      <c r="AD5805" s="80"/>
      <c r="AE5805" s="81"/>
      <c r="AF5805" s="82"/>
      <c r="AG5805" s="80"/>
      <c r="AH5805" s="119"/>
      <c r="AI5805" s="119"/>
    </row>
    <row r="5806" spans="27:35" x14ac:dyDescent="0.25">
      <c r="AA5806" s="81"/>
      <c r="AB5806" s="81"/>
      <c r="AC5806" s="80"/>
      <c r="AD5806" s="80"/>
      <c r="AE5806" s="81"/>
      <c r="AF5806" s="82"/>
      <c r="AG5806" s="80"/>
      <c r="AH5806" s="119"/>
      <c r="AI5806" s="119"/>
    </row>
    <row r="5807" spans="27:35" x14ac:dyDescent="0.25">
      <c r="AA5807" s="81"/>
      <c r="AB5807" s="81"/>
      <c r="AC5807" s="80"/>
      <c r="AD5807" s="80"/>
      <c r="AE5807" s="81"/>
      <c r="AF5807" s="82"/>
      <c r="AG5807" s="80"/>
      <c r="AH5807" s="119"/>
      <c r="AI5807" s="119"/>
    </row>
    <row r="5808" spans="27:35" x14ac:dyDescent="0.25">
      <c r="AA5808" s="81"/>
      <c r="AB5808" s="81"/>
      <c r="AC5808" s="80"/>
      <c r="AD5808" s="80"/>
      <c r="AE5808" s="81"/>
      <c r="AF5808" s="82"/>
      <c r="AG5808" s="80"/>
      <c r="AH5808" s="119"/>
      <c r="AI5808" s="119"/>
    </row>
    <row r="5809" spans="27:35" x14ac:dyDescent="0.25">
      <c r="AA5809" s="81"/>
      <c r="AB5809" s="81"/>
      <c r="AC5809" s="80"/>
      <c r="AD5809" s="80"/>
      <c r="AE5809" s="81"/>
      <c r="AF5809" s="82"/>
      <c r="AG5809" s="80"/>
      <c r="AH5809" s="119"/>
      <c r="AI5809" s="119"/>
    </row>
    <row r="5810" spans="27:35" x14ac:dyDescent="0.25">
      <c r="AA5810" s="81"/>
      <c r="AB5810" s="81"/>
      <c r="AC5810" s="80"/>
      <c r="AD5810" s="80"/>
      <c r="AE5810" s="81"/>
      <c r="AF5810" s="82"/>
      <c r="AG5810" s="80"/>
      <c r="AH5810" s="119"/>
      <c r="AI5810" s="119"/>
    </row>
    <row r="5811" spans="27:35" x14ac:dyDescent="0.25">
      <c r="AA5811" s="81"/>
      <c r="AB5811" s="81"/>
      <c r="AC5811" s="80"/>
      <c r="AD5811" s="80"/>
      <c r="AE5811" s="81"/>
      <c r="AF5811" s="82"/>
      <c r="AG5811" s="80"/>
      <c r="AH5811" s="119"/>
      <c r="AI5811" s="119"/>
    </row>
    <row r="5812" spans="27:35" x14ac:dyDescent="0.25">
      <c r="AA5812" s="81"/>
      <c r="AB5812" s="81"/>
      <c r="AC5812" s="80"/>
      <c r="AD5812" s="80"/>
      <c r="AE5812" s="81"/>
      <c r="AF5812" s="82"/>
      <c r="AG5812" s="80"/>
      <c r="AH5812" s="119"/>
      <c r="AI5812" s="119"/>
    </row>
    <row r="5813" spans="27:35" x14ac:dyDescent="0.25">
      <c r="AA5813" s="81"/>
      <c r="AB5813" s="81"/>
      <c r="AC5813" s="80"/>
      <c r="AD5813" s="80"/>
      <c r="AE5813" s="81"/>
      <c r="AF5813" s="82"/>
      <c r="AG5813" s="80"/>
      <c r="AH5813" s="119"/>
      <c r="AI5813" s="119"/>
    </row>
    <row r="5814" spans="27:35" x14ac:dyDescent="0.25">
      <c r="AA5814" s="81"/>
      <c r="AB5814" s="81"/>
      <c r="AC5814" s="80"/>
      <c r="AD5814" s="80"/>
      <c r="AE5814" s="81"/>
      <c r="AF5814" s="82"/>
      <c r="AG5814" s="80"/>
      <c r="AH5814" s="119"/>
      <c r="AI5814" s="119"/>
    </row>
    <row r="5815" spans="27:35" x14ac:dyDescent="0.25">
      <c r="AA5815" s="81"/>
      <c r="AB5815" s="81"/>
      <c r="AC5815" s="80"/>
      <c r="AD5815" s="80"/>
      <c r="AE5815" s="81"/>
      <c r="AF5815" s="82"/>
      <c r="AG5815" s="80"/>
      <c r="AH5815" s="119"/>
      <c r="AI5815" s="119"/>
    </row>
    <row r="5816" spans="27:35" x14ac:dyDescent="0.25">
      <c r="AA5816" s="81"/>
      <c r="AB5816" s="81"/>
      <c r="AC5816" s="80"/>
      <c r="AD5816" s="80"/>
      <c r="AE5816" s="81"/>
      <c r="AF5816" s="82"/>
      <c r="AG5816" s="80"/>
      <c r="AH5816" s="119"/>
      <c r="AI5816" s="119"/>
    </row>
    <row r="5817" spans="27:35" x14ac:dyDescent="0.25">
      <c r="AA5817" s="81"/>
      <c r="AB5817" s="81"/>
      <c r="AC5817" s="80"/>
      <c r="AD5817" s="80"/>
      <c r="AE5817" s="81"/>
      <c r="AF5817" s="82"/>
      <c r="AG5817" s="80"/>
      <c r="AH5817" s="119"/>
      <c r="AI5817" s="119"/>
    </row>
    <row r="5818" spans="27:35" x14ac:dyDescent="0.25">
      <c r="AA5818" s="81"/>
      <c r="AB5818" s="81"/>
      <c r="AC5818" s="80"/>
      <c r="AD5818" s="80"/>
      <c r="AE5818" s="81"/>
      <c r="AF5818" s="82"/>
      <c r="AG5818" s="80"/>
      <c r="AH5818" s="119"/>
      <c r="AI5818" s="119"/>
    </row>
    <row r="5819" spans="27:35" x14ac:dyDescent="0.25">
      <c r="AA5819" s="81"/>
      <c r="AB5819" s="81"/>
      <c r="AC5819" s="80"/>
      <c r="AD5819" s="80"/>
      <c r="AE5819" s="81"/>
      <c r="AF5819" s="82"/>
      <c r="AG5819" s="80"/>
      <c r="AH5819" s="119"/>
      <c r="AI5819" s="119"/>
    </row>
    <row r="5820" spans="27:35" x14ac:dyDescent="0.25">
      <c r="AA5820" s="81"/>
      <c r="AB5820" s="81"/>
      <c r="AC5820" s="80"/>
      <c r="AD5820" s="80"/>
      <c r="AE5820" s="81"/>
      <c r="AF5820" s="82"/>
      <c r="AG5820" s="80"/>
      <c r="AH5820" s="119"/>
      <c r="AI5820" s="119"/>
    </row>
    <row r="5821" spans="27:35" x14ac:dyDescent="0.25">
      <c r="AA5821" s="81"/>
      <c r="AB5821" s="81"/>
      <c r="AC5821" s="80"/>
      <c r="AD5821" s="80"/>
      <c r="AE5821" s="81"/>
      <c r="AF5821" s="82"/>
      <c r="AG5821" s="80"/>
      <c r="AH5821" s="119"/>
      <c r="AI5821" s="119"/>
    </row>
    <row r="5822" spans="27:35" x14ac:dyDescent="0.25">
      <c r="AA5822" s="81"/>
      <c r="AB5822" s="81"/>
      <c r="AC5822" s="80"/>
      <c r="AD5822" s="80"/>
      <c r="AE5822" s="81"/>
      <c r="AF5822" s="82"/>
      <c r="AG5822" s="80"/>
      <c r="AH5822" s="119"/>
      <c r="AI5822" s="119"/>
    </row>
    <row r="5823" spans="27:35" x14ac:dyDescent="0.25">
      <c r="AA5823" s="81"/>
      <c r="AB5823" s="81"/>
      <c r="AC5823" s="80"/>
      <c r="AD5823" s="80"/>
      <c r="AE5823" s="81"/>
      <c r="AF5823" s="82"/>
      <c r="AG5823" s="80"/>
      <c r="AH5823" s="119"/>
      <c r="AI5823" s="119"/>
    </row>
    <row r="5824" spans="27:35" x14ac:dyDescent="0.25">
      <c r="AA5824" s="81"/>
      <c r="AB5824" s="81"/>
      <c r="AC5824" s="80"/>
      <c r="AD5824" s="80"/>
      <c r="AE5824" s="81"/>
      <c r="AF5824" s="82"/>
      <c r="AG5824" s="80"/>
      <c r="AH5824" s="119"/>
      <c r="AI5824" s="119"/>
    </row>
    <row r="5825" spans="27:35" x14ac:dyDescent="0.25">
      <c r="AA5825" s="81"/>
      <c r="AB5825" s="81"/>
      <c r="AC5825" s="80"/>
      <c r="AD5825" s="80"/>
      <c r="AE5825" s="81"/>
      <c r="AF5825" s="82"/>
      <c r="AG5825" s="80"/>
      <c r="AH5825" s="119"/>
      <c r="AI5825" s="119"/>
    </row>
    <row r="5826" spans="27:35" x14ac:dyDescent="0.25">
      <c r="AA5826" s="81"/>
      <c r="AB5826" s="81"/>
      <c r="AC5826" s="80"/>
      <c r="AD5826" s="80"/>
      <c r="AE5826" s="81"/>
      <c r="AF5826" s="82"/>
      <c r="AG5826" s="80"/>
      <c r="AH5826" s="119"/>
      <c r="AI5826" s="119"/>
    </row>
    <row r="5827" spans="27:35" x14ac:dyDescent="0.25">
      <c r="AA5827" s="81"/>
      <c r="AB5827" s="81"/>
      <c r="AC5827" s="80"/>
      <c r="AD5827" s="80"/>
      <c r="AE5827" s="81"/>
      <c r="AF5827" s="82"/>
      <c r="AG5827" s="80"/>
      <c r="AH5827" s="119"/>
      <c r="AI5827" s="119"/>
    </row>
    <row r="5828" spans="27:35" x14ac:dyDescent="0.25">
      <c r="AA5828" s="81"/>
      <c r="AB5828" s="81"/>
      <c r="AC5828" s="80"/>
      <c r="AD5828" s="80"/>
      <c r="AE5828" s="81"/>
      <c r="AF5828" s="82"/>
      <c r="AG5828" s="80"/>
      <c r="AH5828" s="119"/>
      <c r="AI5828" s="119"/>
    </row>
    <row r="5829" spans="27:35" x14ac:dyDescent="0.25">
      <c r="AA5829" s="81"/>
      <c r="AB5829" s="81"/>
      <c r="AC5829" s="80"/>
      <c r="AD5829" s="80"/>
      <c r="AE5829" s="81"/>
      <c r="AF5829" s="82"/>
      <c r="AG5829" s="80"/>
      <c r="AH5829" s="119"/>
      <c r="AI5829" s="119"/>
    </row>
    <row r="5830" spans="27:35" x14ac:dyDescent="0.25">
      <c r="AA5830" s="81"/>
      <c r="AB5830" s="81"/>
      <c r="AC5830" s="80"/>
      <c r="AD5830" s="80"/>
      <c r="AE5830" s="81"/>
      <c r="AF5830" s="82"/>
      <c r="AG5830" s="80"/>
      <c r="AH5830" s="119"/>
      <c r="AI5830" s="119"/>
    </row>
    <row r="5831" spans="27:35" x14ac:dyDescent="0.25">
      <c r="AA5831" s="81"/>
      <c r="AB5831" s="81"/>
      <c r="AC5831" s="80"/>
      <c r="AD5831" s="80"/>
      <c r="AE5831" s="81"/>
      <c r="AF5831" s="82"/>
      <c r="AG5831" s="80"/>
      <c r="AH5831" s="119"/>
      <c r="AI5831" s="119"/>
    </row>
    <row r="5832" spans="27:35" x14ac:dyDescent="0.25">
      <c r="AA5832" s="81"/>
      <c r="AB5832" s="81"/>
      <c r="AC5832" s="80"/>
      <c r="AD5832" s="80"/>
      <c r="AE5832" s="81"/>
      <c r="AF5832" s="82"/>
      <c r="AG5832" s="80"/>
      <c r="AH5832" s="119"/>
      <c r="AI5832" s="119"/>
    </row>
    <row r="5833" spans="27:35" x14ac:dyDescent="0.25">
      <c r="AA5833" s="81"/>
      <c r="AB5833" s="81"/>
      <c r="AC5833" s="80"/>
      <c r="AD5833" s="80"/>
      <c r="AE5833" s="81"/>
      <c r="AF5833" s="82"/>
      <c r="AG5833" s="80"/>
      <c r="AH5833" s="119"/>
      <c r="AI5833" s="119"/>
    </row>
    <row r="5834" spans="27:35" x14ac:dyDescent="0.25">
      <c r="AA5834" s="81"/>
      <c r="AB5834" s="81"/>
      <c r="AC5834" s="80"/>
      <c r="AD5834" s="80"/>
      <c r="AE5834" s="81"/>
      <c r="AF5834" s="82"/>
      <c r="AG5834" s="80"/>
      <c r="AH5834" s="119"/>
      <c r="AI5834" s="119"/>
    </row>
    <row r="5835" spans="27:35" x14ac:dyDescent="0.25">
      <c r="AA5835" s="81"/>
      <c r="AB5835" s="81"/>
      <c r="AC5835" s="80"/>
      <c r="AD5835" s="80"/>
      <c r="AE5835" s="81"/>
      <c r="AF5835" s="82"/>
      <c r="AG5835" s="80"/>
      <c r="AH5835" s="119"/>
      <c r="AI5835" s="119"/>
    </row>
    <row r="5836" spans="27:35" x14ac:dyDescent="0.25">
      <c r="AA5836" s="81"/>
      <c r="AB5836" s="81"/>
      <c r="AC5836" s="80"/>
      <c r="AD5836" s="80"/>
      <c r="AE5836" s="81"/>
      <c r="AF5836" s="82"/>
      <c r="AG5836" s="80"/>
      <c r="AH5836" s="119"/>
      <c r="AI5836" s="119"/>
    </row>
    <row r="5837" spans="27:35" x14ac:dyDescent="0.25">
      <c r="AA5837" s="81"/>
      <c r="AB5837" s="81"/>
      <c r="AC5837" s="80"/>
      <c r="AD5837" s="80"/>
      <c r="AE5837" s="81"/>
      <c r="AF5837" s="82"/>
      <c r="AG5837" s="80"/>
      <c r="AH5837" s="119"/>
      <c r="AI5837" s="119"/>
    </row>
    <row r="5838" spans="27:35" x14ac:dyDescent="0.25">
      <c r="AA5838" s="81"/>
      <c r="AB5838" s="81"/>
      <c r="AC5838" s="80"/>
      <c r="AD5838" s="80"/>
      <c r="AE5838" s="81"/>
      <c r="AF5838" s="82"/>
      <c r="AG5838" s="80"/>
      <c r="AH5838" s="119"/>
      <c r="AI5838" s="119"/>
    </row>
    <row r="5839" spans="27:35" x14ac:dyDescent="0.25">
      <c r="AA5839" s="81"/>
      <c r="AB5839" s="81"/>
      <c r="AC5839" s="80"/>
      <c r="AD5839" s="80"/>
      <c r="AE5839" s="81"/>
      <c r="AF5839" s="82"/>
      <c r="AG5839" s="80"/>
      <c r="AH5839" s="119"/>
      <c r="AI5839" s="119"/>
    </row>
    <row r="5840" spans="27:35" x14ac:dyDescent="0.25">
      <c r="AA5840" s="81"/>
      <c r="AB5840" s="81"/>
      <c r="AC5840" s="80"/>
      <c r="AD5840" s="80"/>
      <c r="AE5840" s="81"/>
      <c r="AF5840" s="82"/>
      <c r="AG5840" s="80"/>
      <c r="AH5840" s="119"/>
      <c r="AI5840" s="119"/>
    </row>
    <row r="5841" spans="27:35" x14ac:dyDescent="0.25">
      <c r="AA5841" s="81"/>
      <c r="AB5841" s="81"/>
      <c r="AC5841" s="80"/>
      <c r="AD5841" s="80"/>
      <c r="AE5841" s="81"/>
      <c r="AF5841" s="82"/>
      <c r="AG5841" s="80"/>
      <c r="AH5841" s="119"/>
      <c r="AI5841" s="119"/>
    </row>
    <row r="5842" spans="27:35" x14ac:dyDescent="0.25">
      <c r="AA5842" s="81"/>
      <c r="AB5842" s="81"/>
      <c r="AC5842" s="80"/>
      <c r="AD5842" s="80"/>
      <c r="AE5842" s="81"/>
      <c r="AF5842" s="82"/>
      <c r="AG5842" s="80"/>
      <c r="AH5842" s="119"/>
      <c r="AI5842" s="119"/>
    </row>
    <row r="5843" spans="27:35" x14ac:dyDescent="0.25">
      <c r="AA5843" s="81"/>
      <c r="AB5843" s="81"/>
      <c r="AC5843" s="80"/>
      <c r="AD5843" s="80"/>
      <c r="AE5843" s="81"/>
      <c r="AF5843" s="82"/>
      <c r="AG5843" s="80"/>
      <c r="AH5843" s="119"/>
      <c r="AI5843" s="119"/>
    </row>
    <row r="5844" spans="27:35" x14ac:dyDescent="0.25">
      <c r="AA5844" s="81"/>
      <c r="AB5844" s="81"/>
      <c r="AC5844" s="80"/>
      <c r="AD5844" s="80"/>
      <c r="AE5844" s="81"/>
      <c r="AF5844" s="82"/>
      <c r="AG5844" s="80"/>
      <c r="AH5844" s="119"/>
      <c r="AI5844" s="119"/>
    </row>
    <row r="5845" spans="27:35" x14ac:dyDescent="0.25">
      <c r="AA5845" s="81"/>
      <c r="AB5845" s="81"/>
      <c r="AC5845" s="80"/>
      <c r="AD5845" s="80"/>
      <c r="AE5845" s="81"/>
      <c r="AF5845" s="82"/>
      <c r="AG5845" s="80"/>
      <c r="AH5845" s="119"/>
      <c r="AI5845" s="119"/>
    </row>
    <row r="5846" spans="27:35" x14ac:dyDescent="0.25">
      <c r="AA5846" s="81"/>
      <c r="AB5846" s="81"/>
      <c r="AC5846" s="80"/>
      <c r="AD5846" s="80"/>
      <c r="AE5846" s="81"/>
      <c r="AF5846" s="82"/>
      <c r="AG5846" s="80"/>
      <c r="AH5846" s="119"/>
      <c r="AI5846" s="119"/>
    </row>
    <row r="5847" spans="27:35" x14ac:dyDescent="0.25">
      <c r="AA5847" s="81"/>
      <c r="AB5847" s="81"/>
      <c r="AC5847" s="80"/>
      <c r="AD5847" s="80"/>
      <c r="AE5847" s="81"/>
      <c r="AF5847" s="82"/>
      <c r="AG5847" s="80"/>
      <c r="AH5847" s="119"/>
      <c r="AI5847" s="119"/>
    </row>
    <row r="5848" spans="27:35" x14ac:dyDescent="0.25">
      <c r="AA5848" s="81"/>
      <c r="AB5848" s="81"/>
      <c r="AC5848" s="80"/>
      <c r="AD5848" s="80"/>
      <c r="AE5848" s="81"/>
      <c r="AF5848" s="82"/>
      <c r="AG5848" s="80"/>
      <c r="AH5848" s="119"/>
      <c r="AI5848" s="119"/>
    </row>
    <row r="5849" spans="27:35" x14ac:dyDescent="0.25">
      <c r="AA5849" s="81"/>
      <c r="AB5849" s="81"/>
      <c r="AC5849" s="80"/>
      <c r="AD5849" s="80"/>
      <c r="AE5849" s="81"/>
      <c r="AF5849" s="82"/>
      <c r="AG5849" s="80"/>
      <c r="AH5849" s="119"/>
      <c r="AI5849" s="119"/>
    </row>
    <row r="5850" spans="27:35" x14ac:dyDescent="0.25">
      <c r="AA5850" s="81"/>
      <c r="AB5850" s="81"/>
      <c r="AC5850" s="80"/>
      <c r="AD5850" s="80"/>
      <c r="AE5850" s="81"/>
      <c r="AF5850" s="82"/>
      <c r="AG5850" s="80"/>
      <c r="AH5850" s="119"/>
      <c r="AI5850" s="119"/>
    </row>
    <row r="5851" spans="27:35" x14ac:dyDescent="0.25">
      <c r="AA5851" s="81"/>
      <c r="AB5851" s="81"/>
      <c r="AC5851" s="80"/>
      <c r="AD5851" s="80"/>
      <c r="AE5851" s="81"/>
      <c r="AF5851" s="82"/>
      <c r="AG5851" s="80"/>
      <c r="AH5851" s="119"/>
      <c r="AI5851" s="119"/>
    </row>
    <row r="5852" spans="27:35" x14ac:dyDescent="0.25">
      <c r="AA5852" s="81"/>
      <c r="AB5852" s="81"/>
      <c r="AC5852" s="80"/>
      <c r="AD5852" s="80"/>
      <c r="AE5852" s="81"/>
      <c r="AF5852" s="82"/>
      <c r="AG5852" s="80"/>
      <c r="AH5852" s="119"/>
      <c r="AI5852" s="119"/>
    </row>
    <row r="5853" spans="27:35" x14ac:dyDescent="0.25">
      <c r="AA5853" s="81"/>
      <c r="AB5853" s="81"/>
      <c r="AC5853" s="80"/>
      <c r="AD5853" s="80"/>
      <c r="AE5853" s="81"/>
      <c r="AF5853" s="82"/>
      <c r="AG5853" s="80"/>
      <c r="AH5853" s="119"/>
      <c r="AI5853" s="119"/>
    </row>
    <row r="5854" spans="27:35" x14ac:dyDescent="0.25">
      <c r="AA5854" s="81"/>
      <c r="AB5854" s="81"/>
      <c r="AC5854" s="80"/>
      <c r="AD5854" s="80"/>
      <c r="AE5854" s="81"/>
      <c r="AF5854" s="82"/>
      <c r="AG5854" s="80"/>
      <c r="AH5854" s="119"/>
      <c r="AI5854" s="119"/>
    </row>
    <row r="5855" spans="27:35" x14ac:dyDescent="0.25">
      <c r="AA5855" s="81"/>
      <c r="AB5855" s="81"/>
      <c r="AC5855" s="80"/>
      <c r="AD5855" s="80"/>
      <c r="AE5855" s="81"/>
      <c r="AF5855" s="82"/>
      <c r="AG5855" s="80"/>
      <c r="AH5855" s="119"/>
      <c r="AI5855" s="119"/>
    </row>
    <row r="5856" spans="27:35" x14ac:dyDescent="0.25">
      <c r="AA5856" s="81"/>
      <c r="AB5856" s="81"/>
      <c r="AC5856" s="80"/>
      <c r="AD5856" s="80"/>
      <c r="AE5856" s="81"/>
      <c r="AF5856" s="82"/>
      <c r="AG5856" s="80"/>
      <c r="AH5856" s="119"/>
      <c r="AI5856" s="119"/>
    </row>
    <row r="5857" spans="27:35" x14ac:dyDescent="0.25">
      <c r="AA5857" s="81"/>
      <c r="AB5857" s="81"/>
      <c r="AC5857" s="80"/>
      <c r="AD5857" s="80"/>
      <c r="AE5857" s="81"/>
      <c r="AF5857" s="82"/>
      <c r="AG5857" s="80"/>
      <c r="AH5857" s="119"/>
      <c r="AI5857" s="119"/>
    </row>
    <row r="5858" spans="27:35" x14ac:dyDescent="0.25">
      <c r="AA5858" s="81"/>
      <c r="AB5858" s="81"/>
      <c r="AC5858" s="80"/>
      <c r="AD5858" s="80"/>
      <c r="AE5858" s="81"/>
      <c r="AF5858" s="82"/>
      <c r="AG5858" s="80"/>
      <c r="AH5858" s="119"/>
      <c r="AI5858" s="119"/>
    </row>
    <row r="5859" spans="27:35" x14ac:dyDescent="0.25">
      <c r="AA5859" s="81"/>
      <c r="AB5859" s="81"/>
      <c r="AC5859" s="80"/>
      <c r="AD5859" s="80"/>
      <c r="AE5859" s="81"/>
      <c r="AF5859" s="82"/>
      <c r="AG5859" s="80"/>
      <c r="AH5859" s="119"/>
      <c r="AI5859" s="119"/>
    </row>
    <row r="5860" spans="27:35" x14ac:dyDescent="0.25">
      <c r="AA5860" s="81"/>
      <c r="AB5860" s="81"/>
      <c r="AC5860" s="80"/>
      <c r="AD5860" s="80"/>
      <c r="AE5860" s="81"/>
      <c r="AF5860" s="82"/>
      <c r="AG5860" s="80"/>
      <c r="AH5860" s="119"/>
      <c r="AI5860" s="119"/>
    </row>
    <row r="5861" spans="27:35" x14ac:dyDescent="0.25">
      <c r="AA5861" s="81"/>
      <c r="AB5861" s="81"/>
      <c r="AC5861" s="80"/>
      <c r="AD5861" s="80"/>
      <c r="AE5861" s="81"/>
      <c r="AF5861" s="82"/>
      <c r="AG5861" s="80"/>
      <c r="AH5861" s="119"/>
      <c r="AI5861" s="119"/>
    </row>
    <row r="5862" spans="27:35" x14ac:dyDescent="0.25">
      <c r="AA5862" s="81"/>
      <c r="AB5862" s="81"/>
      <c r="AC5862" s="80"/>
      <c r="AD5862" s="80"/>
      <c r="AE5862" s="81"/>
      <c r="AF5862" s="82"/>
      <c r="AG5862" s="80"/>
      <c r="AH5862" s="119"/>
      <c r="AI5862" s="119"/>
    </row>
    <row r="5863" spans="27:35" x14ac:dyDescent="0.25">
      <c r="AA5863" s="81"/>
      <c r="AB5863" s="81"/>
      <c r="AC5863" s="80"/>
      <c r="AD5863" s="80"/>
      <c r="AE5863" s="81"/>
      <c r="AF5863" s="82"/>
      <c r="AG5863" s="80"/>
      <c r="AH5863" s="119"/>
      <c r="AI5863" s="119"/>
    </row>
    <row r="5864" spans="27:35" x14ac:dyDescent="0.25">
      <c r="AA5864" s="81"/>
      <c r="AB5864" s="81"/>
      <c r="AC5864" s="80"/>
      <c r="AD5864" s="80"/>
      <c r="AE5864" s="81"/>
      <c r="AF5864" s="82"/>
      <c r="AG5864" s="80"/>
      <c r="AH5864" s="119"/>
      <c r="AI5864" s="119"/>
    </row>
    <row r="5865" spans="27:35" x14ac:dyDescent="0.25">
      <c r="AA5865" s="81"/>
      <c r="AB5865" s="81"/>
      <c r="AC5865" s="80"/>
      <c r="AD5865" s="80"/>
      <c r="AE5865" s="81"/>
      <c r="AF5865" s="82"/>
      <c r="AG5865" s="80"/>
      <c r="AH5865" s="119"/>
      <c r="AI5865" s="119"/>
    </row>
    <row r="5866" spans="27:35" x14ac:dyDescent="0.25">
      <c r="AA5866" s="81"/>
      <c r="AB5866" s="81"/>
      <c r="AC5866" s="80"/>
      <c r="AD5866" s="80"/>
      <c r="AE5866" s="81"/>
      <c r="AF5866" s="82"/>
      <c r="AG5866" s="80"/>
      <c r="AH5866" s="119"/>
      <c r="AI5866" s="119"/>
    </row>
    <row r="5867" spans="27:35" x14ac:dyDescent="0.25">
      <c r="AA5867" s="81"/>
      <c r="AB5867" s="81"/>
      <c r="AC5867" s="80"/>
      <c r="AD5867" s="80"/>
      <c r="AE5867" s="81"/>
      <c r="AF5867" s="82"/>
      <c r="AG5867" s="80"/>
      <c r="AH5867" s="119"/>
      <c r="AI5867" s="119"/>
    </row>
    <row r="5868" spans="27:35" x14ac:dyDescent="0.25">
      <c r="AA5868" s="81"/>
      <c r="AB5868" s="81"/>
      <c r="AC5868" s="80"/>
      <c r="AD5868" s="80"/>
      <c r="AE5868" s="81"/>
      <c r="AF5868" s="82"/>
      <c r="AG5868" s="80"/>
      <c r="AH5868" s="119"/>
      <c r="AI5868" s="119"/>
    </row>
    <row r="5869" spans="27:35" x14ac:dyDescent="0.25">
      <c r="AA5869" s="81"/>
      <c r="AB5869" s="81"/>
      <c r="AC5869" s="80"/>
      <c r="AD5869" s="80"/>
      <c r="AE5869" s="81"/>
      <c r="AF5869" s="82"/>
      <c r="AG5869" s="80"/>
      <c r="AH5869" s="119"/>
      <c r="AI5869" s="119"/>
    </row>
    <row r="5870" spans="27:35" x14ac:dyDescent="0.25">
      <c r="AA5870" s="81"/>
      <c r="AB5870" s="81"/>
      <c r="AC5870" s="80"/>
      <c r="AD5870" s="80"/>
      <c r="AE5870" s="81"/>
      <c r="AF5870" s="82"/>
      <c r="AG5870" s="80"/>
      <c r="AH5870" s="119"/>
      <c r="AI5870" s="119"/>
    </row>
    <row r="5871" spans="27:35" x14ac:dyDescent="0.25">
      <c r="AA5871" s="81"/>
      <c r="AB5871" s="81"/>
      <c r="AC5871" s="80"/>
      <c r="AD5871" s="80"/>
      <c r="AE5871" s="81"/>
      <c r="AF5871" s="82"/>
      <c r="AG5871" s="80"/>
      <c r="AH5871" s="119"/>
      <c r="AI5871" s="119"/>
    </row>
    <row r="5872" spans="27:35" x14ac:dyDescent="0.25">
      <c r="AA5872" s="81"/>
      <c r="AB5872" s="81"/>
      <c r="AC5872" s="80"/>
      <c r="AD5872" s="80"/>
      <c r="AE5872" s="81"/>
      <c r="AF5872" s="82"/>
      <c r="AG5872" s="80"/>
      <c r="AH5872" s="119"/>
      <c r="AI5872" s="119"/>
    </row>
    <row r="5873" spans="27:35" x14ac:dyDescent="0.25">
      <c r="AA5873" s="81"/>
      <c r="AB5873" s="81"/>
      <c r="AC5873" s="80"/>
      <c r="AD5873" s="80"/>
      <c r="AE5873" s="81"/>
      <c r="AF5873" s="82"/>
      <c r="AG5873" s="80"/>
      <c r="AH5873" s="119"/>
      <c r="AI5873" s="119"/>
    </row>
    <row r="5874" spans="27:35" x14ac:dyDescent="0.25">
      <c r="AA5874" s="81"/>
      <c r="AB5874" s="81"/>
      <c r="AC5874" s="80"/>
      <c r="AD5874" s="80"/>
      <c r="AE5874" s="81"/>
      <c r="AF5874" s="82"/>
      <c r="AG5874" s="80"/>
      <c r="AH5874" s="119"/>
      <c r="AI5874" s="119"/>
    </row>
    <row r="5875" spans="27:35" x14ac:dyDescent="0.25">
      <c r="AA5875" s="81"/>
      <c r="AB5875" s="81"/>
      <c r="AC5875" s="80"/>
      <c r="AD5875" s="80"/>
      <c r="AE5875" s="81"/>
      <c r="AF5875" s="82"/>
      <c r="AG5875" s="80"/>
      <c r="AH5875" s="119"/>
      <c r="AI5875" s="119"/>
    </row>
    <row r="5876" spans="27:35" x14ac:dyDescent="0.25">
      <c r="AA5876" s="81"/>
      <c r="AB5876" s="81"/>
      <c r="AC5876" s="80"/>
      <c r="AD5876" s="80"/>
      <c r="AE5876" s="81"/>
      <c r="AF5876" s="82"/>
      <c r="AG5876" s="80"/>
      <c r="AH5876" s="119"/>
      <c r="AI5876" s="119"/>
    </row>
    <row r="5877" spans="27:35" x14ac:dyDescent="0.25">
      <c r="AA5877" s="81"/>
      <c r="AB5877" s="81"/>
      <c r="AC5877" s="80"/>
      <c r="AD5877" s="80"/>
      <c r="AE5877" s="81"/>
      <c r="AF5877" s="82"/>
      <c r="AG5877" s="80"/>
      <c r="AH5877" s="119"/>
      <c r="AI5877" s="119"/>
    </row>
    <row r="5878" spans="27:35" x14ac:dyDescent="0.25">
      <c r="AA5878" s="81"/>
      <c r="AB5878" s="81"/>
      <c r="AC5878" s="80"/>
      <c r="AD5878" s="80"/>
      <c r="AE5878" s="81"/>
      <c r="AF5878" s="82"/>
      <c r="AG5878" s="80"/>
      <c r="AH5878" s="119"/>
      <c r="AI5878" s="119"/>
    </row>
    <row r="5879" spans="27:35" x14ac:dyDescent="0.25">
      <c r="AA5879" s="81"/>
      <c r="AB5879" s="81"/>
      <c r="AC5879" s="80"/>
      <c r="AD5879" s="80"/>
      <c r="AE5879" s="81"/>
      <c r="AF5879" s="82"/>
      <c r="AG5879" s="80"/>
      <c r="AH5879" s="119"/>
      <c r="AI5879" s="119"/>
    </row>
    <row r="5880" spans="27:35" x14ac:dyDescent="0.25">
      <c r="AA5880" s="81"/>
      <c r="AB5880" s="81"/>
      <c r="AC5880" s="80"/>
      <c r="AD5880" s="80"/>
      <c r="AE5880" s="81"/>
      <c r="AF5880" s="82"/>
      <c r="AG5880" s="80"/>
      <c r="AH5880" s="119"/>
      <c r="AI5880" s="119"/>
    </row>
    <row r="5881" spans="27:35" x14ac:dyDescent="0.25">
      <c r="AA5881" s="81"/>
      <c r="AB5881" s="81"/>
      <c r="AC5881" s="80"/>
      <c r="AD5881" s="80"/>
      <c r="AE5881" s="81"/>
      <c r="AF5881" s="82"/>
      <c r="AG5881" s="80"/>
      <c r="AH5881" s="119"/>
      <c r="AI5881" s="119"/>
    </row>
    <row r="5882" spans="27:35" x14ac:dyDescent="0.25">
      <c r="AA5882" s="81"/>
      <c r="AB5882" s="81"/>
      <c r="AC5882" s="80"/>
      <c r="AD5882" s="80"/>
      <c r="AE5882" s="81"/>
      <c r="AF5882" s="82"/>
      <c r="AG5882" s="80"/>
      <c r="AH5882" s="119"/>
      <c r="AI5882" s="119"/>
    </row>
    <row r="5883" spans="27:35" x14ac:dyDescent="0.25">
      <c r="AA5883" s="81"/>
      <c r="AB5883" s="81"/>
      <c r="AC5883" s="80"/>
      <c r="AD5883" s="80"/>
      <c r="AE5883" s="81"/>
      <c r="AF5883" s="82"/>
      <c r="AG5883" s="80"/>
      <c r="AH5883" s="119"/>
      <c r="AI5883" s="119"/>
    </row>
    <row r="5884" spans="27:35" x14ac:dyDescent="0.25">
      <c r="AA5884" s="81"/>
      <c r="AB5884" s="81"/>
      <c r="AC5884" s="80"/>
      <c r="AD5884" s="80"/>
      <c r="AE5884" s="81"/>
      <c r="AF5884" s="82"/>
      <c r="AG5884" s="80"/>
      <c r="AH5884" s="119"/>
      <c r="AI5884" s="119"/>
    </row>
    <row r="5885" spans="27:35" x14ac:dyDescent="0.25">
      <c r="AA5885" s="81"/>
      <c r="AB5885" s="81"/>
      <c r="AC5885" s="80"/>
      <c r="AD5885" s="80"/>
      <c r="AE5885" s="81"/>
      <c r="AF5885" s="82"/>
      <c r="AG5885" s="80"/>
      <c r="AH5885" s="119"/>
      <c r="AI5885" s="119"/>
    </row>
    <row r="5886" spans="27:35" x14ac:dyDescent="0.25">
      <c r="AA5886" s="81"/>
      <c r="AB5886" s="81"/>
      <c r="AC5886" s="80"/>
      <c r="AD5886" s="80"/>
      <c r="AE5886" s="81"/>
      <c r="AF5886" s="82"/>
      <c r="AG5886" s="80"/>
      <c r="AH5886" s="119"/>
      <c r="AI5886" s="119"/>
    </row>
    <row r="5887" spans="27:35" x14ac:dyDescent="0.25">
      <c r="AA5887" s="81"/>
      <c r="AB5887" s="81"/>
      <c r="AC5887" s="80"/>
      <c r="AD5887" s="80"/>
      <c r="AE5887" s="81"/>
      <c r="AF5887" s="82"/>
      <c r="AG5887" s="80"/>
      <c r="AH5887" s="119"/>
      <c r="AI5887" s="119"/>
    </row>
    <row r="5888" spans="27:35" x14ac:dyDescent="0.25">
      <c r="AA5888" s="81"/>
      <c r="AB5888" s="81"/>
      <c r="AC5888" s="80"/>
      <c r="AD5888" s="80"/>
      <c r="AE5888" s="81"/>
      <c r="AF5888" s="82"/>
      <c r="AG5888" s="80"/>
      <c r="AH5888" s="119"/>
      <c r="AI5888" s="119"/>
    </row>
    <row r="5889" spans="27:35" x14ac:dyDescent="0.25">
      <c r="AA5889" s="81"/>
      <c r="AB5889" s="81"/>
      <c r="AC5889" s="80"/>
      <c r="AD5889" s="80"/>
      <c r="AE5889" s="81"/>
      <c r="AF5889" s="82"/>
      <c r="AG5889" s="80"/>
      <c r="AH5889" s="119"/>
      <c r="AI5889" s="119"/>
    </row>
    <row r="5890" spans="27:35" x14ac:dyDescent="0.25">
      <c r="AA5890" s="81"/>
      <c r="AB5890" s="81"/>
      <c r="AC5890" s="80"/>
      <c r="AD5890" s="80"/>
      <c r="AE5890" s="81"/>
      <c r="AF5890" s="82"/>
      <c r="AG5890" s="80"/>
      <c r="AH5890" s="119"/>
      <c r="AI5890" s="119"/>
    </row>
    <row r="5891" spans="27:35" x14ac:dyDescent="0.25">
      <c r="AA5891" s="81"/>
      <c r="AB5891" s="81"/>
      <c r="AC5891" s="80"/>
      <c r="AD5891" s="80"/>
      <c r="AE5891" s="81"/>
      <c r="AF5891" s="82"/>
      <c r="AG5891" s="80"/>
      <c r="AH5891" s="119"/>
      <c r="AI5891" s="119"/>
    </row>
    <row r="5892" spans="27:35" x14ac:dyDescent="0.25">
      <c r="AA5892" s="81"/>
      <c r="AB5892" s="81"/>
      <c r="AC5892" s="80"/>
      <c r="AD5892" s="80"/>
      <c r="AE5892" s="81"/>
      <c r="AF5892" s="82"/>
      <c r="AG5892" s="80"/>
      <c r="AH5892" s="119"/>
      <c r="AI5892" s="119"/>
    </row>
    <row r="5893" spans="27:35" x14ac:dyDescent="0.25">
      <c r="AA5893" s="81"/>
      <c r="AB5893" s="81"/>
      <c r="AC5893" s="80"/>
      <c r="AD5893" s="80"/>
      <c r="AE5893" s="81"/>
      <c r="AF5893" s="82"/>
      <c r="AG5893" s="80"/>
      <c r="AH5893" s="119"/>
      <c r="AI5893" s="119"/>
    </row>
    <row r="5894" spans="27:35" x14ac:dyDescent="0.25">
      <c r="AA5894" s="81"/>
      <c r="AB5894" s="81"/>
      <c r="AC5894" s="80"/>
      <c r="AD5894" s="80"/>
      <c r="AE5894" s="81"/>
      <c r="AF5894" s="82"/>
      <c r="AG5894" s="80"/>
      <c r="AH5894" s="119"/>
      <c r="AI5894" s="119"/>
    </row>
    <row r="5895" spans="27:35" x14ac:dyDescent="0.25">
      <c r="AA5895" s="81"/>
      <c r="AB5895" s="81"/>
      <c r="AC5895" s="80"/>
      <c r="AD5895" s="80"/>
      <c r="AE5895" s="81"/>
      <c r="AF5895" s="82"/>
      <c r="AG5895" s="80"/>
      <c r="AH5895" s="119"/>
      <c r="AI5895" s="119"/>
    </row>
    <row r="5896" spans="27:35" x14ac:dyDescent="0.25">
      <c r="AA5896" s="81"/>
      <c r="AB5896" s="81"/>
      <c r="AC5896" s="80"/>
      <c r="AD5896" s="80"/>
      <c r="AE5896" s="81"/>
      <c r="AF5896" s="82"/>
      <c r="AG5896" s="80"/>
      <c r="AH5896" s="119"/>
      <c r="AI5896" s="119"/>
    </row>
    <row r="5897" spans="27:35" x14ac:dyDescent="0.25">
      <c r="AA5897" s="81"/>
      <c r="AB5897" s="81"/>
      <c r="AC5897" s="80"/>
      <c r="AD5897" s="80"/>
      <c r="AE5897" s="81"/>
      <c r="AF5897" s="82"/>
      <c r="AG5897" s="80"/>
      <c r="AH5897" s="119"/>
      <c r="AI5897" s="119"/>
    </row>
    <row r="5898" spans="27:35" x14ac:dyDescent="0.25">
      <c r="AA5898" s="81"/>
      <c r="AB5898" s="81"/>
      <c r="AC5898" s="80"/>
      <c r="AD5898" s="80"/>
      <c r="AE5898" s="81"/>
      <c r="AF5898" s="82"/>
      <c r="AG5898" s="80"/>
      <c r="AH5898" s="119"/>
      <c r="AI5898" s="119"/>
    </row>
    <row r="5899" spans="27:35" x14ac:dyDescent="0.25">
      <c r="AA5899" s="81"/>
      <c r="AB5899" s="81"/>
      <c r="AC5899" s="80"/>
      <c r="AD5899" s="80"/>
      <c r="AE5899" s="81"/>
      <c r="AF5899" s="82"/>
      <c r="AG5899" s="80"/>
      <c r="AH5899" s="119"/>
      <c r="AI5899" s="119"/>
    </row>
    <row r="5900" spans="27:35" x14ac:dyDescent="0.25">
      <c r="AA5900" s="81"/>
      <c r="AB5900" s="81"/>
      <c r="AC5900" s="80"/>
      <c r="AD5900" s="80"/>
      <c r="AE5900" s="81"/>
      <c r="AF5900" s="82"/>
      <c r="AG5900" s="80"/>
      <c r="AH5900" s="119"/>
      <c r="AI5900" s="119"/>
    </row>
    <row r="5901" spans="27:35" x14ac:dyDescent="0.25">
      <c r="AA5901" s="81"/>
      <c r="AB5901" s="81"/>
      <c r="AC5901" s="80"/>
      <c r="AD5901" s="80"/>
      <c r="AE5901" s="81"/>
      <c r="AF5901" s="82"/>
      <c r="AG5901" s="80"/>
      <c r="AH5901" s="119"/>
      <c r="AI5901" s="119"/>
    </row>
    <row r="5902" spans="27:35" x14ac:dyDescent="0.25">
      <c r="AA5902" s="81"/>
      <c r="AB5902" s="81"/>
      <c r="AC5902" s="80"/>
      <c r="AD5902" s="80"/>
      <c r="AE5902" s="81"/>
      <c r="AF5902" s="82"/>
      <c r="AG5902" s="80"/>
      <c r="AH5902" s="119"/>
      <c r="AI5902" s="119"/>
    </row>
    <row r="5903" spans="27:35" x14ac:dyDescent="0.25">
      <c r="AA5903" s="81"/>
      <c r="AB5903" s="81"/>
      <c r="AC5903" s="80"/>
      <c r="AD5903" s="80"/>
      <c r="AE5903" s="81"/>
      <c r="AF5903" s="82"/>
      <c r="AG5903" s="80"/>
      <c r="AH5903" s="119"/>
      <c r="AI5903" s="119"/>
    </row>
    <row r="5904" spans="27:35" x14ac:dyDescent="0.25">
      <c r="AA5904" s="81"/>
      <c r="AB5904" s="81"/>
      <c r="AC5904" s="80"/>
      <c r="AD5904" s="80"/>
      <c r="AE5904" s="81"/>
      <c r="AF5904" s="82"/>
      <c r="AG5904" s="80"/>
      <c r="AH5904" s="119"/>
      <c r="AI5904" s="119"/>
    </row>
    <row r="5905" spans="27:35" x14ac:dyDescent="0.25">
      <c r="AA5905" s="81"/>
      <c r="AB5905" s="81"/>
      <c r="AC5905" s="80"/>
      <c r="AD5905" s="80"/>
      <c r="AE5905" s="81"/>
      <c r="AF5905" s="82"/>
      <c r="AG5905" s="80"/>
      <c r="AH5905" s="119"/>
      <c r="AI5905" s="119"/>
    </row>
    <row r="5906" spans="27:35" x14ac:dyDescent="0.25">
      <c r="AA5906" s="81"/>
      <c r="AB5906" s="81"/>
      <c r="AC5906" s="80"/>
      <c r="AD5906" s="80"/>
      <c r="AE5906" s="81"/>
      <c r="AF5906" s="82"/>
      <c r="AG5906" s="80"/>
      <c r="AH5906" s="119"/>
      <c r="AI5906" s="119"/>
    </row>
    <row r="5907" spans="27:35" x14ac:dyDescent="0.25">
      <c r="AA5907" s="81"/>
      <c r="AB5907" s="81"/>
      <c r="AC5907" s="80"/>
      <c r="AD5907" s="80"/>
      <c r="AE5907" s="81"/>
      <c r="AF5907" s="82"/>
      <c r="AG5907" s="80"/>
      <c r="AH5907" s="119"/>
      <c r="AI5907" s="119"/>
    </row>
    <row r="5908" spans="27:35" x14ac:dyDescent="0.25">
      <c r="AA5908" s="81"/>
      <c r="AB5908" s="81"/>
      <c r="AC5908" s="80"/>
      <c r="AD5908" s="80"/>
      <c r="AE5908" s="81"/>
      <c r="AF5908" s="82"/>
      <c r="AG5908" s="80"/>
      <c r="AH5908" s="119"/>
      <c r="AI5908" s="119"/>
    </row>
    <row r="5909" spans="27:35" x14ac:dyDescent="0.25">
      <c r="AA5909" s="81"/>
      <c r="AB5909" s="81"/>
      <c r="AC5909" s="80"/>
      <c r="AD5909" s="80"/>
      <c r="AE5909" s="81"/>
      <c r="AF5909" s="82"/>
      <c r="AG5909" s="80"/>
      <c r="AH5909" s="119"/>
      <c r="AI5909" s="119"/>
    </row>
    <row r="5910" spans="27:35" x14ac:dyDescent="0.25">
      <c r="AA5910" s="81"/>
      <c r="AB5910" s="81"/>
      <c r="AC5910" s="80"/>
      <c r="AD5910" s="80"/>
      <c r="AE5910" s="81"/>
      <c r="AF5910" s="82"/>
      <c r="AG5910" s="80"/>
      <c r="AH5910" s="119"/>
      <c r="AI5910" s="119"/>
    </row>
    <row r="5911" spans="27:35" x14ac:dyDescent="0.25">
      <c r="AA5911" s="81"/>
      <c r="AB5911" s="81"/>
      <c r="AC5911" s="80"/>
      <c r="AD5911" s="80"/>
      <c r="AE5911" s="81"/>
      <c r="AF5911" s="82"/>
      <c r="AG5911" s="80"/>
      <c r="AH5911" s="119"/>
      <c r="AI5911" s="119"/>
    </row>
    <row r="5912" spans="27:35" x14ac:dyDescent="0.25">
      <c r="AA5912" s="81"/>
      <c r="AB5912" s="81"/>
      <c r="AC5912" s="80"/>
      <c r="AD5912" s="80"/>
      <c r="AE5912" s="81"/>
      <c r="AF5912" s="82"/>
      <c r="AG5912" s="80"/>
      <c r="AH5912" s="119"/>
      <c r="AI5912" s="119"/>
    </row>
    <row r="5913" spans="27:35" x14ac:dyDescent="0.25">
      <c r="AA5913" s="81"/>
      <c r="AB5913" s="81"/>
      <c r="AC5913" s="80"/>
      <c r="AD5913" s="80"/>
      <c r="AE5913" s="81"/>
      <c r="AF5913" s="82"/>
      <c r="AG5913" s="80"/>
      <c r="AH5913" s="119"/>
      <c r="AI5913" s="119"/>
    </row>
    <row r="5914" spans="27:35" x14ac:dyDescent="0.25">
      <c r="AA5914" s="81"/>
      <c r="AB5914" s="81"/>
      <c r="AC5914" s="80"/>
      <c r="AD5914" s="80"/>
      <c r="AE5914" s="81"/>
      <c r="AF5914" s="82"/>
      <c r="AG5914" s="80"/>
      <c r="AH5914" s="119"/>
      <c r="AI5914" s="119"/>
    </row>
    <row r="5915" spans="27:35" x14ac:dyDescent="0.25">
      <c r="AA5915" s="81"/>
      <c r="AB5915" s="81"/>
      <c r="AC5915" s="80"/>
      <c r="AD5915" s="80"/>
      <c r="AE5915" s="81"/>
      <c r="AF5915" s="82"/>
      <c r="AG5915" s="80"/>
      <c r="AH5915" s="119"/>
      <c r="AI5915" s="119"/>
    </row>
    <row r="5916" spans="27:35" x14ac:dyDescent="0.25">
      <c r="AA5916" s="81"/>
      <c r="AB5916" s="81"/>
      <c r="AC5916" s="80"/>
      <c r="AD5916" s="80"/>
      <c r="AE5916" s="81"/>
      <c r="AF5916" s="82"/>
      <c r="AG5916" s="80"/>
      <c r="AH5916" s="119"/>
      <c r="AI5916" s="119"/>
    </row>
    <row r="5917" spans="27:35" x14ac:dyDescent="0.25">
      <c r="AA5917" s="81"/>
      <c r="AB5917" s="81"/>
      <c r="AC5917" s="80"/>
      <c r="AD5917" s="80"/>
      <c r="AE5917" s="81"/>
      <c r="AF5917" s="82"/>
      <c r="AG5917" s="80"/>
      <c r="AH5917" s="119"/>
      <c r="AI5917" s="119"/>
    </row>
    <row r="5918" spans="27:35" x14ac:dyDescent="0.25">
      <c r="AA5918" s="81"/>
      <c r="AB5918" s="81"/>
      <c r="AC5918" s="80"/>
      <c r="AD5918" s="80"/>
      <c r="AE5918" s="81"/>
      <c r="AF5918" s="82"/>
      <c r="AG5918" s="80"/>
      <c r="AH5918" s="119"/>
      <c r="AI5918" s="119"/>
    </row>
    <row r="5919" spans="27:35" x14ac:dyDescent="0.25">
      <c r="AA5919" s="81"/>
      <c r="AB5919" s="81"/>
      <c r="AC5919" s="80"/>
      <c r="AD5919" s="80"/>
      <c r="AE5919" s="81"/>
      <c r="AF5919" s="82"/>
      <c r="AG5919" s="80"/>
      <c r="AH5919" s="119"/>
      <c r="AI5919" s="119"/>
    </row>
    <row r="5920" spans="27:35" x14ac:dyDescent="0.25">
      <c r="AA5920" s="81"/>
      <c r="AB5920" s="81"/>
      <c r="AC5920" s="80"/>
      <c r="AD5920" s="80"/>
      <c r="AE5920" s="81"/>
      <c r="AF5920" s="82"/>
      <c r="AG5920" s="80"/>
      <c r="AH5920" s="119"/>
      <c r="AI5920" s="119"/>
    </row>
    <row r="5921" spans="27:35" x14ac:dyDescent="0.25">
      <c r="AA5921" s="81"/>
      <c r="AB5921" s="81"/>
      <c r="AC5921" s="80"/>
      <c r="AD5921" s="80"/>
      <c r="AE5921" s="81"/>
      <c r="AF5921" s="82"/>
      <c r="AG5921" s="80"/>
      <c r="AH5921" s="119"/>
      <c r="AI5921" s="119"/>
    </row>
    <row r="5922" spans="27:35" x14ac:dyDescent="0.25">
      <c r="AA5922" s="81"/>
      <c r="AB5922" s="81"/>
      <c r="AC5922" s="80"/>
      <c r="AD5922" s="80"/>
      <c r="AE5922" s="81"/>
      <c r="AF5922" s="82"/>
      <c r="AG5922" s="80"/>
      <c r="AH5922" s="119"/>
      <c r="AI5922" s="119"/>
    </row>
    <row r="5923" spans="27:35" x14ac:dyDescent="0.25">
      <c r="AA5923" s="81"/>
      <c r="AB5923" s="81"/>
      <c r="AC5923" s="80"/>
      <c r="AD5923" s="80"/>
      <c r="AE5923" s="81"/>
      <c r="AF5923" s="82"/>
      <c r="AG5923" s="80"/>
      <c r="AH5923" s="119"/>
      <c r="AI5923" s="119"/>
    </row>
    <row r="5924" spans="27:35" x14ac:dyDescent="0.25">
      <c r="AA5924" s="81"/>
      <c r="AB5924" s="81"/>
      <c r="AC5924" s="80"/>
      <c r="AD5924" s="80"/>
      <c r="AE5924" s="81"/>
      <c r="AF5924" s="82"/>
      <c r="AG5924" s="80"/>
      <c r="AH5924" s="119"/>
      <c r="AI5924" s="119"/>
    </row>
    <row r="5925" spans="27:35" x14ac:dyDescent="0.25">
      <c r="AA5925" s="81"/>
      <c r="AB5925" s="81"/>
      <c r="AC5925" s="80"/>
      <c r="AD5925" s="80"/>
      <c r="AE5925" s="81"/>
      <c r="AF5925" s="82"/>
      <c r="AG5925" s="80"/>
      <c r="AH5925" s="119"/>
      <c r="AI5925" s="119"/>
    </row>
    <row r="5926" spans="27:35" x14ac:dyDescent="0.25">
      <c r="AA5926" s="81"/>
      <c r="AB5926" s="81"/>
      <c r="AC5926" s="80"/>
      <c r="AD5926" s="80"/>
      <c r="AE5926" s="81"/>
      <c r="AF5926" s="82"/>
      <c r="AG5926" s="80"/>
      <c r="AH5926" s="119"/>
      <c r="AI5926" s="119"/>
    </row>
    <row r="5927" spans="27:35" x14ac:dyDescent="0.25">
      <c r="AA5927" s="81"/>
      <c r="AB5927" s="81"/>
      <c r="AC5927" s="80"/>
      <c r="AD5927" s="80"/>
      <c r="AE5927" s="81"/>
      <c r="AF5927" s="82"/>
      <c r="AG5927" s="80"/>
      <c r="AH5927" s="119"/>
      <c r="AI5927" s="119"/>
    </row>
    <row r="5928" spans="27:35" x14ac:dyDescent="0.25">
      <c r="AA5928" s="81"/>
      <c r="AB5928" s="81"/>
      <c r="AC5928" s="80"/>
      <c r="AD5928" s="80"/>
      <c r="AE5928" s="81"/>
      <c r="AF5928" s="82"/>
      <c r="AG5928" s="80"/>
      <c r="AH5928" s="119"/>
      <c r="AI5928" s="119"/>
    </row>
    <row r="5929" spans="27:35" x14ac:dyDescent="0.25">
      <c r="AA5929" s="81"/>
      <c r="AB5929" s="81"/>
      <c r="AC5929" s="80"/>
      <c r="AD5929" s="80"/>
      <c r="AE5929" s="81"/>
      <c r="AF5929" s="82"/>
      <c r="AG5929" s="80"/>
      <c r="AH5929" s="119"/>
      <c r="AI5929" s="119"/>
    </row>
    <row r="5930" spans="27:35" x14ac:dyDescent="0.25">
      <c r="AA5930" s="81"/>
      <c r="AB5930" s="81"/>
      <c r="AC5930" s="80"/>
      <c r="AD5930" s="80"/>
      <c r="AE5930" s="81"/>
      <c r="AF5930" s="82"/>
      <c r="AG5930" s="80"/>
      <c r="AH5930" s="119"/>
      <c r="AI5930" s="119"/>
    </row>
    <row r="5931" spans="27:35" x14ac:dyDescent="0.25">
      <c r="AA5931" s="81"/>
      <c r="AB5931" s="81"/>
      <c r="AC5931" s="80"/>
      <c r="AD5931" s="80"/>
      <c r="AE5931" s="81"/>
      <c r="AF5931" s="82"/>
      <c r="AG5931" s="80"/>
      <c r="AH5931" s="119"/>
      <c r="AI5931" s="119"/>
    </row>
    <row r="5932" spans="27:35" x14ac:dyDescent="0.25">
      <c r="AA5932" s="81"/>
      <c r="AB5932" s="81"/>
      <c r="AC5932" s="80"/>
      <c r="AD5932" s="80"/>
      <c r="AE5932" s="81"/>
      <c r="AF5932" s="82"/>
      <c r="AG5932" s="80"/>
      <c r="AH5932" s="119"/>
      <c r="AI5932" s="119"/>
    </row>
    <row r="5933" spans="27:35" x14ac:dyDescent="0.25">
      <c r="AA5933" s="81"/>
      <c r="AB5933" s="81"/>
      <c r="AC5933" s="80"/>
      <c r="AD5933" s="80"/>
      <c r="AE5933" s="81"/>
      <c r="AF5933" s="82"/>
      <c r="AG5933" s="80"/>
      <c r="AH5933" s="119"/>
      <c r="AI5933" s="119"/>
    </row>
    <row r="5934" spans="27:35" x14ac:dyDescent="0.25">
      <c r="AA5934" s="81"/>
      <c r="AB5934" s="81"/>
      <c r="AC5934" s="80"/>
      <c r="AD5934" s="80"/>
      <c r="AE5934" s="81"/>
      <c r="AF5934" s="82"/>
      <c r="AG5934" s="80"/>
      <c r="AH5934" s="119"/>
      <c r="AI5934" s="119"/>
    </row>
    <row r="5935" spans="27:35" x14ac:dyDescent="0.25">
      <c r="AA5935" s="81"/>
      <c r="AB5935" s="81"/>
      <c r="AC5935" s="80"/>
      <c r="AD5935" s="80"/>
      <c r="AE5935" s="81"/>
      <c r="AF5935" s="82"/>
      <c r="AG5935" s="80"/>
      <c r="AH5935" s="119"/>
      <c r="AI5935" s="119"/>
    </row>
    <row r="5936" spans="27:35" x14ac:dyDescent="0.25">
      <c r="AA5936" s="81"/>
      <c r="AB5936" s="81"/>
      <c r="AC5936" s="80"/>
      <c r="AD5936" s="80"/>
      <c r="AE5936" s="81"/>
      <c r="AF5936" s="82"/>
      <c r="AG5936" s="80"/>
      <c r="AH5936" s="119"/>
      <c r="AI5936" s="119"/>
    </row>
    <row r="5937" spans="27:35" x14ac:dyDescent="0.25">
      <c r="AA5937" s="81"/>
      <c r="AB5937" s="81"/>
      <c r="AC5937" s="80"/>
      <c r="AD5937" s="80"/>
      <c r="AE5937" s="81"/>
      <c r="AF5937" s="82"/>
      <c r="AG5937" s="80"/>
      <c r="AH5937" s="119"/>
      <c r="AI5937" s="119"/>
    </row>
    <row r="5938" spans="27:35" x14ac:dyDescent="0.25">
      <c r="AA5938" s="81"/>
      <c r="AB5938" s="81"/>
      <c r="AC5938" s="80"/>
      <c r="AD5938" s="80"/>
      <c r="AE5938" s="81"/>
      <c r="AF5938" s="82"/>
      <c r="AG5938" s="80"/>
      <c r="AH5938" s="119"/>
      <c r="AI5938" s="119"/>
    </row>
    <row r="5939" spans="27:35" x14ac:dyDescent="0.25">
      <c r="AA5939" s="81"/>
      <c r="AB5939" s="81"/>
      <c r="AC5939" s="80"/>
      <c r="AD5939" s="80"/>
      <c r="AE5939" s="81"/>
      <c r="AF5939" s="82"/>
      <c r="AG5939" s="80"/>
      <c r="AH5939" s="119"/>
      <c r="AI5939" s="119"/>
    </row>
    <row r="5940" spans="27:35" x14ac:dyDescent="0.25">
      <c r="AA5940" s="81"/>
      <c r="AB5940" s="81"/>
      <c r="AC5940" s="80"/>
      <c r="AD5940" s="80"/>
      <c r="AE5940" s="81"/>
      <c r="AF5940" s="82"/>
      <c r="AG5940" s="80"/>
      <c r="AH5940" s="119"/>
      <c r="AI5940" s="119"/>
    </row>
    <row r="5941" spans="27:35" x14ac:dyDescent="0.25">
      <c r="AA5941" s="81"/>
      <c r="AB5941" s="81"/>
      <c r="AC5941" s="80"/>
      <c r="AD5941" s="80"/>
      <c r="AE5941" s="81"/>
      <c r="AF5941" s="82"/>
      <c r="AG5941" s="80"/>
      <c r="AH5941" s="119"/>
      <c r="AI5941" s="119"/>
    </row>
    <row r="5942" spans="27:35" x14ac:dyDescent="0.25">
      <c r="AA5942" s="81"/>
      <c r="AB5942" s="81"/>
      <c r="AC5942" s="80"/>
      <c r="AD5942" s="80"/>
      <c r="AE5942" s="81"/>
      <c r="AF5942" s="82"/>
      <c r="AG5942" s="80"/>
      <c r="AH5942" s="119"/>
      <c r="AI5942" s="119"/>
    </row>
    <row r="5943" spans="27:35" x14ac:dyDescent="0.25">
      <c r="AA5943" s="81"/>
      <c r="AB5943" s="81"/>
      <c r="AC5943" s="80"/>
      <c r="AD5943" s="80"/>
      <c r="AE5943" s="81"/>
      <c r="AF5943" s="82"/>
      <c r="AG5943" s="80"/>
      <c r="AH5943" s="119"/>
      <c r="AI5943" s="119"/>
    </row>
    <row r="5944" spans="27:35" x14ac:dyDescent="0.25">
      <c r="AA5944" s="81"/>
      <c r="AB5944" s="81"/>
      <c r="AC5944" s="80"/>
      <c r="AD5944" s="80"/>
      <c r="AE5944" s="81"/>
      <c r="AF5944" s="82"/>
      <c r="AG5944" s="80"/>
      <c r="AH5944" s="119"/>
      <c r="AI5944" s="119"/>
    </row>
    <row r="5945" spans="27:35" x14ac:dyDescent="0.25">
      <c r="AA5945" s="81"/>
      <c r="AB5945" s="81"/>
      <c r="AC5945" s="80"/>
      <c r="AD5945" s="80"/>
      <c r="AE5945" s="81"/>
      <c r="AF5945" s="82"/>
      <c r="AG5945" s="80"/>
      <c r="AH5945" s="119"/>
      <c r="AI5945" s="119"/>
    </row>
    <row r="5946" spans="27:35" x14ac:dyDescent="0.25">
      <c r="AA5946" s="81"/>
      <c r="AB5946" s="81"/>
      <c r="AC5946" s="80"/>
      <c r="AD5946" s="80"/>
      <c r="AE5946" s="81"/>
      <c r="AF5946" s="82"/>
      <c r="AG5946" s="80"/>
      <c r="AH5946" s="119"/>
      <c r="AI5946" s="119"/>
    </row>
    <row r="5947" spans="27:35" x14ac:dyDescent="0.25">
      <c r="AA5947" s="81"/>
      <c r="AB5947" s="81"/>
      <c r="AC5947" s="80"/>
      <c r="AD5947" s="80"/>
      <c r="AE5947" s="81"/>
      <c r="AF5947" s="82"/>
      <c r="AG5947" s="80"/>
      <c r="AH5947" s="119"/>
      <c r="AI5947" s="119"/>
    </row>
    <row r="5948" spans="27:35" x14ac:dyDescent="0.25">
      <c r="AA5948" s="81"/>
      <c r="AB5948" s="81"/>
      <c r="AC5948" s="80"/>
      <c r="AD5948" s="80"/>
      <c r="AE5948" s="81"/>
      <c r="AF5948" s="82"/>
      <c r="AG5948" s="80"/>
      <c r="AH5948" s="119"/>
      <c r="AI5948" s="119"/>
    </row>
    <row r="5949" spans="27:35" x14ac:dyDescent="0.25">
      <c r="AA5949" s="81"/>
      <c r="AB5949" s="81"/>
      <c r="AC5949" s="80"/>
      <c r="AD5949" s="80"/>
      <c r="AE5949" s="81"/>
      <c r="AF5949" s="82"/>
      <c r="AG5949" s="80"/>
      <c r="AH5949" s="119"/>
      <c r="AI5949" s="119"/>
    </row>
    <row r="5950" spans="27:35" x14ac:dyDescent="0.25">
      <c r="AA5950" s="81"/>
      <c r="AB5950" s="81"/>
      <c r="AC5950" s="80"/>
      <c r="AD5950" s="80"/>
      <c r="AE5950" s="81"/>
      <c r="AF5950" s="82"/>
      <c r="AG5950" s="80"/>
      <c r="AH5950" s="119"/>
      <c r="AI5950" s="119"/>
    </row>
    <row r="5951" spans="27:35" x14ac:dyDescent="0.25">
      <c r="AA5951" s="81"/>
      <c r="AB5951" s="81"/>
      <c r="AC5951" s="80"/>
      <c r="AD5951" s="80"/>
      <c r="AE5951" s="81"/>
      <c r="AF5951" s="82"/>
      <c r="AG5951" s="80"/>
      <c r="AH5951" s="119"/>
      <c r="AI5951" s="119"/>
    </row>
    <row r="5952" spans="27:35" x14ac:dyDescent="0.25">
      <c r="AA5952" s="81"/>
      <c r="AB5952" s="81"/>
      <c r="AC5952" s="80"/>
      <c r="AD5952" s="80"/>
      <c r="AE5952" s="81"/>
      <c r="AF5952" s="82"/>
      <c r="AG5952" s="80"/>
      <c r="AH5952" s="119"/>
      <c r="AI5952" s="119"/>
    </row>
    <row r="5953" spans="27:35" x14ac:dyDescent="0.25">
      <c r="AA5953" s="81"/>
      <c r="AB5953" s="81"/>
      <c r="AC5953" s="80"/>
      <c r="AD5953" s="80"/>
      <c r="AE5953" s="81"/>
      <c r="AF5953" s="82"/>
      <c r="AG5953" s="80"/>
      <c r="AH5953" s="119"/>
      <c r="AI5953" s="119"/>
    </row>
    <row r="5954" spans="27:35" x14ac:dyDescent="0.25">
      <c r="AA5954" s="81"/>
      <c r="AB5954" s="81"/>
      <c r="AC5954" s="80"/>
      <c r="AD5954" s="80"/>
      <c r="AE5954" s="81"/>
      <c r="AF5954" s="82"/>
      <c r="AG5954" s="80"/>
      <c r="AH5954" s="119"/>
      <c r="AI5954" s="119"/>
    </row>
    <row r="5955" spans="27:35" x14ac:dyDescent="0.25">
      <c r="AA5955" s="81"/>
      <c r="AB5955" s="81"/>
      <c r="AC5955" s="80"/>
      <c r="AD5955" s="80"/>
      <c r="AE5955" s="81"/>
      <c r="AF5955" s="82"/>
      <c r="AG5955" s="80"/>
      <c r="AH5955" s="119"/>
      <c r="AI5955" s="119"/>
    </row>
    <row r="5956" spans="27:35" x14ac:dyDescent="0.25">
      <c r="AA5956" s="81"/>
      <c r="AB5956" s="81"/>
      <c r="AC5956" s="80"/>
      <c r="AD5956" s="80"/>
      <c r="AE5956" s="81"/>
      <c r="AF5956" s="82"/>
      <c r="AG5956" s="80"/>
      <c r="AH5956" s="119"/>
      <c r="AI5956" s="119"/>
    </row>
    <row r="5957" spans="27:35" x14ac:dyDescent="0.25">
      <c r="AA5957" s="81"/>
      <c r="AB5957" s="81"/>
      <c r="AC5957" s="80"/>
      <c r="AD5957" s="80"/>
      <c r="AE5957" s="81"/>
      <c r="AF5957" s="82"/>
      <c r="AG5957" s="80"/>
      <c r="AH5957" s="119"/>
      <c r="AI5957" s="119"/>
    </row>
    <row r="5958" spans="27:35" x14ac:dyDescent="0.25">
      <c r="AA5958" s="81"/>
      <c r="AB5958" s="81"/>
      <c r="AC5958" s="80"/>
      <c r="AD5958" s="80"/>
      <c r="AE5958" s="81"/>
      <c r="AF5958" s="82"/>
      <c r="AG5958" s="80"/>
      <c r="AH5958" s="119"/>
      <c r="AI5958" s="119"/>
    </row>
    <row r="5959" spans="27:35" x14ac:dyDescent="0.25">
      <c r="AA5959" s="81"/>
      <c r="AB5959" s="81"/>
      <c r="AC5959" s="80"/>
      <c r="AD5959" s="80"/>
      <c r="AE5959" s="81"/>
      <c r="AF5959" s="82"/>
      <c r="AG5959" s="80"/>
      <c r="AH5959" s="119"/>
      <c r="AI5959" s="119"/>
    </row>
    <row r="5960" spans="27:35" x14ac:dyDescent="0.25">
      <c r="AA5960" s="81"/>
      <c r="AB5960" s="81"/>
      <c r="AC5960" s="80"/>
      <c r="AD5960" s="80"/>
      <c r="AE5960" s="81"/>
      <c r="AF5960" s="82"/>
      <c r="AG5960" s="80"/>
      <c r="AH5960" s="119"/>
      <c r="AI5960" s="119"/>
    </row>
    <row r="5961" spans="27:35" x14ac:dyDescent="0.25">
      <c r="AA5961" s="81"/>
      <c r="AB5961" s="81"/>
      <c r="AC5961" s="80"/>
      <c r="AD5961" s="80"/>
      <c r="AE5961" s="81"/>
      <c r="AF5961" s="82"/>
      <c r="AG5961" s="80"/>
      <c r="AH5961" s="119"/>
      <c r="AI5961" s="119"/>
    </row>
    <row r="5962" spans="27:35" x14ac:dyDescent="0.25">
      <c r="AA5962" s="81"/>
      <c r="AB5962" s="81"/>
      <c r="AC5962" s="80"/>
      <c r="AD5962" s="80"/>
      <c r="AE5962" s="81"/>
      <c r="AF5962" s="82"/>
      <c r="AG5962" s="80"/>
      <c r="AH5962" s="119"/>
      <c r="AI5962" s="119"/>
    </row>
    <row r="5963" spans="27:35" x14ac:dyDescent="0.25">
      <c r="AA5963" s="81"/>
      <c r="AB5963" s="81"/>
      <c r="AC5963" s="80"/>
      <c r="AD5963" s="80"/>
      <c r="AE5963" s="81"/>
      <c r="AF5963" s="82"/>
      <c r="AG5963" s="80"/>
      <c r="AH5963" s="119"/>
      <c r="AI5963" s="119"/>
    </row>
    <row r="5964" spans="27:35" x14ac:dyDescent="0.25">
      <c r="AA5964" s="81"/>
      <c r="AB5964" s="81"/>
      <c r="AC5964" s="80"/>
      <c r="AD5964" s="80"/>
      <c r="AE5964" s="81"/>
      <c r="AF5964" s="82"/>
      <c r="AG5964" s="80"/>
      <c r="AH5964" s="119"/>
      <c r="AI5964" s="119"/>
    </row>
    <row r="5965" spans="27:35" x14ac:dyDescent="0.25">
      <c r="AA5965" s="81"/>
      <c r="AB5965" s="81"/>
      <c r="AC5965" s="80"/>
      <c r="AD5965" s="80"/>
      <c r="AE5965" s="81"/>
      <c r="AF5965" s="82"/>
      <c r="AG5965" s="80"/>
      <c r="AH5965" s="119"/>
      <c r="AI5965" s="119"/>
    </row>
    <row r="5966" spans="27:35" x14ac:dyDescent="0.25">
      <c r="AA5966" s="81"/>
      <c r="AB5966" s="81"/>
      <c r="AC5966" s="80"/>
      <c r="AD5966" s="80"/>
      <c r="AE5966" s="81"/>
      <c r="AF5966" s="82"/>
      <c r="AG5966" s="80"/>
      <c r="AH5966" s="119"/>
      <c r="AI5966" s="119"/>
    </row>
    <row r="5967" spans="27:35" x14ac:dyDescent="0.25">
      <c r="AA5967" s="81"/>
      <c r="AB5967" s="81"/>
      <c r="AC5967" s="80"/>
      <c r="AD5967" s="80"/>
      <c r="AE5967" s="81"/>
      <c r="AF5967" s="82"/>
      <c r="AG5967" s="80"/>
      <c r="AH5967" s="119"/>
      <c r="AI5967" s="119"/>
    </row>
    <row r="5968" spans="27:35" x14ac:dyDescent="0.25">
      <c r="AA5968" s="81"/>
      <c r="AB5968" s="81"/>
      <c r="AC5968" s="80"/>
      <c r="AD5968" s="80"/>
      <c r="AE5968" s="81"/>
      <c r="AF5968" s="82"/>
      <c r="AG5968" s="80"/>
      <c r="AH5968" s="119"/>
      <c r="AI5968" s="119"/>
    </row>
    <row r="5969" spans="27:35" x14ac:dyDescent="0.25">
      <c r="AA5969" s="81"/>
      <c r="AB5969" s="81"/>
      <c r="AC5969" s="80"/>
      <c r="AD5969" s="80"/>
      <c r="AE5969" s="81"/>
      <c r="AF5969" s="82"/>
      <c r="AG5969" s="80"/>
      <c r="AH5969" s="119"/>
      <c r="AI5969" s="119"/>
    </row>
    <row r="5970" spans="27:35" x14ac:dyDescent="0.25">
      <c r="AA5970" s="81"/>
      <c r="AB5970" s="81"/>
      <c r="AC5970" s="80"/>
      <c r="AD5970" s="80"/>
      <c r="AE5970" s="81"/>
      <c r="AF5970" s="82"/>
      <c r="AG5970" s="80"/>
      <c r="AH5970" s="119"/>
      <c r="AI5970" s="119"/>
    </row>
    <row r="5971" spans="27:35" x14ac:dyDescent="0.25">
      <c r="AA5971" s="81"/>
      <c r="AB5971" s="81"/>
      <c r="AC5971" s="80"/>
      <c r="AD5971" s="80"/>
      <c r="AE5971" s="81"/>
      <c r="AF5971" s="82"/>
      <c r="AG5971" s="80"/>
      <c r="AH5971" s="119"/>
      <c r="AI5971" s="119"/>
    </row>
    <row r="5972" spans="27:35" x14ac:dyDescent="0.25">
      <c r="AA5972" s="81"/>
      <c r="AB5972" s="81"/>
      <c r="AC5972" s="80"/>
      <c r="AD5972" s="80"/>
      <c r="AE5972" s="81"/>
      <c r="AF5972" s="82"/>
      <c r="AG5972" s="80"/>
      <c r="AH5972" s="119"/>
      <c r="AI5972" s="119"/>
    </row>
    <row r="5973" spans="27:35" x14ac:dyDescent="0.25">
      <c r="AA5973" s="81"/>
      <c r="AB5973" s="81"/>
      <c r="AC5973" s="80"/>
      <c r="AD5973" s="80"/>
      <c r="AE5973" s="81"/>
      <c r="AF5973" s="82"/>
      <c r="AG5973" s="80"/>
      <c r="AH5973" s="119"/>
      <c r="AI5973" s="119"/>
    </row>
    <row r="5974" spans="27:35" x14ac:dyDescent="0.25">
      <c r="AA5974" s="81"/>
      <c r="AB5974" s="81"/>
      <c r="AC5974" s="80"/>
      <c r="AD5974" s="80"/>
      <c r="AE5974" s="81"/>
      <c r="AF5974" s="82"/>
      <c r="AG5974" s="80"/>
      <c r="AH5974" s="119"/>
      <c r="AI5974" s="119"/>
    </row>
    <row r="5975" spans="27:35" x14ac:dyDescent="0.25">
      <c r="AA5975" s="81"/>
      <c r="AB5975" s="81"/>
      <c r="AC5975" s="80"/>
      <c r="AD5975" s="80"/>
      <c r="AE5975" s="81"/>
      <c r="AF5975" s="82"/>
      <c r="AG5975" s="80"/>
      <c r="AH5975" s="119"/>
      <c r="AI5975" s="119"/>
    </row>
    <row r="5976" spans="27:35" x14ac:dyDescent="0.25">
      <c r="AA5976" s="81"/>
      <c r="AB5976" s="81"/>
      <c r="AC5976" s="80"/>
      <c r="AD5976" s="80"/>
      <c r="AE5976" s="81"/>
      <c r="AF5976" s="82"/>
      <c r="AG5976" s="80"/>
      <c r="AH5976" s="119"/>
      <c r="AI5976" s="119"/>
    </row>
    <row r="5977" spans="27:35" x14ac:dyDescent="0.25">
      <c r="AA5977" s="81"/>
      <c r="AB5977" s="81"/>
      <c r="AC5977" s="80"/>
      <c r="AD5977" s="80"/>
      <c r="AE5977" s="81"/>
      <c r="AF5977" s="82"/>
      <c r="AG5977" s="80"/>
      <c r="AH5977" s="119"/>
      <c r="AI5977" s="119"/>
    </row>
    <row r="5978" spans="27:35" x14ac:dyDescent="0.25">
      <c r="AA5978" s="81"/>
      <c r="AB5978" s="81"/>
      <c r="AC5978" s="80"/>
      <c r="AD5978" s="80"/>
      <c r="AE5978" s="81"/>
      <c r="AF5978" s="82"/>
      <c r="AG5978" s="80"/>
      <c r="AH5978" s="119"/>
      <c r="AI5978" s="119"/>
    </row>
    <row r="5979" spans="27:35" x14ac:dyDescent="0.25">
      <c r="AA5979" s="81"/>
      <c r="AB5979" s="81"/>
      <c r="AC5979" s="80"/>
      <c r="AD5979" s="80"/>
      <c r="AE5979" s="81"/>
      <c r="AF5979" s="82"/>
      <c r="AG5979" s="80"/>
      <c r="AH5979" s="119"/>
      <c r="AI5979" s="119"/>
    </row>
    <row r="5980" spans="27:35" x14ac:dyDescent="0.25">
      <c r="AA5980" s="81"/>
      <c r="AB5980" s="81"/>
      <c r="AC5980" s="80"/>
      <c r="AD5980" s="80"/>
      <c r="AE5980" s="81"/>
      <c r="AF5980" s="82"/>
      <c r="AG5980" s="80"/>
      <c r="AH5980" s="119"/>
      <c r="AI5980" s="119"/>
    </row>
    <row r="5981" spans="27:35" x14ac:dyDescent="0.25">
      <c r="AA5981" s="81"/>
      <c r="AB5981" s="81"/>
      <c r="AC5981" s="80"/>
      <c r="AD5981" s="80"/>
      <c r="AE5981" s="81"/>
      <c r="AF5981" s="82"/>
      <c r="AG5981" s="80"/>
      <c r="AH5981" s="119"/>
      <c r="AI5981" s="119"/>
    </row>
    <row r="5982" spans="27:35" x14ac:dyDescent="0.25">
      <c r="AA5982" s="81"/>
      <c r="AB5982" s="81"/>
      <c r="AC5982" s="80"/>
      <c r="AD5982" s="80"/>
      <c r="AE5982" s="81"/>
      <c r="AF5982" s="82"/>
      <c r="AG5982" s="80"/>
      <c r="AH5982" s="119"/>
      <c r="AI5982" s="119"/>
    </row>
    <row r="5983" spans="27:35" x14ac:dyDescent="0.25">
      <c r="AA5983" s="81"/>
      <c r="AB5983" s="81"/>
      <c r="AC5983" s="80"/>
      <c r="AD5983" s="80"/>
      <c r="AE5983" s="81"/>
      <c r="AF5983" s="82"/>
      <c r="AG5983" s="80"/>
      <c r="AH5983" s="119"/>
      <c r="AI5983" s="119"/>
    </row>
    <row r="5984" spans="27:35" x14ac:dyDescent="0.25">
      <c r="AA5984" s="81"/>
      <c r="AB5984" s="81"/>
      <c r="AC5984" s="80"/>
      <c r="AD5984" s="80"/>
      <c r="AE5984" s="81"/>
      <c r="AF5984" s="82"/>
      <c r="AG5984" s="80"/>
      <c r="AH5984" s="119"/>
      <c r="AI5984" s="119"/>
    </row>
    <row r="5985" spans="27:35" x14ac:dyDescent="0.25">
      <c r="AA5985" s="81"/>
      <c r="AB5985" s="81"/>
      <c r="AC5985" s="80"/>
      <c r="AD5985" s="80"/>
      <c r="AE5985" s="81"/>
      <c r="AF5985" s="82"/>
      <c r="AG5985" s="80"/>
      <c r="AH5985" s="119"/>
      <c r="AI5985" s="119"/>
    </row>
    <row r="5986" spans="27:35" x14ac:dyDescent="0.25">
      <c r="AA5986" s="81"/>
      <c r="AB5986" s="81"/>
      <c r="AC5986" s="80"/>
      <c r="AD5986" s="80"/>
      <c r="AE5986" s="81"/>
      <c r="AF5986" s="82"/>
      <c r="AG5986" s="80"/>
      <c r="AH5986" s="119"/>
      <c r="AI5986" s="119"/>
    </row>
    <row r="5987" spans="27:35" x14ac:dyDescent="0.25">
      <c r="AA5987" s="81"/>
      <c r="AB5987" s="81"/>
      <c r="AC5987" s="80"/>
      <c r="AD5987" s="80"/>
      <c r="AE5987" s="81"/>
      <c r="AF5987" s="82"/>
      <c r="AG5987" s="80"/>
      <c r="AH5987" s="119"/>
      <c r="AI5987" s="119"/>
    </row>
    <row r="5988" spans="27:35" x14ac:dyDescent="0.25">
      <c r="AA5988" s="81"/>
      <c r="AB5988" s="81"/>
      <c r="AC5988" s="80"/>
      <c r="AD5988" s="80"/>
      <c r="AE5988" s="81"/>
      <c r="AF5988" s="82"/>
      <c r="AG5988" s="80"/>
      <c r="AH5988" s="119"/>
      <c r="AI5988" s="119"/>
    </row>
    <row r="5989" spans="27:35" x14ac:dyDescent="0.25">
      <c r="AA5989" s="81"/>
      <c r="AB5989" s="81"/>
      <c r="AC5989" s="80"/>
      <c r="AD5989" s="80"/>
      <c r="AE5989" s="81"/>
      <c r="AF5989" s="82"/>
      <c r="AG5989" s="80"/>
      <c r="AH5989" s="119"/>
      <c r="AI5989" s="119"/>
    </row>
    <row r="5990" spans="27:35" x14ac:dyDescent="0.25">
      <c r="AA5990" s="81"/>
      <c r="AB5990" s="81"/>
      <c r="AC5990" s="80"/>
      <c r="AD5990" s="80"/>
      <c r="AE5990" s="81"/>
      <c r="AF5990" s="82"/>
      <c r="AG5990" s="80"/>
      <c r="AH5990" s="119"/>
      <c r="AI5990" s="119"/>
    </row>
    <row r="5991" spans="27:35" x14ac:dyDescent="0.25">
      <c r="AA5991" s="81"/>
      <c r="AB5991" s="81"/>
      <c r="AC5991" s="80"/>
      <c r="AD5991" s="80"/>
      <c r="AE5991" s="81"/>
      <c r="AF5991" s="82"/>
      <c r="AG5991" s="80"/>
      <c r="AH5991" s="119"/>
      <c r="AI5991" s="119"/>
    </row>
    <row r="5992" spans="27:35" x14ac:dyDescent="0.25">
      <c r="AA5992" s="81"/>
      <c r="AB5992" s="81"/>
      <c r="AC5992" s="80"/>
      <c r="AD5992" s="80"/>
      <c r="AE5992" s="81"/>
      <c r="AF5992" s="82"/>
      <c r="AG5992" s="80"/>
      <c r="AH5992" s="119"/>
      <c r="AI5992" s="119"/>
    </row>
    <row r="5993" spans="27:35" x14ac:dyDescent="0.25">
      <c r="AA5993" s="81"/>
      <c r="AB5993" s="81"/>
      <c r="AC5993" s="80"/>
      <c r="AD5993" s="80"/>
      <c r="AE5993" s="81"/>
      <c r="AF5993" s="82"/>
      <c r="AG5993" s="80"/>
      <c r="AH5993" s="119"/>
      <c r="AI5993" s="119"/>
    </row>
    <row r="5994" spans="27:35" x14ac:dyDescent="0.25">
      <c r="AA5994" s="81"/>
      <c r="AB5994" s="81"/>
      <c r="AC5994" s="80"/>
      <c r="AD5994" s="80"/>
      <c r="AE5994" s="81"/>
      <c r="AF5994" s="82"/>
      <c r="AG5994" s="80"/>
      <c r="AH5994" s="119"/>
      <c r="AI5994" s="119"/>
    </row>
    <row r="5995" spans="27:35" x14ac:dyDescent="0.25">
      <c r="AA5995" s="81"/>
      <c r="AB5995" s="81"/>
      <c r="AC5995" s="80"/>
      <c r="AD5995" s="80"/>
      <c r="AE5995" s="81"/>
      <c r="AF5995" s="82"/>
      <c r="AG5995" s="80"/>
      <c r="AH5995" s="119"/>
      <c r="AI5995" s="119"/>
    </row>
    <row r="5996" spans="27:35" x14ac:dyDescent="0.25">
      <c r="AA5996" s="81"/>
      <c r="AB5996" s="81"/>
      <c r="AC5996" s="80"/>
      <c r="AD5996" s="80"/>
      <c r="AE5996" s="81"/>
      <c r="AF5996" s="82"/>
      <c r="AG5996" s="80"/>
      <c r="AH5996" s="119"/>
      <c r="AI5996" s="119"/>
    </row>
    <row r="5997" spans="27:35" x14ac:dyDescent="0.25">
      <c r="AA5997" s="81"/>
      <c r="AB5997" s="81"/>
      <c r="AC5997" s="80"/>
      <c r="AD5997" s="80"/>
      <c r="AE5997" s="81"/>
      <c r="AF5997" s="82"/>
      <c r="AG5997" s="80"/>
      <c r="AH5997" s="119"/>
      <c r="AI5997" s="119"/>
    </row>
    <row r="5998" spans="27:35" x14ac:dyDescent="0.25">
      <c r="AA5998" s="81"/>
      <c r="AB5998" s="81"/>
      <c r="AC5998" s="80"/>
      <c r="AD5998" s="80"/>
      <c r="AE5998" s="81"/>
      <c r="AF5998" s="82"/>
      <c r="AG5998" s="80"/>
      <c r="AH5998" s="119"/>
      <c r="AI5998" s="119"/>
    </row>
    <row r="5999" spans="27:35" x14ac:dyDescent="0.25">
      <c r="AA5999" s="81"/>
      <c r="AB5999" s="81"/>
      <c r="AC5999" s="80"/>
      <c r="AD5999" s="80"/>
      <c r="AE5999" s="81"/>
      <c r="AF5999" s="82"/>
      <c r="AG5999" s="80"/>
      <c r="AH5999" s="119"/>
      <c r="AI5999" s="119"/>
    </row>
    <row r="6000" spans="27:35" x14ac:dyDescent="0.25">
      <c r="AA6000" s="81"/>
      <c r="AB6000" s="81"/>
      <c r="AC6000" s="80"/>
      <c r="AD6000" s="80"/>
      <c r="AE6000" s="81"/>
      <c r="AF6000" s="82"/>
      <c r="AG6000" s="80"/>
      <c r="AH6000" s="119"/>
      <c r="AI6000" s="119"/>
    </row>
    <row r="6001" spans="27:35" x14ac:dyDescent="0.25">
      <c r="AA6001" s="81"/>
      <c r="AB6001" s="81"/>
      <c r="AC6001" s="80"/>
      <c r="AD6001" s="80"/>
      <c r="AE6001" s="81"/>
      <c r="AF6001" s="82"/>
      <c r="AG6001" s="80"/>
      <c r="AH6001" s="119"/>
      <c r="AI6001" s="119"/>
    </row>
    <row r="6002" spans="27:35" x14ac:dyDescent="0.25">
      <c r="AA6002" s="81"/>
      <c r="AB6002" s="81"/>
      <c r="AC6002" s="80"/>
      <c r="AD6002" s="80"/>
      <c r="AE6002" s="81"/>
      <c r="AF6002" s="82"/>
      <c r="AG6002" s="80"/>
      <c r="AH6002" s="119"/>
      <c r="AI6002" s="119"/>
    </row>
    <row r="6003" spans="27:35" x14ac:dyDescent="0.25">
      <c r="AA6003" s="81"/>
      <c r="AB6003" s="81"/>
      <c r="AC6003" s="80"/>
      <c r="AD6003" s="80"/>
      <c r="AE6003" s="81"/>
      <c r="AF6003" s="82"/>
      <c r="AG6003" s="80"/>
      <c r="AH6003" s="119"/>
      <c r="AI6003" s="119"/>
    </row>
    <row r="6004" spans="27:35" x14ac:dyDescent="0.25">
      <c r="AA6004" s="81"/>
      <c r="AB6004" s="81"/>
      <c r="AC6004" s="80"/>
      <c r="AD6004" s="80"/>
      <c r="AE6004" s="81"/>
      <c r="AF6004" s="82"/>
      <c r="AG6004" s="80"/>
      <c r="AH6004" s="119"/>
      <c r="AI6004" s="119"/>
    </row>
    <row r="6005" spans="27:35" x14ac:dyDescent="0.25">
      <c r="AA6005" s="81"/>
      <c r="AB6005" s="81"/>
      <c r="AC6005" s="80"/>
      <c r="AD6005" s="80"/>
      <c r="AE6005" s="81"/>
      <c r="AF6005" s="82"/>
      <c r="AG6005" s="80"/>
      <c r="AH6005" s="119"/>
      <c r="AI6005" s="119"/>
    </row>
    <row r="6006" spans="27:35" x14ac:dyDescent="0.25">
      <c r="AA6006" s="81"/>
      <c r="AB6006" s="81"/>
      <c r="AC6006" s="80"/>
      <c r="AD6006" s="80"/>
      <c r="AE6006" s="81"/>
      <c r="AF6006" s="82"/>
      <c r="AG6006" s="80"/>
      <c r="AH6006" s="119"/>
      <c r="AI6006" s="119"/>
    </row>
    <row r="6007" spans="27:35" x14ac:dyDescent="0.25">
      <c r="AA6007" s="81"/>
      <c r="AB6007" s="81"/>
      <c r="AC6007" s="80"/>
      <c r="AD6007" s="80"/>
      <c r="AE6007" s="81"/>
      <c r="AF6007" s="82"/>
      <c r="AG6007" s="80"/>
      <c r="AH6007" s="119"/>
      <c r="AI6007" s="119"/>
    </row>
    <row r="6008" spans="27:35" x14ac:dyDescent="0.25">
      <c r="AA6008" s="81"/>
      <c r="AB6008" s="81"/>
      <c r="AC6008" s="80"/>
      <c r="AD6008" s="80"/>
      <c r="AE6008" s="81"/>
      <c r="AF6008" s="82"/>
      <c r="AG6008" s="80"/>
      <c r="AH6008" s="119"/>
      <c r="AI6008" s="119"/>
    </row>
    <row r="6009" spans="27:35" x14ac:dyDescent="0.25">
      <c r="AA6009" s="81"/>
      <c r="AB6009" s="81"/>
      <c r="AC6009" s="80"/>
      <c r="AD6009" s="80"/>
      <c r="AE6009" s="81"/>
      <c r="AF6009" s="82"/>
      <c r="AG6009" s="80"/>
      <c r="AH6009" s="119"/>
      <c r="AI6009" s="119"/>
    </row>
    <row r="6010" spans="27:35" x14ac:dyDescent="0.25">
      <c r="AA6010" s="81"/>
      <c r="AB6010" s="81"/>
      <c r="AC6010" s="80"/>
      <c r="AD6010" s="80"/>
      <c r="AE6010" s="81"/>
      <c r="AF6010" s="82"/>
      <c r="AG6010" s="80"/>
      <c r="AH6010" s="119"/>
      <c r="AI6010" s="119"/>
    </row>
    <row r="6011" spans="27:35" x14ac:dyDescent="0.25">
      <c r="AA6011" s="81"/>
      <c r="AB6011" s="81"/>
      <c r="AC6011" s="80"/>
      <c r="AD6011" s="80"/>
      <c r="AE6011" s="81"/>
      <c r="AF6011" s="82"/>
      <c r="AG6011" s="80"/>
      <c r="AH6011" s="119"/>
      <c r="AI6011" s="119"/>
    </row>
    <row r="6012" spans="27:35" x14ac:dyDescent="0.25">
      <c r="AA6012" s="81"/>
      <c r="AB6012" s="81"/>
      <c r="AC6012" s="80"/>
      <c r="AD6012" s="80"/>
      <c r="AE6012" s="81"/>
      <c r="AF6012" s="82"/>
      <c r="AG6012" s="80"/>
      <c r="AH6012" s="119"/>
      <c r="AI6012" s="119"/>
    </row>
    <row r="6013" spans="27:35" x14ac:dyDescent="0.25">
      <c r="AA6013" s="81"/>
      <c r="AB6013" s="81"/>
      <c r="AC6013" s="80"/>
      <c r="AD6013" s="80"/>
      <c r="AE6013" s="81"/>
      <c r="AF6013" s="82"/>
      <c r="AG6013" s="80"/>
      <c r="AH6013" s="119"/>
      <c r="AI6013" s="119"/>
    </row>
    <row r="6014" spans="27:35" x14ac:dyDescent="0.25">
      <c r="AA6014" s="81"/>
      <c r="AB6014" s="81"/>
      <c r="AC6014" s="80"/>
      <c r="AD6014" s="80"/>
      <c r="AE6014" s="81"/>
      <c r="AF6014" s="82"/>
      <c r="AG6014" s="80"/>
      <c r="AH6014" s="119"/>
      <c r="AI6014" s="119"/>
    </row>
    <row r="6015" spans="27:35" x14ac:dyDescent="0.25">
      <c r="AA6015" s="81"/>
      <c r="AB6015" s="81"/>
      <c r="AC6015" s="80"/>
      <c r="AD6015" s="80"/>
      <c r="AE6015" s="81"/>
      <c r="AF6015" s="82"/>
      <c r="AG6015" s="80"/>
      <c r="AH6015" s="119"/>
      <c r="AI6015" s="119"/>
    </row>
    <row r="6016" spans="27:35" x14ac:dyDescent="0.25">
      <c r="AA6016" s="81"/>
      <c r="AB6016" s="81"/>
      <c r="AC6016" s="80"/>
      <c r="AD6016" s="80"/>
      <c r="AE6016" s="81"/>
      <c r="AF6016" s="82"/>
      <c r="AG6016" s="80"/>
      <c r="AH6016" s="119"/>
      <c r="AI6016" s="119"/>
    </row>
    <row r="6017" spans="27:35" x14ac:dyDescent="0.25">
      <c r="AA6017" s="81"/>
      <c r="AB6017" s="81"/>
      <c r="AC6017" s="80"/>
      <c r="AD6017" s="80"/>
      <c r="AE6017" s="81"/>
      <c r="AF6017" s="82"/>
      <c r="AG6017" s="80"/>
      <c r="AH6017" s="119"/>
      <c r="AI6017" s="119"/>
    </row>
    <row r="6018" spans="27:35" x14ac:dyDescent="0.25">
      <c r="AA6018" s="81"/>
      <c r="AB6018" s="81"/>
      <c r="AC6018" s="80"/>
      <c r="AD6018" s="80"/>
      <c r="AE6018" s="81"/>
      <c r="AF6018" s="82"/>
      <c r="AG6018" s="80"/>
      <c r="AH6018" s="119"/>
      <c r="AI6018" s="119"/>
    </row>
    <row r="6019" spans="27:35" x14ac:dyDescent="0.25">
      <c r="AA6019" s="81"/>
      <c r="AB6019" s="81"/>
      <c r="AC6019" s="80"/>
      <c r="AD6019" s="80"/>
      <c r="AE6019" s="81"/>
      <c r="AF6019" s="82"/>
      <c r="AG6019" s="80"/>
      <c r="AH6019" s="119"/>
      <c r="AI6019" s="119"/>
    </row>
    <row r="6020" spans="27:35" x14ac:dyDescent="0.25">
      <c r="AA6020" s="81"/>
      <c r="AB6020" s="81"/>
      <c r="AC6020" s="80"/>
      <c r="AD6020" s="80"/>
      <c r="AE6020" s="81"/>
      <c r="AF6020" s="82"/>
      <c r="AG6020" s="80"/>
      <c r="AH6020" s="119"/>
      <c r="AI6020" s="119"/>
    </row>
    <row r="6021" spans="27:35" x14ac:dyDescent="0.25">
      <c r="AA6021" s="81"/>
      <c r="AB6021" s="81"/>
      <c r="AC6021" s="80"/>
      <c r="AD6021" s="80"/>
      <c r="AE6021" s="81"/>
      <c r="AF6021" s="82"/>
      <c r="AG6021" s="80"/>
      <c r="AH6021" s="119"/>
      <c r="AI6021" s="119"/>
    </row>
    <row r="6022" spans="27:35" x14ac:dyDescent="0.25">
      <c r="AA6022" s="81"/>
      <c r="AB6022" s="81"/>
      <c r="AC6022" s="80"/>
      <c r="AD6022" s="80"/>
      <c r="AE6022" s="81"/>
      <c r="AF6022" s="82"/>
      <c r="AG6022" s="80"/>
      <c r="AH6022" s="119"/>
      <c r="AI6022" s="119"/>
    </row>
    <row r="6023" spans="27:35" x14ac:dyDescent="0.25">
      <c r="AA6023" s="81"/>
      <c r="AB6023" s="81"/>
      <c r="AC6023" s="80"/>
      <c r="AD6023" s="80"/>
      <c r="AE6023" s="81"/>
      <c r="AF6023" s="82"/>
      <c r="AG6023" s="80"/>
      <c r="AH6023" s="119"/>
      <c r="AI6023" s="119"/>
    </row>
    <row r="6024" spans="27:35" x14ac:dyDescent="0.25">
      <c r="AA6024" s="81"/>
      <c r="AB6024" s="81"/>
      <c r="AC6024" s="80"/>
      <c r="AD6024" s="80"/>
      <c r="AE6024" s="81"/>
      <c r="AF6024" s="82"/>
      <c r="AG6024" s="80"/>
      <c r="AH6024" s="119"/>
      <c r="AI6024" s="119"/>
    </row>
    <row r="6025" spans="27:35" x14ac:dyDescent="0.25">
      <c r="AA6025" s="81"/>
      <c r="AB6025" s="81"/>
      <c r="AC6025" s="80"/>
      <c r="AD6025" s="80"/>
      <c r="AE6025" s="81"/>
      <c r="AF6025" s="82"/>
      <c r="AG6025" s="80"/>
      <c r="AH6025" s="119"/>
      <c r="AI6025" s="119"/>
    </row>
    <row r="6026" spans="27:35" x14ac:dyDescent="0.25">
      <c r="AA6026" s="81"/>
      <c r="AB6026" s="81"/>
      <c r="AC6026" s="80"/>
      <c r="AD6026" s="80"/>
      <c r="AE6026" s="81"/>
      <c r="AF6026" s="82"/>
      <c r="AG6026" s="80"/>
      <c r="AH6026" s="119"/>
      <c r="AI6026" s="119"/>
    </row>
    <row r="6027" spans="27:35" x14ac:dyDescent="0.25">
      <c r="AA6027" s="81"/>
      <c r="AB6027" s="81"/>
      <c r="AC6027" s="80"/>
      <c r="AD6027" s="80"/>
      <c r="AE6027" s="81"/>
      <c r="AF6027" s="82"/>
      <c r="AG6027" s="80"/>
      <c r="AH6027" s="119"/>
      <c r="AI6027" s="119"/>
    </row>
    <row r="6028" spans="27:35" x14ac:dyDescent="0.25">
      <c r="AA6028" s="81"/>
      <c r="AB6028" s="81"/>
      <c r="AC6028" s="80"/>
      <c r="AD6028" s="80"/>
      <c r="AE6028" s="81"/>
      <c r="AF6028" s="82"/>
      <c r="AG6028" s="80"/>
      <c r="AH6028" s="119"/>
      <c r="AI6028" s="119"/>
    </row>
    <row r="6029" spans="27:35" x14ac:dyDescent="0.25">
      <c r="AA6029" s="81"/>
      <c r="AB6029" s="81"/>
      <c r="AC6029" s="80"/>
      <c r="AD6029" s="80"/>
      <c r="AE6029" s="81"/>
      <c r="AF6029" s="82"/>
      <c r="AG6029" s="80"/>
      <c r="AH6029" s="119"/>
      <c r="AI6029" s="119"/>
    </row>
    <row r="6030" spans="27:35" x14ac:dyDescent="0.25">
      <c r="AA6030" s="81"/>
      <c r="AB6030" s="81"/>
      <c r="AC6030" s="80"/>
      <c r="AD6030" s="80"/>
      <c r="AE6030" s="81"/>
      <c r="AF6030" s="82"/>
      <c r="AG6030" s="80"/>
      <c r="AH6030" s="119"/>
      <c r="AI6030" s="119"/>
    </row>
    <row r="6031" spans="27:35" x14ac:dyDescent="0.25">
      <c r="AA6031" s="81"/>
      <c r="AB6031" s="81"/>
      <c r="AC6031" s="80"/>
      <c r="AD6031" s="80"/>
      <c r="AE6031" s="81"/>
      <c r="AF6031" s="82"/>
      <c r="AG6031" s="80"/>
      <c r="AH6031" s="119"/>
      <c r="AI6031" s="119"/>
    </row>
    <row r="6032" spans="27:35" x14ac:dyDescent="0.25">
      <c r="AA6032" s="81"/>
      <c r="AB6032" s="81"/>
      <c r="AC6032" s="80"/>
      <c r="AD6032" s="80"/>
      <c r="AE6032" s="81"/>
      <c r="AF6032" s="82"/>
      <c r="AG6032" s="80"/>
      <c r="AH6032" s="119"/>
      <c r="AI6032" s="119"/>
    </row>
    <row r="6033" spans="27:35" x14ac:dyDescent="0.25">
      <c r="AA6033" s="81"/>
      <c r="AB6033" s="81"/>
      <c r="AC6033" s="80"/>
      <c r="AD6033" s="80"/>
      <c r="AE6033" s="81"/>
      <c r="AF6033" s="82"/>
      <c r="AG6033" s="80"/>
      <c r="AH6033" s="119"/>
      <c r="AI6033" s="119"/>
    </row>
    <row r="6034" spans="27:35" x14ac:dyDescent="0.25">
      <c r="AA6034" s="81"/>
      <c r="AB6034" s="81"/>
      <c r="AC6034" s="80"/>
      <c r="AD6034" s="80"/>
      <c r="AE6034" s="81"/>
      <c r="AF6034" s="82"/>
      <c r="AG6034" s="80"/>
      <c r="AH6034" s="119"/>
      <c r="AI6034" s="119"/>
    </row>
    <row r="6035" spans="27:35" x14ac:dyDescent="0.25">
      <c r="AA6035" s="81"/>
      <c r="AB6035" s="81"/>
      <c r="AC6035" s="80"/>
      <c r="AD6035" s="80"/>
      <c r="AE6035" s="81"/>
      <c r="AF6035" s="82"/>
      <c r="AG6035" s="80"/>
      <c r="AH6035" s="119"/>
      <c r="AI6035" s="119"/>
    </row>
    <row r="6036" spans="27:35" x14ac:dyDescent="0.25">
      <c r="AA6036" s="81"/>
      <c r="AB6036" s="81"/>
      <c r="AC6036" s="80"/>
      <c r="AD6036" s="80"/>
      <c r="AE6036" s="81"/>
      <c r="AF6036" s="82"/>
      <c r="AG6036" s="80"/>
      <c r="AH6036" s="119"/>
      <c r="AI6036" s="119"/>
    </row>
    <row r="6037" spans="27:35" x14ac:dyDescent="0.25">
      <c r="AA6037" s="81"/>
      <c r="AB6037" s="81"/>
      <c r="AC6037" s="80"/>
      <c r="AD6037" s="80"/>
      <c r="AE6037" s="81"/>
      <c r="AF6037" s="82"/>
      <c r="AG6037" s="80"/>
      <c r="AH6037" s="119"/>
      <c r="AI6037" s="119"/>
    </row>
    <row r="6038" spans="27:35" x14ac:dyDescent="0.25">
      <c r="AA6038" s="81"/>
      <c r="AB6038" s="81"/>
      <c r="AC6038" s="80"/>
      <c r="AD6038" s="80"/>
      <c r="AE6038" s="81"/>
      <c r="AF6038" s="82"/>
      <c r="AG6038" s="80"/>
      <c r="AH6038" s="119"/>
      <c r="AI6038" s="119"/>
    </row>
    <row r="6039" spans="27:35" x14ac:dyDescent="0.25">
      <c r="AA6039" s="81"/>
      <c r="AB6039" s="81"/>
      <c r="AC6039" s="80"/>
      <c r="AD6039" s="80"/>
      <c r="AE6039" s="81"/>
      <c r="AF6039" s="82"/>
      <c r="AG6039" s="80"/>
      <c r="AH6039" s="119"/>
      <c r="AI6039" s="119"/>
    </row>
    <row r="6040" spans="27:35" x14ac:dyDescent="0.25">
      <c r="AA6040" s="81"/>
      <c r="AB6040" s="81"/>
      <c r="AC6040" s="80"/>
      <c r="AD6040" s="80"/>
      <c r="AE6040" s="81"/>
      <c r="AF6040" s="82"/>
      <c r="AG6040" s="80"/>
      <c r="AH6040" s="119"/>
      <c r="AI6040" s="119"/>
    </row>
    <row r="6041" spans="27:35" x14ac:dyDescent="0.25">
      <c r="AA6041" s="81"/>
      <c r="AB6041" s="81"/>
      <c r="AC6041" s="80"/>
      <c r="AD6041" s="80"/>
      <c r="AE6041" s="81"/>
      <c r="AF6041" s="82"/>
      <c r="AG6041" s="80"/>
      <c r="AH6041" s="119"/>
      <c r="AI6041" s="119"/>
    </row>
    <row r="6042" spans="27:35" x14ac:dyDescent="0.25">
      <c r="AA6042" s="81"/>
      <c r="AB6042" s="81"/>
      <c r="AC6042" s="80"/>
      <c r="AD6042" s="80"/>
      <c r="AE6042" s="81"/>
      <c r="AF6042" s="82"/>
      <c r="AG6042" s="80"/>
      <c r="AH6042" s="119"/>
      <c r="AI6042" s="119"/>
    </row>
    <row r="6043" spans="27:35" x14ac:dyDescent="0.25">
      <c r="AA6043" s="81"/>
      <c r="AB6043" s="81"/>
      <c r="AC6043" s="80"/>
      <c r="AD6043" s="80"/>
      <c r="AE6043" s="81"/>
      <c r="AF6043" s="82"/>
      <c r="AG6043" s="80"/>
      <c r="AH6043" s="119"/>
      <c r="AI6043" s="119"/>
    </row>
    <row r="6044" spans="27:35" x14ac:dyDescent="0.25">
      <c r="AA6044" s="81"/>
      <c r="AB6044" s="81"/>
      <c r="AC6044" s="80"/>
      <c r="AD6044" s="80"/>
      <c r="AE6044" s="81"/>
      <c r="AF6044" s="82"/>
      <c r="AG6044" s="80"/>
      <c r="AH6044" s="119"/>
      <c r="AI6044" s="119"/>
    </row>
    <row r="6045" spans="27:35" x14ac:dyDescent="0.25">
      <c r="AA6045" s="81"/>
      <c r="AB6045" s="81"/>
      <c r="AC6045" s="80"/>
      <c r="AD6045" s="80"/>
      <c r="AE6045" s="81"/>
      <c r="AF6045" s="82"/>
      <c r="AG6045" s="80"/>
      <c r="AH6045" s="119"/>
      <c r="AI6045" s="119"/>
    </row>
    <row r="6046" spans="27:35" x14ac:dyDescent="0.25">
      <c r="AA6046" s="81"/>
      <c r="AB6046" s="81"/>
      <c r="AC6046" s="80"/>
      <c r="AD6046" s="80"/>
      <c r="AE6046" s="81"/>
      <c r="AF6046" s="82"/>
      <c r="AG6046" s="80"/>
      <c r="AH6046" s="119"/>
      <c r="AI6046" s="119"/>
    </row>
    <row r="6047" spans="27:35" x14ac:dyDescent="0.25">
      <c r="AA6047" s="81"/>
      <c r="AB6047" s="81"/>
      <c r="AC6047" s="80"/>
      <c r="AD6047" s="80"/>
      <c r="AE6047" s="81"/>
      <c r="AF6047" s="82"/>
      <c r="AG6047" s="80"/>
      <c r="AH6047" s="119"/>
      <c r="AI6047" s="119"/>
    </row>
    <row r="6048" spans="27:35" x14ac:dyDescent="0.25">
      <c r="AA6048" s="81"/>
      <c r="AB6048" s="81"/>
      <c r="AC6048" s="80"/>
      <c r="AD6048" s="80"/>
      <c r="AE6048" s="81"/>
      <c r="AF6048" s="82"/>
      <c r="AG6048" s="80"/>
      <c r="AH6048" s="119"/>
      <c r="AI6048" s="119"/>
    </row>
    <row r="6049" spans="27:35" x14ac:dyDescent="0.25">
      <c r="AA6049" s="81"/>
      <c r="AB6049" s="81"/>
      <c r="AC6049" s="80"/>
      <c r="AD6049" s="80"/>
      <c r="AE6049" s="81"/>
      <c r="AF6049" s="82"/>
      <c r="AG6049" s="80"/>
      <c r="AH6049" s="119"/>
      <c r="AI6049" s="119"/>
    </row>
    <row r="6050" spans="27:35" x14ac:dyDescent="0.25">
      <c r="AA6050" s="81"/>
      <c r="AB6050" s="81"/>
      <c r="AC6050" s="80"/>
      <c r="AD6050" s="80"/>
      <c r="AE6050" s="81"/>
      <c r="AF6050" s="82"/>
      <c r="AG6050" s="80"/>
      <c r="AH6050" s="119"/>
      <c r="AI6050" s="119"/>
    </row>
    <row r="6051" spans="27:35" x14ac:dyDescent="0.25">
      <c r="AA6051" s="81"/>
      <c r="AB6051" s="81"/>
      <c r="AC6051" s="80"/>
      <c r="AD6051" s="80"/>
      <c r="AE6051" s="81"/>
      <c r="AF6051" s="82"/>
      <c r="AG6051" s="80"/>
      <c r="AH6051" s="119"/>
      <c r="AI6051" s="119"/>
    </row>
    <row r="6052" spans="27:35" x14ac:dyDescent="0.25">
      <c r="AA6052" s="81"/>
      <c r="AB6052" s="81"/>
      <c r="AC6052" s="80"/>
      <c r="AD6052" s="80"/>
      <c r="AE6052" s="81"/>
      <c r="AF6052" s="82"/>
      <c r="AG6052" s="80"/>
      <c r="AH6052" s="119"/>
      <c r="AI6052" s="119"/>
    </row>
    <row r="6053" spans="27:35" x14ac:dyDescent="0.25">
      <c r="AA6053" s="81"/>
      <c r="AB6053" s="81"/>
      <c r="AC6053" s="80"/>
      <c r="AD6053" s="80"/>
      <c r="AE6053" s="81"/>
      <c r="AF6053" s="82"/>
      <c r="AG6053" s="80"/>
      <c r="AH6053" s="119"/>
      <c r="AI6053" s="119"/>
    </row>
    <row r="6054" spans="27:35" x14ac:dyDescent="0.25">
      <c r="AA6054" s="81"/>
      <c r="AB6054" s="81"/>
      <c r="AC6054" s="80"/>
      <c r="AD6054" s="80"/>
      <c r="AE6054" s="81"/>
      <c r="AF6054" s="82"/>
      <c r="AG6054" s="80"/>
      <c r="AH6054" s="119"/>
      <c r="AI6054" s="119"/>
    </row>
    <row r="6055" spans="27:35" x14ac:dyDescent="0.25">
      <c r="AA6055" s="81"/>
      <c r="AB6055" s="81"/>
      <c r="AC6055" s="80"/>
      <c r="AD6055" s="80"/>
      <c r="AE6055" s="81"/>
      <c r="AF6055" s="82"/>
      <c r="AG6055" s="80"/>
      <c r="AH6055" s="119"/>
      <c r="AI6055" s="119"/>
    </row>
    <row r="6056" spans="27:35" x14ac:dyDescent="0.25">
      <c r="AA6056" s="81"/>
      <c r="AB6056" s="81"/>
      <c r="AC6056" s="80"/>
      <c r="AD6056" s="80"/>
      <c r="AE6056" s="81"/>
      <c r="AF6056" s="82"/>
      <c r="AG6056" s="80"/>
      <c r="AH6056" s="119"/>
      <c r="AI6056" s="119"/>
    </row>
    <row r="6057" spans="27:35" x14ac:dyDescent="0.25">
      <c r="AA6057" s="81"/>
      <c r="AB6057" s="81"/>
      <c r="AC6057" s="80"/>
      <c r="AD6057" s="80"/>
      <c r="AE6057" s="81"/>
      <c r="AF6057" s="82"/>
      <c r="AG6057" s="80"/>
      <c r="AH6057" s="119"/>
      <c r="AI6057" s="119"/>
    </row>
    <row r="6058" spans="27:35" x14ac:dyDescent="0.25">
      <c r="AA6058" s="81"/>
      <c r="AB6058" s="81"/>
      <c r="AC6058" s="80"/>
      <c r="AD6058" s="80"/>
      <c r="AE6058" s="81"/>
      <c r="AF6058" s="82"/>
      <c r="AG6058" s="80"/>
      <c r="AH6058" s="119"/>
      <c r="AI6058" s="119"/>
    </row>
    <row r="6059" spans="27:35" x14ac:dyDescent="0.25">
      <c r="AA6059" s="81"/>
      <c r="AB6059" s="81"/>
      <c r="AC6059" s="80"/>
      <c r="AD6059" s="80"/>
      <c r="AE6059" s="81"/>
      <c r="AF6059" s="82"/>
      <c r="AG6059" s="80"/>
      <c r="AH6059" s="119"/>
      <c r="AI6059" s="119"/>
    </row>
    <row r="6060" spans="27:35" x14ac:dyDescent="0.25">
      <c r="AA6060" s="81"/>
      <c r="AB6060" s="81"/>
      <c r="AC6060" s="80"/>
      <c r="AD6060" s="80"/>
      <c r="AE6060" s="81"/>
      <c r="AF6060" s="82"/>
      <c r="AG6060" s="80"/>
      <c r="AH6060" s="119"/>
      <c r="AI6060" s="119"/>
    </row>
    <row r="6061" spans="27:35" x14ac:dyDescent="0.25">
      <c r="AA6061" s="81"/>
      <c r="AB6061" s="81"/>
      <c r="AC6061" s="80"/>
      <c r="AD6061" s="80"/>
      <c r="AE6061" s="81"/>
      <c r="AF6061" s="82"/>
      <c r="AG6061" s="80"/>
      <c r="AH6061" s="119"/>
      <c r="AI6061" s="119"/>
    </row>
    <row r="6062" spans="27:35" x14ac:dyDescent="0.25">
      <c r="AA6062" s="81"/>
      <c r="AB6062" s="81"/>
      <c r="AC6062" s="80"/>
      <c r="AD6062" s="80"/>
      <c r="AE6062" s="81"/>
      <c r="AF6062" s="82"/>
      <c r="AG6062" s="80"/>
      <c r="AH6062" s="119"/>
      <c r="AI6062" s="119"/>
    </row>
    <row r="6063" spans="27:35" x14ac:dyDescent="0.25">
      <c r="AA6063" s="81"/>
      <c r="AB6063" s="81"/>
      <c r="AC6063" s="80"/>
      <c r="AD6063" s="80"/>
      <c r="AE6063" s="81"/>
      <c r="AF6063" s="82"/>
      <c r="AG6063" s="80"/>
      <c r="AH6063" s="119"/>
      <c r="AI6063" s="119"/>
    </row>
    <row r="6064" spans="27:35" x14ac:dyDescent="0.25">
      <c r="AA6064" s="81"/>
      <c r="AB6064" s="81"/>
      <c r="AC6064" s="80"/>
      <c r="AD6064" s="80"/>
      <c r="AE6064" s="81"/>
      <c r="AF6064" s="82"/>
      <c r="AG6064" s="80"/>
      <c r="AH6064" s="119"/>
      <c r="AI6064" s="119"/>
    </row>
    <row r="6065" spans="27:35" x14ac:dyDescent="0.25">
      <c r="AA6065" s="81"/>
      <c r="AB6065" s="81"/>
      <c r="AC6065" s="80"/>
      <c r="AD6065" s="80"/>
      <c r="AE6065" s="81"/>
      <c r="AF6065" s="82"/>
      <c r="AG6065" s="80"/>
      <c r="AH6065" s="119"/>
      <c r="AI6065" s="119"/>
    </row>
    <row r="6066" spans="27:35" x14ac:dyDescent="0.25">
      <c r="AA6066" s="81"/>
      <c r="AB6066" s="81"/>
      <c r="AC6066" s="80"/>
      <c r="AD6066" s="80"/>
      <c r="AE6066" s="81"/>
      <c r="AF6066" s="82"/>
      <c r="AG6066" s="80"/>
      <c r="AH6066" s="119"/>
      <c r="AI6066" s="119"/>
    </row>
    <row r="6067" spans="27:35" x14ac:dyDescent="0.25">
      <c r="AA6067" s="81"/>
      <c r="AB6067" s="81"/>
      <c r="AC6067" s="80"/>
      <c r="AD6067" s="80"/>
      <c r="AE6067" s="81"/>
      <c r="AF6067" s="82"/>
      <c r="AG6067" s="80"/>
      <c r="AH6067" s="119"/>
      <c r="AI6067" s="119"/>
    </row>
    <row r="6068" spans="27:35" x14ac:dyDescent="0.25">
      <c r="AA6068" s="81"/>
      <c r="AB6068" s="81"/>
      <c r="AC6068" s="80"/>
      <c r="AD6068" s="80"/>
      <c r="AE6068" s="81"/>
      <c r="AF6068" s="82"/>
      <c r="AG6068" s="80"/>
      <c r="AH6068" s="119"/>
      <c r="AI6068" s="119"/>
    </row>
    <row r="6069" spans="27:35" x14ac:dyDescent="0.25">
      <c r="AA6069" s="81"/>
      <c r="AB6069" s="81"/>
      <c r="AC6069" s="80"/>
      <c r="AD6069" s="80"/>
      <c r="AE6069" s="81"/>
      <c r="AF6069" s="82"/>
      <c r="AG6069" s="80"/>
      <c r="AH6069" s="119"/>
      <c r="AI6069" s="119"/>
    </row>
    <row r="6070" spans="27:35" x14ac:dyDescent="0.25">
      <c r="AA6070" s="81"/>
      <c r="AB6070" s="81"/>
      <c r="AC6070" s="80"/>
      <c r="AD6070" s="80"/>
      <c r="AE6070" s="81"/>
      <c r="AF6070" s="82"/>
      <c r="AG6070" s="80"/>
      <c r="AH6070" s="119"/>
      <c r="AI6070" s="119"/>
    </row>
    <row r="6071" spans="27:35" x14ac:dyDescent="0.25">
      <c r="AA6071" s="81"/>
      <c r="AB6071" s="81"/>
      <c r="AC6071" s="80"/>
      <c r="AD6071" s="80"/>
      <c r="AE6071" s="81"/>
      <c r="AF6071" s="82"/>
      <c r="AG6071" s="80"/>
      <c r="AH6071" s="119"/>
      <c r="AI6071" s="119"/>
    </row>
    <row r="6072" spans="27:35" x14ac:dyDescent="0.25">
      <c r="AA6072" s="81"/>
      <c r="AB6072" s="81"/>
      <c r="AC6072" s="80"/>
      <c r="AD6072" s="80"/>
      <c r="AE6072" s="81"/>
      <c r="AF6072" s="82"/>
      <c r="AG6072" s="80"/>
      <c r="AH6072" s="119"/>
      <c r="AI6072" s="119"/>
    </row>
    <row r="6073" spans="27:35" x14ac:dyDescent="0.25">
      <c r="AA6073" s="81"/>
      <c r="AB6073" s="81"/>
      <c r="AC6073" s="80"/>
      <c r="AD6073" s="80"/>
      <c r="AE6073" s="81"/>
      <c r="AF6073" s="82"/>
      <c r="AG6073" s="80"/>
      <c r="AH6073" s="119"/>
      <c r="AI6073" s="119"/>
    </row>
    <row r="6074" spans="27:35" x14ac:dyDescent="0.25">
      <c r="AA6074" s="81"/>
      <c r="AB6074" s="81"/>
      <c r="AC6074" s="80"/>
      <c r="AD6074" s="80"/>
      <c r="AE6074" s="81"/>
      <c r="AF6074" s="82"/>
      <c r="AG6074" s="80"/>
      <c r="AH6074" s="119"/>
      <c r="AI6074" s="119"/>
    </row>
    <row r="6075" spans="27:35" x14ac:dyDescent="0.25">
      <c r="AA6075" s="81"/>
      <c r="AB6075" s="81"/>
      <c r="AC6075" s="80"/>
      <c r="AD6075" s="80"/>
      <c r="AE6075" s="81"/>
      <c r="AF6075" s="82"/>
      <c r="AG6075" s="80"/>
      <c r="AH6075" s="119"/>
      <c r="AI6075" s="119"/>
    </row>
    <row r="6076" spans="27:35" x14ac:dyDescent="0.25">
      <c r="AA6076" s="81"/>
      <c r="AB6076" s="81"/>
      <c r="AC6076" s="80"/>
      <c r="AD6076" s="80"/>
      <c r="AE6076" s="81"/>
      <c r="AF6076" s="82"/>
      <c r="AG6076" s="80"/>
      <c r="AH6076" s="119"/>
      <c r="AI6076" s="119"/>
    </row>
    <row r="6077" spans="27:35" x14ac:dyDescent="0.25">
      <c r="AA6077" s="81"/>
      <c r="AB6077" s="81"/>
      <c r="AC6077" s="80"/>
      <c r="AD6077" s="80"/>
      <c r="AE6077" s="81"/>
      <c r="AF6077" s="82"/>
      <c r="AG6077" s="80"/>
      <c r="AH6077" s="119"/>
      <c r="AI6077" s="119"/>
    </row>
    <row r="6078" spans="27:35" x14ac:dyDescent="0.25">
      <c r="AA6078" s="81"/>
      <c r="AB6078" s="81"/>
      <c r="AC6078" s="80"/>
      <c r="AD6078" s="80"/>
      <c r="AE6078" s="81"/>
      <c r="AF6078" s="82"/>
      <c r="AG6078" s="80"/>
      <c r="AH6078" s="119"/>
      <c r="AI6078" s="119"/>
    </row>
    <row r="6079" spans="27:35" x14ac:dyDescent="0.25">
      <c r="AA6079" s="81"/>
      <c r="AB6079" s="81"/>
      <c r="AC6079" s="80"/>
      <c r="AD6079" s="80"/>
      <c r="AE6079" s="81"/>
      <c r="AF6079" s="82"/>
      <c r="AG6079" s="80"/>
      <c r="AH6079" s="119"/>
      <c r="AI6079" s="119"/>
    </row>
    <row r="6080" spans="27:35" x14ac:dyDescent="0.25">
      <c r="AA6080" s="81"/>
      <c r="AB6080" s="81"/>
      <c r="AC6080" s="80"/>
      <c r="AD6080" s="80"/>
      <c r="AE6080" s="81"/>
      <c r="AF6080" s="82"/>
      <c r="AG6080" s="80"/>
      <c r="AH6080" s="119"/>
      <c r="AI6080" s="119"/>
    </row>
    <row r="6081" spans="27:35" x14ac:dyDescent="0.25">
      <c r="AA6081" s="81"/>
      <c r="AB6081" s="81"/>
      <c r="AC6081" s="80"/>
      <c r="AD6081" s="80"/>
      <c r="AE6081" s="81"/>
      <c r="AF6081" s="82"/>
      <c r="AG6081" s="80"/>
      <c r="AH6081" s="119"/>
      <c r="AI6081" s="119"/>
    </row>
    <row r="6082" spans="27:35" x14ac:dyDescent="0.25">
      <c r="AA6082" s="81"/>
      <c r="AB6082" s="81"/>
      <c r="AC6082" s="80"/>
      <c r="AD6082" s="80"/>
      <c r="AE6082" s="81"/>
      <c r="AF6082" s="82"/>
      <c r="AG6082" s="80"/>
      <c r="AH6082" s="119"/>
      <c r="AI6082" s="119"/>
    </row>
    <row r="6083" spans="27:35" x14ac:dyDescent="0.25">
      <c r="AA6083" s="81"/>
      <c r="AB6083" s="81"/>
      <c r="AC6083" s="80"/>
      <c r="AD6083" s="80"/>
      <c r="AE6083" s="81"/>
      <c r="AF6083" s="82"/>
      <c r="AG6083" s="80"/>
      <c r="AH6083" s="119"/>
      <c r="AI6083" s="119"/>
    </row>
    <row r="6084" spans="27:35" x14ac:dyDescent="0.25">
      <c r="AA6084" s="81"/>
      <c r="AB6084" s="81"/>
      <c r="AC6084" s="80"/>
      <c r="AD6084" s="80"/>
      <c r="AE6084" s="81"/>
      <c r="AF6084" s="82"/>
      <c r="AG6084" s="80"/>
      <c r="AH6084" s="119"/>
      <c r="AI6084" s="119"/>
    </row>
    <row r="6085" spans="27:35" x14ac:dyDescent="0.25">
      <c r="AA6085" s="81"/>
      <c r="AB6085" s="81"/>
      <c r="AC6085" s="80"/>
      <c r="AD6085" s="80"/>
      <c r="AE6085" s="81"/>
      <c r="AF6085" s="82"/>
      <c r="AG6085" s="80"/>
      <c r="AH6085" s="119"/>
      <c r="AI6085" s="119"/>
    </row>
    <row r="6086" spans="27:35" x14ac:dyDescent="0.25">
      <c r="AA6086" s="81"/>
      <c r="AB6086" s="81"/>
      <c r="AC6086" s="80"/>
      <c r="AD6086" s="80"/>
      <c r="AE6086" s="81"/>
      <c r="AF6086" s="82"/>
      <c r="AG6086" s="80"/>
      <c r="AH6086" s="119"/>
      <c r="AI6086" s="119"/>
    </row>
    <row r="6087" spans="27:35" x14ac:dyDescent="0.25">
      <c r="AA6087" s="81"/>
      <c r="AB6087" s="81"/>
      <c r="AC6087" s="80"/>
      <c r="AD6087" s="80"/>
      <c r="AE6087" s="81"/>
      <c r="AF6087" s="82"/>
      <c r="AG6087" s="80"/>
      <c r="AH6087" s="119"/>
      <c r="AI6087" s="119"/>
    </row>
    <row r="6088" spans="27:35" x14ac:dyDescent="0.25">
      <c r="AA6088" s="81"/>
      <c r="AB6088" s="81"/>
      <c r="AC6088" s="80"/>
      <c r="AD6088" s="80"/>
      <c r="AE6088" s="81"/>
      <c r="AF6088" s="82"/>
      <c r="AG6088" s="80"/>
      <c r="AH6088" s="119"/>
      <c r="AI6088" s="119"/>
    </row>
    <row r="6089" spans="27:35" x14ac:dyDescent="0.25">
      <c r="AA6089" s="81"/>
      <c r="AB6089" s="81"/>
      <c r="AC6089" s="80"/>
      <c r="AD6089" s="80"/>
      <c r="AE6089" s="81"/>
      <c r="AF6089" s="82"/>
      <c r="AG6089" s="80"/>
      <c r="AH6089" s="119"/>
      <c r="AI6089" s="119"/>
    </row>
    <row r="6090" spans="27:35" x14ac:dyDescent="0.25">
      <c r="AA6090" s="81"/>
      <c r="AB6090" s="81"/>
      <c r="AC6090" s="80"/>
      <c r="AD6090" s="80"/>
      <c r="AE6090" s="81"/>
      <c r="AF6090" s="82"/>
      <c r="AG6090" s="80"/>
      <c r="AH6090" s="119"/>
      <c r="AI6090" s="119"/>
    </row>
    <row r="6091" spans="27:35" x14ac:dyDescent="0.25">
      <c r="AA6091" s="81"/>
      <c r="AB6091" s="81"/>
      <c r="AC6091" s="80"/>
      <c r="AD6091" s="80"/>
      <c r="AE6091" s="81"/>
      <c r="AF6091" s="82"/>
      <c r="AG6091" s="80"/>
      <c r="AH6091" s="119"/>
      <c r="AI6091" s="119"/>
    </row>
    <row r="6092" spans="27:35" x14ac:dyDescent="0.25">
      <c r="AA6092" s="81"/>
      <c r="AB6092" s="81"/>
      <c r="AC6092" s="80"/>
      <c r="AD6092" s="80"/>
      <c r="AE6092" s="81"/>
      <c r="AF6092" s="82"/>
      <c r="AG6092" s="80"/>
      <c r="AH6092" s="119"/>
      <c r="AI6092" s="119"/>
    </row>
    <row r="6093" spans="27:35" x14ac:dyDescent="0.25">
      <c r="AA6093" s="81"/>
      <c r="AB6093" s="81"/>
      <c r="AC6093" s="80"/>
      <c r="AD6093" s="80"/>
      <c r="AE6093" s="81"/>
      <c r="AF6093" s="82"/>
      <c r="AG6093" s="80"/>
      <c r="AH6093" s="119"/>
      <c r="AI6093" s="119"/>
    </row>
    <row r="6094" spans="27:35" x14ac:dyDescent="0.25">
      <c r="AA6094" s="81"/>
      <c r="AB6094" s="81"/>
      <c r="AC6094" s="80"/>
      <c r="AD6094" s="80"/>
      <c r="AE6094" s="81"/>
      <c r="AF6094" s="82"/>
      <c r="AG6094" s="80"/>
      <c r="AH6094" s="119"/>
      <c r="AI6094" s="119"/>
    </row>
    <row r="6095" spans="27:35" x14ac:dyDescent="0.25">
      <c r="AA6095" s="81"/>
      <c r="AB6095" s="81"/>
      <c r="AC6095" s="80"/>
      <c r="AD6095" s="80"/>
      <c r="AE6095" s="81"/>
      <c r="AF6095" s="82"/>
      <c r="AG6095" s="80"/>
      <c r="AH6095" s="119"/>
      <c r="AI6095" s="119"/>
    </row>
    <row r="6096" spans="27:35" x14ac:dyDescent="0.25">
      <c r="AA6096" s="81"/>
      <c r="AB6096" s="81"/>
      <c r="AC6096" s="80"/>
      <c r="AD6096" s="80"/>
      <c r="AE6096" s="81"/>
      <c r="AF6096" s="82"/>
      <c r="AG6096" s="80"/>
      <c r="AH6096" s="119"/>
      <c r="AI6096" s="119"/>
    </row>
    <row r="6097" spans="27:35" x14ac:dyDescent="0.25">
      <c r="AA6097" s="81"/>
      <c r="AB6097" s="81"/>
      <c r="AC6097" s="80"/>
      <c r="AD6097" s="80"/>
      <c r="AE6097" s="81"/>
      <c r="AF6097" s="82"/>
      <c r="AG6097" s="80"/>
      <c r="AH6097" s="119"/>
      <c r="AI6097" s="119"/>
    </row>
    <row r="6098" spans="27:35" x14ac:dyDescent="0.25">
      <c r="AA6098" s="81"/>
      <c r="AB6098" s="81"/>
      <c r="AC6098" s="80"/>
      <c r="AD6098" s="80"/>
      <c r="AE6098" s="81"/>
      <c r="AF6098" s="82"/>
      <c r="AG6098" s="80"/>
      <c r="AH6098" s="119"/>
      <c r="AI6098" s="119"/>
    </row>
    <row r="6099" spans="27:35" x14ac:dyDescent="0.25">
      <c r="AA6099" s="81"/>
      <c r="AB6099" s="81"/>
      <c r="AC6099" s="80"/>
      <c r="AD6099" s="80"/>
      <c r="AE6099" s="81"/>
      <c r="AF6099" s="82"/>
      <c r="AG6099" s="80"/>
      <c r="AH6099" s="119"/>
      <c r="AI6099" s="119"/>
    </row>
    <row r="6100" spans="27:35" x14ac:dyDescent="0.25">
      <c r="AA6100" s="81"/>
      <c r="AB6100" s="81"/>
      <c r="AC6100" s="80"/>
      <c r="AD6100" s="80"/>
      <c r="AE6100" s="81"/>
      <c r="AF6100" s="82"/>
      <c r="AG6100" s="80"/>
      <c r="AH6100" s="119"/>
      <c r="AI6100" s="119"/>
    </row>
    <row r="6101" spans="27:35" x14ac:dyDescent="0.25">
      <c r="AA6101" s="81"/>
      <c r="AB6101" s="81"/>
      <c r="AC6101" s="80"/>
      <c r="AD6101" s="80"/>
      <c r="AE6101" s="81"/>
      <c r="AF6101" s="82"/>
      <c r="AG6101" s="80"/>
      <c r="AH6101" s="119"/>
      <c r="AI6101" s="119"/>
    </row>
    <row r="6102" spans="27:35" x14ac:dyDescent="0.25">
      <c r="AA6102" s="81"/>
      <c r="AB6102" s="81"/>
      <c r="AC6102" s="80"/>
      <c r="AD6102" s="80"/>
      <c r="AE6102" s="81"/>
      <c r="AF6102" s="82"/>
      <c r="AG6102" s="80"/>
      <c r="AH6102" s="119"/>
      <c r="AI6102" s="119"/>
    </row>
    <row r="6103" spans="27:35" x14ac:dyDescent="0.25">
      <c r="AA6103" s="81"/>
      <c r="AB6103" s="81"/>
      <c r="AC6103" s="80"/>
      <c r="AD6103" s="80"/>
      <c r="AE6103" s="81"/>
      <c r="AF6103" s="82"/>
      <c r="AG6103" s="80"/>
      <c r="AH6103" s="119"/>
      <c r="AI6103" s="119"/>
    </row>
    <row r="6104" spans="27:35" x14ac:dyDescent="0.25">
      <c r="AA6104" s="81"/>
      <c r="AB6104" s="81"/>
      <c r="AC6104" s="80"/>
      <c r="AD6104" s="80"/>
      <c r="AE6104" s="81"/>
      <c r="AF6104" s="82"/>
      <c r="AG6104" s="80"/>
      <c r="AH6104" s="119"/>
      <c r="AI6104" s="119"/>
    </row>
    <row r="6105" spans="27:35" x14ac:dyDescent="0.25">
      <c r="AA6105" s="81"/>
      <c r="AB6105" s="81"/>
      <c r="AC6105" s="80"/>
      <c r="AD6105" s="80"/>
      <c r="AE6105" s="81"/>
      <c r="AF6105" s="82"/>
      <c r="AG6105" s="80"/>
      <c r="AH6105" s="119"/>
      <c r="AI6105" s="119"/>
    </row>
    <row r="6106" spans="27:35" x14ac:dyDescent="0.25">
      <c r="AA6106" s="81"/>
      <c r="AB6106" s="81"/>
      <c r="AC6106" s="80"/>
      <c r="AD6106" s="80"/>
      <c r="AE6106" s="81"/>
      <c r="AF6106" s="82"/>
      <c r="AG6106" s="80"/>
      <c r="AH6106" s="119"/>
      <c r="AI6106" s="119"/>
    </row>
    <row r="6107" spans="27:35" x14ac:dyDescent="0.25">
      <c r="AA6107" s="81"/>
      <c r="AB6107" s="81"/>
      <c r="AC6107" s="80"/>
      <c r="AD6107" s="80"/>
      <c r="AE6107" s="81"/>
      <c r="AF6107" s="82"/>
      <c r="AG6107" s="80"/>
      <c r="AH6107" s="119"/>
      <c r="AI6107" s="119"/>
    </row>
    <row r="6108" spans="27:35" x14ac:dyDescent="0.25">
      <c r="AA6108" s="81"/>
      <c r="AB6108" s="81"/>
      <c r="AC6108" s="80"/>
      <c r="AD6108" s="80"/>
      <c r="AE6108" s="81"/>
      <c r="AF6108" s="82"/>
      <c r="AG6108" s="80"/>
      <c r="AH6108" s="119"/>
      <c r="AI6108" s="119"/>
    </row>
    <row r="6109" spans="27:35" x14ac:dyDescent="0.25">
      <c r="AA6109" s="81"/>
      <c r="AB6109" s="81"/>
      <c r="AC6109" s="80"/>
      <c r="AD6109" s="80"/>
      <c r="AE6109" s="81"/>
      <c r="AF6109" s="82"/>
      <c r="AG6109" s="80"/>
      <c r="AH6109" s="119"/>
      <c r="AI6109" s="119"/>
    </row>
    <row r="6110" spans="27:35" x14ac:dyDescent="0.25">
      <c r="AA6110" s="81"/>
      <c r="AB6110" s="81"/>
      <c r="AC6110" s="80"/>
      <c r="AD6110" s="80"/>
      <c r="AE6110" s="81"/>
      <c r="AF6110" s="82"/>
      <c r="AG6110" s="80"/>
      <c r="AH6110" s="119"/>
      <c r="AI6110" s="119"/>
    </row>
    <row r="6111" spans="27:35" x14ac:dyDescent="0.25">
      <c r="AA6111" s="81"/>
      <c r="AB6111" s="81"/>
      <c r="AC6111" s="80"/>
      <c r="AD6111" s="80"/>
      <c r="AE6111" s="81"/>
      <c r="AF6111" s="82"/>
      <c r="AG6111" s="80"/>
      <c r="AH6111" s="119"/>
      <c r="AI6111" s="119"/>
    </row>
    <row r="6112" spans="27:35" x14ac:dyDescent="0.25">
      <c r="AA6112" s="81"/>
      <c r="AB6112" s="81"/>
      <c r="AC6112" s="80"/>
      <c r="AD6112" s="80"/>
      <c r="AE6112" s="81"/>
      <c r="AF6112" s="82"/>
      <c r="AG6112" s="80"/>
      <c r="AH6112" s="119"/>
      <c r="AI6112" s="119"/>
    </row>
    <row r="6113" spans="27:35" x14ac:dyDescent="0.25">
      <c r="AA6113" s="81"/>
      <c r="AB6113" s="81"/>
      <c r="AC6113" s="80"/>
      <c r="AD6113" s="80"/>
      <c r="AE6113" s="81"/>
      <c r="AF6113" s="82"/>
      <c r="AG6113" s="80"/>
      <c r="AH6113" s="119"/>
      <c r="AI6113" s="119"/>
    </row>
    <row r="6114" spans="27:35" x14ac:dyDescent="0.25">
      <c r="AA6114" s="81"/>
      <c r="AB6114" s="81"/>
      <c r="AC6114" s="80"/>
      <c r="AD6114" s="80"/>
      <c r="AE6114" s="81"/>
      <c r="AF6114" s="82"/>
      <c r="AG6114" s="80"/>
      <c r="AH6114" s="119"/>
      <c r="AI6114" s="119"/>
    </row>
    <row r="6115" spans="27:35" x14ac:dyDescent="0.25">
      <c r="AA6115" s="81"/>
      <c r="AB6115" s="81"/>
      <c r="AC6115" s="80"/>
      <c r="AD6115" s="80"/>
      <c r="AE6115" s="81"/>
      <c r="AF6115" s="82"/>
      <c r="AG6115" s="80"/>
      <c r="AH6115" s="119"/>
      <c r="AI6115" s="119"/>
    </row>
    <row r="6116" spans="27:35" x14ac:dyDescent="0.25">
      <c r="AA6116" s="81"/>
      <c r="AB6116" s="81"/>
      <c r="AC6116" s="80"/>
      <c r="AD6116" s="80"/>
      <c r="AE6116" s="81"/>
      <c r="AF6116" s="82"/>
      <c r="AG6116" s="80"/>
      <c r="AH6116" s="119"/>
      <c r="AI6116" s="119"/>
    </row>
    <row r="6117" spans="27:35" x14ac:dyDescent="0.25">
      <c r="AA6117" s="81"/>
      <c r="AB6117" s="81"/>
      <c r="AC6117" s="80"/>
      <c r="AD6117" s="80"/>
      <c r="AE6117" s="81"/>
      <c r="AF6117" s="82"/>
      <c r="AG6117" s="80"/>
      <c r="AH6117" s="119"/>
      <c r="AI6117" s="119"/>
    </row>
    <row r="6118" spans="27:35" x14ac:dyDescent="0.25">
      <c r="AA6118" s="81"/>
      <c r="AB6118" s="81"/>
      <c r="AC6118" s="80"/>
      <c r="AD6118" s="80"/>
      <c r="AE6118" s="81"/>
      <c r="AF6118" s="82"/>
      <c r="AG6118" s="80"/>
      <c r="AH6118" s="119"/>
      <c r="AI6118" s="119"/>
    </row>
    <row r="6119" spans="27:35" x14ac:dyDescent="0.25">
      <c r="AA6119" s="81"/>
      <c r="AB6119" s="81"/>
      <c r="AC6119" s="80"/>
      <c r="AD6119" s="80"/>
      <c r="AE6119" s="81"/>
      <c r="AF6119" s="82"/>
      <c r="AG6119" s="80"/>
      <c r="AH6119" s="119"/>
      <c r="AI6119" s="119"/>
    </row>
    <row r="6120" spans="27:35" x14ac:dyDescent="0.25">
      <c r="AA6120" s="81"/>
      <c r="AB6120" s="81"/>
      <c r="AC6120" s="80"/>
      <c r="AD6120" s="80"/>
      <c r="AE6120" s="81"/>
      <c r="AF6120" s="82"/>
      <c r="AG6120" s="80"/>
      <c r="AH6120" s="119"/>
      <c r="AI6120" s="119"/>
    </row>
    <row r="6121" spans="27:35" x14ac:dyDescent="0.25">
      <c r="AA6121" s="81"/>
      <c r="AB6121" s="81"/>
      <c r="AC6121" s="80"/>
      <c r="AD6121" s="80"/>
      <c r="AE6121" s="81"/>
      <c r="AF6121" s="82"/>
      <c r="AG6121" s="80"/>
      <c r="AH6121" s="119"/>
      <c r="AI6121" s="119"/>
    </row>
    <row r="6122" spans="27:35" x14ac:dyDescent="0.25">
      <c r="AA6122" s="81"/>
      <c r="AB6122" s="81"/>
      <c r="AC6122" s="80"/>
      <c r="AD6122" s="80"/>
      <c r="AE6122" s="81"/>
      <c r="AF6122" s="82"/>
      <c r="AG6122" s="80"/>
      <c r="AH6122" s="119"/>
      <c r="AI6122" s="119"/>
    </row>
    <row r="6123" spans="27:35" x14ac:dyDescent="0.25">
      <c r="AA6123" s="81"/>
      <c r="AB6123" s="81"/>
      <c r="AC6123" s="80"/>
      <c r="AD6123" s="80"/>
      <c r="AE6123" s="81"/>
      <c r="AF6123" s="82"/>
      <c r="AG6123" s="80"/>
      <c r="AH6123" s="119"/>
      <c r="AI6123" s="119"/>
    </row>
    <row r="6124" spans="27:35" x14ac:dyDescent="0.25">
      <c r="AA6124" s="81"/>
      <c r="AB6124" s="81"/>
      <c r="AC6124" s="80"/>
      <c r="AD6124" s="80"/>
      <c r="AE6124" s="81"/>
      <c r="AF6124" s="82"/>
      <c r="AG6124" s="80"/>
      <c r="AH6124" s="119"/>
      <c r="AI6124" s="119"/>
    </row>
    <row r="6125" spans="27:35" x14ac:dyDescent="0.25">
      <c r="AA6125" s="81"/>
      <c r="AB6125" s="81"/>
      <c r="AC6125" s="80"/>
      <c r="AD6125" s="80"/>
      <c r="AE6125" s="81"/>
      <c r="AF6125" s="82"/>
      <c r="AG6125" s="80"/>
      <c r="AH6125" s="119"/>
      <c r="AI6125" s="119"/>
    </row>
    <row r="6126" spans="27:35" x14ac:dyDescent="0.25">
      <c r="AA6126" s="81"/>
      <c r="AB6126" s="81"/>
      <c r="AC6126" s="80"/>
      <c r="AD6126" s="80"/>
      <c r="AE6126" s="81"/>
      <c r="AF6126" s="82"/>
      <c r="AG6126" s="80"/>
      <c r="AH6126" s="119"/>
      <c r="AI6126" s="119"/>
    </row>
    <row r="6127" spans="27:35" x14ac:dyDescent="0.25">
      <c r="AA6127" s="81"/>
      <c r="AB6127" s="81"/>
      <c r="AC6127" s="80"/>
      <c r="AD6127" s="80"/>
      <c r="AE6127" s="81"/>
      <c r="AF6127" s="82"/>
      <c r="AG6127" s="80"/>
      <c r="AH6127" s="119"/>
      <c r="AI6127" s="119"/>
    </row>
    <row r="6128" spans="27:35" x14ac:dyDescent="0.25">
      <c r="AA6128" s="81"/>
      <c r="AB6128" s="81"/>
      <c r="AC6128" s="80"/>
      <c r="AD6128" s="80"/>
      <c r="AE6128" s="81"/>
      <c r="AF6128" s="82"/>
      <c r="AG6128" s="80"/>
      <c r="AH6128" s="119"/>
      <c r="AI6128" s="119"/>
    </row>
    <row r="6129" spans="27:35" x14ac:dyDescent="0.25">
      <c r="AA6129" s="81"/>
      <c r="AB6129" s="81"/>
      <c r="AC6129" s="80"/>
      <c r="AD6129" s="80"/>
      <c r="AE6129" s="81"/>
      <c r="AF6129" s="82"/>
      <c r="AG6129" s="80"/>
      <c r="AH6129" s="119"/>
      <c r="AI6129" s="119"/>
    </row>
    <row r="6130" spans="27:35" x14ac:dyDescent="0.25">
      <c r="AA6130" s="81"/>
      <c r="AB6130" s="81"/>
      <c r="AC6130" s="80"/>
      <c r="AD6130" s="80"/>
      <c r="AE6130" s="81"/>
      <c r="AF6130" s="82"/>
      <c r="AG6130" s="80"/>
      <c r="AH6130" s="119"/>
      <c r="AI6130" s="119"/>
    </row>
    <row r="6131" spans="27:35" x14ac:dyDescent="0.25">
      <c r="AA6131" s="81"/>
      <c r="AB6131" s="81"/>
      <c r="AC6131" s="80"/>
      <c r="AD6131" s="80"/>
      <c r="AE6131" s="81"/>
      <c r="AF6131" s="82"/>
      <c r="AG6131" s="80"/>
      <c r="AH6131" s="119"/>
      <c r="AI6131" s="119"/>
    </row>
    <row r="6132" spans="27:35" x14ac:dyDescent="0.25">
      <c r="AA6132" s="81"/>
      <c r="AB6132" s="81"/>
      <c r="AC6132" s="80"/>
      <c r="AD6132" s="80"/>
      <c r="AE6132" s="81"/>
      <c r="AF6132" s="82"/>
      <c r="AG6132" s="80"/>
      <c r="AH6132" s="119"/>
      <c r="AI6132" s="119"/>
    </row>
    <row r="6133" spans="27:35" x14ac:dyDescent="0.25">
      <c r="AA6133" s="81"/>
      <c r="AB6133" s="81"/>
      <c r="AC6133" s="80"/>
      <c r="AD6133" s="80"/>
      <c r="AE6133" s="81"/>
      <c r="AF6133" s="82"/>
      <c r="AG6133" s="80"/>
      <c r="AH6133" s="119"/>
      <c r="AI6133" s="119"/>
    </row>
    <row r="6134" spans="27:35" x14ac:dyDescent="0.25">
      <c r="AA6134" s="81"/>
      <c r="AB6134" s="81"/>
      <c r="AC6134" s="80"/>
      <c r="AD6134" s="80"/>
      <c r="AE6134" s="81"/>
      <c r="AF6134" s="82"/>
      <c r="AG6134" s="80"/>
      <c r="AH6134" s="119"/>
      <c r="AI6134" s="119"/>
    </row>
    <row r="6135" spans="27:35" x14ac:dyDescent="0.25">
      <c r="AA6135" s="81"/>
      <c r="AB6135" s="81"/>
      <c r="AC6135" s="80"/>
      <c r="AD6135" s="80"/>
      <c r="AE6135" s="81"/>
      <c r="AF6135" s="82"/>
      <c r="AG6135" s="80"/>
      <c r="AH6135" s="119"/>
      <c r="AI6135" s="119"/>
    </row>
    <row r="6136" spans="27:35" x14ac:dyDescent="0.25">
      <c r="AA6136" s="81"/>
      <c r="AB6136" s="81"/>
      <c r="AC6136" s="80"/>
      <c r="AD6136" s="80"/>
      <c r="AE6136" s="81"/>
      <c r="AF6136" s="82"/>
      <c r="AG6136" s="80"/>
      <c r="AH6136" s="119"/>
      <c r="AI6136" s="119"/>
    </row>
    <row r="6137" spans="27:35" x14ac:dyDescent="0.25">
      <c r="AA6137" s="81"/>
      <c r="AB6137" s="81"/>
      <c r="AC6137" s="80"/>
      <c r="AD6137" s="80"/>
      <c r="AE6137" s="81"/>
      <c r="AF6137" s="82"/>
      <c r="AG6137" s="80"/>
      <c r="AH6137" s="119"/>
      <c r="AI6137" s="119"/>
    </row>
    <row r="6138" spans="27:35" x14ac:dyDescent="0.25">
      <c r="AA6138" s="81"/>
      <c r="AB6138" s="81"/>
      <c r="AC6138" s="80"/>
      <c r="AD6138" s="80"/>
      <c r="AE6138" s="81"/>
      <c r="AF6138" s="82"/>
      <c r="AG6138" s="80"/>
      <c r="AH6138" s="119"/>
      <c r="AI6138" s="119"/>
    </row>
    <row r="6139" spans="27:35" x14ac:dyDescent="0.25">
      <c r="AA6139" s="81"/>
      <c r="AB6139" s="81"/>
      <c r="AC6139" s="80"/>
      <c r="AD6139" s="80"/>
      <c r="AE6139" s="81"/>
      <c r="AF6139" s="82"/>
      <c r="AG6139" s="80"/>
      <c r="AH6139" s="119"/>
      <c r="AI6139" s="119"/>
    </row>
    <row r="6140" spans="27:35" x14ac:dyDescent="0.25">
      <c r="AA6140" s="81"/>
      <c r="AB6140" s="81"/>
      <c r="AC6140" s="80"/>
      <c r="AD6140" s="80"/>
      <c r="AE6140" s="81"/>
      <c r="AF6140" s="82"/>
      <c r="AG6140" s="80"/>
      <c r="AH6140" s="119"/>
      <c r="AI6140" s="119"/>
    </row>
    <row r="6141" spans="27:35" x14ac:dyDescent="0.25">
      <c r="AA6141" s="81"/>
      <c r="AB6141" s="81"/>
      <c r="AC6141" s="80"/>
      <c r="AD6141" s="80"/>
      <c r="AE6141" s="81"/>
      <c r="AF6141" s="82"/>
      <c r="AG6141" s="80"/>
      <c r="AH6141" s="119"/>
      <c r="AI6141" s="119"/>
    </row>
    <row r="6142" spans="27:35" x14ac:dyDescent="0.25">
      <c r="AA6142" s="81"/>
      <c r="AB6142" s="81"/>
      <c r="AC6142" s="80"/>
      <c r="AD6142" s="80"/>
      <c r="AE6142" s="81"/>
      <c r="AF6142" s="82"/>
      <c r="AG6142" s="80"/>
      <c r="AH6142" s="119"/>
      <c r="AI6142" s="119"/>
    </row>
    <row r="6143" spans="27:35" x14ac:dyDescent="0.25">
      <c r="AA6143" s="81"/>
      <c r="AB6143" s="81"/>
      <c r="AC6143" s="80"/>
      <c r="AD6143" s="80"/>
      <c r="AE6143" s="81"/>
      <c r="AF6143" s="82"/>
      <c r="AG6143" s="80"/>
      <c r="AH6143" s="119"/>
      <c r="AI6143" s="119"/>
    </row>
    <row r="6144" spans="27:35" x14ac:dyDescent="0.25">
      <c r="AA6144" s="81"/>
      <c r="AB6144" s="81"/>
      <c r="AC6144" s="80"/>
      <c r="AD6144" s="80"/>
      <c r="AE6144" s="81"/>
      <c r="AF6144" s="82"/>
      <c r="AG6144" s="80"/>
      <c r="AH6144" s="119"/>
      <c r="AI6144" s="119"/>
    </row>
    <row r="6145" spans="27:35" x14ac:dyDescent="0.25">
      <c r="AA6145" s="81"/>
      <c r="AB6145" s="81"/>
      <c r="AC6145" s="80"/>
      <c r="AD6145" s="80"/>
      <c r="AE6145" s="81"/>
      <c r="AF6145" s="82"/>
      <c r="AG6145" s="80"/>
      <c r="AH6145" s="119"/>
      <c r="AI6145" s="119"/>
    </row>
    <row r="6146" spans="27:35" x14ac:dyDescent="0.25">
      <c r="AA6146" s="81"/>
      <c r="AB6146" s="81"/>
      <c r="AC6146" s="80"/>
      <c r="AD6146" s="80"/>
      <c r="AE6146" s="81"/>
      <c r="AF6146" s="82"/>
      <c r="AG6146" s="80"/>
      <c r="AH6146" s="119"/>
      <c r="AI6146" s="119"/>
    </row>
    <row r="6147" spans="27:35" x14ac:dyDescent="0.25">
      <c r="AA6147" s="81"/>
      <c r="AB6147" s="81"/>
      <c r="AC6147" s="80"/>
      <c r="AD6147" s="80"/>
      <c r="AE6147" s="81"/>
      <c r="AF6147" s="82"/>
      <c r="AG6147" s="80"/>
      <c r="AH6147" s="119"/>
      <c r="AI6147" s="119"/>
    </row>
    <row r="6148" spans="27:35" x14ac:dyDescent="0.25">
      <c r="AA6148" s="81"/>
      <c r="AB6148" s="81"/>
      <c r="AC6148" s="80"/>
      <c r="AD6148" s="80"/>
      <c r="AE6148" s="81"/>
      <c r="AF6148" s="82"/>
      <c r="AG6148" s="80"/>
      <c r="AH6148" s="119"/>
      <c r="AI6148" s="119"/>
    </row>
    <row r="6149" spans="27:35" x14ac:dyDescent="0.25">
      <c r="AA6149" s="81"/>
      <c r="AB6149" s="81"/>
      <c r="AC6149" s="80"/>
      <c r="AD6149" s="80"/>
      <c r="AE6149" s="81"/>
      <c r="AF6149" s="82"/>
      <c r="AG6149" s="80"/>
      <c r="AH6149" s="119"/>
      <c r="AI6149" s="119"/>
    </row>
    <row r="6150" spans="27:35" x14ac:dyDescent="0.25">
      <c r="AA6150" s="81"/>
      <c r="AB6150" s="81"/>
      <c r="AC6150" s="80"/>
      <c r="AD6150" s="80"/>
      <c r="AE6150" s="81"/>
      <c r="AF6150" s="82"/>
      <c r="AG6150" s="80"/>
      <c r="AH6150" s="119"/>
      <c r="AI6150" s="119"/>
    </row>
    <row r="6151" spans="27:35" x14ac:dyDescent="0.25">
      <c r="AA6151" s="81"/>
      <c r="AB6151" s="81"/>
      <c r="AC6151" s="80"/>
      <c r="AD6151" s="80"/>
      <c r="AE6151" s="81"/>
      <c r="AF6151" s="82"/>
      <c r="AG6151" s="80"/>
      <c r="AH6151" s="119"/>
      <c r="AI6151" s="119"/>
    </row>
    <row r="6152" spans="27:35" x14ac:dyDescent="0.25">
      <c r="AA6152" s="81"/>
      <c r="AB6152" s="81"/>
      <c r="AC6152" s="80"/>
      <c r="AD6152" s="80"/>
      <c r="AE6152" s="81"/>
      <c r="AF6152" s="82"/>
      <c r="AG6152" s="80"/>
      <c r="AH6152" s="119"/>
      <c r="AI6152" s="119"/>
    </row>
    <row r="6153" spans="27:35" x14ac:dyDescent="0.25">
      <c r="AA6153" s="81"/>
      <c r="AB6153" s="81"/>
      <c r="AC6153" s="80"/>
      <c r="AD6153" s="80"/>
      <c r="AE6153" s="81"/>
      <c r="AF6153" s="82"/>
      <c r="AG6153" s="80"/>
      <c r="AH6153" s="119"/>
      <c r="AI6153" s="119"/>
    </row>
    <row r="6154" spans="27:35" x14ac:dyDescent="0.25">
      <c r="AA6154" s="81"/>
      <c r="AB6154" s="81"/>
      <c r="AC6154" s="80"/>
      <c r="AD6154" s="80"/>
      <c r="AE6154" s="81"/>
      <c r="AF6154" s="82"/>
      <c r="AG6154" s="80"/>
      <c r="AH6154" s="119"/>
      <c r="AI6154" s="119"/>
    </row>
    <row r="6155" spans="27:35" x14ac:dyDescent="0.25">
      <c r="AA6155" s="81"/>
      <c r="AB6155" s="81"/>
      <c r="AC6155" s="80"/>
      <c r="AD6155" s="80"/>
      <c r="AE6155" s="81"/>
      <c r="AF6155" s="82"/>
      <c r="AG6155" s="80"/>
      <c r="AH6155" s="119"/>
      <c r="AI6155" s="119"/>
    </row>
    <row r="6156" spans="27:35" x14ac:dyDescent="0.25">
      <c r="AA6156" s="81"/>
      <c r="AB6156" s="81"/>
      <c r="AC6156" s="80"/>
      <c r="AD6156" s="80"/>
      <c r="AE6156" s="81"/>
      <c r="AF6156" s="82"/>
      <c r="AG6156" s="80"/>
      <c r="AH6156" s="119"/>
      <c r="AI6156" s="119"/>
    </row>
    <row r="6157" spans="27:35" x14ac:dyDescent="0.25">
      <c r="AA6157" s="81"/>
      <c r="AB6157" s="81"/>
      <c r="AC6157" s="80"/>
      <c r="AD6157" s="80"/>
      <c r="AE6157" s="81"/>
      <c r="AF6157" s="82"/>
      <c r="AG6157" s="80"/>
      <c r="AH6157" s="119"/>
      <c r="AI6157" s="119"/>
    </row>
    <row r="6158" spans="27:35" x14ac:dyDescent="0.25">
      <c r="AA6158" s="81"/>
      <c r="AB6158" s="81"/>
      <c r="AC6158" s="80"/>
      <c r="AD6158" s="80"/>
      <c r="AE6158" s="81"/>
      <c r="AF6158" s="82"/>
      <c r="AG6158" s="80"/>
      <c r="AH6158" s="119"/>
      <c r="AI6158" s="119"/>
    </row>
    <row r="6159" spans="27:35" x14ac:dyDescent="0.25">
      <c r="AA6159" s="81"/>
      <c r="AB6159" s="81"/>
      <c r="AC6159" s="80"/>
      <c r="AD6159" s="80"/>
      <c r="AE6159" s="81"/>
      <c r="AF6159" s="82"/>
      <c r="AG6159" s="80"/>
      <c r="AH6159" s="119"/>
      <c r="AI6159" s="119"/>
    </row>
    <row r="6160" spans="27:35" x14ac:dyDescent="0.25">
      <c r="AA6160" s="81"/>
      <c r="AB6160" s="81"/>
      <c r="AC6160" s="80"/>
      <c r="AD6160" s="80"/>
      <c r="AE6160" s="81"/>
      <c r="AF6160" s="82"/>
      <c r="AG6160" s="80"/>
      <c r="AH6160" s="119"/>
      <c r="AI6160" s="119"/>
    </row>
    <row r="6161" spans="27:35" x14ac:dyDescent="0.25">
      <c r="AA6161" s="81"/>
      <c r="AB6161" s="81"/>
      <c r="AC6161" s="80"/>
      <c r="AD6161" s="80"/>
      <c r="AE6161" s="81"/>
      <c r="AF6161" s="82"/>
      <c r="AG6161" s="80"/>
      <c r="AH6161" s="119"/>
      <c r="AI6161" s="119"/>
    </row>
    <row r="6162" spans="27:35" x14ac:dyDescent="0.25">
      <c r="AA6162" s="81"/>
      <c r="AB6162" s="81"/>
      <c r="AC6162" s="80"/>
      <c r="AD6162" s="80"/>
      <c r="AE6162" s="81"/>
      <c r="AF6162" s="82"/>
      <c r="AG6162" s="80"/>
      <c r="AH6162" s="119"/>
      <c r="AI6162" s="119"/>
    </row>
    <row r="6163" spans="27:35" x14ac:dyDescent="0.25">
      <c r="AA6163" s="81"/>
      <c r="AB6163" s="81"/>
      <c r="AC6163" s="80"/>
      <c r="AD6163" s="80"/>
      <c r="AE6163" s="81"/>
      <c r="AF6163" s="82"/>
      <c r="AG6163" s="80"/>
      <c r="AH6163" s="119"/>
      <c r="AI6163" s="119"/>
    </row>
    <row r="6164" spans="27:35" x14ac:dyDescent="0.25">
      <c r="AA6164" s="81"/>
      <c r="AB6164" s="81"/>
      <c r="AC6164" s="80"/>
      <c r="AD6164" s="80"/>
      <c r="AE6164" s="81"/>
      <c r="AF6164" s="82"/>
      <c r="AG6164" s="80"/>
      <c r="AH6164" s="119"/>
      <c r="AI6164" s="119"/>
    </row>
    <row r="6165" spans="27:35" x14ac:dyDescent="0.25">
      <c r="AA6165" s="81"/>
      <c r="AB6165" s="81"/>
      <c r="AC6165" s="80"/>
      <c r="AD6165" s="80"/>
      <c r="AE6165" s="81"/>
      <c r="AF6165" s="82"/>
      <c r="AG6165" s="80"/>
      <c r="AH6165" s="119"/>
      <c r="AI6165" s="119"/>
    </row>
    <row r="6166" spans="27:35" x14ac:dyDescent="0.25">
      <c r="AA6166" s="81"/>
      <c r="AB6166" s="81"/>
      <c r="AC6166" s="80"/>
      <c r="AD6166" s="80"/>
      <c r="AE6166" s="81"/>
      <c r="AF6166" s="82"/>
      <c r="AG6166" s="80"/>
      <c r="AH6166" s="119"/>
      <c r="AI6166" s="119"/>
    </row>
    <row r="6167" spans="27:35" x14ac:dyDescent="0.25">
      <c r="AA6167" s="81"/>
      <c r="AB6167" s="81"/>
      <c r="AC6167" s="80"/>
      <c r="AD6167" s="80"/>
      <c r="AE6167" s="81"/>
      <c r="AF6167" s="82"/>
      <c r="AG6167" s="80"/>
      <c r="AH6167" s="119"/>
      <c r="AI6167" s="119"/>
    </row>
    <row r="6168" spans="27:35" x14ac:dyDescent="0.25">
      <c r="AA6168" s="81"/>
      <c r="AB6168" s="81"/>
      <c r="AC6168" s="80"/>
      <c r="AD6168" s="80"/>
      <c r="AE6168" s="81"/>
      <c r="AF6168" s="82"/>
      <c r="AG6168" s="80"/>
      <c r="AH6168" s="119"/>
      <c r="AI6168" s="119"/>
    </row>
    <row r="6169" spans="27:35" x14ac:dyDescent="0.25">
      <c r="AA6169" s="81"/>
      <c r="AB6169" s="81"/>
      <c r="AC6169" s="80"/>
      <c r="AD6169" s="80"/>
      <c r="AE6169" s="81"/>
      <c r="AF6169" s="82"/>
      <c r="AG6169" s="80"/>
      <c r="AH6169" s="119"/>
      <c r="AI6169" s="119"/>
    </row>
    <row r="6170" spans="27:35" x14ac:dyDescent="0.25">
      <c r="AA6170" s="81"/>
      <c r="AB6170" s="81"/>
      <c r="AC6170" s="80"/>
      <c r="AD6170" s="80"/>
      <c r="AE6170" s="81"/>
      <c r="AF6170" s="82"/>
      <c r="AG6170" s="80"/>
      <c r="AH6170" s="119"/>
      <c r="AI6170" s="119"/>
    </row>
    <row r="6171" spans="27:35" x14ac:dyDescent="0.25">
      <c r="AA6171" s="81"/>
      <c r="AB6171" s="81"/>
      <c r="AC6171" s="80"/>
      <c r="AD6171" s="80"/>
      <c r="AE6171" s="81"/>
      <c r="AF6171" s="82"/>
      <c r="AG6171" s="80"/>
      <c r="AH6171" s="119"/>
      <c r="AI6171" s="119"/>
    </row>
    <row r="6172" spans="27:35" x14ac:dyDescent="0.25">
      <c r="AA6172" s="81"/>
      <c r="AB6172" s="81"/>
      <c r="AC6172" s="80"/>
      <c r="AD6172" s="80"/>
      <c r="AE6172" s="81"/>
      <c r="AF6172" s="82"/>
      <c r="AG6172" s="80"/>
      <c r="AH6172" s="119"/>
      <c r="AI6172" s="119"/>
    </row>
    <row r="6173" spans="27:35" x14ac:dyDescent="0.25">
      <c r="AA6173" s="81"/>
      <c r="AB6173" s="81"/>
      <c r="AC6173" s="80"/>
      <c r="AD6173" s="80"/>
      <c r="AE6173" s="81"/>
      <c r="AF6173" s="82"/>
      <c r="AG6173" s="80"/>
      <c r="AH6173" s="119"/>
      <c r="AI6173" s="119"/>
    </row>
    <row r="6174" spans="27:35" x14ac:dyDescent="0.25">
      <c r="AA6174" s="81"/>
      <c r="AB6174" s="81"/>
      <c r="AC6174" s="80"/>
      <c r="AD6174" s="80"/>
      <c r="AE6174" s="81"/>
      <c r="AF6174" s="82"/>
      <c r="AG6174" s="80"/>
      <c r="AH6174" s="119"/>
      <c r="AI6174" s="119"/>
    </row>
    <row r="6175" spans="27:35" x14ac:dyDescent="0.25">
      <c r="AA6175" s="81"/>
      <c r="AB6175" s="81"/>
      <c r="AC6175" s="80"/>
      <c r="AD6175" s="80"/>
      <c r="AE6175" s="81"/>
      <c r="AF6175" s="82"/>
      <c r="AG6175" s="80"/>
      <c r="AH6175" s="119"/>
      <c r="AI6175" s="119"/>
    </row>
    <row r="6176" spans="27:35" x14ac:dyDescent="0.25">
      <c r="AA6176" s="81"/>
      <c r="AB6176" s="81"/>
      <c r="AC6176" s="80"/>
      <c r="AD6176" s="80"/>
      <c r="AE6176" s="81"/>
      <c r="AF6176" s="82"/>
      <c r="AG6176" s="80"/>
      <c r="AH6176" s="119"/>
      <c r="AI6176" s="119"/>
    </row>
    <row r="6177" spans="27:35" x14ac:dyDescent="0.25">
      <c r="AA6177" s="81"/>
      <c r="AB6177" s="81"/>
      <c r="AC6177" s="80"/>
      <c r="AD6177" s="80"/>
      <c r="AE6177" s="81"/>
      <c r="AF6177" s="82"/>
      <c r="AG6177" s="80"/>
      <c r="AH6177" s="119"/>
      <c r="AI6177" s="119"/>
    </row>
    <row r="6178" spans="27:35" x14ac:dyDescent="0.25">
      <c r="AA6178" s="81"/>
      <c r="AB6178" s="81"/>
      <c r="AC6178" s="80"/>
      <c r="AD6178" s="80"/>
      <c r="AE6178" s="81"/>
      <c r="AF6178" s="82"/>
      <c r="AG6178" s="80"/>
      <c r="AH6178" s="119"/>
      <c r="AI6178" s="119"/>
    </row>
    <row r="6179" spans="27:35" x14ac:dyDescent="0.25">
      <c r="AA6179" s="81"/>
      <c r="AB6179" s="81"/>
      <c r="AC6179" s="80"/>
      <c r="AD6179" s="80"/>
      <c r="AE6179" s="81"/>
      <c r="AF6179" s="82"/>
      <c r="AG6179" s="80"/>
      <c r="AH6179" s="119"/>
      <c r="AI6179" s="119"/>
    </row>
    <row r="6180" spans="27:35" x14ac:dyDescent="0.25">
      <c r="AA6180" s="81"/>
      <c r="AB6180" s="81"/>
      <c r="AC6180" s="80"/>
      <c r="AD6180" s="80"/>
      <c r="AE6180" s="81"/>
      <c r="AF6180" s="82"/>
      <c r="AG6180" s="80"/>
      <c r="AH6180" s="119"/>
      <c r="AI6180" s="119"/>
    </row>
    <row r="6181" spans="27:35" x14ac:dyDescent="0.25">
      <c r="AA6181" s="81"/>
      <c r="AB6181" s="81"/>
      <c r="AC6181" s="80"/>
      <c r="AD6181" s="80"/>
      <c r="AE6181" s="81"/>
      <c r="AF6181" s="82"/>
      <c r="AG6181" s="80"/>
      <c r="AH6181" s="119"/>
      <c r="AI6181" s="119"/>
    </row>
    <row r="6182" spans="27:35" x14ac:dyDescent="0.25">
      <c r="AA6182" s="81"/>
      <c r="AB6182" s="81"/>
      <c r="AC6182" s="80"/>
      <c r="AD6182" s="80"/>
      <c r="AE6182" s="81"/>
      <c r="AF6182" s="82"/>
      <c r="AG6182" s="80"/>
      <c r="AH6182" s="119"/>
      <c r="AI6182" s="119"/>
    </row>
    <row r="6183" spans="27:35" x14ac:dyDescent="0.25">
      <c r="AA6183" s="81"/>
      <c r="AB6183" s="81"/>
      <c r="AC6183" s="80"/>
      <c r="AD6183" s="80"/>
      <c r="AE6183" s="81"/>
      <c r="AF6183" s="82"/>
      <c r="AG6183" s="80"/>
      <c r="AH6183" s="119"/>
      <c r="AI6183" s="119"/>
    </row>
    <row r="6184" spans="27:35" x14ac:dyDescent="0.25">
      <c r="AA6184" s="81"/>
      <c r="AB6184" s="81"/>
      <c r="AC6184" s="80"/>
      <c r="AD6184" s="80"/>
      <c r="AE6184" s="81"/>
      <c r="AF6184" s="82"/>
      <c r="AG6184" s="80"/>
      <c r="AH6184" s="119"/>
      <c r="AI6184" s="119"/>
    </row>
    <row r="6185" spans="27:35" x14ac:dyDescent="0.25">
      <c r="AA6185" s="81"/>
      <c r="AB6185" s="81"/>
      <c r="AC6185" s="80"/>
      <c r="AD6185" s="80"/>
      <c r="AE6185" s="81"/>
      <c r="AF6185" s="82"/>
      <c r="AG6185" s="80"/>
      <c r="AH6185" s="119"/>
      <c r="AI6185" s="119"/>
    </row>
    <row r="6186" spans="27:35" x14ac:dyDescent="0.25">
      <c r="AA6186" s="81"/>
      <c r="AB6186" s="81"/>
      <c r="AC6186" s="80"/>
      <c r="AD6186" s="80"/>
      <c r="AE6186" s="81"/>
      <c r="AF6186" s="82"/>
      <c r="AG6186" s="80"/>
      <c r="AH6186" s="119"/>
      <c r="AI6186" s="119"/>
    </row>
    <row r="6187" spans="27:35" x14ac:dyDescent="0.25">
      <c r="AA6187" s="81"/>
      <c r="AB6187" s="81"/>
      <c r="AC6187" s="80"/>
      <c r="AD6187" s="80"/>
      <c r="AE6187" s="81"/>
      <c r="AF6187" s="82"/>
      <c r="AG6187" s="80"/>
      <c r="AH6187" s="119"/>
      <c r="AI6187" s="119"/>
    </row>
    <row r="6188" spans="27:35" x14ac:dyDescent="0.25">
      <c r="AA6188" s="81"/>
      <c r="AB6188" s="81"/>
      <c r="AC6188" s="80"/>
      <c r="AD6188" s="80"/>
      <c r="AE6188" s="81"/>
      <c r="AF6188" s="82"/>
      <c r="AG6188" s="80"/>
      <c r="AH6188" s="119"/>
      <c r="AI6188" s="119"/>
    </row>
    <row r="6189" spans="27:35" x14ac:dyDescent="0.25">
      <c r="AA6189" s="81"/>
      <c r="AB6189" s="81"/>
      <c r="AC6189" s="80"/>
      <c r="AD6189" s="80"/>
      <c r="AE6189" s="81"/>
      <c r="AF6189" s="82"/>
      <c r="AG6189" s="80"/>
      <c r="AH6189" s="119"/>
      <c r="AI6189" s="119"/>
    </row>
    <row r="6190" spans="27:35" x14ac:dyDescent="0.25">
      <c r="AA6190" s="81"/>
      <c r="AB6190" s="81"/>
      <c r="AC6190" s="80"/>
      <c r="AD6190" s="80"/>
      <c r="AE6190" s="81"/>
      <c r="AF6190" s="82"/>
      <c r="AG6190" s="80"/>
      <c r="AH6190" s="119"/>
      <c r="AI6190" s="119"/>
    </row>
    <row r="6191" spans="27:35" x14ac:dyDescent="0.25">
      <c r="AA6191" s="81"/>
      <c r="AB6191" s="81"/>
      <c r="AC6191" s="80"/>
      <c r="AD6191" s="80"/>
      <c r="AE6191" s="81"/>
      <c r="AF6191" s="82"/>
      <c r="AG6191" s="80"/>
      <c r="AH6191" s="119"/>
      <c r="AI6191" s="119"/>
    </row>
    <row r="6192" spans="27:35" x14ac:dyDescent="0.25">
      <c r="AA6192" s="81"/>
      <c r="AB6192" s="81"/>
      <c r="AC6192" s="80"/>
      <c r="AD6192" s="80"/>
      <c r="AE6192" s="81"/>
      <c r="AF6192" s="82"/>
      <c r="AG6192" s="80"/>
      <c r="AH6192" s="119"/>
      <c r="AI6192" s="119"/>
    </row>
    <row r="6193" spans="27:35" x14ac:dyDescent="0.25">
      <c r="AA6193" s="81"/>
      <c r="AB6193" s="81"/>
      <c r="AC6193" s="80"/>
      <c r="AD6193" s="80"/>
      <c r="AE6193" s="81"/>
      <c r="AF6193" s="82"/>
      <c r="AG6193" s="80"/>
      <c r="AH6193" s="119"/>
      <c r="AI6193" s="119"/>
    </row>
    <row r="6194" spans="27:35" x14ac:dyDescent="0.25">
      <c r="AA6194" s="81"/>
      <c r="AB6194" s="81"/>
      <c r="AC6194" s="80"/>
      <c r="AD6194" s="80"/>
      <c r="AE6194" s="81"/>
      <c r="AF6194" s="82"/>
      <c r="AG6194" s="80"/>
      <c r="AH6194" s="119"/>
      <c r="AI6194" s="119"/>
    </row>
    <row r="6195" spans="27:35" x14ac:dyDescent="0.25">
      <c r="AA6195" s="81"/>
      <c r="AB6195" s="81"/>
      <c r="AC6195" s="80"/>
      <c r="AD6195" s="80"/>
      <c r="AE6195" s="81"/>
      <c r="AF6195" s="82"/>
      <c r="AG6195" s="80"/>
      <c r="AH6195" s="119"/>
      <c r="AI6195" s="119"/>
    </row>
    <row r="6196" spans="27:35" x14ac:dyDescent="0.25">
      <c r="AA6196" s="81"/>
      <c r="AB6196" s="81"/>
      <c r="AC6196" s="80"/>
      <c r="AD6196" s="80"/>
      <c r="AE6196" s="81"/>
      <c r="AF6196" s="82"/>
      <c r="AG6196" s="80"/>
      <c r="AH6196" s="119"/>
      <c r="AI6196" s="119"/>
    </row>
    <row r="6197" spans="27:35" x14ac:dyDescent="0.25">
      <c r="AA6197" s="81"/>
      <c r="AB6197" s="81"/>
      <c r="AC6197" s="80"/>
      <c r="AD6197" s="80"/>
      <c r="AE6197" s="81"/>
      <c r="AF6197" s="82"/>
      <c r="AG6197" s="80"/>
      <c r="AH6197" s="119"/>
      <c r="AI6197" s="119"/>
    </row>
    <row r="6198" spans="27:35" x14ac:dyDescent="0.25">
      <c r="AA6198" s="81"/>
      <c r="AB6198" s="81"/>
      <c r="AC6198" s="80"/>
      <c r="AD6198" s="80"/>
      <c r="AE6198" s="81"/>
      <c r="AF6198" s="82"/>
      <c r="AG6198" s="80"/>
      <c r="AH6198" s="119"/>
      <c r="AI6198" s="119"/>
    </row>
    <row r="6199" spans="27:35" x14ac:dyDescent="0.25">
      <c r="AA6199" s="81"/>
      <c r="AB6199" s="81"/>
      <c r="AC6199" s="80"/>
      <c r="AD6199" s="80"/>
      <c r="AE6199" s="81"/>
      <c r="AF6199" s="82"/>
      <c r="AG6199" s="80"/>
      <c r="AH6199" s="119"/>
      <c r="AI6199" s="119"/>
    </row>
    <row r="6200" spans="27:35" x14ac:dyDescent="0.25">
      <c r="AA6200" s="81"/>
      <c r="AB6200" s="81"/>
      <c r="AC6200" s="80"/>
      <c r="AD6200" s="80"/>
      <c r="AE6200" s="81"/>
      <c r="AF6200" s="82"/>
      <c r="AG6200" s="80"/>
      <c r="AH6200" s="119"/>
      <c r="AI6200" s="119"/>
    </row>
    <row r="6201" spans="27:35" x14ac:dyDescent="0.25">
      <c r="AA6201" s="81"/>
      <c r="AB6201" s="81"/>
      <c r="AC6201" s="80"/>
      <c r="AD6201" s="80"/>
      <c r="AE6201" s="81"/>
      <c r="AF6201" s="82"/>
      <c r="AG6201" s="80"/>
      <c r="AH6201" s="119"/>
      <c r="AI6201" s="119"/>
    </row>
    <row r="6202" spans="27:35" x14ac:dyDescent="0.25">
      <c r="AA6202" s="81"/>
      <c r="AB6202" s="81"/>
      <c r="AC6202" s="80"/>
      <c r="AD6202" s="80"/>
      <c r="AE6202" s="81"/>
      <c r="AF6202" s="82"/>
      <c r="AG6202" s="80"/>
      <c r="AH6202" s="119"/>
      <c r="AI6202" s="119"/>
    </row>
    <row r="6203" spans="27:35" x14ac:dyDescent="0.25">
      <c r="AA6203" s="81"/>
      <c r="AB6203" s="81"/>
      <c r="AC6203" s="80"/>
      <c r="AD6203" s="80"/>
      <c r="AE6203" s="81"/>
      <c r="AF6203" s="82"/>
      <c r="AG6203" s="80"/>
      <c r="AH6203" s="119"/>
      <c r="AI6203" s="119"/>
    </row>
    <row r="6204" spans="27:35" x14ac:dyDescent="0.25">
      <c r="AA6204" s="81"/>
      <c r="AB6204" s="81"/>
      <c r="AC6204" s="80"/>
      <c r="AD6204" s="80"/>
      <c r="AE6204" s="81"/>
      <c r="AF6204" s="82"/>
      <c r="AG6204" s="80"/>
      <c r="AH6204" s="119"/>
      <c r="AI6204" s="119"/>
    </row>
    <row r="6205" spans="27:35" x14ac:dyDescent="0.25">
      <c r="AA6205" s="81"/>
      <c r="AB6205" s="81"/>
      <c r="AC6205" s="80"/>
      <c r="AD6205" s="80"/>
      <c r="AE6205" s="81"/>
      <c r="AF6205" s="82"/>
      <c r="AG6205" s="80"/>
      <c r="AH6205" s="119"/>
      <c r="AI6205" s="119"/>
    </row>
    <row r="6206" spans="27:35" x14ac:dyDescent="0.25">
      <c r="AA6206" s="81"/>
      <c r="AB6206" s="81"/>
      <c r="AC6206" s="80"/>
      <c r="AD6206" s="80"/>
      <c r="AE6206" s="81"/>
      <c r="AF6206" s="82"/>
      <c r="AG6206" s="80"/>
      <c r="AH6206" s="119"/>
      <c r="AI6206" s="119"/>
    </row>
    <row r="6207" spans="27:35" x14ac:dyDescent="0.25">
      <c r="AA6207" s="81"/>
      <c r="AB6207" s="81"/>
      <c r="AC6207" s="80"/>
      <c r="AD6207" s="80"/>
      <c r="AE6207" s="81"/>
      <c r="AF6207" s="82"/>
      <c r="AG6207" s="80"/>
      <c r="AH6207" s="119"/>
      <c r="AI6207" s="119"/>
    </row>
    <row r="6208" spans="27:35" x14ac:dyDescent="0.25">
      <c r="AA6208" s="81"/>
      <c r="AB6208" s="81"/>
      <c r="AC6208" s="80"/>
      <c r="AD6208" s="80"/>
      <c r="AE6208" s="81"/>
      <c r="AF6208" s="82"/>
      <c r="AG6208" s="80"/>
      <c r="AH6208" s="119"/>
      <c r="AI6208" s="119"/>
    </row>
    <row r="6209" spans="27:35" x14ac:dyDescent="0.25">
      <c r="AA6209" s="81"/>
      <c r="AB6209" s="81"/>
      <c r="AC6209" s="80"/>
      <c r="AD6209" s="80"/>
      <c r="AE6209" s="81"/>
      <c r="AF6209" s="82"/>
      <c r="AG6209" s="80"/>
      <c r="AH6209" s="119"/>
      <c r="AI6209" s="119"/>
    </row>
    <row r="6210" spans="27:35" x14ac:dyDescent="0.25">
      <c r="AA6210" s="81"/>
      <c r="AB6210" s="81"/>
      <c r="AC6210" s="80"/>
      <c r="AD6210" s="80"/>
      <c r="AE6210" s="81"/>
      <c r="AF6210" s="82"/>
      <c r="AG6210" s="80"/>
      <c r="AH6210" s="119"/>
      <c r="AI6210" s="119"/>
    </row>
    <row r="6211" spans="27:35" x14ac:dyDescent="0.25">
      <c r="AA6211" s="81"/>
      <c r="AB6211" s="81"/>
      <c r="AC6211" s="80"/>
      <c r="AD6211" s="80"/>
      <c r="AE6211" s="81"/>
      <c r="AF6211" s="82"/>
      <c r="AG6211" s="80"/>
      <c r="AH6211" s="119"/>
      <c r="AI6211" s="119"/>
    </row>
    <row r="6212" spans="27:35" x14ac:dyDescent="0.25">
      <c r="AA6212" s="81"/>
      <c r="AB6212" s="81"/>
      <c r="AC6212" s="80"/>
      <c r="AD6212" s="80"/>
      <c r="AE6212" s="81"/>
      <c r="AF6212" s="82"/>
      <c r="AG6212" s="80"/>
      <c r="AH6212" s="119"/>
      <c r="AI6212" s="119"/>
    </row>
    <row r="6213" spans="27:35" x14ac:dyDescent="0.25">
      <c r="AA6213" s="81"/>
      <c r="AB6213" s="81"/>
      <c r="AC6213" s="80"/>
      <c r="AD6213" s="80"/>
      <c r="AE6213" s="81"/>
      <c r="AF6213" s="82"/>
      <c r="AG6213" s="80"/>
      <c r="AH6213" s="119"/>
      <c r="AI6213" s="119"/>
    </row>
    <row r="6214" spans="27:35" x14ac:dyDescent="0.25">
      <c r="AA6214" s="81"/>
      <c r="AB6214" s="81"/>
      <c r="AC6214" s="80"/>
      <c r="AD6214" s="80"/>
      <c r="AE6214" s="81"/>
      <c r="AF6214" s="82"/>
      <c r="AG6214" s="80"/>
      <c r="AH6214" s="119"/>
      <c r="AI6214" s="119"/>
    </row>
    <row r="6215" spans="27:35" x14ac:dyDescent="0.25">
      <c r="AA6215" s="81"/>
      <c r="AB6215" s="81"/>
      <c r="AC6215" s="80"/>
      <c r="AD6215" s="80"/>
      <c r="AE6215" s="81"/>
      <c r="AF6215" s="82"/>
      <c r="AG6215" s="80"/>
      <c r="AH6215" s="119"/>
      <c r="AI6215" s="119"/>
    </row>
    <row r="6216" spans="27:35" x14ac:dyDescent="0.25">
      <c r="AA6216" s="81"/>
      <c r="AB6216" s="81"/>
      <c r="AC6216" s="80"/>
      <c r="AD6216" s="80"/>
      <c r="AE6216" s="81"/>
      <c r="AF6216" s="82"/>
      <c r="AG6216" s="80"/>
      <c r="AH6216" s="119"/>
      <c r="AI6216" s="119"/>
    </row>
    <row r="6217" spans="27:35" x14ac:dyDescent="0.25">
      <c r="AA6217" s="81"/>
      <c r="AB6217" s="81"/>
      <c r="AC6217" s="80"/>
      <c r="AD6217" s="80"/>
      <c r="AE6217" s="81"/>
      <c r="AF6217" s="82"/>
      <c r="AG6217" s="80"/>
      <c r="AH6217" s="119"/>
      <c r="AI6217" s="119"/>
    </row>
    <row r="6218" spans="27:35" x14ac:dyDescent="0.25">
      <c r="AA6218" s="81"/>
      <c r="AB6218" s="81"/>
      <c r="AC6218" s="80"/>
      <c r="AD6218" s="80"/>
      <c r="AE6218" s="81"/>
      <c r="AF6218" s="82"/>
      <c r="AG6218" s="80"/>
      <c r="AH6218" s="119"/>
      <c r="AI6218" s="119"/>
    </row>
    <row r="6219" spans="27:35" x14ac:dyDescent="0.25">
      <c r="AA6219" s="81"/>
      <c r="AB6219" s="81"/>
      <c r="AC6219" s="80"/>
      <c r="AD6219" s="80"/>
      <c r="AE6219" s="81"/>
      <c r="AF6219" s="82"/>
      <c r="AG6219" s="80"/>
      <c r="AH6219" s="119"/>
      <c r="AI6219" s="119"/>
    </row>
    <row r="6220" spans="27:35" x14ac:dyDescent="0.25">
      <c r="AA6220" s="81"/>
      <c r="AB6220" s="81"/>
      <c r="AC6220" s="80"/>
      <c r="AD6220" s="80"/>
      <c r="AE6220" s="81"/>
      <c r="AF6220" s="82"/>
      <c r="AG6220" s="80"/>
      <c r="AH6220" s="119"/>
      <c r="AI6220" s="119"/>
    </row>
    <row r="6221" spans="27:35" x14ac:dyDescent="0.25">
      <c r="AA6221" s="81"/>
      <c r="AB6221" s="81"/>
      <c r="AC6221" s="80"/>
      <c r="AD6221" s="80"/>
      <c r="AE6221" s="81"/>
      <c r="AF6221" s="82"/>
      <c r="AG6221" s="80"/>
      <c r="AH6221" s="119"/>
      <c r="AI6221" s="119"/>
    </row>
    <row r="6222" spans="27:35" x14ac:dyDescent="0.25">
      <c r="AA6222" s="81"/>
      <c r="AB6222" s="81"/>
      <c r="AC6222" s="80"/>
      <c r="AD6222" s="80"/>
      <c r="AE6222" s="81"/>
      <c r="AF6222" s="82"/>
      <c r="AG6222" s="80"/>
      <c r="AH6222" s="119"/>
      <c r="AI6222" s="119"/>
    </row>
    <row r="6223" spans="27:35" x14ac:dyDescent="0.25">
      <c r="AA6223" s="81"/>
      <c r="AB6223" s="81"/>
      <c r="AC6223" s="80"/>
      <c r="AD6223" s="80"/>
      <c r="AE6223" s="81"/>
      <c r="AF6223" s="82"/>
      <c r="AG6223" s="80"/>
      <c r="AH6223" s="119"/>
      <c r="AI6223" s="119"/>
    </row>
    <row r="6224" spans="27:35" x14ac:dyDescent="0.25">
      <c r="AA6224" s="81"/>
      <c r="AB6224" s="81"/>
      <c r="AC6224" s="80"/>
      <c r="AD6224" s="80"/>
      <c r="AE6224" s="81"/>
      <c r="AF6224" s="82"/>
      <c r="AG6224" s="80"/>
      <c r="AH6224" s="119"/>
      <c r="AI6224" s="119"/>
    </row>
    <row r="6225" spans="27:35" x14ac:dyDescent="0.25">
      <c r="AA6225" s="81"/>
      <c r="AB6225" s="81"/>
      <c r="AC6225" s="80"/>
      <c r="AD6225" s="80"/>
      <c r="AE6225" s="81"/>
      <c r="AF6225" s="82"/>
      <c r="AG6225" s="80"/>
      <c r="AH6225" s="119"/>
      <c r="AI6225" s="119"/>
    </row>
    <row r="6226" spans="27:35" x14ac:dyDescent="0.25">
      <c r="AA6226" s="81"/>
      <c r="AB6226" s="81"/>
      <c r="AC6226" s="80"/>
      <c r="AD6226" s="80"/>
      <c r="AE6226" s="81"/>
      <c r="AF6226" s="82"/>
      <c r="AG6226" s="80"/>
      <c r="AH6226" s="119"/>
      <c r="AI6226" s="119"/>
    </row>
    <row r="6227" spans="27:35" x14ac:dyDescent="0.25">
      <c r="AA6227" s="81"/>
      <c r="AB6227" s="81"/>
      <c r="AC6227" s="80"/>
      <c r="AD6227" s="80"/>
      <c r="AE6227" s="81"/>
      <c r="AF6227" s="82"/>
      <c r="AG6227" s="80"/>
      <c r="AH6227" s="119"/>
      <c r="AI6227" s="119"/>
    </row>
    <row r="6228" spans="27:35" x14ac:dyDescent="0.25">
      <c r="AA6228" s="81"/>
      <c r="AB6228" s="81"/>
      <c r="AC6228" s="80"/>
      <c r="AD6228" s="80"/>
      <c r="AE6228" s="81"/>
      <c r="AF6228" s="82"/>
      <c r="AG6228" s="80"/>
      <c r="AH6228" s="119"/>
      <c r="AI6228" s="119"/>
    </row>
    <row r="6229" spans="27:35" x14ac:dyDescent="0.25">
      <c r="AA6229" s="81"/>
      <c r="AB6229" s="81"/>
      <c r="AC6229" s="80"/>
      <c r="AD6229" s="80"/>
      <c r="AE6229" s="81"/>
      <c r="AF6229" s="82"/>
      <c r="AG6229" s="80"/>
      <c r="AH6229" s="119"/>
      <c r="AI6229" s="119"/>
    </row>
    <row r="6230" spans="27:35" x14ac:dyDescent="0.25">
      <c r="AA6230" s="81"/>
      <c r="AB6230" s="81"/>
      <c r="AC6230" s="80"/>
      <c r="AD6230" s="80"/>
      <c r="AE6230" s="81"/>
      <c r="AF6230" s="82"/>
      <c r="AG6230" s="80"/>
      <c r="AH6230" s="119"/>
      <c r="AI6230" s="119"/>
    </row>
    <row r="6231" spans="27:35" x14ac:dyDescent="0.25">
      <c r="AA6231" s="81"/>
      <c r="AB6231" s="81"/>
      <c r="AC6231" s="80"/>
      <c r="AD6231" s="80"/>
      <c r="AE6231" s="81"/>
      <c r="AF6231" s="82"/>
      <c r="AG6231" s="80"/>
      <c r="AH6231" s="119"/>
      <c r="AI6231" s="119"/>
    </row>
    <row r="6232" spans="27:35" x14ac:dyDescent="0.25">
      <c r="AA6232" s="81"/>
      <c r="AB6232" s="81"/>
      <c r="AC6232" s="80"/>
      <c r="AD6232" s="80"/>
      <c r="AE6232" s="81"/>
      <c r="AF6232" s="82"/>
      <c r="AG6232" s="80"/>
      <c r="AH6232" s="119"/>
      <c r="AI6232" s="119"/>
    </row>
    <row r="6233" spans="27:35" x14ac:dyDescent="0.25">
      <c r="AA6233" s="81"/>
      <c r="AB6233" s="81"/>
      <c r="AC6233" s="80"/>
      <c r="AD6233" s="80"/>
      <c r="AE6233" s="81"/>
      <c r="AF6233" s="82"/>
      <c r="AG6233" s="80"/>
      <c r="AH6233" s="119"/>
      <c r="AI6233" s="119"/>
    </row>
    <row r="6234" spans="27:35" x14ac:dyDescent="0.25">
      <c r="AA6234" s="81"/>
      <c r="AB6234" s="81"/>
      <c r="AC6234" s="80"/>
      <c r="AD6234" s="80"/>
      <c r="AE6234" s="81"/>
      <c r="AF6234" s="82"/>
      <c r="AG6234" s="80"/>
      <c r="AH6234" s="119"/>
      <c r="AI6234" s="119"/>
    </row>
    <row r="6235" spans="27:35" x14ac:dyDescent="0.25">
      <c r="AA6235" s="81"/>
      <c r="AB6235" s="81"/>
      <c r="AC6235" s="80"/>
      <c r="AD6235" s="80"/>
      <c r="AE6235" s="81"/>
      <c r="AF6235" s="82"/>
      <c r="AG6235" s="80"/>
      <c r="AH6235" s="119"/>
      <c r="AI6235" s="119"/>
    </row>
    <row r="6236" spans="27:35" x14ac:dyDescent="0.25">
      <c r="AA6236" s="81"/>
      <c r="AB6236" s="81"/>
      <c r="AC6236" s="80"/>
      <c r="AD6236" s="80"/>
      <c r="AE6236" s="81"/>
      <c r="AF6236" s="82"/>
      <c r="AG6236" s="80"/>
      <c r="AH6236" s="119"/>
      <c r="AI6236" s="119"/>
    </row>
    <row r="6237" spans="27:35" x14ac:dyDescent="0.25">
      <c r="AA6237" s="81"/>
      <c r="AB6237" s="81"/>
      <c r="AC6237" s="80"/>
      <c r="AD6237" s="80"/>
      <c r="AE6237" s="81"/>
      <c r="AF6237" s="82"/>
      <c r="AG6237" s="80"/>
      <c r="AH6237" s="119"/>
      <c r="AI6237" s="119"/>
    </row>
    <row r="6238" spans="27:35" x14ac:dyDescent="0.25">
      <c r="AA6238" s="81"/>
      <c r="AB6238" s="81"/>
      <c r="AC6238" s="80"/>
      <c r="AD6238" s="80"/>
      <c r="AE6238" s="81"/>
      <c r="AF6238" s="82"/>
      <c r="AG6238" s="80"/>
      <c r="AH6238" s="119"/>
      <c r="AI6238" s="119"/>
    </row>
    <row r="6239" spans="27:35" x14ac:dyDescent="0.25">
      <c r="AA6239" s="81"/>
      <c r="AB6239" s="81"/>
      <c r="AC6239" s="80"/>
      <c r="AD6239" s="80"/>
      <c r="AE6239" s="81"/>
      <c r="AF6239" s="82"/>
      <c r="AG6239" s="80"/>
      <c r="AH6239" s="119"/>
      <c r="AI6239" s="119"/>
    </row>
    <row r="6240" spans="27:35" x14ac:dyDescent="0.25">
      <c r="AA6240" s="81"/>
      <c r="AB6240" s="81"/>
      <c r="AC6240" s="80"/>
      <c r="AD6240" s="80"/>
      <c r="AE6240" s="81"/>
      <c r="AF6240" s="82"/>
      <c r="AG6240" s="80"/>
      <c r="AH6240" s="119"/>
      <c r="AI6240" s="119"/>
    </row>
    <row r="6241" spans="27:35" x14ac:dyDescent="0.25">
      <c r="AA6241" s="81"/>
      <c r="AB6241" s="81"/>
      <c r="AC6241" s="80"/>
      <c r="AD6241" s="80"/>
      <c r="AE6241" s="81"/>
      <c r="AF6241" s="82"/>
      <c r="AG6241" s="80"/>
      <c r="AH6241" s="119"/>
      <c r="AI6241" s="119"/>
    </row>
    <row r="6242" spans="27:35" x14ac:dyDescent="0.25">
      <c r="AA6242" s="81"/>
      <c r="AB6242" s="81"/>
      <c r="AC6242" s="80"/>
      <c r="AD6242" s="80"/>
      <c r="AE6242" s="81"/>
      <c r="AF6242" s="82"/>
      <c r="AG6242" s="80"/>
      <c r="AH6242" s="119"/>
      <c r="AI6242" s="119"/>
    </row>
    <row r="6243" spans="27:35" x14ac:dyDescent="0.25">
      <c r="AA6243" s="81"/>
      <c r="AB6243" s="81"/>
      <c r="AC6243" s="80"/>
      <c r="AD6243" s="80"/>
      <c r="AE6243" s="81"/>
      <c r="AF6243" s="82"/>
      <c r="AG6243" s="80"/>
      <c r="AH6243" s="119"/>
      <c r="AI6243" s="119"/>
    </row>
    <row r="6244" spans="27:35" x14ac:dyDescent="0.25">
      <c r="AA6244" s="81"/>
      <c r="AB6244" s="81"/>
      <c r="AC6244" s="80"/>
      <c r="AD6244" s="80"/>
      <c r="AE6244" s="81"/>
      <c r="AF6244" s="82"/>
      <c r="AG6244" s="80"/>
      <c r="AH6244" s="119"/>
      <c r="AI6244" s="119"/>
    </row>
    <row r="6245" spans="27:35" x14ac:dyDescent="0.25">
      <c r="AA6245" s="81"/>
      <c r="AB6245" s="81"/>
      <c r="AC6245" s="80"/>
      <c r="AD6245" s="80"/>
      <c r="AE6245" s="81"/>
      <c r="AF6245" s="82"/>
      <c r="AG6245" s="80"/>
      <c r="AH6245" s="119"/>
      <c r="AI6245" s="119"/>
    </row>
    <row r="6246" spans="27:35" x14ac:dyDescent="0.25">
      <c r="AA6246" s="81"/>
      <c r="AB6246" s="81"/>
      <c r="AC6246" s="80"/>
      <c r="AD6246" s="80"/>
      <c r="AE6246" s="81"/>
      <c r="AF6246" s="82"/>
      <c r="AG6246" s="80"/>
      <c r="AH6246" s="119"/>
      <c r="AI6246" s="119"/>
    </row>
    <row r="6247" spans="27:35" x14ac:dyDescent="0.25">
      <c r="AA6247" s="81"/>
      <c r="AB6247" s="81"/>
      <c r="AC6247" s="80"/>
      <c r="AD6247" s="80"/>
      <c r="AE6247" s="81"/>
      <c r="AF6247" s="82"/>
      <c r="AG6247" s="80"/>
      <c r="AH6247" s="119"/>
      <c r="AI6247" s="119"/>
    </row>
    <row r="6248" spans="27:35" x14ac:dyDescent="0.25">
      <c r="AA6248" s="81"/>
      <c r="AB6248" s="81"/>
      <c r="AC6248" s="80"/>
      <c r="AD6248" s="80"/>
      <c r="AE6248" s="81"/>
      <c r="AF6248" s="82"/>
      <c r="AG6248" s="80"/>
      <c r="AH6248" s="119"/>
      <c r="AI6248" s="119"/>
    </row>
    <row r="6249" spans="27:35" x14ac:dyDescent="0.25">
      <c r="AA6249" s="81"/>
      <c r="AB6249" s="81"/>
      <c r="AC6249" s="80"/>
      <c r="AD6249" s="80"/>
      <c r="AE6249" s="81"/>
      <c r="AF6249" s="82"/>
      <c r="AG6249" s="80"/>
      <c r="AH6249" s="119"/>
      <c r="AI6249" s="119"/>
    </row>
    <row r="6250" spans="27:35" x14ac:dyDescent="0.25">
      <c r="AA6250" s="81"/>
      <c r="AB6250" s="81"/>
      <c r="AC6250" s="80"/>
      <c r="AD6250" s="80"/>
      <c r="AE6250" s="81"/>
      <c r="AF6250" s="82"/>
      <c r="AG6250" s="80"/>
      <c r="AH6250" s="119"/>
      <c r="AI6250" s="119"/>
    </row>
    <row r="6251" spans="27:35" x14ac:dyDescent="0.25">
      <c r="AA6251" s="81"/>
      <c r="AB6251" s="81"/>
      <c r="AC6251" s="80"/>
      <c r="AD6251" s="80"/>
      <c r="AE6251" s="81"/>
      <c r="AF6251" s="82"/>
      <c r="AG6251" s="80"/>
      <c r="AH6251" s="119"/>
      <c r="AI6251" s="119"/>
    </row>
    <row r="6252" spans="27:35" x14ac:dyDescent="0.25">
      <c r="AA6252" s="81"/>
      <c r="AB6252" s="81"/>
      <c r="AC6252" s="80"/>
      <c r="AD6252" s="80"/>
      <c r="AE6252" s="81"/>
      <c r="AF6252" s="82"/>
      <c r="AG6252" s="80"/>
      <c r="AH6252" s="119"/>
      <c r="AI6252" s="119"/>
    </row>
    <row r="6253" spans="27:35" x14ac:dyDescent="0.25">
      <c r="AA6253" s="81"/>
      <c r="AB6253" s="81"/>
      <c r="AC6253" s="80"/>
      <c r="AD6253" s="80"/>
      <c r="AE6253" s="81"/>
      <c r="AF6253" s="82"/>
      <c r="AG6253" s="80"/>
      <c r="AH6253" s="119"/>
      <c r="AI6253" s="119"/>
    </row>
    <row r="6254" spans="27:35" x14ac:dyDescent="0.25">
      <c r="AA6254" s="81"/>
      <c r="AB6254" s="81"/>
      <c r="AC6254" s="80"/>
      <c r="AD6254" s="80"/>
      <c r="AE6254" s="81"/>
      <c r="AF6254" s="82"/>
      <c r="AG6254" s="80"/>
      <c r="AH6254" s="119"/>
      <c r="AI6254" s="119"/>
    </row>
    <row r="6255" spans="27:35" x14ac:dyDescent="0.25">
      <c r="AA6255" s="81"/>
      <c r="AB6255" s="81"/>
      <c r="AC6255" s="80"/>
      <c r="AD6255" s="80"/>
      <c r="AE6255" s="81"/>
      <c r="AF6255" s="82"/>
      <c r="AG6255" s="80"/>
      <c r="AH6255" s="119"/>
      <c r="AI6255" s="119"/>
    </row>
    <row r="6256" spans="27:35" x14ac:dyDescent="0.25">
      <c r="AA6256" s="81"/>
      <c r="AB6256" s="81"/>
      <c r="AC6256" s="80"/>
      <c r="AD6256" s="80"/>
      <c r="AE6256" s="81"/>
      <c r="AF6256" s="82"/>
      <c r="AG6256" s="80"/>
      <c r="AH6256" s="119"/>
      <c r="AI6256" s="119"/>
    </row>
    <row r="6257" spans="27:35" x14ac:dyDescent="0.25">
      <c r="AA6257" s="81"/>
      <c r="AB6257" s="81"/>
      <c r="AC6257" s="80"/>
      <c r="AD6257" s="80"/>
      <c r="AE6257" s="81"/>
      <c r="AF6257" s="82"/>
      <c r="AG6257" s="80"/>
      <c r="AH6257" s="119"/>
      <c r="AI6257" s="119"/>
    </row>
    <row r="6258" spans="27:35" x14ac:dyDescent="0.25">
      <c r="AA6258" s="81"/>
      <c r="AB6258" s="81"/>
      <c r="AC6258" s="80"/>
      <c r="AD6258" s="80"/>
      <c r="AE6258" s="81"/>
      <c r="AF6258" s="82"/>
      <c r="AG6258" s="80"/>
      <c r="AH6258" s="119"/>
      <c r="AI6258" s="119"/>
    </row>
    <row r="6259" spans="27:35" x14ac:dyDescent="0.25">
      <c r="AA6259" s="81"/>
      <c r="AB6259" s="81"/>
      <c r="AC6259" s="80"/>
      <c r="AD6259" s="80"/>
      <c r="AE6259" s="81"/>
      <c r="AF6259" s="82"/>
      <c r="AG6259" s="80"/>
      <c r="AH6259" s="119"/>
      <c r="AI6259" s="119"/>
    </row>
    <row r="6260" spans="27:35" x14ac:dyDescent="0.25">
      <c r="AA6260" s="81"/>
      <c r="AB6260" s="81"/>
      <c r="AC6260" s="80"/>
      <c r="AD6260" s="80"/>
      <c r="AE6260" s="81"/>
      <c r="AF6260" s="82"/>
      <c r="AG6260" s="80"/>
      <c r="AH6260" s="119"/>
      <c r="AI6260" s="119"/>
    </row>
    <row r="6261" spans="27:35" x14ac:dyDescent="0.25">
      <c r="AA6261" s="81"/>
      <c r="AB6261" s="81"/>
      <c r="AC6261" s="80"/>
      <c r="AD6261" s="80"/>
      <c r="AE6261" s="81"/>
      <c r="AF6261" s="82"/>
      <c r="AG6261" s="80"/>
      <c r="AH6261" s="119"/>
      <c r="AI6261" s="119"/>
    </row>
    <row r="6262" spans="27:35" x14ac:dyDescent="0.25">
      <c r="AA6262" s="81"/>
      <c r="AB6262" s="81"/>
      <c r="AC6262" s="80"/>
      <c r="AD6262" s="80"/>
      <c r="AE6262" s="81"/>
      <c r="AF6262" s="82"/>
      <c r="AG6262" s="80"/>
      <c r="AH6262" s="119"/>
      <c r="AI6262" s="119"/>
    </row>
    <row r="6263" spans="27:35" x14ac:dyDescent="0.25">
      <c r="AA6263" s="81"/>
      <c r="AB6263" s="81"/>
      <c r="AC6263" s="80"/>
      <c r="AD6263" s="80"/>
      <c r="AE6263" s="81"/>
      <c r="AF6263" s="82"/>
      <c r="AG6263" s="80"/>
      <c r="AH6263" s="119"/>
      <c r="AI6263" s="119"/>
    </row>
    <row r="6264" spans="27:35" x14ac:dyDescent="0.25">
      <c r="AA6264" s="81"/>
      <c r="AB6264" s="81"/>
      <c r="AC6264" s="80"/>
      <c r="AD6264" s="80"/>
      <c r="AE6264" s="81"/>
      <c r="AF6264" s="82"/>
      <c r="AG6264" s="80"/>
      <c r="AH6264" s="119"/>
      <c r="AI6264" s="119"/>
    </row>
    <row r="6265" spans="27:35" x14ac:dyDescent="0.25">
      <c r="AA6265" s="81"/>
      <c r="AB6265" s="81"/>
      <c r="AC6265" s="80"/>
      <c r="AD6265" s="80"/>
      <c r="AE6265" s="81"/>
      <c r="AF6265" s="82"/>
      <c r="AG6265" s="80"/>
      <c r="AH6265" s="119"/>
      <c r="AI6265" s="119"/>
    </row>
    <row r="6266" spans="27:35" x14ac:dyDescent="0.25">
      <c r="AA6266" s="81"/>
      <c r="AB6266" s="81"/>
      <c r="AC6266" s="80"/>
      <c r="AD6266" s="80"/>
      <c r="AE6266" s="81"/>
      <c r="AF6266" s="82"/>
      <c r="AG6266" s="80"/>
      <c r="AH6266" s="119"/>
      <c r="AI6266" s="119"/>
    </row>
    <row r="6267" spans="27:35" x14ac:dyDescent="0.25">
      <c r="AA6267" s="81"/>
      <c r="AB6267" s="81"/>
      <c r="AC6267" s="80"/>
      <c r="AD6267" s="80"/>
      <c r="AE6267" s="81"/>
      <c r="AF6267" s="82"/>
      <c r="AG6267" s="80"/>
      <c r="AH6267" s="119"/>
      <c r="AI6267" s="119"/>
    </row>
    <row r="6268" spans="27:35" x14ac:dyDescent="0.25">
      <c r="AA6268" s="81"/>
      <c r="AB6268" s="81"/>
      <c r="AC6268" s="80"/>
      <c r="AD6268" s="80"/>
      <c r="AE6268" s="81"/>
      <c r="AF6268" s="82"/>
      <c r="AG6268" s="80"/>
      <c r="AH6268" s="119"/>
      <c r="AI6268" s="119"/>
    </row>
    <row r="6269" spans="27:35" x14ac:dyDescent="0.25">
      <c r="AA6269" s="81"/>
      <c r="AB6269" s="81"/>
      <c r="AC6269" s="80"/>
      <c r="AD6269" s="80"/>
      <c r="AE6269" s="81"/>
      <c r="AF6269" s="82"/>
      <c r="AG6269" s="80"/>
      <c r="AH6269" s="119"/>
      <c r="AI6269" s="119"/>
    </row>
    <row r="6270" spans="27:35" x14ac:dyDescent="0.25">
      <c r="AA6270" s="81"/>
      <c r="AB6270" s="81"/>
      <c r="AC6270" s="80"/>
      <c r="AD6270" s="80"/>
      <c r="AE6270" s="81"/>
      <c r="AF6270" s="82"/>
      <c r="AG6270" s="80"/>
      <c r="AH6270" s="119"/>
      <c r="AI6270" s="119"/>
    </row>
    <row r="6271" spans="27:35" x14ac:dyDescent="0.25">
      <c r="AA6271" s="81"/>
      <c r="AB6271" s="81"/>
      <c r="AC6271" s="80"/>
      <c r="AD6271" s="80"/>
      <c r="AE6271" s="81"/>
      <c r="AF6271" s="82"/>
      <c r="AG6271" s="80"/>
      <c r="AH6271" s="119"/>
      <c r="AI6271" s="119"/>
    </row>
    <row r="6272" spans="27:35" x14ac:dyDescent="0.25">
      <c r="AA6272" s="81"/>
      <c r="AB6272" s="81"/>
      <c r="AC6272" s="80"/>
      <c r="AD6272" s="80"/>
      <c r="AE6272" s="81"/>
      <c r="AF6272" s="82"/>
      <c r="AG6272" s="80"/>
      <c r="AH6272" s="119"/>
      <c r="AI6272" s="119"/>
    </row>
    <row r="6273" spans="27:35" x14ac:dyDescent="0.25">
      <c r="AA6273" s="81"/>
      <c r="AB6273" s="81"/>
      <c r="AC6273" s="80"/>
      <c r="AD6273" s="80"/>
      <c r="AE6273" s="81"/>
      <c r="AF6273" s="82"/>
      <c r="AG6273" s="80"/>
      <c r="AH6273" s="119"/>
      <c r="AI6273" s="119"/>
    </row>
    <row r="6274" spans="27:35" x14ac:dyDescent="0.25">
      <c r="AA6274" s="81"/>
      <c r="AB6274" s="81"/>
      <c r="AC6274" s="80"/>
      <c r="AD6274" s="80"/>
      <c r="AE6274" s="81"/>
      <c r="AF6274" s="82"/>
      <c r="AG6274" s="80"/>
      <c r="AH6274" s="119"/>
      <c r="AI6274" s="119"/>
    </row>
    <row r="6275" spans="27:35" x14ac:dyDescent="0.25">
      <c r="AA6275" s="81"/>
      <c r="AB6275" s="81"/>
      <c r="AC6275" s="80"/>
      <c r="AD6275" s="80"/>
      <c r="AE6275" s="81"/>
      <c r="AF6275" s="82"/>
      <c r="AG6275" s="80"/>
      <c r="AH6275" s="119"/>
      <c r="AI6275" s="119"/>
    </row>
    <row r="6276" spans="27:35" x14ac:dyDescent="0.25">
      <c r="AA6276" s="81"/>
      <c r="AB6276" s="81"/>
      <c r="AC6276" s="80"/>
      <c r="AD6276" s="80"/>
      <c r="AE6276" s="81"/>
      <c r="AF6276" s="82"/>
      <c r="AG6276" s="80"/>
      <c r="AH6276" s="119"/>
      <c r="AI6276" s="119"/>
    </row>
    <row r="6277" spans="27:35" x14ac:dyDescent="0.25">
      <c r="AA6277" s="81"/>
      <c r="AB6277" s="81"/>
      <c r="AC6277" s="80"/>
      <c r="AD6277" s="80"/>
      <c r="AE6277" s="81"/>
      <c r="AF6277" s="82"/>
      <c r="AG6277" s="80"/>
      <c r="AH6277" s="119"/>
      <c r="AI6277" s="119"/>
    </row>
    <row r="6278" spans="27:35" x14ac:dyDescent="0.25">
      <c r="AA6278" s="81"/>
      <c r="AB6278" s="81"/>
      <c r="AC6278" s="80"/>
      <c r="AD6278" s="80"/>
      <c r="AE6278" s="81"/>
      <c r="AF6278" s="82"/>
      <c r="AG6278" s="80"/>
      <c r="AH6278" s="119"/>
      <c r="AI6278" s="119"/>
    </row>
    <row r="6279" spans="27:35" x14ac:dyDescent="0.25">
      <c r="AA6279" s="81"/>
      <c r="AB6279" s="81"/>
      <c r="AC6279" s="80"/>
      <c r="AD6279" s="80"/>
      <c r="AE6279" s="81"/>
      <c r="AF6279" s="82"/>
      <c r="AG6279" s="80"/>
      <c r="AH6279" s="119"/>
      <c r="AI6279" s="119"/>
    </row>
    <row r="6280" spans="27:35" x14ac:dyDescent="0.25">
      <c r="AA6280" s="81"/>
      <c r="AB6280" s="81"/>
      <c r="AC6280" s="80"/>
      <c r="AD6280" s="80"/>
      <c r="AE6280" s="81"/>
      <c r="AF6280" s="82"/>
      <c r="AG6280" s="80"/>
      <c r="AH6280" s="119"/>
      <c r="AI6280" s="119"/>
    </row>
    <row r="6281" spans="27:35" x14ac:dyDescent="0.25">
      <c r="AA6281" s="81"/>
      <c r="AB6281" s="81"/>
      <c r="AC6281" s="80"/>
      <c r="AD6281" s="80"/>
      <c r="AE6281" s="81"/>
      <c r="AF6281" s="82"/>
      <c r="AG6281" s="80"/>
      <c r="AH6281" s="119"/>
      <c r="AI6281" s="119"/>
    </row>
    <row r="6282" spans="27:35" x14ac:dyDescent="0.25">
      <c r="AA6282" s="81"/>
      <c r="AB6282" s="81"/>
      <c r="AC6282" s="80"/>
      <c r="AD6282" s="80"/>
      <c r="AE6282" s="81"/>
      <c r="AF6282" s="82"/>
      <c r="AG6282" s="80"/>
      <c r="AH6282" s="119"/>
      <c r="AI6282" s="119"/>
    </row>
    <row r="6283" spans="27:35" x14ac:dyDescent="0.25">
      <c r="AA6283" s="81"/>
      <c r="AB6283" s="81"/>
      <c r="AC6283" s="80"/>
      <c r="AD6283" s="80"/>
      <c r="AE6283" s="81"/>
      <c r="AF6283" s="82"/>
      <c r="AG6283" s="80"/>
      <c r="AH6283" s="119"/>
      <c r="AI6283" s="119"/>
    </row>
    <row r="6284" spans="27:35" x14ac:dyDescent="0.25">
      <c r="AA6284" s="81"/>
      <c r="AB6284" s="81"/>
      <c r="AC6284" s="80"/>
      <c r="AD6284" s="80"/>
      <c r="AE6284" s="81"/>
      <c r="AF6284" s="82"/>
      <c r="AG6284" s="80"/>
      <c r="AH6284" s="119"/>
      <c r="AI6284" s="119"/>
    </row>
    <row r="6285" spans="27:35" x14ac:dyDescent="0.25">
      <c r="AA6285" s="81"/>
      <c r="AB6285" s="81"/>
      <c r="AC6285" s="80"/>
      <c r="AD6285" s="80"/>
      <c r="AE6285" s="81"/>
      <c r="AF6285" s="82"/>
      <c r="AG6285" s="80"/>
      <c r="AH6285" s="119"/>
      <c r="AI6285" s="119"/>
    </row>
    <row r="6286" spans="27:35" x14ac:dyDescent="0.25">
      <c r="AA6286" s="81"/>
      <c r="AB6286" s="81"/>
      <c r="AC6286" s="80"/>
      <c r="AD6286" s="80"/>
      <c r="AE6286" s="81"/>
      <c r="AF6286" s="82"/>
      <c r="AG6286" s="80"/>
      <c r="AH6286" s="119"/>
      <c r="AI6286" s="119"/>
    </row>
    <row r="6287" spans="27:35" x14ac:dyDescent="0.25">
      <c r="AA6287" s="81"/>
      <c r="AB6287" s="81"/>
      <c r="AC6287" s="80"/>
      <c r="AD6287" s="80"/>
      <c r="AE6287" s="81"/>
      <c r="AF6287" s="82"/>
      <c r="AG6287" s="80"/>
      <c r="AH6287" s="119"/>
      <c r="AI6287" s="119"/>
    </row>
    <row r="6288" spans="27:35" x14ac:dyDescent="0.25">
      <c r="AA6288" s="81"/>
      <c r="AB6288" s="81"/>
      <c r="AC6288" s="80"/>
      <c r="AD6288" s="80"/>
      <c r="AE6288" s="81"/>
      <c r="AF6288" s="82"/>
      <c r="AG6288" s="80"/>
      <c r="AH6288" s="119"/>
      <c r="AI6288" s="119"/>
    </row>
    <row r="6289" spans="27:35" x14ac:dyDescent="0.25">
      <c r="AA6289" s="81"/>
      <c r="AB6289" s="81"/>
      <c r="AC6289" s="80"/>
      <c r="AD6289" s="80"/>
      <c r="AE6289" s="81"/>
      <c r="AF6289" s="82"/>
      <c r="AG6289" s="80"/>
      <c r="AH6289" s="119"/>
      <c r="AI6289" s="119"/>
    </row>
    <row r="6290" spans="27:35" x14ac:dyDescent="0.25">
      <c r="AA6290" s="81"/>
      <c r="AB6290" s="81"/>
      <c r="AC6290" s="80"/>
      <c r="AD6290" s="80"/>
      <c r="AE6290" s="81"/>
      <c r="AF6290" s="82"/>
      <c r="AG6290" s="80"/>
      <c r="AH6290" s="119"/>
      <c r="AI6290" s="119"/>
    </row>
    <row r="6291" spans="27:35" x14ac:dyDescent="0.25">
      <c r="AA6291" s="81"/>
      <c r="AB6291" s="81"/>
      <c r="AC6291" s="80"/>
      <c r="AD6291" s="80"/>
      <c r="AE6291" s="81"/>
      <c r="AF6291" s="82"/>
      <c r="AG6291" s="80"/>
      <c r="AH6291" s="119"/>
      <c r="AI6291" s="119"/>
    </row>
    <row r="6292" spans="27:35" x14ac:dyDescent="0.25">
      <c r="AA6292" s="81"/>
      <c r="AB6292" s="81"/>
      <c r="AC6292" s="80"/>
      <c r="AD6292" s="80"/>
      <c r="AE6292" s="81"/>
      <c r="AF6292" s="82"/>
      <c r="AG6292" s="80"/>
      <c r="AH6292" s="119"/>
      <c r="AI6292" s="119"/>
    </row>
    <row r="6293" spans="27:35" x14ac:dyDescent="0.25">
      <c r="AA6293" s="81"/>
      <c r="AB6293" s="81"/>
      <c r="AC6293" s="80"/>
      <c r="AD6293" s="80"/>
      <c r="AE6293" s="81"/>
      <c r="AF6293" s="82"/>
      <c r="AG6293" s="80"/>
      <c r="AH6293" s="119"/>
      <c r="AI6293" s="119"/>
    </row>
    <row r="6294" spans="27:35" x14ac:dyDescent="0.25">
      <c r="AA6294" s="81"/>
      <c r="AB6294" s="81"/>
      <c r="AC6294" s="80"/>
      <c r="AD6294" s="80"/>
      <c r="AE6294" s="81"/>
      <c r="AF6294" s="82"/>
      <c r="AG6294" s="80"/>
      <c r="AH6294" s="119"/>
      <c r="AI6294" s="119"/>
    </row>
    <row r="6295" spans="27:35" x14ac:dyDescent="0.25">
      <c r="AA6295" s="81"/>
      <c r="AB6295" s="81"/>
      <c r="AC6295" s="80"/>
      <c r="AD6295" s="80"/>
      <c r="AE6295" s="81"/>
      <c r="AF6295" s="82"/>
      <c r="AG6295" s="80"/>
      <c r="AH6295" s="119"/>
      <c r="AI6295" s="119"/>
    </row>
    <row r="6296" spans="27:35" x14ac:dyDescent="0.25">
      <c r="AA6296" s="81"/>
      <c r="AB6296" s="81"/>
      <c r="AC6296" s="80"/>
      <c r="AD6296" s="80"/>
      <c r="AE6296" s="81"/>
      <c r="AF6296" s="82"/>
      <c r="AG6296" s="80"/>
      <c r="AH6296" s="119"/>
      <c r="AI6296" s="119"/>
    </row>
    <row r="6297" spans="27:35" x14ac:dyDescent="0.25">
      <c r="AA6297" s="81"/>
      <c r="AB6297" s="81"/>
      <c r="AC6297" s="80"/>
      <c r="AD6297" s="80"/>
      <c r="AE6297" s="81"/>
      <c r="AF6297" s="82"/>
      <c r="AG6297" s="80"/>
      <c r="AH6297" s="119"/>
      <c r="AI6297" s="119"/>
    </row>
    <row r="6298" spans="27:35" x14ac:dyDescent="0.25">
      <c r="AA6298" s="81"/>
      <c r="AB6298" s="81"/>
      <c r="AC6298" s="80"/>
      <c r="AD6298" s="80"/>
      <c r="AE6298" s="81"/>
      <c r="AF6298" s="82"/>
      <c r="AG6298" s="80"/>
      <c r="AH6298" s="119"/>
      <c r="AI6298" s="119"/>
    </row>
    <row r="6299" spans="27:35" x14ac:dyDescent="0.25">
      <c r="AA6299" s="81"/>
      <c r="AB6299" s="81"/>
      <c r="AC6299" s="80"/>
      <c r="AD6299" s="80"/>
      <c r="AE6299" s="81"/>
      <c r="AF6299" s="82"/>
      <c r="AG6299" s="80"/>
      <c r="AH6299" s="119"/>
      <c r="AI6299" s="119"/>
    </row>
    <row r="6300" spans="27:35" x14ac:dyDescent="0.25">
      <c r="AA6300" s="81"/>
      <c r="AB6300" s="81"/>
      <c r="AC6300" s="80"/>
      <c r="AD6300" s="80"/>
      <c r="AE6300" s="81"/>
      <c r="AF6300" s="82"/>
      <c r="AG6300" s="80"/>
      <c r="AH6300" s="119"/>
      <c r="AI6300" s="119"/>
    </row>
    <row r="6301" spans="27:35" x14ac:dyDescent="0.25">
      <c r="AA6301" s="81"/>
      <c r="AB6301" s="81"/>
      <c r="AC6301" s="80"/>
      <c r="AD6301" s="80"/>
      <c r="AE6301" s="81"/>
      <c r="AF6301" s="82"/>
      <c r="AG6301" s="80"/>
      <c r="AH6301" s="119"/>
      <c r="AI6301" s="119"/>
    </row>
    <row r="6302" spans="27:35" x14ac:dyDescent="0.25">
      <c r="AA6302" s="81"/>
      <c r="AB6302" s="81"/>
      <c r="AC6302" s="80"/>
      <c r="AD6302" s="80"/>
      <c r="AE6302" s="81"/>
      <c r="AF6302" s="82"/>
      <c r="AG6302" s="80"/>
      <c r="AH6302" s="119"/>
      <c r="AI6302" s="119"/>
    </row>
    <row r="6303" spans="27:35" x14ac:dyDescent="0.25">
      <c r="AA6303" s="81"/>
      <c r="AB6303" s="81"/>
      <c r="AC6303" s="80"/>
      <c r="AD6303" s="80"/>
      <c r="AE6303" s="81"/>
      <c r="AF6303" s="82"/>
      <c r="AG6303" s="80"/>
      <c r="AH6303" s="119"/>
      <c r="AI6303" s="119"/>
    </row>
    <row r="6304" spans="27:35" x14ac:dyDescent="0.25">
      <c r="AA6304" s="81"/>
      <c r="AB6304" s="81"/>
      <c r="AC6304" s="80"/>
      <c r="AD6304" s="80"/>
      <c r="AE6304" s="81"/>
      <c r="AF6304" s="82"/>
      <c r="AG6304" s="80"/>
      <c r="AH6304" s="119"/>
      <c r="AI6304" s="119"/>
    </row>
    <row r="6305" spans="27:35" x14ac:dyDescent="0.25">
      <c r="AA6305" s="81"/>
      <c r="AB6305" s="81"/>
      <c r="AC6305" s="80"/>
      <c r="AD6305" s="80"/>
      <c r="AE6305" s="81"/>
      <c r="AF6305" s="82"/>
      <c r="AG6305" s="80"/>
      <c r="AH6305" s="119"/>
      <c r="AI6305" s="119"/>
    </row>
    <row r="6306" spans="27:35" x14ac:dyDescent="0.25">
      <c r="AA6306" s="81"/>
      <c r="AB6306" s="81"/>
      <c r="AC6306" s="80"/>
      <c r="AD6306" s="80"/>
      <c r="AE6306" s="81"/>
      <c r="AF6306" s="82"/>
      <c r="AG6306" s="80"/>
      <c r="AH6306" s="119"/>
      <c r="AI6306" s="119"/>
    </row>
    <row r="6307" spans="27:35" x14ac:dyDescent="0.25">
      <c r="AA6307" s="81"/>
      <c r="AB6307" s="81"/>
      <c r="AC6307" s="80"/>
      <c r="AD6307" s="80"/>
      <c r="AE6307" s="81"/>
      <c r="AF6307" s="82"/>
      <c r="AG6307" s="80"/>
      <c r="AH6307" s="119"/>
      <c r="AI6307" s="119"/>
    </row>
    <row r="6308" spans="27:35" x14ac:dyDescent="0.25">
      <c r="AA6308" s="81"/>
      <c r="AB6308" s="81"/>
      <c r="AC6308" s="80"/>
      <c r="AD6308" s="80"/>
      <c r="AE6308" s="81"/>
      <c r="AF6308" s="82"/>
      <c r="AG6308" s="80"/>
      <c r="AH6308" s="119"/>
      <c r="AI6308" s="119"/>
    </row>
    <row r="6309" spans="27:35" x14ac:dyDescent="0.25">
      <c r="AA6309" s="81"/>
      <c r="AB6309" s="81"/>
      <c r="AC6309" s="80"/>
      <c r="AD6309" s="80"/>
      <c r="AE6309" s="81"/>
      <c r="AF6309" s="82"/>
      <c r="AG6309" s="80"/>
      <c r="AH6309" s="119"/>
      <c r="AI6309" s="119"/>
    </row>
    <row r="6310" spans="27:35" x14ac:dyDescent="0.25">
      <c r="AA6310" s="81"/>
      <c r="AB6310" s="81"/>
      <c r="AC6310" s="80"/>
      <c r="AD6310" s="80"/>
      <c r="AE6310" s="81"/>
      <c r="AF6310" s="82"/>
      <c r="AG6310" s="80"/>
      <c r="AH6310" s="119"/>
      <c r="AI6310" s="119"/>
    </row>
    <row r="6311" spans="27:35" x14ac:dyDescent="0.25">
      <c r="AA6311" s="81"/>
      <c r="AB6311" s="81"/>
      <c r="AC6311" s="80"/>
      <c r="AD6311" s="80"/>
      <c r="AE6311" s="81"/>
      <c r="AF6311" s="82"/>
      <c r="AG6311" s="80"/>
      <c r="AH6311" s="119"/>
      <c r="AI6311" s="119"/>
    </row>
    <row r="6312" spans="27:35" x14ac:dyDescent="0.25">
      <c r="AA6312" s="81"/>
      <c r="AB6312" s="81"/>
      <c r="AC6312" s="80"/>
      <c r="AD6312" s="80"/>
      <c r="AE6312" s="81"/>
      <c r="AF6312" s="82"/>
      <c r="AG6312" s="80"/>
      <c r="AH6312" s="119"/>
      <c r="AI6312" s="119"/>
    </row>
    <row r="6313" spans="27:35" x14ac:dyDescent="0.25">
      <c r="AA6313" s="81"/>
      <c r="AB6313" s="81"/>
      <c r="AC6313" s="80"/>
      <c r="AD6313" s="80"/>
      <c r="AE6313" s="81"/>
      <c r="AF6313" s="82"/>
      <c r="AG6313" s="80"/>
      <c r="AH6313" s="119"/>
      <c r="AI6313" s="119"/>
    </row>
    <row r="6314" spans="27:35" x14ac:dyDescent="0.25">
      <c r="AA6314" s="81"/>
      <c r="AB6314" s="81"/>
      <c r="AC6314" s="80"/>
      <c r="AD6314" s="80"/>
      <c r="AE6314" s="81"/>
      <c r="AF6314" s="82"/>
      <c r="AG6314" s="80"/>
      <c r="AH6314" s="119"/>
      <c r="AI6314" s="119"/>
    </row>
    <row r="6315" spans="27:35" x14ac:dyDescent="0.25">
      <c r="AA6315" s="81"/>
      <c r="AB6315" s="81"/>
      <c r="AC6315" s="80"/>
      <c r="AD6315" s="80"/>
      <c r="AE6315" s="81"/>
      <c r="AF6315" s="82"/>
      <c r="AG6315" s="80"/>
      <c r="AH6315" s="119"/>
      <c r="AI6315" s="119"/>
    </row>
    <row r="6316" spans="27:35" x14ac:dyDescent="0.25">
      <c r="AA6316" s="81"/>
      <c r="AB6316" s="81"/>
      <c r="AC6316" s="80"/>
      <c r="AD6316" s="80"/>
      <c r="AE6316" s="81"/>
      <c r="AF6316" s="82"/>
      <c r="AG6316" s="80"/>
      <c r="AH6316" s="119"/>
      <c r="AI6316" s="119"/>
    </row>
    <row r="6317" spans="27:35" x14ac:dyDescent="0.25">
      <c r="AA6317" s="81"/>
      <c r="AB6317" s="81"/>
      <c r="AC6317" s="80"/>
      <c r="AD6317" s="80"/>
      <c r="AE6317" s="81"/>
      <c r="AF6317" s="82"/>
      <c r="AG6317" s="80"/>
      <c r="AH6317" s="119"/>
      <c r="AI6317" s="119"/>
    </row>
    <row r="6318" spans="27:35" x14ac:dyDescent="0.25">
      <c r="AA6318" s="81"/>
      <c r="AB6318" s="81"/>
      <c r="AC6318" s="80"/>
      <c r="AD6318" s="80"/>
      <c r="AE6318" s="81"/>
      <c r="AF6318" s="82"/>
      <c r="AG6318" s="80"/>
      <c r="AH6318" s="119"/>
      <c r="AI6318" s="119"/>
    </row>
    <row r="6319" spans="27:35" x14ac:dyDescent="0.25">
      <c r="AA6319" s="81"/>
      <c r="AB6319" s="81"/>
      <c r="AC6319" s="80"/>
      <c r="AD6319" s="80"/>
      <c r="AE6319" s="81"/>
      <c r="AF6319" s="82"/>
      <c r="AG6319" s="80"/>
      <c r="AH6319" s="119"/>
      <c r="AI6319" s="119"/>
    </row>
    <row r="6320" spans="27:35" x14ac:dyDescent="0.25">
      <c r="AA6320" s="81"/>
      <c r="AB6320" s="81"/>
      <c r="AC6320" s="80"/>
      <c r="AD6320" s="80"/>
      <c r="AE6320" s="81"/>
      <c r="AF6320" s="82"/>
      <c r="AG6320" s="80"/>
      <c r="AH6320" s="119"/>
      <c r="AI6320" s="119"/>
    </row>
    <row r="6321" spans="27:35" x14ac:dyDescent="0.25">
      <c r="AA6321" s="81"/>
      <c r="AB6321" s="81"/>
      <c r="AC6321" s="80"/>
      <c r="AD6321" s="80"/>
      <c r="AE6321" s="81"/>
      <c r="AF6321" s="82"/>
      <c r="AG6321" s="80"/>
      <c r="AH6321" s="119"/>
      <c r="AI6321" s="119"/>
    </row>
    <row r="6322" spans="27:35" x14ac:dyDescent="0.25">
      <c r="AA6322" s="81"/>
      <c r="AB6322" s="81"/>
      <c r="AC6322" s="80"/>
      <c r="AD6322" s="80"/>
      <c r="AE6322" s="81"/>
      <c r="AF6322" s="82"/>
      <c r="AG6322" s="80"/>
      <c r="AH6322" s="119"/>
      <c r="AI6322" s="119"/>
    </row>
    <row r="6323" spans="27:35" x14ac:dyDescent="0.25">
      <c r="AA6323" s="81"/>
      <c r="AB6323" s="81"/>
      <c r="AC6323" s="80"/>
      <c r="AD6323" s="80"/>
      <c r="AE6323" s="81"/>
      <c r="AF6323" s="82"/>
      <c r="AG6323" s="80"/>
      <c r="AH6323" s="119"/>
      <c r="AI6323" s="119"/>
    </row>
    <row r="6324" spans="27:35" x14ac:dyDescent="0.25">
      <c r="AA6324" s="81"/>
      <c r="AB6324" s="81"/>
      <c r="AC6324" s="80"/>
      <c r="AD6324" s="80"/>
      <c r="AE6324" s="81"/>
      <c r="AF6324" s="82"/>
      <c r="AG6324" s="80"/>
      <c r="AH6324" s="119"/>
      <c r="AI6324" s="119"/>
    </row>
    <row r="6325" spans="27:35" x14ac:dyDescent="0.25">
      <c r="AA6325" s="81"/>
      <c r="AB6325" s="81"/>
      <c r="AC6325" s="80"/>
      <c r="AD6325" s="80"/>
      <c r="AE6325" s="81"/>
      <c r="AF6325" s="82"/>
      <c r="AG6325" s="80"/>
      <c r="AH6325" s="119"/>
      <c r="AI6325" s="119"/>
    </row>
    <row r="6326" spans="27:35" x14ac:dyDescent="0.25">
      <c r="AA6326" s="81"/>
      <c r="AB6326" s="81"/>
      <c r="AC6326" s="80"/>
      <c r="AD6326" s="80"/>
      <c r="AE6326" s="81"/>
      <c r="AF6326" s="82"/>
      <c r="AG6326" s="80"/>
      <c r="AH6326" s="119"/>
      <c r="AI6326" s="119"/>
    </row>
    <row r="6327" spans="27:35" x14ac:dyDescent="0.25">
      <c r="AA6327" s="81"/>
      <c r="AB6327" s="81"/>
      <c r="AC6327" s="80"/>
      <c r="AD6327" s="80"/>
      <c r="AE6327" s="81"/>
      <c r="AF6327" s="82"/>
      <c r="AG6327" s="80"/>
      <c r="AH6327" s="119"/>
      <c r="AI6327" s="119"/>
    </row>
    <row r="6328" spans="27:35" x14ac:dyDescent="0.25">
      <c r="AA6328" s="81"/>
      <c r="AB6328" s="81"/>
      <c r="AC6328" s="80"/>
      <c r="AD6328" s="80"/>
      <c r="AE6328" s="81"/>
      <c r="AF6328" s="82"/>
      <c r="AG6328" s="80"/>
      <c r="AH6328" s="119"/>
      <c r="AI6328" s="119"/>
    </row>
    <row r="6329" spans="27:35" x14ac:dyDescent="0.25">
      <c r="AA6329" s="81"/>
      <c r="AB6329" s="81"/>
      <c r="AC6329" s="80"/>
      <c r="AD6329" s="80"/>
      <c r="AE6329" s="81"/>
      <c r="AF6329" s="82"/>
      <c r="AG6329" s="80"/>
      <c r="AH6329" s="119"/>
      <c r="AI6329" s="119"/>
    </row>
    <row r="6330" spans="27:35" x14ac:dyDescent="0.25">
      <c r="AA6330" s="81"/>
      <c r="AB6330" s="81"/>
      <c r="AC6330" s="80"/>
      <c r="AD6330" s="80"/>
      <c r="AE6330" s="81"/>
      <c r="AF6330" s="82"/>
      <c r="AG6330" s="80"/>
      <c r="AH6330" s="119"/>
      <c r="AI6330" s="119"/>
    </row>
    <row r="6331" spans="27:35" x14ac:dyDescent="0.25">
      <c r="AA6331" s="81"/>
      <c r="AB6331" s="81"/>
      <c r="AC6331" s="80"/>
      <c r="AD6331" s="80"/>
      <c r="AE6331" s="81"/>
      <c r="AF6331" s="82"/>
      <c r="AG6331" s="80"/>
      <c r="AH6331" s="119"/>
      <c r="AI6331" s="119"/>
    </row>
    <row r="6332" spans="27:35" x14ac:dyDescent="0.25">
      <c r="AA6332" s="81"/>
      <c r="AB6332" s="81"/>
      <c r="AC6332" s="80"/>
      <c r="AD6332" s="80"/>
      <c r="AE6332" s="81"/>
      <c r="AF6332" s="82"/>
      <c r="AG6332" s="80"/>
      <c r="AH6332" s="119"/>
      <c r="AI6332" s="119"/>
    </row>
    <row r="6333" spans="27:35" x14ac:dyDescent="0.25">
      <c r="AA6333" s="81"/>
      <c r="AB6333" s="81"/>
      <c r="AC6333" s="80"/>
      <c r="AD6333" s="80"/>
      <c r="AE6333" s="81"/>
      <c r="AF6333" s="82"/>
      <c r="AG6333" s="80"/>
      <c r="AH6333" s="119"/>
      <c r="AI6333" s="119"/>
    </row>
    <row r="6334" spans="27:35" x14ac:dyDescent="0.25">
      <c r="AA6334" s="81"/>
      <c r="AB6334" s="81"/>
      <c r="AC6334" s="80"/>
      <c r="AD6334" s="80"/>
      <c r="AE6334" s="81"/>
      <c r="AF6334" s="82"/>
      <c r="AG6334" s="80"/>
      <c r="AH6334" s="119"/>
      <c r="AI6334" s="119"/>
    </row>
    <row r="6335" spans="27:35" x14ac:dyDescent="0.25">
      <c r="AA6335" s="81"/>
      <c r="AB6335" s="81"/>
      <c r="AC6335" s="80"/>
      <c r="AD6335" s="80"/>
      <c r="AE6335" s="81"/>
      <c r="AF6335" s="82"/>
      <c r="AG6335" s="80"/>
      <c r="AH6335" s="119"/>
      <c r="AI6335" s="119"/>
    </row>
    <row r="6336" spans="27:35" x14ac:dyDescent="0.25">
      <c r="AA6336" s="81"/>
      <c r="AB6336" s="81"/>
      <c r="AC6336" s="80"/>
      <c r="AD6336" s="80"/>
      <c r="AE6336" s="81"/>
      <c r="AF6336" s="82"/>
      <c r="AG6336" s="80"/>
      <c r="AH6336" s="119"/>
      <c r="AI6336" s="119"/>
    </row>
    <row r="6337" spans="27:35" x14ac:dyDescent="0.25">
      <c r="AA6337" s="81"/>
      <c r="AB6337" s="81"/>
      <c r="AC6337" s="80"/>
      <c r="AD6337" s="80"/>
      <c r="AE6337" s="81"/>
      <c r="AF6337" s="82"/>
      <c r="AG6337" s="80"/>
      <c r="AH6337" s="119"/>
      <c r="AI6337" s="119"/>
    </row>
    <row r="6338" spans="27:35" x14ac:dyDescent="0.25">
      <c r="AA6338" s="81"/>
      <c r="AB6338" s="81"/>
      <c r="AC6338" s="80"/>
      <c r="AD6338" s="80"/>
      <c r="AE6338" s="81"/>
      <c r="AF6338" s="82"/>
      <c r="AG6338" s="80"/>
      <c r="AH6338" s="119"/>
      <c r="AI6338" s="119"/>
    </row>
    <row r="6339" spans="27:35" x14ac:dyDescent="0.25">
      <c r="AA6339" s="81"/>
      <c r="AB6339" s="81"/>
      <c r="AC6339" s="80"/>
      <c r="AD6339" s="80"/>
      <c r="AE6339" s="81"/>
      <c r="AF6339" s="82"/>
      <c r="AG6339" s="80"/>
      <c r="AH6339" s="119"/>
      <c r="AI6339" s="119"/>
    </row>
    <row r="6340" spans="27:35" x14ac:dyDescent="0.25">
      <c r="AA6340" s="81"/>
      <c r="AB6340" s="81"/>
      <c r="AC6340" s="80"/>
      <c r="AD6340" s="80"/>
      <c r="AE6340" s="81"/>
      <c r="AF6340" s="82"/>
      <c r="AG6340" s="80"/>
      <c r="AH6340" s="119"/>
      <c r="AI6340" s="119"/>
    </row>
    <row r="6341" spans="27:35" x14ac:dyDescent="0.25">
      <c r="AA6341" s="81"/>
      <c r="AB6341" s="81"/>
      <c r="AC6341" s="80"/>
      <c r="AD6341" s="80"/>
      <c r="AE6341" s="81"/>
      <c r="AF6341" s="82"/>
      <c r="AG6341" s="80"/>
      <c r="AH6341" s="119"/>
      <c r="AI6341" s="119"/>
    </row>
    <row r="6342" spans="27:35" x14ac:dyDescent="0.25">
      <c r="AA6342" s="81"/>
      <c r="AB6342" s="81"/>
      <c r="AC6342" s="80"/>
      <c r="AD6342" s="80"/>
      <c r="AE6342" s="81"/>
      <c r="AF6342" s="82"/>
      <c r="AG6342" s="80"/>
      <c r="AH6342" s="119"/>
      <c r="AI6342" s="119"/>
    </row>
    <row r="6343" spans="27:35" x14ac:dyDescent="0.25">
      <c r="AA6343" s="81"/>
      <c r="AB6343" s="81"/>
      <c r="AC6343" s="80"/>
      <c r="AD6343" s="80"/>
      <c r="AE6343" s="81"/>
      <c r="AF6343" s="82"/>
      <c r="AG6343" s="80"/>
      <c r="AH6343" s="119"/>
      <c r="AI6343" s="119"/>
    </row>
    <row r="6344" spans="27:35" x14ac:dyDescent="0.25">
      <c r="AA6344" s="81"/>
      <c r="AB6344" s="81"/>
      <c r="AC6344" s="80"/>
      <c r="AD6344" s="80"/>
      <c r="AE6344" s="81"/>
      <c r="AF6344" s="82"/>
      <c r="AG6344" s="80"/>
      <c r="AH6344" s="119"/>
      <c r="AI6344" s="119"/>
    </row>
    <row r="6345" spans="27:35" x14ac:dyDescent="0.25">
      <c r="AA6345" s="81"/>
      <c r="AB6345" s="81"/>
      <c r="AC6345" s="80"/>
      <c r="AD6345" s="80"/>
      <c r="AE6345" s="81"/>
      <c r="AF6345" s="82"/>
      <c r="AG6345" s="80"/>
      <c r="AH6345" s="119"/>
      <c r="AI6345" s="119"/>
    </row>
    <row r="6346" spans="27:35" x14ac:dyDescent="0.25">
      <c r="AA6346" s="81"/>
      <c r="AB6346" s="81"/>
      <c r="AC6346" s="80"/>
      <c r="AD6346" s="80"/>
      <c r="AE6346" s="81"/>
      <c r="AF6346" s="82"/>
      <c r="AG6346" s="80"/>
      <c r="AH6346" s="119"/>
      <c r="AI6346" s="119"/>
    </row>
    <row r="6347" spans="27:35" x14ac:dyDescent="0.25">
      <c r="AA6347" s="81"/>
      <c r="AB6347" s="81"/>
      <c r="AC6347" s="80"/>
      <c r="AD6347" s="80"/>
      <c r="AE6347" s="81"/>
      <c r="AF6347" s="82"/>
      <c r="AG6347" s="80"/>
      <c r="AH6347" s="119"/>
      <c r="AI6347" s="119"/>
    </row>
    <row r="6348" spans="27:35" x14ac:dyDescent="0.25">
      <c r="AA6348" s="81"/>
      <c r="AB6348" s="81"/>
      <c r="AC6348" s="80"/>
      <c r="AD6348" s="80"/>
      <c r="AE6348" s="81"/>
      <c r="AF6348" s="82"/>
      <c r="AG6348" s="80"/>
      <c r="AH6348" s="119"/>
      <c r="AI6348" s="119"/>
    </row>
    <row r="6349" spans="27:35" x14ac:dyDescent="0.25">
      <c r="AA6349" s="81"/>
      <c r="AB6349" s="81"/>
      <c r="AC6349" s="80"/>
      <c r="AD6349" s="80"/>
      <c r="AE6349" s="81"/>
      <c r="AF6349" s="82"/>
      <c r="AG6349" s="80"/>
      <c r="AH6349" s="119"/>
      <c r="AI6349" s="119"/>
    </row>
    <row r="6350" spans="27:35" x14ac:dyDescent="0.25">
      <c r="AA6350" s="81"/>
      <c r="AB6350" s="81"/>
      <c r="AC6350" s="80"/>
      <c r="AD6350" s="80"/>
      <c r="AE6350" s="81"/>
      <c r="AF6350" s="82"/>
      <c r="AG6350" s="80"/>
      <c r="AH6350" s="119"/>
      <c r="AI6350" s="119"/>
    </row>
    <row r="6351" spans="27:35" x14ac:dyDescent="0.25">
      <c r="AA6351" s="81"/>
      <c r="AB6351" s="81"/>
      <c r="AC6351" s="80"/>
      <c r="AD6351" s="80"/>
      <c r="AE6351" s="81"/>
      <c r="AF6351" s="82"/>
      <c r="AG6351" s="80"/>
      <c r="AH6351" s="119"/>
      <c r="AI6351" s="119"/>
    </row>
    <row r="6352" spans="27:35" x14ac:dyDescent="0.25">
      <c r="AA6352" s="81"/>
      <c r="AB6352" s="81"/>
      <c r="AC6352" s="80"/>
      <c r="AD6352" s="80"/>
      <c r="AE6352" s="81"/>
      <c r="AF6352" s="82"/>
      <c r="AG6352" s="80"/>
      <c r="AH6352" s="119"/>
      <c r="AI6352" s="119"/>
    </row>
    <row r="6353" spans="27:35" x14ac:dyDescent="0.25">
      <c r="AA6353" s="81"/>
      <c r="AB6353" s="81"/>
      <c r="AC6353" s="80"/>
      <c r="AD6353" s="80"/>
      <c r="AE6353" s="81"/>
      <c r="AF6353" s="82"/>
      <c r="AG6353" s="80"/>
      <c r="AH6353" s="119"/>
      <c r="AI6353" s="119"/>
    </row>
    <row r="6354" spans="27:35" x14ac:dyDescent="0.25">
      <c r="AA6354" s="81"/>
      <c r="AB6354" s="81"/>
      <c r="AC6354" s="80"/>
      <c r="AD6354" s="80"/>
      <c r="AE6354" s="81"/>
      <c r="AF6354" s="82"/>
      <c r="AG6354" s="80"/>
      <c r="AH6354" s="119"/>
      <c r="AI6354" s="119"/>
    </row>
    <row r="6355" spans="27:35" x14ac:dyDescent="0.25">
      <c r="AA6355" s="81"/>
      <c r="AB6355" s="81"/>
      <c r="AC6355" s="80"/>
      <c r="AD6355" s="80"/>
      <c r="AE6355" s="81"/>
      <c r="AF6355" s="82"/>
      <c r="AG6355" s="80"/>
      <c r="AH6355" s="119"/>
      <c r="AI6355" s="119"/>
    </row>
    <row r="6356" spans="27:35" x14ac:dyDescent="0.25">
      <c r="AA6356" s="81"/>
      <c r="AB6356" s="81"/>
      <c r="AC6356" s="80"/>
      <c r="AD6356" s="80"/>
      <c r="AE6356" s="81"/>
      <c r="AF6356" s="82"/>
      <c r="AG6356" s="80"/>
      <c r="AH6356" s="119"/>
      <c r="AI6356" s="119"/>
    </row>
    <row r="6357" spans="27:35" x14ac:dyDescent="0.25">
      <c r="AA6357" s="81"/>
      <c r="AB6357" s="81"/>
      <c r="AC6357" s="80"/>
      <c r="AD6357" s="80"/>
      <c r="AE6357" s="81"/>
      <c r="AF6357" s="82"/>
      <c r="AG6357" s="80"/>
      <c r="AH6357" s="119"/>
      <c r="AI6357" s="119"/>
    </row>
    <row r="6358" spans="27:35" x14ac:dyDescent="0.25">
      <c r="AA6358" s="81"/>
      <c r="AB6358" s="81"/>
      <c r="AC6358" s="80"/>
      <c r="AD6358" s="80"/>
      <c r="AE6358" s="81"/>
      <c r="AF6358" s="82"/>
      <c r="AG6358" s="80"/>
      <c r="AH6358" s="119"/>
      <c r="AI6358" s="119"/>
    </row>
    <row r="6359" spans="27:35" x14ac:dyDescent="0.25">
      <c r="AA6359" s="81"/>
      <c r="AB6359" s="81"/>
      <c r="AC6359" s="80"/>
      <c r="AD6359" s="80"/>
      <c r="AE6359" s="81"/>
      <c r="AF6359" s="82"/>
      <c r="AG6359" s="80"/>
      <c r="AH6359" s="119"/>
      <c r="AI6359" s="119"/>
    </row>
    <row r="6360" spans="27:35" x14ac:dyDescent="0.25">
      <c r="AA6360" s="81"/>
      <c r="AB6360" s="81"/>
      <c r="AC6360" s="80"/>
      <c r="AD6360" s="80"/>
      <c r="AE6360" s="81"/>
      <c r="AF6360" s="82"/>
      <c r="AG6360" s="80"/>
      <c r="AH6360" s="119"/>
      <c r="AI6360" s="119"/>
    </row>
    <row r="6361" spans="27:35" x14ac:dyDescent="0.25">
      <c r="AA6361" s="81"/>
      <c r="AB6361" s="81"/>
      <c r="AC6361" s="80"/>
      <c r="AD6361" s="80"/>
      <c r="AE6361" s="81"/>
      <c r="AF6361" s="82"/>
      <c r="AG6361" s="80"/>
      <c r="AH6361" s="119"/>
      <c r="AI6361" s="119"/>
    </row>
    <row r="6362" spans="27:35" x14ac:dyDescent="0.25">
      <c r="AA6362" s="81"/>
      <c r="AB6362" s="81"/>
      <c r="AC6362" s="80"/>
      <c r="AD6362" s="80"/>
      <c r="AE6362" s="81"/>
      <c r="AF6362" s="82"/>
      <c r="AG6362" s="80"/>
      <c r="AH6362" s="119"/>
      <c r="AI6362" s="119"/>
    </row>
    <row r="6363" spans="27:35" x14ac:dyDescent="0.25">
      <c r="AA6363" s="81"/>
      <c r="AB6363" s="81"/>
      <c r="AC6363" s="80"/>
      <c r="AD6363" s="80"/>
      <c r="AE6363" s="81"/>
      <c r="AF6363" s="82"/>
      <c r="AG6363" s="80"/>
      <c r="AH6363" s="119"/>
      <c r="AI6363" s="119"/>
    </row>
    <row r="6364" spans="27:35" x14ac:dyDescent="0.25">
      <c r="AA6364" s="81"/>
      <c r="AB6364" s="81"/>
      <c r="AC6364" s="80"/>
      <c r="AD6364" s="80"/>
      <c r="AE6364" s="81"/>
      <c r="AF6364" s="82"/>
      <c r="AG6364" s="80"/>
      <c r="AH6364" s="119"/>
      <c r="AI6364" s="119"/>
    </row>
    <row r="6365" spans="27:35" x14ac:dyDescent="0.25">
      <c r="AA6365" s="81"/>
      <c r="AB6365" s="81"/>
      <c r="AC6365" s="80"/>
      <c r="AD6365" s="80"/>
      <c r="AE6365" s="81"/>
      <c r="AF6365" s="82"/>
      <c r="AG6365" s="80"/>
      <c r="AH6365" s="119"/>
      <c r="AI6365" s="119"/>
    </row>
    <row r="6366" spans="27:35" x14ac:dyDescent="0.25">
      <c r="AA6366" s="81"/>
      <c r="AB6366" s="81"/>
      <c r="AC6366" s="80"/>
      <c r="AD6366" s="80"/>
      <c r="AE6366" s="81"/>
      <c r="AF6366" s="82"/>
      <c r="AG6366" s="80"/>
      <c r="AH6366" s="119"/>
      <c r="AI6366" s="119"/>
    </row>
    <row r="6367" spans="27:35" x14ac:dyDescent="0.25">
      <c r="AA6367" s="81"/>
      <c r="AB6367" s="81"/>
      <c r="AC6367" s="80"/>
      <c r="AD6367" s="80"/>
      <c r="AE6367" s="81"/>
      <c r="AF6367" s="82"/>
      <c r="AG6367" s="80"/>
      <c r="AH6367" s="119"/>
      <c r="AI6367" s="119"/>
    </row>
    <row r="6368" spans="27:35" x14ac:dyDescent="0.25">
      <c r="AA6368" s="81"/>
      <c r="AB6368" s="81"/>
      <c r="AC6368" s="80"/>
      <c r="AD6368" s="80"/>
      <c r="AE6368" s="81"/>
      <c r="AF6368" s="82"/>
      <c r="AG6368" s="80"/>
      <c r="AH6368" s="119"/>
      <c r="AI6368" s="119"/>
    </row>
    <row r="6369" spans="27:35" x14ac:dyDescent="0.25">
      <c r="AA6369" s="81"/>
      <c r="AB6369" s="81"/>
      <c r="AC6369" s="80"/>
      <c r="AD6369" s="80"/>
      <c r="AE6369" s="81"/>
      <c r="AF6369" s="82"/>
      <c r="AG6369" s="80"/>
      <c r="AH6369" s="119"/>
      <c r="AI6369" s="119"/>
    </row>
    <row r="6370" spans="27:35" x14ac:dyDescent="0.25">
      <c r="AA6370" s="81"/>
      <c r="AB6370" s="81"/>
      <c r="AC6370" s="80"/>
      <c r="AD6370" s="80"/>
      <c r="AE6370" s="81"/>
      <c r="AF6370" s="82"/>
      <c r="AG6370" s="80"/>
      <c r="AH6370" s="119"/>
      <c r="AI6370" s="119"/>
    </row>
    <row r="6371" spans="27:35" x14ac:dyDescent="0.25">
      <c r="AA6371" s="81"/>
      <c r="AB6371" s="81"/>
      <c r="AC6371" s="80"/>
      <c r="AD6371" s="80"/>
      <c r="AE6371" s="81"/>
      <c r="AF6371" s="82"/>
      <c r="AG6371" s="80"/>
      <c r="AH6371" s="119"/>
      <c r="AI6371" s="119"/>
    </row>
    <row r="6372" spans="27:35" x14ac:dyDescent="0.25">
      <c r="AA6372" s="81"/>
      <c r="AB6372" s="81"/>
      <c r="AC6372" s="80"/>
      <c r="AD6372" s="80"/>
      <c r="AE6372" s="81"/>
      <c r="AF6372" s="82"/>
      <c r="AG6372" s="80"/>
      <c r="AH6372" s="119"/>
      <c r="AI6372" s="119"/>
    </row>
    <row r="6373" spans="27:35" x14ac:dyDescent="0.25">
      <c r="AA6373" s="81"/>
      <c r="AB6373" s="81"/>
      <c r="AC6373" s="80"/>
      <c r="AD6373" s="80"/>
      <c r="AE6373" s="81"/>
      <c r="AF6373" s="82"/>
      <c r="AG6373" s="80"/>
      <c r="AH6373" s="119"/>
      <c r="AI6373" s="119"/>
    </row>
    <row r="6374" spans="27:35" x14ac:dyDescent="0.25">
      <c r="AA6374" s="81"/>
      <c r="AB6374" s="81"/>
      <c r="AC6374" s="80"/>
      <c r="AD6374" s="80"/>
      <c r="AE6374" s="81"/>
      <c r="AF6374" s="82"/>
      <c r="AG6374" s="80"/>
      <c r="AH6374" s="119"/>
      <c r="AI6374" s="119"/>
    </row>
    <row r="6375" spans="27:35" x14ac:dyDescent="0.25">
      <c r="AA6375" s="81"/>
      <c r="AB6375" s="81"/>
      <c r="AC6375" s="80"/>
      <c r="AD6375" s="80"/>
      <c r="AE6375" s="81"/>
      <c r="AF6375" s="82"/>
      <c r="AG6375" s="80"/>
      <c r="AH6375" s="119"/>
      <c r="AI6375" s="119"/>
    </row>
    <row r="6376" spans="27:35" x14ac:dyDescent="0.25">
      <c r="AA6376" s="81"/>
      <c r="AB6376" s="81"/>
      <c r="AC6376" s="80"/>
      <c r="AD6376" s="80"/>
      <c r="AE6376" s="81"/>
      <c r="AF6376" s="82"/>
      <c r="AG6376" s="80"/>
      <c r="AH6376" s="119"/>
      <c r="AI6376" s="119"/>
    </row>
    <row r="6377" spans="27:35" x14ac:dyDescent="0.25">
      <c r="AA6377" s="81"/>
      <c r="AB6377" s="81"/>
      <c r="AC6377" s="80"/>
      <c r="AD6377" s="80"/>
      <c r="AE6377" s="81"/>
      <c r="AF6377" s="82"/>
      <c r="AG6377" s="80"/>
      <c r="AH6377" s="119"/>
      <c r="AI6377" s="119"/>
    </row>
    <row r="6378" spans="27:35" x14ac:dyDescent="0.25">
      <c r="AA6378" s="81"/>
      <c r="AB6378" s="81"/>
      <c r="AC6378" s="80"/>
      <c r="AD6378" s="80"/>
      <c r="AE6378" s="81"/>
      <c r="AF6378" s="82"/>
      <c r="AG6378" s="80"/>
      <c r="AH6378" s="119"/>
      <c r="AI6378" s="119"/>
    </row>
    <row r="6379" spans="27:35" x14ac:dyDescent="0.25">
      <c r="AA6379" s="81"/>
      <c r="AB6379" s="81"/>
      <c r="AC6379" s="80"/>
      <c r="AD6379" s="80"/>
      <c r="AE6379" s="81"/>
      <c r="AF6379" s="82"/>
      <c r="AG6379" s="80"/>
      <c r="AH6379" s="119"/>
      <c r="AI6379" s="119"/>
    </row>
    <row r="6380" spans="27:35" x14ac:dyDescent="0.25">
      <c r="AA6380" s="81"/>
      <c r="AB6380" s="81"/>
      <c r="AC6380" s="80"/>
      <c r="AD6380" s="80"/>
      <c r="AE6380" s="81"/>
      <c r="AF6380" s="82"/>
      <c r="AG6380" s="80"/>
      <c r="AH6380" s="119"/>
      <c r="AI6380" s="119"/>
    </row>
    <row r="6381" spans="27:35" x14ac:dyDescent="0.25">
      <c r="AA6381" s="81"/>
      <c r="AB6381" s="81"/>
      <c r="AC6381" s="80"/>
      <c r="AD6381" s="80"/>
      <c r="AE6381" s="81"/>
      <c r="AF6381" s="82"/>
      <c r="AG6381" s="80"/>
      <c r="AH6381" s="119"/>
      <c r="AI6381" s="119"/>
    </row>
    <row r="6382" spans="27:35" x14ac:dyDescent="0.25">
      <c r="AA6382" s="81"/>
      <c r="AB6382" s="81"/>
      <c r="AC6382" s="80"/>
      <c r="AD6382" s="80"/>
      <c r="AE6382" s="81"/>
      <c r="AF6382" s="82"/>
      <c r="AG6382" s="80"/>
      <c r="AH6382" s="119"/>
      <c r="AI6382" s="119"/>
    </row>
    <row r="6383" spans="27:35" x14ac:dyDescent="0.25">
      <c r="AA6383" s="81"/>
      <c r="AB6383" s="81"/>
      <c r="AC6383" s="80"/>
      <c r="AD6383" s="80"/>
      <c r="AE6383" s="81"/>
      <c r="AF6383" s="82"/>
      <c r="AG6383" s="80"/>
      <c r="AH6383" s="119"/>
      <c r="AI6383" s="119"/>
    </row>
    <row r="6384" spans="27:35" x14ac:dyDescent="0.25">
      <c r="AA6384" s="81"/>
      <c r="AB6384" s="81"/>
      <c r="AC6384" s="80"/>
      <c r="AD6384" s="80"/>
      <c r="AE6384" s="81"/>
      <c r="AF6384" s="82"/>
      <c r="AG6384" s="80"/>
      <c r="AH6384" s="119"/>
      <c r="AI6384" s="119"/>
    </row>
    <row r="6385" spans="27:35" x14ac:dyDescent="0.25">
      <c r="AA6385" s="81"/>
      <c r="AB6385" s="81"/>
      <c r="AC6385" s="80"/>
      <c r="AD6385" s="80"/>
      <c r="AE6385" s="81"/>
      <c r="AF6385" s="82"/>
      <c r="AG6385" s="80"/>
      <c r="AH6385" s="119"/>
      <c r="AI6385" s="119"/>
    </row>
    <row r="6386" spans="27:35" x14ac:dyDescent="0.25">
      <c r="AA6386" s="81"/>
      <c r="AB6386" s="81"/>
      <c r="AC6386" s="80"/>
      <c r="AD6386" s="80"/>
      <c r="AE6386" s="81"/>
      <c r="AF6386" s="82"/>
      <c r="AG6386" s="80"/>
      <c r="AH6386" s="119"/>
      <c r="AI6386" s="119"/>
    </row>
    <row r="6387" spans="27:35" x14ac:dyDescent="0.25">
      <c r="AA6387" s="81"/>
      <c r="AB6387" s="81"/>
      <c r="AC6387" s="80"/>
      <c r="AD6387" s="80"/>
      <c r="AE6387" s="81"/>
      <c r="AF6387" s="82"/>
      <c r="AG6387" s="80"/>
      <c r="AH6387" s="119"/>
      <c r="AI6387" s="119"/>
    </row>
    <row r="6388" spans="27:35" x14ac:dyDescent="0.25">
      <c r="AA6388" s="81"/>
      <c r="AB6388" s="81"/>
      <c r="AC6388" s="80"/>
      <c r="AD6388" s="80"/>
      <c r="AE6388" s="81"/>
      <c r="AF6388" s="82"/>
      <c r="AG6388" s="80"/>
      <c r="AH6388" s="119"/>
      <c r="AI6388" s="119"/>
    </row>
    <row r="6389" spans="27:35" x14ac:dyDescent="0.25">
      <c r="AA6389" s="81"/>
      <c r="AB6389" s="81"/>
      <c r="AC6389" s="80"/>
      <c r="AD6389" s="80"/>
      <c r="AE6389" s="81"/>
      <c r="AF6389" s="82"/>
      <c r="AG6389" s="80"/>
      <c r="AH6389" s="119"/>
      <c r="AI6389" s="119"/>
    </row>
    <row r="6390" spans="27:35" x14ac:dyDescent="0.25">
      <c r="AA6390" s="81"/>
      <c r="AB6390" s="81"/>
      <c r="AC6390" s="80"/>
      <c r="AD6390" s="80"/>
      <c r="AE6390" s="81"/>
      <c r="AF6390" s="82"/>
      <c r="AG6390" s="80"/>
      <c r="AH6390" s="119"/>
      <c r="AI6390" s="119"/>
    </row>
    <row r="6391" spans="27:35" x14ac:dyDescent="0.25">
      <c r="AA6391" s="81"/>
      <c r="AB6391" s="81"/>
      <c r="AC6391" s="80"/>
      <c r="AD6391" s="80"/>
      <c r="AE6391" s="81"/>
      <c r="AF6391" s="82"/>
      <c r="AG6391" s="80"/>
      <c r="AH6391" s="119"/>
      <c r="AI6391" s="119"/>
    </row>
    <row r="6392" spans="27:35" x14ac:dyDescent="0.25">
      <c r="AA6392" s="81"/>
      <c r="AB6392" s="81"/>
      <c r="AC6392" s="80"/>
      <c r="AD6392" s="80"/>
      <c r="AE6392" s="81"/>
      <c r="AF6392" s="82"/>
      <c r="AG6392" s="80"/>
      <c r="AH6392" s="119"/>
      <c r="AI6392" s="119"/>
    </row>
    <row r="6393" spans="27:35" x14ac:dyDescent="0.25">
      <c r="AA6393" s="81"/>
      <c r="AB6393" s="81"/>
      <c r="AC6393" s="80"/>
      <c r="AD6393" s="80"/>
      <c r="AE6393" s="81"/>
      <c r="AF6393" s="82"/>
      <c r="AG6393" s="80"/>
      <c r="AH6393" s="119"/>
      <c r="AI6393" s="119"/>
    </row>
    <row r="6394" spans="27:35" x14ac:dyDescent="0.25">
      <c r="AA6394" s="81"/>
      <c r="AB6394" s="81"/>
      <c r="AC6394" s="80"/>
      <c r="AD6394" s="80"/>
      <c r="AE6394" s="81"/>
      <c r="AF6394" s="82"/>
      <c r="AG6394" s="80"/>
      <c r="AH6394" s="119"/>
      <c r="AI6394" s="119"/>
    </row>
    <row r="6395" spans="27:35" x14ac:dyDescent="0.25">
      <c r="AA6395" s="81"/>
      <c r="AB6395" s="81"/>
      <c r="AC6395" s="80"/>
      <c r="AD6395" s="80"/>
      <c r="AE6395" s="81"/>
      <c r="AF6395" s="82"/>
      <c r="AG6395" s="80"/>
      <c r="AH6395" s="119"/>
      <c r="AI6395" s="119"/>
    </row>
    <row r="6396" spans="27:35" x14ac:dyDescent="0.25">
      <c r="AA6396" s="81"/>
      <c r="AB6396" s="81"/>
      <c r="AC6396" s="80"/>
      <c r="AD6396" s="80"/>
      <c r="AE6396" s="81"/>
      <c r="AF6396" s="82"/>
      <c r="AG6396" s="80"/>
      <c r="AH6396" s="119"/>
      <c r="AI6396" s="119"/>
    </row>
    <row r="6397" spans="27:35" x14ac:dyDescent="0.25">
      <c r="AA6397" s="81"/>
      <c r="AB6397" s="81"/>
      <c r="AC6397" s="80"/>
      <c r="AD6397" s="80"/>
      <c r="AE6397" s="81"/>
      <c r="AF6397" s="82"/>
      <c r="AG6397" s="80"/>
      <c r="AH6397" s="119"/>
      <c r="AI6397" s="119"/>
    </row>
    <row r="6398" spans="27:35" x14ac:dyDescent="0.25">
      <c r="AA6398" s="81"/>
      <c r="AB6398" s="81"/>
      <c r="AC6398" s="80"/>
      <c r="AD6398" s="80"/>
      <c r="AE6398" s="81"/>
      <c r="AF6398" s="82"/>
      <c r="AG6398" s="80"/>
      <c r="AH6398" s="119"/>
      <c r="AI6398" s="119"/>
    </row>
    <row r="6399" spans="27:35" x14ac:dyDescent="0.25">
      <c r="AA6399" s="81"/>
      <c r="AB6399" s="81"/>
      <c r="AC6399" s="80"/>
      <c r="AD6399" s="80"/>
      <c r="AE6399" s="81"/>
      <c r="AF6399" s="82"/>
      <c r="AG6399" s="80"/>
      <c r="AH6399" s="119"/>
      <c r="AI6399" s="119"/>
    </row>
    <row r="6400" spans="27:35" x14ac:dyDescent="0.25">
      <c r="AA6400" s="81"/>
      <c r="AB6400" s="81"/>
      <c r="AC6400" s="80"/>
      <c r="AD6400" s="80"/>
      <c r="AE6400" s="81"/>
      <c r="AF6400" s="82"/>
      <c r="AG6400" s="80"/>
      <c r="AH6400" s="119"/>
      <c r="AI6400" s="119"/>
    </row>
    <row r="6401" spans="27:35" x14ac:dyDescent="0.25">
      <c r="AA6401" s="81"/>
      <c r="AB6401" s="81"/>
      <c r="AC6401" s="80"/>
      <c r="AD6401" s="80"/>
      <c r="AE6401" s="81"/>
      <c r="AF6401" s="82"/>
      <c r="AG6401" s="80"/>
      <c r="AH6401" s="119"/>
      <c r="AI6401" s="119"/>
    </row>
    <row r="6402" spans="27:35" x14ac:dyDescent="0.25">
      <c r="AA6402" s="81"/>
      <c r="AB6402" s="81"/>
      <c r="AC6402" s="80"/>
      <c r="AD6402" s="80"/>
      <c r="AE6402" s="81"/>
      <c r="AF6402" s="82"/>
      <c r="AG6402" s="80"/>
      <c r="AH6402" s="119"/>
      <c r="AI6402" s="119"/>
    </row>
    <row r="6403" spans="27:35" x14ac:dyDescent="0.25">
      <c r="AA6403" s="81"/>
      <c r="AB6403" s="81"/>
      <c r="AC6403" s="80"/>
      <c r="AD6403" s="80"/>
      <c r="AE6403" s="81"/>
      <c r="AF6403" s="82"/>
      <c r="AG6403" s="80"/>
      <c r="AH6403" s="119"/>
      <c r="AI6403" s="119"/>
    </row>
    <row r="6404" spans="27:35" x14ac:dyDescent="0.25">
      <c r="AA6404" s="81"/>
      <c r="AB6404" s="81"/>
      <c r="AC6404" s="80"/>
      <c r="AD6404" s="80"/>
      <c r="AE6404" s="81"/>
      <c r="AF6404" s="82"/>
      <c r="AG6404" s="80"/>
      <c r="AH6404" s="119"/>
      <c r="AI6404" s="119"/>
    </row>
    <row r="6405" spans="27:35" x14ac:dyDescent="0.25">
      <c r="AA6405" s="81"/>
      <c r="AB6405" s="81"/>
      <c r="AC6405" s="80"/>
      <c r="AD6405" s="80"/>
      <c r="AE6405" s="81"/>
      <c r="AF6405" s="82"/>
      <c r="AG6405" s="80"/>
      <c r="AH6405" s="119"/>
      <c r="AI6405" s="119"/>
    </row>
    <row r="6406" spans="27:35" x14ac:dyDescent="0.25">
      <c r="AA6406" s="81"/>
      <c r="AB6406" s="81"/>
      <c r="AC6406" s="80"/>
      <c r="AD6406" s="80"/>
      <c r="AE6406" s="81"/>
      <c r="AF6406" s="82"/>
      <c r="AG6406" s="80"/>
      <c r="AH6406" s="119"/>
      <c r="AI6406" s="119"/>
    </row>
    <row r="6407" spans="27:35" x14ac:dyDescent="0.25">
      <c r="AA6407" s="81"/>
      <c r="AB6407" s="81"/>
      <c r="AC6407" s="80"/>
      <c r="AD6407" s="80"/>
      <c r="AE6407" s="81"/>
      <c r="AF6407" s="82"/>
      <c r="AG6407" s="80"/>
      <c r="AH6407" s="119"/>
      <c r="AI6407" s="119"/>
    </row>
    <row r="6408" spans="27:35" x14ac:dyDescent="0.25">
      <c r="AA6408" s="81"/>
      <c r="AB6408" s="81"/>
      <c r="AC6408" s="80"/>
      <c r="AD6408" s="80"/>
      <c r="AE6408" s="81"/>
      <c r="AF6408" s="82"/>
      <c r="AG6408" s="80"/>
      <c r="AH6408" s="119"/>
      <c r="AI6408" s="119"/>
    </row>
    <row r="6409" spans="27:35" x14ac:dyDescent="0.25">
      <c r="AA6409" s="81"/>
      <c r="AB6409" s="81"/>
      <c r="AC6409" s="80"/>
      <c r="AD6409" s="80"/>
      <c r="AE6409" s="81"/>
      <c r="AF6409" s="82"/>
      <c r="AG6409" s="80"/>
      <c r="AH6409" s="119"/>
      <c r="AI6409" s="119"/>
    </row>
    <row r="6410" spans="27:35" x14ac:dyDescent="0.25">
      <c r="AA6410" s="81"/>
      <c r="AB6410" s="81"/>
      <c r="AC6410" s="80"/>
      <c r="AD6410" s="80"/>
      <c r="AE6410" s="81"/>
      <c r="AF6410" s="82"/>
      <c r="AG6410" s="80"/>
      <c r="AH6410" s="119"/>
      <c r="AI6410" s="119"/>
    </row>
    <row r="6411" spans="27:35" x14ac:dyDescent="0.25">
      <c r="AA6411" s="81"/>
      <c r="AB6411" s="81"/>
      <c r="AC6411" s="80"/>
      <c r="AD6411" s="80"/>
      <c r="AE6411" s="81"/>
      <c r="AF6411" s="82"/>
      <c r="AG6411" s="80"/>
      <c r="AH6411" s="119"/>
      <c r="AI6411" s="119"/>
    </row>
    <row r="6412" spans="27:35" x14ac:dyDescent="0.25">
      <c r="AA6412" s="81"/>
      <c r="AB6412" s="81"/>
      <c r="AC6412" s="80"/>
      <c r="AD6412" s="80"/>
      <c r="AE6412" s="81"/>
      <c r="AF6412" s="82"/>
      <c r="AG6412" s="80"/>
      <c r="AH6412" s="119"/>
      <c r="AI6412" s="119"/>
    </row>
    <row r="6413" spans="27:35" x14ac:dyDescent="0.25">
      <c r="AA6413" s="81"/>
      <c r="AB6413" s="81"/>
      <c r="AC6413" s="80"/>
      <c r="AD6413" s="80"/>
      <c r="AE6413" s="81"/>
      <c r="AF6413" s="82"/>
      <c r="AG6413" s="80"/>
      <c r="AH6413" s="119"/>
      <c r="AI6413" s="119"/>
    </row>
    <row r="6414" spans="27:35" x14ac:dyDescent="0.25">
      <c r="AA6414" s="81"/>
      <c r="AB6414" s="81"/>
      <c r="AC6414" s="80"/>
      <c r="AD6414" s="80"/>
      <c r="AE6414" s="81"/>
      <c r="AF6414" s="82"/>
      <c r="AG6414" s="80"/>
      <c r="AH6414" s="119"/>
      <c r="AI6414" s="119"/>
    </row>
    <row r="6415" spans="27:35" x14ac:dyDescent="0.25">
      <c r="AA6415" s="81"/>
      <c r="AB6415" s="81"/>
      <c r="AC6415" s="80"/>
      <c r="AD6415" s="80"/>
      <c r="AE6415" s="81"/>
      <c r="AF6415" s="82"/>
      <c r="AG6415" s="80"/>
      <c r="AH6415" s="119"/>
      <c r="AI6415" s="119"/>
    </row>
    <row r="6416" spans="27:35" x14ac:dyDescent="0.25">
      <c r="AA6416" s="81"/>
      <c r="AB6416" s="81"/>
      <c r="AC6416" s="80"/>
      <c r="AD6416" s="80"/>
      <c r="AE6416" s="81"/>
      <c r="AF6416" s="82"/>
      <c r="AG6416" s="80"/>
      <c r="AH6416" s="119"/>
      <c r="AI6416" s="119"/>
    </row>
    <row r="6417" spans="27:35" x14ac:dyDescent="0.25">
      <c r="AA6417" s="81"/>
      <c r="AB6417" s="81"/>
      <c r="AC6417" s="80"/>
      <c r="AD6417" s="80"/>
      <c r="AE6417" s="81"/>
      <c r="AF6417" s="82"/>
      <c r="AG6417" s="80"/>
      <c r="AH6417" s="119"/>
      <c r="AI6417" s="119"/>
    </row>
    <row r="6418" spans="27:35" x14ac:dyDescent="0.25">
      <c r="AA6418" s="81"/>
      <c r="AB6418" s="81"/>
      <c r="AC6418" s="80"/>
      <c r="AD6418" s="80"/>
      <c r="AE6418" s="81"/>
      <c r="AF6418" s="82"/>
      <c r="AG6418" s="80"/>
      <c r="AH6418" s="119"/>
      <c r="AI6418" s="119"/>
    </row>
    <row r="6419" spans="27:35" x14ac:dyDescent="0.25">
      <c r="AA6419" s="81"/>
      <c r="AB6419" s="81"/>
      <c r="AC6419" s="80"/>
      <c r="AD6419" s="80"/>
      <c r="AE6419" s="81"/>
      <c r="AF6419" s="82"/>
      <c r="AG6419" s="80"/>
      <c r="AH6419" s="119"/>
      <c r="AI6419" s="119"/>
    </row>
    <row r="6420" spans="27:35" x14ac:dyDescent="0.25">
      <c r="AA6420" s="81"/>
      <c r="AB6420" s="81"/>
      <c r="AC6420" s="80"/>
      <c r="AD6420" s="80"/>
      <c r="AE6420" s="81"/>
      <c r="AF6420" s="82"/>
      <c r="AG6420" s="80"/>
      <c r="AH6420" s="119"/>
      <c r="AI6420" s="119"/>
    </row>
    <row r="6421" spans="27:35" x14ac:dyDescent="0.25">
      <c r="AA6421" s="81"/>
      <c r="AB6421" s="81"/>
      <c r="AC6421" s="80"/>
      <c r="AD6421" s="80"/>
      <c r="AE6421" s="81"/>
      <c r="AF6421" s="82"/>
      <c r="AG6421" s="80"/>
      <c r="AH6421" s="119"/>
      <c r="AI6421" s="119"/>
    </row>
    <row r="6422" spans="27:35" x14ac:dyDescent="0.25">
      <c r="AA6422" s="81"/>
      <c r="AB6422" s="81"/>
      <c r="AC6422" s="80"/>
      <c r="AD6422" s="80"/>
      <c r="AE6422" s="81"/>
      <c r="AF6422" s="82"/>
      <c r="AG6422" s="80"/>
      <c r="AH6422" s="119"/>
      <c r="AI6422" s="119"/>
    </row>
    <row r="6423" spans="27:35" x14ac:dyDescent="0.25">
      <c r="AA6423" s="81"/>
      <c r="AB6423" s="81"/>
      <c r="AC6423" s="80"/>
      <c r="AD6423" s="80"/>
      <c r="AE6423" s="81"/>
      <c r="AF6423" s="82"/>
      <c r="AG6423" s="80"/>
      <c r="AH6423" s="119"/>
      <c r="AI6423" s="119"/>
    </row>
    <row r="6424" spans="27:35" x14ac:dyDescent="0.25">
      <c r="AA6424" s="81"/>
      <c r="AB6424" s="81"/>
      <c r="AC6424" s="80"/>
      <c r="AD6424" s="80"/>
      <c r="AE6424" s="81"/>
      <c r="AF6424" s="82"/>
      <c r="AG6424" s="80"/>
      <c r="AH6424" s="119"/>
      <c r="AI6424" s="119"/>
    </row>
    <row r="6425" spans="27:35" x14ac:dyDescent="0.25">
      <c r="AA6425" s="81"/>
      <c r="AB6425" s="81"/>
      <c r="AC6425" s="80"/>
      <c r="AD6425" s="80"/>
      <c r="AE6425" s="81"/>
      <c r="AF6425" s="82"/>
      <c r="AG6425" s="80"/>
      <c r="AH6425" s="119"/>
      <c r="AI6425" s="119"/>
    </row>
    <row r="6426" spans="27:35" x14ac:dyDescent="0.25">
      <c r="AA6426" s="81"/>
      <c r="AB6426" s="81"/>
      <c r="AC6426" s="80"/>
      <c r="AD6426" s="80"/>
      <c r="AE6426" s="81"/>
      <c r="AF6426" s="82"/>
      <c r="AG6426" s="80"/>
      <c r="AH6426" s="119"/>
      <c r="AI6426" s="119"/>
    </row>
    <row r="6427" spans="27:35" x14ac:dyDescent="0.25">
      <c r="AA6427" s="81"/>
      <c r="AB6427" s="81"/>
      <c r="AC6427" s="80"/>
      <c r="AD6427" s="80"/>
      <c r="AE6427" s="81"/>
      <c r="AF6427" s="82"/>
      <c r="AG6427" s="80"/>
      <c r="AH6427" s="119"/>
      <c r="AI6427" s="119"/>
    </row>
    <row r="6428" spans="27:35" x14ac:dyDescent="0.25">
      <c r="AA6428" s="81"/>
      <c r="AB6428" s="81"/>
      <c r="AC6428" s="80"/>
      <c r="AD6428" s="80"/>
      <c r="AE6428" s="81"/>
      <c r="AF6428" s="82"/>
      <c r="AG6428" s="80"/>
      <c r="AH6428" s="119"/>
      <c r="AI6428" s="119"/>
    </row>
    <row r="6429" spans="27:35" x14ac:dyDescent="0.25">
      <c r="AA6429" s="81"/>
      <c r="AB6429" s="81"/>
      <c r="AC6429" s="80"/>
      <c r="AD6429" s="80"/>
      <c r="AE6429" s="81"/>
      <c r="AF6429" s="82"/>
      <c r="AG6429" s="80"/>
      <c r="AH6429" s="119"/>
      <c r="AI6429" s="119"/>
    </row>
    <row r="6430" spans="27:35" x14ac:dyDescent="0.25">
      <c r="AA6430" s="81"/>
      <c r="AB6430" s="81"/>
      <c r="AC6430" s="80"/>
      <c r="AD6430" s="80"/>
      <c r="AE6430" s="81"/>
      <c r="AF6430" s="82"/>
      <c r="AG6430" s="80"/>
      <c r="AH6430" s="119"/>
      <c r="AI6430" s="119"/>
    </row>
    <row r="6431" spans="27:35" x14ac:dyDescent="0.25">
      <c r="AA6431" s="81"/>
      <c r="AB6431" s="81"/>
      <c r="AC6431" s="80"/>
      <c r="AD6431" s="80"/>
      <c r="AE6431" s="81"/>
      <c r="AF6431" s="82"/>
      <c r="AG6431" s="80"/>
      <c r="AH6431" s="119"/>
      <c r="AI6431" s="119"/>
    </row>
    <row r="6432" spans="27:35" x14ac:dyDescent="0.25">
      <c r="AA6432" s="81"/>
      <c r="AB6432" s="81"/>
      <c r="AC6432" s="80"/>
      <c r="AD6432" s="80"/>
      <c r="AE6432" s="81"/>
      <c r="AF6432" s="82"/>
      <c r="AG6432" s="80"/>
      <c r="AH6432" s="119"/>
      <c r="AI6432" s="119"/>
    </row>
    <row r="6433" spans="27:35" x14ac:dyDescent="0.25">
      <c r="AA6433" s="81"/>
      <c r="AB6433" s="81"/>
      <c r="AC6433" s="80"/>
      <c r="AD6433" s="80"/>
      <c r="AE6433" s="81"/>
      <c r="AF6433" s="82"/>
      <c r="AG6433" s="80"/>
      <c r="AH6433" s="119"/>
      <c r="AI6433" s="119"/>
    </row>
    <row r="6434" spans="27:35" x14ac:dyDescent="0.25">
      <c r="AA6434" s="81"/>
      <c r="AB6434" s="81"/>
      <c r="AC6434" s="80"/>
      <c r="AD6434" s="80"/>
      <c r="AE6434" s="81"/>
      <c r="AF6434" s="82"/>
      <c r="AG6434" s="80"/>
      <c r="AH6434" s="119"/>
      <c r="AI6434" s="119"/>
    </row>
    <row r="6435" spans="27:35" x14ac:dyDescent="0.25">
      <c r="AA6435" s="81"/>
      <c r="AB6435" s="81"/>
      <c r="AC6435" s="80"/>
      <c r="AD6435" s="80"/>
      <c r="AE6435" s="81"/>
      <c r="AF6435" s="82"/>
      <c r="AG6435" s="80"/>
      <c r="AH6435" s="119"/>
      <c r="AI6435" s="119"/>
    </row>
    <row r="6436" spans="27:35" x14ac:dyDescent="0.25">
      <c r="AA6436" s="81"/>
      <c r="AB6436" s="81"/>
      <c r="AC6436" s="80"/>
      <c r="AD6436" s="80"/>
      <c r="AE6436" s="81"/>
      <c r="AF6436" s="82"/>
      <c r="AG6436" s="80"/>
      <c r="AH6436" s="119"/>
      <c r="AI6436" s="119"/>
    </row>
    <row r="6437" spans="27:35" x14ac:dyDescent="0.25">
      <c r="AA6437" s="81"/>
      <c r="AB6437" s="81"/>
      <c r="AC6437" s="80"/>
      <c r="AD6437" s="80"/>
      <c r="AE6437" s="81"/>
      <c r="AF6437" s="82"/>
      <c r="AG6437" s="80"/>
      <c r="AH6437" s="119"/>
      <c r="AI6437" s="119"/>
    </row>
    <row r="6438" spans="27:35" x14ac:dyDescent="0.25">
      <c r="AA6438" s="81"/>
      <c r="AB6438" s="81"/>
      <c r="AC6438" s="80"/>
      <c r="AD6438" s="80"/>
      <c r="AE6438" s="81"/>
      <c r="AF6438" s="82"/>
      <c r="AG6438" s="80"/>
      <c r="AH6438" s="119"/>
      <c r="AI6438" s="119"/>
    </row>
    <row r="6439" spans="27:35" x14ac:dyDescent="0.25">
      <c r="AA6439" s="81"/>
      <c r="AB6439" s="81"/>
      <c r="AC6439" s="80"/>
      <c r="AD6439" s="80"/>
      <c r="AE6439" s="81"/>
      <c r="AF6439" s="82"/>
      <c r="AG6439" s="80"/>
      <c r="AH6439" s="119"/>
      <c r="AI6439" s="119"/>
    </row>
    <row r="6440" spans="27:35" x14ac:dyDescent="0.25">
      <c r="AA6440" s="81"/>
      <c r="AB6440" s="81"/>
      <c r="AC6440" s="80"/>
      <c r="AD6440" s="80"/>
      <c r="AE6440" s="81"/>
      <c r="AF6440" s="82"/>
      <c r="AG6440" s="80"/>
      <c r="AH6440" s="119"/>
      <c r="AI6440" s="119"/>
    </row>
    <row r="6441" spans="27:35" x14ac:dyDescent="0.25">
      <c r="AA6441" s="81"/>
      <c r="AB6441" s="81"/>
      <c r="AC6441" s="80"/>
      <c r="AD6441" s="80"/>
      <c r="AE6441" s="81"/>
      <c r="AF6441" s="82"/>
      <c r="AG6441" s="80"/>
      <c r="AH6441" s="119"/>
      <c r="AI6441" s="119"/>
    </row>
    <row r="6442" spans="27:35" x14ac:dyDescent="0.25">
      <c r="AA6442" s="81"/>
      <c r="AB6442" s="81"/>
      <c r="AC6442" s="80"/>
      <c r="AD6442" s="80"/>
      <c r="AE6442" s="81"/>
      <c r="AF6442" s="82"/>
      <c r="AG6442" s="80"/>
      <c r="AH6442" s="119"/>
      <c r="AI6442" s="119"/>
    </row>
    <row r="6443" spans="27:35" x14ac:dyDescent="0.25">
      <c r="AA6443" s="81"/>
      <c r="AB6443" s="81"/>
      <c r="AC6443" s="80"/>
      <c r="AD6443" s="80"/>
      <c r="AE6443" s="81"/>
      <c r="AF6443" s="82"/>
      <c r="AG6443" s="80"/>
      <c r="AH6443" s="119"/>
      <c r="AI6443" s="119"/>
    </row>
    <row r="6444" spans="27:35" x14ac:dyDescent="0.25">
      <c r="AA6444" s="81"/>
      <c r="AB6444" s="81"/>
      <c r="AC6444" s="80"/>
      <c r="AD6444" s="80"/>
      <c r="AE6444" s="81"/>
      <c r="AF6444" s="82"/>
      <c r="AG6444" s="80"/>
      <c r="AH6444" s="119"/>
      <c r="AI6444" s="119"/>
    </row>
    <row r="6445" spans="27:35" x14ac:dyDescent="0.25">
      <c r="AA6445" s="81"/>
      <c r="AB6445" s="81"/>
      <c r="AC6445" s="80"/>
      <c r="AD6445" s="80"/>
      <c r="AE6445" s="81"/>
      <c r="AF6445" s="82"/>
      <c r="AG6445" s="80"/>
      <c r="AH6445" s="119"/>
      <c r="AI6445" s="119"/>
    </row>
    <row r="6446" spans="27:35" x14ac:dyDescent="0.25">
      <c r="AA6446" s="81"/>
      <c r="AB6446" s="81"/>
      <c r="AC6446" s="80"/>
      <c r="AD6446" s="80"/>
      <c r="AE6446" s="81"/>
      <c r="AF6446" s="82"/>
      <c r="AG6446" s="80"/>
      <c r="AH6446" s="119"/>
      <c r="AI6446" s="119"/>
    </row>
    <row r="6447" spans="27:35" x14ac:dyDescent="0.25">
      <c r="AA6447" s="81"/>
      <c r="AB6447" s="81"/>
      <c r="AC6447" s="80"/>
      <c r="AD6447" s="80"/>
      <c r="AE6447" s="81"/>
      <c r="AF6447" s="82"/>
      <c r="AG6447" s="80"/>
      <c r="AH6447" s="119"/>
      <c r="AI6447" s="119"/>
    </row>
    <row r="6448" spans="27:35" x14ac:dyDescent="0.25">
      <c r="AA6448" s="81"/>
      <c r="AB6448" s="81"/>
      <c r="AC6448" s="80"/>
      <c r="AD6448" s="80"/>
      <c r="AE6448" s="81"/>
      <c r="AF6448" s="82"/>
      <c r="AG6448" s="80"/>
      <c r="AH6448" s="119"/>
      <c r="AI6448" s="119"/>
    </row>
    <row r="6449" spans="27:35" x14ac:dyDescent="0.25">
      <c r="AA6449" s="81"/>
      <c r="AB6449" s="81"/>
      <c r="AC6449" s="80"/>
      <c r="AD6449" s="80"/>
      <c r="AE6449" s="81"/>
      <c r="AF6449" s="82"/>
      <c r="AG6449" s="80"/>
      <c r="AH6449" s="119"/>
      <c r="AI6449" s="119"/>
    </row>
    <row r="6450" spans="27:35" x14ac:dyDescent="0.25">
      <c r="AA6450" s="81"/>
      <c r="AB6450" s="81"/>
      <c r="AC6450" s="80"/>
      <c r="AD6450" s="80"/>
      <c r="AE6450" s="81"/>
      <c r="AF6450" s="82"/>
      <c r="AG6450" s="80"/>
      <c r="AH6450" s="119"/>
      <c r="AI6450" s="119"/>
    </row>
    <row r="6451" spans="27:35" x14ac:dyDescent="0.25">
      <c r="AA6451" s="81"/>
      <c r="AB6451" s="81"/>
      <c r="AC6451" s="80"/>
      <c r="AD6451" s="80"/>
      <c r="AE6451" s="81"/>
      <c r="AF6451" s="82"/>
      <c r="AG6451" s="80"/>
      <c r="AH6451" s="119"/>
      <c r="AI6451" s="119"/>
    </row>
    <row r="6452" spans="27:35" x14ac:dyDescent="0.25">
      <c r="AA6452" s="81"/>
      <c r="AB6452" s="81"/>
      <c r="AC6452" s="80"/>
      <c r="AD6452" s="80"/>
      <c r="AE6452" s="81"/>
      <c r="AF6452" s="82"/>
      <c r="AG6452" s="80"/>
      <c r="AH6452" s="119"/>
      <c r="AI6452" s="119"/>
    </row>
    <row r="6453" spans="27:35" x14ac:dyDescent="0.25">
      <c r="AA6453" s="81"/>
      <c r="AB6453" s="81"/>
      <c r="AC6453" s="80"/>
      <c r="AD6453" s="80"/>
      <c r="AE6453" s="81"/>
      <c r="AF6453" s="82"/>
      <c r="AG6453" s="80"/>
      <c r="AH6453" s="119"/>
      <c r="AI6453" s="119"/>
    </row>
    <row r="6454" spans="27:35" x14ac:dyDescent="0.25">
      <c r="AA6454" s="81"/>
      <c r="AB6454" s="81"/>
      <c r="AC6454" s="80"/>
      <c r="AD6454" s="80"/>
      <c r="AE6454" s="81"/>
      <c r="AF6454" s="82"/>
      <c r="AG6454" s="80"/>
      <c r="AH6454" s="119"/>
      <c r="AI6454" s="119"/>
    </row>
    <row r="6455" spans="27:35" x14ac:dyDescent="0.25">
      <c r="AA6455" s="81"/>
      <c r="AB6455" s="81"/>
      <c r="AC6455" s="80"/>
      <c r="AD6455" s="80"/>
      <c r="AE6455" s="81"/>
      <c r="AF6455" s="82"/>
      <c r="AG6455" s="80"/>
      <c r="AH6455" s="119"/>
      <c r="AI6455" s="119"/>
    </row>
    <row r="6456" spans="27:35" x14ac:dyDescent="0.25">
      <c r="AA6456" s="81"/>
      <c r="AB6456" s="81"/>
      <c r="AC6456" s="80"/>
      <c r="AD6456" s="80"/>
      <c r="AE6456" s="81"/>
      <c r="AF6456" s="82"/>
      <c r="AG6456" s="80"/>
      <c r="AH6456" s="119"/>
      <c r="AI6456" s="119"/>
    </row>
    <row r="6457" spans="27:35" x14ac:dyDescent="0.25">
      <c r="AA6457" s="81"/>
      <c r="AB6457" s="81"/>
      <c r="AC6457" s="80"/>
      <c r="AD6457" s="80"/>
      <c r="AE6457" s="81"/>
      <c r="AF6457" s="82"/>
      <c r="AG6457" s="80"/>
      <c r="AH6457" s="119"/>
      <c r="AI6457" s="119"/>
    </row>
    <row r="6458" spans="27:35" x14ac:dyDescent="0.25">
      <c r="AA6458" s="81"/>
      <c r="AB6458" s="81"/>
      <c r="AC6458" s="80"/>
      <c r="AD6458" s="80"/>
      <c r="AE6458" s="81"/>
      <c r="AF6458" s="82"/>
      <c r="AG6458" s="80"/>
      <c r="AH6458" s="119"/>
      <c r="AI6458" s="119"/>
    </row>
    <row r="6459" spans="27:35" x14ac:dyDescent="0.25">
      <c r="AA6459" s="81"/>
      <c r="AB6459" s="81"/>
      <c r="AC6459" s="80"/>
      <c r="AD6459" s="80"/>
      <c r="AE6459" s="81"/>
      <c r="AF6459" s="82"/>
      <c r="AG6459" s="80"/>
      <c r="AH6459" s="119"/>
      <c r="AI6459" s="119"/>
    </row>
    <row r="6460" spans="27:35" x14ac:dyDescent="0.25">
      <c r="AA6460" s="81"/>
      <c r="AB6460" s="81"/>
      <c r="AC6460" s="80"/>
      <c r="AD6460" s="80"/>
      <c r="AE6460" s="81"/>
      <c r="AF6460" s="82"/>
      <c r="AG6460" s="80"/>
      <c r="AH6460" s="119"/>
      <c r="AI6460" s="119"/>
    </row>
    <row r="6461" spans="27:35" x14ac:dyDescent="0.25">
      <c r="AA6461" s="81"/>
      <c r="AB6461" s="81"/>
      <c r="AC6461" s="80"/>
      <c r="AD6461" s="80"/>
      <c r="AE6461" s="81"/>
      <c r="AF6461" s="82"/>
      <c r="AG6461" s="80"/>
      <c r="AH6461" s="119"/>
      <c r="AI6461" s="119"/>
    </row>
    <row r="6462" spans="27:35" x14ac:dyDescent="0.25">
      <c r="AA6462" s="81"/>
      <c r="AB6462" s="81"/>
      <c r="AC6462" s="80"/>
      <c r="AD6462" s="80"/>
      <c r="AE6462" s="81"/>
      <c r="AF6462" s="82"/>
      <c r="AG6462" s="80"/>
      <c r="AH6462" s="119"/>
      <c r="AI6462" s="119"/>
    </row>
    <row r="6463" spans="27:35" x14ac:dyDescent="0.25">
      <c r="AA6463" s="81"/>
      <c r="AB6463" s="81"/>
      <c r="AC6463" s="80"/>
      <c r="AD6463" s="80"/>
      <c r="AE6463" s="81"/>
      <c r="AF6463" s="82"/>
      <c r="AG6463" s="80"/>
      <c r="AH6463" s="119"/>
      <c r="AI6463" s="119"/>
    </row>
    <row r="6464" spans="27:35" x14ac:dyDescent="0.25">
      <c r="AA6464" s="81"/>
      <c r="AB6464" s="81"/>
      <c r="AC6464" s="80"/>
      <c r="AD6464" s="80"/>
      <c r="AE6464" s="81"/>
      <c r="AF6464" s="82"/>
      <c r="AG6464" s="80"/>
      <c r="AH6464" s="119"/>
      <c r="AI6464" s="119"/>
    </row>
    <row r="6465" spans="27:35" x14ac:dyDescent="0.25">
      <c r="AA6465" s="81"/>
      <c r="AB6465" s="81"/>
      <c r="AC6465" s="80"/>
      <c r="AD6465" s="80"/>
      <c r="AE6465" s="81"/>
      <c r="AF6465" s="82"/>
      <c r="AG6465" s="80"/>
      <c r="AH6465" s="119"/>
      <c r="AI6465" s="119"/>
    </row>
    <row r="6466" spans="27:35" x14ac:dyDescent="0.25">
      <c r="AA6466" s="81"/>
      <c r="AB6466" s="81"/>
      <c r="AC6466" s="80"/>
      <c r="AD6466" s="80"/>
      <c r="AE6466" s="81"/>
      <c r="AF6466" s="82"/>
      <c r="AG6466" s="80"/>
      <c r="AH6466" s="119"/>
      <c r="AI6466" s="119"/>
    </row>
    <row r="6467" spans="27:35" x14ac:dyDescent="0.25">
      <c r="AA6467" s="81"/>
      <c r="AB6467" s="81"/>
      <c r="AC6467" s="80"/>
      <c r="AD6467" s="80"/>
      <c r="AE6467" s="81"/>
      <c r="AF6467" s="82"/>
      <c r="AG6467" s="80"/>
      <c r="AH6467" s="119"/>
      <c r="AI6467" s="119"/>
    </row>
    <row r="6468" spans="27:35" x14ac:dyDescent="0.25">
      <c r="AA6468" s="81"/>
      <c r="AB6468" s="81"/>
      <c r="AC6468" s="80"/>
      <c r="AD6468" s="80"/>
      <c r="AE6468" s="81"/>
      <c r="AF6468" s="82"/>
      <c r="AG6468" s="80"/>
      <c r="AH6468" s="119"/>
      <c r="AI6468" s="119"/>
    </row>
    <row r="6469" spans="27:35" x14ac:dyDescent="0.25">
      <c r="AA6469" s="81"/>
      <c r="AB6469" s="81"/>
      <c r="AC6469" s="80"/>
      <c r="AD6469" s="80"/>
      <c r="AE6469" s="81"/>
      <c r="AF6469" s="82"/>
      <c r="AG6469" s="80"/>
      <c r="AH6469" s="119"/>
      <c r="AI6469" s="119"/>
    </row>
    <row r="6470" spans="27:35" x14ac:dyDescent="0.25">
      <c r="AA6470" s="81"/>
      <c r="AB6470" s="81"/>
      <c r="AC6470" s="80"/>
      <c r="AD6470" s="80"/>
      <c r="AE6470" s="81"/>
      <c r="AF6470" s="82"/>
      <c r="AG6470" s="80"/>
      <c r="AH6470" s="119"/>
      <c r="AI6470" s="119"/>
    </row>
    <row r="6471" spans="27:35" x14ac:dyDescent="0.25">
      <c r="AA6471" s="81"/>
      <c r="AB6471" s="81"/>
      <c r="AC6471" s="80"/>
      <c r="AD6471" s="80"/>
      <c r="AE6471" s="81"/>
      <c r="AF6471" s="82"/>
      <c r="AG6471" s="80"/>
      <c r="AH6471" s="119"/>
      <c r="AI6471" s="119"/>
    </row>
    <row r="6472" spans="27:35" x14ac:dyDescent="0.25">
      <c r="AA6472" s="81"/>
      <c r="AB6472" s="81"/>
      <c r="AC6472" s="80"/>
      <c r="AD6472" s="80"/>
      <c r="AE6472" s="81"/>
      <c r="AF6472" s="82"/>
      <c r="AG6472" s="80"/>
      <c r="AH6472" s="119"/>
      <c r="AI6472" s="119"/>
    </row>
    <row r="6473" spans="27:35" x14ac:dyDescent="0.25">
      <c r="AA6473" s="81"/>
      <c r="AB6473" s="81"/>
      <c r="AC6473" s="80"/>
      <c r="AD6473" s="80"/>
      <c r="AE6473" s="81"/>
      <c r="AF6473" s="82"/>
      <c r="AG6473" s="80"/>
      <c r="AH6473" s="119"/>
      <c r="AI6473" s="119"/>
    </row>
    <row r="6474" spans="27:35" x14ac:dyDescent="0.25">
      <c r="AA6474" s="81"/>
      <c r="AB6474" s="81"/>
      <c r="AC6474" s="80"/>
      <c r="AD6474" s="80"/>
      <c r="AE6474" s="81"/>
      <c r="AF6474" s="82"/>
      <c r="AG6474" s="80"/>
      <c r="AH6474" s="119"/>
      <c r="AI6474" s="119"/>
    </row>
    <row r="6475" spans="27:35" x14ac:dyDescent="0.25">
      <c r="AA6475" s="81"/>
      <c r="AB6475" s="81"/>
      <c r="AC6475" s="80"/>
      <c r="AD6475" s="80"/>
      <c r="AE6475" s="81"/>
      <c r="AF6475" s="82"/>
      <c r="AG6475" s="80"/>
      <c r="AH6475" s="119"/>
      <c r="AI6475" s="119"/>
    </row>
    <row r="6476" spans="27:35" x14ac:dyDescent="0.25">
      <c r="AA6476" s="81"/>
      <c r="AB6476" s="81"/>
      <c r="AC6476" s="80"/>
      <c r="AD6476" s="80"/>
      <c r="AE6476" s="81"/>
      <c r="AF6476" s="82"/>
      <c r="AG6476" s="80"/>
      <c r="AH6476" s="119"/>
      <c r="AI6476" s="119"/>
    </row>
    <row r="6477" spans="27:35" x14ac:dyDescent="0.25">
      <c r="AA6477" s="81"/>
      <c r="AB6477" s="81"/>
      <c r="AC6477" s="80"/>
      <c r="AD6477" s="80"/>
      <c r="AE6477" s="81"/>
      <c r="AF6477" s="82"/>
      <c r="AG6477" s="80"/>
      <c r="AH6477" s="119"/>
      <c r="AI6477" s="119"/>
    </row>
    <row r="6478" spans="27:35" x14ac:dyDescent="0.25">
      <c r="AA6478" s="81"/>
      <c r="AB6478" s="81"/>
      <c r="AC6478" s="80"/>
      <c r="AD6478" s="80"/>
      <c r="AE6478" s="81"/>
      <c r="AF6478" s="82"/>
      <c r="AG6478" s="80"/>
      <c r="AH6478" s="119"/>
      <c r="AI6478" s="119"/>
    </row>
    <row r="6479" spans="27:35" x14ac:dyDescent="0.25">
      <c r="AA6479" s="81"/>
      <c r="AB6479" s="81"/>
      <c r="AC6479" s="80"/>
      <c r="AD6479" s="80"/>
      <c r="AE6479" s="81"/>
      <c r="AF6479" s="82"/>
      <c r="AG6479" s="80"/>
      <c r="AH6479" s="119"/>
      <c r="AI6479" s="119"/>
    </row>
    <row r="6480" spans="27:35" x14ac:dyDescent="0.25">
      <c r="AA6480" s="81"/>
      <c r="AB6480" s="81"/>
      <c r="AC6480" s="80"/>
      <c r="AD6480" s="80"/>
      <c r="AE6480" s="81"/>
      <c r="AF6480" s="82"/>
      <c r="AG6480" s="80"/>
      <c r="AH6480" s="119"/>
      <c r="AI6480" s="119"/>
    </row>
    <row r="6481" spans="27:35" x14ac:dyDescent="0.25">
      <c r="AA6481" s="81"/>
      <c r="AB6481" s="81"/>
      <c r="AC6481" s="80"/>
      <c r="AD6481" s="80"/>
      <c r="AE6481" s="81"/>
      <c r="AF6481" s="82"/>
      <c r="AG6481" s="80"/>
      <c r="AH6481" s="119"/>
      <c r="AI6481" s="119"/>
    </row>
    <row r="6482" spans="27:35" x14ac:dyDescent="0.25">
      <c r="AA6482" s="81"/>
      <c r="AB6482" s="81"/>
      <c r="AC6482" s="80"/>
      <c r="AD6482" s="80"/>
      <c r="AE6482" s="81"/>
      <c r="AF6482" s="82"/>
      <c r="AG6482" s="80"/>
      <c r="AH6482" s="119"/>
      <c r="AI6482" s="119"/>
    </row>
    <row r="6483" spans="27:35" x14ac:dyDescent="0.25">
      <c r="AA6483" s="81"/>
      <c r="AB6483" s="81"/>
      <c r="AC6483" s="80"/>
      <c r="AD6483" s="80"/>
      <c r="AE6483" s="81"/>
      <c r="AF6483" s="82"/>
      <c r="AG6483" s="80"/>
      <c r="AH6483" s="119"/>
      <c r="AI6483" s="119"/>
    </row>
    <row r="6484" spans="27:35" x14ac:dyDescent="0.25">
      <c r="AA6484" s="81"/>
      <c r="AB6484" s="81"/>
      <c r="AC6484" s="80"/>
      <c r="AD6484" s="80"/>
      <c r="AE6484" s="81"/>
      <c r="AF6484" s="82"/>
      <c r="AG6484" s="80"/>
      <c r="AH6484" s="119"/>
      <c r="AI6484" s="119"/>
    </row>
    <row r="6485" spans="27:35" x14ac:dyDescent="0.25">
      <c r="AA6485" s="81"/>
      <c r="AB6485" s="81"/>
      <c r="AC6485" s="80"/>
      <c r="AD6485" s="80"/>
      <c r="AE6485" s="81"/>
      <c r="AF6485" s="82"/>
      <c r="AG6485" s="80"/>
      <c r="AH6485" s="119"/>
      <c r="AI6485" s="119"/>
    </row>
    <row r="6486" spans="27:35" x14ac:dyDescent="0.25">
      <c r="AA6486" s="81"/>
      <c r="AB6486" s="81"/>
      <c r="AC6486" s="80"/>
      <c r="AD6486" s="80"/>
      <c r="AE6486" s="81"/>
      <c r="AF6486" s="82"/>
      <c r="AG6486" s="80"/>
      <c r="AH6486" s="119"/>
      <c r="AI6486" s="119"/>
    </row>
    <row r="6487" spans="27:35" x14ac:dyDescent="0.25">
      <c r="AA6487" s="81"/>
      <c r="AB6487" s="81"/>
      <c r="AC6487" s="80"/>
      <c r="AD6487" s="80"/>
      <c r="AE6487" s="81"/>
      <c r="AF6487" s="82"/>
      <c r="AG6487" s="80"/>
      <c r="AH6487" s="119"/>
      <c r="AI6487" s="119"/>
    </row>
    <row r="6488" spans="27:35" x14ac:dyDescent="0.25">
      <c r="AA6488" s="81"/>
      <c r="AB6488" s="81"/>
      <c r="AC6488" s="80"/>
      <c r="AD6488" s="80"/>
      <c r="AE6488" s="81"/>
      <c r="AF6488" s="82"/>
      <c r="AG6488" s="80"/>
      <c r="AH6488" s="119"/>
      <c r="AI6488" s="119"/>
    </row>
    <row r="6489" spans="27:35" x14ac:dyDescent="0.25">
      <c r="AA6489" s="81"/>
      <c r="AB6489" s="81"/>
      <c r="AC6489" s="80"/>
      <c r="AD6489" s="80"/>
      <c r="AE6489" s="81"/>
      <c r="AF6489" s="82"/>
      <c r="AG6489" s="80"/>
      <c r="AH6489" s="119"/>
      <c r="AI6489" s="119"/>
    </row>
    <row r="6490" spans="27:35" x14ac:dyDescent="0.25">
      <c r="AA6490" s="81"/>
      <c r="AB6490" s="81"/>
      <c r="AC6490" s="80"/>
      <c r="AD6490" s="80"/>
      <c r="AE6490" s="81"/>
      <c r="AF6490" s="82"/>
      <c r="AG6490" s="80"/>
      <c r="AH6490" s="119"/>
      <c r="AI6490" s="119"/>
    </row>
    <row r="6491" spans="27:35" x14ac:dyDescent="0.25">
      <c r="AA6491" s="81"/>
      <c r="AB6491" s="81"/>
      <c r="AC6491" s="80"/>
      <c r="AD6491" s="80"/>
      <c r="AE6491" s="81"/>
      <c r="AF6491" s="82"/>
      <c r="AG6491" s="80"/>
      <c r="AH6491" s="119"/>
      <c r="AI6491" s="119"/>
    </row>
    <row r="6492" spans="27:35" x14ac:dyDescent="0.25">
      <c r="AA6492" s="81"/>
      <c r="AB6492" s="81"/>
      <c r="AC6492" s="80"/>
      <c r="AD6492" s="80"/>
      <c r="AE6492" s="81"/>
      <c r="AF6492" s="82"/>
      <c r="AG6492" s="80"/>
      <c r="AH6492" s="119"/>
      <c r="AI6492" s="119"/>
    </row>
    <row r="6493" spans="27:35" x14ac:dyDescent="0.25">
      <c r="AA6493" s="81"/>
      <c r="AB6493" s="81"/>
      <c r="AC6493" s="80"/>
      <c r="AD6493" s="80"/>
      <c r="AE6493" s="81"/>
      <c r="AF6493" s="82"/>
      <c r="AG6493" s="80"/>
      <c r="AH6493" s="119"/>
      <c r="AI6493" s="119"/>
    </row>
    <row r="6494" spans="27:35" x14ac:dyDescent="0.25">
      <c r="AA6494" s="81"/>
      <c r="AB6494" s="81"/>
      <c r="AC6494" s="80"/>
      <c r="AD6494" s="80"/>
      <c r="AE6494" s="81"/>
      <c r="AF6494" s="82"/>
      <c r="AG6494" s="80"/>
      <c r="AH6494" s="119"/>
      <c r="AI6494" s="119"/>
    </row>
    <row r="6495" spans="27:35" x14ac:dyDescent="0.25">
      <c r="AA6495" s="81"/>
      <c r="AB6495" s="81"/>
      <c r="AC6495" s="80"/>
      <c r="AD6495" s="80"/>
      <c r="AE6495" s="81"/>
      <c r="AF6495" s="82"/>
      <c r="AG6495" s="80"/>
      <c r="AH6495" s="119"/>
      <c r="AI6495" s="119"/>
    </row>
    <row r="6496" spans="27:35" x14ac:dyDescent="0.25">
      <c r="AA6496" s="81"/>
      <c r="AB6496" s="81"/>
      <c r="AC6496" s="80"/>
      <c r="AD6496" s="80"/>
      <c r="AE6496" s="81"/>
      <c r="AF6496" s="82"/>
      <c r="AG6496" s="80"/>
      <c r="AH6496" s="119"/>
      <c r="AI6496" s="119"/>
    </row>
    <row r="6497" spans="27:35" x14ac:dyDescent="0.25">
      <c r="AA6497" s="81"/>
      <c r="AB6497" s="81"/>
      <c r="AC6497" s="80"/>
      <c r="AD6497" s="80"/>
      <c r="AE6497" s="81"/>
      <c r="AF6497" s="82"/>
      <c r="AG6497" s="80"/>
      <c r="AH6497" s="119"/>
      <c r="AI6497" s="119"/>
    </row>
    <row r="6498" spans="27:35" x14ac:dyDescent="0.25">
      <c r="AA6498" s="81"/>
      <c r="AB6498" s="81"/>
      <c r="AC6498" s="80"/>
      <c r="AD6498" s="80"/>
      <c r="AE6498" s="81"/>
      <c r="AF6498" s="82"/>
      <c r="AG6498" s="80"/>
      <c r="AH6498" s="119"/>
      <c r="AI6498" s="119"/>
    </row>
    <row r="6499" spans="27:35" x14ac:dyDescent="0.25">
      <c r="AA6499" s="81"/>
      <c r="AB6499" s="81"/>
      <c r="AC6499" s="80"/>
      <c r="AD6499" s="80"/>
      <c r="AE6499" s="81"/>
      <c r="AF6499" s="82"/>
      <c r="AG6499" s="80"/>
      <c r="AH6499" s="119"/>
      <c r="AI6499" s="119"/>
    </row>
    <row r="6500" spans="27:35" x14ac:dyDescent="0.25">
      <c r="AA6500" s="81"/>
      <c r="AB6500" s="81"/>
      <c r="AC6500" s="80"/>
      <c r="AD6500" s="80"/>
      <c r="AE6500" s="81"/>
      <c r="AF6500" s="82"/>
      <c r="AG6500" s="80"/>
      <c r="AH6500" s="119"/>
      <c r="AI6500" s="119"/>
    </row>
    <row r="6501" spans="27:35" x14ac:dyDescent="0.25">
      <c r="AA6501" s="81"/>
      <c r="AB6501" s="81"/>
      <c r="AC6501" s="80"/>
      <c r="AD6501" s="80"/>
      <c r="AE6501" s="81"/>
      <c r="AF6501" s="82"/>
      <c r="AG6501" s="80"/>
      <c r="AH6501" s="119"/>
      <c r="AI6501" s="119"/>
    </row>
    <row r="6502" spans="27:35" x14ac:dyDescent="0.25">
      <c r="AA6502" s="81"/>
      <c r="AB6502" s="81"/>
      <c r="AC6502" s="80"/>
      <c r="AD6502" s="80"/>
      <c r="AE6502" s="81"/>
      <c r="AF6502" s="82"/>
      <c r="AG6502" s="80"/>
      <c r="AH6502" s="119"/>
      <c r="AI6502" s="119"/>
    </row>
    <row r="6503" spans="27:35" x14ac:dyDescent="0.25">
      <c r="AA6503" s="81"/>
      <c r="AB6503" s="81"/>
      <c r="AC6503" s="80"/>
      <c r="AD6503" s="80"/>
      <c r="AE6503" s="81"/>
      <c r="AF6503" s="82"/>
      <c r="AG6503" s="80"/>
      <c r="AH6503" s="119"/>
      <c r="AI6503" s="119"/>
    </row>
    <row r="6504" spans="27:35" x14ac:dyDescent="0.25">
      <c r="AA6504" s="81"/>
      <c r="AB6504" s="81"/>
      <c r="AC6504" s="80"/>
      <c r="AD6504" s="80"/>
      <c r="AE6504" s="81"/>
      <c r="AF6504" s="82"/>
      <c r="AG6504" s="80"/>
      <c r="AH6504" s="119"/>
      <c r="AI6504" s="119"/>
    </row>
    <row r="6505" spans="27:35" x14ac:dyDescent="0.25">
      <c r="AA6505" s="81"/>
      <c r="AB6505" s="81"/>
      <c r="AC6505" s="80"/>
      <c r="AD6505" s="80"/>
      <c r="AE6505" s="81"/>
      <c r="AF6505" s="82"/>
      <c r="AG6505" s="80"/>
      <c r="AH6505" s="119"/>
      <c r="AI6505" s="119"/>
    </row>
    <row r="6506" spans="27:35" x14ac:dyDescent="0.25">
      <c r="AA6506" s="81"/>
      <c r="AB6506" s="81"/>
      <c r="AC6506" s="80"/>
      <c r="AD6506" s="80"/>
      <c r="AE6506" s="81"/>
      <c r="AF6506" s="82"/>
      <c r="AG6506" s="80"/>
      <c r="AH6506" s="119"/>
      <c r="AI6506" s="119"/>
    </row>
    <row r="6507" spans="27:35" x14ac:dyDescent="0.25">
      <c r="AA6507" s="81"/>
      <c r="AB6507" s="81"/>
      <c r="AC6507" s="80"/>
      <c r="AD6507" s="80"/>
      <c r="AE6507" s="81"/>
      <c r="AF6507" s="82"/>
      <c r="AG6507" s="80"/>
      <c r="AH6507" s="119"/>
      <c r="AI6507" s="119"/>
    </row>
    <row r="6508" spans="27:35" x14ac:dyDescent="0.25">
      <c r="AA6508" s="81"/>
      <c r="AB6508" s="81"/>
      <c r="AC6508" s="80"/>
      <c r="AD6508" s="80"/>
      <c r="AE6508" s="81"/>
      <c r="AF6508" s="82"/>
      <c r="AG6508" s="80"/>
      <c r="AH6508" s="119"/>
      <c r="AI6508" s="119"/>
    </row>
    <row r="6509" spans="27:35" x14ac:dyDescent="0.25">
      <c r="AA6509" s="81"/>
      <c r="AB6509" s="81"/>
      <c r="AC6509" s="80"/>
      <c r="AD6509" s="80"/>
      <c r="AE6509" s="81"/>
      <c r="AF6509" s="82"/>
      <c r="AG6509" s="80"/>
      <c r="AH6509" s="119"/>
      <c r="AI6509" s="119"/>
    </row>
    <row r="6510" spans="27:35" x14ac:dyDescent="0.25">
      <c r="AA6510" s="81"/>
      <c r="AB6510" s="81"/>
      <c r="AC6510" s="80"/>
      <c r="AD6510" s="80"/>
      <c r="AE6510" s="81"/>
      <c r="AF6510" s="82"/>
      <c r="AG6510" s="80"/>
      <c r="AH6510" s="119"/>
      <c r="AI6510" s="119"/>
    </row>
    <row r="6511" spans="27:35" x14ac:dyDescent="0.25">
      <c r="AA6511" s="81"/>
      <c r="AB6511" s="81"/>
      <c r="AC6511" s="80"/>
      <c r="AD6511" s="80"/>
      <c r="AE6511" s="81"/>
      <c r="AF6511" s="82"/>
      <c r="AG6511" s="80"/>
      <c r="AH6511" s="119"/>
      <c r="AI6511" s="119"/>
    </row>
    <row r="6512" spans="27:35" x14ac:dyDescent="0.25">
      <c r="AA6512" s="81"/>
      <c r="AB6512" s="81"/>
      <c r="AC6512" s="80"/>
      <c r="AD6512" s="80"/>
      <c r="AE6512" s="81"/>
      <c r="AF6512" s="82"/>
      <c r="AG6512" s="80"/>
      <c r="AH6512" s="119"/>
      <c r="AI6512" s="119"/>
    </row>
    <row r="6513" spans="27:35" x14ac:dyDescent="0.25">
      <c r="AA6513" s="81"/>
      <c r="AB6513" s="81"/>
      <c r="AC6513" s="80"/>
      <c r="AD6513" s="80"/>
      <c r="AE6513" s="81"/>
      <c r="AF6513" s="82"/>
      <c r="AG6513" s="80"/>
      <c r="AH6513" s="119"/>
      <c r="AI6513" s="119"/>
    </row>
    <row r="6514" spans="27:35" x14ac:dyDescent="0.25">
      <c r="AA6514" s="81"/>
      <c r="AB6514" s="81"/>
      <c r="AC6514" s="80"/>
      <c r="AD6514" s="80"/>
      <c r="AE6514" s="81"/>
      <c r="AF6514" s="82"/>
      <c r="AG6514" s="80"/>
      <c r="AH6514" s="119"/>
      <c r="AI6514" s="119"/>
    </row>
    <row r="6515" spans="27:35" x14ac:dyDescent="0.25">
      <c r="AA6515" s="81"/>
      <c r="AB6515" s="81"/>
      <c r="AC6515" s="80"/>
      <c r="AD6515" s="80"/>
      <c r="AE6515" s="81"/>
      <c r="AF6515" s="82"/>
      <c r="AG6515" s="80"/>
      <c r="AH6515" s="119"/>
      <c r="AI6515" s="119"/>
    </row>
    <row r="6516" spans="27:35" x14ac:dyDescent="0.25">
      <c r="AA6516" s="81"/>
      <c r="AB6516" s="81"/>
      <c r="AC6516" s="80"/>
      <c r="AD6516" s="80"/>
      <c r="AE6516" s="81"/>
      <c r="AF6516" s="82"/>
      <c r="AG6516" s="80"/>
      <c r="AH6516" s="119"/>
      <c r="AI6516" s="119"/>
    </row>
    <row r="6517" spans="27:35" x14ac:dyDescent="0.25">
      <c r="AA6517" s="81"/>
      <c r="AB6517" s="81"/>
      <c r="AC6517" s="80"/>
      <c r="AD6517" s="80"/>
      <c r="AE6517" s="81"/>
      <c r="AF6517" s="82"/>
      <c r="AG6517" s="80"/>
      <c r="AH6517" s="119"/>
      <c r="AI6517" s="119"/>
    </row>
    <row r="6518" spans="27:35" x14ac:dyDescent="0.25">
      <c r="AA6518" s="81"/>
      <c r="AB6518" s="81"/>
      <c r="AC6518" s="80"/>
      <c r="AD6518" s="80"/>
      <c r="AE6518" s="81"/>
      <c r="AF6518" s="82"/>
      <c r="AG6518" s="80"/>
      <c r="AH6518" s="119"/>
      <c r="AI6518" s="119"/>
    </row>
    <row r="6519" spans="27:35" x14ac:dyDescent="0.25">
      <c r="AA6519" s="81"/>
      <c r="AB6519" s="81"/>
      <c r="AC6519" s="80"/>
      <c r="AD6519" s="80"/>
      <c r="AE6519" s="81"/>
      <c r="AF6519" s="82"/>
      <c r="AG6519" s="80"/>
      <c r="AH6519" s="119"/>
      <c r="AI6519" s="119"/>
    </row>
    <row r="6520" spans="27:35" x14ac:dyDescent="0.25">
      <c r="AA6520" s="81"/>
      <c r="AB6520" s="81"/>
      <c r="AC6520" s="80"/>
      <c r="AD6520" s="80"/>
      <c r="AE6520" s="81"/>
      <c r="AF6520" s="82"/>
      <c r="AG6520" s="80"/>
      <c r="AH6520" s="119"/>
      <c r="AI6520" s="119"/>
    </row>
    <row r="6521" spans="27:35" x14ac:dyDescent="0.25">
      <c r="AA6521" s="81"/>
      <c r="AB6521" s="81"/>
      <c r="AC6521" s="80"/>
      <c r="AD6521" s="80"/>
      <c r="AE6521" s="81"/>
      <c r="AF6521" s="82"/>
      <c r="AG6521" s="80"/>
      <c r="AH6521" s="119"/>
      <c r="AI6521" s="119"/>
    </row>
    <row r="6522" spans="27:35" x14ac:dyDescent="0.25">
      <c r="AA6522" s="81"/>
      <c r="AB6522" s="81"/>
      <c r="AC6522" s="80"/>
      <c r="AD6522" s="80"/>
      <c r="AE6522" s="81"/>
      <c r="AF6522" s="82"/>
      <c r="AG6522" s="80"/>
      <c r="AH6522" s="119"/>
      <c r="AI6522" s="119"/>
    </row>
    <row r="6523" spans="27:35" x14ac:dyDescent="0.25">
      <c r="AA6523" s="81"/>
      <c r="AB6523" s="81"/>
      <c r="AC6523" s="80"/>
      <c r="AD6523" s="80"/>
      <c r="AE6523" s="81"/>
      <c r="AF6523" s="82"/>
      <c r="AG6523" s="80"/>
      <c r="AH6523" s="119"/>
      <c r="AI6523" s="119"/>
    </row>
    <row r="6524" spans="27:35" x14ac:dyDescent="0.25">
      <c r="AA6524" s="81"/>
      <c r="AB6524" s="81"/>
      <c r="AC6524" s="80"/>
      <c r="AD6524" s="80"/>
      <c r="AE6524" s="81"/>
      <c r="AF6524" s="82"/>
      <c r="AG6524" s="80"/>
      <c r="AH6524" s="119"/>
      <c r="AI6524" s="119"/>
    </row>
    <row r="6525" spans="27:35" x14ac:dyDescent="0.25">
      <c r="AA6525" s="81"/>
      <c r="AB6525" s="81"/>
      <c r="AC6525" s="80"/>
      <c r="AD6525" s="80"/>
      <c r="AE6525" s="81"/>
      <c r="AF6525" s="82"/>
      <c r="AG6525" s="80"/>
      <c r="AH6525" s="119"/>
      <c r="AI6525" s="119"/>
    </row>
    <row r="6526" spans="27:35" x14ac:dyDescent="0.25">
      <c r="AA6526" s="81"/>
      <c r="AB6526" s="81"/>
      <c r="AC6526" s="80"/>
      <c r="AD6526" s="80"/>
      <c r="AE6526" s="81"/>
      <c r="AF6526" s="82"/>
      <c r="AG6526" s="80"/>
      <c r="AH6526" s="119"/>
      <c r="AI6526" s="119"/>
    </row>
    <row r="6527" spans="27:35" x14ac:dyDescent="0.25">
      <c r="AA6527" s="81"/>
      <c r="AB6527" s="81"/>
      <c r="AC6527" s="80"/>
      <c r="AD6527" s="80"/>
      <c r="AE6527" s="81"/>
      <c r="AF6527" s="82"/>
      <c r="AG6527" s="80"/>
      <c r="AH6527" s="119"/>
      <c r="AI6527" s="119"/>
    </row>
    <row r="6528" spans="27:35" x14ac:dyDescent="0.25">
      <c r="AA6528" s="81"/>
      <c r="AB6528" s="81"/>
      <c r="AC6528" s="80"/>
      <c r="AD6528" s="80"/>
      <c r="AE6528" s="81"/>
      <c r="AF6528" s="82"/>
      <c r="AG6528" s="80"/>
      <c r="AH6528" s="119"/>
      <c r="AI6528" s="119"/>
    </row>
    <row r="6529" spans="27:35" x14ac:dyDescent="0.25">
      <c r="AA6529" s="81"/>
      <c r="AB6529" s="81"/>
      <c r="AC6529" s="80"/>
      <c r="AD6529" s="80"/>
      <c r="AE6529" s="81"/>
      <c r="AF6529" s="82"/>
      <c r="AG6529" s="80"/>
      <c r="AH6529" s="119"/>
      <c r="AI6529" s="119"/>
    </row>
    <row r="6530" spans="27:35" x14ac:dyDescent="0.25">
      <c r="AA6530" s="81"/>
      <c r="AB6530" s="81"/>
      <c r="AC6530" s="80"/>
      <c r="AD6530" s="80"/>
      <c r="AE6530" s="81"/>
      <c r="AF6530" s="82"/>
      <c r="AG6530" s="80"/>
      <c r="AH6530" s="119"/>
      <c r="AI6530" s="119"/>
    </row>
    <row r="6531" spans="27:35" x14ac:dyDescent="0.25">
      <c r="AA6531" s="81"/>
      <c r="AB6531" s="81"/>
      <c r="AC6531" s="80"/>
      <c r="AD6531" s="80"/>
      <c r="AE6531" s="81"/>
      <c r="AF6531" s="82"/>
      <c r="AG6531" s="80"/>
      <c r="AH6531" s="119"/>
      <c r="AI6531" s="119"/>
    </row>
    <row r="6532" spans="27:35" x14ac:dyDescent="0.25">
      <c r="AA6532" s="81"/>
      <c r="AB6532" s="81"/>
      <c r="AC6532" s="80"/>
      <c r="AD6532" s="80"/>
      <c r="AE6532" s="81"/>
      <c r="AF6532" s="82"/>
      <c r="AG6532" s="80"/>
      <c r="AH6532" s="119"/>
      <c r="AI6532" s="119"/>
    </row>
    <row r="6533" spans="27:35" x14ac:dyDescent="0.25">
      <c r="AA6533" s="81"/>
      <c r="AB6533" s="81"/>
      <c r="AC6533" s="80"/>
      <c r="AD6533" s="80"/>
      <c r="AE6533" s="81"/>
      <c r="AF6533" s="82"/>
      <c r="AG6533" s="80"/>
      <c r="AH6533" s="119"/>
      <c r="AI6533" s="119"/>
    </row>
    <row r="6534" spans="27:35" x14ac:dyDescent="0.25">
      <c r="AA6534" s="81"/>
      <c r="AB6534" s="81"/>
      <c r="AC6534" s="80"/>
      <c r="AD6534" s="80"/>
      <c r="AE6534" s="81"/>
      <c r="AF6534" s="82"/>
      <c r="AG6534" s="80"/>
      <c r="AH6534" s="119"/>
      <c r="AI6534" s="119"/>
    </row>
    <row r="6535" spans="27:35" x14ac:dyDescent="0.25">
      <c r="AA6535" s="81"/>
      <c r="AB6535" s="81"/>
      <c r="AC6535" s="80"/>
      <c r="AD6535" s="80"/>
      <c r="AE6535" s="81"/>
      <c r="AF6535" s="82"/>
      <c r="AG6535" s="80"/>
      <c r="AH6535" s="119"/>
      <c r="AI6535" s="119"/>
    </row>
    <row r="6536" spans="27:35" x14ac:dyDescent="0.25">
      <c r="AA6536" s="81"/>
      <c r="AB6536" s="81"/>
      <c r="AC6536" s="80"/>
      <c r="AD6536" s="80"/>
      <c r="AE6536" s="81"/>
      <c r="AF6536" s="82"/>
      <c r="AG6536" s="80"/>
      <c r="AH6536" s="119"/>
      <c r="AI6536" s="119"/>
    </row>
    <row r="6537" spans="27:35" x14ac:dyDescent="0.25">
      <c r="AA6537" s="81"/>
      <c r="AB6537" s="81"/>
      <c r="AC6537" s="80"/>
      <c r="AD6537" s="80"/>
      <c r="AE6537" s="81"/>
      <c r="AF6537" s="82"/>
      <c r="AG6537" s="80"/>
      <c r="AH6537" s="119"/>
      <c r="AI6537" s="119"/>
    </row>
    <row r="6538" spans="27:35" x14ac:dyDescent="0.25">
      <c r="AA6538" s="81"/>
      <c r="AB6538" s="81"/>
      <c r="AC6538" s="80"/>
      <c r="AD6538" s="80"/>
      <c r="AE6538" s="81"/>
      <c r="AF6538" s="82"/>
      <c r="AG6538" s="80"/>
      <c r="AH6538" s="119"/>
      <c r="AI6538" s="119"/>
    </row>
    <row r="6539" spans="27:35" x14ac:dyDescent="0.25">
      <c r="AA6539" s="81"/>
      <c r="AB6539" s="81"/>
      <c r="AC6539" s="80"/>
      <c r="AD6539" s="80"/>
      <c r="AE6539" s="81"/>
      <c r="AF6539" s="82"/>
      <c r="AG6539" s="80"/>
      <c r="AH6539" s="119"/>
      <c r="AI6539" s="119"/>
    </row>
    <row r="6540" spans="27:35" x14ac:dyDescent="0.25">
      <c r="AA6540" s="81"/>
      <c r="AB6540" s="81"/>
      <c r="AC6540" s="80"/>
      <c r="AD6540" s="80"/>
      <c r="AE6540" s="81"/>
      <c r="AF6540" s="82"/>
      <c r="AG6540" s="80"/>
      <c r="AH6540" s="119"/>
      <c r="AI6540" s="119"/>
    </row>
    <row r="6541" spans="27:35" x14ac:dyDescent="0.25">
      <c r="AA6541" s="81"/>
      <c r="AB6541" s="81"/>
      <c r="AC6541" s="80"/>
      <c r="AD6541" s="80"/>
      <c r="AE6541" s="81"/>
      <c r="AF6541" s="82"/>
      <c r="AG6541" s="80"/>
      <c r="AH6541" s="119"/>
      <c r="AI6541" s="119"/>
    </row>
    <row r="6542" spans="27:35" x14ac:dyDescent="0.25">
      <c r="AA6542" s="81"/>
      <c r="AB6542" s="81"/>
      <c r="AC6542" s="80"/>
      <c r="AD6542" s="80"/>
      <c r="AE6542" s="81"/>
      <c r="AF6542" s="82"/>
      <c r="AG6542" s="80"/>
      <c r="AH6542" s="119"/>
      <c r="AI6542" s="119"/>
    </row>
    <row r="6543" spans="27:35" x14ac:dyDescent="0.25">
      <c r="AA6543" s="81"/>
      <c r="AB6543" s="81"/>
      <c r="AC6543" s="80"/>
      <c r="AD6543" s="80"/>
      <c r="AE6543" s="81"/>
      <c r="AF6543" s="82"/>
      <c r="AG6543" s="80"/>
      <c r="AH6543" s="119"/>
      <c r="AI6543" s="119"/>
    </row>
    <row r="6544" spans="27:35" x14ac:dyDescent="0.25">
      <c r="AA6544" s="81"/>
      <c r="AB6544" s="81"/>
      <c r="AC6544" s="80"/>
      <c r="AD6544" s="80"/>
      <c r="AE6544" s="81"/>
      <c r="AF6544" s="82"/>
      <c r="AG6544" s="80"/>
      <c r="AH6544" s="119"/>
      <c r="AI6544" s="119"/>
    </row>
    <row r="6545" spans="27:35" x14ac:dyDescent="0.25">
      <c r="AA6545" s="81"/>
      <c r="AB6545" s="81"/>
      <c r="AC6545" s="80"/>
      <c r="AD6545" s="80"/>
      <c r="AE6545" s="81"/>
      <c r="AF6545" s="82"/>
      <c r="AG6545" s="80"/>
      <c r="AH6545" s="119"/>
      <c r="AI6545" s="119"/>
    </row>
    <row r="6546" spans="27:35" x14ac:dyDescent="0.25">
      <c r="AA6546" s="81"/>
      <c r="AB6546" s="81"/>
      <c r="AC6546" s="80"/>
      <c r="AD6546" s="80"/>
      <c r="AE6546" s="81"/>
      <c r="AF6546" s="82"/>
      <c r="AG6546" s="80"/>
      <c r="AH6546" s="119"/>
      <c r="AI6546" s="119"/>
    </row>
    <row r="6547" spans="27:35" x14ac:dyDescent="0.25">
      <c r="AA6547" s="81"/>
      <c r="AB6547" s="81"/>
      <c r="AC6547" s="80"/>
      <c r="AD6547" s="80"/>
      <c r="AE6547" s="81"/>
      <c r="AF6547" s="82"/>
      <c r="AG6547" s="80"/>
      <c r="AH6547" s="119"/>
      <c r="AI6547" s="119"/>
    </row>
    <row r="6548" spans="27:35" x14ac:dyDescent="0.25">
      <c r="AA6548" s="81"/>
      <c r="AB6548" s="81"/>
      <c r="AC6548" s="80"/>
      <c r="AD6548" s="80"/>
      <c r="AE6548" s="81"/>
      <c r="AF6548" s="82"/>
      <c r="AG6548" s="80"/>
      <c r="AH6548" s="119"/>
      <c r="AI6548" s="119"/>
    </row>
    <row r="6549" spans="27:35" x14ac:dyDescent="0.25">
      <c r="AA6549" s="81"/>
      <c r="AB6549" s="81"/>
      <c r="AC6549" s="80"/>
      <c r="AD6549" s="80"/>
      <c r="AE6549" s="81"/>
      <c r="AF6549" s="82"/>
      <c r="AG6549" s="80"/>
      <c r="AH6549" s="119"/>
      <c r="AI6549" s="119"/>
    </row>
    <row r="6550" spans="27:35" x14ac:dyDescent="0.25">
      <c r="AA6550" s="81"/>
      <c r="AB6550" s="81"/>
      <c r="AC6550" s="80"/>
      <c r="AD6550" s="80"/>
      <c r="AE6550" s="81"/>
      <c r="AF6550" s="82"/>
      <c r="AG6550" s="80"/>
      <c r="AH6550" s="119"/>
      <c r="AI6550" s="119"/>
    </row>
    <row r="6551" spans="27:35" x14ac:dyDescent="0.25">
      <c r="AA6551" s="81"/>
      <c r="AB6551" s="81"/>
      <c r="AC6551" s="80"/>
      <c r="AD6551" s="80"/>
      <c r="AE6551" s="81"/>
      <c r="AF6551" s="82"/>
      <c r="AG6551" s="80"/>
      <c r="AH6551" s="119"/>
      <c r="AI6551" s="119"/>
    </row>
    <row r="6552" spans="27:35" x14ac:dyDescent="0.25">
      <c r="AA6552" s="81"/>
      <c r="AB6552" s="81"/>
      <c r="AC6552" s="80"/>
      <c r="AD6552" s="80"/>
      <c r="AE6552" s="81"/>
      <c r="AF6552" s="82"/>
      <c r="AG6552" s="80"/>
      <c r="AH6552" s="119"/>
      <c r="AI6552" s="119"/>
    </row>
    <row r="6553" spans="27:35" x14ac:dyDescent="0.25">
      <c r="AA6553" s="81"/>
      <c r="AB6553" s="81"/>
      <c r="AC6553" s="80"/>
      <c r="AD6553" s="80"/>
      <c r="AE6553" s="81"/>
      <c r="AF6553" s="82"/>
      <c r="AG6553" s="80"/>
      <c r="AH6553" s="119"/>
      <c r="AI6553" s="119"/>
    </row>
    <row r="6554" spans="27:35" x14ac:dyDescent="0.25">
      <c r="AA6554" s="81"/>
      <c r="AB6554" s="81"/>
      <c r="AC6554" s="80"/>
      <c r="AD6554" s="80"/>
      <c r="AE6554" s="81"/>
      <c r="AF6554" s="82"/>
      <c r="AG6554" s="80"/>
      <c r="AH6554" s="119"/>
      <c r="AI6554" s="119"/>
    </row>
    <row r="6555" spans="27:35" x14ac:dyDescent="0.25">
      <c r="AA6555" s="81"/>
      <c r="AB6555" s="81"/>
      <c r="AC6555" s="80"/>
      <c r="AD6555" s="80"/>
      <c r="AE6555" s="81"/>
      <c r="AF6555" s="82"/>
      <c r="AG6555" s="80"/>
      <c r="AH6555" s="119"/>
      <c r="AI6555" s="119"/>
    </row>
    <row r="6556" spans="27:35" x14ac:dyDescent="0.25">
      <c r="AA6556" s="81"/>
      <c r="AB6556" s="81"/>
      <c r="AC6556" s="80"/>
      <c r="AD6556" s="80"/>
      <c r="AE6556" s="81"/>
      <c r="AF6556" s="82"/>
      <c r="AG6556" s="80"/>
      <c r="AH6556" s="119"/>
      <c r="AI6556" s="119"/>
    </row>
    <row r="6557" spans="27:35" x14ac:dyDescent="0.25">
      <c r="AA6557" s="81"/>
      <c r="AB6557" s="81"/>
      <c r="AC6557" s="80"/>
      <c r="AD6557" s="80"/>
      <c r="AE6557" s="81"/>
      <c r="AF6557" s="82"/>
      <c r="AG6557" s="80"/>
      <c r="AH6557" s="119"/>
      <c r="AI6557" s="119"/>
    </row>
    <row r="6558" spans="27:35" x14ac:dyDescent="0.25">
      <c r="AA6558" s="81"/>
      <c r="AB6558" s="81"/>
      <c r="AC6558" s="80"/>
      <c r="AD6558" s="80"/>
      <c r="AE6558" s="81"/>
      <c r="AF6558" s="82"/>
      <c r="AG6558" s="80"/>
      <c r="AH6558" s="119"/>
      <c r="AI6558" s="119"/>
    </row>
    <row r="6559" spans="27:35" x14ac:dyDescent="0.25">
      <c r="AA6559" s="81"/>
      <c r="AB6559" s="81"/>
      <c r="AC6559" s="80"/>
      <c r="AD6559" s="80"/>
      <c r="AE6559" s="81"/>
      <c r="AF6559" s="82"/>
      <c r="AG6559" s="80"/>
      <c r="AH6559" s="119"/>
      <c r="AI6559" s="119"/>
    </row>
    <row r="6560" spans="27:35" x14ac:dyDescent="0.25">
      <c r="AA6560" s="81"/>
      <c r="AB6560" s="81"/>
      <c r="AC6560" s="80"/>
      <c r="AD6560" s="80"/>
      <c r="AE6560" s="81"/>
      <c r="AF6560" s="82"/>
      <c r="AG6560" s="80"/>
      <c r="AH6560" s="119"/>
      <c r="AI6560" s="119"/>
    </row>
    <row r="6561" spans="27:35" x14ac:dyDescent="0.25">
      <c r="AA6561" s="81"/>
      <c r="AB6561" s="81"/>
      <c r="AC6561" s="80"/>
      <c r="AD6561" s="80"/>
      <c r="AE6561" s="81"/>
      <c r="AF6561" s="82"/>
      <c r="AG6561" s="80"/>
      <c r="AH6561" s="119"/>
      <c r="AI6561" s="119"/>
    </row>
    <row r="6562" spans="27:35" x14ac:dyDescent="0.25">
      <c r="AA6562" s="81"/>
      <c r="AB6562" s="81"/>
      <c r="AC6562" s="80"/>
      <c r="AD6562" s="80"/>
      <c r="AE6562" s="81"/>
      <c r="AF6562" s="82"/>
      <c r="AG6562" s="80"/>
      <c r="AH6562" s="119"/>
      <c r="AI6562" s="119"/>
    </row>
    <row r="6563" spans="27:35" x14ac:dyDescent="0.25">
      <c r="AA6563" s="81"/>
      <c r="AB6563" s="81"/>
      <c r="AC6563" s="80"/>
      <c r="AD6563" s="80"/>
      <c r="AE6563" s="81"/>
      <c r="AF6563" s="82"/>
      <c r="AG6563" s="80"/>
      <c r="AH6563" s="119"/>
      <c r="AI6563" s="119"/>
    </row>
    <row r="6564" spans="27:35" x14ac:dyDescent="0.25">
      <c r="AA6564" s="81"/>
      <c r="AB6564" s="81"/>
      <c r="AC6564" s="80"/>
      <c r="AD6564" s="80"/>
      <c r="AE6564" s="81"/>
      <c r="AF6564" s="82"/>
      <c r="AG6564" s="80"/>
      <c r="AH6564" s="119"/>
      <c r="AI6564" s="119"/>
    </row>
    <row r="6565" spans="27:35" x14ac:dyDescent="0.25">
      <c r="AA6565" s="81"/>
      <c r="AB6565" s="81"/>
      <c r="AC6565" s="80"/>
      <c r="AD6565" s="80"/>
      <c r="AE6565" s="81"/>
      <c r="AF6565" s="82"/>
      <c r="AG6565" s="80"/>
      <c r="AH6565" s="119"/>
      <c r="AI6565" s="119"/>
    </row>
    <row r="6566" spans="27:35" x14ac:dyDescent="0.25">
      <c r="AA6566" s="81"/>
      <c r="AB6566" s="81"/>
      <c r="AC6566" s="80"/>
      <c r="AD6566" s="80"/>
      <c r="AE6566" s="81"/>
      <c r="AF6566" s="82"/>
      <c r="AG6566" s="80"/>
      <c r="AH6566" s="119"/>
      <c r="AI6566" s="119"/>
    </row>
    <row r="6567" spans="27:35" x14ac:dyDescent="0.25">
      <c r="AA6567" s="81"/>
      <c r="AB6567" s="81"/>
      <c r="AC6567" s="80"/>
      <c r="AD6567" s="80"/>
      <c r="AE6567" s="81"/>
      <c r="AF6567" s="82"/>
      <c r="AG6567" s="80"/>
      <c r="AH6567" s="119"/>
      <c r="AI6567" s="119"/>
    </row>
    <row r="6568" spans="27:35" x14ac:dyDescent="0.25">
      <c r="AA6568" s="81"/>
      <c r="AB6568" s="81"/>
      <c r="AC6568" s="80"/>
      <c r="AD6568" s="80"/>
      <c r="AE6568" s="81"/>
      <c r="AF6568" s="82"/>
      <c r="AG6568" s="80"/>
      <c r="AH6568" s="119"/>
      <c r="AI6568" s="119"/>
    </row>
    <row r="6569" spans="27:35" x14ac:dyDescent="0.25">
      <c r="AA6569" s="81"/>
      <c r="AB6569" s="81"/>
      <c r="AC6569" s="80"/>
      <c r="AD6569" s="80"/>
      <c r="AE6569" s="81"/>
      <c r="AF6569" s="82"/>
      <c r="AG6569" s="80"/>
      <c r="AH6569" s="119"/>
      <c r="AI6569" s="119"/>
    </row>
    <row r="6570" spans="27:35" x14ac:dyDescent="0.25">
      <c r="AA6570" s="81"/>
      <c r="AB6570" s="81"/>
      <c r="AC6570" s="80"/>
      <c r="AD6570" s="80"/>
      <c r="AE6570" s="81"/>
      <c r="AF6570" s="82"/>
      <c r="AG6570" s="80"/>
      <c r="AH6570" s="119"/>
      <c r="AI6570" s="119"/>
    </row>
    <row r="6571" spans="27:35" x14ac:dyDescent="0.25">
      <c r="AA6571" s="81"/>
      <c r="AB6571" s="81"/>
      <c r="AC6571" s="80"/>
      <c r="AD6571" s="80"/>
      <c r="AE6571" s="81"/>
      <c r="AF6571" s="82"/>
      <c r="AG6571" s="80"/>
      <c r="AH6571" s="119"/>
      <c r="AI6571" s="119"/>
    </row>
    <row r="6572" spans="27:35" x14ac:dyDescent="0.25">
      <c r="AA6572" s="81"/>
      <c r="AB6572" s="81"/>
      <c r="AC6572" s="80"/>
      <c r="AD6572" s="80"/>
      <c r="AE6572" s="81"/>
      <c r="AF6572" s="82"/>
      <c r="AG6572" s="80"/>
      <c r="AH6572" s="119"/>
      <c r="AI6572" s="119"/>
    </row>
    <row r="6573" spans="27:35" x14ac:dyDescent="0.25">
      <c r="AA6573" s="81"/>
      <c r="AB6573" s="81"/>
      <c r="AC6573" s="80"/>
      <c r="AD6573" s="80"/>
      <c r="AE6573" s="81"/>
      <c r="AF6573" s="82"/>
      <c r="AG6573" s="80"/>
      <c r="AH6573" s="119"/>
      <c r="AI6573" s="119"/>
    </row>
    <row r="6574" spans="27:35" x14ac:dyDescent="0.25">
      <c r="AA6574" s="81"/>
      <c r="AB6574" s="81"/>
      <c r="AC6574" s="80"/>
      <c r="AD6574" s="80"/>
      <c r="AE6574" s="81"/>
      <c r="AF6574" s="82"/>
      <c r="AG6574" s="80"/>
      <c r="AH6574" s="119"/>
      <c r="AI6574" s="119"/>
    </row>
    <row r="6575" spans="27:35" x14ac:dyDescent="0.25">
      <c r="AA6575" s="81"/>
      <c r="AB6575" s="81"/>
      <c r="AC6575" s="80"/>
      <c r="AD6575" s="80"/>
      <c r="AE6575" s="81"/>
      <c r="AF6575" s="82"/>
      <c r="AG6575" s="80"/>
      <c r="AH6575" s="119"/>
      <c r="AI6575" s="119"/>
    </row>
    <row r="6576" spans="27:35" x14ac:dyDescent="0.25">
      <c r="AA6576" s="81"/>
      <c r="AB6576" s="81"/>
      <c r="AC6576" s="80"/>
      <c r="AD6576" s="80"/>
      <c r="AE6576" s="81"/>
      <c r="AF6576" s="82"/>
      <c r="AG6576" s="80"/>
      <c r="AH6576" s="119"/>
      <c r="AI6576" s="119"/>
    </row>
    <row r="6577" spans="27:35" x14ac:dyDescent="0.25">
      <c r="AA6577" s="81"/>
      <c r="AB6577" s="81"/>
      <c r="AC6577" s="80"/>
      <c r="AD6577" s="80"/>
      <c r="AE6577" s="81"/>
      <c r="AF6577" s="82"/>
      <c r="AG6577" s="80"/>
      <c r="AH6577" s="119"/>
      <c r="AI6577" s="119"/>
    </row>
    <row r="6578" spans="27:35" x14ac:dyDescent="0.25">
      <c r="AA6578" s="81"/>
      <c r="AB6578" s="81"/>
      <c r="AC6578" s="80"/>
      <c r="AD6578" s="80"/>
      <c r="AE6578" s="81"/>
      <c r="AF6578" s="82"/>
      <c r="AG6578" s="80"/>
      <c r="AH6578" s="119"/>
      <c r="AI6578" s="119"/>
    </row>
    <row r="6579" spans="27:35" x14ac:dyDescent="0.25">
      <c r="AA6579" s="81"/>
      <c r="AB6579" s="81"/>
      <c r="AC6579" s="80"/>
      <c r="AD6579" s="80"/>
      <c r="AE6579" s="81"/>
      <c r="AF6579" s="82"/>
      <c r="AG6579" s="80"/>
      <c r="AH6579" s="119"/>
      <c r="AI6579" s="119"/>
    </row>
    <row r="6580" spans="27:35" x14ac:dyDescent="0.25">
      <c r="AA6580" s="81"/>
      <c r="AB6580" s="81"/>
      <c r="AC6580" s="80"/>
      <c r="AD6580" s="80"/>
      <c r="AE6580" s="81"/>
      <c r="AF6580" s="82"/>
      <c r="AG6580" s="80"/>
      <c r="AH6580" s="119"/>
      <c r="AI6580" s="119"/>
    </row>
    <row r="6581" spans="27:35" x14ac:dyDescent="0.25">
      <c r="AA6581" s="81"/>
      <c r="AB6581" s="81"/>
      <c r="AC6581" s="80"/>
      <c r="AD6581" s="80"/>
      <c r="AE6581" s="81"/>
      <c r="AF6581" s="82"/>
      <c r="AG6581" s="80"/>
      <c r="AH6581" s="119"/>
      <c r="AI6581" s="119"/>
    </row>
    <row r="6582" spans="27:35" x14ac:dyDescent="0.25">
      <c r="AA6582" s="81"/>
      <c r="AB6582" s="81"/>
      <c r="AC6582" s="80"/>
      <c r="AD6582" s="80"/>
      <c r="AE6582" s="81"/>
      <c r="AF6582" s="82"/>
      <c r="AG6582" s="80"/>
      <c r="AH6582" s="119"/>
      <c r="AI6582" s="119"/>
    </row>
    <row r="6583" spans="27:35" x14ac:dyDescent="0.25">
      <c r="AA6583" s="81"/>
      <c r="AB6583" s="81"/>
      <c r="AC6583" s="80"/>
      <c r="AD6583" s="80"/>
      <c r="AE6583" s="81"/>
      <c r="AF6583" s="82"/>
      <c r="AG6583" s="80"/>
      <c r="AH6583" s="119"/>
      <c r="AI6583" s="119"/>
    </row>
    <row r="6584" spans="27:35" x14ac:dyDescent="0.25">
      <c r="AA6584" s="81"/>
      <c r="AB6584" s="81"/>
      <c r="AC6584" s="80"/>
      <c r="AD6584" s="80"/>
      <c r="AE6584" s="81"/>
      <c r="AF6584" s="82"/>
      <c r="AG6584" s="80"/>
      <c r="AH6584" s="119"/>
      <c r="AI6584" s="119"/>
    </row>
    <row r="6585" spans="27:35" x14ac:dyDescent="0.25">
      <c r="AA6585" s="81"/>
      <c r="AB6585" s="81"/>
      <c r="AC6585" s="80"/>
      <c r="AD6585" s="80"/>
      <c r="AE6585" s="81"/>
      <c r="AF6585" s="82"/>
      <c r="AG6585" s="80"/>
      <c r="AH6585" s="119"/>
      <c r="AI6585" s="119"/>
    </row>
    <row r="6586" spans="27:35" x14ac:dyDescent="0.25">
      <c r="AA6586" s="81"/>
      <c r="AB6586" s="81"/>
      <c r="AC6586" s="80"/>
      <c r="AD6586" s="80"/>
      <c r="AE6586" s="81"/>
      <c r="AF6586" s="82"/>
      <c r="AG6586" s="80"/>
      <c r="AH6586" s="119"/>
      <c r="AI6586" s="119"/>
    </row>
    <row r="6587" spans="27:35" x14ac:dyDescent="0.25">
      <c r="AA6587" s="81"/>
      <c r="AB6587" s="81"/>
      <c r="AC6587" s="80"/>
      <c r="AD6587" s="80"/>
      <c r="AE6587" s="81"/>
      <c r="AF6587" s="82"/>
      <c r="AG6587" s="80"/>
      <c r="AH6587" s="119"/>
      <c r="AI6587" s="119"/>
    </row>
    <row r="6588" spans="27:35" x14ac:dyDescent="0.25">
      <c r="AA6588" s="81"/>
      <c r="AB6588" s="81"/>
      <c r="AC6588" s="80"/>
      <c r="AD6588" s="80"/>
      <c r="AE6588" s="81"/>
      <c r="AF6588" s="82"/>
      <c r="AG6588" s="80"/>
      <c r="AH6588" s="119"/>
      <c r="AI6588" s="119"/>
    </row>
    <row r="6589" spans="27:35" x14ac:dyDescent="0.25">
      <c r="AA6589" s="81"/>
      <c r="AB6589" s="81"/>
      <c r="AC6589" s="80"/>
      <c r="AD6589" s="80"/>
      <c r="AE6589" s="81"/>
      <c r="AF6589" s="82"/>
      <c r="AG6589" s="80"/>
      <c r="AH6589" s="119"/>
      <c r="AI6589" s="119"/>
    </row>
    <row r="6590" spans="27:35" x14ac:dyDescent="0.25">
      <c r="AA6590" s="81"/>
      <c r="AB6590" s="81"/>
      <c r="AC6590" s="80"/>
      <c r="AD6590" s="80"/>
      <c r="AE6590" s="81"/>
      <c r="AF6590" s="82"/>
      <c r="AG6590" s="80"/>
      <c r="AH6590" s="119"/>
      <c r="AI6590" s="119"/>
    </row>
    <row r="6591" spans="27:35" x14ac:dyDescent="0.25">
      <c r="AA6591" s="81"/>
      <c r="AB6591" s="81"/>
      <c r="AC6591" s="80"/>
      <c r="AD6591" s="80"/>
      <c r="AE6591" s="81"/>
      <c r="AF6591" s="82"/>
      <c r="AG6591" s="80"/>
      <c r="AH6591" s="119"/>
      <c r="AI6591" s="119"/>
    </row>
    <row r="6592" spans="27:35" x14ac:dyDescent="0.25">
      <c r="AA6592" s="81"/>
      <c r="AB6592" s="81"/>
      <c r="AC6592" s="80"/>
      <c r="AD6592" s="80"/>
      <c r="AE6592" s="81"/>
      <c r="AF6592" s="82"/>
      <c r="AG6592" s="80"/>
      <c r="AH6592" s="119"/>
      <c r="AI6592" s="119"/>
    </row>
    <row r="6593" spans="27:35" x14ac:dyDescent="0.25">
      <c r="AA6593" s="81"/>
      <c r="AB6593" s="81"/>
      <c r="AC6593" s="80"/>
      <c r="AD6593" s="80"/>
      <c r="AE6593" s="81"/>
      <c r="AF6593" s="82"/>
      <c r="AG6593" s="80"/>
      <c r="AH6593" s="119"/>
      <c r="AI6593" s="119"/>
    </row>
    <row r="6594" spans="27:35" x14ac:dyDescent="0.25">
      <c r="AA6594" s="81"/>
      <c r="AB6594" s="81"/>
      <c r="AC6594" s="80"/>
      <c r="AD6594" s="80"/>
      <c r="AE6594" s="81"/>
      <c r="AF6594" s="82"/>
      <c r="AG6594" s="80"/>
      <c r="AH6594" s="119"/>
      <c r="AI6594" s="119"/>
    </row>
    <row r="6595" spans="27:35" x14ac:dyDescent="0.25">
      <c r="AA6595" s="81"/>
      <c r="AB6595" s="81"/>
      <c r="AC6595" s="80"/>
      <c r="AD6595" s="80"/>
      <c r="AE6595" s="81"/>
      <c r="AF6595" s="82"/>
      <c r="AG6595" s="80"/>
      <c r="AH6595" s="119"/>
      <c r="AI6595" s="119"/>
    </row>
    <row r="6596" spans="27:35" x14ac:dyDescent="0.25">
      <c r="AA6596" s="81"/>
      <c r="AB6596" s="81"/>
      <c r="AC6596" s="80"/>
      <c r="AD6596" s="80"/>
      <c r="AE6596" s="81"/>
      <c r="AF6596" s="82"/>
      <c r="AG6596" s="80"/>
      <c r="AH6596" s="119"/>
      <c r="AI6596" s="119"/>
    </row>
    <row r="6597" spans="27:35" x14ac:dyDescent="0.25">
      <c r="AA6597" s="81"/>
      <c r="AB6597" s="81"/>
      <c r="AC6597" s="80"/>
      <c r="AD6597" s="80"/>
      <c r="AE6597" s="81"/>
      <c r="AF6597" s="82"/>
      <c r="AG6597" s="80"/>
      <c r="AH6597" s="119"/>
      <c r="AI6597" s="119"/>
    </row>
    <row r="6598" spans="27:35" x14ac:dyDescent="0.25">
      <c r="AA6598" s="81"/>
      <c r="AB6598" s="81"/>
      <c r="AC6598" s="80"/>
      <c r="AD6598" s="80"/>
      <c r="AE6598" s="81"/>
      <c r="AF6598" s="82"/>
      <c r="AG6598" s="80"/>
      <c r="AH6598" s="119"/>
      <c r="AI6598" s="119"/>
    </row>
    <row r="6599" spans="27:35" x14ac:dyDescent="0.25">
      <c r="AA6599" s="81"/>
      <c r="AB6599" s="81"/>
      <c r="AC6599" s="80"/>
      <c r="AD6599" s="80"/>
      <c r="AE6599" s="81"/>
      <c r="AF6599" s="82"/>
      <c r="AG6599" s="80"/>
      <c r="AH6599" s="119"/>
      <c r="AI6599" s="119"/>
    </row>
    <row r="6600" spans="27:35" x14ac:dyDescent="0.25">
      <c r="AA6600" s="81"/>
      <c r="AB6600" s="81"/>
      <c r="AC6600" s="80"/>
      <c r="AD6600" s="80"/>
      <c r="AE6600" s="81"/>
      <c r="AF6600" s="82"/>
      <c r="AG6600" s="80"/>
      <c r="AH6600" s="119"/>
      <c r="AI6600" s="119"/>
    </row>
    <row r="6601" spans="27:35" x14ac:dyDescent="0.25">
      <c r="AA6601" s="81"/>
      <c r="AB6601" s="81"/>
      <c r="AC6601" s="80"/>
      <c r="AD6601" s="80"/>
      <c r="AE6601" s="81"/>
      <c r="AF6601" s="82"/>
      <c r="AG6601" s="80"/>
      <c r="AH6601" s="119"/>
      <c r="AI6601" s="119"/>
    </row>
    <row r="6602" spans="27:35" x14ac:dyDescent="0.25">
      <c r="AA6602" s="81"/>
      <c r="AB6602" s="81"/>
      <c r="AC6602" s="80"/>
      <c r="AD6602" s="80"/>
      <c r="AE6602" s="81"/>
      <c r="AF6602" s="82"/>
      <c r="AG6602" s="80"/>
      <c r="AH6602" s="119"/>
      <c r="AI6602" s="119"/>
    </row>
    <row r="6603" spans="27:35" x14ac:dyDescent="0.25">
      <c r="AA6603" s="81"/>
      <c r="AB6603" s="81"/>
      <c r="AC6603" s="80"/>
      <c r="AD6603" s="80"/>
      <c r="AE6603" s="81"/>
      <c r="AF6603" s="82"/>
      <c r="AG6603" s="80"/>
      <c r="AH6603" s="119"/>
      <c r="AI6603" s="119"/>
    </row>
    <row r="6604" spans="27:35" x14ac:dyDescent="0.25">
      <c r="AA6604" s="81"/>
      <c r="AB6604" s="81"/>
      <c r="AC6604" s="80"/>
      <c r="AD6604" s="80"/>
      <c r="AE6604" s="81"/>
      <c r="AF6604" s="82"/>
      <c r="AG6604" s="80"/>
      <c r="AH6604" s="119"/>
      <c r="AI6604" s="119"/>
    </row>
    <row r="6605" spans="27:35" x14ac:dyDescent="0.25">
      <c r="AA6605" s="81"/>
      <c r="AB6605" s="81"/>
      <c r="AC6605" s="80"/>
      <c r="AD6605" s="80"/>
      <c r="AE6605" s="81"/>
      <c r="AF6605" s="82"/>
      <c r="AG6605" s="80"/>
      <c r="AH6605" s="119"/>
      <c r="AI6605" s="119"/>
    </row>
    <row r="6606" spans="27:35" x14ac:dyDescent="0.25">
      <c r="AA6606" s="81"/>
      <c r="AB6606" s="81"/>
      <c r="AC6606" s="80"/>
      <c r="AD6606" s="80"/>
      <c r="AE6606" s="81"/>
      <c r="AF6606" s="82"/>
      <c r="AG6606" s="80"/>
      <c r="AH6606" s="119"/>
      <c r="AI6606" s="119"/>
    </row>
    <row r="6607" spans="27:35" x14ac:dyDescent="0.25">
      <c r="AA6607" s="81"/>
      <c r="AB6607" s="81"/>
      <c r="AC6607" s="80"/>
      <c r="AD6607" s="80"/>
      <c r="AE6607" s="81"/>
      <c r="AF6607" s="82"/>
      <c r="AG6607" s="80"/>
      <c r="AH6607" s="119"/>
      <c r="AI6607" s="119"/>
    </row>
    <row r="6608" spans="27:35" x14ac:dyDescent="0.25">
      <c r="AA6608" s="81"/>
      <c r="AB6608" s="81"/>
      <c r="AC6608" s="80"/>
      <c r="AD6608" s="80"/>
      <c r="AE6608" s="81"/>
      <c r="AF6608" s="82"/>
      <c r="AG6608" s="80"/>
      <c r="AH6608" s="119"/>
      <c r="AI6608" s="119"/>
    </row>
    <row r="6609" spans="27:35" x14ac:dyDescent="0.25">
      <c r="AA6609" s="81"/>
      <c r="AB6609" s="81"/>
      <c r="AC6609" s="80"/>
      <c r="AD6609" s="80"/>
      <c r="AE6609" s="81"/>
      <c r="AF6609" s="82"/>
      <c r="AG6609" s="80"/>
      <c r="AH6609" s="119"/>
      <c r="AI6609" s="119"/>
    </row>
    <row r="6610" spans="27:35" x14ac:dyDescent="0.25">
      <c r="AA6610" s="81"/>
      <c r="AB6610" s="81"/>
      <c r="AC6610" s="80"/>
      <c r="AD6610" s="80"/>
      <c r="AE6610" s="81"/>
      <c r="AF6610" s="82"/>
      <c r="AG6610" s="80"/>
      <c r="AH6610" s="119"/>
      <c r="AI6610" s="119"/>
    </row>
    <row r="6611" spans="27:35" x14ac:dyDescent="0.25">
      <c r="AA6611" s="81"/>
      <c r="AB6611" s="81"/>
      <c r="AC6611" s="80"/>
      <c r="AD6611" s="80"/>
      <c r="AE6611" s="81"/>
      <c r="AF6611" s="82"/>
      <c r="AG6611" s="80"/>
      <c r="AH6611" s="119"/>
      <c r="AI6611" s="119"/>
    </row>
    <row r="6612" spans="27:35" x14ac:dyDescent="0.25">
      <c r="AA6612" s="81"/>
      <c r="AB6612" s="81"/>
      <c r="AC6612" s="80"/>
      <c r="AD6612" s="80"/>
      <c r="AE6612" s="81"/>
      <c r="AF6612" s="82"/>
      <c r="AG6612" s="80"/>
      <c r="AH6612" s="119"/>
      <c r="AI6612" s="119"/>
    </row>
    <row r="6613" spans="27:35" x14ac:dyDescent="0.25">
      <c r="AA6613" s="81"/>
      <c r="AB6613" s="81"/>
      <c r="AC6613" s="80"/>
      <c r="AD6613" s="80"/>
      <c r="AE6613" s="81"/>
      <c r="AF6613" s="82"/>
      <c r="AG6613" s="80"/>
      <c r="AH6613" s="119"/>
      <c r="AI6613" s="119"/>
    </row>
    <row r="6614" spans="27:35" x14ac:dyDescent="0.25">
      <c r="AA6614" s="81"/>
      <c r="AB6614" s="81"/>
      <c r="AC6614" s="80"/>
      <c r="AD6614" s="80"/>
      <c r="AE6614" s="81"/>
      <c r="AF6614" s="82"/>
      <c r="AG6614" s="80"/>
      <c r="AH6614" s="119"/>
      <c r="AI6614" s="119"/>
    </row>
    <row r="6615" spans="27:35" x14ac:dyDescent="0.25">
      <c r="AA6615" s="81"/>
      <c r="AB6615" s="81"/>
      <c r="AC6615" s="80"/>
      <c r="AD6615" s="80"/>
      <c r="AE6615" s="81"/>
      <c r="AF6615" s="82"/>
      <c r="AG6615" s="80"/>
      <c r="AH6615" s="119"/>
      <c r="AI6615" s="119"/>
    </row>
    <row r="6616" spans="27:35" x14ac:dyDescent="0.25">
      <c r="AA6616" s="81"/>
      <c r="AB6616" s="81"/>
      <c r="AC6616" s="80"/>
      <c r="AD6616" s="80"/>
      <c r="AE6616" s="81"/>
      <c r="AF6616" s="82"/>
      <c r="AG6616" s="80"/>
      <c r="AH6616" s="119"/>
      <c r="AI6616" s="119"/>
    </row>
    <row r="6617" spans="27:35" x14ac:dyDescent="0.25">
      <c r="AA6617" s="81"/>
      <c r="AB6617" s="81"/>
      <c r="AC6617" s="80"/>
      <c r="AD6617" s="80"/>
      <c r="AE6617" s="81"/>
      <c r="AF6617" s="82"/>
      <c r="AG6617" s="80"/>
      <c r="AH6617" s="119"/>
      <c r="AI6617" s="119"/>
    </row>
    <row r="6618" spans="27:35" x14ac:dyDescent="0.25">
      <c r="AA6618" s="81"/>
      <c r="AB6618" s="81"/>
      <c r="AC6618" s="80"/>
      <c r="AD6618" s="80"/>
      <c r="AE6618" s="81"/>
      <c r="AF6618" s="82"/>
      <c r="AG6618" s="80"/>
      <c r="AH6618" s="119"/>
      <c r="AI6618" s="119"/>
    </row>
    <row r="6619" spans="27:35" x14ac:dyDescent="0.25">
      <c r="AA6619" s="81"/>
      <c r="AB6619" s="81"/>
      <c r="AC6619" s="80"/>
      <c r="AD6619" s="80"/>
      <c r="AE6619" s="81"/>
      <c r="AF6619" s="82"/>
      <c r="AG6619" s="80"/>
      <c r="AH6619" s="119"/>
      <c r="AI6619" s="119"/>
    </row>
    <row r="6620" spans="27:35" x14ac:dyDescent="0.25">
      <c r="AA6620" s="81"/>
      <c r="AB6620" s="81"/>
      <c r="AC6620" s="80"/>
      <c r="AD6620" s="80"/>
      <c r="AE6620" s="81"/>
      <c r="AF6620" s="82"/>
      <c r="AG6620" s="80"/>
      <c r="AH6620" s="119"/>
      <c r="AI6620" s="119"/>
    </row>
    <row r="6621" spans="27:35" x14ac:dyDescent="0.25">
      <c r="AA6621" s="81"/>
      <c r="AB6621" s="81"/>
      <c r="AC6621" s="80"/>
      <c r="AD6621" s="80"/>
      <c r="AE6621" s="81"/>
      <c r="AF6621" s="82"/>
      <c r="AG6621" s="80"/>
      <c r="AH6621" s="119"/>
      <c r="AI6621" s="119"/>
    </row>
    <row r="6622" spans="27:35" x14ac:dyDescent="0.25">
      <c r="AA6622" s="81"/>
      <c r="AB6622" s="81"/>
      <c r="AC6622" s="80"/>
      <c r="AD6622" s="80"/>
      <c r="AE6622" s="81"/>
      <c r="AF6622" s="82"/>
      <c r="AG6622" s="80"/>
      <c r="AH6622" s="119"/>
      <c r="AI6622" s="119"/>
    </row>
    <row r="6623" spans="27:35" x14ac:dyDescent="0.25">
      <c r="AA6623" s="81"/>
      <c r="AB6623" s="81"/>
      <c r="AC6623" s="80"/>
      <c r="AD6623" s="80"/>
      <c r="AE6623" s="81"/>
      <c r="AF6623" s="82"/>
      <c r="AG6623" s="80"/>
      <c r="AH6623" s="119"/>
      <c r="AI6623" s="119"/>
    </row>
    <row r="6624" spans="27:35" x14ac:dyDescent="0.25">
      <c r="AA6624" s="81"/>
      <c r="AB6624" s="81"/>
      <c r="AC6624" s="80"/>
      <c r="AD6624" s="80"/>
      <c r="AE6624" s="81"/>
      <c r="AF6624" s="82"/>
      <c r="AG6624" s="80"/>
      <c r="AH6624" s="119"/>
      <c r="AI6624" s="119"/>
    </row>
    <row r="6625" spans="27:35" x14ac:dyDescent="0.25">
      <c r="AA6625" s="81"/>
      <c r="AB6625" s="81"/>
      <c r="AC6625" s="80"/>
      <c r="AD6625" s="80"/>
      <c r="AE6625" s="81"/>
      <c r="AF6625" s="82"/>
      <c r="AG6625" s="80"/>
      <c r="AH6625" s="119"/>
      <c r="AI6625" s="119"/>
    </row>
    <row r="6626" spans="27:35" x14ac:dyDescent="0.25">
      <c r="AA6626" s="81"/>
      <c r="AB6626" s="81"/>
      <c r="AC6626" s="80"/>
      <c r="AD6626" s="80"/>
      <c r="AE6626" s="81"/>
      <c r="AF6626" s="82"/>
      <c r="AG6626" s="80"/>
      <c r="AH6626" s="119"/>
      <c r="AI6626" s="119"/>
    </row>
    <row r="6627" spans="27:35" x14ac:dyDescent="0.25">
      <c r="AA6627" s="81"/>
      <c r="AB6627" s="81"/>
      <c r="AC6627" s="80"/>
      <c r="AD6627" s="80"/>
      <c r="AE6627" s="81"/>
      <c r="AF6627" s="82"/>
      <c r="AG6627" s="80"/>
      <c r="AH6627" s="119"/>
      <c r="AI6627" s="119"/>
    </row>
    <row r="6628" spans="27:35" x14ac:dyDescent="0.25">
      <c r="AA6628" s="81"/>
      <c r="AB6628" s="81"/>
      <c r="AC6628" s="80"/>
      <c r="AD6628" s="80"/>
      <c r="AE6628" s="81"/>
      <c r="AF6628" s="82"/>
      <c r="AG6628" s="80"/>
      <c r="AH6628" s="119"/>
      <c r="AI6628" s="119"/>
    </row>
    <row r="6629" spans="27:35" x14ac:dyDescent="0.25">
      <c r="AA6629" s="81"/>
      <c r="AB6629" s="81"/>
      <c r="AC6629" s="80"/>
      <c r="AD6629" s="80"/>
      <c r="AE6629" s="81"/>
      <c r="AF6629" s="82"/>
      <c r="AG6629" s="80"/>
      <c r="AH6629" s="119"/>
      <c r="AI6629" s="119"/>
    </row>
    <row r="6630" spans="27:35" x14ac:dyDescent="0.25">
      <c r="AA6630" s="81"/>
      <c r="AB6630" s="81"/>
      <c r="AC6630" s="80"/>
      <c r="AD6630" s="80"/>
      <c r="AE6630" s="81"/>
      <c r="AF6630" s="82"/>
      <c r="AG6630" s="80"/>
      <c r="AH6630" s="119"/>
      <c r="AI6630" s="119"/>
    </row>
    <row r="6631" spans="27:35" x14ac:dyDescent="0.25">
      <c r="AA6631" s="81"/>
      <c r="AB6631" s="81"/>
      <c r="AC6631" s="80"/>
      <c r="AD6631" s="80"/>
      <c r="AE6631" s="81"/>
      <c r="AF6631" s="82"/>
      <c r="AG6631" s="80"/>
      <c r="AH6631" s="119"/>
      <c r="AI6631" s="119"/>
    </row>
    <row r="6632" spans="27:35" x14ac:dyDescent="0.25">
      <c r="AA6632" s="81"/>
      <c r="AB6632" s="81"/>
      <c r="AC6632" s="80"/>
      <c r="AD6632" s="80"/>
      <c r="AE6632" s="81"/>
      <c r="AF6632" s="82"/>
      <c r="AG6632" s="80"/>
      <c r="AH6632" s="119"/>
      <c r="AI6632" s="119"/>
    </row>
    <row r="6633" spans="27:35" x14ac:dyDescent="0.25">
      <c r="AA6633" s="81"/>
      <c r="AB6633" s="81"/>
      <c r="AC6633" s="80"/>
      <c r="AD6633" s="80"/>
      <c r="AE6633" s="81"/>
      <c r="AF6633" s="82"/>
      <c r="AG6633" s="80"/>
      <c r="AH6633" s="119"/>
      <c r="AI6633" s="119"/>
    </row>
    <row r="6634" spans="27:35" x14ac:dyDescent="0.25">
      <c r="AA6634" s="81"/>
      <c r="AB6634" s="81"/>
      <c r="AC6634" s="80"/>
      <c r="AD6634" s="80"/>
      <c r="AE6634" s="81"/>
      <c r="AF6634" s="82"/>
      <c r="AG6634" s="80"/>
      <c r="AH6634" s="119"/>
      <c r="AI6634" s="119"/>
    </row>
    <row r="6635" spans="27:35" x14ac:dyDescent="0.25">
      <c r="AA6635" s="81"/>
      <c r="AB6635" s="81"/>
      <c r="AC6635" s="80"/>
      <c r="AD6635" s="80"/>
      <c r="AE6635" s="81"/>
      <c r="AF6635" s="82"/>
      <c r="AG6635" s="80"/>
      <c r="AH6635" s="119"/>
      <c r="AI6635" s="119"/>
    </row>
    <row r="6636" spans="27:35" x14ac:dyDescent="0.25">
      <c r="AA6636" s="81"/>
      <c r="AB6636" s="81"/>
      <c r="AC6636" s="80"/>
      <c r="AD6636" s="80"/>
      <c r="AE6636" s="81"/>
      <c r="AF6636" s="82"/>
      <c r="AG6636" s="80"/>
      <c r="AH6636" s="119"/>
      <c r="AI6636" s="119"/>
    </row>
    <row r="6637" spans="27:35" x14ac:dyDescent="0.25">
      <c r="AA6637" s="81"/>
      <c r="AB6637" s="81"/>
      <c r="AC6637" s="80"/>
      <c r="AD6637" s="80"/>
      <c r="AE6637" s="81"/>
      <c r="AF6637" s="82"/>
      <c r="AG6637" s="80"/>
      <c r="AH6637" s="119"/>
      <c r="AI6637" s="119"/>
    </row>
    <row r="6638" spans="27:35" x14ac:dyDescent="0.25">
      <c r="AA6638" s="81"/>
      <c r="AB6638" s="81"/>
      <c r="AC6638" s="80"/>
      <c r="AD6638" s="80"/>
      <c r="AE6638" s="81"/>
      <c r="AF6638" s="82"/>
      <c r="AG6638" s="80"/>
      <c r="AH6638" s="119"/>
      <c r="AI6638" s="119"/>
    </row>
    <row r="6639" spans="27:35" x14ac:dyDescent="0.25">
      <c r="AA6639" s="81"/>
      <c r="AB6639" s="81"/>
      <c r="AC6639" s="80"/>
      <c r="AD6639" s="80"/>
      <c r="AE6639" s="81"/>
      <c r="AF6639" s="82"/>
      <c r="AG6639" s="80"/>
      <c r="AH6639" s="119"/>
      <c r="AI6639" s="119"/>
    </row>
    <row r="6640" spans="27:35" x14ac:dyDescent="0.25">
      <c r="AA6640" s="81"/>
      <c r="AB6640" s="81"/>
      <c r="AC6640" s="80"/>
      <c r="AD6640" s="80"/>
      <c r="AE6640" s="81"/>
      <c r="AF6640" s="82"/>
      <c r="AG6640" s="80"/>
      <c r="AH6640" s="119"/>
      <c r="AI6640" s="119"/>
    </row>
    <row r="6641" spans="27:35" x14ac:dyDescent="0.25">
      <c r="AA6641" s="81"/>
      <c r="AB6641" s="81"/>
      <c r="AC6641" s="80"/>
      <c r="AD6641" s="80"/>
      <c r="AE6641" s="81"/>
      <c r="AF6641" s="82"/>
      <c r="AG6641" s="80"/>
      <c r="AH6641" s="119"/>
      <c r="AI6641" s="119"/>
    </row>
    <row r="6642" spans="27:35" x14ac:dyDescent="0.25">
      <c r="AA6642" s="81"/>
      <c r="AB6642" s="81"/>
      <c r="AC6642" s="80"/>
      <c r="AD6642" s="80"/>
      <c r="AE6642" s="81"/>
      <c r="AF6642" s="82"/>
      <c r="AG6642" s="80"/>
      <c r="AH6642" s="119"/>
      <c r="AI6642" s="119"/>
    </row>
    <row r="6643" spans="27:35" x14ac:dyDescent="0.25">
      <c r="AA6643" s="81"/>
      <c r="AB6643" s="81"/>
      <c r="AC6643" s="80"/>
      <c r="AD6643" s="80"/>
      <c r="AE6643" s="81"/>
      <c r="AF6643" s="82"/>
      <c r="AG6643" s="80"/>
      <c r="AH6643" s="119"/>
      <c r="AI6643" s="119"/>
    </row>
    <row r="6644" spans="27:35" x14ac:dyDescent="0.25">
      <c r="AA6644" s="81"/>
      <c r="AB6644" s="81"/>
      <c r="AC6644" s="80"/>
      <c r="AD6644" s="80"/>
      <c r="AE6644" s="81"/>
      <c r="AF6644" s="82"/>
      <c r="AG6644" s="80"/>
      <c r="AH6644" s="119"/>
      <c r="AI6644" s="119"/>
    </row>
    <row r="6645" spans="27:35" x14ac:dyDescent="0.25">
      <c r="AA6645" s="81"/>
      <c r="AB6645" s="81"/>
      <c r="AC6645" s="80"/>
      <c r="AD6645" s="80"/>
      <c r="AE6645" s="81"/>
      <c r="AF6645" s="82"/>
      <c r="AG6645" s="80"/>
      <c r="AH6645" s="119"/>
      <c r="AI6645" s="119"/>
    </row>
    <row r="6646" spans="27:35" x14ac:dyDescent="0.25">
      <c r="AA6646" s="81"/>
      <c r="AB6646" s="81"/>
      <c r="AC6646" s="80"/>
      <c r="AD6646" s="80"/>
      <c r="AE6646" s="81"/>
      <c r="AF6646" s="82"/>
      <c r="AG6646" s="80"/>
      <c r="AH6646" s="119"/>
      <c r="AI6646" s="119"/>
    </row>
    <row r="6647" spans="27:35" x14ac:dyDescent="0.25">
      <c r="AA6647" s="81"/>
      <c r="AB6647" s="81"/>
      <c r="AC6647" s="80"/>
      <c r="AD6647" s="80"/>
      <c r="AE6647" s="81"/>
      <c r="AF6647" s="82"/>
      <c r="AG6647" s="80"/>
      <c r="AH6647" s="119"/>
      <c r="AI6647" s="119"/>
    </row>
    <row r="6648" spans="27:35" x14ac:dyDescent="0.25">
      <c r="AA6648" s="81"/>
      <c r="AB6648" s="81"/>
      <c r="AC6648" s="80"/>
      <c r="AD6648" s="80"/>
      <c r="AE6648" s="81"/>
      <c r="AF6648" s="82"/>
      <c r="AG6648" s="80"/>
      <c r="AH6648" s="119"/>
      <c r="AI6648" s="119"/>
    </row>
    <row r="6649" spans="27:35" x14ac:dyDescent="0.25">
      <c r="AA6649" s="81"/>
      <c r="AB6649" s="81"/>
      <c r="AC6649" s="80"/>
      <c r="AD6649" s="80"/>
      <c r="AE6649" s="81"/>
      <c r="AF6649" s="82"/>
      <c r="AG6649" s="80"/>
      <c r="AH6649" s="119"/>
      <c r="AI6649" s="119"/>
    </row>
    <row r="6650" spans="27:35" x14ac:dyDescent="0.25">
      <c r="AA6650" s="81"/>
      <c r="AB6650" s="81"/>
      <c r="AC6650" s="80"/>
      <c r="AD6650" s="80"/>
      <c r="AE6650" s="81"/>
      <c r="AF6650" s="82"/>
      <c r="AG6650" s="80"/>
      <c r="AH6650" s="119"/>
      <c r="AI6650" s="119"/>
    </row>
    <row r="6651" spans="27:35" x14ac:dyDescent="0.25">
      <c r="AA6651" s="81"/>
      <c r="AB6651" s="81"/>
      <c r="AC6651" s="80"/>
      <c r="AD6651" s="80"/>
      <c r="AE6651" s="81"/>
      <c r="AF6651" s="82"/>
      <c r="AG6651" s="80"/>
      <c r="AH6651" s="119"/>
      <c r="AI6651" s="119"/>
    </row>
    <row r="6652" spans="27:35" x14ac:dyDescent="0.25">
      <c r="AA6652" s="81"/>
      <c r="AB6652" s="81"/>
      <c r="AC6652" s="80"/>
      <c r="AD6652" s="80"/>
      <c r="AE6652" s="81"/>
      <c r="AF6652" s="82"/>
      <c r="AG6652" s="80"/>
      <c r="AH6652" s="119"/>
      <c r="AI6652" s="119"/>
    </row>
    <row r="6653" spans="27:35" x14ac:dyDescent="0.25">
      <c r="AA6653" s="81"/>
      <c r="AB6653" s="81"/>
      <c r="AC6653" s="80"/>
      <c r="AD6653" s="80"/>
      <c r="AE6653" s="81"/>
      <c r="AF6653" s="82"/>
      <c r="AG6653" s="80"/>
      <c r="AH6653" s="119"/>
      <c r="AI6653" s="119"/>
    </row>
    <row r="6654" spans="27:35" x14ac:dyDescent="0.25">
      <c r="AA6654" s="81"/>
      <c r="AB6654" s="81"/>
      <c r="AC6654" s="80"/>
      <c r="AD6654" s="80"/>
      <c r="AE6654" s="81"/>
      <c r="AF6654" s="82"/>
      <c r="AG6654" s="80"/>
      <c r="AH6654" s="119"/>
      <c r="AI6654" s="119"/>
    </row>
    <row r="6655" spans="27:35" x14ac:dyDescent="0.25">
      <c r="AA6655" s="81"/>
      <c r="AB6655" s="81"/>
      <c r="AC6655" s="80"/>
      <c r="AD6655" s="80"/>
      <c r="AE6655" s="81"/>
      <c r="AF6655" s="82"/>
      <c r="AG6655" s="80"/>
      <c r="AH6655" s="119"/>
      <c r="AI6655" s="119"/>
    </row>
    <row r="6656" spans="27:35" x14ac:dyDescent="0.25">
      <c r="AA6656" s="81"/>
      <c r="AB6656" s="81"/>
      <c r="AC6656" s="80"/>
      <c r="AD6656" s="80"/>
      <c r="AE6656" s="81"/>
      <c r="AF6656" s="82"/>
      <c r="AG6656" s="80"/>
      <c r="AH6656" s="119"/>
      <c r="AI6656" s="119"/>
    </row>
    <row r="6657" spans="27:35" x14ac:dyDescent="0.25">
      <c r="AA6657" s="81"/>
      <c r="AB6657" s="81"/>
      <c r="AC6657" s="80"/>
      <c r="AD6657" s="80"/>
      <c r="AE6657" s="81"/>
      <c r="AF6657" s="82"/>
      <c r="AG6657" s="80"/>
      <c r="AH6657" s="119"/>
      <c r="AI6657" s="119"/>
    </row>
    <row r="6658" spans="27:35" x14ac:dyDescent="0.25">
      <c r="AA6658" s="81"/>
      <c r="AB6658" s="81"/>
      <c r="AC6658" s="80"/>
      <c r="AD6658" s="80"/>
      <c r="AE6658" s="81"/>
      <c r="AF6658" s="82"/>
      <c r="AG6658" s="80"/>
      <c r="AH6658" s="119"/>
      <c r="AI6658" s="119"/>
    </row>
    <row r="6659" spans="27:35" x14ac:dyDescent="0.25">
      <c r="AA6659" s="81"/>
      <c r="AB6659" s="81"/>
      <c r="AC6659" s="80"/>
      <c r="AD6659" s="80"/>
      <c r="AE6659" s="81"/>
      <c r="AF6659" s="82"/>
      <c r="AG6659" s="80"/>
      <c r="AH6659" s="119"/>
      <c r="AI6659" s="119"/>
    </row>
    <row r="6660" spans="27:35" x14ac:dyDescent="0.25">
      <c r="AA6660" s="81"/>
      <c r="AB6660" s="81"/>
      <c r="AC6660" s="80"/>
      <c r="AD6660" s="80"/>
      <c r="AE6660" s="81"/>
      <c r="AF6660" s="82"/>
      <c r="AG6660" s="80"/>
      <c r="AH6660" s="119"/>
      <c r="AI6660" s="119"/>
    </row>
    <row r="6661" spans="27:35" x14ac:dyDescent="0.25">
      <c r="AA6661" s="81"/>
      <c r="AB6661" s="81"/>
      <c r="AC6661" s="80"/>
      <c r="AD6661" s="80"/>
      <c r="AE6661" s="81"/>
      <c r="AF6661" s="82"/>
      <c r="AG6661" s="80"/>
      <c r="AH6661" s="119"/>
      <c r="AI6661" s="119"/>
    </row>
    <row r="6662" spans="27:35" x14ac:dyDescent="0.25">
      <c r="AA6662" s="81"/>
      <c r="AB6662" s="81"/>
      <c r="AC6662" s="80"/>
      <c r="AD6662" s="80"/>
      <c r="AE6662" s="81"/>
      <c r="AF6662" s="82"/>
      <c r="AG6662" s="80"/>
      <c r="AH6662" s="119"/>
      <c r="AI6662" s="119"/>
    </row>
    <row r="6663" spans="27:35" x14ac:dyDescent="0.25">
      <c r="AA6663" s="81"/>
      <c r="AB6663" s="81"/>
      <c r="AC6663" s="80"/>
      <c r="AD6663" s="80"/>
      <c r="AE6663" s="81"/>
      <c r="AF6663" s="82"/>
      <c r="AG6663" s="80"/>
      <c r="AH6663" s="119"/>
      <c r="AI6663" s="119"/>
    </row>
    <row r="6664" spans="27:35" x14ac:dyDescent="0.25">
      <c r="AA6664" s="81"/>
      <c r="AB6664" s="81"/>
      <c r="AC6664" s="80"/>
      <c r="AD6664" s="80"/>
      <c r="AE6664" s="81"/>
      <c r="AF6664" s="82"/>
      <c r="AG6664" s="80"/>
      <c r="AH6664" s="119"/>
      <c r="AI6664" s="119"/>
    </row>
    <row r="6665" spans="27:35" x14ac:dyDescent="0.25">
      <c r="AA6665" s="81"/>
      <c r="AB6665" s="81"/>
      <c r="AC6665" s="80"/>
      <c r="AD6665" s="80"/>
      <c r="AE6665" s="81"/>
      <c r="AF6665" s="82"/>
      <c r="AG6665" s="80"/>
      <c r="AH6665" s="119"/>
      <c r="AI6665" s="119"/>
    </row>
    <row r="6666" spans="27:35" x14ac:dyDescent="0.25">
      <c r="AA6666" s="81"/>
      <c r="AB6666" s="81"/>
      <c r="AC6666" s="80"/>
      <c r="AD6666" s="80"/>
      <c r="AE6666" s="81"/>
      <c r="AF6666" s="82"/>
      <c r="AG6666" s="80"/>
      <c r="AH6666" s="119"/>
      <c r="AI6666" s="119"/>
    </row>
    <row r="6667" spans="27:35" x14ac:dyDescent="0.25">
      <c r="AA6667" s="81"/>
      <c r="AB6667" s="81"/>
      <c r="AC6667" s="80"/>
      <c r="AD6667" s="80"/>
      <c r="AE6667" s="81"/>
      <c r="AF6667" s="82"/>
      <c r="AG6667" s="80"/>
      <c r="AH6667" s="119"/>
      <c r="AI6667" s="119"/>
    </row>
    <row r="6668" spans="27:35" x14ac:dyDescent="0.25">
      <c r="AA6668" s="81"/>
      <c r="AB6668" s="81"/>
      <c r="AC6668" s="80"/>
      <c r="AD6668" s="80"/>
      <c r="AE6668" s="81"/>
      <c r="AF6668" s="82"/>
      <c r="AG6668" s="80"/>
      <c r="AH6668" s="119"/>
      <c r="AI6668" s="119"/>
    </row>
    <row r="6669" spans="27:35" x14ac:dyDescent="0.25">
      <c r="AA6669" s="81"/>
      <c r="AB6669" s="81"/>
      <c r="AC6669" s="80"/>
      <c r="AD6669" s="80"/>
      <c r="AE6669" s="81"/>
      <c r="AF6669" s="82"/>
      <c r="AG6669" s="80"/>
      <c r="AH6669" s="119"/>
      <c r="AI6669" s="119"/>
    </row>
    <row r="6670" spans="27:35" x14ac:dyDescent="0.25">
      <c r="AA6670" s="81"/>
      <c r="AB6670" s="81"/>
      <c r="AC6670" s="80"/>
      <c r="AD6670" s="80"/>
      <c r="AE6670" s="81"/>
      <c r="AF6670" s="82"/>
      <c r="AG6670" s="80"/>
      <c r="AH6670" s="119"/>
      <c r="AI6670" s="119"/>
    </row>
    <row r="6671" spans="27:35" x14ac:dyDescent="0.25">
      <c r="AA6671" s="81"/>
      <c r="AB6671" s="81"/>
      <c r="AC6671" s="80"/>
      <c r="AD6671" s="80"/>
      <c r="AE6671" s="81"/>
      <c r="AF6671" s="82"/>
      <c r="AG6671" s="80"/>
      <c r="AH6671" s="119"/>
      <c r="AI6671" s="119"/>
    </row>
    <row r="6672" spans="27:35" x14ac:dyDescent="0.25">
      <c r="AA6672" s="81"/>
      <c r="AB6672" s="81"/>
      <c r="AC6672" s="80"/>
      <c r="AD6672" s="80"/>
      <c r="AE6672" s="81"/>
      <c r="AF6672" s="82"/>
      <c r="AG6672" s="80"/>
      <c r="AH6672" s="119"/>
      <c r="AI6672" s="119"/>
    </row>
    <row r="6673" spans="27:35" x14ac:dyDescent="0.25">
      <c r="AA6673" s="81"/>
      <c r="AB6673" s="81"/>
      <c r="AC6673" s="80"/>
      <c r="AD6673" s="80"/>
      <c r="AE6673" s="81"/>
      <c r="AF6673" s="82"/>
      <c r="AG6673" s="80"/>
      <c r="AH6673" s="119"/>
      <c r="AI6673" s="119"/>
    </row>
    <row r="6674" spans="27:35" x14ac:dyDescent="0.25">
      <c r="AA6674" s="81"/>
      <c r="AB6674" s="81"/>
      <c r="AC6674" s="80"/>
      <c r="AD6674" s="80"/>
      <c r="AE6674" s="81"/>
      <c r="AF6674" s="82"/>
      <c r="AG6674" s="80"/>
      <c r="AH6674" s="119"/>
      <c r="AI6674" s="119"/>
    </row>
    <row r="6675" spans="27:35" x14ac:dyDescent="0.25">
      <c r="AA6675" s="81"/>
      <c r="AB6675" s="81"/>
      <c r="AC6675" s="80"/>
      <c r="AD6675" s="80"/>
      <c r="AE6675" s="81"/>
      <c r="AF6675" s="82"/>
      <c r="AG6675" s="80"/>
      <c r="AH6675" s="119"/>
      <c r="AI6675" s="119"/>
    </row>
    <row r="6676" spans="27:35" x14ac:dyDescent="0.25">
      <c r="AA6676" s="81"/>
      <c r="AB6676" s="81"/>
      <c r="AC6676" s="80"/>
      <c r="AD6676" s="80"/>
      <c r="AE6676" s="81"/>
      <c r="AF6676" s="82"/>
      <c r="AG6676" s="80"/>
      <c r="AH6676" s="119"/>
      <c r="AI6676" s="119"/>
    </row>
    <row r="6677" spans="27:35" x14ac:dyDescent="0.25">
      <c r="AA6677" s="81"/>
      <c r="AB6677" s="81"/>
      <c r="AC6677" s="80"/>
      <c r="AD6677" s="80"/>
      <c r="AE6677" s="81"/>
      <c r="AF6677" s="82"/>
      <c r="AG6677" s="80"/>
      <c r="AH6677" s="119"/>
      <c r="AI6677" s="119"/>
    </row>
    <row r="6678" spans="27:35" x14ac:dyDescent="0.25">
      <c r="AA6678" s="81"/>
      <c r="AB6678" s="81"/>
      <c r="AC6678" s="80"/>
      <c r="AD6678" s="80"/>
      <c r="AE6678" s="81"/>
      <c r="AF6678" s="82"/>
      <c r="AG6678" s="80"/>
      <c r="AH6678" s="119"/>
      <c r="AI6678" s="119"/>
    </row>
    <row r="6679" spans="27:35" x14ac:dyDescent="0.25">
      <c r="AA6679" s="81"/>
      <c r="AB6679" s="81"/>
      <c r="AC6679" s="80"/>
      <c r="AD6679" s="80"/>
      <c r="AE6679" s="81"/>
      <c r="AF6679" s="82"/>
      <c r="AG6679" s="80"/>
      <c r="AH6679" s="119"/>
      <c r="AI6679" s="119"/>
    </row>
    <row r="6680" spans="27:35" x14ac:dyDescent="0.25">
      <c r="AA6680" s="81"/>
      <c r="AB6680" s="81"/>
      <c r="AC6680" s="80"/>
      <c r="AD6680" s="80"/>
      <c r="AE6680" s="81"/>
      <c r="AF6680" s="82"/>
      <c r="AG6680" s="80"/>
      <c r="AH6680" s="119"/>
      <c r="AI6680" s="119"/>
    </row>
    <row r="6681" spans="27:35" x14ac:dyDescent="0.25">
      <c r="AA6681" s="81"/>
      <c r="AB6681" s="81"/>
      <c r="AC6681" s="80"/>
      <c r="AD6681" s="80"/>
      <c r="AE6681" s="81"/>
      <c r="AF6681" s="82"/>
      <c r="AG6681" s="80"/>
      <c r="AH6681" s="119"/>
      <c r="AI6681" s="119"/>
    </row>
    <row r="6682" spans="27:35" x14ac:dyDescent="0.25">
      <c r="AA6682" s="81"/>
      <c r="AB6682" s="81"/>
      <c r="AC6682" s="80"/>
      <c r="AD6682" s="80"/>
      <c r="AE6682" s="81"/>
      <c r="AF6682" s="82"/>
      <c r="AG6682" s="80"/>
      <c r="AH6682" s="119"/>
      <c r="AI6682" s="119"/>
    </row>
    <row r="6683" spans="27:35" x14ac:dyDescent="0.25">
      <c r="AA6683" s="81"/>
      <c r="AB6683" s="81"/>
      <c r="AC6683" s="80"/>
      <c r="AD6683" s="80"/>
      <c r="AE6683" s="81"/>
      <c r="AF6683" s="82"/>
      <c r="AG6683" s="80"/>
      <c r="AH6683" s="119"/>
      <c r="AI6683" s="119"/>
    </row>
    <row r="6684" spans="27:35" x14ac:dyDescent="0.25">
      <c r="AA6684" s="81"/>
      <c r="AB6684" s="81"/>
      <c r="AC6684" s="80"/>
      <c r="AD6684" s="80"/>
      <c r="AE6684" s="81"/>
      <c r="AF6684" s="82"/>
      <c r="AG6684" s="80"/>
      <c r="AH6684" s="119"/>
      <c r="AI6684" s="119"/>
    </row>
    <row r="6685" spans="27:35" x14ac:dyDescent="0.25">
      <c r="AA6685" s="81"/>
      <c r="AB6685" s="81"/>
      <c r="AC6685" s="80"/>
      <c r="AD6685" s="80"/>
      <c r="AE6685" s="81"/>
      <c r="AF6685" s="82"/>
      <c r="AG6685" s="80"/>
      <c r="AH6685" s="119"/>
      <c r="AI6685" s="119"/>
    </row>
    <row r="6686" spans="27:35" x14ac:dyDescent="0.25">
      <c r="AA6686" s="81"/>
      <c r="AB6686" s="81"/>
      <c r="AC6686" s="80"/>
      <c r="AD6686" s="80"/>
      <c r="AE6686" s="81"/>
      <c r="AF6686" s="82"/>
      <c r="AG6686" s="80"/>
      <c r="AH6686" s="119"/>
      <c r="AI6686" s="119"/>
    </row>
    <row r="6687" spans="27:35" x14ac:dyDescent="0.25">
      <c r="AA6687" s="81"/>
      <c r="AB6687" s="81"/>
      <c r="AC6687" s="80"/>
      <c r="AD6687" s="80"/>
      <c r="AE6687" s="81"/>
      <c r="AF6687" s="82"/>
      <c r="AG6687" s="80"/>
      <c r="AH6687" s="119"/>
      <c r="AI6687" s="119"/>
    </row>
    <row r="6688" spans="27:35" x14ac:dyDescent="0.25">
      <c r="AA6688" s="81"/>
      <c r="AB6688" s="81"/>
      <c r="AC6688" s="80"/>
      <c r="AD6688" s="80"/>
      <c r="AE6688" s="81"/>
      <c r="AF6688" s="82"/>
      <c r="AG6688" s="80"/>
      <c r="AH6688" s="119"/>
      <c r="AI6688" s="119"/>
    </row>
    <row r="6689" spans="27:35" x14ac:dyDescent="0.25">
      <c r="AA6689" s="81"/>
      <c r="AB6689" s="81"/>
      <c r="AC6689" s="80"/>
      <c r="AD6689" s="80"/>
      <c r="AE6689" s="81"/>
      <c r="AF6689" s="82"/>
      <c r="AG6689" s="80"/>
      <c r="AH6689" s="119"/>
      <c r="AI6689" s="119"/>
    </row>
    <row r="6690" spans="27:35" x14ac:dyDescent="0.25">
      <c r="AA6690" s="81"/>
      <c r="AB6690" s="81"/>
      <c r="AC6690" s="80"/>
      <c r="AD6690" s="80"/>
      <c r="AE6690" s="81"/>
      <c r="AF6690" s="82"/>
      <c r="AG6690" s="80"/>
      <c r="AH6690" s="119"/>
      <c r="AI6690" s="119"/>
    </row>
    <row r="6691" spans="27:35" x14ac:dyDescent="0.25">
      <c r="AA6691" s="81"/>
      <c r="AB6691" s="81"/>
      <c r="AC6691" s="80"/>
      <c r="AD6691" s="80"/>
      <c r="AE6691" s="81"/>
      <c r="AF6691" s="82"/>
      <c r="AG6691" s="80"/>
      <c r="AH6691" s="119"/>
      <c r="AI6691" s="119"/>
    </row>
    <row r="6692" spans="27:35" x14ac:dyDescent="0.25">
      <c r="AA6692" s="81"/>
      <c r="AB6692" s="81"/>
      <c r="AC6692" s="80"/>
      <c r="AD6692" s="80"/>
      <c r="AE6692" s="81"/>
      <c r="AF6692" s="82"/>
      <c r="AG6692" s="80"/>
      <c r="AH6692" s="119"/>
      <c r="AI6692" s="119"/>
    </row>
    <row r="6693" spans="27:35" x14ac:dyDescent="0.25">
      <c r="AA6693" s="81"/>
      <c r="AB6693" s="81"/>
      <c r="AC6693" s="80"/>
      <c r="AD6693" s="80"/>
      <c r="AE6693" s="81"/>
      <c r="AF6693" s="82"/>
      <c r="AG6693" s="80"/>
      <c r="AH6693" s="119"/>
      <c r="AI6693" s="119"/>
    </row>
    <row r="6694" spans="27:35" x14ac:dyDescent="0.25">
      <c r="AA6694" s="81"/>
      <c r="AB6694" s="81"/>
      <c r="AC6694" s="80"/>
      <c r="AD6694" s="80"/>
      <c r="AE6694" s="81"/>
      <c r="AF6694" s="82"/>
      <c r="AG6694" s="80"/>
      <c r="AH6694" s="119"/>
      <c r="AI6694" s="119"/>
    </row>
    <row r="6695" spans="27:35" x14ac:dyDescent="0.25">
      <c r="AA6695" s="81"/>
      <c r="AB6695" s="81"/>
      <c r="AC6695" s="80"/>
      <c r="AD6695" s="80"/>
      <c r="AE6695" s="81"/>
      <c r="AF6695" s="82"/>
      <c r="AG6695" s="80"/>
      <c r="AH6695" s="119"/>
      <c r="AI6695" s="119"/>
    </row>
    <row r="6696" spans="27:35" x14ac:dyDescent="0.25">
      <c r="AA6696" s="81"/>
      <c r="AB6696" s="81"/>
      <c r="AC6696" s="80"/>
      <c r="AD6696" s="80"/>
      <c r="AE6696" s="81"/>
      <c r="AF6696" s="82"/>
      <c r="AG6696" s="80"/>
      <c r="AH6696" s="119"/>
      <c r="AI6696" s="119"/>
    </row>
    <row r="6697" spans="27:35" x14ac:dyDescent="0.25">
      <c r="AA6697" s="81"/>
      <c r="AB6697" s="81"/>
      <c r="AC6697" s="80"/>
      <c r="AD6697" s="80"/>
      <c r="AE6697" s="81"/>
      <c r="AF6697" s="82"/>
      <c r="AG6697" s="80"/>
      <c r="AH6697" s="119"/>
      <c r="AI6697" s="119"/>
    </row>
    <row r="6698" spans="27:35" x14ac:dyDescent="0.25">
      <c r="AA6698" s="81"/>
      <c r="AB6698" s="81"/>
      <c r="AC6698" s="80"/>
      <c r="AD6698" s="80"/>
      <c r="AE6698" s="81"/>
      <c r="AF6698" s="82"/>
      <c r="AG6698" s="80"/>
      <c r="AH6698" s="119"/>
      <c r="AI6698" s="119"/>
    </row>
    <row r="6699" spans="27:35" x14ac:dyDescent="0.25">
      <c r="AA6699" s="81"/>
      <c r="AB6699" s="81"/>
      <c r="AC6699" s="80"/>
      <c r="AD6699" s="80"/>
      <c r="AE6699" s="81"/>
      <c r="AF6699" s="82"/>
      <c r="AG6699" s="80"/>
      <c r="AH6699" s="119"/>
      <c r="AI6699" s="119"/>
    </row>
    <row r="6700" spans="27:35" x14ac:dyDescent="0.25">
      <c r="AA6700" s="81"/>
      <c r="AB6700" s="81"/>
      <c r="AC6700" s="80"/>
      <c r="AD6700" s="80"/>
      <c r="AE6700" s="81"/>
      <c r="AF6700" s="82"/>
      <c r="AG6700" s="80"/>
      <c r="AH6700" s="119"/>
      <c r="AI6700" s="119"/>
    </row>
    <row r="6701" spans="27:35" x14ac:dyDescent="0.25">
      <c r="AA6701" s="81"/>
      <c r="AB6701" s="81"/>
      <c r="AC6701" s="80"/>
      <c r="AD6701" s="80"/>
      <c r="AE6701" s="81"/>
      <c r="AF6701" s="82"/>
      <c r="AG6701" s="80"/>
      <c r="AH6701" s="119"/>
      <c r="AI6701" s="119"/>
    </row>
    <row r="6702" spans="27:35" x14ac:dyDescent="0.25">
      <c r="AA6702" s="81"/>
      <c r="AB6702" s="81"/>
      <c r="AC6702" s="80"/>
      <c r="AD6702" s="80"/>
      <c r="AE6702" s="81"/>
      <c r="AF6702" s="82"/>
      <c r="AG6702" s="80"/>
      <c r="AH6702" s="119"/>
      <c r="AI6702" s="119"/>
    </row>
    <row r="6703" spans="27:35" x14ac:dyDescent="0.25">
      <c r="AA6703" s="81"/>
      <c r="AB6703" s="81"/>
      <c r="AC6703" s="80"/>
      <c r="AD6703" s="80"/>
      <c r="AE6703" s="81"/>
      <c r="AF6703" s="82"/>
      <c r="AG6703" s="80"/>
      <c r="AH6703" s="119"/>
      <c r="AI6703" s="119"/>
    </row>
    <row r="6704" spans="27:35" x14ac:dyDescent="0.25">
      <c r="AA6704" s="81"/>
      <c r="AB6704" s="81"/>
      <c r="AC6704" s="80"/>
      <c r="AD6704" s="80"/>
      <c r="AE6704" s="81"/>
      <c r="AF6704" s="82"/>
      <c r="AG6704" s="80"/>
      <c r="AH6704" s="119"/>
      <c r="AI6704" s="119"/>
    </row>
    <row r="6705" spans="27:35" x14ac:dyDescent="0.25">
      <c r="AA6705" s="81"/>
      <c r="AB6705" s="81"/>
      <c r="AC6705" s="80"/>
      <c r="AD6705" s="80"/>
      <c r="AE6705" s="81"/>
      <c r="AF6705" s="82"/>
      <c r="AG6705" s="80"/>
      <c r="AH6705" s="119"/>
      <c r="AI6705" s="119"/>
    </row>
    <row r="6706" spans="27:35" x14ac:dyDescent="0.25">
      <c r="AA6706" s="81"/>
      <c r="AB6706" s="81"/>
      <c r="AC6706" s="80"/>
      <c r="AD6706" s="80"/>
      <c r="AE6706" s="81"/>
      <c r="AF6706" s="82"/>
      <c r="AG6706" s="80"/>
      <c r="AH6706" s="119"/>
      <c r="AI6706" s="119"/>
    </row>
    <row r="6707" spans="27:35" x14ac:dyDescent="0.25">
      <c r="AA6707" s="81"/>
      <c r="AB6707" s="81"/>
      <c r="AC6707" s="80"/>
      <c r="AD6707" s="80"/>
      <c r="AE6707" s="81"/>
      <c r="AF6707" s="82"/>
      <c r="AG6707" s="80"/>
      <c r="AH6707" s="119"/>
      <c r="AI6707" s="119"/>
    </row>
    <row r="6708" spans="27:35" x14ac:dyDescent="0.25">
      <c r="AA6708" s="81"/>
      <c r="AB6708" s="81"/>
      <c r="AC6708" s="80"/>
      <c r="AD6708" s="80"/>
      <c r="AE6708" s="81"/>
      <c r="AF6708" s="82"/>
      <c r="AG6708" s="80"/>
      <c r="AH6708" s="119"/>
      <c r="AI6708" s="119"/>
    </row>
    <row r="6709" spans="27:35" x14ac:dyDescent="0.25">
      <c r="AA6709" s="81"/>
      <c r="AB6709" s="81"/>
      <c r="AC6709" s="80"/>
      <c r="AD6709" s="80"/>
      <c r="AE6709" s="81"/>
      <c r="AF6709" s="82"/>
      <c r="AG6709" s="80"/>
      <c r="AH6709" s="119"/>
      <c r="AI6709" s="119"/>
    </row>
    <row r="6710" spans="27:35" x14ac:dyDescent="0.25">
      <c r="AA6710" s="81"/>
      <c r="AB6710" s="81"/>
      <c r="AC6710" s="80"/>
      <c r="AD6710" s="80"/>
      <c r="AE6710" s="81"/>
      <c r="AF6710" s="82"/>
      <c r="AG6710" s="80"/>
      <c r="AH6710" s="119"/>
      <c r="AI6710" s="119"/>
    </row>
    <row r="6711" spans="27:35" x14ac:dyDescent="0.25">
      <c r="AA6711" s="81"/>
      <c r="AB6711" s="81"/>
      <c r="AC6711" s="80"/>
      <c r="AD6711" s="80"/>
      <c r="AE6711" s="81"/>
      <c r="AF6711" s="82"/>
      <c r="AG6711" s="80"/>
      <c r="AH6711" s="119"/>
      <c r="AI6711" s="119"/>
    </row>
    <row r="6712" spans="27:35" x14ac:dyDescent="0.25">
      <c r="AA6712" s="81"/>
      <c r="AB6712" s="81"/>
      <c r="AC6712" s="80"/>
      <c r="AD6712" s="80"/>
      <c r="AE6712" s="81"/>
      <c r="AF6712" s="82"/>
      <c r="AG6712" s="80"/>
      <c r="AH6712" s="119"/>
      <c r="AI6712" s="119"/>
    </row>
    <row r="6713" spans="27:35" x14ac:dyDescent="0.25">
      <c r="AA6713" s="81"/>
      <c r="AB6713" s="81"/>
      <c r="AC6713" s="80"/>
      <c r="AD6713" s="80"/>
      <c r="AE6713" s="81"/>
      <c r="AF6713" s="82"/>
      <c r="AG6713" s="80"/>
      <c r="AH6713" s="119"/>
      <c r="AI6713" s="119"/>
    </row>
    <row r="6714" spans="27:35" x14ac:dyDescent="0.25">
      <c r="AA6714" s="81"/>
      <c r="AB6714" s="81"/>
      <c r="AC6714" s="80"/>
      <c r="AD6714" s="80"/>
      <c r="AE6714" s="81"/>
      <c r="AF6714" s="82"/>
      <c r="AG6714" s="80"/>
      <c r="AH6714" s="119"/>
      <c r="AI6714" s="119"/>
    </row>
    <row r="6715" spans="27:35" x14ac:dyDescent="0.25">
      <c r="AA6715" s="81"/>
      <c r="AB6715" s="81"/>
      <c r="AC6715" s="80"/>
      <c r="AD6715" s="80"/>
      <c r="AE6715" s="81"/>
      <c r="AF6715" s="82"/>
      <c r="AG6715" s="80"/>
      <c r="AH6715" s="119"/>
      <c r="AI6715" s="119"/>
    </row>
    <row r="6716" spans="27:35" x14ac:dyDescent="0.25">
      <c r="AA6716" s="81"/>
      <c r="AB6716" s="81"/>
      <c r="AC6716" s="80"/>
      <c r="AD6716" s="80"/>
      <c r="AE6716" s="81"/>
      <c r="AF6716" s="82"/>
      <c r="AG6716" s="80"/>
      <c r="AH6716" s="119"/>
      <c r="AI6716" s="119"/>
    </row>
    <row r="6717" spans="27:35" x14ac:dyDescent="0.25">
      <c r="AA6717" s="81"/>
      <c r="AB6717" s="81"/>
      <c r="AC6717" s="80"/>
      <c r="AD6717" s="80"/>
      <c r="AE6717" s="81"/>
      <c r="AF6717" s="82"/>
      <c r="AG6717" s="80"/>
      <c r="AH6717" s="119"/>
      <c r="AI6717" s="119"/>
    </row>
    <row r="6718" spans="27:35" x14ac:dyDescent="0.25">
      <c r="AA6718" s="81"/>
      <c r="AB6718" s="81"/>
      <c r="AC6718" s="80"/>
      <c r="AD6718" s="80"/>
      <c r="AE6718" s="81"/>
      <c r="AF6718" s="82"/>
      <c r="AG6718" s="80"/>
      <c r="AH6718" s="119"/>
      <c r="AI6718" s="119"/>
    </row>
    <row r="6719" spans="27:35" x14ac:dyDescent="0.25">
      <c r="AA6719" s="81"/>
      <c r="AB6719" s="81"/>
      <c r="AC6719" s="80"/>
      <c r="AD6719" s="80"/>
      <c r="AE6719" s="81"/>
      <c r="AF6719" s="82"/>
      <c r="AG6719" s="80"/>
      <c r="AH6719" s="119"/>
      <c r="AI6719" s="119"/>
    </row>
    <row r="6720" spans="27:35" x14ac:dyDescent="0.25">
      <c r="AA6720" s="81"/>
      <c r="AB6720" s="81"/>
      <c r="AC6720" s="80"/>
      <c r="AD6720" s="80"/>
      <c r="AE6720" s="81"/>
      <c r="AF6720" s="82"/>
      <c r="AG6720" s="80"/>
      <c r="AH6720" s="119"/>
      <c r="AI6720" s="119"/>
    </row>
    <row r="6721" spans="27:35" x14ac:dyDescent="0.25">
      <c r="AA6721" s="81"/>
      <c r="AB6721" s="81"/>
      <c r="AC6721" s="80"/>
      <c r="AD6721" s="80"/>
      <c r="AE6721" s="81"/>
      <c r="AF6721" s="82"/>
      <c r="AG6721" s="80"/>
      <c r="AH6721" s="119"/>
      <c r="AI6721" s="119"/>
    </row>
    <row r="6722" spans="27:35" x14ac:dyDescent="0.25">
      <c r="AA6722" s="81"/>
      <c r="AB6722" s="81"/>
      <c r="AC6722" s="80"/>
      <c r="AD6722" s="80"/>
      <c r="AE6722" s="81"/>
      <c r="AF6722" s="82"/>
      <c r="AG6722" s="80"/>
      <c r="AH6722" s="119"/>
      <c r="AI6722" s="119"/>
    </row>
    <row r="6723" spans="27:35" x14ac:dyDescent="0.25">
      <c r="AA6723" s="81"/>
      <c r="AB6723" s="81"/>
      <c r="AC6723" s="80"/>
      <c r="AD6723" s="80"/>
      <c r="AE6723" s="81"/>
      <c r="AF6723" s="82"/>
      <c r="AG6723" s="80"/>
      <c r="AH6723" s="119"/>
      <c r="AI6723" s="119"/>
    </row>
    <row r="6724" spans="27:35" x14ac:dyDescent="0.25">
      <c r="AA6724" s="81"/>
      <c r="AB6724" s="81"/>
      <c r="AC6724" s="80"/>
      <c r="AD6724" s="80"/>
      <c r="AE6724" s="81"/>
      <c r="AF6724" s="82"/>
      <c r="AG6724" s="80"/>
      <c r="AH6724" s="119"/>
      <c r="AI6724" s="119"/>
    </row>
    <row r="6725" spans="27:35" x14ac:dyDescent="0.25">
      <c r="AA6725" s="81"/>
      <c r="AB6725" s="81"/>
      <c r="AC6725" s="80"/>
      <c r="AD6725" s="80"/>
      <c r="AE6725" s="81"/>
      <c r="AF6725" s="82"/>
      <c r="AG6725" s="80"/>
      <c r="AH6725" s="119"/>
      <c r="AI6725" s="119"/>
    </row>
    <row r="6726" spans="27:35" x14ac:dyDescent="0.25">
      <c r="AA6726" s="81"/>
      <c r="AB6726" s="81"/>
      <c r="AC6726" s="80"/>
      <c r="AD6726" s="80"/>
      <c r="AE6726" s="81"/>
      <c r="AF6726" s="82"/>
      <c r="AG6726" s="80"/>
      <c r="AH6726" s="119"/>
      <c r="AI6726" s="119"/>
    </row>
    <row r="6727" spans="27:35" x14ac:dyDescent="0.25">
      <c r="AA6727" s="81"/>
      <c r="AB6727" s="81"/>
      <c r="AC6727" s="80"/>
      <c r="AD6727" s="80"/>
      <c r="AE6727" s="81"/>
      <c r="AF6727" s="82"/>
      <c r="AG6727" s="80"/>
      <c r="AH6727" s="119"/>
      <c r="AI6727" s="119"/>
    </row>
    <row r="6728" spans="27:35" x14ac:dyDescent="0.25">
      <c r="AA6728" s="81"/>
      <c r="AB6728" s="81"/>
      <c r="AC6728" s="80"/>
      <c r="AD6728" s="80"/>
      <c r="AE6728" s="81"/>
      <c r="AF6728" s="82"/>
      <c r="AG6728" s="80"/>
      <c r="AH6728" s="119"/>
      <c r="AI6728" s="119"/>
    </row>
    <row r="6729" spans="27:35" x14ac:dyDescent="0.25">
      <c r="AA6729" s="81"/>
      <c r="AB6729" s="81"/>
      <c r="AC6729" s="80"/>
      <c r="AD6729" s="80"/>
      <c r="AE6729" s="81"/>
      <c r="AF6729" s="82"/>
      <c r="AG6729" s="80"/>
      <c r="AH6729" s="119"/>
      <c r="AI6729" s="119"/>
    </row>
    <row r="6730" spans="27:35" x14ac:dyDescent="0.25">
      <c r="AA6730" s="81"/>
      <c r="AB6730" s="81"/>
      <c r="AC6730" s="80"/>
      <c r="AD6730" s="80"/>
      <c r="AE6730" s="81"/>
      <c r="AF6730" s="82"/>
      <c r="AG6730" s="80"/>
      <c r="AH6730" s="119"/>
      <c r="AI6730" s="119"/>
    </row>
    <row r="6731" spans="27:35" x14ac:dyDescent="0.25">
      <c r="AA6731" s="81"/>
      <c r="AB6731" s="81"/>
      <c r="AC6731" s="80"/>
      <c r="AD6731" s="80"/>
      <c r="AE6731" s="81"/>
      <c r="AF6731" s="82"/>
      <c r="AG6731" s="80"/>
      <c r="AH6731" s="119"/>
      <c r="AI6731" s="119"/>
    </row>
    <row r="6732" spans="27:35" x14ac:dyDescent="0.25">
      <c r="AA6732" s="81"/>
      <c r="AB6732" s="81"/>
      <c r="AC6732" s="80"/>
      <c r="AD6732" s="80"/>
      <c r="AE6732" s="81"/>
      <c r="AF6732" s="82"/>
      <c r="AG6732" s="80"/>
      <c r="AH6732" s="119"/>
      <c r="AI6732" s="119"/>
    </row>
    <row r="6733" spans="27:35" x14ac:dyDescent="0.25">
      <c r="AA6733" s="81"/>
      <c r="AB6733" s="81"/>
      <c r="AC6733" s="80"/>
      <c r="AD6733" s="80"/>
      <c r="AE6733" s="81"/>
      <c r="AF6733" s="82"/>
      <c r="AG6733" s="80"/>
      <c r="AH6733" s="119"/>
      <c r="AI6733" s="119"/>
    </row>
    <row r="6734" spans="27:35" x14ac:dyDescent="0.25">
      <c r="AA6734" s="81"/>
      <c r="AB6734" s="81"/>
      <c r="AC6734" s="80"/>
      <c r="AD6734" s="80"/>
      <c r="AE6734" s="81"/>
      <c r="AF6734" s="82"/>
      <c r="AG6734" s="80"/>
      <c r="AH6734" s="119"/>
      <c r="AI6734" s="119"/>
    </row>
    <row r="6735" spans="27:35" x14ac:dyDescent="0.25">
      <c r="AA6735" s="81"/>
      <c r="AB6735" s="81"/>
      <c r="AC6735" s="80"/>
      <c r="AD6735" s="80"/>
      <c r="AE6735" s="81"/>
      <c r="AF6735" s="82"/>
      <c r="AG6735" s="80"/>
      <c r="AH6735" s="119"/>
      <c r="AI6735" s="119"/>
    </row>
    <row r="6736" spans="27:35" x14ac:dyDescent="0.25">
      <c r="AA6736" s="81"/>
      <c r="AB6736" s="81"/>
      <c r="AC6736" s="80"/>
      <c r="AD6736" s="80"/>
      <c r="AE6736" s="81"/>
      <c r="AF6736" s="82"/>
      <c r="AG6736" s="80"/>
      <c r="AH6736" s="119"/>
      <c r="AI6736" s="119"/>
    </row>
    <row r="6737" spans="27:35" x14ac:dyDescent="0.25">
      <c r="AA6737" s="81"/>
      <c r="AB6737" s="81"/>
      <c r="AC6737" s="80"/>
      <c r="AD6737" s="80"/>
      <c r="AE6737" s="81"/>
      <c r="AF6737" s="82"/>
      <c r="AG6737" s="80"/>
      <c r="AH6737" s="119"/>
      <c r="AI6737" s="119"/>
    </row>
    <row r="6738" spans="27:35" x14ac:dyDescent="0.25">
      <c r="AA6738" s="81"/>
      <c r="AB6738" s="81"/>
      <c r="AC6738" s="80"/>
      <c r="AD6738" s="80"/>
      <c r="AE6738" s="81"/>
      <c r="AF6738" s="82"/>
      <c r="AG6738" s="80"/>
      <c r="AH6738" s="119"/>
      <c r="AI6738" s="119"/>
    </row>
    <row r="6739" spans="27:35" x14ac:dyDescent="0.25">
      <c r="AA6739" s="81"/>
      <c r="AB6739" s="81"/>
      <c r="AC6739" s="80"/>
      <c r="AD6739" s="80"/>
      <c r="AE6739" s="81"/>
      <c r="AF6739" s="82"/>
      <c r="AG6739" s="80"/>
      <c r="AH6739" s="119"/>
      <c r="AI6739" s="119"/>
    </row>
    <row r="6740" spans="27:35" x14ac:dyDescent="0.25">
      <c r="AA6740" s="81"/>
      <c r="AB6740" s="81"/>
      <c r="AC6740" s="80"/>
      <c r="AD6740" s="80"/>
      <c r="AE6740" s="81"/>
      <c r="AF6740" s="82"/>
      <c r="AG6740" s="80"/>
      <c r="AH6740" s="119"/>
      <c r="AI6740" s="119"/>
    </row>
    <row r="6741" spans="27:35" x14ac:dyDescent="0.25">
      <c r="AA6741" s="81"/>
      <c r="AB6741" s="81"/>
      <c r="AC6741" s="80"/>
      <c r="AD6741" s="80"/>
      <c r="AE6741" s="81"/>
      <c r="AF6741" s="82"/>
      <c r="AG6741" s="80"/>
      <c r="AH6741" s="119"/>
      <c r="AI6741" s="119"/>
    </row>
    <row r="6742" spans="27:35" x14ac:dyDescent="0.25">
      <c r="AA6742" s="81"/>
      <c r="AB6742" s="81"/>
      <c r="AC6742" s="80"/>
      <c r="AD6742" s="80"/>
      <c r="AE6742" s="81"/>
      <c r="AF6742" s="82"/>
      <c r="AG6742" s="80"/>
      <c r="AH6742" s="119"/>
      <c r="AI6742" s="119"/>
    </row>
    <row r="6743" spans="27:35" x14ac:dyDescent="0.25">
      <c r="AA6743" s="81"/>
      <c r="AB6743" s="81"/>
      <c r="AC6743" s="80"/>
      <c r="AD6743" s="80"/>
      <c r="AE6743" s="81"/>
      <c r="AF6743" s="82"/>
      <c r="AG6743" s="80"/>
      <c r="AH6743" s="119"/>
      <c r="AI6743" s="119"/>
    </row>
    <row r="6744" spans="27:35" x14ac:dyDescent="0.25">
      <c r="AA6744" s="81"/>
      <c r="AB6744" s="81"/>
      <c r="AC6744" s="80"/>
      <c r="AD6744" s="80"/>
      <c r="AE6744" s="81"/>
      <c r="AF6744" s="82"/>
      <c r="AG6744" s="80"/>
      <c r="AH6744" s="119"/>
      <c r="AI6744" s="119"/>
    </row>
    <row r="6745" spans="27:35" x14ac:dyDescent="0.25">
      <c r="AA6745" s="81"/>
      <c r="AB6745" s="81"/>
      <c r="AC6745" s="80"/>
      <c r="AD6745" s="80"/>
      <c r="AE6745" s="81"/>
      <c r="AF6745" s="82"/>
      <c r="AG6745" s="80"/>
      <c r="AH6745" s="119"/>
      <c r="AI6745" s="119"/>
    </row>
    <row r="6746" spans="27:35" x14ac:dyDescent="0.25">
      <c r="AA6746" s="81"/>
      <c r="AB6746" s="81"/>
      <c r="AC6746" s="80"/>
      <c r="AD6746" s="80"/>
      <c r="AE6746" s="81"/>
      <c r="AF6746" s="82"/>
      <c r="AG6746" s="80"/>
      <c r="AH6746" s="119"/>
      <c r="AI6746" s="119"/>
    </row>
    <row r="6747" spans="27:35" x14ac:dyDescent="0.25">
      <c r="AA6747" s="81"/>
      <c r="AB6747" s="81"/>
      <c r="AC6747" s="80"/>
      <c r="AD6747" s="80"/>
      <c r="AE6747" s="81"/>
      <c r="AF6747" s="82"/>
      <c r="AG6747" s="80"/>
      <c r="AH6747" s="119"/>
      <c r="AI6747" s="119"/>
    </row>
    <row r="6748" spans="27:35" x14ac:dyDescent="0.25">
      <c r="AA6748" s="81"/>
      <c r="AB6748" s="81"/>
      <c r="AC6748" s="80"/>
      <c r="AD6748" s="80"/>
      <c r="AE6748" s="81"/>
      <c r="AF6748" s="82"/>
      <c r="AG6748" s="80"/>
      <c r="AH6748" s="119"/>
      <c r="AI6748" s="119"/>
    </row>
    <row r="6749" spans="27:35" x14ac:dyDescent="0.25">
      <c r="AA6749" s="81"/>
      <c r="AB6749" s="81"/>
      <c r="AC6749" s="80"/>
      <c r="AD6749" s="80"/>
      <c r="AE6749" s="81"/>
      <c r="AF6749" s="82"/>
      <c r="AG6749" s="80"/>
      <c r="AH6749" s="119"/>
      <c r="AI6749" s="119"/>
    </row>
    <row r="6750" spans="27:35" x14ac:dyDescent="0.25">
      <c r="AA6750" s="81"/>
      <c r="AB6750" s="81"/>
      <c r="AC6750" s="80"/>
      <c r="AD6750" s="80"/>
      <c r="AE6750" s="81"/>
      <c r="AF6750" s="82"/>
      <c r="AG6750" s="80"/>
      <c r="AH6750" s="119"/>
      <c r="AI6750" s="119"/>
    </row>
    <row r="6751" spans="27:35" x14ac:dyDescent="0.25">
      <c r="AA6751" s="81"/>
      <c r="AB6751" s="81"/>
      <c r="AC6751" s="80"/>
      <c r="AD6751" s="80"/>
      <c r="AE6751" s="81"/>
      <c r="AF6751" s="82"/>
      <c r="AG6751" s="80"/>
      <c r="AH6751" s="119"/>
      <c r="AI6751" s="119"/>
    </row>
    <row r="6752" spans="27:35" x14ac:dyDescent="0.25">
      <c r="AA6752" s="81"/>
      <c r="AB6752" s="81"/>
      <c r="AC6752" s="80"/>
      <c r="AD6752" s="80"/>
      <c r="AE6752" s="81"/>
      <c r="AF6752" s="82"/>
      <c r="AG6752" s="80"/>
      <c r="AH6752" s="119"/>
      <c r="AI6752" s="119"/>
    </row>
    <row r="6753" spans="27:35" x14ac:dyDescent="0.25">
      <c r="AA6753" s="81"/>
      <c r="AB6753" s="81"/>
      <c r="AC6753" s="80"/>
      <c r="AD6753" s="80"/>
      <c r="AE6753" s="81"/>
      <c r="AF6753" s="82"/>
      <c r="AG6753" s="80"/>
      <c r="AH6753" s="119"/>
      <c r="AI6753" s="119"/>
    </row>
    <row r="6754" spans="27:35" x14ac:dyDescent="0.25">
      <c r="AA6754" s="81"/>
      <c r="AB6754" s="81"/>
      <c r="AC6754" s="80"/>
      <c r="AD6754" s="80"/>
      <c r="AE6754" s="81"/>
      <c r="AF6754" s="82"/>
      <c r="AG6754" s="80"/>
      <c r="AH6754" s="119"/>
      <c r="AI6754" s="119"/>
    </row>
    <row r="6755" spans="27:35" x14ac:dyDescent="0.25">
      <c r="AA6755" s="81"/>
      <c r="AB6755" s="81"/>
      <c r="AC6755" s="80"/>
      <c r="AD6755" s="80"/>
      <c r="AE6755" s="81"/>
      <c r="AF6755" s="82"/>
      <c r="AG6755" s="80"/>
      <c r="AH6755" s="119"/>
      <c r="AI6755" s="119"/>
    </row>
    <row r="6756" spans="27:35" x14ac:dyDescent="0.25">
      <c r="AA6756" s="81"/>
      <c r="AB6756" s="81"/>
      <c r="AC6756" s="80"/>
      <c r="AD6756" s="80"/>
      <c r="AE6756" s="81"/>
      <c r="AF6756" s="82"/>
      <c r="AG6756" s="80"/>
      <c r="AH6756" s="119"/>
      <c r="AI6756" s="119"/>
    </row>
    <row r="6757" spans="27:35" x14ac:dyDescent="0.25">
      <c r="AA6757" s="81"/>
      <c r="AB6757" s="81"/>
      <c r="AC6757" s="80"/>
      <c r="AD6757" s="80"/>
      <c r="AE6757" s="81"/>
      <c r="AF6757" s="82"/>
      <c r="AG6757" s="80"/>
      <c r="AH6757" s="119"/>
      <c r="AI6757" s="119"/>
    </row>
    <row r="6758" spans="27:35" x14ac:dyDescent="0.25">
      <c r="AA6758" s="81"/>
      <c r="AB6758" s="81"/>
      <c r="AC6758" s="80"/>
      <c r="AD6758" s="80"/>
      <c r="AE6758" s="81"/>
      <c r="AF6758" s="82"/>
      <c r="AG6758" s="80"/>
      <c r="AH6758" s="119"/>
      <c r="AI6758" s="119"/>
    </row>
    <row r="6759" spans="27:35" x14ac:dyDescent="0.25">
      <c r="AA6759" s="81"/>
      <c r="AB6759" s="81"/>
      <c r="AC6759" s="80"/>
      <c r="AD6759" s="80"/>
      <c r="AE6759" s="81"/>
      <c r="AF6759" s="82"/>
      <c r="AG6759" s="80"/>
      <c r="AH6759" s="119"/>
      <c r="AI6759" s="119"/>
    </row>
    <row r="6760" spans="27:35" x14ac:dyDescent="0.25">
      <c r="AA6760" s="81"/>
      <c r="AB6760" s="81"/>
      <c r="AC6760" s="80"/>
      <c r="AD6760" s="80"/>
      <c r="AE6760" s="81"/>
      <c r="AF6760" s="82"/>
      <c r="AG6760" s="80"/>
      <c r="AH6760" s="119"/>
      <c r="AI6760" s="119"/>
    </row>
    <row r="6761" spans="27:35" x14ac:dyDescent="0.25">
      <c r="AA6761" s="81"/>
      <c r="AB6761" s="81"/>
      <c r="AC6761" s="80"/>
      <c r="AD6761" s="80"/>
      <c r="AE6761" s="81"/>
      <c r="AF6761" s="82"/>
      <c r="AG6761" s="80"/>
      <c r="AH6761" s="119"/>
      <c r="AI6761" s="119"/>
    </row>
    <row r="6762" spans="27:35" x14ac:dyDescent="0.25">
      <c r="AA6762" s="81"/>
      <c r="AB6762" s="81"/>
      <c r="AC6762" s="80"/>
      <c r="AD6762" s="80"/>
      <c r="AE6762" s="81"/>
      <c r="AF6762" s="82"/>
      <c r="AG6762" s="80"/>
      <c r="AH6762" s="119"/>
      <c r="AI6762" s="119"/>
    </row>
    <row r="6763" spans="27:35" x14ac:dyDescent="0.25">
      <c r="AA6763" s="81"/>
      <c r="AB6763" s="81"/>
      <c r="AC6763" s="80"/>
      <c r="AD6763" s="80"/>
      <c r="AE6763" s="81"/>
      <c r="AF6763" s="82"/>
      <c r="AG6763" s="80"/>
      <c r="AH6763" s="119"/>
      <c r="AI6763" s="119"/>
    </row>
    <row r="6764" spans="27:35" x14ac:dyDescent="0.25">
      <c r="AA6764" s="81"/>
      <c r="AB6764" s="81"/>
      <c r="AC6764" s="80"/>
      <c r="AD6764" s="80"/>
      <c r="AE6764" s="81"/>
      <c r="AF6764" s="82"/>
      <c r="AG6764" s="80"/>
      <c r="AH6764" s="119"/>
      <c r="AI6764" s="119"/>
    </row>
    <row r="6765" spans="27:35" x14ac:dyDescent="0.25">
      <c r="AA6765" s="81"/>
      <c r="AB6765" s="81"/>
      <c r="AC6765" s="80"/>
      <c r="AD6765" s="80"/>
      <c r="AE6765" s="81"/>
      <c r="AF6765" s="82"/>
      <c r="AG6765" s="80"/>
      <c r="AH6765" s="119"/>
      <c r="AI6765" s="119"/>
    </row>
    <row r="6766" spans="27:35" x14ac:dyDescent="0.25">
      <c r="AA6766" s="81"/>
      <c r="AB6766" s="81"/>
      <c r="AC6766" s="80"/>
      <c r="AD6766" s="80"/>
      <c r="AE6766" s="81"/>
      <c r="AF6766" s="82"/>
      <c r="AG6766" s="80"/>
      <c r="AH6766" s="119"/>
      <c r="AI6766" s="119"/>
    </row>
    <row r="6767" spans="27:35" x14ac:dyDescent="0.25">
      <c r="AA6767" s="81"/>
      <c r="AB6767" s="81"/>
      <c r="AC6767" s="80"/>
      <c r="AD6767" s="80"/>
      <c r="AE6767" s="81"/>
      <c r="AF6767" s="82"/>
      <c r="AG6767" s="80"/>
      <c r="AH6767" s="119"/>
      <c r="AI6767" s="119"/>
    </row>
    <row r="6768" spans="27:35" x14ac:dyDescent="0.25">
      <c r="AA6768" s="81"/>
      <c r="AB6768" s="81"/>
      <c r="AC6768" s="80"/>
      <c r="AD6768" s="80"/>
      <c r="AE6768" s="81"/>
      <c r="AF6768" s="82"/>
      <c r="AG6768" s="80"/>
      <c r="AH6768" s="119"/>
      <c r="AI6768" s="119"/>
    </row>
    <row r="6769" spans="27:35" x14ac:dyDescent="0.25">
      <c r="AA6769" s="81"/>
      <c r="AB6769" s="81"/>
      <c r="AC6769" s="80"/>
      <c r="AD6769" s="80"/>
      <c r="AE6769" s="81"/>
      <c r="AF6769" s="82"/>
      <c r="AG6769" s="80"/>
      <c r="AH6769" s="119"/>
      <c r="AI6769" s="119"/>
    </row>
    <row r="6770" spans="27:35" x14ac:dyDescent="0.25">
      <c r="AA6770" s="81"/>
      <c r="AB6770" s="81"/>
      <c r="AC6770" s="80"/>
      <c r="AD6770" s="80"/>
      <c r="AE6770" s="81"/>
      <c r="AF6770" s="82"/>
      <c r="AG6770" s="80"/>
      <c r="AH6770" s="119"/>
      <c r="AI6770" s="119"/>
    </row>
    <row r="6771" spans="27:35" x14ac:dyDescent="0.25">
      <c r="AA6771" s="81"/>
      <c r="AB6771" s="81"/>
      <c r="AC6771" s="80"/>
      <c r="AD6771" s="80"/>
      <c r="AE6771" s="81"/>
      <c r="AF6771" s="82"/>
      <c r="AG6771" s="80"/>
      <c r="AH6771" s="119"/>
      <c r="AI6771" s="119"/>
    </row>
    <row r="6772" spans="27:35" x14ac:dyDescent="0.25">
      <c r="AA6772" s="81"/>
      <c r="AB6772" s="81"/>
      <c r="AC6772" s="80"/>
      <c r="AD6772" s="80"/>
      <c r="AE6772" s="81"/>
      <c r="AF6772" s="82"/>
      <c r="AG6772" s="80"/>
      <c r="AH6772" s="119"/>
      <c r="AI6772" s="119"/>
    </row>
    <row r="6773" spans="27:35" x14ac:dyDescent="0.25">
      <c r="AA6773" s="81"/>
      <c r="AB6773" s="81"/>
      <c r="AC6773" s="80"/>
      <c r="AD6773" s="80"/>
      <c r="AE6773" s="81"/>
      <c r="AF6773" s="82"/>
      <c r="AG6773" s="80"/>
      <c r="AH6773" s="119"/>
      <c r="AI6773" s="119"/>
    </row>
    <row r="6774" spans="27:35" x14ac:dyDescent="0.25">
      <c r="AA6774" s="81"/>
      <c r="AB6774" s="81"/>
      <c r="AC6774" s="80"/>
      <c r="AD6774" s="80"/>
      <c r="AE6774" s="81"/>
      <c r="AF6774" s="82"/>
      <c r="AG6774" s="80"/>
      <c r="AH6774" s="119"/>
      <c r="AI6774" s="119"/>
    </row>
    <row r="6775" spans="27:35" x14ac:dyDescent="0.25">
      <c r="AA6775" s="81"/>
      <c r="AB6775" s="81"/>
      <c r="AC6775" s="80"/>
      <c r="AD6775" s="80"/>
      <c r="AE6775" s="81"/>
      <c r="AF6775" s="82"/>
      <c r="AG6775" s="80"/>
      <c r="AH6775" s="119"/>
      <c r="AI6775" s="119"/>
    </row>
    <row r="6776" spans="27:35" x14ac:dyDescent="0.25">
      <c r="AA6776" s="81"/>
      <c r="AB6776" s="81"/>
      <c r="AC6776" s="80"/>
      <c r="AD6776" s="80"/>
      <c r="AE6776" s="81"/>
      <c r="AF6776" s="82"/>
      <c r="AG6776" s="80"/>
      <c r="AH6776" s="119"/>
      <c r="AI6776" s="119"/>
    </row>
    <row r="6777" spans="27:35" x14ac:dyDescent="0.25">
      <c r="AA6777" s="81"/>
      <c r="AB6777" s="81"/>
      <c r="AC6777" s="80"/>
      <c r="AD6777" s="80"/>
      <c r="AE6777" s="81"/>
      <c r="AF6777" s="82"/>
      <c r="AG6777" s="80"/>
      <c r="AH6777" s="119"/>
      <c r="AI6777" s="119"/>
    </row>
    <row r="6778" spans="27:35" x14ac:dyDescent="0.25">
      <c r="AA6778" s="81"/>
      <c r="AB6778" s="81"/>
      <c r="AC6778" s="80"/>
      <c r="AD6778" s="80"/>
      <c r="AE6778" s="81"/>
      <c r="AF6778" s="82"/>
      <c r="AG6778" s="80"/>
      <c r="AH6778" s="119"/>
      <c r="AI6778" s="119"/>
    </row>
    <row r="6779" spans="27:35" x14ac:dyDescent="0.25">
      <c r="AA6779" s="81"/>
      <c r="AB6779" s="81"/>
      <c r="AC6779" s="80"/>
      <c r="AD6779" s="80"/>
      <c r="AE6779" s="81"/>
      <c r="AF6779" s="82"/>
      <c r="AG6779" s="80"/>
      <c r="AH6779" s="119"/>
      <c r="AI6779" s="119"/>
    </row>
    <row r="6780" spans="27:35" x14ac:dyDescent="0.25">
      <c r="AA6780" s="81"/>
      <c r="AB6780" s="81"/>
      <c r="AC6780" s="80"/>
      <c r="AD6780" s="80"/>
      <c r="AE6780" s="81"/>
      <c r="AF6780" s="82"/>
      <c r="AG6780" s="80"/>
      <c r="AH6780" s="119"/>
      <c r="AI6780" s="119"/>
    </row>
    <row r="6781" spans="27:35" x14ac:dyDescent="0.25">
      <c r="AA6781" s="81"/>
      <c r="AB6781" s="81"/>
      <c r="AC6781" s="80"/>
      <c r="AD6781" s="80"/>
      <c r="AE6781" s="81"/>
      <c r="AF6781" s="82"/>
      <c r="AG6781" s="80"/>
      <c r="AH6781" s="119"/>
      <c r="AI6781" s="119"/>
    </row>
    <row r="6782" spans="27:35" x14ac:dyDescent="0.25">
      <c r="AA6782" s="81"/>
      <c r="AB6782" s="81"/>
      <c r="AC6782" s="80"/>
      <c r="AD6782" s="80"/>
      <c r="AE6782" s="81"/>
      <c r="AF6782" s="82"/>
      <c r="AG6782" s="80"/>
      <c r="AH6782" s="119"/>
      <c r="AI6782" s="119"/>
    </row>
    <row r="6783" spans="27:35" x14ac:dyDescent="0.25">
      <c r="AA6783" s="81"/>
      <c r="AB6783" s="81"/>
      <c r="AC6783" s="80"/>
      <c r="AD6783" s="80"/>
      <c r="AE6783" s="81"/>
      <c r="AF6783" s="82"/>
      <c r="AG6783" s="80"/>
      <c r="AH6783" s="119"/>
      <c r="AI6783" s="119"/>
    </row>
    <row r="6784" spans="27:35" x14ac:dyDescent="0.25">
      <c r="AA6784" s="81"/>
      <c r="AB6784" s="81"/>
      <c r="AC6784" s="80"/>
      <c r="AD6784" s="80"/>
      <c r="AE6784" s="81"/>
      <c r="AF6784" s="82"/>
      <c r="AG6784" s="80"/>
      <c r="AH6784" s="119"/>
      <c r="AI6784" s="119"/>
    </row>
    <row r="6785" spans="27:35" x14ac:dyDescent="0.25">
      <c r="AA6785" s="81"/>
      <c r="AB6785" s="81"/>
      <c r="AC6785" s="80"/>
      <c r="AD6785" s="80"/>
      <c r="AE6785" s="81"/>
      <c r="AF6785" s="82"/>
      <c r="AG6785" s="80"/>
      <c r="AH6785" s="119"/>
      <c r="AI6785" s="119"/>
    </row>
    <row r="6786" spans="27:35" x14ac:dyDescent="0.25">
      <c r="AA6786" s="81"/>
      <c r="AB6786" s="81"/>
      <c r="AC6786" s="80"/>
      <c r="AD6786" s="80"/>
      <c r="AE6786" s="81"/>
      <c r="AF6786" s="82"/>
      <c r="AG6786" s="80"/>
      <c r="AH6786" s="119"/>
      <c r="AI6786" s="119"/>
    </row>
    <row r="6787" spans="27:35" x14ac:dyDescent="0.25">
      <c r="AA6787" s="81"/>
      <c r="AB6787" s="81"/>
      <c r="AC6787" s="80"/>
      <c r="AD6787" s="80"/>
      <c r="AE6787" s="81"/>
      <c r="AF6787" s="82"/>
      <c r="AG6787" s="80"/>
      <c r="AH6787" s="119"/>
      <c r="AI6787" s="119"/>
    </row>
    <row r="6788" spans="27:35" x14ac:dyDescent="0.25">
      <c r="AA6788" s="81"/>
      <c r="AB6788" s="81"/>
      <c r="AC6788" s="80"/>
      <c r="AD6788" s="80"/>
      <c r="AE6788" s="81"/>
      <c r="AF6788" s="82"/>
      <c r="AG6788" s="80"/>
      <c r="AH6788" s="119"/>
      <c r="AI6788" s="119"/>
    </row>
    <row r="6789" spans="27:35" x14ac:dyDescent="0.25">
      <c r="AA6789" s="81"/>
      <c r="AB6789" s="81"/>
      <c r="AC6789" s="80"/>
      <c r="AD6789" s="80"/>
      <c r="AE6789" s="81"/>
      <c r="AF6789" s="82"/>
      <c r="AG6789" s="80"/>
      <c r="AH6789" s="119"/>
      <c r="AI6789" s="119"/>
    </row>
    <row r="6790" spans="27:35" x14ac:dyDescent="0.25">
      <c r="AA6790" s="81"/>
      <c r="AB6790" s="81"/>
      <c r="AC6790" s="80"/>
      <c r="AD6790" s="80"/>
      <c r="AE6790" s="81"/>
      <c r="AF6790" s="82"/>
      <c r="AG6790" s="80"/>
      <c r="AH6790" s="119"/>
      <c r="AI6790" s="119"/>
    </row>
    <row r="6791" spans="27:35" x14ac:dyDescent="0.25">
      <c r="AA6791" s="81"/>
      <c r="AB6791" s="81"/>
      <c r="AC6791" s="80"/>
      <c r="AD6791" s="80"/>
      <c r="AE6791" s="81"/>
      <c r="AF6791" s="82"/>
      <c r="AG6791" s="80"/>
      <c r="AH6791" s="119"/>
      <c r="AI6791" s="119"/>
    </row>
    <row r="6792" spans="27:35" x14ac:dyDescent="0.25">
      <c r="AA6792" s="81"/>
      <c r="AB6792" s="81"/>
      <c r="AC6792" s="80"/>
      <c r="AD6792" s="80"/>
      <c r="AE6792" s="81"/>
      <c r="AF6792" s="82"/>
      <c r="AG6792" s="80"/>
      <c r="AH6792" s="119"/>
      <c r="AI6792" s="119"/>
    </row>
    <row r="6793" spans="27:35" x14ac:dyDescent="0.25">
      <c r="AA6793" s="81"/>
      <c r="AB6793" s="81"/>
      <c r="AC6793" s="80"/>
      <c r="AD6793" s="80"/>
      <c r="AE6793" s="81"/>
      <c r="AF6793" s="82"/>
      <c r="AG6793" s="80"/>
      <c r="AH6793" s="119"/>
      <c r="AI6793" s="119"/>
    </row>
    <row r="6794" spans="27:35" x14ac:dyDescent="0.25">
      <c r="AA6794" s="81"/>
      <c r="AB6794" s="81"/>
      <c r="AC6794" s="80"/>
      <c r="AD6794" s="80"/>
      <c r="AE6794" s="81"/>
      <c r="AF6794" s="82"/>
      <c r="AG6794" s="80"/>
      <c r="AH6794" s="119"/>
      <c r="AI6794" s="119"/>
    </row>
    <row r="6795" spans="27:35" x14ac:dyDescent="0.25">
      <c r="AA6795" s="81"/>
      <c r="AB6795" s="81"/>
      <c r="AC6795" s="80"/>
      <c r="AD6795" s="80"/>
      <c r="AE6795" s="81"/>
      <c r="AF6795" s="82"/>
      <c r="AG6795" s="80"/>
      <c r="AH6795" s="119"/>
      <c r="AI6795" s="119"/>
    </row>
    <row r="6796" spans="27:35" x14ac:dyDescent="0.25">
      <c r="AA6796" s="81"/>
      <c r="AB6796" s="81"/>
      <c r="AC6796" s="80"/>
      <c r="AD6796" s="80"/>
      <c r="AE6796" s="81"/>
      <c r="AF6796" s="82"/>
      <c r="AG6796" s="80"/>
      <c r="AH6796" s="119"/>
      <c r="AI6796" s="119"/>
    </row>
    <row r="6797" spans="27:35" x14ac:dyDescent="0.25">
      <c r="AA6797" s="81"/>
      <c r="AB6797" s="81"/>
      <c r="AC6797" s="80"/>
      <c r="AD6797" s="80"/>
      <c r="AE6797" s="81"/>
      <c r="AF6797" s="82"/>
      <c r="AG6797" s="80"/>
      <c r="AH6797" s="119"/>
      <c r="AI6797" s="119"/>
    </row>
    <row r="6798" spans="27:35" x14ac:dyDescent="0.25">
      <c r="AA6798" s="81"/>
      <c r="AB6798" s="81"/>
      <c r="AC6798" s="80"/>
      <c r="AD6798" s="80"/>
      <c r="AE6798" s="81"/>
      <c r="AF6798" s="82"/>
      <c r="AG6798" s="80"/>
      <c r="AH6798" s="119"/>
      <c r="AI6798" s="119"/>
    </row>
    <row r="6799" spans="27:35" x14ac:dyDescent="0.25">
      <c r="AA6799" s="81"/>
      <c r="AB6799" s="81"/>
      <c r="AC6799" s="80"/>
      <c r="AD6799" s="80"/>
      <c r="AE6799" s="81"/>
      <c r="AF6799" s="82"/>
      <c r="AG6799" s="80"/>
      <c r="AH6799" s="119"/>
      <c r="AI6799" s="119"/>
    </row>
    <row r="6800" spans="27:35" x14ac:dyDescent="0.25">
      <c r="AA6800" s="81"/>
      <c r="AB6800" s="81"/>
      <c r="AC6800" s="80"/>
      <c r="AD6800" s="80"/>
      <c r="AE6800" s="81"/>
      <c r="AF6800" s="82"/>
      <c r="AG6800" s="80"/>
      <c r="AH6800" s="119"/>
      <c r="AI6800" s="119"/>
    </row>
    <row r="6801" spans="27:35" x14ac:dyDescent="0.25">
      <c r="AA6801" s="81"/>
      <c r="AB6801" s="81"/>
      <c r="AC6801" s="80"/>
      <c r="AD6801" s="80"/>
      <c r="AE6801" s="81"/>
      <c r="AF6801" s="82"/>
      <c r="AG6801" s="80"/>
      <c r="AH6801" s="119"/>
      <c r="AI6801" s="119"/>
    </row>
    <row r="6802" spans="27:35" x14ac:dyDescent="0.25">
      <c r="AA6802" s="81"/>
      <c r="AB6802" s="81"/>
      <c r="AC6802" s="80"/>
      <c r="AD6802" s="80"/>
      <c r="AE6802" s="81"/>
      <c r="AF6802" s="82"/>
      <c r="AG6802" s="80"/>
      <c r="AH6802" s="119"/>
      <c r="AI6802" s="119"/>
    </row>
    <row r="6803" spans="27:35" x14ac:dyDescent="0.25">
      <c r="AA6803" s="81"/>
      <c r="AB6803" s="81"/>
      <c r="AC6803" s="80"/>
      <c r="AD6803" s="80"/>
      <c r="AE6803" s="81"/>
      <c r="AF6803" s="82"/>
      <c r="AG6803" s="80"/>
      <c r="AH6803" s="119"/>
      <c r="AI6803" s="119"/>
    </row>
    <row r="6804" spans="27:35" x14ac:dyDescent="0.25">
      <c r="AA6804" s="81"/>
      <c r="AB6804" s="81"/>
      <c r="AC6804" s="80"/>
      <c r="AD6804" s="80"/>
      <c r="AE6804" s="81"/>
      <c r="AF6804" s="82"/>
      <c r="AG6804" s="80"/>
      <c r="AH6804" s="119"/>
      <c r="AI6804" s="119"/>
    </row>
    <row r="6805" spans="27:35" x14ac:dyDescent="0.25">
      <c r="AA6805" s="81"/>
      <c r="AB6805" s="81"/>
      <c r="AC6805" s="80"/>
      <c r="AD6805" s="80"/>
      <c r="AE6805" s="81"/>
      <c r="AF6805" s="82"/>
      <c r="AG6805" s="80"/>
      <c r="AH6805" s="119"/>
      <c r="AI6805" s="119"/>
    </row>
    <row r="6806" spans="27:35" x14ac:dyDescent="0.25">
      <c r="AA6806" s="81"/>
      <c r="AB6806" s="81"/>
      <c r="AC6806" s="80"/>
      <c r="AD6806" s="80"/>
      <c r="AE6806" s="81"/>
      <c r="AF6806" s="82"/>
      <c r="AG6806" s="80"/>
      <c r="AH6806" s="119"/>
      <c r="AI6806" s="119"/>
    </row>
    <row r="6807" spans="27:35" x14ac:dyDescent="0.25">
      <c r="AA6807" s="81"/>
      <c r="AB6807" s="81"/>
      <c r="AC6807" s="80"/>
      <c r="AD6807" s="80"/>
      <c r="AE6807" s="81"/>
      <c r="AF6807" s="82"/>
      <c r="AG6807" s="80"/>
      <c r="AH6807" s="119"/>
      <c r="AI6807" s="119"/>
    </row>
    <row r="6808" spans="27:35" x14ac:dyDescent="0.25">
      <c r="AA6808" s="81"/>
      <c r="AB6808" s="81"/>
      <c r="AC6808" s="80"/>
      <c r="AD6808" s="80"/>
      <c r="AE6808" s="81"/>
      <c r="AF6808" s="82"/>
      <c r="AG6808" s="80"/>
      <c r="AH6808" s="119"/>
      <c r="AI6808" s="119"/>
    </row>
    <row r="6809" spans="27:35" x14ac:dyDescent="0.25">
      <c r="AA6809" s="81"/>
      <c r="AB6809" s="81"/>
      <c r="AC6809" s="80"/>
      <c r="AD6809" s="80"/>
      <c r="AE6809" s="81"/>
      <c r="AF6809" s="82"/>
      <c r="AG6809" s="80"/>
      <c r="AH6809" s="119"/>
      <c r="AI6809" s="119"/>
    </row>
    <row r="6810" spans="27:35" x14ac:dyDescent="0.25">
      <c r="AA6810" s="81"/>
      <c r="AB6810" s="81"/>
      <c r="AC6810" s="80"/>
      <c r="AD6810" s="80"/>
      <c r="AE6810" s="81"/>
      <c r="AF6810" s="82"/>
      <c r="AG6810" s="80"/>
      <c r="AH6810" s="119"/>
      <c r="AI6810" s="119"/>
    </row>
    <row r="6811" spans="27:35" x14ac:dyDescent="0.25">
      <c r="AA6811" s="81"/>
      <c r="AB6811" s="81"/>
      <c r="AC6811" s="80"/>
      <c r="AD6811" s="80"/>
      <c r="AE6811" s="81"/>
      <c r="AF6811" s="82"/>
      <c r="AG6811" s="80"/>
      <c r="AH6811" s="119"/>
      <c r="AI6811" s="119"/>
    </row>
    <row r="6812" spans="27:35" x14ac:dyDescent="0.25">
      <c r="AA6812" s="81"/>
      <c r="AB6812" s="81"/>
      <c r="AC6812" s="80"/>
      <c r="AD6812" s="80"/>
      <c r="AE6812" s="81"/>
      <c r="AF6812" s="82"/>
      <c r="AG6812" s="80"/>
      <c r="AH6812" s="119"/>
      <c r="AI6812" s="119"/>
    </row>
    <row r="6813" spans="27:35" x14ac:dyDescent="0.25">
      <c r="AA6813" s="81"/>
      <c r="AB6813" s="81"/>
      <c r="AC6813" s="80"/>
      <c r="AD6813" s="80"/>
      <c r="AE6813" s="81"/>
      <c r="AF6813" s="82"/>
      <c r="AG6813" s="80"/>
      <c r="AH6813" s="119"/>
      <c r="AI6813" s="119"/>
    </row>
    <row r="6814" spans="27:35" x14ac:dyDescent="0.25">
      <c r="AA6814" s="81"/>
      <c r="AB6814" s="81"/>
      <c r="AC6814" s="80"/>
      <c r="AD6814" s="80"/>
      <c r="AE6814" s="81"/>
      <c r="AF6814" s="82"/>
      <c r="AG6814" s="80"/>
      <c r="AH6814" s="119"/>
      <c r="AI6814" s="119"/>
    </row>
    <row r="6815" spans="27:35" x14ac:dyDescent="0.25">
      <c r="AA6815" s="81"/>
      <c r="AB6815" s="81"/>
      <c r="AC6815" s="80"/>
      <c r="AD6815" s="80"/>
      <c r="AE6815" s="81"/>
      <c r="AF6815" s="82"/>
      <c r="AG6815" s="80"/>
      <c r="AH6815" s="119"/>
      <c r="AI6815" s="119"/>
    </row>
    <row r="6816" spans="27:35" x14ac:dyDescent="0.25">
      <c r="AA6816" s="81"/>
      <c r="AB6816" s="81"/>
      <c r="AC6816" s="80"/>
      <c r="AD6816" s="80"/>
      <c r="AE6816" s="81"/>
      <c r="AF6816" s="82"/>
      <c r="AG6816" s="80"/>
      <c r="AH6816" s="119"/>
      <c r="AI6816" s="119"/>
    </row>
    <row r="6817" spans="27:35" x14ac:dyDescent="0.25">
      <c r="AA6817" s="81"/>
      <c r="AB6817" s="81"/>
      <c r="AC6817" s="80"/>
      <c r="AD6817" s="80"/>
      <c r="AE6817" s="81"/>
      <c r="AF6817" s="82"/>
      <c r="AG6817" s="80"/>
      <c r="AH6817" s="119"/>
      <c r="AI6817" s="119"/>
    </row>
    <row r="6818" spans="27:35" x14ac:dyDescent="0.25">
      <c r="AA6818" s="81"/>
      <c r="AB6818" s="81"/>
      <c r="AC6818" s="80"/>
      <c r="AD6818" s="80"/>
      <c r="AE6818" s="81"/>
      <c r="AF6818" s="82"/>
      <c r="AG6818" s="80"/>
      <c r="AH6818" s="119"/>
      <c r="AI6818" s="119"/>
    </row>
    <row r="6819" spans="27:35" x14ac:dyDescent="0.25">
      <c r="AA6819" s="81"/>
      <c r="AB6819" s="81"/>
      <c r="AC6819" s="80"/>
      <c r="AD6819" s="80"/>
      <c r="AE6819" s="81"/>
      <c r="AF6819" s="82"/>
      <c r="AG6819" s="80"/>
      <c r="AH6819" s="119"/>
      <c r="AI6819" s="119"/>
    </row>
    <row r="6820" spans="27:35" x14ac:dyDescent="0.25">
      <c r="AA6820" s="81"/>
      <c r="AB6820" s="81"/>
      <c r="AC6820" s="80"/>
      <c r="AD6820" s="80"/>
      <c r="AE6820" s="81"/>
      <c r="AF6820" s="82"/>
      <c r="AG6820" s="80"/>
      <c r="AH6820" s="119"/>
      <c r="AI6820" s="119"/>
    </row>
    <row r="6821" spans="27:35" x14ac:dyDescent="0.25">
      <c r="AA6821" s="81"/>
      <c r="AB6821" s="81"/>
      <c r="AC6821" s="80"/>
      <c r="AD6821" s="80"/>
      <c r="AE6821" s="81"/>
      <c r="AF6821" s="82"/>
      <c r="AG6821" s="80"/>
      <c r="AH6821" s="119"/>
      <c r="AI6821" s="119"/>
    </row>
    <row r="6822" spans="27:35" x14ac:dyDescent="0.25">
      <c r="AA6822" s="81"/>
      <c r="AB6822" s="81"/>
      <c r="AC6822" s="80"/>
      <c r="AD6822" s="80"/>
      <c r="AE6822" s="81"/>
      <c r="AF6822" s="82"/>
      <c r="AG6822" s="80"/>
      <c r="AH6822" s="119"/>
      <c r="AI6822" s="119"/>
    </row>
    <row r="6823" spans="27:35" x14ac:dyDescent="0.25">
      <c r="AA6823" s="81"/>
      <c r="AB6823" s="81"/>
      <c r="AC6823" s="80"/>
      <c r="AD6823" s="80"/>
      <c r="AE6823" s="81"/>
      <c r="AF6823" s="82"/>
      <c r="AG6823" s="80"/>
      <c r="AH6823" s="119"/>
      <c r="AI6823" s="119"/>
    </row>
    <row r="6824" spans="27:35" x14ac:dyDescent="0.25">
      <c r="AA6824" s="81"/>
      <c r="AB6824" s="81"/>
      <c r="AC6824" s="80"/>
      <c r="AD6824" s="80"/>
      <c r="AE6824" s="81"/>
      <c r="AF6824" s="82"/>
      <c r="AG6824" s="80"/>
      <c r="AH6824" s="119"/>
      <c r="AI6824" s="119"/>
    </row>
    <row r="6825" spans="27:35" x14ac:dyDescent="0.25">
      <c r="AA6825" s="81"/>
      <c r="AB6825" s="81"/>
      <c r="AC6825" s="80"/>
      <c r="AD6825" s="80"/>
      <c r="AE6825" s="81"/>
      <c r="AF6825" s="82"/>
      <c r="AG6825" s="80"/>
      <c r="AH6825" s="119"/>
      <c r="AI6825" s="119"/>
    </row>
    <row r="6826" spans="27:35" x14ac:dyDescent="0.25">
      <c r="AA6826" s="81"/>
      <c r="AB6826" s="81"/>
      <c r="AC6826" s="80"/>
      <c r="AD6826" s="80"/>
      <c r="AE6826" s="81"/>
      <c r="AF6826" s="82"/>
      <c r="AG6826" s="80"/>
      <c r="AH6826" s="119"/>
      <c r="AI6826" s="119"/>
    </row>
    <row r="6827" spans="27:35" x14ac:dyDescent="0.25">
      <c r="AA6827" s="81"/>
      <c r="AB6827" s="81"/>
      <c r="AC6827" s="80"/>
      <c r="AD6827" s="80"/>
      <c r="AE6827" s="81"/>
      <c r="AF6827" s="82"/>
      <c r="AG6827" s="80"/>
      <c r="AH6827" s="119"/>
      <c r="AI6827" s="119"/>
    </row>
    <row r="6828" spans="27:35" x14ac:dyDescent="0.25">
      <c r="AA6828" s="81"/>
      <c r="AB6828" s="81"/>
      <c r="AC6828" s="80"/>
      <c r="AD6828" s="80"/>
      <c r="AE6828" s="81"/>
      <c r="AF6828" s="82"/>
      <c r="AG6828" s="80"/>
      <c r="AH6828" s="119"/>
      <c r="AI6828" s="119"/>
    </row>
    <row r="6829" spans="27:35" x14ac:dyDescent="0.25">
      <c r="AA6829" s="81"/>
      <c r="AB6829" s="81"/>
      <c r="AC6829" s="80"/>
      <c r="AD6829" s="80"/>
      <c r="AE6829" s="81"/>
      <c r="AF6829" s="82"/>
      <c r="AG6829" s="80"/>
      <c r="AH6829" s="119"/>
      <c r="AI6829" s="119"/>
    </row>
    <row r="6830" spans="27:35" x14ac:dyDescent="0.25">
      <c r="AA6830" s="81"/>
      <c r="AB6830" s="81"/>
      <c r="AC6830" s="80"/>
      <c r="AD6830" s="80"/>
      <c r="AE6830" s="81"/>
      <c r="AF6830" s="82"/>
      <c r="AG6830" s="80"/>
      <c r="AH6830" s="119"/>
      <c r="AI6830" s="119"/>
    </row>
    <row r="6831" spans="27:35" x14ac:dyDescent="0.25">
      <c r="AA6831" s="81"/>
      <c r="AB6831" s="81"/>
      <c r="AC6831" s="80"/>
      <c r="AD6831" s="80"/>
      <c r="AE6831" s="81"/>
      <c r="AF6831" s="82"/>
      <c r="AG6831" s="80"/>
      <c r="AH6831" s="119"/>
      <c r="AI6831" s="119"/>
    </row>
    <row r="6832" spans="27:35" x14ac:dyDescent="0.25">
      <c r="AA6832" s="81"/>
      <c r="AB6832" s="81"/>
      <c r="AC6832" s="80"/>
      <c r="AD6832" s="80"/>
      <c r="AE6832" s="81"/>
      <c r="AF6832" s="82"/>
      <c r="AG6832" s="80"/>
      <c r="AH6832" s="119"/>
      <c r="AI6832" s="119"/>
    </row>
    <row r="6833" spans="27:35" x14ac:dyDescent="0.25">
      <c r="AA6833" s="81"/>
      <c r="AB6833" s="81"/>
      <c r="AC6833" s="80"/>
      <c r="AD6833" s="80"/>
      <c r="AE6833" s="81"/>
      <c r="AF6833" s="82"/>
      <c r="AG6833" s="80"/>
      <c r="AH6833" s="119"/>
      <c r="AI6833" s="119"/>
    </row>
    <row r="6834" spans="27:35" x14ac:dyDescent="0.25">
      <c r="AA6834" s="81"/>
      <c r="AB6834" s="81"/>
      <c r="AC6834" s="80"/>
      <c r="AD6834" s="80"/>
      <c r="AE6834" s="81"/>
      <c r="AF6834" s="82"/>
      <c r="AG6834" s="80"/>
      <c r="AH6834" s="119"/>
      <c r="AI6834" s="119"/>
    </row>
    <row r="6835" spans="27:35" x14ac:dyDescent="0.25">
      <c r="AA6835" s="81"/>
      <c r="AB6835" s="81"/>
      <c r="AC6835" s="80"/>
      <c r="AD6835" s="80"/>
      <c r="AE6835" s="81"/>
      <c r="AF6835" s="82"/>
      <c r="AG6835" s="80"/>
      <c r="AH6835" s="119"/>
      <c r="AI6835" s="119"/>
    </row>
    <row r="6836" spans="27:35" x14ac:dyDescent="0.25">
      <c r="AA6836" s="81"/>
      <c r="AB6836" s="81"/>
      <c r="AC6836" s="80"/>
      <c r="AD6836" s="80"/>
      <c r="AE6836" s="81"/>
      <c r="AF6836" s="82"/>
      <c r="AG6836" s="80"/>
      <c r="AH6836" s="119"/>
      <c r="AI6836" s="119"/>
    </row>
    <row r="6837" spans="27:35" x14ac:dyDescent="0.25">
      <c r="AA6837" s="81"/>
      <c r="AB6837" s="81"/>
      <c r="AC6837" s="80"/>
      <c r="AD6837" s="80"/>
      <c r="AE6837" s="81"/>
      <c r="AF6837" s="82"/>
      <c r="AG6837" s="80"/>
      <c r="AH6837" s="119"/>
      <c r="AI6837" s="119"/>
    </row>
    <row r="6838" spans="27:35" x14ac:dyDescent="0.25">
      <c r="AA6838" s="81"/>
      <c r="AB6838" s="81"/>
      <c r="AC6838" s="80"/>
      <c r="AD6838" s="80"/>
      <c r="AE6838" s="81"/>
      <c r="AF6838" s="82"/>
      <c r="AG6838" s="80"/>
      <c r="AH6838" s="119"/>
      <c r="AI6838" s="119"/>
    </row>
    <row r="6839" spans="27:35" x14ac:dyDescent="0.25">
      <c r="AA6839" s="81"/>
      <c r="AB6839" s="81"/>
      <c r="AC6839" s="80"/>
      <c r="AD6839" s="80"/>
      <c r="AE6839" s="81"/>
      <c r="AF6839" s="82"/>
      <c r="AG6839" s="80"/>
      <c r="AH6839" s="119"/>
      <c r="AI6839" s="119"/>
    </row>
    <row r="6840" spans="27:35" x14ac:dyDescent="0.25">
      <c r="AA6840" s="81"/>
      <c r="AB6840" s="81"/>
      <c r="AC6840" s="80"/>
      <c r="AD6840" s="80"/>
      <c r="AE6840" s="81"/>
      <c r="AF6840" s="82"/>
      <c r="AG6840" s="80"/>
      <c r="AH6840" s="119"/>
      <c r="AI6840" s="119"/>
    </row>
    <row r="6841" spans="27:35" x14ac:dyDescent="0.25">
      <c r="AA6841" s="81"/>
      <c r="AB6841" s="81"/>
      <c r="AC6841" s="80"/>
      <c r="AD6841" s="80"/>
      <c r="AE6841" s="81"/>
      <c r="AF6841" s="82"/>
      <c r="AG6841" s="80"/>
      <c r="AH6841" s="119"/>
      <c r="AI6841" s="119"/>
    </row>
    <row r="6842" spans="27:35" x14ac:dyDescent="0.25">
      <c r="AA6842" s="81"/>
      <c r="AB6842" s="81"/>
      <c r="AC6842" s="80"/>
      <c r="AD6842" s="80"/>
      <c r="AE6842" s="81"/>
      <c r="AF6842" s="82"/>
      <c r="AG6842" s="80"/>
      <c r="AH6842" s="119"/>
      <c r="AI6842" s="119"/>
    </row>
    <row r="6843" spans="27:35" x14ac:dyDescent="0.25">
      <c r="AA6843" s="81"/>
      <c r="AB6843" s="81"/>
      <c r="AC6843" s="80"/>
      <c r="AD6843" s="80"/>
      <c r="AE6843" s="81"/>
      <c r="AF6843" s="82"/>
      <c r="AG6843" s="80"/>
      <c r="AH6843" s="119"/>
      <c r="AI6843" s="119"/>
    </row>
    <row r="6844" spans="27:35" x14ac:dyDescent="0.25">
      <c r="AA6844" s="81"/>
      <c r="AB6844" s="81"/>
      <c r="AC6844" s="80"/>
      <c r="AD6844" s="80"/>
      <c r="AE6844" s="81"/>
      <c r="AF6844" s="82"/>
      <c r="AG6844" s="80"/>
      <c r="AH6844" s="119"/>
      <c r="AI6844" s="119"/>
    </row>
    <row r="6845" spans="27:35" x14ac:dyDescent="0.25">
      <c r="AA6845" s="81"/>
      <c r="AB6845" s="81"/>
      <c r="AC6845" s="80"/>
      <c r="AD6845" s="80"/>
      <c r="AE6845" s="81"/>
      <c r="AF6845" s="82"/>
      <c r="AG6845" s="80"/>
      <c r="AH6845" s="119"/>
      <c r="AI6845" s="119"/>
    </row>
    <row r="6846" spans="27:35" x14ac:dyDescent="0.25">
      <c r="AA6846" s="81"/>
      <c r="AB6846" s="81"/>
      <c r="AC6846" s="80"/>
      <c r="AD6846" s="80"/>
      <c r="AE6846" s="81"/>
      <c r="AF6846" s="82"/>
      <c r="AG6846" s="80"/>
      <c r="AH6846" s="119"/>
      <c r="AI6846" s="119"/>
    </row>
    <row r="6847" spans="27:35" x14ac:dyDescent="0.25">
      <c r="AA6847" s="81"/>
      <c r="AB6847" s="81"/>
      <c r="AC6847" s="80"/>
      <c r="AD6847" s="80"/>
      <c r="AE6847" s="81"/>
      <c r="AF6847" s="82"/>
      <c r="AG6847" s="80"/>
      <c r="AH6847" s="119"/>
      <c r="AI6847" s="119"/>
    </row>
    <row r="6848" spans="27:35" x14ac:dyDescent="0.25">
      <c r="AA6848" s="81"/>
      <c r="AB6848" s="81"/>
      <c r="AC6848" s="80"/>
      <c r="AD6848" s="80"/>
      <c r="AE6848" s="81"/>
      <c r="AF6848" s="82"/>
      <c r="AG6848" s="80"/>
      <c r="AH6848" s="119"/>
      <c r="AI6848" s="119"/>
    </row>
    <row r="6849" spans="27:35" x14ac:dyDescent="0.25">
      <c r="AA6849" s="81"/>
      <c r="AB6849" s="81"/>
      <c r="AC6849" s="80"/>
      <c r="AD6849" s="80"/>
      <c r="AE6849" s="81"/>
      <c r="AF6849" s="82"/>
      <c r="AG6849" s="80"/>
      <c r="AH6849" s="119"/>
      <c r="AI6849" s="119"/>
    </row>
    <row r="6850" spans="27:35" x14ac:dyDescent="0.25">
      <c r="AA6850" s="81"/>
      <c r="AB6850" s="81"/>
      <c r="AC6850" s="80"/>
      <c r="AD6850" s="80"/>
      <c r="AE6850" s="81"/>
      <c r="AF6850" s="82"/>
      <c r="AG6850" s="80"/>
      <c r="AH6850" s="119"/>
      <c r="AI6850" s="119"/>
    </row>
    <row r="6851" spans="27:35" x14ac:dyDescent="0.25">
      <c r="AA6851" s="81"/>
      <c r="AB6851" s="81"/>
      <c r="AC6851" s="80"/>
      <c r="AD6851" s="80"/>
      <c r="AE6851" s="81"/>
      <c r="AF6851" s="82"/>
      <c r="AG6851" s="80"/>
      <c r="AH6851" s="119"/>
      <c r="AI6851" s="119"/>
    </row>
    <row r="6852" spans="27:35" x14ac:dyDescent="0.25">
      <c r="AA6852" s="81"/>
      <c r="AB6852" s="81"/>
      <c r="AC6852" s="80"/>
      <c r="AD6852" s="80"/>
      <c r="AE6852" s="81"/>
      <c r="AF6852" s="82"/>
      <c r="AG6852" s="80"/>
      <c r="AH6852" s="119"/>
      <c r="AI6852" s="119"/>
    </row>
    <row r="6853" spans="27:35" x14ac:dyDescent="0.25">
      <c r="AA6853" s="81"/>
      <c r="AB6853" s="81"/>
      <c r="AC6853" s="80"/>
      <c r="AD6853" s="80"/>
      <c r="AE6853" s="81"/>
      <c r="AF6853" s="82"/>
      <c r="AG6853" s="80"/>
      <c r="AH6853" s="119"/>
      <c r="AI6853" s="119"/>
    </row>
    <row r="6854" spans="27:35" x14ac:dyDescent="0.25">
      <c r="AA6854" s="81"/>
      <c r="AB6854" s="81"/>
      <c r="AC6854" s="80"/>
      <c r="AD6854" s="80"/>
      <c r="AE6854" s="81"/>
      <c r="AF6854" s="82"/>
      <c r="AG6854" s="80"/>
      <c r="AH6854" s="119"/>
      <c r="AI6854" s="119"/>
    </row>
    <row r="6855" spans="27:35" x14ac:dyDescent="0.25">
      <c r="AA6855" s="81"/>
      <c r="AB6855" s="81"/>
      <c r="AC6855" s="80"/>
      <c r="AD6855" s="80"/>
      <c r="AE6855" s="81"/>
      <c r="AF6855" s="82"/>
      <c r="AG6855" s="80"/>
      <c r="AH6855" s="119"/>
      <c r="AI6855" s="119"/>
    </row>
    <row r="6856" spans="27:35" x14ac:dyDescent="0.25">
      <c r="AA6856" s="81"/>
      <c r="AB6856" s="81"/>
      <c r="AC6856" s="80"/>
      <c r="AD6856" s="80"/>
      <c r="AE6856" s="81"/>
      <c r="AF6856" s="82"/>
      <c r="AG6856" s="80"/>
      <c r="AH6856" s="119"/>
      <c r="AI6856" s="119"/>
    </row>
    <row r="6857" spans="27:35" x14ac:dyDescent="0.25">
      <c r="AA6857" s="81"/>
      <c r="AB6857" s="81"/>
      <c r="AC6857" s="80"/>
      <c r="AD6857" s="80"/>
      <c r="AE6857" s="81"/>
      <c r="AF6857" s="82"/>
      <c r="AG6857" s="80"/>
      <c r="AH6857" s="119"/>
      <c r="AI6857" s="119"/>
    </row>
    <row r="6858" spans="27:35" x14ac:dyDescent="0.25">
      <c r="AA6858" s="81"/>
      <c r="AB6858" s="81"/>
      <c r="AC6858" s="80"/>
      <c r="AD6858" s="80"/>
      <c r="AE6858" s="81"/>
      <c r="AF6858" s="82"/>
      <c r="AG6858" s="80"/>
      <c r="AH6858" s="119"/>
      <c r="AI6858" s="119"/>
    </row>
    <row r="6859" spans="27:35" x14ac:dyDescent="0.25">
      <c r="AA6859" s="81"/>
      <c r="AB6859" s="81"/>
      <c r="AC6859" s="80"/>
      <c r="AD6859" s="80"/>
      <c r="AE6859" s="81"/>
      <c r="AF6859" s="82"/>
      <c r="AG6859" s="80"/>
      <c r="AH6859" s="119"/>
      <c r="AI6859" s="119"/>
    </row>
    <row r="6860" spans="27:35" x14ac:dyDescent="0.25">
      <c r="AA6860" s="81"/>
      <c r="AB6860" s="81"/>
      <c r="AC6860" s="80"/>
      <c r="AD6860" s="80"/>
      <c r="AE6860" s="81"/>
      <c r="AF6860" s="82"/>
      <c r="AG6860" s="80"/>
      <c r="AH6860" s="119"/>
      <c r="AI6860" s="119"/>
    </row>
    <row r="6861" spans="27:35" x14ac:dyDescent="0.25">
      <c r="AA6861" s="81"/>
      <c r="AB6861" s="81"/>
      <c r="AC6861" s="80"/>
      <c r="AD6861" s="80"/>
      <c r="AE6861" s="81"/>
      <c r="AF6861" s="82"/>
      <c r="AG6861" s="80"/>
      <c r="AH6861" s="119"/>
      <c r="AI6861" s="119"/>
    </row>
    <row r="6862" spans="27:35" x14ac:dyDescent="0.25">
      <c r="AA6862" s="81"/>
      <c r="AB6862" s="81"/>
      <c r="AC6862" s="80"/>
      <c r="AD6862" s="80"/>
      <c r="AE6862" s="81"/>
      <c r="AF6862" s="82"/>
      <c r="AG6862" s="80"/>
      <c r="AH6862" s="119"/>
      <c r="AI6862" s="119"/>
    </row>
    <row r="6863" spans="27:35" x14ac:dyDescent="0.25">
      <c r="AA6863" s="81"/>
      <c r="AB6863" s="81"/>
      <c r="AC6863" s="80"/>
      <c r="AD6863" s="80"/>
      <c r="AE6863" s="81"/>
      <c r="AF6863" s="82"/>
      <c r="AG6863" s="80"/>
      <c r="AH6863" s="119"/>
      <c r="AI6863" s="119"/>
    </row>
    <row r="6864" spans="27:35" x14ac:dyDescent="0.25">
      <c r="AA6864" s="81"/>
      <c r="AB6864" s="81"/>
      <c r="AC6864" s="80"/>
      <c r="AD6864" s="80"/>
      <c r="AE6864" s="81"/>
      <c r="AF6864" s="82"/>
      <c r="AG6864" s="80"/>
      <c r="AH6864" s="119"/>
      <c r="AI6864" s="119"/>
    </row>
    <row r="6865" spans="27:35" x14ac:dyDescent="0.25">
      <c r="AA6865" s="81"/>
      <c r="AB6865" s="81"/>
      <c r="AC6865" s="80"/>
      <c r="AD6865" s="80"/>
      <c r="AE6865" s="81"/>
      <c r="AF6865" s="82"/>
      <c r="AG6865" s="80"/>
      <c r="AH6865" s="119"/>
      <c r="AI6865" s="119"/>
    </row>
    <row r="6866" spans="27:35" x14ac:dyDescent="0.25">
      <c r="AA6866" s="81"/>
      <c r="AB6866" s="81"/>
      <c r="AC6866" s="80"/>
      <c r="AD6866" s="80"/>
      <c r="AE6866" s="81"/>
      <c r="AF6866" s="82"/>
      <c r="AG6866" s="80"/>
      <c r="AH6866" s="119"/>
      <c r="AI6866" s="119"/>
    </row>
    <row r="6867" spans="27:35" x14ac:dyDescent="0.25">
      <c r="AA6867" s="81"/>
      <c r="AB6867" s="81"/>
      <c r="AC6867" s="80"/>
      <c r="AD6867" s="80"/>
      <c r="AE6867" s="81"/>
      <c r="AF6867" s="82"/>
      <c r="AG6867" s="80"/>
      <c r="AH6867" s="119"/>
      <c r="AI6867" s="119"/>
    </row>
    <row r="6868" spans="27:35" x14ac:dyDescent="0.25">
      <c r="AA6868" s="81"/>
      <c r="AB6868" s="81"/>
      <c r="AC6868" s="80"/>
      <c r="AD6868" s="80"/>
      <c r="AE6868" s="81"/>
      <c r="AF6868" s="82"/>
      <c r="AG6868" s="80"/>
      <c r="AH6868" s="119"/>
      <c r="AI6868" s="119"/>
    </row>
    <row r="6869" spans="27:35" x14ac:dyDescent="0.25">
      <c r="AA6869" s="81"/>
      <c r="AB6869" s="81"/>
      <c r="AC6869" s="80"/>
      <c r="AD6869" s="80"/>
      <c r="AE6869" s="81"/>
      <c r="AF6869" s="82"/>
      <c r="AG6869" s="80"/>
      <c r="AH6869" s="119"/>
      <c r="AI6869" s="119"/>
    </row>
    <row r="6870" spans="27:35" x14ac:dyDescent="0.25">
      <c r="AA6870" s="81"/>
      <c r="AB6870" s="81"/>
      <c r="AC6870" s="80"/>
      <c r="AD6870" s="80"/>
      <c r="AE6870" s="81"/>
      <c r="AF6870" s="82"/>
      <c r="AG6870" s="80"/>
      <c r="AH6870" s="119"/>
      <c r="AI6870" s="119"/>
    </row>
    <row r="6871" spans="27:35" x14ac:dyDescent="0.25">
      <c r="AA6871" s="81"/>
      <c r="AB6871" s="81"/>
      <c r="AC6871" s="80"/>
      <c r="AD6871" s="80"/>
      <c r="AE6871" s="81"/>
      <c r="AF6871" s="82"/>
      <c r="AG6871" s="80"/>
      <c r="AH6871" s="119"/>
      <c r="AI6871" s="119"/>
    </row>
    <row r="6872" spans="27:35" x14ac:dyDescent="0.25">
      <c r="AA6872" s="81"/>
      <c r="AB6872" s="81"/>
      <c r="AC6872" s="80"/>
      <c r="AD6872" s="80"/>
      <c r="AE6872" s="81"/>
      <c r="AF6872" s="82"/>
      <c r="AG6872" s="80"/>
      <c r="AH6872" s="119"/>
      <c r="AI6872" s="119"/>
    </row>
    <row r="6873" spans="27:35" x14ac:dyDescent="0.25">
      <c r="AA6873" s="81"/>
      <c r="AB6873" s="81"/>
      <c r="AC6873" s="80"/>
      <c r="AD6873" s="80"/>
      <c r="AE6873" s="81"/>
      <c r="AF6873" s="82"/>
      <c r="AG6873" s="80"/>
      <c r="AH6873" s="119"/>
      <c r="AI6873" s="119"/>
    </row>
    <row r="6874" spans="27:35" x14ac:dyDescent="0.25">
      <c r="AA6874" s="81"/>
      <c r="AB6874" s="81"/>
      <c r="AC6874" s="80"/>
      <c r="AD6874" s="80"/>
      <c r="AE6874" s="81"/>
      <c r="AF6874" s="82"/>
      <c r="AG6874" s="80"/>
      <c r="AH6874" s="119"/>
      <c r="AI6874" s="119"/>
    </row>
    <row r="6875" spans="27:35" x14ac:dyDescent="0.25">
      <c r="AA6875" s="81"/>
      <c r="AB6875" s="81"/>
      <c r="AC6875" s="80"/>
      <c r="AD6875" s="80"/>
      <c r="AE6875" s="81"/>
      <c r="AF6875" s="82"/>
      <c r="AG6875" s="80"/>
      <c r="AH6875" s="119"/>
      <c r="AI6875" s="119"/>
    </row>
    <row r="6876" spans="27:35" x14ac:dyDescent="0.25">
      <c r="AA6876" s="81"/>
      <c r="AB6876" s="81"/>
      <c r="AC6876" s="80"/>
      <c r="AD6876" s="80"/>
      <c r="AE6876" s="81"/>
      <c r="AF6876" s="82"/>
      <c r="AG6876" s="80"/>
      <c r="AH6876" s="119"/>
      <c r="AI6876" s="119"/>
    </row>
    <row r="6877" spans="27:35" x14ac:dyDescent="0.25">
      <c r="AA6877" s="81"/>
      <c r="AB6877" s="81"/>
      <c r="AC6877" s="80"/>
      <c r="AD6877" s="80"/>
      <c r="AE6877" s="81"/>
      <c r="AF6877" s="82"/>
      <c r="AG6877" s="80"/>
      <c r="AH6877" s="119"/>
      <c r="AI6877" s="119"/>
    </row>
    <row r="6878" spans="27:35" x14ac:dyDescent="0.25">
      <c r="AA6878" s="81"/>
      <c r="AB6878" s="81"/>
      <c r="AC6878" s="80"/>
      <c r="AD6878" s="80"/>
      <c r="AE6878" s="81"/>
      <c r="AF6878" s="82"/>
      <c r="AG6878" s="80"/>
      <c r="AH6878" s="119"/>
      <c r="AI6878" s="119"/>
    </row>
    <row r="6879" spans="27:35" x14ac:dyDescent="0.25">
      <c r="AA6879" s="81"/>
      <c r="AB6879" s="81"/>
      <c r="AC6879" s="80"/>
      <c r="AD6879" s="80"/>
      <c r="AE6879" s="81"/>
      <c r="AF6879" s="82"/>
      <c r="AG6879" s="80"/>
      <c r="AH6879" s="119"/>
      <c r="AI6879" s="119"/>
    </row>
    <row r="6880" spans="27:35" x14ac:dyDescent="0.25">
      <c r="AA6880" s="81"/>
      <c r="AB6880" s="81"/>
      <c r="AC6880" s="80"/>
      <c r="AD6880" s="80"/>
      <c r="AE6880" s="81"/>
      <c r="AF6880" s="82"/>
      <c r="AG6880" s="80"/>
      <c r="AH6880" s="119"/>
      <c r="AI6880" s="119"/>
    </row>
    <row r="6881" spans="27:35" x14ac:dyDescent="0.25">
      <c r="AA6881" s="81"/>
      <c r="AB6881" s="81"/>
      <c r="AC6881" s="80"/>
      <c r="AD6881" s="80"/>
      <c r="AE6881" s="81"/>
      <c r="AF6881" s="82"/>
      <c r="AG6881" s="80"/>
      <c r="AH6881" s="119"/>
      <c r="AI6881" s="119"/>
    </row>
    <row r="6882" spans="27:35" x14ac:dyDescent="0.25">
      <c r="AA6882" s="81"/>
      <c r="AB6882" s="81"/>
      <c r="AC6882" s="80"/>
      <c r="AD6882" s="80"/>
      <c r="AE6882" s="81"/>
      <c r="AF6882" s="82"/>
      <c r="AG6882" s="80"/>
      <c r="AH6882" s="119"/>
      <c r="AI6882" s="119"/>
    </row>
    <row r="6883" spans="27:35" x14ac:dyDescent="0.25">
      <c r="AA6883" s="81"/>
      <c r="AB6883" s="81"/>
      <c r="AC6883" s="80"/>
      <c r="AD6883" s="80"/>
      <c r="AE6883" s="81"/>
      <c r="AF6883" s="82"/>
      <c r="AG6883" s="80"/>
      <c r="AH6883" s="119"/>
      <c r="AI6883" s="119"/>
    </row>
    <row r="6884" spans="27:35" x14ac:dyDescent="0.25">
      <c r="AA6884" s="81"/>
      <c r="AB6884" s="81"/>
      <c r="AC6884" s="80"/>
      <c r="AD6884" s="80"/>
      <c r="AE6884" s="81"/>
      <c r="AF6884" s="82"/>
      <c r="AG6884" s="80"/>
      <c r="AH6884" s="119"/>
      <c r="AI6884" s="119"/>
    </row>
    <row r="6885" spans="27:35" x14ac:dyDescent="0.25">
      <c r="AA6885" s="81"/>
      <c r="AB6885" s="81"/>
      <c r="AC6885" s="80"/>
      <c r="AD6885" s="80"/>
      <c r="AE6885" s="81"/>
      <c r="AF6885" s="82"/>
      <c r="AG6885" s="80"/>
      <c r="AH6885" s="119"/>
      <c r="AI6885" s="119"/>
    </row>
    <row r="6886" spans="27:35" x14ac:dyDescent="0.25">
      <c r="AA6886" s="81"/>
      <c r="AB6886" s="81"/>
      <c r="AC6886" s="80"/>
      <c r="AD6886" s="80"/>
      <c r="AE6886" s="81"/>
      <c r="AF6886" s="82"/>
      <c r="AG6886" s="80"/>
      <c r="AH6886" s="119"/>
      <c r="AI6886" s="119"/>
    </row>
    <row r="6887" spans="27:35" x14ac:dyDescent="0.25">
      <c r="AA6887" s="81"/>
      <c r="AB6887" s="81"/>
      <c r="AC6887" s="80"/>
      <c r="AD6887" s="80"/>
      <c r="AE6887" s="81"/>
      <c r="AF6887" s="82"/>
      <c r="AG6887" s="80"/>
      <c r="AH6887" s="119"/>
      <c r="AI6887" s="119"/>
    </row>
    <row r="6888" spans="27:35" x14ac:dyDescent="0.25">
      <c r="AA6888" s="81"/>
      <c r="AB6888" s="81"/>
      <c r="AC6888" s="80"/>
      <c r="AD6888" s="80"/>
      <c r="AE6888" s="81"/>
      <c r="AF6888" s="82"/>
      <c r="AG6888" s="80"/>
      <c r="AH6888" s="119"/>
      <c r="AI6888" s="119"/>
    </row>
    <row r="6889" spans="27:35" x14ac:dyDescent="0.25">
      <c r="AA6889" s="81"/>
      <c r="AB6889" s="81"/>
      <c r="AC6889" s="80"/>
      <c r="AD6889" s="80"/>
      <c r="AE6889" s="81"/>
      <c r="AF6889" s="82"/>
      <c r="AG6889" s="80"/>
      <c r="AH6889" s="119"/>
      <c r="AI6889" s="119"/>
    </row>
    <row r="6890" spans="27:35" x14ac:dyDescent="0.25">
      <c r="AA6890" s="81"/>
      <c r="AB6890" s="81"/>
      <c r="AC6890" s="80"/>
      <c r="AD6890" s="80"/>
      <c r="AE6890" s="81"/>
      <c r="AF6890" s="82"/>
      <c r="AG6890" s="80"/>
      <c r="AH6890" s="119"/>
      <c r="AI6890" s="119"/>
    </row>
    <row r="6891" spans="27:35" x14ac:dyDescent="0.25">
      <c r="AA6891" s="81"/>
      <c r="AB6891" s="81"/>
      <c r="AC6891" s="80"/>
      <c r="AD6891" s="80"/>
      <c r="AE6891" s="81"/>
      <c r="AF6891" s="82"/>
      <c r="AG6891" s="80"/>
      <c r="AH6891" s="119"/>
      <c r="AI6891" s="119"/>
    </row>
    <row r="6892" spans="27:35" x14ac:dyDescent="0.25">
      <c r="AA6892" s="81"/>
      <c r="AB6892" s="81"/>
      <c r="AC6892" s="80"/>
      <c r="AD6892" s="80"/>
      <c r="AE6892" s="81"/>
      <c r="AF6892" s="82"/>
      <c r="AG6892" s="80"/>
      <c r="AH6892" s="119"/>
      <c r="AI6892" s="119"/>
    </row>
    <row r="6893" spans="27:35" x14ac:dyDescent="0.25">
      <c r="AA6893" s="81"/>
      <c r="AB6893" s="81"/>
      <c r="AC6893" s="80"/>
      <c r="AD6893" s="80"/>
      <c r="AE6893" s="81"/>
      <c r="AF6893" s="82"/>
      <c r="AG6893" s="80"/>
      <c r="AH6893" s="119"/>
      <c r="AI6893" s="119"/>
    </row>
    <row r="6894" spans="27:35" x14ac:dyDescent="0.25">
      <c r="AA6894" s="81"/>
      <c r="AB6894" s="81"/>
      <c r="AC6894" s="80"/>
      <c r="AD6894" s="80"/>
      <c r="AE6894" s="81"/>
      <c r="AF6894" s="82"/>
      <c r="AG6894" s="80"/>
      <c r="AH6894" s="119"/>
      <c r="AI6894" s="119"/>
    </row>
    <row r="6895" spans="27:35" x14ac:dyDescent="0.25">
      <c r="AA6895" s="81"/>
      <c r="AB6895" s="81"/>
      <c r="AC6895" s="80"/>
      <c r="AD6895" s="80"/>
      <c r="AE6895" s="81"/>
      <c r="AF6895" s="82"/>
      <c r="AG6895" s="80"/>
      <c r="AH6895" s="119"/>
      <c r="AI6895" s="119"/>
    </row>
    <row r="6896" spans="27:35" x14ac:dyDescent="0.25">
      <c r="AA6896" s="81"/>
      <c r="AB6896" s="81"/>
      <c r="AC6896" s="80"/>
      <c r="AD6896" s="80"/>
      <c r="AE6896" s="81"/>
      <c r="AF6896" s="82"/>
      <c r="AG6896" s="80"/>
      <c r="AH6896" s="119"/>
      <c r="AI6896" s="119"/>
    </row>
    <row r="6897" spans="27:35" x14ac:dyDescent="0.25">
      <c r="AA6897" s="81"/>
      <c r="AB6897" s="81"/>
      <c r="AC6897" s="80"/>
      <c r="AD6897" s="80"/>
      <c r="AE6897" s="81"/>
      <c r="AF6897" s="82"/>
      <c r="AG6897" s="80"/>
      <c r="AH6897" s="119"/>
      <c r="AI6897" s="119"/>
    </row>
    <row r="6898" spans="27:35" x14ac:dyDescent="0.25">
      <c r="AA6898" s="81"/>
      <c r="AB6898" s="81"/>
      <c r="AC6898" s="80"/>
      <c r="AD6898" s="80"/>
      <c r="AE6898" s="81"/>
      <c r="AF6898" s="82"/>
      <c r="AG6898" s="80"/>
      <c r="AH6898" s="119"/>
      <c r="AI6898" s="119"/>
    </row>
    <row r="6899" spans="27:35" x14ac:dyDescent="0.25">
      <c r="AA6899" s="81"/>
      <c r="AB6899" s="81"/>
      <c r="AC6899" s="80"/>
      <c r="AD6899" s="80"/>
      <c r="AE6899" s="81"/>
      <c r="AF6899" s="82"/>
      <c r="AG6899" s="80"/>
      <c r="AH6899" s="119"/>
      <c r="AI6899" s="119"/>
    </row>
    <row r="6900" spans="27:35" x14ac:dyDescent="0.25">
      <c r="AA6900" s="81"/>
      <c r="AB6900" s="81"/>
      <c r="AC6900" s="80"/>
      <c r="AD6900" s="80"/>
      <c r="AE6900" s="81"/>
      <c r="AF6900" s="82"/>
      <c r="AG6900" s="80"/>
      <c r="AH6900" s="119"/>
      <c r="AI6900" s="119"/>
    </row>
    <row r="6901" spans="27:35" x14ac:dyDescent="0.25">
      <c r="AA6901" s="81"/>
      <c r="AB6901" s="81"/>
      <c r="AC6901" s="80"/>
      <c r="AD6901" s="80"/>
      <c r="AE6901" s="81"/>
      <c r="AF6901" s="82"/>
      <c r="AG6901" s="80"/>
      <c r="AH6901" s="119"/>
      <c r="AI6901" s="119"/>
    </row>
    <row r="6902" spans="27:35" x14ac:dyDescent="0.25">
      <c r="AA6902" s="81"/>
      <c r="AB6902" s="81"/>
      <c r="AC6902" s="80"/>
      <c r="AD6902" s="80"/>
      <c r="AE6902" s="81"/>
      <c r="AF6902" s="82"/>
      <c r="AG6902" s="80"/>
      <c r="AH6902" s="119"/>
      <c r="AI6902" s="119"/>
    </row>
    <row r="6903" spans="27:35" x14ac:dyDescent="0.25">
      <c r="AA6903" s="81"/>
      <c r="AB6903" s="81"/>
      <c r="AC6903" s="80"/>
      <c r="AD6903" s="80"/>
      <c r="AE6903" s="81"/>
      <c r="AF6903" s="82"/>
      <c r="AG6903" s="80"/>
      <c r="AH6903" s="119"/>
      <c r="AI6903" s="119"/>
    </row>
    <row r="6904" spans="27:35" x14ac:dyDescent="0.25">
      <c r="AA6904" s="81"/>
      <c r="AB6904" s="81"/>
      <c r="AC6904" s="80"/>
      <c r="AD6904" s="80"/>
      <c r="AE6904" s="81"/>
      <c r="AF6904" s="82"/>
      <c r="AG6904" s="80"/>
      <c r="AH6904" s="119"/>
      <c r="AI6904" s="119"/>
    </row>
    <row r="6905" spans="27:35" x14ac:dyDescent="0.25">
      <c r="AA6905" s="81"/>
      <c r="AB6905" s="81"/>
      <c r="AC6905" s="80"/>
      <c r="AD6905" s="80"/>
      <c r="AE6905" s="81"/>
      <c r="AF6905" s="82"/>
      <c r="AG6905" s="80"/>
      <c r="AH6905" s="119"/>
      <c r="AI6905" s="119"/>
    </row>
    <row r="6906" spans="27:35" x14ac:dyDescent="0.25">
      <c r="AA6906" s="81"/>
      <c r="AB6906" s="81"/>
      <c r="AC6906" s="80"/>
      <c r="AD6906" s="80"/>
      <c r="AE6906" s="81"/>
      <c r="AF6906" s="82"/>
      <c r="AG6906" s="80"/>
      <c r="AH6906" s="119"/>
      <c r="AI6906" s="119"/>
    </row>
    <row r="6907" spans="27:35" x14ac:dyDescent="0.25">
      <c r="AA6907" s="81"/>
      <c r="AB6907" s="81"/>
      <c r="AC6907" s="80"/>
      <c r="AD6907" s="80"/>
      <c r="AE6907" s="81"/>
      <c r="AF6907" s="82"/>
      <c r="AG6907" s="80"/>
      <c r="AH6907" s="119"/>
      <c r="AI6907" s="119"/>
    </row>
    <row r="6908" spans="27:35" x14ac:dyDescent="0.25">
      <c r="AA6908" s="81"/>
      <c r="AB6908" s="81"/>
      <c r="AC6908" s="80"/>
      <c r="AD6908" s="80"/>
      <c r="AE6908" s="81"/>
      <c r="AF6908" s="82"/>
      <c r="AG6908" s="80"/>
      <c r="AH6908" s="119"/>
      <c r="AI6908" s="119"/>
    </row>
    <row r="6909" spans="27:35" x14ac:dyDescent="0.25">
      <c r="AA6909" s="81"/>
      <c r="AB6909" s="81"/>
      <c r="AC6909" s="80"/>
      <c r="AD6909" s="80"/>
      <c r="AE6909" s="81"/>
      <c r="AF6909" s="82"/>
      <c r="AG6909" s="80"/>
      <c r="AH6909" s="119"/>
      <c r="AI6909" s="119"/>
    </row>
    <row r="6910" spans="27:35" x14ac:dyDescent="0.25">
      <c r="AA6910" s="81"/>
      <c r="AB6910" s="81"/>
      <c r="AC6910" s="80"/>
      <c r="AD6910" s="80"/>
      <c r="AE6910" s="81"/>
      <c r="AF6910" s="82"/>
      <c r="AG6910" s="80"/>
      <c r="AH6910" s="119"/>
      <c r="AI6910" s="119"/>
    </row>
    <row r="6911" spans="27:35" x14ac:dyDescent="0.25">
      <c r="AA6911" s="81"/>
      <c r="AB6911" s="81"/>
      <c r="AC6911" s="80"/>
      <c r="AD6911" s="80"/>
      <c r="AE6911" s="81"/>
      <c r="AF6911" s="82"/>
      <c r="AG6911" s="80"/>
      <c r="AH6911" s="119"/>
      <c r="AI6911" s="119"/>
    </row>
    <row r="6912" spans="27:35" x14ac:dyDescent="0.25">
      <c r="AA6912" s="81"/>
      <c r="AB6912" s="81"/>
      <c r="AC6912" s="80"/>
      <c r="AD6912" s="80"/>
      <c r="AE6912" s="81"/>
      <c r="AF6912" s="82"/>
      <c r="AG6912" s="80"/>
      <c r="AH6912" s="119"/>
      <c r="AI6912" s="119"/>
    </row>
    <row r="6913" spans="27:35" x14ac:dyDescent="0.25">
      <c r="AA6913" s="81"/>
      <c r="AB6913" s="81"/>
      <c r="AC6913" s="80"/>
      <c r="AD6913" s="80"/>
      <c r="AE6913" s="81"/>
      <c r="AF6913" s="82"/>
      <c r="AG6913" s="80"/>
      <c r="AH6913" s="119"/>
      <c r="AI6913" s="119"/>
    </row>
    <row r="6914" spans="27:35" x14ac:dyDescent="0.25">
      <c r="AA6914" s="81"/>
      <c r="AB6914" s="81"/>
      <c r="AC6914" s="80"/>
      <c r="AD6914" s="80"/>
      <c r="AE6914" s="81"/>
      <c r="AF6914" s="82"/>
      <c r="AG6914" s="80"/>
      <c r="AH6914" s="119"/>
      <c r="AI6914" s="119"/>
    </row>
    <row r="6915" spans="27:35" x14ac:dyDescent="0.25">
      <c r="AA6915" s="81"/>
      <c r="AB6915" s="81"/>
      <c r="AC6915" s="80"/>
      <c r="AD6915" s="80"/>
      <c r="AE6915" s="81"/>
      <c r="AF6915" s="82"/>
      <c r="AG6915" s="80"/>
      <c r="AH6915" s="119"/>
      <c r="AI6915" s="119"/>
    </row>
    <row r="6916" spans="27:35" x14ac:dyDescent="0.25">
      <c r="AA6916" s="81"/>
      <c r="AB6916" s="81"/>
      <c r="AC6916" s="80"/>
      <c r="AD6916" s="80"/>
      <c r="AE6916" s="81"/>
      <c r="AF6916" s="82"/>
      <c r="AG6916" s="80"/>
      <c r="AH6916" s="119"/>
      <c r="AI6916" s="119"/>
    </row>
    <row r="6917" spans="27:35" x14ac:dyDescent="0.25">
      <c r="AA6917" s="81"/>
      <c r="AB6917" s="81"/>
      <c r="AC6917" s="80"/>
      <c r="AD6917" s="80"/>
      <c r="AE6917" s="81"/>
      <c r="AF6917" s="82"/>
      <c r="AG6917" s="80"/>
      <c r="AH6917" s="119"/>
      <c r="AI6917" s="119"/>
    </row>
    <row r="6918" spans="27:35" x14ac:dyDescent="0.25">
      <c r="AA6918" s="81"/>
      <c r="AB6918" s="81"/>
      <c r="AC6918" s="80"/>
      <c r="AD6918" s="80"/>
      <c r="AE6918" s="81"/>
      <c r="AF6918" s="82"/>
      <c r="AG6918" s="80"/>
      <c r="AH6918" s="119"/>
      <c r="AI6918" s="119"/>
    </row>
    <row r="6919" spans="27:35" x14ac:dyDescent="0.25">
      <c r="AA6919" s="81"/>
      <c r="AB6919" s="81"/>
      <c r="AC6919" s="80"/>
      <c r="AD6919" s="80"/>
      <c r="AE6919" s="81"/>
      <c r="AF6919" s="82"/>
      <c r="AG6919" s="80"/>
      <c r="AH6919" s="119"/>
      <c r="AI6919" s="119"/>
    </row>
    <row r="6920" spans="27:35" x14ac:dyDescent="0.25">
      <c r="AA6920" s="81"/>
      <c r="AB6920" s="81"/>
      <c r="AC6920" s="80"/>
      <c r="AD6920" s="80"/>
      <c r="AE6920" s="81"/>
      <c r="AF6920" s="82"/>
      <c r="AG6920" s="80"/>
      <c r="AH6920" s="119"/>
      <c r="AI6920" s="119"/>
    </row>
    <row r="6921" spans="27:35" x14ac:dyDescent="0.25">
      <c r="AA6921" s="81"/>
      <c r="AB6921" s="81"/>
      <c r="AC6921" s="80"/>
      <c r="AD6921" s="80"/>
      <c r="AE6921" s="81"/>
      <c r="AF6921" s="82"/>
      <c r="AG6921" s="80"/>
      <c r="AH6921" s="119"/>
      <c r="AI6921" s="119"/>
    </row>
    <row r="6922" spans="27:35" x14ac:dyDescent="0.25">
      <c r="AA6922" s="81"/>
      <c r="AB6922" s="81"/>
      <c r="AC6922" s="80"/>
      <c r="AD6922" s="80"/>
      <c r="AE6922" s="81"/>
      <c r="AF6922" s="82"/>
      <c r="AG6922" s="80"/>
      <c r="AH6922" s="119"/>
      <c r="AI6922" s="119"/>
    </row>
    <row r="6923" spans="27:35" x14ac:dyDescent="0.25">
      <c r="AA6923" s="81"/>
      <c r="AB6923" s="81"/>
      <c r="AC6923" s="80"/>
      <c r="AD6923" s="80"/>
      <c r="AE6923" s="81"/>
      <c r="AF6923" s="82"/>
      <c r="AG6923" s="80"/>
      <c r="AH6923" s="119"/>
      <c r="AI6923" s="119"/>
    </row>
    <row r="6924" spans="27:35" x14ac:dyDescent="0.25">
      <c r="AA6924" s="81"/>
      <c r="AB6924" s="81"/>
      <c r="AC6924" s="80"/>
      <c r="AD6924" s="80"/>
      <c r="AE6924" s="81"/>
      <c r="AF6924" s="82"/>
      <c r="AG6924" s="80"/>
      <c r="AH6924" s="119"/>
      <c r="AI6924" s="119"/>
    </row>
    <row r="6925" spans="27:35" x14ac:dyDescent="0.25">
      <c r="AA6925" s="81"/>
      <c r="AB6925" s="81"/>
      <c r="AC6925" s="80"/>
      <c r="AD6925" s="80"/>
      <c r="AE6925" s="81"/>
      <c r="AF6925" s="82"/>
      <c r="AG6925" s="80"/>
      <c r="AH6925" s="119"/>
      <c r="AI6925" s="119"/>
    </row>
    <row r="6926" spans="27:35" x14ac:dyDescent="0.25">
      <c r="AA6926" s="81"/>
      <c r="AB6926" s="81"/>
      <c r="AC6926" s="80"/>
      <c r="AD6926" s="80"/>
      <c r="AE6926" s="81"/>
      <c r="AF6926" s="82"/>
      <c r="AG6926" s="80"/>
      <c r="AH6926" s="119"/>
      <c r="AI6926" s="119"/>
    </row>
    <row r="6927" spans="27:35" x14ac:dyDescent="0.25">
      <c r="AA6927" s="81"/>
      <c r="AB6927" s="81"/>
      <c r="AC6927" s="80"/>
      <c r="AD6927" s="80"/>
      <c r="AE6927" s="81"/>
      <c r="AF6927" s="82"/>
      <c r="AG6927" s="80"/>
      <c r="AH6927" s="119"/>
      <c r="AI6927" s="119"/>
    </row>
    <row r="6928" spans="27:35" x14ac:dyDescent="0.25">
      <c r="AA6928" s="81"/>
      <c r="AB6928" s="81"/>
      <c r="AC6928" s="80"/>
      <c r="AD6928" s="80"/>
      <c r="AE6928" s="81"/>
      <c r="AF6928" s="82"/>
      <c r="AG6928" s="80"/>
      <c r="AH6928" s="119"/>
      <c r="AI6928" s="119"/>
    </row>
    <row r="6929" spans="27:35" x14ac:dyDescent="0.25">
      <c r="AA6929" s="81"/>
      <c r="AB6929" s="81"/>
      <c r="AC6929" s="80"/>
      <c r="AD6929" s="80"/>
      <c r="AE6929" s="81"/>
      <c r="AF6929" s="82"/>
      <c r="AG6929" s="80"/>
      <c r="AH6929" s="119"/>
      <c r="AI6929" s="119"/>
    </row>
    <row r="6930" spans="27:35" x14ac:dyDescent="0.25">
      <c r="AA6930" s="81"/>
      <c r="AB6930" s="81"/>
      <c r="AC6930" s="80"/>
      <c r="AD6930" s="80"/>
      <c r="AE6930" s="81"/>
      <c r="AF6930" s="82"/>
      <c r="AG6930" s="80"/>
      <c r="AH6930" s="119"/>
      <c r="AI6930" s="119"/>
    </row>
    <row r="6931" spans="27:35" x14ac:dyDescent="0.25">
      <c r="AA6931" s="81"/>
      <c r="AB6931" s="81"/>
      <c r="AC6931" s="80"/>
      <c r="AD6931" s="80"/>
      <c r="AE6931" s="81"/>
      <c r="AF6931" s="82"/>
      <c r="AG6931" s="80"/>
      <c r="AH6931" s="119"/>
      <c r="AI6931" s="119"/>
    </row>
    <row r="6932" spans="27:35" x14ac:dyDescent="0.25">
      <c r="AA6932" s="81"/>
      <c r="AB6932" s="81"/>
      <c r="AC6932" s="80"/>
      <c r="AD6932" s="80"/>
      <c r="AE6932" s="81"/>
      <c r="AF6932" s="82"/>
      <c r="AG6932" s="80"/>
      <c r="AH6932" s="119"/>
      <c r="AI6932" s="119"/>
    </row>
    <row r="6933" spans="27:35" x14ac:dyDescent="0.25">
      <c r="AA6933" s="81"/>
      <c r="AB6933" s="81"/>
      <c r="AC6933" s="80"/>
      <c r="AD6933" s="80"/>
      <c r="AE6933" s="81"/>
      <c r="AF6933" s="82"/>
      <c r="AG6933" s="80"/>
      <c r="AH6933" s="119"/>
      <c r="AI6933" s="119"/>
    </row>
    <row r="6934" spans="27:35" x14ac:dyDescent="0.25">
      <c r="AA6934" s="81"/>
      <c r="AB6934" s="81"/>
      <c r="AC6934" s="80"/>
      <c r="AD6934" s="80"/>
      <c r="AE6934" s="81"/>
      <c r="AF6934" s="82"/>
      <c r="AG6934" s="80"/>
      <c r="AH6934" s="119"/>
      <c r="AI6934" s="119"/>
    </row>
    <row r="6935" spans="27:35" x14ac:dyDescent="0.25">
      <c r="AA6935" s="81"/>
      <c r="AB6935" s="81"/>
      <c r="AC6935" s="80"/>
      <c r="AD6935" s="80"/>
      <c r="AE6935" s="81"/>
      <c r="AF6935" s="82"/>
      <c r="AG6935" s="80"/>
      <c r="AH6935" s="119"/>
      <c r="AI6935" s="119"/>
    </row>
    <row r="6936" spans="27:35" x14ac:dyDescent="0.25">
      <c r="AA6936" s="81"/>
      <c r="AB6936" s="81"/>
      <c r="AC6936" s="80"/>
      <c r="AD6936" s="80"/>
      <c r="AE6936" s="81"/>
      <c r="AF6936" s="82"/>
      <c r="AG6936" s="80"/>
      <c r="AH6936" s="119"/>
      <c r="AI6936" s="119"/>
    </row>
    <row r="6937" spans="27:35" x14ac:dyDescent="0.25">
      <c r="AA6937" s="81"/>
      <c r="AB6937" s="81"/>
      <c r="AC6937" s="80"/>
      <c r="AD6937" s="80"/>
      <c r="AE6937" s="81"/>
      <c r="AF6937" s="82"/>
      <c r="AG6937" s="80"/>
      <c r="AH6937" s="119"/>
      <c r="AI6937" s="119"/>
    </row>
    <row r="6938" spans="27:35" x14ac:dyDescent="0.25">
      <c r="AA6938" s="81"/>
      <c r="AB6938" s="81"/>
      <c r="AC6938" s="80"/>
      <c r="AD6938" s="80"/>
      <c r="AE6938" s="81"/>
      <c r="AF6938" s="82"/>
      <c r="AG6938" s="80"/>
      <c r="AH6938" s="119"/>
      <c r="AI6938" s="119"/>
    </row>
    <row r="6939" spans="27:35" x14ac:dyDescent="0.25">
      <c r="AA6939" s="81"/>
      <c r="AB6939" s="81"/>
      <c r="AC6939" s="80"/>
      <c r="AD6939" s="80"/>
      <c r="AE6939" s="81"/>
      <c r="AF6939" s="82"/>
      <c r="AG6939" s="80"/>
      <c r="AH6939" s="119"/>
      <c r="AI6939" s="119"/>
    </row>
    <row r="6940" spans="27:35" x14ac:dyDescent="0.25">
      <c r="AA6940" s="81"/>
      <c r="AB6940" s="81"/>
      <c r="AC6940" s="80"/>
      <c r="AD6940" s="80"/>
      <c r="AE6940" s="81"/>
      <c r="AF6940" s="82"/>
      <c r="AG6940" s="80"/>
      <c r="AH6940" s="119"/>
      <c r="AI6940" s="119"/>
    </row>
    <row r="6941" spans="27:35" x14ac:dyDescent="0.25">
      <c r="AA6941" s="81"/>
      <c r="AB6941" s="81"/>
      <c r="AC6941" s="80"/>
      <c r="AD6941" s="80"/>
      <c r="AE6941" s="81"/>
      <c r="AF6941" s="82"/>
      <c r="AG6941" s="80"/>
      <c r="AH6941" s="119"/>
      <c r="AI6941" s="119"/>
    </row>
    <row r="6942" spans="27:35" x14ac:dyDescent="0.25">
      <c r="AA6942" s="81"/>
      <c r="AB6942" s="81"/>
      <c r="AC6942" s="80"/>
      <c r="AD6942" s="80"/>
      <c r="AE6942" s="81"/>
      <c r="AF6942" s="82"/>
      <c r="AG6942" s="80"/>
      <c r="AH6942" s="119"/>
      <c r="AI6942" s="119"/>
    </row>
    <row r="6943" spans="27:35" x14ac:dyDescent="0.25">
      <c r="AA6943" s="81"/>
      <c r="AB6943" s="81"/>
      <c r="AC6943" s="80"/>
      <c r="AD6943" s="80"/>
      <c r="AE6943" s="81"/>
      <c r="AF6943" s="82"/>
      <c r="AG6943" s="80"/>
      <c r="AH6943" s="119"/>
      <c r="AI6943" s="119"/>
    </row>
    <row r="6944" spans="27:35" x14ac:dyDescent="0.25">
      <c r="AA6944" s="81"/>
      <c r="AB6944" s="81"/>
      <c r="AC6944" s="80"/>
      <c r="AD6944" s="80"/>
      <c r="AE6944" s="81"/>
      <c r="AF6944" s="82"/>
      <c r="AG6944" s="80"/>
      <c r="AH6944" s="119"/>
      <c r="AI6944" s="119"/>
    </row>
    <row r="6945" spans="27:35" x14ac:dyDescent="0.25">
      <c r="AA6945" s="81"/>
      <c r="AB6945" s="81"/>
      <c r="AC6945" s="80"/>
      <c r="AD6945" s="80"/>
      <c r="AE6945" s="81"/>
      <c r="AF6945" s="82"/>
      <c r="AG6945" s="80"/>
      <c r="AH6945" s="119"/>
      <c r="AI6945" s="119"/>
    </row>
    <row r="6946" spans="27:35" x14ac:dyDescent="0.25">
      <c r="AA6946" s="81"/>
      <c r="AB6946" s="81"/>
      <c r="AC6946" s="80"/>
      <c r="AD6946" s="80"/>
      <c r="AE6946" s="81"/>
      <c r="AF6946" s="82"/>
      <c r="AG6946" s="80"/>
      <c r="AH6946" s="119"/>
      <c r="AI6946" s="119"/>
    </row>
    <row r="6947" spans="27:35" x14ac:dyDescent="0.25">
      <c r="AA6947" s="81"/>
      <c r="AB6947" s="81"/>
      <c r="AC6947" s="80"/>
      <c r="AD6947" s="80"/>
      <c r="AE6947" s="81"/>
      <c r="AF6947" s="82"/>
      <c r="AG6947" s="80"/>
      <c r="AH6947" s="119"/>
      <c r="AI6947" s="119"/>
    </row>
    <row r="6948" spans="27:35" x14ac:dyDescent="0.25">
      <c r="AA6948" s="81"/>
      <c r="AB6948" s="81"/>
      <c r="AC6948" s="80"/>
      <c r="AD6948" s="80"/>
      <c r="AE6948" s="81"/>
      <c r="AF6948" s="82"/>
      <c r="AG6948" s="80"/>
      <c r="AH6948" s="119"/>
      <c r="AI6948" s="119"/>
    </row>
    <row r="6949" spans="27:35" x14ac:dyDescent="0.25">
      <c r="AA6949" s="81"/>
      <c r="AB6949" s="81"/>
      <c r="AC6949" s="80"/>
      <c r="AD6949" s="80"/>
      <c r="AE6949" s="81"/>
      <c r="AF6949" s="82"/>
      <c r="AG6949" s="80"/>
      <c r="AH6949" s="119"/>
      <c r="AI6949" s="119"/>
    </row>
    <row r="6950" spans="27:35" x14ac:dyDescent="0.25">
      <c r="AA6950" s="81"/>
      <c r="AB6950" s="81"/>
      <c r="AC6950" s="80"/>
      <c r="AD6950" s="80"/>
      <c r="AE6950" s="81"/>
      <c r="AF6950" s="82"/>
      <c r="AG6950" s="80"/>
      <c r="AH6950" s="119"/>
      <c r="AI6950" s="119"/>
    </row>
    <row r="6951" spans="27:35" x14ac:dyDescent="0.25">
      <c r="AA6951" s="81"/>
      <c r="AB6951" s="81"/>
      <c r="AC6951" s="80"/>
      <c r="AD6951" s="80"/>
      <c r="AE6951" s="81"/>
      <c r="AF6951" s="82"/>
      <c r="AG6951" s="80"/>
      <c r="AH6951" s="119"/>
      <c r="AI6951" s="119"/>
    </row>
    <row r="6952" spans="27:35" x14ac:dyDescent="0.25">
      <c r="AA6952" s="81"/>
      <c r="AB6952" s="81"/>
      <c r="AC6952" s="80"/>
      <c r="AD6952" s="80"/>
      <c r="AE6952" s="81"/>
      <c r="AF6952" s="82"/>
      <c r="AG6952" s="80"/>
      <c r="AH6952" s="119"/>
      <c r="AI6952" s="119"/>
    </row>
    <row r="6953" spans="27:35" x14ac:dyDescent="0.25">
      <c r="AA6953" s="81"/>
      <c r="AB6953" s="81"/>
      <c r="AC6953" s="80"/>
      <c r="AD6953" s="80"/>
      <c r="AE6953" s="81"/>
      <c r="AF6953" s="82"/>
      <c r="AG6953" s="80"/>
      <c r="AH6953" s="119"/>
      <c r="AI6953" s="119"/>
    </row>
    <row r="6954" spans="27:35" x14ac:dyDescent="0.25">
      <c r="AA6954" s="81"/>
      <c r="AB6954" s="81"/>
      <c r="AC6954" s="80"/>
      <c r="AD6954" s="80"/>
      <c r="AE6954" s="81"/>
      <c r="AF6954" s="82"/>
      <c r="AG6954" s="80"/>
      <c r="AH6954" s="119"/>
      <c r="AI6954" s="119"/>
    </row>
    <row r="6955" spans="27:35" x14ac:dyDescent="0.25">
      <c r="AA6955" s="81"/>
      <c r="AB6955" s="81"/>
      <c r="AC6955" s="80"/>
      <c r="AD6955" s="80"/>
      <c r="AE6955" s="81"/>
      <c r="AF6955" s="82"/>
      <c r="AG6955" s="80"/>
      <c r="AH6955" s="119"/>
      <c r="AI6955" s="119"/>
    </row>
    <row r="6956" spans="27:35" x14ac:dyDescent="0.25">
      <c r="AA6956" s="81"/>
      <c r="AB6956" s="81"/>
      <c r="AC6956" s="80"/>
      <c r="AD6956" s="80"/>
      <c r="AE6956" s="81"/>
      <c r="AF6956" s="82"/>
      <c r="AG6956" s="80"/>
      <c r="AH6956" s="119"/>
      <c r="AI6956" s="119"/>
    </row>
    <row r="6957" spans="27:35" x14ac:dyDescent="0.25">
      <c r="AA6957" s="81"/>
      <c r="AB6957" s="81"/>
      <c r="AC6957" s="80"/>
      <c r="AD6957" s="80"/>
      <c r="AE6957" s="81"/>
      <c r="AF6957" s="82"/>
      <c r="AG6957" s="80"/>
      <c r="AH6957" s="119"/>
      <c r="AI6957" s="119"/>
    </row>
    <row r="6958" spans="27:35" x14ac:dyDescent="0.25">
      <c r="AA6958" s="81"/>
      <c r="AB6958" s="81"/>
      <c r="AC6958" s="80"/>
      <c r="AD6958" s="80"/>
      <c r="AE6958" s="81"/>
      <c r="AF6958" s="82"/>
      <c r="AG6958" s="80"/>
      <c r="AH6958" s="119"/>
      <c r="AI6958" s="119"/>
    </row>
    <row r="6959" spans="27:35" x14ac:dyDescent="0.25">
      <c r="AA6959" s="81"/>
      <c r="AB6959" s="81"/>
      <c r="AC6959" s="80"/>
      <c r="AD6959" s="80"/>
      <c r="AE6959" s="81"/>
      <c r="AF6959" s="82"/>
      <c r="AG6959" s="80"/>
      <c r="AH6959" s="119"/>
      <c r="AI6959" s="119"/>
    </row>
    <row r="6960" spans="27:35" x14ac:dyDescent="0.25">
      <c r="AA6960" s="81"/>
      <c r="AB6960" s="81"/>
      <c r="AC6960" s="80"/>
      <c r="AD6960" s="80"/>
      <c r="AE6960" s="81"/>
      <c r="AF6960" s="82"/>
      <c r="AG6960" s="80"/>
      <c r="AH6960" s="119"/>
      <c r="AI6960" s="119"/>
    </row>
    <row r="6961" spans="27:35" x14ac:dyDescent="0.25">
      <c r="AA6961" s="81"/>
      <c r="AB6961" s="81"/>
      <c r="AC6961" s="80"/>
      <c r="AD6961" s="80"/>
      <c r="AE6961" s="81"/>
      <c r="AF6961" s="82"/>
      <c r="AG6961" s="80"/>
      <c r="AH6961" s="119"/>
      <c r="AI6961" s="119"/>
    </row>
    <row r="6962" spans="27:35" x14ac:dyDescent="0.25">
      <c r="AA6962" s="81"/>
      <c r="AB6962" s="81"/>
      <c r="AC6962" s="80"/>
      <c r="AD6962" s="80"/>
      <c r="AE6962" s="81"/>
      <c r="AF6962" s="82"/>
      <c r="AG6962" s="80"/>
      <c r="AH6962" s="119"/>
      <c r="AI6962" s="119"/>
    </row>
    <row r="6963" spans="27:35" x14ac:dyDescent="0.25">
      <c r="AA6963" s="81"/>
      <c r="AB6963" s="81"/>
      <c r="AC6963" s="80"/>
      <c r="AD6963" s="80"/>
      <c r="AE6963" s="81"/>
      <c r="AF6963" s="82"/>
      <c r="AG6963" s="80"/>
      <c r="AH6963" s="119"/>
      <c r="AI6963" s="119"/>
    </row>
    <row r="6964" spans="27:35" x14ac:dyDescent="0.25">
      <c r="AA6964" s="81"/>
      <c r="AB6964" s="81"/>
      <c r="AC6964" s="80"/>
      <c r="AD6964" s="80"/>
      <c r="AE6964" s="81"/>
      <c r="AF6964" s="82"/>
      <c r="AG6964" s="80"/>
      <c r="AH6964" s="119"/>
      <c r="AI6964" s="119"/>
    </row>
    <row r="6965" spans="27:35" x14ac:dyDescent="0.25">
      <c r="AA6965" s="81"/>
      <c r="AB6965" s="81"/>
      <c r="AC6965" s="80"/>
      <c r="AD6965" s="80"/>
      <c r="AE6965" s="81"/>
      <c r="AF6965" s="82"/>
      <c r="AG6965" s="80"/>
      <c r="AH6965" s="119"/>
      <c r="AI6965" s="119"/>
    </row>
    <row r="6966" spans="27:35" x14ac:dyDescent="0.25">
      <c r="AA6966" s="81"/>
      <c r="AB6966" s="81"/>
      <c r="AC6966" s="80"/>
      <c r="AD6966" s="80"/>
      <c r="AE6966" s="81"/>
      <c r="AF6966" s="82"/>
      <c r="AG6966" s="80"/>
      <c r="AH6966" s="119"/>
      <c r="AI6966" s="119"/>
    </row>
    <row r="6967" spans="27:35" x14ac:dyDescent="0.25">
      <c r="AA6967" s="81"/>
      <c r="AB6967" s="81"/>
      <c r="AC6967" s="80"/>
      <c r="AD6967" s="80"/>
      <c r="AE6967" s="81"/>
      <c r="AF6967" s="82"/>
      <c r="AG6967" s="80"/>
      <c r="AH6967" s="119"/>
      <c r="AI6967" s="119"/>
    </row>
    <row r="6968" spans="27:35" x14ac:dyDescent="0.25">
      <c r="AA6968" s="81"/>
      <c r="AB6968" s="81"/>
      <c r="AC6968" s="80"/>
      <c r="AD6968" s="80"/>
      <c r="AE6968" s="81"/>
      <c r="AF6968" s="82"/>
      <c r="AG6968" s="80"/>
      <c r="AH6968" s="119"/>
      <c r="AI6968" s="119"/>
    </row>
    <row r="6969" spans="27:35" x14ac:dyDescent="0.25">
      <c r="AA6969" s="81"/>
      <c r="AB6969" s="81"/>
      <c r="AC6969" s="80"/>
      <c r="AD6969" s="80"/>
      <c r="AE6969" s="81"/>
      <c r="AF6969" s="82"/>
      <c r="AG6969" s="80"/>
      <c r="AH6969" s="119"/>
      <c r="AI6969" s="119"/>
    </row>
    <row r="6970" spans="27:35" x14ac:dyDescent="0.25">
      <c r="AA6970" s="81"/>
      <c r="AB6970" s="81"/>
      <c r="AC6970" s="80"/>
      <c r="AD6970" s="80"/>
      <c r="AE6970" s="81"/>
      <c r="AF6970" s="82"/>
      <c r="AG6970" s="80"/>
      <c r="AH6970" s="119"/>
      <c r="AI6970" s="119"/>
    </row>
    <row r="6971" spans="27:35" x14ac:dyDescent="0.25">
      <c r="AA6971" s="81"/>
      <c r="AB6971" s="81"/>
      <c r="AC6971" s="80"/>
      <c r="AD6971" s="80"/>
      <c r="AE6971" s="81"/>
      <c r="AF6971" s="82"/>
      <c r="AG6971" s="80"/>
      <c r="AH6971" s="119"/>
      <c r="AI6971" s="119"/>
    </row>
    <row r="6972" spans="27:35" x14ac:dyDescent="0.25">
      <c r="AA6972" s="81"/>
      <c r="AB6972" s="81"/>
      <c r="AC6972" s="80"/>
      <c r="AD6972" s="80"/>
      <c r="AE6972" s="81"/>
      <c r="AF6972" s="82"/>
      <c r="AG6972" s="80"/>
      <c r="AH6972" s="119"/>
      <c r="AI6972" s="119"/>
    </row>
    <row r="6973" spans="27:35" x14ac:dyDescent="0.25">
      <c r="AA6973" s="81"/>
      <c r="AB6973" s="81"/>
      <c r="AC6973" s="80"/>
      <c r="AD6973" s="80"/>
      <c r="AE6973" s="81"/>
      <c r="AF6973" s="82"/>
      <c r="AG6973" s="80"/>
      <c r="AH6973" s="119"/>
      <c r="AI6973" s="119"/>
    </row>
    <row r="6974" spans="27:35" x14ac:dyDescent="0.25">
      <c r="AA6974" s="81"/>
      <c r="AB6974" s="81"/>
      <c r="AC6974" s="80"/>
      <c r="AD6974" s="80"/>
      <c r="AE6974" s="81"/>
      <c r="AF6974" s="82"/>
      <c r="AG6974" s="80"/>
      <c r="AH6974" s="119"/>
      <c r="AI6974" s="119"/>
    </row>
    <row r="6975" spans="27:35" x14ac:dyDescent="0.25">
      <c r="AA6975" s="81"/>
      <c r="AB6975" s="81"/>
      <c r="AC6975" s="80"/>
      <c r="AD6975" s="80"/>
      <c r="AE6975" s="81"/>
      <c r="AF6975" s="82"/>
      <c r="AG6975" s="80"/>
      <c r="AH6975" s="119"/>
      <c r="AI6975" s="119"/>
    </row>
    <row r="6976" spans="27:35" x14ac:dyDescent="0.25">
      <c r="AA6976" s="81"/>
      <c r="AB6976" s="81"/>
      <c r="AC6976" s="80"/>
      <c r="AD6976" s="80"/>
      <c r="AE6976" s="81"/>
      <c r="AF6976" s="82"/>
      <c r="AG6976" s="80"/>
      <c r="AH6976" s="119"/>
      <c r="AI6976" s="119"/>
    </row>
    <row r="6977" spans="27:35" x14ac:dyDescent="0.25">
      <c r="AA6977" s="81"/>
      <c r="AB6977" s="81"/>
      <c r="AC6977" s="80"/>
      <c r="AD6977" s="80"/>
      <c r="AE6977" s="81"/>
      <c r="AF6977" s="82"/>
      <c r="AG6977" s="80"/>
      <c r="AH6977" s="119"/>
      <c r="AI6977" s="119"/>
    </row>
    <row r="6978" spans="27:35" x14ac:dyDescent="0.25">
      <c r="AA6978" s="81"/>
      <c r="AB6978" s="81"/>
      <c r="AC6978" s="80"/>
      <c r="AD6978" s="80"/>
      <c r="AE6978" s="81"/>
      <c r="AF6978" s="82"/>
      <c r="AG6978" s="80"/>
      <c r="AH6978" s="119"/>
      <c r="AI6978" s="119"/>
    </row>
    <row r="6979" spans="27:35" x14ac:dyDescent="0.25">
      <c r="AA6979" s="81"/>
      <c r="AB6979" s="81"/>
      <c r="AC6979" s="80"/>
      <c r="AD6979" s="80"/>
      <c r="AE6979" s="81"/>
      <c r="AF6979" s="82"/>
      <c r="AG6979" s="80"/>
      <c r="AH6979" s="119"/>
      <c r="AI6979" s="119"/>
    </row>
    <row r="6980" spans="27:35" x14ac:dyDescent="0.25">
      <c r="AA6980" s="81"/>
      <c r="AB6980" s="81"/>
      <c r="AC6980" s="80"/>
      <c r="AD6980" s="80"/>
      <c r="AE6980" s="81"/>
      <c r="AF6980" s="82"/>
      <c r="AG6980" s="80"/>
      <c r="AH6980" s="119"/>
      <c r="AI6980" s="119"/>
    </row>
    <row r="6981" spans="27:35" x14ac:dyDescent="0.25">
      <c r="AA6981" s="81"/>
      <c r="AB6981" s="81"/>
      <c r="AC6981" s="80"/>
      <c r="AD6981" s="80"/>
      <c r="AE6981" s="81"/>
      <c r="AF6981" s="82"/>
      <c r="AG6981" s="80"/>
      <c r="AH6981" s="119"/>
      <c r="AI6981" s="119"/>
    </row>
    <row r="6982" spans="27:35" x14ac:dyDescent="0.25">
      <c r="AA6982" s="81"/>
      <c r="AB6982" s="81"/>
      <c r="AC6982" s="80"/>
      <c r="AD6982" s="80"/>
      <c r="AE6982" s="81"/>
      <c r="AF6982" s="82"/>
      <c r="AG6982" s="80"/>
      <c r="AH6982" s="119"/>
      <c r="AI6982" s="119"/>
    </row>
    <row r="6983" spans="27:35" x14ac:dyDescent="0.25">
      <c r="AA6983" s="81"/>
      <c r="AB6983" s="81"/>
      <c r="AC6983" s="80"/>
      <c r="AD6983" s="80"/>
      <c r="AE6983" s="81"/>
      <c r="AF6983" s="82"/>
      <c r="AG6983" s="80"/>
      <c r="AH6983" s="119"/>
      <c r="AI6983" s="119"/>
    </row>
    <row r="6984" spans="27:35" x14ac:dyDescent="0.25">
      <c r="AA6984" s="81"/>
      <c r="AB6984" s="81"/>
      <c r="AC6984" s="80"/>
      <c r="AD6984" s="80"/>
      <c r="AE6984" s="81"/>
      <c r="AF6984" s="82"/>
      <c r="AG6984" s="80"/>
      <c r="AH6984" s="119"/>
      <c r="AI6984" s="119"/>
    </row>
    <row r="6985" spans="27:35" x14ac:dyDescent="0.25">
      <c r="AA6985" s="81"/>
      <c r="AB6985" s="81"/>
      <c r="AC6985" s="80"/>
      <c r="AD6985" s="80"/>
      <c r="AE6985" s="81"/>
      <c r="AF6985" s="82"/>
      <c r="AG6985" s="80"/>
      <c r="AH6985" s="119"/>
      <c r="AI6985" s="119"/>
    </row>
    <row r="6986" spans="27:35" x14ac:dyDescent="0.25">
      <c r="AA6986" s="81"/>
      <c r="AB6986" s="81"/>
      <c r="AC6986" s="80"/>
      <c r="AD6986" s="80"/>
      <c r="AE6986" s="81"/>
      <c r="AF6986" s="82"/>
      <c r="AG6986" s="80"/>
      <c r="AH6986" s="119"/>
      <c r="AI6986" s="119"/>
    </row>
    <row r="6987" spans="27:35" x14ac:dyDescent="0.25">
      <c r="AA6987" s="81"/>
      <c r="AB6987" s="81"/>
      <c r="AC6987" s="80"/>
      <c r="AD6987" s="80"/>
      <c r="AE6987" s="81"/>
      <c r="AF6987" s="82"/>
      <c r="AG6987" s="80"/>
      <c r="AH6987" s="119"/>
      <c r="AI6987" s="119"/>
    </row>
    <row r="6988" spans="27:35" x14ac:dyDescent="0.25">
      <c r="AA6988" s="81"/>
      <c r="AB6988" s="81"/>
      <c r="AC6988" s="80"/>
      <c r="AD6988" s="80"/>
      <c r="AE6988" s="81"/>
      <c r="AF6988" s="82"/>
      <c r="AG6988" s="80"/>
      <c r="AH6988" s="119"/>
      <c r="AI6988" s="119"/>
    </row>
    <row r="6989" spans="27:35" x14ac:dyDescent="0.25">
      <c r="AA6989" s="81"/>
      <c r="AB6989" s="81"/>
      <c r="AC6989" s="80"/>
      <c r="AD6989" s="80"/>
      <c r="AE6989" s="81"/>
      <c r="AF6989" s="82"/>
      <c r="AG6989" s="80"/>
      <c r="AH6989" s="119"/>
      <c r="AI6989" s="119"/>
    </row>
    <row r="6990" spans="27:35" x14ac:dyDescent="0.25">
      <c r="AA6990" s="81"/>
      <c r="AB6990" s="81"/>
      <c r="AC6990" s="80"/>
      <c r="AD6990" s="80"/>
      <c r="AE6990" s="81"/>
      <c r="AF6990" s="82"/>
      <c r="AG6990" s="80"/>
      <c r="AH6990" s="119"/>
      <c r="AI6990" s="119"/>
    </row>
    <row r="6991" spans="27:35" x14ac:dyDescent="0.25">
      <c r="AA6991" s="81"/>
      <c r="AB6991" s="81"/>
      <c r="AC6991" s="80"/>
      <c r="AD6991" s="80"/>
      <c r="AE6991" s="81"/>
      <c r="AF6991" s="82"/>
      <c r="AG6991" s="80"/>
      <c r="AH6991" s="119"/>
      <c r="AI6991" s="119"/>
    </row>
    <row r="6992" spans="27:35" x14ac:dyDescent="0.25">
      <c r="AA6992" s="81"/>
      <c r="AB6992" s="81"/>
      <c r="AC6992" s="80"/>
      <c r="AD6992" s="80"/>
      <c r="AE6992" s="81"/>
      <c r="AF6992" s="82"/>
      <c r="AG6992" s="80"/>
      <c r="AH6992" s="119"/>
      <c r="AI6992" s="119"/>
    </row>
    <row r="6993" spans="27:35" x14ac:dyDescent="0.25">
      <c r="AA6993" s="81"/>
      <c r="AB6993" s="81"/>
      <c r="AC6993" s="80"/>
      <c r="AD6993" s="80"/>
      <c r="AE6993" s="81"/>
      <c r="AF6993" s="82"/>
      <c r="AG6993" s="80"/>
      <c r="AH6993" s="119"/>
      <c r="AI6993" s="119"/>
    </row>
    <row r="6994" spans="27:35" x14ac:dyDescent="0.25">
      <c r="AA6994" s="81"/>
      <c r="AB6994" s="81"/>
      <c r="AC6994" s="80"/>
      <c r="AD6994" s="80"/>
      <c r="AE6994" s="81"/>
      <c r="AF6994" s="82"/>
      <c r="AG6994" s="80"/>
      <c r="AH6994" s="119"/>
      <c r="AI6994" s="119"/>
    </row>
    <row r="6995" spans="27:35" x14ac:dyDescent="0.25">
      <c r="AA6995" s="81"/>
      <c r="AB6995" s="81"/>
      <c r="AC6995" s="80"/>
      <c r="AD6995" s="80"/>
      <c r="AE6995" s="81"/>
      <c r="AF6995" s="82"/>
      <c r="AG6995" s="80"/>
      <c r="AH6995" s="119"/>
      <c r="AI6995" s="119"/>
    </row>
    <row r="6996" spans="27:35" x14ac:dyDescent="0.25">
      <c r="AA6996" s="81"/>
      <c r="AB6996" s="81"/>
      <c r="AC6996" s="80"/>
      <c r="AD6996" s="80"/>
      <c r="AE6996" s="81"/>
      <c r="AF6996" s="82"/>
      <c r="AG6996" s="80"/>
      <c r="AH6996" s="119"/>
      <c r="AI6996" s="119"/>
    </row>
    <row r="6997" spans="27:35" x14ac:dyDescent="0.25">
      <c r="AA6997" s="81"/>
      <c r="AB6997" s="81"/>
      <c r="AC6997" s="80"/>
      <c r="AD6997" s="80"/>
      <c r="AE6997" s="81"/>
      <c r="AF6997" s="82"/>
      <c r="AG6997" s="80"/>
      <c r="AH6997" s="119"/>
      <c r="AI6997" s="119"/>
    </row>
    <row r="6998" spans="27:35" x14ac:dyDescent="0.25">
      <c r="AA6998" s="81"/>
      <c r="AB6998" s="81"/>
      <c r="AC6998" s="80"/>
      <c r="AD6998" s="80"/>
      <c r="AE6998" s="81"/>
      <c r="AF6998" s="82"/>
      <c r="AG6998" s="80"/>
      <c r="AH6998" s="119"/>
      <c r="AI6998" s="119"/>
    </row>
    <row r="6999" spans="27:35" x14ac:dyDescent="0.25">
      <c r="AA6999" s="81"/>
      <c r="AB6999" s="81"/>
      <c r="AC6999" s="80"/>
      <c r="AD6999" s="80"/>
      <c r="AE6999" s="81"/>
      <c r="AF6999" s="82"/>
      <c r="AG6999" s="80"/>
      <c r="AH6999" s="119"/>
      <c r="AI6999" s="119"/>
    </row>
    <row r="7000" spans="27:35" x14ac:dyDescent="0.25">
      <c r="AA7000" s="81"/>
      <c r="AB7000" s="81"/>
      <c r="AC7000" s="80"/>
      <c r="AD7000" s="80"/>
      <c r="AE7000" s="81"/>
      <c r="AF7000" s="82"/>
      <c r="AG7000" s="80"/>
      <c r="AH7000" s="119"/>
      <c r="AI7000" s="119"/>
    </row>
    <row r="7001" spans="27:35" x14ac:dyDescent="0.25">
      <c r="AA7001" s="81"/>
      <c r="AB7001" s="81"/>
      <c r="AC7001" s="80"/>
      <c r="AD7001" s="80"/>
      <c r="AE7001" s="81"/>
      <c r="AF7001" s="82"/>
      <c r="AG7001" s="80"/>
      <c r="AH7001" s="119"/>
      <c r="AI7001" s="119"/>
    </row>
    <row r="7002" spans="27:35" x14ac:dyDescent="0.25">
      <c r="AA7002" s="81"/>
      <c r="AB7002" s="81"/>
      <c r="AC7002" s="80"/>
      <c r="AD7002" s="80"/>
      <c r="AE7002" s="81"/>
      <c r="AF7002" s="82"/>
      <c r="AG7002" s="80"/>
      <c r="AH7002" s="119"/>
      <c r="AI7002" s="119"/>
    </row>
    <row r="7003" spans="27:35" x14ac:dyDescent="0.25">
      <c r="AA7003" s="81"/>
      <c r="AB7003" s="81"/>
      <c r="AC7003" s="80"/>
      <c r="AD7003" s="80"/>
      <c r="AE7003" s="81"/>
      <c r="AF7003" s="82"/>
      <c r="AG7003" s="80"/>
      <c r="AH7003" s="119"/>
      <c r="AI7003" s="119"/>
    </row>
    <row r="7004" spans="27:35" x14ac:dyDescent="0.25">
      <c r="AA7004" s="81"/>
      <c r="AB7004" s="81"/>
      <c r="AC7004" s="80"/>
      <c r="AD7004" s="80"/>
      <c r="AE7004" s="81"/>
      <c r="AF7004" s="82"/>
      <c r="AG7004" s="80"/>
      <c r="AH7004" s="119"/>
      <c r="AI7004" s="119"/>
    </row>
    <row r="7005" spans="27:35" x14ac:dyDescent="0.25">
      <c r="AA7005" s="81"/>
      <c r="AB7005" s="81"/>
      <c r="AC7005" s="80"/>
      <c r="AD7005" s="80"/>
      <c r="AE7005" s="81"/>
      <c r="AF7005" s="82"/>
      <c r="AG7005" s="80"/>
      <c r="AH7005" s="119"/>
      <c r="AI7005" s="119"/>
    </row>
    <row r="7006" spans="27:35" x14ac:dyDescent="0.25">
      <c r="AA7006" s="81"/>
      <c r="AB7006" s="81"/>
      <c r="AC7006" s="80"/>
      <c r="AD7006" s="80"/>
      <c r="AE7006" s="81"/>
      <c r="AF7006" s="82"/>
      <c r="AG7006" s="80"/>
      <c r="AH7006" s="119"/>
      <c r="AI7006" s="119"/>
    </row>
    <row r="7007" spans="27:35" x14ac:dyDescent="0.25">
      <c r="AA7007" s="81"/>
      <c r="AB7007" s="81"/>
      <c r="AC7007" s="80"/>
      <c r="AD7007" s="80"/>
      <c r="AE7007" s="81"/>
      <c r="AF7007" s="82"/>
      <c r="AG7007" s="80"/>
      <c r="AH7007" s="119"/>
      <c r="AI7007" s="119"/>
    </row>
    <row r="7008" spans="27:35" x14ac:dyDescent="0.25">
      <c r="AA7008" s="81"/>
      <c r="AB7008" s="81"/>
      <c r="AC7008" s="80"/>
      <c r="AD7008" s="80"/>
      <c r="AE7008" s="81"/>
      <c r="AF7008" s="82"/>
      <c r="AG7008" s="80"/>
      <c r="AH7008" s="119"/>
      <c r="AI7008" s="119"/>
    </row>
    <row r="7009" spans="27:35" x14ac:dyDescent="0.25">
      <c r="AA7009" s="81"/>
      <c r="AB7009" s="81"/>
      <c r="AC7009" s="80"/>
      <c r="AD7009" s="80"/>
      <c r="AE7009" s="81"/>
      <c r="AF7009" s="82"/>
      <c r="AG7009" s="80"/>
      <c r="AH7009" s="119"/>
      <c r="AI7009" s="119"/>
    </row>
    <row r="7010" spans="27:35" x14ac:dyDescent="0.25">
      <c r="AA7010" s="81"/>
      <c r="AB7010" s="81"/>
      <c r="AC7010" s="80"/>
      <c r="AD7010" s="80"/>
      <c r="AE7010" s="81"/>
      <c r="AF7010" s="82"/>
      <c r="AG7010" s="80"/>
      <c r="AH7010" s="119"/>
      <c r="AI7010" s="119"/>
    </row>
    <row r="7011" spans="27:35" x14ac:dyDescent="0.25">
      <c r="AA7011" s="81"/>
      <c r="AB7011" s="81"/>
      <c r="AC7011" s="80"/>
      <c r="AD7011" s="80"/>
      <c r="AE7011" s="81"/>
      <c r="AF7011" s="82"/>
      <c r="AG7011" s="80"/>
      <c r="AH7011" s="119"/>
      <c r="AI7011" s="119"/>
    </row>
    <row r="7012" spans="27:35" x14ac:dyDescent="0.25">
      <c r="AA7012" s="81"/>
      <c r="AB7012" s="81"/>
      <c r="AC7012" s="80"/>
      <c r="AD7012" s="80"/>
      <c r="AE7012" s="81"/>
      <c r="AF7012" s="82"/>
      <c r="AG7012" s="80"/>
      <c r="AH7012" s="119"/>
      <c r="AI7012" s="119"/>
    </row>
    <row r="7013" spans="27:35" x14ac:dyDescent="0.25">
      <c r="AA7013" s="81"/>
      <c r="AB7013" s="81"/>
      <c r="AC7013" s="80"/>
      <c r="AD7013" s="80"/>
      <c r="AE7013" s="81"/>
      <c r="AF7013" s="82"/>
      <c r="AG7013" s="80"/>
      <c r="AH7013" s="119"/>
      <c r="AI7013" s="119"/>
    </row>
    <row r="7014" spans="27:35" x14ac:dyDescent="0.25">
      <c r="AA7014" s="81"/>
      <c r="AB7014" s="81"/>
      <c r="AC7014" s="80"/>
      <c r="AD7014" s="80"/>
      <c r="AE7014" s="81"/>
      <c r="AF7014" s="82"/>
      <c r="AG7014" s="80"/>
      <c r="AH7014" s="119"/>
      <c r="AI7014" s="119"/>
    </row>
    <row r="7015" spans="27:35" x14ac:dyDescent="0.25">
      <c r="AA7015" s="81"/>
      <c r="AB7015" s="81"/>
      <c r="AC7015" s="80"/>
      <c r="AD7015" s="80"/>
      <c r="AE7015" s="81"/>
      <c r="AF7015" s="82"/>
      <c r="AG7015" s="80"/>
      <c r="AH7015" s="119"/>
      <c r="AI7015" s="119"/>
    </row>
    <row r="7016" spans="27:35" x14ac:dyDescent="0.25">
      <c r="AA7016" s="81"/>
      <c r="AB7016" s="81"/>
      <c r="AC7016" s="80"/>
      <c r="AD7016" s="80"/>
      <c r="AE7016" s="81"/>
      <c r="AF7016" s="82"/>
      <c r="AG7016" s="80"/>
      <c r="AH7016" s="119"/>
      <c r="AI7016" s="119"/>
    </row>
    <row r="7017" spans="27:35" x14ac:dyDescent="0.25">
      <c r="AA7017" s="81"/>
      <c r="AB7017" s="81"/>
      <c r="AC7017" s="80"/>
      <c r="AD7017" s="80"/>
      <c r="AE7017" s="81"/>
      <c r="AF7017" s="82"/>
      <c r="AG7017" s="80"/>
      <c r="AH7017" s="119"/>
      <c r="AI7017" s="119"/>
    </row>
    <row r="7018" spans="27:35" x14ac:dyDescent="0.25">
      <c r="AA7018" s="81"/>
      <c r="AB7018" s="81"/>
      <c r="AC7018" s="80"/>
      <c r="AD7018" s="80"/>
      <c r="AE7018" s="81"/>
      <c r="AF7018" s="82"/>
      <c r="AG7018" s="80"/>
      <c r="AH7018" s="119"/>
      <c r="AI7018" s="119"/>
    </row>
    <row r="7019" spans="27:35" x14ac:dyDescent="0.25">
      <c r="AA7019" s="81"/>
      <c r="AB7019" s="81"/>
      <c r="AC7019" s="80"/>
      <c r="AD7019" s="80"/>
      <c r="AE7019" s="81"/>
      <c r="AF7019" s="82"/>
      <c r="AG7019" s="80"/>
      <c r="AH7019" s="119"/>
      <c r="AI7019" s="119"/>
    </row>
    <row r="7020" spans="27:35" x14ac:dyDescent="0.25">
      <c r="AA7020" s="81"/>
      <c r="AB7020" s="81"/>
      <c r="AC7020" s="80"/>
      <c r="AD7020" s="80"/>
      <c r="AE7020" s="81"/>
      <c r="AF7020" s="82"/>
      <c r="AG7020" s="80"/>
      <c r="AH7020" s="119"/>
      <c r="AI7020" s="119"/>
    </row>
    <row r="7021" spans="27:35" x14ac:dyDescent="0.25">
      <c r="AA7021" s="81"/>
      <c r="AB7021" s="81"/>
      <c r="AC7021" s="80"/>
      <c r="AD7021" s="80"/>
      <c r="AE7021" s="81"/>
      <c r="AF7021" s="82"/>
      <c r="AG7021" s="80"/>
      <c r="AH7021" s="119"/>
      <c r="AI7021" s="119"/>
    </row>
    <row r="7022" spans="27:35" x14ac:dyDescent="0.25">
      <c r="AA7022" s="81"/>
      <c r="AB7022" s="81"/>
      <c r="AC7022" s="80"/>
      <c r="AD7022" s="80"/>
      <c r="AE7022" s="81"/>
      <c r="AF7022" s="82"/>
      <c r="AG7022" s="80"/>
      <c r="AH7022" s="119"/>
      <c r="AI7022" s="119"/>
    </row>
    <row r="7023" spans="27:35" x14ac:dyDescent="0.25">
      <c r="AA7023" s="81"/>
      <c r="AB7023" s="81"/>
      <c r="AC7023" s="80"/>
      <c r="AD7023" s="80"/>
      <c r="AE7023" s="81"/>
      <c r="AF7023" s="82"/>
      <c r="AG7023" s="80"/>
      <c r="AH7023" s="119"/>
      <c r="AI7023" s="119"/>
    </row>
    <row r="7024" spans="27:35" x14ac:dyDescent="0.25">
      <c r="AA7024" s="81"/>
      <c r="AB7024" s="81"/>
      <c r="AC7024" s="80"/>
      <c r="AD7024" s="80"/>
      <c r="AE7024" s="81"/>
      <c r="AF7024" s="82"/>
      <c r="AG7024" s="80"/>
      <c r="AH7024" s="119"/>
      <c r="AI7024" s="119"/>
    </row>
    <row r="7025" spans="27:35" x14ac:dyDescent="0.25">
      <c r="AA7025" s="81"/>
      <c r="AB7025" s="81"/>
      <c r="AC7025" s="80"/>
      <c r="AD7025" s="80"/>
      <c r="AE7025" s="81"/>
      <c r="AF7025" s="82"/>
      <c r="AG7025" s="80"/>
      <c r="AH7025" s="119"/>
      <c r="AI7025" s="119"/>
    </row>
    <row r="7026" spans="27:35" x14ac:dyDescent="0.25">
      <c r="AA7026" s="81"/>
      <c r="AB7026" s="81"/>
      <c r="AC7026" s="80"/>
      <c r="AD7026" s="80"/>
      <c r="AE7026" s="81"/>
      <c r="AF7026" s="82"/>
      <c r="AG7026" s="80"/>
      <c r="AH7026" s="119"/>
      <c r="AI7026" s="119"/>
    </row>
    <row r="7027" spans="27:35" x14ac:dyDescent="0.25">
      <c r="AA7027" s="81"/>
      <c r="AB7027" s="81"/>
      <c r="AC7027" s="80"/>
      <c r="AD7027" s="80"/>
      <c r="AE7027" s="81"/>
      <c r="AF7027" s="82"/>
      <c r="AG7027" s="80"/>
      <c r="AH7027" s="119"/>
      <c r="AI7027" s="119"/>
    </row>
    <row r="7028" spans="27:35" x14ac:dyDescent="0.25">
      <c r="AA7028" s="81"/>
      <c r="AB7028" s="81"/>
      <c r="AC7028" s="80"/>
      <c r="AD7028" s="80"/>
      <c r="AE7028" s="81"/>
      <c r="AF7028" s="82"/>
      <c r="AG7028" s="80"/>
      <c r="AH7028" s="119"/>
      <c r="AI7028" s="119"/>
    </row>
    <row r="7029" spans="27:35" x14ac:dyDescent="0.25">
      <c r="AA7029" s="81"/>
      <c r="AB7029" s="81"/>
      <c r="AC7029" s="80"/>
      <c r="AD7029" s="80"/>
      <c r="AE7029" s="81"/>
      <c r="AF7029" s="82"/>
      <c r="AG7029" s="80"/>
      <c r="AH7029" s="119"/>
      <c r="AI7029" s="119"/>
    </row>
    <row r="7030" spans="27:35" x14ac:dyDescent="0.25">
      <c r="AA7030" s="81"/>
      <c r="AB7030" s="81"/>
      <c r="AC7030" s="80"/>
      <c r="AD7030" s="80"/>
      <c r="AE7030" s="81"/>
      <c r="AF7030" s="82"/>
      <c r="AG7030" s="80"/>
      <c r="AH7030" s="119"/>
      <c r="AI7030" s="119"/>
    </row>
    <row r="7031" spans="27:35" x14ac:dyDescent="0.25">
      <c r="AA7031" s="81"/>
      <c r="AB7031" s="81"/>
      <c r="AC7031" s="80"/>
      <c r="AD7031" s="80"/>
      <c r="AE7031" s="81"/>
      <c r="AF7031" s="82"/>
      <c r="AG7031" s="80"/>
      <c r="AH7031" s="119"/>
      <c r="AI7031" s="119"/>
    </row>
    <row r="7032" spans="27:35" x14ac:dyDescent="0.25">
      <c r="AA7032" s="81"/>
      <c r="AB7032" s="81"/>
      <c r="AC7032" s="80"/>
      <c r="AD7032" s="80"/>
      <c r="AE7032" s="81"/>
      <c r="AF7032" s="82"/>
      <c r="AG7032" s="80"/>
      <c r="AH7032" s="119"/>
      <c r="AI7032" s="119"/>
    </row>
    <row r="7033" spans="27:35" x14ac:dyDescent="0.25">
      <c r="AA7033" s="81"/>
      <c r="AB7033" s="81"/>
      <c r="AC7033" s="80"/>
      <c r="AD7033" s="80"/>
      <c r="AE7033" s="81"/>
      <c r="AF7033" s="82"/>
      <c r="AG7033" s="80"/>
      <c r="AH7033" s="119"/>
      <c r="AI7033" s="119"/>
    </row>
    <row r="7034" spans="27:35" x14ac:dyDescent="0.25">
      <c r="AA7034" s="81"/>
      <c r="AB7034" s="81"/>
      <c r="AC7034" s="80"/>
      <c r="AD7034" s="80"/>
      <c r="AE7034" s="81"/>
      <c r="AF7034" s="82"/>
      <c r="AG7034" s="80"/>
      <c r="AH7034" s="119"/>
      <c r="AI7034" s="119"/>
    </row>
    <row r="7035" spans="27:35" x14ac:dyDescent="0.25">
      <c r="AA7035" s="81"/>
      <c r="AB7035" s="81"/>
      <c r="AC7035" s="80"/>
      <c r="AD7035" s="80"/>
      <c r="AE7035" s="81"/>
      <c r="AF7035" s="82"/>
      <c r="AG7035" s="80"/>
      <c r="AH7035" s="119"/>
      <c r="AI7035" s="119"/>
    </row>
    <row r="7036" spans="27:35" x14ac:dyDescent="0.25">
      <c r="AA7036" s="81"/>
      <c r="AB7036" s="81"/>
      <c r="AC7036" s="80"/>
      <c r="AD7036" s="80"/>
      <c r="AE7036" s="81"/>
      <c r="AF7036" s="82"/>
      <c r="AG7036" s="80"/>
      <c r="AH7036" s="119"/>
      <c r="AI7036" s="119"/>
    </row>
    <row r="7037" spans="27:35" x14ac:dyDescent="0.25">
      <c r="AA7037" s="81"/>
      <c r="AB7037" s="81"/>
      <c r="AC7037" s="80"/>
      <c r="AD7037" s="80"/>
      <c r="AE7037" s="81"/>
      <c r="AF7037" s="82"/>
      <c r="AG7037" s="80"/>
      <c r="AH7037" s="119"/>
      <c r="AI7037" s="119"/>
    </row>
    <row r="7038" spans="27:35" x14ac:dyDescent="0.25">
      <c r="AA7038" s="81"/>
      <c r="AB7038" s="81"/>
      <c r="AC7038" s="80"/>
      <c r="AD7038" s="80"/>
      <c r="AE7038" s="81"/>
      <c r="AF7038" s="82"/>
      <c r="AG7038" s="80"/>
      <c r="AH7038" s="119"/>
      <c r="AI7038" s="119"/>
    </row>
    <row r="7039" spans="27:35" x14ac:dyDescent="0.25">
      <c r="AA7039" s="81"/>
      <c r="AB7039" s="81"/>
      <c r="AC7039" s="80"/>
      <c r="AD7039" s="80"/>
      <c r="AE7039" s="81"/>
      <c r="AF7039" s="82"/>
      <c r="AG7039" s="80"/>
      <c r="AH7039" s="119"/>
      <c r="AI7039" s="119"/>
    </row>
    <row r="7040" spans="27:35" x14ac:dyDescent="0.25">
      <c r="AA7040" s="81"/>
      <c r="AB7040" s="81"/>
      <c r="AC7040" s="80"/>
      <c r="AD7040" s="80"/>
      <c r="AE7040" s="81"/>
      <c r="AF7040" s="82"/>
      <c r="AG7040" s="80"/>
      <c r="AH7040" s="119"/>
      <c r="AI7040" s="119"/>
    </row>
    <row r="7041" spans="27:35" x14ac:dyDescent="0.25">
      <c r="AA7041" s="81"/>
      <c r="AB7041" s="81"/>
      <c r="AC7041" s="80"/>
      <c r="AD7041" s="80"/>
      <c r="AE7041" s="81"/>
      <c r="AF7041" s="82"/>
      <c r="AG7041" s="80"/>
      <c r="AH7041" s="119"/>
      <c r="AI7041" s="119"/>
    </row>
    <row r="7042" spans="27:35" x14ac:dyDescent="0.25">
      <c r="AA7042" s="81"/>
      <c r="AB7042" s="81"/>
      <c r="AC7042" s="80"/>
      <c r="AD7042" s="80"/>
      <c r="AE7042" s="81"/>
      <c r="AF7042" s="82"/>
      <c r="AG7042" s="80"/>
      <c r="AH7042" s="119"/>
      <c r="AI7042" s="119"/>
    </row>
    <row r="7043" spans="27:35" x14ac:dyDescent="0.25">
      <c r="AA7043" s="81"/>
      <c r="AB7043" s="81"/>
      <c r="AC7043" s="80"/>
      <c r="AD7043" s="80"/>
      <c r="AE7043" s="81"/>
      <c r="AF7043" s="82"/>
      <c r="AG7043" s="80"/>
      <c r="AH7043" s="119"/>
      <c r="AI7043" s="119"/>
    </row>
    <row r="7044" spans="27:35" x14ac:dyDescent="0.25">
      <c r="AA7044" s="81"/>
      <c r="AB7044" s="81"/>
      <c r="AC7044" s="80"/>
      <c r="AD7044" s="80"/>
      <c r="AE7044" s="81"/>
      <c r="AF7044" s="82"/>
      <c r="AG7044" s="80"/>
      <c r="AH7044" s="119"/>
      <c r="AI7044" s="119"/>
    </row>
    <row r="7045" spans="27:35" x14ac:dyDescent="0.25">
      <c r="AA7045" s="81"/>
      <c r="AB7045" s="81"/>
      <c r="AC7045" s="80"/>
      <c r="AD7045" s="80"/>
      <c r="AE7045" s="81"/>
      <c r="AF7045" s="82"/>
      <c r="AG7045" s="80"/>
      <c r="AH7045" s="119"/>
      <c r="AI7045" s="119"/>
    </row>
    <row r="7046" spans="27:35" x14ac:dyDescent="0.25">
      <c r="AA7046" s="81"/>
      <c r="AB7046" s="81"/>
      <c r="AC7046" s="80"/>
      <c r="AD7046" s="80"/>
      <c r="AE7046" s="81"/>
      <c r="AF7046" s="82"/>
      <c r="AG7046" s="80"/>
      <c r="AH7046" s="119"/>
      <c r="AI7046" s="119"/>
    </row>
    <row r="7047" spans="27:35" x14ac:dyDescent="0.25">
      <c r="AA7047" s="81"/>
      <c r="AB7047" s="81"/>
      <c r="AC7047" s="80"/>
      <c r="AD7047" s="80"/>
      <c r="AE7047" s="81"/>
      <c r="AF7047" s="82"/>
      <c r="AG7047" s="80"/>
      <c r="AH7047" s="119"/>
      <c r="AI7047" s="119"/>
    </row>
    <row r="7048" spans="27:35" x14ac:dyDescent="0.25">
      <c r="AA7048" s="81"/>
      <c r="AB7048" s="81"/>
      <c r="AC7048" s="80"/>
      <c r="AD7048" s="80"/>
      <c r="AE7048" s="81"/>
      <c r="AF7048" s="82"/>
      <c r="AG7048" s="80"/>
      <c r="AH7048" s="119"/>
      <c r="AI7048" s="119"/>
    </row>
    <row r="7049" spans="27:35" x14ac:dyDescent="0.25">
      <c r="AA7049" s="81"/>
      <c r="AB7049" s="81"/>
      <c r="AC7049" s="80"/>
      <c r="AD7049" s="80"/>
      <c r="AE7049" s="81"/>
      <c r="AF7049" s="82"/>
      <c r="AG7049" s="80"/>
      <c r="AH7049" s="119"/>
      <c r="AI7049" s="119"/>
    </row>
    <row r="7050" spans="27:35" x14ac:dyDescent="0.25">
      <c r="AA7050" s="81"/>
      <c r="AB7050" s="81"/>
      <c r="AC7050" s="80"/>
      <c r="AD7050" s="80"/>
      <c r="AE7050" s="81"/>
      <c r="AF7050" s="82"/>
      <c r="AG7050" s="80"/>
      <c r="AH7050" s="119"/>
      <c r="AI7050" s="119"/>
    </row>
    <row r="7051" spans="27:35" x14ac:dyDescent="0.25">
      <c r="AA7051" s="81"/>
      <c r="AB7051" s="81"/>
      <c r="AC7051" s="80"/>
      <c r="AD7051" s="80"/>
      <c r="AE7051" s="81"/>
      <c r="AF7051" s="82"/>
      <c r="AG7051" s="80"/>
      <c r="AH7051" s="119"/>
      <c r="AI7051" s="119"/>
    </row>
    <row r="7052" spans="27:35" x14ac:dyDescent="0.25">
      <c r="AA7052" s="81"/>
      <c r="AB7052" s="81"/>
      <c r="AC7052" s="80"/>
      <c r="AD7052" s="80"/>
      <c r="AE7052" s="81"/>
      <c r="AF7052" s="82"/>
      <c r="AG7052" s="80"/>
      <c r="AH7052" s="119"/>
      <c r="AI7052" s="119"/>
    </row>
    <row r="7053" spans="27:35" x14ac:dyDescent="0.25">
      <c r="AA7053" s="81"/>
      <c r="AB7053" s="81"/>
      <c r="AC7053" s="80"/>
      <c r="AD7053" s="80"/>
      <c r="AE7053" s="81"/>
      <c r="AF7053" s="82"/>
      <c r="AG7053" s="80"/>
      <c r="AH7053" s="119"/>
      <c r="AI7053" s="119"/>
    </row>
    <row r="7054" spans="27:35" x14ac:dyDescent="0.25">
      <c r="AA7054" s="81"/>
      <c r="AB7054" s="81"/>
      <c r="AC7054" s="80"/>
      <c r="AD7054" s="80"/>
      <c r="AE7054" s="81"/>
      <c r="AF7054" s="82"/>
      <c r="AG7054" s="80"/>
      <c r="AH7054" s="119"/>
      <c r="AI7054" s="119"/>
    </row>
    <row r="7055" spans="27:35" x14ac:dyDescent="0.25">
      <c r="AA7055" s="81"/>
      <c r="AB7055" s="81"/>
      <c r="AC7055" s="80"/>
      <c r="AD7055" s="80"/>
      <c r="AE7055" s="81"/>
      <c r="AF7055" s="82"/>
      <c r="AG7055" s="80"/>
      <c r="AH7055" s="119"/>
      <c r="AI7055" s="119"/>
    </row>
    <row r="7056" spans="27:35" x14ac:dyDescent="0.25">
      <c r="AA7056" s="81"/>
      <c r="AB7056" s="81"/>
      <c r="AC7056" s="80"/>
      <c r="AD7056" s="80"/>
      <c r="AE7056" s="81"/>
      <c r="AF7056" s="82"/>
      <c r="AG7056" s="80"/>
      <c r="AH7056" s="119"/>
      <c r="AI7056" s="119"/>
    </row>
    <row r="7057" spans="27:35" x14ac:dyDescent="0.25">
      <c r="AA7057" s="81"/>
      <c r="AB7057" s="81"/>
      <c r="AC7057" s="80"/>
      <c r="AD7057" s="80"/>
      <c r="AE7057" s="81"/>
      <c r="AF7057" s="82"/>
      <c r="AG7057" s="80"/>
      <c r="AH7057" s="119"/>
      <c r="AI7057" s="119"/>
    </row>
    <row r="7058" spans="27:35" x14ac:dyDescent="0.25">
      <c r="AA7058" s="81"/>
      <c r="AB7058" s="81"/>
      <c r="AC7058" s="80"/>
      <c r="AD7058" s="80"/>
      <c r="AE7058" s="81"/>
      <c r="AF7058" s="82"/>
      <c r="AG7058" s="80"/>
      <c r="AH7058" s="119"/>
      <c r="AI7058" s="119"/>
    </row>
    <row r="7059" spans="27:35" x14ac:dyDescent="0.25">
      <c r="AA7059" s="81"/>
      <c r="AB7059" s="81"/>
      <c r="AC7059" s="80"/>
      <c r="AD7059" s="80"/>
      <c r="AE7059" s="81"/>
      <c r="AF7059" s="82"/>
      <c r="AG7059" s="80"/>
      <c r="AH7059" s="119"/>
      <c r="AI7059" s="119"/>
    </row>
    <row r="7060" spans="27:35" x14ac:dyDescent="0.25">
      <c r="AA7060" s="81"/>
      <c r="AB7060" s="81"/>
      <c r="AC7060" s="80"/>
      <c r="AD7060" s="80"/>
      <c r="AE7060" s="81"/>
      <c r="AF7060" s="82"/>
      <c r="AG7060" s="80"/>
      <c r="AH7060" s="119"/>
      <c r="AI7060" s="119"/>
    </row>
    <row r="7061" spans="27:35" x14ac:dyDescent="0.25">
      <c r="AA7061" s="81"/>
      <c r="AB7061" s="81"/>
      <c r="AC7061" s="80"/>
      <c r="AD7061" s="80"/>
      <c r="AE7061" s="81"/>
      <c r="AF7061" s="82"/>
      <c r="AG7061" s="80"/>
      <c r="AH7061" s="119"/>
      <c r="AI7061" s="119"/>
    </row>
    <row r="7062" spans="27:35" x14ac:dyDescent="0.25">
      <c r="AA7062" s="81"/>
      <c r="AB7062" s="81"/>
      <c r="AC7062" s="80"/>
      <c r="AD7062" s="80"/>
      <c r="AE7062" s="81"/>
      <c r="AF7062" s="82"/>
      <c r="AG7062" s="80"/>
      <c r="AH7062" s="119"/>
      <c r="AI7062" s="119"/>
    </row>
    <row r="7063" spans="27:35" x14ac:dyDescent="0.25">
      <c r="AA7063" s="81"/>
      <c r="AB7063" s="81"/>
      <c r="AC7063" s="80"/>
      <c r="AD7063" s="80"/>
      <c r="AE7063" s="81"/>
      <c r="AF7063" s="82"/>
      <c r="AG7063" s="80"/>
      <c r="AH7063" s="119"/>
      <c r="AI7063" s="119"/>
    </row>
    <row r="7064" spans="27:35" x14ac:dyDescent="0.25">
      <c r="AA7064" s="81"/>
      <c r="AB7064" s="81"/>
      <c r="AC7064" s="80"/>
      <c r="AD7064" s="80"/>
      <c r="AE7064" s="81"/>
      <c r="AF7064" s="82"/>
      <c r="AG7064" s="80"/>
      <c r="AH7064" s="119"/>
      <c r="AI7064" s="119"/>
    </row>
    <row r="7065" spans="27:35" x14ac:dyDescent="0.25">
      <c r="AA7065" s="81"/>
      <c r="AB7065" s="81"/>
      <c r="AC7065" s="80"/>
      <c r="AD7065" s="80"/>
      <c r="AE7065" s="81"/>
      <c r="AF7065" s="82"/>
      <c r="AG7065" s="80"/>
      <c r="AH7065" s="119"/>
      <c r="AI7065" s="119"/>
    </row>
    <row r="7066" spans="27:35" x14ac:dyDescent="0.25">
      <c r="AA7066" s="81"/>
      <c r="AB7066" s="81"/>
      <c r="AC7066" s="80"/>
      <c r="AD7066" s="80"/>
      <c r="AE7066" s="81"/>
      <c r="AF7066" s="82"/>
      <c r="AG7066" s="80"/>
      <c r="AH7066" s="119"/>
      <c r="AI7066" s="119"/>
    </row>
    <row r="7067" spans="27:35" x14ac:dyDescent="0.25">
      <c r="AA7067" s="81"/>
      <c r="AB7067" s="81"/>
      <c r="AC7067" s="80"/>
      <c r="AD7067" s="80"/>
      <c r="AE7067" s="81"/>
      <c r="AF7067" s="82"/>
      <c r="AG7067" s="80"/>
      <c r="AH7067" s="119"/>
      <c r="AI7067" s="119"/>
    </row>
    <row r="7068" spans="27:35" x14ac:dyDescent="0.25">
      <c r="AA7068" s="81"/>
      <c r="AB7068" s="81"/>
      <c r="AC7068" s="80"/>
      <c r="AD7068" s="80"/>
      <c r="AE7068" s="81"/>
      <c r="AF7068" s="82"/>
      <c r="AG7068" s="80"/>
      <c r="AH7068" s="119"/>
      <c r="AI7068" s="119"/>
    </row>
    <row r="7069" spans="27:35" x14ac:dyDescent="0.25">
      <c r="AA7069" s="81"/>
      <c r="AB7069" s="81"/>
      <c r="AC7069" s="80"/>
      <c r="AD7069" s="80"/>
      <c r="AE7069" s="81"/>
      <c r="AF7069" s="82"/>
      <c r="AG7069" s="80"/>
      <c r="AH7069" s="119"/>
      <c r="AI7069" s="119"/>
    </row>
    <row r="7070" spans="27:35" x14ac:dyDescent="0.25">
      <c r="AA7070" s="81"/>
      <c r="AB7070" s="81"/>
      <c r="AC7070" s="80"/>
      <c r="AD7070" s="80"/>
      <c r="AE7070" s="81"/>
      <c r="AF7070" s="82"/>
      <c r="AG7070" s="80"/>
      <c r="AH7070" s="119"/>
      <c r="AI7070" s="119"/>
    </row>
    <row r="7071" spans="27:35" x14ac:dyDescent="0.25">
      <c r="AA7071" s="81"/>
      <c r="AB7071" s="81"/>
      <c r="AC7071" s="80"/>
      <c r="AD7071" s="80"/>
      <c r="AE7071" s="81"/>
      <c r="AF7071" s="82"/>
      <c r="AG7071" s="80"/>
      <c r="AH7071" s="119"/>
      <c r="AI7071" s="119"/>
    </row>
    <row r="7072" spans="27:35" x14ac:dyDescent="0.25">
      <c r="AA7072" s="81"/>
      <c r="AB7072" s="81"/>
      <c r="AC7072" s="80"/>
      <c r="AD7072" s="80"/>
      <c r="AE7072" s="81"/>
      <c r="AF7072" s="82"/>
      <c r="AG7072" s="80"/>
      <c r="AH7072" s="119"/>
      <c r="AI7072" s="119"/>
    </row>
    <row r="7073" spans="27:35" x14ac:dyDescent="0.25">
      <c r="AA7073" s="81"/>
      <c r="AB7073" s="81"/>
      <c r="AC7073" s="80"/>
      <c r="AD7073" s="80"/>
      <c r="AE7073" s="81"/>
      <c r="AF7073" s="82"/>
      <c r="AG7073" s="80"/>
      <c r="AH7073" s="119"/>
      <c r="AI7073" s="119"/>
    </row>
    <row r="7074" spans="27:35" x14ac:dyDescent="0.25">
      <c r="AA7074" s="81"/>
      <c r="AB7074" s="81"/>
      <c r="AC7074" s="80"/>
      <c r="AD7074" s="80"/>
      <c r="AE7074" s="81"/>
      <c r="AF7074" s="82"/>
      <c r="AG7074" s="80"/>
      <c r="AH7074" s="119"/>
      <c r="AI7074" s="119"/>
    </row>
    <row r="7075" spans="27:35" x14ac:dyDescent="0.25">
      <c r="AA7075" s="81"/>
      <c r="AB7075" s="81"/>
      <c r="AC7075" s="80"/>
      <c r="AD7075" s="80"/>
      <c r="AE7075" s="81"/>
      <c r="AF7075" s="82"/>
      <c r="AG7075" s="80"/>
      <c r="AH7075" s="119"/>
      <c r="AI7075" s="119"/>
    </row>
    <row r="7076" spans="27:35" x14ac:dyDescent="0.25">
      <c r="AA7076" s="81"/>
      <c r="AB7076" s="81"/>
      <c r="AC7076" s="80"/>
      <c r="AD7076" s="80"/>
      <c r="AE7076" s="81"/>
      <c r="AF7076" s="82"/>
      <c r="AG7076" s="80"/>
      <c r="AH7076" s="119"/>
      <c r="AI7076" s="119"/>
    </row>
    <row r="7077" spans="27:35" x14ac:dyDescent="0.25">
      <c r="AA7077" s="81"/>
      <c r="AB7077" s="81"/>
      <c r="AC7077" s="80"/>
      <c r="AD7077" s="80"/>
      <c r="AE7077" s="81"/>
      <c r="AF7077" s="82"/>
      <c r="AG7077" s="80"/>
      <c r="AH7077" s="119"/>
      <c r="AI7077" s="119"/>
    </row>
    <row r="7078" spans="27:35" x14ac:dyDescent="0.25">
      <c r="AA7078" s="81"/>
      <c r="AB7078" s="81"/>
      <c r="AC7078" s="80"/>
      <c r="AD7078" s="80"/>
      <c r="AE7078" s="81"/>
      <c r="AF7078" s="82"/>
      <c r="AG7078" s="80"/>
      <c r="AH7078" s="119"/>
      <c r="AI7078" s="119"/>
    </row>
    <row r="7079" spans="27:35" x14ac:dyDescent="0.25">
      <c r="AA7079" s="81"/>
      <c r="AB7079" s="81"/>
      <c r="AC7079" s="80"/>
      <c r="AD7079" s="80"/>
      <c r="AE7079" s="81"/>
      <c r="AF7079" s="82"/>
      <c r="AG7079" s="80"/>
      <c r="AH7079" s="119"/>
      <c r="AI7079" s="119"/>
    </row>
    <row r="7080" spans="27:35" x14ac:dyDescent="0.25">
      <c r="AA7080" s="81"/>
      <c r="AB7080" s="81"/>
      <c r="AC7080" s="80"/>
      <c r="AD7080" s="80"/>
      <c r="AE7080" s="81"/>
      <c r="AF7080" s="82"/>
      <c r="AG7080" s="80"/>
      <c r="AH7080" s="119"/>
      <c r="AI7080" s="119"/>
    </row>
    <row r="7081" spans="27:35" x14ac:dyDescent="0.25">
      <c r="AA7081" s="81"/>
      <c r="AB7081" s="81"/>
      <c r="AC7081" s="80"/>
      <c r="AD7081" s="80"/>
      <c r="AE7081" s="81"/>
      <c r="AF7081" s="82"/>
      <c r="AG7081" s="80"/>
      <c r="AH7081" s="119"/>
      <c r="AI7081" s="119"/>
    </row>
    <row r="7082" spans="27:35" x14ac:dyDescent="0.25">
      <c r="AA7082" s="81"/>
      <c r="AB7082" s="81"/>
      <c r="AC7082" s="80"/>
      <c r="AD7082" s="80"/>
      <c r="AE7082" s="81"/>
      <c r="AF7082" s="82"/>
      <c r="AG7082" s="80"/>
      <c r="AH7082" s="119"/>
      <c r="AI7082" s="119"/>
    </row>
    <row r="7083" spans="27:35" x14ac:dyDescent="0.25">
      <c r="AA7083" s="81"/>
      <c r="AB7083" s="81"/>
      <c r="AC7083" s="80"/>
      <c r="AD7083" s="80"/>
      <c r="AE7083" s="81"/>
      <c r="AF7083" s="82"/>
      <c r="AG7083" s="80"/>
      <c r="AH7083" s="119"/>
      <c r="AI7083" s="119"/>
    </row>
    <row r="7084" spans="27:35" x14ac:dyDescent="0.25">
      <c r="AA7084" s="81"/>
      <c r="AB7084" s="81"/>
      <c r="AC7084" s="80"/>
      <c r="AD7084" s="80"/>
      <c r="AE7084" s="81"/>
      <c r="AF7084" s="82"/>
      <c r="AG7084" s="80"/>
      <c r="AH7084" s="119"/>
      <c r="AI7084" s="119"/>
    </row>
    <row r="7085" spans="27:35" x14ac:dyDescent="0.25">
      <c r="AA7085" s="81"/>
      <c r="AB7085" s="81"/>
      <c r="AC7085" s="80"/>
      <c r="AD7085" s="80"/>
      <c r="AE7085" s="81"/>
      <c r="AF7085" s="82"/>
      <c r="AG7085" s="80"/>
      <c r="AH7085" s="119"/>
      <c r="AI7085" s="119"/>
    </row>
    <row r="7086" spans="27:35" x14ac:dyDescent="0.25">
      <c r="AA7086" s="81"/>
      <c r="AB7086" s="81"/>
      <c r="AC7086" s="80"/>
      <c r="AD7086" s="80"/>
      <c r="AE7086" s="81"/>
      <c r="AF7086" s="82"/>
      <c r="AG7086" s="80"/>
      <c r="AH7086" s="119"/>
      <c r="AI7086" s="119"/>
    </row>
    <row r="7087" spans="27:35" x14ac:dyDescent="0.25">
      <c r="AA7087" s="81"/>
      <c r="AB7087" s="81"/>
      <c r="AC7087" s="80"/>
      <c r="AD7087" s="80"/>
      <c r="AE7087" s="81"/>
      <c r="AF7087" s="82"/>
      <c r="AG7087" s="80"/>
      <c r="AH7087" s="119"/>
      <c r="AI7087" s="119"/>
    </row>
    <row r="7088" spans="27:35" x14ac:dyDescent="0.25">
      <c r="AA7088" s="81"/>
      <c r="AB7088" s="81"/>
      <c r="AC7088" s="80"/>
      <c r="AD7088" s="80"/>
      <c r="AE7088" s="81"/>
      <c r="AF7088" s="82"/>
      <c r="AG7088" s="80"/>
      <c r="AH7088" s="119"/>
      <c r="AI7088" s="119"/>
    </row>
    <row r="7089" spans="27:35" x14ac:dyDescent="0.25">
      <c r="AA7089" s="81"/>
      <c r="AB7089" s="81"/>
      <c r="AC7089" s="80"/>
      <c r="AD7089" s="80"/>
      <c r="AE7089" s="81"/>
      <c r="AF7089" s="82"/>
      <c r="AG7089" s="80"/>
      <c r="AH7089" s="119"/>
      <c r="AI7089" s="119"/>
    </row>
    <row r="7090" spans="27:35" x14ac:dyDescent="0.25">
      <c r="AA7090" s="81"/>
      <c r="AB7090" s="81"/>
      <c r="AC7090" s="80"/>
      <c r="AD7090" s="80"/>
      <c r="AE7090" s="81"/>
      <c r="AF7090" s="82"/>
      <c r="AG7090" s="80"/>
      <c r="AH7090" s="119"/>
      <c r="AI7090" s="119"/>
    </row>
    <row r="7091" spans="27:35" x14ac:dyDescent="0.25">
      <c r="AA7091" s="81"/>
      <c r="AB7091" s="81"/>
      <c r="AC7091" s="80"/>
      <c r="AD7091" s="80"/>
      <c r="AE7091" s="81"/>
      <c r="AF7091" s="82"/>
      <c r="AG7091" s="80"/>
      <c r="AH7091" s="119"/>
      <c r="AI7091" s="119"/>
    </row>
    <row r="7092" spans="27:35" x14ac:dyDescent="0.25">
      <c r="AA7092" s="81"/>
      <c r="AB7092" s="81"/>
      <c r="AC7092" s="80"/>
      <c r="AD7092" s="80"/>
      <c r="AE7092" s="81"/>
      <c r="AF7092" s="82"/>
      <c r="AG7092" s="80"/>
      <c r="AH7092" s="119"/>
      <c r="AI7092" s="119"/>
    </row>
    <row r="7093" spans="27:35" x14ac:dyDescent="0.25">
      <c r="AA7093" s="81"/>
      <c r="AB7093" s="81"/>
      <c r="AC7093" s="80"/>
      <c r="AD7093" s="80"/>
      <c r="AE7093" s="81"/>
      <c r="AF7093" s="82"/>
      <c r="AG7093" s="80"/>
      <c r="AH7093" s="119"/>
      <c r="AI7093" s="119"/>
    </row>
    <row r="7094" spans="27:35" x14ac:dyDescent="0.25">
      <c r="AA7094" s="81"/>
      <c r="AB7094" s="81"/>
      <c r="AC7094" s="80"/>
      <c r="AD7094" s="80"/>
      <c r="AE7094" s="81"/>
      <c r="AF7094" s="82"/>
      <c r="AG7094" s="80"/>
      <c r="AH7094" s="119"/>
      <c r="AI7094" s="119"/>
    </row>
    <row r="7095" spans="27:35" x14ac:dyDescent="0.25">
      <c r="AA7095" s="81"/>
      <c r="AB7095" s="81"/>
      <c r="AC7095" s="80"/>
      <c r="AD7095" s="80"/>
      <c r="AE7095" s="81"/>
      <c r="AF7095" s="82"/>
      <c r="AG7095" s="80"/>
      <c r="AH7095" s="119"/>
      <c r="AI7095" s="119"/>
    </row>
    <row r="7096" spans="27:35" x14ac:dyDescent="0.25">
      <c r="AA7096" s="81"/>
      <c r="AB7096" s="81"/>
      <c r="AC7096" s="80"/>
      <c r="AD7096" s="80"/>
      <c r="AE7096" s="81"/>
      <c r="AF7096" s="82"/>
      <c r="AG7096" s="80"/>
      <c r="AH7096" s="119"/>
      <c r="AI7096" s="119"/>
    </row>
    <row r="7097" spans="27:35" x14ac:dyDescent="0.25">
      <c r="AA7097" s="81"/>
      <c r="AB7097" s="81"/>
      <c r="AC7097" s="80"/>
      <c r="AD7097" s="80"/>
      <c r="AE7097" s="81"/>
      <c r="AF7097" s="82"/>
      <c r="AG7097" s="80"/>
      <c r="AH7097" s="119"/>
      <c r="AI7097" s="119"/>
    </row>
    <row r="7098" spans="27:35" x14ac:dyDescent="0.25">
      <c r="AA7098" s="81"/>
      <c r="AB7098" s="81"/>
      <c r="AC7098" s="80"/>
      <c r="AD7098" s="80"/>
      <c r="AE7098" s="81"/>
      <c r="AF7098" s="82"/>
      <c r="AG7098" s="80"/>
      <c r="AH7098" s="119"/>
      <c r="AI7098" s="119"/>
    </row>
    <row r="7099" spans="27:35" x14ac:dyDescent="0.25">
      <c r="AA7099" s="81"/>
      <c r="AB7099" s="81"/>
      <c r="AC7099" s="80"/>
      <c r="AD7099" s="80"/>
      <c r="AE7099" s="81"/>
      <c r="AF7099" s="82"/>
      <c r="AG7099" s="80"/>
      <c r="AH7099" s="119"/>
      <c r="AI7099" s="119"/>
    </row>
    <row r="7100" spans="27:35" x14ac:dyDescent="0.25">
      <c r="AA7100" s="81"/>
      <c r="AB7100" s="81"/>
      <c r="AC7100" s="80"/>
      <c r="AD7100" s="80"/>
      <c r="AE7100" s="81"/>
      <c r="AF7100" s="82"/>
      <c r="AG7100" s="80"/>
      <c r="AH7100" s="119"/>
      <c r="AI7100" s="119"/>
    </row>
    <row r="7101" spans="27:35" x14ac:dyDescent="0.25">
      <c r="AA7101" s="81"/>
      <c r="AB7101" s="81"/>
      <c r="AC7101" s="80"/>
      <c r="AD7101" s="80"/>
      <c r="AE7101" s="81"/>
      <c r="AF7101" s="82"/>
      <c r="AG7101" s="80"/>
      <c r="AH7101" s="119"/>
      <c r="AI7101" s="119"/>
    </row>
    <row r="7102" spans="27:35" x14ac:dyDescent="0.25">
      <c r="AA7102" s="81"/>
      <c r="AB7102" s="81"/>
      <c r="AC7102" s="80"/>
      <c r="AD7102" s="80"/>
      <c r="AE7102" s="81"/>
      <c r="AF7102" s="82"/>
      <c r="AG7102" s="80"/>
      <c r="AH7102" s="119"/>
      <c r="AI7102" s="119"/>
    </row>
    <row r="7103" spans="27:35" x14ac:dyDescent="0.25">
      <c r="AA7103" s="81"/>
      <c r="AB7103" s="81"/>
      <c r="AC7103" s="80"/>
      <c r="AD7103" s="80"/>
      <c r="AE7103" s="81"/>
      <c r="AF7103" s="82"/>
      <c r="AG7103" s="80"/>
      <c r="AH7103" s="119"/>
      <c r="AI7103" s="119"/>
    </row>
    <row r="7104" spans="27:35" x14ac:dyDescent="0.25">
      <c r="AA7104" s="81"/>
      <c r="AB7104" s="81"/>
      <c r="AC7104" s="80"/>
      <c r="AD7104" s="80"/>
      <c r="AE7104" s="81"/>
      <c r="AF7104" s="82"/>
      <c r="AG7104" s="80"/>
      <c r="AH7104" s="119"/>
      <c r="AI7104" s="119"/>
    </row>
    <row r="7105" spans="27:35" x14ac:dyDescent="0.25">
      <c r="AA7105" s="81"/>
      <c r="AB7105" s="81"/>
      <c r="AC7105" s="80"/>
      <c r="AD7105" s="80"/>
      <c r="AE7105" s="81"/>
      <c r="AF7105" s="82"/>
      <c r="AG7105" s="80"/>
      <c r="AH7105" s="119"/>
      <c r="AI7105" s="119"/>
    </row>
    <row r="7106" spans="27:35" x14ac:dyDescent="0.25">
      <c r="AA7106" s="81"/>
      <c r="AB7106" s="81"/>
      <c r="AC7106" s="80"/>
      <c r="AD7106" s="80"/>
      <c r="AE7106" s="81"/>
      <c r="AF7106" s="82"/>
      <c r="AG7106" s="80"/>
      <c r="AH7106" s="119"/>
      <c r="AI7106" s="119"/>
    </row>
    <row r="7107" spans="27:35" x14ac:dyDescent="0.25">
      <c r="AA7107" s="81"/>
      <c r="AB7107" s="81"/>
      <c r="AC7107" s="80"/>
      <c r="AD7107" s="80"/>
      <c r="AE7107" s="81"/>
      <c r="AF7107" s="82"/>
      <c r="AG7107" s="80"/>
      <c r="AH7107" s="119"/>
      <c r="AI7107" s="119"/>
    </row>
    <row r="7108" spans="27:35" x14ac:dyDescent="0.25">
      <c r="AA7108" s="81"/>
      <c r="AB7108" s="81"/>
      <c r="AC7108" s="80"/>
      <c r="AD7108" s="80"/>
      <c r="AE7108" s="81"/>
      <c r="AF7108" s="82"/>
      <c r="AG7108" s="80"/>
      <c r="AH7108" s="119"/>
      <c r="AI7108" s="119"/>
    </row>
    <row r="7109" spans="27:35" x14ac:dyDescent="0.25">
      <c r="AA7109" s="81"/>
      <c r="AB7109" s="81"/>
      <c r="AC7109" s="80"/>
      <c r="AD7109" s="80"/>
      <c r="AE7109" s="81"/>
      <c r="AF7109" s="82"/>
      <c r="AG7109" s="80"/>
      <c r="AH7109" s="119"/>
      <c r="AI7109" s="119"/>
    </row>
    <row r="7110" spans="27:35" x14ac:dyDescent="0.25">
      <c r="AA7110" s="81"/>
      <c r="AB7110" s="81"/>
      <c r="AC7110" s="80"/>
      <c r="AD7110" s="80"/>
      <c r="AE7110" s="81"/>
      <c r="AF7110" s="82"/>
      <c r="AG7110" s="80"/>
      <c r="AH7110" s="119"/>
      <c r="AI7110" s="119"/>
    </row>
    <row r="7111" spans="27:35" x14ac:dyDescent="0.25">
      <c r="AA7111" s="81"/>
      <c r="AB7111" s="81"/>
      <c r="AC7111" s="80"/>
      <c r="AD7111" s="80"/>
      <c r="AE7111" s="81"/>
      <c r="AF7111" s="82"/>
      <c r="AG7111" s="80"/>
      <c r="AH7111" s="119"/>
      <c r="AI7111" s="119"/>
    </row>
    <row r="7112" spans="27:35" x14ac:dyDescent="0.25">
      <c r="AA7112" s="81"/>
      <c r="AB7112" s="81"/>
      <c r="AC7112" s="80"/>
      <c r="AD7112" s="80"/>
      <c r="AE7112" s="81"/>
      <c r="AF7112" s="82"/>
      <c r="AG7112" s="80"/>
      <c r="AH7112" s="119"/>
      <c r="AI7112" s="119"/>
    </row>
    <row r="7113" spans="27:35" x14ac:dyDescent="0.25">
      <c r="AA7113" s="81"/>
      <c r="AB7113" s="81"/>
      <c r="AC7113" s="80"/>
      <c r="AD7113" s="80"/>
      <c r="AE7113" s="81"/>
      <c r="AF7113" s="82"/>
      <c r="AG7113" s="80"/>
      <c r="AH7113" s="119"/>
      <c r="AI7113" s="119"/>
    </row>
    <row r="7114" spans="27:35" x14ac:dyDescent="0.25">
      <c r="AA7114" s="81"/>
      <c r="AB7114" s="81"/>
      <c r="AC7114" s="80"/>
      <c r="AD7114" s="80"/>
      <c r="AE7114" s="81"/>
      <c r="AF7114" s="82"/>
      <c r="AG7114" s="80"/>
      <c r="AH7114" s="119"/>
      <c r="AI7114" s="119"/>
    </row>
    <row r="7115" spans="27:35" x14ac:dyDescent="0.25">
      <c r="AA7115" s="81"/>
      <c r="AB7115" s="81"/>
      <c r="AC7115" s="80"/>
      <c r="AD7115" s="80"/>
      <c r="AE7115" s="81"/>
      <c r="AF7115" s="82"/>
      <c r="AG7115" s="80"/>
      <c r="AH7115" s="119"/>
      <c r="AI7115" s="119"/>
    </row>
    <row r="7116" spans="27:35" x14ac:dyDescent="0.25">
      <c r="AA7116" s="81"/>
      <c r="AB7116" s="81"/>
      <c r="AC7116" s="80"/>
      <c r="AD7116" s="80"/>
      <c r="AE7116" s="81"/>
      <c r="AF7116" s="82"/>
      <c r="AG7116" s="80"/>
      <c r="AH7116" s="119"/>
      <c r="AI7116" s="119"/>
    </row>
    <row r="7117" spans="27:35" x14ac:dyDescent="0.25">
      <c r="AA7117" s="81"/>
      <c r="AB7117" s="81"/>
      <c r="AC7117" s="80"/>
      <c r="AD7117" s="80"/>
      <c r="AE7117" s="81"/>
      <c r="AF7117" s="82"/>
      <c r="AG7117" s="80"/>
      <c r="AH7117" s="119"/>
      <c r="AI7117" s="119"/>
    </row>
    <row r="7118" spans="27:35" x14ac:dyDescent="0.25">
      <c r="AA7118" s="81"/>
      <c r="AB7118" s="81"/>
      <c r="AC7118" s="80"/>
      <c r="AD7118" s="80"/>
      <c r="AE7118" s="81"/>
      <c r="AF7118" s="82"/>
      <c r="AG7118" s="80"/>
      <c r="AH7118" s="119"/>
      <c r="AI7118" s="119"/>
    </row>
    <row r="7119" spans="27:35" x14ac:dyDescent="0.25">
      <c r="AA7119" s="81"/>
      <c r="AB7119" s="81"/>
      <c r="AC7119" s="80"/>
      <c r="AD7119" s="80"/>
      <c r="AE7119" s="81"/>
      <c r="AF7119" s="82"/>
      <c r="AG7119" s="80"/>
      <c r="AH7119" s="119"/>
      <c r="AI7119" s="119"/>
    </row>
    <row r="7120" spans="27:35" x14ac:dyDescent="0.25">
      <c r="AA7120" s="81"/>
      <c r="AB7120" s="81"/>
      <c r="AC7120" s="80"/>
      <c r="AD7120" s="80"/>
      <c r="AE7120" s="81"/>
      <c r="AF7120" s="82"/>
      <c r="AG7120" s="80"/>
      <c r="AH7120" s="119"/>
      <c r="AI7120" s="119"/>
    </row>
    <row r="7121" spans="27:35" x14ac:dyDescent="0.25">
      <c r="AA7121" s="81"/>
      <c r="AB7121" s="81"/>
      <c r="AC7121" s="80"/>
      <c r="AD7121" s="80"/>
      <c r="AE7121" s="81"/>
      <c r="AF7121" s="82"/>
      <c r="AG7121" s="80"/>
      <c r="AH7121" s="119"/>
      <c r="AI7121" s="119"/>
    </row>
    <row r="7122" spans="27:35" x14ac:dyDescent="0.25">
      <c r="AA7122" s="81"/>
      <c r="AB7122" s="81"/>
      <c r="AC7122" s="80"/>
      <c r="AD7122" s="80"/>
      <c r="AE7122" s="81"/>
      <c r="AF7122" s="82"/>
      <c r="AG7122" s="80"/>
      <c r="AH7122" s="119"/>
      <c r="AI7122" s="119"/>
    </row>
    <row r="7123" spans="27:35" x14ac:dyDescent="0.25">
      <c r="AA7123" s="81"/>
      <c r="AB7123" s="81"/>
      <c r="AC7123" s="80"/>
      <c r="AD7123" s="80"/>
      <c r="AE7123" s="81"/>
      <c r="AF7123" s="82"/>
      <c r="AG7123" s="80"/>
      <c r="AH7123" s="119"/>
      <c r="AI7123" s="119"/>
    </row>
    <row r="7124" spans="27:35" x14ac:dyDescent="0.25">
      <c r="AA7124" s="81"/>
      <c r="AB7124" s="81"/>
      <c r="AC7124" s="80"/>
      <c r="AD7124" s="80"/>
      <c r="AE7124" s="81"/>
      <c r="AF7124" s="82"/>
      <c r="AG7124" s="80"/>
      <c r="AH7124" s="119"/>
      <c r="AI7124" s="119"/>
    </row>
    <row r="7125" spans="27:35" x14ac:dyDescent="0.25">
      <c r="AA7125" s="81"/>
      <c r="AB7125" s="81"/>
      <c r="AC7125" s="80"/>
      <c r="AD7125" s="80"/>
      <c r="AE7125" s="81"/>
      <c r="AF7125" s="82"/>
      <c r="AG7125" s="80"/>
      <c r="AH7125" s="119"/>
      <c r="AI7125" s="119"/>
    </row>
    <row r="7126" spans="27:35" x14ac:dyDescent="0.25">
      <c r="AA7126" s="81"/>
      <c r="AB7126" s="81"/>
      <c r="AC7126" s="80"/>
      <c r="AD7126" s="80"/>
      <c r="AE7126" s="81"/>
      <c r="AF7126" s="82"/>
      <c r="AG7126" s="80"/>
      <c r="AH7126" s="119"/>
      <c r="AI7126" s="119"/>
    </row>
    <row r="7127" spans="27:35" x14ac:dyDescent="0.25">
      <c r="AA7127" s="81"/>
      <c r="AB7127" s="81"/>
      <c r="AC7127" s="80"/>
      <c r="AD7127" s="80"/>
      <c r="AE7127" s="81"/>
      <c r="AF7127" s="82"/>
      <c r="AG7127" s="80"/>
      <c r="AH7127" s="119"/>
      <c r="AI7127" s="119"/>
    </row>
    <row r="7128" spans="27:35" x14ac:dyDescent="0.25">
      <c r="AA7128" s="81"/>
      <c r="AB7128" s="81"/>
      <c r="AC7128" s="80"/>
      <c r="AD7128" s="80"/>
      <c r="AE7128" s="81"/>
      <c r="AF7128" s="82"/>
      <c r="AG7128" s="80"/>
      <c r="AH7128" s="119"/>
      <c r="AI7128" s="119"/>
    </row>
    <row r="7129" spans="27:35" x14ac:dyDescent="0.25">
      <c r="AA7129" s="81"/>
      <c r="AB7129" s="81"/>
      <c r="AC7129" s="80"/>
      <c r="AD7129" s="80"/>
      <c r="AE7129" s="81"/>
      <c r="AF7129" s="82"/>
      <c r="AG7129" s="80"/>
      <c r="AH7129" s="119"/>
      <c r="AI7129" s="119"/>
    </row>
    <row r="7130" spans="27:35" x14ac:dyDescent="0.25">
      <c r="AA7130" s="81"/>
      <c r="AB7130" s="81"/>
      <c r="AC7130" s="80"/>
      <c r="AD7130" s="80"/>
      <c r="AE7130" s="81"/>
      <c r="AF7130" s="82"/>
      <c r="AG7130" s="80"/>
      <c r="AH7130" s="119"/>
      <c r="AI7130" s="119"/>
    </row>
    <row r="7131" spans="27:35" x14ac:dyDescent="0.25">
      <c r="AA7131" s="81"/>
      <c r="AB7131" s="81"/>
      <c r="AC7131" s="80"/>
      <c r="AD7131" s="80"/>
      <c r="AE7131" s="81"/>
      <c r="AF7131" s="82"/>
      <c r="AG7131" s="80"/>
      <c r="AH7131" s="119"/>
      <c r="AI7131" s="119"/>
    </row>
    <row r="7132" spans="27:35" x14ac:dyDescent="0.25">
      <c r="AA7132" s="81"/>
      <c r="AB7132" s="81"/>
      <c r="AC7132" s="80"/>
      <c r="AD7132" s="80"/>
      <c r="AE7132" s="81"/>
      <c r="AF7132" s="82"/>
      <c r="AG7132" s="80"/>
      <c r="AH7132" s="119"/>
      <c r="AI7132" s="119"/>
    </row>
    <row r="7133" spans="27:35" x14ac:dyDescent="0.25">
      <c r="AA7133" s="81"/>
      <c r="AB7133" s="81"/>
      <c r="AC7133" s="80"/>
      <c r="AD7133" s="80"/>
      <c r="AE7133" s="81"/>
      <c r="AF7133" s="82"/>
      <c r="AG7133" s="80"/>
      <c r="AH7133" s="119"/>
      <c r="AI7133" s="119"/>
    </row>
    <row r="7134" spans="27:35" x14ac:dyDescent="0.25">
      <c r="AA7134" s="81"/>
      <c r="AB7134" s="81"/>
      <c r="AC7134" s="80"/>
      <c r="AD7134" s="80"/>
      <c r="AE7134" s="81"/>
      <c r="AF7134" s="82"/>
      <c r="AG7134" s="80"/>
      <c r="AH7134" s="119"/>
      <c r="AI7134" s="119"/>
    </row>
    <row r="7135" spans="27:35" x14ac:dyDescent="0.25">
      <c r="AA7135" s="81"/>
      <c r="AB7135" s="81"/>
      <c r="AC7135" s="80"/>
      <c r="AD7135" s="80"/>
      <c r="AE7135" s="81"/>
      <c r="AF7135" s="82"/>
      <c r="AG7135" s="80"/>
      <c r="AH7135" s="119"/>
      <c r="AI7135" s="119"/>
    </row>
    <row r="7136" spans="27:35" x14ac:dyDescent="0.25">
      <c r="AA7136" s="81"/>
      <c r="AB7136" s="81"/>
      <c r="AC7136" s="80"/>
      <c r="AD7136" s="80"/>
      <c r="AE7136" s="81"/>
      <c r="AF7136" s="82"/>
      <c r="AG7136" s="80"/>
      <c r="AH7136" s="119"/>
      <c r="AI7136" s="119"/>
    </row>
    <row r="7137" spans="27:35" x14ac:dyDescent="0.25">
      <c r="AA7137" s="81"/>
      <c r="AB7137" s="81"/>
      <c r="AC7137" s="80"/>
      <c r="AD7137" s="80"/>
      <c r="AE7137" s="81"/>
      <c r="AF7137" s="82"/>
      <c r="AG7137" s="80"/>
      <c r="AH7137" s="119"/>
      <c r="AI7137" s="119"/>
    </row>
    <row r="7138" spans="27:35" x14ac:dyDescent="0.25">
      <c r="AA7138" s="81"/>
      <c r="AB7138" s="81"/>
      <c r="AC7138" s="80"/>
      <c r="AD7138" s="80"/>
      <c r="AE7138" s="81"/>
      <c r="AF7138" s="82"/>
      <c r="AG7138" s="80"/>
      <c r="AH7138" s="119"/>
      <c r="AI7138" s="119"/>
    </row>
    <row r="7139" spans="27:35" x14ac:dyDescent="0.25">
      <c r="AA7139" s="81"/>
      <c r="AB7139" s="81"/>
      <c r="AC7139" s="80"/>
      <c r="AD7139" s="80"/>
      <c r="AE7139" s="81"/>
      <c r="AF7139" s="82"/>
      <c r="AG7139" s="80"/>
      <c r="AH7139" s="119"/>
      <c r="AI7139" s="119"/>
    </row>
    <row r="7140" spans="27:35" x14ac:dyDescent="0.25">
      <c r="AA7140" s="81"/>
      <c r="AB7140" s="81"/>
      <c r="AC7140" s="80"/>
      <c r="AD7140" s="80"/>
      <c r="AE7140" s="81"/>
      <c r="AF7140" s="82"/>
      <c r="AG7140" s="80"/>
      <c r="AH7140" s="119"/>
      <c r="AI7140" s="119"/>
    </row>
    <row r="7141" spans="27:35" x14ac:dyDescent="0.25">
      <c r="AA7141" s="81"/>
      <c r="AB7141" s="81"/>
      <c r="AC7141" s="80"/>
      <c r="AD7141" s="80"/>
      <c r="AE7141" s="81"/>
      <c r="AF7141" s="82"/>
      <c r="AG7141" s="80"/>
      <c r="AH7141" s="119"/>
      <c r="AI7141" s="119"/>
    </row>
    <row r="7142" spans="27:35" x14ac:dyDescent="0.25">
      <c r="AA7142" s="81"/>
      <c r="AB7142" s="81"/>
      <c r="AC7142" s="80"/>
      <c r="AD7142" s="80"/>
      <c r="AE7142" s="81"/>
      <c r="AF7142" s="82"/>
      <c r="AG7142" s="80"/>
      <c r="AH7142" s="119"/>
      <c r="AI7142" s="119"/>
    </row>
    <row r="7143" spans="27:35" x14ac:dyDescent="0.25">
      <c r="AA7143" s="81"/>
      <c r="AB7143" s="81"/>
      <c r="AC7143" s="80"/>
      <c r="AD7143" s="80"/>
      <c r="AE7143" s="81"/>
      <c r="AF7143" s="82"/>
      <c r="AG7143" s="80"/>
      <c r="AH7143" s="119"/>
      <c r="AI7143" s="119"/>
    </row>
    <row r="7144" spans="27:35" x14ac:dyDescent="0.25">
      <c r="AA7144" s="81"/>
      <c r="AB7144" s="81"/>
      <c r="AC7144" s="80"/>
      <c r="AD7144" s="80"/>
      <c r="AE7144" s="81"/>
      <c r="AF7144" s="82"/>
      <c r="AG7144" s="80"/>
      <c r="AH7144" s="119"/>
      <c r="AI7144" s="119"/>
    </row>
    <row r="7145" spans="27:35" x14ac:dyDescent="0.25">
      <c r="AA7145" s="81"/>
      <c r="AB7145" s="81"/>
      <c r="AC7145" s="80"/>
      <c r="AD7145" s="80"/>
      <c r="AE7145" s="81"/>
      <c r="AF7145" s="82"/>
      <c r="AG7145" s="80"/>
      <c r="AH7145" s="119"/>
      <c r="AI7145" s="119"/>
    </row>
    <row r="7146" spans="27:35" x14ac:dyDescent="0.25">
      <c r="AA7146" s="81"/>
      <c r="AB7146" s="81"/>
      <c r="AC7146" s="80"/>
      <c r="AD7146" s="80"/>
      <c r="AE7146" s="81"/>
      <c r="AF7146" s="82"/>
      <c r="AG7146" s="80"/>
      <c r="AH7146" s="119"/>
      <c r="AI7146" s="119"/>
    </row>
    <row r="7147" spans="27:35" x14ac:dyDescent="0.25">
      <c r="AA7147" s="81"/>
      <c r="AB7147" s="81"/>
      <c r="AC7147" s="80"/>
      <c r="AD7147" s="80"/>
      <c r="AE7147" s="81"/>
      <c r="AF7147" s="82"/>
      <c r="AG7147" s="80"/>
      <c r="AH7147" s="119"/>
      <c r="AI7147" s="119"/>
    </row>
    <row r="7148" spans="27:35" x14ac:dyDescent="0.25">
      <c r="AA7148" s="81"/>
      <c r="AB7148" s="81"/>
      <c r="AC7148" s="80"/>
      <c r="AD7148" s="80"/>
      <c r="AE7148" s="81"/>
      <c r="AF7148" s="82"/>
      <c r="AG7148" s="80"/>
      <c r="AH7148" s="119"/>
      <c r="AI7148" s="119"/>
    </row>
    <row r="7149" spans="27:35" x14ac:dyDescent="0.25">
      <c r="AA7149" s="81"/>
      <c r="AB7149" s="81"/>
      <c r="AC7149" s="80"/>
      <c r="AD7149" s="80"/>
      <c r="AE7149" s="81"/>
      <c r="AF7149" s="82"/>
      <c r="AG7149" s="80"/>
      <c r="AH7149" s="119"/>
      <c r="AI7149" s="119"/>
    </row>
    <row r="7150" spans="27:35" x14ac:dyDescent="0.25">
      <c r="AA7150" s="81"/>
      <c r="AB7150" s="81"/>
      <c r="AC7150" s="80"/>
      <c r="AD7150" s="80"/>
      <c r="AE7150" s="81"/>
      <c r="AF7150" s="82"/>
      <c r="AG7150" s="80"/>
      <c r="AH7150" s="119"/>
      <c r="AI7150" s="119"/>
    </row>
    <row r="7151" spans="27:35" x14ac:dyDescent="0.25">
      <c r="AA7151" s="81"/>
      <c r="AB7151" s="81"/>
      <c r="AC7151" s="80"/>
      <c r="AD7151" s="80"/>
      <c r="AE7151" s="81"/>
      <c r="AF7151" s="82"/>
      <c r="AG7151" s="80"/>
      <c r="AH7151" s="119"/>
      <c r="AI7151" s="119"/>
    </row>
    <row r="7152" spans="27:35" x14ac:dyDescent="0.25">
      <c r="AA7152" s="81"/>
      <c r="AB7152" s="81"/>
      <c r="AC7152" s="80"/>
      <c r="AD7152" s="80"/>
      <c r="AE7152" s="81"/>
      <c r="AF7152" s="82"/>
      <c r="AG7152" s="80"/>
      <c r="AH7152" s="119"/>
      <c r="AI7152" s="119"/>
    </row>
    <row r="7153" spans="27:35" x14ac:dyDescent="0.25">
      <c r="AA7153" s="81"/>
      <c r="AB7153" s="81"/>
      <c r="AC7153" s="80"/>
      <c r="AD7153" s="80"/>
      <c r="AE7153" s="81"/>
      <c r="AF7153" s="82"/>
      <c r="AG7153" s="80"/>
      <c r="AH7153" s="119"/>
      <c r="AI7153" s="119"/>
    </row>
    <row r="7154" spans="27:35" x14ac:dyDescent="0.25">
      <c r="AA7154" s="81"/>
      <c r="AB7154" s="81"/>
      <c r="AC7154" s="80"/>
      <c r="AD7154" s="80"/>
      <c r="AE7154" s="81"/>
      <c r="AF7154" s="82"/>
      <c r="AG7154" s="80"/>
      <c r="AH7154" s="119"/>
      <c r="AI7154" s="119"/>
    </row>
    <row r="7155" spans="27:35" x14ac:dyDescent="0.25">
      <c r="AA7155" s="81"/>
      <c r="AB7155" s="81"/>
      <c r="AC7155" s="80"/>
      <c r="AD7155" s="80"/>
      <c r="AE7155" s="81"/>
      <c r="AF7155" s="82"/>
      <c r="AG7155" s="80"/>
      <c r="AH7155" s="119"/>
      <c r="AI7155" s="119"/>
    </row>
    <row r="7156" spans="27:35" x14ac:dyDescent="0.25">
      <c r="AA7156" s="81"/>
      <c r="AB7156" s="81"/>
      <c r="AC7156" s="80"/>
      <c r="AD7156" s="80"/>
      <c r="AE7156" s="81"/>
      <c r="AF7156" s="82"/>
      <c r="AG7156" s="80"/>
      <c r="AH7156" s="119"/>
      <c r="AI7156" s="119"/>
    </row>
    <row r="7157" spans="27:35" x14ac:dyDescent="0.25">
      <c r="AA7157" s="81"/>
      <c r="AB7157" s="81"/>
      <c r="AC7157" s="80"/>
      <c r="AD7157" s="80"/>
      <c r="AE7157" s="81"/>
      <c r="AF7157" s="82"/>
      <c r="AG7157" s="80"/>
      <c r="AH7157" s="119"/>
      <c r="AI7157" s="119"/>
    </row>
    <row r="7158" spans="27:35" x14ac:dyDescent="0.25">
      <c r="AA7158" s="81"/>
      <c r="AB7158" s="81"/>
      <c r="AC7158" s="80"/>
      <c r="AD7158" s="80"/>
      <c r="AE7158" s="81"/>
      <c r="AF7158" s="82"/>
      <c r="AG7158" s="80"/>
      <c r="AH7158" s="119"/>
      <c r="AI7158" s="119"/>
    </row>
    <row r="7159" spans="27:35" x14ac:dyDescent="0.25">
      <c r="AA7159" s="81"/>
      <c r="AB7159" s="81"/>
      <c r="AC7159" s="80"/>
      <c r="AD7159" s="80"/>
      <c r="AE7159" s="81"/>
      <c r="AF7159" s="82"/>
      <c r="AG7159" s="80"/>
      <c r="AH7159" s="119"/>
      <c r="AI7159" s="119"/>
    </row>
    <row r="7160" spans="27:35" x14ac:dyDescent="0.25">
      <c r="AA7160" s="81"/>
      <c r="AB7160" s="81"/>
      <c r="AC7160" s="80"/>
      <c r="AD7160" s="80"/>
      <c r="AE7160" s="81"/>
      <c r="AF7160" s="82"/>
      <c r="AG7160" s="80"/>
      <c r="AH7160" s="119"/>
      <c r="AI7160" s="119"/>
    </row>
    <row r="7161" spans="27:35" x14ac:dyDescent="0.25">
      <c r="AA7161" s="81"/>
      <c r="AB7161" s="81"/>
      <c r="AC7161" s="80"/>
      <c r="AD7161" s="80"/>
      <c r="AE7161" s="81"/>
      <c r="AF7161" s="82"/>
      <c r="AG7161" s="80"/>
      <c r="AH7161" s="119"/>
      <c r="AI7161" s="119"/>
    </row>
    <row r="7162" spans="27:35" x14ac:dyDescent="0.25">
      <c r="AA7162" s="81"/>
      <c r="AB7162" s="81"/>
      <c r="AC7162" s="80"/>
      <c r="AD7162" s="80"/>
      <c r="AE7162" s="81"/>
      <c r="AF7162" s="82"/>
      <c r="AG7162" s="80"/>
      <c r="AH7162" s="119"/>
      <c r="AI7162" s="119"/>
    </row>
    <row r="7163" spans="27:35" x14ac:dyDescent="0.25">
      <c r="AA7163" s="81"/>
      <c r="AB7163" s="81"/>
      <c r="AC7163" s="80"/>
      <c r="AD7163" s="80"/>
      <c r="AE7163" s="81"/>
      <c r="AF7163" s="82"/>
      <c r="AG7163" s="80"/>
      <c r="AH7163" s="119"/>
      <c r="AI7163" s="119"/>
    </row>
    <row r="7164" spans="27:35" x14ac:dyDescent="0.25">
      <c r="AA7164" s="81"/>
      <c r="AB7164" s="81"/>
      <c r="AC7164" s="80"/>
      <c r="AD7164" s="80"/>
      <c r="AE7164" s="81"/>
      <c r="AF7164" s="82"/>
      <c r="AG7164" s="80"/>
      <c r="AH7164" s="119"/>
      <c r="AI7164" s="119"/>
    </row>
    <row r="7165" spans="27:35" x14ac:dyDescent="0.25">
      <c r="AA7165" s="81"/>
      <c r="AB7165" s="81"/>
      <c r="AC7165" s="80"/>
      <c r="AD7165" s="80"/>
      <c r="AE7165" s="81"/>
      <c r="AF7165" s="82"/>
      <c r="AG7165" s="80"/>
      <c r="AH7165" s="119"/>
      <c r="AI7165" s="119"/>
    </row>
    <row r="7166" spans="27:35" x14ac:dyDescent="0.25">
      <c r="AA7166" s="81"/>
      <c r="AB7166" s="81"/>
      <c r="AC7166" s="80"/>
      <c r="AD7166" s="80"/>
      <c r="AE7166" s="81"/>
      <c r="AF7166" s="82"/>
      <c r="AG7166" s="80"/>
      <c r="AH7166" s="119"/>
      <c r="AI7166" s="119"/>
    </row>
    <row r="7167" spans="27:35" x14ac:dyDescent="0.25">
      <c r="AA7167" s="81"/>
      <c r="AB7167" s="81"/>
      <c r="AC7167" s="80"/>
      <c r="AD7167" s="80"/>
      <c r="AE7167" s="81"/>
      <c r="AF7167" s="82"/>
      <c r="AG7167" s="80"/>
      <c r="AH7167" s="119"/>
      <c r="AI7167" s="119"/>
    </row>
    <row r="7168" spans="27:35" x14ac:dyDescent="0.25">
      <c r="AA7168" s="81"/>
      <c r="AB7168" s="81"/>
      <c r="AC7168" s="80"/>
      <c r="AD7168" s="80"/>
      <c r="AE7168" s="81"/>
      <c r="AF7168" s="82"/>
      <c r="AG7168" s="80"/>
      <c r="AH7168" s="119"/>
      <c r="AI7168" s="119"/>
    </row>
    <row r="7169" spans="27:35" x14ac:dyDescent="0.25">
      <c r="AA7169" s="81"/>
      <c r="AB7169" s="81"/>
      <c r="AC7169" s="80"/>
      <c r="AD7169" s="80"/>
      <c r="AE7169" s="81"/>
      <c r="AF7169" s="82"/>
      <c r="AG7169" s="80"/>
      <c r="AH7169" s="119"/>
      <c r="AI7169" s="119"/>
    </row>
    <row r="7170" spans="27:35" x14ac:dyDescent="0.25">
      <c r="AA7170" s="81"/>
      <c r="AB7170" s="81"/>
      <c r="AC7170" s="80"/>
      <c r="AD7170" s="80"/>
      <c r="AE7170" s="81"/>
      <c r="AF7170" s="82"/>
      <c r="AG7170" s="80"/>
      <c r="AH7170" s="119"/>
      <c r="AI7170" s="119"/>
    </row>
    <row r="7171" spans="27:35" x14ac:dyDescent="0.25">
      <c r="AA7171" s="81"/>
      <c r="AB7171" s="81"/>
      <c r="AC7171" s="80"/>
      <c r="AD7171" s="80"/>
      <c r="AE7171" s="81"/>
      <c r="AF7171" s="82"/>
      <c r="AG7171" s="80"/>
      <c r="AH7171" s="119"/>
      <c r="AI7171" s="119"/>
    </row>
    <row r="7172" spans="27:35" x14ac:dyDescent="0.25">
      <c r="AA7172" s="81"/>
      <c r="AB7172" s="81"/>
      <c r="AC7172" s="80"/>
      <c r="AD7172" s="80"/>
      <c r="AE7172" s="81"/>
      <c r="AF7172" s="82"/>
      <c r="AG7172" s="80"/>
      <c r="AH7172" s="119"/>
      <c r="AI7172" s="119"/>
    </row>
    <row r="7173" spans="27:35" x14ac:dyDescent="0.25">
      <c r="AA7173" s="81"/>
      <c r="AB7173" s="81"/>
      <c r="AC7173" s="80"/>
      <c r="AD7173" s="80"/>
      <c r="AE7173" s="81"/>
      <c r="AF7173" s="82"/>
      <c r="AG7173" s="80"/>
      <c r="AH7173" s="119"/>
      <c r="AI7173" s="119"/>
    </row>
    <row r="7174" spans="27:35" x14ac:dyDescent="0.25">
      <c r="AA7174" s="81"/>
      <c r="AB7174" s="81"/>
      <c r="AC7174" s="80"/>
      <c r="AD7174" s="80"/>
      <c r="AE7174" s="81"/>
      <c r="AF7174" s="82"/>
      <c r="AG7174" s="80"/>
      <c r="AH7174" s="119"/>
      <c r="AI7174" s="119"/>
    </row>
    <row r="7175" spans="27:35" x14ac:dyDescent="0.25">
      <c r="AA7175" s="81"/>
      <c r="AB7175" s="81"/>
      <c r="AC7175" s="80"/>
      <c r="AD7175" s="80"/>
      <c r="AE7175" s="81"/>
      <c r="AF7175" s="82"/>
      <c r="AG7175" s="80"/>
      <c r="AH7175" s="119"/>
      <c r="AI7175" s="119"/>
    </row>
    <row r="7176" spans="27:35" x14ac:dyDescent="0.25">
      <c r="AA7176" s="81"/>
      <c r="AB7176" s="81"/>
      <c r="AC7176" s="80"/>
      <c r="AD7176" s="80"/>
      <c r="AE7176" s="81"/>
      <c r="AF7176" s="82"/>
      <c r="AG7176" s="80"/>
      <c r="AH7176" s="119"/>
      <c r="AI7176" s="119"/>
    </row>
    <row r="7177" spans="27:35" x14ac:dyDescent="0.25">
      <c r="AA7177" s="81"/>
      <c r="AB7177" s="81"/>
      <c r="AC7177" s="80"/>
      <c r="AD7177" s="80"/>
      <c r="AE7177" s="81"/>
      <c r="AF7177" s="82"/>
      <c r="AG7177" s="80"/>
      <c r="AH7177" s="119"/>
      <c r="AI7177" s="119"/>
    </row>
    <row r="7178" spans="27:35" x14ac:dyDescent="0.25">
      <c r="AA7178" s="81"/>
      <c r="AB7178" s="81"/>
      <c r="AC7178" s="80"/>
      <c r="AD7178" s="80"/>
      <c r="AE7178" s="81"/>
      <c r="AF7178" s="82"/>
      <c r="AG7178" s="80"/>
      <c r="AH7178" s="119"/>
      <c r="AI7178" s="119"/>
    </row>
    <row r="7179" spans="27:35" x14ac:dyDescent="0.25">
      <c r="AA7179" s="81"/>
      <c r="AB7179" s="81"/>
      <c r="AC7179" s="80"/>
      <c r="AD7179" s="80"/>
      <c r="AE7179" s="81"/>
      <c r="AF7179" s="82"/>
      <c r="AG7179" s="80"/>
      <c r="AH7179" s="119"/>
      <c r="AI7179" s="119"/>
    </row>
    <row r="7180" spans="27:35" x14ac:dyDescent="0.25">
      <c r="AA7180" s="81"/>
      <c r="AB7180" s="81"/>
      <c r="AC7180" s="80"/>
      <c r="AD7180" s="80"/>
      <c r="AE7180" s="81"/>
      <c r="AF7180" s="82"/>
      <c r="AG7180" s="80"/>
      <c r="AH7180" s="119"/>
      <c r="AI7180" s="119"/>
    </row>
    <row r="7181" spans="27:35" x14ac:dyDescent="0.25">
      <c r="AA7181" s="81"/>
      <c r="AB7181" s="81"/>
      <c r="AC7181" s="80"/>
      <c r="AD7181" s="80"/>
      <c r="AE7181" s="81"/>
      <c r="AF7181" s="82"/>
      <c r="AG7181" s="80"/>
      <c r="AH7181" s="119"/>
      <c r="AI7181" s="119"/>
    </row>
    <row r="7182" spans="27:35" x14ac:dyDescent="0.25">
      <c r="AA7182" s="81"/>
      <c r="AB7182" s="81"/>
      <c r="AC7182" s="80"/>
      <c r="AD7182" s="80"/>
      <c r="AE7182" s="81"/>
      <c r="AF7182" s="82"/>
      <c r="AG7182" s="80"/>
      <c r="AH7182" s="119"/>
      <c r="AI7182" s="119"/>
    </row>
    <row r="7183" spans="27:35" x14ac:dyDescent="0.25">
      <c r="AA7183" s="81"/>
      <c r="AB7183" s="81"/>
      <c r="AC7183" s="80"/>
      <c r="AD7183" s="80"/>
      <c r="AE7183" s="81"/>
      <c r="AF7183" s="82"/>
      <c r="AG7183" s="80"/>
      <c r="AH7183" s="119"/>
      <c r="AI7183" s="119"/>
    </row>
    <row r="7184" spans="27:35" x14ac:dyDescent="0.25">
      <c r="AA7184" s="81"/>
      <c r="AB7184" s="81"/>
      <c r="AC7184" s="80"/>
      <c r="AD7184" s="80"/>
      <c r="AE7184" s="81"/>
      <c r="AF7184" s="82"/>
      <c r="AG7184" s="80"/>
      <c r="AH7184" s="119"/>
      <c r="AI7184" s="119"/>
    </row>
    <row r="7185" spans="27:35" x14ac:dyDescent="0.25">
      <c r="AA7185" s="81"/>
      <c r="AB7185" s="81"/>
      <c r="AC7185" s="80"/>
      <c r="AD7185" s="80"/>
      <c r="AE7185" s="81"/>
      <c r="AF7185" s="82"/>
      <c r="AG7185" s="80"/>
      <c r="AH7185" s="119"/>
      <c r="AI7185" s="119"/>
    </row>
    <row r="7186" spans="27:35" x14ac:dyDescent="0.25">
      <c r="AA7186" s="81"/>
      <c r="AB7186" s="81"/>
      <c r="AC7186" s="80"/>
      <c r="AD7186" s="80"/>
      <c r="AE7186" s="81"/>
      <c r="AF7186" s="82"/>
      <c r="AG7186" s="80"/>
      <c r="AH7186" s="119"/>
      <c r="AI7186" s="119"/>
    </row>
    <row r="7187" spans="27:35" x14ac:dyDescent="0.25">
      <c r="AA7187" s="81"/>
      <c r="AB7187" s="81"/>
      <c r="AC7187" s="80"/>
      <c r="AD7187" s="80"/>
      <c r="AE7187" s="81"/>
      <c r="AF7187" s="82"/>
      <c r="AG7187" s="80"/>
      <c r="AH7187" s="119"/>
      <c r="AI7187" s="119"/>
    </row>
    <row r="7188" spans="27:35" x14ac:dyDescent="0.25">
      <c r="AA7188" s="81"/>
      <c r="AB7188" s="81"/>
      <c r="AC7188" s="80"/>
      <c r="AD7188" s="80"/>
      <c r="AE7188" s="81"/>
      <c r="AF7188" s="82"/>
      <c r="AG7188" s="80"/>
      <c r="AH7188" s="119"/>
      <c r="AI7188" s="119"/>
    </row>
    <row r="7189" spans="27:35" x14ac:dyDescent="0.25">
      <c r="AA7189" s="81"/>
      <c r="AB7189" s="81"/>
      <c r="AC7189" s="80"/>
      <c r="AD7189" s="80"/>
      <c r="AE7189" s="81"/>
      <c r="AF7189" s="82"/>
      <c r="AG7189" s="80"/>
      <c r="AH7189" s="119"/>
      <c r="AI7189" s="119"/>
    </row>
    <row r="7190" spans="27:35" x14ac:dyDescent="0.25">
      <c r="AA7190" s="81"/>
      <c r="AB7190" s="81"/>
      <c r="AC7190" s="80"/>
      <c r="AD7190" s="80"/>
      <c r="AE7190" s="81"/>
      <c r="AF7190" s="82"/>
      <c r="AG7190" s="80"/>
      <c r="AH7190" s="119"/>
      <c r="AI7190" s="119"/>
    </row>
    <row r="7191" spans="27:35" x14ac:dyDescent="0.25">
      <c r="AA7191" s="81"/>
      <c r="AB7191" s="81"/>
      <c r="AC7191" s="80"/>
      <c r="AD7191" s="80"/>
      <c r="AE7191" s="81"/>
      <c r="AF7191" s="82"/>
      <c r="AG7191" s="80"/>
      <c r="AH7191" s="119"/>
      <c r="AI7191" s="119"/>
    </row>
    <row r="7192" spans="27:35" x14ac:dyDescent="0.25">
      <c r="AA7192" s="81"/>
      <c r="AB7192" s="81"/>
      <c r="AC7192" s="80"/>
      <c r="AD7192" s="80"/>
      <c r="AE7192" s="81"/>
      <c r="AF7192" s="82"/>
      <c r="AG7192" s="80"/>
      <c r="AH7192" s="119"/>
      <c r="AI7192" s="119"/>
    </row>
    <row r="7193" spans="27:35" x14ac:dyDescent="0.25">
      <c r="AA7193" s="81"/>
      <c r="AB7193" s="81"/>
      <c r="AC7193" s="80"/>
      <c r="AD7193" s="80"/>
      <c r="AE7193" s="81"/>
      <c r="AF7193" s="82"/>
      <c r="AG7193" s="80"/>
      <c r="AH7193" s="119"/>
      <c r="AI7193" s="119"/>
    </row>
    <row r="7194" spans="27:35" x14ac:dyDescent="0.25">
      <c r="AA7194" s="81"/>
      <c r="AB7194" s="81"/>
      <c r="AC7194" s="80"/>
      <c r="AD7194" s="80"/>
      <c r="AE7194" s="81"/>
      <c r="AF7194" s="82"/>
      <c r="AG7194" s="80"/>
      <c r="AH7194" s="119"/>
      <c r="AI7194" s="119"/>
    </row>
    <row r="7195" spans="27:35" x14ac:dyDescent="0.25">
      <c r="AA7195" s="81"/>
      <c r="AB7195" s="81"/>
      <c r="AC7195" s="80"/>
      <c r="AD7195" s="80"/>
      <c r="AE7195" s="81"/>
      <c r="AF7195" s="82"/>
      <c r="AG7195" s="80"/>
      <c r="AH7195" s="119"/>
      <c r="AI7195" s="119"/>
    </row>
    <row r="7196" spans="27:35" x14ac:dyDescent="0.25">
      <c r="AA7196" s="81"/>
      <c r="AB7196" s="81"/>
      <c r="AC7196" s="80"/>
      <c r="AD7196" s="80"/>
      <c r="AE7196" s="81"/>
      <c r="AF7196" s="82"/>
      <c r="AG7196" s="80"/>
      <c r="AH7196" s="119"/>
      <c r="AI7196" s="119"/>
    </row>
    <row r="7197" spans="27:35" x14ac:dyDescent="0.25">
      <c r="AA7197" s="81"/>
      <c r="AB7197" s="81"/>
      <c r="AC7197" s="80"/>
      <c r="AD7197" s="80"/>
      <c r="AE7197" s="81"/>
      <c r="AF7197" s="82"/>
      <c r="AG7197" s="80"/>
      <c r="AH7197" s="119"/>
      <c r="AI7197" s="119"/>
    </row>
    <row r="7198" spans="27:35" x14ac:dyDescent="0.25">
      <c r="AA7198" s="81"/>
      <c r="AB7198" s="81"/>
      <c r="AC7198" s="80"/>
      <c r="AD7198" s="80"/>
      <c r="AE7198" s="81"/>
      <c r="AF7198" s="82"/>
      <c r="AG7198" s="80"/>
      <c r="AH7198" s="119"/>
      <c r="AI7198" s="119"/>
    </row>
    <row r="7199" spans="27:35" x14ac:dyDescent="0.25">
      <c r="AA7199" s="81"/>
      <c r="AB7199" s="81"/>
      <c r="AC7199" s="80"/>
      <c r="AD7199" s="80"/>
      <c r="AE7199" s="81"/>
      <c r="AF7199" s="82"/>
      <c r="AG7199" s="80"/>
      <c r="AH7199" s="119"/>
      <c r="AI7199" s="119"/>
    </row>
    <row r="7200" spans="27:35" x14ac:dyDescent="0.25">
      <c r="AA7200" s="81"/>
      <c r="AB7200" s="81"/>
      <c r="AC7200" s="80"/>
      <c r="AD7200" s="80"/>
      <c r="AE7200" s="81"/>
      <c r="AF7200" s="82"/>
      <c r="AG7200" s="80"/>
      <c r="AH7200" s="119"/>
      <c r="AI7200" s="119"/>
    </row>
    <row r="7201" spans="27:35" x14ac:dyDescent="0.25">
      <c r="AA7201" s="81"/>
      <c r="AB7201" s="81"/>
      <c r="AC7201" s="80"/>
      <c r="AD7201" s="80"/>
      <c r="AE7201" s="81"/>
      <c r="AF7201" s="82"/>
      <c r="AG7201" s="80"/>
      <c r="AH7201" s="119"/>
      <c r="AI7201" s="119"/>
    </row>
    <row r="7202" spans="27:35" x14ac:dyDescent="0.25">
      <c r="AA7202" s="81"/>
      <c r="AB7202" s="81"/>
      <c r="AC7202" s="80"/>
      <c r="AD7202" s="80"/>
      <c r="AE7202" s="81"/>
      <c r="AF7202" s="82"/>
      <c r="AG7202" s="80"/>
      <c r="AH7202" s="119"/>
      <c r="AI7202" s="119"/>
    </row>
    <row r="7203" spans="27:35" x14ac:dyDescent="0.25">
      <c r="AA7203" s="81"/>
      <c r="AB7203" s="81"/>
      <c r="AC7203" s="80"/>
      <c r="AD7203" s="80"/>
      <c r="AE7203" s="81"/>
      <c r="AF7203" s="82"/>
      <c r="AG7203" s="80"/>
      <c r="AH7203" s="119"/>
      <c r="AI7203" s="119"/>
    </row>
    <row r="7204" spans="27:35" x14ac:dyDescent="0.25">
      <c r="AA7204" s="81"/>
      <c r="AB7204" s="81"/>
      <c r="AC7204" s="80"/>
      <c r="AD7204" s="80"/>
      <c r="AE7204" s="81"/>
      <c r="AF7204" s="82"/>
      <c r="AG7204" s="80"/>
      <c r="AH7204" s="119"/>
      <c r="AI7204" s="119"/>
    </row>
    <row r="7205" spans="27:35" x14ac:dyDescent="0.25">
      <c r="AA7205" s="81"/>
      <c r="AB7205" s="81"/>
      <c r="AC7205" s="80"/>
      <c r="AD7205" s="80"/>
      <c r="AE7205" s="81"/>
      <c r="AF7205" s="82"/>
      <c r="AG7205" s="80"/>
      <c r="AH7205" s="119"/>
      <c r="AI7205" s="119"/>
    </row>
    <row r="7206" spans="27:35" x14ac:dyDescent="0.25">
      <c r="AA7206" s="81"/>
      <c r="AB7206" s="81"/>
      <c r="AC7206" s="80"/>
      <c r="AD7206" s="80"/>
      <c r="AE7206" s="81"/>
      <c r="AF7206" s="82"/>
      <c r="AG7206" s="80"/>
      <c r="AH7206" s="119"/>
      <c r="AI7206" s="119"/>
    </row>
    <row r="7207" spans="27:35" x14ac:dyDescent="0.25">
      <c r="AA7207" s="81"/>
      <c r="AB7207" s="81"/>
      <c r="AC7207" s="80"/>
      <c r="AD7207" s="80"/>
      <c r="AE7207" s="81"/>
      <c r="AF7207" s="82"/>
      <c r="AG7207" s="80"/>
      <c r="AH7207" s="119"/>
      <c r="AI7207" s="119"/>
    </row>
    <row r="7208" spans="27:35" x14ac:dyDescent="0.25">
      <c r="AA7208" s="81"/>
      <c r="AB7208" s="81"/>
      <c r="AC7208" s="80"/>
      <c r="AD7208" s="80"/>
      <c r="AE7208" s="81"/>
      <c r="AF7208" s="82"/>
      <c r="AG7208" s="80"/>
      <c r="AH7208" s="119"/>
      <c r="AI7208" s="119"/>
    </row>
    <row r="7209" spans="27:35" x14ac:dyDescent="0.25">
      <c r="AA7209" s="81"/>
      <c r="AB7209" s="81"/>
      <c r="AC7209" s="80"/>
      <c r="AD7209" s="80"/>
      <c r="AE7209" s="81"/>
      <c r="AF7209" s="82"/>
      <c r="AG7209" s="80"/>
      <c r="AH7209" s="119"/>
      <c r="AI7209" s="119"/>
    </row>
    <row r="7210" spans="27:35" x14ac:dyDescent="0.25">
      <c r="AA7210" s="81"/>
      <c r="AB7210" s="81"/>
      <c r="AC7210" s="80"/>
      <c r="AD7210" s="80"/>
      <c r="AE7210" s="81"/>
      <c r="AF7210" s="82"/>
      <c r="AG7210" s="80"/>
      <c r="AH7210" s="119"/>
      <c r="AI7210" s="119"/>
    </row>
    <row r="7211" spans="27:35" x14ac:dyDescent="0.25">
      <c r="AA7211" s="81"/>
      <c r="AB7211" s="81"/>
      <c r="AC7211" s="80"/>
      <c r="AD7211" s="80"/>
      <c r="AE7211" s="81"/>
      <c r="AF7211" s="82"/>
      <c r="AG7211" s="80"/>
      <c r="AH7211" s="119"/>
      <c r="AI7211" s="119"/>
    </row>
    <row r="7212" spans="27:35" x14ac:dyDescent="0.25">
      <c r="AA7212" s="81"/>
      <c r="AB7212" s="81"/>
      <c r="AC7212" s="80"/>
      <c r="AD7212" s="80"/>
      <c r="AE7212" s="81"/>
      <c r="AF7212" s="82"/>
      <c r="AG7212" s="80"/>
      <c r="AH7212" s="119"/>
      <c r="AI7212" s="119"/>
    </row>
    <row r="7213" spans="27:35" x14ac:dyDescent="0.25">
      <c r="AA7213" s="81"/>
      <c r="AB7213" s="81"/>
      <c r="AC7213" s="80"/>
      <c r="AD7213" s="80"/>
      <c r="AE7213" s="81"/>
      <c r="AF7213" s="82"/>
      <c r="AG7213" s="80"/>
      <c r="AH7213" s="119"/>
      <c r="AI7213" s="119"/>
    </row>
    <row r="7214" spans="27:35" x14ac:dyDescent="0.25">
      <c r="AA7214" s="81"/>
      <c r="AB7214" s="81"/>
      <c r="AC7214" s="80"/>
      <c r="AD7214" s="80"/>
      <c r="AE7214" s="81"/>
      <c r="AF7214" s="82"/>
      <c r="AG7214" s="80"/>
      <c r="AH7214" s="119"/>
      <c r="AI7214" s="119"/>
    </row>
    <row r="7215" spans="27:35" x14ac:dyDescent="0.25">
      <c r="AA7215" s="81"/>
      <c r="AB7215" s="81"/>
      <c r="AC7215" s="80"/>
      <c r="AD7215" s="80"/>
      <c r="AE7215" s="81"/>
      <c r="AF7215" s="82"/>
      <c r="AG7215" s="80"/>
      <c r="AH7215" s="119"/>
      <c r="AI7215" s="119"/>
    </row>
    <row r="7216" spans="27:35" x14ac:dyDescent="0.25">
      <c r="AA7216" s="81"/>
      <c r="AB7216" s="81"/>
      <c r="AC7216" s="80"/>
      <c r="AD7216" s="80"/>
      <c r="AE7216" s="81"/>
      <c r="AF7216" s="82"/>
      <c r="AG7216" s="80"/>
      <c r="AH7216" s="119"/>
      <c r="AI7216" s="119"/>
    </row>
    <row r="7217" spans="27:35" x14ac:dyDescent="0.25">
      <c r="AA7217" s="81"/>
      <c r="AB7217" s="81"/>
      <c r="AC7217" s="80"/>
      <c r="AD7217" s="80"/>
      <c r="AE7217" s="81"/>
      <c r="AF7217" s="82"/>
      <c r="AG7217" s="80"/>
      <c r="AH7217" s="119"/>
      <c r="AI7217" s="119"/>
    </row>
    <row r="7218" spans="27:35" x14ac:dyDescent="0.25">
      <c r="AA7218" s="81"/>
      <c r="AB7218" s="81"/>
      <c r="AC7218" s="80"/>
      <c r="AD7218" s="80"/>
      <c r="AE7218" s="81"/>
      <c r="AF7218" s="82"/>
      <c r="AG7218" s="80"/>
      <c r="AH7218" s="119"/>
      <c r="AI7218" s="119"/>
    </row>
    <row r="7219" spans="27:35" x14ac:dyDescent="0.25">
      <c r="AA7219" s="81"/>
      <c r="AB7219" s="81"/>
      <c r="AC7219" s="80"/>
      <c r="AD7219" s="80"/>
      <c r="AE7219" s="81"/>
      <c r="AF7219" s="82"/>
      <c r="AG7219" s="80"/>
      <c r="AH7219" s="119"/>
      <c r="AI7219" s="119"/>
    </row>
    <row r="7220" spans="27:35" x14ac:dyDescent="0.25">
      <c r="AA7220" s="81"/>
      <c r="AB7220" s="81"/>
      <c r="AC7220" s="80"/>
      <c r="AD7220" s="80"/>
      <c r="AE7220" s="81"/>
      <c r="AF7220" s="82"/>
      <c r="AG7220" s="80"/>
      <c r="AH7220" s="119"/>
      <c r="AI7220" s="119"/>
    </row>
    <row r="7221" spans="27:35" x14ac:dyDescent="0.25">
      <c r="AA7221" s="81"/>
      <c r="AB7221" s="81"/>
      <c r="AC7221" s="80"/>
      <c r="AD7221" s="80"/>
      <c r="AE7221" s="81"/>
      <c r="AF7221" s="82"/>
      <c r="AG7221" s="80"/>
      <c r="AH7221" s="119"/>
      <c r="AI7221" s="119"/>
    </row>
    <row r="7222" spans="27:35" x14ac:dyDescent="0.25">
      <c r="AA7222" s="81"/>
      <c r="AB7222" s="81"/>
      <c r="AC7222" s="80"/>
      <c r="AD7222" s="80"/>
      <c r="AE7222" s="81"/>
      <c r="AF7222" s="82"/>
      <c r="AG7222" s="80"/>
      <c r="AH7222" s="119"/>
      <c r="AI7222" s="119"/>
    </row>
    <row r="7223" spans="27:35" x14ac:dyDescent="0.25">
      <c r="AA7223" s="81"/>
      <c r="AB7223" s="81"/>
      <c r="AC7223" s="80"/>
      <c r="AD7223" s="80"/>
      <c r="AE7223" s="81"/>
      <c r="AF7223" s="82"/>
      <c r="AG7223" s="80"/>
      <c r="AH7223" s="119"/>
      <c r="AI7223" s="119"/>
    </row>
    <row r="7224" spans="27:35" x14ac:dyDescent="0.25">
      <c r="AA7224" s="81"/>
      <c r="AB7224" s="81"/>
      <c r="AC7224" s="80"/>
      <c r="AD7224" s="80"/>
      <c r="AE7224" s="81"/>
      <c r="AF7224" s="82"/>
      <c r="AG7224" s="80"/>
      <c r="AH7224" s="119"/>
      <c r="AI7224" s="119"/>
    </row>
    <row r="7225" spans="27:35" x14ac:dyDescent="0.25">
      <c r="AA7225" s="81"/>
      <c r="AB7225" s="81"/>
      <c r="AC7225" s="80"/>
      <c r="AD7225" s="80"/>
      <c r="AE7225" s="81"/>
      <c r="AF7225" s="82"/>
      <c r="AG7225" s="80"/>
      <c r="AH7225" s="119"/>
      <c r="AI7225" s="119"/>
    </row>
    <row r="7226" spans="27:35" x14ac:dyDescent="0.25">
      <c r="AA7226" s="81"/>
      <c r="AB7226" s="81"/>
      <c r="AC7226" s="80"/>
      <c r="AD7226" s="80"/>
      <c r="AE7226" s="81"/>
      <c r="AF7226" s="82"/>
      <c r="AG7226" s="80"/>
      <c r="AH7226" s="119"/>
      <c r="AI7226" s="119"/>
    </row>
    <row r="7227" spans="27:35" x14ac:dyDescent="0.25">
      <c r="AA7227" s="81"/>
      <c r="AB7227" s="81"/>
      <c r="AC7227" s="80"/>
      <c r="AD7227" s="80"/>
      <c r="AE7227" s="81"/>
      <c r="AF7227" s="82"/>
      <c r="AG7227" s="80"/>
      <c r="AH7227" s="119"/>
      <c r="AI7227" s="119"/>
    </row>
    <row r="7228" spans="27:35" x14ac:dyDescent="0.25">
      <c r="AA7228" s="81"/>
      <c r="AB7228" s="81"/>
      <c r="AC7228" s="80"/>
      <c r="AD7228" s="80"/>
      <c r="AE7228" s="81"/>
      <c r="AF7228" s="82"/>
      <c r="AG7228" s="80"/>
      <c r="AH7228" s="119"/>
      <c r="AI7228" s="119"/>
    </row>
    <row r="7229" spans="27:35" x14ac:dyDescent="0.25">
      <c r="AA7229" s="81"/>
      <c r="AB7229" s="81"/>
      <c r="AC7229" s="80"/>
      <c r="AD7229" s="80"/>
      <c r="AE7229" s="81"/>
      <c r="AF7229" s="82"/>
      <c r="AG7229" s="80"/>
      <c r="AH7229" s="119"/>
      <c r="AI7229" s="119"/>
    </row>
    <row r="7230" spans="27:35" x14ac:dyDescent="0.25">
      <c r="AA7230" s="81"/>
      <c r="AB7230" s="81"/>
      <c r="AC7230" s="80"/>
      <c r="AD7230" s="80"/>
      <c r="AE7230" s="81"/>
      <c r="AF7230" s="82"/>
      <c r="AG7230" s="80"/>
      <c r="AH7230" s="119"/>
      <c r="AI7230" s="119"/>
    </row>
    <row r="7231" spans="27:35" x14ac:dyDescent="0.25">
      <c r="AA7231" s="81"/>
      <c r="AB7231" s="81"/>
      <c r="AC7231" s="80"/>
      <c r="AD7231" s="80"/>
      <c r="AE7231" s="81"/>
      <c r="AF7231" s="82"/>
      <c r="AG7231" s="80"/>
      <c r="AH7231" s="119"/>
      <c r="AI7231" s="119"/>
    </row>
    <row r="7232" spans="27:35" x14ac:dyDescent="0.25">
      <c r="AA7232" s="81"/>
      <c r="AB7232" s="81"/>
      <c r="AC7232" s="80"/>
      <c r="AD7232" s="80"/>
      <c r="AE7232" s="81"/>
      <c r="AF7232" s="82"/>
      <c r="AG7232" s="80"/>
      <c r="AH7232" s="119"/>
      <c r="AI7232" s="119"/>
    </row>
    <row r="7233" spans="27:35" x14ac:dyDescent="0.25">
      <c r="AA7233" s="81"/>
      <c r="AB7233" s="81"/>
      <c r="AC7233" s="80"/>
      <c r="AD7233" s="80"/>
      <c r="AE7233" s="81"/>
      <c r="AF7233" s="82"/>
      <c r="AG7233" s="80"/>
      <c r="AH7233" s="119"/>
      <c r="AI7233" s="119"/>
    </row>
    <row r="7234" spans="27:35" x14ac:dyDescent="0.25">
      <c r="AA7234" s="81"/>
      <c r="AB7234" s="81"/>
      <c r="AC7234" s="80"/>
      <c r="AD7234" s="80"/>
      <c r="AE7234" s="81"/>
      <c r="AF7234" s="82"/>
      <c r="AG7234" s="80"/>
      <c r="AH7234" s="119"/>
      <c r="AI7234" s="119"/>
    </row>
    <row r="7235" spans="27:35" x14ac:dyDescent="0.25">
      <c r="AA7235" s="81"/>
      <c r="AB7235" s="81"/>
      <c r="AC7235" s="80"/>
      <c r="AD7235" s="80"/>
      <c r="AE7235" s="81"/>
      <c r="AF7235" s="82"/>
      <c r="AG7235" s="80"/>
      <c r="AH7235" s="119"/>
      <c r="AI7235" s="119"/>
    </row>
    <row r="7236" spans="27:35" x14ac:dyDescent="0.25">
      <c r="AA7236" s="81"/>
      <c r="AB7236" s="81"/>
      <c r="AC7236" s="80"/>
      <c r="AD7236" s="80"/>
      <c r="AE7236" s="81"/>
      <c r="AF7236" s="82"/>
      <c r="AG7236" s="80"/>
      <c r="AH7236" s="119"/>
      <c r="AI7236" s="119"/>
    </row>
    <row r="7237" spans="27:35" x14ac:dyDescent="0.25">
      <c r="AA7237" s="81"/>
      <c r="AB7237" s="81"/>
      <c r="AC7237" s="80"/>
      <c r="AD7237" s="80"/>
      <c r="AE7237" s="81"/>
      <c r="AF7237" s="82"/>
      <c r="AG7237" s="80"/>
      <c r="AH7237" s="119"/>
      <c r="AI7237" s="119"/>
    </row>
    <row r="7238" spans="27:35" x14ac:dyDescent="0.25">
      <c r="AA7238" s="81"/>
      <c r="AB7238" s="81"/>
      <c r="AC7238" s="80"/>
      <c r="AD7238" s="80"/>
      <c r="AE7238" s="81"/>
      <c r="AF7238" s="82"/>
      <c r="AG7238" s="80"/>
      <c r="AH7238" s="119"/>
      <c r="AI7238" s="119"/>
    </row>
    <row r="7239" spans="27:35" x14ac:dyDescent="0.25">
      <c r="AA7239" s="81"/>
      <c r="AB7239" s="81"/>
      <c r="AC7239" s="80"/>
      <c r="AD7239" s="80"/>
      <c r="AE7239" s="81"/>
      <c r="AF7239" s="82"/>
      <c r="AG7239" s="80"/>
      <c r="AH7239" s="119"/>
      <c r="AI7239" s="119"/>
    </row>
    <row r="7240" spans="27:35" x14ac:dyDescent="0.25">
      <c r="AA7240" s="81"/>
      <c r="AB7240" s="81"/>
      <c r="AC7240" s="80"/>
      <c r="AD7240" s="80"/>
      <c r="AE7240" s="81"/>
      <c r="AF7240" s="82"/>
      <c r="AG7240" s="80"/>
      <c r="AH7240" s="119"/>
      <c r="AI7240" s="119"/>
    </row>
    <row r="7241" spans="27:35" x14ac:dyDescent="0.25">
      <c r="AA7241" s="81"/>
      <c r="AB7241" s="81"/>
      <c r="AC7241" s="80"/>
      <c r="AD7241" s="80"/>
      <c r="AE7241" s="81"/>
      <c r="AF7241" s="82"/>
      <c r="AG7241" s="80"/>
      <c r="AH7241" s="119"/>
      <c r="AI7241" s="119"/>
    </row>
    <row r="7242" spans="27:35" x14ac:dyDescent="0.25">
      <c r="AA7242" s="81"/>
      <c r="AB7242" s="81"/>
      <c r="AC7242" s="80"/>
      <c r="AD7242" s="80"/>
      <c r="AE7242" s="81"/>
      <c r="AF7242" s="82"/>
      <c r="AG7242" s="80"/>
      <c r="AH7242" s="119"/>
      <c r="AI7242" s="119"/>
    </row>
    <row r="7243" spans="27:35" x14ac:dyDescent="0.25">
      <c r="AA7243" s="81"/>
      <c r="AB7243" s="81"/>
      <c r="AC7243" s="80"/>
      <c r="AD7243" s="80"/>
      <c r="AE7243" s="81"/>
      <c r="AF7243" s="82"/>
      <c r="AG7243" s="80"/>
      <c r="AH7243" s="119"/>
      <c r="AI7243" s="119"/>
    </row>
    <row r="7244" spans="27:35" x14ac:dyDescent="0.25">
      <c r="AA7244" s="81"/>
      <c r="AB7244" s="81"/>
      <c r="AC7244" s="80"/>
      <c r="AD7244" s="80"/>
      <c r="AE7244" s="81"/>
      <c r="AF7244" s="82"/>
      <c r="AG7244" s="80"/>
      <c r="AH7244" s="119"/>
      <c r="AI7244" s="119"/>
    </row>
    <row r="7245" spans="27:35" x14ac:dyDescent="0.25">
      <c r="AA7245" s="81"/>
      <c r="AB7245" s="81"/>
      <c r="AC7245" s="80"/>
      <c r="AD7245" s="80"/>
      <c r="AE7245" s="81"/>
      <c r="AF7245" s="82"/>
      <c r="AG7245" s="80"/>
      <c r="AH7245" s="119"/>
      <c r="AI7245" s="119"/>
    </row>
    <row r="7246" spans="27:35" x14ac:dyDescent="0.25">
      <c r="AA7246" s="81"/>
      <c r="AB7246" s="81"/>
      <c r="AC7246" s="80"/>
      <c r="AD7246" s="80"/>
      <c r="AE7246" s="81"/>
      <c r="AF7246" s="82"/>
      <c r="AG7246" s="80"/>
      <c r="AH7246" s="119"/>
      <c r="AI7246" s="119"/>
    </row>
    <row r="7247" spans="27:35" x14ac:dyDescent="0.25">
      <c r="AA7247" s="81"/>
      <c r="AB7247" s="81"/>
      <c r="AC7247" s="80"/>
      <c r="AD7247" s="80"/>
      <c r="AE7247" s="81"/>
      <c r="AF7247" s="82"/>
      <c r="AG7247" s="80"/>
      <c r="AH7247" s="119"/>
      <c r="AI7247" s="119"/>
    </row>
    <row r="7248" spans="27:35" x14ac:dyDescent="0.25">
      <c r="AA7248" s="81"/>
      <c r="AB7248" s="81"/>
      <c r="AC7248" s="80"/>
      <c r="AD7248" s="80"/>
      <c r="AE7248" s="81"/>
      <c r="AF7248" s="82"/>
      <c r="AG7248" s="80"/>
      <c r="AH7248" s="119"/>
      <c r="AI7248" s="119"/>
    </row>
    <row r="7249" spans="27:35" x14ac:dyDescent="0.25">
      <c r="AA7249" s="81"/>
      <c r="AB7249" s="81"/>
      <c r="AC7249" s="80"/>
      <c r="AD7249" s="80"/>
      <c r="AE7249" s="81"/>
      <c r="AF7249" s="82"/>
      <c r="AG7249" s="80"/>
      <c r="AH7249" s="119"/>
      <c r="AI7249" s="119"/>
    </row>
    <row r="7250" spans="27:35" x14ac:dyDescent="0.25">
      <c r="AA7250" s="81"/>
      <c r="AB7250" s="81"/>
      <c r="AC7250" s="80"/>
      <c r="AD7250" s="80"/>
      <c r="AE7250" s="81"/>
      <c r="AF7250" s="82"/>
      <c r="AG7250" s="80"/>
      <c r="AH7250" s="119"/>
      <c r="AI7250" s="119"/>
    </row>
    <row r="7251" spans="27:35" x14ac:dyDescent="0.25">
      <c r="AA7251" s="81"/>
      <c r="AB7251" s="81"/>
      <c r="AC7251" s="80"/>
      <c r="AD7251" s="80"/>
      <c r="AE7251" s="81"/>
      <c r="AF7251" s="82"/>
      <c r="AG7251" s="80"/>
      <c r="AH7251" s="119"/>
      <c r="AI7251" s="119"/>
    </row>
    <row r="7252" spans="27:35" x14ac:dyDescent="0.25">
      <c r="AA7252" s="81"/>
      <c r="AB7252" s="81"/>
      <c r="AC7252" s="80"/>
      <c r="AD7252" s="80"/>
      <c r="AE7252" s="81"/>
      <c r="AF7252" s="82"/>
      <c r="AG7252" s="80"/>
      <c r="AH7252" s="119"/>
      <c r="AI7252" s="119"/>
    </row>
    <row r="7253" spans="27:35" x14ac:dyDescent="0.25">
      <c r="AA7253" s="81"/>
      <c r="AB7253" s="81"/>
      <c r="AC7253" s="80"/>
      <c r="AD7253" s="80"/>
      <c r="AE7253" s="81"/>
      <c r="AF7253" s="82"/>
      <c r="AG7253" s="80"/>
      <c r="AH7253" s="119"/>
      <c r="AI7253" s="119"/>
    </row>
    <row r="7254" spans="27:35" x14ac:dyDescent="0.25">
      <c r="AA7254" s="81"/>
      <c r="AB7254" s="81"/>
      <c r="AC7254" s="80"/>
      <c r="AD7254" s="80"/>
      <c r="AE7254" s="81"/>
      <c r="AF7254" s="82"/>
      <c r="AG7254" s="80"/>
      <c r="AH7254" s="119"/>
      <c r="AI7254" s="119"/>
    </row>
    <row r="7255" spans="27:35" x14ac:dyDescent="0.25">
      <c r="AA7255" s="81"/>
      <c r="AB7255" s="81"/>
      <c r="AC7255" s="80"/>
      <c r="AD7255" s="80"/>
      <c r="AE7255" s="81"/>
      <c r="AF7255" s="82"/>
      <c r="AG7255" s="80"/>
      <c r="AH7255" s="119"/>
      <c r="AI7255" s="119"/>
    </row>
    <row r="7256" spans="27:35" x14ac:dyDescent="0.25">
      <c r="AA7256" s="81"/>
      <c r="AB7256" s="81"/>
      <c r="AC7256" s="80"/>
      <c r="AD7256" s="80"/>
      <c r="AE7256" s="81"/>
      <c r="AF7256" s="82"/>
      <c r="AG7256" s="80"/>
      <c r="AH7256" s="119"/>
      <c r="AI7256" s="119"/>
    </row>
    <row r="7257" spans="27:35" x14ac:dyDescent="0.25">
      <c r="AA7257" s="81"/>
      <c r="AB7257" s="81"/>
      <c r="AC7257" s="80"/>
      <c r="AD7257" s="80"/>
      <c r="AE7257" s="81"/>
      <c r="AF7257" s="82"/>
      <c r="AG7257" s="80"/>
      <c r="AH7257" s="119"/>
      <c r="AI7257" s="119"/>
    </row>
    <row r="7258" spans="27:35" x14ac:dyDescent="0.25">
      <c r="AA7258" s="81"/>
      <c r="AB7258" s="81"/>
      <c r="AC7258" s="80"/>
      <c r="AD7258" s="80"/>
      <c r="AE7258" s="81"/>
      <c r="AF7258" s="82"/>
      <c r="AG7258" s="80"/>
      <c r="AH7258" s="119"/>
      <c r="AI7258" s="119"/>
    </row>
    <row r="7259" spans="27:35" x14ac:dyDescent="0.25">
      <c r="AA7259" s="81"/>
      <c r="AB7259" s="81"/>
      <c r="AC7259" s="80"/>
      <c r="AD7259" s="80"/>
      <c r="AE7259" s="81"/>
      <c r="AF7259" s="82"/>
      <c r="AG7259" s="80"/>
      <c r="AH7259" s="119"/>
      <c r="AI7259" s="119"/>
    </row>
    <row r="7260" spans="27:35" x14ac:dyDescent="0.25">
      <c r="AA7260" s="81"/>
      <c r="AB7260" s="81"/>
      <c r="AC7260" s="80"/>
      <c r="AD7260" s="80"/>
      <c r="AE7260" s="81"/>
      <c r="AF7260" s="82"/>
      <c r="AG7260" s="80"/>
      <c r="AH7260" s="119"/>
      <c r="AI7260" s="119"/>
    </row>
    <row r="7261" spans="27:35" x14ac:dyDescent="0.25">
      <c r="AA7261" s="81"/>
      <c r="AB7261" s="81"/>
      <c r="AC7261" s="80"/>
      <c r="AD7261" s="80"/>
      <c r="AE7261" s="81"/>
      <c r="AF7261" s="82"/>
      <c r="AG7261" s="80"/>
      <c r="AH7261" s="119"/>
      <c r="AI7261" s="119"/>
    </row>
    <row r="7262" spans="27:35" x14ac:dyDescent="0.25">
      <c r="AA7262" s="81"/>
      <c r="AB7262" s="81"/>
      <c r="AC7262" s="80"/>
      <c r="AD7262" s="80"/>
      <c r="AE7262" s="81"/>
      <c r="AF7262" s="82"/>
      <c r="AG7262" s="80"/>
      <c r="AH7262" s="119"/>
      <c r="AI7262" s="119"/>
    </row>
    <row r="7263" spans="27:35" x14ac:dyDescent="0.25">
      <c r="AA7263" s="81"/>
      <c r="AB7263" s="81"/>
      <c r="AC7263" s="80"/>
      <c r="AD7263" s="80"/>
      <c r="AE7263" s="81"/>
      <c r="AF7263" s="82"/>
      <c r="AG7263" s="80"/>
      <c r="AH7263" s="119"/>
      <c r="AI7263" s="119"/>
    </row>
    <row r="7264" spans="27:35" x14ac:dyDescent="0.25">
      <c r="AA7264" s="81"/>
      <c r="AB7264" s="81"/>
      <c r="AC7264" s="80"/>
      <c r="AD7264" s="80"/>
      <c r="AE7264" s="81"/>
      <c r="AF7264" s="82"/>
      <c r="AG7264" s="80"/>
      <c r="AH7264" s="119"/>
      <c r="AI7264" s="119"/>
    </row>
    <row r="7265" spans="27:35" x14ac:dyDescent="0.25">
      <c r="AA7265" s="81"/>
      <c r="AB7265" s="81"/>
      <c r="AC7265" s="80"/>
      <c r="AD7265" s="80"/>
      <c r="AE7265" s="81"/>
      <c r="AF7265" s="82"/>
      <c r="AG7265" s="80"/>
      <c r="AH7265" s="119"/>
      <c r="AI7265" s="119"/>
    </row>
    <row r="7266" spans="27:35" x14ac:dyDescent="0.25">
      <c r="AA7266" s="81"/>
      <c r="AB7266" s="81"/>
      <c r="AC7266" s="80"/>
      <c r="AD7266" s="80"/>
      <c r="AE7266" s="81"/>
      <c r="AF7266" s="82"/>
      <c r="AG7266" s="80"/>
      <c r="AH7266" s="119"/>
      <c r="AI7266" s="119"/>
    </row>
    <row r="7267" spans="27:35" x14ac:dyDescent="0.25">
      <c r="AA7267" s="81"/>
      <c r="AB7267" s="81"/>
      <c r="AC7267" s="80"/>
      <c r="AD7267" s="80"/>
      <c r="AE7267" s="81"/>
      <c r="AF7267" s="82"/>
      <c r="AG7267" s="80"/>
      <c r="AH7267" s="119"/>
      <c r="AI7267" s="119"/>
    </row>
    <row r="7268" spans="27:35" x14ac:dyDescent="0.25">
      <c r="AA7268" s="81"/>
      <c r="AB7268" s="81"/>
      <c r="AC7268" s="80"/>
      <c r="AD7268" s="80"/>
      <c r="AE7268" s="81"/>
      <c r="AF7268" s="82"/>
      <c r="AG7268" s="80"/>
      <c r="AH7268" s="119"/>
      <c r="AI7268" s="119"/>
    </row>
    <row r="7269" spans="27:35" x14ac:dyDescent="0.25">
      <c r="AA7269" s="81"/>
      <c r="AB7269" s="81"/>
      <c r="AC7269" s="80"/>
      <c r="AD7269" s="80"/>
      <c r="AE7269" s="81"/>
      <c r="AF7269" s="82"/>
      <c r="AG7269" s="80"/>
      <c r="AH7269" s="119"/>
      <c r="AI7269" s="119"/>
    </row>
    <row r="7270" spans="27:35" x14ac:dyDescent="0.25">
      <c r="AA7270" s="81"/>
      <c r="AB7270" s="81"/>
      <c r="AC7270" s="80"/>
      <c r="AD7270" s="80"/>
      <c r="AE7270" s="81"/>
      <c r="AF7270" s="82"/>
      <c r="AG7270" s="80"/>
      <c r="AH7270" s="119"/>
      <c r="AI7270" s="119"/>
    </row>
    <row r="7271" spans="27:35" x14ac:dyDescent="0.25">
      <c r="AA7271" s="81"/>
      <c r="AB7271" s="81"/>
      <c r="AC7271" s="80"/>
      <c r="AD7271" s="80"/>
      <c r="AE7271" s="81"/>
      <c r="AF7271" s="82"/>
      <c r="AG7271" s="80"/>
      <c r="AH7271" s="119"/>
      <c r="AI7271" s="119"/>
    </row>
    <row r="7272" spans="27:35" x14ac:dyDescent="0.25">
      <c r="AA7272" s="81"/>
      <c r="AB7272" s="81"/>
      <c r="AC7272" s="80"/>
      <c r="AD7272" s="80"/>
      <c r="AE7272" s="81"/>
      <c r="AF7272" s="82"/>
      <c r="AG7272" s="80"/>
      <c r="AH7272" s="119"/>
      <c r="AI7272" s="119"/>
    </row>
    <row r="7273" spans="27:35" x14ac:dyDescent="0.25">
      <c r="AA7273" s="81"/>
      <c r="AB7273" s="81"/>
      <c r="AC7273" s="80"/>
      <c r="AD7273" s="80"/>
      <c r="AE7273" s="81"/>
      <c r="AF7273" s="82"/>
      <c r="AG7273" s="80"/>
      <c r="AH7273" s="119"/>
      <c r="AI7273" s="119"/>
    </row>
    <row r="7274" spans="27:35" x14ac:dyDescent="0.25">
      <c r="AA7274" s="81"/>
      <c r="AB7274" s="81"/>
      <c r="AC7274" s="80"/>
      <c r="AD7274" s="80"/>
      <c r="AE7274" s="81"/>
      <c r="AF7274" s="82"/>
      <c r="AG7274" s="80"/>
      <c r="AH7274" s="119"/>
      <c r="AI7274" s="119"/>
    </row>
    <row r="7275" spans="27:35" x14ac:dyDescent="0.25">
      <c r="AA7275" s="81"/>
      <c r="AB7275" s="81"/>
      <c r="AC7275" s="80"/>
      <c r="AD7275" s="80"/>
      <c r="AE7275" s="81"/>
      <c r="AF7275" s="82"/>
      <c r="AG7275" s="80"/>
      <c r="AH7275" s="119"/>
      <c r="AI7275" s="119"/>
    </row>
    <row r="7276" spans="27:35" x14ac:dyDescent="0.25">
      <c r="AA7276" s="81"/>
      <c r="AB7276" s="81"/>
      <c r="AC7276" s="80"/>
      <c r="AD7276" s="80"/>
      <c r="AE7276" s="81"/>
      <c r="AF7276" s="82"/>
      <c r="AG7276" s="80"/>
      <c r="AH7276" s="119"/>
      <c r="AI7276" s="119"/>
    </row>
    <row r="7277" spans="27:35" x14ac:dyDescent="0.25">
      <c r="AA7277" s="81"/>
      <c r="AB7277" s="81"/>
      <c r="AC7277" s="80"/>
      <c r="AD7277" s="80"/>
      <c r="AE7277" s="81"/>
      <c r="AF7277" s="82"/>
      <c r="AG7277" s="80"/>
      <c r="AH7277" s="119"/>
      <c r="AI7277" s="119"/>
    </row>
    <row r="7278" spans="27:35" x14ac:dyDescent="0.25">
      <c r="AA7278" s="81"/>
      <c r="AB7278" s="81"/>
      <c r="AC7278" s="80"/>
      <c r="AD7278" s="80"/>
      <c r="AE7278" s="81"/>
      <c r="AF7278" s="82"/>
      <c r="AG7278" s="80"/>
      <c r="AH7278" s="119"/>
      <c r="AI7278" s="119"/>
    </row>
    <row r="7279" spans="27:35" x14ac:dyDescent="0.25">
      <c r="AA7279" s="81"/>
      <c r="AB7279" s="81"/>
      <c r="AC7279" s="80"/>
      <c r="AD7279" s="80"/>
      <c r="AE7279" s="81"/>
      <c r="AF7279" s="82"/>
      <c r="AG7279" s="80"/>
      <c r="AH7279" s="119"/>
      <c r="AI7279" s="119"/>
    </row>
    <row r="7280" spans="27:35" x14ac:dyDescent="0.25">
      <c r="AA7280" s="81"/>
      <c r="AB7280" s="81"/>
      <c r="AC7280" s="80"/>
      <c r="AD7280" s="80"/>
      <c r="AE7280" s="81"/>
      <c r="AF7280" s="82"/>
      <c r="AG7280" s="80"/>
      <c r="AH7280" s="119"/>
      <c r="AI7280" s="119"/>
    </row>
    <row r="7281" spans="27:35" x14ac:dyDescent="0.25">
      <c r="AA7281" s="81"/>
      <c r="AB7281" s="81"/>
      <c r="AC7281" s="80"/>
      <c r="AD7281" s="80"/>
      <c r="AE7281" s="81"/>
      <c r="AF7281" s="82"/>
      <c r="AG7281" s="80"/>
      <c r="AH7281" s="119"/>
      <c r="AI7281" s="119"/>
    </row>
    <row r="7282" spans="27:35" x14ac:dyDescent="0.25">
      <c r="AA7282" s="81"/>
      <c r="AB7282" s="81"/>
      <c r="AC7282" s="80"/>
      <c r="AD7282" s="80"/>
      <c r="AE7282" s="81"/>
      <c r="AF7282" s="82"/>
      <c r="AG7282" s="80"/>
      <c r="AH7282" s="119"/>
      <c r="AI7282" s="119"/>
    </row>
    <row r="7283" spans="27:35" x14ac:dyDescent="0.25">
      <c r="AA7283" s="81"/>
      <c r="AB7283" s="81"/>
      <c r="AC7283" s="80"/>
      <c r="AD7283" s="80"/>
      <c r="AE7283" s="81"/>
      <c r="AF7283" s="82"/>
      <c r="AG7283" s="80"/>
      <c r="AH7283" s="119"/>
      <c r="AI7283" s="119"/>
    </row>
    <row r="7284" spans="27:35" x14ac:dyDescent="0.25">
      <c r="AA7284" s="81"/>
      <c r="AB7284" s="81"/>
      <c r="AC7284" s="80"/>
      <c r="AD7284" s="80"/>
      <c r="AE7284" s="81"/>
      <c r="AF7284" s="82"/>
      <c r="AG7284" s="80"/>
      <c r="AH7284" s="119"/>
      <c r="AI7284" s="119"/>
    </row>
    <row r="7285" spans="27:35" x14ac:dyDescent="0.25">
      <c r="AA7285" s="81"/>
      <c r="AB7285" s="81"/>
      <c r="AC7285" s="80"/>
      <c r="AD7285" s="80"/>
      <c r="AE7285" s="81"/>
      <c r="AF7285" s="82"/>
      <c r="AG7285" s="80"/>
      <c r="AH7285" s="119"/>
      <c r="AI7285" s="119"/>
    </row>
    <row r="7286" spans="27:35" x14ac:dyDescent="0.25">
      <c r="AA7286" s="81"/>
      <c r="AB7286" s="81"/>
      <c r="AC7286" s="80"/>
      <c r="AD7286" s="80"/>
      <c r="AE7286" s="81"/>
      <c r="AF7286" s="82"/>
      <c r="AG7286" s="80"/>
      <c r="AH7286" s="119"/>
      <c r="AI7286" s="119"/>
    </row>
    <row r="7287" spans="27:35" x14ac:dyDescent="0.25">
      <c r="AA7287" s="81"/>
      <c r="AB7287" s="81"/>
      <c r="AC7287" s="80"/>
      <c r="AD7287" s="80"/>
      <c r="AE7287" s="81"/>
      <c r="AF7287" s="82"/>
      <c r="AG7287" s="80"/>
      <c r="AH7287" s="119"/>
      <c r="AI7287" s="119"/>
    </row>
    <row r="7288" spans="27:35" x14ac:dyDescent="0.25">
      <c r="AA7288" s="81"/>
      <c r="AB7288" s="81"/>
      <c r="AC7288" s="80"/>
      <c r="AD7288" s="80"/>
      <c r="AE7288" s="81"/>
      <c r="AF7288" s="82"/>
      <c r="AG7288" s="80"/>
      <c r="AH7288" s="119"/>
      <c r="AI7288" s="119"/>
    </row>
    <row r="7289" spans="27:35" x14ac:dyDescent="0.25">
      <c r="AA7289" s="81"/>
      <c r="AB7289" s="81"/>
      <c r="AC7289" s="80"/>
      <c r="AD7289" s="80"/>
      <c r="AE7289" s="81"/>
      <c r="AF7289" s="82"/>
      <c r="AG7289" s="80"/>
      <c r="AH7289" s="119"/>
      <c r="AI7289" s="119"/>
    </row>
    <row r="7290" spans="27:35" x14ac:dyDescent="0.25">
      <c r="AA7290" s="81"/>
      <c r="AB7290" s="81"/>
      <c r="AC7290" s="80"/>
      <c r="AD7290" s="80"/>
      <c r="AE7290" s="81"/>
      <c r="AF7290" s="82"/>
      <c r="AG7290" s="80"/>
      <c r="AH7290" s="119"/>
      <c r="AI7290" s="119"/>
    </row>
    <row r="7291" spans="27:35" x14ac:dyDescent="0.25">
      <c r="AA7291" s="81"/>
      <c r="AB7291" s="81"/>
      <c r="AC7291" s="80"/>
      <c r="AD7291" s="80"/>
      <c r="AE7291" s="81"/>
      <c r="AF7291" s="82"/>
      <c r="AG7291" s="80"/>
      <c r="AH7291" s="119"/>
      <c r="AI7291" s="119"/>
    </row>
    <row r="7292" spans="27:35" x14ac:dyDescent="0.25">
      <c r="AA7292" s="81"/>
      <c r="AB7292" s="81"/>
      <c r="AC7292" s="80"/>
      <c r="AD7292" s="80"/>
      <c r="AE7292" s="81"/>
      <c r="AF7292" s="82"/>
      <c r="AG7292" s="80"/>
      <c r="AH7292" s="119"/>
      <c r="AI7292" s="119"/>
    </row>
    <row r="7293" spans="27:35" x14ac:dyDescent="0.25">
      <c r="AA7293" s="81"/>
      <c r="AB7293" s="81"/>
      <c r="AC7293" s="80"/>
      <c r="AD7293" s="80"/>
      <c r="AE7293" s="81"/>
      <c r="AF7293" s="82"/>
      <c r="AG7293" s="80"/>
      <c r="AH7293" s="119"/>
      <c r="AI7293" s="119"/>
    </row>
    <row r="7294" spans="27:35" x14ac:dyDescent="0.25">
      <c r="AA7294" s="81"/>
      <c r="AB7294" s="81"/>
      <c r="AC7294" s="80"/>
      <c r="AD7294" s="80"/>
      <c r="AE7294" s="81"/>
      <c r="AF7294" s="82"/>
      <c r="AG7294" s="80"/>
      <c r="AH7294" s="119"/>
      <c r="AI7294" s="119"/>
    </row>
    <row r="7295" spans="27:35" x14ac:dyDescent="0.25">
      <c r="AA7295" s="81"/>
      <c r="AB7295" s="81"/>
      <c r="AC7295" s="80"/>
      <c r="AD7295" s="80"/>
      <c r="AE7295" s="81"/>
      <c r="AF7295" s="82"/>
      <c r="AG7295" s="80"/>
      <c r="AH7295" s="119"/>
      <c r="AI7295" s="119"/>
    </row>
    <row r="7296" spans="27:35" x14ac:dyDescent="0.25">
      <c r="AA7296" s="81"/>
      <c r="AB7296" s="81"/>
      <c r="AC7296" s="80"/>
      <c r="AD7296" s="80"/>
      <c r="AE7296" s="81"/>
      <c r="AF7296" s="82"/>
      <c r="AG7296" s="80"/>
      <c r="AH7296" s="119"/>
      <c r="AI7296" s="119"/>
    </row>
    <row r="7297" spans="27:35" x14ac:dyDescent="0.25">
      <c r="AA7297" s="81"/>
      <c r="AB7297" s="81"/>
      <c r="AC7297" s="80"/>
      <c r="AD7297" s="80"/>
      <c r="AE7297" s="81"/>
      <c r="AF7297" s="82"/>
      <c r="AG7297" s="80"/>
      <c r="AH7297" s="119"/>
      <c r="AI7297" s="119"/>
    </row>
    <row r="7298" spans="27:35" x14ac:dyDescent="0.25">
      <c r="AA7298" s="81"/>
      <c r="AB7298" s="81"/>
      <c r="AC7298" s="80"/>
      <c r="AD7298" s="80"/>
      <c r="AE7298" s="81"/>
      <c r="AF7298" s="82"/>
      <c r="AG7298" s="80"/>
      <c r="AH7298" s="119"/>
      <c r="AI7298" s="119"/>
    </row>
    <row r="7299" spans="27:35" x14ac:dyDescent="0.25">
      <c r="AA7299" s="81"/>
      <c r="AB7299" s="81"/>
      <c r="AC7299" s="80"/>
      <c r="AD7299" s="80"/>
      <c r="AE7299" s="81"/>
      <c r="AF7299" s="82"/>
      <c r="AG7299" s="80"/>
      <c r="AH7299" s="119"/>
      <c r="AI7299" s="119"/>
    </row>
    <row r="7300" spans="27:35" x14ac:dyDescent="0.25">
      <c r="AA7300" s="81"/>
      <c r="AB7300" s="81"/>
      <c r="AC7300" s="80"/>
      <c r="AD7300" s="80"/>
      <c r="AE7300" s="81"/>
      <c r="AF7300" s="82"/>
      <c r="AG7300" s="80"/>
      <c r="AH7300" s="119"/>
      <c r="AI7300" s="119"/>
    </row>
    <row r="7301" spans="27:35" x14ac:dyDescent="0.25">
      <c r="AA7301" s="81"/>
      <c r="AB7301" s="81"/>
      <c r="AC7301" s="80"/>
      <c r="AD7301" s="80"/>
      <c r="AE7301" s="81"/>
      <c r="AF7301" s="82"/>
      <c r="AG7301" s="80"/>
      <c r="AH7301" s="119"/>
      <c r="AI7301" s="119"/>
    </row>
    <row r="7302" spans="27:35" x14ac:dyDescent="0.25">
      <c r="AA7302" s="81"/>
      <c r="AB7302" s="81"/>
      <c r="AC7302" s="80"/>
      <c r="AD7302" s="80"/>
      <c r="AE7302" s="81"/>
      <c r="AF7302" s="82"/>
      <c r="AG7302" s="80"/>
      <c r="AH7302" s="119"/>
      <c r="AI7302" s="119"/>
    </row>
    <row r="7303" spans="27:35" x14ac:dyDescent="0.25">
      <c r="AA7303" s="81"/>
      <c r="AB7303" s="81"/>
      <c r="AC7303" s="80"/>
      <c r="AD7303" s="80"/>
      <c r="AE7303" s="81"/>
      <c r="AF7303" s="82"/>
      <c r="AG7303" s="80"/>
      <c r="AH7303" s="119"/>
      <c r="AI7303" s="119"/>
    </row>
    <row r="7304" spans="27:35" x14ac:dyDescent="0.25">
      <c r="AA7304" s="81"/>
      <c r="AB7304" s="81"/>
      <c r="AC7304" s="80"/>
      <c r="AD7304" s="80"/>
      <c r="AE7304" s="81"/>
      <c r="AF7304" s="82"/>
      <c r="AG7304" s="80"/>
      <c r="AH7304" s="119"/>
      <c r="AI7304" s="119"/>
    </row>
    <row r="7305" spans="27:35" x14ac:dyDescent="0.25">
      <c r="AA7305" s="81"/>
      <c r="AB7305" s="81"/>
      <c r="AC7305" s="80"/>
      <c r="AD7305" s="80"/>
      <c r="AE7305" s="81"/>
      <c r="AF7305" s="82"/>
      <c r="AG7305" s="80"/>
      <c r="AH7305" s="119"/>
      <c r="AI7305" s="119"/>
    </row>
    <row r="7306" spans="27:35" x14ac:dyDescent="0.25">
      <c r="AA7306" s="81"/>
      <c r="AB7306" s="81"/>
      <c r="AC7306" s="80"/>
      <c r="AD7306" s="80"/>
      <c r="AE7306" s="81"/>
      <c r="AF7306" s="82"/>
      <c r="AG7306" s="80"/>
      <c r="AH7306" s="119"/>
      <c r="AI7306" s="119"/>
    </row>
    <row r="7307" spans="27:35" x14ac:dyDescent="0.25">
      <c r="AA7307" s="81"/>
      <c r="AB7307" s="81"/>
      <c r="AC7307" s="80"/>
      <c r="AD7307" s="80"/>
      <c r="AE7307" s="81"/>
      <c r="AF7307" s="82"/>
      <c r="AG7307" s="80"/>
      <c r="AH7307" s="119"/>
      <c r="AI7307" s="119"/>
    </row>
    <row r="7308" spans="27:35" x14ac:dyDescent="0.25">
      <c r="AA7308" s="81"/>
      <c r="AB7308" s="81"/>
      <c r="AC7308" s="80"/>
      <c r="AD7308" s="80"/>
      <c r="AE7308" s="81"/>
      <c r="AF7308" s="82"/>
      <c r="AG7308" s="80"/>
      <c r="AH7308" s="119"/>
      <c r="AI7308" s="119"/>
    </row>
    <row r="7309" spans="27:35" x14ac:dyDescent="0.25">
      <c r="AA7309" s="81"/>
      <c r="AB7309" s="81"/>
      <c r="AC7309" s="80"/>
      <c r="AD7309" s="80"/>
      <c r="AE7309" s="81"/>
      <c r="AF7309" s="82"/>
      <c r="AG7309" s="80"/>
      <c r="AH7309" s="119"/>
      <c r="AI7309" s="119"/>
    </row>
    <row r="7310" spans="27:35" x14ac:dyDescent="0.25">
      <c r="AA7310" s="81"/>
      <c r="AB7310" s="81"/>
      <c r="AC7310" s="80"/>
      <c r="AD7310" s="80"/>
      <c r="AE7310" s="81"/>
      <c r="AF7310" s="82"/>
      <c r="AG7310" s="80"/>
      <c r="AH7310" s="119"/>
      <c r="AI7310" s="119"/>
    </row>
    <row r="7311" spans="27:35" x14ac:dyDescent="0.25">
      <c r="AA7311" s="81"/>
      <c r="AB7311" s="81"/>
      <c r="AC7311" s="80"/>
      <c r="AD7311" s="80"/>
      <c r="AE7311" s="81"/>
      <c r="AF7311" s="82"/>
      <c r="AG7311" s="80"/>
      <c r="AH7311" s="119"/>
      <c r="AI7311" s="119"/>
    </row>
    <row r="7312" spans="27:35" x14ac:dyDescent="0.25">
      <c r="AA7312" s="81"/>
      <c r="AB7312" s="81"/>
      <c r="AC7312" s="80"/>
      <c r="AD7312" s="80"/>
      <c r="AE7312" s="81"/>
      <c r="AF7312" s="82"/>
      <c r="AG7312" s="80"/>
      <c r="AH7312" s="119"/>
      <c r="AI7312" s="119"/>
    </row>
    <row r="7313" spans="27:35" x14ac:dyDescent="0.25">
      <c r="AA7313" s="81"/>
      <c r="AB7313" s="81"/>
      <c r="AC7313" s="80"/>
      <c r="AD7313" s="80"/>
      <c r="AE7313" s="81"/>
      <c r="AF7313" s="82"/>
      <c r="AG7313" s="80"/>
      <c r="AH7313" s="119"/>
      <c r="AI7313" s="119"/>
    </row>
    <row r="7314" spans="27:35" x14ac:dyDescent="0.25">
      <c r="AA7314" s="81"/>
      <c r="AB7314" s="81"/>
      <c r="AC7314" s="80"/>
      <c r="AD7314" s="80"/>
      <c r="AE7314" s="81"/>
      <c r="AF7314" s="82"/>
      <c r="AG7314" s="80"/>
      <c r="AH7314" s="119"/>
      <c r="AI7314" s="119"/>
    </row>
    <row r="7315" spans="27:35" x14ac:dyDescent="0.25">
      <c r="AA7315" s="81"/>
      <c r="AB7315" s="81"/>
      <c r="AC7315" s="80"/>
      <c r="AD7315" s="80"/>
      <c r="AE7315" s="81"/>
      <c r="AF7315" s="82"/>
      <c r="AG7315" s="80"/>
      <c r="AH7315" s="119"/>
      <c r="AI7315" s="119"/>
    </row>
    <row r="7316" spans="27:35" x14ac:dyDescent="0.25">
      <c r="AA7316" s="81"/>
      <c r="AB7316" s="81"/>
      <c r="AC7316" s="80"/>
      <c r="AD7316" s="80"/>
      <c r="AE7316" s="81"/>
      <c r="AF7316" s="82"/>
      <c r="AG7316" s="80"/>
      <c r="AH7316" s="119"/>
      <c r="AI7316" s="119"/>
    </row>
    <row r="7317" spans="27:35" x14ac:dyDescent="0.25">
      <c r="AA7317" s="81"/>
      <c r="AB7317" s="81"/>
      <c r="AC7317" s="80"/>
      <c r="AD7317" s="80"/>
      <c r="AE7317" s="81"/>
      <c r="AF7317" s="82"/>
      <c r="AG7317" s="80"/>
      <c r="AH7317" s="119"/>
      <c r="AI7317" s="119"/>
    </row>
    <row r="7318" spans="27:35" x14ac:dyDescent="0.25">
      <c r="AA7318" s="81"/>
      <c r="AB7318" s="81"/>
      <c r="AC7318" s="80"/>
      <c r="AD7318" s="80"/>
      <c r="AE7318" s="81"/>
      <c r="AF7318" s="82"/>
      <c r="AG7318" s="80"/>
      <c r="AH7318" s="119"/>
      <c r="AI7318" s="119"/>
    </row>
    <row r="7319" spans="27:35" x14ac:dyDescent="0.25">
      <c r="AA7319" s="81"/>
      <c r="AB7319" s="81"/>
      <c r="AC7319" s="80"/>
      <c r="AD7319" s="80"/>
      <c r="AE7319" s="81"/>
      <c r="AF7319" s="82"/>
      <c r="AG7319" s="80"/>
      <c r="AH7319" s="119"/>
      <c r="AI7319" s="119"/>
    </row>
    <row r="7320" spans="27:35" x14ac:dyDescent="0.25">
      <c r="AA7320" s="81"/>
      <c r="AB7320" s="81"/>
      <c r="AC7320" s="80"/>
      <c r="AD7320" s="80"/>
      <c r="AE7320" s="81"/>
      <c r="AF7320" s="82"/>
      <c r="AG7320" s="80"/>
      <c r="AH7320" s="119"/>
      <c r="AI7320" s="119"/>
    </row>
    <row r="7321" spans="27:35" x14ac:dyDescent="0.25">
      <c r="AA7321" s="81"/>
      <c r="AB7321" s="81"/>
      <c r="AC7321" s="80"/>
      <c r="AD7321" s="80"/>
      <c r="AE7321" s="81"/>
      <c r="AF7321" s="82"/>
      <c r="AG7321" s="80"/>
      <c r="AH7321" s="119"/>
      <c r="AI7321" s="119"/>
    </row>
    <row r="7322" spans="27:35" x14ac:dyDescent="0.25">
      <c r="AA7322" s="81"/>
      <c r="AB7322" s="81"/>
      <c r="AC7322" s="80"/>
      <c r="AD7322" s="80"/>
      <c r="AE7322" s="81"/>
      <c r="AF7322" s="82"/>
      <c r="AG7322" s="80"/>
      <c r="AH7322" s="119"/>
      <c r="AI7322" s="119"/>
    </row>
    <row r="7323" spans="27:35" x14ac:dyDescent="0.25">
      <c r="AA7323" s="81"/>
      <c r="AB7323" s="81"/>
      <c r="AC7323" s="80"/>
      <c r="AD7323" s="80"/>
      <c r="AE7323" s="81"/>
      <c r="AF7323" s="82"/>
      <c r="AG7323" s="80"/>
      <c r="AH7323" s="119"/>
      <c r="AI7323" s="119"/>
    </row>
    <row r="7324" spans="27:35" x14ac:dyDescent="0.25">
      <c r="AA7324" s="81"/>
      <c r="AB7324" s="81"/>
      <c r="AC7324" s="80"/>
      <c r="AD7324" s="80"/>
      <c r="AE7324" s="81"/>
      <c r="AF7324" s="82"/>
      <c r="AG7324" s="80"/>
      <c r="AH7324" s="119"/>
      <c r="AI7324" s="119"/>
    </row>
    <row r="7325" spans="27:35" x14ac:dyDescent="0.25">
      <c r="AA7325" s="81"/>
      <c r="AB7325" s="81"/>
      <c r="AC7325" s="80"/>
      <c r="AD7325" s="80"/>
      <c r="AE7325" s="81"/>
      <c r="AF7325" s="82"/>
      <c r="AG7325" s="80"/>
      <c r="AH7325" s="119"/>
      <c r="AI7325" s="119"/>
    </row>
    <row r="7326" spans="27:35" x14ac:dyDescent="0.25">
      <c r="AA7326" s="81"/>
      <c r="AB7326" s="81"/>
      <c r="AC7326" s="80"/>
      <c r="AD7326" s="80"/>
      <c r="AE7326" s="81"/>
      <c r="AF7326" s="82"/>
      <c r="AG7326" s="80"/>
      <c r="AH7326" s="119"/>
      <c r="AI7326" s="119"/>
    </row>
    <row r="7327" spans="27:35" x14ac:dyDescent="0.25">
      <c r="AA7327" s="81"/>
      <c r="AB7327" s="81"/>
      <c r="AC7327" s="80"/>
      <c r="AD7327" s="80"/>
      <c r="AE7327" s="81"/>
      <c r="AF7327" s="82"/>
      <c r="AG7327" s="80"/>
      <c r="AH7327" s="119"/>
      <c r="AI7327" s="119"/>
    </row>
    <row r="7328" spans="27:35" x14ac:dyDescent="0.25">
      <c r="AA7328" s="81"/>
      <c r="AB7328" s="81"/>
      <c r="AC7328" s="80"/>
      <c r="AD7328" s="80"/>
      <c r="AE7328" s="81"/>
      <c r="AF7328" s="82"/>
      <c r="AG7328" s="80"/>
      <c r="AH7328" s="119"/>
      <c r="AI7328" s="119"/>
    </row>
    <row r="7329" spans="27:35" x14ac:dyDescent="0.25">
      <c r="AA7329" s="81"/>
      <c r="AB7329" s="81"/>
      <c r="AC7329" s="80"/>
      <c r="AD7329" s="80"/>
      <c r="AE7329" s="81"/>
      <c r="AF7329" s="82"/>
      <c r="AG7329" s="80"/>
      <c r="AH7329" s="119"/>
      <c r="AI7329" s="119"/>
    </row>
    <row r="7330" spans="27:35" x14ac:dyDescent="0.25">
      <c r="AA7330" s="81"/>
      <c r="AB7330" s="81"/>
      <c r="AC7330" s="80"/>
      <c r="AD7330" s="80"/>
      <c r="AE7330" s="81"/>
      <c r="AF7330" s="82"/>
      <c r="AG7330" s="80"/>
      <c r="AH7330" s="119"/>
      <c r="AI7330" s="119"/>
    </row>
    <row r="7331" spans="27:35" x14ac:dyDescent="0.25">
      <c r="AA7331" s="81"/>
      <c r="AB7331" s="81"/>
      <c r="AC7331" s="80"/>
      <c r="AD7331" s="80"/>
      <c r="AE7331" s="81"/>
      <c r="AF7331" s="82"/>
      <c r="AG7331" s="80"/>
      <c r="AH7331" s="119"/>
      <c r="AI7331" s="119"/>
    </row>
    <row r="7332" spans="27:35" x14ac:dyDescent="0.25">
      <c r="AA7332" s="81"/>
      <c r="AB7332" s="81"/>
      <c r="AC7332" s="80"/>
      <c r="AD7332" s="80"/>
      <c r="AE7332" s="81"/>
      <c r="AF7332" s="82"/>
      <c r="AG7332" s="80"/>
      <c r="AH7332" s="119"/>
      <c r="AI7332" s="119"/>
    </row>
    <row r="7333" spans="27:35" x14ac:dyDescent="0.25">
      <c r="AA7333" s="81"/>
      <c r="AB7333" s="81"/>
      <c r="AC7333" s="80"/>
      <c r="AD7333" s="80"/>
      <c r="AE7333" s="81"/>
      <c r="AF7333" s="82"/>
      <c r="AG7333" s="80"/>
      <c r="AH7333" s="119"/>
      <c r="AI7333" s="119"/>
    </row>
    <row r="7334" spans="27:35" x14ac:dyDescent="0.25">
      <c r="AA7334" s="81"/>
      <c r="AB7334" s="81"/>
      <c r="AC7334" s="80"/>
      <c r="AD7334" s="80"/>
      <c r="AE7334" s="81"/>
      <c r="AF7334" s="82"/>
      <c r="AG7334" s="80"/>
      <c r="AH7334" s="119"/>
      <c r="AI7334" s="119"/>
    </row>
    <row r="7335" spans="27:35" x14ac:dyDescent="0.25">
      <c r="AA7335" s="81"/>
      <c r="AB7335" s="81"/>
      <c r="AC7335" s="80"/>
      <c r="AD7335" s="80"/>
      <c r="AE7335" s="81"/>
      <c r="AF7335" s="82"/>
      <c r="AG7335" s="80"/>
      <c r="AH7335" s="119"/>
      <c r="AI7335" s="119"/>
    </row>
    <row r="7336" spans="27:35" x14ac:dyDescent="0.25">
      <c r="AA7336" s="81"/>
      <c r="AB7336" s="81"/>
      <c r="AC7336" s="80"/>
      <c r="AD7336" s="80"/>
      <c r="AE7336" s="81"/>
      <c r="AF7336" s="82"/>
      <c r="AG7336" s="80"/>
      <c r="AH7336" s="119"/>
      <c r="AI7336" s="119"/>
    </row>
    <row r="7337" spans="27:35" x14ac:dyDescent="0.25">
      <c r="AA7337" s="81"/>
      <c r="AB7337" s="81"/>
      <c r="AC7337" s="80"/>
      <c r="AD7337" s="80"/>
      <c r="AE7337" s="81"/>
      <c r="AF7337" s="82"/>
      <c r="AG7337" s="80"/>
      <c r="AH7337" s="119"/>
      <c r="AI7337" s="119"/>
    </row>
    <row r="7338" spans="27:35" x14ac:dyDescent="0.25">
      <c r="AA7338" s="81"/>
      <c r="AB7338" s="81"/>
      <c r="AC7338" s="80"/>
      <c r="AD7338" s="80"/>
      <c r="AE7338" s="81"/>
      <c r="AF7338" s="82"/>
      <c r="AG7338" s="80"/>
      <c r="AH7338" s="119"/>
      <c r="AI7338" s="119"/>
    </row>
    <row r="7339" spans="27:35" x14ac:dyDescent="0.25">
      <c r="AA7339" s="81"/>
      <c r="AB7339" s="81"/>
      <c r="AC7339" s="80"/>
      <c r="AD7339" s="80"/>
      <c r="AE7339" s="81"/>
      <c r="AF7339" s="82"/>
      <c r="AG7339" s="80"/>
      <c r="AH7339" s="119"/>
      <c r="AI7339" s="119"/>
    </row>
    <row r="7340" spans="27:35" x14ac:dyDescent="0.25">
      <c r="AA7340" s="81"/>
      <c r="AB7340" s="81"/>
      <c r="AC7340" s="80"/>
      <c r="AD7340" s="80"/>
      <c r="AE7340" s="81"/>
      <c r="AF7340" s="82"/>
      <c r="AG7340" s="80"/>
      <c r="AH7340" s="119"/>
      <c r="AI7340" s="119"/>
    </row>
    <row r="7341" spans="27:35" x14ac:dyDescent="0.25">
      <c r="AA7341" s="81"/>
      <c r="AB7341" s="81"/>
      <c r="AC7341" s="80"/>
      <c r="AD7341" s="80"/>
      <c r="AE7341" s="81"/>
      <c r="AF7341" s="82"/>
      <c r="AG7341" s="80"/>
      <c r="AH7341" s="119"/>
      <c r="AI7341" s="119"/>
    </row>
    <row r="7342" spans="27:35" x14ac:dyDescent="0.25">
      <c r="AA7342" s="81"/>
      <c r="AB7342" s="81"/>
      <c r="AC7342" s="80"/>
      <c r="AD7342" s="80"/>
      <c r="AE7342" s="81"/>
      <c r="AF7342" s="82"/>
      <c r="AG7342" s="80"/>
      <c r="AH7342" s="119"/>
      <c r="AI7342" s="119"/>
    </row>
    <row r="7343" spans="27:35" x14ac:dyDescent="0.25">
      <c r="AA7343" s="81"/>
      <c r="AB7343" s="81"/>
      <c r="AC7343" s="80"/>
      <c r="AD7343" s="80"/>
      <c r="AE7343" s="81"/>
      <c r="AF7343" s="82"/>
      <c r="AG7343" s="80"/>
      <c r="AH7343" s="119"/>
      <c r="AI7343" s="119"/>
    </row>
    <row r="7344" spans="27:35" x14ac:dyDescent="0.25">
      <c r="AA7344" s="81"/>
      <c r="AB7344" s="81"/>
      <c r="AC7344" s="80"/>
      <c r="AD7344" s="80"/>
      <c r="AE7344" s="81"/>
      <c r="AF7344" s="82"/>
      <c r="AG7344" s="80"/>
      <c r="AH7344" s="119"/>
      <c r="AI7344" s="119"/>
    </row>
    <row r="7345" spans="27:35" x14ac:dyDescent="0.25">
      <c r="AA7345" s="81"/>
      <c r="AB7345" s="81"/>
      <c r="AC7345" s="80"/>
      <c r="AD7345" s="80"/>
      <c r="AE7345" s="81"/>
      <c r="AF7345" s="82"/>
      <c r="AG7345" s="80"/>
      <c r="AH7345" s="119"/>
      <c r="AI7345" s="119"/>
    </row>
    <row r="7346" spans="27:35" x14ac:dyDescent="0.25">
      <c r="AA7346" s="81"/>
      <c r="AB7346" s="81"/>
      <c r="AC7346" s="80"/>
      <c r="AD7346" s="80"/>
      <c r="AE7346" s="81"/>
      <c r="AF7346" s="82"/>
      <c r="AG7346" s="80"/>
      <c r="AH7346" s="119"/>
      <c r="AI7346" s="119"/>
    </row>
    <row r="7347" spans="27:35" x14ac:dyDescent="0.25">
      <c r="AA7347" s="81"/>
      <c r="AB7347" s="81"/>
      <c r="AC7347" s="80"/>
      <c r="AD7347" s="80"/>
      <c r="AE7347" s="81"/>
      <c r="AF7347" s="82"/>
      <c r="AG7347" s="80"/>
      <c r="AH7347" s="119"/>
      <c r="AI7347" s="119"/>
    </row>
    <row r="7348" spans="27:35" x14ac:dyDescent="0.25">
      <c r="AA7348" s="81"/>
      <c r="AB7348" s="81"/>
      <c r="AC7348" s="80"/>
      <c r="AD7348" s="80"/>
      <c r="AE7348" s="81"/>
      <c r="AF7348" s="82"/>
      <c r="AG7348" s="80"/>
      <c r="AH7348" s="119"/>
      <c r="AI7348" s="119"/>
    </row>
    <row r="7349" spans="27:35" x14ac:dyDescent="0.25">
      <c r="AA7349" s="81"/>
      <c r="AB7349" s="81"/>
      <c r="AC7349" s="80"/>
      <c r="AD7349" s="80"/>
      <c r="AE7349" s="81"/>
      <c r="AF7349" s="82"/>
      <c r="AG7349" s="80"/>
      <c r="AH7349" s="119"/>
      <c r="AI7349" s="119"/>
    </row>
    <row r="7350" spans="27:35" x14ac:dyDescent="0.25">
      <c r="AA7350" s="81"/>
      <c r="AB7350" s="81"/>
      <c r="AC7350" s="80"/>
      <c r="AD7350" s="80"/>
      <c r="AE7350" s="81"/>
      <c r="AF7350" s="82"/>
      <c r="AG7350" s="80"/>
      <c r="AH7350" s="119"/>
      <c r="AI7350" s="119"/>
    </row>
    <row r="7351" spans="27:35" x14ac:dyDescent="0.25">
      <c r="AA7351" s="81"/>
      <c r="AB7351" s="81"/>
      <c r="AC7351" s="80"/>
      <c r="AD7351" s="80"/>
      <c r="AE7351" s="81"/>
      <c r="AF7351" s="82"/>
      <c r="AG7351" s="80"/>
      <c r="AH7351" s="119"/>
      <c r="AI7351" s="119"/>
    </row>
    <row r="7352" spans="27:35" x14ac:dyDescent="0.25">
      <c r="AA7352" s="81"/>
      <c r="AB7352" s="81"/>
      <c r="AC7352" s="80"/>
      <c r="AD7352" s="80"/>
      <c r="AE7352" s="81"/>
      <c r="AF7352" s="82"/>
      <c r="AG7352" s="80"/>
      <c r="AH7352" s="119"/>
      <c r="AI7352" s="119"/>
    </row>
    <row r="7353" spans="27:35" x14ac:dyDescent="0.25">
      <c r="AA7353" s="81"/>
      <c r="AB7353" s="81"/>
      <c r="AC7353" s="80"/>
      <c r="AD7353" s="80"/>
      <c r="AE7353" s="81"/>
      <c r="AF7353" s="82"/>
      <c r="AG7353" s="80"/>
      <c r="AH7353" s="119"/>
      <c r="AI7353" s="119"/>
    </row>
    <row r="7354" spans="27:35" x14ac:dyDescent="0.25">
      <c r="AA7354" s="81"/>
      <c r="AB7354" s="81"/>
      <c r="AC7354" s="80"/>
      <c r="AD7354" s="80"/>
      <c r="AE7354" s="81"/>
      <c r="AF7354" s="82"/>
      <c r="AG7354" s="80"/>
      <c r="AH7354" s="119"/>
      <c r="AI7354" s="119"/>
    </row>
    <row r="7355" spans="27:35" x14ac:dyDescent="0.25">
      <c r="AA7355" s="81"/>
      <c r="AB7355" s="81"/>
      <c r="AC7355" s="80"/>
      <c r="AD7355" s="80"/>
      <c r="AE7355" s="81"/>
      <c r="AF7355" s="82"/>
      <c r="AG7355" s="80"/>
      <c r="AH7355" s="119"/>
      <c r="AI7355" s="119"/>
    </row>
    <row r="7356" spans="27:35" x14ac:dyDescent="0.25">
      <c r="AA7356" s="81"/>
      <c r="AB7356" s="81"/>
      <c r="AC7356" s="80"/>
      <c r="AD7356" s="80"/>
      <c r="AE7356" s="81"/>
      <c r="AF7356" s="82"/>
      <c r="AG7356" s="80"/>
      <c r="AH7356" s="119"/>
      <c r="AI7356" s="119"/>
    </row>
    <row r="7357" spans="27:35" x14ac:dyDescent="0.25">
      <c r="AA7357" s="81"/>
      <c r="AB7357" s="81"/>
      <c r="AC7357" s="80"/>
      <c r="AD7357" s="80"/>
      <c r="AE7357" s="81"/>
      <c r="AF7357" s="82"/>
      <c r="AG7357" s="80"/>
      <c r="AH7357" s="119"/>
      <c r="AI7357" s="119"/>
    </row>
    <row r="7358" spans="27:35" x14ac:dyDescent="0.25">
      <c r="AA7358" s="81"/>
      <c r="AB7358" s="81"/>
      <c r="AC7358" s="80"/>
      <c r="AD7358" s="80"/>
      <c r="AE7358" s="81"/>
      <c r="AF7358" s="82"/>
      <c r="AG7358" s="80"/>
      <c r="AH7358" s="119"/>
      <c r="AI7358" s="119"/>
    </row>
    <row r="7359" spans="27:35" x14ac:dyDescent="0.25">
      <c r="AA7359" s="81"/>
      <c r="AB7359" s="81"/>
      <c r="AC7359" s="80"/>
      <c r="AD7359" s="80"/>
      <c r="AE7359" s="81"/>
      <c r="AF7359" s="82"/>
      <c r="AG7359" s="80"/>
      <c r="AH7359" s="119"/>
      <c r="AI7359" s="119"/>
    </row>
    <row r="7360" spans="27:35" x14ac:dyDescent="0.25">
      <c r="AA7360" s="81"/>
      <c r="AB7360" s="81"/>
      <c r="AC7360" s="80"/>
      <c r="AD7360" s="80"/>
      <c r="AE7360" s="81"/>
      <c r="AF7360" s="82"/>
      <c r="AG7360" s="80"/>
      <c r="AH7360" s="119"/>
      <c r="AI7360" s="119"/>
    </row>
    <row r="7361" spans="27:35" x14ac:dyDescent="0.25">
      <c r="AA7361" s="81"/>
      <c r="AB7361" s="81"/>
      <c r="AC7361" s="80"/>
      <c r="AD7361" s="80"/>
      <c r="AE7361" s="81"/>
      <c r="AF7361" s="82"/>
      <c r="AG7361" s="80"/>
      <c r="AH7361" s="119"/>
      <c r="AI7361" s="119"/>
    </row>
    <row r="7362" spans="27:35" x14ac:dyDescent="0.25">
      <c r="AA7362" s="81"/>
      <c r="AB7362" s="81"/>
      <c r="AC7362" s="80"/>
      <c r="AD7362" s="80"/>
      <c r="AE7362" s="81"/>
      <c r="AF7362" s="82"/>
      <c r="AG7362" s="80"/>
      <c r="AH7362" s="119"/>
      <c r="AI7362" s="119"/>
    </row>
    <row r="7363" spans="27:35" x14ac:dyDescent="0.25">
      <c r="AA7363" s="81"/>
      <c r="AB7363" s="81"/>
      <c r="AC7363" s="80"/>
      <c r="AD7363" s="80"/>
      <c r="AE7363" s="81"/>
      <c r="AF7363" s="82"/>
      <c r="AG7363" s="80"/>
      <c r="AH7363" s="119"/>
      <c r="AI7363" s="119"/>
    </row>
    <row r="7364" spans="27:35" x14ac:dyDescent="0.25">
      <c r="AA7364" s="81"/>
      <c r="AB7364" s="81"/>
      <c r="AC7364" s="80"/>
      <c r="AD7364" s="80"/>
      <c r="AE7364" s="81"/>
      <c r="AF7364" s="82"/>
      <c r="AG7364" s="80"/>
      <c r="AH7364" s="119"/>
      <c r="AI7364" s="119"/>
    </row>
    <row r="7365" spans="27:35" x14ac:dyDescent="0.25">
      <c r="AA7365" s="81"/>
      <c r="AB7365" s="81"/>
      <c r="AC7365" s="80"/>
      <c r="AD7365" s="80"/>
      <c r="AE7365" s="81"/>
      <c r="AF7365" s="82"/>
      <c r="AG7365" s="80"/>
      <c r="AH7365" s="119"/>
      <c r="AI7365" s="119"/>
    </row>
    <row r="7366" spans="27:35" x14ac:dyDescent="0.25">
      <c r="AA7366" s="81"/>
      <c r="AB7366" s="81"/>
      <c r="AC7366" s="80"/>
      <c r="AD7366" s="80"/>
      <c r="AE7366" s="81"/>
      <c r="AF7366" s="82"/>
      <c r="AG7366" s="80"/>
      <c r="AH7366" s="119"/>
      <c r="AI7366" s="119"/>
    </row>
    <row r="7367" spans="27:35" x14ac:dyDescent="0.25">
      <c r="AA7367" s="81"/>
      <c r="AB7367" s="81"/>
      <c r="AC7367" s="80"/>
      <c r="AD7367" s="80"/>
      <c r="AE7367" s="81"/>
      <c r="AF7367" s="82"/>
      <c r="AG7367" s="80"/>
      <c r="AH7367" s="119"/>
      <c r="AI7367" s="119"/>
    </row>
    <row r="7368" spans="27:35" x14ac:dyDescent="0.25">
      <c r="AA7368" s="81"/>
      <c r="AB7368" s="81"/>
      <c r="AC7368" s="80"/>
      <c r="AD7368" s="80"/>
      <c r="AE7368" s="81"/>
      <c r="AF7368" s="82"/>
      <c r="AG7368" s="80"/>
      <c r="AH7368" s="119"/>
      <c r="AI7368" s="119"/>
    </row>
    <row r="7369" spans="27:35" x14ac:dyDescent="0.25">
      <c r="AA7369" s="81"/>
      <c r="AB7369" s="81"/>
      <c r="AC7369" s="80"/>
      <c r="AD7369" s="80"/>
      <c r="AE7369" s="81"/>
      <c r="AF7369" s="82"/>
      <c r="AG7369" s="80"/>
      <c r="AH7369" s="119"/>
      <c r="AI7369" s="119"/>
    </row>
    <row r="7370" spans="27:35" x14ac:dyDescent="0.25">
      <c r="AA7370" s="81"/>
      <c r="AB7370" s="81"/>
      <c r="AC7370" s="80"/>
      <c r="AD7370" s="80"/>
      <c r="AE7370" s="81"/>
      <c r="AF7370" s="82"/>
      <c r="AG7370" s="80"/>
      <c r="AH7370" s="119"/>
      <c r="AI7370" s="119"/>
    </row>
    <row r="7371" spans="27:35" x14ac:dyDescent="0.25">
      <c r="AA7371" s="81"/>
      <c r="AB7371" s="81"/>
      <c r="AC7371" s="80"/>
      <c r="AD7371" s="80"/>
      <c r="AE7371" s="81"/>
      <c r="AF7371" s="82"/>
      <c r="AG7371" s="80"/>
      <c r="AH7371" s="119"/>
      <c r="AI7371" s="119"/>
    </row>
    <row r="7372" spans="27:35" x14ac:dyDescent="0.25">
      <c r="AA7372" s="81"/>
      <c r="AB7372" s="81"/>
      <c r="AC7372" s="80"/>
      <c r="AD7372" s="80"/>
      <c r="AE7372" s="81"/>
      <c r="AF7372" s="82"/>
      <c r="AG7372" s="80"/>
      <c r="AH7372" s="119"/>
      <c r="AI7372" s="119"/>
    </row>
    <row r="7373" spans="27:35" x14ac:dyDescent="0.25">
      <c r="AA7373" s="81"/>
      <c r="AB7373" s="81"/>
      <c r="AC7373" s="80"/>
      <c r="AD7373" s="80"/>
      <c r="AE7373" s="81"/>
      <c r="AF7373" s="82"/>
      <c r="AG7373" s="80"/>
      <c r="AH7373" s="119"/>
      <c r="AI7373" s="119"/>
    </row>
    <row r="7374" spans="27:35" x14ac:dyDescent="0.25">
      <c r="AA7374" s="81"/>
      <c r="AB7374" s="81"/>
      <c r="AC7374" s="80"/>
      <c r="AD7374" s="80"/>
      <c r="AE7374" s="81"/>
      <c r="AF7374" s="82"/>
      <c r="AG7374" s="80"/>
      <c r="AH7374" s="119"/>
      <c r="AI7374" s="119"/>
    </row>
    <row r="7375" spans="27:35" x14ac:dyDescent="0.25">
      <c r="AA7375" s="81"/>
      <c r="AB7375" s="81"/>
      <c r="AC7375" s="80"/>
      <c r="AD7375" s="80"/>
      <c r="AE7375" s="81"/>
      <c r="AF7375" s="82"/>
      <c r="AG7375" s="80"/>
      <c r="AH7375" s="119"/>
      <c r="AI7375" s="119"/>
    </row>
    <row r="7376" spans="27:35" x14ac:dyDescent="0.25">
      <c r="AA7376" s="81"/>
      <c r="AB7376" s="81"/>
      <c r="AC7376" s="80"/>
      <c r="AD7376" s="80"/>
      <c r="AE7376" s="81"/>
      <c r="AF7376" s="82"/>
      <c r="AG7376" s="80"/>
      <c r="AH7376" s="119"/>
      <c r="AI7376" s="119"/>
    </row>
    <row r="7377" spans="27:35" x14ac:dyDescent="0.25">
      <c r="AA7377" s="81"/>
      <c r="AB7377" s="81"/>
      <c r="AC7377" s="80"/>
      <c r="AD7377" s="80"/>
      <c r="AE7377" s="81"/>
      <c r="AF7377" s="82"/>
      <c r="AG7377" s="80"/>
      <c r="AH7377" s="119"/>
      <c r="AI7377" s="119"/>
    </row>
    <row r="7378" spans="27:35" x14ac:dyDescent="0.25">
      <c r="AA7378" s="81"/>
      <c r="AB7378" s="81"/>
      <c r="AC7378" s="80"/>
      <c r="AD7378" s="80"/>
      <c r="AE7378" s="81"/>
      <c r="AF7378" s="82"/>
      <c r="AG7378" s="80"/>
      <c r="AH7378" s="119"/>
      <c r="AI7378" s="119"/>
    </row>
    <row r="7379" spans="27:35" x14ac:dyDescent="0.25">
      <c r="AA7379" s="81"/>
      <c r="AB7379" s="81"/>
      <c r="AC7379" s="80"/>
      <c r="AD7379" s="80"/>
      <c r="AE7379" s="81"/>
      <c r="AF7379" s="82"/>
      <c r="AG7379" s="80"/>
      <c r="AH7379" s="119"/>
      <c r="AI7379" s="119"/>
    </row>
    <row r="7380" spans="27:35" x14ac:dyDescent="0.25">
      <c r="AA7380" s="81"/>
      <c r="AB7380" s="81"/>
      <c r="AC7380" s="80"/>
      <c r="AD7380" s="80"/>
      <c r="AE7380" s="81"/>
      <c r="AF7380" s="82"/>
      <c r="AG7380" s="80"/>
      <c r="AH7380" s="119"/>
      <c r="AI7380" s="119"/>
    </row>
    <row r="7381" spans="27:35" x14ac:dyDescent="0.25">
      <c r="AA7381" s="81"/>
      <c r="AB7381" s="81"/>
      <c r="AC7381" s="80"/>
      <c r="AD7381" s="80"/>
      <c r="AE7381" s="81"/>
      <c r="AF7381" s="82"/>
      <c r="AG7381" s="80"/>
      <c r="AH7381" s="119"/>
      <c r="AI7381" s="119"/>
    </row>
    <row r="7382" spans="27:35" x14ac:dyDescent="0.25">
      <c r="AA7382" s="81"/>
      <c r="AB7382" s="81"/>
      <c r="AC7382" s="80"/>
      <c r="AD7382" s="80"/>
      <c r="AE7382" s="81"/>
      <c r="AF7382" s="82"/>
      <c r="AG7382" s="80"/>
      <c r="AH7382" s="119"/>
      <c r="AI7382" s="119"/>
    </row>
    <row r="7383" spans="27:35" x14ac:dyDescent="0.25">
      <c r="AA7383" s="81"/>
      <c r="AB7383" s="81"/>
      <c r="AC7383" s="80"/>
      <c r="AD7383" s="80"/>
      <c r="AE7383" s="81"/>
      <c r="AF7383" s="82"/>
      <c r="AG7383" s="80"/>
      <c r="AH7383" s="119"/>
      <c r="AI7383" s="119"/>
    </row>
    <row r="7384" spans="27:35" x14ac:dyDescent="0.25">
      <c r="AA7384" s="81"/>
      <c r="AB7384" s="81"/>
      <c r="AC7384" s="80"/>
      <c r="AD7384" s="80"/>
      <c r="AE7384" s="81"/>
      <c r="AF7384" s="82"/>
      <c r="AG7384" s="80"/>
      <c r="AH7384" s="119"/>
      <c r="AI7384" s="119"/>
    </row>
    <row r="7385" spans="27:35" x14ac:dyDescent="0.25">
      <c r="AA7385" s="81"/>
      <c r="AB7385" s="81"/>
      <c r="AC7385" s="80"/>
      <c r="AD7385" s="80"/>
      <c r="AE7385" s="81"/>
      <c r="AF7385" s="82"/>
      <c r="AG7385" s="80"/>
      <c r="AH7385" s="119"/>
      <c r="AI7385" s="119"/>
    </row>
    <row r="7386" spans="27:35" x14ac:dyDescent="0.25">
      <c r="AA7386" s="81"/>
      <c r="AB7386" s="81"/>
      <c r="AC7386" s="80"/>
      <c r="AD7386" s="80"/>
      <c r="AE7386" s="81"/>
      <c r="AF7386" s="82"/>
      <c r="AG7386" s="80"/>
      <c r="AH7386" s="119"/>
      <c r="AI7386" s="119"/>
    </row>
    <row r="7387" spans="27:35" x14ac:dyDescent="0.25">
      <c r="AA7387" s="81"/>
      <c r="AB7387" s="81"/>
      <c r="AC7387" s="80"/>
      <c r="AD7387" s="80"/>
      <c r="AE7387" s="81"/>
      <c r="AF7387" s="82"/>
      <c r="AG7387" s="80"/>
      <c r="AH7387" s="119"/>
      <c r="AI7387" s="119"/>
    </row>
    <row r="7388" spans="27:35" x14ac:dyDescent="0.25">
      <c r="AA7388" s="81"/>
      <c r="AB7388" s="81"/>
      <c r="AC7388" s="80"/>
      <c r="AD7388" s="80"/>
      <c r="AE7388" s="81"/>
      <c r="AF7388" s="82"/>
      <c r="AG7388" s="80"/>
      <c r="AH7388" s="119"/>
      <c r="AI7388" s="119"/>
    </row>
    <row r="7389" spans="27:35" x14ac:dyDescent="0.25">
      <c r="AA7389" s="81"/>
      <c r="AB7389" s="81"/>
      <c r="AC7389" s="80"/>
      <c r="AD7389" s="80"/>
      <c r="AE7389" s="81"/>
      <c r="AF7389" s="82"/>
      <c r="AG7389" s="80"/>
      <c r="AH7389" s="119"/>
      <c r="AI7389" s="119"/>
    </row>
    <row r="7390" spans="27:35" x14ac:dyDescent="0.25">
      <c r="AA7390" s="81"/>
      <c r="AB7390" s="81"/>
      <c r="AC7390" s="80"/>
      <c r="AD7390" s="80"/>
      <c r="AE7390" s="81"/>
      <c r="AF7390" s="82"/>
      <c r="AG7390" s="80"/>
      <c r="AH7390" s="119"/>
      <c r="AI7390" s="119"/>
    </row>
    <row r="7391" spans="27:35" x14ac:dyDescent="0.25">
      <c r="AA7391" s="81"/>
      <c r="AB7391" s="81"/>
      <c r="AC7391" s="80"/>
      <c r="AD7391" s="80"/>
      <c r="AE7391" s="81"/>
      <c r="AF7391" s="82"/>
      <c r="AG7391" s="80"/>
      <c r="AH7391" s="119"/>
      <c r="AI7391" s="119"/>
    </row>
    <row r="7392" spans="27:35" x14ac:dyDescent="0.25">
      <c r="AA7392" s="81"/>
      <c r="AB7392" s="81"/>
      <c r="AC7392" s="80"/>
      <c r="AD7392" s="80"/>
      <c r="AE7392" s="81"/>
      <c r="AF7392" s="82"/>
      <c r="AG7392" s="80"/>
      <c r="AH7392" s="119"/>
      <c r="AI7392" s="119"/>
    </row>
    <row r="7393" spans="27:35" x14ac:dyDescent="0.25">
      <c r="AA7393" s="81"/>
      <c r="AB7393" s="81"/>
      <c r="AC7393" s="80"/>
      <c r="AD7393" s="80"/>
      <c r="AE7393" s="81"/>
      <c r="AF7393" s="82"/>
      <c r="AG7393" s="80"/>
      <c r="AH7393" s="119"/>
      <c r="AI7393" s="119"/>
    </row>
    <row r="7394" spans="27:35" x14ac:dyDescent="0.25">
      <c r="AA7394" s="81"/>
      <c r="AB7394" s="81"/>
      <c r="AC7394" s="80"/>
      <c r="AD7394" s="80"/>
      <c r="AE7394" s="81"/>
      <c r="AF7394" s="82"/>
      <c r="AG7394" s="80"/>
      <c r="AH7394" s="119"/>
      <c r="AI7394" s="119"/>
    </row>
    <row r="7395" spans="27:35" x14ac:dyDescent="0.25">
      <c r="AA7395" s="81"/>
      <c r="AB7395" s="81"/>
      <c r="AC7395" s="80"/>
      <c r="AD7395" s="80"/>
      <c r="AE7395" s="81"/>
      <c r="AF7395" s="82"/>
      <c r="AG7395" s="80"/>
      <c r="AH7395" s="119"/>
      <c r="AI7395" s="119"/>
    </row>
    <row r="7396" spans="27:35" x14ac:dyDescent="0.25">
      <c r="AA7396" s="81"/>
      <c r="AB7396" s="81"/>
      <c r="AC7396" s="80"/>
      <c r="AD7396" s="80"/>
      <c r="AE7396" s="81"/>
      <c r="AF7396" s="82"/>
      <c r="AG7396" s="80"/>
      <c r="AH7396" s="119"/>
      <c r="AI7396" s="119"/>
    </row>
    <row r="7397" spans="27:35" x14ac:dyDescent="0.25">
      <c r="AA7397" s="81"/>
      <c r="AB7397" s="81"/>
      <c r="AC7397" s="80"/>
      <c r="AD7397" s="80"/>
      <c r="AE7397" s="81"/>
      <c r="AF7397" s="82"/>
      <c r="AG7397" s="80"/>
      <c r="AH7397" s="119"/>
      <c r="AI7397" s="119"/>
    </row>
    <row r="7398" spans="27:35" x14ac:dyDescent="0.25">
      <c r="AA7398" s="81"/>
      <c r="AB7398" s="81"/>
      <c r="AC7398" s="80"/>
      <c r="AD7398" s="80"/>
      <c r="AE7398" s="81"/>
      <c r="AF7398" s="82"/>
      <c r="AG7398" s="80"/>
      <c r="AH7398" s="119"/>
      <c r="AI7398" s="119"/>
    </row>
    <row r="7399" spans="27:35" x14ac:dyDescent="0.25">
      <c r="AA7399" s="81"/>
      <c r="AB7399" s="81"/>
      <c r="AC7399" s="80"/>
      <c r="AD7399" s="80"/>
      <c r="AE7399" s="81"/>
      <c r="AF7399" s="82"/>
      <c r="AG7399" s="80"/>
      <c r="AH7399" s="119"/>
      <c r="AI7399" s="119"/>
    </row>
    <row r="7400" spans="27:35" x14ac:dyDescent="0.25">
      <c r="AA7400" s="81"/>
      <c r="AB7400" s="81"/>
      <c r="AC7400" s="80"/>
      <c r="AD7400" s="80"/>
      <c r="AE7400" s="81"/>
      <c r="AF7400" s="82"/>
      <c r="AG7400" s="80"/>
      <c r="AH7400" s="119"/>
      <c r="AI7400" s="119"/>
    </row>
    <row r="7401" spans="27:35" x14ac:dyDescent="0.25">
      <c r="AA7401" s="81"/>
      <c r="AB7401" s="81"/>
      <c r="AC7401" s="80"/>
      <c r="AD7401" s="80"/>
      <c r="AE7401" s="81"/>
      <c r="AF7401" s="82"/>
      <c r="AG7401" s="80"/>
      <c r="AH7401" s="119"/>
      <c r="AI7401" s="119"/>
    </row>
    <row r="7402" spans="27:35" x14ac:dyDescent="0.25">
      <c r="AA7402" s="81"/>
      <c r="AB7402" s="81"/>
      <c r="AC7402" s="80"/>
      <c r="AD7402" s="80"/>
      <c r="AE7402" s="81"/>
      <c r="AF7402" s="82"/>
      <c r="AG7402" s="80"/>
      <c r="AH7402" s="119"/>
      <c r="AI7402" s="119"/>
    </row>
    <row r="7403" spans="27:35" x14ac:dyDescent="0.25">
      <c r="AA7403" s="81"/>
      <c r="AB7403" s="81"/>
      <c r="AC7403" s="80"/>
      <c r="AD7403" s="80"/>
      <c r="AE7403" s="81"/>
      <c r="AF7403" s="82"/>
      <c r="AG7403" s="80"/>
      <c r="AH7403" s="119"/>
      <c r="AI7403" s="119"/>
    </row>
    <row r="7404" spans="27:35" x14ac:dyDescent="0.25">
      <c r="AA7404" s="81"/>
      <c r="AB7404" s="81"/>
      <c r="AC7404" s="80"/>
      <c r="AD7404" s="80"/>
      <c r="AE7404" s="81"/>
      <c r="AF7404" s="82"/>
      <c r="AG7404" s="80"/>
      <c r="AH7404" s="119"/>
      <c r="AI7404" s="119"/>
    </row>
    <row r="7405" spans="27:35" x14ac:dyDescent="0.25">
      <c r="AA7405" s="81"/>
      <c r="AB7405" s="81"/>
      <c r="AC7405" s="80"/>
      <c r="AD7405" s="80"/>
      <c r="AE7405" s="81"/>
      <c r="AF7405" s="82"/>
      <c r="AG7405" s="80"/>
      <c r="AH7405" s="119"/>
      <c r="AI7405" s="119"/>
    </row>
    <row r="7406" spans="27:35" x14ac:dyDescent="0.25">
      <c r="AA7406" s="81"/>
      <c r="AB7406" s="81"/>
      <c r="AC7406" s="80"/>
      <c r="AD7406" s="80"/>
      <c r="AE7406" s="81"/>
      <c r="AF7406" s="82"/>
      <c r="AG7406" s="80"/>
      <c r="AH7406" s="119"/>
      <c r="AI7406" s="119"/>
    </row>
    <row r="7407" spans="27:35" x14ac:dyDescent="0.25">
      <c r="AA7407" s="81"/>
      <c r="AB7407" s="81"/>
      <c r="AC7407" s="80"/>
      <c r="AD7407" s="80"/>
      <c r="AE7407" s="81"/>
      <c r="AF7407" s="82"/>
      <c r="AG7407" s="80"/>
      <c r="AH7407" s="119"/>
      <c r="AI7407" s="119"/>
    </row>
    <row r="7408" spans="27:35" x14ac:dyDescent="0.25">
      <c r="AA7408" s="81"/>
      <c r="AB7408" s="81"/>
      <c r="AC7408" s="80"/>
      <c r="AD7408" s="80"/>
      <c r="AE7408" s="81"/>
      <c r="AF7408" s="82"/>
      <c r="AG7408" s="80"/>
      <c r="AH7408" s="119"/>
      <c r="AI7408" s="119"/>
    </row>
    <row r="7409" spans="27:35" x14ac:dyDescent="0.25">
      <c r="AA7409" s="81"/>
      <c r="AB7409" s="81"/>
      <c r="AC7409" s="80"/>
      <c r="AD7409" s="80"/>
      <c r="AE7409" s="81"/>
      <c r="AF7409" s="82"/>
      <c r="AG7409" s="80"/>
      <c r="AH7409" s="119"/>
      <c r="AI7409" s="119"/>
    </row>
    <row r="7410" spans="27:35" x14ac:dyDescent="0.25">
      <c r="AA7410" s="81"/>
      <c r="AB7410" s="81"/>
      <c r="AC7410" s="80"/>
      <c r="AD7410" s="80"/>
      <c r="AE7410" s="81"/>
      <c r="AF7410" s="82"/>
      <c r="AG7410" s="80"/>
      <c r="AH7410" s="119"/>
      <c r="AI7410" s="119"/>
    </row>
    <row r="7411" spans="27:35" x14ac:dyDescent="0.25">
      <c r="AA7411" s="81"/>
      <c r="AB7411" s="81"/>
      <c r="AC7411" s="80"/>
      <c r="AD7411" s="80"/>
      <c r="AE7411" s="81"/>
      <c r="AF7411" s="82"/>
      <c r="AG7411" s="80"/>
      <c r="AH7411" s="119"/>
      <c r="AI7411" s="119"/>
    </row>
    <row r="7412" spans="27:35" x14ac:dyDescent="0.25">
      <c r="AA7412" s="81"/>
      <c r="AB7412" s="81"/>
      <c r="AC7412" s="80"/>
      <c r="AD7412" s="80"/>
      <c r="AE7412" s="81"/>
      <c r="AF7412" s="82"/>
      <c r="AG7412" s="80"/>
      <c r="AH7412" s="119"/>
      <c r="AI7412" s="119"/>
    </row>
    <row r="7413" spans="27:35" x14ac:dyDescent="0.25">
      <c r="AA7413" s="81"/>
      <c r="AB7413" s="81"/>
      <c r="AC7413" s="80"/>
      <c r="AD7413" s="80"/>
      <c r="AE7413" s="81"/>
      <c r="AF7413" s="82"/>
      <c r="AG7413" s="80"/>
      <c r="AH7413" s="119"/>
      <c r="AI7413" s="119"/>
    </row>
    <row r="7414" spans="27:35" x14ac:dyDescent="0.25">
      <c r="AA7414" s="81"/>
      <c r="AB7414" s="81"/>
      <c r="AC7414" s="80"/>
      <c r="AD7414" s="80"/>
      <c r="AE7414" s="81"/>
      <c r="AF7414" s="82"/>
      <c r="AG7414" s="80"/>
      <c r="AH7414" s="119"/>
      <c r="AI7414" s="119"/>
    </row>
    <row r="7415" spans="27:35" x14ac:dyDescent="0.25">
      <c r="AA7415" s="81"/>
      <c r="AB7415" s="81"/>
      <c r="AC7415" s="80"/>
      <c r="AD7415" s="80"/>
      <c r="AE7415" s="81"/>
      <c r="AF7415" s="82"/>
      <c r="AG7415" s="80"/>
      <c r="AH7415" s="119"/>
      <c r="AI7415" s="119"/>
    </row>
    <row r="7416" spans="27:35" x14ac:dyDescent="0.25">
      <c r="AA7416" s="81"/>
      <c r="AB7416" s="81"/>
      <c r="AC7416" s="80"/>
      <c r="AD7416" s="80"/>
      <c r="AE7416" s="81"/>
      <c r="AF7416" s="82"/>
      <c r="AG7416" s="80"/>
      <c r="AH7416" s="119"/>
      <c r="AI7416" s="119"/>
    </row>
    <row r="7417" spans="27:35" x14ac:dyDescent="0.25">
      <c r="AA7417" s="81"/>
      <c r="AB7417" s="81"/>
      <c r="AC7417" s="80"/>
      <c r="AD7417" s="80"/>
      <c r="AE7417" s="81"/>
      <c r="AF7417" s="82"/>
      <c r="AG7417" s="80"/>
      <c r="AH7417" s="119"/>
      <c r="AI7417" s="119"/>
    </row>
    <row r="7418" spans="27:35" x14ac:dyDescent="0.25">
      <c r="AA7418" s="81"/>
      <c r="AB7418" s="81"/>
      <c r="AC7418" s="80"/>
      <c r="AD7418" s="80"/>
      <c r="AE7418" s="81"/>
      <c r="AF7418" s="82"/>
      <c r="AG7418" s="80"/>
      <c r="AH7418" s="119"/>
      <c r="AI7418" s="119"/>
    </row>
    <row r="7419" spans="27:35" x14ac:dyDescent="0.25">
      <c r="AA7419" s="81"/>
      <c r="AB7419" s="81"/>
      <c r="AC7419" s="80"/>
      <c r="AD7419" s="80"/>
      <c r="AE7419" s="81"/>
      <c r="AF7419" s="82"/>
      <c r="AG7419" s="80"/>
      <c r="AH7419" s="119"/>
      <c r="AI7419" s="119"/>
    </row>
    <row r="7420" spans="27:35" x14ac:dyDescent="0.25">
      <c r="AA7420" s="81"/>
      <c r="AB7420" s="81"/>
      <c r="AC7420" s="80"/>
      <c r="AD7420" s="80"/>
      <c r="AE7420" s="81"/>
      <c r="AF7420" s="82"/>
      <c r="AG7420" s="80"/>
      <c r="AH7420" s="119"/>
      <c r="AI7420" s="119"/>
    </row>
    <row r="7421" spans="27:35" x14ac:dyDescent="0.25">
      <c r="AA7421" s="81"/>
      <c r="AB7421" s="81"/>
      <c r="AC7421" s="80"/>
      <c r="AD7421" s="80"/>
      <c r="AE7421" s="81"/>
      <c r="AF7421" s="82"/>
      <c r="AG7421" s="80"/>
      <c r="AH7421" s="119"/>
      <c r="AI7421" s="119"/>
    </row>
    <row r="7422" spans="27:35" x14ac:dyDescent="0.25">
      <c r="AA7422" s="81"/>
      <c r="AB7422" s="81"/>
      <c r="AC7422" s="80"/>
      <c r="AD7422" s="80"/>
      <c r="AE7422" s="81"/>
      <c r="AF7422" s="82"/>
      <c r="AG7422" s="80"/>
      <c r="AH7422" s="119"/>
      <c r="AI7422" s="119"/>
    </row>
    <row r="7423" spans="27:35" x14ac:dyDescent="0.25">
      <c r="AA7423" s="81"/>
      <c r="AB7423" s="81"/>
      <c r="AC7423" s="80"/>
      <c r="AD7423" s="80"/>
      <c r="AE7423" s="81"/>
      <c r="AF7423" s="82"/>
      <c r="AG7423" s="80"/>
      <c r="AH7423" s="119"/>
      <c r="AI7423" s="119"/>
    </row>
    <row r="7424" spans="27:35" x14ac:dyDescent="0.25">
      <c r="AA7424" s="81"/>
      <c r="AB7424" s="81"/>
      <c r="AC7424" s="80"/>
      <c r="AD7424" s="80"/>
      <c r="AE7424" s="81"/>
      <c r="AF7424" s="82"/>
      <c r="AG7424" s="80"/>
      <c r="AH7424" s="119"/>
      <c r="AI7424" s="119"/>
    </row>
    <row r="7425" spans="27:35" x14ac:dyDescent="0.25">
      <c r="AA7425" s="81"/>
      <c r="AB7425" s="81"/>
      <c r="AC7425" s="80"/>
      <c r="AD7425" s="80"/>
      <c r="AE7425" s="81"/>
      <c r="AF7425" s="82"/>
      <c r="AG7425" s="80"/>
      <c r="AH7425" s="119"/>
      <c r="AI7425" s="119"/>
    </row>
    <row r="7426" spans="27:35" x14ac:dyDescent="0.25">
      <c r="AA7426" s="81"/>
      <c r="AB7426" s="81"/>
      <c r="AC7426" s="80"/>
      <c r="AD7426" s="80"/>
      <c r="AE7426" s="81"/>
      <c r="AF7426" s="82"/>
      <c r="AG7426" s="80"/>
      <c r="AH7426" s="119"/>
      <c r="AI7426" s="119"/>
    </row>
    <row r="7427" spans="27:35" x14ac:dyDescent="0.25">
      <c r="AA7427" s="81"/>
      <c r="AB7427" s="81"/>
      <c r="AC7427" s="80"/>
      <c r="AD7427" s="80"/>
      <c r="AE7427" s="81"/>
      <c r="AF7427" s="82"/>
      <c r="AG7427" s="80"/>
      <c r="AH7427" s="119"/>
      <c r="AI7427" s="119"/>
    </row>
    <row r="7428" spans="27:35" x14ac:dyDescent="0.25">
      <c r="AA7428" s="81"/>
      <c r="AB7428" s="81"/>
      <c r="AC7428" s="80"/>
      <c r="AD7428" s="80"/>
      <c r="AE7428" s="81"/>
      <c r="AF7428" s="82"/>
      <c r="AG7428" s="80"/>
      <c r="AH7428" s="119"/>
      <c r="AI7428" s="119"/>
    </row>
    <row r="7429" spans="27:35" x14ac:dyDescent="0.25">
      <c r="AA7429" s="81"/>
      <c r="AB7429" s="81"/>
      <c r="AC7429" s="80"/>
      <c r="AD7429" s="80"/>
      <c r="AE7429" s="81"/>
      <c r="AF7429" s="82"/>
      <c r="AG7429" s="80"/>
      <c r="AH7429" s="119"/>
      <c r="AI7429" s="119"/>
    </row>
    <row r="7430" spans="27:35" x14ac:dyDescent="0.25">
      <c r="AA7430" s="81"/>
      <c r="AB7430" s="81"/>
      <c r="AC7430" s="80"/>
      <c r="AD7430" s="80"/>
      <c r="AE7430" s="81"/>
      <c r="AF7430" s="82"/>
      <c r="AG7430" s="80"/>
      <c r="AH7430" s="119"/>
      <c r="AI7430" s="119"/>
    </row>
    <row r="7431" spans="27:35" x14ac:dyDescent="0.25">
      <c r="AA7431" s="81"/>
      <c r="AB7431" s="81"/>
      <c r="AC7431" s="80"/>
      <c r="AD7431" s="80"/>
      <c r="AE7431" s="81"/>
      <c r="AF7431" s="82"/>
      <c r="AG7431" s="80"/>
      <c r="AH7431" s="119"/>
      <c r="AI7431" s="119"/>
    </row>
    <row r="7432" spans="27:35" x14ac:dyDescent="0.25">
      <c r="AA7432" s="81"/>
      <c r="AB7432" s="81"/>
      <c r="AC7432" s="80"/>
      <c r="AD7432" s="80"/>
      <c r="AE7432" s="81"/>
      <c r="AF7432" s="82"/>
      <c r="AG7432" s="80"/>
      <c r="AH7432" s="119"/>
      <c r="AI7432" s="119"/>
    </row>
    <row r="7433" spans="27:35" x14ac:dyDescent="0.25">
      <c r="AA7433" s="81"/>
      <c r="AB7433" s="81"/>
      <c r="AC7433" s="80"/>
      <c r="AD7433" s="80"/>
      <c r="AE7433" s="81"/>
      <c r="AF7433" s="82"/>
      <c r="AG7433" s="80"/>
      <c r="AH7433" s="119"/>
      <c r="AI7433" s="119"/>
    </row>
    <row r="7434" spans="27:35" x14ac:dyDescent="0.25">
      <c r="AA7434" s="81"/>
      <c r="AB7434" s="81"/>
      <c r="AC7434" s="80"/>
      <c r="AD7434" s="80"/>
      <c r="AE7434" s="81"/>
      <c r="AF7434" s="82"/>
      <c r="AG7434" s="80"/>
      <c r="AH7434" s="119"/>
      <c r="AI7434" s="119"/>
    </row>
    <row r="7435" spans="27:35" x14ac:dyDescent="0.25">
      <c r="AA7435" s="81"/>
      <c r="AB7435" s="81"/>
      <c r="AC7435" s="80"/>
      <c r="AD7435" s="80"/>
      <c r="AE7435" s="81"/>
      <c r="AF7435" s="82"/>
      <c r="AG7435" s="80"/>
      <c r="AH7435" s="119"/>
      <c r="AI7435" s="119"/>
    </row>
    <row r="7436" spans="27:35" x14ac:dyDescent="0.25">
      <c r="AA7436" s="81"/>
      <c r="AB7436" s="81"/>
      <c r="AC7436" s="80"/>
      <c r="AD7436" s="80"/>
      <c r="AE7436" s="81"/>
      <c r="AF7436" s="82"/>
      <c r="AG7436" s="80"/>
      <c r="AH7436" s="119"/>
      <c r="AI7436" s="119"/>
    </row>
    <row r="7437" spans="27:35" x14ac:dyDescent="0.25">
      <c r="AA7437" s="81"/>
      <c r="AB7437" s="81"/>
      <c r="AC7437" s="80"/>
      <c r="AD7437" s="80"/>
      <c r="AE7437" s="81"/>
      <c r="AF7437" s="82"/>
      <c r="AG7437" s="80"/>
      <c r="AH7437" s="119"/>
      <c r="AI7437" s="119"/>
    </row>
    <row r="7438" spans="27:35" x14ac:dyDescent="0.25">
      <c r="AA7438" s="81"/>
      <c r="AB7438" s="81"/>
      <c r="AC7438" s="80"/>
      <c r="AD7438" s="80"/>
      <c r="AE7438" s="81"/>
      <c r="AF7438" s="82"/>
      <c r="AG7438" s="80"/>
      <c r="AH7438" s="119"/>
      <c r="AI7438" s="119"/>
    </row>
    <row r="7439" spans="27:35" x14ac:dyDescent="0.25">
      <c r="AA7439" s="81"/>
      <c r="AB7439" s="81"/>
      <c r="AC7439" s="80"/>
      <c r="AD7439" s="80"/>
      <c r="AE7439" s="81"/>
      <c r="AF7439" s="82"/>
      <c r="AG7439" s="80"/>
      <c r="AH7439" s="119"/>
      <c r="AI7439" s="119"/>
    </row>
    <row r="7440" spans="27:35" x14ac:dyDescent="0.25">
      <c r="AA7440" s="81"/>
      <c r="AB7440" s="81"/>
      <c r="AC7440" s="80"/>
      <c r="AD7440" s="80"/>
      <c r="AE7440" s="81"/>
      <c r="AF7440" s="82"/>
      <c r="AG7440" s="80"/>
      <c r="AH7440" s="119"/>
      <c r="AI7440" s="119"/>
    </row>
    <row r="7441" spans="27:35" x14ac:dyDescent="0.25">
      <c r="AA7441" s="81"/>
      <c r="AB7441" s="81"/>
      <c r="AC7441" s="80"/>
      <c r="AD7441" s="80"/>
      <c r="AE7441" s="81"/>
      <c r="AF7441" s="82"/>
      <c r="AG7441" s="80"/>
      <c r="AH7441" s="119"/>
      <c r="AI7441" s="119"/>
    </row>
    <row r="7442" spans="27:35" x14ac:dyDescent="0.25">
      <c r="AA7442" s="81"/>
      <c r="AB7442" s="81"/>
      <c r="AC7442" s="80"/>
      <c r="AD7442" s="80"/>
      <c r="AE7442" s="81"/>
      <c r="AF7442" s="82"/>
      <c r="AG7442" s="80"/>
      <c r="AH7442" s="119"/>
      <c r="AI7442" s="119"/>
    </row>
    <row r="7443" spans="27:35" x14ac:dyDescent="0.25">
      <c r="AA7443" s="81"/>
      <c r="AB7443" s="81"/>
      <c r="AC7443" s="80"/>
      <c r="AD7443" s="80"/>
      <c r="AE7443" s="81"/>
      <c r="AF7443" s="82"/>
      <c r="AG7443" s="80"/>
      <c r="AH7443" s="119"/>
      <c r="AI7443" s="119"/>
    </row>
    <row r="7444" spans="27:35" x14ac:dyDescent="0.25">
      <c r="AA7444" s="81"/>
      <c r="AB7444" s="81"/>
      <c r="AC7444" s="80"/>
      <c r="AD7444" s="80"/>
      <c r="AE7444" s="81"/>
      <c r="AF7444" s="82"/>
      <c r="AG7444" s="80"/>
      <c r="AH7444" s="119"/>
      <c r="AI7444" s="119"/>
    </row>
    <row r="7445" spans="27:35" x14ac:dyDescent="0.25">
      <c r="AA7445" s="81"/>
      <c r="AB7445" s="81"/>
      <c r="AC7445" s="80"/>
      <c r="AD7445" s="80"/>
      <c r="AE7445" s="81"/>
      <c r="AF7445" s="82"/>
      <c r="AG7445" s="80"/>
      <c r="AH7445" s="119"/>
      <c r="AI7445" s="119"/>
    </row>
    <row r="7446" spans="27:35" x14ac:dyDescent="0.25">
      <c r="AA7446" s="81"/>
      <c r="AB7446" s="81"/>
      <c r="AC7446" s="80"/>
      <c r="AD7446" s="80"/>
      <c r="AE7446" s="81"/>
      <c r="AF7446" s="82"/>
      <c r="AG7446" s="80"/>
      <c r="AH7446" s="119"/>
      <c r="AI7446" s="119"/>
    </row>
    <row r="7447" spans="27:35" x14ac:dyDescent="0.25">
      <c r="AA7447" s="81"/>
      <c r="AB7447" s="81"/>
      <c r="AC7447" s="80"/>
      <c r="AD7447" s="80"/>
      <c r="AE7447" s="81"/>
      <c r="AF7447" s="82"/>
      <c r="AG7447" s="80"/>
      <c r="AH7447" s="119"/>
      <c r="AI7447" s="119"/>
    </row>
    <row r="7448" spans="27:35" x14ac:dyDescent="0.25">
      <c r="AA7448" s="81"/>
      <c r="AB7448" s="81"/>
      <c r="AC7448" s="80"/>
      <c r="AD7448" s="80"/>
      <c r="AE7448" s="81"/>
      <c r="AF7448" s="82"/>
      <c r="AG7448" s="80"/>
      <c r="AH7448" s="119"/>
      <c r="AI7448" s="119"/>
    </row>
    <row r="7449" spans="27:35" x14ac:dyDescent="0.25">
      <c r="AA7449" s="81"/>
      <c r="AB7449" s="81"/>
      <c r="AC7449" s="80"/>
      <c r="AD7449" s="80"/>
      <c r="AE7449" s="81"/>
      <c r="AF7449" s="82"/>
      <c r="AG7449" s="80"/>
      <c r="AH7449" s="119"/>
      <c r="AI7449" s="119"/>
    </row>
    <row r="7450" spans="27:35" x14ac:dyDescent="0.25">
      <c r="AA7450" s="81"/>
      <c r="AB7450" s="81"/>
      <c r="AC7450" s="80"/>
      <c r="AD7450" s="80"/>
      <c r="AE7450" s="81"/>
      <c r="AF7450" s="82"/>
      <c r="AG7450" s="80"/>
      <c r="AH7450" s="119"/>
      <c r="AI7450" s="119"/>
    </row>
    <row r="7451" spans="27:35" x14ac:dyDescent="0.25">
      <c r="AA7451" s="81"/>
      <c r="AB7451" s="81"/>
      <c r="AC7451" s="80"/>
      <c r="AD7451" s="80"/>
      <c r="AE7451" s="81"/>
      <c r="AF7451" s="82"/>
      <c r="AG7451" s="80"/>
      <c r="AH7451" s="119"/>
      <c r="AI7451" s="119"/>
    </row>
    <row r="7452" spans="27:35" x14ac:dyDescent="0.25">
      <c r="AA7452" s="81"/>
      <c r="AB7452" s="81"/>
      <c r="AC7452" s="80"/>
      <c r="AD7452" s="80"/>
      <c r="AE7452" s="81"/>
      <c r="AF7452" s="82"/>
      <c r="AG7452" s="80"/>
      <c r="AH7452" s="119"/>
      <c r="AI7452" s="119"/>
    </row>
    <row r="7453" spans="27:35" x14ac:dyDescent="0.25">
      <c r="AA7453" s="81"/>
      <c r="AB7453" s="81"/>
      <c r="AC7453" s="80"/>
      <c r="AD7453" s="80"/>
      <c r="AE7453" s="81"/>
      <c r="AF7453" s="82"/>
      <c r="AG7453" s="80"/>
      <c r="AH7453" s="119"/>
      <c r="AI7453" s="119"/>
    </row>
    <row r="7454" spans="27:35" x14ac:dyDescent="0.25">
      <c r="AA7454" s="81"/>
      <c r="AB7454" s="81"/>
      <c r="AC7454" s="80"/>
      <c r="AD7454" s="80"/>
      <c r="AE7454" s="81"/>
      <c r="AF7454" s="82"/>
      <c r="AG7454" s="80"/>
      <c r="AH7454" s="119"/>
      <c r="AI7454" s="119"/>
    </row>
    <row r="7455" spans="27:35" x14ac:dyDescent="0.25">
      <c r="AA7455" s="81"/>
      <c r="AB7455" s="81"/>
      <c r="AC7455" s="80"/>
      <c r="AD7455" s="80"/>
      <c r="AE7455" s="81"/>
      <c r="AF7455" s="82"/>
      <c r="AG7455" s="80"/>
      <c r="AH7455" s="119"/>
      <c r="AI7455" s="119"/>
    </row>
    <row r="7456" spans="27:35" x14ac:dyDescent="0.25">
      <c r="AA7456" s="81"/>
      <c r="AB7456" s="81"/>
      <c r="AC7456" s="80"/>
      <c r="AD7456" s="80"/>
      <c r="AE7456" s="81"/>
      <c r="AF7456" s="82"/>
      <c r="AG7456" s="80"/>
      <c r="AH7456" s="119"/>
      <c r="AI7456" s="119"/>
    </row>
    <row r="7457" spans="27:35" x14ac:dyDescent="0.25">
      <c r="AA7457" s="81"/>
      <c r="AB7457" s="81"/>
      <c r="AC7457" s="80"/>
      <c r="AD7457" s="80"/>
      <c r="AE7457" s="81"/>
      <c r="AF7457" s="82"/>
      <c r="AG7457" s="80"/>
      <c r="AH7457" s="119"/>
      <c r="AI7457" s="119"/>
    </row>
    <row r="7458" spans="27:35" x14ac:dyDescent="0.25">
      <c r="AA7458" s="81"/>
      <c r="AB7458" s="81"/>
      <c r="AC7458" s="80"/>
      <c r="AD7458" s="80"/>
      <c r="AE7458" s="81"/>
      <c r="AF7458" s="82"/>
      <c r="AG7458" s="80"/>
      <c r="AH7458" s="119"/>
      <c r="AI7458" s="119"/>
    </row>
    <row r="7459" spans="27:35" x14ac:dyDescent="0.25">
      <c r="AA7459" s="81"/>
      <c r="AB7459" s="81"/>
      <c r="AC7459" s="80"/>
      <c r="AD7459" s="80"/>
      <c r="AE7459" s="81"/>
      <c r="AF7459" s="82"/>
      <c r="AG7459" s="80"/>
      <c r="AH7459" s="119"/>
      <c r="AI7459" s="119"/>
    </row>
    <row r="7460" spans="27:35" x14ac:dyDescent="0.25">
      <c r="AA7460" s="81"/>
      <c r="AB7460" s="81"/>
      <c r="AC7460" s="80"/>
      <c r="AD7460" s="80"/>
      <c r="AE7460" s="81"/>
      <c r="AF7460" s="82"/>
      <c r="AG7460" s="80"/>
      <c r="AH7460" s="119"/>
      <c r="AI7460" s="119"/>
    </row>
    <row r="7461" spans="27:35" x14ac:dyDescent="0.25">
      <c r="AA7461" s="81"/>
      <c r="AB7461" s="81"/>
      <c r="AC7461" s="80"/>
      <c r="AD7461" s="80"/>
      <c r="AE7461" s="81"/>
      <c r="AF7461" s="82"/>
      <c r="AG7461" s="80"/>
      <c r="AH7461" s="119"/>
      <c r="AI7461" s="119"/>
    </row>
    <row r="7462" spans="27:35" x14ac:dyDescent="0.25">
      <c r="AA7462" s="81"/>
      <c r="AB7462" s="81"/>
      <c r="AC7462" s="80"/>
      <c r="AD7462" s="80"/>
      <c r="AE7462" s="81"/>
      <c r="AF7462" s="82"/>
      <c r="AG7462" s="80"/>
      <c r="AH7462" s="119"/>
      <c r="AI7462" s="119"/>
    </row>
    <row r="7463" spans="27:35" x14ac:dyDescent="0.25">
      <c r="AA7463" s="81"/>
      <c r="AB7463" s="81"/>
      <c r="AC7463" s="80"/>
      <c r="AD7463" s="80"/>
      <c r="AE7463" s="81"/>
      <c r="AF7463" s="82"/>
      <c r="AG7463" s="80"/>
      <c r="AH7463" s="119"/>
      <c r="AI7463" s="119"/>
    </row>
    <row r="7464" spans="27:35" x14ac:dyDescent="0.25">
      <c r="AA7464" s="81"/>
      <c r="AB7464" s="81"/>
      <c r="AC7464" s="80"/>
      <c r="AD7464" s="80"/>
      <c r="AE7464" s="81"/>
      <c r="AF7464" s="82"/>
      <c r="AG7464" s="80"/>
      <c r="AH7464" s="119"/>
      <c r="AI7464" s="119"/>
    </row>
    <row r="7465" spans="27:35" x14ac:dyDescent="0.25">
      <c r="AA7465" s="81"/>
      <c r="AB7465" s="81"/>
      <c r="AC7465" s="80"/>
      <c r="AD7465" s="80"/>
      <c r="AE7465" s="81"/>
      <c r="AF7465" s="82"/>
      <c r="AG7465" s="80"/>
      <c r="AH7465" s="119"/>
      <c r="AI7465" s="119"/>
    </row>
    <row r="7466" spans="27:35" x14ac:dyDescent="0.25">
      <c r="AA7466" s="81"/>
      <c r="AB7466" s="81"/>
      <c r="AC7466" s="80"/>
      <c r="AD7466" s="80"/>
      <c r="AE7466" s="81"/>
      <c r="AF7466" s="82"/>
      <c r="AG7466" s="80"/>
      <c r="AH7466" s="119"/>
      <c r="AI7466" s="119"/>
    </row>
    <row r="7467" spans="27:35" x14ac:dyDescent="0.25">
      <c r="AA7467" s="81"/>
      <c r="AB7467" s="81"/>
      <c r="AC7467" s="80"/>
      <c r="AD7467" s="80"/>
      <c r="AE7467" s="81"/>
      <c r="AF7467" s="82"/>
      <c r="AG7467" s="80"/>
      <c r="AH7467" s="119"/>
      <c r="AI7467" s="119"/>
    </row>
    <row r="7468" spans="27:35" x14ac:dyDescent="0.25">
      <c r="AA7468" s="81"/>
      <c r="AB7468" s="81"/>
      <c r="AC7468" s="80"/>
      <c r="AD7468" s="80"/>
      <c r="AE7468" s="81"/>
      <c r="AF7468" s="82"/>
      <c r="AG7468" s="80"/>
      <c r="AH7468" s="119"/>
      <c r="AI7468" s="119"/>
    </row>
    <row r="7469" spans="27:35" x14ac:dyDescent="0.25">
      <c r="AA7469" s="81"/>
      <c r="AB7469" s="81"/>
      <c r="AC7469" s="80"/>
      <c r="AD7469" s="80"/>
      <c r="AE7469" s="81"/>
      <c r="AF7469" s="82"/>
      <c r="AG7469" s="80"/>
      <c r="AH7469" s="119"/>
      <c r="AI7469" s="119"/>
    </row>
    <row r="7470" spans="27:35" x14ac:dyDescent="0.25">
      <c r="AA7470" s="81"/>
      <c r="AB7470" s="81"/>
      <c r="AC7470" s="80"/>
      <c r="AD7470" s="80"/>
      <c r="AE7470" s="81"/>
      <c r="AF7470" s="82"/>
      <c r="AG7470" s="80"/>
      <c r="AH7470" s="119"/>
      <c r="AI7470" s="119"/>
    </row>
    <row r="7471" spans="27:35" x14ac:dyDescent="0.25">
      <c r="AA7471" s="81"/>
      <c r="AB7471" s="81"/>
      <c r="AC7471" s="80"/>
      <c r="AD7471" s="80"/>
      <c r="AE7471" s="81"/>
      <c r="AF7471" s="82"/>
      <c r="AG7471" s="80"/>
      <c r="AH7471" s="119"/>
      <c r="AI7471" s="119"/>
    </row>
    <row r="7472" spans="27:35" x14ac:dyDescent="0.25">
      <c r="AA7472" s="81"/>
      <c r="AB7472" s="81"/>
      <c r="AC7472" s="80"/>
      <c r="AD7472" s="80"/>
      <c r="AE7472" s="81"/>
      <c r="AF7472" s="82"/>
      <c r="AG7472" s="80"/>
      <c r="AH7472" s="119"/>
      <c r="AI7472" s="119"/>
    </row>
    <row r="7473" spans="27:35" x14ac:dyDescent="0.25">
      <c r="AA7473" s="81"/>
      <c r="AB7473" s="81"/>
      <c r="AC7473" s="80"/>
      <c r="AD7473" s="80"/>
      <c r="AE7473" s="81"/>
      <c r="AF7473" s="82"/>
      <c r="AG7473" s="80"/>
      <c r="AH7473" s="119"/>
      <c r="AI7473" s="119"/>
    </row>
    <row r="7474" spans="27:35" x14ac:dyDescent="0.25">
      <c r="AA7474" s="81"/>
      <c r="AB7474" s="81"/>
      <c r="AC7474" s="80"/>
      <c r="AD7474" s="80"/>
      <c r="AE7474" s="81"/>
      <c r="AF7474" s="82"/>
      <c r="AG7474" s="80"/>
      <c r="AH7474" s="119"/>
      <c r="AI7474" s="119"/>
    </row>
    <row r="7475" spans="27:35" x14ac:dyDescent="0.25">
      <c r="AA7475" s="81"/>
      <c r="AB7475" s="81"/>
      <c r="AC7475" s="80"/>
      <c r="AD7475" s="80"/>
      <c r="AE7475" s="81"/>
      <c r="AF7475" s="82"/>
      <c r="AG7475" s="80"/>
      <c r="AH7475" s="119"/>
      <c r="AI7475" s="119"/>
    </row>
    <row r="7476" spans="27:35" x14ac:dyDescent="0.25">
      <c r="AA7476" s="81"/>
      <c r="AB7476" s="81"/>
      <c r="AC7476" s="80"/>
      <c r="AD7476" s="80"/>
      <c r="AE7476" s="81"/>
      <c r="AF7476" s="82"/>
      <c r="AG7476" s="80"/>
      <c r="AH7476" s="119"/>
      <c r="AI7476" s="119"/>
    </row>
    <row r="7477" spans="27:35" x14ac:dyDescent="0.25">
      <c r="AA7477" s="81"/>
      <c r="AB7477" s="81"/>
      <c r="AC7477" s="80"/>
      <c r="AD7477" s="80"/>
      <c r="AE7477" s="81"/>
      <c r="AF7477" s="82"/>
      <c r="AG7477" s="80"/>
      <c r="AH7477" s="119"/>
      <c r="AI7477" s="119"/>
    </row>
    <row r="7478" spans="27:35" x14ac:dyDescent="0.25">
      <c r="AA7478" s="81"/>
      <c r="AB7478" s="81"/>
      <c r="AC7478" s="80"/>
      <c r="AD7478" s="80"/>
      <c r="AE7478" s="81"/>
      <c r="AF7478" s="82"/>
      <c r="AG7478" s="80"/>
      <c r="AH7478" s="119"/>
      <c r="AI7478" s="119"/>
    </row>
    <row r="7479" spans="27:35" x14ac:dyDescent="0.25">
      <c r="AA7479" s="81"/>
      <c r="AB7479" s="81"/>
      <c r="AC7479" s="80"/>
      <c r="AD7479" s="80"/>
      <c r="AE7479" s="81"/>
      <c r="AF7479" s="82"/>
      <c r="AG7479" s="80"/>
      <c r="AH7479" s="119"/>
      <c r="AI7479" s="119"/>
    </row>
    <row r="7480" spans="27:35" x14ac:dyDescent="0.25">
      <c r="AA7480" s="81"/>
      <c r="AB7480" s="81"/>
      <c r="AC7480" s="80"/>
      <c r="AD7480" s="80"/>
      <c r="AE7480" s="81"/>
      <c r="AF7480" s="82"/>
      <c r="AG7480" s="80"/>
      <c r="AH7480" s="119"/>
      <c r="AI7480" s="119"/>
    </row>
    <row r="7481" spans="27:35" x14ac:dyDescent="0.25">
      <c r="AA7481" s="81"/>
      <c r="AB7481" s="81"/>
      <c r="AC7481" s="80"/>
      <c r="AD7481" s="80"/>
      <c r="AE7481" s="81"/>
      <c r="AF7481" s="82"/>
      <c r="AG7481" s="80"/>
      <c r="AH7481" s="119"/>
      <c r="AI7481" s="119"/>
    </row>
    <row r="7482" spans="27:35" x14ac:dyDescent="0.25">
      <c r="AA7482" s="81"/>
      <c r="AB7482" s="81"/>
      <c r="AC7482" s="80"/>
      <c r="AD7482" s="80"/>
      <c r="AE7482" s="81"/>
      <c r="AF7482" s="82"/>
      <c r="AG7482" s="80"/>
      <c r="AH7482" s="119"/>
      <c r="AI7482" s="119"/>
    </row>
    <row r="7483" spans="27:35" x14ac:dyDescent="0.25">
      <c r="AA7483" s="81"/>
      <c r="AB7483" s="81"/>
      <c r="AC7483" s="80"/>
      <c r="AD7483" s="80"/>
      <c r="AE7483" s="81"/>
      <c r="AF7483" s="82"/>
      <c r="AG7483" s="80"/>
      <c r="AH7483" s="119"/>
      <c r="AI7483" s="119"/>
    </row>
    <row r="7484" spans="27:35" x14ac:dyDescent="0.25">
      <c r="AA7484" s="81"/>
      <c r="AB7484" s="81"/>
      <c r="AC7484" s="80"/>
      <c r="AD7484" s="80"/>
      <c r="AE7484" s="81"/>
      <c r="AF7484" s="82"/>
      <c r="AG7484" s="80"/>
      <c r="AH7484" s="119"/>
      <c r="AI7484" s="119"/>
    </row>
    <row r="7485" spans="27:35" x14ac:dyDescent="0.25">
      <c r="AA7485" s="81"/>
      <c r="AB7485" s="81"/>
      <c r="AC7485" s="80"/>
      <c r="AD7485" s="80"/>
      <c r="AE7485" s="81"/>
      <c r="AF7485" s="82"/>
      <c r="AG7485" s="80"/>
      <c r="AH7485" s="119"/>
      <c r="AI7485" s="119"/>
    </row>
    <row r="7486" spans="27:35" x14ac:dyDescent="0.25">
      <c r="AA7486" s="81"/>
      <c r="AB7486" s="81"/>
      <c r="AC7486" s="80"/>
      <c r="AD7486" s="80"/>
      <c r="AE7486" s="81"/>
      <c r="AF7486" s="82"/>
      <c r="AG7486" s="80"/>
      <c r="AH7486" s="119"/>
      <c r="AI7486" s="119"/>
    </row>
    <row r="7487" spans="27:35" x14ac:dyDescent="0.25">
      <c r="AA7487" s="81"/>
      <c r="AB7487" s="81"/>
      <c r="AC7487" s="80"/>
      <c r="AD7487" s="80"/>
      <c r="AE7487" s="81"/>
      <c r="AF7487" s="82"/>
      <c r="AG7487" s="80"/>
      <c r="AH7487" s="119"/>
      <c r="AI7487" s="119"/>
    </row>
    <row r="7488" spans="27:35" x14ac:dyDescent="0.25">
      <c r="AA7488" s="81"/>
      <c r="AB7488" s="81"/>
      <c r="AC7488" s="80"/>
      <c r="AD7488" s="80"/>
      <c r="AE7488" s="81"/>
      <c r="AF7488" s="82"/>
      <c r="AG7488" s="80"/>
      <c r="AH7488" s="119"/>
      <c r="AI7488" s="119"/>
    </row>
    <row r="7489" spans="27:35" x14ac:dyDescent="0.25">
      <c r="AA7489" s="81"/>
      <c r="AB7489" s="81"/>
      <c r="AC7489" s="80"/>
      <c r="AD7489" s="80"/>
      <c r="AE7489" s="81"/>
      <c r="AF7489" s="82"/>
      <c r="AG7489" s="80"/>
      <c r="AH7489" s="119"/>
      <c r="AI7489" s="119"/>
    </row>
    <row r="7490" spans="27:35" x14ac:dyDescent="0.25">
      <c r="AA7490" s="81"/>
      <c r="AB7490" s="81"/>
      <c r="AC7490" s="80"/>
      <c r="AD7490" s="80"/>
      <c r="AE7490" s="81"/>
      <c r="AF7490" s="82"/>
      <c r="AG7490" s="80"/>
      <c r="AH7490" s="119"/>
      <c r="AI7490" s="119"/>
    </row>
    <row r="7491" spans="27:35" x14ac:dyDescent="0.25">
      <c r="AA7491" s="81"/>
      <c r="AB7491" s="81"/>
      <c r="AC7491" s="80"/>
      <c r="AD7491" s="80"/>
      <c r="AE7491" s="81"/>
      <c r="AF7491" s="82"/>
      <c r="AG7491" s="80"/>
      <c r="AH7491" s="119"/>
      <c r="AI7491" s="119"/>
    </row>
    <row r="7492" spans="27:35" x14ac:dyDescent="0.25">
      <c r="AA7492" s="81"/>
      <c r="AB7492" s="81"/>
      <c r="AC7492" s="80"/>
      <c r="AD7492" s="80"/>
      <c r="AE7492" s="81"/>
      <c r="AF7492" s="82"/>
      <c r="AG7492" s="80"/>
      <c r="AH7492" s="119"/>
      <c r="AI7492" s="119"/>
    </row>
    <row r="7493" spans="27:35" x14ac:dyDescent="0.25">
      <c r="AA7493" s="81"/>
      <c r="AB7493" s="81"/>
      <c r="AC7493" s="80"/>
      <c r="AD7493" s="80"/>
      <c r="AE7493" s="81"/>
      <c r="AF7493" s="82"/>
      <c r="AG7493" s="80"/>
      <c r="AH7493" s="119"/>
      <c r="AI7493" s="119"/>
    </row>
    <row r="7494" spans="27:35" x14ac:dyDescent="0.25">
      <c r="AA7494" s="81"/>
      <c r="AB7494" s="81"/>
      <c r="AC7494" s="80"/>
      <c r="AD7494" s="80"/>
      <c r="AE7494" s="81"/>
      <c r="AF7494" s="82"/>
      <c r="AG7494" s="80"/>
      <c r="AH7494" s="119"/>
      <c r="AI7494" s="119"/>
    </row>
    <row r="7495" spans="27:35" x14ac:dyDescent="0.25">
      <c r="AA7495" s="81"/>
      <c r="AB7495" s="81"/>
      <c r="AC7495" s="80"/>
      <c r="AD7495" s="80"/>
      <c r="AE7495" s="81"/>
      <c r="AF7495" s="82"/>
      <c r="AG7495" s="80"/>
      <c r="AH7495" s="119"/>
      <c r="AI7495" s="119"/>
    </row>
    <row r="7496" spans="27:35" x14ac:dyDescent="0.25">
      <c r="AA7496" s="81"/>
      <c r="AB7496" s="81"/>
      <c r="AC7496" s="80"/>
      <c r="AD7496" s="80"/>
      <c r="AE7496" s="81"/>
      <c r="AF7496" s="82"/>
      <c r="AG7496" s="80"/>
      <c r="AH7496" s="119"/>
      <c r="AI7496" s="119"/>
    </row>
    <row r="7497" spans="27:35" x14ac:dyDescent="0.25">
      <c r="AA7497" s="81"/>
      <c r="AB7497" s="81"/>
      <c r="AC7497" s="80"/>
      <c r="AD7497" s="80"/>
      <c r="AE7497" s="81"/>
      <c r="AF7497" s="82"/>
      <c r="AG7497" s="80"/>
      <c r="AH7497" s="119"/>
      <c r="AI7497" s="119"/>
    </row>
    <row r="7498" spans="27:35" x14ac:dyDescent="0.25">
      <c r="AA7498" s="81"/>
      <c r="AB7498" s="81"/>
      <c r="AC7498" s="80"/>
      <c r="AD7498" s="80"/>
      <c r="AE7498" s="81"/>
      <c r="AF7498" s="82"/>
      <c r="AG7498" s="80"/>
      <c r="AH7498" s="119"/>
      <c r="AI7498" s="119"/>
    </row>
    <row r="7499" spans="27:35" x14ac:dyDescent="0.25">
      <c r="AA7499" s="81"/>
      <c r="AB7499" s="81"/>
      <c r="AC7499" s="80"/>
      <c r="AD7499" s="80"/>
      <c r="AE7499" s="81"/>
      <c r="AF7499" s="82"/>
      <c r="AG7499" s="80"/>
      <c r="AH7499" s="119"/>
      <c r="AI7499" s="119"/>
    </row>
    <row r="7500" spans="27:35" x14ac:dyDescent="0.25">
      <c r="AA7500" s="81"/>
      <c r="AB7500" s="81"/>
      <c r="AC7500" s="80"/>
      <c r="AD7500" s="80"/>
      <c r="AE7500" s="81"/>
      <c r="AF7500" s="82"/>
      <c r="AG7500" s="80"/>
      <c r="AH7500" s="119"/>
      <c r="AI7500" s="119"/>
    </row>
    <row r="7501" spans="27:35" x14ac:dyDescent="0.25">
      <c r="AA7501" s="81"/>
      <c r="AB7501" s="81"/>
      <c r="AC7501" s="80"/>
      <c r="AD7501" s="80"/>
      <c r="AE7501" s="81"/>
      <c r="AF7501" s="82"/>
      <c r="AG7501" s="80"/>
      <c r="AH7501" s="119"/>
      <c r="AI7501" s="119"/>
    </row>
    <row r="7502" spans="27:35" x14ac:dyDescent="0.25">
      <c r="AA7502" s="81"/>
      <c r="AB7502" s="81"/>
      <c r="AC7502" s="80"/>
      <c r="AD7502" s="80"/>
      <c r="AE7502" s="81"/>
      <c r="AF7502" s="82"/>
      <c r="AG7502" s="80"/>
      <c r="AH7502" s="119"/>
      <c r="AI7502" s="119"/>
    </row>
    <row r="7503" spans="27:35" x14ac:dyDescent="0.25">
      <c r="AA7503" s="81"/>
      <c r="AB7503" s="81"/>
      <c r="AC7503" s="80"/>
      <c r="AD7503" s="80"/>
      <c r="AE7503" s="81"/>
      <c r="AF7503" s="82"/>
      <c r="AG7503" s="80"/>
      <c r="AH7503" s="119"/>
      <c r="AI7503" s="119"/>
    </row>
    <row r="7504" spans="27:35" x14ac:dyDescent="0.25">
      <c r="AA7504" s="81"/>
      <c r="AB7504" s="81"/>
      <c r="AC7504" s="80"/>
      <c r="AD7504" s="80"/>
      <c r="AE7504" s="81"/>
      <c r="AF7504" s="82"/>
      <c r="AG7504" s="80"/>
      <c r="AH7504" s="119"/>
      <c r="AI7504" s="119"/>
    </row>
    <row r="7505" spans="27:35" x14ac:dyDescent="0.25">
      <c r="AA7505" s="81"/>
      <c r="AB7505" s="81"/>
      <c r="AC7505" s="80"/>
      <c r="AD7505" s="80"/>
      <c r="AE7505" s="81"/>
      <c r="AF7505" s="82"/>
      <c r="AG7505" s="80"/>
      <c r="AH7505" s="119"/>
      <c r="AI7505" s="119"/>
    </row>
    <row r="7506" spans="27:35" x14ac:dyDescent="0.25">
      <c r="AA7506" s="81"/>
      <c r="AB7506" s="81"/>
      <c r="AC7506" s="80"/>
      <c r="AD7506" s="80"/>
      <c r="AE7506" s="81"/>
      <c r="AF7506" s="82"/>
      <c r="AG7506" s="80"/>
      <c r="AH7506" s="119"/>
      <c r="AI7506" s="119"/>
    </row>
    <row r="7507" spans="27:35" x14ac:dyDescent="0.25">
      <c r="AA7507" s="81"/>
      <c r="AB7507" s="81"/>
      <c r="AC7507" s="80"/>
      <c r="AD7507" s="80"/>
      <c r="AE7507" s="81"/>
      <c r="AF7507" s="82"/>
      <c r="AG7507" s="80"/>
      <c r="AH7507" s="119"/>
      <c r="AI7507" s="119"/>
    </row>
    <row r="7508" spans="27:35" x14ac:dyDescent="0.25">
      <c r="AA7508" s="81"/>
      <c r="AB7508" s="81"/>
      <c r="AC7508" s="80"/>
      <c r="AD7508" s="80"/>
      <c r="AE7508" s="81"/>
      <c r="AF7508" s="82"/>
      <c r="AG7508" s="80"/>
      <c r="AH7508" s="119"/>
      <c r="AI7508" s="119"/>
    </row>
    <row r="7509" spans="27:35" x14ac:dyDescent="0.25">
      <c r="AA7509" s="81"/>
      <c r="AB7509" s="81"/>
      <c r="AC7509" s="80"/>
      <c r="AD7509" s="80"/>
      <c r="AE7509" s="81"/>
      <c r="AF7509" s="82"/>
      <c r="AG7509" s="80"/>
      <c r="AH7509" s="119"/>
      <c r="AI7509" s="119"/>
    </row>
    <row r="7510" spans="27:35" x14ac:dyDescent="0.25">
      <c r="AA7510" s="81"/>
      <c r="AB7510" s="81"/>
      <c r="AC7510" s="80"/>
      <c r="AD7510" s="80"/>
      <c r="AE7510" s="81"/>
      <c r="AF7510" s="82"/>
      <c r="AG7510" s="80"/>
      <c r="AH7510" s="119"/>
      <c r="AI7510" s="119"/>
    </row>
    <row r="7511" spans="27:35" x14ac:dyDescent="0.25">
      <c r="AA7511" s="81"/>
      <c r="AB7511" s="81"/>
      <c r="AC7511" s="80"/>
      <c r="AD7511" s="80"/>
      <c r="AE7511" s="81"/>
      <c r="AF7511" s="82"/>
      <c r="AG7511" s="80"/>
      <c r="AH7511" s="119"/>
      <c r="AI7511" s="119"/>
    </row>
    <row r="7512" spans="27:35" x14ac:dyDescent="0.25">
      <c r="AA7512" s="81"/>
      <c r="AB7512" s="81"/>
      <c r="AC7512" s="80"/>
      <c r="AD7512" s="80"/>
      <c r="AE7512" s="81"/>
      <c r="AF7512" s="82"/>
      <c r="AG7512" s="80"/>
      <c r="AH7512" s="119"/>
      <c r="AI7512" s="119"/>
    </row>
    <row r="7513" spans="27:35" x14ac:dyDescent="0.25">
      <c r="AA7513" s="81"/>
      <c r="AB7513" s="81"/>
      <c r="AC7513" s="80"/>
      <c r="AD7513" s="80"/>
      <c r="AE7513" s="81"/>
      <c r="AF7513" s="82"/>
      <c r="AG7513" s="80"/>
      <c r="AH7513" s="119"/>
      <c r="AI7513" s="119"/>
    </row>
    <row r="7514" spans="27:35" x14ac:dyDescent="0.25">
      <c r="AA7514" s="81"/>
      <c r="AB7514" s="81"/>
      <c r="AC7514" s="80"/>
      <c r="AD7514" s="80"/>
      <c r="AE7514" s="81"/>
      <c r="AF7514" s="82"/>
      <c r="AG7514" s="80"/>
      <c r="AH7514" s="119"/>
      <c r="AI7514" s="119"/>
    </row>
    <row r="7515" spans="27:35" x14ac:dyDescent="0.25">
      <c r="AA7515" s="81"/>
      <c r="AB7515" s="81"/>
      <c r="AC7515" s="80"/>
      <c r="AD7515" s="80"/>
      <c r="AE7515" s="81"/>
      <c r="AF7515" s="82"/>
      <c r="AG7515" s="80"/>
      <c r="AH7515" s="119"/>
      <c r="AI7515" s="119"/>
    </row>
    <row r="7516" spans="27:35" x14ac:dyDescent="0.25">
      <c r="AA7516" s="81"/>
      <c r="AB7516" s="81"/>
      <c r="AC7516" s="80"/>
      <c r="AD7516" s="80"/>
      <c r="AE7516" s="81"/>
      <c r="AF7516" s="82"/>
      <c r="AG7516" s="80"/>
      <c r="AH7516" s="119"/>
      <c r="AI7516" s="119"/>
    </row>
    <row r="7517" spans="27:35" x14ac:dyDescent="0.25">
      <c r="AA7517" s="81"/>
      <c r="AB7517" s="81"/>
      <c r="AC7517" s="80"/>
      <c r="AD7517" s="80"/>
      <c r="AE7517" s="81"/>
      <c r="AF7517" s="82"/>
      <c r="AG7517" s="80"/>
      <c r="AH7517" s="119"/>
      <c r="AI7517" s="119"/>
    </row>
    <row r="7518" spans="27:35" x14ac:dyDescent="0.25">
      <c r="AA7518" s="81"/>
      <c r="AB7518" s="81"/>
      <c r="AC7518" s="80"/>
      <c r="AD7518" s="80"/>
      <c r="AE7518" s="81"/>
      <c r="AF7518" s="82"/>
      <c r="AG7518" s="80"/>
      <c r="AH7518" s="119"/>
      <c r="AI7518" s="119"/>
    </row>
    <row r="7519" spans="27:35" x14ac:dyDescent="0.25">
      <c r="AA7519" s="81"/>
      <c r="AB7519" s="81"/>
      <c r="AC7519" s="80"/>
      <c r="AD7519" s="80"/>
      <c r="AE7519" s="81"/>
      <c r="AF7519" s="82"/>
      <c r="AG7519" s="80"/>
      <c r="AH7519" s="119"/>
      <c r="AI7519" s="119"/>
    </row>
    <row r="7520" spans="27:35" x14ac:dyDescent="0.25">
      <c r="AA7520" s="81"/>
      <c r="AB7520" s="81"/>
      <c r="AC7520" s="80"/>
      <c r="AD7520" s="80"/>
      <c r="AE7520" s="81"/>
      <c r="AF7520" s="82"/>
      <c r="AG7520" s="80"/>
      <c r="AH7520" s="119"/>
      <c r="AI7520" s="119"/>
    </row>
    <row r="7521" spans="27:35" x14ac:dyDescent="0.25">
      <c r="AA7521" s="81"/>
      <c r="AB7521" s="81"/>
      <c r="AC7521" s="80"/>
      <c r="AD7521" s="80"/>
      <c r="AE7521" s="81"/>
      <c r="AF7521" s="82"/>
      <c r="AG7521" s="80"/>
      <c r="AH7521" s="119"/>
      <c r="AI7521" s="119"/>
    </row>
    <row r="7522" spans="27:35" x14ac:dyDescent="0.25">
      <c r="AA7522" s="81"/>
      <c r="AB7522" s="81"/>
      <c r="AC7522" s="80"/>
      <c r="AD7522" s="80"/>
      <c r="AE7522" s="81"/>
      <c r="AF7522" s="82"/>
      <c r="AG7522" s="80"/>
      <c r="AH7522" s="119"/>
      <c r="AI7522" s="119"/>
    </row>
    <row r="7523" spans="27:35" x14ac:dyDescent="0.25">
      <c r="AA7523" s="81"/>
      <c r="AB7523" s="81"/>
      <c r="AC7523" s="80"/>
      <c r="AD7523" s="80"/>
      <c r="AE7523" s="81"/>
      <c r="AF7523" s="82"/>
      <c r="AG7523" s="80"/>
      <c r="AH7523" s="119"/>
      <c r="AI7523" s="119"/>
    </row>
    <row r="7524" spans="27:35" x14ac:dyDescent="0.25">
      <c r="AA7524" s="81"/>
      <c r="AB7524" s="81"/>
      <c r="AC7524" s="80"/>
      <c r="AD7524" s="80"/>
      <c r="AE7524" s="81"/>
      <c r="AF7524" s="82"/>
      <c r="AG7524" s="80"/>
      <c r="AH7524" s="119"/>
      <c r="AI7524" s="119"/>
    </row>
    <row r="7525" spans="27:35" x14ac:dyDescent="0.25">
      <c r="AA7525" s="81"/>
      <c r="AB7525" s="81"/>
      <c r="AC7525" s="80"/>
      <c r="AD7525" s="80"/>
      <c r="AE7525" s="81"/>
      <c r="AF7525" s="82"/>
      <c r="AG7525" s="80"/>
      <c r="AH7525" s="119"/>
      <c r="AI7525" s="119"/>
    </row>
    <row r="7526" spans="27:35" x14ac:dyDescent="0.25">
      <c r="AA7526" s="81"/>
      <c r="AB7526" s="81"/>
      <c r="AC7526" s="80"/>
      <c r="AD7526" s="80"/>
      <c r="AE7526" s="81"/>
      <c r="AF7526" s="82"/>
      <c r="AG7526" s="80"/>
      <c r="AH7526" s="119"/>
      <c r="AI7526" s="119"/>
    </row>
    <row r="7527" spans="27:35" x14ac:dyDescent="0.25">
      <c r="AA7527" s="81"/>
      <c r="AB7527" s="81"/>
      <c r="AC7527" s="80"/>
      <c r="AD7527" s="80"/>
      <c r="AE7527" s="81"/>
      <c r="AF7527" s="82"/>
      <c r="AG7527" s="80"/>
      <c r="AH7527" s="119"/>
      <c r="AI7527" s="119"/>
    </row>
    <row r="7528" spans="27:35" x14ac:dyDescent="0.25">
      <c r="AA7528" s="81"/>
      <c r="AB7528" s="81"/>
      <c r="AC7528" s="80"/>
      <c r="AD7528" s="80"/>
      <c r="AE7528" s="81"/>
      <c r="AF7528" s="82"/>
      <c r="AG7528" s="80"/>
      <c r="AH7528" s="119"/>
      <c r="AI7528" s="119"/>
    </row>
    <row r="7529" spans="27:35" x14ac:dyDescent="0.25">
      <c r="AA7529" s="81"/>
      <c r="AB7529" s="81"/>
      <c r="AC7529" s="80"/>
      <c r="AD7529" s="80"/>
      <c r="AE7529" s="81"/>
      <c r="AF7529" s="82"/>
      <c r="AG7529" s="80"/>
      <c r="AH7529" s="119"/>
      <c r="AI7529" s="119"/>
    </row>
    <row r="7530" spans="27:35" x14ac:dyDescent="0.25">
      <c r="AA7530" s="81"/>
      <c r="AB7530" s="81"/>
      <c r="AC7530" s="80"/>
      <c r="AD7530" s="80"/>
      <c r="AE7530" s="81"/>
      <c r="AF7530" s="82"/>
      <c r="AG7530" s="80"/>
      <c r="AH7530" s="119"/>
      <c r="AI7530" s="119"/>
    </row>
    <row r="7531" spans="27:35" x14ac:dyDescent="0.25">
      <c r="AA7531" s="81"/>
      <c r="AB7531" s="81"/>
      <c r="AC7531" s="80"/>
      <c r="AD7531" s="80"/>
      <c r="AE7531" s="81"/>
      <c r="AF7531" s="82"/>
      <c r="AG7531" s="80"/>
      <c r="AH7531" s="119"/>
      <c r="AI7531" s="119"/>
    </row>
    <row r="7532" spans="27:35" x14ac:dyDescent="0.25">
      <c r="AA7532" s="81"/>
      <c r="AB7532" s="81"/>
      <c r="AC7532" s="80"/>
      <c r="AD7532" s="80"/>
      <c r="AE7532" s="81"/>
      <c r="AF7532" s="82"/>
      <c r="AG7532" s="80"/>
      <c r="AH7532" s="119"/>
      <c r="AI7532" s="119"/>
    </row>
    <row r="7533" spans="27:35" x14ac:dyDescent="0.25">
      <c r="AA7533" s="81"/>
      <c r="AB7533" s="81"/>
      <c r="AC7533" s="80"/>
      <c r="AD7533" s="80"/>
      <c r="AE7533" s="81"/>
      <c r="AF7533" s="82"/>
      <c r="AG7533" s="80"/>
      <c r="AH7533" s="119"/>
      <c r="AI7533" s="119"/>
    </row>
    <row r="7534" spans="27:35" x14ac:dyDescent="0.25">
      <c r="AA7534" s="81"/>
      <c r="AB7534" s="81"/>
      <c r="AC7534" s="80"/>
      <c r="AD7534" s="80"/>
      <c r="AE7534" s="81"/>
      <c r="AF7534" s="82"/>
      <c r="AG7534" s="80"/>
      <c r="AH7534" s="119"/>
      <c r="AI7534" s="119"/>
    </row>
    <row r="7535" spans="27:35" x14ac:dyDescent="0.25">
      <c r="AA7535" s="81"/>
      <c r="AB7535" s="81"/>
      <c r="AC7535" s="80"/>
      <c r="AD7535" s="80"/>
      <c r="AE7535" s="81"/>
      <c r="AF7535" s="82"/>
      <c r="AG7535" s="80"/>
      <c r="AH7535" s="119"/>
      <c r="AI7535" s="119"/>
    </row>
    <row r="7536" spans="27:35" x14ac:dyDescent="0.25">
      <c r="AA7536" s="81"/>
      <c r="AB7536" s="81"/>
      <c r="AC7536" s="80"/>
      <c r="AD7536" s="80"/>
      <c r="AE7536" s="81"/>
      <c r="AF7536" s="82"/>
      <c r="AG7536" s="80"/>
      <c r="AH7536" s="119"/>
      <c r="AI7536" s="119"/>
    </row>
    <row r="7537" spans="27:35" x14ac:dyDescent="0.25">
      <c r="AA7537" s="81"/>
      <c r="AB7537" s="81"/>
      <c r="AC7537" s="80"/>
      <c r="AD7537" s="80"/>
      <c r="AE7537" s="81"/>
      <c r="AF7537" s="82"/>
      <c r="AG7537" s="80"/>
      <c r="AH7537" s="119"/>
      <c r="AI7537" s="119"/>
    </row>
    <row r="7538" spans="27:35" x14ac:dyDescent="0.25">
      <c r="AA7538" s="81"/>
      <c r="AB7538" s="81"/>
      <c r="AC7538" s="80"/>
      <c r="AD7538" s="80"/>
      <c r="AE7538" s="81"/>
      <c r="AF7538" s="82"/>
      <c r="AG7538" s="80"/>
      <c r="AH7538" s="119"/>
      <c r="AI7538" s="119"/>
    </row>
    <row r="7539" spans="27:35" x14ac:dyDescent="0.25">
      <c r="AA7539" s="81"/>
      <c r="AB7539" s="81"/>
      <c r="AC7539" s="80"/>
      <c r="AD7539" s="80"/>
      <c r="AE7539" s="81"/>
      <c r="AF7539" s="82"/>
      <c r="AG7539" s="80"/>
      <c r="AH7539" s="119"/>
      <c r="AI7539" s="119"/>
    </row>
    <row r="7540" spans="27:35" x14ac:dyDescent="0.25">
      <c r="AA7540" s="81"/>
      <c r="AB7540" s="81"/>
      <c r="AC7540" s="80"/>
      <c r="AD7540" s="80"/>
      <c r="AE7540" s="81"/>
      <c r="AF7540" s="82"/>
      <c r="AG7540" s="80"/>
      <c r="AH7540" s="119"/>
      <c r="AI7540" s="119"/>
    </row>
    <row r="7541" spans="27:35" x14ac:dyDescent="0.25">
      <c r="AA7541" s="81"/>
      <c r="AB7541" s="81"/>
      <c r="AC7541" s="80"/>
      <c r="AD7541" s="80"/>
      <c r="AE7541" s="81"/>
      <c r="AF7541" s="82"/>
      <c r="AG7541" s="80"/>
      <c r="AH7541" s="119"/>
      <c r="AI7541" s="119"/>
    </row>
    <row r="7542" spans="27:35" x14ac:dyDescent="0.25">
      <c r="AA7542" s="81"/>
      <c r="AB7542" s="81"/>
      <c r="AC7542" s="80"/>
      <c r="AD7542" s="80"/>
      <c r="AE7542" s="81"/>
      <c r="AF7542" s="82"/>
      <c r="AG7542" s="80"/>
      <c r="AH7542" s="119"/>
      <c r="AI7542" s="119"/>
    </row>
    <row r="7543" spans="27:35" x14ac:dyDescent="0.25">
      <c r="AA7543" s="81"/>
      <c r="AB7543" s="81"/>
      <c r="AC7543" s="80"/>
      <c r="AD7543" s="80"/>
      <c r="AE7543" s="81"/>
      <c r="AF7543" s="82"/>
      <c r="AG7543" s="80"/>
      <c r="AH7543" s="119"/>
      <c r="AI7543" s="119"/>
    </row>
    <row r="7544" spans="27:35" x14ac:dyDescent="0.25">
      <c r="AA7544" s="81"/>
      <c r="AB7544" s="81"/>
      <c r="AC7544" s="80"/>
      <c r="AD7544" s="80"/>
      <c r="AE7544" s="81"/>
      <c r="AF7544" s="82"/>
      <c r="AG7544" s="80"/>
      <c r="AH7544" s="119"/>
      <c r="AI7544" s="119"/>
    </row>
    <row r="7545" spans="27:35" x14ac:dyDescent="0.25">
      <c r="AA7545" s="81"/>
      <c r="AB7545" s="81"/>
      <c r="AC7545" s="80"/>
      <c r="AD7545" s="80"/>
      <c r="AE7545" s="81"/>
      <c r="AF7545" s="82"/>
      <c r="AG7545" s="80"/>
      <c r="AH7545" s="119"/>
      <c r="AI7545" s="119"/>
    </row>
    <row r="7546" spans="27:35" x14ac:dyDescent="0.25">
      <c r="AA7546" s="81"/>
      <c r="AB7546" s="81"/>
      <c r="AC7546" s="80"/>
      <c r="AD7546" s="80"/>
      <c r="AE7546" s="81"/>
      <c r="AF7546" s="82"/>
      <c r="AG7546" s="80"/>
      <c r="AH7546" s="119"/>
      <c r="AI7546" s="119"/>
    </row>
    <row r="7547" spans="27:35" x14ac:dyDescent="0.25">
      <c r="AA7547" s="81"/>
      <c r="AB7547" s="81"/>
      <c r="AC7547" s="80"/>
      <c r="AD7547" s="80"/>
      <c r="AE7547" s="81"/>
      <c r="AF7547" s="82"/>
      <c r="AG7547" s="80"/>
      <c r="AH7547" s="119"/>
      <c r="AI7547" s="119"/>
    </row>
    <row r="7548" spans="27:35" x14ac:dyDescent="0.25">
      <c r="AA7548" s="81"/>
      <c r="AB7548" s="81"/>
      <c r="AC7548" s="80"/>
      <c r="AD7548" s="80"/>
      <c r="AE7548" s="81"/>
      <c r="AF7548" s="82"/>
      <c r="AG7548" s="80"/>
      <c r="AH7548" s="119"/>
      <c r="AI7548" s="119"/>
    </row>
    <row r="7549" spans="27:35" x14ac:dyDescent="0.25">
      <c r="AA7549" s="81"/>
      <c r="AB7549" s="81"/>
      <c r="AC7549" s="80"/>
      <c r="AD7549" s="80"/>
      <c r="AE7549" s="81"/>
      <c r="AF7549" s="82"/>
      <c r="AG7549" s="80"/>
      <c r="AH7549" s="119"/>
      <c r="AI7549" s="119"/>
    </row>
    <row r="7550" spans="27:35" x14ac:dyDescent="0.25">
      <c r="AA7550" s="81"/>
      <c r="AB7550" s="81"/>
      <c r="AC7550" s="80"/>
      <c r="AD7550" s="80"/>
      <c r="AE7550" s="81"/>
      <c r="AF7550" s="82"/>
      <c r="AG7550" s="80"/>
      <c r="AH7550" s="119"/>
      <c r="AI7550" s="119"/>
    </row>
    <row r="7551" spans="27:35" x14ac:dyDescent="0.25">
      <c r="AA7551" s="81"/>
      <c r="AB7551" s="81"/>
      <c r="AC7551" s="80"/>
      <c r="AD7551" s="80"/>
      <c r="AE7551" s="81"/>
      <c r="AF7551" s="82"/>
      <c r="AG7551" s="80"/>
      <c r="AH7551" s="119"/>
      <c r="AI7551" s="119"/>
    </row>
    <row r="7552" spans="27:35" x14ac:dyDescent="0.25">
      <c r="AA7552" s="81"/>
      <c r="AB7552" s="81"/>
      <c r="AC7552" s="80"/>
      <c r="AD7552" s="80"/>
      <c r="AE7552" s="81"/>
      <c r="AF7552" s="82"/>
      <c r="AG7552" s="80"/>
      <c r="AH7552" s="119"/>
      <c r="AI7552" s="119"/>
    </row>
    <row r="7553" spans="27:35" x14ac:dyDescent="0.25">
      <c r="AA7553" s="81"/>
      <c r="AB7553" s="81"/>
      <c r="AC7553" s="80"/>
      <c r="AD7553" s="80"/>
      <c r="AE7553" s="81"/>
      <c r="AF7553" s="82"/>
      <c r="AG7553" s="80"/>
      <c r="AH7553" s="119"/>
      <c r="AI7553" s="119"/>
    </row>
    <row r="7554" spans="27:35" x14ac:dyDescent="0.25">
      <c r="AA7554" s="81"/>
      <c r="AB7554" s="81"/>
      <c r="AC7554" s="80"/>
      <c r="AD7554" s="80"/>
      <c r="AE7554" s="81"/>
      <c r="AF7554" s="82"/>
      <c r="AG7554" s="80"/>
      <c r="AH7554" s="119"/>
      <c r="AI7554" s="119"/>
    </row>
    <row r="7555" spans="27:35" x14ac:dyDescent="0.25">
      <c r="AA7555" s="81"/>
      <c r="AB7555" s="81"/>
      <c r="AC7555" s="80"/>
      <c r="AD7555" s="80"/>
      <c r="AE7555" s="81"/>
      <c r="AF7555" s="82"/>
      <c r="AG7555" s="80"/>
      <c r="AH7555" s="119"/>
      <c r="AI7555" s="119"/>
    </row>
    <row r="7556" spans="27:35" x14ac:dyDescent="0.25">
      <c r="AA7556" s="81"/>
      <c r="AB7556" s="81"/>
      <c r="AC7556" s="80"/>
      <c r="AD7556" s="80"/>
      <c r="AE7556" s="81"/>
      <c r="AF7556" s="82"/>
      <c r="AG7556" s="80"/>
      <c r="AH7556" s="119"/>
      <c r="AI7556" s="119"/>
    </row>
    <row r="7557" spans="27:35" x14ac:dyDescent="0.25">
      <c r="AA7557" s="81"/>
      <c r="AB7557" s="81"/>
      <c r="AC7557" s="80"/>
      <c r="AD7557" s="80"/>
      <c r="AE7557" s="81"/>
      <c r="AF7557" s="82"/>
      <c r="AG7557" s="80"/>
      <c r="AH7557" s="119"/>
      <c r="AI7557" s="119"/>
    </row>
    <row r="7558" spans="27:35" x14ac:dyDescent="0.25">
      <c r="AA7558" s="81"/>
      <c r="AB7558" s="81"/>
      <c r="AC7558" s="80"/>
      <c r="AD7558" s="80"/>
      <c r="AE7558" s="81"/>
      <c r="AF7558" s="82"/>
      <c r="AG7558" s="80"/>
      <c r="AH7558" s="119"/>
      <c r="AI7558" s="119"/>
    </row>
    <row r="7559" spans="27:35" x14ac:dyDescent="0.25">
      <c r="AA7559" s="81"/>
      <c r="AB7559" s="81"/>
      <c r="AC7559" s="80"/>
      <c r="AD7559" s="80"/>
      <c r="AE7559" s="81"/>
      <c r="AF7559" s="82"/>
      <c r="AG7559" s="80"/>
      <c r="AH7559" s="119"/>
      <c r="AI7559" s="119"/>
    </row>
    <row r="7560" spans="27:35" x14ac:dyDescent="0.25">
      <c r="AA7560" s="81"/>
      <c r="AB7560" s="81"/>
      <c r="AC7560" s="80"/>
      <c r="AD7560" s="80"/>
      <c r="AE7560" s="81"/>
      <c r="AF7560" s="82"/>
      <c r="AG7560" s="80"/>
      <c r="AH7560" s="119"/>
      <c r="AI7560" s="119"/>
    </row>
    <row r="7561" spans="27:35" x14ac:dyDescent="0.25">
      <c r="AA7561" s="81"/>
      <c r="AB7561" s="81"/>
      <c r="AC7561" s="80"/>
      <c r="AD7561" s="80"/>
      <c r="AE7561" s="81"/>
      <c r="AF7561" s="82"/>
      <c r="AG7561" s="80"/>
      <c r="AH7561" s="119"/>
      <c r="AI7561" s="119"/>
    </row>
    <row r="7562" spans="27:35" x14ac:dyDescent="0.25">
      <c r="AA7562" s="81"/>
      <c r="AB7562" s="81"/>
      <c r="AC7562" s="80"/>
      <c r="AD7562" s="80"/>
      <c r="AE7562" s="81"/>
      <c r="AF7562" s="82"/>
      <c r="AG7562" s="80"/>
      <c r="AH7562" s="119"/>
      <c r="AI7562" s="119"/>
    </row>
    <row r="7563" spans="27:35" x14ac:dyDescent="0.25">
      <c r="AA7563" s="81"/>
      <c r="AB7563" s="81"/>
      <c r="AC7563" s="80"/>
      <c r="AD7563" s="80"/>
      <c r="AE7563" s="81"/>
      <c r="AF7563" s="82"/>
      <c r="AG7563" s="80"/>
      <c r="AH7563" s="119"/>
      <c r="AI7563" s="119"/>
    </row>
    <row r="7564" spans="27:35" x14ac:dyDescent="0.25">
      <c r="AA7564" s="81"/>
      <c r="AB7564" s="81"/>
      <c r="AC7564" s="80"/>
      <c r="AD7564" s="80"/>
      <c r="AE7564" s="81"/>
      <c r="AF7564" s="82"/>
      <c r="AG7564" s="80"/>
      <c r="AH7564" s="119"/>
      <c r="AI7564" s="119"/>
    </row>
    <row r="7565" spans="27:35" x14ac:dyDescent="0.25">
      <c r="AA7565" s="81"/>
      <c r="AB7565" s="81"/>
      <c r="AC7565" s="80"/>
      <c r="AD7565" s="80"/>
      <c r="AE7565" s="81"/>
      <c r="AF7565" s="82"/>
      <c r="AG7565" s="80"/>
      <c r="AH7565" s="119"/>
      <c r="AI7565" s="119"/>
    </row>
    <row r="7566" spans="27:35" x14ac:dyDescent="0.25">
      <c r="AA7566" s="81"/>
      <c r="AB7566" s="81"/>
      <c r="AC7566" s="80"/>
      <c r="AD7566" s="80"/>
      <c r="AE7566" s="81"/>
      <c r="AF7566" s="82"/>
      <c r="AG7566" s="80"/>
      <c r="AH7566" s="119"/>
      <c r="AI7566" s="119"/>
    </row>
    <row r="7567" spans="27:35" x14ac:dyDescent="0.25">
      <c r="AA7567" s="81"/>
      <c r="AB7567" s="81"/>
      <c r="AC7567" s="80"/>
      <c r="AD7567" s="80"/>
      <c r="AE7567" s="81"/>
      <c r="AF7567" s="82"/>
      <c r="AG7567" s="80"/>
      <c r="AH7567" s="119"/>
      <c r="AI7567" s="119"/>
    </row>
    <row r="7568" spans="27:35" x14ac:dyDescent="0.25">
      <c r="AA7568" s="81"/>
      <c r="AB7568" s="81"/>
      <c r="AC7568" s="80"/>
      <c r="AD7568" s="80"/>
      <c r="AE7568" s="81"/>
      <c r="AF7568" s="82"/>
      <c r="AG7568" s="80"/>
      <c r="AH7568" s="119"/>
      <c r="AI7568" s="119"/>
    </row>
    <row r="7569" spans="27:35" x14ac:dyDescent="0.25">
      <c r="AA7569" s="81"/>
      <c r="AB7569" s="81"/>
      <c r="AC7569" s="80"/>
      <c r="AD7569" s="80"/>
      <c r="AE7569" s="81"/>
      <c r="AF7569" s="82"/>
      <c r="AG7569" s="80"/>
      <c r="AH7569" s="119"/>
      <c r="AI7569" s="119"/>
    </row>
    <row r="7570" spans="27:35" x14ac:dyDescent="0.25">
      <c r="AA7570" s="81"/>
      <c r="AB7570" s="81"/>
      <c r="AC7570" s="80"/>
      <c r="AD7570" s="80"/>
      <c r="AE7570" s="81"/>
      <c r="AF7570" s="82"/>
      <c r="AG7570" s="80"/>
      <c r="AH7570" s="119"/>
      <c r="AI7570" s="119"/>
    </row>
    <row r="7571" spans="27:35" x14ac:dyDescent="0.25">
      <c r="AA7571" s="81"/>
      <c r="AB7571" s="81"/>
      <c r="AC7571" s="80"/>
      <c r="AD7571" s="80"/>
      <c r="AE7571" s="81"/>
      <c r="AF7571" s="82"/>
      <c r="AG7571" s="80"/>
      <c r="AH7571" s="119"/>
      <c r="AI7571" s="119"/>
    </row>
    <row r="7572" spans="27:35" x14ac:dyDescent="0.25">
      <c r="AA7572" s="81"/>
      <c r="AB7572" s="81"/>
      <c r="AC7572" s="80"/>
      <c r="AD7572" s="80"/>
      <c r="AE7572" s="81"/>
      <c r="AF7572" s="82"/>
      <c r="AG7572" s="80"/>
      <c r="AH7572" s="119"/>
      <c r="AI7572" s="119"/>
    </row>
    <row r="7573" spans="27:35" x14ac:dyDescent="0.25">
      <c r="AA7573" s="81"/>
      <c r="AB7573" s="81"/>
      <c r="AC7573" s="80"/>
      <c r="AD7573" s="80"/>
      <c r="AE7573" s="81"/>
      <c r="AF7573" s="82"/>
      <c r="AG7573" s="80"/>
      <c r="AH7573" s="119"/>
      <c r="AI7573" s="119"/>
    </row>
    <row r="7574" spans="27:35" x14ac:dyDescent="0.25">
      <c r="AA7574" s="81"/>
      <c r="AB7574" s="81"/>
      <c r="AC7574" s="80"/>
      <c r="AD7574" s="80"/>
      <c r="AE7574" s="81"/>
      <c r="AF7574" s="82"/>
      <c r="AG7574" s="80"/>
      <c r="AH7574" s="119"/>
      <c r="AI7574" s="119"/>
    </row>
    <row r="7575" spans="27:35" x14ac:dyDescent="0.25">
      <c r="AA7575" s="81"/>
      <c r="AB7575" s="81"/>
      <c r="AC7575" s="80"/>
      <c r="AD7575" s="80"/>
      <c r="AE7575" s="81"/>
      <c r="AF7575" s="82"/>
      <c r="AG7575" s="80"/>
      <c r="AH7575" s="119"/>
      <c r="AI7575" s="119"/>
    </row>
    <row r="7576" spans="27:35" x14ac:dyDescent="0.25">
      <c r="AA7576" s="81"/>
      <c r="AB7576" s="81"/>
      <c r="AC7576" s="80"/>
      <c r="AD7576" s="80"/>
      <c r="AE7576" s="81"/>
      <c r="AF7576" s="82"/>
      <c r="AG7576" s="80"/>
      <c r="AH7576" s="119"/>
      <c r="AI7576" s="119"/>
    </row>
    <row r="7577" spans="27:35" x14ac:dyDescent="0.25">
      <c r="AA7577" s="81"/>
      <c r="AB7577" s="81"/>
      <c r="AC7577" s="80"/>
      <c r="AD7577" s="80"/>
      <c r="AE7577" s="81"/>
      <c r="AF7577" s="82"/>
      <c r="AG7577" s="80"/>
      <c r="AH7577" s="119"/>
      <c r="AI7577" s="119"/>
    </row>
    <row r="7578" spans="27:35" x14ac:dyDescent="0.25">
      <c r="AA7578" s="81"/>
      <c r="AB7578" s="81"/>
      <c r="AC7578" s="80"/>
      <c r="AD7578" s="80"/>
      <c r="AE7578" s="81"/>
      <c r="AF7578" s="82"/>
      <c r="AG7578" s="80"/>
      <c r="AH7578" s="119"/>
      <c r="AI7578" s="119"/>
    </row>
    <row r="7579" spans="27:35" x14ac:dyDescent="0.25">
      <c r="AA7579" s="81"/>
      <c r="AB7579" s="81"/>
      <c r="AC7579" s="80"/>
      <c r="AD7579" s="80"/>
      <c r="AE7579" s="81"/>
      <c r="AF7579" s="82"/>
      <c r="AG7579" s="80"/>
      <c r="AH7579" s="119"/>
      <c r="AI7579" s="119"/>
    </row>
    <row r="7580" spans="27:35" x14ac:dyDescent="0.25">
      <c r="AA7580" s="81"/>
      <c r="AB7580" s="81"/>
      <c r="AC7580" s="80"/>
      <c r="AD7580" s="80"/>
      <c r="AE7580" s="81"/>
      <c r="AF7580" s="82"/>
      <c r="AG7580" s="80"/>
      <c r="AH7580" s="119"/>
      <c r="AI7580" s="119"/>
    </row>
    <row r="7581" spans="27:35" x14ac:dyDescent="0.25">
      <c r="AA7581" s="81"/>
      <c r="AB7581" s="81"/>
      <c r="AC7581" s="80"/>
      <c r="AD7581" s="80"/>
      <c r="AE7581" s="81"/>
      <c r="AF7581" s="82"/>
      <c r="AG7581" s="80"/>
      <c r="AH7581" s="119"/>
      <c r="AI7581" s="119"/>
    </row>
    <row r="7582" spans="27:35" x14ac:dyDescent="0.25">
      <c r="AA7582" s="81"/>
      <c r="AB7582" s="81"/>
      <c r="AC7582" s="80"/>
      <c r="AD7582" s="80"/>
      <c r="AE7582" s="81"/>
      <c r="AF7582" s="82"/>
      <c r="AG7582" s="80"/>
      <c r="AH7582" s="119"/>
      <c r="AI7582" s="119"/>
    </row>
    <row r="7583" spans="27:35" x14ac:dyDescent="0.25">
      <c r="AA7583" s="81"/>
      <c r="AB7583" s="81"/>
      <c r="AC7583" s="80"/>
      <c r="AD7583" s="80"/>
      <c r="AE7583" s="81"/>
      <c r="AF7583" s="82"/>
      <c r="AG7583" s="80"/>
      <c r="AH7583" s="119"/>
      <c r="AI7583" s="119"/>
    </row>
    <row r="7584" spans="27:35" x14ac:dyDescent="0.25">
      <c r="AA7584" s="81"/>
      <c r="AB7584" s="81"/>
      <c r="AC7584" s="80"/>
      <c r="AD7584" s="80"/>
      <c r="AE7584" s="81"/>
      <c r="AF7584" s="82"/>
      <c r="AG7584" s="80"/>
      <c r="AH7584" s="119"/>
      <c r="AI7584" s="119"/>
    </row>
    <row r="7585" spans="27:35" x14ac:dyDescent="0.25">
      <c r="AA7585" s="81"/>
      <c r="AB7585" s="81"/>
      <c r="AC7585" s="80"/>
      <c r="AD7585" s="80"/>
      <c r="AE7585" s="81"/>
      <c r="AF7585" s="82"/>
      <c r="AG7585" s="80"/>
      <c r="AH7585" s="119"/>
      <c r="AI7585" s="119"/>
    </row>
    <row r="7586" spans="27:35" x14ac:dyDescent="0.25">
      <c r="AA7586" s="81"/>
      <c r="AB7586" s="81"/>
      <c r="AC7586" s="80"/>
      <c r="AD7586" s="80"/>
      <c r="AE7586" s="81"/>
      <c r="AF7586" s="82"/>
      <c r="AG7586" s="80"/>
      <c r="AH7586" s="119"/>
      <c r="AI7586" s="119"/>
    </row>
    <row r="7587" spans="27:35" x14ac:dyDescent="0.25">
      <c r="AA7587" s="81"/>
      <c r="AB7587" s="81"/>
      <c r="AC7587" s="80"/>
      <c r="AD7587" s="80"/>
      <c r="AE7587" s="81"/>
      <c r="AF7587" s="82"/>
      <c r="AG7587" s="80"/>
      <c r="AH7587" s="119"/>
      <c r="AI7587" s="119"/>
    </row>
    <row r="7588" spans="27:35" x14ac:dyDescent="0.25">
      <c r="AA7588" s="81"/>
      <c r="AB7588" s="81"/>
      <c r="AC7588" s="80"/>
      <c r="AD7588" s="80"/>
      <c r="AE7588" s="81"/>
      <c r="AF7588" s="82"/>
      <c r="AG7588" s="80"/>
      <c r="AH7588" s="119"/>
      <c r="AI7588" s="119"/>
    </row>
    <row r="7589" spans="27:35" x14ac:dyDescent="0.25">
      <c r="AA7589" s="81"/>
      <c r="AB7589" s="81"/>
      <c r="AC7589" s="80"/>
      <c r="AD7589" s="80"/>
      <c r="AE7589" s="81"/>
      <c r="AF7589" s="82"/>
      <c r="AG7589" s="80"/>
      <c r="AH7589" s="119"/>
      <c r="AI7589" s="119"/>
    </row>
    <row r="7590" spans="27:35" x14ac:dyDescent="0.25">
      <c r="AA7590" s="81"/>
      <c r="AB7590" s="81"/>
      <c r="AC7590" s="80"/>
      <c r="AD7590" s="80"/>
      <c r="AE7590" s="81"/>
      <c r="AF7590" s="82"/>
      <c r="AG7590" s="80"/>
      <c r="AH7590" s="119"/>
      <c r="AI7590" s="119"/>
    </row>
    <row r="7591" spans="27:35" x14ac:dyDescent="0.25">
      <c r="AA7591" s="81"/>
      <c r="AB7591" s="81"/>
      <c r="AC7591" s="80"/>
      <c r="AD7591" s="80"/>
      <c r="AE7591" s="81"/>
      <c r="AF7591" s="82"/>
      <c r="AG7591" s="80"/>
      <c r="AH7591" s="119"/>
      <c r="AI7591" s="119"/>
    </row>
    <row r="7592" spans="27:35" x14ac:dyDescent="0.25">
      <c r="AA7592" s="81"/>
      <c r="AB7592" s="81"/>
      <c r="AC7592" s="80"/>
      <c r="AD7592" s="80"/>
      <c r="AE7592" s="81"/>
      <c r="AF7592" s="82"/>
      <c r="AG7592" s="80"/>
      <c r="AH7592" s="119"/>
      <c r="AI7592" s="119"/>
    </row>
    <row r="7593" spans="27:35" x14ac:dyDescent="0.25">
      <c r="AA7593" s="81"/>
      <c r="AB7593" s="81"/>
      <c r="AC7593" s="80"/>
      <c r="AD7593" s="80"/>
      <c r="AE7593" s="81"/>
      <c r="AF7593" s="82"/>
      <c r="AG7593" s="80"/>
      <c r="AH7593" s="119"/>
      <c r="AI7593" s="119"/>
    </row>
    <row r="7594" spans="27:35" x14ac:dyDescent="0.25">
      <c r="AA7594" s="81"/>
      <c r="AB7594" s="81"/>
      <c r="AC7594" s="80"/>
      <c r="AD7594" s="80"/>
      <c r="AE7594" s="81"/>
      <c r="AF7594" s="82"/>
      <c r="AG7594" s="80"/>
      <c r="AH7594" s="119"/>
      <c r="AI7594" s="119"/>
    </row>
    <row r="7595" spans="27:35" x14ac:dyDescent="0.25">
      <c r="AA7595" s="81"/>
      <c r="AB7595" s="81"/>
      <c r="AC7595" s="80"/>
      <c r="AD7595" s="80"/>
      <c r="AE7595" s="81"/>
      <c r="AF7595" s="82"/>
      <c r="AG7595" s="80"/>
      <c r="AH7595" s="119"/>
      <c r="AI7595" s="119"/>
    </row>
    <row r="7596" spans="27:35" x14ac:dyDescent="0.25">
      <c r="AA7596" s="81"/>
      <c r="AB7596" s="81"/>
      <c r="AC7596" s="80"/>
      <c r="AD7596" s="80"/>
      <c r="AE7596" s="81"/>
      <c r="AF7596" s="82"/>
      <c r="AG7596" s="80"/>
      <c r="AH7596" s="119"/>
      <c r="AI7596" s="119"/>
    </row>
    <row r="7597" spans="27:35" x14ac:dyDescent="0.25">
      <c r="AA7597" s="81"/>
      <c r="AB7597" s="81"/>
      <c r="AC7597" s="80"/>
      <c r="AD7597" s="80"/>
      <c r="AE7597" s="81"/>
      <c r="AF7597" s="82"/>
      <c r="AG7597" s="80"/>
      <c r="AH7597" s="119"/>
      <c r="AI7597" s="119"/>
    </row>
    <row r="7598" spans="27:35" x14ac:dyDescent="0.25">
      <c r="AA7598" s="81"/>
      <c r="AB7598" s="81"/>
      <c r="AC7598" s="80"/>
      <c r="AD7598" s="80"/>
      <c r="AE7598" s="81"/>
      <c r="AF7598" s="82"/>
      <c r="AG7598" s="80"/>
      <c r="AH7598" s="119"/>
      <c r="AI7598" s="119"/>
    </row>
    <row r="7599" spans="27:35" x14ac:dyDescent="0.25">
      <c r="AA7599" s="81"/>
      <c r="AB7599" s="81"/>
      <c r="AC7599" s="80"/>
      <c r="AD7599" s="80"/>
      <c r="AE7599" s="81"/>
      <c r="AF7599" s="82"/>
      <c r="AG7599" s="80"/>
      <c r="AH7599" s="119"/>
      <c r="AI7599" s="119"/>
    </row>
    <row r="7600" spans="27:35" x14ac:dyDescent="0.25">
      <c r="AA7600" s="81"/>
      <c r="AB7600" s="81"/>
      <c r="AC7600" s="80"/>
      <c r="AD7600" s="80"/>
      <c r="AE7600" s="81"/>
      <c r="AF7600" s="82"/>
      <c r="AG7600" s="80"/>
      <c r="AH7600" s="119"/>
      <c r="AI7600" s="119"/>
    </row>
    <row r="7601" spans="27:35" x14ac:dyDescent="0.25">
      <c r="AA7601" s="81"/>
      <c r="AB7601" s="81"/>
      <c r="AC7601" s="80"/>
      <c r="AD7601" s="80"/>
      <c r="AE7601" s="81"/>
      <c r="AF7601" s="82"/>
      <c r="AG7601" s="80"/>
      <c r="AH7601" s="119"/>
      <c r="AI7601" s="119"/>
    </row>
    <row r="7602" spans="27:35" x14ac:dyDescent="0.25">
      <c r="AA7602" s="81"/>
      <c r="AB7602" s="81"/>
      <c r="AC7602" s="80"/>
      <c r="AD7602" s="80"/>
      <c r="AE7602" s="81"/>
      <c r="AF7602" s="82"/>
      <c r="AG7602" s="80"/>
      <c r="AH7602" s="119"/>
      <c r="AI7602" s="119"/>
    </row>
    <row r="7603" spans="27:35" x14ac:dyDescent="0.25">
      <c r="AA7603" s="81"/>
      <c r="AB7603" s="81"/>
      <c r="AC7603" s="80"/>
      <c r="AD7603" s="80"/>
      <c r="AE7603" s="81"/>
      <c r="AF7603" s="82"/>
      <c r="AG7603" s="80"/>
      <c r="AH7603" s="119"/>
      <c r="AI7603" s="119"/>
    </row>
    <row r="7604" spans="27:35" x14ac:dyDescent="0.25">
      <c r="AA7604" s="81"/>
      <c r="AB7604" s="81"/>
      <c r="AC7604" s="80"/>
      <c r="AD7604" s="80"/>
      <c r="AE7604" s="81"/>
      <c r="AF7604" s="82"/>
      <c r="AG7604" s="80"/>
      <c r="AH7604" s="119"/>
      <c r="AI7604" s="119"/>
    </row>
    <row r="7605" spans="27:35" x14ac:dyDescent="0.25">
      <c r="AA7605" s="81"/>
      <c r="AB7605" s="81"/>
      <c r="AC7605" s="80"/>
      <c r="AD7605" s="80"/>
      <c r="AE7605" s="81"/>
      <c r="AF7605" s="82"/>
      <c r="AG7605" s="80"/>
      <c r="AH7605" s="119"/>
      <c r="AI7605" s="119"/>
    </row>
    <row r="7606" spans="27:35" x14ac:dyDescent="0.25">
      <c r="AA7606" s="81"/>
      <c r="AB7606" s="81"/>
      <c r="AC7606" s="80"/>
      <c r="AD7606" s="80"/>
      <c r="AE7606" s="81"/>
      <c r="AF7606" s="82"/>
      <c r="AG7606" s="80"/>
      <c r="AH7606" s="119"/>
      <c r="AI7606" s="119"/>
    </row>
    <row r="7607" spans="27:35" x14ac:dyDescent="0.25">
      <c r="AA7607" s="81"/>
      <c r="AB7607" s="81"/>
      <c r="AC7607" s="80"/>
      <c r="AD7607" s="80"/>
      <c r="AE7607" s="81"/>
      <c r="AF7607" s="82"/>
      <c r="AG7607" s="80"/>
      <c r="AH7607" s="119"/>
      <c r="AI7607" s="119"/>
    </row>
    <row r="7608" spans="27:35" x14ac:dyDescent="0.25">
      <c r="AA7608" s="81"/>
      <c r="AB7608" s="81"/>
      <c r="AC7608" s="80"/>
      <c r="AD7608" s="80"/>
      <c r="AE7608" s="81"/>
      <c r="AF7608" s="82"/>
      <c r="AG7608" s="80"/>
      <c r="AH7608" s="119"/>
      <c r="AI7608" s="119"/>
    </row>
    <row r="7609" spans="27:35" x14ac:dyDescent="0.25">
      <c r="AA7609" s="81"/>
      <c r="AB7609" s="81"/>
      <c r="AC7609" s="80"/>
      <c r="AD7609" s="80"/>
      <c r="AE7609" s="81"/>
      <c r="AF7609" s="82"/>
      <c r="AG7609" s="80"/>
      <c r="AH7609" s="119"/>
      <c r="AI7609" s="119"/>
    </row>
    <row r="7610" spans="27:35" x14ac:dyDescent="0.25">
      <c r="AA7610" s="81"/>
      <c r="AB7610" s="81"/>
      <c r="AC7610" s="80"/>
      <c r="AD7610" s="80"/>
      <c r="AE7610" s="81"/>
      <c r="AF7610" s="82"/>
      <c r="AG7610" s="80"/>
      <c r="AH7610" s="119"/>
      <c r="AI7610" s="119"/>
    </row>
    <row r="7611" spans="27:35" x14ac:dyDescent="0.25">
      <c r="AA7611" s="81"/>
      <c r="AB7611" s="81"/>
      <c r="AC7611" s="80"/>
      <c r="AD7611" s="80"/>
      <c r="AE7611" s="81"/>
      <c r="AF7611" s="82"/>
      <c r="AG7611" s="80"/>
      <c r="AH7611" s="119"/>
      <c r="AI7611" s="119"/>
    </row>
    <row r="7612" spans="27:35" x14ac:dyDescent="0.25">
      <c r="AA7612" s="81"/>
      <c r="AB7612" s="81"/>
      <c r="AC7612" s="80"/>
      <c r="AD7612" s="80"/>
      <c r="AE7612" s="81"/>
      <c r="AF7612" s="82"/>
      <c r="AG7612" s="80"/>
      <c r="AH7612" s="119"/>
      <c r="AI7612" s="119"/>
    </row>
    <row r="7613" spans="27:35" x14ac:dyDescent="0.25">
      <c r="AA7613" s="81"/>
      <c r="AB7613" s="81"/>
      <c r="AC7613" s="80"/>
      <c r="AD7613" s="80"/>
      <c r="AE7613" s="81"/>
      <c r="AF7613" s="82"/>
      <c r="AG7613" s="80"/>
      <c r="AH7613" s="119"/>
      <c r="AI7613" s="119"/>
    </row>
    <row r="7614" spans="27:35" x14ac:dyDescent="0.25">
      <c r="AA7614" s="81"/>
      <c r="AB7614" s="81"/>
      <c r="AC7614" s="80"/>
      <c r="AD7614" s="80"/>
      <c r="AE7614" s="81"/>
      <c r="AF7614" s="82"/>
      <c r="AG7614" s="80"/>
      <c r="AH7614" s="119"/>
      <c r="AI7614" s="119"/>
    </row>
    <row r="7615" spans="27:35" x14ac:dyDescent="0.25">
      <c r="AA7615" s="81"/>
      <c r="AB7615" s="81"/>
      <c r="AC7615" s="80"/>
      <c r="AD7615" s="80"/>
      <c r="AE7615" s="81"/>
      <c r="AF7615" s="82"/>
      <c r="AG7615" s="80"/>
      <c r="AH7615" s="119"/>
      <c r="AI7615" s="119"/>
    </row>
    <row r="7616" spans="27:35" x14ac:dyDescent="0.25">
      <c r="AA7616" s="81"/>
      <c r="AB7616" s="81"/>
      <c r="AC7616" s="80"/>
      <c r="AD7616" s="80"/>
      <c r="AE7616" s="81"/>
      <c r="AF7616" s="82"/>
      <c r="AG7616" s="80"/>
      <c r="AH7616" s="119"/>
      <c r="AI7616" s="119"/>
    </row>
    <row r="7617" spans="27:35" x14ac:dyDescent="0.25">
      <c r="AA7617" s="81"/>
      <c r="AB7617" s="81"/>
      <c r="AC7617" s="80"/>
      <c r="AD7617" s="80"/>
      <c r="AE7617" s="81"/>
      <c r="AF7617" s="82"/>
      <c r="AG7617" s="80"/>
      <c r="AH7617" s="119"/>
      <c r="AI7617" s="119"/>
    </row>
    <row r="7618" spans="27:35" x14ac:dyDescent="0.25">
      <c r="AA7618" s="81"/>
      <c r="AB7618" s="81"/>
      <c r="AC7618" s="80"/>
      <c r="AD7618" s="80"/>
      <c r="AE7618" s="81"/>
      <c r="AF7618" s="82"/>
      <c r="AG7618" s="80"/>
      <c r="AH7618" s="119"/>
      <c r="AI7618" s="119"/>
    </row>
    <row r="7619" spans="27:35" x14ac:dyDescent="0.25">
      <c r="AA7619" s="81"/>
      <c r="AB7619" s="81"/>
      <c r="AC7619" s="80"/>
      <c r="AD7619" s="80"/>
      <c r="AE7619" s="81"/>
      <c r="AF7619" s="82"/>
      <c r="AG7619" s="80"/>
      <c r="AH7619" s="119"/>
      <c r="AI7619" s="119"/>
    </row>
    <row r="7620" spans="27:35" x14ac:dyDescent="0.25">
      <c r="AA7620" s="81"/>
      <c r="AB7620" s="81"/>
      <c r="AC7620" s="80"/>
      <c r="AD7620" s="80"/>
      <c r="AE7620" s="81"/>
      <c r="AF7620" s="82"/>
      <c r="AG7620" s="80"/>
      <c r="AH7620" s="119"/>
      <c r="AI7620" s="119"/>
    </row>
    <row r="7621" spans="27:35" x14ac:dyDescent="0.25">
      <c r="AA7621" s="81"/>
      <c r="AB7621" s="81"/>
      <c r="AC7621" s="80"/>
      <c r="AD7621" s="80"/>
      <c r="AE7621" s="81"/>
      <c r="AF7621" s="82"/>
      <c r="AG7621" s="80"/>
      <c r="AH7621" s="119"/>
      <c r="AI7621" s="119"/>
    </row>
    <row r="7622" spans="27:35" x14ac:dyDescent="0.25">
      <c r="AA7622" s="81"/>
      <c r="AB7622" s="81"/>
      <c r="AC7622" s="80"/>
      <c r="AD7622" s="80"/>
      <c r="AE7622" s="81"/>
      <c r="AF7622" s="82"/>
      <c r="AG7622" s="80"/>
      <c r="AH7622" s="119"/>
      <c r="AI7622" s="119"/>
    </row>
    <row r="7623" spans="27:35" x14ac:dyDescent="0.25">
      <c r="AA7623" s="81"/>
      <c r="AB7623" s="81"/>
      <c r="AC7623" s="80"/>
      <c r="AD7623" s="80"/>
      <c r="AE7623" s="81"/>
      <c r="AF7623" s="82"/>
      <c r="AG7623" s="80"/>
      <c r="AH7623" s="119"/>
      <c r="AI7623" s="119"/>
    </row>
    <row r="7624" spans="27:35" x14ac:dyDescent="0.25">
      <c r="AA7624" s="81"/>
      <c r="AB7624" s="81"/>
      <c r="AC7624" s="80"/>
      <c r="AD7624" s="80"/>
      <c r="AE7624" s="81"/>
      <c r="AF7624" s="82"/>
      <c r="AG7624" s="80"/>
      <c r="AH7624" s="119"/>
      <c r="AI7624" s="119"/>
    </row>
    <row r="7625" spans="27:35" x14ac:dyDescent="0.25">
      <c r="AA7625" s="81"/>
      <c r="AB7625" s="81"/>
      <c r="AC7625" s="80"/>
      <c r="AD7625" s="80"/>
      <c r="AE7625" s="81"/>
      <c r="AF7625" s="82"/>
      <c r="AG7625" s="80"/>
      <c r="AH7625" s="119"/>
      <c r="AI7625" s="119"/>
    </row>
    <row r="7626" spans="27:35" x14ac:dyDescent="0.25">
      <c r="AA7626" s="81"/>
      <c r="AB7626" s="81"/>
      <c r="AC7626" s="80"/>
      <c r="AD7626" s="80"/>
      <c r="AE7626" s="81"/>
      <c r="AF7626" s="82"/>
      <c r="AG7626" s="80"/>
      <c r="AH7626" s="119"/>
      <c r="AI7626" s="119"/>
    </row>
    <row r="7627" spans="27:35" x14ac:dyDescent="0.25">
      <c r="AA7627" s="81"/>
      <c r="AB7627" s="81"/>
      <c r="AC7627" s="80"/>
      <c r="AD7627" s="80"/>
      <c r="AE7627" s="81"/>
      <c r="AF7627" s="82"/>
      <c r="AG7627" s="80"/>
      <c r="AH7627" s="119"/>
      <c r="AI7627" s="119"/>
    </row>
    <row r="7628" spans="27:35" x14ac:dyDescent="0.25">
      <c r="AA7628" s="81"/>
      <c r="AB7628" s="81"/>
      <c r="AC7628" s="80"/>
      <c r="AD7628" s="80"/>
      <c r="AE7628" s="81"/>
      <c r="AF7628" s="82"/>
      <c r="AG7628" s="80"/>
      <c r="AH7628" s="119"/>
      <c r="AI7628" s="119"/>
    </row>
    <row r="7629" spans="27:35" x14ac:dyDescent="0.25">
      <c r="AA7629" s="81"/>
      <c r="AB7629" s="81"/>
      <c r="AC7629" s="80"/>
      <c r="AD7629" s="80"/>
      <c r="AE7629" s="81"/>
      <c r="AF7629" s="82"/>
      <c r="AG7629" s="80"/>
      <c r="AH7629" s="119"/>
      <c r="AI7629" s="119"/>
    </row>
    <row r="7630" spans="27:35" x14ac:dyDescent="0.25">
      <c r="AA7630" s="81"/>
      <c r="AB7630" s="81"/>
      <c r="AC7630" s="80"/>
      <c r="AD7630" s="80"/>
      <c r="AE7630" s="81"/>
      <c r="AF7630" s="82"/>
      <c r="AG7630" s="80"/>
      <c r="AH7630" s="119"/>
      <c r="AI7630" s="119"/>
    </row>
    <row r="7631" spans="27:35" x14ac:dyDescent="0.25">
      <c r="AA7631" s="81"/>
      <c r="AB7631" s="81"/>
      <c r="AC7631" s="80"/>
      <c r="AD7631" s="80"/>
      <c r="AE7631" s="81"/>
      <c r="AF7631" s="82"/>
      <c r="AG7631" s="80"/>
      <c r="AH7631" s="119"/>
      <c r="AI7631" s="119"/>
    </row>
    <row r="7632" spans="27:35" x14ac:dyDescent="0.25">
      <c r="AA7632" s="81"/>
      <c r="AB7632" s="81"/>
      <c r="AC7632" s="80"/>
      <c r="AD7632" s="80"/>
      <c r="AE7632" s="81"/>
      <c r="AF7632" s="82"/>
      <c r="AG7632" s="80"/>
      <c r="AH7632" s="119"/>
      <c r="AI7632" s="119"/>
    </row>
    <row r="7633" spans="27:35" x14ac:dyDescent="0.25">
      <c r="AA7633" s="81"/>
      <c r="AB7633" s="81"/>
      <c r="AC7633" s="80"/>
      <c r="AD7633" s="80"/>
      <c r="AE7633" s="81"/>
      <c r="AF7633" s="82"/>
      <c r="AG7633" s="80"/>
      <c r="AH7633" s="119"/>
      <c r="AI7633" s="119"/>
    </row>
    <row r="7634" spans="27:35" x14ac:dyDescent="0.25">
      <c r="AA7634" s="81"/>
      <c r="AB7634" s="81"/>
      <c r="AC7634" s="80"/>
      <c r="AD7634" s="80"/>
      <c r="AE7634" s="81"/>
      <c r="AF7634" s="82"/>
      <c r="AG7634" s="80"/>
      <c r="AH7634" s="119"/>
      <c r="AI7634" s="119"/>
    </row>
    <row r="7635" spans="27:35" x14ac:dyDescent="0.25">
      <c r="AA7635" s="81"/>
      <c r="AB7635" s="81"/>
      <c r="AC7635" s="80"/>
      <c r="AD7635" s="80"/>
      <c r="AE7635" s="81"/>
      <c r="AF7635" s="82"/>
      <c r="AG7635" s="80"/>
      <c r="AH7635" s="119"/>
      <c r="AI7635" s="119"/>
    </row>
    <row r="7636" spans="27:35" x14ac:dyDescent="0.25">
      <c r="AA7636" s="81"/>
      <c r="AB7636" s="81"/>
      <c r="AC7636" s="80"/>
      <c r="AD7636" s="80"/>
      <c r="AE7636" s="81"/>
      <c r="AF7636" s="82"/>
      <c r="AG7636" s="80"/>
      <c r="AH7636" s="119"/>
      <c r="AI7636" s="119"/>
    </row>
    <row r="7637" spans="27:35" x14ac:dyDescent="0.25">
      <c r="AA7637" s="81"/>
      <c r="AB7637" s="81"/>
      <c r="AC7637" s="80"/>
      <c r="AD7637" s="80"/>
      <c r="AE7637" s="81"/>
      <c r="AF7637" s="82"/>
      <c r="AG7637" s="80"/>
      <c r="AH7637" s="119"/>
      <c r="AI7637" s="119"/>
    </row>
    <row r="7638" spans="27:35" x14ac:dyDescent="0.25">
      <c r="AA7638" s="81"/>
      <c r="AB7638" s="81"/>
      <c r="AC7638" s="80"/>
      <c r="AD7638" s="80"/>
      <c r="AE7638" s="81"/>
      <c r="AF7638" s="82"/>
      <c r="AG7638" s="80"/>
      <c r="AH7638" s="119"/>
      <c r="AI7638" s="119"/>
    </row>
    <row r="7639" spans="27:35" x14ac:dyDescent="0.25">
      <c r="AA7639" s="81"/>
      <c r="AB7639" s="81"/>
      <c r="AC7639" s="80"/>
      <c r="AD7639" s="80"/>
      <c r="AE7639" s="81"/>
      <c r="AF7639" s="82"/>
      <c r="AG7639" s="80"/>
      <c r="AH7639" s="119"/>
      <c r="AI7639" s="119"/>
    </row>
    <row r="7640" spans="27:35" x14ac:dyDescent="0.25">
      <c r="AA7640" s="81"/>
      <c r="AB7640" s="81"/>
      <c r="AC7640" s="80"/>
      <c r="AD7640" s="80"/>
      <c r="AE7640" s="81"/>
      <c r="AF7640" s="82"/>
      <c r="AG7640" s="80"/>
      <c r="AH7640" s="119"/>
      <c r="AI7640" s="119"/>
    </row>
    <row r="7641" spans="27:35" x14ac:dyDescent="0.25">
      <c r="AA7641" s="81"/>
      <c r="AB7641" s="81"/>
      <c r="AC7641" s="80"/>
      <c r="AD7641" s="80"/>
      <c r="AE7641" s="81"/>
      <c r="AF7641" s="82"/>
      <c r="AG7641" s="80"/>
      <c r="AH7641" s="119"/>
      <c r="AI7641" s="119"/>
    </row>
    <row r="7642" spans="27:35" x14ac:dyDescent="0.25">
      <c r="AA7642" s="81"/>
      <c r="AB7642" s="81"/>
      <c r="AC7642" s="80"/>
      <c r="AD7642" s="80"/>
      <c r="AE7642" s="81"/>
      <c r="AF7642" s="82"/>
      <c r="AG7642" s="80"/>
      <c r="AH7642" s="119"/>
      <c r="AI7642" s="119"/>
    </row>
    <row r="7643" spans="27:35" x14ac:dyDescent="0.25">
      <c r="AA7643" s="81"/>
      <c r="AB7643" s="81"/>
      <c r="AC7643" s="80"/>
      <c r="AD7643" s="80"/>
      <c r="AE7643" s="81"/>
      <c r="AF7643" s="82"/>
      <c r="AG7643" s="80"/>
      <c r="AH7643" s="119"/>
      <c r="AI7643" s="119"/>
    </row>
    <row r="7644" spans="27:35" x14ac:dyDescent="0.25">
      <c r="AA7644" s="81"/>
      <c r="AB7644" s="81"/>
      <c r="AC7644" s="80"/>
      <c r="AD7644" s="80"/>
      <c r="AE7644" s="81"/>
      <c r="AF7644" s="82"/>
      <c r="AG7644" s="80"/>
      <c r="AH7644" s="119"/>
      <c r="AI7644" s="119"/>
    </row>
    <row r="7645" spans="27:35" x14ac:dyDescent="0.25">
      <c r="AA7645" s="81"/>
      <c r="AB7645" s="81"/>
      <c r="AC7645" s="80"/>
      <c r="AD7645" s="80"/>
      <c r="AE7645" s="81"/>
      <c r="AF7645" s="82"/>
      <c r="AG7645" s="80"/>
      <c r="AH7645" s="119"/>
      <c r="AI7645" s="119"/>
    </row>
    <row r="7646" spans="27:35" x14ac:dyDescent="0.25">
      <c r="AA7646" s="81"/>
      <c r="AB7646" s="81"/>
      <c r="AC7646" s="80"/>
      <c r="AD7646" s="80"/>
      <c r="AE7646" s="81"/>
      <c r="AF7646" s="82"/>
      <c r="AG7646" s="80"/>
      <c r="AH7646" s="119"/>
      <c r="AI7646" s="119"/>
    </row>
    <row r="7647" spans="27:35" x14ac:dyDescent="0.25">
      <c r="AA7647" s="81"/>
      <c r="AB7647" s="81"/>
      <c r="AC7647" s="80"/>
      <c r="AD7647" s="80"/>
      <c r="AE7647" s="81"/>
      <c r="AF7647" s="82"/>
      <c r="AG7647" s="80"/>
      <c r="AH7647" s="119"/>
      <c r="AI7647" s="119"/>
    </row>
    <row r="7648" spans="27:35" x14ac:dyDescent="0.25">
      <c r="AA7648" s="81"/>
      <c r="AB7648" s="81"/>
      <c r="AC7648" s="80"/>
      <c r="AD7648" s="80"/>
      <c r="AE7648" s="81"/>
      <c r="AF7648" s="82"/>
      <c r="AG7648" s="80"/>
      <c r="AH7648" s="119"/>
      <c r="AI7648" s="119"/>
    </row>
    <row r="7649" spans="27:35" x14ac:dyDescent="0.25">
      <c r="AA7649" s="81"/>
      <c r="AB7649" s="81"/>
      <c r="AC7649" s="80"/>
      <c r="AD7649" s="80"/>
      <c r="AE7649" s="81"/>
      <c r="AF7649" s="82"/>
      <c r="AG7649" s="80"/>
      <c r="AH7649" s="119"/>
      <c r="AI7649" s="119"/>
    </row>
    <row r="7650" spans="27:35" x14ac:dyDescent="0.25">
      <c r="AA7650" s="81"/>
      <c r="AB7650" s="81"/>
      <c r="AC7650" s="80"/>
      <c r="AD7650" s="80"/>
      <c r="AE7650" s="81"/>
      <c r="AF7650" s="82"/>
      <c r="AG7650" s="80"/>
      <c r="AH7650" s="119"/>
      <c r="AI7650" s="119"/>
    </row>
    <row r="7651" spans="27:35" x14ac:dyDescent="0.25">
      <c r="AA7651" s="81"/>
      <c r="AB7651" s="81"/>
      <c r="AC7651" s="80"/>
      <c r="AD7651" s="80"/>
      <c r="AE7651" s="81"/>
      <c r="AF7651" s="82"/>
      <c r="AG7651" s="80"/>
      <c r="AH7651" s="119"/>
      <c r="AI7651" s="119"/>
    </row>
    <row r="7652" spans="27:35" x14ac:dyDescent="0.25">
      <c r="AA7652" s="81"/>
      <c r="AB7652" s="81"/>
      <c r="AC7652" s="80"/>
      <c r="AD7652" s="80"/>
      <c r="AE7652" s="81"/>
      <c r="AF7652" s="82"/>
      <c r="AG7652" s="80"/>
      <c r="AH7652" s="119"/>
      <c r="AI7652" s="119"/>
    </row>
    <row r="7653" spans="27:35" x14ac:dyDescent="0.25">
      <c r="AA7653" s="81"/>
      <c r="AB7653" s="81"/>
      <c r="AC7653" s="80"/>
      <c r="AD7653" s="80"/>
      <c r="AE7653" s="81"/>
      <c r="AF7653" s="82"/>
      <c r="AG7653" s="80"/>
      <c r="AH7653" s="119"/>
      <c r="AI7653" s="119"/>
    </row>
    <row r="7654" spans="27:35" x14ac:dyDescent="0.25">
      <c r="AA7654" s="81"/>
      <c r="AB7654" s="81"/>
      <c r="AC7654" s="80"/>
      <c r="AD7654" s="80"/>
      <c r="AE7654" s="81"/>
      <c r="AF7654" s="82"/>
      <c r="AG7654" s="80"/>
      <c r="AH7654" s="119"/>
      <c r="AI7654" s="119"/>
    </row>
    <row r="7655" spans="27:35" x14ac:dyDescent="0.25">
      <c r="AA7655" s="81"/>
      <c r="AB7655" s="81"/>
      <c r="AC7655" s="80"/>
      <c r="AD7655" s="80"/>
      <c r="AE7655" s="81"/>
      <c r="AF7655" s="82"/>
      <c r="AG7655" s="80"/>
      <c r="AH7655" s="119"/>
      <c r="AI7655" s="119"/>
    </row>
    <row r="7656" spans="27:35" x14ac:dyDescent="0.25">
      <c r="AA7656" s="81"/>
      <c r="AB7656" s="81"/>
      <c r="AC7656" s="80"/>
      <c r="AD7656" s="80"/>
      <c r="AE7656" s="81"/>
      <c r="AF7656" s="82"/>
      <c r="AG7656" s="80"/>
      <c r="AH7656" s="119"/>
      <c r="AI7656" s="119"/>
    </row>
    <row r="7657" spans="27:35" x14ac:dyDescent="0.25">
      <c r="AA7657" s="81"/>
      <c r="AB7657" s="81"/>
      <c r="AC7657" s="80"/>
      <c r="AD7657" s="80"/>
      <c r="AE7657" s="81"/>
      <c r="AF7657" s="82"/>
      <c r="AG7657" s="80"/>
      <c r="AH7657" s="119"/>
      <c r="AI7657" s="119"/>
    </row>
    <row r="7658" spans="27:35" x14ac:dyDescent="0.25">
      <c r="AA7658" s="81"/>
      <c r="AB7658" s="81"/>
      <c r="AC7658" s="80"/>
      <c r="AD7658" s="80"/>
      <c r="AE7658" s="81"/>
      <c r="AF7658" s="82"/>
      <c r="AG7658" s="80"/>
      <c r="AH7658" s="119"/>
      <c r="AI7658" s="119"/>
    </row>
    <row r="7659" spans="27:35" x14ac:dyDescent="0.25">
      <c r="AA7659" s="81"/>
      <c r="AB7659" s="81"/>
      <c r="AC7659" s="80"/>
      <c r="AD7659" s="80"/>
      <c r="AE7659" s="81"/>
      <c r="AF7659" s="82"/>
      <c r="AG7659" s="80"/>
      <c r="AH7659" s="119"/>
      <c r="AI7659" s="119"/>
    </row>
    <row r="7660" spans="27:35" x14ac:dyDescent="0.25">
      <c r="AA7660" s="81"/>
      <c r="AB7660" s="81"/>
      <c r="AC7660" s="80"/>
      <c r="AD7660" s="80"/>
      <c r="AE7660" s="81"/>
      <c r="AF7660" s="82"/>
      <c r="AG7660" s="80"/>
      <c r="AH7660" s="119"/>
      <c r="AI7660" s="119"/>
    </row>
    <row r="7661" spans="27:35" x14ac:dyDescent="0.25">
      <c r="AA7661" s="81"/>
      <c r="AB7661" s="81"/>
      <c r="AC7661" s="80"/>
      <c r="AD7661" s="80"/>
      <c r="AE7661" s="81"/>
      <c r="AF7661" s="82"/>
      <c r="AG7661" s="80"/>
      <c r="AH7661" s="119"/>
      <c r="AI7661" s="119"/>
    </row>
    <row r="7662" spans="27:35" x14ac:dyDescent="0.25">
      <c r="AA7662" s="81"/>
      <c r="AB7662" s="81"/>
      <c r="AC7662" s="80"/>
      <c r="AD7662" s="80"/>
      <c r="AE7662" s="81"/>
      <c r="AF7662" s="82"/>
      <c r="AG7662" s="80"/>
      <c r="AH7662" s="119"/>
      <c r="AI7662" s="119"/>
    </row>
    <row r="7663" spans="27:35" x14ac:dyDescent="0.25">
      <c r="AA7663" s="81"/>
      <c r="AB7663" s="81"/>
      <c r="AC7663" s="80"/>
      <c r="AD7663" s="80"/>
      <c r="AE7663" s="81"/>
      <c r="AF7663" s="82"/>
      <c r="AG7663" s="80"/>
      <c r="AH7663" s="119"/>
      <c r="AI7663" s="119"/>
    </row>
    <row r="7664" spans="27:35" x14ac:dyDescent="0.25">
      <c r="AA7664" s="81"/>
      <c r="AB7664" s="81"/>
      <c r="AC7664" s="80"/>
      <c r="AD7664" s="80"/>
      <c r="AE7664" s="81"/>
      <c r="AF7664" s="82"/>
      <c r="AG7664" s="80"/>
      <c r="AH7664" s="119"/>
      <c r="AI7664" s="119"/>
    </row>
    <row r="7665" spans="27:35" x14ac:dyDescent="0.25">
      <c r="AA7665" s="81"/>
      <c r="AB7665" s="81"/>
      <c r="AC7665" s="80"/>
      <c r="AD7665" s="80"/>
      <c r="AE7665" s="81"/>
      <c r="AF7665" s="82"/>
      <c r="AG7665" s="80"/>
      <c r="AH7665" s="119"/>
      <c r="AI7665" s="119"/>
    </row>
    <row r="7666" spans="27:35" x14ac:dyDescent="0.25">
      <c r="AA7666" s="81"/>
      <c r="AB7666" s="81"/>
      <c r="AC7666" s="80"/>
      <c r="AD7666" s="80"/>
      <c r="AE7666" s="81"/>
      <c r="AF7666" s="82"/>
      <c r="AG7666" s="80"/>
      <c r="AH7666" s="119"/>
      <c r="AI7666" s="119"/>
    </row>
    <row r="7667" spans="27:35" x14ac:dyDescent="0.25">
      <c r="AA7667" s="81"/>
      <c r="AB7667" s="81"/>
      <c r="AC7667" s="80"/>
      <c r="AD7667" s="80"/>
      <c r="AE7667" s="81"/>
      <c r="AF7667" s="82"/>
      <c r="AG7667" s="80"/>
      <c r="AH7667" s="119"/>
      <c r="AI7667" s="119"/>
    </row>
    <row r="7668" spans="27:35" x14ac:dyDescent="0.25">
      <c r="AA7668" s="81"/>
      <c r="AB7668" s="81"/>
      <c r="AC7668" s="80"/>
      <c r="AD7668" s="80"/>
      <c r="AE7668" s="81"/>
      <c r="AF7668" s="82"/>
      <c r="AG7668" s="80"/>
      <c r="AH7668" s="119"/>
      <c r="AI7668" s="119"/>
    </row>
    <row r="7669" spans="27:35" x14ac:dyDescent="0.25">
      <c r="AA7669" s="81"/>
      <c r="AB7669" s="81"/>
      <c r="AC7669" s="80"/>
      <c r="AD7669" s="80"/>
      <c r="AE7669" s="81"/>
      <c r="AF7669" s="82"/>
      <c r="AG7669" s="80"/>
      <c r="AH7669" s="119"/>
      <c r="AI7669" s="119"/>
    </row>
    <row r="7670" spans="27:35" x14ac:dyDescent="0.25">
      <c r="AA7670" s="81"/>
      <c r="AB7670" s="81"/>
      <c r="AC7670" s="80"/>
      <c r="AD7670" s="80"/>
      <c r="AE7670" s="81"/>
      <c r="AF7670" s="82"/>
      <c r="AG7670" s="80"/>
      <c r="AH7670" s="119"/>
      <c r="AI7670" s="119"/>
    </row>
    <row r="7671" spans="27:35" x14ac:dyDescent="0.25">
      <c r="AA7671" s="81"/>
      <c r="AB7671" s="81"/>
      <c r="AC7671" s="80"/>
      <c r="AD7671" s="80"/>
      <c r="AE7671" s="81"/>
      <c r="AF7671" s="82"/>
      <c r="AG7671" s="80"/>
      <c r="AH7671" s="119"/>
      <c r="AI7671" s="119"/>
    </row>
    <row r="7672" spans="27:35" x14ac:dyDescent="0.25">
      <c r="AA7672" s="81"/>
      <c r="AB7672" s="81"/>
      <c r="AC7672" s="80"/>
      <c r="AD7672" s="80"/>
      <c r="AE7672" s="81"/>
      <c r="AF7672" s="82"/>
      <c r="AG7672" s="80"/>
      <c r="AH7672" s="119"/>
      <c r="AI7672" s="119"/>
    </row>
    <row r="7673" spans="27:35" x14ac:dyDescent="0.25">
      <c r="AA7673" s="81"/>
      <c r="AB7673" s="81"/>
      <c r="AC7673" s="80"/>
      <c r="AD7673" s="80"/>
      <c r="AE7673" s="81"/>
      <c r="AF7673" s="82"/>
      <c r="AG7673" s="80"/>
      <c r="AH7673" s="119"/>
      <c r="AI7673" s="119"/>
    </row>
    <row r="7674" spans="27:35" x14ac:dyDescent="0.25">
      <c r="AA7674" s="81"/>
      <c r="AB7674" s="81"/>
      <c r="AC7674" s="80"/>
      <c r="AD7674" s="80"/>
      <c r="AE7674" s="81"/>
      <c r="AF7674" s="82"/>
      <c r="AG7674" s="80"/>
      <c r="AH7674" s="119"/>
      <c r="AI7674" s="119"/>
    </row>
    <row r="7675" spans="27:35" x14ac:dyDescent="0.25">
      <c r="AA7675" s="81"/>
      <c r="AB7675" s="81"/>
      <c r="AC7675" s="80"/>
      <c r="AD7675" s="80"/>
      <c r="AE7675" s="81"/>
      <c r="AF7675" s="82"/>
      <c r="AG7675" s="80"/>
      <c r="AH7675" s="119"/>
      <c r="AI7675" s="119"/>
    </row>
    <row r="7676" spans="27:35" x14ac:dyDescent="0.25">
      <c r="AA7676" s="81"/>
      <c r="AB7676" s="81"/>
      <c r="AC7676" s="80"/>
      <c r="AD7676" s="80"/>
      <c r="AE7676" s="81"/>
      <c r="AF7676" s="82"/>
      <c r="AG7676" s="80"/>
      <c r="AH7676" s="119"/>
      <c r="AI7676" s="119"/>
    </row>
    <row r="7677" spans="27:35" x14ac:dyDescent="0.25">
      <c r="AA7677" s="81"/>
      <c r="AB7677" s="81"/>
      <c r="AC7677" s="80"/>
      <c r="AD7677" s="80"/>
      <c r="AE7677" s="81"/>
      <c r="AF7677" s="82"/>
      <c r="AG7677" s="80"/>
      <c r="AH7677" s="119"/>
      <c r="AI7677" s="119"/>
    </row>
    <row r="7678" spans="27:35" x14ac:dyDescent="0.25">
      <c r="AA7678" s="81"/>
      <c r="AB7678" s="81"/>
      <c r="AC7678" s="80"/>
      <c r="AD7678" s="80"/>
      <c r="AE7678" s="81"/>
      <c r="AF7678" s="82"/>
      <c r="AG7678" s="80"/>
      <c r="AH7678" s="119"/>
      <c r="AI7678" s="119"/>
    </row>
    <row r="7679" spans="27:35" x14ac:dyDescent="0.25">
      <c r="AA7679" s="81"/>
      <c r="AB7679" s="81"/>
      <c r="AC7679" s="80"/>
      <c r="AD7679" s="80"/>
      <c r="AE7679" s="81"/>
      <c r="AF7679" s="82"/>
      <c r="AG7679" s="80"/>
      <c r="AH7679" s="119"/>
      <c r="AI7679" s="119"/>
    </row>
    <row r="7680" spans="27:35" x14ac:dyDescent="0.25">
      <c r="AA7680" s="81"/>
      <c r="AB7680" s="81"/>
      <c r="AC7680" s="80"/>
      <c r="AD7680" s="80"/>
      <c r="AE7680" s="81"/>
      <c r="AF7680" s="82"/>
      <c r="AG7680" s="80"/>
      <c r="AH7680" s="119"/>
      <c r="AI7680" s="119"/>
    </row>
    <row r="7681" spans="27:35" x14ac:dyDescent="0.25">
      <c r="AA7681" s="81"/>
      <c r="AB7681" s="81"/>
      <c r="AC7681" s="80"/>
      <c r="AD7681" s="80"/>
      <c r="AE7681" s="81"/>
      <c r="AF7681" s="82"/>
      <c r="AG7681" s="80"/>
      <c r="AH7681" s="119"/>
      <c r="AI7681" s="119"/>
    </row>
    <row r="7682" spans="27:35" x14ac:dyDescent="0.25">
      <c r="AA7682" s="81"/>
      <c r="AB7682" s="81"/>
      <c r="AC7682" s="80"/>
      <c r="AD7682" s="80"/>
      <c r="AE7682" s="81"/>
      <c r="AF7682" s="82"/>
      <c r="AG7682" s="80"/>
      <c r="AH7682" s="119"/>
      <c r="AI7682" s="119"/>
    </row>
    <row r="7683" spans="27:35" x14ac:dyDescent="0.25">
      <c r="AA7683" s="81"/>
      <c r="AB7683" s="81"/>
      <c r="AC7683" s="80"/>
      <c r="AD7683" s="80"/>
      <c r="AE7683" s="81"/>
      <c r="AF7683" s="82"/>
      <c r="AG7683" s="80"/>
      <c r="AH7683" s="119"/>
      <c r="AI7683" s="119"/>
    </row>
    <row r="7684" spans="27:35" x14ac:dyDescent="0.25">
      <c r="AA7684" s="81"/>
      <c r="AB7684" s="81"/>
      <c r="AC7684" s="80"/>
      <c r="AD7684" s="80"/>
      <c r="AE7684" s="81"/>
      <c r="AF7684" s="82"/>
      <c r="AG7684" s="80"/>
      <c r="AH7684" s="119"/>
      <c r="AI7684" s="119"/>
    </row>
    <row r="7685" spans="27:35" x14ac:dyDescent="0.25">
      <c r="AA7685" s="81"/>
      <c r="AB7685" s="81"/>
      <c r="AC7685" s="80"/>
      <c r="AD7685" s="80"/>
      <c r="AE7685" s="81"/>
      <c r="AF7685" s="82"/>
      <c r="AG7685" s="80"/>
      <c r="AH7685" s="119"/>
      <c r="AI7685" s="119"/>
    </row>
    <row r="7686" spans="27:35" x14ac:dyDescent="0.25">
      <c r="AA7686" s="81"/>
      <c r="AB7686" s="81"/>
      <c r="AC7686" s="80"/>
      <c r="AD7686" s="80"/>
      <c r="AE7686" s="81"/>
      <c r="AF7686" s="82"/>
      <c r="AG7686" s="80"/>
      <c r="AH7686" s="119"/>
      <c r="AI7686" s="119"/>
    </row>
    <row r="7687" spans="27:35" x14ac:dyDescent="0.25">
      <c r="AA7687" s="81"/>
      <c r="AB7687" s="81"/>
      <c r="AC7687" s="80"/>
      <c r="AD7687" s="80"/>
      <c r="AE7687" s="81"/>
      <c r="AF7687" s="82"/>
      <c r="AG7687" s="80"/>
      <c r="AH7687" s="119"/>
      <c r="AI7687" s="119"/>
    </row>
    <row r="7688" spans="27:35" x14ac:dyDescent="0.25">
      <c r="AA7688" s="81"/>
      <c r="AB7688" s="81"/>
      <c r="AC7688" s="80"/>
      <c r="AD7688" s="80"/>
      <c r="AE7688" s="81"/>
      <c r="AF7688" s="82"/>
      <c r="AG7688" s="80"/>
      <c r="AH7688" s="119"/>
      <c r="AI7688" s="119"/>
    </row>
    <row r="7689" spans="27:35" x14ac:dyDescent="0.25">
      <c r="AA7689" s="81"/>
      <c r="AB7689" s="81"/>
      <c r="AC7689" s="80"/>
      <c r="AD7689" s="80"/>
      <c r="AE7689" s="81"/>
      <c r="AF7689" s="82"/>
      <c r="AG7689" s="80"/>
      <c r="AH7689" s="119"/>
      <c r="AI7689" s="119"/>
    </row>
    <row r="7690" spans="27:35" x14ac:dyDescent="0.25">
      <c r="AA7690" s="81"/>
      <c r="AB7690" s="81"/>
      <c r="AC7690" s="80"/>
      <c r="AD7690" s="80"/>
      <c r="AE7690" s="81"/>
      <c r="AF7690" s="82"/>
      <c r="AG7690" s="80"/>
      <c r="AH7690" s="119"/>
      <c r="AI7690" s="119"/>
    </row>
    <row r="7691" spans="27:35" x14ac:dyDescent="0.25">
      <c r="AA7691" s="81"/>
      <c r="AB7691" s="81"/>
      <c r="AC7691" s="80"/>
      <c r="AD7691" s="80"/>
      <c r="AE7691" s="81"/>
      <c r="AF7691" s="82"/>
      <c r="AG7691" s="80"/>
      <c r="AH7691" s="119"/>
      <c r="AI7691" s="119"/>
    </row>
    <row r="7692" spans="27:35" x14ac:dyDescent="0.25">
      <c r="AA7692" s="81"/>
      <c r="AB7692" s="81"/>
      <c r="AC7692" s="80"/>
      <c r="AD7692" s="80"/>
      <c r="AE7692" s="81"/>
      <c r="AF7692" s="82"/>
      <c r="AG7692" s="80"/>
      <c r="AH7692" s="119"/>
      <c r="AI7692" s="119"/>
    </row>
    <row r="7693" spans="27:35" x14ac:dyDescent="0.25">
      <c r="AA7693" s="81"/>
      <c r="AB7693" s="81"/>
      <c r="AC7693" s="80"/>
      <c r="AD7693" s="80"/>
      <c r="AE7693" s="81"/>
      <c r="AF7693" s="82"/>
      <c r="AG7693" s="80"/>
      <c r="AH7693" s="119"/>
      <c r="AI7693" s="119"/>
    </row>
    <row r="7694" spans="27:35" x14ac:dyDescent="0.25">
      <c r="AA7694" s="81"/>
      <c r="AB7694" s="81"/>
      <c r="AC7694" s="80"/>
      <c r="AD7694" s="80"/>
      <c r="AE7694" s="81"/>
      <c r="AF7694" s="82"/>
      <c r="AG7694" s="80"/>
      <c r="AH7694" s="119"/>
      <c r="AI7694" s="119"/>
    </row>
    <row r="7695" spans="27:35" x14ac:dyDescent="0.25">
      <c r="AA7695" s="81"/>
      <c r="AB7695" s="81"/>
      <c r="AC7695" s="80"/>
      <c r="AD7695" s="80"/>
      <c r="AE7695" s="81"/>
      <c r="AF7695" s="82"/>
      <c r="AG7695" s="80"/>
      <c r="AH7695" s="119"/>
      <c r="AI7695" s="119"/>
    </row>
    <row r="7696" spans="27:35" x14ac:dyDescent="0.25">
      <c r="AA7696" s="81"/>
      <c r="AB7696" s="81"/>
      <c r="AC7696" s="80"/>
      <c r="AD7696" s="80"/>
      <c r="AE7696" s="81"/>
      <c r="AF7696" s="82"/>
      <c r="AG7696" s="80"/>
      <c r="AH7696" s="119"/>
      <c r="AI7696" s="119"/>
    </row>
    <row r="7697" spans="27:35" x14ac:dyDescent="0.25">
      <c r="AA7697" s="81"/>
      <c r="AB7697" s="81"/>
      <c r="AC7697" s="80"/>
      <c r="AD7697" s="80"/>
      <c r="AE7697" s="81"/>
      <c r="AF7697" s="82"/>
      <c r="AG7697" s="80"/>
      <c r="AH7697" s="119"/>
      <c r="AI7697" s="119"/>
    </row>
    <row r="7698" spans="27:35" x14ac:dyDescent="0.25">
      <c r="AA7698" s="81"/>
      <c r="AB7698" s="81"/>
      <c r="AC7698" s="80"/>
      <c r="AD7698" s="80"/>
      <c r="AE7698" s="81"/>
      <c r="AF7698" s="82"/>
      <c r="AG7698" s="80"/>
      <c r="AH7698" s="119"/>
      <c r="AI7698" s="119"/>
    </row>
    <row r="7699" spans="27:35" x14ac:dyDescent="0.25">
      <c r="AA7699" s="81"/>
      <c r="AB7699" s="81"/>
      <c r="AC7699" s="80"/>
      <c r="AD7699" s="80"/>
      <c r="AE7699" s="81"/>
      <c r="AF7699" s="82"/>
      <c r="AG7699" s="80"/>
      <c r="AH7699" s="119"/>
      <c r="AI7699" s="119"/>
    </row>
    <row r="7700" spans="27:35" x14ac:dyDescent="0.25">
      <c r="AA7700" s="81"/>
      <c r="AB7700" s="81"/>
      <c r="AC7700" s="80"/>
      <c r="AD7700" s="80"/>
      <c r="AE7700" s="81"/>
      <c r="AF7700" s="82"/>
      <c r="AG7700" s="80"/>
      <c r="AH7700" s="119"/>
      <c r="AI7700" s="119"/>
    </row>
    <row r="7701" spans="27:35" x14ac:dyDescent="0.25">
      <c r="AA7701" s="81"/>
      <c r="AB7701" s="81"/>
      <c r="AC7701" s="80"/>
      <c r="AD7701" s="80"/>
      <c r="AE7701" s="81"/>
      <c r="AF7701" s="82"/>
      <c r="AG7701" s="80"/>
      <c r="AH7701" s="119"/>
      <c r="AI7701" s="119"/>
    </row>
    <row r="7702" spans="27:35" x14ac:dyDescent="0.25">
      <c r="AA7702" s="81"/>
      <c r="AB7702" s="81"/>
      <c r="AC7702" s="80"/>
      <c r="AD7702" s="80"/>
      <c r="AE7702" s="81"/>
      <c r="AF7702" s="82"/>
      <c r="AG7702" s="80"/>
      <c r="AH7702" s="119"/>
      <c r="AI7702" s="119"/>
    </row>
    <row r="7703" spans="27:35" x14ac:dyDescent="0.25">
      <c r="AA7703" s="81"/>
      <c r="AB7703" s="81"/>
      <c r="AC7703" s="80"/>
      <c r="AD7703" s="80"/>
      <c r="AE7703" s="81"/>
      <c r="AF7703" s="82"/>
      <c r="AG7703" s="80"/>
      <c r="AH7703" s="119"/>
      <c r="AI7703" s="119"/>
    </row>
    <row r="7704" spans="27:35" x14ac:dyDescent="0.25">
      <c r="AA7704" s="81"/>
      <c r="AB7704" s="81"/>
      <c r="AC7704" s="80"/>
      <c r="AD7704" s="80"/>
      <c r="AE7704" s="81"/>
      <c r="AF7704" s="82"/>
      <c r="AG7704" s="80"/>
      <c r="AH7704" s="119"/>
      <c r="AI7704" s="119"/>
    </row>
    <row r="7705" spans="27:35" x14ac:dyDescent="0.25">
      <c r="AA7705" s="81"/>
      <c r="AB7705" s="81"/>
      <c r="AC7705" s="80"/>
      <c r="AD7705" s="80"/>
      <c r="AE7705" s="81"/>
      <c r="AF7705" s="82"/>
      <c r="AG7705" s="80"/>
      <c r="AH7705" s="119"/>
      <c r="AI7705" s="119"/>
    </row>
    <row r="7706" spans="27:35" x14ac:dyDescent="0.25">
      <c r="AA7706" s="81"/>
      <c r="AB7706" s="81"/>
      <c r="AC7706" s="80"/>
      <c r="AD7706" s="80"/>
      <c r="AE7706" s="81"/>
      <c r="AF7706" s="82"/>
      <c r="AG7706" s="80"/>
      <c r="AH7706" s="119"/>
      <c r="AI7706" s="119"/>
    </row>
    <row r="7707" spans="27:35" x14ac:dyDescent="0.25">
      <c r="AA7707" s="81"/>
      <c r="AB7707" s="81"/>
      <c r="AC7707" s="80"/>
      <c r="AD7707" s="80"/>
      <c r="AE7707" s="81"/>
      <c r="AF7707" s="82"/>
      <c r="AG7707" s="80"/>
      <c r="AH7707" s="119"/>
      <c r="AI7707" s="119"/>
    </row>
    <row r="7708" spans="27:35" x14ac:dyDescent="0.25">
      <c r="AA7708" s="81"/>
      <c r="AB7708" s="81"/>
      <c r="AC7708" s="80"/>
      <c r="AD7708" s="80"/>
      <c r="AE7708" s="81"/>
      <c r="AF7708" s="82"/>
      <c r="AG7708" s="80"/>
      <c r="AH7708" s="119"/>
      <c r="AI7708" s="119"/>
    </row>
    <row r="7709" spans="27:35" x14ac:dyDescent="0.25">
      <c r="AA7709" s="81"/>
      <c r="AB7709" s="81"/>
      <c r="AC7709" s="80"/>
      <c r="AD7709" s="80"/>
      <c r="AE7709" s="81"/>
      <c r="AF7709" s="82"/>
      <c r="AG7709" s="80"/>
      <c r="AH7709" s="119"/>
      <c r="AI7709" s="119"/>
    </row>
    <row r="7710" spans="27:35" x14ac:dyDescent="0.25">
      <c r="AA7710" s="81"/>
      <c r="AB7710" s="81"/>
      <c r="AC7710" s="80"/>
      <c r="AD7710" s="80"/>
      <c r="AE7710" s="81"/>
      <c r="AF7710" s="82"/>
      <c r="AG7710" s="80"/>
      <c r="AH7710" s="119"/>
      <c r="AI7710" s="119"/>
    </row>
    <row r="7711" spans="27:35" x14ac:dyDescent="0.25">
      <c r="AA7711" s="81"/>
      <c r="AB7711" s="81"/>
      <c r="AC7711" s="80"/>
      <c r="AD7711" s="80"/>
      <c r="AE7711" s="81"/>
      <c r="AF7711" s="82"/>
      <c r="AG7711" s="80"/>
      <c r="AH7711" s="119"/>
      <c r="AI7711" s="119"/>
    </row>
    <row r="7712" spans="27:35" x14ac:dyDescent="0.25">
      <c r="AA7712" s="81"/>
      <c r="AB7712" s="81"/>
      <c r="AC7712" s="80"/>
      <c r="AD7712" s="80"/>
      <c r="AE7712" s="81"/>
      <c r="AF7712" s="82"/>
      <c r="AG7712" s="80"/>
      <c r="AH7712" s="119"/>
      <c r="AI7712" s="119"/>
    </row>
    <row r="7713" spans="27:35" x14ac:dyDescent="0.25">
      <c r="AA7713" s="81"/>
      <c r="AB7713" s="81"/>
      <c r="AC7713" s="80"/>
      <c r="AD7713" s="80"/>
      <c r="AE7713" s="81"/>
      <c r="AF7713" s="82"/>
      <c r="AG7713" s="80"/>
      <c r="AH7713" s="119"/>
      <c r="AI7713" s="119"/>
    </row>
    <row r="7714" spans="27:35" x14ac:dyDescent="0.25">
      <c r="AA7714" s="81"/>
      <c r="AB7714" s="81"/>
      <c r="AC7714" s="80"/>
      <c r="AD7714" s="80"/>
      <c r="AE7714" s="81"/>
      <c r="AF7714" s="82"/>
      <c r="AG7714" s="80"/>
      <c r="AH7714" s="119"/>
      <c r="AI7714" s="119"/>
    </row>
    <row r="7715" spans="27:35" x14ac:dyDescent="0.25">
      <c r="AA7715" s="81"/>
      <c r="AB7715" s="81"/>
      <c r="AC7715" s="80"/>
      <c r="AD7715" s="80"/>
      <c r="AE7715" s="81"/>
      <c r="AF7715" s="82"/>
      <c r="AG7715" s="80"/>
      <c r="AH7715" s="119"/>
      <c r="AI7715" s="119"/>
    </row>
    <row r="7716" spans="27:35" x14ac:dyDescent="0.25">
      <c r="AA7716" s="81"/>
      <c r="AB7716" s="81"/>
      <c r="AC7716" s="80"/>
      <c r="AD7716" s="80"/>
      <c r="AE7716" s="81"/>
      <c r="AF7716" s="82"/>
      <c r="AG7716" s="80"/>
      <c r="AH7716" s="119"/>
      <c r="AI7716" s="119"/>
    </row>
    <row r="7717" spans="27:35" x14ac:dyDescent="0.25">
      <c r="AA7717" s="81"/>
      <c r="AB7717" s="81"/>
      <c r="AC7717" s="80"/>
      <c r="AD7717" s="80"/>
      <c r="AE7717" s="81"/>
      <c r="AF7717" s="82"/>
      <c r="AG7717" s="80"/>
      <c r="AH7717" s="119"/>
      <c r="AI7717" s="119"/>
    </row>
    <row r="7718" spans="27:35" x14ac:dyDescent="0.25">
      <c r="AA7718" s="81"/>
      <c r="AB7718" s="81"/>
      <c r="AC7718" s="80"/>
      <c r="AD7718" s="80"/>
      <c r="AE7718" s="81"/>
      <c r="AF7718" s="82"/>
      <c r="AG7718" s="80"/>
      <c r="AH7718" s="119"/>
      <c r="AI7718" s="119"/>
    </row>
    <row r="7719" spans="27:35" x14ac:dyDescent="0.25">
      <c r="AA7719" s="81"/>
      <c r="AB7719" s="81"/>
      <c r="AC7719" s="80"/>
      <c r="AD7719" s="80"/>
      <c r="AE7719" s="81"/>
      <c r="AF7719" s="82"/>
      <c r="AG7719" s="80"/>
      <c r="AH7719" s="119"/>
      <c r="AI7719" s="119"/>
    </row>
    <row r="7720" spans="27:35" x14ac:dyDescent="0.25">
      <c r="AA7720" s="81"/>
      <c r="AB7720" s="81"/>
      <c r="AC7720" s="80"/>
      <c r="AD7720" s="80"/>
      <c r="AE7720" s="81"/>
      <c r="AF7720" s="82"/>
      <c r="AG7720" s="80"/>
      <c r="AH7720" s="119"/>
      <c r="AI7720" s="119"/>
    </row>
    <row r="7721" spans="27:35" x14ac:dyDescent="0.25">
      <c r="AA7721" s="81"/>
      <c r="AB7721" s="81"/>
      <c r="AC7721" s="80"/>
      <c r="AD7721" s="80"/>
      <c r="AE7721" s="81"/>
      <c r="AF7721" s="82"/>
      <c r="AG7721" s="80"/>
      <c r="AH7721" s="119"/>
      <c r="AI7721" s="119"/>
    </row>
    <row r="7722" spans="27:35" x14ac:dyDescent="0.25">
      <c r="AA7722" s="81"/>
      <c r="AB7722" s="81"/>
      <c r="AC7722" s="80"/>
      <c r="AD7722" s="80"/>
      <c r="AE7722" s="81"/>
      <c r="AF7722" s="82"/>
      <c r="AG7722" s="80"/>
      <c r="AH7722" s="119"/>
      <c r="AI7722" s="119"/>
    </row>
    <row r="7723" spans="27:35" x14ac:dyDescent="0.25">
      <c r="AA7723" s="81"/>
      <c r="AB7723" s="81"/>
      <c r="AC7723" s="80"/>
      <c r="AD7723" s="80"/>
      <c r="AE7723" s="81"/>
      <c r="AF7723" s="82"/>
      <c r="AG7723" s="80"/>
      <c r="AH7723" s="119"/>
      <c r="AI7723" s="119"/>
    </row>
    <row r="7724" spans="27:35" x14ac:dyDescent="0.25">
      <c r="AA7724" s="81"/>
      <c r="AB7724" s="81"/>
      <c r="AC7724" s="80"/>
      <c r="AD7724" s="80"/>
      <c r="AE7724" s="81"/>
      <c r="AF7724" s="82"/>
      <c r="AG7724" s="80"/>
      <c r="AH7724" s="119"/>
      <c r="AI7724" s="119"/>
    </row>
    <row r="7725" spans="27:35" x14ac:dyDescent="0.25">
      <c r="AA7725" s="81"/>
      <c r="AB7725" s="81"/>
      <c r="AC7725" s="80"/>
      <c r="AD7725" s="80"/>
      <c r="AE7725" s="81"/>
      <c r="AF7725" s="82"/>
      <c r="AG7725" s="80"/>
      <c r="AH7725" s="119"/>
      <c r="AI7725" s="119"/>
    </row>
    <row r="7726" spans="27:35" x14ac:dyDescent="0.25">
      <c r="AA7726" s="81"/>
      <c r="AB7726" s="81"/>
      <c r="AC7726" s="80"/>
      <c r="AD7726" s="80"/>
      <c r="AE7726" s="81"/>
      <c r="AF7726" s="82"/>
      <c r="AG7726" s="80"/>
      <c r="AH7726" s="119"/>
      <c r="AI7726" s="119"/>
    </row>
    <row r="7727" spans="27:35" x14ac:dyDescent="0.25">
      <c r="AA7727" s="81"/>
      <c r="AB7727" s="81"/>
      <c r="AC7727" s="80"/>
      <c r="AD7727" s="80"/>
      <c r="AE7727" s="81"/>
      <c r="AF7727" s="82"/>
      <c r="AG7727" s="80"/>
      <c r="AH7727" s="119"/>
      <c r="AI7727" s="119"/>
    </row>
    <row r="7728" spans="27:35" x14ac:dyDescent="0.25">
      <c r="AA7728" s="81"/>
      <c r="AB7728" s="81"/>
      <c r="AC7728" s="80"/>
      <c r="AD7728" s="80"/>
      <c r="AE7728" s="81"/>
      <c r="AF7728" s="82"/>
      <c r="AG7728" s="80"/>
      <c r="AH7728" s="119"/>
      <c r="AI7728" s="119"/>
    </row>
    <row r="7729" spans="27:35" x14ac:dyDescent="0.25">
      <c r="AA7729" s="81"/>
      <c r="AB7729" s="81"/>
      <c r="AC7729" s="80"/>
      <c r="AD7729" s="80"/>
      <c r="AE7729" s="81"/>
      <c r="AF7729" s="82"/>
      <c r="AG7729" s="80"/>
      <c r="AH7729" s="119"/>
      <c r="AI7729" s="119"/>
    </row>
    <row r="7730" spans="27:35" x14ac:dyDescent="0.25">
      <c r="AA7730" s="81"/>
      <c r="AB7730" s="81"/>
      <c r="AC7730" s="80"/>
      <c r="AD7730" s="80"/>
      <c r="AE7730" s="81"/>
      <c r="AF7730" s="82"/>
      <c r="AG7730" s="80"/>
      <c r="AH7730" s="119"/>
      <c r="AI7730" s="119"/>
    </row>
    <row r="7731" spans="27:35" x14ac:dyDescent="0.25">
      <c r="AA7731" s="81"/>
      <c r="AB7731" s="81"/>
      <c r="AC7731" s="80"/>
      <c r="AD7731" s="80"/>
      <c r="AE7731" s="81"/>
      <c r="AF7731" s="82"/>
      <c r="AG7731" s="80"/>
      <c r="AH7731" s="119"/>
      <c r="AI7731" s="119"/>
    </row>
    <row r="7732" spans="27:35" x14ac:dyDescent="0.25">
      <c r="AA7732" s="81"/>
      <c r="AB7732" s="81"/>
      <c r="AC7732" s="80"/>
      <c r="AD7732" s="80"/>
      <c r="AE7732" s="81"/>
      <c r="AF7732" s="82"/>
      <c r="AG7732" s="80"/>
      <c r="AH7732" s="119"/>
      <c r="AI7732" s="119"/>
    </row>
    <row r="7733" spans="27:35" x14ac:dyDescent="0.25">
      <c r="AA7733" s="81"/>
      <c r="AB7733" s="81"/>
      <c r="AC7733" s="80"/>
      <c r="AD7733" s="80"/>
      <c r="AE7733" s="81"/>
      <c r="AF7733" s="82"/>
      <c r="AG7733" s="80"/>
      <c r="AH7733" s="119"/>
      <c r="AI7733" s="119"/>
    </row>
    <row r="7734" spans="27:35" x14ac:dyDescent="0.25">
      <c r="AA7734" s="81"/>
      <c r="AB7734" s="81"/>
      <c r="AC7734" s="80"/>
      <c r="AD7734" s="80"/>
      <c r="AE7734" s="81"/>
      <c r="AF7734" s="82"/>
      <c r="AG7734" s="80"/>
      <c r="AH7734" s="119"/>
      <c r="AI7734" s="119"/>
    </row>
    <row r="7735" spans="27:35" x14ac:dyDescent="0.25">
      <c r="AA7735" s="81"/>
      <c r="AB7735" s="81"/>
      <c r="AC7735" s="80"/>
      <c r="AD7735" s="80"/>
      <c r="AE7735" s="81"/>
      <c r="AF7735" s="82"/>
      <c r="AG7735" s="80"/>
      <c r="AH7735" s="119"/>
      <c r="AI7735" s="119"/>
    </row>
    <row r="7736" spans="27:35" x14ac:dyDescent="0.25">
      <c r="AA7736" s="81"/>
      <c r="AB7736" s="81"/>
      <c r="AC7736" s="80"/>
      <c r="AD7736" s="80"/>
      <c r="AE7736" s="81"/>
      <c r="AF7736" s="82"/>
      <c r="AG7736" s="80"/>
      <c r="AH7736" s="119"/>
      <c r="AI7736" s="119"/>
    </row>
    <row r="7737" spans="27:35" x14ac:dyDescent="0.25">
      <c r="AA7737" s="81"/>
      <c r="AB7737" s="81"/>
      <c r="AC7737" s="80"/>
      <c r="AD7737" s="80"/>
      <c r="AE7737" s="81"/>
      <c r="AF7737" s="82"/>
      <c r="AG7737" s="80"/>
      <c r="AH7737" s="119"/>
      <c r="AI7737" s="119"/>
    </row>
    <row r="7738" spans="27:35" x14ac:dyDescent="0.25">
      <c r="AA7738" s="81"/>
      <c r="AB7738" s="81"/>
      <c r="AC7738" s="80"/>
      <c r="AD7738" s="80"/>
      <c r="AE7738" s="81"/>
      <c r="AF7738" s="82"/>
      <c r="AG7738" s="80"/>
      <c r="AH7738" s="119"/>
      <c r="AI7738" s="119"/>
    </row>
    <row r="7739" spans="27:35" x14ac:dyDescent="0.25">
      <c r="AA7739" s="81"/>
      <c r="AB7739" s="81"/>
      <c r="AC7739" s="80"/>
      <c r="AD7739" s="80"/>
      <c r="AE7739" s="81"/>
      <c r="AF7739" s="82"/>
      <c r="AG7739" s="80"/>
      <c r="AH7739" s="119"/>
      <c r="AI7739" s="119"/>
    </row>
    <row r="7740" spans="27:35" x14ac:dyDescent="0.25">
      <c r="AA7740" s="81"/>
      <c r="AB7740" s="81"/>
      <c r="AC7740" s="80"/>
      <c r="AD7740" s="80"/>
      <c r="AE7740" s="81"/>
      <c r="AF7740" s="82"/>
      <c r="AG7740" s="80"/>
      <c r="AH7740" s="119"/>
      <c r="AI7740" s="119"/>
    </row>
    <row r="7741" spans="27:35" x14ac:dyDescent="0.25">
      <c r="AA7741" s="81"/>
      <c r="AB7741" s="81"/>
      <c r="AC7741" s="80"/>
      <c r="AD7741" s="80"/>
      <c r="AE7741" s="81"/>
      <c r="AF7741" s="82"/>
      <c r="AG7741" s="80"/>
      <c r="AH7741" s="119"/>
      <c r="AI7741" s="119"/>
    </row>
    <row r="7742" spans="27:35" x14ac:dyDescent="0.25">
      <c r="AA7742" s="81"/>
      <c r="AB7742" s="81"/>
      <c r="AC7742" s="80"/>
      <c r="AD7742" s="80"/>
      <c r="AE7742" s="81"/>
      <c r="AF7742" s="82"/>
      <c r="AG7742" s="80"/>
      <c r="AH7742" s="119"/>
      <c r="AI7742" s="119"/>
    </row>
    <row r="7743" spans="27:35" x14ac:dyDescent="0.25">
      <c r="AA7743" s="81"/>
      <c r="AB7743" s="81"/>
      <c r="AC7743" s="80"/>
      <c r="AD7743" s="80"/>
      <c r="AE7743" s="81"/>
      <c r="AF7743" s="82"/>
      <c r="AG7743" s="80"/>
      <c r="AH7743" s="119"/>
      <c r="AI7743" s="119"/>
    </row>
    <row r="7744" spans="27:35" x14ac:dyDescent="0.25">
      <c r="AA7744" s="81"/>
      <c r="AB7744" s="81"/>
      <c r="AC7744" s="80"/>
      <c r="AD7744" s="80"/>
      <c r="AE7744" s="81"/>
      <c r="AF7744" s="82"/>
      <c r="AG7744" s="80"/>
      <c r="AH7744" s="119"/>
      <c r="AI7744" s="119"/>
    </row>
    <row r="7745" spans="27:35" x14ac:dyDescent="0.25">
      <c r="AA7745" s="81"/>
      <c r="AB7745" s="81"/>
      <c r="AC7745" s="80"/>
      <c r="AD7745" s="80"/>
      <c r="AE7745" s="81"/>
      <c r="AF7745" s="82"/>
      <c r="AG7745" s="80"/>
      <c r="AH7745" s="119"/>
      <c r="AI7745" s="119"/>
    </row>
    <row r="7746" spans="27:35" x14ac:dyDescent="0.25">
      <c r="AA7746" s="81"/>
      <c r="AB7746" s="81"/>
      <c r="AC7746" s="80"/>
      <c r="AD7746" s="80"/>
      <c r="AE7746" s="81"/>
      <c r="AF7746" s="82"/>
      <c r="AG7746" s="80"/>
      <c r="AH7746" s="119"/>
      <c r="AI7746" s="119"/>
    </row>
    <row r="7747" spans="27:35" x14ac:dyDescent="0.25">
      <c r="AA7747" s="81"/>
      <c r="AB7747" s="81"/>
      <c r="AC7747" s="80"/>
      <c r="AD7747" s="80"/>
      <c r="AE7747" s="81"/>
      <c r="AF7747" s="82"/>
      <c r="AG7747" s="80"/>
      <c r="AH7747" s="119"/>
      <c r="AI7747" s="119"/>
    </row>
    <row r="7748" spans="27:35" x14ac:dyDescent="0.25">
      <c r="AA7748" s="81"/>
      <c r="AB7748" s="81"/>
      <c r="AC7748" s="80"/>
      <c r="AD7748" s="80"/>
      <c r="AE7748" s="81"/>
      <c r="AF7748" s="82"/>
      <c r="AG7748" s="80"/>
      <c r="AH7748" s="119"/>
      <c r="AI7748" s="119"/>
    </row>
    <row r="7749" spans="27:35" x14ac:dyDescent="0.25">
      <c r="AA7749" s="81"/>
      <c r="AB7749" s="81"/>
      <c r="AC7749" s="80"/>
      <c r="AD7749" s="80"/>
      <c r="AE7749" s="81"/>
      <c r="AF7749" s="82"/>
      <c r="AG7749" s="80"/>
      <c r="AH7749" s="119"/>
      <c r="AI7749" s="119"/>
    </row>
    <row r="7750" spans="27:35" x14ac:dyDescent="0.25">
      <c r="AA7750" s="81"/>
      <c r="AB7750" s="81"/>
      <c r="AC7750" s="80"/>
      <c r="AD7750" s="80"/>
      <c r="AE7750" s="81"/>
      <c r="AF7750" s="82"/>
      <c r="AG7750" s="80"/>
      <c r="AH7750" s="119"/>
      <c r="AI7750" s="119"/>
    </row>
    <row r="7751" spans="27:35" x14ac:dyDescent="0.25">
      <c r="AA7751" s="81"/>
      <c r="AB7751" s="81"/>
      <c r="AC7751" s="80"/>
      <c r="AD7751" s="80"/>
      <c r="AE7751" s="81"/>
      <c r="AF7751" s="82"/>
      <c r="AG7751" s="80"/>
      <c r="AH7751" s="119"/>
      <c r="AI7751" s="119"/>
    </row>
    <row r="7752" spans="27:35" x14ac:dyDescent="0.25">
      <c r="AA7752" s="81"/>
      <c r="AB7752" s="81"/>
      <c r="AC7752" s="80"/>
      <c r="AD7752" s="80"/>
      <c r="AE7752" s="81"/>
      <c r="AF7752" s="82"/>
      <c r="AG7752" s="80"/>
      <c r="AH7752" s="119"/>
      <c r="AI7752" s="119"/>
    </row>
    <row r="7753" spans="27:35" x14ac:dyDescent="0.25">
      <c r="AA7753" s="81"/>
      <c r="AB7753" s="81"/>
      <c r="AC7753" s="80"/>
      <c r="AD7753" s="80"/>
      <c r="AE7753" s="81"/>
      <c r="AF7753" s="82"/>
      <c r="AG7753" s="80"/>
      <c r="AH7753" s="119"/>
      <c r="AI7753" s="119"/>
    </row>
    <row r="7754" spans="27:35" x14ac:dyDescent="0.25">
      <c r="AA7754" s="81"/>
      <c r="AB7754" s="81"/>
      <c r="AC7754" s="80"/>
      <c r="AD7754" s="80"/>
      <c r="AE7754" s="81"/>
      <c r="AF7754" s="82"/>
      <c r="AG7754" s="80"/>
      <c r="AH7754" s="119"/>
      <c r="AI7754" s="119"/>
    </row>
    <row r="7755" spans="27:35" x14ac:dyDescent="0.25">
      <c r="AA7755" s="81"/>
      <c r="AB7755" s="81"/>
      <c r="AC7755" s="80"/>
      <c r="AD7755" s="80"/>
      <c r="AE7755" s="81"/>
      <c r="AF7755" s="82"/>
      <c r="AG7755" s="80"/>
      <c r="AH7755" s="119"/>
      <c r="AI7755" s="119"/>
    </row>
    <row r="7756" spans="27:35" x14ac:dyDescent="0.25">
      <c r="AA7756" s="81"/>
      <c r="AB7756" s="81"/>
      <c r="AC7756" s="80"/>
      <c r="AD7756" s="80"/>
      <c r="AE7756" s="81"/>
      <c r="AF7756" s="82"/>
      <c r="AG7756" s="80"/>
      <c r="AH7756" s="119"/>
      <c r="AI7756" s="119"/>
    </row>
    <row r="7757" spans="27:35" x14ac:dyDescent="0.25">
      <c r="AA7757" s="81"/>
      <c r="AB7757" s="81"/>
      <c r="AC7757" s="80"/>
      <c r="AD7757" s="80"/>
      <c r="AE7757" s="81"/>
      <c r="AF7757" s="82"/>
      <c r="AG7757" s="80"/>
      <c r="AH7757" s="119"/>
      <c r="AI7757" s="119"/>
    </row>
    <row r="7758" spans="27:35" x14ac:dyDescent="0.25">
      <c r="AA7758" s="81"/>
      <c r="AB7758" s="81"/>
      <c r="AC7758" s="80"/>
      <c r="AD7758" s="80"/>
      <c r="AE7758" s="81"/>
      <c r="AF7758" s="82"/>
      <c r="AG7758" s="80"/>
      <c r="AH7758" s="119"/>
      <c r="AI7758" s="119"/>
    </row>
    <row r="7759" spans="27:35" x14ac:dyDescent="0.25">
      <c r="AA7759" s="81"/>
      <c r="AB7759" s="81"/>
      <c r="AC7759" s="80"/>
      <c r="AD7759" s="80"/>
      <c r="AE7759" s="81"/>
      <c r="AF7759" s="82"/>
      <c r="AG7759" s="80"/>
      <c r="AH7759" s="119"/>
      <c r="AI7759" s="119"/>
    </row>
    <row r="7760" spans="27:35" x14ac:dyDescent="0.25">
      <c r="AA7760" s="81"/>
      <c r="AB7760" s="81"/>
      <c r="AC7760" s="80"/>
      <c r="AD7760" s="80"/>
      <c r="AE7760" s="81"/>
      <c r="AF7760" s="82"/>
      <c r="AG7760" s="80"/>
      <c r="AH7760" s="119"/>
      <c r="AI7760" s="119"/>
    </row>
    <row r="7761" spans="27:35" x14ac:dyDescent="0.25">
      <c r="AA7761" s="81"/>
      <c r="AB7761" s="81"/>
      <c r="AC7761" s="80"/>
      <c r="AD7761" s="80"/>
      <c r="AE7761" s="81"/>
      <c r="AF7761" s="82"/>
      <c r="AG7761" s="80"/>
      <c r="AH7761" s="119"/>
      <c r="AI7761" s="119"/>
    </row>
    <row r="7762" spans="27:35" x14ac:dyDescent="0.25">
      <c r="AA7762" s="81"/>
      <c r="AB7762" s="81"/>
      <c r="AC7762" s="80"/>
      <c r="AD7762" s="80"/>
      <c r="AE7762" s="81"/>
      <c r="AF7762" s="82"/>
      <c r="AG7762" s="80"/>
      <c r="AH7762" s="119"/>
      <c r="AI7762" s="119"/>
    </row>
    <row r="7763" spans="27:35" x14ac:dyDescent="0.25">
      <c r="AA7763" s="81"/>
      <c r="AB7763" s="81"/>
      <c r="AC7763" s="80"/>
      <c r="AD7763" s="80"/>
      <c r="AE7763" s="81"/>
      <c r="AF7763" s="82"/>
      <c r="AG7763" s="80"/>
      <c r="AH7763" s="119"/>
      <c r="AI7763" s="119"/>
    </row>
    <row r="7764" spans="27:35" x14ac:dyDescent="0.25">
      <c r="AA7764" s="81"/>
      <c r="AB7764" s="81"/>
      <c r="AC7764" s="80"/>
      <c r="AD7764" s="80"/>
      <c r="AE7764" s="81"/>
      <c r="AF7764" s="82"/>
      <c r="AG7764" s="80"/>
      <c r="AH7764" s="119"/>
      <c r="AI7764" s="119"/>
    </row>
    <row r="7765" spans="27:35" x14ac:dyDescent="0.25">
      <c r="AA7765" s="81"/>
      <c r="AB7765" s="81"/>
      <c r="AC7765" s="80"/>
      <c r="AD7765" s="80"/>
      <c r="AE7765" s="81"/>
      <c r="AF7765" s="82"/>
      <c r="AG7765" s="80"/>
      <c r="AH7765" s="119"/>
      <c r="AI7765" s="119"/>
    </row>
    <row r="7766" spans="27:35" x14ac:dyDescent="0.25">
      <c r="AA7766" s="81"/>
      <c r="AB7766" s="81"/>
      <c r="AC7766" s="80"/>
      <c r="AD7766" s="80"/>
      <c r="AE7766" s="81"/>
      <c r="AF7766" s="82"/>
      <c r="AG7766" s="80"/>
      <c r="AH7766" s="119"/>
      <c r="AI7766" s="119"/>
    </row>
    <row r="7767" spans="27:35" x14ac:dyDescent="0.25">
      <c r="AA7767" s="81"/>
      <c r="AB7767" s="81"/>
      <c r="AC7767" s="80"/>
      <c r="AD7767" s="80"/>
      <c r="AE7767" s="81"/>
      <c r="AF7767" s="82"/>
      <c r="AG7767" s="80"/>
      <c r="AH7767" s="119"/>
      <c r="AI7767" s="119"/>
    </row>
    <row r="7768" spans="27:35" x14ac:dyDescent="0.25">
      <c r="AA7768" s="81"/>
      <c r="AB7768" s="81"/>
      <c r="AC7768" s="80"/>
      <c r="AD7768" s="80"/>
      <c r="AE7768" s="81"/>
      <c r="AF7768" s="82"/>
      <c r="AG7768" s="80"/>
      <c r="AH7768" s="119"/>
      <c r="AI7768" s="119"/>
    </row>
    <row r="7769" spans="27:35" x14ac:dyDescent="0.25">
      <c r="AA7769" s="81"/>
      <c r="AB7769" s="81"/>
      <c r="AC7769" s="80"/>
      <c r="AD7769" s="80"/>
      <c r="AE7769" s="81"/>
      <c r="AF7769" s="82"/>
      <c r="AG7769" s="80"/>
      <c r="AH7769" s="119"/>
      <c r="AI7769" s="119"/>
    </row>
    <row r="7770" spans="27:35" x14ac:dyDescent="0.25">
      <c r="AA7770" s="81"/>
      <c r="AB7770" s="81"/>
      <c r="AC7770" s="80"/>
      <c r="AD7770" s="80"/>
      <c r="AE7770" s="81"/>
      <c r="AF7770" s="82"/>
      <c r="AG7770" s="80"/>
      <c r="AH7770" s="119"/>
      <c r="AI7770" s="119"/>
    </row>
    <row r="7771" spans="27:35" x14ac:dyDescent="0.25">
      <c r="AA7771" s="81"/>
      <c r="AB7771" s="81"/>
      <c r="AC7771" s="80"/>
      <c r="AD7771" s="80"/>
      <c r="AE7771" s="81"/>
      <c r="AF7771" s="82"/>
      <c r="AG7771" s="80"/>
      <c r="AH7771" s="119"/>
      <c r="AI7771" s="119"/>
    </row>
    <row r="7772" spans="27:35" x14ac:dyDescent="0.25">
      <c r="AA7772" s="81"/>
      <c r="AB7772" s="81"/>
      <c r="AC7772" s="80"/>
      <c r="AD7772" s="80"/>
      <c r="AE7772" s="81"/>
      <c r="AF7772" s="82"/>
      <c r="AG7772" s="80"/>
      <c r="AH7772" s="119"/>
      <c r="AI7772" s="119"/>
    </row>
    <row r="7773" spans="27:35" x14ac:dyDescent="0.25">
      <c r="AA7773" s="81"/>
      <c r="AB7773" s="81"/>
      <c r="AC7773" s="80"/>
      <c r="AD7773" s="80"/>
      <c r="AE7773" s="81"/>
      <c r="AF7773" s="82"/>
      <c r="AG7773" s="80"/>
      <c r="AH7773" s="119"/>
      <c r="AI7773" s="119"/>
    </row>
    <row r="7774" spans="27:35" x14ac:dyDescent="0.25">
      <c r="AA7774" s="81"/>
      <c r="AB7774" s="81"/>
      <c r="AC7774" s="80"/>
      <c r="AD7774" s="80"/>
      <c r="AE7774" s="81"/>
      <c r="AF7774" s="82"/>
      <c r="AG7774" s="80"/>
      <c r="AH7774" s="119"/>
      <c r="AI7774" s="119"/>
    </row>
    <row r="7775" spans="27:35" x14ac:dyDescent="0.25">
      <c r="AA7775" s="81"/>
      <c r="AB7775" s="81"/>
      <c r="AC7775" s="80"/>
      <c r="AD7775" s="80"/>
      <c r="AE7775" s="81"/>
      <c r="AF7775" s="82"/>
      <c r="AG7775" s="80"/>
      <c r="AH7775" s="119"/>
      <c r="AI7775" s="119"/>
    </row>
    <row r="7776" spans="27:35" x14ac:dyDescent="0.25">
      <c r="AA7776" s="81"/>
      <c r="AB7776" s="81"/>
      <c r="AC7776" s="80"/>
      <c r="AD7776" s="80"/>
      <c r="AE7776" s="81"/>
      <c r="AF7776" s="82"/>
      <c r="AG7776" s="80"/>
      <c r="AH7776" s="119"/>
      <c r="AI7776" s="119"/>
    </row>
    <row r="7777" spans="27:35" x14ac:dyDescent="0.25">
      <c r="AA7777" s="81"/>
      <c r="AB7777" s="81"/>
      <c r="AC7777" s="80"/>
      <c r="AD7777" s="80"/>
      <c r="AE7777" s="81"/>
      <c r="AF7777" s="82"/>
      <c r="AG7777" s="80"/>
      <c r="AH7777" s="119"/>
      <c r="AI7777" s="119"/>
    </row>
    <row r="7778" spans="27:35" x14ac:dyDescent="0.25">
      <c r="AA7778" s="81"/>
      <c r="AB7778" s="81"/>
      <c r="AC7778" s="80"/>
      <c r="AD7778" s="80"/>
      <c r="AE7778" s="81"/>
      <c r="AF7778" s="82"/>
      <c r="AG7778" s="80"/>
      <c r="AH7778" s="119"/>
      <c r="AI7778" s="119"/>
    </row>
    <row r="7779" spans="27:35" x14ac:dyDescent="0.25">
      <c r="AA7779" s="81"/>
      <c r="AB7779" s="81"/>
      <c r="AC7779" s="80"/>
      <c r="AD7779" s="80"/>
      <c r="AE7779" s="81"/>
      <c r="AF7779" s="82"/>
      <c r="AG7779" s="80"/>
      <c r="AH7779" s="119"/>
      <c r="AI7779" s="119"/>
    </row>
    <row r="7780" spans="27:35" x14ac:dyDescent="0.25">
      <c r="AA7780" s="81"/>
      <c r="AB7780" s="81"/>
      <c r="AC7780" s="80"/>
      <c r="AD7780" s="80"/>
      <c r="AE7780" s="81"/>
      <c r="AF7780" s="82"/>
      <c r="AG7780" s="80"/>
      <c r="AH7780" s="119"/>
      <c r="AI7780" s="119"/>
    </row>
    <row r="7781" spans="27:35" x14ac:dyDescent="0.25">
      <c r="AA7781" s="81"/>
      <c r="AB7781" s="81"/>
      <c r="AC7781" s="80"/>
      <c r="AD7781" s="80"/>
      <c r="AE7781" s="81"/>
      <c r="AF7781" s="82"/>
      <c r="AG7781" s="80"/>
      <c r="AH7781" s="119"/>
      <c r="AI7781" s="119"/>
    </row>
    <row r="7782" spans="27:35" x14ac:dyDescent="0.25">
      <c r="AA7782" s="81"/>
      <c r="AB7782" s="81"/>
      <c r="AC7782" s="80"/>
      <c r="AD7782" s="80"/>
      <c r="AE7782" s="81"/>
      <c r="AF7782" s="82"/>
      <c r="AG7782" s="80"/>
      <c r="AH7782" s="119"/>
      <c r="AI7782" s="119"/>
    </row>
    <row r="7783" spans="27:35" x14ac:dyDescent="0.25">
      <c r="AA7783" s="81"/>
      <c r="AB7783" s="81"/>
      <c r="AC7783" s="80"/>
      <c r="AD7783" s="80"/>
      <c r="AE7783" s="81"/>
      <c r="AF7783" s="82"/>
      <c r="AG7783" s="80"/>
      <c r="AH7783" s="119"/>
      <c r="AI7783" s="119"/>
    </row>
    <row r="7784" spans="27:35" x14ac:dyDescent="0.25">
      <c r="AA7784" s="81"/>
      <c r="AB7784" s="81"/>
      <c r="AC7784" s="80"/>
      <c r="AD7784" s="80"/>
      <c r="AE7784" s="81"/>
      <c r="AF7784" s="82"/>
      <c r="AG7784" s="80"/>
      <c r="AH7784" s="119"/>
      <c r="AI7784" s="119"/>
    </row>
    <row r="7785" spans="27:35" x14ac:dyDescent="0.25">
      <c r="AA7785" s="81"/>
      <c r="AB7785" s="81"/>
      <c r="AC7785" s="80"/>
      <c r="AD7785" s="80"/>
      <c r="AE7785" s="81"/>
      <c r="AF7785" s="82"/>
      <c r="AG7785" s="80"/>
      <c r="AH7785" s="119"/>
      <c r="AI7785" s="119"/>
    </row>
    <row r="7786" spans="27:35" x14ac:dyDescent="0.25">
      <c r="AA7786" s="81"/>
      <c r="AB7786" s="81"/>
      <c r="AC7786" s="80"/>
      <c r="AD7786" s="80"/>
      <c r="AE7786" s="81"/>
      <c r="AF7786" s="82"/>
      <c r="AG7786" s="80"/>
      <c r="AH7786" s="119"/>
      <c r="AI7786" s="119"/>
    </row>
    <row r="7787" spans="27:35" x14ac:dyDescent="0.25">
      <c r="AA7787" s="81"/>
      <c r="AB7787" s="81"/>
      <c r="AC7787" s="80"/>
      <c r="AD7787" s="80"/>
      <c r="AE7787" s="81"/>
      <c r="AF7787" s="82"/>
      <c r="AG7787" s="80"/>
      <c r="AH7787" s="119"/>
      <c r="AI7787" s="119"/>
    </row>
    <row r="7788" spans="27:35" x14ac:dyDescent="0.25">
      <c r="AA7788" s="81"/>
      <c r="AB7788" s="81"/>
      <c r="AC7788" s="80"/>
      <c r="AD7788" s="80"/>
      <c r="AE7788" s="81"/>
      <c r="AF7788" s="82"/>
      <c r="AG7788" s="80"/>
      <c r="AH7788" s="119"/>
      <c r="AI7788" s="119"/>
    </row>
    <row r="7789" spans="27:35" x14ac:dyDescent="0.25">
      <c r="AA7789" s="81"/>
      <c r="AB7789" s="81"/>
      <c r="AC7789" s="80"/>
      <c r="AD7789" s="80"/>
      <c r="AE7789" s="81"/>
      <c r="AF7789" s="82"/>
      <c r="AG7789" s="80"/>
      <c r="AH7789" s="119"/>
      <c r="AI7789" s="119"/>
    </row>
    <row r="7790" spans="27:35" x14ac:dyDescent="0.25">
      <c r="AA7790" s="81"/>
      <c r="AB7790" s="81"/>
      <c r="AC7790" s="80"/>
      <c r="AD7790" s="80"/>
      <c r="AE7790" s="81"/>
      <c r="AF7790" s="82"/>
      <c r="AG7790" s="80"/>
      <c r="AH7790" s="119"/>
      <c r="AI7790" s="119"/>
    </row>
    <row r="7791" spans="27:35" x14ac:dyDescent="0.25">
      <c r="AA7791" s="81"/>
      <c r="AB7791" s="81"/>
      <c r="AC7791" s="80"/>
      <c r="AD7791" s="80"/>
      <c r="AE7791" s="81"/>
      <c r="AF7791" s="82"/>
      <c r="AG7791" s="80"/>
      <c r="AH7791" s="119"/>
      <c r="AI7791" s="119"/>
    </row>
    <row r="7792" spans="27:35" x14ac:dyDescent="0.25">
      <c r="AA7792" s="81"/>
      <c r="AB7792" s="81"/>
      <c r="AC7792" s="80"/>
      <c r="AD7792" s="80"/>
      <c r="AE7792" s="81"/>
      <c r="AF7792" s="82"/>
      <c r="AG7792" s="80"/>
      <c r="AH7792" s="119"/>
      <c r="AI7792" s="119"/>
    </row>
    <row r="7793" spans="27:35" x14ac:dyDescent="0.25">
      <c r="AA7793" s="81"/>
      <c r="AB7793" s="81"/>
      <c r="AC7793" s="80"/>
      <c r="AD7793" s="80"/>
      <c r="AE7793" s="81"/>
      <c r="AF7793" s="82"/>
      <c r="AG7793" s="80"/>
      <c r="AH7793" s="119"/>
      <c r="AI7793" s="119"/>
    </row>
    <row r="7794" spans="27:35" x14ac:dyDescent="0.25">
      <c r="AA7794" s="81"/>
      <c r="AB7794" s="81"/>
      <c r="AC7794" s="80"/>
      <c r="AD7794" s="80"/>
      <c r="AE7794" s="81"/>
      <c r="AF7794" s="82"/>
      <c r="AG7794" s="80"/>
      <c r="AH7794" s="119"/>
      <c r="AI7794" s="119"/>
    </row>
    <row r="7795" spans="27:35" x14ac:dyDescent="0.25">
      <c r="AA7795" s="81"/>
      <c r="AB7795" s="81"/>
      <c r="AC7795" s="80"/>
      <c r="AD7795" s="80"/>
      <c r="AE7795" s="81"/>
      <c r="AF7795" s="82"/>
      <c r="AG7795" s="80"/>
      <c r="AH7795" s="119"/>
      <c r="AI7795" s="119"/>
    </row>
    <row r="7796" spans="27:35" x14ac:dyDescent="0.25">
      <c r="AA7796" s="81"/>
      <c r="AB7796" s="81"/>
      <c r="AC7796" s="80"/>
      <c r="AD7796" s="80"/>
      <c r="AE7796" s="81"/>
      <c r="AF7796" s="82"/>
      <c r="AG7796" s="80"/>
      <c r="AH7796" s="119"/>
      <c r="AI7796" s="119"/>
    </row>
    <row r="7797" spans="27:35" x14ac:dyDescent="0.25">
      <c r="AA7797" s="81"/>
      <c r="AB7797" s="81"/>
      <c r="AC7797" s="80"/>
      <c r="AD7797" s="80"/>
      <c r="AE7797" s="81"/>
      <c r="AF7797" s="82"/>
      <c r="AG7797" s="80"/>
      <c r="AH7797" s="119"/>
      <c r="AI7797" s="119"/>
    </row>
    <row r="7798" spans="27:35" x14ac:dyDescent="0.25">
      <c r="AA7798" s="81"/>
      <c r="AB7798" s="81"/>
      <c r="AC7798" s="80"/>
      <c r="AD7798" s="80"/>
      <c r="AE7798" s="81"/>
      <c r="AF7798" s="82"/>
      <c r="AG7798" s="80"/>
      <c r="AH7798" s="119"/>
      <c r="AI7798" s="119"/>
    </row>
    <row r="7799" spans="27:35" x14ac:dyDescent="0.25">
      <c r="AA7799" s="81"/>
      <c r="AB7799" s="81"/>
      <c r="AC7799" s="80"/>
      <c r="AD7799" s="80"/>
      <c r="AE7799" s="81"/>
      <c r="AF7799" s="82"/>
      <c r="AG7799" s="80"/>
      <c r="AH7799" s="119"/>
      <c r="AI7799" s="119"/>
    </row>
    <row r="7800" spans="27:35" x14ac:dyDescent="0.25">
      <c r="AA7800" s="81"/>
      <c r="AB7800" s="81"/>
      <c r="AC7800" s="80"/>
      <c r="AD7800" s="80"/>
      <c r="AE7800" s="81"/>
      <c r="AF7800" s="82"/>
      <c r="AG7800" s="80"/>
      <c r="AH7800" s="119"/>
      <c r="AI7800" s="119"/>
    </row>
    <row r="7801" spans="27:35" x14ac:dyDescent="0.25">
      <c r="AA7801" s="81"/>
      <c r="AB7801" s="81"/>
      <c r="AC7801" s="80"/>
      <c r="AD7801" s="80"/>
      <c r="AE7801" s="81"/>
      <c r="AF7801" s="82"/>
      <c r="AG7801" s="80"/>
      <c r="AH7801" s="119"/>
      <c r="AI7801" s="119"/>
    </row>
    <row r="7802" spans="27:35" x14ac:dyDescent="0.25">
      <c r="AA7802" s="81"/>
      <c r="AB7802" s="81"/>
      <c r="AC7802" s="80"/>
      <c r="AD7802" s="80"/>
      <c r="AE7802" s="81"/>
      <c r="AF7802" s="82"/>
      <c r="AG7802" s="80"/>
      <c r="AH7802" s="119"/>
      <c r="AI7802" s="119"/>
    </row>
    <row r="7803" spans="27:35" x14ac:dyDescent="0.25">
      <c r="AA7803" s="81"/>
      <c r="AB7803" s="81"/>
      <c r="AC7803" s="80"/>
      <c r="AD7803" s="80"/>
      <c r="AE7803" s="81"/>
      <c r="AF7803" s="82"/>
      <c r="AG7803" s="80"/>
      <c r="AH7803" s="119"/>
      <c r="AI7803" s="119"/>
    </row>
    <row r="7804" spans="27:35" x14ac:dyDescent="0.25">
      <c r="AA7804" s="81"/>
      <c r="AB7804" s="81"/>
      <c r="AC7804" s="80"/>
      <c r="AD7804" s="80"/>
      <c r="AE7804" s="81"/>
      <c r="AF7804" s="82"/>
      <c r="AG7804" s="80"/>
      <c r="AH7804" s="119"/>
      <c r="AI7804" s="119"/>
    </row>
    <row r="7805" spans="27:35" x14ac:dyDescent="0.25">
      <c r="AA7805" s="81"/>
      <c r="AB7805" s="81"/>
      <c r="AC7805" s="80"/>
      <c r="AD7805" s="80"/>
      <c r="AE7805" s="81"/>
      <c r="AF7805" s="82"/>
      <c r="AG7805" s="80"/>
      <c r="AH7805" s="119"/>
      <c r="AI7805" s="119"/>
    </row>
    <row r="7806" spans="27:35" x14ac:dyDescent="0.25">
      <c r="AA7806" s="81"/>
      <c r="AB7806" s="81"/>
      <c r="AC7806" s="80"/>
      <c r="AD7806" s="80"/>
      <c r="AE7806" s="81"/>
      <c r="AF7806" s="82"/>
      <c r="AG7806" s="80"/>
      <c r="AH7806" s="119"/>
      <c r="AI7806" s="119"/>
    </row>
    <row r="7807" spans="27:35" x14ac:dyDescent="0.25">
      <c r="AA7807" s="81"/>
      <c r="AB7807" s="81"/>
      <c r="AC7807" s="80"/>
      <c r="AD7807" s="80"/>
      <c r="AE7807" s="81"/>
      <c r="AF7807" s="82"/>
      <c r="AG7807" s="80"/>
      <c r="AH7807" s="119"/>
      <c r="AI7807" s="119"/>
    </row>
    <row r="7808" spans="27:35" x14ac:dyDescent="0.25">
      <c r="AA7808" s="81"/>
      <c r="AB7808" s="81"/>
      <c r="AC7808" s="80"/>
      <c r="AD7808" s="80"/>
      <c r="AE7808" s="81"/>
      <c r="AF7808" s="82"/>
      <c r="AG7808" s="80"/>
      <c r="AH7808" s="119"/>
      <c r="AI7808" s="119"/>
    </row>
    <row r="7809" spans="27:35" x14ac:dyDescent="0.25">
      <c r="AA7809" s="81"/>
      <c r="AB7809" s="81"/>
      <c r="AC7809" s="80"/>
      <c r="AD7809" s="80"/>
      <c r="AE7809" s="81"/>
      <c r="AF7809" s="82"/>
      <c r="AG7809" s="80"/>
      <c r="AH7809" s="119"/>
      <c r="AI7809" s="119"/>
    </row>
    <row r="7810" spans="27:35" x14ac:dyDescent="0.25">
      <c r="AA7810" s="81"/>
      <c r="AB7810" s="81"/>
      <c r="AC7810" s="80"/>
      <c r="AD7810" s="80"/>
      <c r="AE7810" s="81"/>
      <c r="AF7810" s="82"/>
      <c r="AG7810" s="80"/>
      <c r="AH7810" s="119"/>
      <c r="AI7810" s="119"/>
    </row>
    <row r="7811" spans="27:35" x14ac:dyDescent="0.25">
      <c r="AA7811" s="81"/>
      <c r="AB7811" s="81"/>
      <c r="AC7811" s="80"/>
      <c r="AD7811" s="80"/>
      <c r="AE7811" s="81"/>
      <c r="AF7811" s="82"/>
      <c r="AG7811" s="80"/>
      <c r="AH7811" s="119"/>
      <c r="AI7811" s="119"/>
    </row>
    <row r="7812" spans="27:35" x14ac:dyDescent="0.25">
      <c r="AA7812" s="81"/>
      <c r="AB7812" s="81"/>
      <c r="AC7812" s="80"/>
      <c r="AD7812" s="80"/>
      <c r="AE7812" s="81"/>
      <c r="AF7812" s="82"/>
      <c r="AG7812" s="80"/>
      <c r="AH7812" s="119"/>
      <c r="AI7812" s="119"/>
    </row>
    <row r="7813" spans="27:35" x14ac:dyDescent="0.25">
      <c r="AA7813" s="81"/>
      <c r="AB7813" s="81"/>
      <c r="AC7813" s="80"/>
      <c r="AD7813" s="80"/>
      <c r="AE7813" s="81"/>
      <c r="AF7813" s="82"/>
      <c r="AG7813" s="80"/>
      <c r="AH7813" s="119"/>
      <c r="AI7813" s="119"/>
    </row>
    <row r="7814" spans="27:35" x14ac:dyDescent="0.25">
      <c r="AA7814" s="81"/>
      <c r="AB7814" s="81"/>
      <c r="AC7814" s="80"/>
      <c r="AD7814" s="80"/>
      <c r="AE7814" s="81"/>
      <c r="AF7814" s="82"/>
      <c r="AG7814" s="80"/>
      <c r="AH7814" s="119"/>
      <c r="AI7814" s="119"/>
    </row>
    <row r="7815" spans="27:35" x14ac:dyDescent="0.25">
      <c r="AA7815" s="81"/>
      <c r="AB7815" s="81"/>
      <c r="AC7815" s="80"/>
      <c r="AD7815" s="80"/>
      <c r="AE7815" s="81"/>
      <c r="AF7815" s="82"/>
      <c r="AG7815" s="80"/>
      <c r="AH7815" s="119"/>
      <c r="AI7815" s="119"/>
    </row>
    <row r="7816" spans="27:35" x14ac:dyDescent="0.25">
      <c r="AA7816" s="81"/>
      <c r="AB7816" s="81"/>
      <c r="AC7816" s="80"/>
      <c r="AD7816" s="80"/>
      <c r="AE7816" s="81"/>
      <c r="AF7816" s="82"/>
      <c r="AG7816" s="80"/>
      <c r="AH7816" s="119"/>
      <c r="AI7816" s="119"/>
    </row>
    <row r="7817" spans="27:35" x14ac:dyDescent="0.25">
      <c r="AA7817" s="81"/>
      <c r="AB7817" s="81"/>
      <c r="AC7817" s="80"/>
      <c r="AD7817" s="80"/>
      <c r="AE7817" s="81"/>
      <c r="AF7817" s="82"/>
      <c r="AG7817" s="80"/>
      <c r="AH7817" s="119"/>
      <c r="AI7817" s="119"/>
    </row>
    <row r="7818" spans="27:35" x14ac:dyDescent="0.25">
      <c r="AA7818" s="81"/>
      <c r="AB7818" s="81"/>
      <c r="AC7818" s="80"/>
      <c r="AD7818" s="80"/>
      <c r="AE7818" s="81"/>
      <c r="AF7818" s="82"/>
      <c r="AG7818" s="80"/>
      <c r="AH7818" s="119"/>
      <c r="AI7818" s="119"/>
    </row>
    <row r="7819" spans="27:35" x14ac:dyDescent="0.25">
      <c r="AA7819" s="81"/>
      <c r="AB7819" s="81"/>
      <c r="AC7819" s="80"/>
      <c r="AD7819" s="80"/>
      <c r="AE7819" s="81"/>
      <c r="AF7819" s="82"/>
      <c r="AG7819" s="80"/>
      <c r="AH7819" s="119"/>
      <c r="AI7819" s="119"/>
    </row>
    <row r="7820" spans="27:35" x14ac:dyDescent="0.25">
      <c r="AA7820" s="81"/>
      <c r="AB7820" s="81"/>
      <c r="AC7820" s="80"/>
      <c r="AD7820" s="80"/>
      <c r="AE7820" s="81"/>
      <c r="AF7820" s="82"/>
      <c r="AG7820" s="80"/>
      <c r="AH7820" s="119"/>
      <c r="AI7820" s="119"/>
    </row>
    <row r="7821" spans="27:35" x14ac:dyDescent="0.25">
      <c r="AA7821" s="81"/>
      <c r="AB7821" s="81"/>
      <c r="AC7821" s="80"/>
      <c r="AD7821" s="80"/>
      <c r="AE7821" s="81"/>
      <c r="AF7821" s="82"/>
      <c r="AG7821" s="80"/>
      <c r="AH7821" s="119"/>
      <c r="AI7821" s="119"/>
    </row>
    <row r="7822" spans="27:35" x14ac:dyDescent="0.25">
      <c r="AA7822" s="81"/>
      <c r="AB7822" s="81"/>
      <c r="AC7822" s="80"/>
      <c r="AD7822" s="80"/>
      <c r="AE7822" s="81"/>
      <c r="AF7822" s="82"/>
      <c r="AG7822" s="80"/>
      <c r="AH7822" s="119"/>
      <c r="AI7822" s="119"/>
    </row>
    <row r="7823" spans="27:35" x14ac:dyDescent="0.25">
      <c r="AA7823" s="81"/>
      <c r="AB7823" s="81"/>
      <c r="AC7823" s="80"/>
      <c r="AD7823" s="80"/>
      <c r="AE7823" s="81"/>
      <c r="AF7823" s="82"/>
      <c r="AG7823" s="80"/>
      <c r="AH7823" s="119"/>
      <c r="AI7823" s="119"/>
    </row>
    <row r="7824" spans="27:35" x14ac:dyDescent="0.25">
      <c r="AA7824" s="81"/>
      <c r="AB7824" s="81"/>
      <c r="AC7824" s="80"/>
      <c r="AD7824" s="80"/>
      <c r="AE7824" s="81"/>
      <c r="AF7824" s="82"/>
      <c r="AG7824" s="80"/>
      <c r="AH7824" s="119"/>
      <c r="AI7824" s="119"/>
    </row>
    <row r="7825" spans="27:35" x14ac:dyDescent="0.25">
      <c r="AA7825" s="81"/>
      <c r="AB7825" s="81"/>
      <c r="AC7825" s="80"/>
      <c r="AD7825" s="80"/>
      <c r="AE7825" s="81"/>
      <c r="AF7825" s="82"/>
      <c r="AG7825" s="80"/>
      <c r="AH7825" s="119"/>
      <c r="AI7825" s="119"/>
    </row>
    <row r="7826" spans="27:35" x14ac:dyDescent="0.25">
      <c r="AA7826" s="81"/>
      <c r="AB7826" s="81"/>
      <c r="AC7826" s="80"/>
      <c r="AD7826" s="80"/>
      <c r="AE7826" s="81"/>
      <c r="AF7826" s="82"/>
      <c r="AG7826" s="80"/>
      <c r="AH7826" s="119"/>
      <c r="AI7826" s="119"/>
    </row>
    <row r="7827" spans="27:35" x14ac:dyDescent="0.25">
      <c r="AA7827" s="81"/>
      <c r="AB7827" s="81"/>
      <c r="AC7827" s="80"/>
      <c r="AD7827" s="80"/>
      <c r="AE7827" s="81"/>
      <c r="AF7827" s="82"/>
      <c r="AG7827" s="80"/>
      <c r="AH7827" s="119"/>
      <c r="AI7827" s="119"/>
    </row>
    <row r="7828" spans="27:35" x14ac:dyDescent="0.25">
      <c r="AA7828" s="81"/>
      <c r="AB7828" s="81"/>
      <c r="AC7828" s="80"/>
      <c r="AD7828" s="80"/>
      <c r="AE7828" s="81"/>
      <c r="AF7828" s="82"/>
      <c r="AG7828" s="80"/>
      <c r="AH7828" s="119"/>
      <c r="AI7828" s="119"/>
    </row>
    <row r="7829" spans="27:35" x14ac:dyDescent="0.25">
      <c r="AA7829" s="81"/>
      <c r="AB7829" s="81"/>
      <c r="AC7829" s="80"/>
      <c r="AD7829" s="80"/>
      <c r="AE7829" s="81"/>
      <c r="AF7829" s="82"/>
      <c r="AG7829" s="80"/>
      <c r="AH7829" s="119"/>
      <c r="AI7829" s="119"/>
    </row>
    <row r="7830" spans="27:35" x14ac:dyDescent="0.25">
      <c r="AA7830" s="81"/>
      <c r="AB7830" s="81"/>
      <c r="AC7830" s="80"/>
      <c r="AD7830" s="80"/>
      <c r="AE7830" s="81"/>
      <c r="AF7830" s="82"/>
      <c r="AG7830" s="80"/>
      <c r="AH7830" s="119"/>
      <c r="AI7830" s="119"/>
    </row>
    <row r="7831" spans="27:35" x14ac:dyDescent="0.25">
      <c r="AA7831" s="81"/>
      <c r="AB7831" s="81"/>
      <c r="AC7831" s="80"/>
      <c r="AD7831" s="80"/>
      <c r="AE7831" s="81"/>
      <c r="AF7831" s="82"/>
      <c r="AG7831" s="80"/>
      <c r="AH7831" s="119"/>
      <c r="AI7831" s="119"/>
    </row>
    <row r="7832" spans="27:35" x14ac:dyDescent="0.25">
      <c r="AA7832" s="81"/>
      <c r="AB7832" s="81"/>
      <c r="AC7832" s="80"/>
      <c r="AD7832" s="80"/>
      <c r="AE7832" s="81"/>
      <c r="AF7832" s="82"/>
      <c r="AG7832" s="80"/>
      <c r="AH7832" s="119"/>
      <c r="AI7832" s="119"/>
    </row>
    <row r="7833" spans="27:35" x14ac:dyDescent="0.25">
      <c r="AA7833" s="81"/>
      <c r="AB7833" s="81"/>
      <c r="AC7833" s="80"/>
      <c r="AD7833" s="80"/>
      <c r="AE7833" s="81"/>
      <c r="AF7833" s="82"/>
      <c r="AG7833" s="80"/>
      <c r="AH7833" s="119"/>
      <c r="AI7833" s="119"/>
    </row>
    <row r="7834" spans="27:35" x14ac:dyDescent="0.25">
      <c r="AA7834" s="81"/>
      <c r="AB7834" s="81"/>
      <c r="AC7834" s="80"/>
      <c r="AD7834" s="80"/>
      <c r="AE7834" s="81"/>
      <c r="AF7834" s="82"/>
      <c r="AG7834" s="80"/>
      <c r="AH7834" s="119"/>
      <c r="AI7834" s="119"/>
    </row>
    <row r="7835" spans="27:35" x14ac:dyDescent="0.25">
      <c r="AA7835" s="81"/>
      <c r="AB7835" s="81"/>
      <c r="AC7835" s="80"/>
      <c r="AD7835" s="80"/>
      <c r="AE7835" s="81"/>
      <c r="AF7835" s="82"/>
      <c r="AG7835" s="80"/>
      <c r="AH7835" s="119"/>
      <c r="AI7835" s="119"/>
    </row>
    <row r="7836" spans="27:35" x14ac:dyDescent="0.25">
      <c r="AA7836" s="81"/>
      <c r="AB7836" s="81"/>
      <c r="AC7836" s="80"/>
      <c r="AD7836" s="80"/>
      <c r="AE7836" s="81"/>
      <c r="AF7836" s="82"/>
      <c r="AG7836" s="80"/>
      <c r="AH7836" s="119"/>
      <c r="AI7836" s="119"/>
    </row>
    <row r="7837" spans="27:35" x14ac:dyDescent="0.25">
      <c r="AA7837" s="81"/>
      <c r="AB7837" s="81"/>
      <c r="AC7837" s="80"/>
      <c r="AD7837" s="80"/>
      <c r="AE7837" s="81"/>
      <c r="AF7837" s="82"/>
      <c r="AG7837" s="80"/>
      <c r="AH7837" s="119"/>
      <c r="AI7837" s="119"/>
    </row>
    <row r="7838" spans="27:35" x14ac:dyDescent="0.25">
      <c r="AA7838" s="81"/>
      <c r="AB7838" s="81"/>
      <c r="AC7838" s="80"/>
      <c r="AD7838" s="80"/>
      <c r="AE7838" s="81"/>
      <c r="AF7838" s="82"/>
      <c r="AG7838" s="80"/>
      <c r="AH7838" s="119"/>
      <c r="AI7838" s="119"/>
    </row>
    <row r="7839" spans="27:35" x14ac:dyDescent="0.25">
      <c r="AA7839" s="81"/>
      <c r="AB7839" s="81"/>
      <c r="AC7839" s="80"/>
      <c r="AD7839" s="80"/>
      <c r="AE7839" s="81"/>
      <c r="AF7839" s="82"/>
      <c r="AG7839" s="80"/>
      <c r="AH7839" s="119"/>
      <c r="AI7839" s="119"/>
    </row>
    <row r="7840" spans="27:35" x14ac:dyDescent="0.25">
      <c r="AA7840" s="81"/>
      <c r="AB7840" s="81"/>
      <c r="AC7840" s="80"/>
      <c r="AD7840" s="80"/>
      <c r="AE7840" s="81"/>
      <c r="AF7840" s="82"/>
      <c r="AG7840" s="80"/>
      <c r="AH7840" s="119"/>
      <c r="AI7840" s="119"/>
    </row>
    <row r="7841" spans="27:35" x14ac:dyDescent="0.25">
      <c r="AA7841" s="81"/>
      <c r="AB7841" s="81"/>
      <c r="AC7841" s="80"/>
      <c r="AD7841" s="80"/>
      <c r="AE7841" s="81"/>
      <c r="AF7841" s="82"/>
      <c r="AG7841" s="80"/>
      <c r="AH7841" s="119"/>
      <c r="AI7841" s="119"/>
    </row>
    <row r="7842" spans="27:35" x14ac:dyDescent="0.25">
      <c r="AA7842" s="81"/>
      <c r="AB7842" s="81"/>
      <c r="AC7842" s="80"/>
      <c r="AD7842" s="80"/>
      <c r="AE7842" s="81"/>
      <c r="AF7842" s="82"/>
      <c r="AG7842" s="80"/>
      <c r="AH7842" s="119"/>
      <c r="AI7842" s="119"/>
    </row>
    <row r="7843" spans="27:35" x14ac:dyDescent="0.25">
      <c r="AA7843" s="81"/>
      <c r="AB7843" s="81"/>
      <c r="AC7843" s="80"/>
      <c r="AD7843" s="80"/>
      <c r="AE7843" s="81"/>
      <c r="AF7843" s="82"/>
      <c r="AG7843" s="80"/>
      <c r="AH7843" s="119"/>
      <c r="AI7843" s="119"/>
    </row>
    <row r="7844" spans="27:35" x14ac:dyDescent="0.25">
      <c r="AA7844" s="81"/>
      <c r="AB7844" s="81"/>
      <c r="AC7844" s="80"/>
      <c r="AD7844" s="80"/>
      <c r="AE7844" s="81"/>
      <c r="AF7844" s="82"/>
      <c r="AG7844" s="80"/>
      <c r="AH7844" s="119"/>
      <c r="AI7844" s="119"/>
    </row>
    <row r="7845" spans="27:35" x14ac:dyDescent="0.25">
      <c r="AA7845" s="81"/>
      <c r="AB7845" s="81"/>
      <c r="AC7845" s="80"/>
      <c r="AD7845" s="80"/>
      <c r="AE7845" s="81"/>
      <c r="AF7845" s="82"/>
      <c r="AG7845" s="80"/>
      <c r="AH7845" s="119"/>
      <c r="AI7845" s="119"/>
    </row>
    <row r="7846" spans="27:35" x14ac:dyDescent="0.25">
      <c r="AA7846" s="81"/>
      <c r="AB7846" s="81"/>
      <c r="AC7846" s="80"/>
      <c r="AD7846" s="80"/>
      <c r="AE7846" s="81"/>
      <c r="AF7846" s="82"/>
      <c r="AG7846" s="80"/>
      <c r="AH7846" s="119"/>
      <c r="AI7846" s="119"/>
    </row>
    <row r="7847" spans="27:35" x14ac:dyDescent="0.25">
      <c r="AA7847" s="81"/>
      <c r="AB7847" s="81"/>
      <c r="AC7847" s="80"/>
      <c r="AD7847" s="80"/>
      <c r="AE7847" s="81"/>
      <c r="AF7847" s="82"/>
      <c r="AG7847" s="80"/>
      <c r="AH7847" s="119"/>
      <c r="AI7847" s="119"/>
    </row>
    <row r="7848" spans="27:35" x14ac:dyDescent="0.25">
      <c r="AA7848" s="81"/>
      <c r="AB7848" s="81"/>
      <c r="AC7848" s="80"/>
      <c r="AD7848" s="80"/>
      <c r="AE7848" s="81"/>
      <c r="AF7848" s="82"/>
      <c r="AG7848" s="80"/>
      <c r="AH7848" s="119"/>
      <c r="AI7848" s="119"/>
    </row>
    <row r="7849" spans="27:35" x14ac:dyDescent="0.25">
      <c r="AA7849" s="81"/>
      <c r="AB7849" s="81"/>
      <c r="AC7849" s="80"/>
      <c r="AD7849" s="80"/>
      <c r="AE7849" s="81"/>
      <c r="AF7849" s="82"/>
      <c r="AG7849" s="80"/>
      <c r="AH7849" s="119"/>
      <c r="AI7849" s="119"/>
    </row>
    <row r="7850" spans="27:35" x14ac:dyDescent="0.25">
      <c r="AA7850" s="81"/>
      <c r="AB7850" s="81"/>
      <c r="AC7850" s="80"/>
      <c r="AD7850" s="80"/>
      <c r="AE7850" s="81"/>
      <c r="AF7850" s="82"/>
      <c r="AG7850" s="80"/>
      <c r="AH7850" s="119"/>
      <c r="AI7850" s="119"/>
    </row>
    <row r="7851" spans="27:35" x14ac:dyDescent="0.25">
      <c r="AA7851" s="81"/>
      <c r="AB7851" s="81"/>
      <c r="AC7851" s="80"/>
      <c r="AD7851" s="80"/>
      <c r="AE7851" s="81"/>
      <c r="AF7851" s="82"/>
      <c r="AG7851" s="80"/>
      <c r="AH7851" s="119"/>
      <c r="AI7851" s="119"/>
    </row>
    <row r="7852" spans="27:35" x14ac:dyDescent="0.25">
      <c r="AA7852" s="81"/>
      <c r="AB7852" s="81"/>
      <c r="AC7852" s="80"/>
      <c r="AD7852" s="80"/>
      <c r="AE7852" s="81"/>
      <c r="AF7852" s="82"/>
      <c r="AG7852" s="80"/>
      <c r="AH7852" s="119"/>
      <c r="AI7852" s="119"/>
    </row>
    <row r="7853" spans="27:35" x14ac:dyDescent="0.25">
      <c r="AA7853" s="81"/>
      <c r="AB7853" s="81"/>
      <c r="AC7853" s="80"/>
      <c r="AD7853" s="80"/>
      <c r="AE7853" s="81"/>
      <c r="AF7853" s="82"/>
      <c r="AG7853" s="80"/>
      <c r="AH7853" s="119"/>
      <c r="AI7853" s="119"/>
    </row>
    <row r="7854" spans="27:35" x14ac:dyDescent="0.25">
      <c r="AA7854" s="81"/>
      <c r="AB7854" s="81"/>
      <c r="AC7854" s="80"/>
      <c r="AD7854" s="80"/>
      <c r="AE7854" s="81"/>
      <c r="AF7854" s="82"/>
      <c r="AG7854" s="80"/>
      <c r="AH7854" s="119"/>
      <c r="AI7854" s="119"/>
    </row>
    <row r="7855" spans="27:35" x14ac:dyDescent="0.25">
      <c r="AA7855" s="81"/>
      <c r="AB7855" s="81"/>
      <c r="AC7855" s="80"/>
      <c r="AD7855" s="80"/>
      <c r="AE7855" s="81"/>
      <c r="AF7855" s="82"/>
      <c r="AG7855" s="80"/>
      <c r="AH7855" s="119"/>
      <c r="AI7855" s="119"/>
    </row>
    <row r="7856" spans="27:35" x14ac:dyDescent="0.25">
      <c r="AA7856" s="81"/>
      <c r="AB7856" s="81"/>
      <c r="AC7856" s="80"/>
      <c r="AD7856" s="80"/>
      <c r="AE7856" s="81"/>
      <c r="AF7856" s="82"/>
      <c r="AG7856" s="80"/>
      <c r="AH7856" s="119"/>
      <c r="AI7856" s="119"/>
    </row>
    <row r="7857" spans="27:35" x14ac:dyDescent="0.25">
      <c r="AA7857" s="81"/>
      <c r="AB7857" s="81"/>
      <c r="AC7857" s="80"/>
      <c r="AD7857" s="80"/>
      <c r="AE7857" s="81"/>
      <c r="AF7857" s="82"/>
      <c r="AG7857" s="80"/>
      <c r="AH7857" s="119"/>
      <c r="AI7857" s="119"/>
    </row>
    <row r="7858" spans="27:35" x14ac:dyDescent="0.25">
      <c r="AA7858" s="81"/>
      <c r="AB7858" s="81"/>
      <c r="AC7858" s="80"/>
      <c r="AD7858" s="80"/>
      <c r="AE7858" s="81"/>
      <c r="AF7858" s="82"/>
      <c r="AG7858" s="80"/>
      <c r="AH7858" s="119"/>
      <c r="AI7858" s="119"/>
    </row>
    <row r="7859" spans="27:35" x14ac:dyDescent="0.25">
      <c r="AA7859" s="81"/>
      <c r="AB7859" s="81"/>
      <c r="AC7859" s="80"/>
      <c r="AD7859" s="80"/>
      <c r="AE7859" s="81"/>
      <c r="AF7859" s="82"/>
      <c r="AG7859" s="80"/>
      <c r="AH7859" s="119"/>
      <c r="AI7859" s="119"/>
    </row>
    <row r="7860" spans="27:35" x14ac:dyDescent="0.25">
      <c r="AA7860" s="81"/>
      <c r="AB7860" s="81"/>
      <c r="AC7860" s="80"/>
      <c r="AD7860" s="80"/>
      <c r="AE7860" s="81"/>
      <c r="AF7860" s="82"/>
      <c r="AG7860" s="80"/>
      <c r="AH7860" s="119"/>
      <c r="AI7860" s="119"/>
    </row>
    <row r="7861" spans="27:35" x14ac:dyDescent="0.25">
      <c r="AA7861" s="81"/>
      <c r="AB7861" s="81"/>
      <c r="AC7861" s="80"/>
      <c r="AD7861" s="80"/>
      <c r="AE7861" s="81"/>
      <c r="AF7861" s="82"/>
      <c r="AG7861" s="80"/>
      <c r="AH7861" s="119"/>
      <c r="AI7861" s="119"/>
    </row>
    <row r="7862" spans="27:35" x14ac:dyDescent="0.25">
      <c r="AA7862" s="81"/>
      <c r="AB7862" s="81"/>
      <c r="AC7862" s="80"/>
      <c r="AD7862" s="80"/>
      <c r="AE7862" s="81"/>
      <c r="AF7862" s="82"/>
      <c r="AG7862" s="80"/>
      <c r="AH7862" s="119"/>
      <c r="AI7862" s="119"/>
    </row>
    <row r="7863" spans="27:35" x14ac:dyDescent="0.25">
      <c r="AA7863" s="81"/>
      <c r="AB7863" s="81"/>
      <c r="AC7863" s="80"/>
      <c r="AD7863" s="80"/>
      <c r="AE7863" s="81"/>
      <c r="AF7863" s="82"/>
      <c r="AG7863" s="80"/>
      <c r="AH7863" s="119"/>
      <c r="AI7863" s="119"/>
    </row>
    <row r="7864" spans="27:35" x14ac:dyDescent="0.25">
      <c r="AA7864" s="81"/>
      <c r="AB7864" s="81"/>
      <c r="AC7864" s="80"/>
      <c r="AD7864" s="80"/>
      <c r="AE7864" s="81"/>
      <c r="AF7864" s="82"/>
      <c r="AG7864" s="80"/>
      <c r="AH7864" s="119"/>
      <c r="AI7864" s="119"/>
    </row>
    <row r="7865" spans="27:35" x14ac:dyDescent="0.25">
      <c r="AA7865" s="81"/>
      <c r="AB7865" s="81"/>
      <c r="AC7865" s="80"/>
      <c r="AD7865" s="80"/>
      <c r="AE7865" s="81"/>
      <c r="AF7865" s="82"/>
      <c r="AG7865" s="80"/>
      <c r="AH7865" s="119"/>
      <c r="AI7865" s="119"/>
    </row>
    <row r="7866" spans="27:35" x14ac:dyDescent="0.25">
      <c r="AA7866" s="81"/>
      <c r="AB7866" s="81"/>
      <c r="AC7866" s="80"/>
      <c r="AD7866" s="80"/>
      <c r="AE7866" s="81"/>
      <c r="AF7866" s="82"/>
      <c r="AG7866" s="80"/>
      <c r="AH7866" s="119"/>
      <c r="AI7866" s="119"/>
    </row>
    <row r="7867" spans="27:35" x14ac:dyDescent="0.25">
      <c r="AA7867" s="81"/>
      <c r="AB7867" s="81"/>
      <c r="AC7867" s="80"/>
      <c r="AD7867" s="80"/>
      <c r="AE7867" s="81"/>
      <c r="AF7867" s="82"/>
      <c r="AG7867" s="80"/>
      <c r="AH7867" s="119"/>
      <c r="AI7867" s="119"/>
    </row>
    <row r="7868" spans="27:35" x14ac:dyDescent="0.25">
      <c r="AA7868" s="81"/>
      <c r="AB7868" s="81"/>
      <c r="AC7868" s="80"/>
      <c r="AD7868" s="80"/>
      <c r="AE7868" s="81"/>
      <c r="AF7868" s="82"/>
      <c r="AG7868" s="80"/>
      <c r="AH7868" s="119"/>
      <c r="AI7868" s="119"/>
    </row>
    <row r="7869" spans="27:35" x14ac:dyDescent="0.25">
      <c r="AA7869" s="81"/>
      <c r="AB7869" s="81"/>
      <c r="AC7869" s="80"/>
      <c r="AD7869" s="80"/>
      <c r="AE7869" s="81"/>
      <c r="AF7869" s="82"/>
      <c r="AG7869" s="80"/>
      <c r="AH7869" s="119"/>
      <c r="AI7869" s="119"/>
    </row>
    <row r="7870" spans="27:35" x14ac:dyDescent="0.25">
      <c r="AA7870" s="81"/>
      <c r="AB7870" s="81"/>
      <c r="AC7870" s="80"/>
      <c r="AD7870" s="80"/>
      <c r="AE7870" s="81"/>
      <c r="AF7870" s="82"/>
      <c r="AG7870" s="80"/>
      <c r="AH7870" s="119"/>
      <c r="AI7870" s="119"/>
    </row>
    <row r="7871" spans="27:35" x14ac:dyDescent="0.25">
      <c r="AA7871" s="81"/>
      <c r="AB7871" s="81"/>
      <c r="AC7871" s="80"/>
      <c r="AD7871" s="80"/>
      <c r="AE7871" s="81"/>
      <c r="AF7871" s="82"/>
      <c r="AG7871" s="80"/>
      <c r="AH7871" s="119"/>
      <c r="AI7871" s="119"/>
    </row>
    <row r="7872" spans="27:35" x14ac:dyDescent="0.25">
      <c r="AA7872" s="81"/>
      <c r="AB7872" s="81"/>
      <c r="AC7872" s="80"/>
      <c r="AD7872" s="80"/>
      <c r="AE7872" s="81"/>
      <c r="AF7872" s="82"/>
      <c r="AG7872" s="80"/>
      <c r="AH7872" s="119"/>
      <c r="AI7872" s="119"/>
    </row>
    <row r="7873" spans="27:35" x14ac:dyDescent="0.25">
      <c r="AA7873" s="81"/>
      <c r="AB7873" s="81"/>
      <c r="AC7873" s="80"/>
      <c r="AD7873" s="80"/>
      <c r="AE7873" s="81"/>
      <c r="AF7873" s="82"/>
      <c r="AG7873" s="80"/>
      <c r="AH7873" s="119"/>
      <c r="AI7873" s="119"/>
    </row>
    <row r="7874" spans="27:35" x14ac:dyDescent="0.25">
      <c r="AA7874" s="81"/>
      <c r="AB7874" s="81"/>
      <c r="AC7874" s="80"/>
      <c r="AD7874" s="80"/>
      <c r="AE7874" s="81"/>
      <c r="AF7874" s="82"/>
      <c r="AG7874" s="80"/>
      <c r="AH7874" s="119"/>
      <c r="AI7874" s="119"/>
    </row>
    <row r="7875" spans="27:35" x14ac:dyDescent="0.25">
      <c r="AA7875" s="81"/>
      <c r="AB7875" s="81"/>
      <c r="AC7875" s="80"/>
      <c r="AD7875" s="80"/>
      <c r="AE7875" s="81"/>
      <c r="AF7875" s="82"/>
      <c r="AG7875" s="80"/>
      <c r="AH7875" s="119"/>
      <c r="AI7875" s="119"/>
    </row>
    <row r="7876" spans="27:35" x14ac:dyDescent="0.25">
      <c r="AA7876" s="81"/>
      <c r="AB7876" s="81"/>
      <c r="AC7876" s="80"/>
      <c r="AD7876" s="80"/>
      <c r="AE7876" s="81"/>
      <c r="AF7876" s="82"/>
      <c r="AG7876" s="80"/>
      <c r="AH7876" s="119"/>
      <c r="AI7876" s="119"/>
    </row>
    <row r="7877" spans="27:35" x14ac:dyDescent="0.25">
      <c r="AA7877" s="81"/>
      <c r="AB7877" s="81"/>
      <c r="AC7877" s="80"/>
      <c r="AD7877" s="80"/>
      <c r="AE7877" s="81"/>
      <c r="AF7877" s="82"/>
      <c r="AG7877" s="80"/>
      <c r="AH7877" s="119"/>
      <c r="AI7877" s="119"/>
    </row>
    <row r="7878" spans="27:35" x14ac:dyDescent="0.25">
      <c r="AA7878" s="81"/>
      <c r="AB7878" s="81"/>
      <c r="AC7878" s="80"/>
      <c r="AD7878" s="80"/>
      <c r="AE7878" s="81"/>
      <c r="AF7878" s="82"/>
      <c r="AG7878" s="80"/>
      <c r="AH7878" s="119"/>
      <c r="AI7878" s="119"/>
    </row>
    <row r="7879" spans="27:35" x14ac:dyDescent="0.25">
      <c r="AA7879" s="81"/>
      <c r="AB7879" s="81"/>
      <c r="AC7879" s="80"/>
      <c r="AD7879" s="80"/>
      <c r="AE7879" s="81"/>
      <c r="AF7879" s="82"/>
      <c r="AG7879" s="80"/>
      <c r="AH7879" s="119"/>
      <c r="AI7879" s="119"/>
    </row>
    <row r="7880" spans="27:35" x14ac:dyDescent="0.25">
      <c r="AA7880" s="81"/>
      <c r="AB7880" s="81"/>
      <c r="AC7880" s="80"/>
      <c r="AD7880" s="80"/>
      <c r="AE7880" s="81"/>
      <c r="AF7880" s="82"/>
      <c r="AG7880" s="80"/>
      <c r="AH7880" s="119"/>
      <c r="AI7880" s="119"/>
    </row>
    <row r="7881" spans="27:35" x14ac:dyDescent="0.25">
      <c r="AA7881" s="81"/>
      <c r="AB7881" s="81"/>
      <c r="AC7881" s="80"/>
      <c r="AD7881" s="80"/>
      <c r="AE7881" s="81"/>
      <c r="AF7881" s="82"/>
      <c r="AG7881" s="80"/>
      <c r="AH7881" s="119"/>
      <c r="AI7881" s="119"/>
    </row>
    <row r="7882" spans="27:35" x14ac:dyDescent="0.25">
      <c r="AA7882" s="81"/>
      <c r="AB7882" s="81"/>
      <c r="AC7882" s="80"/>
      <c r="AD7882" s="80"/>
      <c r="AE7882" s="81"/>
      <c r="AF7882" s="82"/>
      <c r="AG7882" s="80"/>
      <c r="AH7882" s="119"/>
      <c r="AI7882" s="119"/>
    </row>
    <row r="7883" spans="27:35" x14ac:dyDescent="0.25">
      <c r="AA7883" s="81"/>
      <c r="AB7883" s="81"/>
      <c r="AC7883" s="80"/>
      <c r="AD7883" s="80"/>
      <c r="AE7883" s="81"/>
      <c r="AF7883" s="82"/>
      <c r="AG7883" s="80"/>
      <c r="AH7883" s="119"/>
      <c r="AI7883" s="119"/>
    </row>
    <row r="7884" spans="27:35" x14ac:dyDescent="0.25">
      <c r="AA7884" s="81"/>
      <c r="AB7884" s="81"/>
      <c r="AC7884" s="80"/>
      <c r="AD7884" s="80"/>
      <c r="AE7884" s="81"/>
      <c r="AF7884" s="82"/>
      <c r="AG7884" s="80"/>
      <c r="AH7884" s="119"/>
      <c r="AI7884" s="119"/>
    </row>
    <row r="7885" spans="27:35" x14ac:dyDescent="0.25">
      <c r="AA7885" s="81"/>
      <c r="AB7885" s="81"/>
      <c r="AC7885" s="80"/>
      <c r="AD7885" s="80"/>
      <c r="AE7885" s="81"/>
      <c r="AF7885" s="82"/>
      <c r="AG7885" s="80"/>
      <c r="AH7885" s="119"/>
      <c r="AI7885" s="119"/>
    </row>
    <row r="7886" spans="27:35" x14ac:dyDescent="0.25">
      <c r="AA7886" s="81"/>
      <c r="AB7886" s="81"/>
      <c r="AC7886" s="80"/>
      <c r="AD7886" s="80"/>
      <c r="AE7886" s="81"/>
      <c r="AF7886" s="82"/>
      <c r="AG7886" s="80"/>
      <c r="AH7886" s="119"/>
      <c r="AI7886" s="119"/>
    </row>
    <row r="7887" spans="27:35" x14ac:dyDescent="0.25">
      <c r="AA7887" s="81"/>
      <c r="AB7887" s="81"/>
      <c r="AC7887" s="80"/>
      <c r="AD7887" s="80"/>
      <c r="AE7887" s="81"/>
      <c r="AF7887" s="82"/>
      <c r="AG7887" s="80"/>
      <c r="AH7887" s="119"/>
      <c r="AI7887" s="119"/>
    </row>
    <row r="7888" spans="27:35" x14ac:dyDescent="0.25">
      <c r="AA7888" s="81"/>
      <c r="AB7888" s="81"/>
      <c r="AC7888" s="80"/>
      <c r="AD7888" s="80"/>
      <c r="AE7888" s="81"/>
      <c r="AF7888" s="82"/>
      <c r="AG7888" s="80"/>
      <c r="AH7888" s="119"/>
      <c r="AI7888" s="119"/>
    </row>
    <row r="7889" spans="27:35" x14ac:dyDescent="0.25">
      <c r="AA7889" s="81"/>
      <c r="AB7889" s="81"/>
      <c r="AC7889" s="80"/>
      <c r="AD7889" s="80"/>
      <c r="AE7889" s="81"/>
      <c r="AF7889" s="82"/>
      <c r="AG7889" s="80"/>
      <c r="AH7889" s="119"/>
      <c r="AI7889" s="119"/>
    </row>
    <row r="7890" spans="27:35" x14ac:dyDescent="0.25">
      <c r="AA7890" s="81"/>
      <c r="AB7890" s="81"/>
      <c r="AC7890" s="80"/>
      <c r="AD7890" s="80"/>
      <c r="AE7890" s="81"/>
      <c r="AF7890" s="82"/>
      <c r="AG7890" s="80"/>
      <c r="AH7890" s="119"/>
      <c r="AI7890" s="119"/>
    </row>
    <row r="7891" spans="27:35" x14ac:dyDescent="0.25">
      <c r="AA7891" s="81"/>
      <c r="AB7891" s="81"/>
      <c r="AC7891" s="80"/>
      <c r="AD7891" s="80"/>
      <c r="AE7891" s="81"/>
      <c r="AF7891" s="82"/>
      <c r="AG7891" s="80"/>
      <c r="AH7891" s="119"/>
      <c r="AI7891" s="119"/>
    </row>
    <row r="7892" spans="27:35" x14ac:dyDescent="0.25">
      <c r="AA7892" s="81"/>
      <c r="AB7892" s="81"/>
      <c r="AC7892" s="80"/>
      <c r="AD7892" s="80"/>
      <c r="AE7892" s="81"/>
      <c r="AF7892" s="82"/>
      <c r="AG7892" s="80"/>
      <c r="AH7892" s="119"/>
      <c r="AI7892" s="119"/>
    </row>
    <row r="7893" spans="27:35" x14ac:dyDescent="0.25">
      <c r="AA7893" s="81"/>
      <c r="AB7893" s="81"/>
      <c r="AC7893" s="80"/>
      <c r="AD7893" s="80"/>
      <c r="AE7893" s="81"/>
      <c r="AF7893" s="82"/>
      <c r="AG7893" s="80"/>
      <c r="AH7893" s="119"/>
      <c r="AI7893" s="119"/>
    </row>
    <row r="7894" spans="27:35" x14ac:dyDescent="0.25">
      <c r="AA7894" s="81"/>
      <c r="AB7894" s="81"/>
      <c r="AC7894" s="80"/>
      <c r="AD7894" s="80"/>
      <c r="AE7894" s="81"/>
      <c r="AF7894" s="82"/>
      <c r="AG7894" s="80"/>
      <c r="AH7894" s="119"/>
      <c r="AI7894" s="119"/>
    </row>
    <row r="7895" spans="27:35" x14ac:dyDescent="0.25">
      <c r="AA7895" s="81"/>
      <c r="AB7895" s="81"/>
      <c r="AC7895" s="80"/>
      <c r="AD7895" s="80"/>
      <c r="AE7895" s="81"/>
      <c r="AF7895" s="82"/>
      <c r="AG7895" s="80"/>
      <c r="AH7895" s="119"/>
      <c r="AI7895" s="119"/>
    </row>
    <row r="7896" spans="27:35" x14ac:dyDescent="0.25">
      <c r="AA7896" s="81"/>
      <c r="AB7896" s="81"/>
      <c r="AC7896" s="80"/>
      <c r="AD7896" s="80"/>
      <c r="AE7896" s="81"/>
      <c r="AF7896" s="82"/>
      <c r="AG7896" s="80"/>
      <c r="AH7896" s="119"/>
      <c r="AI7896" s="119"/>
    </row>
    <row r="7897" spans="27:35" x14ac:dyDescent="0.25">
      <c r="AA7897" s="81"/>
      <c r="AB7897" s="81"/>
      <c r="AC7897" s="80"/>
      <c r="AD7897" s="80"/>
      <c r="AE7897" s="81"/>
      <c r="AF7897" s="82"/>
      <c r="AG7897" s="80"/>
      <c r="AH7897" s="119"/>
      <c r="AI7897" s="119"/>
    </row>
    <row r="7898" spans="27:35" x14ac:dyDescent="0.25">
      <c r="AA7898" s="81"/>
      <c r="AB7898" s="81"/>
      <c r="AC7898" s="80"/>
      <c r="AD7898" s="80"/>
      <c r="AE7898" s="81"/>
      <c r="AF7898" s="82"/>
      <c r="AG7898" s="80"/>
      <c r="AH7898" s="119"/>
      <c r="AI7898" s="119"/>
    </row>
    <row r="7899" spans="27:35" x14ac:dyDescent="0.25">
      <c r="AA7899" s="81"/>
      <c r="AB7899" s="81"/>
      <c r="AC7899" s="80"/>
      <c r="AD7899" s="80"/>
      <c r="AE7899" s="81"/>
      <c r="AF7899" s="82"/>
      <c r="AG7899" s="80"/>
      <c r="AH7899" s="119"/>
      <c r="AI7899" s="119"/>
    </row>
    <row r="7900" spans="27:35" x14ac:dyDescent="0.25">
      <c r="AA7900" s="81"/>
      <c r="AB7900" s="81"/>
      <c r="AC7900" s="80"/>
      <c r="AD7900" s="80"/>
      <c r="AE7900" s="81"/>
      <c r="AF7900" s="82"/>
      <c r="AG7900" s="80"/>
      <c r="AH7900" s="119"/>
      <c r="AI7900" s="119"/>
    </row>
    <row r="7901" spans="27:35" x14ac:dyDescent="0.25">
      <c r="AA7901" s="81"/>
      <c r="AB7901" s="81"/>
      <c r="AC7901" s="80"/>
      <c r="AD7901" s="80"/>
      <c r="AE7901" s="81"/>
      <c r="AF7901" s="82"/>
      <c r="AG7901" s="80"/>
      <c r="AH7901" s="119"/>
      <c r="AI7901" s="119"/>
    </row>
    <row r="7902" spans="27:35" x14ac:dyDescent="0.25">
      <c r="AA7902" s="81"/>
      <c r="AB7902" s="81"/>
      <c r="AC7902" s="80"/>
      <c r="AD7902" s="80"/>
      <c r="AE7902" s="81"/>
      <c r="AF7902" s="82"/>
      <c r="AG7902" s="80"/>
      <c r="AH7902" s="119"/>
      <c r="AI7902" s="119"/>
    </row>
    <row r="7903" spans="27:35" x14ac:dyDescent="0.25">
      <c r="AA7903" s="81"/>
      <c r="AB7903" s="81"/>
      <c r="AC7903" s="80"/>
      <c r="AD7903" s="80"/>
      <c r="AE7903" s="81"/>
      <c r="AF7903" s="82"/>
      <c r="AG7903" s="80"/>
      <c r="AH7903" s="119"/>
      <c r="AI7903" s="119"/>
    </row>
    <row r="7904" spans="27:35" x14ac:dyDescent="0.25">
      <c r="AA7904" s="81"/>
      <c r="AB7904" s="81"/>
      <c r="AC7904" s="80"/>
      <c r="AD7904" s="80"/>
      <c r="AE7904" s="81"/>
      <c r="AF7904" s="82"/>
      <c r="AG7904" s="80"/>
      <c r="AH7904" s="119"/>
      <c r="AI7904" s="119"/>
    </row>
    <row r="7905" spans="27:35" x14ac:dyDescent="0.25">
      <c r="AA7905" s="81"/>
      <c r="AB7905" s="81"/>
      <c r="AC7905" s="80"/>
      <c r="AD7905" s="80"/>
      <c r="AE7905" s="81"/>
      <c r="AF7905" s="82"/>
      <c r="AG7905" s="80"/>
      <c r="AH7905" s="119"/>
      <c r="AI7905" s="119"/>
    </row>
    <row r="7906" spans="27:35" x14ac:dyDescent="0.25">
      <c r="AA7906" s="81"/>
      <c r="AB7906" s="81"/>
      <c r="AC7906" s="80"/>
      <c r="AD7906" s="80"/>
      <c r="AE7906" s="81"/>
      <c r="AF7906" s="82"/>
      <c r="AG7906" s="80"/>
      <c r="AH7906" s="119"/>
      <c r="AI7906" s="119"/>
    </row>
    <row r="7907" spans="27:35" x14ac:dyDescent="0.25">
      <c r="AA7907" s="81"/>
      <c r="AB7907" s="81"/>
      <c r="AC7907" s="80"/>
      <c r="AD7907" s="80"/>
      <c r="AE7907" s="81"/>
      <c r="AF7907" s="82"/>
      <c r="AG7907" s="80"/>
      <c r="AH7907" s="119"/>
      <c r="AI7907" s="119"/>
    </row>
    <row r="7908" spans="27:35" x14ac:dyDescent="0.25">
      <c r="AA7908" s="81"/>
      <c r="AB7908" s="81"/>
      <c r="AC7908" s="80"/>
      <c r="AD7908" s="80"/>
      <c r="AE7908" s="81"/>
      <c r="AF7908" s="82"/>
      <c r="AG7908" s="80"/>
      <c r="AH7908" s="119"/>
      <c r="AI7908" s="119"/>
    </row>
    <row r="7909" spans="27:35" x14ac:dyDescent="0.25">
      <c r="AA7909" s="81"/>
      <c r="AB7909" s="81"/>
      <c r="AC7909" s="80"/>
      <c r="AD7909" s="80"/>
      <c r="AE7909" s="81"/>
      <c r="AF7909" s="82"/>
      <c r="AG7909" s="80"/>
      <c r="AH7909" s="119"/>
      <c r="AI7909" s="119"/>
    </row>
    <row r="7910" spans="27:35" x14ac:dyDescent="0.25">
      <c r="AA7910" s="81"/>
      <c r="AB7910" s="81"/>
      <c r="AC7910" s="80"/>
      <c r="AD7910" s="80"/>
      <c r="AE7910" s="81"/>
      <c r="AF7910" s="82"/>
      <c r="AG7910" s="80"/>
      <c r="AH7910" s="119"/>
      <c r="AI7910" s="119"/>
    </row>
    <row r="7911" spans="27:35" x14ac:dyDescent="0.25">
      <c r="AA7911" s="81"/>
      <c r="AB7911" s="81"/>
      <c r="AC7911" s="80"/>
      <c r="AD7911" s="80"/>
      <c r="AE7911" s="81"/>
      <c r="AF7911" s="82"/>
      <c r="AG7911" s="80"/>
      <c r="AH7911" s="119"/>
      <c r="AI7911" s="119"/>
    </row>
    <row r="7912" spans="27:35" x14ac:dyDescent="0.25">
      <c r="AA7912" s="81"/>
      <c r="AB7912" s="81"/>
      <c r="AC7912" s="80"/>
      <c r="AD7912" s="80"/>
      <c r="AE7912" s="81"/>
      <c r="AF7912" s="82"/>
      <c r="AG7912" s="80"/>
      <c r="AH7912" s="119"/>
      <c r="AI7912" s="119"/>
    </row>
    <row r="7913" spans="27:35" x14ac:dyDescent="0.25">
      <c r="AA7913" s="81"/>
      <c r="AB7913" s="81"/>
      <c r="AC7913" s="80"/>
      <c r="AD7913" s="80"/>
      <c r="AE7913" s="81"/>
      <c r="AF7913" s="82"/>
      <c r="AG7913" s="80"/>
      <c r="AH7913" s="119"/>
      <c r="AI7913" s="119"/>
    </row>
    <row r="7914" spans="27:35" x14ac:dyDescent="0.25">
      <c r="AA7914" s="81"/>
      <c r="AB7914" s="81"/>
      <c r="AC7914" s="80"/>
      <c r="AD7914" s="80"/>
      <c r="AE7914" s="81"/>
      <c r="AF7914" s="82"/>
      <c r="AG7914" s="80"/>
      <c r="AH7914" s="119"/>
      <c r="AI7914" s="119"/>
    </row>
    <row r="7915" spans="27:35" x14ac:dyDescent="0.25">
      <c r="AA7915" s="81"/>
      <c r="AB7915" s="81"/>
      <c r="AC7915" s="80"/>
      <c r="AD7915" s="80"/>
      <c r="AE7915" s="81"/>
      <c r="AF7915" s="82"/>
      <c r="AG7915" s="80"/>
      <c r="AH7915" s="119"/>
      <c r="AI7915" s="119"/>
    </row>
    <row r="7916" spans="27:35" x14ac:dyDescent="0.25">
      <c r="AA7916" s="81"/>
      <c r="AB7916" s="81"/>
      <c r="AC7916" s="80"/>
      <c r="AD7916" s="80"/>
      <c r="AE7916" s="81"/>
      <c r="AF7916" s="82"/>
      <c r="AG7916" s="80"/>
      <c r="AH7916" s="119"/>
      <c r="AI7916" s="119"/>
    </row>
    <row r="7917" spans="27:35" x14ac:dyDescent="0.25">
      <c r="AA7917" s="81"/>
      <c r="AB7917" s="81"/>
      <c r="AC7917" s="80"/>
      <c r="AD7917" s="80"/>
      <c r="AE7917" s="81"/>
      <c r="AF7917" s="82"/>
      <c r="AG7917" s="80"/>
      <c r="AH7917" s="119"/>
      <c r="AI7917" s="119"/>
    </row>
    <row r="7918" spans="27:35" x14ac:dyDescent="0.25">
      <c r="AA7918" s="81"/>
      <c r="AB7918" s="81"/>
      <c r="AC7918" s="80"/>
      <c r="AD7918" s="80"/>
      <c r="AE7918" s="81"/>
      <c r="AF7918" s="82"/>
      <c r="AG7918" s="80"/>
      <c r="AH7918" s="119"/>
      <c r="AI7918" s="119"/>
    </row>
    <row r="7919" spans="27:35" x14ac:dyDescent="0.25">
      <c r="AA7919" s="81"/>
      <c r="AB7919" s="81"/>
      <c r="AC7919" s="80"/>
      <c r="AD7919" s="80"/>
      <c r="AE7919" s="81"/>
      <c r="AF7919" s="82"/>
      <c r="AG7919" s="80"/>
      <c r="AH7919" s="119"/>
      <c r="AI7919" s="119"/>
    </row>
    <row r="7920" spans="27:35" x14ac:dyDescent="0.25">
      <c r="AA7920" s="81"/>
      <c r="AB7920" s="81"/>
      <c r="AC7920" s="80"/>
      <c r="AD7920" s="80"/>
      <c r="AE7920" s="81"/>
      <c r="AF7920" s="82"/>
      <c r="AG7920" s="80"/>
      <c r="AH7920" s="119"/>
      <c r="AI7920" s="119"/>
    </row>
    <row r="7921" spans="27:35" x14ac:dyDescent="0.25">
      <c r="AA7921" s="81"/>
      <c r="AB7921" s="81"/>
      <c r="AC7921" s="80"/>
      <c r="AD7921" s="80"/>
      <c r="AE7921" s="81"/>
      <c r="AF7921" s="82"/>
      <c r="AG7921" s="80"/>
      <c r="AH7921" s="119"/>
      <c r="AI7921" s="119"/>
    </row>
    <row r="7922" spans="27:35" x14ac:dyDescent="0.25">
      <c r="AA7922" s="81"/>
      <c r="AB7922" s="81"/>
      <c r="AC7922" s="80"/>
      <c r="AD7922" s="80"/>
      <c r="AE7922" s="81"/>
      <c r="AF7922" s="82"/>
      <c r="AG7922" s="80"/>
      <c r="AH7922" s="119"/>
      <c r="AI7922" s="119"/>
    </row>
    <row r="7923" spans="27:35" x14ac:dyDescent="0.25">
      <c r="AA7923" s="81"/>
      <c r="AB7923" s="81"/>
      <c r="AC7923" s="80"/>
      <c r="AD7923" s="80"/>
      <c r="AE7923" s="81"/>
      <c r="AF7923" s="82"/>
      <c r="AG7923" s="80"/>
      <c r="AH7923" s="119"/>
      <c r="AI7923" s="119"/>
    </row>
    <row r="7924" spans="27:35" x14ac:dyDescent="0.25">
      <c r="AA7924" s="81"/>
      <c r="AB7924" s="81"/>
      <c r="AC7924" s="80"/>
      <c r="AD7924" s="80"/>
      <c r="AE7924" s="81"/>
      <c r="AF7924" s="82"/>
      <c r="AG7924" s="80"/>
      <c r="AH7924" s="119"/>
      <c r="AI7924" s="119"/>
    </row>
    <row r="7925" spans="27:35" x14ac:dyDescent="0.25">
      <c r="AA7925" s="81"/>
      <c r="AB7925" s="81"/>
      <c r="AC7925" s="80"/>
      <c r="AD7925" s="80"/>
      <c r="AE7925" s="81"/>
      <c r="AF7925" s="82"/>
      <c r="AG7925" s="80"/>
      <c r="AH7925" s="119"/>
      <c r="AI7925" s="119"/>
    </row>
    <row r="7926" spans="27:35" x14ac:dyDescent="0.25">
      <c r="AA7926" s="81"/>
      <c r="AB7926" s="81"/>
      <c r="AC7926" s="80"/>
      <c r="AD7926" s="80"/>
      <c r="AE7926" s="81"/>
      <c r="AF7926" s="82"/>
      <c r="AG7926" s="80"/>
      <c r="AH7926" s="119"/>
      <c r="AI7926" s="119"/>
    </row>
    <row r="7927" spans="27:35" x14ac:dyDescent="0.25">
      <c r="AA7927" s="81"/>
      <c r="AB7927" s="81"/>
      <c r="AC7927" s="80"/>
      <c r="AD7927" s="80"/>
      <c r="AE7927" s="81"/>
      <c r="AF7927" s="82"/>
      <c r="AG7927" s="80"/>
      <c r="AH7927" s="119"/>
      <c r="AI7927" s="119"/>
    </row>
    <row r="7928" spans="27:35" x14ac:dyDescent="0.25">
      <c r="AA7928" s="81"/>
      <c r="AB7928" s="81"/>
      <c r="AC7928" s="80"/>
      <c r="AD7928" s="80"/>
      <c r="AE7928" s="81"/>
      <c r="AF7928" s="82"/>
      <c r="AG7928" s="80"/>
      <c r="AH7928" s="119"/>
      <c r="AI7928" s="119"/>
    </row>
    <row r="7929" spans="27:35" x14ac:dyDescent="0.25">
      <c r="AA7929" s="81"/>
      <c r="AB7929" s="81"/>
      <c r="AC7929" s="80"/>
      <c r="AD7929" s="80"/>
      <c r="AE7929" s="81"/>
      <c r="AF7929" s="82"/>
      <c r="AG7929" s="80"/>
      <c r="AH7929" s="119"/>
      <c r="AI7929" s="119"/>
    </row>
    <row r="7930" spans="27:35" x14ac:dyDescent="0.25">
      <c r="AA7930" s="81"/>
      <c r="AB7930" s="81"/>
      <c r="AC7930" s="80"/>
      <c r="AD7930" s="80"/>
      <c r="AE7930" s="81"/>
      <c r="AF7930" s="82"/>
      <c r="AG7930" s="80"/>
      <c r="AH7930" s="119"/>
      <c r="AI7930" s="119"/>
    </row>
    <row r="7931" spans="27:35" x14ac:dyDescent="0.25">
      <c r="AA7931" s="81"/>
      <c r="AB7931" s="81"/>
      <c r="AC7931" s="80"/>
      <c r="AD7931" s="80"/>
      <c r="AE7931" s="81"/>
      <c r="AF7931" s="82"/>
      <c r="AG7931" s="80"/>
      <c r="AH7931" s="119"/>
      <c r="AI7931" s="119"/>
    </row>
    <row r="7932" spans="27:35" x14ac:dyDescent="0.25">
      <c r="AA7932" s="81"/>
      <c r="AB7932" s="81"/>
      <c r="AC7932" s="80"/>
      <c r="AD7932" s="80"/>
      <c r="AE7932" s="81"/>
      <c r="AF7932" s="82"/>
      <c r="AG7932" s="80"/>
      <c r="AH7932" s="119"/>
      <c r="AI7932" s="119"/>
    </row>
    <row r="7933" spans="27:35" x14ac:dyDescent="0.25">
      <c r="AA7933" s="81"/>
      <c r="AB7933" s="81"/>
      <c r="AC7933" s="80"/>
      <c r="AD7933" s="80"/>
      <c r="AE7933" s="81"/>
      <c r="AF7933" s="82"/>
      <c r="AG7933" s="80"/>
      <c r="AH7933" s="119"/>
      <c r="AI7933" s="119"/>
    </row>
    <row r="7934" spans="27:35" x14ac:dyDescent="0.25">
      <c r="AA7934" s="81"/>
      <c r="AB7934" s="81"/>
      <c r="AC7934" s="80"/>
      <c r="AD7934" s="80"/>
      <c r="AE7934" s="81"/>
      <c r="AF7934" s="82"/>
      <c r="AG7934" s="80"/>
      <c r="AH7934" s="119"/>
      <c r="AI7934" s="119"/>
    </row>
    <row r="7935" spans="27:35" x14ac:dyDescent="0.25">
      <c r="AA7935" s="81"/>
      <c r="AB7935" s="81"/>
      <c r="AC7935" s="80"/>
      <c r="AD7935" s="80"/>
      <c r="AE7935" s="81"/>
      <c r="AF7935" s="82"/>
      <c r="AG7935" s="80"/>
      <c r="AH7935" s="119"/>
      <c r="AI7935" s="119"/>
    </row>
    <row r="7936" spans="27:35" x14ac:dyDescent="0.25">
      <c r="AA7936" s="81"/>
      <c r="AB7936" s="81"/>
      <c r="AC7936" s="80"/>
      <c r="AD7936" s="80"/>
      <c r="AE7936" s="81"/>
      <c r="AF7936" s="82"/>
      <c r="AG7936" s="80"/>
      <c r="AH7936" s="119"/>
      <c r="AI7936" s="119"/>
    </row>
    <row r="7937" spans="27:35" x14ac:dyDescent="0.25">
      <c r="AA7937" s="81"/>
      <c r="AB7937" s="81"/>
      <c r="AC7937" s="80"/>
      <c r="AD7937" s="80"/>
      <c r="AE7937" s="81"/>
      <c r="AF7937" s="82"/>
      <c r="AG7937" s="80"/>
      <c r="AH7937" s="119"/>
      <c r="AI7937" s="119"/>
    </row>
    <row r="7938" spans="27:35" x14ac:dyDescent="0.25">
      <c r="AA7938" s="81"/>
      <c r="AB7938" s="81"/>
      <c r="AC7938" s="80"/>
      <c r="AD7938" s="80"/>
      <c r="AE7938" s="81"/>
      <c r="AF7938" s="82"/>
      <c r="AG7938" s="80"/>
      <c r="AH7938" s="119"/>
      <c r="AI7938" s="119"/>
    </row>
    <row r="7939" spans="27:35" x14ac:dyDescent="0.25">
      <c r="AA7939" s="81"/>
      <c r="AB7939" s="81"/>
      <c r="AC7939" s="80"/>
      <c r="AD7939" s="80"/>
      <c r="AE7939" s="81"/>
      <c r="AF7939" s="82"/>
      <c r="AG7939" s="80"/>
      <c r="AH7939" s="119"/>
      <c r="AI7939" s="119"/>
    </row>
    <row r="7940" spans="27:35" x14ac:dyDescent="0.25">
      <c r="AA7940" s="81"/>
      <c r="AB7940" s="81"/>
      <c r="AC7940" s="80"/>
      <c r="AD7940" s="80"/>
      <c r="AE7940" s="81"/>
      <c r="AF7940" s="82"/>
      <c r="AG7940" s="80"/>
      <c r="AH7940" s="119"/>
      <c r="AI7940" s="119"/>
    </row>
    <row r="7941" spans="27:35" x14ac:dyDescent="0.25">
      <c r="AA7941" s="81"/>
      <c r="AB7941" s="81"/>
      <c r="AC7941" s="80"/>
      <c r="AD7941" s="80"/>
      <c r="AE7941" s="81"/>
      <c r="AF7941" s="82"/>
      <c r="AG7941" s="80"/>
      <c r="AH7941" s="119"/>
      <c r="AI7941" s="119"/>
    </row>
    <row r="7942" spans="27:35" x14ac:dyDescent="0.25">
      <c r="AA7942" s="81"/>
      <c r="AB7942" s="81"/>
      <c r="AC7942" s="80"/>
      <c r="AD7942" s="80"/>
      <c r="AE7942" s="81"/>
      <c r="AF7942" s="82"/>
      <c r="AG7942" s="80"/>
      <c r="AH7942" s="119"/>
      <c r="AI7942" s="119"/>
    </row>
    <row r="7943" spans="27:35" x14ac:dyDescent="0.25">
      <c r="AA7943" s="81"/>
      <c r="AB7943" s="81"/>
      <c r="AC7943" s="80"/>
      <c r="AD7943" s="80"/>
      <c r="AE7943" s="81"/>
      <c r="AF7943" s="82"/>
      <c r="AG7943" s="80"/>
      <c r="AH7943" s="119"/>
      <c r="AI7943" s="119"/>
    </row>
    <row r="7944" spans="27:35" x14ac:dyDescent="0.25">
      <c r="AA7944" s="81"/>
      <c r="AB7944" s="81"/>
      <c r="AC7944" s="80"/>
      <c r="AD7944" s="80"/>
      <c r="AE7944" s="81"/>
      <c r="AF7944" s="82"/>
      <c r="AG7944" s="80"/>
      <c r="AH7944" s="119"/>
      <c r="AI7944" s="119"/>
    </row>
    <row r="7945" spans="27:35" x14ac:dyDescent="0.25">
      <c r="AA7945" s="81"/>
      <c r="AB7945" s="81"/>
      <c r="AC7945" s="80"/>
      <c r="AD7945" s="80"/>
      <c r="AE7945" s="81"/>
      <c r="AF7945" s="82"/>
      <c r="AG7945" s="80"/>
      <c r="AH7945" s="119"/>
      <c r="AI7945" s="119"/>
    </row>
    <row r="7946" spans="27:35" x14ac:dyDescent="0.25">
      <c r="AA7946" s="81"/>
      <c r="AB7946" s="81"/>
      <c r="AC7946" s="80"/>
      <c r="AD7946" s="80"/>
      <c r="AE7946" s="81"/>
      <c r="AF7946" s="82"/>
      <c r="AG7946" s="80"/>
      <c r="AH7946" s="119"/>
      <c r="AI7946" s="119"/>
    </row>
    <row r="7947" spans="27:35" x14ac:dyDescent="0.25">
      <c r="AA7947" s="81"/>
      <c r="AB7947" s="81"/>
      <c r="AC7947" s="80"/>
      <c r="AD7947" s="80"/>
      <c r="AE7947" s="81"/>
      <c r="AF7947" s="82"/>
      <c r="AG7947" s="80"/>
      <c r="AH7947" s="119"/>
      <c r="AI7947" s="119"/>
    </row>
    <row r="7948" spans="27:35" x14ac:dyDescent="0.25">
      <c r="AA7948" s="81"/>
      <c r="AB7948" s="81"/>
      <c r="AC7948" s="80"/>
      <c r="AD7948" s="80"/>
      <c r="AE7948" s="81"/>
      <c r="AF7948" s="82"/>
      <c r="AG7948" s="80"/>
      <c r="AH7948" s="119"/>
      <c r="AI7948" s="119"/>
    </row>
    <row r="7949" spans="27:35" x14ac:dyDescent="0.25">
      <c r="AA7949" s="81"/>
      <c r="AB7949" s="81"/>
      <c r="AC7949" s="80"/>
      <c r="AD7949" s="80"/>
      <c r="AE7949" s="81"/>
      <c r="AF7949" s="82"/>
      <c r="AG7949" s="80"/>
      <c r="AH7949" s="119"/>
      <c r="AI7949" s="119"/>
    </row>
    <row r="7950" spans="27:35" x14ac:dyDescent="0.25">
      <c r="AA7950" s="81"/>
      <c r="AB7950" s="81"/>
      <c r="AC7950" s="80"/>
      <c r="AD7950" s="80"/>
      <c r="AE7950" s="81"/>
      <c r="AF7950" s="82"/>
      <c r="AG7950" s="80"/>
      <c r="AH7950" s="119"/>
      <c r="AI7950" s="119"/>
    </row>
    <row r="7951" spans="27:35" x14ac:dyDescent="0.25">
      <c r="AA7951" s="81"/>
      <c r="AB7951" s="81"/>
      <c r="AC7951" s="80"/>
      <c r="AD7951" s="80"/>
      <c r="AE7951" s="81"/>
      <c r="AF7951" s="82"/>
      <c r="AG7951" s="80"/>
      <c r="AH7951" s="119"/>
      <c r="AI7951" s="119"/>
    </row>
    <row r="7952" spans="27:35" x14ac:dyDescent="0.25">
      <c r="AA7952" s="81"/>
      <c r="AB7952" s="81"/>
      <c r="AC7952" s="80"/>
      <c r="AD7952" s="80"/>
      <c r="AE7952" s="81"/>
      <c r="AF7952" s="82"/>
      <c r="AG7952" s="80"/>
      <c r="AH7952" s="119"/>
      <c r="AI7952" s="119"/>
    </row>
    <row r="7953" spans="27:35" x14ac:dyDescent="0.25">
      <c r="AA7953" s="81"/>
      <c r="AB7953" s="81"/>
      <c r="AC7953" s="80"/>
      <c r="AD7953" s="80"/>
      <c r="AE7953" s="81"/>
      <c r="AF7953" s="82"/>
      <c r="AG7953" s="80"/>
      <c r="AH7953" s="119"/>
      <c r="AI7953" s="119"/>
    </row>
    <row r="7954" spans="27:35" x14ac:dyDescent="0.25">
      <c r="AA7954" s="81"/>
      <c r="AB7954" s="81"/>
      <c r="AC7954" s="80"/>
      <c r="AD7954" s="80"/>
      <c r="AE7954" s="81"/>
      <c r="AF7954" s="82"/>
      <c r="AG7954" s="80"/>
      <c r="AH7954" s="119"/>
      <c r="AI7954" s="119"/>
    </row>
    <row r="7955" spans="27:35" x14ac:dyDescent="0.25">
      <c r="AA7955" s="81"/>
      <c r="AB7955" s="81"/>
      <c r="AC7955" s="80"/>
      <c r="AD7955" s="80"/>
      <c r="AE7955" s="81"/>
      <c r="AF7955" s="82"/>
      <c r="AG7955" s="80"/>
      <c r="AH7955" s="119"/>
      <c r="AI7955" s="119"/>
    </row>
    <row r="7956" spans="27:35" x14ac:dyDescent="0.25">
      <c r="AA7956" s="81"/>
      <c r="AB7956" s="81"/>
      <c r="AC7956" s="80"/>
      <c r="AD7956" s="80"/>
      <c r="AE7956" s="81"/>
      <c r="AF7956" s="82"/>
      <c r="AG7956" s="80"/>
      <c r="AH7956" s="119"/>
      <c r="AI7956" s="119"/>
    </row>
    <row r="7957" spans="27:35" x14ac:dyDescent="0.25">
      <c r="AA7957" s="81"/>
      <c r="AB7957" s="81"/>
      <c r="AC7957" s="80"/>
      <c r="AD7957" s="80"/>
      <c r="AE7957" s="81"/>
      <c r="AF7957" s="82"/>
      <c r="AG7957" s="80"/>
      <c r="AH7957" s="119"/>
      <c r="AI7957" s="119"/>
    </row>
    <row r="7958" spans="27:35" x14ac:dyDescent="0.25">
      <c r="AA7958" s="81"/>
      <c r="AB7958" s="81"/>
      <c r="AC7958" s="80"/>
      <c r="AD7958" s="80"/>
      <c r="AE7958" s="81"/>
      <c r="AF7958" s="82"/>
      <c r="AG7958" s="80"/>
      <c r="AH7958" s="119"/>
      <c r="AI7958" s="119"/>
    </row>
    <row r="7959" spans="27:35" x14ac:dyDescent="0.25">
      <c r="AA7959" s="81"/>
      <c r="AB7959" s="81"/>
      <c r="AC7959" s="80"/>
      <c r="AD7959" s="80"/>
      <c r="AE7959" s="81"/>
      <c r="AF7959" s="82"/>
      <c r="AG7959" s="80"/>
      <c r="AH7959" s="119"/>
      <c r="AI7959" s="119"/>
    </row>
    <row r="7960" spans="27:35" x14ac:dyDescent="0.25">
      <c r="AA7960" s="81"/>
      <c r="AB7960" s="81"/>
      <c r="AC7960" s="80"/>
      <c r="AD7960" s="80"/>
      <c r="AE7960" s="81"/>
      <c r="AF7960" s="82"/>
      <c r="AG7960" s="80"/>
      <c r="AH7960" s="119"/>
      <c r="AI7960" s="119"/>
    </row>
    <row r="7961" spans="27:35" x14ac:dyDescent="0.25">
      <c r="AA7961" s="81"/>
      <c r="AB7961" s="81"/>
      <c r="AC7961" s="80"/>
      <c r="AD7961" s="80"/>
      <c r="AE7961" s="81"/>
      <c r="AF7961" s="82"/>
      <c r="AG7961" s="80"/>
      <c r="AH7961" s="119"/>
      <c r="AI7961" s="119"/>
    </row>
    <row r="7962" spans="27:35" x14ac:dyDescent="0.25">
      <c r="AA7962" s="81"/>
      <c r="AB7962" s="81"/>
      <c r="AC7962" s="80"/>
      <c r="AD7962" s="80"/>
      <c r="AE7962" s="81"/>
      <c r="AF7962" s="82"/>
      <c r="AG7962" s="80"/>
      <c r="AH7962" s="119"/>
      <c r="AI7962" s="119"/>
    </row>
    <row r="7963" spans="27:35" x14ac:dyDescent="0.25">
      <c r="AA7963" s="81"/>
      <c r="AB7963" s="81"/>
      <c r="AC7963" s="80"/>
      <c r="AD7963" s="80"/>
      <c r="AE7963" s="81"/>
      <c r="AF7963" s="82"/>
      <c r="AG7963" s="80"/>
      <c r="AH7963" s="119"/>
      <c r="AI7963" s="119"/>
    </row>
    <row r="7964" spans="27:35" x14ac:dyDescent="0.25">
      <c r="AA7964" s="81"/>
      <c r="AB7964" s="81"/>
      <c r="AC7964" s="80"/>
      <c r="AD7964" s="80"/>
      <c r="AE7964" s="81"/>
      <c r="AF7964" s="82"/>
      <c r="AG7964" s="80"/>
      <c r="AH7964" s="119"/>
      <c r="AI7964" s="119"/>
    </row>
    <row r="7965" spans="27:35" x14ac:dyDescent="0.25">
      <c r="AA7965" s="81"/>
      <c r="AB7965" s="81"/>
      <c r="AC7965" s="80"/>
      <c r="AD7965" s="80"/>
      <c r="AE7965" s="81"/>
      <c r="AF7965" s="82"/>
      <c r="AG7965" s="80"/>
      <c r="AH7965" s="119"/>
      <c r="AI7965" s="119"/>
    </row>
    <row r="7966" spans="27:35" x14ac:dyDescent="0.25">
      <c r="AA7966" s="81"/>
      <c r="AB7966" s="81"/>
      <c r="AC7966" s="80"/>
      <c r="AD7966" s="80"/>
      <c r="AE7966" s="81"/>
      <c r="AF7966" s="82"/>
      <c r="AG7966" s="80"/>
      <c r="AH7966" s="119"/>
      <c r="AI7966" s="119"/>
    </row>
    <row r="7967" spans="27:35" x14ac:dyDescent="0.25">
      <c r="AA7967" s="81"/>
      <c r="AB7967" s="81"/>
      <c r="AC7967" s="80"/>
      <c r="AD7967" s="80"/>
      <c r="AE7967" s="81"/>
      <c r="AF7967" s="82"/>
      <c r="AG7967" s="80"/>
      <c r="AH7967" s="119"/>
      <c r="AI7967" s="119"/>
    </row>
    <row r="7968" spans="27:35" x14ac:dyDescent="0.25">
      <c r="AA7968" s="81"/>
      <c r="AB7968" s="81"/>
      <c r="AC7968" s="80"/>
      <c r="AD7968" s="80"/>
      <c r="AE7968" s="81"/>
      <c r="AF7968" s="82"/>
      <c r="AG7968" s="80"/>
      <c r="AH7968" s="119"/>
      <c r="AI7968" s="119"/>
    </row>
    <row r="7969" spans="27:35" x14ac:dyDescent="0.25">
      <c r="AA7969" s="81"/>
      <c r="AB7969" s="81"/>
      <c r="AC7969" s="80"/>
      <c r="AD7969" s="80"/>
      <c r="AE7969" s="81"/>
      <c r="AF7969" s="82"/>
      <c r="AG7969" s="80"/>
      <c r="AH7969" s="119"/>
      <c r="AI7969" s="119"/>
    </row>
    <row r="7970" spans="27:35" x14ac:dyDescent="0.25">
      <c r="AA7970" s="81"/>
      <c r="AB7970" s="81"/>
      <c r="AC7970" s="80"/>
      <c r="AD7970" s="80"/>
      <c r="AE7970" s="81"/>
      <c r="AF7970" s="82"/>
      <c r="AG7970" s="80"/>
      <c r="AH7970" s="119"/>
      <c r="AI7970" s="119"/>
    </row>
    <row r="7971" spans="27:35" x14ac:dyDescent="0.25">
      <c r="AA7971" s="81"/>
      <c r="AB7971" s="81"/>
      <c r="AC7971" s="80"/>
      <c r="AD7971" s="80"/>
      <c r="AE7971" s="81"/>
      <c r="AF7971" s="82"/>
      <c r="AG7971" s="80"/>
      <c r="AH7971" s="119"/>
      <c r="AI7971" s="119"/>
    </row>
    <row r="7972" spans="27:35" x14ac:dyDescent="0.25">
      <c r="AA7972" s="81"/>
      <c r="AB7972" s="81"/>
      <c r="AC7972" s="80"/>
      <c r="AD7972" s="80"/>
      <c r="AE7972" s="81"/>
      <c r="AF7972" s="82"/>
      <c r="AG7972" s="80"/>
      <c r="AH7972" s="119"/>
      <c r="AI7972" s="119"/>
    </row>
    <row r="7973" spans="27:35" x14ac:dyDescent="0.25">
      <c r="AA7973" s="81"/>
      <c r="AB7973" s="81"/>
      <c r="AC7973" s="80"/>
      <c r="AD7973" s="80"/>
      <c r="AE7973" s="81"/>
      <c r="AF7973" s="82"/>
      <c r="AG7973" s="80"/>
      <c r="AH7973" s="119"/>
      <c r="AI7973" s="119"/>
    </row>
    <row r="7974" spans="27:35" x14ac:dyDescent="0.25">
      <c r="AA7974" s="81"/>
      <c r="AB7974" s="81"/>
      <c r="AC7974" s="80"/>
      <c r="AD7974" s="80"/>
      <c r="AE7974" s="81"/>
      <c r="AF7974" s="82"/>
      <c r="AG7974" s="80"/>
      <c r="AH7974" s="119"/>
      <c r="AI7974" s="119"/>
    </row>
    <row r="7975" spans="27:35" x14ac:dyDescent="0.25">
      <c r="AA7975" s="81"/>
      <c r="AB7975" s="81"/>
      <c r="AC7975" s="80"/>
      <c r="AD7975" s="80"/>
      <c r="AE7975" s="81"/>
      <c r="AF7975" s="82"/>
      <c r="AG7975" s="80"/>
      <c r="AH7975" s="119"/>
      <c r="AI7975" s="119"/>
    </row>
    <row r="7976" spans="27:35" x14ac:dyDescent="0.25">
      <c r="AA7976" s="81"/>
      <c r="AB7976" s="81"/>
      <c r="AC7976" s="80"/>
      <c r="AD7976" s="80"/>
      <c r="AE7976" s="81"/>
      <c r="AF7976" s="82"/>
      <c r="AG7976" s="80"/>
      <c r="AH7976" s="119"/>
      <c r="AI7976" s="119"/>
    </row>
    <row r="7977" spans="27:35" x14ac:dyDescent="0.25">
      <c r="AA7977" s="81"/>
      <c r="AB7977" s="81"/>
      <c r="AC7977" s="80"/>
      <c r="AD7977" s="80"/>
      <c r="AE7977" s="81"/>
      <c r="AF7977" s="82"/>
      <c r="AG7977" s="80"/>
      <c r="AH7977" s="119"/>
      <c r="AI7977" s="119"/>
    </row>
    <row r="7978" spans="27:35" x14ac:dyDescent="0.25">
      <c r="AA7978" s="81"/>
      <c r="AB7978" s="81"/>
      <c r="AC7978" s="80"/>
      <c r="AD7978" s="80"/>
      <c r="AE7978" s="81"/>
      <c r="AF7978" s="82"/>
      <c r="AG7978" s="80"/>
      <c r="AH7978" s="119"/>
      <c r="AI7978" s="119"/>
    </row>
    <row r="7979" spans="27:35" x14ac:dyDescent="0.25">
      <c r="AA7979" s="81"/>
      <c r="AB7979" s="81"/>
      <c r="AC7979" s="80"/>
      <c r="AD7979" s="80"/>
      <c r="AE7979" s="81"/>
      <c r="AF7979" s="82"/>
      <c r="AG7979" s="80"/>
      <c r="AH7979" s="119"/>
      <c r="AI7979" s="119"/>
    </row>
    <row r="7980" spans="27:35" x14ac:dyDescent="0.25">
      <c r="AA7980" s="81"/>
      <c r="AB7980" s="81"/>
      <c r="AC7980" s="80"/>
      <c r="AD7980" s="80"/>
      <c r="AE7980" s="81"/>
      <c r="AF7980" s="82"/>
      <c r="AG7980" s="80"/>
      <c r="AH7980" s="119"/>
      <c r="AI7980" s="119"/>
    </row>
    <row r="7981" spans="27:35" x14ac:dyDescent="0.25">
      <c r="AA7981" s="81"/>
      <c r="AB7981" s="81"/>
      <c r="AC7981" s="80"/>
      <c r="AD7981" s="80"/>
      <c r="AE7981" s="81"/>
      <c r="AF7981" s="82"/>
      <c r="AG7981" s="80"/>
      <c r="AH7981" s="119"/>
      <c r="AI7981" s="119"/>
    </row>
    <row r="7982" spans="27:35" x14ac:dyDescent="0.25">
      <c r="AA7982" s="81"/>
      <c r="AB7982" s="81"/>
      <c r="AC7982" s="80"/>
      <c r="AD7982" s="80"/>
      <c r="AE7982" s="81"/>
      <c r="AF7982" s="82"/>
      <c r="AG7982" s="80"/>
      <c r="AH7982" s="119"/>
      <c r="AI7982" s="119"/>
    </row>
    <row r="7983" spans="27:35" x14ac:dyDescent="0.25">
      <c r="AA7983" s="81"/>
      <c r="AB7983" s="81"/>
      <c r="AC7983" s="80"/>
      <c r="AD7983" s="80"/>
      <c r="AE7983" s="81"/>
      <c r="AF7983" s="82"/>
      <c r="AG7983" s="80"/>
      <c r="AH7983" s="119"/>
      <c r="AI7983" s="119"/>
    </row>
    <row r="7984" spans="27:35" x14ac:dyDescent="0.25">
      <c r="AA7984" s="81"/>
      <c r="AB7984" s="81"/>
      <c r="AC7984" s="80"/>
      <c r="AD7984" s="80"/>
      <c r="AE7984" s="81"/>
      <c r="AF7984" s="82"/>
      <c r="AG7984" s="80"/>
      <c r="AH7984" s="119"/>
      <c r="AI7984" s="119"/>
    </row>
    <row r="7985" spans="27:35" x14ac:dyDescent="0.25">
      <c r="AA7985" s="81"/>
      <c r="AB7985" s="81"/>
      <c r="AC7985" s="80"/>
      <c r="AD7985" s="80"/>
      <c r="AE7985" s="81"/>
      <c r="AF7985" s="82"/>
      <c r="AG7985" s="80"/>
      <c r="AH7985" s="119"/>
      <c r="AI7985" s="119"/>
    </row>
    <row r="7986" spans="27:35" x14ac:dyDescent="0.25">
      <c r="AA7986" s="81"/>
      <c r="AB7986" s="81"/>
      <c r="AC7986" s="80"/>
      <c r="AD7986" s="80"/>
      <c r="AE7986" s="81"/>
      <c r="AF7986" s="82"/>
      <c r="AG7986" s="80"/>
      <c r="AH7986" s="119"/>
      <c r="AI7986" s="119"/>
    </row>
    <row r="7987" spans="27:35" x14ac:dyDescent="0.25">
      <c r="AA7987" s="81"/>
      <c r="AB7987" s="81"/>
      <c r="AC7987" s="80"/>
      <c r="AD7987" s="80"/>
      <c r="AE7987" s="81"/>
      <c r="AF7987" s="82"/>
      <c r="AG7987" s="80"/>
      <c r="AH7987" s="119"/>
      <c r="AI7987" s="119"/>
    </row>
    <row r="7988" spans="27:35" x14ac:dyDescent="0.25">
      <c r="AA7988" s="81"/>
      <c r="AB7988" s="81"/>
      <c r="AC7988" s="80"/>
      <c r="AD7988" s="80"/>
      <c r="AE7988" s="81"/>
      <c r="AF7988" s="82"/>
      <c r="AG7988" s="80"/>
      <c r="AH7988" s="119"/>
      <c r="AI7988" s="119"/>
    </row>
    <row r="7989" spans="27:35" x14ac:dyDescent="0.25">
      <c r="AA7989" s="81"/>
      <c r="AB7989" s="81"/>
      <c r="AC7989" s="80"/>
      <c r="AD7989" s="80"/>
      <c r="AE7989" s="81"/>
      <c r="AF7989" s="82"/>
      <c r="AG7989" s="80"/>
      <c r="AH7989" s="119"/>
      <c r="AI7989" s="119"/>
    </row>
    <row r="7990" spans="27:35" x14ac:dyDescent="0.25">
      <c r="AA7990" s="81"/>
      <c r="AB7990" s="81"/>
      <c r="AC7990" s="80"/>
      <c r="AD7990" s="80"/>
      <c r="AE7990" s="81"/>
      <c r="AF7990" s="82"/>
      <c r="AG7990" s="80"/>
      <c r="AH7990" s="119"/>
      <c r="AI7990" s="119"/>
    </row>
    <row r="7991" spans="27:35" x14ac:dyDescent="0.25">
      <c r="AA7991" s="81"/>
      <c r="AB7991" s="81"/>
      <c r="AC7991" s="80"/>
      <c r="AD7991" s="80"/>
      <c r="AE7991" s="81"/>
      <c r="AF7991" s="82"/>
      <c r="AG7991" s="80"/>
      <c r="AH7991" s="119"/>
      <c r="AI7991" s="119"/>
    </row>
    <row r="7992" spans="27:35" x14ac:dyDescent="0.25">
      <c r="AA7992" s="81"/>
      <c r="AB7992" s="81"/>
      <c r="AC7992" s="80"/>
      <c r="AD7992" s="80"/>
      <c r="AE7992" s="81"/>
      <c r="AF7992" s="82"/>
      <c r="AG7992" s="80"/>
      <c r="AH7992" s="119"/>
      <c r="AI7992" s="119"/>
    </row>
    <row r="7993" spans="27:35" x14ac:dyDescent="0.25">
      <c r="AA7993" s="81"/>
      <c r="AB7993" s="81"/>
      <c r="AC7993" s="80"/>
      <c r="AD7993" s="80"/>
      <c r="AE7993" s="81"/>
      <c r="AF7993" s="82"/>
      <c r="AG7993" s="80"/>
      <c r="AH7993" s="119"/>
      <c r="AI7993" s="119"/>
    </row>
    <row r="7994" spans="27:35" x14ac:dyDescent="0.25">
      <c r="AA7994" s="81"/>
      <c r="AB7994" s="81"/>
      <c r="AC7994" s="80"/>
      <c r="AD7994" s="80"/>
      <c r="AE7994" s="81"/>
      <c r="AF7994" s="82"/>
      <c r="AG7994" s="80"/>
      <c r="AH7994" s="119"/>
      <c r="AI7994" s="119"/>
    </row>
    <row r="7995" spans="27:35" x14ac:dyDescent="0.25">
      <c r="AA7995" s="81"/>
      <c r="AB7995" s="81"/>
      <c r="AC7995" s="80"/>
      <c r="AD7995" s="80"/>
      <c r="AE7995" s="81"/>
      <c r="AF7995" s="82"/>
      <c r="AG7995" s="80"/>
      <c r="AH7995" s="119"/>
      <c r="AI7995" s="119"/>
    </row>
    <row r="7996" spans="27:35" x14ac:dyDescent="0.25">
      <c r="AA7996" s="81"/>
      <c r="AB7996" s="81"/>
      <c r="AC7996" s="80"/>
      <c r="AD7996" s="80"/>
      <c r="AE7996" s="81"/>
      <c r="AF7996" s="82"/>
      <c r="AG7996" s="80"/>
      <c r="AH7996" s="119"/>
      <c r="AI7996" s="119"/>
    </row>
    <row r="7997" spans="27:35" x14ac:dyDescent="0.25">
      <c r="AA7997" s="81"/>
      <c r="AB7997" s="81"/>
      <c r="AC7997" s="80"/>
      <c r="AD7997" s="80"/>
      <c r="AE7997" s="81"/>
      <c r="AF7997" s="82"/>
      <c r="AG7997" s="80"/>
      <c r="AH7997" s="119"/>
      <c r="AI7997" s="119"/>
    </row>
    <row r="7998" spans="27:35" x14ac:dyDescent="0.25">
      <c r="AA7998" s="81"/>
      <c r="AB7998" s="81"/>
      <c r="AC7998" s="80"/>
      <c r="AD7998" s="80"/>
      <c r="AE7998" s="81"/>
      <c r="AF7998" s="82"/>
      <c r="AG7998" s="80"/>
      <c r="AH7998" s="119"/>
      <c r="AI7998" s="119"/>
    </row>
    <row r="7999" spans="27:35" x14ac:dyDescent="0.25">
      <c r="AA7999" s="81"/>
      <c r="AB7999" s="81"/>
      <c r="AC7999" s="80"/>
      <c r="AD7999" s="80"/>
      <c r="AE7999" s="81"/>
      <c r="AF7999" s="82"/>
      <c r="AG7999" s="80"/>
      <c r="AH7999" s="119"/>
      <c r="AI7999" s="119"/>
    </row>
    <row r="8000" spans="27:35" x14ac:dyDescent="0.25">
      <c r="AA8000" s="81"/>
      <c r="AB8000" s="81"/>
      <c r="AC8000" s="80"/>
      <c r="AD8000" s="80"/>
      <c r="AE8000" s="81"/>
      <c r="AF8000" s="82"/>
      <c r="AG8000" s="80"/>
      <c r="AH8000" s="119"/>
      <c r="AI8000" s="119"/>
    </row>
    <row r="8001" spans="27:35" x14ac:dyDescent="0.25">
      <c r="AA8001" s="81"/>
      <c r="AB8001" s="81"/>
      <c r="AC8001" s="80"/>
      <c r="AD8001" s="80"/>
      <c r="AE8001" s="81"/>
      <c r="AF8001" s="82"/>
      <c r="AG8001" s="80"/>
      <c r="AH8001" s="119"/>
      <c r="AI8001" s="119"/>
    </row>
    <row r="8002" spans="27:35" x14ac:dyDescent="0.25">
      <c r="AA8002" s="81"/>
      <c r="AB8002" s="81"/>
      <c r="AC8002" s="80"/>
      <c r="AD8002" s="80"/>
      <c r="AE8002" s="81"/>
      <c r="AF8002" s="82"/>
      <c r="AG8002" s="80"/>
      <c r="AH8002" s="119"/>
      <c r="AI8002" s="119"/>
    </row>
    <row r="8003" spans="27:35" x14ac:dyDescent="0.25">
      <c r="AA8003" s="81"/>
      <c r="AB8003" s="81"/>
      <c r="AC8003" s="80"/>
      <c r="AD8003" s="80"/>
      <c r="AE8003" s="81"/>
      <c r="AF8003" s="82"/>
      <c r="AG8003" s="80"/>
      <c r="AH8003" s="119"/>
      <c r="AI8003" s="119"/>
    </row>
    <row r="8004" spans="27:35" x14ac:dyDescent="0.25">
      <c r="AA8004" s="81"/>
      <c r="AB8004" s="81"/>
      <c r="AC8004" s="80"/>
      <c r="AD8004" s="80"/>
      <c r="AE8004" s="81"/>
      <c r="AF8004" s="82"/>
      <c r="AG8004" s="80"/>
      <c r="AH8004" s="119"/>
      <c r="AI8004" s="119"/>
    </row>
    <row r="8005" spans="27:35" x14ac:dyDescent="0.25">
      <c r="AA8005" s="81"/>
      <c r="AB8005" s="81"/>
      <c r="AC8005" s="80"/>
      <c r="AD8005" s="80"/>
      <c r="AE8005" s="81"/>
      <c r="AF8005" s="82"/>
      <c r="AG8005" s="80"/>
      <c r="AH8005" s="119"/>
      <c r="AI8005" s="119"/>
    </row>
    <row r="8006" spans="27:35" x14ac:dyDescent="0.25">
      <c r="AA8006" s="81"/>
      <c r="AB8006" s="81"/>
      <c r="AC8006" s="80"/>
      <c r="AD8006" s="80"/>
      <c r="AE8006" s="81"/>
      <c r="AF8006" s="82"/>
      <c r="AG8006" s="80"/>
      <c r="AH8006" s="119"/>
      <c r="AI8006" s="119"/>
    </row>
    <row r="8007" spans="27:35" x14ac:dyDescent="0.25">
      <c r="AA8007" s="81"/>
      <c r="AB8007" s="81"/>
      <c r="AC8007" s="80"/>
      <c r="AD8007" s="80"/>
      <c r="AE8007" s="81"/>
      <c r="AF8007" s="82"/>
      <c r="AG8007" s="80"/>
      <c r="AH8007" s="119"/>
      <c r="AI8007" s="119"/>
    </row>
    <row r="8008" spans="27:35" x14ac:dyDescent="0.25">
      <c r="AA8008" s="81"/>
      <c r="AB8008" s="81"/>
      <c r="AC8008" s="80"/>
      <c r="AD8008" s="80"/>
      <c r="AE8008" s="81"/>
      <c r="AF8008" s="82"/>
      <c r="AG8008" s="80"/>
      <c r="AH8008" s="119"/>
      <c r="AI8008" s="119"/>
    </row>
    <row r="8009" spans="27:35" x14ac:dyDescent="0.25">
      <c r="AA8009" s="81"/>
      <c r="AB8009" s="81"/>
      <c r="AC8009" s="80"/>
      <c r="AD8009" s="80"/>
      <c r="AE8009" s="81"/>
      <c r="AF8009" s="82"/>
      <c r="AG8009" s="80"/>
      <c r="AH8009" s="119"/>
      <c r="AI8009" s="119"/>
    </row>
    <row r="8010" spans="27:35" x14ac:dyDescent="0.25">
      <c r="AA8010" s="81"/>
      <c r="AB8010" s="81"/>
      <c r="AC8010" s="80"/>
      <c r="AD8010" s="80"/>
      <c r="AE8010" s="81"/>
      <c r="AF8010" s="82"/>
      <c r="AG8010" s="80"/>
      <c r="AH8010" s="119"/>
      <c r="AI8010" s="119"/>
    </row>
    <row r="8011" spans="27:35" x14ac:dyDescent="0.25">
      <c r="AA8011" s="81"/>
      <c r="AB8011" s="81"/>
      <c r="AC8011" s="80"/>
      <c r="AD8011" s="80"/>
      <c r="AE8011" s="81"/>
      <c r="AF8011" s="82"/>
      <c r="AG8011" s="80"/>
      <c r="AH8011" s="119"/>
      <c r="AI8011" s="119"/>
    </row>
    <row r="8012" spans="27:35" x14ac:dyDescent="0.25">
      <c r="AA8012" s="81"/>
      <c r="AB8012" s="81"/>
      <c r="AC8012" s="80"/>
      <c r="AD8012" s="80"/>
      <c r="AE8012" s="81"/>
      <c r="AF8012" s="82"/>
      <c r="AG8012" s="80"/>
      <c r="AH8012" s="119"/>
      <c r="AI8012" s="119"/>
    </row>
    <row r="8013" spans="27:35" x14ac:dyDescent="0.25">
      <c r="AA8013" s="81"/>
      <c r="AB8013" s="81"/>
      <c r="AC8013" s="80"/>
      <c r="AD8013" s="80"/>
      <c r="AE8013" s="81"/>
      <c r="AF8013" s="82"/>
      <c r="AG8013" s="80"/>
      <c r="AH8013" s="119"/>
      <c r="AI8013" s="119"/>
    </row>
    <row r="8014" spans="27:35" x14ac:dyDescent="0.25">
      <c r="AA8014" s="81"/>
      <c r="AB8014" s="81"/>
      <c r="AC8014" s="80"/>
      <c r="AD8014" s="80"/>
      <c r="AE8014" s="81"/>
      <c r="AF8014" s="82"/>
      <c r="AG8014" s="80"/>
      <c r="AH8014" s="119"/>
      <c r="AI8014" s="119"/>
    </row>
    <row r="8015" spans="27:35" x14ac:dyDescent="0.25">
      <c r="AA8015" s="81"/>
      <c r="AB8015" s="81"/>
      <c r="AC8015" s="80"/>
      <c r="AD8015" s="80"/>
      <c r="AE8015" s="81"/>
      <c r="AF8015" s="82"/>
      <c r="AG8015" s="80"/>
      <c r="AH8015" s="119"/>
      <c r="AI8015" s="119"/>
    </row>
    <row r="8016" spans="27:35" x14ac:dyDescent="0.25">
      <c r="AA8016" s="81"/>
      <c r="AB8016" s="81"/>
      <c r="AC8016" s="80"/>
      <c r="AD8016" s="80"/>
      <c r="AE8016" s="81"/>
      <c r="AF8016" s="82"/>
      <c r="AG8016" s="80"/>
      <c r="AH8016" s="119"/>
      <c r="AI8016" s="119"/>
    </row>
    <row r="8017" spans="27:35" x14ac:dyDescent="0.25">
      <c r="AA8017" s="81"/>
      <c r="AB8017" s="81"/>
      <c r="AC8017" s="80"/>
      <c r="AD8017" s="80"/>
      <c r="AE8017" s="81"/>
      <c r="AF8017" s="82"/>
      <c r="AG8017" s="80"/>
      <c r="AH8017" s="119"/>
      <c r="AI8017" s="119"/>
    </row>
    <row r="8018" spans="27:35" x14ac:dyDescent="0.25">
      <c r="AA8018" s="81"/>
      <c r="AB8018" s="81"/>
      <c r="AC8018" s="80"/>
      <c r="AD8018" s="80"/>
      <c r="AE8018" s="81"/>
      <c r="AF8018" s="82"/>
      <c r="AG8018" s="80"/>
      <c r="AH8018" s="119"/>
      <c r="AI8018" s="119"/>
    </row>
    <row r="8019" spans="27:35" x14ac:dyDescent="0.25">
      <c r="AA8019" s="81"/>
      <c r="AB8019" s="81"/>
      <c r="AC8019" s="80"/>
      <c r="AD8019" s="80"/>
      <c r="AE8019" s="81"/>
      <c r="AF8019" s="82"/>
      <c r="AG8019" s="80"/>
      <c r="AH8019" s="119"/>
      <c r="AI8019" s="119"/>
    </row>
    <row r="8020" spans="27:35" x14ac:dyDescent="0.25">
      <c r="AA8020" s="81"/>
      <c r="AB8020" s="81"/>
      <c r="AC8020" s="80"/>
      <c r="AD8020" s="80"/>
      <c r="AE8020" s="81"/>
      <c r="AF8020" s="82"/>
      <c r="AG8020" s="80"/>
      <c r="AH8020" s="119"/>
      <c r="AI8020" s="119"/>
    </row>
    <row r="8021" spans="27:35" x14ac:dyDescent="0.25">
      <c r="AA8021" s="81"/>
      <c r="AB8021" s="81"/>
      <c r="AC8021" s="80"/>
      <c r="AD8021" s="80"/>
      <c r="AE8021" s="81"/>
      <c r="AF8021" s="82"/>
      <c r="AG8021" s="80"/>
      <c r="AH8021" s="119"/>
      <c r="AI8021" s="119"/>
    </row>
    <row r="8022" spans="27:35" x14ac:dyDescent="0.25">
      <c r="AA8022" s="81"/>
      <c r="AB8022" s="81"/>
      <c r="AC8022" s="80"/>
      <c r="AD8022" s="80"/>
      <c r="AE8022" s="81"/>
      <c r="AF8022" s="82"/>
      <c r="AG8022" s="80"/>
      <c r="AH8022" s="119"/>
      <c r="AI8022" s="119"/>
    </row>
    <row r="8023" spans="27:35" x14ac:dyDescent="0.25">
      <c r="AA8023" s="81"/>
      <c r="AB8023" s="81"/>
      <c r="AC8023" s="80"/>
      <c r="AD8023" s="80"/>
      <c r="AE8023" s="81"/>
      <c r="AF8023" s="82"/>
      <c r="AG8023" s="80"/>
      <c r="AH8023" s="119"/>
      <c r="AI8023" s="119"/>
    </row>
    <row r="8024" spans="27:35" x14ac:dyDescent="0.25">
      <c r="AA8024" s="81"/>
      <c r="AB8024" s="81"/>
      <c r="AC8024" s="80"/>
      <c r="AD8024" s="80"/>
      <c r="AE8024" s="81"/>
      <c r="AF8024" s="82"/>
      <c r="AG8024" s="80"/>
      <c r="AH8024" s="119"/>
      <c r="AI8024" s="119"/>
    </row>
    <row r="8025" spans="27:35" x14ac:dyDescent="0.25">
      <c r="AA8025" s="81"/>
      <c r="AB8025" s="81"/>
      <c r="AC8025" s="80"/>
      <c r="AD8025" s="80"/>
      <c r="AE8025" s="81"/>
      <c r="AF8025" s="82"/>
      <c r="AG8025" s="80"/>
      <c r="AH8025" s="119"/>
      <c r="AI8025" s="119"/>
    </row>
    <row r="8026" spans="27:35" x14ac:dyDescent="0.25">
      <c r="AA8026" s="81"/>
      <c r="AB8026" s="81"/>
      <c r="AC8026" s="80"/>
      <c r="AD8026" s="80"/>
      <c r="AE8026" s="81"/>
      <c r="AF8026" s="82"/>
      <c r="AG8026" s="80"/>
      <c r="AH8026" s="119"/>
      <c r="AI8026" s="119"/>
    </row>
    <row r="8027" spans="27:35" x14ac:dyDescent="0.25">
      <c r="AA8027" s="81"/>
      <c r="AB8027" s="81"/>
      <c r="AC8027" s="80"/>
      <c r="AD8027" s="80"/>
      <c r="AE8027" s="81"/>
      <c r="AF8027" s="82"/>
      <c r="AG8027" s="80"/>
      <c r="AH8027" s="119"/>
      <c r="AI8027" s="119"/>
    </row>
    <row r="8028" spans="27:35" x14ac:dyDescent="0.25">
      <c r="AA8028" s="81"/>
      <c r="AB8028" s="81"/>
      <c r="AC8028" s="80"/>
      <c r="AD8028" s="80"/>
      <c r="AE8028" s="81"/>
      <c r="AF8028" s="82"/>
      <c r="AG8028" s="80"/>
      <c r="AH8028" s="119"/>
      <c r="AI8028" s="119"/>
    </row>
    <row r="8029" spans="27:35" x14ac:dyDescent="0.25">
      <c r="AA8029" s="81"/>
      <c r="AB8029" s="81"/>
      <c r="AC8029" s="80"/>
      <c r="AD8029" s="80"/>
      <c r="AE8029" s="81"/>
      <c r="AF8029" s="82"/>
      <c r="AG8029" s="80"/>
      <c r="AH8029" s="119"/>
      <c r="AI8029" s="119"/>
    </row>
    <row r="8030" spans="27:35" x14ac:dyDescent="0.25">
      <c r="AA8030" s="81"/>
      <c r="AB8030" s="81"/>
      <c r="AC8030" s="80"/>
      <c r="AD8030" s="80"/>
      <c r="AE8030" s="81"/>
      <c r="AF8030" s="82"/>
      <c r="AG8030" s="80"/>
      <c r="AH8030" s="119"/>
      <c r="AI8030" s="119"/>
    </row>
    <row r="8031" spans="27:35" x14ac:dyDescent="0.25">
      <c r="AA8031" s="81"/>
      <c r="AB8031" s="81"/>
      <c r="AC8031" s="80"/>
      <c r="AD8031" s="80"/>
      <c r="AE8031" s="81"/>
      <c r="AF8031" s="82"/>
      <c r="AG8031" s="80"/>
      <c r="AH8031" s="119"/>
      <c r="AI8031" s="119"/>
    </row>
    <row r="8032" spans="27:35" x14ac:dyDescent="0.25">
      <c r="AA8032" s="81"/>
      <c r="AB8032" s="81"/>
      <c r="AC8032" s="80"/>
      <c r="AD8032" s="80"/>
      <c r="AE8032" s="81"/>
      <c r="AF8032" s="82"/>
      <c r="AG8032" s="80"/>
      <c r="AH8032" s="119"/>
      <c r="AI8032" s="119"/>
    </row>
    <row r="8033" spans="27:35" x14ac:dyDescent="0.25">
      <c r="AA8033" s="81"/>
      <c r="AB8033" s="81"/>
      <c r="AC8033" s="80"/>
      <c r="AD8033" s="80"/>
      <c r="AE8033" s="81"/>
      <c r="AF8033" s="82"/>
      <c r="AG8033" s="80"/>
      <c r="AH8033" s="119"/>
      <c r="AI8033" s="119"/>
    </row>
    <row r="8034" spans="27:35" x14ac:dyDescent="0.25">
      <c r="AA8034" s="81"/>
      <c r="AB8034" s="81"/>
      <c r="AC8034" s="80"/>
      <c r="AD8034" s="80"/>
      <c r="AE8034" s="81"/>
      <c r="AF8034" s="82"/>
      <c r="AG8034" s="80"/>
      <c r="AH8034" s="119"/>
      <c r="AI8034" s="119"/>
    </row>
    <row r="8035" spans="27:35" x14ac:dyDescent="0.25">
      <c r="AA8035" s="81"/>
      <c r="AB8035" s="81"/>
      <c r="AC8035" s="80"/>
      <c r="AD8035" s="80"/>
      <c r="AE8035" s="81"/>
      <c r="AF8035" s="82"/>
      <c r="AG8035" s="80"/>
      <c r="AH8035" s="119"/>
      <c r="AI8035" s="119"/>
    </row>
    <row r="8036" spans="27:35" x14ac:dyDescent="0.25">
      <c r="AA8036" s="81"/>
      <c r="AB8036" s="81"/>
      <c r="AC8036" s="80"/>
      <c r="AD8036" s="80"/>
      <c r="AE8036" s="81"/>
      <c r="AF8036" s="82"/>
      <c r="AG8036" s="80"/>
      <c r="AH8036" s="119"/>
      <c r="AI8036" s="119"/>
    </row>
    <row r="8037" spans="27:35" x14ac:dyDescent="0.25">
      <c r="AA8037" s="81"/>
      <c r="AB8037" s="81"/>
      <c r="AC8037" s="80"/>
      <c r="AD8037" s="80"/>
      <c r="AE8037" s="81"/>
      <c r="AF8037" s="82"/>
      <c r="AG8037" s="80"/>
      <c r="AH8037" s="119"/>
      <c r="AI8037" s="119"/>
    </row>
    <row r="8038" spans="27:35" x14ac:dyDescent="0.25">
      <c r="AA8038" s="81"/>
      <c r="AB8038" s="81"/>
      <c r="AC8038" s="80"/>
      <c r="AD8038" s="80"/>
      <c r="AE8038" s="81"/>
      <c r="AF8038" s="82"/>
      <c r="AG8038" s="80"/>
      <c r="AH8038" s="119"/>
      <c r="AI8038" s="119"/>
    </row>
    <row r="8039" spans="27:35" x14ac:dyDescent="0.25">
      <c r="AA8039" s="81"/>
      <c r="AB8039" s="81"/>
      <c r="AC8039" s="80"/>
      <c r="AD8039" s="80"/>
      <c r="AE8039" s="81"/>
      <c r="AF8039" s="82"/>
      <c r="AG8039" s="80"/>
      <c r="AH8039" s="119"/>
      <c r="AI8039" s="119"/>
    </row>
    <row r="8040" spans="27:35" x14ac:dyDescent="0.25">
      <c r="AA8040" s="81"/>
      <c r="AB8040" s="81"/>
      <c r="AC8040" s="80"/>
      <c r="AD8040" s="80"/>
      <c r="AE8040" s="81"/>
      <c r="AF8040" s="82"/>
      <c r="AG8040" s="80"/>
      <c r="AH8040" s="119"/>
      <c r="AI8040" s="119"/>
    </row>
    <row r="8041" spans="27:35" x14ac:dyDescent="0.25">
      <c r="AA8041" s="81"/>
      <c r="AB8041" s="81"/>
      <c r="AC8041" s="80"/>
      <c r="AD8041" s="80"/>
      <c r="AE8041" s="81"/>
      <c r="AF8041" s="82"/>
      <c r="AG8041" s="80"/>
      <c r="AH8041" s="119"/>
      <c r="AI8041" s="119"/>
    </row>
    <row r="8042" spans="27:35" x14ac:dyDescent="0.25">
      <c r="AA8042" s="81"/>
      <c r="AB8042" s="81"/>
      <c r="AC8042" s="80"/>
      <c r="AD8042" s="80"/>
      <c r="AE8042" s="81"/>
      <c r="AF8042" s="82"/>
      <c r="AG8042" s="80"/>
      <c r="AH8042" s="119"/>
      <c r="AI8042" s="119"/>
    </row>
    <row r="8043" spans="27:35" x14ac:dyDescent="0.25">
      <c r="AA8043" s="81"/>
      <c r="AB8043" s="81"/>
      <c r="AC8043" s="80"/>
      <c r="AD8043" s="80"/>
      <c r="AE8043" s="81"/>
      <c r="AF8043" s="82"/>
      <c r="AG8043" s="80"/>
      <c r="AH8043" s="119"/>
      <c r="AI8043" s="119"/>
    </row>
    <row r="8044" spans="27:35" x14ac:dyDescent="0.25">
      <c r="AA8044" s="81"/>
      <c r="AB8044" s="81"/>
      <c r="AC8044" s="80"/>
      <c r="AD8044" s="80"/>
      <c r="AE8044" s="81"/>
      <c r="AF8044" s="82"/>
      <c r="AG8044" s="80"/>
      <c r="AH8044" s="119"/>
      <c r="AI8044" s="119"/>
    </row>
    <row r="8045" spans="27:35" x14ac:dyDescent="0.25">
      <c r="AA8045" s="81"/>
      <c r="AB8045" s="81"/>
      <c r="AC8045" s="80"/>
      <c r="AD8045" s="80"/>
      <c r="AE8045" s="81"/>
      <c r="AF8045" s="82"/>
      <c r="AG8045" s="80"/>
      <c r="AH8045" s="119"/>
      <c r="AI8045" s="119"/>
    </row>
    <row r="8046" spans="27:35" x14ac:dyDescent="0.25">
      <c r="AA8046" s="81"/>
      <c r="AB8046" s="81"/>
      <c r="AC8046" s="80"/>
      <c r="AD8046" s="80"/>
      <c r="AE8046" s="81"/>
      <c r="AF8046" s="82"/>
      <c r="AG8046" s="80"/>
      <c r="AH8046" s="119"/>
      <c r="AI8046" s="119"/>
    </row>
    <row r="8047" spans="27:35" x14ac:dyDescent="0.25">
      <c r="AA8047" s="81"/>
      <c r="AB8047" s="81"/>
      <c r="AC8047" s="80"/>
      <c r="AD8047" s="80"/>
      <c r="AE8047" s="81"/>
      <c r="AF8047" s="82"/>
      <c r="AG8047" s="80"/>
      <c r="AH8047" s="119"/>
      <c r="AI8047" s="119"/>
    </row>
    <row r="8048" spans="27:35" x14ac:dyDescent="0.25">
      <c r="AA8048" s="81"/>
      <c r="AB8048" s="81"/>
      <c r="AC8048" s="80"/>
      <c r="AD8048" s="80"/>
      <c r="AE8048" s="81"/>
      <c r="AF8048" s="82"/>
      <c r="AG8048" s="80"/>
      <c r="AH8048" s="119"/>
      <c r="AI8048" s="119"/>
    </row>
    <row r="8049" spans="27:35" x14ac:dyDescent="0.25">
      <c r="AA8049" s="81"/>
      <c r="AB8049" s="81"/>
      <c r="AC8049" s="80"/>
      <c r="AD8049" s="80"/>
      <c r="AE8049" s="81"/>
      <c r="AF8049" s="82"/>
      <c r="AG8049" s="80"/>
      <c r="AH8049" s="119"/>
      <c r="AI8049" s="119"/>
    </row>
    <row r="8050" spans="27:35" x14ac:dyDescent="0.25">
      <c r="AA8050" s="81"/>
      <c r="AB8050" s="81"/>
      <c r="AC8050" s="80"/>
      <c r="AD8050" s="80"/>
      <c r="AE8050" s="81"/>
      <c r="AF8050" s="82"/>
      <c r="AG8050" s="80"/>
      <c r="AH8050" s="119"/>
      <c r="AI8050" s="119"/>
    </row>
    <row r="8051" spans="27:35" x14ac:dyDescent="0.25">
      <c r="AA8051" s="81"/>
      <c r="AB8051" s="81"/>
      <c r="AC8051" s="80"/>
      <c r="AD8051" s="80"/>
      <c r="AE8051" s="81"/>
      <c r="AF8051" s="82"/>
      <c r="AG8051" s="80"/>
      <c r="AH8051" s="119"/>
      <c r="AI8051" s="119"/>
    </row>
    <row r="8052" spans="27:35" x14ac:dyDescent="0.25">
      <c r="AA8052" s="81"/>
      <c r="AB8052" s="81"/>
      <c r="AC8052" s="80"/>
      <c r="AD8052" s="80"/>
      <c r="AE8052" s="81"/>
      <c r="AF8052" s="82"/>
      <c r="AG8052" s="80"/>
      <c r="AH8052" s="119"/>
      <c r="AI8052" s="119"/>
    </row>
    <row r="8053" spans="27:35" x14ac:dyDescent="0.25">
      <c r="AA8053" s="81"/>
      <c r="AB8053" s="81"/>
      <c r="AC8053" s="80"/>
      <c r="AD8053" s="80"/>
      <c r="AE8053" s="81"/>
      <c r="AF8053" s="82"/>
      <c r="AG8053" s="80"/>
      <c r="AH8053" s="119"/>
      <c r="AI8053" s="119"/>
    </row>
    <row r="8054" spans="27:35" x14ac:dyDescent="0.25">
      <c r="AA8054" s="81"/>
      <c r="AB8054" s="81"/>
      <c r="AC8054" s="80"/>
      <c r="AD8054" s="80"/>
      <c r="AE8054" s="81"/>
      <c r="AF8054" s="82"/>
      <c r="AG8054" s="80"/>
      <c r="AH8054" s="119"/>
      <c r="AI8054" s="119"/>
    </row>
    <row r="8055" spans="27:35" x14ac:dyDescent="0.25">
      <c r="AA8055" s="81"/>
      <c r="AB8055" s="81"/>
      <c r="AC8055" s="80"/>
      <c r="AD8055" s="80"/>
      <c r="AE8055" s="81"/>
      <c r="AF8055" s="82"/>
      <c r="AG8055" s="80"/>
      <c r="AH8055" s="119"/>
      <c r="AI8055" s="119"/>
    </row>
    <row r="8056" spans="27:35" x14ac:dyDescent="0.25">
      <c r="AA8056" s="81"/>
      <c r="AB8056" s="81"/>
      <c r="AC8056" s="80"/>
      <c r="AD8056" s="80"/>
      <c r="AE8056" s="81"/>
      <c r="AF8056" s="82"/>
      <c r="AG8056" s="80"/>
      <c r="AH8056" s="119"/>
      <c r="AI8056" s="119"/>
    </row>
    <row r="8057" spans="27:35" x14ac:dyDescent="0.25">
      <c r="AA8057" s="81"/>
      <c r="AB8057" s="81"/>
      <c r="AC8057" s="80"/>
      <c r="AD8057" s="80"/>
      <c r="AE8057" s="81"/>
      <c r="AF8057" s="82"/>
      <c r="AG8057" s="80"/>
      <c r="AH8057" s="119"/>
      <c r="AI8057" s="119"/>
    </row>
    <row r="8058" spans="27:35" x14ac:dyDescent="0.25">
      <c r="AA8058" s="81"/>
      <c r="AB8058" s="81"/>
      <c r="AC8058" s="80"/>
      <c r="AD8058" s="80"/>
      <c r="AE8058" s="81"/>
      <c r="AF8058" s="82"/>
      <c r="AG8058" s="80"/>
      <c r="AH8058" s="119"/>
      <c r="AI8058" s="119"/>
    </row>
    <row r="8059" spans="27:35" x14ac:dyDescent="0.25">
      <c r="AA8059" s="81"/>
      <c r="AB8059" s="81"/>
      <c r="AC8059" s="80"/>
      <c r="AD8059" s="80"/>
      <c r="AE8059" s="81"/>
      <c r="AF8059" s="82"/>
      <c r="AG8059" s="80"/>
      <c r="AH8059" s="119"/>
      <c r="AI8059" s="119"/>
    </row>
    <row r="8060" spans="27:35" x14ac:dyDescent="0.25">
      <c r="AA8060" s="81"/>
      <c r="AB8060" s="81"/>
      <c r="AC8060" s="80"/>
      <c r="AD8060" s="80"/>
      <c r="AE8060" s="81"/>
      <c r="AF8060" s="82"/>
      <c r="AG8060" s="80"/>
      <c r="AH8060" s="119"/>
      <c r="AI8060" s="119"/>
    </row>
    <row r="8061" spans="27:35" x14ac:dyDescent="0.25">
      <c r="AA8061" s="81"/>
      <c r="AB8061" s="81"/>
      <c r="AC8061" s="80"/>
      <c r="AD8061" s="80"/>
      <c r="AE8061" s="81"/>
      <c r="AF8061" s="82"/>
      <c r="AG8061" s="80"/>
      <c r="AH8061" s="119"/>
      <c r="AI8061" s="119"/>
    </row>
    <row r="8062" spans="27:35" x14ac:dyDescent="0.25">
      <c r="AA8062" s="81"/>
      <c r="AB8062" s="81"/>
      <c r="AC8062" s="80"/>
      <c r="AD8062" s="80"/>
      <c r="AE8062" s="81"/>
      <c r="AF8062" s="82"/>
      <c r="AG8062" s="80"/>
      <c r="AH8062" s="119"/>
      <c r="AI8062" s="119"/>
    </row>
    <row r="8063" spans="27:35" x14ac:dyDescent="0.25">
      <c r="AA8063" s="81"/>
      <c r="AB8063" s="81"/>
      <c r="AC8063" s="80"/>
      <c r="AD8063" s="80"/>
      <c r="AE8063" s="81"/>
      <c r="AF8063" s="82"/>
      <c r="AG8063" s="80"/>
      <c r="AH8063" s="119"/>
      <c r="AI8063" s="119"/>
    </row>
    <row r="8064" spans="27:35" x14ac:dyDescent="0.25">
      <c r="AA8064" s="81"/>
      <c r="AB8064" s="81"/>
      <c r="AC8064" s="80"/>
      <c r="AD8064" s="80"/>
      <c r="AE8064" s="81"/>
      <c r="AF8064" s="82"/>
      <c r="AG8064" s="80"/>
      <c r="AH8064" s="119"/>
      <c r="AI8064" s="119"/>
    </row>
    <row r="8065" spans="27:35" x14ac:dyDescent="0.25">
      <c r="AA8065" s="81"/>
      <c r="AB8065" s="81"/>
      <c r="AC8065" s="80"/>
      <c r="AD8065" s="80"/>
      <c r="AE8065" s="81"/>
      <c r="AF8065" s="82"/>
      <c r="AG8065" s="80"/>
      <c r="AH8065" s="119"/>
      <c r="AI8065" s="119"/>
    </row>
    <row r="8066" spans="27:35" x14ac:dyDescent="0.25">
      <c r="AA8066" s="81"/>
      <c r="AB8066" s="81"/>
      <c r="AC8066" s="80"/>
      <c r="AD8066" s="80"/>
      <c r="AE8066" s="81"/>
      <c r="AF8066" s="82"/>
      <c r="AG8066" s="80"/>
      <c r="AH8066" s="119"/>
      <c r="AI8066" s="119"/>
    </row>
    <row r="8067" spans="27:35" x14ac:dyDescent="0.25">
      <c r="AA8067" s="81"/>
      <c r="AB8067" s="81"/>
      <c r="AC8067" s="80"/>
      <c r="AD8067" s="80"/>
      <c r="AE8067" s="81"/>
      <c r="AF8067" s="82"/>
      <c r="AG8067" s="80"/>
      <c r="AH8067" s="119"/>
      <c r="AI8067" s="119"/>
    </row>
    <row r="8068" spans="27:35" x14ac:dyDescent="0.25">
      <c r="AA8068" s="81"/>
      <c r="AB8068" s="81"/>
      <c r="AC8068" s="80"/>
      <c r="AD8068" s="80"/>
      <c r="AE8068" s="81"/>
      <c r="AF8068" s="82"/>
      <c r="AG8068" s="80"/>
      <c r="AH8068" s="119"/>
      <c r="AI8068" s="119"/>
    </row>
    <row r="8069" spans="27:35" x14ac:dyDescent="0.25">
      <c r="AA8069" s="81"/>
      <c r="AB8069" s="81"/>
      <c r="AC8069" s="80"/>
      <c r="AD8069" s="80"/>
      <c r="AE8069" s="81"/>
      <c r="AF8069" s="82"/>
      <c r="AG8069" s="80"/>
      <c r="AH8069" s="119"/>
      <c r="AI8069" s="119"/>
    </row>
    <row r="8070" spans="27:35" x14ac:dyDescent="0.25">
      <c r="AA8070" s="81"/>
      <c r="AB8070" s="81"/>
      <c r="AC8070" s="80"/>
      <c r="AD8070" s="80"/>
      <c r="AE8070" s="81"/>
      <c r="AF8070" s="82"/>
      <c r="AG8070" s="80"/>
      <c r="AH8070" s="119"/>
      <c r="AI8070" s="119"/>
    </row>
    <row r="8071" spans="27:35" x14ac:dyDescent="0.25">
      <c r="AA8071" s="81"/>
      <c r="AB8071" s="81"/>
      <c r="AC8071" s="80"/>
      <c r="AD8071" s="80"/>
      <c r="AE8071" s="81"/>
      <c r="AF8071" s="82"/>
      <c r="AG8071" s="80"/>
      <c r="AH8071" s="119"/>
      <c r="AI8071" s="119"/>
    </row>
    <row r="8072" spans="27:35" x14ac:dyDescent="0.25">
      <c r="AA8072" s="81"/>
      <c r="AB8072" s="81"/>
      <c r="AC8072" s="80"/>
      <c r="AD8072" s="80"/>
      <c r="AE8072" s="81"/>
      <c r="AF8072" s="82"/>
      <c r="AG8072" s="80"/>
      <c r="AH8072" s="119"/>
      <c r="AI8072" s="119"/>
    </row>
    <row r="8073" spans="27:35" x14ac:dyDescent="0.25">
      <c r="AA8073" s="81"/>
      <c r="AB8073" s="81"/>
      <c r="AC8073" s="80"/>
      <c r="AD8073" s="80"/>
      <c r="AE8073" s="81"/>
      <c r="AF8073" s="82"/>
      <c r="AG8073" s="80"/>
      <c r="AH8073" s="119"/>
      <c r="AI8073" s="119"/>
    </row>
    <row r="8074" spans="27:35" x14ac:dyDescent="0.25">
      <c r="AA8074" s="81"/>
      <c r="AB8074" s="81"/>
      <c r="AC8074" s="80"/>
      <c r="AD8074" s="80"/>
      <c r="AE8074" s="81"/>
      <c r="AF8074" s="82"/>
      <c r="AG8074" s="80"/>
      <c r="AH8074" s="119"/>
      <c r="AI8074" s="119"/>
    </row>
    <row r="8075" spans="27:35" x14ac:dyDescent="0.25">
      <c r="AA8075" s="81"/>
      <c r="AB8075" s="81"/>
      <c r="AC8075" s="80"/>
      <c r="AD8075" s="80"/>
      <c r="AE8075" s="81"/>
      <c r="AF8075" s="82"/>
      <c r="AG8075" s="80"/>
      <c r="AH8075" s="119"/>
      <c r="AI8075" s="119"/>
    </row>
    <row r="8076" spans="27:35" x14ac:dyDescent="0.25">
      <c r="AA8076" s="81"/>
      <c r="AB8076" s="81"/>
      <c r="AC8076" s="80"/>
      <c r="AD8076" s="80"/>
      <c r="AE8076" s="81"/>
      <c r="AF8076" s="82"/>
      <c r="AG8076" s="80"/>
      <c r="AH8076" s="119"/>
      <c r="AI8076" s="119"/>
    </row>
    <row r="8077" spans="27:35" x14ac:dyDescent="0.25">
      <c r="AA8077" s="81"/>
      <c r="AB8077" s="81"/>
      <c r="AC8077" s="80"/>
      <c r="AD8077" s="80"/>
      <c r="AE8077" s="81"/>
      <c r="AF8077" s="82"/>
      <c r="AG8077" s="80"/>
      <c r="AH8077" s="119"/>
      <c r="AI8077" s="119"/>
    </row>
    <row r="8078" spans="27:35" x14ac:dyDescent="0.25">
      <c r="AA8078" s="81"/>
      <c r="AB8078" s="81"/>
      <c r="AC8078" s="80"/>
      <c r="AD8078" s="80"/>
      <c r="AE8078" s="81"/>
      <c r="AF8078" s="82"/>
      <c r="AG8078" s="80"/>
      <c r="AH8078" s="119"/>
      <c r="AI8078" s="119"/>
    </row>
    <row r="8079" spans="27:35" x14ac:dyDescent="0.25">
      <c r="AA8079" s="81"/>
      <c r="AB8079" s="81"/>
      <c r="AC8079" s="80"/>
      <c r="AD8079" s="80"/>
      <c r="AE8079" s="81"/>
      <c r="AF8079" s="82"/>
      <c r="AG8079" s="80"/>
      <c r="AH8079" s="119"/>
      <c r="AI8079" s="119"/>
    </row>
    <row r="8080" spans="27:35" x14ac:dyDescent="0.25">
      <c r="AA8080" s="81"/>
      <c r="AB8080" s="81"/>
      <c r="AC8080" s="80"/>
      <c r="AD8080" s="80"/>
      <c r="AE8080" s="81"/>
      <c r="AF8080" s="82"/>
      <c r="AG8080" s="80"/>
      <c r="AH8080" s="119"/>
      <c r="AI8080" s="119"/>
    </row>
    <row r="8081" spans="27:35" x14ac:dyDescent="0.25">
      <c r="AA8081" s="81"/>
      <c r="AB8081" s="81"/>
      <c r="AC8081" s="80"/>
      <c r="AD8081" s="80"/>
      <c r="AE8081" s="81"/>
      <c r="AF8081" s="82"/>
      <c r="AG8081" s="80"/>
      <c r="AH8081" s="119"/>
      <c r="AI8081" s="119"/>
    </row>
    <row r="8082" spans="27:35" x14ac:dyDescent="0.25">
      <c r="AA8082" s="81"/>
      <c r="AB8082" s="81"/>
      <c r="AC8082" s="80"/>
      <c r="AD8082" s="80"/>
      <c r="AE8082" s="81"/>
      <c r="AF8082" s="82"/>
      <c r="AG8082" s="80"/>
      <c r="AH8082" s="119"/>
      <c r="AI8082" s="119"/>
    </row>
    <row r="8083" spans="27:35" x14ac:dyDescent="0.25">
      <c r="AA8083" s="81"/>
      <c r="AB8083" s="81"/>
      <c r="AC8083" s="80"/>
      <c r="AD8083" s="80"/>
      <c r="AE8083" s="81"/>
      <c r="AF8083" s="82"/>
      <c r="AG8083" s="80"/>
      <c r="AH8083" s="119"/>
      <c r="AI8083" s="119"/>
    </row>
    <row r="8084" spans="27:35" x14ac:dyDescent="0.25">
      <c r="AA8084" s="81"/>
      <c r="AB8084" s="81"/>
      <c r="AC8084" s="80"/>
      <c r="AD8084" s="80"/>
      <c r="AE8084" s="81"/>
      <c r="AF8084" s="82"/>
      <c r="AG8084" s="80"/>
      <c r="AH8084" s="119"/>
      <c r="AI8084" s="119"/>
    </row>
    <row r="8085" spans="27:35" x14ac:dyDescent="0.25">
      <c r="AA8085" s="81"/>
      <c r="AB8085" s="81"/>
      <c r="AC8085" s="80"/>
      <c r="AD8085" s="80"/>
      <c r="AE8085" s="81"/>
      <c r="AF8085" s="82"/>
      <c r="AG8085" s="80"/>
      <c r="AH8085" s="119"/>
      <c r="AI8085" s="119"/>
    </row>
    <row r="8086" spans="27:35" x14ac:dyDescent="0.25">
      <c r="AA8086" s="81"/>
      <c r="AB8086" s="81"/>
      <c r="AC8086" s="80"/>
      <c r="AD8086" s="80"/>
      <c r="AE8086" s="81"/>
      <c r="AF8086" s="82"/>
      <c r="AG8086" s="80"/>
      <c r="AH8086" s="119"/>
      <c r="AI8086" s="119"/>
    </row>
    <row r="8087" spans="27:35" x14ac:dyDescent="0.25">
      <c r="AA8087" s="81"/>
      <c r="AB8087" s="81"/>
      <c r="AC8087" s="80"/>
      <c r="AD8087" s="80"/>
      <c r="AE8087" s="81"/>
      <c r="AF8087" s="82"/>
      <c r="AG8087" s="80"/>
      <c r="AH8087" s="119"/>
      <c r="AI8087" s="119"/>
    </row>
    <row r="8088" spans="27:35" x14ac:dyDescent="0.25">
      <c r="AA8088" s="81"/>
      <c r="AB8088" s="81"/>
      <c r="AC8088" s="80"/>
      <c r="AD8088" s="80"/>
      <c r="AE8088" s="81"/>
      <c r="AF8088" s="82"/>
      <c r="AG8088" s="80"/>
      <c r="AH8088" s="119"/>
      <c r="AI8088" s="119"/>
    </row>
    <row r="8089" spans="27:35" x14ac:dyDescent="0.25">
      <c r="AA8089" s="81"/>
      <c r="AB8089" s="81"/>
      <c r="AC8089" s="80"/>
      <c r="AD8089" s="80"/>
      <c r="AE8089" s="81"/>
      <c r="AF8089" s="82"/>
      <c r="AG8089" s="80"/>
      <c r="AH8089" s="119"/>
      <c r="AI8089" s="119"/>
    </row>
    <row r="8090" spans="27:35" x14ac:dyDescent="0.25">
      <c r="AA8090" s="81"/>
      <c r="AB8090" s="81"/>
      <c r="AC8090" s="80"/>
      <c r="AD8090" s="80"/>
      <c r="AE8090" s="81"/>
      <c r="AF8090" s="82"/>
      <c r="AG8090" s="80"/>
      <c r="AH8090" s="119"/>
      <c r="AI8090" s="119"/>
    </row>
    <row r="8091" spans="27:35" x14ac:dyDescent="0.25">
      <c r="AA8091" s="81"/>
      <c r="AB8091" s="81"/>
      <c r="AC8091" s="80"/>
      <c r="AD8091" s="80"/>
      <c r="AE8091" s="81"/>
      <c r="AF8091" s="82"/>
      <c r="AG8091" s="80"/>
      <c r="AH8091" s="119"/>
      <c r="AI8091" s="119"/>
    </row>
    <row r="8092" spans="27:35" x14ac:dyDescent="0.25">
      <c r="AA8092" s="81"/>
      <c r="AB8092" s="81"/>
      <c r="AC8092" s="80"/>
      <c r="AD8092" s="80"/>
      <c r="AE8092" s="81"/>
      <c r="AF8092" s="82"/>
      <c r="AG8092" s="80"/>
      <c r="AH8092" s="119"/>
      <c r="AI8092" s="119"/>
    </row>
    <row r="8093" spans="27:35" x14ac:dyDescent="0.25">
      <c r="AA8093" s="81"/>
      <c r="AB8093" s="81"/>
      <c r="AC8093" s="80"/>
      <c r="AD8093" s="80"/>
      <c r="AE8093" s="81"/>
      <c r="AF8093" s="82"/>
      <c r="AG8093" s="80"/>
      <c r="AH8093" s="119"/>
      <c r="AI8093" s="119"/>
    </row>
    <row r="8094" spans="27:35" x14ac:dyDescent="0.25">
      <c r="AA8094" s="81"/>
      <c r="AB8094" s="81"/>
      <c r="AC8094" s="80"/>
      <c r="AD8094" s="80"/>
      <c r="AE8094" s="81"/>
      <c r="AF8094" s="82"/>
      <c r="AG8094" s="80"/>
      <c r="AH8094" s="119"/>
      <c r="AI8094" s="119"/>
    </row>
    <row r="8095" spans="27:35" x14ac:dyDescent="0.25">
      <c r="AA8095" s="81"/>
      <c r="AB8095" s="81"/>
      <c r="AC8095" s="80"/>
      <c r="AD8095" s="80"/>
      <c r="AE8095" s="81"/>
      <c r="AF8095" s="82"/>
      <c r="AG8095" s="80"/>
      <c r="AH8095" s="119"/>
      <c r="AI8095" s="119"/>
    </row>
    <row r="8096" spans="27:35" x14ac:dyDescent="0.25">
      <c r="AA8096" s="81"/>
      <c r="AB8096" s="81"/>
      <c r="AC8096" s="80"/>
      <c r="AD8096" s="80"/>
      <c r="AE8096" s="81"/>
      <c r="AF8096" s="82"/>
      <c r="AG8096" s="80"/>
      <c r="AH8096" s="119"/>
      <c r="AI8096" s="119"/>
    </row>
    <row r="8097" spans="27:35" x14ac:dyDescent="0.25">
      <c r="AA8097" s="81"/>
      <c r="AB8097" s="81"/>
      <c r="AC8097" s="80"/>
      <c r="AD8097" s="80"/>
      <c r="AE8097" s="81"/>
      <c r="AF8097" s="82"/>
      <c r="AG8097" s="80"/>
      <c r="AH8097" s="119"/>
      <c r="AI8097" s="119"/>
    </row>
    <row r="8098" spans="27:35" x14ac:dyDescent="0.25">
      <c r="AA8098" s="81"/>
      <c r="AB8098" s="81"/>
      <c r="AC8098" s="80"/>
      <c r="AD8098" s="80"/>
      <c r="AE8098" s="81"/>
      <c r="AF8098" s="82"/>
      <c r="AG8098" s="80"/>
      <c r="AH8098" s="119"/>
      <c r="AI8098" s="119"/>
    </row>
    <row r="8099" spans="27:35" x14ac:dyDescent="0.25">
      <c r="AA8099" s="81"/>
      <c r="AB8099" s="81"/>
      <c r="AC8099" s="80"/>
      <c r="AD8099" s="80"/>
      <c r="AE8099" s="81"/>
      <c r="AF8099" s="82"/>
      <c r="AG8099" s="80"/>
      <c r="AH8099" s="119"/>
      <c r="AI8099" s="119"/>
    </row>
    <row r="8100" spans="27:35" x14ac:dyDescent="0.25">
      <c r="AA8100" s="81"/>
      <c r="AB8100" s="81"/>
      <c r="AC8100" s="80"/>
      <c r="AD8100" s="80"/>
      <c r="AE8100" s="81"/>
      <c r="AF8100" s="82"/>
      <c r="AG8100" s="80"/>
      <c r="AH8100" s="119"/>
      <c r="AI8100" s="119"/>
    </row>
    <row r="8101" spans="27:35" x14ac:dyDescent="0.25">
      <c r="AA8101" s="81"/>
      <c r="AB8101" s="81"/>
      <c r="AC8101" s="80"/>
      <c r="AD8101" s="80"/>
      <c r="AE8101" s="81"/>
      <c r="AF8101" s="82"/>
      <c r="AG8101" s="80"/>
      <c r="AH8101" s="119"/>
      <c r="AI8101" s="119"/>
    </row>
    <row r="8102" spans="27:35" x14ac:dyDescent="0.25">
      <c r="AA8102" s="81"/>
      <c r="AB8102" s="81"/>
      <c r="AC8102" s="80"/>
      <c r="AD8102" s="80"/>
      <c r="AE8102" s="81"/>
      <c r="AF8102" s="82"/>
      <c r="AG8102" s="80"/>
      <c r="AH8102" s="119"/>
      <c r="AI8102" s="119"/>
    </row>
    <row r="8103" spans="27:35" x14ac:dyDescent="0.25">
      <c r="AA8103" s="81"/>
      <c r="AB8103" s="81"/>
      <c r="AC8103" s="80"/>
      <c r="AD8103" s="80"/>
      <c r="AE8103" s="81"/>
      <c r="AF8103" s="82"/>
      <c r="AG8103" s="80"/>
      <c r="AH8103" s="119"/>
      <c r="AI8103" s="119"/>
    </row>
    <row r="8104" spans="27:35" x14ac:dyDescent="0.25">
      <c r="AA8104" s="81"/>
      <c r="AB8104" s="81"/>
      <c r="AC8104" s="80"/>
      <c r="AD8104" s="80"/>
      <c r="AE8104" s="81"/>
      <c r="AF8104" s="82"/>
      <c r="AG8104" s="80"/>
      <c r="AH8104" s="119"/>
      <c r="AI8104" s="119"/>
    </row>
    <row r="8105" spans="27:35" x14ac:dyDescent="0.25">
      <c r="AA8105" s="81"/>
      <c r="AB8105" s="81"/>
      <c r="AC8105" s="80"/>
      <c r="AD8105" s="80"/>
      <c r="AE8105" s="81"/>
      <c r="AF8105" s="82"/>
      <c r="AG8105" s="80"/>
      <c r="AH8105" s="119"/>
      <c r="AI8105" s="119"/>
    </row>
    <row r="8106" spans="27:35" x14ac:dyDescent="0.25">
      <c r="AA8106" s="81"/>
      <c r="AB8106" s="81"/>
      <c r="AC8106" s="80"/>
      <c r="AD8106" s="80"/>
      <c r="AE8106" s="81"/>
      <c r="AF8106" s="82"/>
      <c r="AG8106" s="80"/>
      <c r="AH8106" s="119"/>
      <c r="AI8106" s="119"/>
    </row>
    <row r="8107" spans="27:35" x14ac:dyDescent="0.25">
      <c r="AA8107" s="81"/>
      <c r="AB8107" s="81"/>
      <c r="AC8107" s="80"/>
      <c r="AD8107" s="80"/>
      <c r="AE8107" s="81"/>
      <c r="AF8107" s="82"/>
      <c r="AG8107" s="80"/>
      <c r="AH8107" s="119"/>
      <c r="AI8107" s="119"/>
    </row>
    <row r="8108" spans="27:35" x14ac:dyDescent="0.25">
      <c r="AA8108" s="81"/>
      <c r="AB8108" s="81"/>
      <c r="AC8108" s="80"/>
      <c r="AD8108" s="80"/>
      <c r="AE8108" s="81"/>
      <c r="AF8108" s="82"/>
      <c r="AG8108" s="80"/>
      <c r="AH8108" s="119"/>
      <c r="AI8108" s="119"/>
    </row>
    <row r="8109" spans="27:35" x14ac:dyDescent="0.25">
      <c r="AA8109" s="81"/>
      <c r="AB8109" s="81"/>
      <c r="AC8109" s="80"/>
      <c r="AD8109" s="80"/>
      <c r="AE8109" s="81"/>
      <c r="AF8109" s="82"/>
      <c r="AG8109" s="80"/>
      <c r="AH8109" s="119"/>
      <c r="AI8109" s="119"/>
    </row>
    <row r="8110" spans="27:35" x14ac:dyDescent="0.25">
      <c r="AA8110" s="81"/>
      <c r="AB8110" s="81"/>
      <c r="AC8110" s="80"/>
      <c r="AD8110" s="80"/>
      <c r="AE8110" s="81"/>
      <c r="AF8110" s="82"/>
      <c r="AG8110" s="80"/>
      <c r="AH8110" s="119"/>
      <c r="AI8110" s="119"/>
    </row>
    <row r="8111" spans="27:35" x14ac:dyDescent="0.25">
      <c r="AA8111" s="81"/>
      <c r="AB8111" s="81"/>
      <c r="AC8111" s="80"/>
      <c r="AD8111" s="80"/>
      <c r="AE8111" s="81"/>
      <c r="AF8111" s="82"/>
      <c r="AG8111" s="80"/>
      <c r="AH8111" s="119"/>
      <c r="AI8111" s="119"/>
    </row>
    <row r="8112" spans="27:35" x14ac:dyDescent="0.25">
      <c r="AA8112" s="81"/>
      <c r="AB8112" s="81"/>
      <c r="AC8112" s="80"/>
      <c r="AD8112" s="80"/>
      <c r="AE8112" s="81"/>
      <c r="AF8112" s="82"/>
      <c r="AG8112" s="80"/>
      <c r="AH8112" s="119"/>
      <c r="AI8112" s="119"/>
    </row>
    <row r="8113" spans="27:35" x14ac:dyDescent="0.25">
      <c r="AA8113" s="81"/>
      <c r="AB8113" s="81"/>
      <c r="AC8113" s="80"/>
      <c r="AD8113" s="80"/>
      <c r="AE8113" s="81"/>
      <c r="AF8113" s="82"/>
      <c r="AG8113" s="80"/>
      <c r="AH8113" s="119"/>
      <c r="AI8113" s="119"/>
    </row>
    <row r="8114" spans="27:35" x14ac:dyDescent="0.25">
      <c r="AA8114" s="81"/>
      <c r="AB8114" s="81"/>
      <c r="AC8114" s="80"/>
      <c r="AD8114" s="80"/>
      <c r="AE8114" s="81"/>
      <c r="AF8114" s="82"/>
      <c r="AG8114" s="80"/>
      <c r="AH8114" s="119"/>
      <c r="AI8114" s="119"/>
    </row>
    <row r="8115" spans="27:35" x14ac:dyDescent="0.25">
      <c r="AA8115" s="81"/>
      <c r="AB8115" s="81"/>
      <c r="AC8115" s="80"/>
      <c r="AD8115" s="80"/>
      <c r="AE8115" s="81"/>
      <c r="AF8115" s="82"/>
      <c r="AG8115" s="80"/>
      <c r="AH8115" s="119"/>
      <c r="AI8115" s="119"/>
    </row>
    <row r="8116" spans="27:35" x14ac:dyDescent="0.25">
      <c r="AA8116" s="81"/>
      <c r="AB8116" s="81"/>
      <c r="AC8116" s="80"/>
      <c r="AD8116" s="80"/>
      <c r="AE8116" s="81"/>
      <c r="AF8116" s="82"/>
      <c r="AG8116" s="80"/>
      <c r="AH8116" s="119"/>
      <c r="AI8116" s="119"/>
    </row>
    <row r="8117" spans="27:35" x14ac:dyDescent="0.25">
      <c r="AA8117" s="81"/>
      <c r="AB8117" s="81"/>
      <c r="AC8117" s="80"/>
      <c r="AD8117" s="80"/>
      <c r="AE8117" s="81"/>
      <c r="AF8117" s="82"/>
      <c r="AG8117" s="80"/>
      <c r="AH8117" s="119"/>
      <c r="AI8117" s="119"/>
    </row>
    <row r="8118" spans="27:35" x14ac:dyDescent="0.25">
      <c r="AA8118" s="81"/>
      <c r="AB8118" s="81"/>
      <c r="AC8118" s="80"/>
      <c r="AD8118" s="80"/>
      <c r="AE8118" s="81"/>
      <c r="AF8118" s="82"/>
      <c r="AG8118" s="80"/>
      <c r="AH8118" s="119"/>
      <c r="AI8118" s="119"/>
    </row>
    <row r="8119" spans="27:35" x14ac:dyDescent="0.25">
      <c r="AA8119" s="81"/>
      <c r="AB8119" s="81"/>
      <c r="AC8119" s="80"/>
      <c r="AD8119" s="80"/>
      <c r="AE8119" s="81"/>
      <c r="AF8119" s="82"/>
      <c r="AG8119" s="80"/>
      <c r="AH8119" s="119"/>
      <c r="AI8119" s="119"/>
    </row>
    <row r="8120" spans="27:35" x14ac:dyDescent="0.25">
      <c r="AA8120" s="81"/>
      <c r="AB8120" s="81"/>
      <c r="AC8120" s="80"/>
      <c r="AD8120" s="80"/>
      <c r="AE8120" s="81"/>
      <c r="AF8120" s="82"/>
      <c r="AG8120" s="80"/>
      <c r="AH8120" s="119"/>
      <c r="AI8120" s="119"/>
    </row>
    <row r="8121" spans="27:35" x14ac:dyDescent="0.25">
      <c r="AA8121" s="81"/>
      <c r="AB8121" s="81"/>
      <c r="AC8121" s="80"/>
      <c r="AD8121" s="80"/>
      <c r="AE8121" s="81"/>
      <c r="AF8121" s="82"/>
      <c r="AG8121" s="80"/>
      <c r="AH8121" s="119"/>
      <c r="AI8121" s="119"/>
    </row>
    <row r="8122" spans="27:35" x14ac:dyDescent="0.25">
      <c r="AA8122" s="81"/>
      <c r="AB8122" s="81"/>
      <c r="AC8122" s="80"/>
      <c r="AD8122" s="80"/>
      <c r="AE8122" s="81"/>
      <c r="AF8122" s="82"/>
      <c r="AG8122" s="80"/>
      <c r="AH8122" s="119"/>
      <c r="AI8122" s="119"/>
    </row>
    <row r="8123" spans="27:35" x14ac:dyDescent="0.25">
      <c r="AA8123" s="81"/>
      <c r="AB8123" s="81"/>
      <c r="AC8123" s="80"/>
      <c r="AD8123" s="80"/>
      <c r="AE8123" s="81"/>
      <c r="AF8123" s="82"/>
      <c r="AG8123" s="80"/>
      <c r="AH8123" s="119"/>
      <c r="AI8123" s="119"/>
    </row>
    <row r="8124" spans="27:35" x14ac:dyDescent="0.25">
      <c r="AA8124" s="81"/>
      <c r="AB8124" s="81"/>
      <c r="AC8124" s="80"/>
      <c r="AD8124" s="80"/>
      <c r="AE8124" s="81"/>
      <c r="AF8124" s="82"/>
      <c r="AG8124" s="80"/>
      <c r="AH8124" s="119"/>
      <c r="AI8124" s="119"/>
    </row>
    <row r="8125" spans="27:35" x14ac:dyDescent="0.25">
      <c r="AA8125" s="81"/>
      <c r="AB8125" s="81"/>
      <c r="AC8125" s="80"/>
      <c r="AD8125" s="80"/>
      <c r="AE8125" s="81"/>
      <c r="AF8125" s="82"/>
      <c r="AG8125" s="80"/>
      <c r="AH8125" s="119"/>
      <c r="AI8125" s="119"/>
    </row>
    <row r="8126" spans="27:35" x14ac:dyDescent="0.25">
      <c r="AA8126" s="81"/>
      <c r="AB8126" s="81"/>
      <c r="AC8126" s="80"/>
      <c r="AD8126" s="80"/>
      <c r="AE8126" s="81"/>
      <c r="AF8126" s="82"/>
      <c r="AG8126" s="80"/>
      <c r="AH8126" s="119"/>
      <c r="AI8126" s="119"/>
    </row>
    <row r="8127" spans="27:35" x14ac:dyDescent="0.25">
      <c r="AA8127" s="81"/>
      <c r="AB8127" s="81"/>
      <c r="AC8127" s="80"/>
      <c r="AD8127" s="80"/>
      <c r="AE8127" s="81"/>
      <c r="AF8127" s="82"/>
      <c r="AG8127" s="80"/>
      <c r="AH8127" s="119"/>
      <c r="AI8127" s="119"/>
    </row>
    <row r="8128" spans="27:35" x14ac:dyDescent="0.25">
      <c r="AA8128" s="81"/>
      <c r="AB8128" s="81"/>
      <c r="AC8128" s="80"/>
      <c r="AD8128" s="80"/>
      <c r="AE8128" s="81"/>
      <c r="AF8128" s="82"/>
      <c r="AG8128" s="80"/>
      <c r="AH8128" s="119"/>
      <c r="AI8128" s="119"/>
    </row>
    <row r="8129" spans="27:35" x14ac:dyDescent="0.25">
      <c r="AA8129" s="81"/>
      <c r="AB8129" s="81"/>
      <c r="AC8129" s="80"/>
      <c r="AD8129" s="80"/>
      <c r="AE8129" s="81"/>
      <c r="AF8129" s="82"/>
      <c r="AG8129" s="80"/>
      <c r="AH8129" s="119"/>
      <c r="AI8129" s="119"/>
    </row>
    <row r="8130" spans="27:35" x14ac:dyDescent="0.25">
      <c r="AA8130" s="81"/>
      <c r="AB8130" s="81"/>
      <c r="AC8130" s="80"/>
      <c r="AD8130" s="80"/>
      <c r="AE8130" s="81"/>
      <c r="AF8130" s="82"/>
      <c r="AG8130" s="80"/>
      <c r="AH8130" s="119"/>
      <c r="AI8130" s="119"/>
    </row>
    <row r="8131" spans="27:35" x14ac:dyDescent="0.25">
      <c r="AA8131" s="81"/>
      <c r="AB8131" s="81"/>
      <c r="AC8131" s="80"/>
      <c r="AD8131" s="80"/>
      <c r="AE8131" s="81"/>
      <c r="AF8131" s="82"/>
      <c r="AG8131" s="80"/>
      <c r="AH8131" s="119"/>
      <c r="AI8131" s="119"/>
    </row>
    <row r="8132" spans="27:35" x14ac:dyDescent="0.25">
      <c r="AA8132" s="81"/>
      <c r="AB8132" s="81"/>
      <c r="AC8132" s="80"/>
      <c r="AD8132" s="80"/>
      <c r="AE8132" s="81"/>
      <c r="AF8132" s="82"/>
      <c r="AG8132" s="80"/>
      <c r="AH8132" s="119"/>
      <c r="AI8132" s="119"/>
    </row>
    <row r="8133" spans="27:35" x14ac:dyDescent="0.25">
      <c r="AA8133" s="81"/>
      <c r="AB8133" s="81"/>
      <c r="AC8133" s="80"/>
      <c r="AD8133" s="80"/>
      <c r="AE8133" s="81"/>
      <c r="AF8133" s="82"/>
      <c r="AG8133" s="80"/>
      <c r="AH8133" s="119"/>
      <c r="AI8133" s="119"/>
    </row>
    <row r="8134" spans="27:35" x14ac:dyDescent="0.25">
      <c r="AA8134" s="81"/>
      <c r="AB8134" s="81"/>
      <c r="AC8134" s="80"/>
      <c r="AD8134" s="80"/>
      <c r="AE8134" s="81"/>
      <c r="AF8134" s="82"/>
      <c r="AG8134" s="80"/>
      <c r="AH8134" s="119"/>
      <c r="AI8134" s="119"/>
    </row>
    <row r="8135" spans="27:35" x14ac:dyDescent="0.25">
      <c r="AA8135" s="81"/>
      <c r="AB8135" s="81"/>
      <c r="AC8135" s="80"/>
      <c r="AD8135" s="80"/>
      <c r="AE8135" s="81"/>
      <c r="AF8135" s="82"/>
      <c r="AG8135" s="80"/>
      <c r="AH8135" s="119"/>
      <c r="AI8135" s="119"/>
    </row>
    <row r="8136" spans="27:35" x14ac:dyDescent="0.25">
      <c r="AA8136" s="81"/>
      <c r="AB8136" s="81"/>
      <c r="AC8136" s="80"/>
      <c r="AD8136" s="80"/>
      <c r="AE8136" s="81"/>
      <c r="AF8136" s="82"/>
      <c r="AG8136" s="80"/>
      <c r="AH8136" s="119"/>
      <c r="AI8136" s="119"/>
    </row>
    <row r="8137" spans="27:35" x14ac:dyDescent="0.25">
      <c r="AA8137" s="81"/>
      <c r="AB8137" s="81"/>
      <c r="AC8137" s="80"/>
      <c r="AD8137" s="80"/>
      <c r="AE8137" s="81"/>
      <c r="AF8137" s="82"/>
      <c r="AG8137" s="80"/>
      <c r="AH8137" s="119"/>
      <c r="AI8137" s="119"/>
    </row>
    <row r="8138" spans="27:35" x14ac:dyDescent="0.25">
      <c r="AA8138" s="81"/>
      <c r="AB8138" s="81"/>
      <c r="AC8138" s="80"/>
      <c r="AD8138" s="80"/>
      <c r="AE8138" s="81"/>
      <c r="AF8138" s="82"/>
      <c r="AG8138" s="80"/>
      <c r="AH8138" s="119"/>
      <c r="AI8138" s="119"/>
    </row>
    <row r="8139" spans="27:35" x14ac:dyDescent="0.25">
      <c r="AA8139" s="81"/>
      <c r="AB8139" s="81"/>
      <c r="AC8139" s="80"/>
      <c r="AD8139" s="80"/>
      <c r="AE8139" s="81"/>
      <c r="AF8139" s="82"/>
      <c r="AG8139" s="80"/>
      <c r="AH8139" s="119"/>
      <c r="AI8139" s="119"/>
    </row>
    <row r="8140" spans="27:35" x14ac:dyDescent="0.25">
      <c r="AA8140" s="81"/>
      <c r="AB8140" s="81"/>
      <c r="AC8140" s="80"/>
      <c r="AD8140" s="80"/>
      <c r="AE8140" s="81"/>
      <c r="AF8140" s="82"/>
      <c r="AG8140" s="80"/>
      <c r="AH8140" s="119"/>
      <c r="AI8140" s="119"/>
    </row>
    <row r="8141" spans="27:35" x14ac:dyDescent="0.25">
      <c r="AA8141" s="81"/>
      <c r="AB8141" s="81"/>
      <c r="AC8141" s="80"/>
      <c r="AD8141" s="80"/>
      <c r="AE8141" s="81"/>
      <c r="AF8141" s="82"/>
      <c r="AG8141" s="80"/>
      <c r="AH8141" s="119"/>
      <c r="AI8141" s="119"/>
    </row>
    <row r="8142" spans="27:35" x14ac:dyDescent="0.25">
      <c r="AA8142" s="81"/>
      <c r="AB8142" s="81"/>
      <c r="AC8142" s="80"/>
      <c r="AD8142" s="80"/>
      <c r="AE8142" s="81"/>
      <c r="AF8142" s="82"/>
      <c r="AG8142" s="80"/>
      <c r="AH8142" s="119"/>
      <c r="AI8142" s="119"/>
    </row>
    <row r="8143" spans="27:35" x14ac:dyDescent="0.25">
      <c r="AA8143" s="81"/>
      <c r="AB8143" s="81"/>
      <c r="AC8143" s="80"/>
      <c r="AD8143" s="80"/>
      <c r="AE8143" s="81"/>
      <c r="AF8143" s="82"/>
      <c r="AG8143" s="80"/>
      <c r="AH8143" s="119"/>
      <c r="AI8143" s="119"/>
    </row>
    <row r="8144" spans="27:35" x14ac:dyDescent="0.25">
      <c r="AA8144" s="81"/>
      <c r="AB8144" s="81"/>
      <c r="AC8144" s="80"/>
      <c r="AD8144" s="80"/>
      <c r="AE8144" s="81"/>
      <c r="AF8144" s="82"/>
      <c r="AG8144" s="80"/>
      <c r="AH8144" s="119"/>
      <c r="AI8144" s="119"/>
    </row>
    <row r="8145" spans="27:35" x14ac:dyDescent="0.25">
      <c r="AA8145" s="81"/>
      <c r="AB8145" s="81"/>
      <c r="AC8145" s="80"/>
      <c r="AD8145" s="80"/>
      <c r="AE8145" s="81"/>
      <c r="AF8145" s="82"/>
      <c r="AG8145" s="80"/>
      <c r="AH8145" s="119"/>
      <c r="AI8145" s="119"/>
    </row>
    <row r="8146" spans="27:35" x14ac:dyDescent="0.25">
      <c r="AA8146" s="81"/>
      <c r="AB8146" s="81"/>
      <c r="AC8146" s="80"/>
      <c r="AD8146" s="80"/>
      <c r="AE8146" s="81"/>
      <c r="AF8146" s="82"/>
      <c r="AG8146" s="80"/>
      <c r="AH8146" s="119"/>
      <c r="AI8146" s="119"/>
    </row>
    <row r="8147" spans="27:35" x14ac:dyDescent="0.25">
      <c r="AA8147" s="81"/>
      <c r="AB8147" s="81"/>
      <c r="AC8147" s="80"/>
      <c r="AD8147" s="80"/>
      <c r="AE8147" s="81"/>
      <c r="AF8147" s="82"/>
      <c r="AG8147" s="80"/>
      <c r="AH8147" s="119"/>
      <c r="AI8147" s="119"/>
    </row>
    <row r="8148" spans="27:35" x14ac:dyDescent="0.25">
      <c r="AA8148" s="81"/>
      <c r="AB8148" s="81"/>
      <c r="AC8148" s="80"/>
      <c r="AD8148" s="80"/>
      <c r="AE8148" s="81"/>
      <c r="AF8148" s="82"/>
      <c r="AG8148" s="80"/>
      <c r="AH8148" s="119"/>
      <c r="AI8148" s="119"/>
    </row>
    <row r="8149" spans="27:35" x14ac:dyDescent="0.25">
      <c r="AA8149" s="81"/>
      <c r="AB8149" s="81"/>
      <c r="AC8149" s="80"/>
      <c r="AD8149" s="80"/>
      <c r="AE8149" s="81"/>
      <c r="AF8149" s="82"/>
      <c r="AG8149" s="80"/>
      <c r="AH8149" s="119"/>
      <c r="AI8149" s="119"/>
    </row>
    <row r="8150" spans="27:35" x14ac:dyDescent="0.25">
      <c r="AA8150" s="81"/>
      <c r="AB8150" s="81"/>
      <c r="AC8150" s="80"/>
      <c r="AD8150" s="80"/>
      <c r="AE8150" s="81"/>
      <c r="AF8150" s="82"/>
      <c r="AG8150" s="80"/>
      <c r="AH8150" s="119"/>
      <c r="AI8150" s="119"/>
    </row>
    <row r="8151" spans="27:35" x14ac:dyDescent="0.25">
      <c r="AA8151" s="81"/>
      <c r="AB8151" s="81"/>
      <c r="AC8151" s="80"/>
      <c r="AD8151" s="80"/>
      <c r="AE8151" s="81"/>
      <c r="AF8151" s="82"/>
      <c r="AG8151" s="80"/>
      <c r="AH8151" s="119"/>
      <c r="AI8151" s="119"/>
    </row>
    <row r="8152" spans="27:35" x14ac:dyDescent="0.25">
      <c r="AA8152" s="81"/>
      <c r="AB8152" s="81"/>
      <c r="AC8152" s="80"/>
      <c r="AD8152" s="80"/>
      <c r="AE8152" s="81"/>
      <c r="AF8152" s="82"/>
      <c r="AG8152" s="80"/>
      <c r="AH8152" s="119"/>
      <c r="AI8152" s="119"/>
    </row>
    <row r="8153" spans="27:35" x14ac:dyDescent="0.25">
      <c r="AA8153" s="81"/>
      <c r="AB8153" s="81"/>
      <c r="AC8153" s="80"/>
      <c r="AD8153" s="80"/>
      <c r="AE8153" s="81"/>
      <c r="AF8153" s="82"/>
      <c r="AG8153" s="80"/>
      <c r="AH8153" s="119"/>
      <c r="AI8153" s="119"/>
    </row>
    <row r="8154" spans="27:35" x14ac:dyDescent="0.25">
      <c r="AA8154" s="81"/>
      <c r="AB8154" s="81"/>
      <c r="AC8154" s="80"/>
      <c r="AD8154" s="80"/>
      <c r="AE8154" s="81"/>
      <c r="AF8154" s="82"/>
      <c r="AG8154" s="80"/>
      <c r="AH8154" s="119"/>
      <c r="AI8154" s="119"/>
    </row>
    <row r="8155" spans="27:35" x14ac:dyDescent="0.25">
      <c r="AA8155" s="81"/>
      <c r="AB8155" s="81"/>
      <c r="AC8155" s="80"/>
      <c r="AD8155" s="80"/>
      <c r="AE8155" s="81"/>
      <c r="AF8155" s="82"/>
      <c r="AG8155" s="80"/>
      <c r="AH8155" s="119"/>
      <c r="AI8155" s="119"/>
    </row>
    <row r="8156" spans="27:35" x14ac:dyDescent="0.25">
      <c r="AA8156" s="81"/>
      <c r="AB8156" s="81"/>
      <c r="AC8156" s="80"/>
      <c r="AD8156" s="80"/>
      <c r="AE8156" s="81"/>
      <c r="AF8156" s="82"/>
      <c r="AG8156" s="80"/>
      <c r="AH8156" s="119"/>
      <c r="AI8156" s="119"/>
    </row>
    <row r="8157" spans="27:35" x14ac:dyDescent="0.25">
      <c r="AA8157" s="81"/>
      <c r="AB8157" s="81"/>
      <c r="AC8157" s="80"/>
      <c r="AD8157" s="80"/>
      <c r="AE8157" s="81"/>
      <c r="AF8157" s="82"/>
      <c r="AG8157" s="80"/>
      <c r="AH8157" s="119"/>
      <c r="AI8157" s="119"/>
    </row>
    <row r="8158" spans="27:35" x14ac:dyDescent="0.25">
      <c r="AA8158" s="81"/>
      <c r="AB8158" s="81"/>
      <c r="AC8158" s="80"/>
      <c r="AD8158" s="80"/>
      <c r="AE8158" s="81"/>
      <c r="AF8158" s="82"/>
      <c r="AG8158" s="80"/>
      <c r="AH8158" s="119"/>
      <c r="AI8158" s="119"/>
    </row>
    <row r="8159" spans="27:35" x14ac:dyDescent="0.25">
      <c r="AA8159" s="81"/>
      <c r="AB8159" s="81"/>
      <c r="AC8159" s="80"/>
      <c r="AD8159" s="80"/>
      <c r="AE8159" s="81"/>
      <c r="AF8159" s="82"/>
      <c r="AG8159" s="80"/>
      <c r="AH8159" s="119"/>
      <c r="AI8159" s="119"/>
    </row>
    <row r="8160" spans="27:35" x14ac:dyDescent="0.25">
      <c r="AA8160" s="81"/>
      <c r="AB8160" s="81"/>
      <c r="AC8160" s="80"/>
      <c r="AD8160" s="80"/>
      <c r="AE8160" s="81"/>
      <c r="AF8160" s="82"/>
      <c r="AG8160" s="80"/>
      <c r="AH8160" s="119"/>
      <c r="AI8160" s="119"/>
    </row>
    <row r="8161" spans="27:35" x14ac:dyDescent="0.25">
      <c r="AA8161" s="81"/>
      <c r="AB8161" s="81"/>
      <c r="AC8161" s="80"/>
      <c r="AD8161" s="80"/>
      <c r="AE8161" s="81"/>
      <c r="AF8161" s="82"/>
      <c r="AG8161" s="80"/>
      <c r="AH8161" s="119"/>
      <c r="AI8161" s="119"/>
    </row>
    <row r="8162" spans="27:35" x14ac:dyDescent="0.25">
      <c r="AA8162" s="81"/>
      <c r="AB8162" s="81"/>
      <c r="AC8162" s="80"/>
      <c r="AD8162" s="80"/>
      <c r="AE8162" s="81"/>
      <c r="AF8162" s="82"/>
      <c r="AG8162" s="80"/>
      <c r="AH8162" s="119"/>
      <c r="AI8162" s="119"/>
    </row>
    <row r="8163" spans="27:35" x14ac:dyDescent="0.25">
      <c r="AA8163" s="81"/>
      <c r="AB8163" s="81"/>
      <c r="AC8163" s="80"/>
      <c r="AD8163" s="80"/>
      <c r="AE8163" s="81"/>
      <c r="AF8163" s="82"/>
      <c r="AG8163" s="80"/>
      <c r="AH8163" s="119"/>
      <c r="AI8163" s="119"/>
    </row>
    <row r="8164" spans="27:35" x14ac:dyDescent="0.25">
      <c r="AA8164" s="81"/>
      <c r="AB8164" s="81"/>
      <c r="AC8164" s="80"/>
      <c r="AD8164" s="80"/>
      <c r="AE8164" s="81"/>
      <c r="AF8164" s="82"/>
      <c r="AG8164" s="80"/>
      <c r="AH8164" s="119"/>
      <c r="AI8164" s="119"/>
    </row>
    <row r="8165" spans="27:35" x14ac:dyDescent="0.25">
      <c r="AA8165" s="81"/>
      <c r="AB8165" s="81"/>
      <c r="AC8165" s="80"/>
      <c r="AD8165" s="80"/>
      <c r="AE8165" s="81"/>
      <c r="AF8165" s="82"/>
      <c r="AG8165" s="80"/>
      <c r="AH8165" s="119"/>
      <c r="AI8165" s="119"/>
    </row>
    <row r="8166" spans="27:35" x14ac:dyDescent="0.25">
      <c r="AA8166" s="81"/>
      <c r="AB8166" s="81"/>
      <c r="AC8166" s="80"/>
      <c r="AD8166" s="80"/>
      <c r="AE8166" s="81"/>
      <c r="AF8166" s="82"/>
      <c r="AG8166" s="80"/>
      <c r="AH8166" s="119"/>
      <c r="AI8166" s="119"/>
    </row>
    <row r="8167" spans="27:35" x14ac:dyDescent="0.25">
      <c r="AA8167" s="81"/>
      <c r="AB8167" s="81"/>
      <c r="AC8167" s="80"/>
      <c r="AD8167" s="80"/>
      <c r="AE8167" s="81"/>
      <c r="AF8167" s="82"/>
      <c r="AG8167" s="80"/>
      <c r="AH8167" s="119"/>
      <c r="AI8167" s="119"/>
    </row>
    <row r="8168" spans="27:35" x14ac:dyDescent="0.25">
      <c r="AA8168" s="81"/>
      <c r="AB8168" s="81"/>
      <c r="AC8168" s="80"/>
      <c r="AD8168" s="80"/>
      <c r="AE8168" s="81"/>
      <c r="AF8168" s="82"/>
      <c r="AG8168" s="80"/>
      <c r="AH8168" s="119"/>
      <c r="AI8168" s="119"/>
    </row>
    <row r="8169" spans="27:35" x14ac:dyDescent="0.25">
      <c r="AA8169" s="81"/>
      <c r="AB8169" s="81"/>
      <c r="AC8169" s="80"/>
      <c r="AD8169" s="80"/>
      <c r="AE8169" s="81"/>
      <c r="AF8169" s="82"/>
      <c r="AG8169" s="80"/>
      <c r="AH8169" s="119"/>
      <c r="AI8169" s="119"/>
    </row>
    <row r="8170" spans="27:35" x14ac:dyDescent="0.25">
      <c r="AA8170" s="81"/>
      <c r="AB8170" s="81"/>
      <c r="AC8170" s="80"/>
      <c r="AD8170" s="80"/>
      <c r="AE8170" s="81"/>
      <c r="AF8170" s="82"/>
      <c r="AG8170" s="80"/>
      <c r="AH8170" s="119"/>
      <c r="AI8170" s="119"/>
    </row>
    <row r="8171" spans="27:35" x14ac:dyDescent="0.25">
      <c r="AA8171" s="81"/>
      <c r="AB8171" s="81"/>
      <c r="AC8171" s="80"/>
      <c r="AD8171" s="80"/>
      <c r="AE8171" s="81"/>
      <c r="AF8171" s="82"/>
      <c r="AG8171" s="80"/>
      <c r="AH8171" s="119"/>
      <c r="AI8171" s="119"/>
    </row>
    <row r="8172" spans="27:35" x14ac:dyDescent="0.25">
      <c r="AA8172" s="81"/>
      <c r="AB8172" s="81"/>
      <c r="AC8172" s="80"/>
      <c r="AD8172" s="80"/>
      <c r="AE8172" s="81"/>
      <c r="AF8172" s="82"/>
      <c r="AG8172" s="80"/>
      <c r="AH8172" s="119"/>
      <c r="AI8172" s="119"/>
    </row>
    <row r="8173" spans="27:35" x14ac:dyDescent="0.25">
      <c r="AA8173" s="81"/>
      <c r="AB8173" s="81"/>
      <c r="AC8173" s="80"/>
      <c r="AD8173" s="80"/>
      <c r="AE8173" s="81"/>
      <c r="AF8173" s="82"/>
      <c r="AG8173" s="80"/>
      <c r="AH8173" s="119"/>
      <c r="AI8173" s="119"/>
    </row>
    <row r="8174" spans="27:35" x14ac:dyDescent="0.25">
      <c r="AA8174" s="81"/>
      <c r="AB8174" s="81"/>
      <c r="AC8174" s="80"/>
      <c r="AD8174" s="80"/>
      <c r="AE8174" s="81"/>
      <c r="AF8174" s="82"/>
      <c r="AG8174" s="80"/>
      <c r="AH8174" s="119"/>
      <c r="AI8174" s="119"/>
    </row>
    <row r="8175" spans="27:35" x14ac:dyDescent="0.25">
      <c r="AA8175" s="81"/>
      <c r="AB8175" s="81"/>
      <c r="AC8175" s="80"/>
      <c r="AD8175" s="80"/>
      <c r="AE8175" s="81"/>
      <c r="AF8175" s="82"/>
      <c r="AG8175" s="80"/>
      <c r="AH8175" s="119"/>
      <c r="AI8175" s="119"/>
    </row>
    <row r="8176" spans="27:35" x14ac:dyDescent="0.25">
      <c r="AA8176" s="81"/>
      <c r="AB8176" s="81"/>
      <c r="AC8176" s="80"/>
      <c r="AD8176" s="80"/>
      <c r="AE8176" s="81"/>
      <c r="AF8176" s="82"/>
      <c r="AG8176" s="80"/>
      <c r="AH8176" s="119"/>
      <c r="AI8176" s="119"/>
    </row>
    <row r="8177" spans="27:35" x14ac:dyDescent="0.25">
      <c r="AA8177" s="81"/>
      <c r="AB8177" s="81"/>
      <c r="AC8177" s="80"/>
      <c r="AD8177" s="80"/>
      <c r="AE8177" s="81"/>
      <c r="AF8177" s="82"/>
      <c r="AG8177" s="80"/>
      <c r="AH8177" s="119"/>
      <c r="AI8177" s="119"/>
    </row>
    <row r="8178" spans="27:35" x14ac:dyDescent="0.25">
      <c r="AA8178" s="81"/>
      <c r="AB8178" s="81"/>
      <c r="AC8178" s="80"/>
      <c r="AD8178" s="80"/>
      <c r="AE8178" s="81"/>
      <c r="AF8178" s="82"/>
      <c r="AG8178" s="80"/>
      <c r="AH8178" s="119"/>
      <c r="AI8178" s="119"/>
    </row>
    <row r="8179" spans="27:35" x14ac:dyDescent="0.25">
      <c r="AA8179" s="81"/>
      <c r="AB8179" s="81"/>
      <c r="AC8179" s="80"/>
      <c r="AD8179" s="80"/>
      <c r="AE8179" s="81"/>
      <c r="AF8179" s="82"/>
      <c r="AG8179" s="80"/>
      <c r="AH8179" s="119"/>
      <c r="AI8179" s="119"/>
    </row>
    <row r="8180" spans="27:35" x14ac:dyDescent="0.25">
      <c r="AA8180" s="81"/>
      <c r="AB8180" s="81"/>
      <c r="AC8180" s="80"/>
      <c r="AD8180" s="80"/>
      <c r="AE8180" s="81"/>
      <c r="AF8180" s="82"/>
      <c r="AG8180" s="80"/>
      <c r="AH8180" s="119"/>
      <c r="AI8180" s="119"/>
    </row>
    <row r="8181" spans="27:35" x14ac:dyDescent="0.25">
      <c r="AA8181" s="81"/>
      <c r="AB8181" s="81"/>
      <c r="AC8181" s="80"/>
      <c r="AD8181" s="80"/>
      <c r="AE8181" s="81"/>
      <c r="AF8181" s="82"/>
      <c r="AG8181" s="80"/>
      <c r="AH8181" s="119"/>
      <c r="AI8181" s="119"/>
    </row>
    <row r="8182" spans="27:35" x14ac:dyDescent="0.25">
      <c r="AA8182" s="81"/>
      <c r="AB8182" s="81"/>
      <c r="AC8182" s="80"/>
      <c r="AD8182" s="80"/>
      <c r="AE8182" s="81"/>
      <c r="AF8182" s="82"/>
      <c r="AG8182" s="80"/>
      <c r="AH8182" s="119"/>
      <c r="AI8182" s="119"/>
    </row>
    <row r="8183" spans="27:35" x14ac:dyDescent="0.25">
      <c r="AA8183" s="81"/>
      <c r="AB8183" s="81"/>
      <c r="AC8183" s="80"/>
      <c r="AD8183" s="80"/>
      <c r="AE8183" s="81"/>
      <c r="AF8183" s="82"/>
      <c r="AG8183" s="80"/>
      <c r="AH8183" s="119"/>
      <c r="AI8183" s="119"/>
    </row>
    <row r="8184" spans="27:35" x14ac:dyDescent="0.25">
      <c r="AA8184" s="81"/>
      <c r="AB8184" s="81"/>
      <c r="AC8184" s="80"/>
      <c r="AD8184" s="80"/>
      <c r="AE8184" s="81"/>
      <c r="AF8184" s="82"/>
      <c r="AG8184" s="80"/>
      <c r="AH8184" s="119"/>
      <c r="AI8184" s="119"/>
    </row>
    <row r="8185" spans="27:35" x14ac:dyDescent="0.25">
      <c r="AA8185" s="81"/>
      <c r="AB8185" s="81"/>
      <c r="AC8185" s="80"/>
      <c r="AD8185" s="80"/>
      <c r="AE8185" s="81"/>
      <c r="AF8185" s="82"/>
      <c r="AG8185" s="80"/>
      <c r="AH8185" s="119"/>
      <c r="AI8185" s="119"/>
    </row>
    <row r="8186" spans="27:35" x14ac:dyDescent="0.25">
      <c r="AA8186" s="81"/>
      <c r="AB8186" s="81"/>
      <c r="AC8186" s="80"/>
      <c r="AD8186" s="80"/>
      <c r="AE8186" s="81"/>
      <c r="AF8186" s="82"/>
      <c r="AG8186" s="80"/>
      <c r="AH8186" s="119"/>
      <c r="AI8186" s="119"/>
    </row>
    <row r="8187" spans="27:35" x14ac:dyDescent="0.25">
      <c r="AA8187" s="81"/>
      <c r="AB8187" s="81"/>
      <c r="AC8187" s="80"/>
      <c r="AD8187" s="80"/>
      <c r="AE8187" s="81"/>
      <c r="AF8187" s="82"/>
      <c r="AG8187" s="80"/>
      <c r="AH8187" s="119"/>
      <c r="AI8187" s="119"/>
    </row>
    <row r="8188" spans="27:35" x14ac:dyDescent="0.25">
      <c r="AA8188" s="81"/>
      <c r="AB8188" s="81"/>
      <c r="AC8188" s="80"/>
      <c r="AD8188" s="80"/>
      <c r="AE8188" s="81"/>
      <c r="AF8188" s="82"/>
      <c r="AG8188" s="80"/>
      <c r="AH8188" s="119"/>
      <c r="AI8188" s="119"/>
    </row>
    <row r="8189" spans="27:35" x14ac:dyDescent="0.25">
      <c r="AA8189" s="81"/>
      <c r="AB8189" s="81"/>
      <c r="AC8189" s="80"/>
      <c r="AD8189" s="80"/>
      <c r="AE8189" s="81"/>
      <c r="AF8189" s="82"/>
      <c r="AG8189" s="80"/>
      <c r="AH8189" s="119"/>
      <c r="AI8189" s="119"/>
    </row>
    <row r="8190" spans="27:35" x14ac:dyDescent="0.25">
      <c r="AA8190" s="81"/>
      <c r="AB8190" s="81"/>
      <c r="AC8190" s="80"/>
      <c r="AD8190" s="80"/>
      <c r="AE8190" s="81"/>
      <c r="AF8190" s="82"/>
      <c r="AG8190" s="80"/>
      <c r="AH8190" s="119"/>
      <c r="AI8190" s="119"/>
    </row>
    <row r="8191" spans="27:35" x14ac:dyDescent="0.25">
      <c r="AA8191" s="81"/>
      <c r="AB8191" s="81"/>
      <c r="AC8191" s="80"/>
      <c r="AD8191" s="80"/>
      <c r="AE8191" s="81"/>
      <c r="AF8191" s="82"/>
      <c r="AG8191" s="80"/>
      <c r="AH8191" s="119"/>
      <c r="AI8191" s="119"/>
    </row>
    <row r="8192" spans="27:35" x14ac:dyDescent="0.25">
      <c r="AA8192" s="81"/>
      <c r="AB8192" s="81"/>
      <c r="AC8192" s="80"/>
      <c r="AD8192" s="80"/>
      <c r="AE8192" s="81"/>
      <c r="AF8192" s="82"/>
      <c r="AG8192" s="80"/>
      <c r="AH8192" s="119"/>
      <c r="AI8192" s="119"/>
    </row>
    <row r="8193" spans="27:35" x14ac:dyDescent="0.25">
      <c r="AA8193" s="81"/>
      <c r="AB8193" s="81"/>
      <c r="AC8193" s="80"/>
      <c r="AD8193" s="80"/>
      <c r="AE8193" s="81"/>
      <c r="AF8193" s="82"/>
      <c r="AG8193" s="80"/>
      <c r="AH8193" s="119"/>
      <c r="AI8193" s="119"/>
    </row>
    <row r="8194" spans="27:35" x14ac:dyDescent="0.25">
      <c r="AA8194" s="81"/>
      <c r="AB8194" s="81"/>
      <c r="AC8194" s="80"/>
      <c r="AD8194" s="80"/>
      <c r="AE8194" s="81"/>
      <c r="AF8194" s="82"/>
      <c r="AG8194" s="80"/>
      <c r="AH8194" s="119"/>
      <c r="AI8194" s="119"/>
    </row>
    <row r="8195" spans="27:35" x14ac:dyDescent="0.25">
      <c r="AA8195" s="81"/>
      <c r="AB8195" s="81"/>
      <c r="AC8195" s="80"/>
      <c r="AD8195" s="80"/>
      <c r="AE8195" s="81"/>
      <c r="AF8195" s="82"/>
      <c r="AG8195" s="80"/>
      <c r="AH8195" s="119"/>
      <c r="AI8195" s="119"/>
    </row>
    <row r="8196" spans="27:35" x14ac:dyDescent="0.25">
      <c r="AA8196" s="81"/>
      <c r="AB8196" s="81"/>
      <c r="AC8196" s="80"/>
      <c r="AD8196" s="80"/>
      <c r="AE8196" s="81"/>
      <c r="AF8196" s="82"/>
      <c r="AG8196" s="80"/>
      <c r="AH8196" s="119"/>
      <c r="AI8196" s="119"/>
    </row>
    <row r="8197" spans="27:35" x14ac:dyDescent="0.25">
      <c r="AA8197" s="81"/>
      <c r="AB8197" s="81"/>
      <c r="AC8197" s="80"/>
      <c r="AD8197" s="80"/>
      <c r="AE8197" s="81"/>
      <c r="AF8197" s="82"/>
      <c r="AG8197" s="80"/>
      <c r="AH8197" s="119"/>
      <c r="AI8197" s="119"/>
    </row>
    <row r="8198" spans="27:35" x14ac:dyDescent="0.25">
      <c r="AA8198" s="81"/>
      <c r="AB8198" s="81"/>
      <c r="AC8198" s="80"/>
      <c r="AD8198" s="80"/>
      <c r="AE8198" s="81"/>
      <c r="AF8198" s="82"/>
      <c r="AG8198" s="80"/>
      <c r="AH8198" s="119"/>
      <c r="AI8198" s="119"/>
    </row>
    <row r="8199" spans="27:35" x14ac:dyDescent="0.25">
      <c r="AA8199" s="81"/>
      <c r="AB8199" s="81"/>
      <c r="AC8199" s="80"/>
      <c r="AD8199" s="80"/>
      <c r="AE8199" s="81"/>
      <c r="AF8199" s="82"/>
      <c r="AG8199" s="80"/>
      <c r="AH8199" s="119"/>
      <c r="AI8199" s="119"/>
    </row>
    <row r="8200" spans="27:35" x14ac:dyDescent="0.25">
      <c r="AA8200" s="81"/>
      <c r="AB8200" s="81"/>
      <c r="AC8200" s="80"/>
      <c r="AD8200" s="80"/>
      <c r="AE8200" s="81"/>
      <c r="AF8200" s="82"/>
      <c r="AG8200" s="80"/>
      <c r="AH8200" s="119"/>
      <c r="AI8200" s="119"/>
    </row>
    <row r="8201" spans="27:35" x14ac:dyDescent="0.25">
      <c r="AA8201" s="81"/>
      <c r="AB8201" s="81"/>
      <c r="AC8201" s="80"/>
      <c r="AD8201" s="80"/>
      <c r="AE8201" s="81"/>
      <c r="AF8201" s="82"/>
      <c r="AG8201" s="80"/>
      <c r="AH8201" s="119"/>
      <c r="AI8201" s="119"/>
    </row>
    <row r="8202" spans="27:35" x14ac:dyDescent="0.25">
      <c r="AA8202" s="81"/>
      <c r="AB8202" s="81"/>
      <c r="AC8202" s="80"/>
      <c r="AD8202" s="80"/>
      <c r="AE8202" s="81"/>
      <c r="AF8202" s="82"/>
      <c r="AG8202" s="80"/>
      <c r="AH8202" s="119"/>
      <c r="AI8202" s="119"/>
    </row>
    <row r="8203" spans="27:35" x14ac:dyDescent="0.25">
      <c r="AA8203" s="81"/>
      <c r="AB8203" s="81"/>
      <c r="AC8203" s="80"/>
      <c r="AD8203" s="80"/>
      <c r="AE8203" s="81"/>
      <c r="AF8203" s="82"/>
      <c r="AG8203" s="80"/>
      <c r="AH8203" s="119"/>
      <c r="AI8203" s="119"/>
    </row>
    <row r="8204" spans="27:35" x14ac:dyDescent="0.25">
      <c r="AA8204" s="81"/>
      <c r="AB8204" s="81"/>
      <c r="AC8204" s="80"/>
      <c r="AD8204" s="80"/>
      <c r="AE8204" s="81"/>
      <c r="AF8204" s="82"/>
      <c r="AG8204" s="80"/>
      <c r="AH8204" s="119"/>
      <c r="AI8204" s="119"/>
    </row>
    <row r="8205" spans="27:35" x14ac:dyDescent="0.25">
      <c r="AA8205" s="81"/>
      <c r="AB8205" s="81"/>
      <c r="AC8205" s="80"/>
      <c r="AD8205" s="80"/>
      <c r="AE8205" s="81"/>
      <c r="AF8205" s="82"/>
      <c r="AG8205" s="80"/>
      <c r="AH8205" s="119"/>
      <c r="AI8205" s="119"/>
    </row>
    <row r="8206" spans="27:35" x14ac:dyDescent="0.25">
      <c r="AA8206" s="81"/>
      <c r="AB8206" s="81"/>
      <c r="AC8206" s="80"/>
      <c r="AD8206" s="80"/>
      <c r="AE8206" s="81"/>
      <c r="AF8206" s="82"/>
      <c r="AG8206" s="80"/>
      <c r="AH8206" s="119"/>
      <c r="AI8206" s="119"/>
    </row>
    <row r="8207" spans="27:35" x14ac:dyDescent="0.25">
      <c r="AA8207" s="81"/>
      <c r="AB8207" s="81"/>
      <c r="AC8207" s="80"/>
      <c r="AD8207" s="80"/>
      <c r="AE8207" s="81"/>
      <c r="AF8207" s="82"/>
      <c r="AG8207" s="80"/>
      <c r="AH8207" s="119"/>
      <c r="AI8207" s="119"/>
    </row>
    <row r="8208" spans="27:35" x14ac:dyDescent="0.25">
      <c r="AA8208" s="81"/>
      <c r="AB8208" s="81"/>
      <c r="AC8208" s="80"/>
      <c r="AD8208" s="80"/>
      <c r="AE8208" s="81"/>
      <c r="AF8208" s="82"/>
      <c r="AG8208" s="80"/>
      <c r="AH8208" s="119"/>
      <c r="AI8208" s="119"/>
    </row>
    <row r="8209" spans="27:35" x14ac:dyDescent="0.25">
      <c r="AA8209" s="81"/>
      <c r="AB8209" s="81"/>
      <c r="AC8209" s="80"/>
      <c r="AD8209" s="80"/>
      <c r="AE8209" s="81"/>
      <c r="AF8209" s="82"/>
      <c r="AG8209" s="80"/>
      <c r="AH8209" s="119"/>
      <c r="AI8209" s="119"/>
    </row>
    <row r="8210" spans="27:35" x14ac:dyDescent="0.25">
      <c r="AA8210" s="81"/>
      <c r="AB8210" s="81"/>
      <c r="AC8210" s="80"/>
      <c r="AD8210" s="80"/>
      <c r="AE8210" s="81"/>
      <c r="AF8210" s="82"/>
      <c r="AG8210" s="80"/>
      <c r="AH8210" s="119"/>
      <c r="AI8210" s="119"/>
    </row>
    <row r="8211" spans="27:35" x14ac:dyDescent="0.25">
      <c r="AA8211" s="81"/>
      <c r="AB8211" s="81"/>
      <c r="AC8211" s="80"/>
      <c r="AD8211" s="80"/>
      <c r="AE8211" s="81"/>
      <c r="AF8211" s="82"/>
      <c r="AG8211" s="80"/>
      <c r="AH8211" s="119"/>
      <c r="AI8211" s="119"/>
    </row>
    <row r="8212" spans="27:35" x14ac:dyDescent="0.25">
      <c r="AA8212" s="81"/>
      <c r="AB8212" s="81"/>
      <c r="AC8212" s="80"/>
      <c r="AD8212" s="80"/>
      <c r="AE8212" s="81"/>
      <c r="AF8212" s="82"/>
      <c r="AG8212" s="80"/>
      <c r="AH8212" s="119"/>
      <c r="AI8212" s="119"/>
    </row>
    <row r="8213" spans="27:35" x14ac:dyDescent="0.25">
      <c r="AA8213" s="81"/>
      <c r="AB8213" s="81"/>
      <c r="AC8213" s="80"/>
      <c r="AD8213" s="80"/>
      <c r="AE8213" s="81"/>
      <c r="AF8213" s="82"/>
      <c r="AG8213" s="80"/>
      <c r="AH8213" s="119"/>
      <c r="AI8213" s="119"/>
    </row>
    <row r="8214" spans="27:35" x14ac:dyDescent="0.25">
      <c r="AA8214" s="81"/>
      <c r="AB8214" s="81"/>
      <c r="AC8214" s="80"/>
      <c r="AD8214" s="80"/>
      <c r="AE8214" s="81"/>
      <c r="AF8214" s="82"/>
      <c r="AG8214" s="80"/>
      <c r="AH8214" s="119"/>
      <c r="AI8214" s="119"/>
    </row>
    <row r="8215" spans="27:35" x14ac:dyDescent="0.25">
      <c r="AA8215" s="81"/>
      <c r="AB8215" s="81"/>
      <c r="AC8215" s="80"/>
      <c r="AD8215" s="80"/>
      <c r="AE8215" s="81"/>
      <c r="AF8215" s="82"/>
      <c r="AG8215" s="80"/>
      <c r="AH8215" s="119"/>
      <c r="AI8215" s="119"/>
    </row>
    <row r="8216" spans="27:35" x14ac:dyDescent="0.25">
      <c r="AA8216" s="81"/>
      <c r="AB8216" s="81"/>
      <c r="AC8216" s="80"/>
      <c r="AD8216" s="80"/>
      <c r="AE8216" s="81"/>
      <c r="AF8216" s="82"/>
      <c r="AG8216" s="80"/>
      <c r="AH8216" s="119"/>
      <c r="AI8216" s="119"/>
    </row>
    <row r="8217" spans="27:35" x14ac:dyDescent="0.25">
      <c r="AA8217" s="81"/>
      <c r="AB8217" s="81"/>
      <c r="AC8217" s="80"/>
      <c r="AD8217" s="80"/>
      <c r="AE8217" s="81"/>
      <c r="AF8217" s="82"/>
      <c r="AG8217" s="80"/>
      <c r="AH8217" s="119"/>
      <c r="AI8217" s="119"/>
    </row>
    <row r="8218" spans="27:35" x14ac:dyDescent="0.25">
      <c r="AA8218" s="81"/>
      <c r="AB8218" s="81"/>
      <c r="AC8218" s="80"/>
      <c r="AD8218" s="80"/>
      <c r="AE8218" s="81"/>
      <c r="AF8218" s="82"/>
      <c r="AG8218" s="80"/>
      <c r="AH8218" s="119"/>
      <c r="AI8218" s="119"/>
    </row>
    <row r="8219" spans="27:35" x14ac:dyDescent="0.25">
      <c r="AA8219" s="81"/>
      <c r="AB8219" s="81"/>
      <c r="AC8219" s="80"/>
      <c r="AD8219" s="80"/>
      <c r="AE8219" s="81"/>
      <c r="AF8219" s="82"/>
      <c r="AG8219" s="80"/>
      <c r="AH8219" s="119"/>
      <c r="AI8219" s="119"/>
    </row>
    <row r="8220" spans="27:35" x14ac:dyDescent="0.25">
      <c r="AA8220" s="81"/>
      <c r="AB8220" s="81"/>
      <c r="AC8220" s="80"/>
      <c r="AD8220" s="80"/>
      <c r="AE8220" s="81"/>
      <c r="AF8220" s="82"/>
      <c r="AG8220" s="80"/>
      <c r="AH8220" s="119"/>
      <c r="AI8220" s="119"/>
    </row>
    <row r="8221" spans="27:35" x14ac:dyDescent="0.25">
      <c r="AA8221" s="81"/>
      <c r="AB8221" s="81"/>
      <c r="AC8221" s="80"/>
      <c r="AD8221" s="80"/>
      <c r="AE8221" s="81"/>
      <c r="AF8221" s="82"/>
      <c r="AG8221" s="80"/>
      <c r="AH8221" s="119"/>
      <c r="AI8221" s="119"/>
    </row>
    <row r="8222" spans="27:35" x14ac:dyDescent="0.25">
      <c r="AA8222" s="81"/>
      <c r="AB8222" s="81"/>
      <c r="AC8222" s="80"/>
      <c r="AD8222" s="80"/>
      <c r="AE8222" s="81"/>
      <c r="AF8222" s="82"/>
      <c r="AG8222" s="80"/>
      <c r="AH8222" s="119"/>
      <c r="AI8222" s="119"/>
    </row>
    <row r="8223" spans="27:35" x14ac:dyDescent="0.25">
      <c r="AA8223" s="81"/>
      <c r="AB8223" s="81"/>
      <c r="AC8223" s="80"/>
      <c r="AD8223" s="80"/>
      <c r="AE8223" s="81"/>
      <c r="AF8223" s="82"/>
      <c r="AG8223" s="80"/>
      <c r="AH8223" s="119"/>
      <c r="AI8223" s="119"/>
    </row>
    <row r="8224" spans="27:35" x14ac:dyDescent="0.25">
      <c r="AA8224" s="81"/>
      <c r="AB8224" s="81"/>
      <c r="AC8224" s="80"/>
      <c r="AD8224" s="80"/>
      <c r="AE8224" s="81"/>
      <c r="AF8224" s="82"/>
      <c r="AG8224" s="80"/>
      <c r="AH8224" s="119"/>
      <c r="AI8224" s="119"/>
    </row>
    <row r="8225" spans="27:35" x14ac:dyDescent="0.25">
      <c r="AA8225" s="81"/>
      <c r="AB8225" s="81"/>
      <c r="AC8225" s="80"/>
      <c r="AD8225" s="80"/>
      <c r="AE8225" s="81"/>
      <c r="AF8225" s="82"/>
      <c r="AG8225" s="80"/>
      <c r="AH8225" s="119"/>
      <c r="AI8225" s="119"/>
    </row>
    <row r="8226" spans="27:35" x14ac:dyDescent="0.25">
      <c r="AA8226" s="81"/>
      <c r="AB8226" s="81"/>
      <c r="AC8226" s="80"/>
      <c r="AD8226" s="80"/>
      <c r="AE8226" s="81"/>
      <c r="AF8226" s="82"/>
      <c r="AG8226" s="80"/>
      <c r="AH8226" s="119"/>
      <c r="AI8226" s="119"/>
    </row>
    <row r="8227" spans="27:35" x14ac:dyDescent="0.25">
      <c r="AA8227" s="81"/>
      <c r="AB8227" s="81"/>
      <c r="AC8227" s="80"/>
      <c r="AD8227" s="80"/>
      <c r="AE8227" s="81"/>
      <c r="AF8227" s="82"/>
      <c r="AG8227" s="80"/>
      <c r="AH8227" s="119"/>
      <c r="AI8227" s="119"/>
    </row>
    <row r="8228" spans="27:35" x14ac:dyDescent="0.25">
      <c r="AA8228" s="81"/>
      <c r="AB8228" s="81"/>
      <c r="AC8228" s="80"/>
      <c r="AD8228" s="80"/>
      <c r="AE8228" s="81"/>
      <c r="AF8228" s="82"/>
      <c r="AG8228" s="80"/>
      <c r="AH8228" s="119"/>
      <c r="AI8228" s="119"/>
    </row>
    <row r="8229" spans="27:35" x14ac:dyDescent="0.25">
      <c r="AA8229" s="81"/>
      <c r="AB8229" s="81"/>
      <c r="AC8229" s="80"/>
      <c r="AD8229" s="80"/>
      <c r="AE8229" s="81"/>
      <c r="AF8229" s="82"/>
      <c r="AG8229" s="80"/>
      <c r="AH8229" s="119"/>
      <c r="AI8229" s="119"/>
    </row>
    <row r="8230" spans="27:35" x14ac:dyDescent="0.25">
      <c r="AA8230" s="81"/>
      <c r="AB8230" s="81"/>
      <c r="AC8230" s="80"/>
      <c r="AD8230" s="80"/>
      <c r="AE8230" s="81"/>
      <c r="AF8230" s="82"/>
      <c r="AG8230" s="80"/>
      <c r="AH8230" s="119"/>
      <c r="AI8230" s="119"/>
    </row>
    <row r="8231" spans="27:35" x14ac:dyDescent="0.25">
      <c r="AA8231" s="81"/>
      <c r="AB8231" s="81"/>
      <c r="AC8231" s="80"/>
      <c r="AD8231" s="80"/>
      <c r="AE8231" s="81"/>
      <c r="AF8231" s="82"/>
      <c r="AG8231" s="80"/>
      <c r="AH8231" s="119"/>
      <c r="AI8231" s="119"/>
    </row>
    <row r="8232" spans="27:35" x14ac:dyDescent="0.25">
      <c r="AA8232" s="81"/>
      <c r="AB8232" s="81"/>
      <c r="AC8232" s="80"/>
      <c r="AD8232" s="80"/>
      <c r="AE8232" s="81"/>
      <c r="AF8232" s="82"/>
      <c r="AG8232" s="80"/>
      <c r="AH8232" s="119"/>
      <c r="AI8232" s="119"/>
    </row>
    <row r="8233" spans="27:35" x14ac:dyDescent="0.25">
      <c r="AA8233" s="81"/>
      <c r="AB8233" s="81"/>
      <c r="AC8233" s="80"/>
      <c r="AD8233" s="80"/>
      <c r="AE8233" s="81"/>
      <c r="AF8233" s="82"/>
      <c r="AG8233" s="80"/>
      <c r="AH8233" s="119"/>
      <c r="AI8233" s="119"/>
    </row>
    <row r="8234" spans="27:35" x14ac:dyDescent="0.25">
      <c r="AA8234" s="81"/>
      <c r="AB8234" s="81"/>
      <c r="AC8234" s="80"/>
      <c r="AD8234" s="80"/>
      <c r="AE8234" s="81"/>
      <c r="AF8234" s="82"/>
      <c r="AG8234" s="80"/>
      <c r="AH8234" s="119"/>
      <c r="AI8234" s="119"/>
    </row>
    <row r="8235" spans="27:35" x14ac:dyDescent="0.25">
      <c r="AA8235" s="81"/>
      <c r="AB8235" s="81"/>
      <c r="AC8235" s="80"/>
      <c r="AD8235" s="80"/>
      <c r="AE8235" s="81"/>
      <c r="AF8235" s="82"/>
      <c r="AG8235" s="80"/>
      <c r="AH8235" s="119"/>
      <c r="AI8235" s="119"/>
    </row>
    <row r="8236" spans="27:35" x14ac:dyDescent="0.25">
      <c r="AA8236" s="81"/>
      <c r="AB8236" s="81"/>
      <c r="AC8236" s="80"/>
      <c r="AD8236" s="80"/>
      <c r="AE8236" s="81"/>
      <c r="AF8236" s="82"/>
      <c r="AG8236" s="80"/>
      <c r="AH8236" s="119"/>
      <c r="AI8236" s="119"/>
    </row>
    <row r="8237" spans="27:35" x14ac:dyDescent="0.25">
      <c r="AA8237" s="81"/>
      <c r="AB8237" s="81"/>
      <c r="AC8237" s="80"/>
      <c r="AD8237" s="80"/>
      <c r="AE8237" s="81"/>
      <c r="AF8237" s="82"/>
      <c r="AG8237" s="80"/>
      <c r="AH8237" s="119"/>
      <c r="AI8237" s="119"/>
    </row>
    <row r="8238" spans="27:35" x14ac:dyDescent="0.25">
      <c r="AA8238" s="81"/>
      <c r="AB8238" s="81"/>
      <c r="AC8238" s="80"/>
      <c r="AD8238" s="80"/>
      <c r="AE8238" s="81"/>
      <c r="AF8238" s="82"/>
      <c r="AG8238" s="80"/>
      <c r="AH8238" s="119"/>
      <c r="AI8238" s="119"/>
    </row>
    <row r="8239" spans="27:35" x14ac:dyDescent="0.25">
      <c r="AA8239" s="81"/>
      <c r="AB8239" s="81"/>
      <c r="AC8239" s="80"/>
      <c r="AD8239" s="80"/>
      <c r="AE8239" s="81"/>
      <c r="AF8239" s="82"/>
      <c r="AG8239" s="80"/>
      <c r="AH8239" s="119"/>
      <c r="AI8239" s="119"/>
    </row>
    <row r="8240" spans="27:35" x14ac:dyDescent="0.25">
      <c r="AA8240" s="81"/>
      <c r="AB8240" s="81"/>
      <c r="AC8240" s="80"/>
      <c r="AD8240" s="80"/>
      <c r="AE8240" s="81"/>
      <c r="AF8240" s="82"/>
      <c r="AG8240" s="80"/>
      <c r="AH8240" s="119"/>
      <c r="AI8240" s="119"/>
    </row>
    <row r="8241" spans="27:35" x14ac:dyDescent="0.25">
      <c r="AA8241" s="81"/>
      <c r="AB8241" s="81"/>
      <c r="AC8241" s="80"/>
      <c r="AD8241" s="80"/>
      <c r="AE8241" s="81"/>
      <c r="AF8241" s="82"/>
      <c r="AG8241" s="80"/>
      <c r="AH8241" s="119"/>
      <c r="AI8241" s="119"/>
    </row>
    <row r="8242" spans="27:35" x14ac:dyDescent="0.25">
      <c r="AA8242" s="81"/>
      <c r="AB8242" s="81"/>
      <c r="AC8242" s="80"/>
      <c r="AD8242" s="80"/>
      <c r="AE8242" s="81"/>
      <c r="AF8242" s="82"/>
      <c r="AG8242" s="80"/>
      <c r="AH8242" s="119"/>
      <c r="AI8242" s="119"/>
    </row>
    <row r="8243" spans="27:35" x14ac:dyDescent="0.25">
      <c r="AA8243" s="81"/>
      <c r="AB8243" s="81"/>
      <c r="AC8243" s="80"/>
      <c r="AD8243" s="80"/>
      <c r="AE8243" s="81"/>
      <c r="AF8243" s="82"/>
      <c r="AG8243" s="80"/>
      <c r="AH8243" s="119"/>
      <c r="AI8243" s="119"/>
    </row>
    <row r="8244" spans="27:35" x14ac:dyDescent="0.25">
      <c r="AA8244" s="81"/>
      <c r="AB8244" s="81"/>
      <c r="AC8244" s="80"/>
      <c r="AD8244" s="80"/>
      <c r="AE8244" s="81"/>
      <c r="AF8244" s="82"/>
      <c r="AG8244" s="80"/>
      <c r="AH8244" s="119"/>
      <c r="AI8244" s="119"/>
    </row>
    <row r="8245" spans="27:35" x14ac:dyDescent="0.25">
      <c r="AA8245" s="81"/>
      <c r="AB8245" s="81"/>
      <c r="AC8245" s="80"/>
      <c r="AD8245" s="80"/>
      <c r="AE8245" s="81"/>
      <c r="AF8245" s="82"/>
      <c r="AG8245" s="80"/>
      <c r="AH8245" s="119"/>
      <c r="AI8245" s="119"/>
    </row>
    <row r="8246" spans="27:35" x14ac:dyDescent="0.25">
      <c r="AA8246" s="81"/>
      <c r="AB8246" s="81"/>
      <c r="AC8246" s="80"/>
      <c r="AD8246" s="80"/>
      <c r="AE8246" s="81"/>
      <c r="AF8246" s="82"/>
      <c r="AG8246" s="80"/>
      <c r="AH8246" s="119"/>
      <c r="AI8246" s="119"/>
    </row>
    <row r="8247" spans="27:35" x14ac:dyDescent="0.25">
      <c r="AA8247" s="81"/>
      <c r="AB8247" s="81"/>
      <c r="AC8247" s="80"/>
      <c r="AD8247" s="80"/>
      <c r="AE8247" s="81"/>
      <c r="AF8247" s="82"/>
      <c r="AG8247" s="80"/>
      <c r="AH8247" s="119"/>
      <c r="AI8247" s="119"/>
    </row>
    <row r="8248" spans="27:35" x14ac:dyDescent="0.25">
      <c r="AA8248" s="81"/>
      <c r="AB8248" s="81"/>
      <c r="AC8248" s="80"/>
      <c r="AD8248" s="80"/>
      <c r="AE8248" s="81"/>
      <c r="AF8248" s="82"/>
      <c r="AG8248" s="80"/>
      <c r="AH8248" s="119"/>
      <c r="AI8248" s="119"/>
    </row>
    <row r="8249" spans="27:35" x14ac:dyDescent="0.25">
      <c r="AA8249" s="81"/>
      <c r="AB8249" s="81"/>
      <c r="AC8249" s="80"/>
      <c r="AD8249" s="80"/>
      <c r="AE8249" s="81"/>
      <c r="AF8249" s="82"/>
      <c r="AG8249" s="80"/>
      <c r="AH8249" s="119"/>
      <c r="AI8249" s="119"/>
    </row>
    <row r="8250" spans="27:35" x14ac:dyDescent="0.25">
      <c r="AA8250" s="81"/>
      <c r="AB8250" s="81"/>
      <c r="AC8250" s="80"/>
      <c r="AD8250" s="80"/>
      <c r="AE8250" s="81"/>
      <c r="AF8250" s="82"/>
      <c r="AG8250" s="80"/>
      <c r="AH8250" s="119"/>
      <c r="AI8250" s="119"/>
    </row>
    <row r="8251" spans="27:35" x14ac:dyDescent="0.25">
      <c r="AA8251" s="81"/>
      <c r="AB8251" s="81"/>
      <c r="AC8251" s="80"/>
      <c r="AD8251" s="80"/>
      <c r="AE8251" s="81"/>
      <c r="AF8251" s="82"/>
      <c r="AG8251" s="80"/>
      <c r="AH8251" s="119"/>
      <c r="AI8251" s="119"/>
    </row>
    <row r="8252" spans="27:35" x14ac:dyDescent="0.25">
      <c r="AA8252" s="81"/>
      <c r="AB8252" s="81"/>
      <c r="AC8252" s="80"/>
      <c r="AD8252" s="80"/>
      <c r="AE8252" s="81"/>
      <c r="AF8252" s="82"/>
      <c r="AG8252" s="80"/>
      <c r="AH8252" s="119"/>
      <c r="AI8252" s="119"/>
    </row>
    <row r="8253" spans="27:35" x14ac:dyDescent="0.25">
      <c r="AA8253" s="81"/>
      <c r="AB8253" s="81"/>
      <c r="AC8253" s="80"/>
      <c r="AD8253" s="80"/>
      <c r="AE8253" s="81"/>
      <c r="AF8253" s="82"/>
      <c r="AG8253" s="80"/>
      <c r="AH8253" s="119"/>
      <c r="AI8253" s="119"/>
    </row>
    <row r="8254" spans="27:35" x14ac:dyDescent="0.25">
      <c r="AA8254" s="81"/>
      <c r="AB8254" s="81"/>
      <c r="AC8254" s="80"/>
      <c r="AD8254" s="80"/>
      <c r="AE8254" s="81"/>
      <c r="AF8254" s="82"/>
      <c r="AG8254" s="80"/>
      <c r="AH8254" s="119"/>
      <c r="AI8254" s="119"/>
    </row>
    <row r="8255" spans="27:35" x14ac:dyDescent="0.25">
      <c r="AA8255" s="81"/>
      <c r="AB8255" s="81"/>
      <c r="AC8255" s="80"/>
      <c r="AD8255" s="80"/>
      <c r="AE8255" s="81"/>
      <c r="AF8255" s="82"/>
      <c r="AG8255" s="80"/>
      <c r="AH8255" s="119"/>
      <c r="AI8255" s="119"/>
    </row>
    <row r="8256" spans="27:35" x14ac:dyDescent="0.25">
      <c r="AA8256" s="81"/>
      <c r="AB8256" s="81"/>
      <c r="AC8256" s="80"/>
      <c r="AD8256" s="80"/>
      <c r="AE8256" s="81"/>
      <c r="AF8256" s="82"/>
      <c r="AG8256" s="80"/>
      <c r="AH8256" s="119"/>
      <c r="AI8256" s="119"/>
    </row>
    <row r="8257" spans="27:35" x14ac:dyDescent="0.25">
      <c r="AA8257" s="81"/>
      <c r="AB8257" s="81"/>
      <c r="AC8257" s="80"/>
      <c r="AD8257" s="80"/>
      <c r="AE8257" s="81"/>
      <c r="AF8257" s="82"/>
      <c r="AG8257" s="80"/>
      <c r="AH8257" s="119"/>
      <c r="AI8257" s="119"/>
    </row>
    <row r="8258" spans="27:35" x14ac:dyDescent="0.25">
      <c r="AA8258" s="81"/>
      <c r="AB8258" s="81"/>
      <c r="AC8258" s="80"/>
      <c r="AD8258" s="80"/>
      <c r="AE8258" s="81"/>
      <c r="AF8258" s="82"/>
      <c r="AG8258" s="80"/>
      <c r="AH8258" s="119"/>
      <c r="AI8258" s="119"/>
    </row>
    <row r="8259" spans="27:35" x14ac:dyDescent="0.25">
      <c r="AA8259" s="81"/>
      <c r="AB8259" s="81"/>
      <c r="AC8259" s="80"/>
      <c r="AD8259" s="80"/>
      <c r="AE8259" s="81"/>
      <c r="AF8259" s="82"/>
      <c r="AG8259" s="80"/>
      <c r="AH8259" s="119"/>
      <c r="AI8259" s="119"/>
    </row>
    <row r="8260" spans="27:35" x14ac:dyDescent="0.25">
      <c r="AA8260" s="81"/>
      <c r="AB8260" s="81"/>
      <c r="AC8260" s="80"/>
      <c r="AD8260" s="80"/>
      <c r="AE8260" s="81"/>
      <c r="AF8260" s="82"/>
      <c r="AG8260" s="80"/>
      <c r="AH8260" s="119"/>
      <c r="AI8260" s="119"/>
    </row>
    <row r="8261" spans="27:35" x14ac:dyDescent="0.25">
      <c r="AA8261" s="81"/>
      <c r="AB8261" s="81"/>
      <c r="AC8261" s="80"/>
      <c r="AD8261" s="80"/>
      <c r="AE8261" s="81"/>
      <c r="AF8261" s="82"/>
      <c r="AG8261" s="80"/>
      <c r="AH8261" s="119"/>
      <c r="AI8261" s="119"/>
    </row>
    <row r="8262" spans="27:35" x14ac:dyDescent="0.25">
      <c r="AA8262" s="81"/>
      <c r="AB8262" s="81"/>
      <c r="AC8262" s="80"/>
      <c r="AD8262" s="80"/>
      <c r="AE8262" s="81"/>
      <c r="AF8262" s="82"/>
      <c r="AG8262" s="80"/>
      <c r="AH8262" s="119"/>
      <c r="AI8262" s="119"/>
    </row>
    <row r="8263" spans="27:35" x14ac:dyDescent="0.25">
      <c r="AA8263" s="81"/>
      <c r="AB8263" s="81"/>
      <c r="AC8263" s="80"/>
      <c r="AD8263" s="80"/>
      <c r="AE8263" s="81"/>
      <c r="AF8263" s="82"/>
      <c r="AG8263" s="80"/>
      <c r="AH8263" s="119"/>
      <c r="AI8263" s="119"/>
    </row>
    <row r="8264" spans="27:35" x14ac:dyDescent="0.25">
      <c r="AA8264" s="81"/>
      <c r="AB8264" s="81"/>
      <c r="AC8264" s="80"/>
      <c r="AD8264" s="80"/>
      <c r="AE8264" s="81"/>
      <c r="AF8264" s="82"/>
      <c r="AG8264" s="80"/>
      <c r="AH8264" s="119"/>
      <c r="AI8264" s="119"/>
    </row>
    <row r="8265" spans="27:35" x14ac:dyDescent="0.25">
      <c r="AA8265" s="81"/>
      <c r="AB8265" s="81"/>
      <c r="AC8265" s="80"/>
      <c r="AD8265" s="80"/>
      <c r="AE8265" s="81"/>
      <c r="AF8265" s="82"/>
      <c r="AG8265" s="80"/>
      <c r="AH8265" s="119"/>
      <c r="AI8265" s="119"/>
    </row>
    <row r="8266" spans="27:35" x14ac:dyDescent="0.25">
      <c r="AA8266" s="81"/>
      <c r="AB8266" s="81"/>
      <c r="AC8266" s="80"/>
      <c r="AD8266" s="80"/>
      <c r="AE8266" s="81"/>
      <c r="AF8266" s="82"/>
      <c r="AG8266" s="80"/>
      <c r="AH8266" s="119"/>
      <c r="AI8266" s="119"/>
    </row>
    <row r="8267" spans="27:35" x14ac:dyDescent="0.25">
      <c r="AA8267" s="81"/>
      <c r="AB8267" s="81"/>
      <c r="AC8267" s="80"/>
      <c r="AD8267" s="80"/>
      <c r="AE8267" s="81"/>
      <c r="AF8267" s="82"/>
      <c r="AG8267" s="80"/>
      <c r="AH8267" s="119"/>
      <c r="AI8267" s="119"/>
    </row>
    <row r="8268" spans="27:35" x14ac:dyDescent="0.25">
      <c r="AA8268" s="81"/>
      <c r="AB8268" s="81"/>
      <c r="AC8268" s="80"/>
      <c r="AD8268" s="80"/>
      <c r="AE8268" s="81"/>
      <c r="AF8268" s="82"/>
      <c r="AG8268" s="80"/>
      <c r="AH8268" s="119"/>
      <c r="AI8268" s="119"/>
    </row>
    <row r="8269" spans="27:35" x14ac:dyDescent="0.25">
      <c r="AA8269" s="81"/>
      <c r="AB8269" s="81"/>
      <c r="AC8269" s="80"/>
      <c r="AD8269" s="80"/>
      <c r="AE8269" s="81"/>
      <c r="AF8269" s="82"/>
      <c r="AG8269" s="80"/>
      <c r="AH8269" s="119"/>
      <c r="AI8269" s="119"/>
    </row>
    <row r="8270" spans="27:35" x14ac:dyDescent="0.25">
      <c r="AA8270" s="81"/>
      <c r="AB8270" s="81"/>
      <c r="AC8270" s="80"/>
      <c r="AD8270" s="80"/>
      <c r="AE8270" s="81"/>
      <c r="AF8270" s="82"/>
      <c r="AG8270" s="80"/>
      <c r="AH8270" s="119"/>
      <c r="AI8270" s="119"/>
    </row>
    <row r="8271" spans="27:35" x14ac:dyDescent="0.25">
      <c r="AA8271" s="81"/>
      <c r="AB8271" s="81"/>
      <c r="AC8271" s="80"/>
      <c r="AD8271" s="80"/>
      <c r="AE8271" s="81"/>
      <c r="AF8271" s="82"/>
      <c r="AG8271" s="80"/>
      <c r="AH8271" s="119"/>
      <c r="AI8271" s="119"/>
    </row>
    <row r="8272" spans="27:35" x14ac:dyDescent="0.25">
      <c r="AA8272" s="81"/>
      <c r="AB8272" s="81"/>
      <c r="AC8272" s="80"/>
      <c r="AD8272" s="80"/>
      <c r="AE8272" s="81"/>
      <c r="AF8272" s="82"/>
      <c r="AG8272" s="80"/>
      <c r="AH8272" s="119"/>
      <c r="AI8272" s="119"/>
    </row>
    <row r="8273" spans="27:35" x14ac:dyDescent="0.25">
      <c r="AA8273" s="81"/>
      <c r="AB8273" s="81"/>
      <c r="AC8273" s="80"/>
      <c r="AD8273" s="80"/>
      <c r="AE8273" s="81"/>
      <c r="AF8273" s="82"/>
      <c r="AG8273" s="80"/>
      <c r="AH8273" s="119"/>
      <c r="AI8273" s="119"/>
    </row>
    <row r="8274" spans="27:35" x14ac:dyDescent="0.25">
      <c r="AA8274" s="81"/>
      <c r="AB8274" s="81"/>
      <c r="AC8274" s="80"/>
      <c r="AD8274" s="80"/>
      <c r="AE8274" s="81"/>
      <c r="AF8274" s="82"/>
      <c r="AG8274" s="80"/>
      <c r="AH8274" s="119"/>
      <c r="AI8274" s="119"/>
    </row>
    <row r="8275" spans="27:35" x14ac:dyDescent="0.25">
      <c r="AA8275" s="81"/>
      <c r="AB8275" s="81"/>
      <c r="AC8275" s="80"/>
      <c r="AD8275" s="80"/>
      <c r="AE8275" s="81"/>
      <c r="AF8275" s="82"/>
      <c r="AG8275" s="80"/>
      <c r="AH8275" s="119"/>
      <c r="AI8275" s="119"/>
    </row>
    <row r="8276" spans="27:35" x14ac:dyDescent="0.25">
      <c r="AA8276" s="81"/>
      <c r="AB8276" s="81"/>
      <c r="AC8276" s="80"/>
      <c r="AD8276" s="80"/>
      <c r="AE8276" s="81"/>
      <c r="AF8276" s="82"/>
      <c r="AG8276" s="80"/>
      <c r="AH8276" s="119"/>
      <c r="AI8276" s="119"/>
    </row>
    <row r="8277" spans="27:35" x14ac:dyDescent="0.25">
      <c r="AA8277" s="81"/>
      <c r="AB8277" s="81"/>
      <c r="AC8277" s="80"/>
      <c r="AD8277" s="80"/>
      <c r="AE8277" s="81"/>
      <c r="AF8277" s="82"/>
      <c r="AG8277" s="80"/>
      <c r="AH8277" s="119"/>
      <c r="AI8277" s="119"/>
    </row>
    <row r="8278" spans="27:35" x14ac:dyDescent="0.25">
      <c r="AA8278" s="81"/>
      <c r="AB8278" s="81"/>
      <c r="AC8278" s="80"/>
      <c r="AD8278" s="80"/>
      <c r="AE8278" s="81"/>
      <c r="AF8278" s="82"/>
      <c r="AG8278" s="80"/>
      <c r="AH8278" s="119"/>
      <c r="AI8278" s="119"/>
    </row>
    <row r="8279" spans="27:35" x14ac:dyDescent="0.25">
      <c r="AA8279" s="81"/>
      <c r="AB8279" s="81"/>
      <c r="AC8279" s="80"/>
      <c r="AD8279" s="80"/>
      <c r="AE8279" s="81"/>
      <c r="AF8279" s="82"/>
      <c r="AG8279" s="80"/>
      <c r="AH8279" s="119"/>
      <c r="AI8279" s="119"/>
    </row>
    <row r="8280" spans="27:35" x14ac:dyDescent="0.25">
      <c r="AA8280" s="81"/>
      <c r="AB8280" s="81"/>
      <c r="AC8280" s="80"/>
      <c r="AD8280" s="80"/>
      <c r="AE8280" s="81"/>
      <c r="AF8280" s="82"/>
      <c r="AG8280" s="80"/>
      <c r="AH8280" s="119"/>
      <c r="AI8280" s="119"/>
    </row>
    <row r="8281" spans="27:35" x14ac:dyDescent="0.25">
      <c r="AA8281" s="81"/>
      <c r="AB8281" s="81"/>
      <c r="AC8281" s="80"/>
      <c r="AD8281" s="80"/>
      <c r="AE8281" s="81"/>
      <c r="AF8281" s="82"/>
      <c r="AG8281" s="80"/>
      <c r="AH8281" s="119"/>
      <c r="AI8281" s="119"/>
    </row>
    <row r="8282" spans="27:35" x14ac:dyDescent="0.25">
      <c r="AA8282" s="81"/>
      <c r="AB8282" s="81"/>
      <c r="AC8282" s="80"/>
      <c r="AD8282" s="80"/>
      <c r="AE8282" s="81"/>
      <c r="AF8282" s="82"/>
      <c r="AG8282" s="80"/>
      <c r="AH8282" s="119"/>
      <c r="AI8282" s="119"/>
    </row>
    <row r="8283" spans="27:35" x14ac:dyDescent="0.25">
      <c r="AA8283" s="81"/>
      <c r="AB8283" s="81"/>
      <c r="AC8283" s="80"/>
      <c r="AD8283" s="80"/>
      <c r="AE8283" s="81"/>
      <c r="AF8283" s="82"/>
      <c r="AG8283" s="80"/>
      <c r="AH8283" s="119"/>
      <c r="AI8283" s="119"/>
    </row>
    <row r="8284" spans="27:35" x14ac:dyDescent="0.25">
      <c r="AA8284" s="81"/>
      <c r="AB8284" s="81"/>
      <c r="AC8284" s="80"/>
      <c r="AD8284" s="80"/>
      <c r="AE8284" s="81"/>
      <c r="AF8284" s="82"/>
      <c r="AG8284" s="80"/>
      <c r="AH8284" s="119"/>
      <c r="AI8284" s="119"/>
    </row>
    <row r="8285" spans="27:35" x14ac:dyDescent="0.25">
      <c r="AA8285" s="81"/>
      <c r="AB8285" s="81"/>
      <c r="AC8285" s="80"/>
      <c r="AD8285" s="80"/>
      <c r="AE8285" s="81"/>
      <c r="AF8285" s="82"/>
      <c r="AG8285" s="80"/>
      <c r="AH8285" s="119"/>
      <c r="AI8285" s="119"/>
    </row>
    <row r="8286" spans="27:35" x14ac:dyDescent="0.25">
      <c r="AA8286" s="81"/>
      <c r="AB8286" s="81"/>
      <c r="AC8286" s="80"/>
      <c r="AD8286" s="80"/>
      <c r="AE8286" s="81"/>
      <c r="AF8286" s="82"/>
      <c r="AG8286" s="80"/>
      <c r="AH8286" s="119"/>
      <c r="AI8286" s="119"/>
    </row>
    <row r="8287" spans="27:35" x14ac:dyDescent="0.25">
      <c r="AA8287" s="81"/>
      <c r="AB8287" s="81"/>
      <c r="AC8287" s="80"/>
      <c r="AD8287" s="80"/>
      <c r="AE8287" s="81"/>
      <c r="AF8287" s="82"/>
      <c r="AG8287" s="80"/>
      <c r="AH8287" s="119"/>
      <c r="AI8287" s="119"/>
    </row>
    <row r="8288" spans="27:35" x14ac:dyDescent="0.25">
      <c r="AA8288" s="81"/>
      <c r="AB8288" s="81"/>
      <c r="AC8288" s="80"/>
      <c r="AD8288" s="80"/>
      <c r="AE8288" s="81"/>
      <c r="AF8288" s="82"/>
      <c r="AG8288" s="80"/>
      <c r="AH8288" s="119"/>
      <c r="AI8288" s="119"/>
    </row>
    <row r="8289" spans="27:35" x14ac:dyDescent="0.25">
      <c r="AA8289" s="81"/>
      <c r="AB8289" s="81"/>
      <c r="AC8289" s="80"/>
      <c r="AD8289" s="80"/>
      <c r="AE8289" s="81"/>
      <c r="AF8289" s="82"/>
      <c r="AG8289" s="80"/>
      <c r="AH8289" s="119"/>
      <c r="AI8289" s="119"/>
    </row>
    <row r="8290" spans="27:35" x14ac:dyDescent="0.25">
      <c r="AA8290" s="81"/>
      <c r="AB8290" s="81"/>
      <c r="AC8290" s="80"/>
      <c r="AD8290" s="80"/>
      <c r="AE8290" s="81"/>
      <c r="AF8290" s="82"/>
      <c r="AG8290" s="80"/>
      <c r="AH8290" s="119"/>
      <c r="AI8290" s="119"/>
    </row>
    <row r="8291" spans="27:35" x14ac:dyDescent="0.25">
      <c r="AA8291" s="81"/>
      <c r="AB8291" s="81"/>
      <c r="AC8291" s="80"/>
      <c r="AD8291" s="80"/>
      <c r="AE8291" s="81"/>
      <c r="AF8291" s="82"/>
      <c r="AG8291" s="80"/>
      <c r="AH8291" s="119"/>
      <c r="AI8291" s="119"/>
    </row>
    <row r="8292" spans="27:35" x14ac:dyDescent="0.25">
      <c r="AA8292" s="81"/>
      <c r="AB8292" s="81"/>
      <c r="AC8292" s="80"/>
      <c r="AD8292" s="80"/>
      <c r="AE8292" s="81"/>
      <c r="AF8292" s="82"/>
      <c r="AG8292" s="80"/>
      <c r="AH8292" s="119"/>
      <c r="AI8292" s="119"/>
    </row>
    <row r="8293" spans="27:35" x14ac:dyDescent="0.25">
      <c r="AA8293" s="81"/>
      <c r="AB8293" s="81"/>
      <c r="AC8293" s="80"/>
      <c r="AD8293" s="80"/>
      <c r="AE8293" s="81"/>
      <c r="AF8293" s="82"/>
      <c r="AG8293" s="80"/>
      <c r="AH8293" s="119"/>
      <c r="AI8293" s="119"/>
    </row>
    <row r="8294" spans="27:35" x14ac:dyDescent="0.25">
      <c r="AA8294" s="81"/>
      <c r="AB8294" s="81"/>
      <c r="AC8294" s="80"/>
      <c r="AD8294" s="80"/>
      <c r="AE8294" s="81"/>
      <c r="AF8294" s="82"/>
      <c r="AG8294" s="80"/>
      <c r="AH8294" s="119"/>
      <c r="AI8294" s="119"/>
    </row>
    <row r="8295" spans="27:35" x14ac:dyDescent="0.25">
      <c r="AA8295" s="81"/>
      <c r="AB8295" s="81"/>
      <c r="AC8295" s="80"/>
      <c r="AD8295" s="80"/>
      <c r="AE8295" s="81"/>
      <c r="AF8295" s="82"/>
      <c r="AG8295" s="80"/>
      <c r="AH8295" s="119"/>
      <c r="AI8295" s="119"/>
    </row>
    <row r="8296" spans="27:35" x14ac:dyDescent="0.25">
      <c r="AA8296" s="81"/>
      <c r="AB8296" s="81"/>
      <c r="AC8296" s="80"/>
      <c r="AD8296" s="80"/>
      <c r="AE8296" s="81"/>
      <c r="AF8296" s="82"/>
      <c r="AG8296" s="80"/>
      <c r="AH8296" s="119"/>
      <c r="AI8296" s="119"/>
    </row>
    <row r="8297" spans="27:35" x14ac:dyDescent="0.25">
      <c r="AA8297" s="81"/>
      <c r="AB8297" s="81"/>
      <c r="AC8297" s="80"/>
      <c r="AD8297" s="80"/>
      <c r="AE8297" s="81"/>
      <c r="AF8297" s="82"/>
      <c r="AG8297" s="80"/>
      <c r="AH8297" s="119"/>
      <c r="AI8297" s="119"/>
    </row>
    <row r="8298" spans="27:35" x14ac:dyDescent="0.25">
      <c r="AA8298" s="81"/>
      <c r="AB8298" s="81"/>
      <c r="AC8298" s="80"/>
      <c r="AD8298" s="80"/>
      <c r="AE8298" s="81"/>
      <c r="AF8298" s="82"/>
      <c r="AG8298" s="80"/>
      <c r="AH8298" s="119"/>
      <c r="AI8298" s="119"/>
    </row>
    <row r="8299" spans="27:35" x14ac:dyDescent="0.25">
      <c r="AA8299" s="81"/>
      <c r="AB8299" s="81"/>
      <c r="AC8299" s="80"/>
      <c r="AD8299" s="80"/>
      <c r="AE8299" s="81"/>
      <c r="AF8299" s="82"/>
      <c r="AG8299" s="80"/>
      <c r="AH8299" s="119"/>
      <c r="AI8299" s="119"/>
    </row>
    <row r="8300" spans="27:35" x14ac:dyDescent="0.25">
      <c r="AA8300" s="81"/>
      <c r="AB8300" s="81"/>
      <c r="AC8300" s="80"/>
      <c r="AD8300" s="80"/>
      <c r="AE8300" s="81"/>
      <c r="AF8300" s="82"/>
      <c r="AG8300" s="80"/>
      <c r="AH8300" s="119"/>
      <c r="AI8300" s="119"/>
    </row>
    <row r="8301" spans="27:35" x14ac:dyDescent="0.25">
      <c r="AA8301" s="81"/>
      <c r="AB8301" s="81"/>
      <c r="AC8301" s="80"/>
      <c r="AD8301" s="80"/>
      <c r="AE8301" s="81"/>
      <c r="AF8301" s="82"/>
      <c r="AG8301" s="80"/>
      <c r="AH8301" s="119"/>
      <c r="AI8301" s="119"/>
    </row>
    <row r="8302" spans="27:35" x14ac:dyDescent="0.25">
      <c r="AA8302" s="81"/>
      <c r="AB8302" s="81"/>
      <c r="AC8302" s="80"/>
      <c r="AD8302" s="80"/>
      <c r="AE8302" s="81"/>
      <c r="AF8302" s="82"/>
      <c r="AG8302" s="80"/>
      <c r="AH8302" s="119"/>
      <c r="AI8302" s="119"/>
    </row>
    <row r="8303" spans="27:35" x14ac:dyDescent="0.25">
      <c r="AA8303" s="81"/>
      <c r="AB8303" s="81"/>
      <c r="AC8303" s="80"/>
      <c r="AD8303" s="80"/>
      <c r="AE8303" s="81"/>
      <c r="AF8303" s="82"/>
      <c r="AG8303" s="80"/>
      <c r="AH8303" s="119"/>
      <c r="AI8303" s="119"/>
    </row>
    <row r="8304" spans="27:35" x14ac:dyDescent="0.25">
      <c r="AA8304" s="81"/>
      <c r="AB8304" s="81"/>
      <c r="AC8304" s="80"/>
      <c r="AD8304" s="80"/>
      <c r="AE8304" s="81"/>
      <c r="AF8304" s="82"/>
      <c r="AG8304" s="80"/>
      <c r="AH8304" s="119"/>
      <c r="AI8304" s="119"/>
    </row>
    <row r="8305" spans="27:35" x14ac:dyDescent="0.25">
      <c r="AA8305" s="81"/>
      <c r="AB8305" s="81"/>
      <c r="AC8305" s="80"/>
      <c r="AD8305" s="80"/>
      <c r="AE8305" s="81"/>
      <c r="AF8305" s="82"/>
      <c r="AG8305" s="80"/>
      <c r="AH8305" s="119"/>
      <c r="AI8305" s="119"/>
    </row>
    <row r="8306" spans="27:35" x14ac:dyDescent="0.25">
      <c r="AA8306" s="81"/>
      <c r="AB8306" s="81"/>
      <c r="AC8306" s="80"/>
      <c r="AD8306" s="80"/>
      <c r="AE8306" s="81"/>
      <c r="AF8306" s="82"/>
      <c r="AG8306" s="80"/>
      <c r="AH8306" s="119"/>
      <c r="AI8306" s="119"/>
    </row>
    <row r="8307" spans="27:35" x14ac:dyDescent="0.25">
      <c r="AA8307" s="81"/>
      <c r="AB8307" s="81"/>
      <c r="AC8307" s="80"/>
      <c r="AD8307" s="80"/>
      <c r="AE8307" s="81"/>
      <c r="AF8307" s="82"/>
      <c r="AG8307" s="80"/>
      <c r="AH8307" s="119"/>
      <c r="AI8307" s="119"/>
    </row>
    <row r="8308" spans="27:35" x14ac:dyDescent="0.25">
      <c r="AA8308" s="81"/>
      <c r="AB8308" s="81"/>
      <c r="AC8308" s="80"/>
      <c r="AD8308" s="80"/>
      <c r="AE8308" s="81"/>
      <c r="AF8308" s="82"/>
      <c r="AG8308" s="80"/>
      <c r="AH8308" s="119"/>
      <c r="AI8308" s="119"/>
    </row>
    <row r="8309" spans="27:35" x14ac:dyDescent="0.25">
      <c r="AA8309" s="81"/>
      <c r="AB8309" s="81"/>
      <c r="AC8309" s="80"/>
      <c r="AD8309" s="80"/>
      <c r="AE8309" s="81"/>
      <c r="AF8309" s="82"/>
      <c r="AG8309" s="80"/>
      <c r="AH8309" s="119"/>
      <c r="AI8309" s="119"/>
    </row>
    <row r="8310" spans="27:35" x14ac:dyDescent="0.25">
      <c r="AA8310" s="81"/>
      <c r="AB8310" s="81"/>
      <c r="AC8310" s="80"/>
      <c r="AD8310" s="80"/>
      <c r="AE8310" s="81"/>
      <c r="AF8310" s="82"/>
      <c r="AG8310" s="80"/>
      <c r="AH8310" s="119"/>
      <c r="AI8310" s="119"/>
    </row>
    <row r="8311" spans="27:35" x14ac:dyDescent="0.25">
      <c r="AA8311" s="81"/>
      <c r="AB8311" s="81"/>
      <c r="AC8311" s="80"/>
      <c r="AD8311" s="80"/>
      <c r="AE8311" s="81"/>
      <c r="AF8311" s="82"/>
      <c r="AG8311" s="80"/>
      <c r="AH8311" s="119"/>
      <c r="AI8311" s="119"/>
    </row>
    <row r="8312" spans="27:35" x14ac:dyDescent="0.25">
      <c r="AA8312" s="81"/>
      <c r="AB8312" s="81"/>
      <c r="AC8312" s="80"/>
      <c r="AD8312" s="80"/>
      <c r="AE8312" s="81"/>
      <c r="AF8312" s="82"/>
      <c r="AG8312" s="80"/>
      <c r="AH8312" s="119"/>
      <c r="AI8312" s="119"/>
    </row>
    <row r="8313" spans="27:35" x14ac:dyDescent="0.25">
      <c r="AA8313" s="81"/>
      <c r="AB8313" s="81"/>
      <c r="AC8313" s="80"/>
      <c r="AD8313" s="80"/>
      <c r="AE8313" s="81"/>
      <c r="AF8313" s="82"/>
      <c r="AG8313" s="80"/>
      <c r="AH8313" s="119"/>
      <c r="AI8313" s="119"/>
    </row>
    <row r="8314" spans="27:35" x14ac:dyDescent="0.25">
      <c r="AA8314" s="81"/>
      <c r="AB8314" s="81"/>
      <c r="AC8314" s="80"/>
      <c r="AD8314" s="80"/>
      <c r="AE8314" s="81"/>
      <c r="AF8314" s="82"/>
      <c r="AG8314" s="80"/>
      <c r="AH8314" s="119"/>
      <c r="AI8314" s="119"/>
    </row>
    <row r="8315" spans="27:35" x14ac:dyDescent="0.25">
      <c r="AA8315" s="81"/>
      <c r="AB8315" s="81"/>
      <c r="AC8315" s="80"/>
      <c r="AD8315" s="80"/>
      <c r="AE8315" s="81"/>
      <c r="AF8315" s="82"/>
      <c r="AG8315" s="80"/>
      <c r="AH8315" s="119"/>
      <c r="AI8315" s="119"/>
    </row>
    <row r="8316" spans="27:35" x14ac:dyDescent="0.25">
      <c r="AA8316" s="81"/>
      <c r="AB8316" s="81"/>
      <c r="AC8316" s="80"/>
      <c r="AD8316" s="80"/>
      <c r="AE8316" s="81"/>
      <c r="AF8316" s="82"/>
      <c r="AG8316" s="80"/>
      <c r="AH8316" s="119"/>
      <c r="AI8316" s="119"/>
    </row>
    <row r="8317" spans="27:35" x14ac:dyDescent="0.25">
      <c r="AA8317" s="81"/>
      <c r="AB8317" s="81"/>
      <c r="AC8317" s="80"/>
      <c r="AD8317" s="80"/>
      <c r="AE8317" s="81"/>
      <c r="AF8317" s="82"/>
      <c r="AG8317" s="80"/>
      <c r="AH8317" s="119"/>
      <c r="AI8317" s="119"/>
    </row>
    <row r="8318" spans="27:35" x14ac:dyDescent="0.25">
      <c r="AA8318" s="81"/>
      <c r="AB8318" s="81"/>
      <c r="AC8318" s="80"/>
      <c r="AD8318" s="80"/>
      <c r="AE8318" s="81"/>
      <c r="AF8318" s="82"/>
      <c r="AG8318" s="80"/>
      <c r="AH8318" s="119"/>
      <c r="AI8318" s="119"/>
    </row>
    <row r="8319" spans="27:35" x14ac:dyDescent="0.25">
      <c r="AA8319" s="81"/>
      <c r="AB8319" s="81"/>
      <c r="AC8319" s="80"/>
      <c r="AD8319" s="80"/>
      <c r="AE8319" s="81"/>
      <c r="AF8319" s="82"/>
      <c r="AG8319" s="80"/>
      <c r="AH8319" s="119"/>
      <c r="AI8319" s="119"/>
    </row>
    <row r="8320" spans="27:35" x14ac:dyDescent="0.25">
      <c r="AA8320" s="81"/>
      <c r="AB8320" s="81"/>
      <c r="AC8320" s="80"/>
      <c r="AD8320" s="80"/>
      <c r="AE8320" s="81"/>
      <c r="AF8320" s="82"/>
      <c r="AG8320" s="80"/>
      <c r="AH8320" s="119"/>
      <c r="AI8320" s="119"/>
    </row>
    <row r="8321" spans="27:35" x14ac:dyDescent="0.25">
      <c r="AA8321" s="81"/>
      <c r="AB8321" s="81"/>
      <c r="AC8321" s="80"/>
      <c r="AD8321" s="80"/>
      <c r="AE8321" s="81"/>
      <c r="AF8321" s="82"/>
      <c r="AG8321" s="80"/>
      <c r="AH8321" s="119"/>
      <c r="AI8321" s="119"/>
    </row>
    <row r="8322" spans="27:35" x14ac:dyDescent="0.25">
      <c r="AA8322" s="81"/>
      <c r="AB8322" s="81"/>
      <c r="AC8322" s="80"/>
      <c r="AD8322" s="80"/>
      <c r="AE8322" s="81"/>
      <c r="AF8322" s="82"/>
      <c r="AG8322" s="80"/>
      <c r="AH8322" s="119"/>
      <c r="AI8322" s="119"/>
    </row>
    <row r="8323" spans="27:35" x14ac:dyDescent="0.25">
      <c r="AA8323" s="81"/>
      <c r="AB8323" s="81"/>
      <c r="AC8323" s="80"/>
      <c r="AD8323" s="80"/>
      <c r="AE8323" s="81"/>
      <c r="AF8323" s="82"/>
      <c r="AG8323" s="80"/>
      <c r="AH8323" s="119"/>
      <c r="AI8323" s="119"/>
    </row>
    <row r="8324" spans="27:35" x14ac:dyDescent="0.25">
      <c r="AA8324" s="81"/>
      <c r="AB8324" s="81"/>
      <c r="AC8324" s="80"/>
      <c r="AD8324" s="80"/>
      <c r="AE8324" s="81"/>
      <c r="AF8324" s="82"/>
      <c r="AG8324" s="80"/>
      <c r="AH8324" s="119"/>
      <c r="AI8324" s="119"/>
    </row>
    <row r="8325" spans="27:35" x14ac:dyDescent="0.25">
      <c r="AA8325" s="81"/>
      <c r="AB8325" s="81"/>
      <c r="AC8325" s="80"/>
      <c r="AD8325" s="80"/>
      <c r="AE8325" s="81"/>
      <c r="AF8325" s="82"/>
      <c r="AG8325" s="80"/>
      <c r="AH8325" s="119"/>
      <c r="AI8325" s="119"/>
    </row>
    <row r="8326" spans="27:35" x14ac:dyDescent="0.25">
      <c r="AA8326" s="81"/>
      <c r="AB8326" s="81"/>
      <c r="AC8326" s="80"/>
      <c r="AD8326" s="80"/>
      <c r="AE8326" s="81"/>
      <c r="AF8326" s="82"/>
      <c r="AG8326" s="80"/>
      <c r="AH8326" s="119"/>
      <c r="AI8326" s="119"/>
    </row>
    <row r="8327" spans="27:35" x14ac:dyDescent="0.25">
      <c r="AA8327" s="81"/>
      <c r="AB8327" s="81"/>
      <c r="AC8327" s="80"/>
      <c r="AD8327" s="80"/>
      <c r="AE8327" s="81"/>
      <c r="AF8327" s="82"/>
      <c r="AG8327" s="80"/>
      <c r="AH8327" s="119"/>
      <c r="AI8327" s="119"/>
    </row>
    <row r="8328" spans="27:35" x14ac:dyDescent="0.25">
      <c r="AA8328" s="81"/>
      <c r="AB8328" s="81"/>
      <c r="AC8328" s="80"/>
      <c r="AD8328" s="80"/>
      <c r="AE8328" s="81"/>
      <c r="AF8328" s="82"/>
      <c r="AG8328" s="80"/>
      <c r="AH8328" s="119"/>
      <c r="AI8328" s="119"/>
    </row>
    <row r="8329" spans="27:35" x14ac:dyDescent="0.25">
      <c r="AA8329" s="81"/>
      <c r="AB8329" s="81"/>
      <c r="AC8329" s="80"/>
      <c r="AD8329" s="80"/>
      <c r="AE8329" s="81"/>
      <c r="AF8329" s="82"/>
      <c r="AG8329" s="80"/>
      <c r="AH8329" s="119"/>
      <c r="AI8329" s="119"/>
    </row>
    <row r="8330" spans="27:35" x14ac:dyDescent="0.25">
      <c r="AA8330" s="81"/>
      <c r="AB8330" s="81"/>
      <c r="AC8330" s="80"/>
      <c r="AD8330" s="80"/>
      <c r="AE8330" s="81"/>
      <c r="AF8330" s="82"/>
      <c r="AG8330" s="80"/>
      <c r="AH8330" s="119"/>
      <c r="AI8330" s="119"/>
    </row>
    <row r="8331" spans="27:35" x14ac:dyDescent="0.25">
      <c r="AA8331" s="81"/>
      <c r="AB8331" s="81"/>
      <c r="AC8331" s="80"/>
      <c r="AD8331" s="80"/>
      <c r="AE8331" s="81"/>
      <c r="AF8331" s="82"/>
      <c r="AG8331" s="80"/>
      <c r="AH8331" s="119"/>
      <c r="AI8331" s="119"/>
    </row>
    <row r="8332" spans="27:35" x14ac:dyDescent="0.25">
      <c r="AA8332" s="81"/>
      <c r="AB8332" s="81"/>
      <c r="AC8332" s="80"/>
      <c r="AD8332" s="80"/>
      <c r="AE8332" s="81"/>
      <c r="AF8332" s="82"/>
      <c r="AG8332" s="80"/>
      <c r="AH8332" s="119"/>
      <c r="AI8332" s="119"/>
    </row>
    <row r="8333" spans="27:35" x14ac:dyDescent="0.25">
      <c r="AA8333" s="81"/>
      <c r="AB8333" s="81"/>
      <c r="AC8333" s="80"/>
      <c r="AD8333" s="80"/>
      <c r="AE8333" s="81"/>
      <c r="AF8333" s="82"/>
      <c r="AG8333" s="80"/>
      <c r="AH8333" s="119"/>
      <c r="AI8333" s="119"/>
    </row>
    <row r="8334" spans="27:35" x14ac:dyDescent="0.25">
      <c r="AA8334" s="81"/>
      <c r="AB8334" s="81"/>
      <c r="AC8334" s="80"/>
      <c r="AD8334" s="80"/>
      <c r="AE8334" s="81"/>
      <c r="AF8334" s="82"/>
      <c r="AG8334" s="80"/>
      <c r="AH8334" s="119"/>
      <c r="AI8334" s="119"/>
    </row>
    <row r="8335" spans="27:35" x14ac:dyDescent="0.25">
      <c r="AA8335" s="81"/>
      <c r="AB8335" s="81"/>
      <c r="AC8335" s="80"/>
      <c r="AD8335" s="80"/>
      <c r="AE8335" s="81"/>
      <c r="AF8335" s="82"/>
      <c r="AG8335" s="80"/>
      <c r="AH8335" s="119"/>
      <c r="AI8335" s="119"/>
    </row>
    <row r="8336" spans="27:35" x14ac:dyDescent="0.25">
      <c r="AA8336" s="81"/>
      <c r="AB8336" s="81"/>
      <c r="AC8336" s="80"/>
      <c r="AD8336" s="80"/>
      <c r="AE8336" s="81"/>
      <c r="AF8336" s="82"/>
      <c r="AG8336" s="80"/>
      <c r="AH8336" s="119"/>
      <c r="AI8336" s="119"/>
    </row>
    <row r="8337" spans="27:35" x14ac:dyDescent="0.25">
      <c r="AA8337" s="81"/>
      <c r="AB8337" s="81"/>
      <c r="AC8337" s="80"/>
      <c r="AD8337" s="80"/>
      <c r="AE8337" s="81"/>
      <c r="AF8337" s="82"/>
      <c r="AG8337" s="80"/>
      <c r="AH8337" s="119"/>
      <c r="AI8337" s="119"/>
    </row>
    <row r="8338" spans="27:35" x14ac:dyDescent="0.25">
      <c r="AA8338" s="81"/>
      <c r="AB8338" s="81"/>
      <c r="AC8338" s="80"/>
      <c r="AD8338" s="80"/>
      <c r="AE8338" s="81"/>
      <c r="AF8338" s="82"/>
      <c r="AG8338" s="80"/>
      <c r="AH8338" s="119"/>
      <c r="AI8338" s="119"/>
    </row>
    <row r="8339" spans="27:35" x14ac:dyDescent="0.25">
      <c r="AA8339" s="81"/>
      <c r="AB8339" s="81"/>
      <c r="AC8339" s="80"/>
      <c r="AD8339" s="80"/>
      <c r="AE8339" s="81"/>
      <c r="AF8339" s="82"/>
      <c r="AG8339" s="80"/>
      <c r="AH8339" s="119"/>
      <c r="AI8339" s="119"/>
    </row>
    <row r="8340" spans="27:35" x14ac:dyDescent="0.25">
      <c r="AA8340" s="81"/>
      <c r="AB8340" s="81"/>
      <c r="AC8340" s="80"/>
      <c r="AD8340" s="80"/>
      <c r="AE8340" s="81"/>
      <c r="AF8340" s="82"/>
      <c r="AG8340" s="80"/>
      <c r="AH8340" s="119"/>
      <c r="AI8340" s="119"/>
    </row>
    <row r="8341" spans="27:35" x14ac:dyDescent="0.25">
      <c r="AA8341" s="81"/>
      <c r="AB8341" s="81"/>
      <c r="AC8341" s="80"/>
      <c r="AD8341" s="80"/>
      <c r="AE8341" s="81"/>
      <c r="AF8341" s="82"/>
      <c r="AG8341" s="80"/>
      <c r="AH8341" s="119"/>
      <c r="AI8341" s="119"/>
    </row>
    <row r="8342" spans="27:35" x14ac:dyDescent="0.25">
      <c r="AA8342" s="81"/>
      <c r="AB8342" s="81"/>
      <c r="AC8342" s="80"/>
      <c r="AD8342" s="80"/>
      <c r="AE8342" s="81"/>
      <c r="AF8342" s="82"/>
      <c r="AG8342" s="80"/>
      <c r="AH8342" s="119"/>
      <c r="AI8342" s="119"/>
    </row>
    <row r="8343" spans="27:35" x14ac:dyDescent="0.25">
      <c r="AA8343" s="81"/>
      <c r="AB8343" s="81"/>
      <c r="AC8343" s="80"/>
      <c r="AD8343" s="80"/>
      <c r="AE8343" s="81"/>
      <c r="AF8343" s="82"/>
      <c r="AG8343" s="80"/>
      <c r="AH8343" s="119"/>
      <c r="AI8343" s="119"/>
    </row>
    <row r="8344" spans="27:35" x14ac:dyDescent="0.25">
      <c r="AA8344" s="81"/>
      <c r="AB8344" s="81"/>
      <c r="AC8344" s="80"/>
      <c r="AD8344" s="80"/>
      <c r="AE8344" s="81"/>
      <c r="AF8344" s="82"/>
      <c r="AG8344" s="80"/>
      <c r="AH8344" s="119"/>
      <c r="AI8344" s="119"/>
    </row>
    <row r="8345" spans="27:35" x14ac:dyDescent="0.25">
      <c r="AA8345" s="81"/>
      <c r="AB8345" s="81"/>
      <c r="AC8345" s="80"/>
      <c r="AD8345" s="80"/>
      <c r="AE8345" s="81"/>
      <c r="AF8345" s="82"/>
      <c r="AG8345" s="80"/>
      <c r="AH8345" s="119"/>
      <c r="AI8345" s="119"/>
    </row>
    <row r="8346" spans="27:35" x14ac:dyDescent="0.25">
      <c r="AA8346" s="81"/>
      <c r="AB8346" s="81"/>
      <c r="AC8346" s="80"/>
      <c r="AD8346" s="80"/>
      <c r="AE8346" s="81"/>
      <c r="AF8346" s="82"/>
      <c r="AG8346" s="80"/>
      <c r="AH8346" s="119"/>
      <c r="AI8346" s="119"/>
    </row>
    <row r="8347" spans="27:35" x14ac:dyDescent="0.25">
      <c r="AA8347" s="81"/>
      <c r="AB8347" s="81"/>
      <c r="AC8347" s="80"/>
      <c r="AD8347" s="80"/>
      <c r="AE8347" s="81"/>
      <c r="AF8347" s="82"/>
      <c r="AG8347" s="80"/>
      <c r="AH8347" s="119"/>
      <c r="AI8347" s="119"/>
    </row>
    <row r="8348" spans="27:35" x14ac:dyDescent="0.25">
      <c r="AA8348" s="81"/>
      <c r="AB8348" s="81"/>
      <c r="AC8348" s="80"/>
      <c r="AD8348" s="80"/>
      <c r="AE8348" s="81"/>
      <c r="AF8348" s="82"/>
      <c r="AG8348" s="80"/>
      <c r="AH8348" s="119"/>
      <c r="AI8348" s="119"/>
    </row>
    <row r="8349" spans="27:35" x14ac:dyDescent="0.25">
      <c r="AA8349" s="81"/>
      <c r="AB8349" s="81"/>
      <c r="AC8349" s="80"/>
      <c r="AD8349" s="80"/>
      <c r="AE8349" s="81"/>
      <c r="AF8349" s="82"/>
      <c r="AG8349" s="80"/>
      <c r="AH8349" s="119"/>
      <c r="AI8349" s="119"/>
    </row>
    <row r="8350" spans="27:35" x14ac:dyDescent="0.25">
      <c r="AA8350" s="81"/>
      <c r="AB8350" s="81"/>
      <c r="AC8350" s="80"/>
      <c r="AD8350" s="80"/>
      <c r="AE8350" s="81"/>
      <c r="AF8350" s="82"/>
      <c r="AG8350" s="80"/>
      <c r="AH8350" s="119"/>
      <c r="AI8350" s="119"/>
    </row>
    <row r="8351" spans="27:35" x14ac:dyDescent="0.25">
      <c r="AA8351" s="81"/>
      <c r="AB8351" s="81"/>
      <c r="AC8351" s="80"/>
      <c r="AD8351" s="80"/>
      <c r="AE8351" s="81"/>
      <c r="AF8351" s="82"/>
      <c r="AG8351" s="80"/>
      <c r="AH8351" s="119"/>
      <c r="AI8351" s="119"/>
    </row>
    <row r="8352" spans="27:35" x14ac:dyDescent="0.25">
      <c r="AA8352" s="81"/>
      <c r="AB8352" s="81"/>
      <c r="AC8352" s="80"/>
      <c r="AD8352" s="80"/>
      <c r="AE8352" s="81"/>
      <c r="AF8352" s="82"/>
      <c r="AG8352" s="80"/>
      <c r="AH8352" s="119"/>
      <c r="AI8352" s="119"/>
    </row>
    <row r="8353" spans="27:35" x14ac:dyDescent="0.25">
      <c r="AA8353" s="81"/>
      <c r="AB8353" s="81"/>
      <c r="AC8353" s="80"/>
      <c r="AD8353" s="80"/>
      <c r="AE8353" s="81"/>
      <c r="AF8353" s="82"/>
      <c r="AG8353" s="80"/>
      <c r="AH8353" s="119"/>
      <c r="AI8353" s="119"/>
    </row>
    <row r="8354" spans="27:35" x14ac:dyDescent="0.25">
      <c r="AA8354" s="81"/>
      <c r="AB8354" s="81"/>
      <c r="AC8354" s="80"/>
      <c r="AD8354" s="80"/>
      <c r="AE8354" s="81"/>
      <c r="AF8354" s="82"/>
      <c r="AG8354" s="80"/>
      <c r="AH8354" s="119"/>
      <c r="AI8354" s="119"/>
    </row>
    <row r="8355" spans="27:35" x14ac:dyDescent="0.25">
      <c r="AA8355" s="81"/>
      <c r="AB8355" s="81"/>
      <c r="AC8355" s="80"/>
      <c r="AD8355" s="80"/>
      <c r="AE8355" s="81"/>
      <c r="AF8355" s="82"/>
      <c r="AG8355" s="80"/>
      <c r="AH8355" s="119"/>
      <c r="AI8355" s="119"/>
    </row>
    <row r="8356" spans="27:35" x14ac:dyDescent="0.25">
      <c r="AA8356" s="81"/>
      <c r="AB8356" s="81"/>
      <c r="AC8356" s="80"/>
      <c r="AD8356" s="80"/>
      <c r="AE8356" s="81"/>
      <c r="AF8356" s="82"/>
      <c r="AG8356" s="80"/>
      <c r="AH8356" s="119"/>
      <c r="AI8356" s="119"/>
    </row>
    <row r="8357" spans="27:35" x14ac:dyDescent="0.25">
      <c r="AA8357" s="81"/>
      <c r="AB8357" s="81"/>
      <c r="AC8357" s="80"/>
      <c r="AD8357" s="80"/>
      <c r="AE8357" s="81"/>
      <c r="AF8357" s="82"/>
      <c r="AG8357" s="80"/>
      <c r="AH8357" s="119"/>
      <c r="AI8357" s="119"/>
    </row>
    <row r="8358" spans="27:35" x14ac:dyDescent="0.25">
      <c r="AA8358" s="81"/>
      <c r="AB8358" s="81"/>
      <c r="AC8358" s="80"/>
      <c r="AD8358" s="80"/>
      <c r="AE8358" s="81"/>
      <c r="AF8358" s="82"/>
      <c r="AG8358" s="80"/>
      <c r="AH8358" s="119"/>
      <c r="AI8358" s="119"/>
    </row>
    <row r="8359" spans="27:35" x14ac:dyDescent="0.25">
      <c r="AA8359" s="81"/>
      <c r="AB8359" s="81"/>
      <c r="AC8359" s="80"/>
      <c r="AD8359" s="80"/>
      <c r="AE8359" s="81"/>
      <c r="AF8359" s="82"/>
      <c r="AG8359" s="80"/>
      <c r="AH8359" s="119"/>
      <c r="AI8359" s="119"/>
    </row>
    <row r="8360" spans="27:35" x14ac:dyDescent="0.25">
      <c r="AA8360" s="81"/>
      <c r="AB8360" s="81"/>
      <c r="AC8360" s="80"/>
      <c r="AD8360" s="80"/>
      <c r="AE8360" s="81"/>
      <c r="AF8360" s="82"/>
      <c r="AG8360" s="80"/>
      <c r="AH8360" s="119"/>
      <c r="AI8360" s="119"/>
    </row>
    <row r="8361" spans="27:35" x14ac:dyDescent="0.25">
      <c r="AA8361" s="81"/>
      <c r="AB8361" s="81"/>
      <c r="AC8361" s="80"/>
      <c r="AD8361" s="80"/>
      <c r="AE8361" s="81"/>
      <c r="AF8361" s="82"/>
      <c r="AG8361" s="80"/>
      <c r="AH8361" s="119"/>
      <c r="AI8361" s="119"/>
    </row>
    <row r="8362" spans="27:35" x14ac:dyDescent="0.25">
      <c r="AA8362" s="81"/>
      <c r="AB8362" s="81"/>
      <c r="AC8362" s="80"/>
      <c r="AD8362" s="80"/>
      <c r="AE8362" s="81"/>
      <c r="AF8362" s="82"/>
      <c r="AG8362" s="80"/>
      <c r="AH8362" s="119"/>
      <c r="AI8362" s="119"/>
    </row>
    <row r="8363" spans="27:35" x14ac:dyDescent="0.25">
      <c r="AA8363" s="81"/>
      <c r="AB8363" s="81"/>
      <c r="AC8363" s="80"/>
      <c r="AD8363" s="80"/>
      <c r="AE8363" s="81"/>
      <c r="AF8363" s="82"/>
      <c r="AG8363" s="80"/>
      <c r="AH8363" s="119"/>
      <c r="AI8363" s="119"/>
    </row>
    <row r="8364" spans="27:35" x14ac:dyDescent="0.25">
      <c r="AA8364" s="81"/>
      <c r="AB8364" s="81"/>
      <c r="AC8364" s="80"/>
      <c r="AD8364" s="80"/>
      <c r="AE8364" s="81"/>
      <c r="AF8364" s="82"/>
      <c r="AG8364" s="80"/>
      <c r="AH8364" s="119"/>
      <c r="AI8364" s="119"/>
    </row>
    <row r="8365" spans="27:35" x14ac:dyDescent="0.25">
      <c r="AA8365" s="81"/>
      <c r="AB8365" s="81"/>
      <c r="AC8365" s="80"/>
      <c r="AD8365" s="80"/>
      <c r="AE8365" s="81"/>
      <c r="AF8365" s="82"/>
      <c r="AG8365" s="80"/>
      <c r="AH8365" s="119"/>
      <c r="AI8365" s="119"/>
    </row>
    <row r="8366" spans="27:35" x14ac:dyDescent="0.25">
      <c r="AA8366" s="81"/>
      <c r="AB8366" s="81"/>
      <c r="AC8366" s="80"/>
      <c r="AD8366" s="80"/>
      <c r="AE8366" s="81"/>
      <c r="AF8366" s="82"/>
      <c r="AG8366" s="80"/>
      <c r="AH8366" s="119"/>
      <c r="AI8366" s="119"/>
    </row>
    <row r="8367" spans="27:35" x14ac:dyDescent="0.25">
      <c r="AA8367" s="81"/>
      <c r="AB8367" s="81"/>
      <c r="AC8367" s="80"/>
      <c r="AD8367" s="80"/>
      <c r="AE8367" s="81"/>
      <c r="AF8367" s="82"/>
      <c r="AG8367" s="80"/>
      <c r="AH8367" s="119"/>
      <c r="AI8367" s="119"/>
    </row>
    <row r="8368" spans="27:35" x14ac:dyDescent="0.25">
      <c r="AA8368" s="81"/>
      <c r="AB8368" s="81"/>
      <c r="AC8368" s="80"/>
      <c r="AD8368" s="80"/>
      <c r="AE8368" s="81"/>
      <c r="AF8368" s="82"/>
      <c r="AG8368" s="80"/>
      <c r="AH8368" s="119"/>
      <c r="AI8368" s="119"/>
    </row>
    <row r="8369" spans="27:35" x14ac:dyDescent="0.25">
      <c r="AA8369" s="81"/>
      <c r="AB8369" s="81"/>
      <c r="AC8369" s="80"/>
      <c r="AD8369" s="80"/>
      <c r="AE8369" s="81"/>
      <c r="AF8369" s="82"/>
      <c r="AG8369" s="80"/>
      <c r="AH8369" s="119"/>
      <c r="AI8369" s="119"/>
    </row>
    <row r="8370" spans="27:35" x14ac:dyDescent="0.25">
      <c r="AA8370" s="81"/>
      <c r="AB8370" s="81"/>
      <c r="AC8370" s="80"/>
      <c r="AD8370" s="80"/>
      <c r="AE8370" s="81"/>
      <c r="AF8370" s="82"/>
      <c r="AG8370" s="80"/>
      <c r="AH8370" s="119"/>
      <c r="AI8370" s="119"/>
    </row>
    <row r="8371" spans="27:35" x14ac:dyDescent="0.25">
      <c r="AA8371" s="81"/>
      <c r="AB8371" s="81"/>
      <c r="AC8371" s="80"/>
      <c r="AD8371" s="80"/>
      <c r="AE8371" s="81"/>
      <c r="AF8371" s="82"/>
      <c r="AG8371" s="80"/>
      <c r="AH8371" s="119"/>
      <c r="AI8371" s="119"/>
    </row>
    <row r="8372" spans="27:35" x14ac:dyDescent="0.25">
      <c r="AA8372" s="81"/>
      <c r="AB8372" s="81"/>
      <c r="AC8372" s="80"/>
      <c r="AD8372" s="80"/>
      <c r="AE8372" s="81"/>
      <c r="AF8372" s="82"/>
      <c r="AG8372" s="80"/>
      <c r="AH8372" s="119"/>
      <c r="AI8372" s="119"/>
    </row>
    <row r="8373" spans="27:35" x14ac:dyDescent="0.25">
      <c r="AA8373" s="81"/>
      <c r="AB8373" s="81"/>
      <c r="AC8373" s="80"/>
      <c r="AD8373" s="80"/>
      <c r="AE8373" s="81"/>
      <c r="AF8373" s="82"/>
      <c r="AG8373" s="80"/>
      <c r="AH8373" s="119"/>
      <c r="AI8373" s="119"/>
    </row>
    <row r="8374" spans="27:35" x14ac:dyDescent="0.25">
      <c r="AA8374" s="81"/>
      <c r="AB8374" s="81"/>
      <c r="AC8374" s="80"/>
      <c r="AD8374" s="80"/>
      <c r="AE8374" s="81"/>
      <c r="AF8374" s="82"/>
      <c r="AG8374" s="80"/>
      <c r="AH8374" s="119"/>
      <c r="AI8374" s="119"/>
    </row>
    <row r="8375" spans="27:35" x14ac:dyDescent="0.25">
      <c r="AA8375" s="81"/>
      <c r="AB8375" s="81"/>
      <c r="AC8375" s="80"/>
      <c r="AD8375" s="80"/>
      <c r="AE8375" s="81"/>
      <c r="AF8375" s="82"/>
      <c r="AG8375" s="80"/>
      <c r="AH8375" s="119"/>
      <c r="AI8375" s="119"/>
    </row>
    <row r="8376" spans="27:35" x14ac:dyDescent="0.25">
      <c r="AA8376" s="81"/>
      <c r="AB8376" s="81"/>
      <c r="AC8376" s="80"/>
      <c r="AD8376" s="80"/>
      <c r="AE8376" s="81"/>
      <c r="AF8376" s="82"/>
      <c r="AG8376" s="80"/>
      <c r="AH8376" s="119"/>
      <c r="AI8376" s="119"/>
    </row>
    <row r="8377" spans="27:35" x14ac:dyDescent="0.25">
      <c r="AA8377" s="81"/>
      <c r="AB8377" s="81"/>
      <c r="AC8377" s="80"/>
      <c r="AD8377" s="80"/>
      <c r="AE8377" s="81"/>
      <c r="AF8377" s="82"/>
      <c r="AG8377" s="80"/>
      <c r="AH8377" s="119"/>
      <c r="AI8377" s="119"/>
    </row>
    <row r="8378" spans="27:35" x14ac:dyDescent="0.25">
      <c r="AA8378" s="81"/>
      <c r="AB8378" s="81"/>
      <c r="AC8378" s="80"/>
      <c r="AD8378" s="80"/>
      <c r="AE8378" s="81"/>
      <c r="AF8378" s="82"/>
      <c r="AG8378" s="80"/>
      <c r="AH8378" s="119"/>
      <c r="AI8378" s="119"/>
    </row>
    <row r="8379" spans="27:35" x14ac:dyDescent="0.25">
      <c r="AA8379" s="81"/>
      <c r="AB8379" s="81"/>
      <c r="AC8379" s="80"/>
      <c r="AD8379" s="80"/>
      <c r="AE8379" s="81"/>
      <c r="AF8379" s="82"/>
      <c r="AG8379" s="80"/>
      <c r="AH8379" s="119"/>
      <c r="AI8379" s="119"/>
    </row>
    <row r="8380" spans="27:35" x14ac:dyDescent="0.25">
      <c r="AA8380" s="81"/>
      <c r="AB8380" s="81"/>
      <c r="AC8380" s="80"/>
      <c r="AD8380" s="80"/>
      <c r="AE8380" s="81"/>
      <c r="AF8380" s="82"/>
      <c r="AG8380" s="80"/>
      <c r="AH8380" s="119"/>
      <c r="AI8380" s="119"/>
    </row>
    <row r="8381" spans="27:35" x14ac:dyDescent="0.25">
      <c r="AA8381" s="81"/>
      <c r="AB8381" s="81"/>
      <c r="AC8381" s="80"/>
      <c r="AD8381" s="80"/>
      <c r="AE8381" s="81"/>
      <c r="AF8381" s="82"/>
      <c r="AG8381" s="80"/>
      <c r="AH8381" s="119"/>
      <c r="AI8381" s="119"/>
    </row>
    <row r="8382" spans="27:35" x14ac:dyDescent="0.25">
      <c r="AA8382" s="81"/>
      <c r="AB8382" s="81"/>
      <c r="AC8382" s="80"/>
      <c r="AD8382" s="80"/>
      <c r="AE8382" s="81"/>
      <c r="AF8382" s="82"/>
      <c r="AG8382" s="80"/>
      <c r="AH8382" s="119"/>
      <c r="AI8382" s="119"/>
    </row>
    <row r="8383" spans="27:35" x14ac:dyDescent="0.25">
      <c r="AA8383" s="81"/>
      <c r="AB8383" s="81"/>
      <c r="AC8383" s="80"/>
      <c r="AD8383" s="80"/>
      <c r="AE8383" s="81"/>
      <c r="AF8383" s="82"/>
      <c r="AG8383" s="80"/>
      <c r="AH8383" s="119"/>
      <c r="AI8383" s="119"/>
    </row>
    <row r="8384" spans="27:35" x14ac:dyDescent="0.25">
      <c r="AA8384" s="81"/>
      <c r="AB8384" s="81"/>
      <c r="AC8384" s="80"/>
      <c r="AD8384" s="80"/>
      <c r="AE8384" s="81"/>
      <c r="AF8384" s="82"/>
      <c r="AG8384" s="80"/>
      <c r="AH8384" s="119"/>
      <c r="AI8384" s="119"/>
    </row>
    <row r="8385" spans="27:35" x14ac:dyDescent="0.25">
      <c r="AA8385" s="81"/>
      <c r="AB8385" s="81"/>
      <c r="AC8385" s="80"/>
      <c r="AD8385" s="80"/>
      <c r="AE8385" s="81"/>
      <c r="AF8385" s="82"/>
      <c r="AG8385" s="80"/>
      <c r="AH8385" s="119"/>
      <c r="AI8385" s="119"/>
    </row>
    <row r="8386" spans="27:35" x14ac:dyDescent="0.25">
      <c r="AA8386" s="81"/>
      <c r="AB8386" s="81"/>
      <c r="AC8386" s="80"/>
      <c r="AD8386" s="80"/>
      <c r="AE8386" s="81"/>
      <c r="AF8386" s="82"/>
      <c r="AG8386" s="80"/>
      <c r="AH8386" s="119"/>
      <c r="AI8386" s="119"/>
    </row>
    <row r="8387" spans="27:35" x14ac:dyDescent="0.25">
      <c r="AA8387" s="81"/>
      <c r="AB8387" s="81"/>
      <c r="AC8387" s="80"/>
      <c r="AD8387" s="80"/>
      <c r="AE8387" s="81"/>
      <c r="AF8387" s="82"/>
      <c r="AG8387" s="80"/>
      <c r="AH8387" s="119"/>
      <c r="AI8387" s="119"/>
    </row>
    <row r="8388" spans="27:35" x14ac:dyDescent="0.25">
      <c r="AA8388" s="81"/>
      <c r="AB8388" s="81"/>
      <c r="AC8388" s="80"/>
      <c r="AD8388" s="80"/>
      <c r="AE8388" s="81"/>
      <c r="AF8388" s="82"/>
      <c r="AG8388" s="80"/>
      <c r="AH8388" s="119"/>
      <c r="AI8388" s="119"/>
    </row>
    <row r="8389" spans="27:35" x14ac:dyDescent="0.25">
      <c r="AA8389" s="81"/>
      <c r="AB8389" s="81"/>
      <c r="AC8389" s="80"/>
      <c r="AD8389" s="80"/>
      <c r="AE8389" s="81"/>
      <c r="AF8389" s="82"/>
      <c r="AG8389" s="80"/>
      <c r="AH8389" s="119"/>
      <c r="AI8389" s="119"/>
    </row>
    <row r="8390" spans="27:35" x14ac:dyDescent="0.25">
      <c r="AA8390" s="81"/>
      <c r="AB8390" s="81"/>
      <c r="AC8390" s="80"/>
      <c r="AD8390" s="80"/>
      <c r="AE8390" s="81"/>
      <c r="AF8390" s="82"/>
      <c r="AG8390" s="80"/>
      <c r="AH8390" s="119"/>
      <c r="AI8390" s="119"/>
    </row>
    <row r="8391" spans="27:35" x14ac:dyDescent="0.25">
      <c r="AA8391" s="81"/>
      <c r="AB8391" s="81"/>
      <c r="AC8391" s="80"/>
      <c r="AD8391" s="80"/>
      <c r="AE8391" s="81"/>
      <c r="AF8391" s="82"/>
      <c r="AG8391" s="80"/>
      <c r="AH8391" s="119"/>
      <c r="AI8391" s="119"/>
    </row>
    <row r="8392" spans="27:35" x14ac:dyDescent="0.25">
      <c r="AA8392" s="81"/>
      <c r="AB8392" s="81"/>
      <c r="AC8392" s="80"/>
      <c r="AD8392" s="80"/>
      <c r="AE8392" s="81"/>
      <c r="AF8392" s="82"/>
      <c r="AG8392" s="80"/>
      <c r="AH8392" s="119"/>
      <c r="AI8392" s="119"/>
    </row>
    <row r="8393" spans="27:35" x14ac:dyDescent="0.25">
      <c r="AA8393" s="81"/>
      <c r="AB8393" s="81"/>
      <c r="AC8393" s="80"/>
      <c r="AD8393" s="80"/>
      <c r="AE8393" s="81"/>
      <c r="AF8393" s="82"/>
      <c r="AG8393" s="80"/>
      <c r="AH8393" s="119"/>
      <c r="AI8393" s="119"/>
    </row>
    <row r="8394" spans="27:35" x14ac:dyDescent="0.25">
      <c r="AA8394" s="81"/>
      <c r="AB8394" s="81"/>
      <c r="AC8394" s="80"/>
      <c r="AD8394" s="80"/>
      <c r="AE8394" s="81"/>
      <c r="AF8394" s="82"/>
      <c r="AG8394" s="80"/>
      <c r="AH8394" s="119"/>
      <c r="AI8394" s="119"/>
    </row>
    <row r="8395" spans="27:35" x14ac:dyDescent="0.25">
      <c r="AA8395" s="81"/>
      <c r="AB8395" s="81"/>
      <c r="AC8395" s="80"/>
      <c r="AD8395" s="80"/>
      <c r="AE8395" s="81"/>
      <c r="AF8395" s="82"/>
      <c r="AG8395" s="80"/>
      <c r="AH8395" s="119"/>
      <c r="AI8395" s="119"/>
    </row>
    <row r="8396" spans="27:35" x14ac:dyDescent="0.25">
      <c r="AA8396" s="81"/>
      <c r="AB8396" s="81"/>
      <c r="AC8396" s="80"/>
      <c r="AD8396" s="80"/>
      <c r="AE8396" s="81"/>
      <c r="AF8396" s="82"/>
      <c r="AG8396" s="80"/>
      <c r="AH8396" s="119"/>
      <c r="AI8396" s="119"/>
    </row>
    <row r="8397" spans="27:35" x14ac:dyDescent="0.25">
      <c r="AA8397" s="81"/>
      <c r="AB8397" s="81"/>
      <c r="AC8397" s="80"/>
      <c r="AD8397" s="80"/>
      <c r="AE8397" s="81"/>
      <c r="AF8397" s="82"/>
      <c r="AG8397" s="80"/>
      <c r="AH8397" s="119"/>
      <c r="AI8397" s="119"/>
    </row>
    <row r="8398" spans="27:35" x14ac:dyDescent="0.25">
      <c r="AA8398" s="81"/>
      <c r="AB8398" s="81"/>
      <c r="AC8398" s="80"/>
      <c r="AD8398" s="80"/>
      <c r="AE8398" s="81"/>
      <c r="AF8398" s="82"/>
      <c r="AG8398" s="80"/>
      <c r="AH8398" s="119"/>
      <c r="AI8398" s="119"/>
    </row>
    <row r="8399" spans="27:35" x14ac:dyDescent="0.25">
      <c r="AA8399" s="81"/>
      <c r="AB8399" s="81"/>
      <c r="AC8399" s="80"/>
      <c r="AD8399" s="80"/>
      <c r="AE8399" s="81"/>
      <c r="AF8399" s="82"/>
      <c r="AG8399" s="80"/>
      <c r="AH8399" s="119"/>
      <c r="AI8399" s="119"/>
    </row>
    <row r="8400" spans="27:35" x14ac:dyDescent="0.25">
      <c r="AA8400" s="81"/>
      <c r="AB8400" s="81"/>
      <c r="AC8400" s="80"/>
      <c r="AD8400" s="80"/>
      <c r="AE8400" s="81"/>
      <c r="AF8400" s="82"/>
      <c r="AG8400" s="80"/>
      <c r="AH8400" s="119"/>
      <c r="AI8400" s="119"/>
    </row>
    <row r="8401" spans="27:35" x14ac:dyDescent="0.25">
      <c r="AA8401" s="81"/>
      <c r="AB8401" s="81"/>
      <c r="AC8401" s="80"/>
      <c r="AD8401" s="80"/>
      <c r="AE8401" s="81"/>
      <c r="AF8401" s="82"/>
      <c r="AG8401" s="80"/>
      <c r="AH8401" s="119"/>
      <c r="AI8401" s="119"/>
    </row>
    <row r="8402" spans="27:35" x14ac:dyDescent="0.25">
      <c r="AA8402" s="81"/>
      <c r="AB8402" s="81"/>
      <c r="AC8402" s="80"/>
      <c r="AD8402" s="80"/>
      <c r="AE8402" s="81"/>
      <c r="AF8402" s="82"/>
      <c r="AG8402" s="80"/>
      <c r="AH8402" s="119"/>
      <c r="AI8402" s="119"/>
    </row>
    <row r="8403" spans="27:35" x14ac:dyDescent="0.25">
      <c r="AA8403" s="81"/>
      <c r="AB8403" s="81"/>
      <c r="AC8403" s="80"/>
      <c r="AD8403" s="80"/>
      <c r="AE8403" s="81"/>
      <c r="AF8403" s="82"/>
      <c r="AG8403" s="80"/>
      <c r="AH8403" s="119"/>
      <c r="AI8403" s="119"/>
    </row>
    <row r="8404" spans="27:35" x14ac:dyDescent="0.25">
      <c r="AA8404" s="81"/>
      <c r="AB8404" s="81"/>
      <c r="AC8404" s="80"/>
      <c r="AD8404" s="80"/>
      <c r="AE8404" s="81"/>
      <c r="AF8404" s="82"/>
      <c r="AG8404" s="80"/>
      <c r="AH8404" s="119"/>
      <c r="AI8404" s="119"/>
    </row>
    <row r="8405" spans="27:35" x14ac:dyDescent="0.25">
      <c r="AA8405" s="81"/>
      <c r="AB8405" s="81"/>
      <c r="AC8405" s="80"/>
      <c r="AD8405" s="80"/>
      <c r="AE8405" s="81"/>
      <c r="AF8405" s="82"/>
      <c r="AG8405" s="80"/>
      <c r="AH8405" s="119"/>
      <c r="AI8405" s="119"/>
    </row>
    <row r="8406" spans="27:35" x14ac:dyDescent="0.25">
      <c r="AA8406" s="81"/>
      <c r="AB8406" s="81"/>
      <c r="AC8406" s="80"/>
      <c r="AD8406" s="80"/>
      <c r="AE8406" s="81"/>
      <c r="AF8406" s="82"/>
      <c r="AG8406" s="80"/>
      <c r="AH8406" s="119"/>
      <c r="AI8406" s="119"/>
    </row>
    <row r="8407" spans="27:35" x14ac:dyDescent="0.25">
      <c r="AA8407" s="81"/>
      <c r="AB8407" s="81"/>
      <c r="AC8407" s="80"/>
      <c r="AD8407" s="80"/>
      <c r="AE8407" s="81"/>
      <c r="AF8407" s="82"/>
      <c r="AG8407" s="80"/>
      <c r="AH8407" s="119"/>
      <c r="AI8407" s="119"/>
    </row>
    <row r="8408" spans="27:35" x14ac:dyDescent="0.25">
      <c r="AA8408" s="81"/>
      <c r="AB8408" s="81"/>
      <c r="AC8408" s="80"/>
      <c r="AD8408" s="80"/>
      <c r="AE8408" s="81"/>
      <c r="AF8408" s="82"/>
      <c r="AG8408" s="80"/>
      <c r="AH8408" s="119"/>
      <c r="AI8408" s="119"/>
    </row>
    <row r="8409" spans="27:35" x14ac:dyDescent="0.25">
      <c r="AA8409" s="81"/>
      <c r="AB8409" s="81"/>
      <c r="AC8409" s="80"/>
      <c r="AD8409" s="80"/>
      <c r="AE8409" s="81"/>
      <c r="AF8409" s="82"/>
      <c r="AG8409" s="80"/>
      <c r="AH8409" s="119"/>
      <c r="AI8409" s="119"/>
    </row>
    <row r="8410" spans="27:35" x14ac:dyDescent="0.25">
      <c r="AA8410" s="81"/>
      <c r="AB8410" s="81"/>
      <c r="AC8410" s="80"/>
      <c r="AD8410" s="80"/>
      <c r="AE8410" s="81"/>
      <c r="AF8410" s="82"/>
      <c r="AG8410" s="80"/>
      <c r="AH8410" s="119"/>
      <c r="AI8410" s="119"/>
    </row>
    <row r="8411" spans="27:35" x14ac:dyDescent="0.25">
      <c r="AA8411" s="81"/>
      <c r="AB8411" s="81"/>
      <c r="AC8411" s="80"/>
      <c r="AD8411" s="80"/>
      <c r="AE8411" s="81"/>
      <c r="AF8411" s="82"/>
      <c r="AG8411" s="80"/>
      <c r="AH8411" s="119"/>
      <c r="AI8411" s="119"/>
    </row>
    <row r="8412" spans="27:35" x14ac:dyDescent="0.25">
      <c r="AA8412" s="81"/>
      <c r="AB8412" s="81"/>
      <c r="AC8412" s="80"/>
      <c r="AD8412" s="80"/>
      <c r="AE8412" s="81"/>
      <c r="AF8412" s="82"/>
      <c r="AG8412" s="80"/>
      <c r="AH8412" s="119"/>
      <c r="AI8412" s="119"/>
    </row>
    <row r="8413" spans="27:35" x14ac:dyDescent="0.25">
      <c r="AA8413" s="81"/>
      <c r="AB8413" s="81"/>
      <c r="AC8413" s="80"/>
      <c r="AD8413" s="80"/>
      <c r="AE8413" s="81"/>
      <c r="AF8413" s="82"/>
      <c r="AG8413" s="80"/>
      <c r="AH8413" s="119"/>
      <c r="AI8413" s="119"/>
    </row>
    <row r="8414" spans="27:35" x14ac:dyDescent="0.25">
      <c r="AA8414" s="81"/>
      <c r="AB8414" s="81"/>
      <c r="AC8414" s="80"/>
      <c r="AD8414" s="80"/>
      <c r="AE8414" s="81"/>
      <c r="AF8414" s="82"/>
      <c r="AG8414" s="80"/>
      <c r="AH8414" s="119"/>
      <c r="AI8414" s="119"/>
    </row>
    <row r="8415" spans="27:35" x14ac:dyDescent="0.25">
      <c r="AA8415" s="81"/>
      <c r="AB8415" s="81"/>
      <c r="AC8415" s="80"/>
      <c r="AD8415" s="80"/>
      <c r="AE8415" s="81"/>
      <c r="AF8415" s="82"/>
      <c r="AG8415" s="80"/>
      <c r="AH8415" s="119"/>
      <c r="AI8415" s="119"/>
    </row>
    <row r="8416" spans="27:35" x14ac:dyDescent="0.25">
      <c r="AA8416" s="81"/>
      <c r="AB8416" s="81"/>
      <c r="AC8416" s="80"/>
      <c r="AD8416" s="80"/>
      <c r="AE8416" s="81"/>
      <c r="AF8416" s="82"/>
      <c r="AG8416" s="80"/>
      <c r="AH8416" s="119"/>
      <c r="AI8416" s="119"/>
    </row>
    <row r="8417" spans="27:35" x14ac:dyDescent="0.25">
      <c r="AA8417" s="81"/>
      <c r="AB8417" s="81"/>
      <c r="AC8417" s="80"/>
      <c r="AD8417" s="80"/>
      <c r="AE8417" s="81"/>
      <c r="AF8417" s="82"/>
      <c r="AG8417" s="80"/>
      <c r="AH8417" s="119"/>
      <c r="AI8417" s="119"/>
    </row>
    <row r="8418" spans="27:35" x14ac:dyDescent="0.25">
      <c r="AA8418" s="81"/>
      <c r="AB8418" s="81"/>
      <c r="AC8418" s="80"/>
      <c r="AD8418" s="80"/>
      <c r="AE8418" s="81"/>
      <c r="AF8418" s="82"/>
      <c r="AG8418" s="80"/>
      <c r="AH8418" s="119"/>
      <c r="AI8418" s="119"/>
    </row>
    <row r="8419" spans="27:35" x14ac:dyDescent="0.25">
      <c r="AA8419" s="81"/>
      <c r="AB8419" s="81"/>
      <c r="AC8419" s="80"/>
      <c r="AD8419" s="80"/>
      <c r="AE8419" s="81"/>
      <c r="AF8419" s="82"/>
      <c r="AG8419" s="80"/>
      <c r="AH8419" s="119"/>
      <c r="AI8419" s="119"/>
    </row>
    <row r="8420" spans="27:35" x14ac:dyDescent="0.25">
      <c r="AA8420" s="81"/>
      <c r="AB8420" s="81"/>
      <c r="AC8420" s="80"/>
      <c r="AD8420" s="80"/>
      <c r="AE8420" s="81"/>
      <c r="AF8420" s="82"/>
      <c r="AG8420" s="80"/>
      <c r="AH8420" s="119"/>
      <c r="AI8420" s="119"/>
    </row>
    <row r="8421" spans="27:35" x14ac:dyDescent="0.25">
      <c r="AA8421" s="81"/>
      <c r="AB8421" s="81"/>
      <c r="AC8421" s="80"/>
      <c r="AD8421" s="80"/>
      <c r="AE8421" s="81"/>
      <c r="AF8421" s="82"/>
      <c r="AG8421" s="80"/>
      <c r="AH8421" s="119"/>
      <c r="AI8421" s="119"/>
    </row>
    <row r="8422" spans="27:35" x14ac:dyDescent="0.25">
      <c r="AA8422" s="81"/>
      <c r="AB8422" s="81"/>
      <c r="AC8422" s="80"/>
      <c r="AD8422" s="80"/>
      <c r="AE8422" s="81"/>
      <c r="AF8422" s="82"/>
      <c r="AG8422" s="80"/>
      <c r="AH8422" s="119"/>
      <c r="AI8422" s="119"/>
    </row>
    <row r="8423" spans="27:35" x14ac:dyDescent="0.25">
      <c r="AA8423" s="81"/>
      <c r="AB8423" s="81"/>
      <c r="AC8423" s="80"/>
      <c r="AD8423" s="80"/>
      <c r="AE8423" s="81"/>
      <c r="AF8423" s="82"/>
      <c r="AG8423" s="80"/>
      <c r="AH8423" s="119"/>
      <c r="AI8423" s="119"/>
    </row>
    <row r="8424" spans="27:35" x14ac:dyDescent="0.25">
      <c r="AA8424" s="81"/>
      <c r="AB8424" s="81"/>
      <c r="AC8424" s="80"/>
      <c r="AD8424" s="80"/>
      <c r="AE8424" s="81"/>
      <c r="AF8424" s="82"/>
      <c r="AG8424" s="80"/>
      <c r="AH8424" s="119"/>
      <c r="AI8424" s="119"/>
    </row>
    <row r="8425" spans="27:35" x14ac:dyDescent="0.25">
      <c r="AA8425" s="81"/>
      <c r="AB8425" s="81"/>
      <c r="AC8425" s="80"/>
      <c r="AD8425" s="80"/>
      <c r="AE8425" s="81"/>
      <c r="AF8425" s="82"/>
      <c r="AG8425" s="80"/>
      <c r="AH8425" s="119"/>
      <c r="AI8425" s="119"/>
    </row>
    <row r="8426" spans="27:35" x14ac:dyDescent="0.25">
      <c r="AA8426" s="81"/>
      <c r="AB8426" s="81"/>
      <c r="AC8426" s="80"/>
      <c r="AD8426" s="80"/>
      <c r="AE8426" s="81"/>
      <c r="AF8426" s="82"/>
      <c r="AG8426" s="80"/>
      <c r="AH8426" s="119"/>
      <c r="AI8426" s="119"/>
    </row>
    <row r="8427" spans="27:35" x14ac:dyDescent="0.25">
      <c r="AA8427" s="81"/>
      <c r="AB8427" s="81"/>
      <c r="AC8427" s="80"/>
      <c r="AD8427" s="80"/>
      <c r="AE8427" s="81"/>
      <c r="AF8427" s="82"/>
      <c r="AG8427" s="80"/>
      <c r="AH8427" s="119"/>
      <c r="AI8427" s="119"/>
    </row>
    <row r="8428" spans="27:35" x14ac:dyDescent="0.25">
      <c r="AA8428" s="81"/>
      <c r="AB8428" s="81"/>
      <c r="AC8428" s="80"/>
      <c r="AD8428" s="80"/>
      <c r="AE8428" s="81"/>
      <c r="AF8428" s="82"/>
      <c r="AG8428" s="80"/>
      <c r="AH8428" s="119"/>
      <c r="AI8428" s="119"/>
    </row>
    <row r="8429" spans="27:35" x14ac:dyDescent="0.25">
      <c r="AA8429" s="81"/>
      <c r="AB8429" s="81"/>
      <c r="AC8429" s="80"/>
      <c r="AD8429" s="80"/>
      <c r="AE8429" s="81"/>
      <c r="AF8429" s="82"/>
      <c r="AG8429" s="80"/>
      <c r="AH8429" s="119"/>
      <c r="AI8429" s="119"/>
    </row>
    <row r="8430" spans="27:35" x14ac:dyDescent="0.25">
      <c r="AA8430" s="81"/>
      <c r="AB8430" s="81"/>
      <c r="AC8430" s="80"/>
      <c r="AD8430" s="80"/>
      <c r="AE8430" s="81"/>
      <c r="AF8430" s="82"/>
      <c r="AG8430" s="80"/>
      <c r="AH8430" s="119"/>
      <c r="AI8430" s="119"/>
    </row>
    <row r="8431" spans="27:35" x14ac:dyDescent="0.25">
      <c r="AA8431" s="81"/>
      <c r="AB8431" s="81"/>
      <c r="AC8431" s="80"/>
      <c r="AD8431" s="80"/>
      <c r="AE8431" s="81"/>
      <c r="AF8431" s="82"/>
      <c r="AG8431" s="80"/>
      <c r="AH8431" s="119"/>
      <c r="AI8431" s="119"/>
    </row>
    <row r="8432" spans="27:35" x14ac:dyDescent="0.25">
      <c r="AA8432" s="81"/>
      <c r="AB8432" s="81"/>
      <c r="AC8432" s="80"/>
      <c r="AD8432" s="80"/>
      <c r="AE8432" s="81"/>
      <c r="AF8432" s="82"/>
      <c r="AG8432" s="80"/>
      <c r="AH8432" s="119"/>
      <c r="AI8432" s="119"/>
    </row>
    <row r="8433" spans="27:35" x14ac:dyDescent="0.25">
      <c r="AA8433" s="81"/>
      <c r="AB8433" s="81"/>
      <c r="AC8433" s="80"/>
      <c r="AD8433" s="80"/>
      <c r="AE8433" s="81"/>
      <c r="AF8433" s="82"/>
      <c r="AG8433" s="80"/>
      <c r="AH8433" s="119"/>
      <c r="AI8433" s="119"/>
    </row>
    <row r="8434" spans="27:35" x14ac:dyDescent="0.25">
      <c r="AA8434" s="81"/>
      <c r="AB8434" s="81"/>
      <c r="AC8434" s="80"/>
      <c r="AD8434" s="80"/>
      <c r="AE8434" s="81"/>
      <c r="AF8434" s="82"/>
      <c r="AG8434" s="80"/>
      <c r="AH8434" s="119"/>
      <c r="AI8434" s="119"/>
    </row>
    <row r="8435" spans="27:35" x14ac:dyDescent="0.25">
      <c r="AA8435" s="81"/>
      <c r="AB8435" s="81"/>
      <c r="AC8435" s="80"/>
      <c r="AD8435" s="80"/>
      <c r="AE8435" s="81"/>
      <c r="AF8435" s="82"/>
      <c r="AG8435" s="80"/>
      <c r="AH8435" s="119"/>
      <c r="AI8435" s="119"/>
    </row>
    <row r="8436" spans="27:35" x14ac:dyDescent="0.25">
      <c r="AA8436" s="81"/>
      <c r="AB8436" s="81"/>
      <c r="AC8436" s="80"/>
      <c r="AD8436" s="80"/>
      <c r="AE8436" s="81"/>
      <c r="AF8436" s="82"/>
      <c r="AG8436" s="80"/>
      <c r="AH8436" s="119"/>
      <c r="AI8436" s="119"/>
    </row>
    <row r="8437" spans="27:35" x14ac:dyDescent="0.25">
      <c r="AA8437" s="81"/>
      <c r="AB8437" s="81"/>
      <c r="AC8437" s="80"/>
      <c r="AD8437" s="80"/>
      <c r="AE8437" s="81"/>
      <c r="AF8437" s="82"/>
      <c r="AG8437" s="80"/>
      <c r="AH8437" s="119"/>
      <c r="AI8437" s="119"/>
    </row>
    <row r="8438" spans="27:35" x14ac:dyDescent="0.25">
      <c r="AA8438" s="81"/>
      <c r="AB8438" s="81"/>
      <c r="AC8438" s="80"/>
      <c r="AD8438" s="80"/>
      <c r="AE8438" s="81"/>
      <c r="AF8438" s="82"/>
      <c r="AG8438" s="80"/>
      <c r="AH8438" s="119"/>
      <c r="AI8438" s="119"/>
    </row>
    <row r="8439" spans="27:35" x14ac:dyDescent="0.25">
      <c r="AA8439" s="81"/>
      <c r="AB8439" s="81"/>
      <c r="AC8439" s="80"/>
      <c r="AD8439" s="80"/>
      <c r="AE8439" s="81"/>
      <c r="AF8439" s="82"/>
      <c r="AG8439" s="80"/>
      <c r="AH8439" s="119"/>
      <c r="AI8439" s="119"/>
    </row>
    <row r="8440" spans="27:35" x14ac:dyDescent="0.25">
      <c r="AA8440" s="81"/>
      <c r="AB8440" s="81"/>
      <c r="AC8440" s="80"/>
      <c r="AD8440" s="80"/>
      <c r="AE8440" s="81"/>
      <c r="AF8440" s="82"/>
      <c r="AG8440" s="80"/>
      <c r="AH8440" s="119"/>
      <c r="AI8440" s="119"/>
    </row>
    <row r="8441" spans="27:35" x14ac:dyDescent="0.25">
      <c r="AA8441" s="81"/>
      <c r="AB8441" s="81"/>
      <c r="AC8441" s="80"/>
      <c r="AD8441" s="80"/>
      <c r="AE8441" s="81"/>
      <c r="AF8441" s="82"/>
      <c r="AG8441" s="80"/>
      <c r="AH8441" s="119"/>
      <c r="AI8441" s="119"/>
    </row>
    <row r="8442" spans="27:35" x14ac:dyDescent="0.25">
      <c r="AA8442" s="81"/>
      <c r="AB8442" s="81"/>
      <c r="AC8442" s="80"/>
      <c r="AD8442" s="80"/>
      <c r="AE8442" s="81"/>
      <c r="AF8442" s="82"/>
      <c r="AG8442" s="80"/>
      <c r="AH8442" s="119"/>
      <c r="AI8442" s="119"/>
    </row>
    <row r="8443" spans="27:35" x14ac:dyDescent="0.25">
      <c r="AA8443" s="81"/>
      <c r="AB8443" s="81"/>
      <c r="AC8443" s="80"/>
      <c r="AD8443" s="80"/>
      <c r="AE8443" s="81"/>
      <c r="AF8443" s="82"/>
      <c r="AG8443" s="80"/>
      <c r="AH8443" s="119"/>
      <c r="AI8443" s="119"/>
    </row>
    <row r="8444" spans="27:35" x14ac:dyDescent="0.25">
      <c r="AA8444" s="81"/>
      <c r="AB8444" s="81"/>
      <c r="AC8444" s="80"/>
      <c r="AD8444" s="80"/>
      <c r="AE8444" s="81"/>
      <c r="AF8444" s="82"/>
      <c r="AG8444" s="80"/>
      <c r="AH8444" s="119"/>
      <c r="AI8444" s="119"/>
    </row>
    <row r="8445" spans="27:35" x14ac:dyDescent="0.25">
      <c r="AA8445" s="81"/>
      <c r="AB8445" s="81"/>
      <c r="AC8445" s="80"/>
      <c r="AD8445" s="80"/>
      <c r="AE8445" s="81"/>
      <c r="AF8445" s="82"/>
      <c r="AG8445" s="80"/>
      <c r="AH8445" s="119"/>
      <c r="AI8445" s="119"/>
    </row>
    <row r="8446" spans="27:35" x14ac:dyDescent="0.25">
      <c r="AA8446" s="81"/>
      <c r="AB8446" s="81"/>
      <c r="AC8446" s="80"/>
      <c r="AD8446" s="80"/>
      <c r="AE8446" s="81"/>
      <c r="AF8446" s="82"/>
      <c r="AG8446" s="80"/>
      <c r="AH8446" s="119"/>
      <c r="AI8446" s="119"/>
    </row>
    <row r="8447" spans="27:35" x14ac:dyDescent="0.25">
      <c r="AA8447" s="81"/>
      <c r="AB8447" s="81"/>
      <c r="AC8447" s="80"/>
      <c r="AD8447" s="80"/>
      <c r="AE8447" s="81"/>
      <c r="AF8447" s="82"/>
      <c r="AG8447" s="80"/>
      <c r="AH8447" s="119"/>
      <c r="AI8447" s="119"/>
    </row>
    <row r="8448" spans="27:35" x14ac:dyDescent="0.25">
      <c r="AA8448" s="81"/>
      <c r="AB8448" s="81"/>
      <c r="AC8448" s="80"/>
      <c r="AD8448" s="80"/>
      <c r="AE8448" s="81"/>
      <c r="AF8448" s="82"/>
      <c r="AG8448" s="80"/>
      <c r="AH8448" s="119"/>
      <c r="AI8448" s="119"/>
    </row>
    <row r="8449" spans="27:35" x14ac:dyDescent="0.25">
      <c r="AA8449" s="81"/>
      <c r="AB8449" s="81"/>
      <c r="AC8449" s="80"/>
      <c r="AD8449" s="80"/>
      <c r="AE8449" s="81"/>
      <c r="AF8449" s="82"/>
      <c r="AG8449" s="80"/>
      <c r="AH8449" s="119"/>
      <c r="AI8449" s="119"/>
    </row>
    <row r="8450" spans="27:35" x14ac:dyDescent="0.25">
      <c r="AA8450" s="81"/>
      <c r="AB8450" s="81"/>
      <c r="AC8450" s="80"/>
      <c r="AD8450" s="80"/>
      <c r="AE8450" s="81"/>
      <c r="AF8450" s="82"/>
      <c r="AG8450" s="80"/>
      <c r="AH8450" s="119"/>
      <c r="AI8450" s="119"/>
    </row>
    <row r="8451" spans="27:35" x14ac:dyDescent="0.25">
      <c r="AA8451" s="81"/>
      <c r="AB8451" s="81"/>
      <c r="AC8451" s="80"/>
      <c r="AD8451" s="80"/>
      <c r="AE8451" s="81"/>
      <c r="AF8451" s="82"/>
      <c r="AG8451" s="80"/>
      <c r="AH8451" s="119"/>
      <c r="AI8451" s="119"/>
    </row>
    <row r="8452" spans="27:35" x14ac:dyDescent="0.25">
      <c r="AA8452" s="81"/>
      <c r="AB8452" s="81"/>
      <c r="AC8452" s="80"/>
      <c r="AD8452" s="80"/>
      <c r="AE8452" s="81"/>
      <c r="AF8452" s="82"/>
      <c r="AG8452" s="80"/>
      <c r="AH8452" s="119"/>
      <c r="AI8452" s="119"/>
    </row>
    <row r="8453" spans="27:35" x14ac:dyDescent="0.25">
      <c r="AA8453" s="81"/>
      <c r="AB8453" s="81"/>
      <c r="AC8453" s="80"/>
      <c r="AD8453" s="80"/>
      <c r="AE8453" s="81"/>
      <c r="AF8453" s="82"/>
      <c r="AG8453" s="80"/>
      <c r="AH8453" s="119"/>
      <c r="AI8453" s="119"/>
    </row>
    <row r="8454" spans="27:35" x14ac:dyDescent="0.25">
      <c r="AA8454" s="81"/>
      <c r="AB8454" s="81"/>
      <c r="AC8454" s="80"/>
      <c r="AD8454" s="80"/>
      <c r="AE8454" s="81"/>
      <c r="AF8454" s="82"/>
      <c r="AG8454" s="80"/>
      <c r="AH8454" s="119"/>
      <c r="AI8454" s="119"/>
    </row>
    <row r="8455" spans="27:35" x14ac:dyDescent="0.25">
      <c r="AA8455" s="81"/>
      <c r="AB8455" s="81"/>
      <c r="AC8455" s="80"/>
      <c r="AD8455" s="80"/>
      <c r="AE8455" s="81"/>
      <c r="AF8455" s="82"/>
      <c r="AG8455" s="80"/>
      <c r="AH8455" s="119"/>
      <c r="AI8455" s="119"/>
    </row>
    <row r="8456" spans="27:35" x14ac:dyDescent="0.25">
      <c r="AA8456" s="81"/>
      <c r="AB8456" s="81"/>
      <c r="AC8456" s="80"/>
      <c r="AD8456" s="80"/>
      <c r="AE8456" s="81"/>
      <c r="AF8456" s="82"/>
      <c r="AG8456" s="80"/>
      <c r="AH8456" s="119"/>
      <c r="AI8456" s="119"/>
    </row>
    <row r="8457" spans="27:35" x14ac:dyDescent="0.25">
      <c r="AA8457" s="81"/>
      <c r="AB8457" s="81"/>
      <c r="AC8457" s="80"/>
      <c r="AD8457" s="80"/>
      <c r="AE8457" s="81"/>
      <c r="AF8457" s="82"/>
      <c r="AG8457" s="80"/>
      <c r="AH8457" s="119"/>
      <c r="AI8457" s="119"/>
    </row>
    <row r="8458" spans="27:35" x14ac:dyDescent="0.25">
      <c r="AA8458" s="81"/>
      <c r="AB8458" s="81"/>
      <c r="AC8458" s="80"/>
      <c r="AD8458" s="80"/>
      <c r="AE8458" s="81"/>
      <c r="AF8458" s="82"/>
      <c r="AG8458" s="80"/>
      <c r="AH8458" s="119"/>
      <c r="AI8458" s="119"/>
    </row>
    <row r="8459" spans="27:35" x14ac:dyDescent="0.25">
      <c r="AA8459" s="81"/>
      <c r="AB8459" s="81"/>
      <c r="AC8459" s="80"/>
      <c r="AD8459" s="80"/>
      <c r="AE8459" s="81"/>
      <c r="AF8459" s="82"/>
      <c r="AG8459" s="80"/>
      <c r="AH8459" s="119"/>
      <c r="AI8459" s="119"/>
    </row>
    <row r="8460" spans="27:35" x14ac:dyDescent="0.25">
      <c r="AA8460" s="81"/>
      <c r="AB8460" s="81"/>
      <c r="AC8460" s="80"/>
      <c r="AD8460" s="80"/>
      <c r="AE8460" s="81"/>
      <c r="AF8460" s="82"/>
      <c r="AG8460" s="80"/>
      <c r="AH8460" s="119"/>
      <c r="AI8460" s="119"/>
    </row>
    <row r="8461" spans="27:35" x14ac:dyDescent="0.25">
      <c r="AA8461" s="81"/>
      <c r="AB8461" s="81"/>
      <c r="AC8461" s="80"/>
      <c r="AD8461" s="80"/>
      <c r="AE8461" s="81"/>
      <c r="AF8461" s="82"/>
      <c r="AG8461" s="80"/>
      <c r="AH8461" s="119"/>
      <c r="AI8461" s="119"/>
    </row>
    <row r="8462" spans="27:35" x14ac:dyDescent="0.25">
      <c r="AA8462" s="81"/>
      <c r="AB8462" s="81"/>
      <c r="AC8462" s="80"/>
      <c r="AD8462" s="80"/>
      <c r="AE8462" s="81"/>
      <c r="AF8462" s="82"/>
      <c r="AG8462" s="80"/>
      <c r="AH8462" s="119"/>
      <c r="AI8462" s="119"/>
    </row>
    <row r="8463" spans="27:35" x14ac:dyDescent="0.25">
      <c r="AA8463" s="81"/>
      <c r="AB8463" s="81"/>
      <c r="AC8463" s="80"/>
      <c r="AD8463" s="80"/>
      <c r="AE8463" s="81"/>
      <c r="AF8463" s="82"/>
      <c r="AG8463" s="80"/>
      <c r="AH8463" s="119"/>
      <c r="AI8463" s="119"/>
    </row>
    <row r="8464" spans="27:35" x14ac:dyDescent="0.25">
      <c r="AA8464" s="81"/>
      <c r="AB8464" s="81"/>
      <c r="AC8464" s="80"/>
      <c r="AD8464" s="80"/>
      <c r="AE8464" s="81"/>
      <c r="AF8464" s="82"/>
      <c r="AG8464" s="80"/>
      <c r="AH8464" s="119"/>
      <c r="AI8464" s="119"/>
    </row>
    <row r="8465" spans="27:35" x14ac:dyDescent="0.25">
      <c r="AA8465" s="81"/>
      <c r="AB8465" s="81"/>
      <c r="AC8465" s="80"/>
      <c r="AD8465" s="80"/>
      <c r="AE8465" s="81"/>
      <c r="AF8465" s="82"/>
      <c r="AG8465" s="80"/>
      <c r="AH8465" s="119"/>
      <c r="AI8465" s="119"/>
    </row>
    <row r="8466" spans="27:35" x14ac:dyDescent="0.25">
      <c r="AA8466" s="81"/>
      <c r="AB8466" s="81"/>
      <c r="AC8466" s="80"/>
      <c r="AD8466" s="80"/>
      <c r="AE8466" s="81"/>
      <c r="AF8466" s="82"/>
      <c r="AG8466" s="80"/>
      <c r="AH8466" s="119"/>
      <c r="AI8466" s="119"/>
    </row>
    <row r="8467" spans="27:35" x14ac:dyDescent="0.25">
      <c r="AA8467" s="81"/>
      <c r="AB8467" s="81"/>
      <c r="AC8467" s="80"/>
      <c r="AD8467" s="80"/>
      <c r="AE8467" s="81"/>
      <c r="AF8467" s="82"/>
      <c r="AG8467" s="80"/>
      <c r="AH8467" s="119"/>
      <c r="AI8467" s="119"/>
    </row>
    <row r="8468" spans="27:35" x14ac:dyDescent="0.25">
      <c r="AA8468" s="81"/>
      <c r="AB8468" s="81"/>
      <c r="AC8468" s="80"/>
      <c r="AD8468" s="80"/>
      <c r="AE8468" s="81"/>
      <c r="AF8468" s="82"/>
      <c r="AG8468" s="80"/>
      <c r="AH8468" s="119"/>
      <c r="AI8468" s="119"/>
    </row>
    <row r="8469" spans="27:35" x14ac:dyDescent="0.25">
      <c r="AA8469" s="81"/>
      <c r="AB8469" s="81"/>
      <c r="AC8469" s="80"/>
      <c r="AD8469" s="80"/>
      <c r="AE8469" s="81"/>
      <c r="AF8469" s="82"/>
      <c r="AG8469" s="80"/>
      <c r="AH8469" s="119"/>
      <c r="AI8469" s="119"/>
    </row>
    <row r="8470" spans="27:35" x14ac:dyDescent="0.25">
      <c r="AA8470" s="81"/>
      <c r="AB8470" s="81"/>
      <c r="AC8470" s="80"/>
      <c r="AD8470" s="80"/>
      <c r="AE8470" s="81"/>
      <c r="AF8470" s="82"/>
      <c r="AG8470" s="80"/>
      <c r="AH8470" s="119"/>
      <c r="AI8470" s="119"/>
    </row>
    <row r="8471" spans="27:35" x14ac:dyDescent="0.25">
      <c r="AA8471" s="81"/>
      <c r="AB8471" s="81"/>
      <c r="AC8471" s="80"/>
      <c r="AD8471" s="80"/>
      <c r="AE8471" s="81"/>
      <c r="AF8471" s="82"/>
      <c r="AG8471" s="80"/>
      <c r="AH8471" s="119"/>
      <c r="AI8471" s="119"/>
    </row>
    <row r="8472" spans="27:35" x14ac:dyDescent="0.25">
      <c r="AA8472" s="81"/>
      <c r="AB8472" s="81"/>
      <c r="AC8472" s="80"/>
      <c r="AD8472" s="80"/>
      <c r="AE8472" s="81"/>
      <c r="AF8472" s="82"/>
      <c r="AG8472" s="80"/>
      <c r="AH8472" s="119"/>
      <c r="AI8472" s="119"/>
    </row>
    <row r="8473" spans="27:35" x14ac:dyDescent="0.25">
      <c r="AA8473" s="81"/>
      <c r="AB8473" s="81"/>
      <c r="AC8473" s="80"/>
      <c r="AD8473" s="80"/>
      <c r="AE8473" s="81"/>
      <c r="AF8473" s="82"/>
      <c r="AG8473" s="80"/>
      <c r="AH8473" s="119"/>
      <c r="AI8473" s="119"/>
    </row>
    <row r="8474" spans="27:35" x14ac:dyDescent="0.25">
      <c r="AA8474" s="81"/>
      <c r="AB8474" s="81"/>
      <c r="AC8474" s="80"/>
      <c r="AD8474" s="80"/>
      <c r="AE8474" s="81"/>
      <c r="AF8474" s="82"/>
      <c r="AG8474" s="80"/>
      <c r="AH8474" s="119"/>
      <c r="AI8474" s="119"/>
    </row>
    <row r="8475" spans="27:35" x14ac:dyDescent="0.25">
      <c r="AA8475" s="81"/>
      <c r="AB8475" s="81"/>
      <c r="AC8475" s="80"/>
      <c r="AD8475" s="80"/>
      <c r="AE8475" s="81"/>
      <c r="AF8475" s="82"/>
      <c r="AG8475" s="80"/>
      <c r="AH8475" s="119"/>
      <c r="AI8475" s="119"/>
    </row>
    <row r="8476" spans="27:35" x14ac:dyDescent="0.25">
      <c r="AA8476" s="81"/>
      <c r="AB8476" s="81"/>
      <c r="AC8476" s="80"/>
      <c r="AD8476" s="80"/>
      <c r="AE8476" s="81"/>
      <c r="AF8476" s="82"/>
      <c r="AG8476" s="80"/>
      <c r="AH8476" s="119"/>
      <c r="AI8476" s="119"/>
    </row>
    <row r="8477" spans="27:35" x14ac:dyDescent="0.25">
      <c r="AA8477" s="81"/>
      <c r="AB8477" s="81"/>
      <c r="AC8477" s="80"/>
      <c r="AD8477" s="80"/>
      <c r="AE8477" s="81"/>
      <c r="AF8477" s="82"/>
      <c r="AG8477" s="80"/>
      <c r="AH8477" s="119"/>
      <c r="AI8477" s="119"/>
    </row>
    <row r="8478" spans="27:35" x14ac:dyDescent="0.25">
      <c r="AA8478" s="81"/>
      <c r="AB8478" s="81"/>
      <c r="AC8478" s="80"/>
      <c r="AD8478" s="80"/>
      <c r="AE8478" s="81"/>
      <c r="AF8478" s="82"/>
      <c r="AG8478" s="80"/>
      <c r="AH8478" s="119"/>
      <c r="AI8478" s="119"/>
    </row>
    <row r="8479" spans="27:35" x14ac:dyDescent="0.25">
      <c r="AA8479" s="81"/>
      <c r="AB8479" s="81"/>
      <c r="AC8479" s="80"/>
      <c r="AD8479" s="80"/>
      <c r="AE8479" s="81"/>
      <c r="AF8479" s="82"/>
      <c r="AG8479" s="80"/>
      <c r="AH8479" s="119"/>
      <c r="AI8479" s="119"/>
    </row>
    <row r="8480" spans="27:35" x14ac:dyDescent="0.25">
      <c r="AA8480" s="81"/>
      <c r="AB8480" s="81"/>
      <c r="AC8480" s="80"/>
      <c r="AD8480" s="80"/>
      <c r="AE8480" s="81"/>
      <c r="AF8480" s="82"/>
      <c r="AG8480" s="80"/>
      <c r="AH8480" s="119"/>
      <c r="AI8480" s="119"/>
    </row>
    <row r="8481" spans="27:35" x14ac:dyDescent="0.25">
      <c r="AA8481" s="81"/>
      <c r="AB8481" s="81"/>
      <c r="AC8481" s="80"/>
      <c r="AD8481" s="80"/>
      <c r="AE8481" s="81"/>
      <c r="AF8481" s="82"/>
      <c r="AG8481" s="80"/>
      <c r="AH8481" s="119"/>
      <c r="AI8481" s="119"/>
    </row>
    <row r="8482" spans="27:35" x14ac:dyDescent="0.25">
      <c r="AA8482" s="81"/>
      <c r="AB8482" s="81"/>
      <c r="AC8482" s="80"/>
      <c r="AD8482" s="80"/>
      <c r="AE8482" s="81"/>
      <c r="AF8482" s="82"/>
      <c r="AG8482" s="80"/>
      <c r="AH8482" s="119"/>
      <c r="AI8482" s="119"/>
    </row>
    <row r="8483" spans="27:35" x14ac:dyDescent="0.25">
      <c r="AA8483" s="81"/>
      <c r="AB8483" s="81"/>
      <c r="AC8483" s="80"/>
      <c r="AD8483" s="80"/>
      <c r="AE8483" s="81"/>
      <c r="AF8483" s="82"/>
      <c r="AG8483" s="80"/>
      <c r="AH8483" s="119"/>
      <c r="AI8483" s="119"/>
    </row>
    <row r="8484" spans="27:35" x14ac:dyDescent="0.25">
      <c r="AA8484" s="81"/>
      <c r="AB8484" s="81"/>
      <c r="AC8484" s="80"/>
      <c r="AD8484" s="80"/>
      <c r="AE8484" s="81"/>
      <c r="AF8484" s="82"/>
      <c r="AG8484" s="80"/>
      <c r="AH8484" s="119"/>
      <c r="AI8484" s="119"/>
    </row>
    <row r="8485" spans="27:35" x14ac:dyDescent="0.25">
      <c r="AA8485" s="81"/>
      <c r="AB8485" s="81"/>
      <c r="AC8485" s="80"/>
      <c r="AD8485" s="80"/>
      <c r="AE8485" s="81"/>
      <c r="AF8485" s="82"/>
      <c r="AG8485" s="80"/>
      <c r="AH8485" s="119"/>
      <c r="AI8485" s="119"/>
    </row>
    <row r="8486" spans="27:35" x14ac:dyDescent="0.25">
      <c r="AA8486" s="81"/>
      <c r="AB8486" s="81"/>
      <c r="AC8486" s="80"/>
      <c r="AD8486" s="80"/>
      <c r="AE8486" s="81"/>
      <c r="AF8486" s="82"/>
      <c r="AG8486" s="80"/>
      <c r="AH8486" s="119"/>
      <c r="AI8486" s="119"/>
    </row>
    <row r="8487" spans="27:35" x14ac:dyDescent="0.25">
      <c r="AA8487" s="81"/>
      <c r="AB8487" s="81"/>
      <c r="AC8487" s="80"/>
      <c r="AD8487" s="80"/>
      <c r="AE8487" s="81"/>
      <c r="AF8487" s="82"/>
      <c r="AG8487" s="80"/>
      <c r="AH8487" s="119"/>
      <c r="AI8487" s="119"/>
    </row>
    <row r="8488" spans="27:35" x14ac:dyDescent="0.25">
      <c r="AA8488" s="81"/>
      <c r="AB8488" s="81"/>
      <c r="AC8488" s="80"/>
      <c r="AD8488" s="80"/>
      <c r="AE8488" s="81"/>
      <c r="AF8488" s="82"/>
      <c r="AG8488" s="80"/>
      <c r="AH8488" s="119"/>
      <c r="AI8488" s="119"/>
    </row>
    <row r="8489" spans="27:35" x14ac:dyDescent="0.25">
      <c r="AA8489" s="81"/>
      <c r="AB8489" s="81"/>
      <c r="AC8489" s="80"/>
      <c r="AD8489" s="80"/>
      <c r="AE8489" s="81"/>
      <c r="AF8489" s="82"/>
      <c r="AG8489" s="80"/>
      <c r="AH8489" s="119"/>
      <c r="AI8489" s="119"/>
    </row>
    <row r="8490" spans="27:35" x14ac:dyDescent="0.25">
      <c r="AA8490" s="81"/>
      <c r="AB8490" s="81"/>
      <c r="AC8490" s="80"/>
      <c r="AD8490" s="80"/>
      <c r="AE8490" s="81"/>
      <c r="AF8490" s="82"/>
      <c r="AG8490" s="80"/>
      <c r="AH8490" s="119"/>
      <c r="AI8490" s="119"/>
    </row>
    <row r="8491" spans="27:35" x14ac:dyDescent="0.25">
      <c r="AA8491" s="81"/>
      <c r="AB8491" s="81"/>
      <c r="AC8491" s="80"/>
      <c r="AD8491" s="80"/>
      <c r="AE8491" s="81"/>
      <c r="AF8491" s="82"/>
      <c r="AG8491" s="80"/>
      <c r="AH8491" s="119"/>
      <c r="AI8491" s="119"/>
    </row>
    <row r="8492" spans="27:35" x14ac:dyDescent="0.25">
      <c r="AA8492" s="81"/>
      <c r="AB8492" s="81"/>
      <c r="AC8492" s="80"/>
      <c r="AD8492" s="80"/>
      <c r="AE8492" s="81"/>
      <c r="AF8492" s="82"/>
      <c r="AG8492" s="80"/>
      <c r="AH8492" s="119"/>
      <c r="AI8492" s="119"/>
    </row>
    <row r="8493" spans="27:35" x14ac:dyDescent="0.25">
      <c r="AA8493" s="81"/>
      <c r="AB8493" s="81"/>
      <c r="AC8493" s="80"/>
      <c r="AD8493" s="80"/>
      <c r="AE8493" s="81"/>
      <c r="AF8493" s="82"/>
      <c r="AG8493" s="80"/>
      <c r="AH8493" s="119"/>
      <c r="AI8493" s="119"/>
    </row>
    <row r="8494" spans="27:35" x14ac:dyDescent="0.25">
      <c r="AA8494" s="81"/>
      <c r="AB8494" s="81"/>
      <c r="AC8494" s="80"/>
      <c r="AD8494" s="80"/>
      <c r="AE8494" s="81"/>
      <c r="AF8494" s="82"/>
      <c r="AG8494" s="80"/>
      <c r="AH8494" s="119"/>
      <c r="AI8494" s="119"/>
    </row>
    <row r="8495" spans="27:35" x14ac:dyDescent="0.25">
      <c r="AA8495" s="81"/>
      <c r="AB8495" s="81"/>
      <c r="AC8495" s="80"/>
      <c r="AD8495" s="80"/>
      <c r="AE8495" s="81"/>
      <c r="AF8495" s="82"/>
      <c r="AG8495" s="80"/>
      <c r="AH8495" s="119"/>
      <c r="AI8495" s="119"/>
    </row>
    <row r="8496" spans="27:35" x14ac:dyDescent="0.25">
      <c r="AA8496" s="81"/>
      <c r="AB8496" s="81"/>
      <c r="AC8496" s="80"/>
      <c r="AD8496" s="80"/>
      <c r="AE8496" s="81"/>
      <c r="AF8496" s="82"/>
      <c r="AG8496" s="80"/>
      <c r="AH8496" s="119"/>
      <c r="AI8496" s="119"/>
    </row>
    <row r="8497" spans="27:35" x14ac:dyDescent="0.25">
      <c r="AA8497" s="81"/>
      <c r="AB8497" s="81"/>
      <c r="AC8497" s="80"/>
      <c r="AD8497" s="80"/>
      <c r="AE8497" s="81"/>
      <c r="AF8497" s="82"/>
      <c r="AG8497" s="80"/>
      <c r="AH8497" s="119"/>
      <c r="AI8497" s="119"/>
    </row>
    <row r="8498" spans="27:35" x14ac:dyDescent="0.25">
      <c r="AA8498" s="81"/>
      <c r="AB8498" s="81"/>
      <c r="AC8498" s="80"/>
      <c r="AD8498" s="80"/>
      <c r="AE8498" s="81"/>
      <c r="AF8498" s="82"/>
      <c r="AG8498" s="80"/>
      <c r="AH8498" s="119"/>
      <c r="AI8498" s="119"/>
    </row>
    <row r="8499" spans="27:35" x14ac:dyDescent="0.25">
      <c r="AA8499" s="81"/>
      <c r="AB8499" s="81"/>
      <c r="AC8499" s="80"/>
      <c r="AD8499" s="80"/>
      <c r="AE8499" s="81"/>
      <c r="AF8499" s="82"/>
      <c r="AG8499" s="80"/>
      <c r="AH8499" s="119"/>
      <c r="AI8499" s="119"/>
    </row>
    <row r="8500" spans="27:35" x14ac:dyDescent="0.25">
      <c r="AA8500" s="81"/>
      <c r="AB8500" s="81"/>
      <c r="AC8500" s="80"/>
      <c r="AD8500" s="80"/>
      <c r="AE8500" s="81"/>
      <c r="AF8500" s="82"/>
      <c r="AG8500" s="80"/>
      <c r="AH8500" s="119"/>
      <c r="AI8500" s="119"/>
    </row>
    <row r="8501" spans="27:35" x14ac:dyDescent="0.25">
      <c r="AA8501" s="81"/>
      <c r="AB8501" s="81"/>
      <c r="AC8501" s="80"/>
      <c r="AD8501" s="80"/>
      <c r="AE8501" s="81"/>
      <c r="AF8501" s="82"/>
      <c r="AG8501" s="80"/>
      <c r="AH8501" s="119"/>
      <c r="AI8501" s="119"/>
    </row>
    <row r="8502" spans="27:35" x14ac:dyDescent="0.25">
      <c r="AA8502" s="81"/>
      <c r="AB8502" s="81"/>
      <c r="AC8502" s="80"/>
      <c r="AD8502" s="80"/>
      <c r="AE8502" s="81"/>
      <c r="AF8502" s="82"/>
      <c r="AG8502" s="80"/>
      <c r="AH8502" s="119"/>
      <c r="AI8502" s="119"/>
    </row>
    <row r="8503" spans="27:35" x14ac:dyDescent="0.25">
      <c r="AA8503" s="81"/>
      <c r="AB8503" s="81"/>
      <c r="AC8503" s="80"/>
      <c r="AD8503" s="80"/>
      <c r="AE8503" s="81"/>
      <c r="AF8503" s="82"/>
      <c r="AG8503" s="80"/>
      <c r="AH8503" s="119"/>
      <c r="AI8503" s="119"/>
    </row>
    <row r="8504" spans="27:35" x14ac:dyDescent="0.25">
      <c r="AA8504" s="81"/>
      <c r="AB8504" s="81"/>
      <c r="AC8504" s="80"/>
      <c r="AD8504" s="80"/>
      <c r="AE8504" s="81"/>
      <c r="AF8504" s="82"/>
      <c r="AG8504" s="80"/>
      <c r="AH8504" s="119"/>
      <c r="AI8504" s="119"/>
    </row>
    <row r="8505" spans="27:35" x14ac:dyDescent="0.25">
      <c r="AA8505" s="81"/>
      <c r="AB8505" s="81"/>
      <c r="AC8505" s="80"/>
      <c r="AD8505" s="80"/>
      <c r="AE8505" s="81"/>
      <c r="AF8505" s="82"/>
      <c r="AG8505" s="80"/>
      <c r="AH8505" s="119"/>
      <c r="AI8505" s="119"/>
    </row>
    <row r="8506" spans="27:35" x14ac:dyDescent="0.25">
      <c r="AA8506" s="81"/>
      <c r="AB8506" s="81"/>
      <c r="AC8506" s="80"/>
      <c r="AD8506" s="80"/>
      <c r="AE8506" s="81"/>
      <c r="AF8506" s="82"/>
      <c r="AG8506" s="80"/>
      <c r="AH8506" s="119"/>
      <c r="AI8506" s="119"/>
    </row>
    <row r="8507" spans="27:35" x14ac:dyDescent="0.25">
      <c r="AA8507" s="81"/>
      <c r="AB8507" s="81"/>
      <c r="AC8507" s="80"/>
      <c r="AD8507" s="80"/>
      <c r="AE8507" s="81"/>
      <c r="AF8507" s="82"/>
      <c r="AG8507" s="80"/>
      <c r="AH8507" s="119"/>
      <c r="AI8507" s="119"/>
    </row>
    <row r="8508" spans="27:35" x14ac:dyDescent="0.25">
      <c r="AA8508" s="81"/>
      <c r="AB8508" s="81"/>
      <c r="AC8508" s="80"/>
      <c r="AD8508" s="80"/>
      <c r="AE8508" s="81"/>
      <c r="AF8508" s="82"/>
      <c r="AG8508" s="80"/>
      <c r="AH8508" s="119"/>
      <c r="AI8508" s="119"/>
    </row>
    <row r="8509" spans="27:35" x14ac:dyDescent="0.25">
      <c r="AA8509" s="81"/>
      <c r="AB8509" s="81"/>
      <c r="AC8509" s="80"/>
      <c r="AD8509" s="80"/>
      <c r="AE8509" s="81"/>
      <c r="AF8509" s="82"/>
      <c r="AG8509" s="80"/>
      <c r="AH8509" s="119"/>
      <c r="AI8509" s="119"/>
    </row>
    <row r="8510" spans="27:35" x14ac:dyDescent="0.25">
      <c r="AA8510" s="81"/>
      <c r="AB8510" s="81"/>
      <c r="AC8510" s="80"/>
      <c r="AD8510" s="80"/>
      <c r="AE8510" s="81"/>
      <c r="AF8510" s="82"/>
      <c r="AG8510" s="80"/>
      <c r="AH8510" s="119"/>
      <c r="AI8510" s="119"/>
    </row>
    <row r="8511" spans="27:35" x14ac:dyDescent="0.25">
      <c r="AA8511" s="81"/>
      <c r="AB8511" s="81"/>
      <c r="AC8511" s="80"/>
      <c r="AD8511" s="80"/>
      <c r="AE8511" s="81"/>
      <c r="AF8511" s="82"/>
      <c r="AG8511" s="80"/>
      <c r="AH8511" s="119"/>
      <c r="AI8511" s="119"/>
    </row>
    <row r="8512" spans="27:35" x14ac:dyDescent="0.25">
      <c r="AA8512" s="81"/>
      <c r="AB8512" s="81"/>
      <c r="AC8512" s="80"/>
      <c r="AD8512" s="80"/>
      <c r="AE8512" s="81"/>
      <c r="AF8512" s="82"/>
      <c r="AG8512" s="80"/>
      <c r="AH8512" s="119"/>
      <c r="AI8512" s="119"/>
    </row>
    <row r="8513" spans="27:35" x14ac:dyDescent="0.25">
      <c r="AA8513" s="81"/>
      <c r="AB8513" s="81"/>
      <c r="AC8513" s="80"/>
      <c r="AD8513" s="80"/>
      <c r="AE8513" s="81"/>
      <c r="AF8513" s="82"/>
      <c r="AG8513" s="80"/>
      <c r="AH8513" s="119"/>
      <c r="AI8513" s="119"/>
    </row>
    <row r="8514" spans="27:35" x14ac:dyDescent="0.25">
      <c r="AA8514" s="81"/>
      <c r="AB8514" s="81"/>
      <c r="AC8514" s="80"/>
      <c r="AD8514" s="80"/>
      <c r="AE8514" s="81"/>
      <c r="AF8514" s="82"/>
      <c r="AG8514" s="80"/>
      <c r="AH8514" s="119"/>
      <c r="AI8514" s="119"/>
    </row>
    <row r="8515" spans="27:35" x14ac:dyDescent="0.25">
      <c r="AA8515" s="81"/>
      <c r="AB8515" s="81"/>
      <c r="AC8515" s="80"/>
      <c r="AD8515" s="80"/>
      <c r="AE8515" s="81"/>
      <c r="AF8515" s="82"/>
      <c r="AG8515" s="80"/>
      <c r="AH8515" s="119"/>
      <c r="AI8515" s="119"/>
    </row>
    <row r="8516" spans="27:35" x14ac:dyDescent="0.25">
      <c r="AA8516" s="81"/>
      <c r="AB8516" s="81"/>
      <c r="AC8516" s="80"/>
      <c r="AD8516" s="80"/>
      <c r="AE8516" s="81"/>
      <c r="AF8516" s="82"/>
      <c r="AG8516" s="80"/>
      <c r="AH8516" s="119"/>
      <c r="AI8516" s="119"/>
    </row>
    <row r="8517" spans="27:35" x14ac:dyDescent="0.25">
      <c r="AA8517" s="81"/>
      <c r="AB8517" s="81"/>
      <c r="AC8517" s="80"/>
      <c r="AD8517" s="80"/>
      <c r="AE8517" s="81"/>
      <c r="AF8517" s="82"/>
      <c r="AG8517" s="80"/>
      <c r="AH8517" s="119"/>
      <c r="AI8517" s="119"/>
    </row>
    <row r="8518" spans="27:35" x14ac:dyDescent="0.25">
      <c r="AA8518" s="81"/>
      <c r="AB8518" s="81"/>
      <c r="AC8518" s="80"/>
      <c r="AD8518" s="80"/>
      <c r="AE8518" s="81"/>
      <c r="AF8518" s="82"/>
      <c r="AG8518" s="80"/>
      <c r="AH8518" s="119"/>
      <c r="AI8518" s="119"/>
    </row>
    <row r="8519" spans="27:35" x14ac:dyDescent="0.25">
      <c r="AA8519" s="81"/>
      <c r="AB8519" s="81"/>
      <c r="AC8519" s="80"/>
      <c r="AD8519" s="80"/>
      <c r="AE8519" s="81"/>
      <c r="AF8519" s="82"/>
      <c r="AG8519" s="80"/>
      <c r="AH8519" s="119"/>
      <c r="AI8519" s="119"/>
    </row>
    <row r="8520" spans="27:35" x14ac:dyDescent="0.25">
      <c r="AA8520" s="81"/>
      <c r="AB8520" s="81"/>
      <c r="AC8520" s="80"/>
      <c r="AD8520" s="80"/>
      <c r="AE8520" s="81"/>
      <c r="AF8520" s="82"/>
      <c r="AG8520" s="80"/>
      <c r="AH8520" s="119"/>
      <c r="AI8520" s="119"/>
    </row>
    <row r="8521" spans="27:35" x14ac:dyDescent="0.25">
      <c r="AA8521" s="81"/>
      <c r="AB8521" s="81"/>
      <c r="AC8521" s="80"/>
      <c r="AD8521" s="80"/>
      <c r="AE8521" s="81"/>
      <c r="AF8521" s="82"/>
      <c r="AG8521" s="80"/>
      <c r="AH8521" s="119"/>
      <c r="AI8521" s="119"/>
    </row>
    <row r="8522" spans="27:35" x14ac:dyDescent="0.25">
      <c r="AA8522" s="81"/>
      <c r="AB8522" s="81"/>
      <c r="AC8522" s="80"/>
      <c r="AD8522" s="80"/>
      <c r="AE8522" s="81"/>
      <c r="AF8522" s="82"/>
      <c r="AG8522" s="80"/>
      <c r="AH8522" s="119"/>
      <c r="AI8522" s="119"/>
    </row>
    <row r="8523" spans="27:35" x14ac:dyDescent="0.25">
      <c r="AA8523" s="81"/>
      <c r="AB8523" s="81"/>
      <c r="AC8523" s="80"/>
      <c r="AD8523" s="80"/>
      <c r="AE8523" s="81"/>
      <c r="AF8523" s="82"/>
      <c r="AG8523" s="80"/>
      <c r="AH8523" s="119"/>
      <c r="AI8523" s="119"/>
    </row>
    <row r="8524" spans="27:35" x14ac:dyDescent="0.25">
      <c r="AA8524" s="81"/>
      <c r="AB8524" s="81"/>
      <c r="AC8524" s="80"/>
      <c r="AD8524" s="80"/>
      <c r="AE8524" s="81"/>
      <c r="AF8524" s="82"/>
      <c r="AG8524" s="80"/>
      <c r="AH8524" s="119"/>
      <c r="AI8524" s="119"/>
    </row>
    <row r="8525" spans="27:35" x14ac:dyDescent="0.25">
      <c r="AA8525" s="81"/>
      <c r="AB8525" s="81"/>
      <c r="AC8525" s="80"/>
      <c r="AD8525" s="80"/>
      <c r="AE8525" s="81"/>
      <c r="AF8525" s="82"/>
      <c r="AG8525" s="80"/>
      <c r="AH8525" s="119"/>
      <c r="AI8525" s="119"/>
    </row>
    <row r="8526" spans="27:35" x14ac:dyDescent="0.25">
      <c r="AA8526" s="81"/>
      <c r="AB8526" s="81"/>
      <c r="AC8526" s="80"/>
      <c r="AD8526" s="80"/>
      <c r="AE8526" s="81"/>
      <c r="AF8526" s="82"/>
      <c r="AG8526" s="80"/>
      <c r="AH8526" s="119"/>
      <c r="AI8526" s="119"/>
    </row>
    <row r="8527" spans="27:35" x14ac:dyDescent="0.25">
      <c r="AA8527" s="81"/>
      <c r="AB8527" s="81"/>
      <c r="AC8527" s="80"/>
      <c r="AD8527" s="80"/>
      <c r="AE8527" s="81"/>
      <c r="AF8527" s="82"/>
      <c r="AG8527" s="80"/>
      <c r="AH8527" s="119"/>
      <c r="AI8527" s="119"/>
    </row>
    <row r="8528" spans="27:35" x14ac:dyDescent="0.25">
      <c r="AA8528" s="81"/>
      <c r="AB8528" s="81"/>
      <c r="AC8528" s="80"/>
      <c r="AD8528" s="80"/>
      <c r="AE8528" s="81"/>
      <c r="AF8528" s="82"/>
      <c r="AG8528" s="80"/>
      <c r="AH8528" s="119"/>
      <c r="AI8528" s="119"/>
    </row>
    <row r="8529" spans="27:35" x14ac:dyDescent="0.25">
      <c r="AA8529" s="81"/>
      <c r="AB8529" s="81"/>
      <c r="AC8529" s="80"/>
      <c r="AD8529" s="80"/>
      <c r="AE8529" s="81"/>
      <c r="AF8529" s="82"/>
      <c r="AG8529" s="80"/>
      <c r="AH8529" s="119"/>
      <c r="AI8529" s="119"/>
    </row>
    <row r="8530" spans="27:35" x14ac:dyDescent="0.25">
      <c r="AA8530" s="81"/>
      <c r="AB8530" s="81"/>
      <c r="AC8530" s="80"/>
      <c r="AD8530" s="80"/>
      <c r="AE8530" s="81"/>
      <c r="AF8530" s="82"/>
      <c r="AG8530" s="80"/>
      <c r="AH8530" s="119"/>
      <c r="AI8530" s="119"/>
    </row>
    <row r="8531" spans="27:35" x14ac:dyDescent="0.25">
      <c r="AA8531" s="81"/>
      <c r="AB8531" s="81"/>
      <c r="AC8531" s="80"/>
      <c r="AD8531" s="80"/>
      <c r="AE8531" s="81"/>
      <c r="AF8531" s="82"/>
      <c r="AG8531" s="80"/>
      <c r="AH8531" s="119"/>
      <c r="AI8531" s="119"/>
    </row>
    <row r="8532" spans="27:35" x14ac:dyDescent="0.25">
      <c r="AA8532" s="81"/>
      <c r="AB8532" s="81"/>
      <c r="AC8532" s="80"/>
      <c r="AD8532" s="80"/>
      <c r="AE8532" s="81"/>
      <c r="AF8532" s="82"/>
      <c r="AG8532" s="80"/>
      <c r="AH8532" s="119"/>
      <c r="AI8532" s="119"/>
    </row>
    <row r="8533" spans="27:35" x14ac:dyDescent="0.25">
      <c r="AA8533" s="81"/>
      <c r="AB8533" s="81"/>
      <c r="AC8533" s="80"/>
      <c r="AD8533" s="80"/>
      <c r="AE8533" s="81"/>
      <c r="AF8533" s="82"/>
      <c r="AG8533" s="80"/>
      <c r="AH8533" s="119"/>
      <c r="AI8533" s="119"/>
    </row>
    <row r="8534" spans="27:35" x14ac:dyDescent="0.25">
      <c r="AA8534" s="81"/>
      <c r="AB8534" s="81"/>
      <c r="AC8534" s="80"/>
      <c r="AD8534" s="80"/>
      <c r="AE8534" s="81"/>
      <c r="AF8534" s="82"/>
      <c r="AG8534" s="80"/>
      <c r="AH8534" s="119"/>
      <c r="AI8534" s="119"/>
    </row>
    <row r="8535" spans="27:35" x14ac:dyDescent="0.25">
      <c r="AA8535" s="81"/>
      <c r="AB8535" s="81"/>
      <c r="AC8535" s="80"/>
      <c r="AD8535" s="80"/>
      <c r="AE8535" s="81"/>
      <c r="AF8535" s="82"/>
      <c r="AG8535" s="80"/>
      <c r="AH8535" s="119"/>
      <c r="AI8535" s="119"/>
    </row>
    <row r="8536" spans="27:35" x14ac:dyDescent="0.25">
      <c r="AA8536" s="81"/>
      <c r="AB8536" s="81"/>
      <c r="AC8536" s="80"/>
      <c r="AD8536" s="80"/>
      <c r="AE8536" s="81"/>
      <c r="AF8536" s="82"/>
      <c r="AG8536" s="80"/>
      <c r="AH8536" s="119"/>
      <c r="AI8536" s="119"/>
    </row>
    <row r="8537" spans="27:35" x14ac:dyDescent="0.25">
      <c r="AA8537" s="81"/>
      <c r="AB8537" s="81"/>
      <c r="AC8537" s="80"/>
      <c r="AD8537" s="80"/>
      <c r="AE8537" s="81"/>
      <c r="AF8537" s="82"/>
      <c r="AG8537" s="80"/>
      <c r="AH8537" s="119"/>
      <c r="AI8537" s="119"/>
    </row>
    <row r="8538" spans="27:35" x14ac:dyDescent="0.25">
      <c r="AA8538" s="81"/>
      <c r="AB8538" s="81"/>
      <c r="AC8538" s="80"/>
      <c r="AD8538" s="80"/>
      <c r="AE8538" s="81"/>
      <c r="AF8538" s="82"/>
      <c r="AG8538" s="80"/>
      <c r="AH8538" s="119"/>
      <c r="AI8538" s="119"/>
    </row>
    <row r="8539" spans="27:35" x14ac:dyDescent="0.25">
      <c r="AA8539" s="81"/>
      <c r="AB8539" s="81"/>
      <c r="AC8539" s="80"/>
      <c r="AD8539" s="80"/>
      <c r="AE8539" s="81"/>
      <c r="AF8539" s="82"/>
      <c r="AG8539" s="80"/>
      <c r="AH8539" s="119"/>
      <c r="AI8539" s="119"/>
    </row>
    <row r="8540" spans="27:35" x14ac:dyDescent="0.25">
      <c r="AA8540" s="81"/>
      <c r="AB8540" s="81"/>
      <c r="AC8540" s="80"/>
      <c r="AD8540" s="80"/>
      <c r="AE8540" s="81"/>
      <c r="AF8540" s="82"/>
      <c r="AG8540" s="80"/>
      <c r="AH8540" s="119"/>
      <c r="AI8540" s="119"/>
    </row>
    <row r="8541" spans="27:35" x14ac:dyDescent="0.25">
      <c r="AA8541" s="81"/>
      <c r="AB8541" s="81"/>
      <c r="AC8541" s="80"/>
      <c r="AD8541" s="80"/>
      <c r="AE8541" s="81"/>
      <c r="AF8541" s="82"/>
      <c r="AG8541" s="80"/>
      <c r="AH8541" s="119"/>
      <c r="AI8541" s="119"/>
    </row>
    <row r="8542" spans="27:35" x14ac:dyDescent="0.25">
      <c r="AA8542" s="81"/>
      <c r="AB8542" s="81"/>
      <c r="AC8542" s="80"/>
      <c r="AD8542" s="80"/>
      <c r="AE8542" s="81"/>
      <c r="AF8542" s="82"/>
      <c r="AG8542" s="80"/>
      <c r="AH8542" s="119"/>
      <c r="AI8542" s="119"/>
    </row>
    <row r="8543" spans="27:35" x14ac:dyDescent="0.25">
      <c r="AA8543" s="81"/>
      <c r="AB8543" s="81"/>
      <c r="AC8543" s="80"/>
      <c r="AD8543" s="80"/>
      <c r="AE8543" s="81"/>
      <c r="AF8543" s="82"/>
      <c r="AG8543" s="80"/>
      <c r="AH8543" s="119"/>
      <c r="AI8543" s="119"/>
    </row>
    <row r="8544" spans="27:35" x14ac:dyDescent="0.25">
      <c r="AA8544" s="81"/>
      <c r="AB8544" s="81"/>
      <c r="AC8544" s="80"/>
      <c r="AD8544" s="80"/>
      <c r="AE8544" s="81"/>
      <c r="AF8544" s="82"/>
      <c r="AG8544" s="80"/>
      <c r="AH8544" s="119"/>
      <c r="AI8544" s="119"/>
    </row>
    <row r="8545" spans="27:35" x14ac:dyDescent="0.25">
      <c r="AA8545" s="81"/>
      <c r="AB8545" s="81"/>
      <c r="AC8545" s="80"/>
      <c r="AD8545" s="80"/>
      <c r="AE8545" s="81"/>
      <c r="AF8545" s="82"/>
      <c r="AG8545" s="80"/>
      <c r="AH8545" s="119"/>
      <c r="AI8545" s="119"/>
    </row>
    <row r="8546" spans="27:35" x14ac:dyDescent="0.25">
      <c r="AA8546" s="81"/>
      <c r="AB8546" s="81"/>
      <c r="AC8546" s="80"/>
      <c r="AD8546" s="80"/>
      <c r="AE8546" s="81"/>
      <c r="AF8546" s="82"/>
      <c r="AG8546" s="80"/>
      <c r="AH8546" s="119"/>
      <c r="AI8546" s="119"/>
    </row>
    <row r="8547" spans="27:35" x14ac:dyDescent="0.25">
      <c r="AA8547" s="81"/>
      <c r="AB8547" s="81"/>
      <c r="AC8547" s="80"/>
      <c r="AD8547" s="80"/>
      <c r="AE8547" s="81"/>
      <c r="AF8547" s="82"/>
      <c r="AG8547" s="80"/>
      <c r="AH8547" s="119"/>
      <c r="AI8547" s="119"/>
    </row>
    <row r="8548" spans="27:35" x14ac:dyDescent="0.25">
      <c r="AA8548" s="81"/>
      <c r="AB8548" s="81"/>
      <c r="AC8548" s="80"/>
      <c r="AD8548" s="80"/>
      <c r="AE8548" s="81"/>
      <c r="AF8548" s="82"/>
      <c r="AG8548" s="80"/>
      <c r="AH8548" s="119"/>
      <c r="AI8548" s="119"/>
    </row>
    <row r="8549" spans="27:35" x14ac:dyDescent="0.25">
      <c r="AA8549" s="81"/>
      <c r="AB8549" s="81"/>
      <c r="AC8549" s="80"/>
      <c r="AD8549" s="80"/>
      <c r="AE8549" s="81"/>
      <c r="AF8549" s="82"/>
      <c r="AG8549" s="80"/>
      <c r="AH8549" s="119"/>
      <c r="AI8549" s="119"/>
    </row>
    <row r="8550" spans="27:35" x14ac:dyDescent="0.25">
      <c r="AA8550" s="81"/>
      <c r="AB8550" s="81"/>
      <c r="AC8550" s="80"/>
      <c r="AD8550" s="80"/>
      <c r="AE8550" s="81"/>
      <c r="AF8550" s="82"/>
      <c r="AG8550" s="80"/>
      <c r="AH8550" s="119"/>
      <c r="AI8550" s="119"/>
    </row>
    <row r="8551" spans="27:35" x14ac:dyDescent="0.25">
      <c r="AA8551" s="81"/>
      <c r="AB8551" s="81"/>
      <c r="AC8551" s="80"/>
      <c r="AD8551" s="80"/>
      <c r="AE8551" s="81"/>
      <c r="AF8551" s="82"/>
      <c r="AG8551" s="80"/>
      <c r="AH8551" s="119"/>
      <c r="AI8551" s="119"/>
    </row>
    <row r="8552" spans="27:35" x14ac:dyDescent="0.25">
      <c r="AA8552" s="81"/>
      <c r="AB8552" s="81"/>
      <c r="AC8552" s="80"/>
      <c r="AD8552" s="80"/>
      <c r="AE8552" s="81"/>
      <c r="AF8552" s="82"/>
      <c r="AG8552" s="80"/>
      <c r="AH8552" s="119"/>
      <c r="AI8552" s="119"/>
    </row>
    <row r="8553" spans="27:35" x14ac:dyDescent="0.25">
      <c r="AA8553" s="81"/>
      <c r="AB8553" s="81"/>
      <c r="AC8553" s="80"/>
      <c r="AD8553" s="80"/>
      <c r="AE8553" s="81"/>
      <c r="AF8553" s="82"/>
      <c r="AG8553" s="80"/>
      <c r="AH8553" s="119"/>
      <c r="AI8553" s="119"/>
    </row>
    <row r="8554" spans="27:35" x14ac:dyDescent="0.25">
      <c r="AA8554" s="81"/>
      <c r="AB8554" s="81"/>
      <c r="AC8554" s="80"/>
      <c r="AD8554" s="80"/>
      <c r="AE8554" s="81"/>
      <c r="AF8554" s="82"/>
      <c r="AG8554" s="80"/>
      <c r="AH8554" s="119"/>
      <c r="AI8554" s="119"/>
    </row>
    <row r="8555" spans="27:35" x14ac:dyDescent="0.25">
      <c r="AA8555" s="81"/>
      <c r="AB8555" s="81"/>
      <c r="AC8555" s="80"/>
      <c r="AD8555" s="80"/>
      <c r="AE8555" s="81"/>
      <c r="AF8555" s="82"/>
      <c r="AG8555" s="80"/>
      <c r="AH8555" s="119"/>
      <c r="AI8555" s="119"/>
    </row>
    <row r="8556" spans="27:35" x14ac:dyDescent="0.25">
      <c r="AA8556" s="81"/>
      <c r="AB8556" s="81"/>
      <c r="AC8556" s="80"/>
      <c r="AD8556" s="80"/>
      <c r="AE8556" s="81"/>
      <c r="AF8556" s="82"/>
      <c r="AG8556" s="80"/>
      <c r="AH8556" s="119"/>
      <c r="AI8556" s="119"/>
    </row>
    <row r="8557" spans="27:35" x14ac:dyDescent="0.25">
      <c r="AA8557" s="81"/>
      <c r="AB8557" s="81"/>
      <c r="AC8557" s="80"/>
      <c r="AD8557" s="80"/>
      <c r="AE8557" s="81"/>
      <c r="AF8557" s="82"/>
      <c r="AG8557" s="80"/>
      <c r="AH8557" s="119"/>
      <c r="AI8557" s="119"/>
    </row>
    <row r="8558" spans="27:35" x14ac:dyDescent="0.25">
      <c r="AA8558" s="81"/>
      <c r="AB8558" s="81"/>
      <c r="AC8558" s="80"/>
      <c r="AD8558" s="80"/>
      <c r="AE8558" s="81"/>
      <c r="AF8558" s="82"/>
      <c r="AG8558" s="80"/>
      <c r="AH8558" s="119"/>
      <c r="AI8558" s="119"/>
    </row>
    <row r="8559" spans="27:35" x14ac:dyDescent="0.25">
      <c r="AA8559" s="81"/>
      <c r="AB8559" s="81"/>
      <c r="AC8559" s="80"/>
      <c r="AD8559" s="80"/>
      <c r="AE8559" s="81"/>
      <c r="AF8559" s="82"/>
      <c r="AG8559" s="80"/>
      <c r="AH8559" s="119"/>
      <c r="AI8559" s="119"/>
    </row>
    <row r="8560" spans="27:35" x14ac:dyDescent="0.25">
      <c r="AA8560" s="81"/>
      <c r="AB8560" s="81"/>
      <c r="AC8560" s="80"/>
      <c r="AD8560" s="80"/>
      <c r="AE8560" s="81"/>
      <c r="AF8560" s="82"/>
      <c r="AG8560" s="80"/>
      <c r="AH8560" s="119"/>
      <c r="AI8560" s="119"/>
    </row>
    <row r="8561" spans="27:35" x14ac:dyDescent="0.25">
      <c r="AA8561" s="81"/>
      <c r="AB8561" s="81"/>
      <c r="AC8561" s="80"/>
      <c r="AD8561" s="80"/>
      <c r="AE8561" s="81"/>
      <c r="AF8561" s="82"/>
      <c r="AG8561" s="80"/>
      <c r="AH8561" s="119"/>
      <c r="AI8561" s="119"/>
    </row>
    <row r="8562" spans="27:35" x14ac:dyDescent="0.25">
      <c r="AA8562" s="81"/>
      <c r="AB8562" s="81"/>
      <c r="AC8562" s="80"/>
      <c r="AD8562" s="80"/>
      <c r="AE8562" s="81"/>
      <c r="AF8562" s="82"/>
      <c r="AG8562" s="80"/>
      <c r="AH8562" s="119"/>
      <c r="AI8562" s="119"/>
    </row>
    <row r="8563" spans="27:35" x14ac:dyDescent="0.25">
      <c r="AA8563" s="81"/>
      <c r="AB8563" s="81"/>
      <c r="AC8563" s="80"/>
      <c r="AD8563" s="80"/>
      <c r="AE8563" s="81"/>
      <c r="AF8563" s="82"/>
      <c r="AG8563" s="80"/>
      <c r="AH8563" s="119"/>
      <c r="AI8563" s="119"/>
    </row>
    <row r="8564" spans="27:35" x14ac:dyDescent="0.25">
      <c r="AA8564" s="81"/>
      <c r="AB8564" s="81"/>
      <c r="AC8564" s="80"/>
      <c r="AD8564" s="80"/>
      <c r="AE8564" s="81"/>
      <c r="AF8564" s="82"/>
      <c r="AG8564" s="80"/>
      <c r="AH8564" s="119"/>
      <c r="AI8564" s="119"/>
    </row>
    <row r="8565" spans="27:35" x14ac:dyDescent="0.25">
      <c r="AA8565" s="81"/>
      <c r="AB8565" s="81"/>
      <c r="AC8565" s="80"/>
      <c r="AD8565" s="80"/>
      <c r="AE8565" s="81"/>
      <c r="AF8565" s="82"/>
      <c r="AG8565" s="80"/>
      <c r="AH8565" s="119"/>
      <c r="AI8565" s="119"/>
    </row>
    <row r="8566" spans="27:35" x14ac:dyDescent="0.25">
      <c r="AA8566" s="81"/>
      <c r="AB8566" s="81"/>
      <c r="AC8566" s="80"/>
      <c r="AD8566" s="80"/>
      <c r="AE8566" s="81"/>
      <c r="AF8566" s="82"/>
      <c r="AG8566" s="80"/>
      <c r="AH8566" s="119"/>
      <c r="AI8566" s="119"/>
    </row>
    <row r="8567" spans="27:35" x14ac:dyDescent="0.25">
      <c r="AA8567" s="81"/>
      <c r="AB8567" s="81"/>
      <c r="AC8567" s="80"/>
      <c r="AD8567" s="80"/>
      <c r="AE8567" s="81"/>
      <c r="AF8567" s="82"/>
      <c r="AG8567" s="80"/>
      <c r="AH8567" s="119"/>
      <c r="AI8567" s="119"/>
    </row>
    <row r="8568" spans="27:35" x14ac:dyDescent="0.25">
      <c r="AA8568" s="81"/>
      <c r="AB8568" s="81"/>
      <c r="AC8568" s="80"/>
      <c r="AD8568" s="80"/>
      <c r="AE8568" s="81"/>
      <c r="AF8568" s="82"/>
      <c r="AG8568" s="80"/>
      <c r="AH8568" s="119"/>
      <c r="AI8568" s="119"/>
    </row>
    <row r="8569" spans="27:35" x14ac:dyDescent="0.25">
      <c r="AA8569" s="81"/>
      <c r="AB8569" s="81"/>
      <c r="AC8569" s="80"/>
      <c r="AD8569" s="80"/>
      <c r="AE8569" s="81"/>
      <c r="AF8569" s="82"/>
      <c r="AG8569" s="80"/>
      <c r="AH8569" s="119"/>
      <c r="AI8569" s="119"/>
    </row>
    <row r="8570" spans="27:35" x14ac:dyDescent="0.25">
      <c r="AA8570" s="81"/>
      <c r="AB8570" s="81"/>
      <c r="AC8570" s="80"/>
      <c r="AD8570" s="80"/>
      <c r="AE8570" s="81"/>
      <c r="AF8570" s="82"/>
      <c r="AG8570" s="80"/>
      <c r="AH8570" s="119"/>
      <c r="AI8570" s="119"/>
    </row>
    <row r="8571" spans="27:35" x14ac:dyDescent="0.25">
      <c r="AA8571" s="81"/>
      <c r="AB8571" s="81"/>
      <c r="AC8571" s="80"/>
      <c r="AD8571" s="80"/>
      <c r="AE8571" s="81"/>
      <c r="AF8571" s="82"/>
      <c r="AG8571" s="80"/>
      <c r="AH8571" s="119"/>
      <c r="AI8571" s="119"/>
    </row>
    <row r="8572" spans="27:35" x14ac:dyDescent="0.25">
      <c r="AA8572" s="81"/>
      <c r="AB8572" s="81"/>
      <c r="AC8572" s="80"/>
      <c r="AD8572" s="80"/>
      <c r="AE8572" s="81"/>
      <c r="AF8572" s="82"/>
      <c r="AG8572" s="80"/>
      <c r="AH8572" s="119"/>
      <c r="AI8572" s="119"/>
    </row>
    <row r="8573" spans="27:35" x14ac:dyDescent="0.25">
      <c r="AA8573" s="81"/>
      <c r="AB8573" s="81"/>
      <c r="AC8573" s="80"/>
      <c r="AD8573" s="80"/>
      <c r="AE8573" s="81"/>
      <c r="AF8573" s="82"/>
      <c r="AG8573" s="80"/>
      <c r="AH8573" s="119"/>
      <c r="AI8573" s="119"/>
    </row>
    <row r="8574" spans="27:35" x14ac:dyDescent="0.25">
      <c r="AA8574" s="81"/>
      <c r="AB8574" s="81"/>
      <c r="AC8574" s="80"/>
      <c r="AD8574" s="80"/>
      <c r="AE8574" s="81"/>
      <c r="AF8574" s="82"/>
      <c r="AG8574" s="80"/>
      <c r="AH8574" s="119"/>
      <c r="AI8574" s="119"/>
    </row>
    <row r="8575" spans="27:35" x14ac:dyDescent="0.25">
      <c r="AA8575" s="81"/>
      <c r="AB8575" s="81"/>
      <c r="AC8575" s="80"/>
      <c r="AD8575" s="80"/>
      <c r="AE8575" s="81"/>
      <c r="AF8575" s="82"/>
      <c r="AG8575" s="80"/>
      <c r="AH8575" s="119"/>
      <c r="AI8575" s="119"/>
    </row>
    <row r="8576" spans="27:35" x14ac:dyDescent="0.25">
      <c r="AA8576" s="81"/>
      <c r="AB8576" s="81"/>
      <c r="AC8576" s="80"/>
      <c r="AD8576" s="80"/>
      <c r="AE8576" s="81"/>
      <c r="AF8576" s="82"/>
      <c r="AG8576" s="80"/>
      <c r="AH8576" s="119"/>
      <c r="AI8576" s="119"/>
    </row>
    <row r="8577" spans="27:35" x14ac:dyDescent="0.25">
      <c r="AA8577" s="81"/>
      <c r="AB8577" s="81"/>
      <c r="AC8577" s="80"/>
      <c r="AD8577" s="80"/>
      <c r="AE8577" s="81"/>
      <c r="AF8577" s="82"/>
      <c r="AG8577" s="80"/>
      <c r="AH8577" s="119"/>
      <c r="AI8577" s="119"/>
    </row>
    <row r="8578" spans="27:35" x14ac:dyDescent="0.25">
      <c r="AA8578" s="81"/>
      <c r="AB8578" s="81"/>
      <c r="AC8578" s="80"/>
      <c r="AD8578" s="80"/>
      <c r="AE8578" s="81"/>
      <c r="AF8578" s="82"/>
      <c r="AG8578" s="80"/>
      <c r="AH8578" s="119"/>
      <c r="AI8578" s="119"/>
    </row>
    <row r="8579" spans="27:35" x14ac:dyDescent="0.25">
      <c r="AA8579" s="81"/>
      <c r="AB8579" s="81"/>
      <c r="AC8579" s="80"/>
      <c r="AD8579" s="80"/>
      <c r="AE8579" s="81"/>
      <c r="AF8579" s="82"/>
      <c r="AG8579" s="80"/>
      <c r="AH8579" s="119"/>
      <c r="AI8579" s="119"/>
    </row>
    <row r="8580" spans="27:35" x14ac:dyDescent="0.25">
      <c r="AA8580" s="81"/>
      <c r="AB8580" s="81"/>
      <c r="AC8580" s="80"/>
      <c r="AD8580" s="80"/>
      <c r="AE8580" s="81"/>
      <c r="AF8580" s="82"/>
      <c r="AG8580" s="80"/>
      <c r="AH8580" s="119"/>
      <c r="AI8580" s="119"/>
    </row>
    <row r="8581" spans="27:35" x14ac:dyDescent="0.25">
      <c r="AA8581" s="81"/>
      <c r="AB8581" s="81"/>
      <c r="AC8581" s="80"/>
      <c r="AD8581" s="80"/>
      <c r="AE8581" s="81"/>
      <c r="AF8581" s="82"/>
      <c r="AG8581" s="80"/>
      <c r="AH8581" s="119"/>
      <c r="AI8581" s="119"/>
    </row>
    <row r="8582" spans="27:35" x14ac:dyDescent="0.25">
      <c r="AA8582" s="81"/>
      <c r="AB8582" s="81"/>
      <c r="AC8582" s="80"/>
      <c r="AD8582" s="80"/>
      <c r="AE8582" s="81"/>
      <c r="AF8582" s="82"/>
      <c r="AG8582" s="80"/>
      <c r="AH8582" s="119"/>
      <c r="AI8582" s="119"/>
    </row>
    <row r="8583" spans="27:35" x14ac:dyDescent="0.25">
      <c r="AA8583" s="81"/>
      <c r="AB8583" s="81"/>
      <c r="AC8583" s="80"/>
      <c r="AD8583" s="80"/>
      <c r="AE8583" s="81"/>
      <c r="AF8583" s="82"/>
      <c r="AG8583" s="80"/>
      <c r="AH8583" s="119"/>
      <c r="AI8583" s="119"/>
    </row>
    <row r="8584" spans="27:35" x14ac:dyDescent="0.25">
      <c r="AA8584" s="81"/>
      <c r="AB8584" s="81"/>
      <c r="AC8584" s="80"/>
      <c r="AD8584" s="80"/>
      <c r="AE8584" s="81"/>
      <c r="AF8584" s="82"/>
      <c r="AG8584" s="80"/>
      <c r="AH8584" s="119"/>
      <c r="AI8584" s="119"/>
    </row>
    <row r="8585" spans="27:35" x14ac:dyDescent="0.25">
      <c r="AA8585" s="81"/>
      <c r="AB8585" s="81"/>
      <c r="AC8585" s="80"/>
      <c r="AD8585" s="80"/>
      <c r="AE8585" s="81"/>
      <c r="AF8585" s="82"/>
      <c r="AG8585" s="80"/>
      <c r="AH8585" s="119"/>
      <c r="AI8585" s="119"/>
    </row>
    <row r="8586" spans="27:35" x14ac:dyDescent="0.25">
      <c r="AA8586" s="81"/>
      <c r="AB8586" s="81"/>
      <c r="AC8586" s="80"/>
      <c r="AD8586" s="80"/>
      <c r="AE8586" s="81"/>
      <c r="AF8586" s="82"/>
      <c r="AG8586" s="80"/>
      <c r="AH8586" s="119"/>
      <c r="AI8586" s="119"/>
    </row>
    <row r="8587" spans="27:35" x14ac:dyDescent="0.25">
      <c r="AA8587" s="81"/>
      <c r="AB8587" s="81"/>
      <c r="AC8587" s="80"/>
      <c r="AD8587" s="80"/>
      <c r="AE8587" s="81"/>
      <c r="AF8587" s="82"/>
      <c r="AG8587" s="80"/>
      <c r="AH8587" s="119"/>
      <c r="AI8587" s="119"/>
    </row>
    <row r="8588" spans="27:35" x14ac:dyDescent="0.25">
      <c r="AA8588" s="81"/>
      <c r="AB8588" s="81"/>
      <c r="AC8588" s="80"/>
      <c r="AD8588" s="80"/>
      <c r="AE8588" s="81"/>
      <c r="AF8588" s="82"/>
      <c r="AG8588" s="80"/>
      <c r="AH8588" s="119"/>
      <c r="AI8588" s="119"/>
    </row>
    <row r="8589" spans="27:35" x14ac:dyDescent="0.25">
      <c r="AA8589" s="81"/>
      <c r="AB8589" s="81"/>
      <c r="AC8589" s="80"/>
      <c r="AD8589" s="80"/>
      <c r="AE8589" s="81"/>
      <c r="AF8589" s="82"/>
      <c r="AG8589" s="80"/>
      <c r="AH8589" s="119"/>
      <c r="AI8589" s="119"/>
    </row>
    <row r="8590" spans="27:35" x14ac:dyDescent="0.25">
      <c r="AA8590" s="81"/>
      <c r="AB8590" s="81"/>
      <c r="AC8590" s="80"/>
      <c r="AD8590" s="80"/>
      <c r="AE8590" s="81"/>
      <c r="AF8590" s="82"/>
      <c r="AG8590" s="80"/>
      <c r="AH8590" s="119"/>
      <c r="AI8590" s="119"/>
    </row>
    <row r="8591" spans="27:35" x14ac:dyDescent="0.25">
      <c r="AA8591" s="81"/>
      <c r="AB8591" s="81"/>
      <c r="AC8591" s="80"/>
      <c r="AD8591" s="80"/>
      <c r="AE8591" s="81"/>
      <c r="AF8591" s="82"/>
      <c r="AG8591" s="80"/>
      <c r="AH8591" s="119"/>
      <c r="AI8591" s="119"/>
    </row>
    <row r="8592" spans="27:35" x14ac:dyDescent="0.25">
      <c r="AA8592" s="81"/>
      <c r="AB8592" s="81"/>
      <c r="AC8592" s="80"/>
      <c r="AD8592" s="80"/>
      <c r="AE8592" s="81"/>
      <c r="AF8592" s="82"/>
      <c r="AG8592" s="80"/>
      <c r="AH8592" s="119"/>
      <c r="AI8592" s="119"/>
    </row>
    <row r="8593" spans="27:35" x14ac:dyDescent="0.25">
      <c r="AA8593" s="81"/>
      <c r="AB8593" s="81"/>
      <c r="AC8593" s="80"/>
      <c r="AD8593" s="80"/>
      <c r="AE8593" s="81"/>
      <c r="AF8593" s="82"/>
      <c r="AG8593" s="80"/>
      <c r="AH8593" s="119"/>
      <c r="AI8593" s="119"/>
    </row>
    <row r="8594" spans="27:35" x14ac:dyDescent="0.25">
      <c r="AA8594" s="81"/>
      <c r="AB8594" s="81"/>
      <c r="AC8594" s="80"/>
      <c r="AD8594" s="80"/>
      <c r="AE8594" s="81"/>
      <c r="AF8594" s="82"/>
      <c r="AG8594" s="80"/>
      <c r="AH8594" s="119"/>
      <c r="AI8594" s="119"/>
    </row>
    <row r="8595" spans="27:35" x14ac:dyDescent="0.25">
      <c r="AA8595" s="81"/>
      <c r="AB8595" s="81"/>
      <c r="AC8595" s="80"/>
      <c r="AD8595" s="80"/>
      <c r="AE8595" s="81"/>
      <c r="AF8595" s="82"/>
      <c r="AG8595" s="80"/>
      <c r="AH8595" s="119"/>
      <c r="AI8595" s="119"/>
    </row>
    <row r="8596" spans="27:35" x14ac:dyDescent="0.25">
      <c r="AA8596" s="81"/>
      <c r="AB8596" s="81"/>
      <c r="AC8596" s="80"/>
      <c r="AD8596" s="80"/>
      <c r="AE8596" s="81"/>
      <c r="AF8596" s="82"/>
      <c r="AG8596" s="80"/>
      <c r="AH8596" s="119"/>
      <c r="AI8596" s="119"/>
    </row>
    <row r="8597" spans="27:35" x14ac:dyDescent="0.25">
      <c r="AA8597" s="81"/>
      <c r="AB8597" s="81"/>
      <c r="AC8597" s="80"/>
      <c r="AD8597" s="80"/>
      <c r="AE8597" s="81"/>
      <c r="AF8597" s="82"/>
      <c r="AG8597" s="80"/>
      <c r="AH8597" s="119"/>
      <c r="AI8597" s="119"/>
    </row>
    <row r="8598" spans="27:35" x14ac:dyDescent="0.25">
      <c r="AA8598" s="81"/>
      <c r="AB8598" s="81"/>
      <c r="AC8598" s="80"/>
      <c r="AD8598" s="80"/>
      <c r="AE8598" s="81"/>
      <c r="AF8598" s="82"/>
      <c r="AG8598" s="80"/>
      <c r="AH8598" s="119"/>
      <c r="AI8598" s="119"/>
    </row>
    <row r="8599" spans="27:35" x14ac:dyDescent="0.25">
      <c r="AA8599" s="81"/>
      <c r="AB8599" s="81"/>
      <c r="AC8599" s="80"/>
      <c r="AD8599" s="80"/>
      <c r="AE8599" s="81"/>
      <c r="AF8599" s="82"/>
      <c r="AG8599" s="80"/>
      <c r="AH8599" s="119"/>
      <c r="AI8599" s="119"/>
    </row>
    <row r="8600" spans="27:35" x14ac:dyDescent="0.25">
      <c r="AA8600" s="81"/>
      <c r="AB8600" s="81"/>
      <c r="AC8600" s="80"/>
      <c r="AD8600" s="80"/>
      <c r="AE8600" s="81"/>
      <c r="AF8600" s="82"/>
      <c r="AG8600" s="80"/>
      <c r="AH8600" s="119"/>
      <c r="AI8600" s="119"/>
    </row>
    <row r="8601" spans="27:35" x14ac:dyDescent="0.25">
      <c r="AA8601" s="81"/>
      <c r="AB8601" s="81"/>
      <c r="AC8601" s="80"/>
      <c r="AD8601" s="80"/>
      <c r="AE8601" s="81"/>
      <c r="AF8601" s="82"/>
      <c r="AG8601" s="80"/>
      <c r="AH8601" s="119"/>
      <c r="AI8601" s="119"/>
    </row>
    <row r="8602" spans="27:35" x14ac:dyDescent="0.25">
      <c r="AA8602" s="81"/>
      <c r="AB8602" s="81"/>
      <c r="AC8602" s="80"/>
      <c r="AD8602" s="80"/>
      <c r="AE8602" s="81"/>
      <c r="AF8602" s="82"/>
      <c r="AG8602" s="80"/>
      <c r="AH8602" s="119"/>
      <c r="AI8602" s="119"/>
    </row>
    <row r="8603" spans="27:35" x14ac:dyDescent="0.25">
      <c r="AA8603" s="81"/>
      <c r="AB8603" s="81"/>
      <c r="AC8603" s="80"/>
      <c r="AD8603" s="80"/>
      <c r="AE8603" s="81"/>
      <c r="AF8603" s="82"/>
      <c r="AG8603" s="80"/>
      <c r="AH8603" s="119"/>
      <c r="AI8603" s="119"/>
    </row>
    <row r="8604" spans="27:35" x14ac:dyDescent="0.25">
      <c r="AA8604" s="81"/>
      <c r="AB8604" s="81"/>
      <c r="AC8604" s="80"/>
      <c r="AD8604" s="80"/>
      <c r="AE8604" s="81"/>
      <c r="AF8604" s="82"/>
      <c r="AG8604" s="80"/>
      <c r="AH8604" s="119"/>
      <c r="AI8604" s="119"/>
    </row>
    <row r="8605" spans="27:35" x14ac:dyDescent="0.25">
      <c r="AA8605" s="81"/>
      <c r="AB8605" s="81"/>
      <c r="AC8605" s="80"/>
      <c r="AD8605" s="80"/>
      <c r="AE8605" s="81"/>
      <c r="AF8605" s="82"/>
      <c r="AG8605" s="80"/>
      <c r="AH8605" s="119"/>
      <c r="AI8605" s="119"/>
    </row>
    <row r="8606" spans="27:35" x14ac:dyDescent="0.25">
      <c r="AA8606" s="81"/>
      <c r="AB8606" s="81"/>
      <c r="AC8606" s="80"/>
      <c r="AD8606" s="80"/>
      <c r="AE8606" s="81"/>
      <c r="AF8606" s="82"/>
      <c r="AG8606" s="80"/>
      <c r="AH8606" s="119"/>
      <c r="AI8606" s="119"/>
    </row>
    <row r="8607" spans="27:35" x14ac:dyDescent="0.25">
      <c r="AA8607" s="81"/>
      <c r="AB8607" s="81"/>
      <c r="AC8607" s="80"/>
      <c r="AD8607" s="80"/>
      <c r="AE8607" s="81"/>
      <c r="AF8607" s="82"/>
      <c r="AG8607" s="80"/>
      <c r="AH8607" s="119"/>
      <c r="AI8607" s="119"/>
    </row>
    <row r="8608" spans="27:35" x14ac:dyDescent="0.25">
      <c r="AA8608" s="81"/>
      <c r="AB8608" s="81"/>
      <c r="AC8608" s="80"/>
      <c r="AD8608" s="80"/>
      <c r="AE8608" s="81"/>
      <c r="AF8608" s="82"/>
      <c r="AG8608" s="80"/>
      <c r="AH8608" s="119"/>
      <c r="AI8608" s="119"/>
    </row>
    <row r="8609" spans="27:35" x14ac:dyDescent="0.25">
      <c r="AA8609" s="81"/>
      <c r="AB8609" s="81"/>
      <c r="AC8609" s="80"/>
      <c r="AD8609" s="80"/>
      <c r="AE8609" s="81"/>
      <c r="AF8609" s="82"/>
      <c r="AG8609" s="80"/>
      <c r="AH8609" s="119"/>
      <c r="AI8609" s="119"/>
    </row>
    <row r="8610" spans="27:35" x14ac:dyDescent="0.25">
      <c r="AA8610" s="81"/>
      <c r="AB8610" s="81"/>
      <c r="AC8610" s="80"/>
      <c r="AD8610" s="80"/>
      <c r="AE8610" s="81"/>
      <c r="AF8610" s="82"/>
      <c r="AG8610" s="80"/>
      <c r="AH8610" s="119"/>
      <c r="AI8610" s="119"/>
    </row>
    <row r="8611" spans="27:35" x14ac:dyDescent="0.25">
      <c r="AA8611" s="81"/>
      <c r="AB8611" s="81"/>
      <c r="AC8611" s="80"/>
      <c r="AD8611" s="80"/>
      <c r="AE8611" s="81"/>
      <c r="AF8611" s="82"/>
      <c r="AG8611" s="80"/>
      <c r="AH8611" s="119"/>
      <c r="AI8611" s="119"/>
    </row>
    <row r="8612" spans="27:35" x14ac:dyDescent="0.25">
      <c r="AA8612" s="81"/>
      <c r="AB8612" s="81"/>
      <c r="AC8612" s="80"/>
      <c r="AD8612" s="80"/>
      <c r="AE8612" s="81"/>
      <c r="AF8612" s="82"/>
      <c r="AG8612" s="80"/>
      <c r="AH8612" s="119"/>
      <c r="AI8612" s="119"/>
    </row>
    <row r="8613" spans="27:35" x14ac:dyDescent="0.25">
      <c r="AA8613" s="81"/>
      <c r="AB8613" s="81"/>
      <c r="AC8613" s="80"/>
      <c r="AD8613" s="80"/>
      <c r="AE8613" s="81"/>
      <c r="AF8613" s="82"/>
      <c r="AG8613" s="80"/>
      <c r="AH8613" s="119"/>
      <c r="AI8613" s="119"/>
    </row>
    <row r="8614" spans="27:35" x14ac:dyDescent="0.25">
      <c r="AA8614" s="81"/>
      <c r="AB8614" s="81"/>
      <c r="AC8614" s="80"/>
      <c r="AD8614" s="80"/>
      <c r="AE8614" s="81"/>
      <c r="AF8614" s="82"/>
      <c r="AG8614" s="80"/>
      <c r="AH8614" s="119"/>
      <c r="AI8614" s="119"/>
    </row>
    <row r="8615" spans="27:35" x14ac:dyDescent="0.25">
      <c r="AA8615" s="81"/>
      <c r="AB8615" s="81"/>
      <c r="AC8615" s="80"/>
      <c r="AD8615" s="80"/>
      <c r="AE8615" s="81"/>
      <c r="AF8615" s="82"/>
      <c r="AG8615" s="80"/>
      <c r="AH8615" s="119"/>
      <c r="AI8615" s="119"/>
    </row>
    <row r="8616" spans="27:35" x14ac:dyDescent="0.25">
      <c r="AA8616" s="81"/>
      <c r="AB8616" s="81"/>
      <c r="AC8616" s="80"/>
      <c r="AD8616" s="80"/>
      <c r="AE8616" s="81"/>
      <c r="AF8616" s="82"/>
      <c r="AG8616" s="80"/>
      <c r="AH8616" s="119"/>
      <c r="AI8616" s="119"/>
    </row>
    <row r="8617" spans="27:35" x14ac:dyDescent="0.25">
      <c r="AA8617" s="81"/>
      <c r="AB8617" s="81"/>
      <c r="AC8617" s="80"/>
      <c r="AD8617" s="80"/>
      <c r="AE8617" s="81"/>
      <c r="AF8617" s="82"/>
      <c r="AG8617" s="80"/>
      <c r="AH8617" s="119"/>
      <c r="AI8617" s="119"/>
    </row>
    <row r="8618" spans="27:35" x14ac:dyDescent="0.25">
      <c r="AA8618" s="81"/>
      <c r="AB8618" s="81"/>
      <c r="AC8618" s="80"/>
      <c r="AD8618" s="80"/>
      <c r="AE8618" s="81"/>
      <c r="AF8618" s="82"/>
      <c r="AG8618" s="80"/>
      <c r="AH8618" s="119"/>
      <c r="AI8618" s="119"/>
    </row>
    <row r="8619" spans="27:35" x14ac:dyDescent="0.25">
      <c r="AA8619" s="81"/>
      <c r="AB8619" s="81"/>
      <c r="AC8619" s="80"/>
      <c r="AD8619" s="80"/>
      <c r="AE8619" s="81"/>
      <c r="AF8619" s="82"/>
      <c r="AG8619" s="80"/>
      <c r="AH8619" s="119"/>
      <c r="AI8619" s="119"/>
    </row>
    <row r="8620" spans="27:35" x14ac:dyDescent="0.25">
      <c r="AA8620" s="81"/>
      <c r="AB8620" s="81"/>
      <c r="AC8620" s="80"/>
      <c r="AD8620" s="80"/>
      <c r="AE8620" s="81"/>
      <c r="AF8620" s="82"/>
      <c r="AG8620" s="80"/>
      <c r="AH8620" s="119"/>
      <c r="AI8620" s="119"/>
    </row>
    <row r="8621" spans="27:35" x14ac:dyDescent="0.25">
      <c r="AA8621" s="81"/>
      <c r="AB8621" s="81"/>
      <c r="AC8621" s="80"/>
      <c r="AD8621" s="80"/>
      <c r="AE8621" s="81"/>
      <c r="AF8621" s="82"/>
      <c r="AG8621" s="80"/>
      <c r="AH8621" s="119"/>
      <c r="AI8621" s="119"/>
    </row>
    <row r="8622" spans="27:35" x14ac:dyDescent="0.25">
      <c r="AA8622" s="81"/>
      <c r="AB8622" s="81"/>
      <c r="AC8622" s="80"/>
      <c r="AD8622" s="80"/>
      <c r="AE8622" s="81"/>
      <c r="AF8622" s="82"/>
      <c r="AG8622" s="80"/>
      <c r="AH8622" s="119"/>
      <c r="AI8622" s="119"/>
    </row>
    <row r="8623" spans="27:35" x14ac:dyDescent="0.25">
      <c r="AA8623" s="81"/>
      <c r="AB8623" s="81"/>
      <c r="AC8623" s="80"/>
      <c r="AD8623" s="80"/>
      <c r="AE8623" s="81"/>
      <c r="AF8623" s="82"/>
      <c r="AG8623" s="80"/>
      <c r="AH8623" s="119"/>
      <c r="AI8623" s="119"/>
    </row>
    <row r="8624" spans="27:35" x14ac:dyDescent="0.25">
      <c r="AA8624" s="81"/>
      <c r="AB8624" s="81"/>
      <c r="AC8624" s="80"/>
      <c r="AD8624" s="80"/>
      <c r="AE8624" s="81"/>
      <c r="AF8624" s="82"/>
      <c r="AG8624" s="80"/>
      <c r="AH8624" s="119"/>
      <c r="AI8624" s="119"/>
    </row>
    <row r="8625" spans="27:35" x14ac:dyDescent="0.25">
      <c r="AA8625" s="81"/>
      <c r="AB8625" s="81"/>
      <c r="AC8625" s="80"/>
      <c r="AD8625" s="80"/>
      <c r="AE8625" s="81"/>
      <c r="AF8625" s="82"/>
      <c r="AG8625" s="80"/>
      <c r="AH8625" s="119"/>
      <c r="AI8625" s="119"/>
    </row>
    <row r="8626" spans="27:35" x14ac:dyDescent="0.25">
      <c r="AA8626" s="81"/>
      <c r="AB8626" s="81"/>
      <c r="AC8626" s="80"/>
      <c r="AD8626" s="80"/>
      <c r="AE8626" s="81"/>
      <c r="AF8626" s="82"/>
      <c r="AG8626" s="80"/>
      <c r="AH8626" s="119"/>
      <c r="AI8626" s="119"/>
    </row>
    <row r="8627" spans="27:35" x14ac:dyDescent="0.25">
      <c r="AA8627" s="81"/>
      <c r="AB8627" s="81"/>
      <c r="AC8627" s="80"/>
      <c r="AD8627" s="80"/>
      <c r="AE8627" s="81"/>
      <c r="AF8627" s="82"/>
      <c r="AG8627" s="80"/>
      <c r="AH8627" s="119"/>
      <c r="AI8627" s="119"/>
    </row>
    <row r="8628" spans="27:35" x14ac:dyDescent="0.25">
      <c r="AA8628" s="81"/>
      <c r="AB8628" s="81"/>
      <c r="AC8628" s="80"/>
      <c r="AD8628" s="80"/>
      <c r="AE8628" s="81"/>
      <c r="AF8628" s="82"/>
      <c r="AG8628" s="80"/>
      <c r="AH8628" s="119"/>
      <c r="AI8628" s="119"/>
    </row>
    <row r="8629" spans="27:35" x14ac:dyDescent="0.25">
      <c r="AA8629" s="81"/>
      <c r="AB8629" s="81"/>
      <c r="AC8629" s="80"/>
      <c r="AD8629" s="80"/>
      <c r="AE8629" s="81"/>
      <c r="AF8629" s="82"/>
      <c r="AG8629" s="80"/>
      <c r="AH8629" s="119"/>
      <c r="AI8629" s="119"/>
    </row>
    <row r="8630" spans="27:35" x14ac:dyDescent="0.25">
      <c r="AA8630" s="81"/>
      <c r="AB8630" s="81"/>
      <c r="AC8630" s="80"/>
      <c r="AD8630" s="80"/>
      <c r="AE8630" s="81"/>
      <c r="AF8630" s="82"/>
      <c r="AG8630" s="80"/>
      <c r="AH8630" s="119"/>
      <c r="AI8630" s="119"/>
    </row>
    <row r="8631" spans="27:35" x14ac:dyDescent="0.25">
      <c r="AA8631" s="81"/>
      <c r="AB8631" s="81"/>
      <c r="AC8631" s="80"/>
      <c r="AD8631" s="80"/>
      <c r="AE8631" s="81"/>
      <c r="AF8631" s="82"/>
      <c r="AG8631" s="80"/>
      <c r="AH8631" s="119"/>
      <c r="AI8631" s="119"/>
    </row>
    <row r="8632" spans="27:35" x14ac:dyDescent="0.25">
      <c r="AA8632" s="81"/>
      <c r="AB8632" s="81"/>
      <c r="AC8632" s="80"/>
      <c r="AD8632" s="80"/>
      <c r="AE8632" s="81"/>
      <c r="AF8632" s="82"/>
      <c r="AG8632" s="80"/>
      <c r="AH8632" s="119"/>
      <c r="AI8632" s="119"/>
    </row>
    <row r="8633" spans="27:35" x14ac:dyDescent="0.25">
      <c r="AA8633" s="81"/>
      <c r="AB8633" s="81"/>
      <c r="AC8633" s="80"/>
      <c r="AD8633" s="80"/>
      <c r="AE8633" s="81"/>
      <c r="AF8633" s="82"/>
      <c r="AG8633" s="80"/>
      <c r="AH8633" s="119"/>
      <c r="AI8633" s="119"/>
    </row>
    <row r="8634" spans="27:35" x14ac:dyDescent="0.25">
      <c r="AA8634" s="81"/>
      <c r="AB8634" s="81"/>
      <c r="AC8634" s="80"/>
      <c r="AD8634" s="80"/>
      <c r="AE8634" s="81"/>
      <c r="AF8634" s="82"/>
      <c r="AG8634" s="80"/>
      <c r="AH8634" s="119"/>
      <c r="AI8634" s="119"/>
    </row>
    <row r="8635" spans="27:35" x14ac:dyDescent="0.25">
      <c r="AA8635" s="81"/>
      <c r="AB8635" s="81"/>
      <c r="AC8635" s="80"/>
      <c r="AD8635" s="80"/>
      <c r="AE8635" s="81"/>
      <c r="AF8635" s="82"/>
      <c r="AG8635" s="80"/>
      <c r="AH8635" s="119"/>
      <c r="AI8635" s="119"/>
    </row>
    <row r="8636" spans="27:35" x14ac:dyDescent="0.25">
      <c r="AA8636" s="81"/>
      <c r="AB8636" s="81"/>
      <c r="AC8636" s="80"/>
      <c r="AD8636" s="80"/>
      <c r="AE8636" s="81"/>
      <c r="AF8636" s="82"/>
      <c r="AG8636" s="80"/>
      <c r="AH8636" s="119"/>
      <c r="AI8636" s="119"/>
    </row>
    <row r="8637" spans="27:35" x14ac:dyDescent="0.25">
      <c r="AA8637" s="81"/>
      <c r="AB8637" s="81"/>
      <c r="AC8637" s="80"/>
      <c r="AD8637" s="80"/>
      <c r="AE8637" s="81"/>
      <c r="AF8637" s="82"/>
      <c r="AG8637" s="80"/>
      <c r="AH8637" s="119"/>
      <c r="AI8637" s="119"/>
    </row>
    <row r="8638" spans="27:35" x14ac:dyDescent="0.25">
      <c r="AA8638" s="81"/>
      <c r="AB8638" s="81"/>
      <c r="AC8638" s="80"/>
      <c r="AD8638" s="80"/>
      <c r="AE8638" s="81"/>
      <c r="AF8638" s="82"/>
      <c r="AG8638" s="80"/>
      <c r="AH8638" s="119"/>
      <c r="AI8638" s="119"/>
    </row>
    <row r="8639" spans="27:35" x14ac:dyDescent="0.25">
      <c r="AA8639" s="81"/>
      <c r="AB8639" s="81"/>
      <c r="AC8639" s="80"/>
      <c r="AD8639" s="80"/>
      <c r="AE8639" s="81"/>
      <c r="AF8639" s="82"/>
      <c r="AG8639" s="80"/>
      <c r="AH8639" s="119"/>
      <c r="AI8639" s="119"/>
    </row>
    <row r="8640" spans="27:35" x14ac:dyDescent="0.25">
      <c r="AA8640" s="81"/>
      <c r="AB8640" s="81"/>
      <c r="AC8640" s="80"/>
      <c r="AD8640" s="80"/>
      <c r="AE8640" s="81"/>
      <c r="AF8640" s="82"/>
      <c r="AG8640" s="80"/>
      <c r="AH8640" s="119"/>
      <c r="AI8640" s="119"/>
    </row>
    <row r="8641" spans="27:35" x14ac:dyDescent="0.25">
      <c r="AA8641" s="81"/>
      <c r="AB8641" s="81"/>
      <c r="AC8641" s="80"/>
      <c r="AD8641" s="80"/>
      <c r="AE8641" s="81"/>
      <c r="AF8641" s="82"/>
      <c r="AG8641" s="80"/>
      <c r="AH8641" s="119"/>
      <c r="AI8641" s="119"/>
    </row>
    <row r="8642" spans="27:35" x14ac:dyDescent="0.25">
      <c r="AA8642" s="81"/>
      <c r="AB8642" s="81"/>
      <c r="AC8642" s="80"/>
      <c r="AD8642" s="80"/>
      <c r="AE8642" s="81"/>
      <c r="AF8642" s="82"/>
      <c r="AG8642" s="80"/>
      <c r="AH8642" s="119"/>
      <c r="AI8642" s="119"/>
    </row>
    <row r="8643" spans="27:35" x14ac:dyDescent="0.25">
      <c r="AA8643" s="81"/>
      <c r="AB8643" s="81"/>
      <c r="AC8643" s="80"/>
      <c r="AD8643" s="80"/>
      <c r="AE8643" s="81"/>
      <c r="AF8643" s="82"/>
      <c r="AG8643" s="80"/>
      <c r="AH8643" s="119"/>
      <c r="AI8643" s="119"/>
    </row>
    <row r="8644" spans="27:35" x14ac:dyDescent="0.25">
      <c r="AA8644" s="81"/>
      <c r="AB8644" s="81"/>
      <c r="AC8644" s="80"/>
      <c r="AD8644" s="80"/>
      <c r="AE8644" s="81"/>
      <c r="AF8644" s="82"/>
      <c r="AG8644" s="80"/>
      <c r="AH8644" s="119"/>
      <c r="AI8644" s="119"/>
    </row>
    <row r="8645" spans="27:35" x14ac:dyDescent="0.25">
      <c r="AA8645" s="81"/>
      <c r="AB8645" s="81"/>
      <c r="AC8645" s="80"/>
      <c r="AD8645" s="80"/>
      <c r="AE8645" s="81"/>
      <c r="AF8645" s="82"/>
      <c r="AG8645" s="80"/>
      <c r="AH8645" s="119"/>
      <c r="AI8645" s="119"/>
    </row>
    <row r="8646" spans="27:35" x14ac:dyDescent="0.25">
      <c r="AA8646" s="81"/>
      <c r="AB8646" s="81"/>
      <c r="AC8646" s="80"/>
      <c r="AD8646" s="80"/>
      <c r="AE8646" s="81"/>
      <c r="AF8646" s="82"/>
      <c r="AG8646" s="80"/>
      <c r="AH8646" s="119"/>
      <c r="AI8646" s="119"/>
    </row>
    <row r="8647" spans="27:35" x14ac:dyDescent="0.25">
      <c r="AA8647" s="81"/>
      <c r="AB8647" s="81"/>
      <c r="AC8647" s="80"/>
      <c r="AD8647" s="80"/>
      <c r="AE8647" s="81"/>
      <c r="AF8647" s="82"/>
      <c r="AG8647" s="80"/>
      <c r="AH8647" s="119"/>
      <c r="AI8647" s="119"/>
    </row>
    <row r="8648" spans="27:35" x14ac:dyDescent="0.25">
      <c r="AA8648" s="81"/>
      <c r="AB8648" s="81"/>
      <c r="AC8648" s="80"/>
      <c r="AD8648" s="80"/>
      <c r="AE8648" s="81"/>
      <c r="AF8648" s="82"/>
      <c r="AG8648" s="80"/>
      <c r="AH8648" s="119"/>
      <c r="AI8648" s="119"/>
    </row>
    <row r="8649" spans="27:35" x14ac:dyDescent="0.25">
      <c r="AA8649" s="81"/>
      <c r="AB8649" s="81"/>
      <c r="AC8649" s="80"/>
      <c r="AD8649" s="80"/>
      <c r="AE8649" s="81"/>
      <c r="AF8649" s="82"/>
      <c r="AG8649" s="80"/>
      <c r="AH8649" s="119"/>
      <c r="AI8649" s="119"/>
    </row>
    <row r="8650" spans="27:35" x14ac:dyDescent="0.25">
      <c r="AA8650" s="81"/>
      <c r="AB8650" s="81"/>
      <c r="AC8650" s="80"/>
      <c r="AD8650" s="80"/>
      <c r="AE8650" s="81"/>
      <c r="AF8650" s="82"/>
      <c r="AG8650" s="80"/>
      <c r="AH8650" s="119"/>
      <c r="AI8650" s="119"/>
    </row>
    <row r="8651" spans="27:35" x14ac:dyDescent="0.25">
      <c r="AA8651" s="81"/>
      <c r="AB8651" s="81"/>
      <c r="AC8651" s="80"/>
      <c r="AD8651" s="80"/>
      <c r="AE8651" s="81"/>
      <c r="AF8651" s="82"/>
      <c r="AG8651" s="80"/>
      <c r="AH8651" s="119"/>
      <c r="AI8651" s="119"/>
    </row>
    <row r="8652" spans="27:35" x14ac:dyDescent="0.25">
      <c r="AA8652" s="81"/>
      <c r="AB8652" s="81"/>
      <c r="AC8652" s="80"/>
      <c r="AD8652" s="80"/>
      <c r="AE8652" s="81"/>
      <c r="AF8652" s="82"/>
      <c r="AG8652" s="80"/>
      <c r="AH8652" s="119"/>
      <c r="AI8652" s="119"/>
    </row>
    <row r="8653" spans="27:35" x14ac:dyDescent="0.25">
      <c r="AA8653" s="81"/>
      <c r="AB8653" s="81"/>
      <c r="AC8653" s="80"/>
      <c r="AD8653" s="80"/>
      <c r="AE8653" s="81"/>
      <c r="AF8653" s="82"/>
      <c r="AG8653" s="80"/>
      <c r="AH8653" s="119"/>
      <c r="AI8653" s="119"/>
    </row>
    <row r="8654" spans="27:35" x14ac:dyDescent="0.25">
      <c r="AA8654" s="81"/>
      <c r="AB8654" s="81"/>
      <c r="AC8654" s="80"/>
      <c r="AD8654" s="80"/>
      <c r="AE8654" s="81"/>
      <c r="AF8654" s="82"/>
      <c r="AG8654" s="80"/>
      <c r="AH8654" s="119"/>
      <c r="AI8654" s="119"/>
    </row>
    <row r="8655" spans="27:35" x14ac:dyDescent="0.25">
      <c r="AA8655" s="81"/>
      <c r="AB8655" s="81"/>
      <c r="AC8655" s="80"/>
      <c r="AD8655" s="80"/>
      <c r="AE8655" s="81"/>
      <c r="AF8655" s="82"/>
      <c r="AG8655" s="80"/>
      <c r="AH8655" s="119"/>
      <c r="AI8655" s="119"/>
    </row>
    <row r="8656" spans="27:35" x14ac:dyDescent="0.25">
      <c r="AA8656" s="81"/>
      <c r="AB8656" s="81"/>
      <c r="AC8656" s="80"/>
      <c r="AD8656" s="80"/>
      <c r="AE8656" s="81"/>
      <c r="AF8656" s="82"/>
      <c r="AG8656" s="80"/>
      <c r="AH8656" s="119"/>
      <c r="AI8656" s="119"/>
    </row>
    <row r="8657" spans="27:35" x14ac:dyDescent="0.25">
      <c r="AA8657" s="81"/>
      <c r="AB8657" s="81"/>
      <c r="AC8657" s="80"/>
      <c r="AD8657" s="80"/>
      <c r="AE8657" s="81"/>
      <c r="AF8657" s="82"/>
      <c r="AG8657" s="80"/>
      <c r="AH8657" s="119"/>
      <c r="AI8657" s="119"/>
    </row>
    <row r="8658" spans="27:35" x14ac:dyDescent="0.25">
      <c r="AA8658" s="81"/>
      <c r="AB8658" s="81"/>
      <c r="AC8658" s="80"/>
      <c r="AD8658" s="80"/>
      <c r="AE8658" s="81"/>
      <c r="AF8658" s="82"/>
      <c r="AG8658" s="80"/>
      <c r="AH8658" s="119"/>
      <c r="AI8658" s="119"/>
    </row>
    <row r="8659" spans="27:35" x14ac:dyDescent="0.25">
      <c r="AA8659" s="81"/>
      <c r="AB8659" s="81"/>
      <c r="AC8659" s="80"/>
      <c r="AD8659" s="80"/>
      <c r="AE8659" s="81"/>
      <c r="AF8659" s="82"/>
      <c r="AG8659" s="80"/>
      <c r="AH8659" s="119"/>
      <c r="AI8659" s="119"/>
    </row>
    <row r="8660" spans="27:35" x14ac:dyDescent="0.25">
      <c r="AA8660" s="81"/>
      <c r="AB8660" s="81"/>
      <c r="AC8660" s="80"/>
      <c r="AD8660" s="80"/>
      <c r="AE8660" s="81"/>
      <c r="AF8660" s="82"/>
      <c r="AG8660" s="80"/>
      <c r="AH8660" s="119"/>
      <c r="AI8660" s="119"/>
    </row>
    <row r="8661" spans="27:35" x14ac:dyDescent="0.25">
      <c r="AA8661" s="81"/>
      <c r="AB8661" s="81"/>
      <c r="AC8661" s="80"/>
      <c r="AD8661" s="80"/>
      <c r="AE8661" s="81"/>
      <c r="AF8661" s="82"/>
      <c r="AG8661" s="80"/>
      <c r="AH8661" s="119"/>
      <c r="AI8661" s="119"/>
    </row>
    <row r="8662" spans="27:35" x14ac:dyDescent="0.25">
      <c r="AA8662" s="81"/>
      <c r="AB8662" s="81"/>
      <c r="AC8662" s="80"/>
      <c r="AD8662" s="80"/>
      <c r="AE8662" s="81"/>
      <c r="AF8662" s="82"/>
      <c r="AG8662" s="80"/>
      <c r="AH8662" s="119"/>
      <c r="AI8662" s="119"/>
    </row>
    <row r="8663" spans="27:35" x14ac:dyDescent="0.25">
      <c r="AA8663" s="81"/>
      <c r="AB8663" s="81"/>
      <c r="AC8663" s="80"/>
      <c r="AD8663" s="80"/>
      <c r="AE8663" s="81"/>
      <c r="AF8663" s="82"/>
      <c r="AG8663" s="80"/>
      <c r="AH8663" s="119"/>
      <c r="AI8663" s="119"/>
    </row>
    <row r="8664" spans="27:35" x14ac:dyDescent="0.25">
      <c r="AA8664" s="81"/>
      <c r="AB8664" s="81"/>
      <c r="AC8664" s="80"/>
      <c r="AD8664" s="80"/>
      <c r="AE8664" s="81"/>
      <c r="AF8664" s="82"/>
      <c r="AG8664" s="80"/>
      <c r="AH8664" s="119"/>
      <c r="AI8664" s="119"/>
    </row>
    <row r="8665" spans="27:35" x14ac:dyDescent="0.25">
      <c r="AA8665" s="81"/>
      <c r="AB8665" s="81"/>
      <c r="AC8665" s="80"/>
      <c r="AD8665" s="80"/>
      <c r="AE8665" s="81"/>
      <c r="AF8665" s="82"/>
      <c r="AG8665" s="80"/>
      <c r="AH8665" s="119"/>
      <c r="AI8665" s="119"/>
    </row>
    <row r="8666" spans="27:35" x14ac:dyDescent="0.25">
      <c r="AA8666" s="81"/>
      <c r="AB8666" s="81"/>
      <c r="AC8666" s="80"/>
      <c r="AD8666" s="80"/>
      <c r="AE8666" s="81"/>
      <c r="AF8666" s="82"/>
      <c r="AG8666" s="80"/>
      <c r="AH8666" s="119"/>
      <c r="AI8666" s="119"/>
    </row>
    <row r="8667" spans="27:35" x14ac:dyDescent="0.25">
      <c r="AA8667" s="81"/>
      <c r="AB8667" s="81"/>
      <c r="AC8667" s="80"/>
      <c r="AD8667" s="80"/>
      <c r="AE8667" s="81"/>
      <c r="AF8667" s="82"/>
      <c r="AG8667" s="80"/>
      <c r="AH8667" s="119"/>
      <c r="AI8667" s="119"/>
    </row>
    <row r="8668" spans="27:35" x14ac:dyDescent="0.25">
      <c r="AA8668" s="81"/>
      <c r="AB8668" s="81"/>
      <c r="AC8668" s="80"/>
      <c r="AD8668" s="80"/>
      <c r="AE8668" s="81"/>
      <c r="AF8668" s="82"/>
      <c r="AG8668" s="80"/>
      <c r="AH8668" s="119"/>
      <c r="AI8668" s="119"/>
    </row>
    <row r="8669" spans="27:35" x14ac:dyDescent="0.25">
      <c r="AA8669" s="81"/>
      <c r="AB8669" s="81"/>
      <c r="AC8669" s="80"/>
      <c r="AD8669" s="80"/>
      <c r="AE8669" s="81"/>
      <c r="AF8669" s="82"/>
      <c r="AG8669" s="80"/>
      <c r="AH8669" s="119"/>
      <c r="AI8669" s="119"/>
    </row>
    <row r="8670" spans="27:35" x14ac:dyDescent="0.25">
      <c r="AA8670" s="81"/>
      <c r="AB8670" s="81"/>
      <c r="AC8670" s="80"/>
      <c r="AD8670" s="80"/>
      <c r="AE8670" s="81"/>
      <c r="AF8670" s="82"/>
      <c r="AG8670" s="80"/>
      <c r="AH8670" s="119"/>
      <c r="AI8670" s="119"/>
    </row>
    <row r="8671" spans="27:35" x14ac:dyDescent="0.25">
      <c r="AA8671" s="81"/>
      <c r="AB8671" s="81"/>
      <c r="AC8671" s="80"/>
      <c r="AD8671" s="80"/>
      <c r="AE8671" s="81"/>
      <c r="AF8671" s="82"/>
      <c r="AG8671" s="80"/>
      <c r="AH8671" s="119"/>
      <c r="AI8671" s="119"/>
    </row>
    <row r="8672" spans="27:35" x14ac:dyDescent="0.25">
      <c r="AA8672" s="81"/>
      <c r="AB8672" s="81"/>
      <c r="AC8672" s="80"/>
      <c r="AD8672" s="80"/>
      <c r="AE8672" s="81"/>
      <c r="AF8672" s="82"/>
      <c r="AG8672" s="80"/>
      <c r="AH8672" s="119"/>
      <c r="AI8672" s="119"/>
    </row>
    <row r="8673" spans="27:35" x14ac:dyDescent="0.25">
      <c r="AA8673" s="81"/>
      <c r="AB8673" s="81"/>
      <c r="AC8673" s="80"/>
      <c r="AD8673" s="80"/>
      <c r="AE8673" s="81"/>
      <c r="AF8673" s="82"/>
      <c r="AG8673" s="80"/>
      <c r="AH8673" s="119"/>
      <c r="AI8673" s="119"/>
    </row>
    <row r="8674" spans="27:35" x14ac:dyDescent="0.25">
      <c r="AA8674" s="81"/>
      <c r="AB8674" s="81"/>
      <c r="AC8674" s="80"/>
      <c r="AD8674" s="80"/>
      <c r="AE8674" s="81"/>
      <c r="AF8674" s="82"/>
      <c r="AG8674" s="80"/>
      <c r="AH8674" s="119"/>
      <c r="AI8674" s="119"/>
    </row>
    <row r="8675" spans="27:35" x14ac:dyDescent="0.25">
      <c r="AA8675" s="81"/>
      <c r="AB8675" s="81"/>
      <c r="AC8675" s="80"/>
      <c r="AD8675" s="80"/>
      <c r="AE8675" s="81"/>
      <c r="AF8675" s="82"/>
      <c r="AG8675" s="80"/>
      <c r="AH8675" s="119"/>
      <c r="AI8675" s="119"/>
    </row>
    <row r="8676" spans="27:35" x14ac:dyDescent="0.25">
      <c r="AA8676" s="81"/>
      <c r="AB8676" s="81"/>
      <c r="AC8676" s="80"/>
      <c r="AD8676" s="80"/>
      <c r="AE8676" s="81"/>
      <c r="AF8676" s="82"/>
      <c r="AG8676" s="80"/>
      <c r="AH8676" s="119"/>
      <c r="AI8676" s="119"/>
    </row>
    <row r="8677" spans="27:35" x14ac:dyDescent="0.25">
      <c r="AA8677" s="81"/>
      <c r="AB8677" s="81"/>
      <c r="AC8677" s="80"/>
      <c r="AD8677" s="80"/>
      <c r="AE8677" s="81"/>
      <c r="AF8677" s="82"/>
      <c r="AG8677" s="80"/>
      <c r="AH8677" s="119"/>
      <c r="AI8677" s="119"/>
    </row>
    <row r="8678" spans="27:35" x14ac:dyDescent="0.25">
      <c r="AA8678" s="81"/>
      <c r="AB8678" s="81"/>
      <c r="AC8678" s="80"/>
      <c r="AD8678" s="80"/>
      <c r="AE8678" s="81"/>
      <c r="AF8678" s="82"/>
      <c r="AG8678" s="80"/>
      <c r="AH8678" s="119"/>
      <c r="AI8678" s="119"/>
    </row>
    <row r="8679" spans="27:35" x14ac:dyDescent="0.25">
      <c r="AA8679" s="81"/>
      <c r="AB8679" s="81"/>
      <c r="AC8679" s="80"/>
      <c r="AD8679" s="80"/>
      <c r="AE8679" s="81"/>
      <c r="AF8679" s="82"/>
      <c r="AG8679" s="80"/>
      <c r="AH8679" s="119"/>
      <c r="AI8679" s="119"/>
    </row>
    <row r="8680" spans="27:35" x14ac:dyDescent="0.25">
      <c r="AA8680" s="81"/>
      <c r="AB8680" s="81"/>
      <c r="AC8680" s="80"/>
      <c r="AD8680" s="80"/>
      <c r="AE8680" s="81"/>
      <c r="AF8680" s="82"/>
      <c r="AG8680" s="80"/>
      <c r="AH8680" s="119"/>
      <c r="AI8680" s="119"/>
    </row>
    <row r="8681" spans="27:35" x14ac:dyDescent="0.25">
      <c r="AA8681" s="81"/>
      <c r="AB8681" s="81"/>
      <c r="AC8681" s="80"/>
      <c r="AD8681" s="80"/>
      <c r="AE8681" s="81"/>
      <c r="AF8681" s="82"/>
      <c r="AG8681" s="80"/>
      <c r="AH8681" s="119"/>
      <c r="AI8681" s="119"/>
    </row>
    <row r="8682" spans="27:35" x14ac:dyDescent="0.25">
      <c r="AA8682" s="81"/>
      <c r="AB8682" s="81"/>
      <c r="AC8682" s="80"/>
      <c r="AD8682" s="80"/>
      <c r="AE8682" s="81"/>
      <c r="AF8682" s="82"/>
      <c r="AG8682" s="80"/>
      <c r="AH8682" s="119"/>
      <c r="AI8682" s="119"/>
    </row>
    <row r="8683" spans="27:35" x14ac:dyDescent="0.25">
      <c r="AA8683" s="81"/>
      <c r="AB8683" s="81"/>
      <c r="AC8683" s="80"/>
      <c r="AD8683" s="80"/>
      <c r="AE8683" s="81"/>
      <c r="AF8683" s="82"/>
      <c r="AG8683" s="80"/>
      <c r="AH8683" s="119"/>
      <c r="AI8683" s="119"/>
    </row>
    <row r="8684" spans="27:35" x14ac:dyDescent="0.25">
      <c r="AA8684" s="81"/>
      <c r="AB8684" s="81"/>
      <c r="AC8684" s="80"/>
      <c r="AD8684" s="80"/>
      <c r="AE8684" s="81"/>
      <c r="AF8684" s="82"/>
      <c r="AG8684" s="80"/>
      <c r="AH8684" s="119"/>
      <c r="AI8684" s="119"/>
    </row>
    <row r="8685" spans="27:35" x14ac:dyDescent="0.25">
      <c r="AA8685" s="81"/>
      <c r="AB8685" s="81"/>
      <c r="AC8685" s="80"/>
      <c r="AD8685" s="80"/>
      <c r="AE8685" s="81"/>
      <c r="AF8685" s="82"/>
      <c r="AG8685" s="80"/>
      <c r="AH8685" s="119"/>
      <c r="AI8685" s="119"/>
    </row>
    <row r="8686" spans="27:35" x14ac:dyDescent="0.25">
      <c r="AA8686" s="81"/>
      <c r="AB8686" s="81"/>
      <c r="AC8686" s="80"/>
      <c r="AD8686" s="80"/>
      <c r="AE8686" s="81"/>
      <c r="AF8686" s="82"/>
      <c r="AG8686" s="80"/>
      <c r="AH8686" s="119"/>
      <c r="AI8686" s="119"/>
    </row>
    <row r="8687" spans="27:35" x14ac:dyDescent="0.25">
      <c r="AA8687" s="81"/>
      <c r="AB8687" s="81"/>
      <c r="AC8687" s="80"/>
      <c r="AD8687" s="80"/>
      <c r="AE8687" s="81"/>
      <c r="AF8687" s="82"/>
      <c r="AG8687" s="80"/>
      <c r="AH8687" s="119"/>
      <c r="AI8687" s="119"/>
    </row>
    <row r="8688" spans="27:35" x14ac:dyDescent="0.25">
      <c r="AA8688" s="81"/>
      <c r="AB8688" s="81"/>
      <c r="AC8688" s="80"/>
      <c r="AD8688" s="80"/>
      <c r="AE8688" s="81"/>
      <c r="AF8688" s="82"/>
      <c r="AG8688" s="80"/>
      <c r="AH8688" s="119"/>
      <c r="AI8688" s="119"/>
    </row>
    <row r="8689" spans="27:35" x14ac:dyDescent="0.25">
      <c r="AA8689" s="81"/>
      <c r="AB8689" s="81"/>
      <c r="AC8689" s="80"/>
      <c r="AD8689" s="80"/>
      <c r="AE8689" s="81"/>
      <c r="AF8689" s="82"/>
      <c r="AG8689" s="80"/>
      <c r="AH8689" s="119"/>
      <c r="AI8689" s="119"/>
    </row>
    <row r="8690" spans="27:35" x14ac:dyDescent="0.25">
      <c r="AA8690" s="81"/>
      <c r="AB8690" s="81"/>
      <c r="AC8690" s="80"/>
      <c r="AD8690" s="80"/>
      <c r="AE8690" s="81"/>
      <c r="AF8690" s="82"/>
      <c r="AG8690" s="80"/>
      <c r="AH8690" s="119"/>
      <c r="AI8690" s="119"/>
    </row>
    <row r="8691" spans="27:35" x14ac:dyDescent="0.25">
      <c r="AA8691" s="81"/>
      <c r="AB8691" s="81"/>
      <c r="AC8691" s="80"/>
      <c r="AD8691" s="80"/>
      <c r="AE8691" s="81"/>
      <c r="AF8691" s="82"/>
      <c r="AG8691" s="80"/>
      <c r="AH8691" s="119"/>
      <c r="AI8691" s="119"/>
    </row>
    <row r="8692" spans="27:35" x14ac:dyDescent="0.25">
      <c r="AA8692" s="81"/>
      <c r="AB8692" s="81"/>
      <c r="AC8692" s="80"/>
      <c r="AD8692" s="80"/>
      <c r="AE8692" s="81"/>
      <c r="AF8692" s="82"/>
      <c r="AG8692" s="80"/>
      <c r="AH8692" s="119"/>
      <c r="AI8692" s="119"/>
    </row>
    <row r="8693" spans="27:35" x14ac:dyDescent="0.25">
      <c r="AA8693" s="81"/>
      <c r="AB8693" s="81"/>
      <c r="AC8693" s="80"/>
      <c r="AD8693" s="80"/>
      <c r="AE8693" s="81"/>
      <c r="AF8693" s="82"/>
      <c r="AG8693" s="80"/>
      <c r="AH8693" s="119"/>
      <c r="AI8693" s="119"/>
    </row>
    <row r="8694" spans="27:35" x14ac:dyDescent="0.25">
      <c r="AA8694" s="81"/>
      <c r="AB8694" s="81"/>
      <c r="AC8694" s="80"/>
      <c r="AD8694" s="80"/>
      <c r="AE8694" s="81"/>
      <c r="AF8694" s="82"/>
      <c r="AG8694" s="80"/>
      <c r="AH8694" s="119"/>
      <c r="AI8694" s="119"/>
    </row>
    <row r="8695" spans="27:35" x14ac:dyDescent="0.25">
      <c r="AA8695" s="81"/>
      <c r="AB8695" s="81"/>
      <c r="AC8695" s="80"/>
      <c r="AD8695" s="80"/>
      <c r="AE8695" s="81"/>
      <c r="AF8695" s="82"/>
      <c r="AG8695" s="80"/>
      <c r="AH8695" s="119"/>
      <c r="AI8695" s="119"/>
    </row>
    <row r="8696" spans="27:35" x14ac:dyDescent="0.25">
      <c r="AA8696" s="81"/>
      <c r="AB8696" s="81"/>
      <c r="AC8696" s="80"/>
      <c r="AD8696" s="80"/>
      <c r="AE8696" s="81"/>
      <c r="AF8696" s="82"/>
      <c r="AG8696" s="80"/>
      <c r="AH8696" s="119"/>
      <c r="AI8696" s="119"/>
    </row>
    <row r="8697" spans="27:35" x14ac:dyDescent="0.25">
      <c r="AA8697" s="81"/>
      <c r="AB8697" s="81"/>
      <c r="AC8697" s="80"/>
      <c r="AD8697" s="80"/>
      <c r="AE8697" s="81"/>
      <c r="AF8697" s="82"/>
      <c r="AG8697" s="80"/>
      <c r="AH8697" s="119"/>
      <c r="AI8697" s="119"/>
    </row>
    <row r="8698" spans="27:35" x14ac:dyDescent="0.25">
      <c r="AA8698" s="81"/>
      <c r="AB8698" s="81"/>
      <c r="AC8698" s="80"/>
      <c r="AD8698" s="80"/>
      <c r="AE8698" s="81"/>
      <c r="AF8698" s="82"/>
      <c r="AG8698" s="80"/>
      <c r="AH8698" s="119"/>
      <c r="AI8698" s="119"/>
    </row>
    <row r="8699" spans="27:35" x14ac:dyDescent="0.25">
      <c r="AA8699" s="81"/>
      <c r="AB8699" s="81"/>
      <c r="AC8699" s="80"/>
      <c r="AD8699" s="80"/>
      <c r="AE8699" s="81"/>
      <c r="AF8699" s="82"/>
      <c r="AG8699" s="80"/>
      <c r="AH8699" s="119"/>
      <c r="AI8699" s="119"/>
    </row>
    <row r="8700" spans="27:35" x14ac:dyDescent="0.25">
      <c r="AA8700" s="81"/>
      <c r="AB8700" s="81"/>
      <c r="AC8700" s="80"/>
      <c r="AD8700" s="80"/>
      <c r="AE8700" s="81"/>
      <c r="AF8700" s="82"/>
      <c r="AG8700" s="80"/>
      <c r="AH8700" s="119"/>
      <c r="AI8700" s="119"/>
    </row>
    <row r="8701" spans="27:35" x14ac:dyDescent="0.25">
      <c r="AA8701" s="81"/>
      <c r="AB8701" s="81"/>
      <c r="AC8701" s="80"/>
      <c r="AD8701" s="80"/>
      <c r="AE8701" s="81"/>
      <c r="AF8701" s="82"/>
      <c r="AG8701" s="80"/>
      <c r="AH8701" s="119"/>
      <c r="AI8701" s="119"/>
    </row>
    <row r="8702" spans="27:35" x14ac:dyDescent="0.25">
      <c r="AA8702" s="81"/>
      <c r="AB8702" s="81"/>
      <c r="AC8702" s="80"/>
      <c r="AD8702" s="80"/>
      <c r="AE8702" s="81"/>
      <c r="AF8702" s="82"/>
      <c r="AG8702" s="80"/>
      <c r="AH8702" s="119"/>
      <c r="AI8702" s="119"/>
    </row>
    <row r="8703" spans="27:35" x14ac:dyDescent="0.25">
      <c r="AA8703" s="81"/>
      <c r="AB8703" s="81"/>
      <c r="AC8703" s="80"/>
      <c r="AD8703" s="80"/>
      <c r="AE8703" s="81"/>
      <c r="AF8703" s="82"/>
      <c r="AG8703" s="80"/>
      <c r="AH8703" s="119"/>
      <c r="AI8703" s="119"/>
    </row>
    <row r="8704" spans="27:35" x14ac:dyDescent="0.25">
      <c r="AA8704" s="81"/>
      <c r="AB8704" s="81"/>
      <c r="AC8704" s="80"/>
      <c r="AD8704" s="80"/>
      <c r="AE8704" s="81"/>
      <c r="AF8704" s="82"/>
      <c r="AG8704" s="80"/>
      <c r="AH8704" s="119"/>
      <c r="AI8704" s="119"/>
    </row>
    <row r="8705" spans="27:35" x14ac:dyDescent="0.25">
      <c r="AA8705" s="81"/>
      <c r="AB8705" s="81"/>
      <c r="AC8705" s="80"/>
      <c r="AD8705" s="80"/>
      <c r="AE8705" s="81"/>
      <c r="AF8705" s="82"/>
      <c r="AG8705" s="80"/>
      <c r="AH8705" s="119"/>
      <c r="AI8705" s="119"/>
    </row>
    <row r="8706" spans="27:35" x14ac:dyDescent="0.25">
      <c r="AA8706" s="81"/>
      <c r="AB8706" s="81"/>
      <c r="AC8706" s="80"/>
      <c r="AD8706" s="80"/>
      <c r="AE8706" s="81"/>
      <c r="AF8706" s="82"/>
      <c r="AG8706" s="80"/>
      <c r="AH8706" s="119"/>
      <c r="AI8706" s="119"/>
    </row>
    <row r="8707" spans="27:35" x14ac:dyDescent="0.25">
      <c r="AA8707" s="81"/>
      <c r="AB8707" s="81"/>
      <c r="AC8707" s="80"/>
      <c r="AD8707" s="80"/>
      <c r="AE8707" s="81"/>
      <c r="AF8707" s="82"/>
      <c r="AG8707" s="80"/>
      <c r="AH8707" s="119"/>
      <c r="AI8707" s="119"/>
    </row>
    <row r="8708" spans="27:35" x14ac:dyDescent="0.25">
      <c r="AA8708" s="81"/>
      <c r="AB8708" s="81"/>
      <c r="AC8708" s="80"/>
      <c r="AD8708" s="80"/>
      <c r="AE8708" s="81"/>
      <c r="AF8708" s="82"/>
      <c r="AG8708" s="80"/>
      <c r="AH8708" s="119"/>
      <c r="AI8708" s="119"/>
    </row>
    <row r="8709" spans="27:35" x14ac:dyDescent="0.25">
      <c r="AA8709" s="81"/>
      <c r="AB8709" s="81"/>
      <c r="AC8709" s="80"/>
      <c r="AD8709" s="80"/>
      <c r="AE8709" s="81"/>
      <c r="AF8709" s="82"/>
      <c r="AG8709" s="80"/>
      <c r="AH8709" s="119"/>
      <c r="AI8709" s="119"/>
    </row>
    <row r="8710" spans="27:35" x14ac:dyDescent="0.25">
      <c r="AA8710" s="81"/>
      <c r="AB8710" s="81"/>
      <c r="AC8710" s="80"/>
      <c r="AD8710" s="80"/>
      <c r="AE8710" s="81"/>
      <c r="AF8710" s="82"/>
      <c r="AG8710" s="80"/>
      <c r="AH8710" s="119"/>
      <c r="AI8710" s="119"/>
    </row>
    <row r="8711" spans="27:35" x14ac:dyDescent="0.25">
      <c r="AA8711" s="81"/>
      <c r="AB8711" s="81"/>
      <c r="AC8711" s="80"/>
      <c r="AD8711" s="80"/>
      <c r="AE8711" s="81"/>
      <c r="AF8711" s="82"/>
      <c r="AG8711" s="80"/>
      <c r="AH8711" s="119"/>
      <c r="AI8711" s="119"/>
    </row>
    <row r="8712" spans="27:35" x14ac:dyDescent="0.25">
      <c r="AA8712" s="81"/>
      <c r="AB8712" s="81"/>
      <c r="AC8712" s="80"/>
      <c r="AD8712" s="80"/>
      <c r="AE8712" s="81"/>
      <c r="AF8712" s="82"/>
      <c r="AG8712" s="80"/>
      <c r="AH8712" s="119"/>
      <c r="AI8712" s="119"/>
    </row>
    <row r="8713" spans="27:35" x14ac:dyDescent="0.25">
      <c r="AA8713" s="81"/>
      <c r="AB8713" s="81"/>
      <c r="AC8713" s="80"/>
      <c r="AD8713" s="80"/>
      <c r="AE8713" s="81"/>
      <c r="AF8713" s="82"/>
      <c r="AG8713" s="80"/>
      <c r="AH8713" s="119"/>
      <c r="AI8713" s="119"/>
    </row>
    <row r="8714" spans="27:35" x14ac:dyDescent="0.25">
      <c r="AA8714" s="81"/>
      <c r="AB8714" s="81"/>
      <c r="AC8714" s="80"/>
      <c r="AD8714" s="80"/>
      <c r="AE8714" s="81"/>
      <c r="AF8714" s="82"/>
      <c r="AG8714" s="80"/>
      <c r="AH8714" s="119"/>
      <c r="AI8714" s="119"/>
    </row>
    <row r="8715" spans="27:35" x14ac:dyDescent="0.25">
      <c r="AA8715" s="81"/>
      <c r="AB8715" s="81"/>
      <c r="AC8715" s="80"/>
      <c r="AD8715" s="80"/>
      <c r="AE8715" s="81"/>
      <c r="AF8715" s="82"/>
      <c r="AG8715" s="80"/>
      <c r="AH8715" s="119"/>
      <c r="AI8715" s="119"/>
    </row>
    <row r="8716" spans="27:35" x14ac:dyDescent="0.25">
      <c r="AA8716" s="81"/>
      <c r="AB8716" s="81"/>
      <c r="AC8716" s="80"/>
      <c r="AD8716" s="80"/>
      <c r="AE8716" s="81"/>
      <c r="AF8716" s="82"/>
      <c r="AG8716" s="80"/>
      <c r="AH8716" s="119"/>
      <c r="AI8716" s="119"/>
    </row>
    <row r="8717" spans="27:35" x14ac:dyDescent="0.25">
      <c r="AA8717" s="81"/>
      <c r="AB8717" s="81"/>
      <c r="AC8717" s="80"/>
      <c r="AD8717" s="80"/>
      <c r="AE8717" s="81"/>
      <c r="AF8717" s="82"/>
      <c r="AG8717" s="80"/>
      <c r="AH8717" s="119"/>
      <c r="AI8717" s="119"/>
    </row>
    <row r="8718" spans="27:35" x14ac:dyDescent="0.25">
      <c r="AA8718" s="81"/>
      <c r="AB8718" s="81"/>
      <c r="AC8718" s="80"/>
      <c r="AD8718" s="80"/>
      <c r="AE8718" s="81"/>
      <c r="AF8718" s="82"/>
      <c r="AG8718" s="80"/>
      <c r="AH8718" s="119"/>
      <c r="AI8718" s="119"/>
    </row>
    <row r="8719" spans="27:35" x14ac:dyDescent="0.25">
      <c r="AA8719" s="81"/>
      <c r="AB8719" s="81"/>
      <c r="AC8719" s="80"/>
      <c r="AD8719" s="80"/>
      <c r="AE8719" s="81"/>
      <c r="AF8719" s="82"/>
      <c r="AG8719" s="80"/>
      <c r="AH8719" s="119"/>
      <c r="AI8719" s="119"/>
    </row>
    <row r="8720" spans="27:35" x14ac:dyDescent="0.25">
      <c r="AA8720" s="81"/>
      <c r="AB8720" s="81"/>
      <c r="AC8720" s="80"/>
      <c r="AD8720" s="80"/>
      <c r="AE8720" s="81"/>
      <c r="AF8720" s="82"/>
      <c r="AG8720" s="80"/>
      <c r="AH8720" s="119"/>
      <c r="AI8720" s="119"/>
    </row>
    <row r="8721" spans="27:35" x14ac:dyDescent="0.25">
      <c r="AA8721" s="81"/>
      <c r="AB8721" s="81"/>
      <c r="AC8721" s="80"/>
      <c r="AD8721" s="80"/>
      <c r="AE8721" s="81"/>
      <c r="AF8721" s="82"/>
      <c r="AG8721" s="80"/>
      <c r="AH8721" s="119"/>
      <c r="AI8721" s="119"/>
    </row>
    <row r="8722" spans="27:35" x14ac:dyDescent="0.25">
      <c r="AA8722" s="81"/>
      <c r="AB8722" s="81"/>
      <c r="AC8722" s="80"/>
      <c r="AD8722" s="80"/>
      <c r="AE8722" s="81"/>
      <c r="AF8722" s="82"/>
      <c r="AG8722" s="80"/>
      <c r="AH8722" s="119"/>
      <c r="AI8722" s="119"/>
    </row>
    <row r="8723" spans="27:35" x14ac:dyDescent="0.25">
      <c r="AA8723" s="81"/>
      <c r="AB8723" s="81"/>
      <c r="AC8723" s="80"/>
      <c r="AD8723" s="80"/>
      <c r="AE8723" s="81"/>
      <c r="AF8723" s="82"/>
      <c r="AG8723" s="80"/>
      <c r="AH8723" s="119"/>
      <c r="AI8723" s="119"/>
    </row>
    <row r="8724" spans="27:35" x14ac:dyDescent="0.25">
      <c r="AA8724" s="81"/>
      <c r="AB8724" s="81"/>
      <c r="AC8724" s="80"/>
      <c r="AD8724" s="80"/>
      <c r="AE8724" s="81"/>
      <c r="AF8724" s="82"/>
      <c r="AG8724" s="80"/>
      <c r="AH8724" s="119"/>
      <c r="AI8724" s="119"/>
    </row>
    <row r="8725" spans="27:35" x14ac:dyDescent="0.25">
      <c r="AA8725" s="81"/>
      <c r="AB8725" s="81"/>
      <c r="AC8725" s="80"/>
      <c r="AD8725" s="80"/>
      <c r="AE8725" s="81"/>
      <c r="AF8725" s="82"/>
      <c r="AG8725" s="80"/>
      <c r="AH8725" s="119"/>
      <c r="AI8725" s="119"/>
    </row>
    <row r="8726" spans="27:35" x14ac:dyDescent="0.25">
      <c r="AA8726" s="81"/>
      <c r="AB8726" s="81"/>
      <c r="AC8726" s="80"/>
      <c r="AD8726" s="80"/>
      <c r="AE8726" s="81"/>
      <c r="AF8726" s="82"/>
      <c r="AG8726" s="80"/>
      <c r="AH8726" s="119"/>
      <c r="AI8726" s="119"/>
    </row>
    <row r="8727" spans="27:35" x14ac:dyDescent="0.25">
      <c r="AA8727" s="81"/>
      <c r="AB8727" s="81"/>
      <c r="AC8727" s="80"/>
      <c r="AD8727" s="80"/>
      <c r="AE8727" s="81"/>
      <c r="AF8727" s="82"/>
      <c r="AG8727" s="80"/>
      <c r="AH8727" s="119"/>
      <c r="AI8727" s="119"/>
    </row>
    <row r="8728" spans="27:35" x14ac:dyDescent="0.25">
      <c r="AA8728" s="81"/>
      <c r="AB8728" s="81"/>
      <c r="AC8728" s="80"/>
      <c r="AD8728" s="80"/>
      <c r="AE8728" s="81"/>
      <c r="AF8728" s="82"/>
      <c r="AG8728" s="80"/>
      <c r="AH8728" s="119"/>
      <c r="AI8728" s="119"/>
    </row>
    <row r="8729" spans="27:35" x14ac:dyDescent="0.25">
      <c r="AA8729" s="81"/>
      <c r="AB8729" s="81"/>
      <c r="AC8729" s="80"/>
      <c r="AD8729" s="80"/>
      <c r="AE8729" s="81"/>
      <c r="AF8729" s="82"/>
      <c r="AG8729" s="80"/>
      <c r="AH8729" s="119"/>
      <c r="AI8729" s="119"/>
    </row>
    <row r="8730" spans="27:35" x14ac:dyDescent="0.25">
      <c r="AA8730" s="81"/>
      <c r="AB8730" s="81"/>
      <c r="AC8730" s="80"/>
      <c r="AD8730" s="80"/>
      <c r="AE8730" s="81"/>
      <c r="AF8730" s="82"/>
      <c r="AG8730" s="80"/>
      <c r="AH8730" s="119"/>
      <c r="AI8730" s="119"/>
    </row>
    <row r="8731" spans="27:35" x14ac:dyDescent="0.25">
      <c r="AA8731" s="81"/>
      <c r="AB8731" s="81"/>
      <c r="AC8731" s="80"/>
      <c r="AD8731" s="80"/>
      <c r="AE8731" s="81"/>
      <c r="AF8731" s="82"/>
      <c r="AG8731" s="80"/>
      <c r="AH8731" s="119"/>
      <c r="AI8731" s="119"/>
    </row>
    <row r="8732" spans="27:35" x14ac:dyDescent="0.25">
      <c r="AA8732" s="81"/>
      <c r="AB8732" s="81"/>
      <c r="AC8732" s="80"/>
      <c r="AD8732" s="80"/>
      <c r="AE8732" s="81"/>
      <c r="AF8732" s="82"/>
      <c r="AG8732" s="80"/>
      <c r="AH8732" s="119"/>
      <c r="AI8732" s="119"/>
    </row>
    <row r="8733" spans="27:35" x14ac:dyDescent="0.25">
      <c r="AA8733" s="81"/>
      <c r="AB8733" s="81"/>
      <c r="AC8733" s="80"/>
      <c r="AD8733" s="80"/>
      <c r="AE8733" s="81"/>
      <c r="AF8733" s="82"/>
      <c r="AG8733" s="80"/>
      <c r="AH8733" s="119"/>
      <c r="AI8733" s="119"/>
    </row>
    <row r="8734" spans="27:35" x14ac:dyDescent="0.25">
      <c r="AA8734" s="81"/>
      <c r="AB8734" s="81"/>
      <c r="AC8734" s="80"/>
      <c r="AD8734" s="80"/>
      <c r="AE8734" s="81"/>
      <c r="AF8734" s="82"/>
      <c r="AG8734" s="80"/>
      <c r="AH8734" s="119"/>
      <c r="AI8734" s="119"/>
    </row>
    <row r="8735" spans="27:35" x14ac:dyDescent="0.25">
      <c r="AA8735" s="81"/>
      <c r="AB8735" s="81"/>
      <c r="AC8735" s="80"/>
      <c r="AD8735" s="80"/>
      <c r="AE8735" s="81"/>
      <c r="AF8735" s="82"/>
      <c r="AG8735" s="80"/>
      <c r="AH8735" s="119"/>
      <c r="AI8735" s="119"/>
    </row>
    <row r="8736" spans="27:35" x14ac:dyDescent="0.25">
      <c r="AA8736" s="81"/>
      <c r="AB8736" s="81"/>
      <c r="AC8736" s="80"/>
      <c r="AD8736" s="80"/>
      <c r="AE8736" s="81"/>
      <c r="AF8736" s="82"/>
      <c r="AG8736" s="80"/>
      <c r="AH8736" s="119"/>
      <c r="AI8736" s="119"/>
    </row>
    <row r="8737" spans="27:35" x14ac:dyDescent="0.25">
      <c r="AA8737" s="81"/>
      <c r="AB8737" s="81"/>
      <c r="AC8737" s="80"/>
      <c r="AD8737" s="80"/>
      <c r="AE8737" s="81"/>
      <c r="AF8737" s="82"/>
      <c r="AG8737" s="80"/>
      <c r="AH8737" s="119"/>
      <c r="AI8737" s="119"/>
    </row>
    <row r="8738" spans="27:35" x14ac:dyDescent="0.25">
      <c r="AA8738" s="81"/>
      <c r="AB8738" s="81"/>
      <c r="AC8738" s="80"/>
      <c r="AD8738" s="80"/>
      <c r="AE8738" s="81"/>
      <c r="AF8738" s="82"/>
      <c r="AG8738" s="80"/>
      <c r="AH8738" s="119"/>
      <c r="AI8738" s="119"/>
    </row>
    <row r="8739" spans="27:35" x14ac:dyDescent="0.25">
      <c r="AA8739" s="81"/>
      <c r="AB8739" s="81"/>
      <c r="AC8739" s="80"/>
      <c r="AD8739" s="80"/>
      <c r="AE8739" s="81"/>
      <c r="AF8739" s="82"/>
      <c r="AG8739" s="80"/>
      <c r="AH8739" s="119"/>
      <c r="AI8739" s="119"/>
    </row>
    <row r="8740" spans="27:35" x14ac:dyDescent="0.25">
      <c r="AA8740" s="81"/>
      <c r="AB8740" s="81"/>
      <c r="AC8740" s="80"/>
      <c r="AD8740" s="80"/>
      <c r="AE8740" s="81"/>
      <c r="AF8740" s="82"/>
      <c r="AG8740" s="80"/>
      <c r="AH8740" s="119"/>
      <c r="AI8740" s="119"/>
    </row>
    <row r="8741" spans="27:35" x14ac:dyDescent="0.25">
      <c r="AA8741" s="81"/>
      <c r="AB8741" s="81"/>
      <c r="AC8741" s="80"/>
      <c r="AD8741" s="80"/>
      <c r="AE8741" s="81"/>
      <c r="AF8741" s="82"/>
      <c r="AG8741" s="80"/>
      <c r="AH8741" s="119"/>
      <c r="AI8741" s="119"/>
    </row>
    <row r="8742" spans="27:35" x14ac:dyDescent="0.25">
      <c r="AA8742" s="81"/>
      <c r="AB8742" s="81"/>
      <c r="AC8742" s="80"/>
      <c r="AD8742" s="80"/>
      <c r="AE8742" s="81"/>
      <c r="AF8742" s="82"/>
      <c r="AG8742" s="80"/>
      <c r="AH8742" s="119"/>
      <c r="AI8742" s="119"/>
    </row>
    <row r="8743" spans="27:35" x14ac:dyDescent="0.25">
      <c r="AA8743" s="81"/>
      <c r="AB8743" s="81"/>
      <c r="AC8743" s="80"/>
      <c r="AD8743" s="80"/>
      <c r="AE8743" s="81"/>
      <c r="AF8743" s="82"/>
      <c r="AG8743" s="80"/>
      <c r="AH8743" s="119"/>
      <c r="AI8743" s="119"/>
    </row>
    <row r="8744" spans="27:35" x14ac:dyDescent="0.25">
      <c r="AA8744" s="81"/>
      <c r="AB8744" s="81"/>
      <c r="AC8744" s="80"/>
      <c r="AD8744" s="80"/>
      <c r="AE8744" s="81"/>
      <c r="AF8744" s="82"/>
      <c r="AG8744" s="80"/>
      <c r="AH8744" s="119"/>
      <c r="AI8744" s="119"/>
    </row>
    <row r="8745" spans="27:35" x14ac:dyDescent="0.25">
      <c r="AA8745" s="81"/>
      <c r="AB8745" s="81"/>
      <c r="AC8745" s="80"/>
      <c r="AD8745" s="80"/>
      <c r="AE8745" s="81"/>
      <c r="AF8745" s="82"/>
      <c r="AG8745" s="80"/>
      <c r="AH8745" s="119"/>
      <c r="AI8745" s="119"/>
    </row>
    <row r="8746" spans="27:35" x14ac:dyDescent="0.25">
      <c r="AA8746" s="81"/>
      <c r="AB8746" s="81"/>
      <c r="AC8746" s="80"/>
      <c r="AD8746" s="80"/>
      <c r="AE8746" s="81"/>
      <c r="AF8746" s="82"/>
      <c r="AG8746" s="80"/>
      <c r="AH8746" s="119"/>
      <c r="AI8746" s="119"/>
    </row>
    <row r="8747" spans="27:35" x14ac:dyDescent="0.25">
      <c r="AA8747" s="81"/>
      <c r="AB8747" s="81"/>
      <c r="AC8747" s="80"/>
      <c r="AD8747" s="80"/>
      <c r="AE8747" s="81"/>
      <c r="AF8747" s="82"/>
      <c r="AG8747" s="80"/>
      <c r="AH8747" s="119"/>
      <c r="AI8747" s="119"/>
    </row>
    <row r="8748" spans="27:35" x14ac:dyDescent="0.25">
      <c r="AA8748" s="81"/>
      <c r="AB8748" s="81"/>
      <c r="AC8748" s="80"/>
      <c r="AD8748" s="80"/>
      <c r="AE8748" s="81"/>
      <c r="AF8748" s="82"/>
      <c r="AG8748" s="80"/>
      <c r="AH8748" s="119"/>
      <c r="AI8748" s="119"/>
    </row>
    <row r="8749" spans="27:35" x14ac:dyDescent="0.25">
      <c r="AA8749" s="81"/>
      <c r="AB8749" s="81"/>
      <c r="AC8749" s="80"/>
      <c r="AD8749" s="80"/>
      <c r="AE8749" s="81"/>
      <c r="AF8749" s="82"/>
      <c r="AG8749" s="80"/>
      <c r="AH8749" s="119"/>
      <c r="AI8749" s="119"/>
    </row>
    <row r="8750" spans="27:35" x14ac:dyDescent="0.25">
      <c r="AA8750" s="81"/>
      <c r="AB8750" s="81"/>
      <c r="AC8750" s="80"/>
      <c r="AD8750" s="80"/>
      <c r="AE8750" s="81"/>
      <c r="AF8750" s="82"/>
      <c r="AG8750" s="80"/>
      <c r="AH8750" s="119"/>
      <c r="AI8750" s="119"/>
    </row>
    <row r="8751" spans="27:35" x14ac:dyDescent="0.25">
      <c r="AA8751" s="81"/>
      <c r="AB8751" s="81"/>
      <c r="AC8751" s="80"/>
      <c r="AD8751" s="80"/>
      <c r="AE8751" s="81"/>
      <c r="AF8751" s="82"/>
      <c r="AG8751" s="80"/>
      <c r="AH8751" s="119"/>
      <c r="AI8751" s="119"/>
    </row>
    <row r="8752" spans="27:35" x14ac:dyDescent="0.25">
      <c r="AA8752" s="81"/>
      <c r="AB8752" s="81"/>
      <c r="AC8752" s="80"/>
      <c r="AD8752" s="80"/>
      <c r="AE8752" s="81"/>
      <c r="AF8752" s="82"/>
      <c r="AG8752" s="80"/>
      <c r="AH8752" s="119"/>
      <c r="AI8752" s="119"/>
    </row>
    <row r="8753" spans="27:35" x14ac:dyDescent="0.25">
      <c r="AA8753" s="81"/>
      <c r="AB8753" s="81"/>
      <c r="AC8753" s="80"/>
      <c r="AD8753" s="80"/>
      <c r="AE8753" s="81"/>
      <c r="AF8753" s="82"/>
      <c r="AG8753" s="80"/>
      <c r="AH8753" s="119"/>
      <c r="AI8753" s="119"/>
    </row>
    <row r="8754" spans="27:35" x14ac:dyDescent="0.25">
      <c r="AA8754" s="81"/>
      <c r="AB8754" s="81"/>
      <c r="AC8754" s="80"/>
      <c r="AD8754" s="80"/>
      <c r="AE8754" s="81"/>
      <c r="AF8754" s="82"/>
      <c r="AG8754" s="80"/>
      <c r="AH8754" s="119"/>
      <c r="AI8754" s="119"/>
    </row>
    <row r="8755" spans="27:35" x14ac:dyDescent="0.25">
      <c r="AA8755" s="81"/>
      <c r="AB8755" s="81"/>
      <c r="AC8755" s="80"/>
      <c r="AD8755" s="80"/>
      <c r="AE8755" s="81"/>
      <c r="AF8755" s="82"/>
      <c r="AG8755" s="80"/>
      <c r="AH8755" s="119"/>
      <c r="AI8755" s="119"/>
    </row>
    <row r="8756" spans="27:35" x14ac:dyDescent="0.25">
      <c r="AA8756" s="81"/>
      <c r="AB8756" s="81"/>
      <c r="AC8756" s="80"/>
      <c r="AD8756" s="80"/>
      <c r="AE8756" s="81"/>
      <c r="AF8756" s="82"/>
      <c r="AG8756" s="80"/>
      <c r="AH8756" s="119"/>
      <c r="AI8756" s="119"/>
    </row>
    <row r="8757" spans="27:35" x14ac:dyDescent="0.25">
      <c r="AA8757" s="81"/>
      <c r="AB8757" s="81"/>
      <c r="AC8757" s="80"/>
      <c r="AD8757" s="80"/>
      <c r="AE8757" s="81"/>
      <c r="AF8757" s="82"/>
      <c r="AG8757" s="80"/>
      <c r="AH8757" s="119"/>
      <c r="AI8757" s="119"/>
    </row>
    <row r="8758" spans="27:35" x14ac:dyDescent="0.25">
      <c r="AA8758" s="81"/>
      <c r="AB8758" s="81"/>
      <c r="AC8758" s="80"/>
      <c r="AD8758" s="80"/>
      <c r="AE8758" s="81"/>
      <c r="AF8758" s="82"/>
      <c r="AG8758" s="80"/>
      <c r="AH8758" s="119"/>
      <c r="AI8758" s="119"/>
    </row>
    <row r="8759" spans="27:35" x14ac:dyDescent="0.25">
      <c r="AA8759" s="81"/>
      <c r="AB8759" s="81"/>
      <c r="AC8759" s="80"/>
      <c r="AD8759" s="80"/>
      <c r="AE8759" s="81"/>
      <c r="AF8759" s="82"/>
      <c r="AG8759" s="80"/>
      <c r="AH8759" s="119"/>
      <c r="AI8759" s="119"/>
    </row>
    <row r="8760" spans="27:35" x14ac:dyDescent="0.25">
      <c r="AA8760" s="81"/>
      <c r="AB8760" s="81"/>
      <c r="AC8760" s="80"/>
      <c r="AD8760" s="80"/>
      <c r="AE8760" s="81"/>
      <c r="AF8760" s="82"/>
      <c r="AG8760" s="80"/>
      <c r="AH8760" s="119"/>
      <c r="AI8760" s="119"/>
    </row>
    <row r="8761" spans="27:35" x14ac:dyDescent="0.25">
      <c r="AA8761" s="81"/>
      <c r="AB8761" s="81"/>
      <c r="AC8761" s="80"/>
      <c r="AD8761" s="80"/>
      <c r="AE8761" s="81"/>
      <c r="AF8761" s="82"/>
      <c r="AG8761" s="80"/>
      <c r="AH8761" s="119"/>
      <c r="AI8761" s="119"/>
    </row>
    <row r="8762" spans="27:35" x14ac:dyDescent="0.25">
      <c r="AA8762" s="81"/>
      <c r="AB8762" s="81"/>
      <c r="AC8762" s="80"/>
      <c r="AD8762" s="80"/>
      <c r="AE8762" s="81"/>
      <c r="AF8762" s="82"/>
      <c r="AG8762" s="80"/>
      <c r="AH8762" s="119"/>
      <c r="AI8762" s="119"/>
    </row>
    <row r="8763" spans="27:35" x14ac:dyDescent="0.25">
      <c r="AA8763" s="81"/>
      <c r="AB8763" s="81"/>
      <c r="AC8763" s="80"/>
      <c r="AD8763" s="80"/>
      <c r="AE8763" s="81"/>
      <c r="AF8763" s="82"/>
      <c r="AG8763" s="80"/>
      <c r="AH8763" s="119"/>
      <c r="AI8763" s="119"/>
    </row>
    <row r="8764" spans="27:35" x14ac:dyDescent="0.25">
      <c r="AA8764" s="81"/>
      <c r="AB8764" s="81"/>
      <c r="AC8764" s="80"/>
      <c r="AD8764" s="80"/>
      <c r="AE8764" s="81"/>
      <c r="AF8764" s="82"/>
      <c r="AG8764" s="80"/>
      <c r="AH8764" s="119"/>
      <c r="AI8764" s="119"/>
    </row>
    <row r="8765" spans="27:35" x14ac:dyDescent="0.25">
      <c r="AA8765" s="81"/>
      <c r="AB8765" s="81"/>
      <c r="AC8765" s="80"/>
      <c r="AD8765" s="80"/>
      <c r="AE8765" s="81"/>
      <c r="AF8765" s="82"/>
      <c r="AG8765" s="80"/>
      <c r="AH8765" s="119"/>
      <c r="AI8765" s="119"/>
    </row>
    <row r="8766" spans="27:35" x14ac:dyDescent="0.25">
      <c r="AA8766" s="81"/>
      <c r="AB8766" s="81"/>
      <c r="AC8766" s="80"/>
      <c r="AD8766" s="80"/>
      <c r="AE8766" s="81"/>
      <c r="AF8766" s="82"/>
      <c r="AG8766" s="80"/>
      <c r="AH8766" s="119"/>
      <c r="AI8766" s="119"/>
    </row>
    <row r="8767" spans="27:35" x14ac:dyDescent="0.25">
      <c r="AA8767" s="81"/>
      <c r="AB8767" s="81"/>
      <c r="AC8767" s="80"/>
      <c r="AD8767" s="80"/>
      <c r="AE8767" s="81"/>
      <c r="AF8767" s="82"/>
      <c r="AG8767" s="80"/>
      <c r="AH8767" s="119"/>
      <c r="AI8767" s="119"/>
    </row>
    <row r="8768" spans="27:35" x14ac:dyDescent="0.25">
      <c r="AA8768" s="81"/>
      <c r="AB8768" s="81"/>
      <c r="AC8768" s="80"/>
      <c r="AD8768" s="80"/>
      <c r="AE8768" s="81"/>
      <c r="AF8768" s="82"/>
      <c r="AG8768" s="80"/>
      <c r="AH8768" s="119"/>
      <c r="AI8768" s="119"/>
    </row>
    <row r="8769" spans="27:35" x14ac:dyDescent="0.25">
      <c r="AA8769" s="81"/>
      <c r="AB8769" s="81"/>
      <c r="AC8769" s="80"/>
      <c r="AD8769" s="80"/>
      <c r="AE8769" s="81"/>
      <c r="AF8769" s="82"/>
      <c r="AG8769" s="80"/>
      <c r="AH8769" s="119"/>
      <c r="AI8769" s="119"/>
    </row>
    <row r="8770" spans="27:35" x14ac:dyDescent="0.25">
      <c r="AA8770" s="81"/>
      <c r="AB8770" s="81"/>
      <c r="AC8770" s="80"/>
      <c r="AD8770" s="80"/>
      <c r="AE8770" s="81"/>
      <c r="AF8770" s="82"/>
      <c r="AG8770" s="80"/>
      <c r="AH8770" s="119"/>
      <c r="AI8770" s="119"/>
    </row>
    <row r="8771" spans="27:35" x14ac:dyDescent="0.25">
      <c r="AA8771" s="81"/>
      <c r="AB8771" s="81"/>
      <c r="AC8771" s="80"/>
      <c r="AD8771" s="80"/>
      <c r="AE8771" s="81"/>
      <c r="AF8771" s="82"/>
      <c r="AG8771" s="80"/>
      <c r="AH8771" s="119"/>
      <c r="AI8771" s="119"/>
    </row>
    <row r="8772" spans="27:35" x14ac:dyDescent="0.25">
      <c r="AA8772" s="81"/>
      <c r="AB8772" s="81"/>
      <c r="AC8772" s="80"/>
      <c r="AD8772" s="80"/>
      <c r="AE8772" s="81"/>
      <c r="AF8772" s="82"/>
      <c r="AG8772" s="80"/>
      <c r="AH8772" s="119"/>
      <c r="AI8772" s="119"/>
    </row>
    <row r="8773" spans="27:35" x14ac:dyDescent="0.25">
      <c r="AA8773" s="81"/>
      <c r="AB8773" s="81"/>
      <c r="AC8773" s="80"/>
      <c r="AD8773" s="80"/>
      <c r="AE8773" s="81"/>
      <c r="AF8773" s="82"/>
      <c r="AG8773" s="80"/>
      <c r="AH8773" s="119"/>
      <c r="AI8773" s="119"/>
    </row>
    <row r="8774" spans="27:35" x14ac:dyDescent="0.25">
      <c r="AA8774" s="81"/>
      <c r="AB8774" s="81"/>
      <c r="AC8774" s="80"/>
      <c r="AD8774" s="80"/>
      <c r="AE8774" s="81"/>
      <c r="AF8774" s="82"/>
      <c r="AG8774" s="80"/>
      <c r="AH8774" s="119"/>
      <c r="AI8774" s="119"/>
    </row>
    <row r="8775" spans="27:35" x14ac:dyDescent="0.25">
      <c r="AA8775" s="81"/>
      <c r="AB8775" s="81"/>
      <c r="AC8775" s="80"/>
      <c r="AD8775" s="80"/>
      <c r="AE8775" s="81"/>
      <c r="AF8775" s="82"/>
      <c r="AG8775" s="80"/>
      <c r="AH8775" s="119"/>
      <c r="AI8775" s="119"/>
    </row>
    <row r="8776" spans="27:35" x14ac:dyDescent="0.25">
      <c r="AA8776" s="81"/>
      <c r="AB8776" s="81"/>
      <c r="AC8776" s="80"/>
      <c r="AD8776" s="80"/>
      <c r="AE8776" s="81"/>
      <c r="AF8776" s="82"/>
      <c r="AG8776" s="80"/>
      <c r="AH8776" s="119"/>
      <c r="AI8776" s="119"/>
    </row>
    <row r="8777" spans="27:35" x14ac:dyDescent="0.25">
      <c r="AA8777" s="81"/>
      <c r="AB8777" s="81"/>
      <c r="AC8777" s="80"/>
      <c r="AD8777" s="80"/>
      <c r="AE8777" s="81"/>
      <c r="AF8777" s="82"/>
      <c r="AG8777" s="80"/>
      <c r="AH8777" s="119"/>
      <c r="AI8777" s="119"/>
    </row>
    <row r="8778" spans="27:35" x14ac:dyDescent="0.25">
      <c r="AA8778" s="81"/>
      <c r="AB8778" s="81"/>
      <c r="AC8778" s="80"/>
      <c r="AD8778" s="80"/>
      <c r="AE8778" s="81"/>
      <c r="AF8778" s="82"/>
      <c r="AG8778" s="80"/>
      <c r="AH8778" s="119"/>
      <c r="AI8778" s="119"/>
    </row>
    <row r="8779" spans="27:35" x14ac:dyDescent="0.25">
      <c r="AA8779" s="81"/>
      <c r="AB8779" s="81"/>
      <c r="AC8779" s="80"/>
      <c r="AD8779" s="80"/>
      <c r="AE8779" s="81"/>
      <c r="AF8779" s="82"/>
      <c r="AG8779" s="80"/>
      <c r="AH8779" s="119"/>
      <c r="AI8779" s="119"/>
    </row>
    <row r="8780" spans="27:35" x14ac:dyDescent="0.25">
      <c r="AA8780" s="81"/>
      <c r="AB8780" s="81"/>
      <c r="AC8780" s="80"/>
      <c r="AD8780" s="80"/>
      <c r="AE8780" s="81"/>
      <c r="AF8780" s="82"/>
      <c r="AG8780" s="80"/>
      <c r="AH8780" s="119"/>
      <c r="AI8780" s="119"/>
    </row>
    <row r="8781" spans="27:35" x14ac:dyDescent="0.25">
      <c r="AA8781" s="81"/>
      <c r="AB8781" s="81"/>
      <c r="AC8781" s="80"/>
      <c r="AD8781" s="80"/>
      <c r="AE8781" s="81"/>
      <c r="AF8781" s="82"/>
      <c r="AG8781" s="80"/>
      <c r="AH8781" s="119"/>
      <c r="AI8781" s="119"/>
    </row>
    <row r="8782" spans="27:35" x14ac:dyDescent="0.25">
      <c r="AA8782" s="81"/>
      <c r="AB8782" s="81"/>
      <c r="AC8782" s="80"/>
      <c r="AD8782" s="80"/>
      <c r="AE8782" s="81"/>
      <c r="AF8782" s="82"/>
      <c r="AG8782" s="80"/>
      <c r="AH8782" s="119"/>
      <c r="AI8782" s="119"/>
    </row>
    <row r="8783" spans="27:35" x14ac:dyDescent="0.25">
      <c r="AA8783" s="81"/>
      <c r="AB8783" s="81"/>
      <c r="AC8783" s="80"/>
      <c r="AD8783" s="80"/>
      <c r="AE8783" s="81"/>
      <c r="AF8783" s="82"/>
      <c r="AG8783" s="80"/>
      <c r="AH8783" s="119"/>
      <c r="AI8783" s="119"/>
    </row>
    <row r="8784" spans="27:35" x14ac:dyDescent="0.25">
      <c r="AA8784" s="81"/>
      <c r="AB8784" s="81"/>
      <c r="AC8784" s="80"/>
      <c r="AD8784" s="80"/>
      <c r="AE8784" s="81"/>
      <c r="AF8784" s="82"/>
      <c r="AG8784" s="80"/>
      <c r="AH8784" s="119"/>
      <c r="AI8784" s="119"/>
    </row>
    <row r="8785" spans="27:35" x14ac:dyDescent="0.25">
      <c r="AA8785" s="81"/>
      <c r="AB8785" s="81"/>
      <c r="AC8785" s="80"/>
      <c r="AD8785" s="80"/>
      <c r="AE8785" s="81"/>
      <c r="AF8785" s="82"/>
      <c r="AG8785" s="80"/>
      <c r="AH8785" s="119"/>
      <c r="AI8785" s="119"/>
    </row>
    <row r="8786" spans="27:35" x14ac:dyDescent="0.25">
      <c r="AA8786" s="81"/>
      <c r="AB8786" s="81"/>
      <c r="AC8786" s="80"/>
      <c r="AD8786" s="80"/>
      <c r="AE8786" s="81"/>
      <c r="AF8786" s="82"/>
      <c r="AG8786" s="80"/>
      <c r="AH8786" s="119"/>
      <c r="AI8786" s="119"/>
    </row>
    <row r="8787" spans="27:35" x14ac:dyDescent="0.25">
      <c r="AA8787" s="81"/>
      <c r="AB8787" s="81"/>
      <c r="AC8787" s="80"/>
      <c r="AD8787" s="80"/>
      <c r="AE8787" s="81"/>
      <c r="AF8787" s="82"/>
      <c r="AG8787" s="80"/>
      <c r="AH8787" s="119"/>
      <c r="AI8787" s="119"/>
    </row>
    <row r="8788" spans="27:35" x14ac:dyDescent="0.25">
      <c r="AA8788" s="81"/>
      <c r="AB8788" s="81"/>
      <c r="AC8788" s="80"/>
      <c r="AD8788" s="80"/>
      <c r="AE8788" s="81"/>
      <c r="AF8788" s="82"/>
      <c r="AG8788" s="80"/>
      <c r="AH8788" s="119"/>
      <c r="AI8788" s="119"/>
    </row>
    <row r="8789" spans="27:35" x14ac:dyDescent="0.25">
      <c r="AA8789" s="81"/>
      <c r="AB8789" s="81"/>
      <c r="AC8789" s="80"/>
      <c r="AD8789" s="80"/>
      <c r="AE8789" s="81"/>
      <c r="AF8789" s="82"/>
      <c r="AG8789" s="80"/>
      <c r="AH8789" s="119"/>
      <c r="AI8789" s="119"/>
    </row>
    <row r="8790" spans="27:35" x14ac:dyDescent="0.25">
      <c r="AA8790" s="81"/>
      <c r="AB8790" s="81"/>
      <c r="AC8790" s="80"/>
      <c r="AD8790" s="80"/>
      <c r="AE8790" s="81"/>
      <c r="AF8790" s="82"/>
      <c r="AG8790" s="80"/>
      <c r="AH8790" s="119"/>
      <c r="AI8790" s="119"/>
    </row>
    <row r="8791" spans="27:35" x14ac:dyDescent="0.25">
      <c r="AA8791" s="81"/>
      <c r="AB8791" s="81"/>
      <c r="AC8791" s="80"/>
      <c r="AD8791" s="80"/>
      <c r="AE8791" s="81"/>
      <c r="AF8791" s="82"/>
      <c r="AG8791" s="80"/>
      <c r="AH8791" s="119"/>
      <c r="AI8791" s="119"/>
    </row>
    <row r="8792" spans="27:35" x14ac:dyDescent="0.25">
      <c r="AA8792" s="81"/>
      <c r="AB8792" s="81"/>
      <c r="AC8792" s="80"/>
      <c r="AD8792" s="80"/>
      <c r="AE8792" s="81"/>
      <c r="AF8792" s="82"/>
      <c r="AG8792" s="80"/>
      <c r="AH8792" s="119"/>
      <c r="AI8792" s="119"/>
    </row>
    <row r="8793" spans="27:35" x14ac:dyDescent="0.25">
      <c r="AA8793" s="81"/>
      <c r="AB8793" s="81"/>
      <c r="AC8793" s="80"/>
      <c r="AD8793" s="80"/>
      <c r="AE8793" s="81"/>
      <c r="AF8793" s="82"/>
      <c r="AG8793" s="80"/>
      <c r="AH8793" s="119"/>
      <c r="AI8793" s="119"/>
    </row>
    <row r="8794" spans="27:35" x14ac:dyDescent="0.25">
      <c r="AA8794" s="81"/>
      <c r="AB8794" s="81"/>
      <c r="AC8794" s="80"/>
      <c r="AD8794" s="80"/>
      <c r="AE8794" s="81"/>
      <c r="AF8794" s="82"/>
      <c r="AG8794" s="80"/>
      <c r="AH8794" s="119"/>
      <c r="AI8794" s="119"/>
    </row>
    <row r="8795" spans="27:35" x14ac:dyDescent="0.25">
      <c r="AA8795" s="81"/>
      <c r="AB8795" s="81"/>
      <c r="AC8795" s="80"/>
      <c r="AD8795" s="80"/>
      <c r="AE8795" s="81"/>
      <c r="AF8795" s="82"/>
      <c r="AG8795" s="80"/>
      <c r="AH8795" s="119"/>
      <c r="AI8795" s="119"/>
    </row>
    <row r="8796" spans="27:35" x14ac:dyDescent="0.25">
      <c r="AA8796" s="81"/>
      <c r="AB8796" s="81"/>
      <c r="AC8796" s="80"/>
      <c r="AD8796" s="80"/>
      <c r="AE8796" s="81"/>
      <c r="AF8796" s="82"/>
      <c r="AG8796" s="80"/>
      <c r="AH8796" s="119"/>
      <c r="AI8796" s="119"/>
    </row>
    <row r="8797" spans="27:35" x14ac:dyDescent="0.25">
      <c r="AA8797" s="81"/>
      <c r="AB8797" s="81"/>
      <c r="AC8797" s="80"/>
      <c r="AD8797" s="80"/>
      <c r="AE8797" s="81"/>
      <c r="AF8797" s="82"/>
      <c r="AG8797" s="80"/>
      <c r="AH8797" s="119"/>
      <c r="AI8797" s="119"/>
    </row>
    <row r="8798" spans="27:35" x14ac:dyDescent="0.25">
      <c r="AA8798" s="81"/>
      <c r="AB8798" s="81"/>
      <c r="AC8798" s="80"/>
      <c r="AD8798" s="80"/>
      <c r="AE8798" s="81"/>
      <c r="AF8798" s="82"/>
      <c r="AG8798" s="80"/>
      <c r="AH8798" s="119"/>
      <c r="AI8798" s="119"/>
    </row>
    <row r="8799" spans="27:35" x14ac:dyDescent="0.25">
      <c r="AA8799" s="81"/>
      <c r="AB8799" s="81"/>
      <c r="AC8799" s="80"/>
      <c r="AD8799" s="80"/>
      <c r="AE8799" s="81"/>
      <c r="AF8799" s="82"/>
      <c r="AG8799" s="80"/>
      <c r="AH8799" s="119"/>
      <c r="AI8799" s="119"/>
    </row>
    <row r="8800" spans="27:35" x14ac:dyDescent="0.25">
      <c r="AA8800" s="81"/>
      <c r="AB8800" s="81"/>
      <c r="AC8800" s="80"/>
      <c r="AD8800" s="80"/>
      <c r="AE8800" s="81"/>
      <c r="AF8800" s="82"/>
      <c r="AG8800" s="80"/>
      <c r="AH8800" s="119"/>
      <c r="AI8800" s="119"/>
    </row>
    <row r="8801" spans="27:35" x14ac:dyDescent="0.25">
      <c r="AA8801" s="81"/>
      <c r="AB8801" s="81"/>
      <c r="AC8801" s="80"/>
      <c r="AD8801" s="80"/>
      <c r="AE8801" s="81"/>
      <c r="AF8801" s="82"/>
      <c r="AG8801" s="80"/>
      <c r="AH8801" s="119"/>
      <c r="AI8801" s="119"/>
    </row>
    <row r="8802" spans="27:35" x14ac:dyDescent="0.25">
      <c r="AA8802" s="81"/>
      <c r="AB8802" s="81"/>
      <c r="AC8802" s="80"/>
      <c r="AD8802" s="80"/>
      <c r="AE8802" s="81"/>
      <c r="AF8802" s="82"/>
      <c r="AG8802" s="80"/>
      <c r="AH8802" s="119"/>
      <c r="AI8802" s="119"/>
    </row>
    <row r="8803" spans="27:35" x14ac:dyDescent="0.25">
      <c r="AA8803" s="81"/>
      <c r="AB8803" s="81"/>
      <c r="AC8803" s="80"/>
      <c r="AD8803" s="80"/>
      <c r="AE8803" s="81"/>
      <c r="AF8803" s="82"/>
      <c r="AG8803" s="80"/>
      <c r="AH8803" s="119"/>
      <c r="AI8803" s="119"/>
    </row>
    <row r="8804" spans="27:35" x14ac:dyDescent="0.25">
      <c r="AA8804" s="81"/>
      <c r="AB8804" s="81"/>
      <c r="AC8804" s="80"/>
      <c r="AD8804" s="80"/>
      <c r="AE8804" s="81"/>
      <c r="AF8804" s="82"/>
      <c r="AG8804" s="80"/>
      <c r="AH8804" s="119"/>
      <c r="AI8804" s="119"/>
    </row>
    <row r="8805" spans="27:35" x14ac:dyDescent="0.25">
      <c r="AA8805" s="81"/>
      <c r="AB8805" s="81"/>
      <c r="AC8805" s="80"/>
      <c r="AD8805" s="80"/>
      <c r="AE8805" s="81"/>
      <c r="AF8805" s="82"/>
      <c r="AG8805" s="80"/>
      <c r="AH8805" s="119"/>
      <c r="AI8805" s="119"/>
    </row>
    <row r="8806" spans="27:35" x14ac:dyDescent="0.25">
      <c r="AA8806" s="81"/>
      <c r="AB8806" s="81"/>
      <c r="AC8806" s="80"/>
      <c r="AD8806" s="80"/>
      <c r="AE8806" s="81"/>
      <c r="AF8806" s="82"/>
      <c r="AG8806" s="80"/>
      <c r="AH8806" s="119"/>
      <c r="AI8806" s="119"/>
    </row>
    <row r="8807" spans="27:35" x14ac:dyDescent="0.25">
      <c r="AA8807" s="81"/>
      <c r="AB8807" s="81"/>
      <c r="AC8807" s="80"/>
      <c r="AD8807" s="80"/>
      <c r="AE8807" s="81"/>
      <c r="AF8807" s="82"/>
      <c r="AG8807" s="80"/>
      <c r="AH8807" s="119"/>
      <c r="AI8807" s="119"/>
    </row>
    <row r="8808" spans="27:35" x14ac:dyDescent="0.25">
      <c r="AA8808" s="81"/>
      <c r="AB8808" s="81"/>
      <c r="AC8808" s="80"/>
      <c r="AD8808" s="80"/>
      <c r="AE8808" s="81"/>
      <c r="AF8808" s="82"/>
      <c r="AG8808" s="80"/>
      <c r="AH8808" s="119"/>
      <c r="AI8808" s="119"/>
    </row>
    <row r="8809" spans="27:35" x14ac:dyDescent="0.25">
      <c r="AA8809" s="81"/>
      <c r="AB8809" s="81"/>
      <c r="AC8809" s="80"/>
      <c r="AD8809" s="80"/>
      <c r="AE8809" s="81"/>
      <c r="AF8809" s="82"/>
      <c r="AG8809" s="80"/>
      <c r="AH8809" s="119"/>
      <c r="AI8809" s="119"/>
    </row>
    <row r="8810" spans="27:35" x14ac:dyDescent="0.25">
      <c r="AA8810" s="81"/>
      <c r="AB8810" s="81"/>
      <c r="AC8810" s="80"/>
      <c r="AD8810" s="80"/>
      <c r="AE8810" s="81"/>
      <c r="AF8810" s="82"/>
      <c r="AG8810" s="80"/>
      <c r="AH8810" s="119"/>
      <c r="AI8810" s="119"/>
    </row>
    <row r="8811" spans="27:35" x14ac:dyDescent="0.25">
      <c r="AA8811" s="81"/>
      <c r="AB8811" s="81"/>
      <c r="AC8811" s="80"/>
      <c r="AD8811" s="80"/>
      <c r="AE8811" s="81"/>
      <c r="AF8811" s="82"/>
      <c r="AG8811" s="80"/>
      <c r="AH8811" s="119"/>
      <c r="AI8811" s="119"/>
    </row>
    <row r="8812" spans="27:35" x14ac:dyDescent="0.25">
      <c r="AA8812" s="81"/>
      <c r="AB8812" s="81"/>
      <c r="AC8812" s="80"/>
      <c r="AD8812" s="80"/>
      <c r="AE8812" s="81"/>
      <c r="AF8812" s="82"/>
      <c r="AG8812" s="80"/>
      <c r="AH8812" s="119"/>
      <c r="AI8812" s="119"/>
    </row>
    <row r="8813" spans="27:35" x14ac:dyDescent="0.25">
      <c r="AA8813" s="81"/>
      <c r="AB8813" s="81"/>
      <c r="AC8813" s="80"/>
      <c r="AD8813" s="80"/>
      <c r="AE8813" s="81"/>
      <c r="AF8813" s="82"/>
      <c r="AG8813" s="80"/>
      <c r="AH8813" s="119"/>
      <c r="AI8813" s="119"/>
    </row>
    <row r="8814" spans="27:35" x14ac:dyDescent="0.25">
      <c r="AA8814" s="81"/>
      <c r="AB8814" s="81"/>
      <c r="AC8814" s="80"/>
      <c r="AD8814" s="80"/>
      <c r="AE8814" s="81"/>
      <c r="AF8814" s="82"/>
      <c r="AG8814" s="80"/>
      <c r="AH8814" s="119"/>
      <c r="AI8814" s="119"/>
    </row>
    <row r="8815" spans="27:35" x14ac:dyDescent="0.25">
      <c r="AA8815" s="81"/>
      <c r="AB8815" s="81"/>
      <c r="AC8815" s="80"/>
      <c r="AD8815" s="80"/>
      <c r="AE8815" s="81"/>
      <c r="AF8815" s="82"/>
      <c r="AG8815" s="80"/>
      <c r="AH8815" s="119"/>
      <c r="AI8815" s="119"/>
    </row>
    <row r="8816" spans="27:35" x14ac:dyDescent="0.25">
      <c r="AA8816" s="81"/>
      <c r="AB8816" s="81"/>
      <c r="AC8816" s="80"/>
      <c r="AD8816" s="80"/>
      <c r="AE8816" s="81"/>
      <c r="AF8816" s="82"/>
      <c r="AG8816" s="80"/>
      <c r="AH8816" s="119"/>
      <c r="AI8816" s="119"/>
    </row>
    <row r="8817" spans="27:35" x14ac:dyDescent="0.25">
      <c r="AA8817" s="81"/>
      <c r="AB8817" s="81"/>
      <c r="AC8817" s="80"/>
      <c r="AD8817" s="80"/>
      <c r="AE8817" s="81"/>
      <c r="AF8817" s="82"/>
      <c r="AG8817" s="80"/>
      <c r="AH8817" s="119"/>
      <c r="AI8817" s="119"/>
    </row>
    <row r="8818" spans="27:35" x14ac:dyDescent="0.25">
      <c r="AA8818" s="81"/>
      <c r="AB8818" s="81"/>
      <c r="AC8818" s="80"/>
      <c r="AD8818" s="80"/>
      <c r="AE8818" s="81"/>
      <c r="AF8818" s="82"/>
      <c r="AG8818" s="80"/>
      <c r="AH8818" s="119"/>
      <c r="AI8818" s="119"/>
    </row>
    <row r="8819" spans="27:35" x14ac:dyDescent="0.25">
      <c r="AA8819" s="81"/>
      <c r="AB8819" s="81"/>
      <c r="AC8819" s="80"/>
      <c r="AD8819" s="80"/>
      <c r="AE8819" s="81"/>
      <c r="AF8819" s="82"/>
      <c r="AG8819" s="80"/>
      <c r="AH8819" s="119"/>
      <c r="AI8819" s="119"/>
    </row>
    <row r="8820" spans="27:35" x14ac:dyDescent="0.25">
      <c r="AA8820" s="81"/>
      <c r="AB8820" s="81"/>
      <c r="AC8820" s="80"/>
      <c r="AD8820" s="80"/>
      <c r="AE8820" s="81"/>
      <c r="AF8820" s="82"/>
      <c r="AG8820" s="80"/>
      <c r="AH8820" s="119"/>
      <c r="AI8820" s="119"/>
    </row>
    <row r="8821" spans="27:35" x14ac:dyDescent="0.25">
      <c r="AA8821" s="81"/>
      <c r="AB8821" s="81"/>
      <c r="AC8821" s="80"/>
      <c r="AD8821" s="80"/>
      <c r="AE8821" s="81"/>
      <c r="AF8821" s="82"/>
      <c r="AG8821" s="80"/>
      <c r="AH8821" s="119"/>
      <c r="AI8821" s="119"/>
    </row>
    <row r="8822" spans="27:35" x14ac:dyDescent="0.25">
      <c r="AA8822" s="81"/>
      <c r="AB8822" s="81"/>
      <c r="AC8822" s="80"/>
      <c r="AD8822" s="80"/>
      <c r="AE8822" s="81"/>
      <c r="AF8822" s="82"/>
      <c r="AG8822" s="80"/>
      <c r="AH8822" s="119"/>
      <c r="AI8822" s="119"/>
    </row>
    <row r="8823" spans="27:35" x14ac:dyDescent="0.25">
      <c r="AA8823" s="81"/>
      <c r="AB8823" s="81"/>
      <c r="AC8823" s="80"/>
      <c r="AD8823" s="80"/>
      <c r="AE8823" s="81"/>
      <c r="AF8823" s="82"/>
      <c r="AG8823" s="80"/>
      <c r="AH8823" s="119"/>
      <c r="AI8823" s="119"/>
    </row>
    <row r="8824" spans="27:35" x14ac:dyDescent="0.25">
      <c r="AA8824" s="81"/>
      <c r="AB8824" s="81"/>
      <c r="AC8824" s="80"/>
      <c r="AD8824" s="80"/>
      <c r="AE8824" s="81"/>
      <c r="AF8824" s="82"/>
      <c r="AG8824" s="80"/>
      <c r="AH8824" s="119"/>
      <c r="AI8824" s="119"/>
    </row>
    <row r="8825" spans="27:35" x14ac:dyDescent="0.25">
      <c r="AA8825" s="81"/>
      <c r="AB8825" s="81"/>
      <c r="AC8825" s="80"/>
      <c r="AD8825" s="80"/>
      <c r="AE8825" s="81"/>
      <c r="AF8825" s="82"/>
      <c r="AG8825" s="80"/>
      <c r="AH8825" s="119"/>
      <c r="AI8825" s="119"/>
    </row>
    <row r="8826" spans="27:35" x14ac:dyDescent="0.25">
      <c r="AA8826" s="81"/>
      <c r="AB8826" s="81"/>
      <c r="AC8826" s="80"/>
      <c r="AD8826" s="80"/>
      <c r="AE8826" s="81"/>
      <c r="AF8826" s="82"/>
      <c r="AG8826" s="80"/>
      <c r="AH8826" s="119"/>
      <c r="AI8826" s="119"/>
    </row>
    <row r="8827" spans="27:35" x14ac:dyDescent="0.25">
      <c r="AA8827" s="81"/>
      <c r="AB8827" s="81"/>
      <c r="AC8827" s="80"/>
      <c r="AD8827" s="80"/>
      <c r="AE8827" s="81"/>
      <c r="AF8827" s="82"/>
      <c r="AG8827" s="80"/>
      <c r="AH8827" s="119"/>
      <c r="AI8827" s="119"/>
    </row>
    <row r="8828" spans="27:35" x14ac:dyDescent="0.25">
      <c r="AA8828" s="81"/>
      <c r="AB8828" s="81"/>
      <c r="AC8828" s="80"/>
      <c r="AD8828" s="80"/>
      <c r="AE8828" s="81"/>
      <c r="AF8828" s="82"/>
      <c r="AG8828" s="80"/>
      <c r="AH8828" s="119"/>
      <c r="AI8828" s="119"/>
    </row>
    <row r="8829" spans="27:35" x14ac:dyDescent="0.25">
      <c r="AA8829" s="81"/>
      <c r="AB8829" s="81"/>
      <c r="AC8829" s="80"/>
      <c r="AD8829" s="80"/>
      <c r="AE8829" s="81"/>
      <c r="AF8829" s="82"/>
      <c r="AG8829" s="80"/>
      <c r="AH8829" s="119"/>
      <c r="AI8829" s="119"/>
    </row>
    <row r="8830" spans="27:35" x14ac:dyDescent="0.25">
      <c r="AA8830" s="81"/>
      <c r="AB8830" s="81"/>
      <c r="AC8830" s="80"/>
      <c r="AD8830" s="80"/>
      <c r="AE8830" s="81"/>
      <c r="AF8830" s="82"/>
      <c r="AG8830" s="80"/>
      <c r="AH8830" s="119"/>
      <c r="AI8830" s="119"/>
    </row>
    <row r="8831" spans="27:35" x14ac:dyDescent="0.25">
      <c r="AA8831" s="81"/>
      <c r="AB8831" s="81"/>
      <c r="AC8831" s="80"/>
      <c r="AD8831" s="80"/>
      <c r="AE8831" s="81"/>
      <c r="AF8831" s="82"/>
      <c r="AG8831" s="80"/>
      <c r="AH8831" s="119"/>
      <c r="AI8831" s="119"/>
    </row>
    <row r="8832" spans="27:35" x14ac:dyDescent="0.25">
      <c r="AA8832" s="81"/>
      <c r="AB8832" s="81"/>
      <c r="AC8832" s="80"/>
      <c r="AD8832" s="80"/>
      <c r="AE8832" s="81"/>
      <c r="AF8832" s="82"/>
      <c r="AG8832" s="80"/>
      <c r="AH8832" s="119"/>
      <c r="AI8832" s="119"/>
    </row>
    <row r="8833" spans="27:35" x14ac:dyDescent="0.25">
      <c r="AA8833" s="81"/>
      <c r="AB8833" s="81"/>
      <c r="AC8833" s="80"/>
      <c r="AD8833" s="80"/>
      <c r="AE8833" s="81"/>
      <c r="AF8833" s="82"/>
      <c r="AG8833" s="80"/>
      <c r="AH8833" s="119"/>
      <c r="AI8833" s="119"/>
    </row>
    <row r="8834" spans="27:35" x14ac:dyDescent="0.25">
      <c r="AA8834" s="81"/>
      <c r="AB8834" s="81"/>
      <c r="AC8834" s="80"/>
      <c r="AD8834" s="80"/>
      <c r="AE8834" s="81"/>
      <c r="AF8834" s="82"/>
      <c r="AG8834" s="80"/>
      <c r="AH8834" s="119"/>
      <c r="AI8834" s="119"/>
    </row>
    <row r="8835" spans="27:35" x14ac:dyDescent="0.25">
      <c r="AA8835" s="81"/>
      <c r="AB8835" s="81"/>
      <c r="AC8835" s="80"/>
      <c r="AD8835" s="80"/>
      <c r="AE8835" s="81"/>
      <c r="AF8835" s="82"/>
      <c r="AG8835" s="80"/>
      <c r="AH8835" s="119"/>
      <c r="AI8835" s="119"/>
    </row>
    <row r="8836" spans="27:35" x14ac:dyDescent="0.25">
      <c r="AA8836" s="81"/>
      <c r="AB8836" s="81"/>
      <c r="AC8836" s="80"/>
      <c r="AD8836" s="80"/>
      <c r="AE8836" s="81"/>
      <c r="AF8836" s="82"/>
      <c r="AG8836" s="80"/>
      <c r="AH8836" s="119"/>
      <c r="AI8836" s="119"/>
    </row>
    <row r="8837" spans="27:35" x14ac:dyDescent="0.25">
      <c r="AA8837" s="81"/>
      <c r="AB8837" s="81"/>
      <c r="AC8837" s="80"/>
      <c r="AD8837" s="80"/>
      <c r="AE8837" s="81"/>
      <c r="AF8837" s="82"/>
      <c r="AG8837" s="80"/>
      <c r="AH8837" s="119"/>
      <c r="AI8837" s="119"/>
    </row>
    <row r="8838" spans="27:35" x14ac:dyDescent="0.25">
      <c r="AA8838" s="81"/>
      <c r="AB8838" s="81"/>
      <c r="AC8838" s="80"/>
      <c r="AD8838" s="80"/>
      <c r="AE8838" s="81"/>
      <c r="AF8838" s="82"/>
      <c r="AG8838" s="80"/>
      <c r="AH8838" s="119"/>
      <c r="AI8838" s="119"/>
    </row>
    <row r="8839" spans="27:35" x14ac:dyDescent="0.25">
      <c r="AA8839" s="81"/>
      <c r="AB8839" s="81"/>
      <c r="AC8839" s="80"/>
      <c r="AD8839" s="80"/>
      <c r="AE8839" s="81"/>
      <c r="AF8839" s="82"/>
      <c r="AG8839" s="80"/>
      <c r="AH8839" s="119"/>
      <c r="AI8839" s="119"/>
    </row>
    <row r="8840" spans="27:35" x14ac:dyDescent="0.25">
      <c r="AA8840" s="81"/>
      <c r="AB8840" s="81"/>
      <c r="AC8840" s="80"/>
      <c r="AD8840" s="80"/>
      <c r="AE8840" s="81"/>
      <c r="AF8840" s="82"/>
      <c r="AG8840" s="80"/>
      <c r="AH8840" s="119"/>
      <c r="AI8840" s="119"/>
    </row>
    <row r="8841" spans="27:35" x14ac:dyDescent="0.25">
      <c r="AA8841" s="81"/>
      <c r="AB8841" s="81"/>
      <c r="AC8841" s="80"/>
      <c r="AD8841" s="80"/>
      <c r="AE8841" s="81"/>
      <c r="AF8841" s="82"/>
      <c r="AG8841" s="80"/>
      <c r="AH8841" s="119"/>
      <c r="AI8841" s="119"/>
    </row>
    <row r="8842" spans="27:35" x14ac:dyDescent="0.25">
      <c r="AA8842" s="81"/>
      <c r="AB8842" s="81"/>
      <c r="AC8842" s="80"/>
      <c r="AD8842" s="80"/>
      <c r="AE8842" s="81"/>
      <c r="AF8842" s="82"/>
      <c r="AG8842" s="80"/>
      <c r="AH8842" s="119"/>
      <c r="AI8842" s="119"/>
    </row>
    <row r="8843" spans="27:35" x14ac:dyDescent="0.25">
      <c r="AA8843" s="81"/>
      <c r="AB8843" s="81"/>
      <c r="AC8843" s="80"/>
      <c r="AD8843" s="80"/>
      <c r="AE8843" s="81"/>
      <c r="AF8843" s="82"/>
      <c r="AG8843" s="80"/>
      <c r="AH8843" s="119"/>
      <c r="AI8843" s="119"/>
    </row>
    <row r="8844" spans="27:35" x14ac:dyDescent="0.25">
      <c r="AA8844" s="81"/>
      <c r="AB8844" s="81"/>
      <c r="AC8844" s="80"/>
      <c r="AD8844" s="80"/>
      <c r="AE8844" s="81"/>
      <c r="AF8844" s="82"/>
      <c r="AG8844" s="80"/>
      <c r="AH8844" s="119"/>
      <c r="AI8844" s="119"/>
    </row>
    <row r="8845" spans="27:35" x14ac:dyDescent="0.25">
      <c r="AA8845" s="81"/>
      <c r="AB8845" s="81"/>
      <c r="AC8845" s="80"/>
      <c r="AD8845" s="80"/>
      <c r="AE8845" s="81"/>
      <c r="AF8845" s="82"/>
      <c r="AG8845" s="80"/>
      <c r="AH8845" s="119"/>
      <c r="AI8845" s="119"/>
    </row>
    <row r="8846" spans="27:35" x14ac:dyDescent="0.25">
      <c r="AA8846" s="81"/>
      <c r="AB8846" s="81"/>
      <c r="AC8846" s="80"/>
      <c r="AD8846" s="80"/>
      <c r="AE8846" s="81"/>
      <c r="AF8846" s="82"/>
      <c r="AG8846" s="80"/>
      <c r="AH8846" s="119"/>
      <c r="AI8846" s="119"/>
    </row>
    <row r="8847" spans="27:35" x14ac:dyDescent="0.25">
      <c r="AA8847" s="81"/>
      <c r="AB8847" s="81"/>
      <c r="AC8847" s="80"/>
      <c r="AD8847" s="80"/>
      <c r="AE8847" s="81"/>
      <c r="AF8847" s="82"/>
      <c r="AG8847" s="80"/>
      <c r="AH8847" s="119"/>
      <c r="AI8847" s="119"/>
    </row>
    <row r="8848" spans="27:35" x14ac:dyDescent="0.25">
      <c r="AA8848" s="81"/>
      <c r="AB8848" s="81"/>
      <c r="AC8848" s="80"/>
      <c r="AD8848" s="80"/>
      <c r="AE8848" s="81"/>
      <c r="AF8848" s="82"/>
      <c r="AG8848" s="80"/>
      <c r="AH8848" s="119"/>
      <c r="AI8848" s="119"/>
    </row>
    <row r="8849" spans="27:35" x14ac:dyDescent="0.25">
      <c r="AA8849" s="81"/>
      <c r="AB8849" s="81"/>
      <c r="AC8849" s="80"/>
      <c r="AD8849" s="80"/>
      <c r="AE8849" s="81"/>
      <c r="AF8849" s="82"/>
      <c r="AG8849" s="80"/>
      <c r="AH8849" s="119"/>
      <c r="AI8849" s="119"/>
    </row>
    <row r="8850" spans="27:35" x14ac:dyDescent="0.25">
      <c r="AA8850" s="81"/>
      <c r="AB8850" s="81"/>
      <c r="AC8850" s="80"/>
      <c r="AD8850" s="80"/>
      <c r="AE8850" s="81"/>
      <c r="AF8850" s="82"/>
      <c r="AG8850" s="80"/>
      <c r="AH8850" s="119"/>
      <c r="AI8850" s="119"/>
    </row>
    <row r="8851" spans="27:35" x14ac:dyDescent="0.25">
      <c r="AA8851" s="81"/>
      <c r="AB8851" s="81"/>
      <c r="AC8851" s="80"/>
      <c r="AD8851" s="80"/>
      <c r="AE8851" s="81"/>
      <c r="AF8851" s="82"/>
      <c r="AG8851" s="80"/>
      <c r="AH8851" s="119"/>
      <c r="AI8851" s="119"/>
    </row>
    <row r="8852" spans="27:35" x14ac:dyDescent="0.25">
      <c r="AA8852" s="81"/>
      <c r="AB8852" s="81"/>
      <c r="AC8852" s="80"/>
      <c r="AD8852" s="80"/>
      <c r="AE8852" s="81"/>
      <c r="AF8852" s="82"/>
      <c r="AG8852" s="80"/>
      <c r="AH8852" s="119"/>
      <c r="AI8852" s="119"/>
    </row>
    <row r="8853" spans="27:35" x14ac:dyDescent="0.25">
      <c r="AA8853" s="81"/>
      <c r="AB8853" s="81"/>
      <c r="AC8853" s="80"/>
      <c r="AD8853" s="80"/>
      <c r="AE8853" s="81"/>
      <c r="AF8853" s="82"/>
      <c r="AG8853" s="80"/>
      <c r="AH8853" s="119"/>
      <c r="AI8853" s="119"/>
    </row>
    <row r="8854" spans="27:35" x14ac:dyDescent="0.25">
      <c r="AA8854" s="81"/>
      <c r="AB8854" s="81"/>
      <c r="AC8854" s="80"/>
      <c r="AD8854" s="80"/>
      <c r="AE8854" s="81"/>
      <c r="AF8854" s="82"/>
      <c r="AG8854" s="80"/>
      <c r="AH8854" s="119"/>
      <c r="AI8854" s="119"/>
    </row>
    <row r="8855" spans="27:35" x14ac:dyDescent="0.25">
      <c r="AA8855" s="81"/>
      <c r="AB8855" s="81"/>
      <c r="AC8855" s="80"/>
      <c r="AD8855" s="80"/>
      <c r="AE8855" s="81"/>
      <c r="AF8855" s="82"/>
      <c r="AG8855" s="80"/>
      <c r="AH8855" s="119"/>
      <c r="AI8855" s="119"/>
    </row>
    <row r="8856" spans="27:35" x14ac:dyDescent="0.25">
      <c r="AA8856" s="81"/>
      <c r="AB8856" s="81"/>
      <c r="AC8856" s="80"/>
      <c r="AD8856" s="80"/>
      <c r="AE8856" s="81"/>
      <c r="AF8856" s="82"/>
      <c r="AG8856" s="80"/>
      <c r="AH8856" s="119"/>
      <c r="AI8856" s="119"/>
    </row>
    <row r="8857" spans="27:35" x14ac:dyDescent="0.25">
      <c r="AA8857" s="81"/>
      <c r="AB8857" s="81"/>
      <c r="AC8857" s="80"/>
      <c r="AD8857" s="80"/>
      <c r="AE8857" s="81"/>
      <c r="AF8857" s="82"/>
      <c r="AG8857" s="80"/>
      <c r="AH8857" s="119"/>
      <c r="AI8857" s="119"/>
    </row>
    <row r="8858" spans="27:35" x14ac:dyDescent="0.25">
      <c r="AA8858" s="81"/>
      <c r="AB8858" s="81"/>
      <c r="AC8858" s="80"/>
      <c r="AD8858" s="80"/>
      <c r="AE8858" s="81"/>
      <c r="AF8858" s="82"/>
      <c r="AG8858" s="80"/>
      <c r="AH8858" s="119"/>
      <c r="AI8858" s="119"/>
    </row>
    <row r="8859" spans="27:35" x14ac:dyDescent="0.25">
      <c r="AA8859" s="81"/>
      <c r="AB8859" s="81"/>
      <c r="AC8859" s="80"/>
      <c r="AD8859" s="80"/>
      <c r="AE8859" s="81"/>
      <c r="AF8859" s="82"/>
      <c r="AG8859" s="80"/>
      <c r="AH8859" s="119"/>
      <c r="AI8859" s="119"/>
    </row>
    <row r="8860" spans="27:35" x14ac:dyDescent="0.25">
      <c r="AA8860" s="81"/>
      <c r="AB8860" s="81"/>
      <c r="AC8860" s="80"/>
      <c r="AD8860" s="80"/>
      <c r="AE8860" s="81"/>
      <c r="AF8860" s="82"/>
      <c r="AG8860" s="80"/>
      <c r="AH8860" s="119"/>
      <c r="AI8860" s="119"/>
    </row>
    <row r="8861" spans="27:35" x14ac:dyDescent="0.25">
      <c r="AA8861" s="81"/>
      <c r="AB8861" s="81"/>
      <c r="AC8861" s="80"/>
      <c r="AD8861" s="80"/>
      <c r="AE8861" s="81"/>
      <c r="AF8861" s="82"/>
      <c r="AG8861" s="80"/>
      <c r="AH8861" s="119"/>
      <c r="AI8861" s="119"/>
    </row>
    <row r="8862" spans="27:35" x14ac:dyDescent="0.25">
      <c r="AA8862" s="81"/>
      <c r="AB8862" s="81"/>
      <c r="AC8862" s="80"/>
      <c r="AD8862" s="80"/>
      <c r="AE8862" s="81"/>
      <c r="AF8862" s="82"/>
      <c r="AG8862" s="80"/>
      <c r="AH8862" s="119"/>
      <c r="AI8862" s="119"/>
    </row>
    <row r="8863" spans="27:35" x14ac:dyDescent="0.25">
      <c r="AA8863" s="81"/>
      <c r="AB8863" s="81"/>
      <c r="AC8863" s="80"/>
      <c r="AD8863" s="80"/>
      <c r="AE8863" s="81"/>
      <c r="AF8863" s="82"/>
      <c r="AG8863" s="80"/>
      <c r="AH8863" s="119"/>
      <c r="AI8863" s="119"/>
    </row>
    <row r="8864" spans="27:35" x14ac:dyDescent="0.25">
      <c r="AA8864" s="81"/>
      <c r="AB8864" s="81"/>
      <c r="AC8864" s="80"/>
      <c r="AD8864" s="80"/>
      <c r="AE8864" s="81"/>
      <c r="AF8864" s="82"/>
      <c r="AG8864" s="80"/>
      <c r="AH8864" s="119"/>
      <c r="AI8864" s="119"/>
    </row>
    <row r="8865" spans="27:35" x14ac:dyDescent="0.25">
      <c r="AA8865" s="81"/>
      <c r="AB8865" s="81"/>
      <c r="AC8865" s="80"/>
      <c r="AD8865" s="80"/>
      <c r="AE8865" s="81"/>
      <c r="AF8865" s="82"/>
      <c r="AG8865" s="80"/>
      <c r="AH8865" s="119"/>
      <c r="AI8865" s="119"/>
    </row>
    <row r="8866" spans="27:35" x14ac:dyDescent="0.25">
      <c r="AA8866" s="81"/>
      <c r="AB8866" s="81"/>
      <c r="AC8866" s="80"/>
      <c r="AD8866" s="80"/>
      <c r="AE8866" s="81"/>
      <c r="AF8866" s="82"/>
      <c r="AG8866" s="80"/>
      <c r="AH8866" s="119"/>
      <c r="AI8866" s="119"/>
    </row>
    <row r="8867" spans="27:35" x14ac:dyDescent="0.25">
      <c r="AA8867" s="81"/>
      <c r="AB8867" s="81"/>
      <c r="AC8867" s="80"/>
      <c r="AD8867" s="80"/>
      <c r="AE8867" s="81"/>
      <c r="AF8867" s="82"/>
      <c r="AG8867" s="80"/>
      <c r="AH8867" s="119"/>
      <c r="AI8867" s="119"/>
    </row>
    <row r="8868" spans="27:35" x14ac:dyDescent="0.25">
      <c r="AA8868" s="81"/>
      <c r="AB8868" s="81"/>
      <c r="AC8868" s="80"/>
      <c r="AD8868" s="80"/>
      <c r="AE8868" s="81"/>
      <c r="AF8868" s="82"/>
      <c r="AG8868" s="80"/>
      <c r="AH8868" s="119"/>
      <c r="AI8868" s="119"/>
    </row>
    <row r="8869" spans="27:35" x14ac:dyDescent="0.25">
      <c r="AA8869" s="81"/>
      <c r="AB8869" s="81"/>
      <c r="AC8869" s="80"/>
      <c r="AD8869" s="80"/>
      <c r="AE8869" s="81"/>
      <c r="AF8869" s="82"/>
      <c r="AG8869" s="80"/>
      <c r="AH8869" s="119"/>
      <c r="AI8869" s="119"/>
    </row>
    <row r="8870" spans="27:35" x14ac:dyDescent="0.25">
      <c r="AA8870" s="81"/>
      <c r="AB8870" s="81"/>
      <c r="AC8870" s="80"/>
      <c r="AD8870" s="80"/>
      <c r="AE8870" s="81"/>
      <c r="AF8870" s="82"/>
      <c r="AG8870" s="80"/>
      <c r="AH8870" s="119"/>
      <c r="AI8870" s="119"/>
    </row>
    <row r="8871" spans="27:35" x14ac:dyDescent="0.25">
      <c r="AA8871" s="81"/>
      <c r="AB8871" s="81"/>
      <c r="AC8871" s="80"/>
      <c r="AD8871" s="80"/>
      <c r="AE8871" s="81"/>
      <c r="AF8871" s="82"/>
      <c r="AG8871" s="80"/>
      <c r="AH8871" s="119"/>
      <c r="AI8871" s="119"/>
    </row>
    <row r="8872" spans="27:35" x14ac:dyDescent="0.25">
      <c r="AA8872" s="81"/>
      <c r="AB8872" s="81"/>
      <c r="AC8872" s="80"/>
      <c r="AD8872" s="80"/>
      <c r="AE8872" s="81"/>
      <c r="AF8872" s="82"/>
      <c r="AG8872" s="80"/>
      <c r="AH8872" s="119"/>
      <c r="AI8872" s="119"/>
    </row>
    <row r="8873" spans="27:35" x14ac:dyDescent="0.25">
      <c r="AA8873" s="81"/>
      <c r="AB8873" s="81"/>
      <c r="AC8873" s="80"/>
      <c r="AD8873" s="80"/>
      <c r="AE8873" s="81"/>
      <c r="AF8873" s="82"/>
      <c r="AG8873" s="80"/>
      <c r="AH8873" s="119"/>
      <c r="AI8873" s="119"/>
    </row>
    <row r="8874" spans="27:35" x14ac:dyDescent="0.25">
      <c r="AA8874" s="81"/>
      <c r="AB8874" s="81"/>
      <c r="AC8874" s="80"/>
      <c r="AD8874" s="80"/>
      <c r="AE8874" s="81"/>
      <c r="AF8874" s="82"/>
      <c r="AG8874" s="80"/>
      <c r="AH8874" s="119"/>
      <c r="AI8874" s="119"/>
    </row>
    <row r="8875" spans="27:35" x14ac:dyDescent="0.25">
      <c r="AA8875" s="81"/>
      <c r="AB8875" s="81"/>
      <c r="AC8875" s="80"/>
      <c r="AD8875" s="80"/>
      <c r="AE8875" s="81"/>
      <c r="AF8875" s="82"/>
      <c r="AG8875" s="80"/>
      <c r="AH8875" s="119"/>
      <c r="AI8875" s="119"/>
    </row>
    <row r="8876" spans="27:35" x14ac:dyDescent="0.25">
      <c r="AA8876" s="81"/>
      <c r="AB8876" s="81"/>
      <c r="AC8876" s="80"/>
      <c r="AD8876" s="80"/>
      <c r="AE8876" s="81"/>
      <c r="AF8876" s="82"/>
      <c r="AG8876" s="80"/>
      <c r="AH8876" s="119"/>
      <c r="AI8876" s="119"/>
    </row>
    <row r="8877" spans="27:35" x14ac:dyDescent="0.25">
      <c r="AA8877" s="81"/>
      <c r="AB8877" s="81"/>
      <c r="AC8877" s="80"/>
      <c r="AD8877" s="80"/>
      <c r="AE8877" s="81"/>
      <c r="AF8877" s="82"/>
      <c r="AG8877" s="80"/>
      <c r="AH8877" s="119"/>
      <c r="AI8877" s="119"/>
    </row>
    <row r="8878" spans="27:35" x14ac:dyDescent="0.25">
      <c r="AA8878" s="81"/>
      <c r="AB8878" s="81"/>
      <c r="AC8878" s="80"/>
      <c r="AD8878" s="80"/>
      <c r="AE8878" s="81"/>
      <c r="AF8878" s="82"/>
      <c r="AG8878" s="80"/>
      <c r="AH8878" s="119"/>
      <c r="AI8878" s="119"/>
    </row>
    <row r="8879" spans="27:35" x14ac:dyDescent="0.25">
      <c r="AA8879" s="81"/>
      <c r="AB8879" s="81"/>
      <c r="AC8879" s="80"/>
      <c r="AD8879" s="80"/>
      <c r="AE8879" s="81"/>
      <c r="AF8879" s="82"/>
      <c r="AG8879" s="80"/>
      <c r="AH8879" s="119"/>
      <c r="AI8879" s="119"/>
    </row>
    <row r="8880" spans="27:35" x14ac:dyDescent="0.25">
      <c r="AA8880" s="81"/>
      <c r="AB8880" s="81"/>
      <c r="AC8880" s="80"/>
      <c r="AD8880" s="80"/>
      <c r="AE8880" s="81"/>
      <c r="AF8880" s="82"/>
      <c r="AG8880" s="80"/>
      <c r="AH8880" s="119"/>
      <c r="AI8880" s="119"/>
    </row>
    <row r="8881" spans="27:35" x14ac:dyDescent="0.25">
      <c r="AA8881" s="81"/>
      <c r="AB8881" s="81"/>
      <c r="AC8881" s="80"/>
      <c r="AD8881" s="80"/>
      <c r="AE8881" s="81"/>
      <c r="AF8881" s="82"/>
      <c r="AG8881" s="80"/>
      <c r="AH8881" s="119"/>
      <c r="AI8881" s="119"/>
    </row>
    <row r="8882" spans="27:35" x14ac:dyDescent="0.25">
      <c r="AA8882" s="81"/>
      <c r="AB8882" s="81"/>
      <c r="AC8882" s="80"/>
      <c r="AD8882" s="80"/>
      <c r="AE8882" s="81"/>
      <c r="AF8882" s="82"/>
      <c r="AG8882" s="80"/>
      <c r="AH8882" s="119"/>
      <c r="AI8882" s="119"/>
    </row>
    <row r="8883" spans="27:35" x14ac:dyDescent="0.25">
      <c r="AA8883" s="81"/>
      <c r="AB8883" s="81"/>
      <c r="AC8883" s="80"/>
      <c r="AD8883" s="80"/>
      <c r="AE8883" s="81"/>
      <c r="AF8883" s="82"/>
      <c r="AG8883" s="80"/>
      <c r="AH8883" s="119"/>
      <c r="AI8883" s="119"/>
    </row>
    <row r="8884" spans="27:35" x14ac:dyDescent="0.25">
      <c r="AA8884" s="81"/>
      <c r="AB8884" s="81"/>
      <c r="AC8884" s="80"/>
      <c r="AD8884" s="80"/>
      <c r="AE8884" s="81"/>
      <c r="AF8884" s="82"/>
      <c r="AG8884" s="80"/>
      <c r="AH8884" s="119"/>
      <c r="AI8884" s="119"/>
    </row>
    <row r="8885" spans="27:35" x14ac:dyDescent="0.25">
      <c r="AA8885" s="81"/>
      <c r="AB8885" s="81"/>
      <c r="AC8885" s="80"/>
      <c r="AD8885" s="80"/>
      <c r="AE8885" s="81"/>
      <c r="AF8885" s="82"/>
      <c r="AG8885" s="80"/>
      <c r="AH8885" s="119"/>
      <c r="AI8885" s="119"/>
    </row>
    <row r="8886" spans="27:35" x14ac:dyDescent="0.25">
      <c r="AA8886" s="81"/>
      <c r="AB8886" s="81"/>
      <c r="AC8886" s="80"/>
      <c r="AD8886" s="80"/>
      <c r="AE8886" s="81"/>
      <c r="AF8886" s="82"/>
      <c r="AG8886" s="80"/>
      <c r="AH8886" s="119"/>
      <c r="AI8886" s="119"/>
    </row>
    <row r="8887" spans="27:35" x14ac:dyDescent="0.25">
      <c r="AA8887" s="81"/>
      <c r="AB8887" s="81"/>
      <c r="AC8887" s="80"/>
      <c r="AD8887" s="80"/>
      <c r="AE8887" s="81"/>
      <c r="AF8887" s="82"/>
      <c r="AG8887" s="80"/>
      <c r="AH8887" s="119"/>
      <c r="AI8887" s="119"/>
    </row>
    <row r="8888" spans="27:35" x14ac:dyDescent="0.25">
      <c r="AA8888" s="81"/>
      <c r="AB8888" s="81"/>
      <c r="AC8888" s="80"/>
      <c r="AD8888" s="80"/>
      <c r="AE8888" s="81"/>
      <c r="AF8888" s="82"/>
      <c r="AG8888" s="80"/>
      <c r="AH8888" s="119"/>
      <c r="AI8888" s="119"/>
    </row>
    <row r="8889" spans="27:35" x14ac:dyDescent="0.25">
      <c r="AA8889" s="81"/>
      <c r="AB8889" s="81"/>
      <c r="AC8889" s="80"/>
      <c r="AD8889" s="80"/>
      <c r="AE8889" s="81"/>
      <c r="AF8889" s="82"/>
      <c r="AG8889" s="80"/>
      <c r="AH8889" s="119"/>
      <c r="AI8889" s="119"/>
    </row>
    <row r="8890" spans="27:35" x14ac:dyDescent="0.25">
      <c r="AA8890" s="81"/>
      <c r="AB8890" s="81"/>
      <c r="AC8890" s="80"/>
      <c r="AD8890" s="80"/>
      <c r="AE8890" s="81"/>
      <c r="AF8890" s="82"/>
      <c r="AG8890" s="80"/>
      <c r="AH8890" s="119"/>
      <c r="AI8890" s="119"/>
    </row>
    <row r="8891" spans="27:35" x14ac:dyDescent="0.25">
      <c r="AA8891" s="81"/>
      <c r="AB8891" s="81"/>
      <c r="AC8891" s="80"/>
      <c r="AD8891" s="80"/>
      <c r="AE8891" s="81"/>
      <c r="AF8891" s="82"/>
      <c r="AG8891" s="80"/>
      <c r="AH8891" s="119"/>
      <c r="AI8891" s="119"/>
    </row>
    <row r="8892" spans="27:35" x14ac:dyDescent="0.25">
      <c r="AA8892" s="81"/>
      <c r="AB8892" s="81"/>
      <c r="AC8892" s="80"/>
      <c r="AD8892" s="80"/>
      <c r="AE8892" s="81"/>
      <c r="AF8892" s="82"/>
      <c r="AG8892" s="80"/>
      <c r="AH8892" s="119"/>
      <c r="AI8892" s="119"/>
    </row>
    <row r="8893" spans="27:35" x14ac:dyDescent="0.25">
      <c r="AA8893" s="81"/>
      <c r="AB8893" s="81"/>
      <c r="AC8893" s="80"/>
      <c r="AD8893" s="80"/>
      <c r="AE8893" s="81"/>
      <c r="AF8893" s="82"/>
      <c r="AG8893" s="80"/>
      <c r="AH8893" s="119"/>
      <c r="AI8893" s="119"/>
    </row>
    <row r="8894" spans="27:35" x14ac:dyDescent="0.25">
      <c r="AA8894" s="81"/>
      <c r="AB8894" s="81"/>
      <c r="AC8894" s="80"/>
      <c r="AD8894" s="80"/>
      <c r="AE8894" s="81"/>
      <c r="AF8894" s="82"/>
      <c r="AG8894" s="80"/>
      <c r="AH8894" s="119"/>
      <c r="AI8894" s="119"/>
    </row>
    <row r="8895" spans="27:35" x14ac:dyDescent="0.25">
      <c r="AA8895" s="81"/>
      <c r="AB8895" s="81"/>
      <c r="AC8895" s="80"/>
      <c r="AD8895" s="80"/>
      <c r="AE8895" s="81"/>
      <c r="AF8895" s="82"/>
      <c r="AG8895" s="80"/>
      <c r="AH8895" s="119"/>
      <c r="AI8895" s="119"/>
    </row>
    <row r="8896" spans="27:35" x14ac:dyDescent="0.25">
      <c r="AA8896" s="81"/>
      <c r="AB8896" s="81"/>
      <c r="AC8896" s="80"/>
      <c r="AD8896" s="80"/>
      <c r="AE8896" s="81"/>
      <c r="AF8896" s="82"/>
      <c r="AG8896" s="80"/>
      <c r="AH8896" s="119"/>
      <c r="AI8896" s="119"/>
    </row>
    <row r="8897" spans="27:35" x14ac:dyDescent="0.25">
      <c r="AA8897" s="81"/>
      <c r="AB8897" s="81"/>
      <c r="AC8897" s="80"/>
      <c r="AD8897" s="80"/>
      <c r="AE8897" s="81"/>
      <c r="AF8897" s="82"/>
      <c r="AG8897" s="80"/>
      <c r="AH8897" s="119"/>
      <c r="AI8897" s="119"/>
    </row>
    <row r="8898" spans="27:35" x14ac:dyDescent="0.25">
      <c r="AA8898" s="81"/>
      <c r="AB8898" s="81"/>
      <c r="AC8898" s="80"/>
      <c r="AD8898" s="80"/>
      <c r="AE8898" s="81"/>
      <c r="AF8898" s="82"/>
      <c r="AG8898" s="80"/>
      <c r="AH8898" s="119"/>
      <c r="AI8898" s="119"/>
    </row>
    <row r="8899" spans="27:35" x14ac:dyDescent="0.25">
      <c r="AA8899" s="81"/>
      <c r="AB8899" s="81"/>
      <c r="AC8899" s="80"/>
      <c r="AD8899" s="80"/>
      <c r="AE8899" s="81"/>
      <c r="AF8899" s="82"/>
      <c r="AG8899" s="80"/>
      <c r="AH8899" s="119"/>
      <c r="AI8899" s="119"/>
    </row>
    <row r="8900" spans="27:35" x14ac:dyDescent="0.25">
      <c r="AA8900" s="81"/>
      <c r="AB8900" s="81"/>
      <c r="AC8900" s="80"/>
      <c r="AD8900" s="80"/>
      <c r="AE8900" s="81"/>
      <c r="AF8900" s="82"/>
      <c r="AG8900" s="80"/>
      <c r="AH8900" s="119"/>
      <c r="AI8900" s="119"/>
    </row>
    <row r="8901" spans="27:35" x14ac:dyDescent="0.25">
      <c r="AA8901" s="81"/>
      <c r="AB8901" s="81"/>
      <c r="AC8901" s="80"/>
      <c r="AD8901" s="80"/>
      <c r="AE8901" s="81"/>
      <c r="AF8901" s="82"/>
      <c r="AG8901" s="80"/>
      <c r="AH8901" s="119"/>
      <c r="AI8901" s="119"/>
    </row>
    <row r="8902" spans="27:35" x14ac:dyDescent="0.25">
      <c r="AA8902" s="81"/>
      <c r="AB8902" s="81"/>
      <c r="AC8902" s="80"/>
      <c r="AD8902" s="80"/>
      <c r="AE8902" s="81"/>
      <c r="AF8902" s="82"/>
      <c r="AG8902" s="80"/>
      <c r="AH8902" s="119"/>
      <c r="AI8902" s="119"/>
    </row>
    <row r="8903" spans="27:35" x14ac:dyDescent="0.25">
      <c r="AA8903" s="81"/>
      <c r="AB8903" s="81"/>
      <c r="AC8903" s="80"/>
      <c r="AD8903" s="80"/>
      <c r="AE8903" s="81"/>
      <c r="AF8903" s="82"/>
      <c r="AG8903" s="80"/>
      <c r="AH8903" s="119"/>
      <c r="AI8903" s="119"/>
    </row>
    <row r="8904" spans="27:35" x14ac:dyDescent="0.25">
      <c r="AA8904" s="81"/>
      <c r="AB8904" s="81"/>
      <c r="AC8904" s="80"/>
      <c r="AD8904" s="80"/>
      <c r="AE8904" s="81"/>
      <c r="AF8904" s="82"/>
      <c r="AG8904" s="80"/>
      <c r="AH8904" s="119"/>
      <c r="AI8904" s="119"/>
    </row>
    <row r="8905" spans="27:35" x14ac:dyDescent="0.25">
      <c r="AA8905" s="81"/>
      <c r="AB8905" s="81"/>
      <c r="AC8905" s="80"/>
      <c r="AD8905" s="80"/>
      <c r="AE8905" s="81"/>
      <c r="AF8905" s="82"/>
      <c r="AG8905" s="80"/>
      <c r="AH8905" s="119"/>
      <c r="AI8905" s="119"/>
    </row>
    <row r="8906" spans="27:35" x14ac:dyDescent="0.25">
      <c r="AA8906" s="81"/>
      <c r="AB8906" s="81"/>
      <c r="AC8906" s="80"/>
      <c r="AD8906" s="80"/>
      <c r="AE8906" s="81"/>
      <c r="AF8906" s="82"/>
      <c r="AG8906" s="80"/>
      <c r="AH8906" s="119"/>
      <c r="AI8906" s="119"/>
    </row>
    <row r="8907" spans="27:35" x14ac:dyDescent="0.25">
      <c r="AA8907" s="81"/>
      <c r="AB8907" s="81"/>
      <c r="AC8907" s="80"/>
      <c r="AD8907" s="80"/>
      <c r="AE8907" s="81"/>
      <c r="AF8907" s="82"/>
      <c r="AG8907" s="80"/>
      <c r="AH8907" s="119"/>
      <c r="AI8907" s="119"/>
    </row>
    <row r="8908" spans="27:35" x14ac:dyDescent="0.25">
      <c r="AA8908" s="81"/>
      <c r="AB8908" s="81"/>
      <c r="AC8908" s="80"/>
      <c r="AD8908" s="80"/>
      <c r="AE8908" s="81"/>
      <c r="AF8908" s="82"/>
      <c r="AG8908" s="80"/>
      <c r="AH8908" s="119"/>
      <c r="AI8908" s="119"/>
    </row>
    <row r="8909" spans="27:35" x14ac:dyDescent="0.25">
      <c r="AA8909" s="81"/>
      <c r="AB8909" s="81"/>
      <c r="AC8909" s="80"/>
      <c r="AD8909" s="80"/>
      <c r="AE8909" s="81"/>
      <c r="AF8909" s="82"/>
      <c r="AG8909" s="80"/>
      <c r="AH8909" s="119"/>
      <c r="AI8909" s="119"/>
    </row>
    <row r="8910" spans="27:35" x14ac:dyDescent="0.25">
      <c r="AA8910" s="81"/>
      <c r="AB8910" s="81"/>
      <c r="AC8910" s="80"/>
      <c r="AD8910" s="80"/>
      <c r="AE8910" s="81"/>
      <c r="AF8910" s="82"/>
      <c r="AG8910" s="80"/>
      <c r="AH8910" s="119"/>
      <c r="AI8910" s="119"/>
    </row>
    <row r="8911" spans="27:35" x14ac:dyDescent="0.25">
      <c r="AA8911" s="81"/>
      <c r="AB8911" s="81"/>
      <c r="AC8911" s="80"/>
      <c r="AD8911" s="80"/>
      <c r="AE8911" s="81"/>
      <c r="AF8911" s="82"/>
      <c r="AG8911" s="80"/>
      <c r="AH8911" s="119"/>
      <c r="AI8911" s="119"/>
    </row>
    <row r="8912" spans="27:35" x14ac:dyDescent="0.25">
      <c r="AA8912" s="81"/>
      <c r="AB8912" s="81"/>
      <c r="AC8912" s="80"/>
      <c r="AD8912" s="80"/>
      <c r="AE8912" s="81"/>
      <c r="AF8912" s="82"/>
      <c r="AG8912" s="80"/>
      <c r="AH8912" s="119"/>
      <c r="AI8912" s="119"/>
    </row>
    <row r="8913" spans="27:35" x14ac:dyDescent="0.25">
      <c r="AA8913" s="81"/>
      <c r="AB8913" s="81"/>
      <c r="AC8913" s="80"/>
      <c r="AD8913" s="80"/>
      <c r="AE8913" s="81"/>
      <c r="AF8913" s="82"/>
      <c r="AG8913" s="80"/>
      <c r="AH8913" s="119"/>
      <c r="AI8913" s="119"/>
    </row>
    <row r="8914" spans="27:35" x14ac:dyDescent="0.25">
      <c r="AA8914" s="81"/>
      <c r="AB8914" s="81"/>
      <c r="AC8914" s="80"/>
      <c r="AD8914" s="80"/>
      <c r="AE8914" s="81"/>
      <c r="AF8914" s="82"/>
      <c r="AG8914" s="80"/>
      <c r="AH8914" s="119"/>
      <c r="AI8914" s="119"/>
    </row>
    <row r="8915" spans="27:35" x14ac:dyDescent="0.25">
      <c r="AA8915" s="81"/>
      <c r="AB8915" s="81"/>
      <c r="AC8915" s="80"/>
      <c r="AD8915" s="80"/>
      <c r="AE8915" s="81"/>
      <c r="AF8915" s="82"/>
      <c r="AG8915" s="80"/>
      <c r="AH8915" s="119"/>
      <c r="AI8915" s="119"/>
    </row>
    <row r="8916" spans="27:35" x14ac:dyDescent="0.25">
      <c r="AA8916" s="81"/>
      <c r="AB8916" s="81"/>
      <c r="AC8916" s="80"/>
      <c r="AD8916" s="80"/>
      <c r="AE8916" s="81"/>
      <c r="AF8916" s="82"/>
      <c r="AG8916" s="80"/>
      <c r="AH8916" s="119"/>
      <c r="AI8916" s="119"/>
    </row>
    <row r="8917" spans="27:35" x14ac:dyDescent="0.25">
      <c r="AA8917" s="81"/>
      <c r="AB8917" s="81"/>
      <c r="AC8917" s="80"/>
      <c r="AD8917" s="80"/>
      <c r="AE8917" s="81"/>
      <c r="AF8917" s="82"/>
      <c r="AG8917" s="80"/>
      <c r="AH8917" s="119"/>
      <c r="AI8917" s="119"/>
    </row>
    <row r="8918" spans="27:35" x14ac:dyDescent="0.25">
      <c r="AA8918" s="81"/>
      <c r="AB8918" s="81"/>
      <c r="AC8918" s="80"/>
      <c r="AD8918" s="80"/>
      <c r="AE8918" s="81"/>
      <c r="AF8918" s="82"/>
      <c r="AG8918" s="80"/>
      <c r="AH8918" s="119"/>
      <c r="AI8918" s="119"/>
    </row>
    <row r="8919" spans="27:35" x14ac:dyDescent="0.25">
      <c r="AA8919" s="81"/>
      <c r="AB8919" s="81"/>
      <c r="AC8919" s="80"/>
      <c r="AD8919" s="80"/>
      <c r="AE8919" s="81"/>
      <c r="AF8919" s="82"/>
      <c r="AG8919" s="80"/>
      <c r="AH8919" s="119"/>
      <c r="AI8919" s="119"/>
    </row>
    <row r="8920" spans="27:35" x14ac:dyDescent="0.25">
      <c r="AA8920" s="81"/>
      <c r="AB8920" s="81"/>
      <c r="AC8920" s="80"/>
      <c r="AD8920" s="80"/>
      <c r="AE8920" s="81"/>
      <c r="AF8920" s="82"/>
      <c r="AG8920" s="80"/>
      <c r="AH8920" s="119"/>
      <c r="AI8920" s="119"/>
    </row>
    <row r="8921" spans="27:35" x14ac:dyDescent="0.25">
      <c r="AA8921" s="81"/>
      <c r="AB8921" s="81"/>
      <c r="AC8921" s="80"/>
      <c r="AD8921" s="80"/>
      <c r="AE8921" s="81"/>
      <c r="AF8921" s="82"/>
      <c r="AG8921" s="80"/>
      <c r="AH8921" s="119"/>
      <c r="AI8921" s="119"/>
    </row>
    <row r="8922" spans="27:35" x14ac:dyDescent="0.25">
      <c r="AA8922" s="81"/>
      <c r="AB8922" s="81"/>
      <c r="AC8922" s="80"/>
      <c r="AD8922" s="80"/>
      <c r="AE8922" s="81"/>
      <c r="AF8922" s="82"/>
      <c r="AG8922" s="80"/>
      <c r="AH8922" s="119"/>
      <c r="AI8922" s="119"/>
    </row>
    <row r="8923" spans="27:35" x14ac:dyDescent="0.25">
      <c r="AA8923" s="81"/>
      <c r="AB8923" s="81"/>
      <c r="AC8923" s="80"/>
      <c r="AD8923" s="80"/>
      <c r="AE8923" s="81"/>
      <c r="AF8923" s="82"/>
      <c r="AG8923" s="80"/>
      <c r="AH8923" s="119"/>
      <c r="AI8923" s="119"/>
    </row>
    <row r="8924" spans="27:35" x14ac:dyDescent="0.25">
      <c r="AA8924" s="81"/>
      <c r="AB8924" s="81"/>
      <c r="AC8924" s="80"/>
      <c r="AD8924" s="80"/>
      <c r="AE8924" s="81"/>
      <c r="AF8924" s="82"/>
      <c r="AG8924" s="80"/>
      <c r="AH8924" s="119"/>
      <c r="AI8924" s="119"/>
    </row>
    <row r="8925" spans="27:35" x14ac:dyDescent="0.25">
      <c r="AA8925" s="81"/>
      <c r="AB8925" s="81"/>
      <c r="AC8925" s="80"/>
      <c r="AD8925" s="80"/>
      <c r="AE8925" s="81"/>
      <c r="AF8925" s="82"/>
      <c r="AG8925" s="80"/>
      <c r="AH8925" s="119"/>
      <c r="AI8925" s="119"/>
    </row>
    <row r="8926" spans="27:35" x14ac:dyDescent="0.25">
      <c r="AA8926" s="81"/>
      <c r="AB8926" s="81"/>
      <c r="AC8926" s="80"/>
      <c r="AD8926" s="80"/>
      <c r="AE8926" s="81"/>
      <c r="AF8926" s="82"/>
      <c r="AG8926" s="80"/>
      <c r="AH8926" s="119"/>
      <c r="AI8926" s="119"/>
    </row>
    <row r="8927" spans="27:35" x14ac:dyDescent="0.25">
      <c r="AA8927" s="81"/>
      <c r="AB8927" s="81"/>
      <c r="AC8927" s="80"/>
      <c r="AD8927" s="80"/>
      <c r="AE8927" s="81"/>
      <c r="AF8927" s="82"/>
      <c r="AG8927" s="80"/>
      <c r="AH8927" s="119"/>
      <c r="AI8927" s="119"/>
    </row>
    <row r="8928" spans="27:35" x14ac:dyDescent="0.25">
      <c r="AA8928" s="81"/>
      <c r="AB8928" s="81"/>
      <c r="AC8928" s="80"/>
      <c r="AD8928" s="80"/>
      <c r="AE8928" s="81"/>
      <c r="AF8928" s="82"/>
      <c r="AG8928" s="80"/>
      <c r="AH8928" s="119"/>
      <c r="AI8928" s="119"/>
    </row>
    <row r="8929" spans="27:35" x14ac:dyDescent="0.25">
      <c r="AA8929" s="81"/>
      <c r="AB8929" s="81"/>
      <c r="AC8929" s="80"/>
      <c r="AD8929" s="80"/>
      <c r="AE8929" s="81"/>
      <c r="AF8929" s="82"/>
      <c r="AG8929" s="80"/>
      <c r="AH8929" s="119"/>
      <c r="AI8929" s="119"/>
    </row>
    <row r="8930" spans="27:35" x14ac:dyDescent="0.25">
      <c r="AA8930" s="81"/>
      <c r="AB8930" s="81"/>
      <c r="AC8930" s="80"/>
      <c r="AD8930" s="80"/>
      <c r="AE8930" s="81"/>
      <c r="AF8930" s="82"/>
      <c r="AG8930" s="80"/>
      <c r="AH8930" s="119"/>
      <c r="AI8930" s="119"/>
    </row>
    <row r="8931" spans="27:35" x14ac:dyDescent="0.25">
      <c r="AA8931" s="81"/>
      <c r="AB8931" s="81"/>
      <c r="AC8931" s="80"/>
      <c r="AD8931" s="80"/>
      <c r="AE8931" s="81"/>
      <c r="AF8931" s="82"/>
      <c r="AG8931" s="80"/>
      <c r="AH8931" s="119"/>
      <c r="AI8931" s="119"/>
    </row>
    <row r="8932" spans="27:35" x14ac:dyDescent="0.25">
      <c r="AA8932" s="81"/>
      <c r="AB8932" s="81"/>
      <c r="AC8932" s="80"/>
      <c r="AD8932" s="80"/>
      <c r="AE8932" s="81"/>
      <c r="AF8932" s="82"/>
      <c r="AG8932" s="80"/>
      <c r="AH8932" s="119"/>
      <c r="AI8932" s="119"/>
    </row>
    <row r="8933" spans="27:35" x14ac:dyDescent="0.25">
      <c r="AA8933" s="81"/>
      <c r="AB8933" s="81"/>
      <c r="AC8933" s="80"/>
      <c r="AD8933" s="80"/>
      <c r="AE8933" s="81"/>
      <c r="AF8933" s="82"/>
      <c r="AG8933" s="80"/>
      <c r="AH8933" s="119"/>
      <c r="AI8933" s="119"/>
    </row>
    <row r="8934" spans="27:35" x14ac:dyDescent="0.25">
      <c r="AA8934" s="81"/>
      <c r="AB8934" s="81"/>
      <c r="AC8934" s="80"/>
      <c r="AD8934" s="80"/>
      <c r="AE8934" s="81"/>
      <c r="AF8934" s="82"/>
      <c r="AG8934" s="80"/>
      <c r="AH8934" s="119"/>
      <c r="AI8934" s="119"/>
    </row>
    <row r="8935" spans="27:35" x14ac:dyDescent="0.25">
      <c r="AA8935" s="81"/>
      <c r="AB8935" s="81"/>
      <c r="AC8935" s="80"/>
      <c r="AD8935" s="80"/>
      <c r="AE8935" s="81"/>
      <c r="AF8935" s="82"/>
      <c r="AG8935" s="80"/>
      <c r="AH8935" s="119"/>
      <c r="AI8935" s="119"/>
    </row>
    <row r="8936" spans="27:35" x14ac:dyDescent="0.25">
      <c r="AA8936" s="81"/>
      <c r="AB8936" s="81"/>
      <c r="AC8936" s="80"/>
      <c r="AD8936" s="80"/>
      <c r="AE8936" s="81"/>
      <c r="AF8936" s="82"/>
      <c r="AG8936" s="80"/>
      <c r="AH8936" s="119"/>
      <c r="AI8936" s="119"/>
    </row>
    <row r="8937" spans="27:35" x14ac:dyDescent="0.25">
      <c r="AA8937" s="81"/>
      <c r="AB8937" s="81"/>
      <c r="AC8937" s="80"/>
      <c r="AD8937" s="80"/>
      <c r="AE8937" s="81"/>
      <c r="AF8937" s="82"/>
      <c r="AG8937" s="80"/>
      <c r="AH8937" s="119"/>
      <c r="AI8937" s="119"/>
    </row>
    <row r="8938" spans="27:35" x14ac:dyDescent="0.25">
      <c r="AA8938" s="81"/>
      <c r="AB8938" s="81"/>
      <c r="AC8938" s="80"/>
      <c r="AD8938" s="80"/>
      <c r="AE8938" s="81"/>
      <c r="AF8938" s="82"/>
      <c r="AG8938" s="80"/>
      <c r="AH8938" s="119"/>
      <c r="AI8938" s="119"/>
    </row>
    <row r="8939" spans="27:35" x14ac:dyDescent="0.25">
      <c r="AA8939" s="81"/>
      <c r="AB8939" s="81"/>
      <c r="AC8939" s="80"/>
      <c r="AD8939" s="80"/>
      <c r="AE8939" s="81"/>
      <c r="AF8939" s="82"/>
      <c r="AG8939" s="80"/>
      <c r="AH8939" s="119"/>
      <c r="AI8939" s="119"/>
    </row>
    <row r="8940" spans="27:35" x14ac:dyDescent="0.25">
      <c r="AA8940" s="81"/>
      <c r="AB8940" s="81"/>
      <c r="AC8940" s="80"/>
      <c r="AD8940" s="80"/>
      <c r="AE8940" s="81"/>
      <c r="AF8940" s="82"/>
      <c r="AG8940" s="80"/>
      <c r="AH8940" s="119"/>
      <c r="AI8940" s="119"/>
    </row>
    <row r="8941" spans="27:35" x14ac:dyDescent="0.25">
      <c r="AA8941" s="81"/>
      <c r="AB8941" s="81"/>
      <c r="AC8941" s="80"/>
      <c r="AD8941" s="80"/>
      <c r="AE8941" s="81"/>
      <c r="AF8941" s="82"/>
      <c r="AG8941" s="80"/>
      <c r="AH8941" s="119"/>
      <c r="AI8941" s="119"/>
    </row>
    <row r="8942" spans="27:35" x14ac:dyDescent="0.25">
      <c r="AA8942" s="81"/>
      <c r="AB8942" s="81"/>
      <c r="AC8942" s="80"/>
      <c r="AD8942" s="80"/>
      <c r="AE8942" s="81"/>
      <c r="AF8942" s="82"/>
      <c r="AG8942" s="80"/>
      <c r="AH8942" s="119"/>
      <c r="AI8942" s="119"/>
    </row>
    <row r="8943" spans="27:35" x14ac:dyDescent="0.25">
      <c r="AA8943" s="81"/>
      <c r="AB8943" s="81"/>
      <c r="AC8943" s="80"/>
      <c r="AD8943" s="80"/>
      <c r="AE8943" s="81"/>
      <c r="AF8943" s="82"/>
      <c r="AG8943" s="80"/>
      <c r="AH8943" s="119"/>
      <c r="AI8943" s="119"/>
    </row>
    <row r="8944" spans="27:35" x14ac:dyDescent="0.25">
      <c r="AA8944" s="81"/>
      <c r="AB8944" s="81"/>
      <c r="AC8944" s="80"/>
      <c r="AD8944" s="80"/>
      <c r="AE8944" s="81"/>
      <c r="AF8944" s="82"/>
      <c r="AG8944" s="80"/>
      <c r="AH8944" s="119"/>
      <c r="AI8944" s="119"/>
    </row>
    <row r="8945" spans="27:35" x14ac:dyDescent="0.25">
      <c r="AA8945" s="81"/>
      <c r="AB8945" s="81"/>
      <c r="AC8945" s="80"/>
      <c r="AD8945" s="80"/>
      <c r="AE8945" s="81"/>
      <c r="AF8945" s="82"/>
      <c r="AG8945" s="80"/>
      <c r="AH8945" s="119"/>
      <c r="AI8945" s="119"/>
    </row>
    <row r="8946" spans="27:35" x14ac:dyDescent="0.25">
      <c r="AA8946" s="81"/>
      <c r="AB8946" s="81"/>
      <c r="AC8946" s="80"/>
      <c r="AD8946" s="80"/>
      <c r="AE8946" s="81"/>
      <c r="AF8946" s="82"/>
      <c r="AG8946" s="80"/>
      <c r="AH8946" s="119"/>
      <c r="AI8946" s="119"/>
    </row>
    <row r="8947" spans="27:35" x14ac:dyDescent="0.25">
      <c r="AA8947" s="81"/>
      <c r="AB8947" s="81"/>
      <c r="AC8947" s="80"/>
      <c r="AD8947" s="80"/>
      <c r="AE8947" s="81"/>
      <c r="AF8947" s="82"/>
      <c r="AG8947" s="80"/>
      <c r="AH8947" s="119"/>
      <c r="AI8947" s="119"/>
    </row>
    <row r="8948" spans="27:35" x14ac:dyDescent="0.25">
      <c r="AA8948" s="81"/>
      <c r="AB8948" s="81"/>
      <c r="AC8948" s="80"/>
      <c r="AD8948" s="80"/>
      <c r="AE8948" s="81"/>
      <c r="AF8948" s="82"/>
      <c r="AG8948" s="80"/>
      <c r="AH8948" s="119"/>
      <c r="AI8948" s="119"/>
    </row>
    <row r="8949" spans="27:35" x14ac:dyDescent="0.25">
      <c r="AA8949" s="81"/>
      <c r="AB8949" s="81"/>
      <c r="AC8949" s="80"/>
      <c r="AD8949" s="80"/>
      <c r="AE8949" s="81"/>
      <c r="AF8949" s="82"/>
      <c r="AG8949" s="80"/>
      <c r="AH8949" s="119"/>
      <c r="AI8949" s="119"/>
    </row>
    <row r="8950" spans="27:35" x14ac:dyDescent="0.25">
      <c r="AA8950" s="81"/>
      <c r="AB8950" s="81"/>
      <c r="AC8950" s="80"/>
      <c r="AD8950" s="80"/>
      <c r="AE8950" s="81"/>
      <c r="AF8950" s="82"/>
      <c r="AG8950" s="80"/>
      <c r="AH8950" s="119"/>
      <c r="AI8950" s="119"/>
    </row>
    <row r="8951" spans="27:35" x14ac:dyDescent="0.25">
      <c r="AA8951" s="81"/>
      <c r="AB8951" s="81"/>
      <c r="AC8951" s="80"/>
      <c r="AD8951" s="80"/>
      <c r="AE8951" s="81"/>
      <c r="AF8951" s="82"/>
      <c r="AG8951" s="80"/>
      <c r="AH8951" s="119"/>
      <c r="AI8951" s="119"/>
    </row>
    <row r="8952" spans="27:35" x14ac:dyDescent="0.25">
      <c r="AA8952" s="81"/>
      <c r="AB8952" s="81"/>
      <c r="AC8952" s="80"/>
      <c r="AD8952" s="80"/>
      <c r="AE8952" s="81"/>
      <c r="AF8952" s="82"/>
      <c r="AG8952" s="80"/>
      <c r="AH8952" s="119"/>
      <c r="AI8952" s="119"/>
    </row>
    <row r="8953" spans="27:35" x14ac:dyDescent="0.25">
      <c r="AA8953" s="81"/>
      <c r="AB8953" s="81"/>
      <c r="AC8953" s="80"/>
      <c r="AD8953" s="80"/>
      <c r="AE8953" s="81"/>
      <c r="AF8953" s="82"/>
      <c r="AG8953" s="80"/>
      <c r="AH8953" s="119"/>
      <c r="AI8953" s="119"/>
    </row>
    <row r="8954" spans="27:35" x14ac:dyDescent="0.25">
      <c r="AA8954" s="81"/>
      <c r="AB8954" s="81"/>
      <c r="AC8954" s="80"/>
      <c r="AD8954" s="80"/>
      <c r="AE8954" s="81"/>
      <c r="AF8954" s="82"/>
      <c r="AG8954" s="80"/>
      <c r="AH8954" s="119"/>
      <c r="AI8954" s="119"/>
    </row>
    <row r="8955" spans="27:35" x14ac:dyDescent="0.25">
      <c r="AA8955" s="81"/>
      <c r="AB8955" s="81"/>
      <c r="AC8955" s="80"/>
      <c r="AD8955" s="80"/>
      <c r="AE8955" s="81"/>
      <c r="AF8955" s="82"/>
      <c r="AG8955" s="80"/>
      <c r="AH8955" s="119"/>
      <c r="AI8955" s="119"/>
    </row>
    <row r="8956" spans="27:35" x14ac:dyDescent="0.25">
      <c r="AA8956" s="81"/>
      <c r="AB8956" s="81"/>
      <c r="AC8956" s="80"/>
      <c r="AD8956" s="80"/>
      <c r="AE8956" s="81"/>
      <c r="AF8956" s="82"/>
      <c r="AG8956" s="80"/>
      <c r="AH8956" s="119"/>
      <c r="AI8956" s="119"/>
    </row>
    <row r="8957" spans="27:35" x14ac:dyDescent="0.25">
      <c r="AA8957" s="81"/>
      <c r="AB8957" s="81"/>
      <c r="AC8957" s="80"/>
      <c r="AD8957" s="80"/>
      <c r="AE8957" s="81"/>
      <c r="AF8957" s="82"/>
      <c r="AG8957" s="80"/>
      <c r="AH8957" s="119"/>
      <c r="AI8957" s="119"/>
    </row>
    <row r="8958" spans="27:35" x14ac:dyDescent="0.25">
      <c r="AA8958" s="81"/>
      <c r="AB8958" s="81"/>
      <c r="AC8958" s="80"/>
      <c r="AD8958" s="80"/>
      <c r="AE8958" s="81"/>
      <c r="AF8958" s="82"/>
      <c r="AG8958" s="80"/>
      <c r="AH8958" s="119"/>
      <c r="AI8958" s="119"/>
    </row>
    <row r="8959" spans="27:35" x14ac:dyDescent="0.25">
      <c r="AA8959" s="81"/>
      <c r="AB8959" s="81"/>
      <c r="AC8959" s="80"/>
      <c r="AD8959" s="80"/>
      <c r="AE8959" s="81"/>
      <c r="AF8959" s="82"/>
      <c r="AG8959" s="80"/>
      <c r="AH8959" s="119"/>
      <c r="AI8959" s="119"/>
    </row>
    <row r="8960" spans="27:35" x14ac:dyDescent="0.25">
      <c r="AA8960" s="81"/>
      <c r="AB8960" s="81"/>
      <c r="AC8960" s="80"/>
      <c r="AD8960" s="80"/>
      <c r="AE8960" s="81"/>
      <c r="AF8960" s="82"/>
      <c r="AG8960" s="80"/>
      <c r="AH8960" s="119"/>
      <c r="AI8960" s="119"/>
    </row>
    <row r="8961" spans="27:35" x14ac:dyDescent="0.25">
      <c r="AA8961" s="81"/>
      <c r="AB8961" s="81"/>
      <c r="AC8961" s="80"/>
      <c r="AD8961" s="80"/>
      <c r="AE8961" s="81"/>
      <c r="AF8961" s="82"/>
      <c r="AG8961" s="80"/>
      <c r="AH8961" s="119"/>
      <c r="AI8961" s="119"/>
    </row>
    <row r="8962" spans="27:35" x14ac:dyDescent="0.25">
      <c r="AA8962" s="81"/>
      <c r="AB8962" s="81"/>
      <c r="AC8962" s="80"/>
      <c r="AD8962" s="80"/>
      <c r="AE8962" s="81"/>
      <c r="AF8962" s="82"/>
      <c r="AG8962" s="80"/>
      <c r="AH8962" s="119"/>
      <c r="AI8962" s="119"/>
    </row>
    <row r="8963" spans="27:35" x14ac:dyDescent="0.25">
      <c r="AA8963" s="81"/>
      <c r="AB8963" s="81"/>
      <c r="AC8963" s="80"/>
      <c r="AD8963" s="80"/>
      <c r="AE8963" s="81"/>
      <c r="AF8963" s="82"/>
      <c r="AG8963" s="80"/>
      <c r="AH8963" s="119"/>
      <c r="AI8963" s="119"/>
    </row>
    <row r="8964" spans="27:35" x14ac:dyDescent="0.25">
      <c r="AA8964" s="81"/>
      <c r="AB8964" s="81"/>
      <c r="AC8964" s="80"/>
      <c r="AD8964" s="80"/>
      <c r="AE8964" s="81"/>
      <c r="AF8964" s="82"/>
      <c r="AG8964" s="80"/>
      <c r="AH8964" s="119"/>
      <c r="AI8964" s="119"/>
    </row>
    <row r="8965" spans="27:35" x14ac:dyDescent="0.25">
      <c r="AA8965" s="81"/>
      <c r="AB8965" s="81"/>
      <c r="AC8965" s="80"/>
      <c r="AD8965" s="80"/>
      <c r="AE8965" s="81"/>
      <c r="AF8965" s="82"/>
      <c r="AG8965" s="80"/>
      <c r="AH8965" s="119"/>
      <c r="AI8965" s="119"/>
    </row>
    <row r="8966" spans="27:35" x14ac:dyDescent="0.25">
      <c r="AA8966" s="81"/>
      <c r="AB8966" s="81"/>
      <c r="AC8966" s="80"/>
      <c r="AD8966" s="80"/>
      <c r="AE8966" s="81"/>
      <c r="AF8966" s="82"/>
      <c r="AG8966" s="80"/>
      <c r="AH8966" s="119"/>
      <c r="AI8966" s="119"/>
    </row>
    <row r="8967" spans="27:35" x14ac:dyDescent="0.25">
      <c r="AA8967" s="81"/>
      <c r="AB8967" s="81"/>
      <c r="AC8967" s="80"/>
      <c r="AD8967" s="80"/>
      <c r="AE8967" s="81"/>
      <c r="AF8967" s="82"/>
      <c r="AG8967" s="80"/>
      <c r="AH8967" s="119"/>
      <c r="AI8967" s="119"/>
    </row>
    <row r="8968" spans="27:35" x14ac:dyDescent="0.25">
      <c r="AA8968" s="81"/>
      <c r="AB8968" s="81"/>
      <c r="AC8968" s="80"/>
      <c r="AD8968" s="80"/>
      <c r="AE8968" s="81"/>
      <c r="AF8968" s="82"/>
      <c r="AG8968" s="80"/>
      <c r="AH8968" s="119"/>
      <c r="AI8968" s="119"/>
    </row>
    <row r="8969" spans="27:35" x14ac:dyDescent="0.25">
      <c r="AA8969" s="81"/>
      <c r="AB8969" s="81"/>
      <c r="AC8969" s="80"/>
      <c r="AD8969" s="80"/>
      <c r="AE8969" s="81"/>
      <c r="AF8969" s="82"/>
      <c r="AG8969" s="80"/>
      <c r="AH8969" s="119"/>
      <c r="AI8969" s="119"/>
    </row>
    <row r="8970" spans="27:35" x14ac:dyDescent="0.25">
      <c r="AA8970" s="81"/>
      <c r="AB8970" s="81"/>
      <c r="AC8970" s="80"/>
      <c r="AD8970" s="80"/>
      <c r="AE8970" s="81"/>
      <c r="AF8970" s="82"/>
      <c r="AG8970" s="80"/>
      <c r="AH8970" s="119"/>
      <c r="AI8970" s="119"/>
    </row>
    <row r="8971" spans="27:35" x14ac:dyDescent="0.25">
      <c r="AA8971" s="81"/>
      <c r="AB8971" s="81"/>
      <c r="AC8971" s="80"/>
      <c r="AD8971" s="80"/>
      <c r="AE8971" s="81"/>
      <c r="AF8971" s="82"/>
      <c r="AG8971" s="80"/>
      <c r="AH8971" s="119"/>
      <c r="AI8971" s="119"/>
    </row>
    <row r="8972" spans="27:35" x14ac:dyDescent="0.25">
      <c r="AA8972" s="81"/>
      <c r="AB8972" s="81"/>
      <c r="AC8972" s="80"/>
      <c r="AD8972" s="80"/>
      <c r="AE8972" s="81"/>
      <c r="AF8972" s="82"/>
      <c r="AG8972" s="80"/>
      <c r="AH8972" s="119"/>
      <c r="AI8972" s="119"/>
    </row>
    <row r="8973" spans="27:35" x14ac:dyDescent="0.25">
      <c r="AA8973" s="81"/>
      <c r="AB8973" s="81"/>
      <c r="AC8973" s="80"/>
      <c r="AD8973" s="80"/>
      <c r="AE8973" s="81"/>
      <c r="AF8973" s="82"/>
      <c r="AG8973" s="80"/>
      <c r="AH8973" s="119"/>
      <c r="AI8973" s="119"/>
    </row>
    <row r="8974" spans="27:35" x14ac:dyDescent="0.25">
      <c r="AA8974" s="81"/>
      <c r="AB8974" s="81"/>
      <c r="AC8974" s="80"/>
      <c r="AD8974" s="80"/>
      <c r="AE8974" s="81"/>
      <c r="AF8974" s="82"/>
      <c r="AG8974" s="80"/>
      <c r="AH8974" s="119"/>
      <c r="AI8974" s="119"/>
    </row>
    <row r="8975" spans="27:35" x14ac:dyDescent="0.25">
      <c r="AA8975" s="81"/>
      <c r="AB8975" s="81"/>
      <c r="AC8975" s="80"/>
      <c r="AD8975" s="80"/>
      <c r="AE8975" s="81"/>
      <c r="AF8975" s="82"/>
      <c r="AG8975" s="80"/>
      <c r="AH8975" s="119"/>
      <c r="AI8975" s="119"/>
    </row>
    <row r="8976" spans="27:35" x14ac:dyDescent="0.25">
      <c r="AA8976" s="81"/>
      <c r="AB8976" s="81"/>
      <c r="AC8976" s="80"/>
      <c r="AD8976" s="80"/>
      <c r="AE8976" s="81"/>
      <c r="AF8976" s="82"/>
      <c r="AG8976" s="80"/>
      <c r="AH8976" s="119"/>
      <c r="AI8976" s="119"/>
    </row>
    <row r="8977" spans="27:35" x14ac:dyDescent="0.25">
      <c r="AA8977" s="81"/>
      <c r="AB8977" s="81"/>
      <c r="AC8977" s="80"/>
      <c r="AD8977" s="80"/>
      <c r="AE8977" s="81"/>
      <c r="AF8977" s="82"/>
      <c r="AG8977" s="80"/>
      <c r="AH8977" s="119"/>
      <c r="AI8977" s="119"/>
    </row>
    <row r="8978" spans="27:35" x14ac:dyDescent="0.25">
      <c r="AA8978" s="81"/>
      <c r="AB8978" s="81"/>
      <c r="AC8978" s="80"/>
      <c r="AD8978" s="80"/>
      <c r="AE8978" s="81"/>
      <c r="AF8978" s="82"/>
      <c r="AG8978" s="80"/>
      <c r="AH8978" s="119"/>
      <c r="AI8978" s="119"/>
    </row>
    <row r="8979" spans="27:35" x14ac:dyDescent="0.25">
      <c r="AA8979" s="81"/>
      <c r="AB8979" s="81"/>
      <c r="AC8979" s="80"/>
      <c r="AD8979" s="80"/>
      <c r="AE8979" s="81"/>
      <c r="AF8979" s="82"/>
      <c r="AG8979" s="80"/>
      <c r="AH8979" s="119"/>
      <c r="AI8979" s="119"/>
    </row>
    <row r="8980" spans="27:35" x14ac:dyDescent="0.25">
      <c r="AA8980" s="81"/>
      <c r="AB8980" s="81"/>
      <c r="AC8980" s="80"/>
      <c r="AD8980" s="80"/>
      <c r="AE8980" s="81"/>
      <c r="AF8980" s="82"/>
      <c r="AG8980" s="80"/>
      <c r="AH8980" s="119"/>
      <c r="AI8980" s="119"/>
    </row>
    <row r="8981" spans="27:35" x14ac:dyDescent="0.25">
      <c r="AA8981" s="81"/>
      <c r="AB8981" s="81"/>
      <c r="AC8981" s="80"/>
      <c r="AD8981" s="80"/>
      <c r="AE8981" s="81"/>
      <c r="AF8981" s="82"/>
      <c r="AG8981" s="80"/>
      <c r="AH8981" s="119"/>
      <c r="AI8981" s="119"/>
    </row>
    <row r="8982" spans="27:35" x14ac:dyDescent="0.25">
      <c r="AA8982" s="81"/>
      <c r="AB8982" s="81"/>
      <c r="AC8982" s="80"/>
      <c r="AD8982" s="80"/>
      <c r="AE8982" s="81"/>
      <c r="AF8982" s="82"/>
      <c r="AG8982" s="80"/>
      <c r="AH8982" s="119"/>
      <c r="AI8982" s="119"/>
    </row>
    <row r="8983" spans="27:35" x14ac:dyDescent="0.25">
      <c r="AA8983" s="81"/>
      <c r="AB8983" s="81"/>
      <c r="AC8983" s="80"/>
      <c r="AD8983" s="80"/>
      <c r="AE8983" s="81"/>
      <c r="AF8983" s="82"/>
      <c r="AG8983" s="80"/>
      <c r="AH8983" s="119"/>
      <c r="AI8983" s="119"/>
    </row>
    <row r="8984" spans="27:35" x14ac:dyDescent="0.25">
      <c r="AA8984" s="81"/>
      <c r="AB8984" s="81"/>
      <c r="AC8984" s="80"/>
      <c r="AD8984" s="80"/>
      <c r="AE8984" s="81"/>
      <c r="AF8984" s="82"/>
      <c r="AG8984" s="80"/>
      <c r="AH8984" s="119"/>
      <c r="AI8984" s="119"/>
    </row>
    <row r="8985" spans="27:35" x14ac:dyDescent="0.25">
      <c r="AA8985" s="81"/>
      <c r="AB8985" s="81"/>
      <c r="AC8985" s="80"/>
      <c r="AD8985" s="80"/>
      <c r="AE8985" s="81"/>
      <c r="AF8985" s="82"/>
      <c r="AG8985" s="80"/>
      <c r="AH8985" s="119"/>
      <c r="AI8985" s="119"/>
    </row>
    <row r="8986" spans="27:35" x14ac:dyDescent="0.25">
      <c r="AA8986" s="81"/>
      <c r="AB8986" s="81"/>
      <c r="AC8986" s="80"/>
      <c r="AD8986" s="80"/>
      <c r="AE8986" s="81"/>
      <c r="AF8986" s="82"/>
      <c r="AG8986" s="80"/>
      <c r="AH8986" s="119"/>
      <c r="AI8986" s="119"/>
    </row>
    <row r="8987" spans="27:35" x14ac:dyDescent="0.25">
      <c r="AA8987" s="81"/>
      <c r="AB8987" s="81"/>
      <c r="AC8987" s="80"/>
      <c r="AD8987" s="80"/>
      <c r="AE8987" s="81"/>
      <c r="AF8987" s="82"/>
      <c r="AG8987" s="80"/>
      <c r="AH8987" s="119"/>
      <c r="AI8987" s="119"/>
    </row>
    <row r="8988" spans="27:35" x14ac:dyDescent="0.25">
      <c r="AA8988" s="81"/>
      <c r="AB8988" s="81"/>
      <c r="AC8988" s="80"/>
      <c r="AD8988" s="80"/>
      <c r="AE8988" s="81"/>
      <c r="AF8988" s="82"/>
      <c r="AG8988" s="80"/>
      <c r="AH8988" s="119"/>
      <c r="AI8988" s="119"/>
    </row>
    <row r="8989" spans="27:35" x14ac:dyDescent="0.25">
      <c r="AA8989" s="81"/>
      <c r="AB8989" s="81"/>
      <c r="AC8989" s="80"/>
      <c r="AD8989" s="80"/>
      <c r="AE8989" s="81"/>
      <c r="AF8989" s="82"/>
      <c r="AG8989" s="80"/>
      <c r="AH8989" s="119"/>
      <c r="AI8989" s="119"/>
    </row>
    <row r="8990" spans="27:35" x14ac:dyDescent="0.25">
      <c r="AA8990" s="81"/>
      <c r="AB8990" s="81"/>
      <c r="AC8990" s="80"/>
      <c r="AD8990" s="80"/>
      <c r="AE8990" s="81"/>
      <c r="AF8990" s="82"/>
      <c r="AG8990" s="80"/>
      <c r="AH8990" s="119"/>
      <c r="AI8990" s="119"/>
    </row>
    <row r="8991" spans="27:35" x14ac:dyDescent="0.25">
      <c r="AA8991" s="81"/>
      <c r="AB8991" s="81"/>
      <c r="AC8991" s="80"/>
      <c r="AD8991" s="80"/>
      <c r="AE8991" s="81"/>
      <c r="AF8991" s="82"/>
      <c r="AG8991" s="80"/>
      <c r="AH8991" s="119"/>
      <c r="AI8991" s="119"/>
    </row>
    <row r="8992" spans="27:35" x14ac:dyDescent="0.25">
      <c r="AA8992" s="81"/>
      <c r="AB8992" s="81"/>
      <c r="AC8992" s="80"/>
      <c r="AD8992" s="80"/>
      <c r="AE8992" s="81"/>
      <c r="AF8992" s="82"/>
      <c r="AG8992" s="80"/>
      <c r="AH8992" s="119"/>
      <c r="AI8992" s="119"/>
    </row>
    <row r="8993" spans="27:35" x14ac:dyDescent="0.25">
      <c r="AA8993" s="81"/>
      <c r="AB8993" s="81"/>
      <c r="AC8993" s="80"/>
      <c r="AD8993" s="80"/>
      <c r="AE8993" s="81"/>
      <c r="AF8993" s="82"/>
      <c r="AG8993" s="80"/>
      <c r="AH8993" s="119"/>
      <c r="AI8993" s="119"/>
    </row>
    <row r="8994" spans="27:35" x14ac:dyDescent="0.25">
      <c r="AA8994" s="81"/>
      <c r="AB8994" s="81"/>
      <c r="AC8994" s="80"/>
      <c r="AD8994" s="80"/>
      <c r="AE8994" s="81"/>
      <c r="AF8994" s="82"/>
      <c r="AG8994" s="80"/>
      <c r="AH8994" s="119"/>
      <c r="AI8994" s="119"/>
    </row>
    <row r="8995" spans="27:35" x14ac:dyDescent="0.25">
      <c r="AA8995" s="81"/>
      <c r="AB8995" s="81"/>
      <c r="AC8995" s="80"/>
      <c r="AD8995" s="80"/>
      <c r="AE8995" s="81"/>
      <c r="AF8995" s="82"/>
      <c r="AG8995" s="80"/>
      <c r="AH8995" s="119"/>
      <c r="AI8995" s="119"/>
    </row>
    <row r="8996" spans="27:35" x14ac:dyDescent="0.25">
      <c r="AA8996" s="81"/>
      <c r="AB8996" s="81"/>
      <c r="AC8996" s="80"/>
      <c r="AD8996" s="80"/>
      <c r="AE8996" s="81"/>
      <c r="AF8996" s="82"/>
      <c r="AG8996" s="80"/>
      <c r="AH8996" s="119"/>
      <c r="AI8996" s="119"/>
    </row>
    <row r="8997" spans="27:35" x14ac:dyDescent="0.25">
      <c r="AA8997" s="81"/>
      <c r="AB8997" s="81"/>
      <c r="AC8997" s="80"/>
      <c r="AD8997" s="80"/>
      <c r="AE8997" s="81"/>
      <c r="AF8997" s="82"/>
      <c r="AG8997" s="80"/>
      <c r="AH8997" s="119"/>
      <c r="AI8997" s="119"/>
    </row>
    <row r="8998" spans="27:35" x14ac:dyDescent="0.25">
      <c r="AA8998" s="81"/>
      <c r="AB8998" s="81"/>
      <c r="AC8998" s="80"/>
      <c r="AD8998" s="80"/>
      <c r="AE8998" s="81"/>
      <c r="AF8998" s="82"/>
      <c r="AG8998" s="80"/>
      <c r="AH8998" s="119"/>
      <c r="AI8998" s="119"/>
    </row>
    <row r="8999" spans="27:35" x14ac:dyDescent="0.25">
      <c r="AA8999" s="81"/>
      <c r="AB8999" s="81"/>
      <c r="AC8999" s="80"/>
      <c r="AD8999" s="80"/>
      <c r="AE8999" s="81"/>
      <c r="AF8999" s="82"/>
      <c r="AG8999" s="80"/>
      <c r="AH8999" s="119"/>
      <c r="AI8999" s="119"/>
    </row>
    <row r="9000" spans="27:35" x14ac:dyDescent="0.25">
      <c r="AA9000" s="81"/>
      <c r="AB9000" s="81"/>
      <c r="AC9000" s="80"/>
      <c r="AD9000" s="80"/>
      <c r="AE9000" s="81"/>
      <c r="AF9000" s="82"/>
      <c r="AG9000" s="80"/>
      <c r="AH9000" s="119"/>
      <c r="AI9000" s="119"/>
    </row>
    <row r="9001" spans="27:35" x14ac:dyDescent="0.25">
      <c r="AA9001" s="81"/>
      <c r="AB9001" s="81"/>
      <c r="AC9001" s="80"/>
      <c r="AD9001" s="80"/>
      <c r="AE9001" s="81"/>
      <c r="AF9001" s="82"/>
      <c r="AG9001" s="80"/>
      <c r="AH9001" s="119"/>
      <c r="AI9001" s="119"/>
    </row>
    <row r="9002" spans="27:35" x14ac:dyDescent="0.25">
      <c r="AA9002" s="81"/>
      <c r="AB9002" s="81"/>
      <c r="AC9002" s="80"/>
      <c r="AD9002" s="80"/>
      <c r="AE9002" s="81"/>
      <c r="AF9002" s="82"/>
      <c r="AG9002" s="80"/>
      <c r="AH9002" s="119"/>
      <c r="AI9002" s="119"/>
    </row>
    <row r="9003" spans="27:35" x14ac:dyDescent="0.25">
      <c r="AA9003" s="81"/>
      <c r="AB9003" s="81"/>
      <c r="AC9003" s="80"/>
      <c r="AD9003" s="80"/>
      <c r="AE9003" s="81"/>
      <c r="AF9003" s="82"/>
      <c r="AG9003" s="80"/>
      <c r="AH9003" s="119"/>
      <c r="AI9003" s="119"/>
    </row>
    <row r="9004" spans="27:35" x14ac:dyDescent="0.25">
      <c r="AA9004" s="81"/>
      <c r="AB9004" s="81"/>
      <c r="AC9004" s="80"/>
      <c r="AD9004" s="80"/>
      <c r="AE9004" s="81"/>
      <c r="AF9004" s="82"/>
      <c r="AG9004" s="80"/>
      <c r="AH9004" s="119"/>
      <c r="AI9004" s="119"/>
    </row>
    <row r="9005" spans="27:35" x14ac:dyDescent="0.25">
      <c r="AA9005" s="81"/>
      <c r="AB9005" s="81"/>
      <c r="AC9005" s="80"/>
      <c r="AD9005" s="80"/>
      <c r="AE9005" s="81"/>
      <c r="AF9005" s="82"/>
      <c r="AG9005" s="80"/>
      <c r="AH9005" s="119"/>
      <c r="AI9005" s="119"/>
    </row>
    <row r="9006" spans="27:35" x14ac:dyDescent="0.25">
      <c r="AA9006" s="81"/>
      <c r="AB9006" s="81"/>
      <c r="AC9006" s="80"/>
      <c r="AD9006" s="80"/>
      <c r="AE9006" s="81"/>
      <c r="AF9006" s="82"/>
      <c r="AG9006" s="80"/>
      <c r="AH9006" s="119"/>
      <c r="AI9006" s="119"/>
    </row>
    <row r="9007" spans="27:35" x14ac:dyDescent="0.25">
      <c r="AA9007" s="81"/>
      <c r="AB9007" s="81"/>
      <c r="AC9007" s="80"/>
      <c r="AD9007" s="80"/>
      <c r="AE9007" s="81"/>
      <c r="AF9007" s="82"/>
      <c r="AG9007" s="80"/>
      <c r="AH9007" s="119"/>
      <c r="AI9007" s="119"/>
    </row>
    <row r="9008" spans="27:35" x14ac:dyDescent="0.25">
      <c r="AA9008" s="81"/>
      <c r="AB9008" s="81"/>
      <c r="AC9008" s="80"/>
      <c r="AD9008" s="80"/>
      <c r="AE9008" s="81"/>
      <c r="AF9008" s="82"/>
      <c r="AG9008" s="80"/>
      <c r="AH9008" s="119"/>
      <c r="AI9008" s="119"/>
    </row>
    <row r="9009" spans="27:35" x14ac:dyDescent="0.25">
      <c r="AA9009" s="81"/>
      <c r="AB9009" s="81"/>
      <c r="AC9009" s="80"/>
      <c r="AD9009" s="80"/>
      <c r="AE9009" s="81"/>
      <c r="AF9009" s="82"/>
      <c r="AG9009" s="80"/>
      <c r="AH9009" s="119"/>
      <c r="AI9009" s="119"/>
    </row>
    <row r="9010" spans="27:35" x14ac:dyDescent="0.25">
      <c r="AA9010" s="81"/>
      <c r="AB9010" s="81"/>
      <c r="AC9010" s="80"/>
      <c r="AD9010" s="80"/>
      <c r="AE9010" s="81"/>
      <c r="AF9010" s="82"/>
      <c r="AG9010" s="80"/>
      <c r="AH9010" s="119"/>
      <c r="AI9010" s="119"/>
    </row>
    <row r="9011" spans="27:35" x14ac:dyDescent="0.25">
      <c r="AA9011" s="81"/>
      <c r="AB9011" s="81"/>
      <c r="AC9011" s="80"/>
      <c r="AD9011" s="80"/>
      <c r="AE9011" s="81"/>
      <c r="AF9011" s="82"/>
      <c r="AG9011" s="80"/>
      <c r="AH9011" s="119"/>
      <c r="AI9011" s="119"/>
    </row>
    <row r="9012" spans="27:35" x14ac:dyDescent="0.25">
      <c r="AA9012" s="81"/>
      <c r="AB9012" s="81"/>
      <c r="AC9012" s="80"/>
      <c r="AD9012" s="80"/>
      <c r="AE9012" s="81"/>
      <c r="AF9012" s="82"/>
      <c r="AG9012" s="80"/>
      <c r="AH9012" s="119"/>
      <c r="AI9012" s="119"/>
    </row>
    <row r="9013" spans="27:35" x14ac:dyDescent="0.25">
      <c r="AA9013" s="81"/>
      <c r="AB9013" s="81"/>
      <c r="AC9013" s="80"/>
      <c r="AD9013" s="80"/>
      <c r="AE9013" s="81"/>
      <c r="AF9013" s="82"/>
      <c r="AG9013" s="80"/>
      <c r="AH9013" s="119"/>
      <c r="AI9013" s="119"/>
    </row>
    <row r="9014" spans="27:35" x14ac:dyDescent="0.25">
      <c r="AA9014" s="81"/>
      <c r="AB9014" s="81"/>
      <c r="AC9014" s="80"/>
      <c r="AD9014" s="80"/>
      <c r="AE9014" s="81"/>
      <c r="AF9014" s="82"/>
      <c r="AG9014" s="80"/>
      <c r="AH9014" s="119"/>
      <c r="AI9014" s="119"/>
    </row>
    <row r="9015" spans="27:35" x14ac:dyDescent="0.25">
      <c r="AA9015" s="81"/>
      <c r="AB9015" s="81"/>
      <c r="AC9015" s="80"/>
      <c r="AD9015" s="80"/>
      <c r="AE9015" s="81"/>
      <c r="AF9015" s="82"/>
      <c r="AG9015" s="80"/>
      <c r="AH9015" s="119"/>
      <c r="AI9015" s="119"/>
    </row>
    <row r="9016" spans="27:35" x14ac:dyDescent="0.25">
      <c r="AA9016" s="81"/>
      <c r="AB9016" s="81"/>
      <c r="AC9016" s="80"/>
      <c r="AD9016" s="80"/>
      <c r="AE9016" s="81"/>
      <c r="AF9016" s="82"/>
      <c r="AG9016" s="80"/>
      <c r="AH9016" s="119"/>
      <c r="AI9016" s="119"/>
    </row>
    <row r="9017" spans="27:35" x14ac:dyDescent="0.25">
      <c r="AA9017" s="81"/>
      <c r="AB9017" s="81"/>
      <c r="AC9017" s="80"/>
      <c r="AD9017" s="80"/>
      <c r="AE9017" s="81"/>
      <c r="AF9017" s="82"/>
      <c r="AG9017" s="80"/>
      <c r="AH9017" s="119"/>
      <c r="AI9017" s="119"/>
    </row>
    <row r="9018" spans="27:35" x14ac:dyDescent="0.25">
      <c r="AA9018" s="81"/>
      <c r="AB9018" s="81"/>
      <c r="AC9018" s="80"/>
      <c r="AD9018" s="80"/>
      <c r="AE9018" s="81"/>
      <c r="AF9018" s="82"/>
      <c r="AG9018" s="80"/>
      <c r="AH9018" s="119"/>
      <c r="AI9018" s="119"/>
    </row>
    <row r="9019" spans="27:35" x14ac:dyDescent="0.25">
      <c r="AA9019" s="81"/>
      <c r="AB9019" s="81"/>
      <c r="AC9019" s="80"/>
      <c r="AD9019" s="80"/>
      <c r="AE9019" s="81"/>
      <c r="AF9019" s="82"/>
      <c r="AG9019" s="80"/>
      <c r="AH9019" s="119"/>
      <c r="AI9019" s="119"/>
    </row>
    <row r="9020" spans="27:35" x14ac:dyDescent="0.25">
      <c r="AA9020" s="81"/>
      <c r="AB9020" s="81"/>
      <c r="AC9020" s="80"/>
      <c r="AD9020" s="80"/>
      <c r="AE9020" s="81"/>
      <c r="AF9020" s="82"/>
      <c r="AG9020" s="80"/>
      <c r="AH9020" s="119"/>
      <c r="AI9020" s="119"/>
    </row>
    <row r="9021" spans="27:35" x14ac:dyDescent="0.25">
      <c r="AA9021" s="81"/>
      <c r="AB9021" s="81"/>
      <c r="AC9021" s="80"/>
      <c r="AD9021" s="80"/>
      <c r="AE9021" s="81"/>
      <c r="AF9021" s="82"/>
      <c r="AG9021" s="80"/>
      <c r="AH9021" s="119"/>
      <c r="AI9021" s="119"/>
    </row>
    <row r="9022" spans="27:35" x14ac:dyDescent="0.25">
      <c r="AA9022" s="81"/>
      <c r="AB9022" s="81"/>
      <c r="AC9022" s="80"/>
      <c r="AD9022" s="80"/>
      <c r="AE9022" s="81"/>
      <c r="AF9022" s="82"/>
      <c r="AG9022" s="80"/>
      <c r="AH9022" s="119"/>
      <c r="AI9022" s="119"/>
    </row>
    <row r="9023" spans="27:35" x14ac:dyDescent="0.25">
      <c r="AA9023" s="81"/>
      <c r="AB9023" s="81"/>
      <c r="AC9023" s="80"/>
      <c r="AD9023" s="80"/>
      <c r="AE9023" s="81"/>
      <c r="AF9023" s="82"/>
      <c r="AG9023" s="80"/>
      <c r="AH9023" s="119"/>
      <c r="AI9023" s="119"/>
    </row>
    <row r="9024" spans="27:35" x14ac:dyDescent="0.25">
      <c r="AA9024" s="81"/>
      <c r="AB9024" s="81"/>
      <c r="AC9024" s="80"/>
      <c r="AD9024" s="80"/>
      <c r="AE9024" s="81"/>
      <c r="AF9024" s="82"/>
      <c r="AG9024" s="80"/>
      <c r="AH9024" s="119"/>
      <c r="AI9024" s="119"/>
    </row>
    <row r="9025" spans="27:35" x14ac:dyDescent="0.25">
      <c r="AA9025" s="81"/>
      <c r="AB9025" s="81"/>
      <c r="AC9025" s="80"/>
      <c r="AD9025" s="80"/>
      <c r="AE9025" s="81"/>
      <c r="AF9025" s="82"/>
      <c r="AG9025" s="80"/>
      <c r="AH9025" s="119"/>
      <c r="AI9025" s="119"/>
    </row>
    <row r="9026" spans="27:35" x14ac:dyDescent="0.25">
      <c r="AA9026" s="81"/>
      <c r="AB9026" s="81"/>
      <c r="AC9026" s="80"/>
      <c r="AD9026" s="80"/>
      <c r="AE9026" s="81"/>
      <c r="AF9026" s="82"/>
      <c r="AG9026" s="80"/>
      <c r="AH9026" s="119"/>
      <c r="AI9026" s="119"/>
    </row>
    <row r="9027" spans="27:35" x14ac:dyDescent="0.25">
      <c r="AA9027" s="81"/>
      <c r="AB9027" s="81"/>
      <c r="AC9027" s="80"/>
      <c r="AD9027" s="80"/>
      <c r="AE9027" s="81"/>
      <c r="AF9027" s="82"/>
      <c r="AG9027" s="80"/>
      <c r="AH9027" s="119"/>
      <c r="AI9027" s="119"/>
    </row>
    <row r="9028" spans="27:35" x14ac:dyDescent="0.25">
      <c r="AA9028" s="81"/>
      <c r="AB9028" s="81"/>
      <c r="AC9028" s="80"/>
      <c r="AD9028" s="80"/>
      <c r="AE9028" s="81"/>
      <c r="AF9028" s="82"/>
      <c r="AG9028" s="80"/>
      <c r="AH9028" s="119"/>
      <c r="AI9028" s="119"/>
    </row>
    <row r="9029" spans="27:35" x14ac:dyDescent="0.25">
      <c r="AA9029" s="81"/>
      <c r="AB9029" s="81"/>
      <c r="AC9029" s="80"/>
      <c r="AD9029" s="80"/>
      <c r="AE9029" s="81"/>
      <c r="AF9029" s="82"/>
      <c r="AG9029" s="80"/>
      <c r="AH9029" s="119"/>
      <c r="AI9029" s="119"/>
    </row>
    <row r="9030" spans="27:35" x14ac:dyDescent="0.25">
      <c r="AA9030" s="81"/>
      <c r="AB9030" s="81"/>
      <c r="AC9030" s="80"/>
      <c r="AD9030" s="80"/>
      <c r="AE9030" s="81"/>
      <c r="AF9030" s="82"/>
      <c r="AG9030" s="80"/>
      <c r="AH9030" s="119"/>
      <c r="AI9030" s="119"/>
    </row>
    <row r="9031" spans="27:35" x14ac:dyDescent="0.25">
      <c r="AA9031" s="81"/>
      <c r="AB9031" s="81"/>
      <c r="AC9031" s="80"/>
      <c r="AD9031" s="80"/>
      <c r="AE9031" s="81"/>
      <c r="AF9031" s="82"/>
      <c r="AG9031" s="80"/>
      <c r="AH9031" s="119"/>
      <c r="AI9031" s="119"/>
    </row>
    <row r="9032" spans="27:35" x14ac:dyDescent="0.25">
      <c r="AA9032" s="81"/>
      <c r="AB9032" s="81"/>
      <c r="AC9032" s="80"/>
      <c r="AD9032" s="80"/>
      <c r="AE9032" s="81"/>
      <c r="AF9032" s="82"/>
      <c r="AG9032" s="80"/>
      <c r="AH9032" s="119"/>
      <c r="AI9032" s="119"/>
    </row>
    <row r="9033" spans="27:35" x14ac:dyDescent="0.25">
      <c r="AA9033" s="81"/>
      <c r="AB9033" s="81"/>
      <c r="AC9033" s="80"/>
      <c r="AD9033" s="80"/>
      <c r="AE9033" s="81"/>
      <c r="AF9033" s="82"/>
      <c r="AG9033" s="80"/>
      <c r="AH9033" s="119"/>
      <c r="AI9033" s="119"/>
    </row>
    <row r="9034" spans="27:35" x14ac:dyDescent="0.25">
      <c r="AA9034" s="81"/>
      <c r="AB9034" s="81"/>
      <c r="AC9034" s="80"/>
      <c r="AD9034" s="80"/>
      <c r="AE9034" s="81"/>
      <c r="AF9034" s="82"/>
      <c r="AG9034" s="80"/>
      <c r="AH9034" s="119"/>
      <c r="AI9034" s="119"/>
    </row>
    <row r="9035" spans="27:35" x14ac:dyDescent="0.25">
      <c r="AA9035" s="81"/>
      <c r="AB9035" s="81"/>
      <c r="AC9035" s="80"/>
      <c r="AD9035" s="80"/>
      <c r="AE9035" s="81"/>
      <c r="AF9035" s="82"/>
      <c r="AG9035" s="80"/>
      <c r="AH9035" s="119"/>
      <c r="AI9035" s="119"/>
    </row>
    <row r="9036" spans="27:35" x14ac:dyDescent="0.25">
      <c r="AA9036" s="81"/>
      <c r="AB9036" s="81"/>
      <c r="AC9036" s="80"/>
      <c r="AD9036" s="80"/>
      <c r="AE9036" s="81"/>
      <c r="AF9036" s="82"/>
      <c r="AG9036" s="80"/>
      <c r="AH9036" s="119"/>
      <c r="AI9036" s="119"/>
    </row>
    <row r="9037" spans="27:35" x14ac:dyDescent="0.25">
      <c r="AA9037" s="81"/>
      <c r="AB9037" s="81"/>
      <c r="AC9037" s="80"/>
      <c r="AD9037" s="80"/>
      <c r="AE9037" s="81"/>
      <c r="AF9037" s="82"/>
      <c r="AG9037" s="80"/>
      <c r="AH9037" s="119"/>
      <c r="AI9037" s="119"/>
    </row>
    <row r="9038" spans="27:35" x14ac:dyDescent="0.25">
      <c r="AA9038" s="81"/>
      <c r="AB9038" s="81"/>
      <c r="AC9038" s="80"/>
      <c r="AD9038" s="80"/>
      <c r="AE9038" s="81"/>
      <c r="AF9038" s="82"/>
      <c r="AG9038" s="80"/>
      <c r="AH9038" s="119"/>
      <c r="AI9038" s="119"/>
    </row>
    <row r="9039" spans="27:35" x14ac:dyDescent="0.25">
      <c r="AA9039" s="81"/>
      <c r="AB9039" s="81"/>
      <c r="AC9039" s="80"/>
      <c r="AD9039" s="80"/>
      <c r="AE9039" s="81"/>
      <c r="AF9039" s="82"/>
      <c r="AG9039" s="80"/>
      <c r="AH9039" s="119"/>
      <c r="AI9039" s="119"/>
    </row>
    <row r="9040" spans="27:35" x14ac:dyDescent="0.25">
      <c r="AA9040" s="81"/>
      <c r="AB9040" s="81"/>
      <c r="AC9040" s="80"/>
      <c r="AD9040" s="80"/>
      <c r="AE9040" s="81"/>
      <c r="AF9040" s="82"/>
      <c r="AG9040" s="80"/>
      <c r="AH9040" s="119"/>
      <c r="AI9040" s="119"/>
    </row>
    <row r="9041" spans="27:35" x14ac:dyDescent="0.25">
      <c r="AA9041" s="81"/>
      <c r="AB9041" s="81"/>
      <c r="AC9041" s="80"/>
      <c r="AD9041" s="80"/>
      <c r="AE9041" s="81"/>
      <c r="AF9041" s="82"/>
      <c r="AG9041" s="80"/>
      <c r="AH9041" s="119"/>
      <c r="AI9041" s="119"/>
    </row>
    <row r="9042" spans="27:35" x14ac:dyDescent="0.25">
      <c r="AA9042" s="81"/>
      <c r="AB9042" s="81"/>
      <c r="AC9042" s="80"/>
      <c r="AD9042" s="80"/>
      <c r="AE9042" s="81"/>
      <c r="AF9042" s="82"/>
      <c r="AG9042" s="80"/>
      <c r="AH9042" s="119"/>
      <c r="AI9042" s="119"/>
    </row>
    <row r="9043" spans="27:35" x14ac:dyDescent="0.25">
      <c r="AA9043" s="81"/>
      <c r="AB9043" s="81"/>
      <c r="AC9043" s="80"/>
      <c r="AD9043" s="80"/>
      <c r="AE9043" s="81"/>
      <c r="AF9043" s="82"/>
      <c r="AG9043" s="80"/>
      <c r="AH9043" s="119"/>
      <c r="AI9043" s="119"/>
    </row>
    <row r="9044" spans="27:35" x14ac:dyDescent="0.25">
      <c r="AA9044" s="81"/>
      <c r="AB9044" s="81"/>
      <c r="AC9044" s="80"/>
      <c r="AD9044" s="80"/>
      <c r="AE9044" s="81"/>
      <c r="AF9044" s="82"/>
      <c r="AG9044" s="80"/>
      <c r="AH9044" s="119"/>
      <c r="AI9044" s="119"/>
    </row>
    <row r="9045" spans="27:35" x14ac:dyDescent="0.25">
      <c r="AA9045" s="81"/>
      <c r="AB9045" s="81"/>
      <c r="AC9045" s="80"/>
      <c r="AD9045" s="80"/>
      <c r="AE9045" s="81"/>
      <c r="AF9045" s="82"/>
      <c r="AG9045" s="80"/>
      <c r="AH9045" s="119"/>
      <c r="AI9045" s="119"/>
    </row>
    <row r="9046" spans="27:35" x14ac:dyDescent="0.25">
      <c r="AA9046" s="81"/>
      <c r="AB9046" s="81"/>
      <c r="AC9046" s="80"/>
      <c r="AD9046" s="80"/>
      <c r="AE9046" s="81"/>
      <c r="AF9046" s="82"/>
      <c r="AG9046" s="80"/>
      <c r="AH9046" s="119"/>
      <c r="AI9046" s="119"/>
    </row>
    <row r="9047" spans="27:35" x14ac:dyDescent="0.25">
      <c r="AA9047" s="81"/>
      <c r="AB9047" s="81"/>
      <c r="AC9047" s="80"/>
      <c r="AD9047" s="80"/>
      <c r="AE9047" s="81"/>
      <c r="AF9047" s="82"/>
      <c r="AG9047" s="80"/>
      <c r="AH9047" s="119"/>
      <c r="AI9047" s="119"/>
    </row>
    <row r="9048" spans="27:35" x14ac:dyDescent="0.25">
      <c r="AA9048" s="81"/>
      <c r="AB9048" s="81"/>
      <c r="AC9048" s="80"/>
      <c r="AD9048" s="80"/>
      <c r="AE9048" s="81"/>
      <c r="AF9048" s="82"/>
      <c r="AG9048" s="80"/>
      <c r="AH9048" s="119"/>
      <c r="AI9048" s="119"/>
    </row>
    <row r="9049" spans="27:35" x14ac:dyDescent="0.25">
      <c r="AA9049" s="81"/>
      <c r="AB9049" s="81"/>
      <c r="AC9049" s="80"/>
      <c r="AD9049" s="80"/>
      <c r="AE9049" s="81"/>
      <c r="AF9049" s="82"/>
      <c r="AG9049" s="80"/>
      <c r="AH9049" s="119"/>
      <c r="AI9049" s="119"/>
    </row>
    <row r="9050" spans="27:35" x14ac:dyDescent="0.25">
      <c r="AA9050" s="81"/>
      <c r="AB9050" s="81"/>
      <c r="AC9050" s="80"/>
      <c r="AD9050" s="80"/>
      <c r="AE9050" s="81"/>
      <c r="AF9050" s="82"/>
      <c r="AG9050" s="80"/>
      <c r="AH9050" s="119"/>
      <c r="AI9050" s="119"/>
    </row>
    <row r="9051" spans="27:35" x14ac:dyDescent="0.25">
      <c r="AA9051" s="81"/>
      <c r="AB9051" s="81"/>
      <c r="AC9051" s="80"/>
      <c r="AD9051" s="80"/>
      <c r="AE9051" s="81"/>
      <c r="AF9051" s="82"/>
      <c r="AG9051" s="80"/>
      <c r="AH9051" s="119"/>
      <c r="AI9051" s="119"/>
    </row>
    <row r="9052" spans="27:35" x14ac:dyDescent="0.25">
      <c r="AA9052" s="81"/>
      <c r="AB9052" s="81"/>
      <c r="AC9052" s="80"/>
      <c r="AD9052" s="80"/>
      <c r="AE9052" s="81"/>
      <c r="AF9052" s="82"/>
      <c r="AG9052" s="80"/>
      <c r="AH9052" s="119"/>
      <c r="AI9052" s="119"/>
    </row>
    <row r="9053" spans="27:35" x14ac:dyDescent="0.25">
      <c r="AA9053" s="81"/>
      <c r="AB9053" s="81"/>
      <c r="AC9053" s="80"/>
      <c r="AD9053" s="80"/>
      <c r="AE9053" s="81"/>
      <c r="AF9053" s="82"/>
      <c r="AG9053" s="80"/>
      <c r="AH9053" s="119"/>
      <c r="AI9053" s="119"/>
    </row>
    <row r="9054" spans="27:35" x14ac:dyDescent="0.25">
      <c r="AA9054" s="81"/>
      <c r="AB9054" s="81"/>
      <c r="AC9054" s="80"/>
      <c r="AD9054" s="80"/>
      <c r="AE9054" s="81"/>
      <c r="AF9054" s="82"/>
      <c r="AG9054" s="80"/>
      <c r="AH9054" s="119"/>
      <c r="AI9054" s="119"/>
    </row>
    <row r="9055" spans="27:35" x14ac:dyDescent="0.25">
      <c r="AA9055" s="81"/>
      <c r="AB9055" s="81"/>
      <c r="AC9055" s="80"/>
      <c r="AD9055" s="80"/>
      <c r="AE9055" s="81"/>
      <c r="AF9055" s="82"/>
      <c r="AG9055" s="80"/>
      <c r="AH9055" s="119"/>
      <c r="AI9055" s="119"/>
    </row>
    <row r="9056" spans="27:35" x14ac:dyDescent="0.25">
      <c r="AA9056" s="81"/>
      <c r="AB9056" s="81"/>
      <c r="AC9056" s="80"/>
      <c r="AD9056" s="80"/>
      <c r="AE9056" s="81"/>
      <c r="AF9056" s="82"/>
      <c r="AG9056" s="80"/>
      <c r="AH9056" s="119"/>
      <c r="AI9056" s="119"/>
    </row>
    <row r="9057" spans="27:35" x14ac:dyDescent="0.25">
      <c r="AA9057" s="81"/>
      <c r="AB9057" s="81"/>
      <c r="AC9057" s="80"/>
      <c r="AD9057" s="80"/>
      <c r="AE9057" s="81"/>
      <c r="AF9057" s="82"/>
      <c r="AG9057" s="80"/>
      <c r="AH9057" s="119"/>
      <c r="AI9057" s="119"/>
    </row>
    <row r="9058" spans="27:35" x14ac:dyDescent="0.25">
      <c r="AA9058" s="81"/>
      <c r="AB9058" s="81"/>
      <c r="AC9058" s="80"/>
      <c r="AD9058" s="80"/>
      <c r="AE9058" s="81"/>
      <c r="AF9058" s="82"/>
      <c r="AG9058" s="80"/>
      <c r="AH9058" s="119"/>
      <c r="AI9058" s="119"/>
    </row>
    <row r="9059" spans="27:35" x14ac:dyDescent="0.25">
      <c r="AA9059" s="81"/>
      <c r="AB9059" s="81"/>
      <c r="AC9059" s="80"/>
      <c r="AD9059" s="80"/>
      <c r="AE9059" s="81"/>
      <c r="AF9059" s="82"/>
      <c r="AG9059" s="80"/>
      <c r="AH9059" s="119"/>
      <c r="AI9059" s="119"/>
    </row>
    <row r="9060" spans="27:35" x14ac:dyDescent="0.25">
      <c r="AA9060" s="81"/>
      <c r="AB9060" s="81"/>
      <c r="AC9060" s="80"/>
      <c r="AD9060" s="80"/>
      <c r="AE9060" s="81"/>
      <c r="AF9060" s="82"/>
      <c r="AG9060" s="80"/>
      <c r="AH9060" s="119"/>
      <c r="AI9060" s="119"/>
    </row>
    <row r="9061" spans="27:35" x14ac:dyDescent="0.25">
      <c r="AA9061" s="81"/>
      <c r="AB9061" s="81"/>
      <c r="AC9061" s="80"/>
      <c r="AD9061" s="80"/>
      <c r="AE9061" s="81"/>
      <c r="AF9061" s="82"/>
      <c r="AG9061" s="80"/>
      <c r="AH9061" s="119"/>
      <c r="AI9061" s="119"/>
    </row>
    <row r="9062" spans="27:35" x14ac:dyDescent="0.25">
      <c r="AA9062" s="81"/>
      <c r="AB9062" s="81"/>
      <c r="AC9062" s="80"/>
      <c r="AD9062" s="80"/>
      <c r="AE9062" s="81"/>
      <c r="AF9062" s="82"/>
      <c r="AG9062" s="80"/>
      <c r="AH9062" s="119"/>
      <c r="AI9062" s="119"/>
    </row>
    <row r="9063" spans="27:35" x14ac:dyDescent="0.25">
      <c r="AA9063" s="81"/>
      <c r="AB9063" s="81"/>
      <c r="AC9063" s="80"/>
      <c r="AD9063" s="80"/>
      <c r="AE9063" s="81"/>
      <c r="AF9063" s="82"/>
      <c r="AG9063" s="80"/>
      <c r="AH9063" s="119"/>
      <c r="AI9063" s="119"/>
    </row>
    <row r="9064" spans="27:35" x14ac:dyDescent="0.25">
      <c r="AA9064" s="81"/>
      <c r="AB9064" s="81"/>
      <c r="AC9064" s="80"/>
      <c r="AD9064" s="80"/>
      <c r="AE9064" s="81"/>
      <c r="AF9064" s="82"/>
      <c r="AG9064" s="80"/>
      <c r="AH9064" s="119"/>
      <c r="AI9064" s="119"/>
    </row>
    <row r="9065" spans="27:35" x14ac:dyDescent="0.25">
      <c r="AA9065" s="81"/>
      <c r="AB9065" s="81"/>
      <c r="AC9065" s="80"/>
      <c r="AD9065" s="80"/>
      <c r="AE9065" s="81"/>
      <c r="AF9065" s="82"/>
      <c r="AG9065" s="80"/>
      <c r="AH9065" s="119"/>
      <c r="AI9065" s="119"/>
    </row>
    <row r="9066" spans="27:35" x14ac:dyDescent="0.25">
      <c r="AA9066" s="81"/>
      <c r="AB9066" s="81"/>
      <c r="AC9066" s="80"/>
      <c r="AD9066" s="80"/>
      <c r="AE9066" s="81"/>
      <c r="AF9066" s="82"/>
      <c r="AG9066" s="80"/>
      <c r="AH9066" s="119"/>
      <c r="AI9066" s="119"/>
    </row>
    <row r="9067" spans="27:35" x14ac:dyDescent="0.25">
      <c r="AA9067" s="81"/>
      <c r="AB9067" s="81"/>
      <c r="AC9067" s="80"/>
      <c r="AD9067" s="80"/>
      <c r="AE9067" s="81"/>
      <c r="AF9067" s="82"/>
      <c r="AG9067" s="80"/>
      <c r="AH9067" s="119"/>
      <c r="AI9067" s="119"/>
    </row>
    <row r="9068" spans="27:35" x14ac:dyDescent="0.25">
      <c r="AA9068" s="81"/>
      <c r="AB9068" s="81"/>
      <c r="AC9068" s="80"/>
      <c r="AD9068" s="80"/>
      <c r="AE9068" s="81"/>
      <c r="AF9068" s="82"/>
      <c r="AG9068" s="80"/>
      <c r="AH9068" s="119"/>
      <c r="AI9068" s="119"/>
    </row>
    <row r="9069" spans="27:35" x14ac:dyDescent="0.25">
      <c r="AA9069" s="81"/>
      <c r="AB9069" s="81"/>
      <c r="AC9069" s="80"/>
      <c r="AD9069" s="80"/>
      <c r="AE9069" s="81"/>
      <c r="AF9069" s="82"/>
      <c r="AG9069" s="80"/>
      <c r="AH9069" s="119"/>
      <c r="AI9069" s="119"/>
    </row>
    <row r="9070" spans="27:35" x14ac:dyDescent="0.25">
      <c r="AA9070" s="81"/>
      <c r="AB9070" s="81"/>
      <c r="AC9070" s="80"/>
      <c r="AD9070" s="80"/>
      <c r="AE9070" s="81"/>
      <c r="AF9070" s="82"/>
      <c r="AG9070" s="80"/>
      <c r="AH9070" s="119"/>
      <c r="AI9070" s="119"/>
    </row>
    <row r="9071" spans="27:35" x14ac:dyDescent="0.25">
      <c r="AA9071" s="81"/>
      <c r="AB9071" s="81"/>
      <c r="AC9071" s="80"/>
      <c r="AD9071" s="80"/>
      <c r="AE9071" s="81"/>
      <c r="AF9071" s="82"/>
      <c r="AG9071" s="80"/>
      <c r="AH9071" s="119"/>
      <c r="AI9071" s="119"/>
    </row>
    <row r="9072" spans="27:35" x14ac:dyDescent="0.25">
      <c r="AA9072" s="81"/>
      <c r="AB9072" s="81"/>
      <c r="AC9072" s="80"/>
      <c r="AD9072" s="80"/>
      <c r="AE9072" s="81"/>
      <c r="AF9072" s="82"/>
      <c r="AG9072" s="80"/>
      <c r="AH9072" s="119"/>
      <c r="AI9072" s="119"/>
    </row>
    <row r="9073" spans="27:35" x14ac:dyDescent="0.25">
      <c r="AA9073" s="81"/>
      <c r="AB9073" s="81"/>
      <c r="AC9073" s="80"/>
      <c r="AD9073" s="80"/>
      <c r="AE9073" s="81"/>
      <c r="AF9073" s="82"/>
      <c r="AG9073" s="80"/>
      <c r="AH9073" s="119"/>
      <c r="AI9073" s="119"/>
    </row>
    <row r="9074" spans="27:35" x14ac:dyDescent="0.25">
      <c r="AA9074" s="81"/>
      <c r="AB9074" s="81"/>
      <c r="AC9074" s="80"/>
      <c r="AD9074" s="80"/>
      <c r="AE9074" s="81"/>
      <c r="AF9074" s="82"/>
      <c r="AG9074" s="80"/>
      <c r="AH9074" s="119"/>
      <c r="AI9074" s="119"/>
    </row>
    <row r="9075" spans="27:35" x14ac:dyDescent="0.25">
      <c r="AA9075" s="81"/>
      <c r="AB9075" s="81"/>
      <c r="AC9075" s="80"/>
      <c r="AD9075" s="80"/>
      <c r="AE9075" s="81"/>
      <c r="AF9075" s="82"/>
      <c r="AG9075" s="80"/>
      <c r="AH9075" s="119"/>
      <c r="AI9075" s="119"/>
    </row>
    <row r="9076" spans="27:35" x14ac:dyDescent="0.25">
      <c r="AA9076" s="81"/>
      <c r="AB9076" s="81"/>
      <c r="AC9076" s="80"/>
      <c r="AD9076" s="80"/>
      <c r="AE9076" s="81"/>
      <c r="AF9076" s="82"/>
      <c r="AG9076" s="80"/>
      <c r="AH9076" s="119"/>
      <c r="AI9076" s="119"/>
    </row>
    <row r="9077" spans="27:35" x14ac:dyDescent="0.25">
      <c r="AA9077" s="81"/>
      <c r="AB9077" s="81"/>
      <c r="AC9077" s="80"/>
      <c r="AD9077" s="80"/>
      <c r="AE9077" s="81"/>
      <c r="AF9077" s="82"/>
      <c r="AG9077" s="80"/>
      <c r="AH9077" s="119"/>
      <c r="AI9077" s="119"/>
    </row>
    <row r="9078" spans="27:35" x14ac:dyDescent="0.25">
      <c r="AA9078" s="81"/>
      <c r="AB9078" s="81"/>
      <c r="AC9078" s="80"/>
      <c r="AD9078" s="80"/>
      <c r="AE9078" s="81"/>
      <c r="AF9078" s="82"/>
      <c r="AG9078" s="80"/>
      <c r="AH9078" s="119"/>
      <c r="AI9078" s="119"/>
    </row>
    <row r="9079" spans="27:35" x14ac:dyDescent="0.25">
      <c r="AA9079" s="81"/>
      <c r="AB9079" s="81"/>
      <c r="AC9079" s="80"/>
      <c r="AD9079" s="80"/>
      <c r="AE9079" s="81"/>
      <c r="AF9079" s="82"/>
      <c r="AG9079" s="80"/>
      <c r="AH9079" s="119"/>
      <c r="AI9079" s="119"/>
    </row>
    <row r="9080" spans="27:35" x14ac:dyDescent="0.25">
      <c r="AA9080" s="81"/>
      <c r="AB9080" s="81"/>
      <c r="AC9080" s="80"/>
      <c r="AD9080" s="80"/>
      <c r="AE9080" s="81"/>
      <c r="AF9080" s="82"/>
      <c r="AG9080" s="80"/>
      <c r="AH9080" s="119"/>
      <c r="AI9080" s="119"/>
    </row>
    <row r="9081" spans="27:35" x14ac:dyDescent="0.25">
      <c r="AA9081" s="81"/>
      <c r="AB9081" s="81"/>
      <c r="AC9081" s="80"/>
      <c r="AD9081" s="80"/>
      <c r="AE9081" s="81"/>
      <c r="AF9081" s="82"/>
      <c r="AG9081" s="80"/>
      <c r="AH9081" s="119"/>
      <c r="AI9081" s="119"/>
    </row>
    <row r="9082" spans="27:35" x14ac:dyDescent="0.25">
      <c r="AA9082" s="81"/>
      <c r="AB9082" s="81"/>
      <c r="AC9082" s="80"/>
      <c r="AD9082" s="80"/>
      <c r="AE9082" s="81"/>
      <c r="AF9082" s="82"/>
      <c r="AG9082" s="80"/>
      <c r="AH9082" s="119"/>
      <c r="AI9082" s="119"/>
    </row>
    <row r="9083" spans="27:35" x14ac:dyDescent="0.25">
      <c r="AA9083" s="81"/>
      <c r="AB9083" s="81"/>
      <c r="AC9083" s="80"/>
      <c r="AD9083" s="80"/>
      <c r="AE9083" s="81"/>
      <c r="AF9083" s="82"/>
      <c r="AG9083" s="80"/>
      <c r="AH9083" s="119"/>
      <c r="AI9083" s="119"/>
    </row>
    <row r="9084" spans="27:35" x14ac:dyDescent="0.25">
      <c r="AA9084" s="81"/>
      <c r="AB9084" s="81"/>
      <c r="AC9084" s="80"/>
      <c r="AD9084" s="80"/>
      <c r="AE9084" s="81"/>
      <c r="AF9084" s="82"/>
      <c r="AG9084" s="80"/>
      <c r="AH9084" s="119"/>
      <c r="AI9084" s="119"/>
    </row>
    <row r="9085" spans="27:35" x14ac:dyDescent="0.25">
      <c r="AA9085" s="81"/>
      <c r="AB9085" s="81"/>
      <c r="AC9085" s="80"/>
      <c r="AD9085" s="80"/>
      <c r="AE9085" s="81"/>
      <c r="AF9085" s="82"/>
      <c r="AG9085" s="80"/>
      <c r="AH9085" s="119"/>
      <c r="AI9085" s="119"/>
    </row>
    <row r="9086" spans="27:35" x14ac:dyDescent="0.25">
      <c r="AA9086" s="81"/>
      <c r="AB9086" s="81"/>
      <c r="AC9086" s="80"/>
      <c r="AD9086" s="80"/>
      <c r="AE9086" s="81"/>
      <c r="AF9086" s="82"/>
      <c r="AG9086" s="80"/>
      <c r="AH9086" s="119"/>
      <c r="AI9086" s="119"/>
    </row>
    <row r="9087" spans="27:35" x14ac:dyDescent="0.25">
      <c r="AA9087" s="81"/>
      <c r="AB9087" s="81"/>
      <c r="AC9087" s="80"/>
      <c r="AD9087" s="80"/>
      <c r="AE9087" s="81"/>
      <c r="AF9087" s="82"/>
      <c r="AG9087" s="80"/>
      <c r="AH9087" s="119"/>
      <c r="AI9087" s="119"/>
    </row>
    <row r="9088" spans="27:35" x14ac:dyDescent="0.25">
      <c r="AA9088" s="81"/>
      <c r="AB9088" s="81"/>
      <c r="AC9088" s="80"/>
      <c r="AD9088" s="80"/>
      <c r="AE9088" s="81"/>
      <c r="AF9088" s="82"/>
      <c r="AG9088" s="80"/>
      <c r="AH9088" s="119"/>
      <c r="AI9088" s="119"/>
    </row>
    <row r="9089" spans="27:35" x14ac:dyDescent="0.25">
      <c r="AA9089" s="81"/>
      <c r="AB9089" s="81"/>
      <c r="AC9089" s="80"/>
      <c r="AD9089" s="80"/>
      <c r="AE9089" s="81"/>
      <c r="AF9089" s="82"/>
      <c r="AG9089" s="80"/>
      <c r="AH9089" s="119"/>
      <c r="AI9089" s="119"/>
    </row>
    <row r="9090" spans="27:35" x14ac:dyDescent="0.25">
      <c r="AA9090" s="81"/>
      <c r="AB9090" s="81"/>
      <c r="AC9090" s="80"/>
      <c r="AD9090" s="80"/>
      <c r="AE9090" s="81"/>
      <c r="AF9090" s="82"/>
      <c r="AG9090" s="80"/>
      <c r="AH9090" s="119"/>
      <c r="AI9090" s="119"/>
    </row>
    <row r="9091" spans="27:35" x14ac:dyDescent="0.25">
      <c r="AA9091" s="81"/>
      <c r="AB9091" s="81"/>
      <c r="AC9091" s="80"/>
      <c r="AD9091" s="80"/>
      <c r="AE9091" s="81"/>
      <c r="AF9091" s="82"/>
      <c r="AG9091" s="80"/>
      <c r="AH9091" s="119"/>
      <c r="AI9091" s="119"/>
    </row>
    <row r="9092" spans="27:35" x14ac:dyDescent="0.25">
      <c r="AA9092" s="81"/>
      <c r="AB9092" s="81"/>
      <c r="AC9092" s="80"/>
      <c r="AD9092" s="80"/>
      <c r="AE9092" s="81"/>
      <c r="AF9092" s="82"/>
      <c r="AG9092" s="80"/>
      <c r="AH9092" s="119"/>
      <c r="AI9092" s="119"/>
    </row>
    <row r="9093" spans="27:35" x14ac:dyDescent="0.25">
      <c r="AA9093" s="81"/>
      <c r="AB9093" s="81"/>
      <c r="AC9093" s="80"/>
      <c r="AD9093" s="80"/>
      <c r="AE9093" s="81"/>
      <c r="AF9093" s="82"/>
      <c r="AG9093" s="80"/>
      <c r="AH9093" s="119"/>
      <c r="AI9093" s="119"/>
    </row>
    <row r="9094" spans="27:35" x14ac:dyDescent="0.25">
      <c r="AA9094" s="81"/>
      <c r="AB9094" s="81"/>
      <c r="AC9094" s="80"/>
      <c r="AD9094" s="80"/>
      <c r="AE9094" s="81"/>
      <c r="AF9094" s="82"/>
      <c r="AG9094" s="80"/>
      <c r="AH9094" s="119"/>
      <c r="AI9094" s="119"/>
    </row>
    <row r="9095" spans="27:35" x14ac:dyDescent="0.25">
      <c r="AA9095" s="81"/>
      <c r="AB9095" s="81"/>
      <c r="AC9095" s="80"/>
      <c r="AD9095" s="80"/>
      <c r="AE9095" s="81"/>
      <c r="AF9095" s="82"/>
      <c r="AG9095" s="80"/>
      <c r="AH9095" s="119"/>
      <c r="AI9095" s="119"/>
    </row>
    <row r="9096" spans="27:35" x14ac:dyDescent="0.25">
      <c r="AA9096" s="81"/>
      <c r="AB9096" s="81"/>
      <c r="AC9096" s="80"/>
      <c r="AD9096" s="80"/>
      <c r="AE9096" s="81"/>
      <c r="AF9096" s="82"/>
      <c r="AG9096" s="80"/>
      <c r="AH9096" s="119"/>
      <c r="AI9096" s="119"/>
    </row>
    <row r="9097" spans="27:35" x14ac:dyDescent="0.25">
      <c r="AA9097" s="81"/>
      <c r="AB9097" s="81"/>
      <c r="AC9097" s="80"/>
      <c r="AD9097" s="80"/>
      <c r="AE9097" s="81"/>
      <c r="AF9097" s="82"/>
      <c r="AG9097" s="80"/>
      <c r="AH9097" s="119"/>
      <c r="AI9097" s="119"/>
    </row>
    <row r="9098" spans="27:35" x14ac:dyDescent="0.25">
      <c r="AA9098" s="81"/>
      <c r="AB9098" s="81"/>
      <c r="AC9098" s="80"/>
      <c r="AD9098" s="80"/>
      <c r="AE9098" s="81"/>
      <c r="AF9098" s="82"/>
      <c r="AG9098" s="80"/>
      <c r="AH9098" s="119"/>
      <c r="AI9098" s="119"/>
    </row>
    <row r="9099" spans="27:35" x14ac:dyDescent="0.25">
      <c r="AA9099" s="81"/>
      <c r="AB9099" s="81"/>
      <c r="AC9099" s="80"/>
      <c r="AD9099" s="80"/>
      <c r="AE9099" s="81"/>
      <c r="AF9099" s="82"/>
      <c r="AG9099" s="80"/>
      <c r="AH9099" s="119"/>
      <c r="AI9099" s="119"/>
    </row>
    <row r="9100" spans="27:35" x14ac:dyDescent="0.25">
      <c r="AA9100" s="81"/>
      <c r="AB9100" s="81"/>
      <c r="AC9100" s="80"/>
      <c r="AD9100" s="80"/>
      <c r="AE9100" s="81"/>
      <c r="AF9100" s="82"/>
      <c r="AG9100" s="80"/>
      <c r="AH9100" s="119"/>
      <c r="AI9100" s="119"/>
    </row>
    <row r="9101" spans="27:35" x14ac:dyDescent="0.25">
      <c r="AA9101" s="81"/>
      <c r="AB9101" s="81"/>
      <c r="AC9101" s="80"/>
      <c r="AD9101" s="80"/>
      <c r="AE9101" s="81"/>
      <c r="AF9101" s="82"/>
      <c r="AG9101" s="80"/>
      <c r="AH9101" s="119"/>
      <c r="AI9101" s="119"/>
    </row>
    <row r="9102" spans="27:35" x14ac:dyDescent="0.25">
      <c r="AA9102" s="81"/>
      <c r="AB9102" s="81"/>
      <c r="AC9102" s="80"/>
      <c r="AD9102" s="80"/>
      <c r="AE9102" s="81"/>
      <c r="AF9102" s="82"/>
      <c r="AG9102" s="80"/>
      <c r="AH9102" s="119"/>
      <c r="AI9102" s="119"/>
    </row>
    <row r="9103" spans="27:35" x14ac:dyDescent="0.25">
      <c r="AA9103" s="81"/>
      <c r="AB9103" s="81"/>
      <c r="AC9103" s="80"/>
      <c r="AD9103" s="80"/>
      <c r="AE9103" s="81"/>
      <c r="AF9103" s="82"/>
      <c r="AG9103" s="80"/>
      <c r="AH9103" s="119"/>
      <c r="AI9103" s="119"/>
    </row>
    <row r="9104" spans="27:35" x14ac:dyDescent="0.25">
      <c r="AA9104" s="81"/>
      <c r="AB9104" s="81"/>
      <c r="AC9104" s="80"/>
      <c r="AD9104" s="80"/>
      <c r="AE9104" s="81"/>
      <c r="AF9104" s="82"/>
      <c r="AG9104" s="80"/>
      <c r="AH9104" s="119"/>
      <c r="AI9104" s="119"/>
    </row>
    <row r="9105" spans="27:35" x14ac:dyDescent="0.25">
      <c r="AA9105" s="81"/>
      <c r="AB9105" s="81"/>
      <c r="AC9105" s="80"/>
      <c r="AD9105" s="80"/>
      <c r="AE9105" s="81"/>
      <c r="AF9105" s="82"/>
      <c r="AG9105" s="80"/>
      <c r="AH9105" s="119"/>
      <c r="AI9105" s="119"/>
    </row>
    <row r="9106" spans="27:35" x14ac:dyDescent="0.25">
      <c r="AA9106" s="81"/>
      <c r="AB9106" s="81"/>
      <c r="AC9106" s="80"/>
      <c r="AD9106" s="80"/>
      <c r="AE9106" s="81"/>
      <c r="AF9106" s="82"/>
      <c r="AG9106" s="80"/>
      <c r="AH9106" s="119"/>
      <c r="AI9106" s="119"/>
    </row>
    <row r="9107" spans="27:35" x14ac:dyDescent="0.25">
      <c r="AA9107" s="81"/>
      <c r="AB9107" s="81"/>
      <c r="AC9107" s="80"/>
      <c r="AD9107" s="80"/>
      <c r="AE9107" s="81"/>
      <c r="AF9107" s="82"/>
      <c r="AG9107" s="80"/>
      <c r="AH9107" s="119"/>
      <c r="AI9107" s="119"/>
    </row>
    <row r="9108" spans="27:35" x14ac:dyDescent="0.25">
      <c r="AA9108" s="81"/>
      <c r="AB9108" s="81"/>
      <c r="AC9108" s="80"/>
      <c r="AD9108" s="80"/>
      <c r="AE9108" s="81"/>
      <c r="AF9108" s="82"/>
      <c r="AG9108" s="80"/>
      <c r="AH9108" s="119"/>
      <c r="AI9108" s="119"/>
    </row>
    <row r="9109" spans="27:35" x14ac:dyDescent="0.25">
      <c r="AA9109" s="81"/>
      <c r="AB9109" s="81"/>
      <c r="AC9109" s="80"/>
      <c r="AD9109" s="80"/>
      <c r="AE9109" s="81"/>
      <c r="AF9109" s="82"/>
      <c r="AG9109" s="80"/>
      <c r="AH9109" s="119"/>
      <c r="AI9109" s="119"/>
    </row>
    <row r="9110" spans="27:35" x14ac:dyDescent="0.25">
      <c r="AA9110" s="81"/>
      <c r="AB9110" s="81"/>
      <c r="AC9110" s="80"/>
      <c r="AD9110" s="80"/>
      <c r="AE9110" s="81"/>
      <c r="AF9110" s="82"/>
      <c r="AG9110" s="80"/>
      <c r="AH9110" s="119"/>
      <c r="AI9110" s="119"/>
    </row>
    <row r="9111" spans="27:35" x14ac:dyDescent="0.25">
      <c r="AA9111" s="81"/>
      <c r="AB9111" s="81"/>
      <c r="AC9111" s="80"/>
      <c r="AD9111" s="80"/>
      <c r="AE9111" s="81"/>
      <c r="AF9111" s="82"/>
      <c r="AG9111" s="80"/>
      <c r="AH9111" s="119"/>
      <c r="AI9111" s="119"/>
    </row>
    <row r="9112" spans="27:35" x14ac:dyDescent="0.25">
      <c r="AA9112" s="81"/>
      <c r="AB9112" s="81"/>
      <c r="AC9112" s="80"/>
      <c r="AD9112" s="80"/>
      <c r="AE9112" s="81"/>
      <c r="AF9112" s="82"/>
      <c r="AG9112" s="80"/>
      <c r="AH9112" s="119"/>
      <c r="AI9112" s="119"/>
    </row>
    <row r="9113" spans="27:35" x14ac:dyDescent="0.25">
      <c r="AA9113" s="81"/>
      <c r="AB9113" s="81"/>
      <c r="AC9113" s="80"/>
      <c r="AD9113" s="80"/>
      <c r="AE9113" s="81"/>
      <c r="AF9113" s="82"/>
      <c r="AG9113" s="80"/>
      <c r="AH9113" s="119"/>
      <c r="AI9113" s="119"/>
    </row>
    <row r="9114" spans="27:35" x14ac:dyDescent="0.25">
      <c r="AA9114" s="81"/>
      <c r="AB9114" s="81"/>
      <c r="AC9114" s="80"/>
      <c r="AD9114" s="80"/>
      <c r="AE9114" s="81"/>
      <c r="AF9114" s="82"/>
      <c r="AG9114" s="80"/>
      <c r="AH9114" s="119"/>
      <c r="AI9114" s="119"/>
    </row>
    <row r="9115" spans="27:35" x14ac:dyDescent="0.25">
      <c r="AA9115" s="81"/>
      <c r="AB9115" s="81"/>
      <c r="AC9115" s="80"/>
      <c r="AD9115" s="80"/>
      <c r="AE9115" s="81"/>
      <c r="AF9115" s="82"/>
      <c r="AG9115" s="80"/>
      <c r="AH9115" s="119"/>
      <c r="AI9115" s="119"/>
    </row>
    <row r="9116" spans="27:35" x14ac:dyDescent="0.25">
      <c r="AA9116" s="81"/>
      <c r="AB9116" s="81"/>
      <c r="AC9116" s="80"/>
      <c r="AD9116" s="80"/>
      <c r="AE9116" s="81"/>
      <c r="AF9116" s="82"/>
      <c r="AG9116" s="80"/>
      <c r="AH9116" s="119"/>
      <c r="AI9116" s="119"/>
    </row>
    <row r="9117" spans="27:35" x14ac:dyDescent="0.25">
      <c r="AA9117" s="81"/>
      <c r="AB9117" s="81"/>
      <c r="AC9117" s="80"/>
      <c r="AD9117" s="80"/>
      <c r="AE9117" s="81"/>
      <c r="AF9117" s="82"/>
      <c r="AG9117" s="80"/>
      <c r="AH9117" s="119"/>
      <c r="AI9117" s="119"/>
    </row>
    <row r="9118" spans="27:35" x14ac:dyDescent="0.25">
      <c r="AA9118" s="81"/>
      <c r="AB9118" s="81"/>
      <c r="AC9118" s="80"/>
      <c r="AD9118" s="80"/>
      <c r="AE9118" s="81"/>
      <c r="AF9118" s="82"/>
      <c r="AG9118" s="80"/>
      <c r="AH9118" s="119"/>
      <c r="AI9118" s="119"/>
    </row>
    <row r="9119" spans="27:35" x14ac:dyDescent="0.25">
      <c r="AA9119" s="81"/>
      <c r="AB9119" s="81"/>
      <c r="AC9119" s="80"/>
      <c r="AD9119" s="80"/>
      <c r="AE9119" s="81"/>
      <c r="AF9119" s="82"/>
      <c r="AG9119" s="80"/>
      <c r="AH9119" s="119"/>
      <c r="AI9119" s="119"/>
    </row>
    <row r="9120" spans="27:35" x14ac:dyDescent="0.25">
      <c r="AA9120" s="81"/>
      <c r="AB9120" s="81"/>
      <c r="AC9120" s="80"/>
      <c r="AD9120" s="80"/>
      <c r="AE9120" s="81"/>
      <c r="AF9120" s="82"/>
      <c r="AG9120" s="80"/>
      <c r="AH9120" s="119"/>
      <c r="AI9120" s="119"/>
    </row>
    <row r="9121" spans="27:35" x14ac:dyDescent="0.25">
      <c r="AA9121" s="81"/>
      <c r="AB9121" s="81"/>
      <c r="AC9121" s="80"/>
      <c r="AD9121" s="80"/>
      <c r="AE9121" s="81"/>
      <c r="AF9121" s="82"/>
      <c r="AG9121" s="80"/>
      <c r="AH9121" s="119"/>
      <c r="AI9121" s="119"/>
    </row>
    <row r="9122" spans="27:35" x14ac:dyDescent="0.25">
      <c r="AA9122" s="81"/>
      <c r="AB9122" s="81"/>
      <c r="AC9122" s="80"/>
      <c r="AD9122" s="80"/>
      <c r="AE9122" s="81"/>
      <c r="AF9122" s="82"/>
      <c r="AG9122" s="80"/>
      <c r="AH9122" s="119"/>
      <c r="AI9122" s="119"/>
    </row>
    <row r="9123" spans="27:35" x14ac:dyDescent="0.25">
      <c r="AA9123" s="81"/>
      <c r="AB9123" s="81"/>
      <c r="AC9123" s="80"/>
      <c r="AD9123" s="80"/>
      <c r="AE9123" s="81"/>
      <c r="AF9123" s="82"/>
      <c r="AG9123" s="80"/>
      <c r="AH9123" s="119"/>
      <c r="AI9123" s="119"/>
    </row>
    <row r="9124" spans="27:35" x14ac:dyDescent="0.25">
      <c r="AA9124" s="81"/>
      <c r="AB9124" s="81"/>
      <c r="AC9124" s="80"/>
      <c r="AD9124" s="80"/>
      <c r="AE9124" s="81"/>
      <c r="AF9124" s="82"/>
      <c r="AG9124" s="80"/>
      <c r="AH9124" s="119"/>
      <c r="AI9124" s="119"/>
    </row>
    <row r="9125" spans="27:35" x14ac:dyDescent="0.25">
      <c r="AA9125" s="81"/>
      <c r="AB9125" s="81"/>
      <c r="AC9125" s="80"/>
      <c r="AD9125" s="80"/>
      <c r="AE9125" s="81"/>
      <c r="AF9125" s="82"/>
      <c r="AG9125" s="80"/>
      <c r="AH9125" s="119"/>
      <c r="AI9125" s="119"/>
    </row>
    <row r="9126" spans="27:35" x14ac:dyDescent="0.25">
      <c r="AA9126" s="81"/>
      <c r="AB9126" s="81"/>
      <c r="AC9126" s="80"/>
      <c r="AD9126" s="80"/>
      <c r="AE9126" s="81"/>
      <c r="AF9126" s="82"/>
      <c r="AG9126" s="80"/>
      <c r="AH9126" s="119"/>
      <c r="AI9126" s="119"/>
    </row>
    <row r="9127" spans="27:35" x14ac:dyDescent="0.25">
      <c r="AA9127" s="81"/>
      <c r="AB9127" s="81"/>
      <c r="AC9127" s="80"/>
      <c r="AD9127" s="80"/>
      <c r="AE9127" s="81"/>
      <c r="AF9127" s="82"/>
      <c r="AG9127" s="80"/>
      <c r="AH9127" s="119"/>
      <c r="AI9127" s="119"/>
    </row>
    <row r="9128" spans="27:35" x14ac:dyDescent="0.25">
      <c r="AA9128" s="81"/>
      <c r="AB9128" s="81"/>
      <c r="AC9128" s="80"/>
      <c r="AD9128" s="80"/>
      <c r="AE9128" s="81"/>
      <c r="AF9128" s="82"/>
      <c r="AG9128" s="80"/>
      <c r="AH9128" s="119"/>
      <c r="AI9128" s="119"/>
    </row>
    <row r="9129" spans="27:35" x14ac:dyDescent="0.25">
      <c r="AA9129" s="81"/>
      <c r="AB9129" s="81"/>
      <c r="AC9129" s="80"/>
      <c r="AD9129" s="80"/>
      <c r="AE9129" s="81"/>
      <c r="AF9129" s="82"/>
      <c r="AG9129" s="80"/>
      <c r="AH9129" s="119"/>
      <c r="AI9129" s="119"/>
    </row>
    <row r="9130" spans="27:35" x14ac:dyDescent="0.25">
      <c r="AA9130" s="81"/>
      <c r="AB9130" s="81"/>
      <c r="AC9130" s="80"/>
      <c r="AD9130" s="80"/>
      <c r="AE9130" s="81"/>
      <c r="AF9130" s="82"/>
      <c r="AG9130" s="80"/>
      <c r="AH9130" s="119"/>
      <c r="AI9130" s="119"/>
    </row>
    <row r="9131" spans="27:35" x14ac:dyDescent="0.25">
      <c r="AA9131" s="81"/>
      <c r="AB9131" s="81"/>
      <c r="AC9131" s="80"/>
      <c r="AD9131" s="80"/>
      <c r="AE9131" s="81"/>
      <c r="AF9131" s="82"/>
      <c r="AG9131" s="80"/>
      <c r="AH9131" s="119"/>
      <c r="AI9131" s="119"/>
    </row>
    <row r="9132" spans="27:35" x14ac:dyDescent="0.25">
      <c r="AA9132" s="81"/>
      <c r="AB9132" s="81"/>
      <c r="AC9132" s="80"/>
      <c r="AD9132" s="80"/>
      <c r="AE9132" s="81"/>
      <c r="AF9132" s="82"/>
      <c r="AG9132" s="80"/>
      <c r="AH9132" s="119"/>
      <c r="AI9132" s="119"/>
    </row>
    <row r="9133" spans="27:35" x14ac:dyDescent="0.25">
      <c r="AA9133" s="81"/>
      <c r="AB9133" s="81"/>
      <c r="AC9133" s="80"/>
      <c r="AD9133" s="80"/>
      <c r="AE9133" s="81"/>
      <c r="AF9133" s="82"/>
      <c r="AG9133" s="80"/>
      <c r="AH9133" s="119"/>
      <c r="AI9133" s="119"/>
    </row>
    <row r="9134" spans="27:35" x14ac:dyDescent="0.25">
      <c r="AA9134" s="81"/>
      <c r="AB9134" s="81"/>
      <c r="AC9134" s="80"/>
      <c r="AD9134" s="80"/>
      <c r="AE9134" s="81"/>
      <c r="AF9134" s="82"/>
      <c r="AG9134" s="80"/>
      <c r="AH9134" s="119"/>
      <c r="AI9134" s="119"/>
    </row>
    <row r="9135" spans="27:35" x14ac:dyDescent="0.25">
      <c r="AA9135" s="81"/>
      <c r="AB9135" s="81"/>
      <c r="AC9135" s="80"/>
      <c r="AD9135" s="80"/>
      <c r="AE9135" s="81"/>
      <c r="AF9135" s="82"/>
      <c r="AG9135" s="80"/>
      <c r="AH9135" s="119"/>
      <c r="AI9135" s="119"/>
    </row>
    <row r="9136" spans="27:35" x14ac:dyDescent="0.25">
      <c r="AA9136" s="81"/>
      <c r="AB9136" s="81"/>
      <c r="AC9136" s="80"/>
      <c r="AD9136" s="80"/>
      <c r="AE9136" s="81"/>
      <c r="AF9136" s="82"/>
      <c r="AG9136" s="80"/>
      <c r="AH9136" s="119"/>
      <c r="AI9136" s="119"/>
    </row>
    <row r="9137" spans="27:35" x14ac:dyDescent="0.25">
      <c r="AA9137" s="81"/>
      <c r="AB9137" s="81"/>
      <c r="AC9137" s="80"/>
      <c r="AD9137" s="80"/>
      <c r="AE9137" s="81"/>
      <c r="AF9137" s="82"/>
      <c r="AG9137" s="80"/>
      <c r="AH9137" s="119"/>
      <c r="AI9137" s="119"/>
    </row>
    <row r="9138" spans="27:35" x14ac:dyDescent="0.25">
      <c r="AA9138" s="81"/>
      <c r="AB9138" s="81"/>
      <c r="AC9138" s="80"/>
      <c r="AD9138" s="80"/>
      <c r="AE9138" s="81"/>
      <c r="AF9138" s="82"/>
      <c r="AG9138" s="80"/>
      <c r="AH9138" s="119"/>
      <c r="AI9138" s="119"/>
    </row>
    <row r="9139" spans="27:35" x14ac:dyDescent="0.25">
      <c r="AA9139" s="81"/>
      <c r="AB9139" s="81"/>
      <c r="AC9139" s="80"/>
      <c r="AD9139" s="80"/>
      <c r="AE9139" s="81"/>
      <c r="AF9139" s="82"/>
      <c r="AG9139" s="80"/>
      <c r="AH9139" s="119"/>
      <c r="AI9139" s="119"/>
    </row>
    <row r="9140" spans="27:35" x14ac:dyDescent="0.25">
      <c r="AA9140" s="81"/>
      <c r="AB9140" s="81"/>
      <c r="AC9140" s="80"/>
      <c r="AD9140" s="80"/>
      <c r="AE9140" s="81"/>
      <c r="AF9140" s="82"/>
      <c r="AG9140" s="80"/>
      <c r="AH9140" s="119"/>
      <c r="AI9140" s="119"/>
    </row>
    <row r="9141" spans="27:35" x14ac:dyDescent="0.25">
      <c r="AA9141" s="81"/>
      <c r="AB9141" s="81"/>
      <c r="AC9141" s="80"/>
      <c r="AD9141" s="80"/>
      <c r="AE9141" s="81"/>
      <c r="AF9141" s="82"/>
      <c r="AG9141" s="80"/>
      <c r="AH9141" s="119"/>
      <c r="AI9141" s="119"/>
    </row>
    <row r="9142" spans="27:35" x14ac:dyDescent="0.25">
      <c r="AA9142" s="81"/>
      <c r="AB9142" s="81"/>
      <c r="AC9142" s="80"/>
      <c r="AD9142" s="80"/>
      <c r="AE9142" s="81"/>
      <c r="AF9142" s="82"/>
      <c r="AG9142" s="80"/>
      <c r="AH9142" s="119"/>
      <c r="AI9142" s="119"/>
    </row>
    <row r="9143" spans="27:35" x14ac:dyDescent="0.25">
      <c r="AA9143" s="81"/>
      <c r="AB9143" s="81"/>
      <c r="AC9143" s="80"/>
      <c r="AD9143" s="80"/>
      <c r="AE9143" s="81"/>
      <c r="AF9143" s="82"/>
      <c r="AG9143" s="80"/>
      <c r="AH9143" s="119"/>
      <c r="AI9143" s="119"/>
    </row>
    <row r="9144" spans="27:35" x14ac:dyDescent="0.25">
      <c r="AA9144" s="81"/>
      <c r="AB9144" s="81"/>
      <c r="AC9144" s="80"/>
      <c r="AD9144" s="80"/>
      <c r="AE9144" s="81"/>
      <c r="AF9144" s="82"/>
      <c r="AG9144" s="80"/>
      <c r="AH9144" s="119"/>
      <c r="AI9144" s="119"/>
    </row>
    <row r="9145" spans="27:35" x14ac:dyDescent="0.25">
      <c r="AA9145" s="81"/>
      <c r="AB9145" s="81"/>
      <c r="AC9145" s="80"/>
      <c r="AD9145" s="80"/>
      <c r="AE9145" s="81"/>
      <c r="AF9145" s="82"/>
      <c r="AG9145" s="80"/>
      <c r="AH9145" s="119"/>
      <c r="AI9145" s="119"/>
    </row>
    <row r="9146" spans="27:35" x14ac:dyDescent="0.25">
      <c r="AA9146" s="81"/>
      <c r="AB9146" s="81"/>
      <c r="AC9146" s="80"/>
      <c r="AD9146" s="80"/>
      <c r="AE9146" s="81"/>
      <c r="AF9146" s="82"/>
      <c r="AG9146" s="80"/>
      <c r="AH9146" s="119"/>
      <c r="AI9146" s="119"/>
    </row>
    <row r="9147" spans="27:35" x14ac:dyDescent="0.25">
      <c r="AA9147" s="81"/>
      <c r="AB9147" s="81"/>
      <c r="AC9147" s="80"/>
      <c r="AD9147" s="80"/>
      <c r="AE9147" s="81"/>
      <c r="AF9147" s="82"/>
      <c r="AG9147" s="80"/>
      <c r="AH9147" s="119"/>
      <c r="AI9147" s="119"/>
    </row>
    <row r="9148" spans="27:35" x14ac:dyDescent="0.25">
      <c r="AA9148" s="81"/>
      <c r="AB9148" s="81"/>
      <c r="AC9148" s="80"/>
      <c r="AD9148" s="80"/>
      <c r="AE9148" s="81"/>
      <c r="AF9148" s="82"/>
      <c r="AG9148" s="80"/>
      <c r="AH9148" s="119"/>
      <c r="AI9148" s="119"/>
    </row>
    <row r="9149" spans="27:35" x14ac:dyDescent="0.25">
      <c r="AA9149" s="81"/>
      <c r="AB9149" s="81"/>
      <c r="AC9149" s="80"/>
      <c r="AD9149" s="80"/>
      <c r="AE9149" s="81"/>
      <c r="AF9149" s="82"/>
      <c r="AG9149" s="80"/>
      <c r="AH9149" s="119"/>
      <c r="AI9149" s="119"/>
    </row>
    <row r="9150" spans="27:35" x14ac:dyDescent="0.25">
      <c r="AA9150" s="81"/>
      <c r="AB9150" s="81"/>
      <c r="AC9150" s="80"/>
      <c r="AD9150" s="80"/>
      <c r="AE9150" s="81"/>
      <c r="AF9150" s="82"/>
      <c r="AG9150" s="80"/>
      <c r="AH9150" s="119"/>
      <c r="AI9150" s="119"/>
    </row>
    <row r="9151" spans="27:35" x14ac:dyDescent="0.25">
      <c r="AA9151" s="81"/>
      <c r="AB9151" s="81"/>
      <c r="AC9151" s="80"/>
      <c r="AD9151" s="80"/>
      <c r="AE9151" s="81"/>
      <c r="AF9151" s="82"/>
      <c r="AG9151" s="80"/>
      <c r="AH9151" s="119"/>
      <c r="AI9151" s="119"/>
    </row>
    <row r="9152" spans="27:35" x14ac:dyDescent="0.25">
      <c r="AA9152" s="81"/>
      <c r="AB9152" s="81"/>
      <c r="AC9152" s="80"/>
      <c r="AD9152" s="80"/>
      <c r="AE9152" s="81"/>
      <c r="AF9152" s="82"/>
      <c r="AG9152" s="80"/>
      <c r="AH9152" s="119"/>
      <c r="AI9152" s="119"/>
    </row>
    <row r="9153" spans="27:35" x14ac:dyDescent="0.25">
      <c r="AA9153" s="81"/>
      <c r="AB9153" s="81"/>
      <c r="AC9153" s="80"/>
      <c r="AD9153" s="80"/>
      <c r="AE9153" s="81"/>
      <c r="AF9153" s="82"/>
      <c r="AG9153" s="80"/>
      <c r="AH9153" s="119"/>
      <c r="AI9153" s="119"/>
    </row>
    <row r="9154" spans="27:35" x14ac:dyDescent="0.25">
      <c r="AA9154" s="81"/>
      <c r="AB9154" s="81"/>
      <c r="AC9154" s="80"/>
      <c r="AD9154" s="80"/>
      <c r="AE9154" s="81"/>
      <c r="AF9154" s="82"/>
      <c r="AG9154" s="80"/>
      <c r="AH9154" s="119"/>
      <c r="AI9154" s="119"/>
    </row>
    <row r="9155" spans="27:35" x14ac:dyDescent="0.25">
      <c r="AA9155" s="81"/>
      <c r="AB9155" s="81"/>
      <c r="AC9155" s="80"/>
      <c r="AD9155" s="80"/>
      <c r="AE9155" s="81"/>
      <c r="AF9155" s="82"/>
      <c r="AG9155" s="80"/>
      <c r="AH9155" s="119"/>
      <c r="AI9155" s="119"/>
    </row>
    <row r="9156" spans="27:35" x14ac:dyDescent="0.25">
      <c r="AA9156" s="81"/>
      <c r="AB9156" s="81"/>
      <c r="AC9156" s="80"/>
      <c r="AD9156" s="80"/>
      <c r="AE9156" s="81"/>
      <c r="AF9156" s="82"/>
      <c r="AG9156" s="80"/>
      <c r="AH9156" s="119"/>
      <c r="AI9156" s="119"/>
    </row>
    <row r="9157" spans="27:35" x14ac:dyDescent="0.25">
      <c r="AA9157" s="81"/>
      <c r="AB9157" s="81"/>
      <c r="AC9157" s="80"/>
      <c r="AD9157" s="80"/>
      <c r="AE9157" s="81"/>
      <c r="AF9157" s="82"/>
      <c r="AG9157" s="80"/>
      <c r="AH9157" s="119"/>
      <c r="AI9157" s="119"/>
    </row>
    <row r="9158" spans="27:35" x14ac:dyDescent="0.25">
      <c r="AA9158" s="81"/>
      <c r="AB9158" s="81"/>
      <c r="AC9158" s="80"/>
      <c r="AD9158" s="80"/>
      <c r="AE9158" s="81"/>
      <c r="AF9158" s="82"/>
      <c r="AG9158" s="80"/>
      <c r="AH9158" s="119"/>
      <c r="AI9158" s="119"/>
    </row>
    <row r="9159" spans="27:35" x14ac:dyDescent="0.25">
      <c r="AA9159" s="81"/>
      <c r="AB9159" s="81"/>
      <c r="AC9159" s="80"/>
      <c r="AD9159" s="80"/>
      <c r="AE9159" s="81"/>
      <c r="AF9159" s="82"/>
      <c r="AG9159" s="80"/>
      <c r="AH9159" s="119"/>
      <c r="AI9159" s="119"/>
    </row>
    <row r="9160" spans="27:35" x14ac:dyDescent="0.25">
      <c r="AA9160" s="81"/>
      <c r="AB9160" s="81"/>
      <c r="AC9160" s="80"/>
      <c r="AD9160" s="80"/>
      <c r="AE9160" s="81"/>
      <c r="AF9160" s="82"/>
      <c r="AG9160" s="80"/>
      <c r="AH9160" s="119"/>
      <c r="AI9160" s="119"/>
    </row>
    <row r="9161" spans="27:35" x14ac:dyDescent="0.25">
      <c r="AA9161" s="81"/>
      <c r="AB9161" s="81"/>
      <c r="AC9161" s="80"/>
      <c r="AD9161" s="80"/>
      <c r="AE9161" s="81"/>
      <c r="AF9161" s="82"/>
      <c r="AG9161" s="80"/>
      <c r="AH9161" s="119"/>
      <c r="AI9161" s="119"/>
    </row>
    <row r="9162" spans="27:35" x14ac:dyDescent="0.25">
      <c r="AA9162" s="81"/>
      <c r="AB9162" s="81"/>
      <c r="AC9162" s="80"/>
      <c r="AD9162" s="80"/>
      <c r="AE9162" s="81"/>
      <c r="AF9162" s="82"/>
      <c r="AG9162" s="80"/>
      <c r="AH9162" s="119"/>
      <c r="AI9162" s="119"/>
    </row>
    <row r="9163" spans="27:35" x14ac:dyDescent="0.25">
      <c r="AA9163" s="81"/>
      <c r="AB9163" s="81"/>
      <c r="AC9163" s="80"/>
      <c r="AD9163" s="80"/>
      <c r="AE9163" s="81"/>
      <c r="AF9163" s="82"/>
      <c r="AG9163" s="80"/>
      <c r="AH9163" s="119"/>
      <c r="AI9163" s="119"/>
    </row>
    <row r="9164" spans="27:35" x14ac:dyDescent="0.25">
      <c r="AA9164" s="81"/>
      <c r="AB9164" s="81"/>
      <c r="AC9164" s="80"/>
      <c r="AD9164" s="80"/>
      <c r="AE9164" s="81"/>
      <c r="AF9164" s="82"/>
      <c r="AG9164" s="80"/>
      <c r="AH9164" s="119"/>
      <c r="AI9164" s="119"/>
    </row>
    <row r="9165" spans="27:35" x14ac:dyDescent="0.25">
      <c r="AA9165" s="81"/>
      <c r="AB9165" s="81"/>
      <c r="AC9165" s="80"/>
      <c r="AD9165" s="80"/>
      <c r="AE9165" s="81"/>
      <c r="AF9165" s="82"/>
      <c r="AG9165" s="80"/>
      <c r="AH9165" s="119"/>
      <c r="AI9165" s="119"/>
    </row>
    <row r="9166" spans="27:35" x14ac:dyDescent="0.25">
      <c r="AA9166" s="81"/>
      <c r="AB9166" s="81"/>
      <c r="AC9166" s="80"/>
      <c r="AD9166" s="80"/>
      <c r="AE9166" s="81"/>
      <c r="AF9166" s="82"/>
      <c r="AG9166" s="80"/>
      <c r="AH9166" s="119"/>
      <c r="AI9166" s="119"/>
    </row>
    <row r="9167" spans="27:35" x14ac:dyDescent="0.25">
      <c r="AA9167" s="81"/>
      <c r="AB9167" s="81"/>
      <c r="AC9167" s="80"/>
      <c r="AD9167" s="80"/>
      <c r="AE9167" s="81"/>
      <c r="AF9167" s="82"/>
      <c r="AG9167" s="80"/>
      <c r="AH9167" s="119"/>
      <c r="AI9167" s="119"/>
    </row>
    <row r="9168" spans="27:35" x14ac:dyDescent="0.25">
      <c r="AA9168" s="81"/>
      <c r="AB9168" s="81"/>
      <c r="AC9168" s="80"/>
      <c r="AD9168" s="80"/>
      <c r="AE9168" s="81"/>
      <c r="AF9168" s="82"/>
      <c r="AG9168" s="80"/>
      <c r="AH9168" s="119"/>
      <c r="AI9168" s="119"/>
    </row>
    <row r="9169" spans="27:35" x14ac:dyDescent="0.25">
      <c r="AA9169" s="81"/>
      <c r="AB9169" s="81"/>
      <c r="AC9169" s="80"/>
      <c r="AD9169" s="80"/>
      <c r="AE9169" s="81"/>
      <c r="AF9169" s="82"/>
      <c r="AG9169" s="80"/>
      <c r="AH9169" s="119"/>
      <c r="AI9169" s="119"/>
    </row>
    <row r="9170" spans="27:35" x14ac:dyDescent="0.25">
      <c r="AA9170" s="81"/>
      <c r="AB9170" s="81"/>
      <c r="AC9170" s="80"/>
      <c r="AD9170" s="80"/>
      <c r="AE9170" s="81"/>
      <c r="AF9170" s="82"/>
      <c r="AG9170" s="80"/>
      <c r="AH9170" s="119"/>
      <c r="AI9170" s="119"/>
    </row>
    <row r="9171" spans="27:35" x14ac:dyDescent="0.25">
      <c r="AA9171" s="81"/>
      <c r="AB9171" s="81"/>
      <c r="AC9171" s="80"/>
      <c r="AD9171" s="80"/>
      <c r="AE9171" s="81"/>
      <c r="AF9171" s="82"/>
      <c r="AG9171" s="80"/>
      <c r="AH9171" s="119"/>
      <c r="AI9171" s="119"/>
    </row>
    <row r="9172" spans="27:35" x14ac:dyDescent="0.25">
      <c r="AA9172" s="81"/>
      <c r="AB9172" s="81"/>
      <c r="AC9172" s="80"/>
      <c r="AD9172" s="80"/>
      <c r="AE9172" s="81"/>
      <c r="AF9172" s="82"/>
      <c r="AG9172" s="80"/>
      <c r="AH9172" s="119"/>
      <c r="AI9172" s="119"/>
    </row>
    <row r="9173" spans="27:35" x14ac:dyDescent="0.25">
      <c r="AA9173" s="81"/>
      <c r="AB9173" s="81"/>
      <c r="AC9173" s="80"/>
      <c r="AD9173" s="80"/>
      <c r="AE9173" s="81"/>
      <c r="AF9173" s="82"/>
      <c r="AG9173" s="80"/>
      <c r="AH9173" s="119"/>
      <c r="AI9173" s="119"/>
    </row>
    <row r="9174" spans="27:35" x14ac:dyDescent="0.25">
      <c r="AA9174" s="81"/>
      <c r="AB9174" s="81"/>
      <c r="AC9174" s="80"/>
      <c r="AD9174" s="80"/>
      <c r="AE9174" s="81"/>
      <c r="AF9174" s="82"/>
      <c r="AG9174" s="80"/>
      <c r="AH9174" s="119"/>
      <c r="AI9174" s="119"/>
    </row>
    <row r="9175" spans="27:35" x14ac:dyDescent="0.25">
      <c r="AA9175" s="81"/>
      <c r="AB9175" s="81"/>
      <c r="AC9175" s="80"/>
      <c r="AD9175" s="80"/>
      <c r="AE9175" s="81"/>
      <c r="AF9175" s="82"/>
      <c r="AG9175" s="80"/>
      <c r="AH9175" s="119"/>
      <c r="AI9175" s="119"/>
    </row>
    <row r="9176" spans="27:35" x14ac:dyDescent="0.25">
      <c r="AA9176" s="81"/>
      <c r="AB9176" s="81"/>
      <c r="AC9176" s="80"/>
      <c r="AD9176" s="80"/>
      <c r="AE9176" s="81"/>
      <c r="AF9176" s="82"/>
      <c r="AG9176" s="80"/>
      <c r="AH9176" s="119"/>
      <c r="AI9176" s="119"/>
    </row>
    <row r="9177" spans="27:35" x14ac:dyDescent="0.25">
      <c r="AA9177" s="81"/>
      <c r="AB9177" s="81"/>
      <c r="AC9177" s="80"/>
      <c r="AD9177" s="80"/>
      <c r="AE9177" s="81"/>
      <c r="AF9177" s="82"/>
      <c r="AG9177" s="80"/>
      <c r="AH9177" s="119"/>
      <c r="AI9177" s="119"/>
    </row>
    <row r="9178" spans="27:35" x14ac:dyDescent="0.25">
      <c r="AA9178" s="81"/>
      <c r="AB9178" s="81"/>
      <c r="AC9178" s="80"/>
      <c r="AD9178" s="80"/>
      <c r="AE9178" s="81"/>
      <c r="AF9178" s="82"/>
      <c r="AG9178" s="80"/>
      <c r="AH9178" s="119"/>
      <c r="AI9178" s="119"/>
    </row>
    <row r="9179" spans="27:35" x14ac:dyDescent="0.25">
      <c r="AA9179" s="81"/>
      <c r="AB9179" s="81"/>
      <c r="AC9179" s="80"/>
      <c r="AD9179" s="80"/>
      <c r="AE9179" s="81"/>
      <c r="AF9179" s="82"/>
      <c r="AG9179" s="80"/>
      <c r="AH9179" s="119"/>
      <c r="AI9179" s="119"/>
    </row>
    <row r="9180" spans="27:35" x14ac:dyDescent="0.25">
      <c r="AA9180" s="81"/>
      <c r="AB9180" s="81"/>
      <c r="AC9180" s="80"/>
      <c r="AD9180" s="80"/>
      <c r="AE9180" s="81"/>
      <c r="AF9180" s="82"/>
      <c r="AG9180" s="80"/>
      <c r="AH9180" s="119"/>
      <c r="AI9180" s="119"/>
    </row>
    <row r="9181" spans="27:35" x14ac:dyDescent="0.25">
      <c r="AA9181" s="81"/>
      <c r="AB9181" s="81"/>
      <c r="AC9181" s="80"/>
      <c r="AD9181" s="80"/>
      <c r="AE9181" s="81"/>
      <c r="AF9181" s="82"/>
      <c r="AG9181" s="80"/>
      <c r="AH9181" s="119"/>
      <c r="AI9181" s="119"/>
    </row>
    <row r="9182" spans="27:35" x14ac:dyDescent="0.25">
      <c r="AA9182" s="81"/>
      <c r="AB9182" s="81"/>
      <c r="AC9182" s="80"/>
      <c r="AD9182" s="80"/>
      <c r="AE9182" s="81"/>
      <c r="AF9182" s="82"/>
      <c r="AG9182" s="80"/>
      <c r="AH9182" s="119"/>
      <c r="AI9182" s="119"/>
    </row>
    <row r="9183" spans="27:35" x14ac:dyDescent="0.25">
      <c r="AA9183" s="81"/>
      <c r="AB9183" s="81"/>
      <c r="AC9183" s="80"/>
      <c r="AD9183" s="80"/>
      <c r="AE9183" s="81"/>
      <c r="AF9183" s="82"/>
      <c r="AG9183" s="80"/>
      <c r="AH9183" s="119"/>
      <c r="AI9183" s="119"/>
    </row>
    <row r="9184" spans="27:35" x14ac:dyDescent="0.25">
      <c r="AA9184" s="81"/>
      <c r="AB9184" s="81"/>
      <c r="AC9184" s="80"/>
      <c r="AD9184" s="80"/>
      <c r="AE9184" s="81"/>
      <c r="AF9184" s="82"/>
      <c r="AG9184" s="80"/>
      <c r="AH9184" s="119"/>
      <c r="AI9184" s="119"/>
    </row>
    <row r="9185" spans="27:35" x14ac:dyDescent="0.25">
      <c r="AA9185" s="81"/>
      <c r="AB9185" s="81"/>
      <c r="AC9185" s="80"/>
      <c r="AD9185" s="80"/>
      <c r="AE9185" s="81"/>
      <c r="AF9185" s="82"/>
      <c r="AG9185" s="80"/>
      <c r="AH9185" s="119"/>
      <c r="AI9185" s="119"/>
    </row>
    <row r="9186" spans="27:35" x14ac:dyDescent="0.25">
      <c r="AA9186" s="81"/>
      <c r="AB9186" s="81"/>
      <c r="AC9186" s="80"/>
      <c r="AD9186" s="80"/>
      <c r="AE9186" s="81"/>
      <c r="AF9186" s="82"/>
      <c r="AG9186" s="80"/>
      <c r="AH9186" s="119"/>
      <c r="AI9186" s="119"/>
    </row>
    <row r="9187" spans="27:35" x14ac:dyDescent="0.25">
      <c r="AA9187" s="81"/>
      <c r="AB9187" s="81"/>
      <c r="AC9187" s="80"/>
      <c r="AD9187" s="80"/>
      <c r="AE9187" s="81"/>
      <c r="AF9187" s="82"/>
      <c r="AG9187" s="80"/>
      <c r="AH9187" s="119"/>
      <c r="AI9187" s="119"/>
    </row>
    <row r="9188" spans="27:35" x14ac:dyDescent="0.25">
      <c r="AA9188" s="81"/>
      <c r="AB9188" s="81"/>
      <c r="AC9188" s="80"/>
      <c r="AD9188" s="80"/>
      <c r="AE9188" s="81"/>
      <c r="AF9188" s="82"/>
      <c r="AG9188" s="80"/>
      <c r="AH9188" s="119"/>
      <c r="AI9188" s="119"/>
    </row>
    <row r="9189" spans="27:35" x14ac:dyDescent="0.25">
      <c r="AA9189" s="81"/>
      <c r="AB9189" s="81"/>
      <c r="AC9189" s="80"/>
      <c r="AD9189" s="80"/>
      <c r="AE9189" s="81"/>
      <c r="AF9189" s="82"/>
      <c r="AG9189" s="80"/>
      <c r="AH9189" s="119"/>
      <c r="AI9189" s="119"/>
    </row>
    <row r="9190" spans="27:35" x14ac:dyDescent="0.25">
      <c r="AA9190" s="81"/>
      <c r="AB9190" s="81"/>
      <c r="AC9190" s="80"/>
      <c r="AD9190" s="80"/>
      <c r="AE9190" s="81"/>
      <c r="AF9190" s="82"/>
      <c r="AG9190" s="80"/>
      <c r="AH9190" s="119"/>
      <c r="AI9190" s="119"/>
    </row>
    <row r="9191" spans="27:35" x14ac:dyDescent="0.25">
      <c r="AA9191" s="81"/>
      <c r="AB9191" s="81"/>
      <c r="AC9191" s="80"/>
      <c r="AD9191" s="80"/>
      <c r="AE9191" s="81"/>
      <c r="AF9191" s="82"/>
      <c r="AG9191" s="80"/>
      <c r="AH9191" s="119"/>
      <c r="AI9191" s="119"/>
    </row>
    <row r="9192" spans="27:35" x14ac:dyDescent="0.25">
      <c r="AA9192" s="81"/>
      <c r="AB9192" s="81"/>
      <c r="AC9192" s="80"/>
      <c r="AD9192" s="80"/>
      <c r="AE9192" s="81"/>
      <c r="AF9192" s="82"/>
      <c r="AG9192" s="80"/>
      <c r="AH9192" s="119"/>
      <c r="AI9192" s="119"/>
    </row>
    <row r="9193" spans="27:35" x14ac:dyDescent="0.25">
      <c r="AA9193" s="81"/>
      <c r="AB9193" s="81"/>
      <c r="AC9193" s="80"/>
      <c r="AD9193" s="80"/>
      <c r="AE9193" s="81"/>
      <c r="AF9193" s="82"/>
      <c r="AG9193" s="80"/>
      <c r="AH9193" s="119"/>
      <c r="AI9193" s="119"/>
    </row>
    <row r="9194" spans="27:35" x14ac:dyDescent="0.25">
      <c r="AA9194" s="81"/>
      <c r="AB9194" s="81"/>
      <c r="AC9194" s="80"/>
      <c r="AD9194" s="80"/>
      <c r="AE9194" s="81"/>
      <c r="AF9194" s="82"/>
      <c r="AG9194" s="80"/>
      <c r="AH9194" s="119"/>
      <c r="AI9194" s="119"/>
    </row>
    <row r="9195" spans="27:35" x14ac:dyDescent="0.25">
      <c r="AA9195" s="81"/>
      <c r="AB9195" s="81"/>
      <c r="AC9195" s="80"/>
      <c r="AD9195" s="80"/>
      <c r="AE9195" s="81"/>
      <c r="AF9195" s="82"/>
      <c r="AG9195" s="80"/>
      <c r="AH9195" s="119"/>
      <c r="AI9195" s="119"/>
    </row>
    <row r="9196" spans="27:35" x14ac:dyDescent="0.25">
      <c r="AA9196" s="81"/>
      <c r="AB9196" s="81"/>
      <c r="AC9196" s="80"/>
      <c r="AD9196" s="80"/>
      <c r="AE9196" s="81"/>
      <c r="AF9196" s="82"/>
      <c r="AG9196" s="80"/>
      <c r="AH9196" s="119"/>
      <c r="AI9196" s="119"/>
    </row>
    <row r="9197" spans="27:35" x14ac:dyDescent="0.25">
      <c r="AA9197" s="81"/>
      <c r="AB9197" s="81"/>
      <c r="AC9197" s="80"/>
      <c r="AD9197" s="80"/>
      <c r="AE9197" s="81"/>
      <c r="AF9197" s="82"/>
      <c r="AG9197" s="80"/>
      <c r="AH9197" s="119"/>
      <c r="AI9197" s="119"/>
    </row>
    <row r="9198" spans="27:35" x14ac:dyDescent="0.25">
      <c r="AA9198" s="81"/>
      <c r="AB9198" s="81"/>
      <c r="AC9198" s="80"/>
      <c r="AD9198" s="80"/>
      <c r="AE9198" s="81"/>
      <c r="AF9198" s="82"/>
      <c r="AG9198" s="80"/>
      <c r="AH9198" s="119"/>
      <c r="AI9198" s="119"/>
    </row>
    <row r="9199" spans="27:35" x14ac:dyDescent="0.25">
      <c r="AA9199" s="81"/>
      <c r="AB9199" s="81"/>
      <c r="AC9199" s="80"/>
      <c r="AD9199" s="80"/>
      <c r="AE9199" s="81"/>
      <c r="AF9199" s="82"/>
      <c r="AG9199" s="80"/>
      <c r="AH9199" s="119"/>
      <c r="AI9199" s="119"/>
    </row>
    <row r="9200" spans="27:35" x14ac:dyDescent="0.25">
      <c r="AA9200" s="81"/>
      <c r="AB9200" s="81"/>
      <c r="AC9200" s="80"/>
      <c r="AD9200" s="80"/>
      <c r="AE9200" s="81"/>
      <c r="AF9200" s="82"/>
      <c r="AG9200" s="80"/>
      <c r="AH9200" s="119"/>
      <c r="AI9200" s="119"/>
    </row>
    <row r="9201" spans="27:35" x14ac:dyDescent="0.25">
      <c r="AA9201" s="81"/>
      <c r="AB9201" s="81"/>
      <c r="AC9201" s="80"/>
      <c r="AD9201" s="80"/>
      <c r="AE9201" s="81"/>
      <c r="AF9201" s="82"/>
      <c r="AG9201" s="80"/>
      <c r="AH9201" s="119"/>
      <c r="AI9201" s="119"/>
    </row>
    <row r="9202" spans="27:35" x14ac:dyDescent="0.25">
      <c r="AA9202" s="81"/>
      <c r="AB9202" s="81"/>
      <c r="AC9202" s="80"/>
      <c r="AD9202" s="80"/>
      <c r="AE9202" s="81"/>
      <c r="AF9202" s="82"/>
      <c r="AG9202" s="80"/>
      <c r="AH9202" s="119"/>
      <c r="AI9202" s="119"/>
    </row>
    <row r="9203" spans="27:35" x14ac:dyDescent="0.25">
      <c r="AA9203" s="81"/>
      <c r="AB9203" s="81"/>
      <c r="AC9203" s="80"/>
      <c r="AD9203" s="80"/>
      <c r="AE9203" s="81"/>
      <c r="AF9203" s="82"/>
      <c r="AG9203" s="80"/>
      <c r="AH9203" s="119"/>
      <c r="AI9203" s="119"/>
    </row>
    <row r="9204" spans="27:35" x14ac:dyDescent="0.25">
      <c r="AA9204" s="81"/>
      <c r="AB9204" s="81"/>
      <c r="AC9204" s="80"/>
      <c r="AD9204" s="80"/>
      <c r="AE9204" s="81"/>
      <c r="AF9204" s="82"/>
      <c r="AG9204" s="80"/>
      <c r="AH9204" s="119"/>
      <c r="AI9204" s="119"/>
    </row>
    <row r="9205" spans="27:35" x14ac:dyDescent="0.25">
      <c r="AA9205" s="81"/>
      <c r="AB9205" s="81"/>
      <c r="AC9205" s="80"/>
      <c r="AD9205" s="80"/>
      <c r="AE9205" s="81"/>
      <c r="AF9205" s="82"/>
      <c r="AG9205" s="80"/>
      <c r="AH9205" s="119"/>
      <c r="AI9205" s="119"/>
    </row>
    <row r="9206" spans="27:35" x14ac:dyDescent="0.25">
      <c r="AA9206" s="81"/>
      <c r="AB9206" s="81"/>
      <c r="AC9206" s="80"/>
      <c r="AD9206" s="80"/>
      <c r="AE9206" s="81"/>
      <c r="AF9206" s="82"/>
      <c r="AG9206" s="80"/>
      <c r="AH9206" s="119"/>
      <c r="AI9206" s="119"/>
    </row>
    <row r="9207" spans="27:35" x14ac:dyDescent="0.25">
      <c r="AA9207" s="81"/>
      <c r="AB9207" s="81"/>
      <c r="AC9207" s="80"/>
      <c r="AD9207" s="80"/>
      <c r="AE9207" s="81"/>
      <c r="AF9207" s="82"/>
      <c r="AG9207" s="80"/>
      <c r="AH9207" s="119"/>
      <c r="AI9207" s="119"/>
    </row>
    <row r="9208" spans="27:35" x14ac:dyDescent="0.25">
      <c r="AA9208" s="81"/>
      <c r="AB9208" s="81"/>
      <c r="AC9208" s="80"/>
      <c r="AD9208" s="80"/>
      <c r="AE9208" s="81"/>
      <c r="AF9208" s="82"/>
      <c r="AG9208" s="80"/>
      <c r="AH9208" s="119"/>
      <c r="AI9208" s="119"/>
    </row>
    <row r="9209" spans="27:35" x14ac:dyDescent="0.25">
      <c r="AA9209" s="81"/>
      <c r="AB9209" s="81"/>
      <c r="AC9209" s="80"/>
      <c r="AD9209" s="80"/>
      <c r="AE9209" s="81"/>
      <c r="AF9209" s="82"/>
      <c r="AG9209" s="80"/>
      <c r="AH9209" s="119"/>
      <c r="AI9209" s="119"/>
    </row>
    <row r="9210" spans="27:35" x14ac:dyDescent="0.25">
      <c r="AA9210" s="81"/>
      <c r="AB9210" s="81"/>
      <c r="AC9210" s="80"/>
      <c r="AD9210" s="80"/>
      <c r="AE9210" s="81"/>
      <c r="AF9210" s="82"/>
      <c r="AG9210" s="80"/>
      <c r="AH9210" s="119"/>
      <c r="AI9210" s="119"/>
    </row>
    <row r="9211" spans="27:35" x14ac:dyDescent="0.25">
      <c r="AA9211" s="81"/>
      <c r="AB9211" s="81"/>
      <c r="AC9211" s="80"/>
      <c r="AD9211" s="80"/>
      <c r="AE9211" s="81"/>
      <c r="AF9211" s="82"/>
      <c r="AG9211" s="80"/>
      <c r="AH9211" s="119"/>
      <c r="AI9211" s="119"/>
    </row>
    <row r="9212" spans="27:35" x14ac:dyDescent="0.25">
      <c r="AA9212" s="81"/>
      <c r="AB9212" s="81"/>
      <c r="AC9212" s="80"/>
      <c r="AD9212" s="80"/>
      <c r="AE9212" s="81"/>
      <c r="AF9212" s="82"/>
      <c r="AG9212" s="80"/>
      <c r="AH9212" s="119"/>
      <c r="AI9212" s="119"/>
    </row>
    <row r="9213" spans="27:35" x14ac:dyDescent="0.25">
      <c r="AA9213" s="81"/>
      <c r="AB9213" s="81"/>
      <c r="AC9213" s="80"/>
      <c r="AD9213" s="80"/>
      <c r="AE9213" s="81"/>
      <c r="AF9213" s="82"/>
      <c r="AG9213" s="80"/>
      <c r="AH9213" s="119"/>
      <c r="AI9213" s="119"/>
    </row>
    <row r="9214" spans="27:35" x14ac:dyDescent="0.25">
      <c r="AA9214" s="81"/>
      <c r="AB9214" s="81"/>
      <c r="AC9214" s="80"/>
      <c r="AD9214" s="80"/>
      <c r="AE9214" s="81"/>
      <c r="AF9214" s="82"/>
      <c r="AG9214" s="80"/>
      <c r="AH9214" s="119"/>
      <c r="AI9214" s="119"/>
    </row>
    <row r="9215" spans="27:35" x14ac:dyDescent="0.25">
      <c r="AA9215" s="81"/>
      <c r="AB9215" s="81"/>
      <c r="AC9215" s="80"/>
      <c r="AD9215" s="80"/>
      <c r="AE9215" s="81"/>
      <c r="AF9215" s="82"/>
      <c r="AG9215" s="80"/>
      <c r="AH9215" s="119"/>
      <c r="AI9215" s="119"/>
    </row>
    <row r="9216" spans="27:35" x14ac:dyDescent="0.25">
      <c r="AA9216" s="81"/>
      <c r="AB9216" s="81"/>
      <c r="AC9216" s="80"/>
      <c r="AD9216" s="80"/>
      <c r="AE9216" s="81"/>
      <c r="AF9216" s="82"/>
      <c r="AG9216" s="80"/>
      <c r="AH9216" s="119"/>
      <c r="AI9216" s="119"/>
    </row>
    <row r="9217" spans="27:35" x14ac:dyDescent="0.25">
      <c r="AA9217" s="81"/>
      <c r="AB9217" s="81"/>
      <c r="AC9217" s="80"/>
      <c r="AD9217" s="80"/>
      <c r="AE9217" s="81"/>
      <c r="AF9217" s="82"/>
      <c r="AG9217" s="80"/>
      <c r="AH9217" s="119"/>
      <c r="AI9217" s="119"/>
    </row>
    <row r="9218" spans="27:35" x14ac:dyDescent="0.25">
      <c r="AA9218" s="81"/>
      <c r="AB9218" s="81"/>
      <c r="AC9218" s="80"/>
      <c r="AD9218" s="80"/>
      <c r="AE9218" s="81"/>
      <c r="AF9218" s="82"/>
      <c r="AG9218" s="80"/>
      <c r="AH9218" s="119"/>
      <c r="AI9218" s="119"/>
    </row>
    <row r="9219" spans="27:35" x14ac:dyDescent="0.25">
      <c r="AA9219" s="81"/>
      <c r="AB9219" s="81"/>
      <c r="AC9219" s="80"/>
      <c r="AD9219" s="80"/>
      <c r="AE9219" s="81"/>
      <c r="AF9219" s="82"/>
      <c r="AG9219" s="80"/>
      <c r="AH9219" s="119"/>
      <c r="AI9219" s="119"/>
    </row>
    <row r="9220" spans="27:35" x14ac:dyDescent="0.25">
      <c r="AA9220" s="81"/>
      <c r="AB9220" s="81"/>
      <c r="AC9220" s="80"/>
      <c r="AD9220" s="80"/>
      <c r="AE9220" s="81"/>
      <c r="AF9220" s="82"/>
      <c r="AG9220" s="80"/>
      <c r="AH9220" s="119"/>
      <c r="AI9220" s="119"/>
    </row>
    <row r="9221" spans="27:35" x14ac:dyDescent="0.25">
      <c r="AA9221" s="81"/>
      <c r="AB9221" s="81"/>
      <c r="AC9221" s="80"/>
      <c r="AD9221" s="80"/>
      <c r="AE9221" s="81"/>
      <c r="AF9221" s="82"/>
      <c r="AG9221" s="80"/>
      <c r="AH9221" s="119"/>
      <c r="AI9221" s="119"/>
    </row>
    <row r="9222" spans="27:35" x14ac:dyDescent="0.25">
      <c r="AA9222" s="81"/>
      <c r="AB9222" s="81"/>
      <c r="AC9222" s="80"/>
      <c r="AD9222" s="80"/>
      <c r="AE9222" s="81"/>
      <c r="AF9222" s="82"/>
      <c r="AG9222" s="80"/>
      <c r="AH9222" s="119"/>
      <c r="AI9222" s="119"/>
    </row>
    <row r="9223" spans="27:35" x14ac:dyDescent="0.25">
      <c r="AA9223" s="81"/>
      <c r="AB9223" s="81"/>
      <c r="AC9223" s="80"/>
      <c r="AD9223" s="80"/>
      <c r="AE9223" s="81"/>
      <c r="AF9223" s="82"/>
      <c r="AG9223" s="80"/>
      <c r="AH9223" s="119"/>
      <c r="AI9223" s="119"/>
    </row>
    <row r="9224" spans="27:35" x14ac:dyDescent="0.25">
      <c r="AA9224" s="81"/>
      <c r="AB9224" s="81"/>
      <c r="AC9224" s="80"/>
      <c r="AD9224" s="80"/>
      <c r="AE9224" s="81"/>
      <c r="AF9224" s="82"/>
      <c r="AG9224" s="80"/>
      <c r="AH9224" s="119"/>
      <c r="AI9224" s="119"/>
    </row>
    <row r="9225" spans="27:35" x14ac:dyDescent="0.25">
      <c r="AA9225" s="81"/>
      <c r="AB9225" s="81"/>
      <c r="AC9225" s="80"/>
      <c r="AD9225" s="80"/>
      <c r="AE9225" s="81"/>
      <c r="AF9225" s="82"/>
      <c r="AG9225" s="80"/>
      <c r="AH9225" s="119"/>
      <c r="AI9225" s="119"/>
    </row>
    <row r="9226" spans="27:35" x14ac:dyDescent="0.25">
      <c r="AA9226" s="81"/>
      <c r="AB9226" s="81"/>
      <c r="AC9226" s="80"/>
      <c r="AD9226" s="80"/>
      <c r="AE9226" s="81"/>
      <c r="AF9226" s="82"/>
      <c r="AG9226" s="80"/>
      <c r="AH9226" s="119"/>
      <c r="AI9226" s="119"/>
    </row>
    <row r="9227" spans="27:35" x14ac:dyDescent="0.25">
      <c r="AA9227" s="81"/>
      <c r="AB9227" s="81"/>
      <c r="AC9227" s="80"/>
      <c r="AD9227" s="80"/>
      <c r="AE9227" s="81"/>
      <c r="AF9227" s="82"/>
      <c r="AG9227" s="80"/>
      <c r="AH9227" s="119"/>
      <c r="AI9227" s="119"/>
    </row>
    <row r="9228" spans="27:35" x14ac:dyDescent="0.25">
      <c r="AA9228" s="81"/>
      <c r="AB9228" s="81"/>
      <c r="AC9228" s="80"/>
      <c r="AD9228" s="80"/>
      <c r="AE9228" s="81"/>
      <c r="AF9228" s="82"/>
      <c r="AG9228" s="80"/>
      <c r="AH9228" s="119"/>
      <c r="AI9228" s="119"/>
    </row>
    <row r="9229" spans="27:35" x14ac:dyDescent="0.25">
      <c r="AA9229" s="81"/>
      <c r="AB9229" s="81"/>
      <c r="AC9229" s="80"/>
      <c r="AD9229" s="80"/>
      <c r="AE9229" s="81"/>
      <c r="AF9229" s="82"/>
      <c r="AG9229" s="80"/>
      <c r="AH9229" s="119"/>
      <c r="AI9229" s="119"/>
    </row>
    <row r="9230" spans="27:35" x14ac:dyDescent="0.25">
      <c r="AA9230" s="81"/>
      <c r="AB9230" s="81"/>
      <c r="AC9230" s="80"/>
      <c r="AD9230" s="80"/>
      <c r="AE9230" s="81"/>
      <c r="AF9230" s="82"/>
      <c r="AG9230" s="80"/>
      <c r="AH9230" s="119"/>
      <c r="AI9230" s="119"/>
    </row>
    <row r="9231" spans="27:35" x14ac:dyDescent="0.25">
      <c r="AA9231" s="81"/>
      <c r="AB9231" s="81"/>
      <c r="AC9231" s="80"/>
      <c r="AD9231" s="80"/>
      <c r="AE9231" s="81"/>
      <c r="AF9231" s="82"/>
      <c r="AG9231" s="80"/>
      <c r="AH9231" s="119"/>
      <c r="AI9231" s="119"/>
    </row>
    <row r="9232" spans="27:35" x14ac:dyDescent="0.25">
      <c r="AA9232" s="81"/>
      <c r="AB9232" s="81"/>
      <c r="AC9232" s="80"/>
      <c r="AD9232" s="80"/>
      <c r="AE9232" s="81"/>
      <c r="AF9232" s="82"/>
      <c r="AG9232" s="80"/>
      <c r="AH9232" s="119"/>
      <c r="AI9232" s="119"/>
    </row>
    <row r="9233" spans="27:35" x14ac:dyDescent="0.25">
      <c r="AA9233" s="81"/>
      <c r="AB9233" s="81"/>
      <c r="AC9233" s="80"/>
      <c r="AD9233" s="80"/>
      <c r="AE9233" s="81"/>
      <c r="AF9233" s="82"/>
      <c r="AG9233" s="80"/>
      <c r="AH9233" s="119"/>
      <c r="AI9233" s="119"/>
    </row>
    <row r="9234" spans="27:35" x14ac:dyDescent="0.25">
      <c r="AA9234" s="81"/>
      <c r="AB9234" s="81"/>
      <c r="AC9234" s="80"/>
      <c r="AD9234" s="80"/>
      <c r="AE9234" s="81"/>
      <c r="AF9234" s="82"/>
      <c r="AG9234" s="80"/>
      <c r="AH9234" s="119"/>
      <c r="AI9234" s="119"/>
    </row>
    <row r="9235" spans="27:35" x14ac:dyDescent="0.25">
      <c r="AA9235" s="81"/>
      <c r="AB9235" s="81"/>
      <c r="AC9235" s="80"/>
      <c r="AD9235" s="80"/>
      <c r="AE9235" s="81"/>
      <c r="AF9235" s="82"/>
      <c r="AG9235" s="80"/>
      <c r="AH9235" s="119"/>
      <c r="AI9235" s="119"/>
    </row>
    <row r="9236" spans="27:35" x14ac:dyDescent="0.25">
      <c r="AA9236" s="81"/>
      <c r="AB9236" s="81"/>
      <c r="AC9236" s="80"/>
      <c r="AD9236" s="80"/>
      <c r="AE9236" s="81"/>
      <c r="AF9236" s="82"/>
      <c r="AG9236" s="80"/>
      <c r="AH9236" s="119"/>
      <c r="AI9236" s="119"/>
    </row>
    <row r="9237" spans="27:35" x14ac:dyDescent="0.25">
      <c r="AA9237" s="81"/>
      <c r="AB9237" s="81"/>
      <c r="AC9237" s="80"/>
      <c r="AD9237" s="80"/>
      <c r="AE9237" s="81"/>
      <c r="AF9237" s="82"/>
      <c r="AG9237" s="80"/>
      <c r="AH9237" s="119"/>
      <c r="AI9237" s="119"/>
    </row>
    <row r="9238" spans="27:35" x14ac:dyDescent="0.25">
      <c r="AA9238" s="81"/>
      <c r="AB9238" s="81"/>
      <c r="AC9238" s="80"/>
      <c r="AD9238" s="80"/>
      <c r="AE9238" s="81"/>
      <c r="AF9238" s="82"/>
      <c r="AG9238" s="80"/>
      <c r="AH9238" s="119"/>
      <c r="AI9238" s="119"/>
    </row>
    <row r="9239" spans="27:35" x14ac:dyDescent="0.25">
      <c r="AA9239" s="81"/>
      <c r="AB9239" s="81"/>
      <c r="AC9239" s="80"/>
      <c r="AD9239" s="80"/>
      <c r="AE9239" s="81"/>
      <c r="AF9239" s="82"/>
      <c r="AG9239" s="80"/>
      <c r="AH9239" s="119"/>
      <c r="AI9239" s="119"/>
    </row>
    <row r="9240" spans="27:35" x14ac:dyDescent="0.25">
      <c r="AA9240" s="81"/>
      <c r="AB9240" s="81"/>
      <c r="AC9240" s="80"/>
      <c r="AD9240" s="80"/>
      <c r="AE9240" s="81"/>
      <c r="AF9240" s="82"/>
      <c r="AG9240" s="80"/>
      <c r="AH9240" s="119"/>
      <c r="AI9240" s="119"/>
    </row>
    <row r="9241" spans="27:35" x14ac:dyDescent="0.25">
      <c r="AA9241" s="81"/>
      <c r="AB9241" s="81"/>
      <c r="AC9241" s="80"/>
      <c r="AD9241" s="80"/>
      <c r="AE9241" s="81"/>
      <c r="AF9241" s="82"/>
      <c r="AG9241" s="80"/>
      <c r="AH9241" s="119"/>
      <c r="AI9241" s="119"/>
    </row>
    <row r="9242" spans="27:35" x14ac:dyDescent="0.25">
      <c r="AA9242" s="81"/>
      <c r="AB9242" s="81"/>
      <c r="AC9242" s="80"/>
      <c r="AD9242" s="80"/>
      <c r="AE9242" s="81"/>
      <c r="AF9242" s="82"/>
      <c r="AG9242" s="80"/>
      <c r="AH9242" s="119"/>
      <c r="AI9242" s="119"/>
    </row>
    <row r="9243" spans="27:35" x14ac:dyDescent="0.25">
      <c r="AA9243" s="81"/>
      <c r="AB9243" s="81"/>
      <c r="AC9243" s="80"/>
      <c r="AD9243" s="80"/>
      <c r="AE9243" s="81"/>
      <c r="AF9243" s="82"/>
      <c r="AG9243" s="80"/>
      <c r="AH9243" s="119"/>
      <c r="AI9243" s="119"/>
    </row>
    <row r="9244" spans="27:35" x14ac:dyDescent="0.25">
      <c r="AA9244" s="81"/>
      <c r="AB9244" s="81"/>
      <c r="AC9244" s="80"/>
      <c r="AD9244" s="80"/>
      <c r="AE9244" s="81"/>
      <c r="AF9244" s="82"/>
      <c r="AG9244" s="80"/>
      <c r="AH9244" s="119"/>
      <c r="AI9244" s="119"/>
    </row>
    <row r="9245" spans="27:35" x14ac:dyDescent="0.25">
      <c r="AA9245" s="81"/>
      <c r="AB9245" s="81"/>
      <c r="AC9245" s="80"/>
      <c r="AD9245" s="80"/>
      <c r="AE9245" s="81"/>
      <c r="AF9245" s="82"/>
      <c r="AG9245" s="80"/>
      <c r="AH9245" s="119"/>
      <c r="AI9245" s="119"/>
    </row>
    <row r="9246" spans="27:35" x14ac:dyDescent="0.25">
      <c r="AA9246" s="81"/>
      <c r="AB9246" s="81"/>
      <c r="AC9246" s="80"/>
      <c r="AD9246" s="80"/>
      <c r="AE9246" s="81"/>
      <c r="AF9246" s="82"/>
      <c r="AG9246" s="80"/>
      <c r="AH9246" s="119"/>
      <c r="AI9246" s="119"/>
    </row>
    <row r="9247" spans="27:35" x14ac:dyDescent="0.25">
      <c r="AA9247" s="81"/>
      <c r="AB9247" s="81"/>
      <c r="AC9247" s="80"/>
      <c r="AD9247" s="80"/>
      <c r="AE9247" s="81"/>
      <c r="AF9247" s="82"/>
      <c r="AG9247" s="80"/>
      <c r="AH9247" s="119"/>
      <c r="AI9247" s="119"/>
    </row>
    <row r="9248" spans="27:35" x14ac:dyDescent="0.25">
      <c r="AA9248" s="81"/>
      <c r="AB9248" s="81"/>
      <c r="AC9248" s="80"/>
      <c r="AD9248" s="80"/>
      <c r="AE9248" s="81"/>
      <c r="AF9248" s="82"/>
      <c r="AG9248" s="80"/>
      <c r="AH9248" s="119"/>
      <c r="AI9248" s="119"/>
    </row>
    <row r="9249" spans="27:35" x14ac:dyDescent="0.25">
      <c r="AA9249" s="81"/>
      <c r="AB9249" s="81"/>
      <c r="AC9249" s="80"/>
      <c r="AD9249" s="80"/>
      <c r="AE9249" s="81"/>
      <c r="AF9249" s="82"/>
      <c r="AG9249" s="80"/>
      <c r="AH9249" s="119"/>
      <c r="AI9249" s="119"/>
    </row>
    <row r="9250" spans="27:35" x14ac:dyDescent="0.25">
      <c r="AA9250" s="81"/>
      <c r="AB9250" s="81"/>
      <c r="AC9250" s="80"/>
      <c r="AD9250" s="80"/>
      <c r="AE9250" s="81"/>
      <c r="AF9250" s="82"/>
      <c r="AG9250" s="80"/>
      <c r="AH9250" s="119"/>
      <c r="AI9250" s="119"/>
    </row>
    <row r="9251" spans="27:35" x14ac:dyDescent="0.25">
      <c r="AA9251" s="81"/>
      <c r="AB9251" s="81"/>
      <c r="AC9251" s="80"/>
      <c r="AD9251" s="80"/>
      <c r="AE9251" s="81"/>
      <c r="AF9251" s="82"/>
      <c r="AG9251" s="80"/>
      <c r="AH9251" s="119"/>
      <c r="AI9251" s="119"/>
    </row>
    <row r="9252" spans="27:35" x14ac:dyDescent="0.25">
      <c r="AA9252" s="81"/>
      <c r="AB9252" s="81"/>
      <c r="AC9252" s="80"/>
      <c r="AD9252" s="80"/>
      <c r="AE9252" s="81"/>
      <c r="AF9252" s="82"/>
      <c r="AG9252" s="80"/>
      <c r="AH9252" s="119"/>
      <c r="AI9252" s="119"/>
    </row>
    <row r="9253" spans="27:35" x14ac:dyDescent="0.25">
      <c r="AA9253" s="81"/>
      <c r="AB9253" s="81"/>
      <c r="AC9253" s="80"/>
      <c r="AD9253" s="80"/>
      <c r="AE9253" s="81"/>
      <c r="AF9253" s="82"/>
      <c r="AG9253" s="80"/>
      <c r="AH9253" s="119"/>
      <c r="AI9253" s="119"/>
    </row>
    <row r="9254" spans="27:35" x14ac:dyDescent="0.25">
      <c r="AA9254" s="81"/>
      <c r="AB9254" s="81"/>
      <c r="AC9254" s="80"/>
      <c r="AD9254" s="80"/>
      <c r="AE9254" s="81"/>
      <c r="AF9254" s="82"/>
      <c r="AG9254" s="80"/>
      <c r="AH9254" s="119"/>
      <c r="AI9254" s="119"/>
    </row>
    <row r="9255" spans="27:35" x14ac:dyDescent="0.25">
      <c r="AA9255" s="81"/>
      <c r="AB9255" s="81"/>
      <c r="AC9255" s="80"/>
      <c r="AD9255" s="80"/>
      <c r="AE9255" s="81"/>
      <c r="AF9255" s="82"/>
      <c r="AG9255" s="80"/>
      <c r="AH9255" s="119"/>
      <c r="AI9255" s="119"/>
    </row>
    <row r="9256" spans="27:35" x14ac:dyDescent="0.25">
      <c r="AA9256" s="81"/>
      <c r="AB9256" s="81"/>
      <c r="AC9256" s="80"/>
      <c r="AD9256" s="80"/>
      <c r="AE9256" s="81"/>
      <c r="AF9256" s="82"/>
      <c r="AG9256" s="80"/>
      <c r="AH9256" s="119"/>
      <c r="AI9256" s="119"/>
    </row>
    <row r="9257" spans="27:35" x14ac:dyDescent="0.25">
      <c r="AA9257" s="81"/>
      <c r="AB9257" s="81"/>
      <c r="AC9257" s="80"/>
      <c r="AD9257" s="80"/>
      <c r="AE9257" s="81"/>
      <c r="AF9257" s="82"/>
      <c r="AG9257" s="80"/>
      <c r="AH9257" s="119"/>
      <c r="AI9257" s="119"/>
    </row>
    <row r="9258" spans="27:35" x14ac:dyDescent="0.25">
      <c r="AA9258" s="81"/>
      <c r="AB9258" s="81"/>
      <c r="AC9258" s="80"/>
      <c r="AD9258" s="80"/>
      <c r="AE9258" s="81"/>
      <c r="AF9258" s="82"/>
      <c r="AG9258" s="80"/>
      <c r="AH9258" s="119"/>
      <c r="AI9258" s="119"/>
    </row>
    <row r="9259" spans="27:35" x14ac:dyDescent="0.25">
      <c r="AA9259" s="81"/>
      <c r="AB9259" s="81"/>
      <c r="AC9259" s="80"/>
      <c r="AD9259" s="80"/>
      <c r="AE9259" s="81"/>
      <c r="AF9259" s="82"/>
      <c r="AG9259" s="80"/>
      <c r="AH9259" s="119"/>
      <c r="AI9259" s="119"/>
    </row>
    <row r="9260" spans="27:35" x14ac:dyDescent="0.25">
      <c r="AA9260" s="81"/>
      <c r="AB9260" s="81"/>
      <c r="AC9260" s="80"/>
      <c r="AD9260" s="80"/>
      <c r="AE9260" s="81"/>
      <c r="AF9260" s="82"/>
      <c r="AG9260" s="80"/>
      <c r="AH9260" s="119"/>
      <c r="AI9260" s="119"/>
    </row>
    <row r="9261" spans="27:35" x14ac:dyDescent="0.25">
      <c r="AA9261" s="81"/>
      <c r="AB9261" s="81"/>
      <c r="AC9261" s="80"/>
      <c r="AD9261" s="80"/>
      <c r="AE9261" s="81"/>
      <c r="AF9261" s="82"/>
      <c r="AG9261" s="80"/>
      <c r="AH9261" s="119"/>
      <c r="AI9261" s="119"/>
    </row>
    <row r="9262" spans="27:35" x14ac:dyDescent="0.25">
      <c r="AA9262" s="81"/>
      <c r="AB9262" s="81"/>
      <c r="AC9262" s="80"/>
      <c r="AD9262" s="80"/>
      <c r="AE9262" s="81"/>
      <c r="AF9262" s="82"/>
      <c r="AG9262" s="80"/>
      <c r="AH9262" s="119"/>
      <c r="AI9262" s="119"/>
    </row>
    <row r="9263" spans="27:35" x14ac:dyDescent="0.25">
      <c r="AA9263" s="81"/>
      <c r="AB9263" s="81"/>
      <c r="AC9263" s="80"/>
      <c r="AD9263" s="80"/>
      <c r="AE9263" s="81"/>
      <c r="AF9263" s="82"/>
      <c r="AG9263" s="80"/>
      <c r="AH9263" s="119"/>
      <c r="AI9263" s="119"/>
    </row>
    <row r="9264" spans="27:35" x14ac:dyDescent="0.25">
      <c r="AA9264" s="81"/>
      <c r="AB9264" s="81"/>
      <c r="AC9264" s="80"/>
      <c r="AD9264" s="80"/>
      <c r="AE9264" s="81"/>
      <c r="AF9264" s="82"/>
      <c r="AG9264" s="80"/>
      <c r="AH9264" s="119"/>
      <c r="AI9264" s="119"/>
    </row>
    <row r="9265" spans="27:35" x14ac:dyDescent="0.25">
      <c r="AA9265" s="81"/>
      <c r="AB9265" s="81"/>
      <c r="AC9265" s="80"/>
      <c r="AD9265" s="80"/>
      <c r="AE9265" s="81"/>
      <c r="AF9265" s="82"/>
      <c r="AG9265" s="80"/>
      <c r="AH9265" s="119"/>
      <c r="AI9265" s="119"/>
    </row>
    <row r="9266" spans="27:35" x14ac:dyDescent="0.25">
      <c r="AA9266" s="81"/>
      <c r="AB9266" s="81"/>
      <c r="AC9266" s="80"/>
      <c r="AD9266" s="80"/>
      <c r="AE9266" s="81"/>
      <c r="AF9266" s="82"/>
      <c r="AG9266" s="80"/>
      <c r="AH9266" s="119"/>
      <c r="AI9266" s="119"/>
    </row>
    <row r="9267" spans="27:35" x14ac:dyDescent="0.25">
      <c r="AA9267" s="81"/>
      <c r="AB9267" s="81"/>
      <c r="AC9267" s="80"/>
      <c r="AD9267" s="80"/>
      <c r="AE9267" s="81"/>
      <c r="AF9267" s="82"/>
      <c r="AG9267" s="80"/>
      <c r="AH9267" s="119"/>
      <c r="AI9267" s="119"/>
    </row>
    <row r="9268" spans="27:35" x14ac:dyDescent="0.25">
      <c r="AA9268" s="81"/>
      <c r="AB9268" s="81"/>
      <c r="AC9268" s="80"/>
      <c r="AD9268" s="80"/>
      <c r="AE9268" s="81"/>
      <c r="AF9268" s="82"/>
      <c r="AG9268" s="80"/>
      <c r="AH9268" s="119"/>
      <c r="AI9268" s="119"/>
    </row>
    <row r="9269" spans="27:35" x14ac:dyDescent="0.25">
      <c r="AA9269" s="81"/>
      <c r="AB9269" s="81"/>
      <c r="AC9269" s="80"/>
      <c r="AD9269" s="80"/>
      <c r="AE9269" s="81"/>
      <c r="AF9269" s="82"/>
      <c r="AG9269" s="80"/>
      <c r="AH9269" s="119"/>
      <c r="AI9269" s="119"/>
    </row>
    <row r="9270" spans="27:35" x14ac:dyDescent="0.25">
      <c r="AA9270" s="81"/>
      <c r="AB9270" s="81"/>
      <c r="AC9270" s="80"/>
      <c r="AD9270" s="80"/>
      <c r="AE9270" s="81"/>
      <c r="AF9270" s="82"/>
      <c r="AG9270" s="80"/>
      <c r="AH9270" s="119"/>
      <c r="AI9270" s="119"/>
    </row>
    <row r="9271" spans="27:35" x14ac:dyDescent="0.25">
      <c r="AA9271" s="81"/>
      <c r="AB9271" s="81"/>
      <c r="AC9271" s="80"/>
      <c r="AD9271" s="80"/>
      <c r="AE9271" s="81"/>
      <c r="AF9271" s="82"/>
      <c r="AG9271" s="80"/>
      <c r="AH9271" s="119"/>
      <c r="AI9271" s="119"/>
    </row>
    <row r="9272" spans="27:35" x14ac:dyDescent="0.25">
      <c r="AA9272" s="81"/>
      <c r="AB9272" s="81"/>
      <c r="AC9272" s="80"/>
      <c r="AD9272" s="80"/>
      <c r="AE9272" s="81"/>
      <c r="AF9272" s="82"/>
      <c r="AG9272" s="80"/>
      <c r="AH9272" s="119"/>
      <c r="AI9272" s="119"/>
    </row>
    <row r="9273" spans="27:35" x14ac:dyDescent="0.25">
      <c r="AA9273" s="81"/>
      <c r="AB9273" s="81"/>
      <c r="AC9273" s="80"/>
      <c r="AD9273" s="80"/>
      <c r="AE9273" s="81"/>
      <c r="AF9273" s="82"/>
      <c r="AG9273" s="80"/>
      <c r="AH9273" s="119"/>
      <c r="AI9273" s="119"/>
    </row>
    <row r="9274" spans="27:35" x14ac:dyDescent="0.25">
      <c r="AA9274" s="81"/>
      <c r="AB9274" s="81"/>
      <c r="AC9274" s="80"/>
      <c r="AD9274" s="80"/>
      <c r="AE9274" s="81"/>
      <c r="AF9274" s="82"/>
      <c r="AG9274" s="80"/>
      <c r="AH9274" s="119"/>
      <c r="AI9274" s="119"/>
    </row>
    <row r="9275" spans="27:35" x14ac:dyDescent="0.25">
      <c r="AA9275" s="81"/>
      <c r="AB9275" s="81"/>
      <c r="AC9275" s="80"/>
      <c r="AD9275" s="80"/>
      <c r="AE9275" s="81"/>
      <c r="AF9275" s="82"/>
      <c r="AG9275" s="80"/>
      <c r="AH9275" s="119"/>
      <c r="AI9275" s="119"/>
    </row>
    <row r="9276" spans="27:35" x14ac:dyDescent="0.25">
      <c r="AA9276" s="81"/>
      <c r="AB9276" s="81"/>
      <c r="AC9276" s="80"/>
      <c r="AD9276" s="80"/>
      <c r="AE9276" s="81"/>
      <c r="AF9276" s="82"/>
      <c r="AG9276" s="80"/>
      <c r="AH9276" s="119"/>
      <c r="AI9276" s="119"/>
    </row>
    <row r="9277" spans="27:35" x14ac:dyDescent="0.25">
      <c r="AA9277" s="81"/>
      <c r="AB9277" s="81"/>
      <c r="AC9277" s="80"/>
      <c r="AD9277" s="80"/>
      <c r="AE9277" s="81"/>
      <c r="AF9277" s="82"/>
      <c r="AG9277" s="80"/>
      <c r="AH9277" s="119"/>
      <c r="AI9277" s="119"/>
    </row>
    <row r="9278" spans="27:35" x14ac:dyDescent="0.25">
      <c r="AA9278" s="81"/>
      <c r="AB9278" s="81"/>
      <c r="AC9278" s="80"/>
      <c r="AD9278" s="80"/>
      <c r="AE9278" s="81"/>
      <c r="AF9278" s="82"/>
      <c r="AG9278" s="80"/>
      <c r="AH9278" s="119"/>
      <c r="AI9278" s="119"/>
    </row>
    <row r="9279" spans="27:35" x14ac:dyDescent="0.25">
      <c r="AA9279" s="81"/>
      <c r="AB9279" s="81"/>
      <c r="AC9279" s="80"/>
      <c r="AD9279" s="80"/>
      <c r="AE9279" s="81"/>
      <c r="AF9279" s="82"/>
      <c r="AG9279" s="80"/>
      <c r="AH9279" s="119"/>
      <c r="AI9279" s="119"/>
    </row>
    <row r="9280" spans="27:35" x14ac:dyDescent="0.25">
      <c r="AA9280" s="81"/>
      <c r="AB9280" s="81"/>
      <c r="AC9280" s="80"/>
      <c r="AD9280" s="80"/>
      <c r="AE9280" s="81"/>
      <c r="AF9280" s="82"/>
      <c r="AG9280" s="80"/>
      <c r="AH9280" s="119"/>
      <c r="AI9280" s="119"/>
    </row>
    <row r="9281" spans="27:35" x14ac:dyDescent="0.25">
      <c r="AA9281" s="81"/>
      <c r="AB9281" s="81"/>
      <c r="AC9281" s="80"/>
      <c r="AD9281" s="80"/>
      <c r="AE9281" s="81"/>
      <c r="AF9281" s="82"/>
      <c r="AG9281" s="80"/>
      <c r="AH9281" s="119"/>
      <c r="AI9281" s="119"/>
    </row>
    <row r="9282" spans="27:35" x14ac:dyDescent="0.25">
      <c r="AA9282" s="81"/>
      <c r="AB9282" s="81"/>
      <c r="AC9282" s="80"/>
      <c r="AD9282" s="80"/>
      <c r="AE9282" s="81"/>
      <c r="AF9282" s="82"/>
      <c r="AG9282" s="80"/>
      <c r="AH9282" s="119"/>
      <c r="AI9282" s="119"/>
    </row>
    <row r="9283" spans="27:35" x14ac:dyDescent="0.25">
      <c r="AA9283" s="81"/>
      <c r="AB9283" s="81"/>
      <c r="AC9283" s="80"/>
      <c r="AD9283" s="80"/>
      <c r="AE9283" s="81"/>
      <c r="AF9283" s="82"/>
      <c r="AG9283" s="80"/>
      <c r="AH9283" s="119"/>
      <c r="AI9283" s="119"/>
    </row>
    <row r="9284" spans="27:35" x14ac:dyDescent="0.25">
      <c r="AA9284" s="81"/>
      <c r="AB9284" s="81"/>
      <c r="AC9284" s="80"/>
      <c r="AD9284" s="80"/>
      <c r="AE9284" s="81"/>
      <c r="AF9284" s="82"/>
      <c r="AG9284" s="80"/>
      <c r="AH9284" s="119"/>
      <c r="AI9284" s="119"/>
    </row>
    <row r="9285" spans="27:35" x14ac:dyDescent="0.25">
      <c r="AA9285" s="81"/>
      <c r="AB9285" s="81"/>
      <c r="AC9285" s="80"/>
      <c r="AD9285" s="80"/>
      <c r="AE9285" s="81"/>
      <c r="AF9285" s="82"/>
      <c r="AG9285" s="80"/>
      <c r="AH9285" s="119"/>
      <c r="AI9285" s="119"/>
    </row>
    <row r="9286" spans="27:35" x14ac:dyDescent="0.25">
      <c r="AA9286" s="81"/>
      <c r="AB9286" s="81"/>
      <c r="AC9286" s="80"/>
      <c r="AD9286" s="80"/>
      <c r="AE9286" s="81"/>
      <c r="AF9286" s="82"/>
      <c r="AG9286" s="80"/>
      <c r="AH9286" s="119"/>
      <c r="AI9286" s="119"/>
    </row>
    <row r="9287" spans="27:35" x14ac:dyDescent="0.25">
      <c r="AA9287" s="81"/>
      <c r="AB9287" s="81"/>
      <c r="AC9287" s="80"/>
      <c r="AD9287" s="80"/>
      <c r="AE9287" s="81"/>
      <c r="AF9287" s="82"/>
      <c r="AG9287" s="80"/>
      <c r="AH9287" s="119"/>
      <c r="AI9287" s="119"/>
    </row>
    <row r="9288" spans="27:35" x14ac:dyDescent="0.25">
      <c r="AA9288" s="81"/>
      <c r="AB9288" s="81"/>
      <c r="AC9288" s="80"/>
      <c r="AD9288" s="80"/>
      <c r="AE9288" s="81"/>
      <c r="AF9288" s="82"/>
      <c r="AG9288" s="80"/>
      <c r="AH9288" s="119"/>
      <c r="AI9288" s="119"/>
    </row>
    <row r="9289" spans="27:35" x14ac:dyDescent="0.25">
      <c r="AA9289" s="81"/>
      <c r="AB9289" s="81"/>
      <c r="AC9289" s="80"/>
      <c r="AD9289" s="80"/>
      <c r="AE9289" s="81"/>
      <c r="AF9289" s="82"/>
      <c r="AG9289" s="80"/>
      <c r="AH9289" s="119"/>
      <c r="AI9289" s="119"/>
    </row>
    <row r="9290" spans="27:35" x14ac:dyDescent="0.25">
      <c r="AA9290" s="81"/>
      <c r="AB9290" s="81"/>
      <c r="AC9290" s="80"/>
      <c r="AD9290" s="80"/>
      <c r="AE9290" s="81"/>
      <c r="AF9290" s="82"/>
      <c r="AG9290" s="80"/>
      <c r="AH9290" s="119"/>
      <c r="AI9290" s="119"/>
    </row>
    <row r="9291" spans="27:35" x14ac:dyDescent="0.25">
      <c r="AA9291" s="81"/>
      <c r="AB9291" s="81"/>
      <c r="AC9291" s="80"/>
      <c r="AD9291" s="80"/>
      <c r="AE9291" s="81"/>
      <c r="AF9291" s="82"/>
      <c r="AG9291" s="80"/>
      <c r="AH9291" s="119"/>
      <c r="AI9291" s="119"/>
    </row>
    <row r="9292" spans="27:35" x14ac:dyDescent="0.25">
      <c r="AA9292" s="81"/>
      <c r="AB9292" s="81"/>
      <c r="AC9292" s="80"/>
      <c r="AD9292" s="80"/>
      <c r="AE9292" s="81"/>
      <c r="AF9292" s="82"/>
      <c r="AG9292" s="80"/>
      <c r="AH9292" s="119"/>
      <c r="AI9292" s="119"/>
    </row>
    <row r="9293" spans="27:35" x14ac:dyDescent="0.25">
      <c r="AA9293" s="81"/>
      <c r="AB9293" s="81"/>
      <c r="AC9293" s="80"/>
      <c r="AD9293" s="80"/>
      <c r="AE9293" s="81"/>
      <c r="AF9293" s="82"/>
      <c r="AG9293" s="80"/>
      <c r="AH9293" s="119"/>
      <c r="AI9293" s="119"/>
    </row>
    <row r="9294" spans="27:35" x14ac:dyDescent="0.25">
      <c r="AA9294" s="81"/>
      <c r="AB9294" s="81"/>
      <c r="AC9294" s="80"/>
      <c r="AD9294" s="80"/>
      <c r="AE9294" s="81"/>
      <c r="AF9294" s="82"/>
      <c r="AG9294" s="80"/>
      <c r="AH9294" s="119"/>
      <c r="AI9294" s="119"/>
    </row>
    <row r="9295" spans="27:35" x14ac:dyDescent="0.25">
      <c r="AA9295" s="81"/>
      <c r="AB9295" s="81"/>
      <c r="AC9295" s="80"/>
      <c r="AD9295" s="80"/>
      <c r="AE9295" s="81"/>
      <c r="AF9295" s="82"/>
      <c r="AG9295" s="80"/>
      <c r="AH9295" s="119"/>
      <c r="AI9295" s="119"/>
    </row>
    <row r="9296" spans="27:35" x14ac:dyDescent="0.25">
      <c r="AA9296" s="81"/>
      <c r="AB9296" s="81"/>
      <c r="AC9296" s="80"/>
      <c r="AD9296" s="80"/>
      <c r="AE9296" s="81"/>
      <c r="AF9296" s="82"/>
      <c r="AG9296" s="80"/>
      <c r="AH9296" s="119"/>
      <c r="AI9296" s="119"/>
    </row>
    <row r="9297" spans="27:35" x14ac:dyDescent="0.25">
      <c r="AA9297" s="81"/>
      <c r="AB9297" s="81"/>
      <c r="AC9297" s="80"/>
      <c r="AD9297" s="80"/>
      <c r="AE9297" s="81"/>
      <c r="AF9297" s="82"/>
      <c r="AG9297" s="80"/>
      <c r="AH9297" s="119"/>
      <c r="AI9297" s="119"/>
    </row>
    <row r="9298" spans="27:35" x14ac:dyDescent="0.25">
      <c r="AA9298" s="81"/>
      <c r="AB9298" s="81"/>
      <c r="AC9298" s="80"/>
      <c r="AD9298" s="80"/>
      <c r="AE9298" s="81"/>
      <c r="AF9298" s="82"/>
      <c r="AG9298" s="80"/>
      <c r="AH9298" s="119"/>
      <c r="AI9298" s="119"/>
    </row>
    <row r="9299" spans="27:35" x14ac:dyDescent="0.25">
      <c r="AA9299" s="81"/>
      <c r="AB9299" s="81"/>
      <c r="AC9299" s="80"/>
      <c r="AD9299" s="80"/>
      <c r="AE9299" s="81"/>
      <c r="AF9299" s="82"/>
      <c r="AG9299" s="80"/>
      <c r="AH9299" s="119"/>
      <c r="AI9299" s="119"/>
    </row>
    <row r="9300" spans="27:35" x14ac:dyDescent="0.25">
      <c r="AA9300" s="81"/>
      <c r="AB9300" s="81"/>
      <c r="AC9300" s="80"/>
      <c r="AD9300" s="80"/>
      <c r="AE9300" s="81"/>
      <c r="AF9300" s="82"/>
      <c r="AG9300" s="80"/>
      <c r="AH9300" s="119"/>
      <c r="AI9300" s="119"/>
    </row>
    <row r="9301" spans="27:35" x14ac:dyDescent="0.25">
      <c r="AA9301" s="81"/>
      <c r="AB9301" s="81"/>
      <c r="AC9301" s="80"/>
      <c r="AD9301" s="80"/>
      <c r="AE9301" s="81"/>
      <c r="AF9301" s="82"/>
      <c r="AG9301" s="80"/>
      <c r="AH9301" s="119"/>
      <c r="AI9301" s="119"/>
    </row>
    <row r="9302" spans="27:35" x14ac:dyDescent="0.25">
      <c r="AA9302" s="81"/>
      <c r="AB9302" s="81"/>
      <c r="AC9302" s="80"/>
      <c r="AD9302" s="80"/>
      <c r="AE9302" s="81"/>
      <c r="AF9302" s="82"/>
      <c r="AG9302" s="80"/>
      <c r="AH9302" s="119"/>
      <c r="AI9302" s="119"/>
    </row>
    <row r="9303" spans="27:35" x14ac:dyDescent="0.25">
      <c r="AA9303" s="81"/>
      <c r="AB9303" s="81"/>
      <c r="AC9303" s="80"/>
      <c r="AD9303" s="80"/>
      <c r="AE9303" s="81"/>
      <c r="AF9303" s="82"/>
      <c r="AG9303" s="80"/>
      <c r="AH9303" s="119"/>
      <c r="AI9303" s="119"/>
    </row>
    <row r="9304" spans="27:35" x14ac:dyDescent="0.25">
      <c r="AA9304" s="81"/>
      <c r="AB9304" s="81"/>
      <c r="AC9304" s="80"/>
      <c r="AD9304" s="80"/>
      <c r="AE9304" s="81"/>
      <c r="AF9304" s="82"/>
      <c r="AG9304" s="80"/>
      <c r="AH9304" s="119"/>
      <c r="AI9304" s="119"/>
    </row>
    <row r="9305" spans="27:35" x14ac:dyDescent="0.25">
      <c r="AA9305" s="81"/>
      <c r="AB9305" s="81"/>
      <c r="AC9305" s="80"/>
      <c r="AD9305" s="80"/>
      <c r="AE9305" s="81"/>
      <c r="AF9305" s="82"/>
      <c r="AG9305" s="80"/>
      <c r="AH9305" s="119"/>
      <c r="AI9305" s="119"/>
    </row>
    <row r="9306" spans="27:35" x14ac:dyDescent="0.25">
      <c r="AA9306" s="81"/>
      <c r="AB9306" s="81"/>
      <c r="AC9306" s="80"/>
      <c r="AD9306" s="80"/>
      <c r="AE9306" s="81"/>
      <c r="AF9306" s="82"/>
      <c r="AG9306" s="80"/>
      <c r="AH9306" s="119"/>
      <c r="AI9306" s="119"/>
    </row>
    <row r="9307" spans="27:35" x14ac:dyDescent="0.25">
      <c r="AA9307" s="81"/>
      <c r="AB9307" s="81"/>
      <c r="AC9307" s="80"/>
      <c r="AD9307" s="80"/>
      <c r="AE9307" s="81"/>
      <c r="AF9307" s="82"/>
      <c r="AG9307" s="80"/>
      <c r="AH9307" s="119"/>
      <c r="AI9307" s="119"/>
    </row>
    <row r="9308" spans="27:35" x14ac:dyDescent="0.25">
      <c r="AA9308" s="81"/>
      <c r="AB9308" s="81"/>
      <c r="AC9308" s="80"/>
      <c r="AD9308" s="80"/>
      <c r="AE9308" s="81"/>
      <c r="AF9308" s="82"/>
      <c r="AG9308" s="80"/>
      <c r="AH9308" s="119"/>
      <c r="AI9308" s="119"/>
    </row>
    <row r="9309" spans="27:35" x14ac:dyDescent="0.25">
      <c r="AA9309" s="81"/>
      <c r="AB9309" s="81"/>
      <c r="AC9309" s="80"/>
      <c r="AD9309" s="80"/>
      <c r="AE9309" s="81"/>
      <c r="AF9309" s="82"/>
      <c r="AG9309" s="80"/>
      <c r="AH9309" s="119"/>
      <c r="AI9309" s="119"/>
    </row>
    <row r="9310" spans="27:35" x14ac:dyDescent="0.25">
      <c r="AA9310" s="81"/>
      <c r="AB9310" s="81"/>
      <c r="AC9310" s="80"/>
      <c r="AD9310" s="80"/>
      <c r="AE9310" s="81"/>
      <c r="AF9310" s="82"/>
      <c r="AG9310" s="80"/>
      <c r="AH9310" s="119"/>
      <c r="AI9310" s="119"/>
    </row>
    <row r="9311" spans="27:35" x14ac:dyDescent="0.25">
      <c r="AA9311" s="81"/>
      <c r="AB9311" s="81"/>
      <c r="AC9311" s="80"/>
      <c r="AD9311" s="80"/>
      <c r="AE9311" s="81"/>
      <c r="AF9311" s="82"/>
      <c r="AG9311" s="80"/>
      <c r="AH9311" s="119"/>
      <c r="AI9311" s="119"/>
    </row>
    <row r="9312" spans="27:35" x14ac:dyDescent="0.25">
      <c r="AA9312" s="81"/>
      <c r="AB9312" s="81"/>
      <c r="AC9312" s="80"/>
      <c r="AD9312" s="80"/>
      <c r="AE9312" s="81"/>
      <c r="AF9312" s="82"/>
      <c r="AG9312" s="80"/>
      <c r="AH9312" s="119"/>
      <c r="AI9312" s="119"/>
    </row>
    <row r="9313" spans="27:35" x14ac:dyDescent="0.25">
      <c r="AA9313" s="81"/>
      <c r="AB9313" s="81"/>
      <c r="AC9313" s="80"/>
      <c r="AD9313" s="80"/>
      <c r="AE9313" s="81"/>
      <c r="AF9313" s="82"/>
      <c r="AG9313" s="80"/>
      <c r="AH9313" s="119"/>
      <c r="AI9313" s="119"/>
    </row>
    <row r="9314" spans="27:35" x14ac:dyDescent="0.25">
      <c r="AA9314" s="81"/>
      <c r="AB9314" s="81"/>
      <c r="AC9314" s="80"/>
      <c r="AD9314" s="80"/>
      <c r="AE9314" s="81"/>
      <c r="AF9314" s="82"/>
      <c r="AG9314" s="80"/>
      <c r="AH9314" s="119"/>
      <c r="AI9314" s="119"/>
    </row>
    <row r="9315" spans="27:35" x14ac:dyDescent="0.25">
      <c r="AA9315" s="81"/>
      <c r="AB9315" s="81"/>
      <c r="AC9315" s="80"/>
      <c r="AD9315" s="80"/>
      <c r="AE9315" s="81"/>
      <c r="AF9315" s="82"/>
      <c r="AG9315" s="80"/>
      <c r="AH9315" s="119"/>
      <c r="AI9315" s="119"/>
    </row>
    <row r="9316" spans="27:35" x14ac:dyDescent="0.25">
      <c r="AA9316" s="81"/>
      <c r="AB9316" s="81"/>
      <c r="AC9316" s="80"/>
      <c r="AD9316" s="80"/>
      <c r="AE9316" s="81"/>
      <c r="AF9316" s="82"/>
      <c r="AG9316" s="80"/>
      <c r="AH9316" s="119"/>
      <c r="AI9316" s="119"/>
    </row>
    <row r="9317" spans="27:35" x14ac:dyDescent="0.25">
      <c r="AA9317" s="81"/>
      <c r="AB9317" s="81"/>
      <c r="AC9317" s="80"/>
      <c r="AD9317" s="80"/>
      <c r="AE9317" s="81"/>
      <c r="AF9317" s="82"/>
      <c r="AG9317" s="80"/>
      <c r="AH9317" s="119"/>
      <c r="AI9317" s="119"/>
    </row>
    <row r="9318" spans="27:35" x14ac:dyDescent="0.25">
      <c r="AA9318" s="81"/>
      <c r="AB9318" s="81"/>
      <c r="AC9318" s="80"/>
      <c r="AD9318" s="80"/>
      <c r="AE9318" s="81"/>
      <c r="AF9318" s="82"/>
      <c r="AG9318" s="80"/>
      <c r="AH9318" s="119"/>
      <c r="AI9318" s="119"/>
    </row>
    <row r="9319" spans="27:35" x14ac:dyDescent="0.25">
      <c r="AA9319" s="81"/>
      <c r="AB9319" s="81"/>
      <c r="AC9319" s="80"/>
      <c r="AD9319" s="80"/>
      <c r="AE9319" s="81"/>
      <c r="AF9319" s="82"/>
      <c r="AG9319" s="80"/>
      <c r="AH9319" s="119"/>
      <c r="AI9319" s="119"/>
    </row>
    <row r="9320" spans="27:35" x14ac:dyDescent="0.25">
      <c r="AA9320" s="81"/>
      <c r="AB9320" s="81"/>
      <c r="AC9320" s="80"/>
      <c r="AD9320" s="80"/>
      <c r="AE9320" s="81"/>
      <c r="AF9320" s="82"/>
      <c r="AG9320" s="80"/>
      <c r="AH9320" s="119"/>
      <c r="AI9320" s="119"/>
    </row>
    <row r="9321" spans="27:35" x14ac:dyDescent="0.25">
      <c r="AA9321" s="81"/>
      <c r="AB9321" s="81"/>
      <c r="AC9321" s="80"/>
      <c r="AD9321" s="80"/>
      <c r="AE9321" s="81"/>
      <c r="AF9321" s="82"/>
      <c r="AG9321" s="80"/>
      <c r="AH9321" s="119"/>
      <c r="AI9321" s="119"/>
    </row>
    <row r="9322" spans="27:35" x14ac:dyDescent="0.25">
      <c r="AA9322" s="81"/>
      <c r="AB9322" s="81"/>
      <c r="AC9322" s="80"/>
      <c r="AD9322" s="80"/>
      <c r="AE9322" s="81"/>
      <c r="AF9322" s="82"/>
      <c r="AG9322" s="80"/>
      <c r="AH9322" s="119"/>
      <c r="AI9322" s="119"/>
    </row>
    <row r="9323" spans="27:35" x14ac:dyDescent="0.25">
      <c r="AA9323" s="81"/>
      <c r="AB9323" s="81"/>
      <c r="AC9323" s="80"/>
      <c r="AD9323" s="80"/>
      <c r="AE9323" s="81"/>
      <c r="AF9323" s="82"/>
      <c r="AG9323" s="80"/>
      <c r="AH9323" s="119"/>
      <c r="AI9323" s="119"/>
    </row>
    <row r="9324" spans="27:35" x14ac:dyDescent="0.25">
      <c r="AA9324" s="81"/>
      <c r="AB9324" s="81"/>
      <c r="AC9324" s="80"/>
      <c r="AD9324" s="80"/>
      <c r="AE9324" s="81"/>
      <c r="AF9324" s="82"/>
      <c r="AG9324" s="80"/>
      <c r="AH9324" s="119"/>
      <c r="AI9324" s="119"/>
    </row>
    <row r="9325" spans="27:35" x14ac:dyDescent="0.25">
      <c r="AA9325" s="81"/>
      <c r="AB9325" s="81"/>
      <c r="AC9325" s="80"/>
      <c r="AD9325" s="80"/>
      <c r="AE9325" s="81"/>
      <c r="AF9325" s="82"/>
      <c r="AG9325" s="80"/>
      <c r="AH9325" s="119"/>
      <c r="AI9325" s="119"/>
    </row>
    <row r="9326" spans="27:35" x14ac:dyDescent="0.25">
      <c r="AA9326" s="81"/>
      <c r="AB9326" s="81"/>
      <c r="AC9326" s="80"/>
      <c r="AD9326" s="80"/>
      <c r="AE9326" s="81"/>
      <c r="AF9326" s="82"/>
      <c r="AG9326" s="80"/>
      <c r="AH9326" s="119"/>
      <c r="AI9326" s="119"/>
    </row>
    <row r="9327" spans="27:35" x14ac:dyDescent="0.25">
      <c r="AA9327" s="81"/>
      <c r="AB9327" s="81"/>
      <c r="AC9327" s="80"/>
      <c r="AD9327" s="80"/>
      <c r="AE9327" s="81"/>
      <c r="AF9327" s="82"/>
      <c r="AG9327" s="80"/>
      <c r="AH9327" s="119"/>
      <c r="AI9327" s="119"/>
    </row>
    <row r="9328" spans="27:35" x14ac:dyDescent="0.25">
      <c r="AA9328" s="81"/>
      <c r="AB9328" s="81"/>
      <c r="AC9328" s="80"/>
      <c r="AD9328" s="80"/>
      <c r="AE9328" s="81"/>
      <c r="AF9328" s="82"/>
      <c r="AG9328" s="80"/>
      <c r="AH9328" s="119"/>
      <c r="AI9328" s="119"/>
    </row>
    <row r="9329" spans="27:35" x14ac:dyDescent="0.25">
      <c r="AA9329" s="81"/>
      <c r="AB9329" s="81"/>
      <c r="AC9329" s="80"/>
      <c r="AD9329" s="80"/>
      <c r="AE9329" s="81"/>
      <c r="AF9329" s="82"/>
      <c r="AG9329" s="80"/>
      <c r="AH9329" s="119"/>
      <c r="AI9329" s="119"/>
    </row>
    <row r="9330" spans="27:35" x14ac:dyDescent="0.25">
      <c r="AA9330" s="81"/>
      <c r="AB9330" s="81"/>
      <c r="AC9330" s="80"/>
      <c r="AD9330" s="80"/>
      <c r="AE9330" s="81"/>
      <c r="AF9330" s="82"/>
      <c r="AG9330" s="80"/>
      <c r="AH9330" s="119"/>
      <c r="AI9330" s="119"/>
    </row>
    <row r="9331" spans="27:35" x14ac:dyDescent="0.25">
      <c r="AA9331" s="81"/>
      <c r="AB9331" s="81"/>
      <c r="AC9331" s="80"/>
      <c r="AD9331" s="80"/>
      <c r="AE9331" s="81"/>
      <c r="AF9331" s="82"/>
      <c r="AG9331" s="80"/>
      <c r="AH9331" s="119"/>
      <c r="AI9331" s="119"/>
    </row>
    <row r="9332" spans="27:35" x14ac:dyDescent="0.25">
      <c r="AA9332" s="81"/>
      <c r="AB9332" s="81"/>
      <c r="AC9332" s="80"/>
      <c r="AD9332" s="80"/>
      <c r="AE9332" s="81"/>
      <c r="AF9332" s="82"/>
      <c r="AG9332" s="80"/>
      <c r="AH9332" s="119"/>
      <c r="AI9332" s="119"/>
    </row>
    <row r="9333" spans="27:35" x14ac:dyDescent="0.25">
      <c r="AA9333" s="81"/>
      <c r="AB9333" s="81"/>
      <c r="AC9333" s="80"/>
      <c r="AD9333" s="80"/>
      <c r="AE9333" s="81"/>
      <c r="AF9333" s="82"/>
      <c r="AG9333" s="80"/>
      <c r="AH9333" s="119"/>
      <c r="AI9333" s="119"/>
    </row>
    <row r="9334" spans="27:35" x14ac:dyDescent="0.25">
      <c r="AA9334" s="81"/>
      <c r="AB9334" s="81"/>
      <c r="AC9334" s="80"/>
      <c r="AD9334" s="80"/>
      <c r="AE9334" s="81"/>
      <c r="AF9334" s="82"/>
      <c r="AG9334" s="80"/>
      <c r="AH9334" s="119"/>
      <c r="AI9334" s="119"/>
    </row>
    <row r="9335" spans="27:35" x14ac:dyDescent="0.25">
      <c r="AA9335" s="81"/>
      <c r="AB9335" s="81"/>
      <c r="AC9335" s="80"/>
      <c r="AD9335" s="80"/>
      <c r="AE9335" s="81"/>
      <c r="AF9335" s="82"/>
      <c r="AG9335" s="80"/>
      <c r="AH9335" s="119"/>
      <c r="AI9335" s="119"/>
    </row>
    <row r="9336" spans="27:35" x14ac:dyDescent="0.25">
      <c r="AA9336" s="81"/>
      <c r="AB9336" s="81"/>
      <c r="AC9336" s="80"/>
      <c r="AD9336" s="80"/>
      <c r="AE9336" s="81"/>
      <c r="AF9336" s="82"/>
      <c r="AG9336" s="80"/>
      <c r="AH9336" s="119"/>
      <c r="AI9336" s="119"/>
    </row>
    <row r="9337" spans="27:35" x14ac:dyDescent="0.25">
      <c r="AA9337" s="81"/>
      <c r="AB9337" s="81"/>
      <c r="AC9337" s="80"/>
      <c r="AD9337" s="80"/>
      <c r="AE9337" s="81"/>
      <c r="AF9337" s="82"/>
      <c r="AG9337" s="80"/>
      <c r="AH9337" s="119"/>
      <c r="AI9337" s="119"/>
    </row>
    <row r="9338" spans="27:35" x14ac:dyDescent="0.25">
      <c r="AA9338" s="81"/>
      <c r="AB9338" s="81"/>
      <c r="AC9338" s="80"/>
      <c r="AD9338" s="80"/>
      <c r="AE9338" s="81"/>
      <c r="AF9338" s="82"/>
      <c r="AG9338" s="80"/>
      <c r="AH9338" s="119"/>
      <c r="AI9338" s="119"/>
    </row>
    <row r="9339" spans="27:35" x14ac:dyDescent="0.25">
      <c r="AA9339" s="81"/>
      <c r="AB9339" s="81"/>
      <c r="AC9339" s="80"/>
      <c r="AD9339" s="80"/>
      <c r="AE9339" s="81"/>
      <c r="AF9339" s="82"/>
      <c r="AG9339" s="80"/>
      <c r="AH9339" s="119"/>
      <c r="AI9339" s="119"/>
    </row>
    <row r="9340" spans="27:35" x14ac:dyDescent="0.25">
      <c r="AA9340" s="81"/>
      <c r="AB9340" s="81"/>
      <c r="AC9340" s="80"/>
      <c r="AD9340" s="80"/>
      <c r="AE9340" s="81"/>
      <c r="AF9340" s="82"/>
      <c r="AG9340" s="80"/>
      <c r="AH9340" s="119"/>
      <c r="AI9340" s="119"/>
    </row>
    <row r="9341" spans="27:35" x14ac:dyDescent="0.25">
      <c r="AA9341" s="81"/>
      <c r="AB9341" s="81"/>
      <c r="AC9341" s="80"/>
      <c r="AD9341" s="80"/>
      <c r="AE9341" s="81"/>
      <c r="AF9341" s="82"/>
      <c r="AG9341" s="80"/>
      <c r="AH9341" s="119"/>
      <c r="AI9341" s="119"/>
    </row>
    <row r="9342" spans="27:35" x14ac:dyDescent="0.25">
      <c r="AA9342" s="81"/>
      <c r="AB9342" s="81"/>
      <c r="AC9342" s="80"/>
      <c r="AD9342" s="80"/>
      <c r="AE9342" s="81"/>
      <c r="AF9342" s="82"/>
      <c r="AG9342" s="80"/>
      <c r="AH9342" s="119"/>
      <c r="AI9342" s="119"/>
    </row>
    <row r="9343" spans="27:35" x14ac:dyDescent="0.25">
      <c r="AA9343" s="81"/>
      <c r="AB9343" s="81"/>
      <c r="AC9343" s="80"/>
      <c r="AD9343" s="80"/>
      <c r="AE9343" s="81"/>
      <c r="AF9343" s="82"/>
      <c r="AG9343" s="80"/>
      <c r="AH9343" s="119"/>
      <c r="AI9343" s="119"/>
    </row>
    <row r="9344" spans="27:35" x14ac:dyDescent="0.25">
      <c r="AA9344" s="81"/>
      <c r="AB9344" s="81"/>
      <c r="AC9344" s="80"/>
      <c r="AD9344" s="80"/>
      <c r="AE9344" s="81"/>
      <c r="AF9344" s="82"/>
      <c r="AG9344" s="80"/>
      <c r="AH9344" s="119"/>
      <c r="AI9344" s="119"/>
    </row>
    <row r="9345" spans="27:35" x14ac:dyDescent="0.25">
      <c r="AA9345" s="81"/>
      <c r="AB9345" s="81"/>
      <c r="AC9345" s="80"/>
      <c r="AD9345" s="80"/>
      <c r="AE9345" s="81"/>
      <c r="AF9345" s="82"/>
      <c r="AG9345" s="80"/>
      <c r="AH9345" s="119"/>
      <c r="AI9345" s="119"/>
    </row>
    <row r="9346" spans="27:35" x14ac:dyDescent="0.25">
      <c r="AA9346" s="81"/>
      <c r="AB9346" s="81"/>
      <c r="AC9346" s="80"/>
      <c r="AD9346" s="80"/>
      <c r="AE9346" s="81"/>
      <c r="AF9346" s="82"/>
      <c r="AG9346" s="80"/>
      <c r="AH9346" s="119"/>
      <c r="AI9346" s="119"/>
    </row>
    <row r="9347" spans="27:35" x14ac:dyDescent="0.25">
      <c r="AA9347" s="81"/>
      <c r="AB9347" s="81"/>
      <c r="AC9347" s="80"/>
      <c r="AD9347" s="80"/>
      <c r="AE9347" s="81"/>
      <c r="AF9347" s="82"/>
      <c r="AG9347" s="80"/>
      <c r="AH9347" s="119"/>
      <c r="AI9347" s="119"/>
    </row>
    <row r="9348" spans="27:35" x14ac:dyDescent="0.25">
      <c r="AA9348" s="81"/>
      <c r="AB9348" s="81"/>
      <c r="AC9348" s="80"/>
      <c r="AD9348" s="80"/>
      <c r="AE9348" s="81"/>
      <c r="AF9348" s="82"/>
      <c r="AG9348" s="80"/>
      <c r="AH9348" s="119"/>
      <c r="AI9348" s="119"/>
    </row>
    <row r="9349" spans="27:35" x14ac:dyDescent="0.25">
      <c r="AA9349" s="81"/>
      <c r="AB9349" s="81"/>
      <c r="AC9349" s="80"/>
      <c r="AD9349" s="80"/>
      <c r="AE9349" s="81"/>
      <c r="AF9349" s="82"/>
      <c r="AG9349" s="80"/>
      <c r="AH9349" s="119"/>
      <c r="AI9349" s="119"/>
    </row>
    <row r="9350" spans="27:35" x14ac:dyDescent="0.25">
      <c r="AA9350" s="81"/>
      <c r="AB9350" s="81"/>
      <c r="AC9350" s="80"/>
      <c r="AD9350" s="80"/>
      <c r="AE9350" s="81"/>
      <c r="AF9350" s="82"/>
      <c r="AG9350" s="80"/>
      <c r="AH9350" s="119"/>
      <c r="AI9350" s="119"/>
    </row>
    <row r="9351" spans="27:35" x14ac:dyDescent="0.25">
      <c r="AA9351" s="81"/>
      <c r="AB9351" s="81"/>
      <c r="AC9351" s="80"/>
      <c r="AD9351" s="80"/>
      <c r="AE9351" s="81"/>
      <c r="AF9351" s="82"/>
      <c r="AG9351" s="80"/>
      <c r="AH9351" s="119"/>
      <c r="AI9351" s="119"/>
    </row>
    <row r="9352" spans="27:35" x14ac:dyDescent="0.25">
      <c r="AA9352" s="81"/>
      <c r="AB9352" s="81"/>
      <c r="AC9352" s="80"/>
      <c r="AD9352" s="80"/>
      <c r="AE9352" s="81"/>
      <c r="AF9352" s="82"/>
      <c r="AG9352" s="80"/>
      <c r="AH9352" s="119"/>
      <c r="AI9352" s="119"/>
    </row>
    <row r="9353" spans="27:35" x14ac:dyDescent="0.25">
      <c r="AA9353" s="81"/>
      <c r="AB9353" s="81"/>
      <c r="AC9353" s="80"/>
      <c r="AD9353" s="80"/>
      <c r="AE9353" s="81"/>
      <c r="AF9353" s="82"/>
      <c r="AG9353" s="80"/>
      <c r="AH9353" s="119"/>
      <c r="AI9353" s="119"/>
    </row>
    <row r="9354" spans="27:35" x14ac:dyDescent="0.25">
      <c r="AA9354" s="81"/>
      <c r="AB9354" s="81"/>
      <c r="AC9354" s="80"/>
      <c r="AD9354" s="80"/>
      <c r="AE9354" s="81"/>
      <c r="AF9354" s="82"/>
      <c r="AG9354" s="80"/>
      <c r="AH9354" s="119"/>
      <c r="AI9354" s="119"/>
    </row>
    <row r="9355" spans="27:35" x14ac:dyDescent="0.25">
      <c r="AA9355" s="81"/>
      <c r="AB9355" s="81"/>
      <c r="AC9355" s="80"/>
      <c r="AD9355" s="80"/>
      <c r="AE9355" s="81"/>
      <c r="AF9355" s="82"/>
      <c r="AG9355" s="80"/>
      <c r="AH9355" s="119"/>
      <c r="AI9355" s="119"/>
    </row>
    <row r="9356" spans="27:35" x14ac:dyDescent="0.25">
      <c r="AA9356" s="81"/>
      <c r="AB9356" s="81"/>
      <c r="AC9356" s="80"/>
      <c r="AD9356" s="80"/>
      <c r="AE9356" s="81"/>
      <c r="AF9356" s="82"/>
      <c r="AG9356" s="80"/>
      <c r="AH9356" s="119"/>
      <c r="AI9356" s="119"/>
    </row>
    <row r="9357" spans="27:35" x14ac:dyDescent="0.25">
      <c r="AA9357" s="81"/>
      <c r="AB9357" s="81"/>
      <c r="AC9357" s="80"/>
      <c r="AD9357" s="80"/>
      <c r="AE9357" s="81"/>
      <c r="AF9357" s="82"/>
      <c r="AG9357" s="80"/>
      <c r="AH9357" s="119"/>
      <c r="AI9357" s="119"/>
    </row>
    <row r="9358" spans="27:35" x14ac:dyDescent="0.25">
      <c r="AA9358" s="81"/>
      <c r="AB9358" s="81"/>
      <c r="AC9358" s="80"/>
      <c r="AD9358" s="80"/>
      <c r="AE9358" s="81"/>
      <c r="AF9358" s="82"/>
      <c r="AG9358" s="80"/>
      <c r="AH9358" s="119"/>
      <c r="AI9358" s="119"/>
    </row>
    <row r="9359" spans="27:35" x14ac:dyDescent="0.25">
      <c r="AA9359" s="81"/>
      <c r="AB9359" s="81"/>
      <c r="AC9359" s="80"/>
      <c r="AD9359" s="80"/>
      <c r="AE9359" s="81"/>
      <c r="AF9359" s="82"/>
      <c r="AG9359" s="80"/>
      <c r="AH9359" s="119"/>
      <c r="AI9359" s="119"/>
    </row>
    <row r="9360" spans="27:35" x14ac:dyDescent="0.25">
      <c r="AA9360" s="81"/>
      <c r="AB9360" s="81"/>
      <c r="AC9360" s="80"/>
      <c r="AD9360" s="80"/>
      <c r="AE9360" s="81"/>
      <c r="AF9360" s="82"/>
      <c r="AG9360" s="80"/>
      <c r="AH9360" s="119"/>
      <c r="AI9360" s="119"/>
    </row>
    <row r="9361" spans="27:35" x14ac:dyDescent="0.25">
      <c r="AA9361" s="81"/>
      <c r="AB9361" s="81"/>
      <c r="AC9361" s="80"/>
      <c r="AD9361" s="80"/>
      <c r="AE9361" s="81"/>
      <c r="AF9361" s="82"/>
      <c r="AG9361" s="80"/>
      <c r="AH9361" s="119"/>
      <c r="AI9361" s="119"/>
    </row>
    <row r="9362" spans="27:35" x14ac:dyDescent="0.25">
      <c r="AA9362" s="81"/>
      <c r="AB9362" s="81"/>
      <c r="AC9362" s="80"/>
      <c r="AD9362" s="80"/>
      <c r="AE9362" s="81"/>
      <c r="AF9362" s="82"/>
      <c r="AG9362" s="80"/>
      <c r="AH9362" s="119"/>
      <c r="AI9362" s="119"/>
    </row>
    <row r="9363" spans="27:35" x14ac:dyDescent="0.25">
      <c r="AA9363" s="81"/>
      <c r="AB9363" s="81"/>
      <c r="AC9363" s="80"/>
      <c r="AD9363" s="80"/>
      <c r="AE9363" s="81"/>
      <c r="AF9363" s="82"/>
      <c r="AG9363" s="80"/>
      <c r="AH9363" s="119"/>
      <c r="AI9363" s="119"/>
    </row>
    <row r="9364" spans="27:35" x14ac:dyDescent="0.25">
      <c r="AA9364" s="81"/>
      <c r="AB9364" s="81"/>
      <c r="AC9364" s="80"/>
      <c r="AD9364" s="80"/>
      <c r="AE9364" s="81"/>
      <c r="AF9364" s="82"/>
      <c r="AG9364" s="80"/>
      <c r="AH9364" s="119"/>
      <c r="AI9364" s="119"/>
    </row>
    <row r="9365" spans="27:35" x14ac:dyDescent="0.25">
      <c r="AA9365" s="81"/>
      <c r="AB9365" s="81"/>
      <c r="AC9365" s="80"/>
      <c r="AD9365" s="80"/>
      <c r="AE9365" s="81"/>
      <c r="AF9365" s="82"/>
      <c r="AG9365" s="80"/>
      <c r="AH9365" s="119"/>
      <c r="AI9365" s="119"/>
    </row>
    <row r="9366" spans="27:35" x14ac:dyDescent="0.25">
      <c r="AA9366" s="81"/>
      <c r="AB9366" s="81"/>
      <c r="AC9366" s="80"/>
      <c r="AD9366" s="80"/>
      <c r="AE9366" s="81"/>
      <c r="AF9366" s="82"/>
      <c r="AG9366" s="80"/>
      <c r="AH9366" s="119"/>
      <c r="AI9366" s="119"/>
    </row>
    <row r="9367" spans="27:35" x14ac:dyDescent="0.25">
      <c r="AA9367" s="81"/>
      <c r="AB9367" s="81"/>
      <c r="AC9367" s="80"/>
      <c r="AD9367" s="80"/>
      <c r="AE9367" s="81"/>
      <c r="AF9367" s="82"/>
      <c r="AG9367" s="80"/>
      <c r="AH9367" s="119"/>
      <c r="AI9367" s="119"/>
    </row>
    <row r="9368" spans="27:35" x14ac:dyDescent="0.25">
      <c r="AA9368" s="81"/>
      <c r="AB9368" s="81"/>
      <c r="AC9368" s="80"/>
      <c r="AD9368" s="80"/>
      <c r="AE9368" s="81"/>
      <c r="AF9368" s="82"/>
      <c r="AG9368" s="80"/>
      <c r="AH9368" s="119"/>
      <c r="AI9368" s="119"/>
    </row>
    <row r="9369" spans="27:35" x14ac:dyDescent="0.25">
      <c r="AA9369" s="81"/>
      <c r="AB9369" s="81"/>
      <c r="AC9369" s="80"/>
      <c r="AD9369" s="80"/>
      <c r="AE9369" s="81"/>
      <c r="AF9369" s="82"/>
      <c r="AG9369" s="80"/>
      <c r="AH9369" s="119"/>
      <c r="AI9369" s="119"/>
    </row>
    <row r="9370" spans="27:35" x14ac:dyDescent="0.25">
      <c r="AA9370" s="81"/>
      <c r="AB9370" s="81"/>
      <c r="AC9370" s="80"/>
      <c r="AD9370" s="80"/>
      <c r="AE9370" s="81"/>
      <c r="AF9370" s="82"/>
      <c r="AG9370" s="80"/>
      <c r="AH9370" s="119"/>
      <c r="AI9370" s="119"/>
    </row>
    <row r="9371" spans="27:35" x14ac:dyDescent="0.25">
      <c r="AA9371" s="81"/>
      <c r="AB9371" s="81"/>
      <c r="AC9371" s="80"/>
      <c r="AD9371" s="80"/>
      <c r="AE9371" s="81"/>
      <c r="AF9371" s="82"/>
      <c r="AG9371" s="80"/>
      <c r="AH9371" s="119"/>
      <c r="AI9371" s="119"/>
    </row>
    <row r="9372" spans="27:35" x14ac:dyDescent="0.25">
      <c r="AA9372" s="81"/>
      <c r="AB9372" s="81"/>
      <c r="AC9372" s="80"/>
      <c r="AD9372" s="80"/>
      <c r="AE9372" s="81"/>
      <c r="AF9372" s="82"/>
      <c r="AG9372" s="80"/>
      <c r="AH9372" s="119"/>
      <c r="AI9372" s="119"/>
    </row>
    <row r="9373" spans="27:35" x14ac:dyDescent="0.25">
      <c r="AA9373" s="81"/>
      <c r="AB9373" s="81"/>
      <c r="AC9373" s="80"/>
      <c r="AD9373" s="80"/>
      <c r="AE9373" s="81"/>
      <c r="AF9373" s="82"/>
      <c r="AG9373" s="80"/>
      <c r="AH9373" s="119"/>
      <c r="AI9373" s="119"/>
    </row>
    <row r="9374" spans="27:35" x14ac:dyDescent="0.25">
      <c r="AA9374" s="81"/>
      <c r="AB9374" s="81"/>
      <c r="AC9374" s="80"/>
      <c r="AD9374" s="80"/>
      <c r="AE9374" s="81"/>
      <c r="AF9374" s="82"/>
      <c r="AG9374" s="80"/>
      <c r="AH9374" s="119"/>
      <c r="AI9374" s="119"/>
    </row>
    <row r="9375" spans="27:35" x14ac:dyDescent="0.25">
      <c r="AA9375" s="81"/>
      <c r="AB9375" s="81"/>
      <c r="AC9375" s="80"/>
      <c r="AD9375" s="80"/>
      <c r="AE9375" s="81"/>
      <c r="AF9375" s="82"/>
      <c r="AG9375" s="80"/>
      <c r="AH9375" s="119"/>
      <c r="AI9375" s="119"/>
    </row>
    <row r="9376" spans="27:35" x14ac:dyDescent="0.25">
      <c r="AA9376" s="81"/>
      <c r="AB9376" s="81"/>
      <c r="AC9376" s="80"/>
      <c r="AD9376" s="80"/>
      <c r="AE9376" s="81"/>
      <c r="AF9376" s="82"/>
      <c r="AG9376" s="80"/>
      <c r="AH9376" s="119"/>
      <c r="AI9376" s="119"/>
    </row>
    <row r="9377" spans="27:35" x14ac:dyDescent="0.25">
      <c r="AA9377" s="81"/>
      <c r="AB9377" s="81"/>
      <c r="AC9377" s="80"/>
      <c r="AD9377" s="80"/>
      <c r="AE9377" s="81"/>
      <c r="AF9377" s="82"/>
      <c r="AG9377" s="80"/>
      <c r="AH9377" s="119"/>
      <c r="AI9377" s="119"/>
    </row>
    <row r="9378" spans="27:35" x14ac:dyDescent="0.25">
      <c r="AA9378" s="81"/>
      <c r="AB9378" s="81"/>
      <c r="AC9378" s="80"/>
      <c r="AD9378" s="80"/>
      <c r="AE9378" s="81"/>
      <c r="AF9378" s="82"/>
      <c r="AG9378" s="80"/>
      <c r="AH9378" s="119"/>
      <c r="AI9378" s="119"/>
    </row>
    <row r="9379" spans="27:35" x14ac:dyDescent="0.25">
      <c r="AA9379" s="81"/>
      <c r="AB9379" s="81"/>
      <c r="AC9379" s="80"/>
      <c r="AD9379" s="80"/>
      <c r="AE9379" s="81"/>
      <c r="AF9379" s="82"/>
      <c r="AG9379" s="80"/>
      <c r="AH9379" s="119"/>
      <c r="AI9379" s="119"/>
    </row>
    <row r="9380" spans="27:35" x14ac:dyDescent="0.25">
      <c r="AA9380" s="81"/>
      <c r="AB9380" s="81"/>
      <c r="AC9380" s="80"/>
      <c r="AD9380" s="80"/>
      <c r="AE9380" s="81"/>
      <c r="AF9380" s="82"/>
      <c r="AG9380" s="80"/>
      <c r="AH9380" s="119"/>
      <c r="AI9380" s="119"/>
    </row>
    <row r="9381" spans="27:35" x14ac:dyDescent="0.25">
      <c r="AA9381" s="81"/>
      <c r="AB9381" s="81"/>
      <c r="AC9381" s="80"/>
      <c r="AD9381" s="80"/>
      <c r="AE9381" s="81"/>
      <c r="AF9381" s="82"/>
      <c r="AG9381" s="80"/>
      <c r="AH9381" s="119"/>
      <c r="AI9381" s="119"/>
    </row>
    <row r="9382" spans="27:35" x14ac:dyDescent="0.25">
      <c r="AA9382" s="81"/>
      <c r="AB9382" s="81"/>
      <c r="AC9382" s="80"/>
      <c r="AD9382" s="80"/>
      <c r="AE9382" s="81"/>
      <c r="AF9382" s="82"/>
      <c r="AG9382" s="80"/>
      <c r="AH9382" s="119"/>
      <c r="AI9382" s="119"/>
    </row>
    <row r="9383" spans="27:35" x14ac:dyDescent="0.25">
      <c r="AA9383" s="81"/>
      <c r="AB9383" s="81"/>
      <c r="AC9383" s="80"/>
      <c r="AD9383" s="80"/>
      <c r="AE9383" s="81"/>
      <c r="AF9383" s="82"/>
      <c r="AG9383" s="80"/>
      <c r="AH9383" s="119"/>
      <c r="AI9383" s="119"/>
    </row>
    <row r="9384" spans="27:35" x14ac:dyDescent="0.25">
      <c r="AA9384" s="81"/>
      <c r="AB9384" s="81"/>
      <c r="AC9384" s="80"/>
      <c r="AD9384" s="80"/>
      <c r="AE9384" s="81"/>
      <c r="AF9384" s="82"/>
      <c r="AG9384" s="80"/>
      <c r="AH9384" s="119"/>
      <c r="AI9384" s="119"/>
    </row>
    <row r="9385" spans="27:35" x14ac:dyDescent="0.25">
      <c r="AA9385" s="81"/>
      <c r="AB9385" s="81"/>
      <c r="AC9385" s="80"/>
      <c r="AD9385" s="80"/>
      <c r="AE9385" s="81"/>
      <c r="AF9385" s="82"/>
      <c r="AG9385" s="80"/>
      <c r="AH9385" s="119"/>
      <c r="AI9385" s="119"/>
    </row>
    <row r="9386" spans="27:35" x14ac:dyDescent="0.25">
      <c r="AA9386" s="81"/>
      <c r="AB9386" s="81"/>
      <c r="AC9386" s="80"/>
      <c r="AD9386" s="80"/>
      <c r="AE9386" s="81"/>
      <c r="AF9386" s="82"/>
      <c r="AG9386" s="80"/>
      <c r="AH9386" s="119"/>
      <c r="AI9386" s="119"/>
    </row>
    <row r="9387" spans="27:35" x14ac:dyDescent="0.25">
      <c r="AA9387" s="81"/>
      <c r="AB9387" s="81"/>
      <c r="AC9387" s="80"/>
      <c r="AD9387" s="80"/>
      <c r="AE9387" s="81"/>
      <c r="AF9387" s="82"/>
      <c r="AG9387" s="80"/>
      <c r="AH9387" s="119"/>
      <c r="AI9387" s="119"/>
    </row>
    <row r="9388" spans="27:35" x14ac:dyDescent="0.25">
      <c r="AA9388" s="81"/>
      <c r="AB9388" s="81"/>
      <c r="AC9388" s="80"/>
      <c r="AD9388" s="80"/>
      <c r="AE9388" s="81"/>
      <c r="AF9388" s="82"/>
      <c r="AG9388" s="80"/>
      <c r="AH9388" s="119"/>
      <c r="AI9388" s="119"/>
    </row>
    <row r="9389" spans="27:35" x14ac:dyDescent="0.25">
      <c r="AA9389" s="81"/>
      <c r="AB9389" s="81"/>
      <c r="AC9389" s="80"/>
      <c r="AD9389" s="80"/>
      <c r="AE9389" s="81"/>
      <c r="AF9389" s="82"/>
      <c r="AG9389" s="80"/>
      <c r="AH9389" s="119"/>
      <c r="AI9389" s="119"/>
    </row>
    <row r="9390" spans="27:35" x14ac:dyDescent="0.25">
      <c r="AA9390" s="81"/>
      <c r="AB9390" s="81"/>
      <c r="AC9390" s="80"/>
      <c r="AD9390" s="80"/>
      <c r="AE9390" s="81"/>
      <c r="AF9390" s="82"/>
      <c r="AG9390" s="80"/>
      <c r="AH9390" s="119"/>
      <c r="AI9390" s="119"/>
    </row>
    <row r="9391" spans="27:35" x14ac:dyDescent="0.25">
      <c r="AA9391" s="81"/>
      <c r="AB9391" s="81"/>
      <c r="AC9391" s="80"/>
      <c r="AD9391" s="80"/>
      <c r="AE9391" s="81"/>
      <c r="AF9391" s="82"/>
      <c r="AG9391" s="80"/>
      <c r="AH9391" s="119"/>
      <c r="AI9391" s="119"/>
    </row>
    <row r="9392" spans="27:35" x14ac:dyDescent="0.25">
      <c r="AA9392" s="81"/>
      <c r="AB9392" s="81"/>
      <c r="AC9392" s="80"/>
      <c r="AD9392" s="80"/>
      <c r="AE9392" s="81"/>
      <c r="AF9392" s="82"/>
      <c r="AG9392" s="80"/>
      <c r="AH9392" s="119"/>
      <c r="AI9392" s="119"/>
    </row>
    <row r="9393" spans="27:35" x14ac:dyDescent="0.25">
      <c r="AA9393" s="81"/>
      <c r="AB9393" s="81"/>
      <c r="AC9393" s="80"/>
      <c r="AD9393" s="80"/>
      <c r="AE9393" s="81"/>
      <c r="AF9393" s="82"/>
      <c r="AG9393" s="80"/>
      <c r="AH9393" s="119"/>
      <c r="AI9393" s="119"/>
    </row>
    <row r="9394" spans="27:35" x14ac:dyDescent="0.25">
      <c r="AA9394" s="81"/>
      <c r="AB9394" s="81"/>
      <c r="AC9394" s="80"/>
      <c r="AD9394" s="80"/>
      <c r="AE9394" s="81"/>
      <c r="AF9394" s="82"/>
      <c r="AG9394" s="80"/>
      <c r="AH9394" s="119"/>
      <c r="AI9394" s="119"/>
    </row>
    <row r="9395" spans="27:35" x14ac:dyDescent="0.25">
      <c r="AA9395" s="81"/>
      <c r="AB9395" s="81"/>
      <c r="AC9395" s="80"/>
      <c r="AD9395" s="80"/>
      <c r="AE9395" s="81"/>
      <c r="AF9395" s="82"/>
      <c r="AG9395" s="80"/>
      <c r="AH9395" s="119"/>
      <c r="AI9395" s="119"/>
    </row>
    <row r="9396" spans="27:35" x14ac:dyDescent="0.25">
      <c r="AA9396" s="81"/>
      <c r="AB9396" s="81"/>
      <c r="AC9396" s="80"/>
      <c r="AD9396" s="80"/>
      <c r="AE9396" s="81"/>
      <c r="AF9396" s="82"/>
      <c r="AG9396" s="80"/>
      <c r="AH9396" s="119"/>
      <c r="AI9396" s="119"/>
    </row>
    <row r="9397" spans="27:35" x14ac:dyDescent="0.25">
      <c r="AA9397" s="81"/>
      <c r="AB9397" s="81"/>
      <c r="AC9397" s="80"/>
      <c r="AD9397" s="80"/>
      <c r="AE9397" s="81"/>
      <c r="AF9397" s="82"/>
      <c r="AG9397" s="80"/>
      <c r="AH9397" s="119"/>
      <c r="AI9397" s="119"/>
    </row>
    <row r="9398" spans="27:35" x14ac:dyDescent="0.25">
      <c r="AA9398" s="81"/>
      <c r="AB9398" s="81"/>
      <c r="AC9398" s="80"/>
      <c r="AD9398" s="80"/>
      <c r="AE9398" s="81"/>
      <c r="AF9398" s="82"/>
      <c r="AG9398" s="80"/>
      <c r="AH9398" s="119"/>
      <c r="AI9398" s="119"/>
    </row>
    <row r="9399" spans="27:35" x14ac:dyDescent="0.25">
      <c r="AA9399" s="81"/>
      <c r="AB9399" s="81"/>
      <c r="AC9399" s="80"/>
      <c r="AD9399" s="80"/>
      <c r="AE9399" s="81"/>
      <c r="AF9399" s="82"/>
      <c r="AG9399" s="80"/>
      <c r="AH9399" s="119"/>
      <c r="AI9399" s="119"/>
    </row>
    <row r="9400" spans="27:35" x14ac:dyDescent="0.25">
      <c r="AA9400" s="81"/>
      <c r="AB9400" s="81"/>
      <c r="AC9400" s="80"/>
      <c r="AD9400" s="80"/>
      <c r="AE9400" s="81"/>
      <c r="AF9400" s="82"/>
      <c r="AG9400" s="80"/>
      <c r="AH9400" s="119"/>
      <c r="AI9400" s="119"/>
    </row>
    <row r="9401" spans="27:35" x14ac:dyDescent="0.25">
      <c r="AA9401" s="81"/>
      <c r="AB9401" s="81"/>
      <c r="AC9401" s="80"/>
      <c r="AD9401" s="80"/>
      <c r="AE9401" s="81"/>
      <c r="AF9401" s="82"/>
      <c r="AG9401" s="80"/>
      <c r="AH9401" s="119"/>
      <c r="AI9401" s="119"/>
    </row>
    <row r="9402" spans="27:35" x14ac:dyDescent="0.25">
      <c r="AA9402" s="81"/>
      <c r="AB9402" s="81"/>
      <c r="AC9402" s="80"/>
      <c r="AD9402" s="80"/>
      <c r="AE9402" s="81"/>
      <c r="AF9402" s="82"/>
      <c r="AG9402" s="80"/>
      <c r="AH9402" s="119"/>
      <c r="AI9402" s="119"/>
    </row>
    <row r="9403" spans="27:35" x14ac:dyDescent="0.25">
      <c r="AA9403" s="81"/>
      <c r="AB9403" s="81"/>
      <c r="AC9403" s="80"/>
      <c r="AD9403" s="80"/>
      <c r="AE9403" s="81"/>
      <c r="AF9403" s="82"/>
      <c r="AG9403" s="80"/>
      <c r="AH9403" s="119"/>
      <c r="AI9403" s="119"/>
    </row>
    <row r="9404" spans="27:35" x14ac:dyDescent="0.25">
      <c r="AA9404" s="81"/>
      <c r="AB9404" s="81"/>
      <c r="AC9404" s="80"/>
      <c r="AD9404" s="80"/>
      <c r="AE9404" s="81"/>
      <c r="AF9404" s="82"/>
      <c r="AG9404" s="80"/>
      <c r="AH9404" s="119"/>
      <c r="AI9404" s="119"/>
    </row>
    <row r="9405" spans="27:35" x14ac:dyDescent="0.25">
      <c r="AA9405" s="81"/>
      <c r="AB9405" s="81"/>
      <c r="AC9405" s="80"/>
      <c r="AD9405" s="80"/>
      <c r="AE9405" s="81"/>
      <c r="AF9405" s="82"/>
      <c r="AG9405" s="80"/>
      <c r="AH9405" s="119"/>
      <c r="AI9405" s="119"/>
    </row>
    <row r="9406" spans="27:35" x14ac:dyDescent="0.25">
      <c r="AA9406" s="81"/>
      <c r="AB9406" s="81"/>
      <c r="AC9406" s="80"/>
      <c r="AD9406" s="80"/>
      <c r="AE9406" s="81"/>
      <c r="AF9406" s="82"/>
      <c r="AG9406" s="80"/>
      <c r="AH9406" s="119"/>
      <c r="AI9406" s="119"/>
    </row>
    <row r="9407" spans="27:35" x14ac:dyDescent="0.25">
      <c r="AA9407" s="81"/>
      <c r="AB9407" s="81"/>
      <c r="AC9407" s="80"/>
      <c r="AD9407" s="80"/>
      <c r="AE9407" s="81"/>
      <c r="AF9407" s="82"/>
      <c r="AG9407" s="80"/>
      <c r="AH9407" s="119"/>
      <c r="AI9407" s="119"/>
    </row>
    <row r="9408" spans="27:35" x14ac:dyDescent="0.25">
      <c r="AA9408" s="81"/>
      <c r="AB9408" s="81"/>
      <c r="AC9408" s="80"/>
      <c r="AD9408" s="80"/>
      <c r="AE9408" s="81"/>
      <c r="AF9408" s="82"/>
      <c r="AG9408" s="80"/>
      <c r="AH9408" s="119"/>
      <c r="AI9408" s="119"/>
    </row>
    <row r="9409" spans="27:35" x14ac:dyDescent="0.25">
      <c r="AA9409" s="81"/>
      <c r="AB9409" s="81"/>
      <c r="AC9409" s="80"/>
      <c r="AD9409" s="80"/>
      <c r="AE9409" s="81"/>
      <c r="AF9409" s="82"/>
      <c r="AG9409" s="80"/>
      <c r="AH9409" s="119"/>
      <c r="AI9409" s="119"/>
    </row>
    <row r="9410" spans="27:35" x14ac:dyDescent="0.25">
      <c r="AA9410" s="81"/>
      <c r="AB9410" s="81"/>
      <c r="AC9410" s="80"/>
      <c r="AD9410" s="80"/>
      <c r="AE9410" s="81"/>
      <c r="AF9410" s="82"/>
      <c r="AG9410" s="80"/>
      <c r="AH9410" s="119"/>
      <c r="AI9410" s="119"/>
    </row>
    <row r="9411" spans="27:35" x14ac:dyDescent="0.25">
      <c r="AA9411" s="81"/>
      <c r="AB9411" s="81"/>
      <c r="AC9411" s="80"/>
      <c r="AD9411" s="80"/>
      <c r="AE9411" s="81"/>
      <c r="AF9411" s="82"/>
      <c r="AG9411" s="80"/>
      <c r="AH9411" s="119"/>
      <c r="AI9411" s="119"/>
    </row>
    <row r="9412" spans="27:35" x14ac:dyDescent="0.25">
      <c r="AA9412" s="81"/>
      <c r="AB9412" s="81"/>
      <c r="AC9412" s="80"/>
      <c r="AD9412" s="80"/>
      <c r="AE9412" s="81"/>
      <c r="AF9412" s="82"/>
      <c r="AG9412" s="80"/>
      <c r="AH9412" s="119"/>
      <c r="AI9412" s="119"/>
    </row>
    <row r="9413" spans="27:35" x14ac:dyDescent="0.25">
      <c r="AA9413" s="81"/>
      <c r="AB9413" s="81"/>
      <c r="AC9413" s="80"/>
      <c r="AD9413" s="80"/>
      <c r="AE9413" s="81"/>
      <c r="AF9413" s="82"/>
      <c r="AG9413" s="80"/>
      <c r="AH9413" s="119"/>
      <c r="AI9413" s="119"/>
    </row>
    <row r="9414" spans="27:35" x14ac:dyDescent="0.25">
      <c r="AA9414" s="81"/>
      <c r="AB9414" s="81"/>
      <c r="AC9414" s="80"/>
      <c r="AD9414" s="80"/>
      <c r="AE9414" s="81"/>
      <c r="AF9414" s="82"/>
      <c r="AG9414" s="80"/>
      <c r="AH9414" s="119"/>
      <c r="AI9414" s="119"/>
    </row>
    <row r="9415" spans="27:35" x14ac:dyDescent="0.25">
      <c r="AA9415" s="81"/>
      <c r="AB9415" s="81"/>
      <c r="AC9415" s="80"/>
      <c r="AD9415" s="80"/>
      <c r="AE9415" s="81"/>
      <c r="AF9415" s="82"/>
      <c r="AG9415" s="80"/>
      <c r="AH9415" s="119"/>
      <c r="AI9415" s="119"/>
    </row>
    <row r="9416" spans="27:35" x14ac:dyDescent="0.25">
      <c r="AA9416" s="81"/>
      <c r="AB9416" s="81"/>
      <c r="AC9416" s="80"/>
      <c r="AD9416" s="80"/>
      <c r="AE9416" s="81"/>
      <c r="AF9416" s="82"/>
      <c r="AG9416" s="80"/>
      <c r="AH9416" s="119"/>
      <c r="AI9416" s="119"/>
    </row>
    <row r="9417" spans="27:35" x14ac:dyDescent="0.25">
      <c r="AA9417" s="81"/>
      <c r="AB9417" s="81"/>
      <c r="AC9417" s="80"/>
      <c r="AD9417" s="80"/>
      <c r="AE9417" s="81"/>
      <c r="AF9417" s="82"/>
      <c r="AG9417" s="80"/>
      <c r="AH9417" s="119"/>
      <c r="AI9417" s="119"/>
    </row>
    <row r="9418" spans="27:35" x14ac:dyDescent="0.25">
      <c r="AA9418" s="81"/>
      <c r="AB9418" s="81"/>
      <c r="AC9418" s="80"/>
      <c r="AD9418" s="80"/>
      <c r="AE9418" s="81"/>
      <c r="AF9418" s="82"/>
      <c r="AG9418" s="80"/>
      <c r="AH9418" s="119"/>
      <c r="AI9418" s="119"/>
    </row>
    <row r="9419" spans="27:35" x14ac:dyDescent="0.25">
      <c r="AA9419" s="81"/>
      <c r="AB9419" s="81"/>
      <c r="AC9419" s="80"/>
      <c r="AD9419" s="80"/>
      <c r="AE9419" s="81"/>
      <c r="AF9419" s="82"/>
      <c r="AG9419" s="80"/>
      <c r="AH9419" s="119"/>
      <c r="AI9419" s="119"/>
    </row>
    <row r="9420" spans="27:35" x14ac:dyDescent="0.25">
      <c r="AA9420" s="81"/>
      <c r="AB9420" s="81"/>
      <c r="AC9420" s="80"/>
      <c r="AD9420" s="80"/>
      <c r="AE9420" s="81"/>
      <c r="AF9420" s="82"/>
      <c r="AG9420" s="80"/>
      <c r="AH9420" s="119"/>
      <c r="AI9420" s="119"/>
    </row>
    <row r="9421" spans="27:35" x14ac:dyDescent="0.25">
      <c r="AA9421" s="81"/>
      <c r="AB9421" s="81"/>
      <c r="AC9421" s="80"/>
      <c r="AD9421" s="80"/>
      <c r="AE9421" s="81"/>
      <c r="AF9421" s="82"/>
      <c r="AG9421" s="80"/>
      <c r="AH9421" s="119"/>
      <c r="AI9421" s="119"/>
    </row>
    <row r="9422" spans="27:35" x14ac:dyDescent="0.25">
      <c r="AA9422" s="81"/>
      <c r="AB9422" s="81"/>
      <c r="AC9422" s="80"/>
      <c r="AD9422" s="80"/>
      <c r="AE9422" s="81"/>
      <c r="AF9422" s="82"/>
      <c r="AG9422" s="80"/>
      <c r="AH9422" s="119"/>
      <c r="AI9422" s="119"/>
    </row>
    <row r="9423" spans="27:35" x14ac:dyDescent="0.25">
      <c r="AA9423" s="81"/>
      <c r="AB9423" s="81"/>
      <c r="AC9423" s="80"/>
      <c r="AD9423" s="80"/>
      <c r="AE9423" s="81"/>
      <c r="AF9423" s="82"/>
      <c r="AG9423" s="80"/>
      <c r="AH9423" s="119"/>
      <c r="AI9423" s="119"/>
    </row>
    <row r="9424" spans="27:35" x14ac:dyDescent="0.25">
      <c r="AA9424" s="81"/>
      <c r="AB9424" s="81"/>
      <c r="AC9424" s="80"/>
      <c r="AD9424" s="80"/>
      <c r="AE9424" s="81"/>
      <c r="AF9424" s="82"/>
      <c r="AG9424" s="80"/>
      <c r="AH9424" s="119"/>
      <c r="AI9424" s="119"/>
    </row>
    <row r="9425" spans="27:35" x14ac:dyDescent="0.25">
      <c r="AA9425" s="81"/>
      <c r="AB9425" s="81"/>
      <c r="AC9425" s="80"/>
      <c r="AD9425" s="80"/>
      <c r="AE9425" s="81"/>
      <c r="AF9425" s="82"/>
      <c r="AG9425" s="80"/>
      <c r="AH9425" s="119"/>
      <c r="AI9425" s="119"/>
    </row>
    <row r="9426" spans="27:35" x14ac:dyDescent="0.25">
      <c r="AA9426" s="81"/>
      <c r="AB9426" s="81"/>
      <c r="AC9426" s="80"/>
      <c r="AD9426" s="80"/>
      <c r="AE9426" s="81"/>
      <c r="AF9426" s="82"/>
      <c r="AG9426" s="80"/>
      <c r="AH9426" s="119"/>
      <c r="AI9426" s="119"/>
    </row>
    <row r="9427" spans="27:35" x14ac:dyDescent="0.25">
      <c r="AA9427" s="81"/>
      <c r="AB9427" s="81"/>
      <c r="AC9427" s="80"/>
      <c r="AD9427" s="80"/>
      <c r="AE9427" s="81"/>
      <c r="AF9427" s="82"/>
      <c r="AG9427" s="80"/>
      <c r="AH9427" s="119"/>
      <c r="AI9427" s="119"/>
    </row>
    <row r="9428" spans="27:35" x14ac:dyDescent="0.25">
      <c r="AA9428" s="81"/>
      <c r="AB9428" s="81"/>
      <c r="AC9428" s="80"/>
      <c r="AD9428" s="80"/>
      <c r="AE9428" s="81"/>
      <c r="AF9428" s="82"/>
      <c r="AG9428" s="80"/>
      <c r="AH9428" s="119"/>
      <c r="AI9428" s="119"/>
    </row>
    <row r="9429" spans="27:35" x14ac:dyDescent="0.25">
      <c r="AA9429" s="81"/>
      <c r="AB9429" s="81"/>
      <c r="AC9429" s="80"/>
      <c r="AD9429" s="80"/>
      <c r="AE9429" s="81"/>
      <c r="AF9429" s="82"/>
      <c r="AG9429" s="80"/>
      <c r="AH9429" s="119"/>
      <c r="AI9429" s="119"/>
    </row>
    <row r="9430" spans="27:35" x14ac:dyDescent="0.25">
      <c r="AA9430" s="81"/>
      <c r="AB9430" s="81"/>
      <c r="AC9430" s="80"/>
      <c r="AD9430" s="80"/>
      <c r="AE9430" s="81"/>
      <c r="AF9430" s="82"/>
      <c r="AG9430" s="80"/>
      <c r="AH9430" s="119"/>
      <c r="AI9430" s="119"/>
    </row>
    <row r="9431" spans="27:35" x14ac:dyDescent="0.25">
      <c r="AA9431" s="81"/>
      <c r="AB9431" s="81"/>
      <c r="AC9431" s="80"/>
      <c r="AD9431" s="80"/>
      <c r="AE9431" s="81"/>
      <c r="AF9431" s="82"/>
      <c r="AG9431" s="80"/>
      <c r="AH9431" s="119"/>
      <c r="AI9431" s="119"/>
    </row>
    <row r="9432" spans="27:35" x14ac:dyDescent="0.25">
      <c r="AA9432" s="81"/>
      <c r="AB9432" s="81"/>
      <c r="AC9432" s="80"/>
      <c r="AD9432" s="80"/>
      <c r="AE9432" s="81"/>
      <c r="AF9432" s="82"/>
      <c r="AG9432" s="80"/>
      <c r="AH9432" s="119"/>
      <c r="AI9432" s="119"/>
    </row>
    <row r="9433" spans="27:35" x14ac:dyDescent="0.25">
      <c r="AA9433" s="81"/>
      <c r="AB9433" s="81"/>
      <c r="AC9433" s="80"/>
      <c r="AD9433" s="80"/>
      <c r="AE9433" s="81"/>
      <c r="AF9433" s="82"/>
      <c r="AG9433" s="80"/>
      <c r="AH9433" s="119"/>
      <c r="AI9433" s="119"/>
    </row>
    <row r="9434" spans="27:35" x14ac:dyDescent="0.25">
      <c r="AA9434" s="81"/>
      <c r="AB9434" s="81"/>
      <c r="AC9434" s="80"/>
      <c r="AD9434" s="80"/>
      <c r="AE9434" s="81"/>
      <c r="AF9434" s="82"/>
      <c r="AG9434" s="80"/>
      <c r="AH9434" s="119"/>
      <c r="AI9434" s="119"/>
    </row>
    <row r="9435" spans="27:35" x14ac:dyDescent="0.25">
      <c r="AA9435" s="81"/>
      <c r="AB9435" s="81"/>
      <c r="AC9435" s="80"/>
      <c r="AD9435" s="80"/>
      <c r="AE9435" s="81"/>
      <c r="AF9435" s="82"/>
      <c r="AG9435" s="80"/>
      <c r="AH9435" s="119"/>
      <c r="AI9435" s="119"/>
    </row>
    <row r="9436" spans="27:35" x14ac:dyDescent="0.25">
      <c r="AA9436" s="81"/>
      <c r="AB9436" s="81"/>
      <c r="AC9436" s="80"/>
      <c r="AD9436" s="80"/>
      <c r="AE9436" s="81"/>
      <c r="AF9436" s="82"/>
      <c r="AG9436" s="80"/>
      <c r="AH9436" s="119"/>
      <c r="AI9436" s="119"/>
    </row>
    <row r="9437" spans="27:35" x14ac:dyDescent="0.25">
      <c r="AA9437" s="81"/>
      <c r="AB9437" s="81"/>
      <c r="AC9437" s="80"/>
      <c r="AD9437" s="80"/>
      <c r="AE9437" s="81"/>
      <c r="AF9437" s="82"/>
      <c r="AG9437" s="80"/>
      <c r="AH9437" s="119"/>
      <c r="AI9437" s="119"/>
    </row>
    <row r="9438" spans="27:35" x14ac:dyDescent="0.25">
      <c r="AA9438" s="81"/>
      <c r="AB9438" s="81"/>
      <c r="AC9438" s="80"/>
      <c r="AD9438" s="80"/>
      <c r="AE9438" s="81"/>
      <c r="AF9438" s="82"/>
      <c r="AG9438" s="80"/>
      <c r="AH9438" s="119"/>
      <c r="AI9438" s="119"/>
    </row>
    <row r="9439" spans="27:35" x14ac:dyDescent="0.25">
      <c r="AA9439" s="81"/>
      <c r="AB9439" s="81"/>
      <c r="AC9439" s="80"/>
      <c r="AD9439" s="80"/>
      <c r="AE9439" s="81"/>
      <c r="AF9439" s="82"/>
      <c r="AG9439" s="80"/>
      <c r="AH9439" s="119"/>
      <c r="AI9439" s="119"/>
    </row>
    <row r="9440" spans="27:35" x14ac:dyDescent="0.25">
      <c r="AA9440" s="81"/>
      <c r="AB9440" s="81"/>
      <c r="AC9440" s="80"/>
      <c r="AD9440" s="80"/>
      <c r="AE9440" s="81"/>
      <c r="AF9440" s="82"/>
      <c r="AG9440" s="80"/>
      <c r="AH9440" s="119"/>
      <c r="AI9440" s="119"/>
    </row>
    <row r="9441" spans="27:35" x14ac:dyDescent="0.25">
      <c r="AA9441" s="81"/>
      <c r="AB9441" s="81"/>
      <c r="AC9441" s="80"/>
      <c r="AD9441" s="80"/>
      <c r="AE9441" s="81"/>
      <c r="AF9441" s="82"/>
      <c r="AG9441" s="80"/>
      <c r="AH9441" s="119"/>
      <c r="AI9441" s="119"/>
    </row>
    <row r="9442" spans="27:35" x14ac:dyDescent="0.25">
      <c r="AA9442" s="81"/>
      <c r="AB9442" s="81"/>
      <c r="AC9442" s="80"/>
      <c r="AD9442" s="80"/>
      <c r="AE9442" s="81"/>
      <c r="AF9442" s="82"/>
      <c r="AG9442" s="80"/>
      <c r="AH9442" s="119"/>
      <c r="AI9442" s="119"/>
    </row>
    <row r="9443" spans="27:35" x14ac:dyDescent="0.25">
      <c r="AA9443" s="81"/>
      <c r="AB9443" s="81"/>
      <c r="AC9443" s="80"/>
      <c r="AD9443" s="80"/>
      <c r="AE9443" s="81"/>
      <c r="AF9443" s="82"/>
      <c r="AG9443" s="80"/>
      <c r="AH9443" s="119"/>
      <c r="AI9443" s="119"/>
    </row>
    <row r="9444" spans="27:35" x14ac:dyDescent="0.25">
      <c r="AA9444" s="81"/>
      <c r="AB9444" s="81"/>
      <c r="AC9444" s="80"/>
      <c r="AD9444" s="80"/>
      <c r="AE9444" s="81"/>
      <c r="AF9444" s="82"/>
      <c r="AG9444" s="80"/>
      <c r="AH9444" s="119"/>
      <c r="AI9444" s="119"/>
    </row>
    <row r="9445" spans="27:35" x14ac:dyDescent="0.25">
      <c r="AA9445" s="81"/>
      <c r="AB9445" s="81"/>
      <c r="AC9445" s="80"/>
      <c r="AD9445" s="80"/>
      <c r="AE9445" s="81"/>
      <c r="AF9445" s="82"/>
      <c r="AG9445" s="80"/>
      <c r="AH9445" s="119"/>
      <c r="AI9445" s="119"/>
    </row>
    <row r="9446" spans="27:35" x14ac:dyDescent="0.25">
      <c r="AA9446" s="81"/>
      <c r="AB9446" s="81"/>
      <c r="AC9446" s="80"/>
      <c r="AD9446" s="80"/>
      <c r="AE9446" s="81"/>
      <c r="AF9446" s="82"/>
      <c r="AG9446" s="80"/>
      <c r="AH9446" s="119"/>
      <c r="AI9446" s="119"/>
    </row>
    <row r="9447" spans="27:35" x14ac:dyDescent="0.25">
      <c r="AA9447" s="81"/>
      <c r="AB9447" s="81"/>
      <c r="AC9447" s="80"/>
      <c r="AD9447" s="80"/>
      <c r="AE9447" s="81"/>
      <c r="AF9447" s="82"/>
      <c r="AG9447" s="80"/>
      <c r="AH9447" s="119"/>
      <c r="AI9447" s="119"/>
    </row>
    <row r="9448" spans="27:35" x14ac:dyDescent="0.25">
      <c r="AA9448" s="81"/>
      <c r="AB9448" s="81"/>
      <c r="AC9448" s="80"/>
      <c r="AD9448" s="80"/>
      <c r="AE9448" s="81"/>
      <c r="AF9448" s="82"/>
      <c r="AG9448" s="80"/>
      <c r="AH9448" s="119"/>
      <c r="AI9448" s="119"/>
    </row>
    <row r="9449" spans="27:35" x14ac:dyDescent="0.25">
      <c r="AA9449" s="81"/>
      <c r="AB9449" s="81"/>
      <c r="AC9449" s="80"/>
      <c r="AD9449" s="80"/>
      <c r="AE9449" s="81"/>
      <c r="AF9449" s="82"/>
      <c r="AG9449" s="80"/>
      <c r="AH9449" s="119"/>
      <c r="AI9449" s="119"/>
    </row>
    <row r="9450" spans="27:35" x14ac:dyDescent="0.25">
      <c r="AA9450" s="81"/>
      <c r="AB9450" s="81"/>
      <c r="AC9450" s="80"/>
      <c r="AD9450" s="80"/>
      <c r="AE9450" s="81"/>
      <c r="AF9450" s="82"/>
      <c r="AG9450" s="80"/>
      <c r="AH9450" s="119"/>
      <c r="AI9450" s="119"/>
    </row>
    <row r="9451" spans="27:35" x14ac:dyDescent="0.25">
      <c r="AA9451" s="81"/>
      <c r="AB9451" s="81"/>
      <c r="AC9451" s="80"/>
      <c r="AD9451" s="80"/>
      <c r="AE9451" s="81"/>
      <c r="AF9451" s="82"/>
      <c r="AG9451" s="80"/>
      <c r="AH9451" s="119"/>
      <c r="AI9451" s="119"/>
    </row>
    <row r="9452" spans="27:35" x14ac:dyDescent="0.25">
      <c r="AA9452" s="81"/>
      <c r="AB9452" s="81"/>
      <c r="AC9452" s="80"/>
      <c r="AD9452" s="80"/>
      <c r="AE9452" s="81"/>
      <c r="AF9452" s="82"/>
      <c r="AG9452" s="80"/>
      <c r="AH9452" s="119"/>
      <c r="AI9452" s="119"/>
    </row>
    <row r="9453" spans="27:35" x14ac:dyDescent="0.25">
      <c r="AA9453" s="81"/>
      <c r="AB9453" s="81"/>
      <c r="AC9453" s="80"/>
      <c r="AD9453" s="80"/>
      <c r="AE9453" s="81"/>
      <c r="AF9453" s="82"/>
      <c r="AG9453" s="80"/>
      <c r="AH9453" s="119"/>
      <c r="AI9453" s="119"/>
    </row>
    <row r="9454" spans="27:35" x14ac:dyDescent="0.25">
      <c r="AA9454" s="81"/>
      <c r="AB9454" s="81"/>
      <c r="AC9454" s="80"/>
      <c r="AD9454" s="80"/>
      <c r="AE9454" s="81"/>
      <c r="AF9454" s="82"/>
      <c r="AG9454" s="80"/>
      <c r="AH9454" s="119"/>
      <c r="AI9454" s="119"/>
    </row>
    <row r="9455" spans="27:35" x14ac:dyDescent="0.25">
      <c r="AA9455" s="81"/>
      <c r="AB9455" s="81"/>
      <c r="AC9455" s="80"/>
      <c r="AD9455" s="80"/>
      <c r="AE9455" s="81"/>
      <c r="AF9455" s="82"/>
      <c r="AG9455" s="80"/>
      <c r="AH9455" s="119"/>
      <c r="AI9455" s="119"/>
    </row>
    <row r="9456" spans="27:35" x14ac:dyDescent="0.25">
      <c r="AA9456" s="81"/>
      <c r="AB9456" s="81"/>
      <c r="AC9456" s="80"/>
      <c r="AD9456" s="80"/>
      <c r="AE9456" s="81"/>
      <c r="AF9456" s="82"/>
      <c r="AG9456" s="80"/>
      <c r="AH9456" s="119"/>
      <c r="AI9456" s="119"/>
    </row>
    <row r="9457" spans="27:35" x14ac:dyDescent="0.25">
      <c r="AA9457" s="81"/>
      <c r="AB9457" s="81"/>
      <c r="AC9457" s="80"/>
      <c r="AD9457" s="80"/>
      <c r="AE9457" s="81"/>
      <c r="AF9457" s="82"/>
      <c r="AG9457" s="80"/>
      <c r="AH9457" s="119"/>
      <c r="AI9457" s="119"/>
    </row>
    <row r="9458" spans="27:35" x14ac:dyDescent="0.25">
      <c r="AA9458" s="81"/>
      <c r="AB9458" s="81"/>
      <c r="AC9458" s="80"/>
      <c r="AD9458" s="80"/>
      <c r="AE9458" s="81"/>
      <c r="AF9458" s="82"/>
      <c r="AG9458" s="80"/>
      <c r="AH9458" s="119"/>
      <c r="AI9458" s="119"/>
    </row>
    <row r="9459" spans="27:35" x14ac:dyDescent="0.25">
      <c r="AA9459" s="81"/>
      <c r="AB9459" s="81"/>
      <c r="AC9459" s="80"/>
      <c r="AD9459" s="80"/>
      <c r="AE9459" s="81"/>
      <c r="AF9459" s="82"/>
      <c r="AG9459" s="80"/>
      <c r="AH9459" s="119"/>
      <c r="AI9459" s="119"/>
    </row>
    <row r="9460" spans="27:35" x14ac:dyDescent="0.25">
      <c r="AA9460" s="81"/>
      <c r="AB9460" s="81"/>
      <c r="AC9460" s="80"/>
      <c r="AD9460" s="80"/>
      <c r="AE9460" s="81"/>
      <c r="AF9460" s="82"/>
      <c r="AG9460" s="80"/>
      <c r="AH9460" s="119"/>
      <c r="AI9460" s="119"/>
    </row>
    <row r="9461" spans="27:35" x14ac:dyDescent="0.25">
      <c r="AA9461" s="81"/>
      <c r="AB9461" s="81"/>
      <c r="AC9461" s="80"/>
      <c r="AD9461" s="80"/>
      <c r="AE9461" s="81"/>
      <c r="AF9461" s="82"/>
      <c r="AG9461" s="80"/>
      <c r="AH9461" s="119"/>
      <c r="AI9461" s="119"/>
    </row>
    <row r="9462" spans="27:35" x14ac:dyDescent="0.25">
      <c r="AA9462" s="81"/>
      <c r="AB9462" s="81"/>
      <c r="AC9462" s="80"/>
      <c r="AD9462" s="80"/>
      <c r="AE9462" s="81"/>
      <c r="AF9462" s="82"/>
      <c r="AG9462" s="80"/>
      <c r="AH9462" s="119"/>
      <c r="AI9462" s="119"/>
    </row>
    <row r="9463" spans="27:35" x14ac:dyDescent="0.25">
      <c r="AA9463" s="81"/>
      <c r="AB9463" s="81"/>
      <c r="AC9463" s="80"/>
      <c r="AD9463" s="80"/>
      <c r="AE9463" s="81"/>
      <c r="AF9463" s="82"/>
      <c r="AG9463" s="80"/>
      <c r="AH9463" s="119"/>
      <c r="AI9463" s="119"/>
    </row>
    <row r="9464" spans="27:35" x14ac:dyDescent="0.25">
      <c r="AA9464" s="81"/>
      <c r="AB9464" s="81"/>
      <c r="AC9464" s="80"/>
      <c r="AD9464" s="80"/>
      <c r="AE9464" s="81"/>
      <c r="AF9464" s="82"/>
      <c r="AG9464" s="80"/>
      <c r="AH9464" s="119"/>
      <c r="AI9464" s="119"/>
    </row>
    <row r="9465" spans="27:35" x14ac:dyDescent="0.25">
      <c r="AA9465" s="81"/>
      <c r="AB9465" s="81"/>
      <c r="AC9465" s="80"/>
      <c r="AD9465" s="80"/>
      <c r="AE9465" s="81"/>
      <c r="AF9465" s="82"/>
      <c r="AG9465" s="80"/>
      <c r="AH9465" s="119"/>
      <c r="AI9465" s="119"/>
    </row>
    <row r="9466" spans="27:35" x14ac:dyDescent="0.25">
      <c r="AA9466" s="81"/>
      <c r="AB9466" s="81"/>
      <c r="AC9466" s="80"/>
      <c r="AD9466" s="80"/>
      <c r="AE9466" s="81"/>
      <c r="AF9466" s="82"/>
      <c r="AG9466" s="80"/>
      <c r="AH9466" s="119"/>
      <c r="AI9466" s="119"/>
    </row>
    <row r="9467" spans="27:35" x14ac:dyDescent="0.25">
      <c r="AA9467" s="81"/>
      <c r="AB9467" s="81"/>
      <c r="AC9467" s="80"/>
      <c r="AD9467" s="80"/>
      <c r="AE9467" s="81"/>
      <c r="AF9467" s="82"/>
      <c r="AG9467" s="80"/>
      <c r="AH9467" s="119"/>
      <c r="AI9467" s="119"/>
    </row>
    <row r="9468" spans="27:35" x14ac:dyDescent="0.25">
      <c r="AA9468" s="81"/>
      <c r="AB9468" s="81"/>
      <c r="AC9468" s="80"/>
      <c r="AD9468" s="80"/>
      <c r="AE9468" s="81"/>
      <c r="AF9468" s="82"/>
      <c r="AG9468" s="80"/>
      <c r="AH9468" s="119"/>
      <c r="AI9468" s="119"/>
    </row>
    <row r="9469" spans="27:35" x14ac:dyDescent="0.25">
      <c r="AA9469" s="81"/>
      <c r="AB9469" s="81"/>
      <c r="AC9469" s="80"/>
      <c r="AD9469" s="80"/>
      <c r="AE9469" s="81"/>
      <c r="AF9469" s="82"/>
      <c r="AG9469" s="80"/>
      <c r="AH9469" s="119"/>
      <c r="AI9469" s="119"/>
    </row>
    <row r="9470" spans="27:35" x14ac:dyDescent="0.25">
      <c r="AA9470" s="81"/>
      <c r="AB9470" s="81"/>
      <c r="AC9470" s="80"/>
      <c r="AD9470" s="80"/>
      <c r="AE9470" s="81"/>
      <c r="AF9470" s="82"/>
      <c r="AG9470" s="80"/>
      <c r="AH9470" s="119"/>
      <c r="AI9470" s="119"/>
    </row>
    <row r="9471" spans="27:35" x14ac:dyDescent="0.25">
      <c r="AA9471" s="81"/>
      <c r="AB9471" s="81"/>
      <c r="AC9471" s="80"/>
      <c r="AD9471" s="80"/>
      <c r="AE9471" s="81"/>
      <c r="AF9471" s="82"/>
      <c r="AG9471" s="80"/>
      <c r="AH9471" s="119"/>
      <c r="AI9471" s="119"/>
    </row>
    <row r="9472" spans="27:35" x14ac:dyDescent="0.25">
      <c r="AA9472" s="81"/>
      <c r="AB9472" s="81"/>
      <c r="AC9472" s="80"/>
      <c r="AD9472" s="80"/>
      <c r="AE9472" s="81"/>
      <c r="AF9472" s="82"/>
      <c r="AG9472" s="80"/>
      <c r="AH9472" s="119"/>
      <c r="AI9472" s="119"/>
    </row>
    <row r="9473" spans="27:35" x14ac:dyDescent="0.25">
      <c r="AA9473" s="81"/>
      <c r="AB9473" s="81"/>
      <c r="AC9473" s="80"/>
      <c r="AD9473" s="80"/>
      <c r="AE9473" s="81"/>
      <c r="AF9473" s="82"/>
      <c r="AG9473" s="80"/>
      <c r="AH9473" s="119"/>
      <c r="AI9473" s="119"/>
    </row>
    <row r="9474" spans="27:35" x14ac:dyDescent="0.25">
      <c r="AA9474" s="81"/>
      <c r="AB9474" s="81"/>
      <c r="AC9474" s="80"/>
      <c r="AD9474" s="80"/>
      <c r="AE9474" s="81"/>
      <c r="AF9474" s="82"/>
      <c r="AG9474" s="80"/>
      <c r="AH9474" s="119"/>
      <c r="AI9474" s="119"/>
    </row>
    <row r="9475" spans="27:35" x14ac:dyDescent="0.25">
      <c r="AA9475" s="81"/>
      <c r="AB9475" s="81"/>
      <c r="AC9475" s="80"/>
      <c r="AD9475" s="80"/>
      <c r="AE9475" s="81"/>
      <c r="AF9475" s="82"/>
      <c r="AG9475" s="80"/>
      <c r="AH9475" s="119"/>
      <c r="AI9475" s="119"/>
    </row>
    <row r="9476" spans="27:35" x14ac:dyDescent="0.25">
      <c r="AA9476" s="81"/>
      <c r="AB9476" s="81"/>
      <c r="AC9476" s="80"/>
      <c r="AD9476" s="80"/>
      <c r="AE9476" s="81"/>
      <c r="AF9476" s="82"/>
      <c r="AG9476" s="80"/>
      <c r="AH9476" s="119"/>
      <c r="AI9476" s="119"/>
    </row>
    <row r="9477" spans="27:35" x14ac:dyDescent="0.25">
      <c r="AA9477" s="81"/>
      <c r="AB9477" s="81"/>
      <c r="AC9477" s="80"/>
      <c r="AD9477" s="80"/>
      <c r="AE9477" s="81"/>
      <c r="AF9477" s="82"/>
      <c r="AG9477" s="80"/>
      <c r="AH9477" s="119"/>
      <c r="AI9477" s="119"/>
    </row>
    <row r="9478" spans="27:35" x14ac:dyDescent="0.25">
      <c r="AA9478" s="81"/>
      <c r="AB9478" s="81"/>
      <c r="AC9478" s="80"/>
      <c r="AD9478" s="80"/>
      <c r="AE9478" s="81"/>
      <c r="AF9478" s="82"/>
      <c r="AG9478" s="80"/>
      <c r="AH9478" s="119"/>
      <c r="AI9478" s="119"/>
    </row>
    <row r="9479" spans="27:35" x14ac:dyDescent="0.25">
      <c r="AA9479" s="81"/>
      <c r="AB9479" s="81"/>
      <c r="AC9479" s="80"/>
      <c r="AD9479" s="80"/>
      <c r="AE9479" s="81"/>
      <c r="AF9479" s="82"/>
      <c r="AG9479" s="80"/>
      <c r="AH9479" s="119"/>
      <c r="AI9479" s="119"/>
    </row>
    <row r="9480" spans="27:35" x14ac:dyDescent="0.25">
      <c r="AA9480" s="81"/>
      <c r="AB9480" s="81"/>
      <c r="AC9480" s="80"/>
      <c r="AD9480" s="80"/>
      <c r="AE9480" s="81"/>
      <c r="AF9480" s="82"/>
      <c r="AG9480" s="80"/>
      <c r="AH9480" s="119"/>
      <c r="AI9480" s="119"/>
    </row>
    <row r="9481" spans="27:35" x14ac:dyDescent="0.25">
      <c r="AA9481" s="81"/>
      <c r="AB9481" s="81"/>
      <c r="AC9481" s="80"/>
      <c r="AD9481" s="80"/>
      <c r="AE9481" s="81"/>
      <c r="AF9481" s="82"/>
      <c r="AG9481" s="80"/>
      <c r="AH9481" s="119"/>
      <c r="AI9481" s="119"/>
    </row>
    <row r="9482" spans="27:35" x14ac:dyDescent="0.25">
      <c r="AA9482" s="81"/>
      <c r="AB9482" s="81"/>
      <c r="AC9482" s="80"/>
      <c r="AD9482" s="80"/>
      <c r="AE9482" s="81"/>
      <c r="AF9482" s="82"/>
      <c r="AG9482" s="80"/>
      <c r="AH9482" s="119"/>
      <c r="AI9482" s="119"/>
    </row>
    <row r="9483" spans="27:35" x14ac:dyDescent="0.25">
      <c r="AA9483" s="81"/>
      <c r="AB9483" s="81"/>
      <c r="AC9483" s="80"/>
      <c r="AD9483" s="80"/>
      <c r="AE9483" s="81"/>
      <c r="AF9483" s="82"/>
      <c r="AG9483" s="80"/>
      <c r="AH9483" s="119"/>
      <c r="AI9483" s="119"/>
    </row>
    <row r="9484" spans="27:35" x14ac:dyDescent="0.25">
      <c r="AA9484" s="81"/>
      <c r="AB9484" s="81"/>
      <c r="AC9484" s="80"/>
      <c r="AD9484" s="80"/>
      <c r="AE9484" s="81"/>
      <c r="AF9484" s="82"/>
      <c r="AG9484" s="80"/>
      <c r="AH9484" s="119"/>
      <c r="AI9484" s="119"/>
    </row>
    <row r="9485" spans="27:35" x14ac:dyDescent="0.25">
      <c r="AA9485" s="81"/>
      <c r="AB9485" s="81"/>
      <c r="AC9485" s="80"/>
      <c r="AD9485" s="80"/>
      <c r="AE9485" s="81"/>
      <c r="AF9485" s="82"/>
      <c r="AG9485" s="80"/>
      <c r="AH9485" s="119"/>
      <c r="AI9485" s="119"/>
    </row>
    <row r="9486" spans="27:35" x14ac:dyDescent="0.25">
      <c r="AA9486" s="81"/>
      <c r="AB9486" s="81"/>
      <c r="AC9486" s="80"/>
      <c r="AD9486" s="80"/>
      <c r="AE9486" s="81"/>
      <c r="AF9486" s="82"/>
      <c r="AG9486" s="80"/>
      <c r="AH9486" s="119"/>
      <c r="AI9486" s="119"/>
    </row>
    <row r="9487" spans="27:35" x14ac:dyDescent="0.25">
      <c r="AA9487" s="81"/>
      <c r="AB9487" s="81"/>
      <c r="AC9487" s="80"/>
      <c r="AD9487" s="80"/>
      <c r="AE9487" s="81"/>
      <c r="AF9487" s="82"/>
      <c r="AG9487" s="80"/>
      <c r="AH9487" s="119"/>
      <c r="AI9487" s="119"/>
    </row>
    <row r="9488" spans="27:35" x14ac:dyDescent="0.25">
      <c r="AA9488" s="81"/>
      <c r="AB9488" s="81"/>
      <c r="AC9488" s="80"/>
      <c r="AD9488" s="80"/>
      <c r="AE9488" s="81"/>
      <c r="AF9488" s="82"/>
      <c r="AG9488" s="80"/>
      <c r="AH9488" s="119"/>
      <c r="AI9488" s="119"/>
    </row>
    <row r="9489" spans="27:35" x14ac:dyDescent="0.25">
      <c r="AA9489" s="81"/>
      <c r="AB9489" s="81"/>
      <c r="AC9489" s="80"/>
      <c r="AD9489" s="80"/>
      <c r="AE9489" s="81"/>
      <c r="AF9489" s="82"/>
      <c r="AG9489" s="80"/>
      <c r="AH9489" s="119"/>
      <c r="AI9489" s="119"/>
    </row>
    <row r="9490" spans="27:35" x14ac:dyDescent="0.25">
      <c r="AA9490" s="81"/>
      <c r="AB9490" s="81"/>
      <c r="AC9490" s="80"/>
      <c r="AD9490" s="80"/>
      <c r="AE9490" s="81"/>
      <c r="AF9490" s="82"/>
      <c r="AG9490" s="80"/>
      <c r="AH9490" s="119"/>
      <c r="AI9490" s="119"/>
    </row>
    <row r="9491" spans="27:35" x14ac:dyDescent="0.25">
      <c r="AA9491" s="81"/>
      <c r="AB9491" s="81"/>
      <c r="AC9491" s="80"/>
      <c r="AD9491" s="80"/>
      <c r="AE9491" s="81"/>
      <c r="AF9491" s="82"/>
      <c r="AG9491" s="80"/>
      <c r="AH9491" s="119"/>
      <c r="AI9491" s="119"/>
    </row>
    <row r="9492" spans="27:35" x14ac:dyDescent="0.25">
      <c r="AA9492" s="81"/>
      <c r="AB9492" s="81"/>
      <c r="AC9492" s="80"/>
      <c r="AD9492" s="80"/>
      <c r="AE9492" s="81"/>
      <c r="AF9492" s="82"/>
      <c r="AG9492" s="80"/>
      <c r="AH9492" s="119"/>
      <c r="AI9492" s="119"/>
    </row>
    <row r="9493" spans="27:35" x14ac:dyDescent="0.25">
      <c r="AA9493" s="81"/>
      <c r="AB9493" s="81"/>
      <c r="AC9493" s="80"/>
      <c r="AD9493" s="80"/>
      <c r="AE9493" s="81"/>
      <c r="AF9493" s="82"/>
      <c r="AG9493" s="80"/>
      <c r="AH9493" s="119"/>
      <c r="AI9493" s="119"/>
    </row>
    <row r="9494" spans="27:35" x14ac:dyDescent="0.25">
      <c r="AA9494" s="81"/>
      <c r="AB9494" s="81"/>
      <c r="AC9494" s="80"/>
      <c r="AD9494" s="80"/>
      <c r="AE9494" s="81"/>
      <c r="AF9494" s="82"/>
      <c r="AG9494" s="80"/>
      <c r="AH9494" s="119"/>
      <c r="AI9494" s="119"/>
    </row>
    <row r="9495" spans="27:35" x14ac:dyDescent="0.25">
      <c r="AA9495" s="81"/>
      <c r="AB9495" s="81"/>
      <c r="AC9495" s="80"/>
      <c r="AD9495" s="80"/>
      <c r="AE9495" s="81"/>
      <c r="AF9495" s="82"/>
      <c r="AG9495" s="80"/>
      <c r="AH9495" s="119"/>
      <c r="AI9495" s="119"/>
    </row>
    <row r="9496" spans="27:35" x14ac:dyDescent="0.25">
      <c r="AA9496" s="81"/>
      <c r="AB9496" s="81"/>
      <c r="AC9496" s="80"/>
      <c r="AD9496" s="80"/>
      <c r="AE9496" s="81"/>
      <c r="AF9496" s="82"/>
      <c r="AG9496" s="80"/>
      <c r="AH9496" s="119"/>
      <c r="AI9496" s="119"/>
    </row>
    <row r="9497" spans="27:35" x14ac:dyDescent="0.25">
      <c r="AA9497" s="81"/>
      <c r="AB9497" s="81"/>
      <c r="AC9497" s="80"/>
      <c r="AD9497" s="80"/>
      <c r="AE9497" s="81"/>
      <c r="AF9497" s="82"/>
      <c r="AG9497" s="80"/>
      <c r="AH9497" s="119"/>
      <c r="AI9497" s="119"/>
    </row>
    <row r="9498" spans="27:35" x14ac:dyDescent="0.25">
      <c r="AA9498" s="81"/>
      <c r="AB9498" s="81"/>
      <c r="AC9498" s="80"/>
      <c r="AD9498" s="80"/>
      <c r="AE9498" s="81"/>
      <c r="AF9498" s="82"/>
      <c r="AG9498" s="80"/>
      <c r="AH9498" s="119"/>
      <c r="AI9498" s="119"/>
    </row>
    <row r="9499" spans="27:35" x14ac:dyDescent="0.25">
      <c r="AA9499" s="81"/>
      <c r="AB9499" s="81"/>
      <c r="AC9499" s="80"/>
      <c r="AD9499" s="80"/>
      <c r="AE9499" s="81"/>
      <c r="AF9499" s="82"/>
      <c r="AG9499" s="80"/>
      <c r="AH9499" s="119"/>
      <c r="AI9499" s="119"/>
    </row>
    <row r="9500" spans="27:35" x14ac:dyDescent="0.25">
      <c r="AA9500" s="81"/>
      <c r="AB9500" s="81"/>
      <c r="AC9500" s="80"/>
      <c r="AD9500" s="80"/>
      <c r="AE9500" s="81"/>
      <c r="AF9500" s="82"/>
      <c r="AG9500" s="80"/>
      <c r="AH9500" s="119"/>
      <c r="AI9500" s="119"/>
    </row>
    <row r="9501" spans="27:35" x14ac:dyDescent="0.25">
      <c r="AA9501" s="81"/>
      <c r="AB9501" s="81"/>
      <c r="AC9501" s="80"/>
      <c r="AD9501" s="80"/>
      <c r="AE9501" s="81"/>
      <c r="AF9501" s="82"/>
      <c r="AG9501" s="80"/>
      <c r="AH9501" s="119"/>
      <c r="AI9501" s="119"/>
    </row>
    <row r="9502" spans="27:35" x14ac:dyDescent="0.25">
      <c r="AA9502" s="81"/>
      <c r="AB9502" s="81"/>
      <c r="AC9502" s="80"/>
      <c r="AD9502" s="80"/>
      <c r="AE9502" s="81"/>
      <c r="AF9502" s="82"/>
      <c r="AG9502" s="80"/>
      <c r="AH9502" s="119"/>
      <c r="AI9502" s="119"/>
    </row>
    <row r="9503" spans="27:35" x14ac:dyDescent="0.25">
      <c r="AA9503" s="81"/>
      <c r="AB9503" s="81"/>
      <c r="AC9503" s="80"/>
      <c r="AD9503" s="80"/>
      <c r="AE9503" s="81"/>
      <c r="AF9503" s="82"/>
      <c r="AG9503" s="80"/>
      <c r="AH9503" s="119"/>
      <c r="AI9503" s="119"/>
    </row>
    <row r="9504" spans="27:35" x14ac:dyDescent="0.25">
      <c r="AA9504" s="81"/>
      <c r="AB9504" s="81"/>
      <c r="AC9504" s="80"/>
      <c r="AD9504" s="80"/>
      <c r="AE9504" s="81"/>
      <c r="AF9504" s="82"/>
      <c r="AG9504" s="80"/>
      <c r="AH9504" s="119"/>
      <c r="AI9504" s="119"/>
    </row>
    <row r="9505" spans="27:35" x14ac:dyDescent="0.25">
      <c r="AA9505" s="81"/>
      <c r="AB9505" s="81"/>
      <c r="AC9505" s="80"/>
      <c r="AD9505" s="80"/>
      <c r="AE9505" s="81"/>
      <c r="AF9505" s="82"/>
      <c r="AG9505" s="80"/>
      <c r="AH9505" s="119"/>
      <c r="AI9505" s="119"/>
    </row>
    <row r="9506" spans="27:35" x14ac:dyDescent="0.25">
      <c r="AA9506" s="81"/>
      <c r="AB9506" s="81"/>
      <c r="AC9506" s="80"/>
      <c r="AD9506" s="80"/>
      <c r="AE9506" s="81"/>
      <c r="AF9506" s="82"/>
      <c r="AG9506" s="80"/>
      <c r="AH9506" s="119"/>
      <c r="AI9506" s="119"/>
    </row>
    <row r="9507" spans="27:35" x14ac:dyDescent="0.25">
      <c r="AA9507" s="81"/>
      <c r="AB9507" s="81"/>
      <c r="AC9507" s="80"/>
      <c r="AD9507" s="80"/>
      <c r="AE9507" s="81"/>
      <c r="AF9507" s="82"/>
      <c r="AG9507" s="80"/>
      <c r="AH9507" s="119"/>
      <c r="AI9507" s="119"/>
    </row>
    <row r="9508" spans="27:35" x14ac:dyDescent="0.25">
      <c r="AA9508" s="81"/>
      <c r="AB9508" s="81"/>
      <c r="AC9508" s="80"/>
      <c r="AD9508" s="80"/>
      <c r="AE9508" s="81"/>
      <c r="AF9508" s="82"/>
      <c r="AG9508" s="80"/>
      <c r="AH9508" s="119"/>
      <c r="AI9508" s="119"/>
    </row>
    <row r="9509" spans="27:35" x14ac:dyDescent="0.25">
      <c r="AA9509" s="81"/>
      <c r="AB9509" s="81"/>
      <c r="AC9509" s="80"/>
      <c r="AD9509" s="80"/>
      <c r="AE9509" s="81"/>
      <c r="AF9509" s="82"/>
      <c r="AG9509" s="80"/>
      <c r="AH9509" s="119"/>
      <c r="AI9509" s="119"/>
    </row>
    <row r="9510" spans="27:35" x14ac:dyDescent="0.25">
      <c r="AA9510" s="81"/>
      <c r="AB9510" s="81"/>
      <c r="AC9510" s="80"/>
      <c r="AD9510" s="80"/>
      <c r="AE9510" s="81"/>
      <c r="AF9510" s="82"/>
      <c r="AG9510" s="80"/>
      <c r="AH9510" s="119"/>
      <c r="AI9510" s="119"/>
    </row>
    <row r="9511" spans="27:35" x14ac:dyDescent="0.25">
      <c r="AA9511" s="81"/>
      <c r="AB9511" s="81"/>
      <c r="AC9511" s="80"/>
      <c r="AD9511" s="80"/>
      <c r="AE9511" s="81"/>
      <c r="AF9511" s="82"/>
      <c r="AG9511" s="80"/>
      <c r="AH9511" s="119"/>
      <c r="AI9511" s="119"/>
    </row>
    <row r="9512" spans="27:35" x14ac:dyDescent="0.25">
      <c r="AA9512" s="81"/>
      <c r="AB9512" s="81"/>
      <c r="AC9512" s="80"/>
      <c r="AD9512" s="80"/>
      <c r="AE9512" s="81"/>
      <c r="AF9512" s="82"/>
      <c r="AG9512" s="80"/>
      <c r="AH9512" s="119"/>
      <c r="AI9512" s="119"/>
    </row>
    <row r="9513" spans="27:35" x14ac:dyDescent="0.25">
      <c r="AA9513" s="81"/>
      <c r="AB9513" s="81"/>
      <c r="AC9513" s="80"/>
      <c r="AD9513" s="80"/>
      <c r="AE9513" s="81"/>
      <c r="AF9513" s="82"/>
      <c r="AG9513" s="80"/>
      <c r="AH9513" s="119"/>
      <c r="AI9513" s="119"/>
    </row>
    <row r="9514" spans="27:35" x14ac:dyDescent="0.25">
      <c r="AA9514" s="81"/>
      <c r="AB9514" s="81"/>
      <c r="AC9514" s="80"/>
      <c r="AD9514" s="80"/>
      <c r="AE9514" s="81"/>
      <c r="AF9514" s="82"/>
      <c r="AG9514" s="80"/>
      <c r="AH9514" s="119"/>
      <c r="AI9514" s="119"/>
    </row>
    <row r="9515" spans="27:35" x14ac:dyDescent="0.25">
      <c r="AA9515" s="81"/>
      <c r="AB9515" s="81"/>
      <c r="AC9515" s="80"/>
      <c r="AD9515" s="80"/>
      <c r="AE9515" s="81"/>
      <c r="AF9515" s="82"/>
      <c r="AG9515" s="80"/>
      <c r="AH9515" s="119"/>
      <c r="AI9515" s="119"/>
    </row>
    <row r="9516" spans="27:35" x14ac:dyDescent="0.25">
      <c r="AA9516" s="81"/>
      <c r="AB9516" s="81"/>
      <c r="AC9516" s="80"/>
      <c r="AD9516" s="80"/>
      <c r="AE9516" s="81"/>
      <c r="AF9516" s="82"/>
      <c r="AG9516" s="80"/>
      <c r="AH9516" s="119"/>
      <c r="AI9516" s="119"/>
    </row>
    <row r="9517" spans="27:35" x14ac:dyDescent="0.25">
      <c r="AA9517" s="81"/>
      <c r="AB9517" s="81"/>
      <c r="AC9517" s="80"/>
      <c r="AD9517" s="80"/>
      <c r="AE9517" s="81"/>
      <c r="AF9517" s="82"/>
      <c r="AG9517" s="80"/>
      <c r="AH9517" s="119"/>
      <c r="AI9517" s="119"/>
    </row>
    <row r="9518" spans="27:35" x14ac:dyDescent="0.25">
      <c r="AA9518" s="81"/>
      <c r="AB9518" s="81"/>
      <c r="AC9518" s="80"/>
      <c r="AD9518" s="80"/>
      <c r="AE9518" s="81"/>
      <c r="AF9518" s="82"/>
      <c r="AG9518" s="80"/>
      <c r="AH9518" s="119"/>
      <c r="AI9518" s="119"/>
    </row>
    <row r="9519" spans="27:35" x14ac:dyDescent="0.25">
      <c r="AA9519" s="81"/>
      <c r="AB9519" s="81"/>
      <c r="AC9519" s="80"/>
      <c r="AD9519" s="80"/>
      <c r="AE9519" s="81"/>
      <c r="AF9519" s="82"/>
      <c r="AG9519" s="80"/>
      <c r="AH9519" s="119"/>
      <c r="AI9519" s="119"/>
    </row>
    <row r="9520" spans="27:35" x14ac:dyDescent="0.25">
      <c r="AA9520" s="81"/>
      <c r="AB9520" s="81"/>
      <c r="AC9520" s="80"/>
      <c r="AD9520" s="80"/>
      <c r="AE9520" s="81"/>
      <c r="AF9520" s="82"/>
      <c r="AG9520" s="80"/>
      <c r="AH9520" s="119"/>
      <c r="AI9520" s="119"/>
    </row>
    <row r="9521" spans="27:35" x14ac:dyDescent="0.25">
      <c r="AA9521" s="81"/>
      <c r="AB9521" s="81"/>
      <c r="AC9521" s="80"/>
      <c r="AD9521" s="80"/>
      <c r="AE9521" s="81"/>
      <c r="AF9521" s="82"/>
      <c r="AG9521" s="80"/>
      <c r="AH9521" s="119"/>
      <c r="AI9521" s="119"/>
    </row>
    <row r="9522" spans="27:35" x14ac:dyDescent="0.25">
      <c r="AA9522" s="81"/>
      <c r="AB9522" s="81"/>
      <c r="AC9522" s="80"/>
      <c r="AD9522" s="80"/>
      <c r="AE9522" s="81"/>
      <c r="AF9522" s="82"/>
      <c r="AG9522" s="80"/>
      <c r="AH9522" s="119"/>
      <c r="AI9522" s="119"/>
    </row>
    <row r="9523" spans="27:35" x14ac:dyDescent="0.25">
      <c r="AA9523" s="81"/>
      <c r="AB9523" s="81"/>
      <c r="AC9523" s="80"/>
      <c r="AD9523" s="80"/>
      <c r="AE9523" s="81"/>
      <c r="AF9523" s="82"/>
      <c r="AG9523" s="80"/>
      <c r="AH9523" s="119"/>
      <c r="AI9523" s="119"/>
    </row>
    <row r="9524" spans="27:35" x14ac:dyDescent="0.25">
      <c r="AA9524" s="81"/>
      <c r="AB9524" s="81"/>
      <c r="AC9524" s="80"/>
      <c r="AD9524" s="80"/>
      <c r="AE9524" s="81"/>
      <c r="AF9524" s="82"/>
      <c r="AG9524" s="80"/>
      <c r="AH9524" s="119"/>
      <c r="AI9524" s="119"/>
    </row>
    <row r="9525" spans="27:35" x14ac:dyDescent="0.25">
      <c r="AA9525" s="81"/>
      <c r="AB9525" s="81"/>
      <c r="AC9525" s="80"/>
      <c r="AD9525" s="80"/>
      <c r="AE9525" s="81"/>
      <c r="AF9525" s="82"/>
      <c r="AG9525" s="80"/>
      <c r="AH9525" s="119"/>
      <c r="AI9525" s="119"/>
    </row>
    <row r="9526" spans="27:35" x14ac:dyDescent="0.25">
      <c r="AA9526" s="81"/>
      <c r="AB9526" s="81"/>
      <c r="AC9526" s="80"/>
      <c r="AD9526" s="80"/>
      <c r="AE9526" s="81"/>
      <c r="AF9526" s="82"/>
      <c r="AG9526" s="80"/>
      <c r="AH9526" s="119"/>
      <c r="AI9526" s="119"/>
    </row>
    <row r="9527" spans="27:35" x14ac:dyDescent="0.25">
      <c r="AA9527" s="81"/>
      <c r="AB9527" s="81"/>
      <c r="AC9527" s="80"/>
      <c r="AD9527" s="80"/>
      <c r="AE9527" s="81"/>
      <c r="AF9527" s="82"/>
      <c r="AG9527" s="80"/>
      <c r="AH9527" s="119"/>
      <c r="AI9527" s="119"/>
    </row>
    <row r="9528" spans="27:35" x14ac:dyDescent="0.25">
      <c r="AA9528" s="81"/>
      <c r="AB9528" s="81"/>
      <c r="AC9528" s="80"/>
      <c r="AD9528" s="80"/>
      <c r="AE9528" s="81"/>
      <c r="AF9528" s="82"/>
      <c r="AG9528" s="80"/>
      <c r="AH9528" s="119"/>
      <c r="AI9528" s="119"/>
    </row>
    <row r="9529" spans="27:35" x14ac:dyDescent="0.25">
      <c r="AA9529" s="81"/>
      <c r="AB9529" s="81"/>
      <c r="AC9529" s="80"/>
      <c r="AD9529" s="80"/>
      <c r="AE9529" s="81"/>
      <c r="AF9529" s="82"/>
      <c r="AG9529" s="80"/>
      <c r="AH9529" s="119"/>
      <c r="AI9529" s="119"/>
    </row>
    <row r="9530" spans="27:35" x14ac:dyDescent="0.25">
      <c r="AA9530" s="81"/>
      <c r="AB9530" s="81"/>
      <c r="AC9530" s="80"/>
      <c r="AD9530" s="80"/>
      <c r="AE9530" s="81"/>
      <c r="AF9530" s="82"/>
      <c r="AG9530" s="80"/>
      <c r="AH9530" s="119"/>
      <c r="AI9530" s="119"/>
    </row>
    <row r="9531" spans="27:35" x14ac:dyDescent="0.25">
      <c r="AA9531" s="81"/>
      <c r="AB9531" s="81"/>
      <c r="AC9531" s="80"/>
      <c r="AD9531" s="80"/>
      <c r="AE9531" s="81"/>
      <c r="AF9531" s="82"/>
      <c r="AG9531" s="80"/>
      <c r="AH9531" s="119"/>
      <c r="AI9531" s="119"/>
    </row>
    <row r="9532" spans="27:35" x14ac:dyDescent="0.25">
      <c r="AA9532" s="81"/>
      <c r="AB9532" s="81"/>
      <c r="AC9532" s="80"/>
      <c r="AD9532" s="80"/>
      <c r="AE9532" s="81"/>
      <c r="AF9532" s="82"/>
      <c r="AG9532" s="80"/>
      <c r="AH9532" s="119"/>
      <c r="AI9532" s="119"/>
    </row>
    <row r="9533" spans="27:35" x14ac:dyDescent="0.25">
      <c r="AA9533" s="81"/>
      <c r="AB9533" s="81"/>
      <c r="AC9533" s="80"/>
      <c r="AD9533" s="80"/>
      <c r="AE9533" s="81"/>
      <c r="AF9533" s="82"/>
      <c r="AG9533" s="80"/>
      <c r="AH9533" s="119"/>
      <c r="AI9533" s="119"/>
    </row>
    <row r="9534" spans="27:35" x14ac:dyDescent="0.25">
      <c r="AA9534" s="81"/>
      <c r="AB9534" s="81"/>
      <c r="AC9534" s="80"/>
      <c r="AD9534" s="80"/>
      <c r="AE9534" s="81"/>
      <c r="AF9534" s="82"/>
      <c r="AG9534" s="80"/>
      <c r="AH9534" s="119"/>
      <c r="AI9534" s="119"/>
    </row>
    <row r="9535" spans="27:35" x14ac:dyDescent="0.25">
      <c r="AA9535" s="81"/>
      <c r="AB9535" s="81"/>
      <c r="AC9535" s="80"/>
      <c r="AD9535" s="80"/>
      <c r="AE9535" s="81"/>
      <c r="AF9535" s="82"/>
      <c r="AG9535" s="80"/>
      <c r="AH9535" s="119"/>
      <c r="AI9535" s="119"/>
    </row>
    <row r="9536" spans="27:35" x14ac:dyDescent="0.25">
      <c r="AA9536" s="81"/>
      <c r="AB9536" s="81"/>
      <c r="AC9536" s="80"/>
      <c r="AD9536" s="80"/>
      <c r="AE9536" s="81"/>
      <c r="AF9536" s="82"/>
      <c r="AG9536" s="80"/>
      <c r="AH9536" s="119"/>
      <c r="AI9536" s="119"/>
    </row>
    <row r="9537" spans="27:35" x14ac:dyDescent="0.25">
      <c r="AA9537" s="81"/>
      <c r="AB9537" s="81"/>
      <c r="AC9537" s="80"/>
      <c r="AD9537" s="80"/>
      <c r="AE9537" s="81"/>
      <c r="AF9537" s="82"/>
      <c r="AG9537" s="80"/>
      <c r="AH9537" s="119"/>
      <c r="AI9537" s="119"/>
    </row>
    <row r="9538" spans="27:35" x14ac:dyDescent="0.25">
      <c r="AA9538" s="81"/>
      <c r="AB9538" s="81"/>
      <c r="AC9538" s="80"/>
      <c r="AD9538" s="80"/>
      <c r="AE9538" s="81"/>
      <c r="AF9538" s="82"/>
      <c r="AG9538" s="80"/>
      <c r="AH9538" s="119"/>
      <c r="AI9538" s="119"/>
    </row>
    <row r="9539" spans="27:35" x14ac:dyDescent="0.25">
      <c r="AA9539" s="81"/>
      <c r="AB9539" s="81"/>
      <c r="AC9539" s="80"/>
      <c r="AD9539" s="80"/>
      <c r="AE9539" s="81"/>
      <c r="AF9539" s="82"/>
      <c r="AG9539" s="80"/>
      <c r="AH9539" s="119"/>
      <c r="AI9539" s="119"/>
    </row>
    <row r="9540" spans="27:35" x14ac:dyDescent="0.25">
      <c r="AA9540" s="81"/>
      <c r="AB9540" s="81"/>
      <c r="AC9540" s="80"/>
      <c r="AD9540" s="80"/>
      <c r="AE9540" s="81"/>
      <c r="AF9540" s="82"/>
      <c r="AG9540" s="80"/>
      <c r="AH9540" s="119"/>
      <c r="AI9540" s="119"/>
    </row>
    <row r="9541" spans="27:35" x14ac:dyDescent="0.25">
      <c r="AA9541" s="81"/>
      <c r="AB9541" s="81"/>
      <c r="AC9541" s="80"/>
      <c r="AD9541" s="80"/>
      <c r="AE9541" s="81"/>
      <c r="AF9541" s="82"/>
      <c r="AG9541" s="80"/>
      <c r="AH9541" s="119"/>
      <c r="AI9541" s="119"/>
    </row>
    <row r="9542" spans="27:35" x14ac:dyDescent="0.25">
      <c r="AA9542" s="81"/>
      <c r="AB9542" s="81"/>
      <c r="AC9542" s="80"/>
      <c r="AD9542" s="80"/>
      <c r="AE9542" s="81"/>
      <c r="AF9542" s="82"/>
      <c r="AG9542" s="80"/>
      <c r="AH9542" s="119"/>
      <c r="AI9542" s="119"/>
    </row>
    <row r="9543" spans="27:35" x14ac:dyDescent="0.25">
      <c r="AA9543" s="81"/>
      <c r="AB9543" s="81"/>
      <c r="AC9543" s="80"/>
      <c r="AD9543" s="80"/>
      <c r="AE9543" s="81"/>
      <c r="AF9543" s="82"/>
      <c r="AG9543" s="80"/>
      <c r="AH9543" s="119"/>
      <c r="AI9543" s="119"/>
    </row>
    <row r="9544" spans="27:35" x14ac:dyDescent="0.25">
      <c r="AA9544" s="81"/>
      <c r="AB9544" s="81"/>
      <c r="AC9544" s="80"/>
      <c r="AD9544" s="80"/>
      <c r="AE9544" s="81"/>
      <c r="AF9544" s="82"/>
      <c r="AG9544" s="80"/>
      <c r="AH9544" s="119"/>
      <c r="AI9544" s="119"/>
    </row>
    <row r="9545" spans="27:35" x14ac:dyDescent="0.25">
      <c r="AA9545" s="81"/>
      <c r="AB9545" s="81"/>
      <c r="AC9545" s="80"/>
      <c r="AD9545" s="80"/>
      <c r="AE9545" s="81"/>
      <c r="AF9545" s="82"/>
      <c r="AG9545" s="80"/>
      <c r="AH9545" s="119"/>
      <c r="AI9545" s="119"/>
    </row>
    <row r="9546" spans="27:35" x14ac:dyDescent="0.25">
      <c r="AA9546" s="81"/>
      <c r="AB9546" s="81"/>
      <c r="AC9546" s="80"/>
      <c r="AD9546" s="80"/>
      <c r="AE9546" s="81"/>
      <c r="AF9546" s="82"/>
      <c r="AG9546" s="80"/>
      <c r="AH9546" s="119"/>
      <c r="AI9546" s="119"/>
    </row>
    <row r="9547" spans="27:35" x14ac:dyDescent="0.25">
      <c r="AA9547" s="81"/>
      <c r="AB9547" s="81"/>
      <c r="AC9547" s="80"/>
      <c r="AD9547" s="80"/>
      <c r="AE9547" s="81"/>
      <c r="AF9547" s="82"/>
      <c r="AG9547" s="80"/>
      <c r="AH9547" s="119"/>
      <c r="AI9547" s="119"/>
    </row>
    <row r="9548" spans="27:35" x14ac:dyDescent="0.25">
      <c r="AA9548" s="81"/>
      <c r="AB9548" s="81"/>
      <c r="AC9548" s="80"/>
      <c r="AD9548" s="80"/>
      <c r="AE9548" s="81"/>
      <c r="AF9548" s="82"/>
      <c r="AG9548" s="80"/>
      <c r="AH9548" s="119"/>
      <c r="AI9548" s="119"/>
    </row>
    <row r="9549" spans="27:35" x14ac:dyDescent="0.25">
      <c r="AA9549" s="81"/>
      <c r="AB9549" s="81"/>
      <c r="AC9549" s="80"/>
      <c r="AD9549" s="80"/>
      <c r="AE9549" s="81"/>
      <c r="AF9549" s="82"/>
      <c r="AG9549" s="80"/>
      <c r="AH9549" s="119"/>
      <c r="AI9549" s="119"/>
    </row>
    <row r="9550" spans="27:35" x14ac:dyDescent="0.25">
      <c r="AA9550" s="81"/>
      <c r="AB9550" s="81"/>
      <c r="AC9550" s="80"/>
      <c r="AD9550" s="80"/>
      <c r="AE9550" s="81"/>
      <c r="AF9550" s="82"/>
      <c r="AG9550" s="80"/>
      <c r="AH9550" s="119"/>
      <c r="AI9550" s="119"/>
    </row>
    <row r="9551" spans="27:35" x14ac:dyDescent="0.25">
      <c r="AA9551" s="81"/>
      <c r="AB9551" s="81"/>
      <c r="AC9551" s="80"/>
      <c r="AD9551" s="80"/>
      <c r="AE9551" s="81"/>
      <c r="AF9551" s="82"/>
      <c r="AG9551" s="80"/>
      <c r="AH9551" s="119"/>
      <c r="AI9551" s="119"/>
    </row>
    <row r="9552" spans="27:35" x14ac:dyDescent="0.25">
      <c r="AA9552" s="81"/>
      <c r="AB9552" s="81"/>
      <c r="AC9552" s="80"/>
      <c r="AD9552" s="80"/>
      <c r="AE9552" s="81"/>
      <c r="AF9552" s="82"/>
      <c r="AG9552" s="80"/>
      <c r="AH9552" s="119"/>
      <c r="AI9552" s="119"/>
    </row>
    <row r="9553" spans="27:35" x14ac:dyDescent="0.25">
      <c r="AA9553" s="81"/>
      <c r="AB9553" s="81"/>
      <c r="AC9553" s="80"/>
      <c r="AD9553" s="80"/>
      <c r="AE9553" s="81"/>
      <c r="AF9553" s="82"/>
      <c r="AG9553" s="80"/>
      <c r="AH9553" s="119"/>
      <c r="AI9553" s="119"/>
    </row>
    <row r="9554" spans="27:35" x14ac:dyDescent="0.25">
      <c r="AA9554" s="81"/>
      <c r="AB9554" s="81"/>
      <c r="AC9554" s="80"/>
      <c r="AD9554" s="80"/>
      <c r="AE9554" s="81"/>
      <c r="AF9554" s="82"/>
      <c r="AG9554" s="80"/>
      <c r="AH9554" s="119"/>
      <c r="AI9554" s="119"/>
    </row>
    <row r="9555" spans="27:35" x14ac:dyDescent="0.25">
      <c r="AA9555" s="81"/>
      <c r="AB9555" s="81"/>
      <c r="AC9555" s="80"/>
      <c r="AD9555" s="80"/>
      <c r="AE9555" s="81"/>
      <c r="AF9555" s="82"/>
      <c r="AG9555" s="80"/>
      <c r="AH9555" s="119"/>
      <c r="AI9555" s="119"/>
    </row>
    <row r="9556" spans="27:35" x14ac:dyDescent="0.25">
      <c r="AA9556" s="81"/>
      <c r="AB9556" s="81"/>
      <c r="AC9556" s="80"/>
      <c r="AD9556" s="80"/>
      <c r="AE9556" s="81"/>
      <c r="AF9556" s="82"/>
      <c r="AG9556" s="80"/>
      <c r="AH9556" s="119"/>
      <c r="AI9556" s="119"/>
    </row>
    <row r="9557" spans="27:35" x14ac:dyDescent="0.25">
      <c r="AA9557" s="81"/>
      <c r="AB9557" s="81"/>
      <c r="AC9557" s="80"/>
      <c r="AD9557" s="80"/>
      <c r="AE9557" s="81"/>
      <c r="AF9557" s="82"/>
      <c r="AG9557" s="80"/>
      <c r="AH9557" s="119"/>
      <c r="AI9557" s="119"/>
    </row>
    <row r="9558" spans="27:35" x14ac:dyDescent="0.25">
      <c r="AA9558" s="81"/>
      <c r="AB9558" s="81"/>
      <c r="AC9558" s="80"/>
      <c r="AD9558" s="80"/>
      <c r="AE9558" s="81"/>
      <c r="AF9558" s="82"/>
      <c r="AG9558" s="80"/>
      <c r="AH9558" s="119"/>
      <c r="AI9558" s="119"/>
    </row>
    <row r="9559" spans="27:35" x14ac:dyDescent="0.25">
      <c r="AA9559" s="81"/>
      <c r="AB9559" s="81"/>
      <c r="AC9559" s="80"/>
      <c r="AD9559" s="80"/>
      <c r="AE9559" s="81"/>
      <c r="AF9559" s="82"/>
      <c r="AG9559" s="80"/>
      <c r="AH9559" s="119"/>
      <c r="AI9559" s="119"/>
    </row>
    <row r="9560" spans="27:35" x14ac:dyDescent="0.25">
      <c r="AA9560" s="81"/>
      <c r="AB9560" s="81"/>
      <c r="AC9560" s="80"/>
      <c r="AD9560" s="80"/>
      <c r="AE9560" s="81"/>
      <c r="AF9560" s="82"/>
      <c r="AG9560" s="80"/>
      <c r="AH9560" s="119"/>
      <c r="AI9560" s="119"/>
    </row>
    <row r="9561" spans="27:35" x14ac:dyDescent="0.25">
      <c r="AA9561" s="81"/>
      <c r="AB9561" s="81"/>
      <c r="AC9561" s="80"/>
      <c r="AD9561" s="80"/>
      <c r="AE9561" s="81"/>
      <c r="AF9561" s="82"/>
      <c r="AG9561" s="80"/>
      <c r="AH9561" s="119"/>
      <c r="AI9561" s="119"/>
    </row>
    <row r="9562" spans="27:35" x14ac:dyDescent="0.25">
      <c r="AA9562" s="81"/>
      <c r="AB9562" s="81"/>
      <c r="AC9562" s="80"/>
      <c r="AD9562" s="80"/>
      <c r="AE9562" s="81"/>
      <c r="AF9562" s="82"/>
      <c r="AG9562" s="80"/>
      <c r="AH9562" s="119"/>
      <c r="AI9562" s="119"/>
    </row>
    <row r="9563" spans="27:35" x14ac:dyDescent="0.25">
      <c r="AA9563" s="81"/>
      <c r="AB9563" s="81"/>
      <c r="AC9563" s="80"/>
      <c r="AD9563" s="80"/>
      <c r="AE9563" s="81"/>
      <c r="AF9563" s="82"/>
      <c r="AG9563" s="80"/>
      <c r="AH9563" s="119"/>
      <c r="AI9563" s="119"/>
    </row>
    <row r="9564" spans="27:35" x14ac:dyDescent="0.25">
      <c r="AA9564" s="81"/>
      <c r="AB9564" s="81"/>
      <c r="AC9564" s="80"/>
      <c r="AD9564" s="80"/>
      <c r="AE9564" s="81"/>
      <c r="AF9564" s="82"/>
      <c r="AG9564" s="80"/>
      <c r="AH9564" s="119"/>
      <c r="AI9564" s="119"/>
    </row>
    <row r="9565" spans="27:35" x14ac:dyDescent="0.25">
      <c r="AA9565" s="81"/>
      <c r="AB9565" s="81"/>
      <c r="AC9565" s="80"/>
      <c r="AD9565" s="80"/>
      <c r="AE9565" s="81"/>
      <c r="AF9565" s="82"/>
      <c r="AG9565" s="80"/>
      <c r="AH9565" s="119"/>
      <c r="AI9565" s="119"/>
    </row>
    <row r="9566" spans="27:35" x14ac:dyDescent="0.25">
      <c r="AA9566" s="81"/>
      <c r="AB9566" s="81"/>
      <c r="AC9566" s="80"/>
      <c r="AD9566" s="80"/>
      <c r="AE9566" s="81"/>
      <c r="AF9566" s="82"/>
      <c r="AG9566" s="80"/>
      <c r="AH9566" s="119"/>
      <c r="AI9566" s="119"/>
    </row>
    <row r="9567" spans="27:35" x14ac:dyDescent="0.25">
      <c r="AA9567" s="81"/>
      <c r="AB9567" s="81"/>
      <c r="AC9567" s="80"/>
      <c r="AD9567" s="80"/>
      <c r="AE9567" s="81"/>
      <c r="AF9567" s="82"/>
      <c r="AG9567" s="80"/>
      <c r="AH9567" s="119"/>
      <c r="AI9567" s="119"/>
    </row>
    <row r="9568" spans="27:35" x14ac:dyDescent="0.25">
      <c r="AA9568" s="81"/>
      <c r="AB9568" s="81"/>
      <c r="AC9568" s="80"/>
      <c r="AD9568" s="80"/>
      <c r="AE9568" s="81"/>
      <c r="AF9568" s="82"/>
      <c r="AG9568" s="80"/>
      <c r="AH9568" s="119"/>
      <c r="AI9568" s="119"/>
    </row>
    <row r="9569" spans="27:35" x14ac:dyDescent="0.25">
      <c r="AA9569" s="81"/>
      <c r="AB9569" s="81"/>
      <c r="AC9569" s="80"/>
      <c r="AD9569" s="80"/>
      <c r="AE9569" s="81"/>
      <c r="AF9569" s="82"/>
      <c r="AG9569" s="80"/>
      <c r="AH9569" s="119"/>
      <c r="AI9569" s="119"/>
    </row>
    <row r="9570" spans="27:35" x14ac:dyDescent="0.25">
      <c r="AA9570" s="81"/>
      <c r="AB9570" s="81"/>
      <c r="AC9570" s="80"/>
      <c r="AD9570" s="80"/>
      <c r="AE9570" s="81"/>
      <c r="AF9570" s="82"/>
      <c r="AG9570" s="80"/>
      <c r="AH9570" s="119"/>
      <c r="AI9570" s="119"/>
    </row>
    <row r="9571" spans="27:35" x14ac:dyDescent="0.25">
      <c r="AA9571" s="81"/>
      <c r="AB9571" s="81"/>
      <c r="AC9571" s="80"/>
      <c r="AD9571" s="80"/>
      <c r="AE9571" s="81"/>
      <c r="AF9571" s="82"/>
      <c r="AG9571" s="80"/>
      <c r="AH9571" s="119"/>
      <c r="AI9571" s="119"/>
    </row>
    <row r="9572" spans="27:35" x14ac:dyDescent="0.25">
      <c r="AA9572" s="81"/>
      <c r="AB9572" s="81"/>
      <c r="AC9572" s="80"/>
      <c r="AD9572" s="80"/>
      <c r="AE9572" s="81"/>
      <c r="AF9572" s="82"/>
      <c r="AG9572" s="80"/>
      <c r="AH9572" s="119"/>
      <c r="AI9572" s="119"/>
    </row>
    <row r="9573" spans="27:35" x14ac:dyDescent="0.25">
      <c r="AA9573" s="81"/>
      <c r="AB9573" s="81"/>
      <c r="AC9573" s="80"/>
      <c r="AD9573" s="80"/>
      <c r="AE9573" s="81"/>
      <c r="AF9573" s="82"/>
      <c r="AG9573" s="80"/>
      <c r="AH9573" s="119"/>
      <c r="AI9573" s="119"/>
    </row>
    <row r="9574" spans="27:35" x14ac:dyDescent="0.25">
      <c r="AA9574" s="81"/>
      <c r="AB9574" s="81"/>
      <c r="AC9574" s="80"/>
      <c r="AD9574" s="80"/>
      <c r="AE9574" s="81"/>
      <c r="AF9574" s="82"/>
      <c r="AG9574" s="80"/>
      <c r="AH9574" s="119"/>
      <c r="AI9574" s="119"/>
    </row>
    <row r="9575" spans="27:35" x14ac:dyDescent="0.25">
      <c r="AA9575" s="81"/>
      <c r="AB9575" s="81"/>
      <c r="AC9575" s="80"/>
      <c r="AD9575" s="80"/>
      <c r="AE9575" s="81"/>
      <c r="AF9575" s="82"/>
      <c r="AG9575" s="80"/>
      <c r="AH9575" s="119"/>
      <c r="AI9575" s="119"/>
    </row>
    <row r="9576" spans="27:35" x14ac:dyDescent="0.25">
      <c r="AA9576" s="81"/>
      <c r="AB9576" s="81"/>
      <c r="AC9576" s="80"/>
      <c r="AD9576" s="80"/>
      <c r="AE9576" s="81"/>
      <c r="AF9576" s="82"/>
      <c r="AG9576" s="80"/>
      <c r="AH9576" s="119"/>
      <c r="AI9576" s="119"/>
    </row>
    <row r="9577" spans="27:35" x14ac:dyDescent="0.25">
      <c r="AA9577" s="81"/>
      <c r="AB9577" s="81"/>
      <c r="AC9577" s="80"/>
      <c r="AD9577" s="80"/>
      <c r="AE9577" s="81"/>
      <c r="AF9577" s="82"/>
      <c r="AG9577" s="80"/>
      <c r="AH9577" s="119"/>
      <c r="AI9577" s="119"/>
    </row>
    <row r="9578" spans="27:35" x14ac:dyDescent="0.25">
      <c r="AA9578" s="81"/>
      <c r="AB9578" s="81"/>
      <c r="AC9578" s="80"/>
      <c r="AD9578" s="80"/>
      <c r="AE9578" s="81"/>
      <c r="AF9578" s="82"/>
      <c r="AG9578" s="80"/>
      <c r="AH9578" s="119"/>
      <c r="AI9578" s="119"/>
    </row>
    <row r="9579" spans="27:35" x14ac:dyDescent="0.25">
      <c r="AA9579" s="81"/>
      <c r="AB9579" s="81"/>
      <c r="AC9579" s="80"/>
      <c r="AD9579" s="80"/>
      <c r="AE9579" s="81"/>
      <c r="AF9579" s="82"/>
      <c r="AG9579" s="80"/>
      <c r="AH9579" s="119"/>
      <c r="AI9579" s="119"/>
    </row>
    <row r="9580" spans="27:35" x14ac:dyDescent="0.25">
      <c r="AA9580" s="81"/>
      <c r="AB9580" s="81"/>
      <c r="AC9580" s="80"/>
      <c r="AD9580" s="80"/>
      <c r="AE9580" s="81"/>
      <c r="AF9580" s="82"/>
      <c r="AG9580" s="80"/>
      <c r="AH9580" s="119"/>
      <c r="AI9580" s="119"/>
    </row>
    <row r="9581" spans="27:35" x14ac:dyDescent="0.25">
      <c r="AA9581" s="81"/>
      <c r="AB9581" s="81"/>
      <c r="AC9581" s="80"/>
      <c r="AD9581" s="80"/>
      <c r="AE9581" s="81"/>
      <c r="AF9581" s="82"/>
      <c r="AG9581" s="80"/>
      <c r="AH9581" s="119"/>
      <c r="AI9581" s="119"/>
    </row>
    <row r="9582" spans="27:35" x14ac:dyDescent="0.25">
      <c r="AA9582" s="81"/>
      <c r="AB9582" s="81"/>
      <c r="AC9582" s="80"/>
      <c r="AD9582" s="80"/>
      <c r="AE9582" s="81"/>
      <c r="AF9582" s="82"/>
      <c r="AG9582" s="80"/>
      <c r="AH9582" s="119"/>
      <c r="AI9582" s="119"/>
    </row>
    <row r="9583" spans="27:35" x14ac:dyDescent="0.25">
      <c r="AA9583" s="81"/>
      <c r="AB9583" s="81"/>
      <c r="AC9583" s="80"/>
      <c r="AD9583" s="80"/>
      <c r="AE9583" s="81"/>
      <c r="AF9583" s="82"/>
      <c r="AG9583" s="80"/>
      <c r="AH9583" s="119"/>
      <c r="AI9583" s="119"/>
    </row>
    <row r="9584" spans="27:35" x14ac:dyDescent="0.25">
      <c r="AA9584" s="81"/>
      <c r="AB9584" s="81"/>
      <c r="AC9584" s="80"/>
      <c r="AD9584" s="80"/>
      <c r="AE9584" s="81"/>
      <c r="AF9584" s="82"/>
      <c r="AG9584" s="80"/>
      <c r="AH9584" s="119"/>
      <c r="AI9584" s="119"/>
    </row>
    <row r="9585" spans="27:35" x14ac:dyDescent="0.25">
      <c r="AA9585" s="81"/>
      <c r="AB9585" s="81"/>
      <c r="AC9585" s="80"/>
      <c r="AD9585" s="80"/>
      <c r="AE9585" s="81"/>
      <c r="AF9585" s="82"/>
      <c r="AG9585" s="80"/>
      <c r="AH9585" s="119"/>
      <c r="AI9585" s="119"/>
    </row>
    <row r="9586" spans="27:35" x14ac:dyDescent="0.25">
      <c r="AA9586" s="81"/>
      <c r="AB9586" s="81"/>
      <c r="AC9586" s="80"/>
      <c r="AD9586" s="80"/>
      <c r="AE9586" s="81"/>
      <c r="AF9586" s="82"/>
      <c r="AG9586" s="80"/>
      <c r="AH9586" s="119"/>
      <c r="AI9586" s="119"/>
    </row>
    <row r="9587" spans="27:35" x14ac:dyDescent="0.25">
      <c r="AA9587" s="81"/>
      <c r="AB9587" s="81"/>
      <c r="AC9587" s="80"/>
      <c r="AD9587" s="80"/>
      <c r="AE9587" s="81"/>
      <c r="AF9587" s="82"/>
      <c r="AG9587" s="80"/>
      <c r="AH9587" s="119"/>
      <c r="AI9587" s="119"/>
    </row>
    <row r="9588" spans="27:35" x14ac:dyDescent="0.25">
      <c r="AA9588" s="81"/>
      <c r="AB9588" s="81"/>
      <c r="AC9588" s="80"/>
      <c r="AD9588" s="80"/>
      <c r="AE9588" s="81"/>
      <c r="AF9588" s="82"/>
      <c r="AG9588" s="80"/>
      <c r="AH9588" s="119"/>
      <c r="AI9588" s="119"/>
    </row>
    <row r="9589" spans="27:35" x14ac:dyDescent="0.25">
      <c r="AA9589" s="81"/>
      <c r="AB9589" s="81"/>
      <c r="AC9589" s="80"/>
      <c r="AD9589" s="80"/>
      <c r="AE9589" s="81"/>
      <c r="AF9589" s="82"/>
      <c r="AG9589" s="80"/>
      <c r="AH9589" s="119"/>
      <c r="AI9589" s="119"/>
    </row>
    <row r="9590" spans="27:35" x14ac:dyDescent="0.25">
      <c r="AA9590" s="81"/>
      <c r="AB9590" s="81"/>
      <c r="AC9590" s="80"/>
      <c r="AD9590" s="80"/>
      <c r="AE9590" s="81"/>
      <c r="AF9590" s="82"/>
      <c r="AG9590" s="80"/>
      <c r="AH9590" s="119"/>
      <c r="AI9590" s="119"/>
    </row>
    <row r="9591" spans="27:35" x14ac:dyDescent="0.25">
      <c r="AA9591" s="81"/>
      <c r="AB9591" s="81"/>
      <c r="AC9591" s="80"/>
      <c r="AD9591" s="80"/>
      <c r="AE9591" s="81"/>
      <c r="AF9591" s="82"/>
      <c r="AG9591" s="80"/>
      <c r="AH9591" s="119"/>
      <c r="AI9591" s="119"/>
    </row>
    <row r="9592" spans="27:35" x14ac:dyDescent="0.25">
      <c r="AA9592" s="81"/>
      <c r="AB9592" s="81"/>
      <c r="AC9592" s="80"/>
      <c r="AD9592" s="80"/>
      <c r="AE9592" s="81"/>
      <c r="AF9592" s="82"/>
      <c r="AG9592" s="80"/>
      <c r="AH9592" s="119"/>
      <c r="AI9592" s="119"/>
    </row>
    <row r="9593" spans="27:35" x14ac:dyDescent="0.25">
      <c r="AA9593" s="81"/>
      <c r="AB9593" s="81"/>
      <c r="AC9593" s="80"/>
      <c r="AD9593" s="80"/>
      <c r="AE9593" s="81"/>
      <c r="AF9593" s="82"/>
      <c r="AG9593" s="80"/>
      <c r="AH9593" s="119"/>
      <c r="AI9593" s="119"/>
    </row>
    <row r="9594" spans="27:35" x14ac:dyDescent="0.25">
      <c r="AA9594" s="81"/>
      <c r="AB9594" s="81"/>
      <c r="AC9594" s="80"/>
      <c r="AD9594" s="80"/>
      <c r="AE9594" s="81"/>
      <c r="AF9594" s="82"/>
      <c r="AG9594" s="80"/>
      <c r="AH9594" s="119"/>
      <c r="AI9594" s="119"/>
    </row>
    <row r="9595" spans="27:35" x14ac:dyDescent="0.25">
      <c r="AA9595" s="81"/>
      <c r="AB9595" s="81"/>
      <c r="AC9595" s="80"/>
      <c r="AD9595" s="80"/>
      <c r="AE9595" s="81"/>
      <c r="AF9595" s="82"/>
      <c r="AG9595" s="80"/>
      <c r="AH9595" s="119"/>
      <c r="AI9595" s="119"/>
    </row>
    <row r="9596" spans="27:35" x14ac:dyDescent="0.25">
      <c r="AA9596" s="81"/>
      <c r="AB9596" s="81"/>
      <c r="AC9596" s="80"/>
      <c r="AD9596" s="80"/>
      <c r="AE9596" s="81"/>
      <c r="AF9596" s="82"/>
      <c r="AG9596" s="80"/>
      <c r="AH9596" s="119"/>
      <c r="AI9596" s="119"/>
    </row>
    <row r="9597" spans="27:35" x14ac:dyDescent="0.25">
      <c r="AA9597" s="81"/>
      <c r="AB9597" s="81"/>
      <c r="AC9597" s="80"/>
      <c r="AD9597" s="80"/>
      <c r="AE9597" s="81"/>
      <c r="AF9597" s="82"/>
      <c r="AG9597" s="80"/>
      <c r="AH9597" s="119"/>
      <c r="AI9597" s="119"/>
    </row>
    <row r="9598" spans="27:35" x14ac:dyDescent="0.25">
      <c r="AA9598" s="81"/>
      <c r="AB9598" s="81"/>
      <c r="AC9598" s="80"/>
      <c r="AD9598" s="80"/>
      <c r="AE9598" s="81"/>
      <c r="AF9598" s="82"/>
      <c r="AG9598" s="80"/>
      <c r="AH9598" s="119"/>
      <c r="AI9598" s="119"/>
    </row>
    <row r="9599" spans="27:35" x14ac:dyDescent="0.25">
      <c r="AA9599" s="81"/>
      <c r="AB9599" s="81"/>
      <c r="AC9599" s="80"/>
      <c r="AD9599" s="80"/>
      <c r="AE9599" s="81"/>
      <c r="AF9599" s="82"/>
      <c r="AG9599" s="80"/>
      <c r="AH9599" s="119"/>
      <c r="AI9599" s="119"/>
    </row>
    <row r="9600" spans="27:35" x14ac:dyDescent="0.25">
      <c r="AA9600" s="81"/>
      <c r="AB9600" s="81"/>
      <c r="AC9600" s="80"/>
      <c r="AD9600" s="80"/>
      <c r="AE9600" s="81"/>
      <c r="AF9600" s="82"/>
      <c r="AG9600" s="80"/>
      <c r="AH9600" s="119"/>
      <c r="AI9600" s="119"/>
    </row>
    <row r="9601" spans="27:35" x14ac:dyDescent="0.25">
      <c r="AA9601" s="81"/>
      <c r="AB9601" s="81"/>
      <c r="AC9601" s="80"/>
      <c r="AD9601" s="80"/>
      <c r="AE9601" s="81"/>
      <c r="AF9601" s="82"/>
      <c r="AG9601" s="80"/>
      <c r="AH9601" s="119"/>
      <c r="AI9601" s="119"/>
    </row>
    <row r="9602" spans="27:35" x14ac:dyDescent="0.25">
      <c r="AA9602" s="81"/>
      <c r="AB9602" s="81"/>
      <c r="AC9602" s="80"/>
      <c r="AD9602" s="80"/>
      <c r="AE9602" s="81"/>
      <c r="AF9602" s="82"/>
      <c r="AG9602" s="80"/>
      <c r="AH9602" s="119"/>
      <c r="AI9602" s="119"/>
    </row>
    <row r="9603" spans="27:35" x14ac:dyDescent="0.25">
      <c r="AA9603" s="81"/>
      <c r="AB9603" s="81"/>
      <c r="AC9603" s="80"/>
      <c r="AD9603" s="80"/>
      <c r="AE9603" s="81"/>
      <c r="AF9603" s="82"/>
      <c r="AG9603" s="80"/>
      <c r="AH9603" s="119"/>
      <c r="AI9603" s="119"/>
    </row>
    <row r="9604" spans="27:35" x14ac:dyDescent="0.25">
      <c r="AA9604" s="81"/>
      <c r="AB9604" s="81"/>
      <c r="AC9604" s="80"/>
      <c r="AD9604" s="80"/>
      <c r="AE9604" s="81"/>
      <c r="AF9604" s="82"/>
      <c r="AG9604" s="80"/>
      <c r="AH9604" s="119"/>
      <c r="AI9604" s="119"/>
    </row>
    <row r="9605" spans="27:35" x14ac:dyDescent="0.25">
      <c r="AA9605" s="81"/>
      <c r="AB9605" s="81"/>
      <c r="AC9605" s="80"/>
      <c r="AD9605" s="80"/>
      <c r="AE9605" s="81"/>
      <c r="AF9605" s="82"/>
      <c r="AG9605" s="80"/>
      <c r="AH9605" s="119"/>
      <c r="AI9605" s="119"/>
    </row>
    <row r="9606" spans="27:35" x14ac:dyDescent="0.25">
      <c r="AA9606" s="81"/>
      <c r="AB9606" s="81"/>
      <c r="AC9606" s="80"/>
      <c r="AD9606" s="80"/>
      <c r="AE9606" s="81"/>
      <c r="AF9606" s="82"/>
      <c r="AG9606" s="80"/>
      <c r="AH9606" s="119"/>
      <c r="AI9606" s="119"/>
    </row>
    <row r="9607" spans="27:35" x14ac:dyDescent="0.25">
      <c r="AA9607" s="81"/>
      <c r="AB9607" s="81"/>
      <c r="AC9607" s="80"/>
      <c r="AD9607" s="80"/>
      <c r="AE9607" s="81"/>
      <c r="AF9607" s="82"/>
      <c r="AG9607" s="80"/>
      <c r="AH9607" s="119"/>
      <c r="AI9607" s="119"/>
    </row>
    <row r="9608" spans="27:35" x14ac:dyDescent="0.25">
      <c r="AA9608" s="81"/>
      <c r="AB9608" s="81"/>
      <c r="AC9608" s="80"/>
      <c r="AD9608" s="80"/>
      <c r="AE9608" s="81"/>
      <c r="AF9608" s="82"/>
      <c r="AG9608" s="80"/>
      <c r="AH9608" s="119"/>
      <c r="AI9608" s="119"/>
    </row>
    <row r="9609" spans="27:35" x14ac:dyDescent="0.25">
      <c r="AA9609" s="81"/>
      <c r="AB9609" s="81"/>
      <c r="AC9609" s="80"/>
      <c r="AD9609" s="80"/>
      <c r="AE9609" s="81"/>
      <c r="AF9609" s="82"/>
      <c r="AG9609" s="80"/>
      <c r="AH9609" s="119"/>
      <c r="AI9609" s="119"/>
    </row>
    <row r="9610" spans="27:35" x14ac:dyDescent="0.25">
      <c r="AA9610" s="81"/>
      <c r="AB9610" s="81"/>
      <c r="AC9610" s="80"/>
      <c r="AD9610" s="80"/>
      <c r="AE9610" s="81"/>
      <c r="AF9610" s="82"/>
      <c r="AG9610" s="80"/>
      <c r="AH9610" s="119"/>
      <c r="AI9610" s="119"/>
    </row>
    <row r="9611" spans="27:35" x14ac:dyDescent="0.25">
      <c r="AA9611" s="81"/>
      <c r="AB9611" s="81"/>
      <c r="AC9611" s="80"/>
      <c r="AD9611" s="80"/>
      <c r="AE9611" s="81"/>
      <c r="AF9611" s="82"/>
      <c r="AG9611" s="80"/>
      <c r="AH9611" s="119"/>
      <c r="AI9611" s="119"/>
    </row>
    <row r="9612" spans="27:35" x14ac:dyDescent="0.25">
      <c r="AA9612" s="81"/>
      <c r="AB9612" s="81"/>
      <c r="AC9612" s="80"/>
      <c r="AD9612" s="80"/>
      <c r="AE9612" s="81"/>
      <c r="AF9612" s="82"/>
      <c r="AG9612" s="80"/>
      <c r="AH9612" s="119"/>
      <c r="AI9612" s="119"/>
    </row>
    <row r="9613" spans="27:35" x14ac:dyDescent="0.25">
      <c r="AA9613" s="81"/>
      <c r="AB9613" s="81"/>
      <c r="AC9613" s="80"/>
      <c r="AD9613" s="80"/>
      <c r="AE9613" s="81"/>
      <c r="AF9613" s="82"/>
      <c r="AG9613" s="80"/>
      <c r="AH9613" s="119"/>
      <c r="AI9613" s="119"/>
    </row>
    <row r="9614" spans="27:35" x14ac:dyDescent="0.25">
      <c r="AA9614" s="81"/>
      <c r="AB9614" s="81"/>
      <c r="AC9614" s="80"/>
      <c r="AD9614" s="80"/>
      <c r="AE9614" s="81"/>
      <c r="AF9614" s="82"/>
      <c r="AG9614" s="80"/>
      <c r="AH9614" s="119"/>
      <c r="AI9614" s="119"/>
    </row>
    <row r="9615" spans="27:35" x14ac:dyDescent="0.25">
      <c r="AA9615" s="81"/>
      <c r="AB9615" s="81"/>
      <c r="AC9615" s="80"/>
      <c r="AD9615" s="80"/>
      <c r="AE9615" s="81"/>
      <c r="AF9615" s="82"/>
      <c r="AG9615" s="80"/>
      <c r="AH9615" s="119"/>
      <c r="AI9615" s="119"/>
    </row>
    <row r="9616" spans="27:35" x14ac:dyDescent="0.25">
      <c r="AA9616" s="81"/>
      <c r="AB9616" s="81"/>
      <c r="AC9616" s="80"/>
      <c r="AD9616" s="80"/>
      <c r="AE9616" s="81"/>
      <c r="AF9616" s="82"/>
      <c r="AG9616" s="80"/>
      <c r="AH9616" s="119"/>
      <c r="AI9616" s="119"/>
    </row>
    <row r="9617" spans="27:35" x14ac:dyDescent="0.25">
      <c r="AA9617" s="81"/>
      <c r="AB9617" s="81"/>
      <c r="AC9617" s="80"/>
      <c r="AD9617" s="80"/>
      <c r="AE9617" s="81"/>
      <c r="AF9617" s="82"/>
      <c r="AG9617" s="80"/>
      <c r="AH9617" s="119"/>
      <c r="AI9617" s="119"/>
    </row>
    <row r="9618" spans="27:35" x14ac:dyDescent="0.25">
      <c r="AA9618" s="81"/>
      <c r="AB9618" s="81"/>
      <c r="AC9618" s="80"/>
      <c r="AD9618" s="80"/>
      <c r="AE9618" s="81"/>
      <c r="AF9618" s="82"/>
      <c r="AG9618" s="80"/>
      <c r="AH9618" s="119"/>
      <c r="AI9618" s="119"/>
    </row>
    <row r="9619" spans="27:35" x14ac:dyDescent="0.25">
      <c r="AA9619" s="81"/>
      <c r="AB9619" s="81"/>
      <c r="AC9619" s="80"/>
      <c r="AD9619" s="80"/>
      <c r="AE9619" s="81"/>
      <c r="AF9619" s="82"/>
      <c r="AG9619" s="80"/>
      <c r="AH9619" s="119"/>
      <c r="AI9619" s="119"/>
    </row>
    <row r="9620" spans="27:35" x14ac:dyDescent="0.25">
      <c r="AA9620" s="81"/>
      <c r="AB9620" s="81"/>
      <c r="AC9620" s="80"/>
      <c r="AD9620" s="80"/>
      <c r="AE9620" s="81"/>
      <c r="AF9620" s="82"/>
      <c r="AG9620" s="80"/>
      <c r="AH9620" s="119"/>
      <c r="AI9620" s="119"/>
    </row>
    <row r="9621" spans="27:35" x14ac:dyDescent="0.25">
      <c r="AA9621" s="81"/>
      <c r="AB9621" s="81"/>
      <c r="AC9621" s="80"/>
      <c r="AD9621" s="80"/>
      <c r="AE9621" s="81"/>
      <c r="AF9621" s="82"/>
      <c r="AG9621" s="80"/>
      <c r="AH9621" s="119"/>
      <c r="AI9621" s="119"/>
    </row>
    <row r="9622" spans="27:35" x14ac:dyDescent="0.25">
      <c r="AA9622" s="81"/>
      <c r="AB9622" s="81"/>
      <c r="AC9622" s="80"/>
      <c r="AD9622" s="80"/>
      <c r="AE9622" s="81"/>
      <c r="AF9622" s="82"/>
      <c r="AG9622" s="80"/>
      <c r="AH9622" s="119"/>
      <c r="AI9622" s="119"/>
    </row>
    <row r="9623" spans="27:35" x14ac:dyDescent="0.25">
      <c r="AA9623" s="81"/>
      <c r="AB9623" s="81"/>
      <c r="AC9623" s="80"/>
      <c r="AD9623" s="80"/>
      <c r="AE9623" s="81"/>
      <c r="AF9623" s="82"/>
      <c r="AG9623" s="80"/>
      <c r="AH9623" s="119"/>
      <c r="AI9623" s="119"/>
    </row>
    <row r="9624" spans="27:35" x14ac:dyDescent="0.25">
      <c r="AA9624" s="81"/>
      <c r="AB9624" s="81"/>
      <c r="AC9624" s="80"/>
      <c r="AD9624" s="80"/>
      <c r="AE9624" s="81"/>
      <c r="AF9624" s="82"/>
      <c r="AG9624" s="80"/>
      <c r="AH9624" s="119"/>
      <c r="AI9624" s="119"/>
    </row>
    <row r="9625" spans="27:35" x14ac:dyDescent="0.25">
      <c r="AA9625" s="81"/>
      <c r="AB9625" s="81"/>
      <c r="AC9625" s="80"/>
      <c r="AD9625" s="80"/>
      <c r="AE9625" s="81"/>
      <c r="AF9625" s="82"/>
      <c r="AG9625" s="80"/>
      <c r="AH9625" s="119"/>
      <c r="AI9625" s="119"/>
    </row>
    <row r="9626" spans="27:35" x14ac:dyDescent="0.25">
      <c r="AA9626" s="81"/>
      <c r="AB9626" s="81"/>
      <c r="AC9626" s="80"/>
      <c r="AD9626" s="80"/>
      <c r="AE9626" s="81"/>
      <c r="AF9626" s="82"/>
      <c r="AG9626" s="80"/>
      <c r="AH9626" s="119"/>
      <c r="AI9626" s="119"/>
    </row>
    <row r="9627" spans="27:35" x14ac:dyDescent="0.25">
      <c r="AA9627" s="81"/>
      <c r="AB9627" s="81"/>
      <c r="AC9627" s="80"/>
      <c r="AD9627" s="80"/>
      <c r="AE9627" s="81"/>
      <c r="AF9627" s="82"/>
      <c r="AG9627" s="80"/>
      <c r="AH9627" s="119"/>
      <c r="AI9627" s="119"/>
    </row>
    <row r="9628" spans="27:35" x14ac:dyDescent="0.25">
      <c r="AA9628" s="81"/>
      <c r="AB9628" s="81"/>
      <c r="AC9628" s="80"/>
      <c r="AD9628" s="80"/>
      <c r="AE9628" s="81"/>
      <c r="AF9628" s="82"/>
      <c r="AG9628" s="80"/>
      <c r="AH9628" s="119"/>
      <c r="AI9628" s="119"/>
    </row>
    <row r="9629" spans="27:35" x14ac:dyDescent="0.25">
      <c r="AA9629" s="81"/>
      <c r="AB9629" s="81"/>
      <c r="AC9629" s="80"/>
      <c r="AD9629" s="80"/>
      <c r="AE9629" s="81"/>
      <c r="AF9629" s="82"/>
      <c r="AG9629" s="80"/>
      <c r="AH9629" s="119"/>
      <c r="AI9629" s="119"/>
    </row>
    <row r="9630" spans="27:35" x14ac:dyDescent="0.25">
      <c r="AA9630" s="81"/>
      <c r="AB9630" s="81"/>
      <c r="AC9630" s="80"/>
      <c r="AD9630" s="80"/>
      <c r="AE9630" s="81"/>
      <c r="AF9630" s="82"/>
      <c r="AG9630" s="80"/>
      <c r="AH9630" s="119"/>
      <c r="AI9630" s="119"/>
    </row>
    <row r="9631" spans="27:35" x14ac:dyDescent="0.25">
      <c r="AA9631" s="81"/>
      <c r="AB9631" s="81"/>
      <c r="AC9631" s="80"/>
      <c r="AD9631" s="80"/>
      <c r="AE9631" s="81"/>
      <c r="AF9631" s="82"/>
      <c r="AG9631" s="80"/>
      <c r="AH9631" s="119"/>
      <c r="AI9631" s="119"/>
    </row>
    <row r="9632" spans="27:35" x14ac:dyDescent="0.25">
      <c r="AA9632" s="81"/>
      <c r="AB9632" s="81"/>
      <c r="AC9632" s="80"/>
      <c r="AD9632" s="80"/>
      <c r="AE9632" s="81"/>
      <c r="AF9632" s="82"/>
      <c r="AG9632" s="80"/>
      <c r="AH9632" s="119"/>
      <c r="AI9632" s="119"/>
    </row>
    <row r="9633" spans="27:35" x14ac:dyDescent="0.25">
      <c r="AA9633" s="81"/>
      <c r="AB9633" s="81"/>
      <c r="AC9633" s="80"/>
      <c r="AD9633" s="80"/>
      <c r="AE9633" s="81"/>
      <c r="AF9633" s="82"/>
      <c r="AG9633" s="80"/>
      <c r="AH9633" s="119"/>
      <c r="AI9633" s="119"/>
    </row>
    <row r="9634" spans="27:35" x14ac:dyDescent="0.25">
      <c r="AA9634" s="81"/>
      <c r="AB9634" s="81"/>
      <c r="AC9634" s="80"/>
      <c r="AD9634" s="80"/>
      <c r="AE9634" s="81"/>
      <c r="AF9634" s="82"/>
      <c r="AG9634" s="80"/>
      <c r="AH9634" s="119"/>
      <c r="AI9634" s="119"/>
    </row>
    <row r="9635" spans="27:35" x14ac:dyDescent="0.25">
      <c r="AA9635" s="81"/>
      <c r="AB9635" s="81"/>
      <c r="AC9635" s="80"/>
      <c r="AD9635" s="80"/>
      <c r="AE9635" s="81"/>
      <c r="AF9635" s="82"/>
      <c r="AG9635" s="80"/>
      <c r="AH9635" s="119"/>
      <c r="AI9635" s="119"/>
    </row>
    <row r="9636" spans="27:35" x14ac:dyDescent="0.25">
      <c r="AA9636" s="81"/>
      <c r="AB9636" s="81"/>
      <c r="AC9636" s="80"/>
      <c r="AD9636" s="80"/>
      <c r="AE9636" s="81"/>
      <c r="AF9636" s="82"/>
      <c r="AG9636" s="80"/>
      <c r="AH9636" s="119"/>
      <c r="AI9636" s="119"/>
    </row>
    <row r="9637" spans="27:35" x14ac:dyDescent="0.25">
      <c r="AA9637" s="81"/>
      <c r="AB9637" s="81"/>
      <c r="AC9637" s="80"/>
      <c r="AD9637" s="80"/>
      <c r="AE9637" s="81"/>
      <c r="AF9637" s="82"/>
      <c r="AG9637" s="80"/>
      <c r="AH9637" s="119"/>
      <c r="AI9637" s="119"/>
    </row>
    <row r="9638" spans="27:35" x14ac:dyDescent="0.25">
      <c r="AA9638" s="81"/>
      <c r="AB9638" s="81"/>
      <c r="AC9638" s="80"/>
      <c r="AD9638" s="80"/>
      <c r="AE9638" s="81"/>
      <c r="AF9638" s="82"/>
      <c r="AG9638" s="80"/>
      <c r="AH9638" s="119"/>
      <c r="AI9638" s="119"/>
    </row>
    <row r="9639" spans="27:35" x14ac:dyDescent="0.25">
      <c r="AA9639" s="81"/>
      <c r="AB9639" s="81"/>
      <c r="AC9639" s="80"/>
      <c r="AD9639" s="80"/>
      <c r="AE9639" s="81"/>
      <c r="AF9639" s="82"/>
      <c r="AG9639" s="80"/>
      <c r="AH9639" s="119"/>
      <c r="AI9639" s="119"/>
    </row>
    <row r="9640" spans="27:35" x14ac:dyDescent="0.25">
      <c r="AA9640" s="81"/>
      <c r="AB9640" s="81"/>
      <c r="AC9640" s="80"/>
      <c r="AD9640" s="80"/>
      <c r="AE9640" s="81"/>
      <c r="AF9640" s="82"/>
      <c r="AG9640" s="80"/>
      <c r="AH9640" s="119"/>
      <c r="AI9640" s="119"/>
    </row>
    <row r="9641" spans="27:35" x14ac:dyDescent="0.25">
      <c r="AA9641" s="81"/>
      <c r="AB9641" s="81"/>
      <c r="AC9641" s="80"/>
      <c r="AD9641" s="80"/>
      <c r="AE9641" s="81"/>
      <c r="AF9641" s="82"/>
      <c r="AG9641" s="80"/>
      <c r="AH9641" s="119"/>
      <c r="AI9641" s="119"/>
    </row>
    <row r="9642" spans="27:35" x14ac:dyDescent="0.25">
      <c r="AA9642" s="81"/>
      <c r="AB9642" s="81"/>
      <c r="AC9642" s="80"/>
      <c r="AD9642" s="80"/>
      <c r="AE9642" s="81"/>
      <c r="AF9642" s="82"/>
      <c r="AG9642" s="80"/>
      <c r="AH9642" s="119"/>
      <c r="AI9642" s="119"/>
    </row>
    <row r="9643" spans="27:35" x14ac:dyDescent="0.25">
      <c r="AA9643" s="81"/>
      <c r="AB9643" s="81"/>
      <c r="AC9643" s="80"/>
      <c r="AD9643" s="80"/>
      <c r="AE9643" s="81"/>
      <c r="AF9643" s="82"/>
      <c r="AG9643" s="80"/>
      <c r="AH9643" s="119"/>
      <c r="AI9643" s="119"/>
    </row>
    <row r="9644" spans="27:35" x14ac:dyDescent="0.25">
      <c r="AA9644" s="81"/>
      <c r="AB9644" s="81"/>
      <c r="AC9644" s="80"/>
      <c r="AD9644" s="80"/>
      <c r="AE9644" s="81"/>
      <c r="AF9644" s="82"/>
      <c r="AG9644" s="80"/>
      <c r="AH9644" s="119"/>
      <c r="AI9644" s="119"/>
    </row>
    <row r="9645" spans="27:35" x14ac:dyDescent="0.25">
      <c r="AA9645" s="81"/>
      <c r="AB9645" s="81"/>
      <c r="AC9645" s="80"/>
      <c r="AD9645" s="80"/>
      <c r="AE9645" s="81"/>
      <c r="AF9645" s="82"/>
      <c r="AG9645" s="80"/>
      <c r="AH9645" s="119"/>
      <c r="AI9645" s="119"/>
    </row>
    <row r="9646" spans="27:35" x14ac:dyDescent="0.25">
      <c r="AA9646" s="81"/>
      <c r="AB9646" s="81"/>
      <c r="AC9646" s="80"/>
      <c r="AD9646" s="80"/>
      <c r="AE9646" s="81"/>
      <c r="AF9646" s="82"/>
      <c r="AG9646" s="80"/>
      <c r="AH9646" s="119"/>
      <c r="AI9646" s="119"/>
    </row>
    <row r="9647" spans="27:35" x14ac:dyDescent="0.25">
      <c r="AA9647" s="81"/>
      <c r="AB9647" s="81"/>
      <c r="AC9647" s="80"/>
      <c r="AD9647" s="80"/>
      <c r="AE9647" s="81"/>
      <c r="AF9647" s="82"/>
      <c r="AG9647" s="80"/>
      <c r="AH9647" s="119"/>
      <c r="AI9647" s="119"/>
    </row>
    <row r="9648" spans="27:35" x14ac:dyDescent="0.25">
      <c r="AA9648" s="81"/>
      <c r="AB9648" s="81"/>
      <c r="AC9648" s="80"/>
      <c r="AD9648" s="80"/>
      <c r="AE9648" s="81"/>
      <c r="AF9648" s="82"/>
      <c r="AG9648" s="80"/>
      <c r="AH9648" s="119"/>
      <c r="AI9648" s="119"/>
    </row>
    <row r="9649" spans="27:35" x14ac:dyDescent="0.25">
      <c r="AA9649" s="81"/>
      <c r="AB9649" s="81"/>
      <c r="AC9649" s="80"/>
      <c r="AD9649" s="80"/>
      <c r="AE9649" s="81"/>
      <c r="AF9649" s="82"/>
      <c r="AG9649" s="80"/>
      <c r="AH9649" s="119"/>
      <c r="AI9649" s="119"/>
    </row>
    <row r="9650" spans="27:35" x14ac:dyDescent="0.25">
      <c r="AA9650" s="81"/>
      <c r="AB9650" s="81"/>
      <c r="AC9650" s="80"/>
      <c r="AD9650" s="80"/>
      <c r="AE9650" s="81"/>
      <c r="AF9650" s="82"/>
      <c r="AG9650" s="80"/>
      <c r="AH9650" s="119"/>
      <c r="AI9650" s="119"/>
    </row>
    <row r="9651" spans="27:35" x14ac:dyDescent="0.25">
      <c r="AA9651" s="81"/>
      <c r="AB9651" s="81"/>
      <c r="AC9651" s="80"/>
      <c r="AD9651" s="80"/>
      <c r="AE9651" s="81"/>
      <c r="AF9651" s="82"/>
      <c r="AG9651" s="80"/>
      <c r="AH9651" s="119"/>
      <c r="AI9651" s="119"/>
    </row>
    <row r="9652" spans="27:35" x14ac:dyDescent="0.25">
      <c r="AA9652" s="81"/>
      <c r="AB9652" s="81"/>
      <c r="AC9652" s="80"/>
      <c r="AD9652" s="80"/>
      <c r="AE9652" s="81"/>
      <c r="AF9652" s="82"/>
      <c r="AG9652" s="80"/>
      <c r="AH9652" s="119"/>
      <c r="AI9652" s="119"/>
    </row>
    <row r="9653" spans="27:35" x14ac:dyDescent="0.25">
      <c r="AA9653" s="81"/>
      <c r="AB9653" s="81"/>
      <c r="AC9653" s="80"/>
      <c r="AD9653" s="80"/>
      <c r="AE9653" s="81"/>
      <c r="AF9653" s="82"/>
      <c r="AG9653" s="80"/>
      <c r="AH9653" s="119"/>
      <c r="AI9653" s="119"/>
    </row>
    <row r="9654" spans="27:35" x14ac:dyDescent="0.25">
      <c r="AA9654" s="81"/>
      <c r="AB9654" s="81"/>
      <c r="AC9654" s="80"/>
      <c r="AD9654" s="80"/>
      <c r="AE9654" s="81"/>
      <c r="AF9654" s="82"/>
      <c r="AG9654" s="80"/>
      <c r="AH9654" s="119"/>
      <c r="AI9654" s="119"/>
    </row>
    <row r="9655" spans="27:35" x14ac:dyDescent="0.25">
      <c r="AA9655" s="81"/>
      <c r="AB9655" s="81"/>
      <c r="AC9655" s="80"/>
      <c r="AD9655" s="80"/>
      <c r="AE9655" s="81"/>
      <c r="AF9655" s="82"/>
      <c r="AG9655" s="80"/>
      <c r="AH9655" s="119"/>
      <c r="AI9655" s="119"/>
    </row>
    <row r="9656" spans="27:35" x14ac:dyDescent="0.25">
      <c r="AA9656" s="81"/>
      <c r="AB9656" s="81"/>
      <c r="AC9656" s="80"/>
      <c r="AD9656" s="80"/>
      <c r="AE9656" s="81"/>
      <c r="AF9656" s="82"/>
      <c r="AG9656" s="80"/>
      <c r="AH9656" s="119"/>
      <c r="AI9656" s="119"/>
    </row>
    <row r="9657" spans="27:35" x14ac:dyDescent="0.25">
      <c r="AA9657" s="81"/>
      <c r="AB9657" s="81"/>
      <c r="AC9657" s="80"/>
      <c r="AD9657" s="80"/>
      <c r="AE9657" s="81"/>
      <c r="AF9657" s="82"/>
      <c r="AG9657" s="80"/>
      <c r="AH9657" s="119"/>
      <c r="AI9657" s="119"/>
    </row>
    <row r="9658" spans="27:35" x14ac:dyDescent="0.25">
      <c r="AA9658" s="81"/>
      <c r="AB9658" s="81"/>
      <c r="AC9658" s="80"/>
      <c r="AD9658" s="80"/>
      <c r="AE9658" s="81"/>
      <c r="AF9658" s="82"/>
      <c r="AG9658" s="80"/>
      <c r="AH9658" s="119"/>
      <c r="AI9658" s="119"/>
    </row>
    <row r="9659" spans="27:35" x14ac:dyDescent="0.25">
      <c r="AA9659" s="81"/>
      <c r="AB9659" s="81"/>
      <c r="AC9659" s="80"/>
      <c r="AD9659" s="80"/>
      <c r="AE9659" s="81"/>
      <c r="AF9659" s="82"/>
      <c r="AG9659" s="80"/>
      <c r="AH9659" s="119"/>
      <c r="AI9659" s="119"/>
    </row>
    <row r="9660" spans="27:35" x14ac:dyDescent="0.25">
      <c r="AA9660" s="81"/>
      <c r="AB9660" s="81"/>
      <c r="AC9660" s="80"/>
      <c r="AD9660" s="80"/>
      <c r="AE9660" s="81"/>
      <c r="AF9660" s="82"/>
      <c r="AG9660" s="80"/>
      <c r="AH9660" s="119"/>
      <c r="AI9660" s="119"/>
    </row>
    <row r="9661" spans="27:35" x14ac:dyDescent="0.25">
      <c r="AA9661" s="81"/>
      <c r="AB9661" s="81"/>
      <c r="AC9661" s="80"/>
      <c r="AD9661" s="80"/>
      <c r="AE9661" s="81"/>
      <c r="AF9661" s="82"/>
      <c r="AG9661" s="80"/>
      <c r="AH9661" s="119"/>
      <c r="AI9661" s="119"/>
    </row>
    <row r="9662" spans="27:35" x14ac:dyDescent="0.25">
      <c r="AA9662" s="81"/>
      <c r="AB9662" s="81"/>
      <c r="AC9662" s="80"/>
      <c r="AD9662" s="80"/>
      <c r="AE9662" s="81"/>
      <c r="AF9662" s="82"/>
      <c r="AG9662" s="80"/>
      <c r="AH9662" s="119"/>
      <c r="AI9662" s="119"/>
    </row>
    <row r="9663" spans="27:35" x14ac:dyDescent="0.25">
      <c r="AA9663" s="81"/>
      <c r="AB9663" s="81"/>
      <c r="AC9663" s="80"/>
      <c r="AD9663" s="80"/>
      <c r="AE9663" s="81"/>
      <c r="AF9663" s="82"/>
      <c r="AG9663" s="80"/>
      <c r="AH9663" s="119"/>
      <c r="AI9663" s="119"/>
    </row>
    <row r="9664" spans="27:35" x14ac:dyDescent="0.25">
      <c r="AA9664" s="81"/>
      <c r="AB9664" s="81"/>
      <c r="AC9664" s="80"/>
      <c r="AD9664" s="80"/>
      <c r="AE9664" s="81"/>
      <c r="AF9664" s="82"/>
      <c r="AG9664" s="80"/>
      <c r="AH9664" s="119"/>
      <c r="AI9664" s="119"/>
    </row>
    <row r="9665" spans="27:35" x14ac:dyDescent="0.25">
      <c r="AA9665" s="81"/>
      <c r="AB9665" s="81"/>
      <c r="AC9665" s="80"/>
      <c r="AD9665" s="80"/>
      <c r="AE9665" s="81"/>
      <c r="AF9665" s="82"/>
      <c r="AG9665" s="80"/>
      <c r="AH9665" s="119"/>
      <c r="AI9665" s="119"/>
    </row>
    <row r="9666" spans="27:35" x14ac:dyDescent="0.25">
      <c r="AA9666" s="81"/>
      <c r="AB9666" s="81"/>
      <c r="AC9666" s="80"/>
      <c r="AD9666" s="80"/>
      <c r="AE9666" s="81"/>
      <c r="AF9666" s="82"/>
      <c r="AG9666" s="80"/>
      <c r="AH9666" s="119"/>
      <c r="AI9666" s="119"/>
    </row>
    <row r="9667" spans="27:35" x14ac:dyDescent="0.25">
      <c r="AA9667" s="81"/>
      <c r="AB9667" s="81"/>
      <c r="AC9667" s="80"/>
      <c r="AD9667" s="80"/>
      <c r="AE9667" s="81"/>
      <c r="AF9667" s="82"/>
      <c r="AG9667" s="80"/>
      <c r="AH9667" s="119"/>
      <c r="AI9667" s="119"/>
    </row>
    <row r="9668" spans="27:35" x14ac:dyDescent="0.25">
      <c r="AA9668" s="81"/>
      <c r="AB9668" s="81"/>
      <c r="AC9668" s="80"/>
      <c r="AD9668" s="80"/>
      <c r="AE9668" s="81"/>
      <c r="AF9668" s="82"/>
      <c r="AG9668" s="80"/>
      <c r="AH9668" s="119"/>
      <c r="AI9668" s="119"/>
    </row>
    <row r="9669" spans="27:35" x14ac:dyDescent="0.25">
      <c r="AA9669" s="81"/>
      <c r="AB9669" s="81"/>
      <c r="AC9669" s="80"/>
      <c r="AD9669" s="80"/>
      <c r="AE9669" s="81"/>
      <c r="AF9669" s="82"/>
      <c r="AG9669" s="80"/>
      <c r="AH9669" s="119"/>
      <c r="AI9669" s="119"/>
    </row>
    <row r="9670" spans="27:35" x14ac:dyDescent="0.25">
      <c r="AA9670" s="81"/>
      <c r="AB9670" s="81"/>
      <c r="AC9670" s="80"/>
      <c r="AD9670" s="80"/>
      <c r="AE9670" s="81"/>
      <c r="AF9670" s="82"/>
      <c r="AG9670" s="80"/>
      <c r="AH9670" s="119"/>
      <c r="AI9670" s="119"/>
    </row>
    <row r="9671" spans="27:35" x14ac:dyDescent="0.25">
      <c r="AA9671" s="81"/>
      <c r="AB9671" s="81"/>
      <c r="AC9671" s="80"/>
      <c r="AD9671" s="80"/>
      <c r="AE9671" s="81"/>
      <c r="AF9671" s="82"/>
      <c r="AG9671" s="80"/>
      <c r="AH9671" s="119"/>
      <c r="AI9671" s="119"/>
    </row>
    <row r="9672" spans="27:35" x14ac:dyDescent="0.25">
      <c r="AA9672" s="81"/>
      <c r="AB9672" s="81"/>
      <c r="AC9672" s="80"/>
      <c r="AD9672" s="80"/>
      <c r="AE9672" s="81"/>
      <c r="AF9672" s="82"/>
      <c r="AG9672" s="80"/>
      <c r="AH9672" s="119"/>
      <c r="AI9672" s="119"/>
    </row>
    <row r="9673" spans="27:35" x14ac:dyDescent="0.25">
      <c r="AA9673" s="81"/>
      <c r="AB9673" s="81"/>
      <c r="AC9673" s="80"/>
      <c r="AD9673" s="80"/>
      <c r="AE9673" s="81"/>
      <c r="AF9673" s="82"/>
      <c r="AG9673" s="80"/>
      <c r="AH9673" s="119"/>
      <c r="AI9673" s="119"/>
    </row>
    <row r="9674" spans="27:35" x14ac:dyDescent="0.25">
      <c r="AA9674" s="81"/>
      <c r="AB9674" s="81"/>
      <c r="AC9674" s="80"/>
      <c r="AD9674" s="80"/>
      <c r="AE9674" s="81"/>
      <c r="AF9674" s="82"/>
      <c r="AG9674" s="80"/>
      <c r="AH9674" s="119"/>
      <c r="AI9674" s="119"/>
    </row>
    <row r="9675" spans="27:35" x14ac:dyDescent="0.25">
      <c r="AA9675" s="81"/>
      <c r="AB9675" s="81"/>
      <c r="AC9675" s="80"/>
      <c r="AD9675" s="80"/>
      <c r="AE9675" s="81"/>
      <c r="AF9675" s="82"/>
      <c r="AG9675" s="80"/>
      <c r="AH9675" s="119"/>
      <c r="AI9675" s="119"/>
    </row>
    <row r="9676" spans="27:35" x14ac:dyDescent="0.25">
      <c r="AA9676" s="81"/>
      <c r="AB9676" s="81"/>
      <c r="AC9676" s="80"/>
      <c r="AD9676" s="80"/>
      <c r="AE9676" s="81"/>
      <c r="AF9676" s="82"/>
      <c r="AG9676" s="80"/>
      <c r="AH9676" s="119"/>
      <c r="AI9676" s="119"/>
    </row>
    <row r="9677" spans="27:35" x14ac:dyDescent="0.25">
      <c r="AA9677" s="81"/>
      <c r="AB9677" s="81"/>
      <c r="AC9677" s="80"/>
      <c r="AD9677" s="80"/>
      <c r="AE9677" s="81"/>
      <c r="AF9677" s="82"/>
      <c r="AG9677" s="80"/>
      <c r="AH9677" s="119"/>
      <c r="AI9677" s="119"/>
    </row>
    <row r="9678" spans="27:35" x14ac:dyDescent="0.25">
      <c r="AA9678" s="81"/>
      <c r="AB9678" s="81"/>
      <c r="AC9678" s="80"/>
      <c r="AD9678" s="80"/>
      <c r="AE9678" s="81"/>
      <c r="AF9678" s="82"/>
      <c r="AG9678" s="80"/>
      <c r="AH9678" s="119"/>
      <c r="AI9678" s="119"/>
    </row>
    <row r="9679" spans="27:35" x14ac:dyDescent="0.25">
      <c r="AA9679" s="81"/>
      <c r="AB9679" s="81"/>
      <c r="AC9679" s="80"/>
      <c r="AD9679" s="80"/>
      <c r="AE9679" s="81"/>
      <c r="AF9679" s="82"/>
      <c r="AG9679" s="80"/>
      <c r="AH9679" s="119"/>
      <c r="AI9679" s="119"/>
    </row>
    <row r="9680" spans="27:35" x14ac:dyDescent="0.25">
      <c r="AA9680" s="81"/>
      <c r="AB9680" s="81"/>
      <c r="AC9680" s="80"/>
      <c r="AD9680" s="80"/>
      <c r="AE9680" s="81"/>
      <c r="AF9680" s="82"/>
      <c r="AG9680" s="80"/>
      <c r="AH9680" s="119"/>
      <c r="AI9680" s="119"/>
    </row>
    <row r="9681" spans="27:35" x14ac:dyDescent="0.25">
      <c r="AA9681" s="81"/>
      <c r="AB9681" s="81"/>
      <c r="AC9681" s="80"/>
      <c r="AD9681" s="80"/>
      <c r="AE9681" s="81"/>
      <c r="AF9681" s="82"/>
      <c r="AG9681" s="80"/>
      <c r="AH9681" s="119"/>
      <c r="AI9681" s="119"/>
    </row>
    <row r="9682" spans="27:35" x14ac:dyDescent="0.25">
      <c r="AA9682" s="81"/>
      <c r="AB9682" s="81"/>
      <c r="AC9682" s="80"/>
      <c r="AD9682" s="80"/>
      <c r="AE9682" s="81"/>
      <c r="AF9682" s="82"/>
      <c r="AG9682" s="80"/>
      <c r="AH9682" s="119"/>
      <c r="AI9682" s="119"/>
    </row>
    <row r="9683" spans="27:35" x14ac:dyDescent="0.25">
      <c r="AA9683" s="81"/>
      <c r="AB9683" s="81"/>
      <c r="AC9683" s="80"/>
      <c r="AD9683" s="80"/>
      <c r="AE9683" s="81"/>
      <c r="AF9683" s="82"/>
      <c r="AG9683" s="80"/>
      <c r="AH9683" s="119"/>
      <c r="AI9683" s="119"/>
    </row>
    <row r="9684" spans="27:35" x14ac:dyDescent="0.25">
      <c r="AA9684" s="81"/>
      <c r="AB9684" s="81"/>
      <c r="AC9684" s="80"/>
      <c r="AD9684" s="80"/>
      <c r="AE9684" s="81"/>
      <c r="AF9684" s="82"/>
      <c r="AG9684" s="80"/>
      <c r="AH9684" s="119"/>
      <c r="AI9684" s="119"/>
    </row>
    <row r="9685" spans="27:35" x14ac:dyDescent="0.25">
      <c r="AA9685" s="81"/>
      <c r="AB9685" s="81"/>
      <c r="AC9685" s="80"/>
      <c r="AD9685" s="80"/>
      <c r="AE9685" s="81"/>
      <c r="AF9685" s="82"/>
      <c r="AG9685" s="80"/>
      <c r="AH9685" s="119"/>
      <c r="AI9685" s="119"/>
    </row>
    <row r="9686" spans="27:35" x14ac:dyDescent="0.25">
      <c r="AA9686" s="81"/>
      <c r="AB9686" s="81"/>
      <c r="AC9686" s="80"/>
      <c r="AD9686" s="80"/>
      <c r="AE9686" s="81"/>
      <c r="AF9686" s="82"/>
      <c r="AG9686" s="80"/>
      <c r="AH9686" s="119"/>
      <c r="AI9686" s="119"/>
    </row>
    <row r="9687" spans="27:35" x14ac:dyDescent="0.25">
      <c r="AA9687" s="81"/>
      <c r="AB9687" s="81"/>
      <c r="AC9687" s="80"/>
      <c r="AD9687" s="80"/>
      <c r="AE9687" s="81"/>
      <c r="AF9687" s="82"/>
      <c r="AG9687" s="80"/>
      <c r="AH9687" s="119"/>
      <c r="AI9687" s="119"/>
    </row>
    <row r="9688" spans="27:35" x14ac:dyDescent="0.25">
      <c r="AA9688" s="81"/>
      <c r="AB9688" s="81"/>
      <c r="AC9688" s="80"/>
      <c r="AD9688" s="80"/>
      <c r="AE9688" s="81"/>
      <c r="AF9688" s="82"/>
      <c r="AG9688" s="80"/>
      <c r="AH9688" s="119"/>
      <c r="AI9688" s="119"/>
    </row>
    <row r="9689" spans="27:35" x14ac:dyDescent="0.25">
      <c r="AA9689" s="81"/>
      <c r="AB9689" s="81"/>
      <c r="AC9689" s="80"/>
      <c r="AD9689" s="80"/>
      <c r="AE9689" s="81"/>
      <c r="AF9689" s="82"/>
      <c r="AG9689" s="80"/>
      <c r="AH9689" s="119"/>
      <c r="AI9689" s="119"/>
    </row>
    <row r="9690" spans="27:35" x14ac:dyDescent="0.25">
      <c r="AA9690" s="81"/>
      <c r="AB9690" s="81"/>
      <c r="AC9690" s="80"/>
      <c r="AD9690" s="80"/>
      <c r="AE9690" s="81"/>
      <c r="AF9690" s="82"/>
      <c r="AG9690" s="80"/>
      <c r="AH9690" s="119"/>
      <c r="AI9690" s="119"/>
    </row>
    <row r="9691" spans="27:35" x14ac:dyDescent="0.25">
      <c r="AA9691" s="81"/>
      <c r="AB9691" s="81"/>
      <c r="AC9691" s="80"/>
      <c r="AD9691" s="80"/>
      <c r="AE9691" s="81"/>
      <c r="AF9691" s="82"/>
      <c r="AG9691" s="80"/>
      <c r="AH9691" s="119"/>
      <c r="AI9691" s="119"/>
    </row>
    <row r="9692" spans="27:35" x14ac:dyDescent="0.25">
      <c r="AA9692" s="81"/>
      <c r="AB9692" s="81"/>
      <c r="AC9692" s="80"/>
      <c r="AD9692" s="80"/>
      <c r="AE9692" s="81"/>
      <c r="AF9692" s="82"/>
      <c r="AG9692" s="80"/>
      <c r="AH9692" s="119"/>
      <c r="AI9692" s="119"/>
    </row>
    <row r="9693" spans="27:35" x14ac:dyDescent="0.25">
      <c r="AA9693" s="81"/>
      <c r="AB9693" s="81"/>
      <c r="AC9693" s="80"/>
      <c r="AD9693" s="80"/>
      <c r="AE9693" s="81"/>
      <c r="AF9693" s="82"/>
      <c r="AG9693" s="80"/>
      <c r="AH9693" s="119"/>
      <c r="AI9693" s="119"/>
    </row>
    <row r="9694" spans="27:35" x14ac:dyDescent="0.25">
      <c r="AA9694" s="81"/>
      <c r="AB9694" s="81"/>
      <c r="AC9694" s="80"/>
      <c r="AD9694" s="80"/>
      <c r="AE9694" s="81"/>
      <c r="AF9694" s="82"/>
      <c r="AG9694" s="80"/>
      <c r="AH9694" s="119"/>
      <c r="AI9694" s="119"/>
    </row>
    <row r="9695" spans="27:35" x14ac:dyDescent="0.25">
      <c r="AA9695" s="81"/>
      <c r="AB9695" s="81"/>
      <c r="AC9695" s="80"/>
      <c r="AD9695" s="80"/>
      <c r="AE9695" s="81"/>
      <c r="AF9695" s="82"/>
      <c r="AG9695" s="80"/>
      <c r="AH9695" s="119"/>
      <c r="AI9695" s="119"/>
    </row>
    <row r="9696" spans="27:35" x14ac:dyDescent="0.25">
      <c r="AA9696" s="81"/>
      <c r="AB9696" s="81"/>
      <c r="AC9696" s="80"/>
      <c r="AD9696" s="80"/>
      <c r="AE9696" s="81"/>
      <c r="AF9696" s="82"/>
      <c r="AG9696" s="80"/>
      <c r="AH9696" s="119"/>
      <c r="AI9696" s="119"/>
    </row>
    <row r="9697" spans="27:35" x14ac:dyDescent="0.25">
      <c r="AA9697" s="81"/>
      <c r="AB9697" s="81"/>
      <c r="AC9697" s="80"/>
      <c r="AD9697" s="80"/>
      <c r="AE9697" s="81"/>
      <c r="AF9697" s="82"/>
      <c r="AG9697" s="80"/>
      <c r="AH9697" s="119"/>
      <c r="AI9697" s="119"/>
    </row>
    <row r="9698" spans="27:35" x14ac:dyDescent="0.25">
      <c r="AA9698" s="81"/>
      <c r="AB9698" s="81"/>
      <c r="AC9698" s="80"/>
      <c r="AD9698" s="80"/>
      <c r="AE9698" s="81"/>
      <c r="AF9698" s="82"/>
      <c r="AG9698" s="80"/>
      <c r="AH9698" s="119"/>
      <c r="AI9698" s="119"/>
    </row>
    <row r="9699" spans="27:35" x14ac:dyDescent="0.25">
      <c r="AA9699" s="81"/>
      <c r="AB9699" s="81"/>
      <c r="AC9699" s="80"/>
      <c r="AD9699" s="80"/>
      <c r="AE9699" s="81"/>
      <c r="AF9699" s="82"/>
      <c r="AG9699" s="80"/>
      <c r="AH9699" s="119"/>
      <c r="AI9699" s="119"/>
    </row>
    <row r="9700" spans="27:35" x14ac:dyDescent="0.25">
      <c r="AA9700" s="81"/>
      <c r="AB9700" s="81"/>
      <c r="AC9700" s="80"/>
      <c r="AD9700" s="80"/>
      <c r="AE9700" s="81"/>
      <c r="AF9700" s="82"/>
      <c r="AG9700" s="80"/>
      <c r="AH9700" s="119"/>
      <c r="AI9700" s="119"/>
    </row>
    <row r="9701" spans="27:35" x14ac:dyDescent="0.25">
      <c r="AA9701" s="81"/>
      <c r="AB9701" s="81"/>
      <c r="AC9701" s="80"/>
      <c r="AD9701" s="80"/>
      <c r="AE9701" s="81"/>
      <c r="AF9701" s="82"/>
      <c r="AG9701" s="80"/>
      <c r="AH9701" s="119"/>
      <c r="AI9701" s="119"/>
    </row>
    <row r="9702" spans="27:35" x14ac:dyDescent="0.25">
      <c r="AA9702" s="81"/>
      <c r="AB9702" s="81"/>
      <c r="AC9702" s="80"/>
      <c r="AD9702" s="80"/>
      <c r="AE9702" s="81"/>
      <c r="AF9702" s="82"/>
      <c r="AG9702" s="80"/>
      <c r="AH9702" s="119"/>
      <c r="AI9702" s="119"/>
    </row>
    <row r="9703" spans="27:35" x14ac:dyDescent="0.25">
      <c r="AA9703" s="81"/>
      <c r="AB9703" s="81"/>
      <c r="AC9703" s="80"/>
      <c r="AD9703" s="80"/>
      <c r="AE9703" s="81"/>
      <c r="AF9703" s="82"/>
      <c r="AG9703" s="80"/>
      <c r="AH9703" s="119"/>
      <c r="AI9703" s="119"/>
    </row>
    <row r="9704" spans="27:35" x14ac:dyDescent="0.25">
      <c r="AA9704" s="81"/>
      <c r="AB9704" s="81"/>
      <c r="AC9704" s="80"/>
      <c r="AD9704" s="80"/>
      <c r="AE9704" s="81"/>
      <c r="AF9704" s="82"/>
      <c r="AG9704" s="80"/>
      <c r="AH9704" s="119"/>
      <c r="AI9704" s="119"/>
    </row>
    <row r="9705" spans="27:35" x14ac:dyDescent="0.25">
      <c r="AA9705" s="81"/>
      <c r="AB9705" s="81"/>
      <c r="AC9705" s="80"/>
      <c r="AD9705" s="80"/>
      <c r="AE9705" s="81"/>
      <c r="AF9705" s="82"/>
      <c r="AG9705" s="80"/>
      <c r="AH9705" s="119"/>
      <c r="AI9705" s="119"/>
    </row>
    <row r="9706" spans="27:35" x14ac:dyDescent="0.25">
      <c r="AA9706" s="81"/>
      <c r="AB9706" s="81"/>
      <c r="AC9706" s="80"/>
      <c r="AD9706" s="80"/>
      <c r="AE9706" s="81"/>
      <c r="AF9706" s="82"/>
      <c r="AG9706" s="80"/>
      <c r="AH9706" s="119"/>
      <c r="AI9706" s="119"/>
    </row>
    <row r="9707" spans="27:35" x14ac:dyDescent="0.25">
      <c r="AA9707" s="81"/>
      <c r="AB9707" s="81"/>
      <c r="AC9707" s="80"/>
      <c r="AD9707" s="80"/>
      <c r="AE9707" s="81"/>
      <c r="AF9707" s="82"/>
      <c r="AG9707" s="80"/>
      <c r="AH9707" s="119"/>
      <c r="AI9707" s="119"/>
    </row>
    <row r="9708" spans="27:35" x14ac:dyDescent="0.25">
      <c r="AA9708" s="81"/>
      <c r="AB9708" s="81"/>
      <c r="AC9708" s="80"/>
      <c r="AD9708" s="80"/>
      <c r="AE9708" s="81"/>
      <c r="AF9708" s="82"/>
      <c r="AG9708" s="80"/>
      <c r="AH9708" s="119"/>
      <c r="AI9708" s="119"/>
    </row>
    <row r="9709" spans="27:35" x14ac:dyDescent="0.25">
      <c r="AA9709" s="81"/>
      <c r="AB9709" s="81"/>
      <c r="AC9709" s="80"/>
      <c r="AD9709" s="80"/>
      <c r="AE9709" s="81"/>
      <c r="AF9709" s="82"/>
      <c r="AG9709" s="80"/>
      <c r="AH9709" s="119"/>
      <c r="AI9709" s="119"/>
    </row>
    <row r="9710" spans="27:35" x14ac:dyDescent="0.25">
      <c r="AA9710" s="81"/>
      <c r="AB9710" s="81"/>
      <c r="AC9710" s="80"/>
      <c r="AD9710" s="80"/>
      <c r="AE9710" s="81"/>
      <c r="AF9710" s="82"/>
      <c r="AG9710" s="80"/>
      <c r="AH9710" s="119"/>
      <c r="AI9710" s="119"/>
    </row>
    <row r="9711" spans="27:35" x14ac:dyDescent="0.25">
      <c r="AA9711" s="81"/>
      <c r="AB9711" s="81"/>
      <c r="AC9711" s="80"/>
      <c r="AD9711" s="80"/>
      <c r="AE9711" s="81"/>
      <c r="AF9711" s="82"/>
      <c r="AG9711" s="80"/>
      <c r="AH9711" s="119"/>
      <c r="AI9711" s="119"/>
    </row>
    <row r="9712" spans="27:35" x14ac:dyDescent="0.25">
      <c r="AA9712" s="81"/>
      <c r="AB9712" s="81"/>
      <c r="AC9712" s="80"/>
      <c r="AD9712" s="80"/>
      <c r="AE9712" s="81"/>
      <c r="AF9712" s="82"/>
      <c r="AG9712" s="80"/>
      <c r="AH9712" s="119"/>
      <c r="AI9712" s="119"/>
    </row>
    <row r="9713" spans="27:35" x14ac:dyDescent="0.25">
      <c r="AA9713" s="81"/>
      <c r="AB9713" s="81"/>
      <c r="AC9713" s="80"/>
      <c r="AD9713" s="80"/>
      <c r="AE9713" s="81"/>
      <c r="AF9713" s="82"/>
      <c r="AG9713" s="80"/>
      <c r="AH9713" s="119"/>
      <c r="AI9713" s="119"/>
    </row>
    <row r="9714" spans="27:35" x14ac:dyDescent="0.25">
      <c r="AA9714" s="81"/>
      <c r="AB9714" s="81"/>
      <c r="AC9714" s="80"/>
      <c r="AD9714" s="80"/>
      <c r="AE9714" s="81"/>
      <c r="AF9714" s="82"/>
      <c r="AG9714" s="80"/>
      <c r="AH9714" s="119"/>
      <c r="AI9714" s="119"/>
    </row>
    <row r="9715" spans="27:35" x14ac:dyDescent="0.25">
      <c r="AA9715" s="81"/>
      <c r="AB9715" s="81"/>
      <c r="AC9715" s="80"/>
      <c r="AD9715" s="80"/>
      <c r="AE9715" s="81"/>
      <c r="AF9715" s="82"/>
      <c r="AG9715" s="80"/>
      <c r="AH9715" s="119"/>
      <c r="AI9715" s="119"/>
    </row>
    <row r="9716" spans="27:35" x14ac:dyDescent="0.25">
      <c r="AA9716" s="81"/>
      <c r="AB9716" s="81"/>
      <c r="AC9716" s="80"/>
      <c r="AD9716" s="80"/>
      <c r="AE9716" s="81"/>
      <c r="AF9716" s="82"/>
      <c r="AG9716" s="80"/>
      <c r="AH9716" s="119"/>
      <c r="AI9716" s="119"/>
    </row>
    <row r="9717" spans="27:35" x14ac:dyDescent="0.25">
      <c r="AA9717" s="81"/>
      <c r="AB9717" s="81"/>
      <c r="AC9717" s="80"/>
      <c r="AD9717" s="80"/>
      <c r="AE9717" s="81"/>
      <c r="AF9717" s="82"/>
      <c r="AG9717" s="80"/>
      <c r="AH9717" s="119"/>
      <c r="AI9717" s="119"/>
    </row>
    <row r="9718" spans="27:35" x14ac:dyDescent="0.25">
      <c r="AA9718" s="81"/>
      <c r="AB9718" s="81"/>
      <c r="AC9718" s="80"/>
      <c r="AD9718" s="80"/>
      <c r="AE9718" s="81"/>
      <c r="AF9718" s="82"/>
      <c r="AG9718" s="80"/>
      <c r="AH9718" s="119"/>
      <c r="AI9718" s="119"/>
    </row>
    <row r="9719" spans="27:35" x14ac:dyDescent="0.25">
      <c r="AA9719" s="81"/>
      <c r="AB9719" s="81"/>
      <c r="AC9719" s="80"/>
      <c r="AD9719" s="80"/>
      <c r="AE9719" s="81"/>
      <c r="AF9719" s="82"/>
      <c r="AG9719" s="80"/>
      <c r="AH9719" s="119"/>
      <c r="AI9719" s="119"/>
    </row>
    <row r="9720" spans="27:35" x14ac:dyDescent="0.25">
      <c r="AA9720" s="81"/>
      <c r="AB9720" s="81"/>
      <c r="AC9720" s="80"/>
      <c r="AD9720" s="80"/>
      <c r="AE9720" s="81"/>
      <c r="AF9720" s="82"/>
      <c r="AG9720" s="80"/>
      <c r="AH9720" s="119"/>
      <c r="AI9720" s="119"/>
    </row>
    <row r="9721" spans="27:35" x14ac:dyDescent="0.25">
      <c r="AA9721" s="81"/>
      <c r="AB9721" s="81"/>
      <c r="AC9721" s="80"/>
      <c r="AD9721" s="80"/>
      <c r="AE9721" s="81"/>
      <c r="AF9721" s="82"/>
      <c r="AG9721" s="80"/>
      <c r="AH9721" s="119"/>
      <c r="AI9721" s="119"/>
    </row>
    <row r="9722" spans="27:35" x14ac:dyDescent="0.25">
      <c r="AA9722" s="81"/>
      <c r="AB9722" s="81"/>
      <c r="AC9722" s="80"/>
      <c r="AD9722" s="80"/>
      <c r="AE9722" s="81"/>
      <c r="AF9722" s="82"/>
      <c r="AG9722" s="80"/>
      <c r="AH9722" s="119"/>
      <c r="AI9722" s="119"/>
    </row>
    <row r="9723" spans="27:35" x14ac:dyDescent="0.25">
      <c r="AA9723" s="81"/>
      <c r="AB9723" s="81"/>
      <c r="AC9723" s="80"/>
      <c r="AD9723" s="80"/>
      <c r="AE9723" s="81"/>
      <c r="AF9723" s="82"/>
      <c r="AG9723" s="80"/>
      <c r="AH9723" s="119"/>
      <c r="AI9723" s="119"/>
    </row>
    <row r="9724" spans="27:35" x14ac:dyDescent="0.25">
      <c r="AA9724" s="81"/>
      <c r="AB9724" s="81"/>
      <c r="AC9724" s="80"/>
      <c r="AD9724" s="80"/>
      <c r="AE9724" s="81"/>
      <c r="AF9724" s="82"/>
      <c r="AG9724" s="80"/>
      <c r="AH9724" s="119"/>
      <c r="AI9724" s="119"/>
    </row>
    <row r="9725" spans="27:35" x14ac:dyDescent="0.25">
      <c r="AA9725" s="81"/>
      <c r="AB9725" s="81"/>
      <c r="AC9725" s="80"/>
      <c r="AD9725" s="80"/>
      <c r="AE9725" s="81"/>
      <c r="AF9725" s="82"/>
      <c r="AG9725" s="80"/>
      <c r="AH9725" s="119"/>
      <c r="AI9725" s="119"/>
    </row>
    <row r="9726" spans="27:35" x14ac:dyDescent="0.25">
      <c r="AA9726" s="81"/>
      <c r="AB9726" s="81"/>
      <c r="AC9726" s="80"/>
      <c r="AD9726" s="80"/>
      <c r="AE9726" s="81"/>
      <c r="AF9726" s="82"/>
      <c r="AG9726" s="80"/>
      <c r="AH9726" s="119"/>
      <c r="AI9726" s="119"/>
    </row>
    <row r="9727" spans="27:35" x14ac:dyDescent="0.25">
      <c r="AA9727" s="81"/>
      <c r="AB9727" s="81"/>
      <c r="AC9727" s="80"/>
      <c r="AD9727" s="80"/>
      <c r="AE9727" s="81"/>
      <c r="AF9727" s="82"/>
      <c r="AG9727" s="80"/>
      <c r="AH9727" s="119"/>
      <c r="AI9727" s="119"/>
    </row>
    <row r="9728" spans="27:35" x14ac:dyDescent="0.25">
      <c r="AA9728" s="81"/>
      <c r="AB9728" s="81"/>
      <c r="AC9728" s="80"/>
      <c r="AD9728" s="80"/>
      <c r="AE9728" s="81"/>
      <c r="AF9728" s="82"/>
      <c r="AG9728" s="80"/>
      <c r="AH9728" s="119"/>
      <c r="AI9728" s="119"/>
    </row>
    <row r="9729" spans="27:35" x14ac:dyDescent="0.25">
      <c r="AA9729" s="81"/>
      <c r="AB9729" s="81"/>
      <c r="AC9729" s="80"/>
      <c r="AD9729" s="80"/>
      <c r="AE9729" s="81"/>
      <c r="AF9729" s="82"/>
      <c r="AG9729" s="80"/>
      <c r="AH9729" s="119"/>
      <c r="AI9729" s="119"/>
    </row>
    <row r="9730" spans="27:35" x14ac:dyDescent="0.25">
      <c r="AA9730" s="81"/>
      <c r="AB9730" s="81"/>
      <c r="AC9730" s="80"/>
      <c r="AD9730" s="80"/>
      <c r="AE9730" s="81"/>
      <c r="AF9730" s="82"/>
      <c r="AG9730" s="80"/>
      <c r="AH9730" s="119"/>
      <c r="AI9730" s="119"/>
    </row>
    <row r="9731" spans="27:35" x14ac:dyDescent="0.25">
      <c r="AA9731" s="81"/>
      <c r="AB9731" s="81"/>
      <c r="AC9731" s="80"/>
      <c r="AD9731" s="80"/>
      <c r="AE9731" s="81"/>
      <c r="AF9731" s="82"/>
      <c r="AG9731" s="80"/>
      <c r="AH9731" s="119"/>
      <c r="AI9731" s="119"/>
    </row>
    <row r="9732" spans="27:35" x14ac:dyDescent="0.25">
      <c r="AA9732" s="81"/>
      <c r="AB9732" s="81"/>
      <c r="AC9732" s="80"/>
      <c r="AD9732" s="80"/>
      <c r="AE9732" s="81"/>
      <c r="AF9732" s="82"/>
      <c r="AG9732" s="80"/>
      <c r="AH9732" s="119"/>
      <c r="AI9732" s="119"/>
    </row>
    <row r="9733" spans="27:35" x14ac:dyDescent="0.25">
      <c r="AA9733" s="81"/>
      <c r="AB9733" s="81"/>
      <c r="AC9733" s="80"/>
      <c r="AD9733" s="80"/>
      <c r="AE9733" s="81"/>
      <c r="AF9733" s="82"/>
      <c r="AG9733" s="80"/>
      <c r="AH9733" s="119"/>
      <c r="AI9733" s="119"/>
    </row>
    <row r="9734" spans="27:35" x14ac:dyDescent="0.25">
      <c r="AA9734" s="81"/>
      <c r="AB9734" s="81"/>
      <c r="AC9734" s="80"/>
      <c r="AD9734" s="80"/>
      <c r="AE9734" s="81"/>
      <c r="AF9734" s="82"/>
      <c r="AG9734" s="80"/>
      <c r="AH9734" s="119"/>
      <c r="AI9734" s="119"/>
    </row>
    <row r="9735" spans="27:35" x14ac:dyDescent="0.25">
      <c r="AA9735" s="81"/>
      <c r="AB9735" s="81"/>
      <c r="AC9735" s="80"/>
      <c r="AD9735" s="80"/>
      <c r="AE9735" s="81"/>
      <c r="AF9735" s="82"/>
      <c r="AG9735" s="80"/>
      <c r="AH9735" s="119"/>
      <c r="AI9735" s="119"/>
    </row>
    <row r="9736" spans="27:35" x14ac:dyDescent="0.25">
      <c r="AA9736" s="81"/>
      <c r="AB9736" s="81"/>
      <c r="AC9736" s="80"/>
      <c r="AD9736" s="80"/>
      <c r="AE9736" s="81"/>
      <c r="AF9736" s="82"/>
      <c r="AG9736" s="80"/>
      <c r="AH9736" s="119"/>
      <c r="AI9736" s="119"/>
    </row>
    <row r="9737" spans="27:35" x14ac:dyDescent="0.25">
      <c r="AA9737" s="81"/>
      <c r="AB9737" s="81"/>
      <c r="AC9737" s="80"/>
      <c r="AD9737" s="80"/>
      <c r="AE9737" s="81"/>
      <c r="AF9737" s="82"/>
      <c r="AG9737" s="80"/>
      <c r="AH9737" s="119"/>
      <c r="AI9737" s="119"/>
    </row>
    <row r="9738" spans="27:35" x14ac:dyDescent="0.25">
      <c r="AA9738" s="81"/>
      <c r="AB9738" s="81"/>
      <c r="AC9738" s="80"/>
      <c r="AD9738" s="80"/>
      <c r="AE9738" s="81"/>
      <c r="AF9738" s="82"/>
      <c r="AG9738" s="80"/>
      <c r="AH9738" s="119"/>
      <c r="AI9738" s="119"/>
    </row>
    <row r="9739" spans="27:35" x14ac:dyDescent="0.25">
      <c r="AA9739" s="81"/>
      <c r="AB9739" s="81"/>
      <c r="AC9739" s="80"/>
      <c r="AD9739" s="80"/>
      <c r="AE9739" s="81"/>
      <c r="AF9739" s="82"/>
      <c r="AG9739" s="80"/>
      <c r="AH9739" s="119"/>
      <c r="AI9739" s="119"/>
    </row>
    <row r="9740" spans="27:35" x14ac:dyDescent="0.25">
      <c r="AA9740" s="81"/>
      <c r="AB9740" s="81"/>
      <c r="AC9740" s="80"/>
      <c r="AD9740" s="80"/>
      <c r="AE9740" s="81"/>
      <c r="AF9740" s="82"/>
      <c r="AG9740" s="80"/>
      <c r="AH9740" s="119"/>
      <c r="AI9740" s="119"/>
    </row>
    <row r="9741" spans="27:35" x14ac:dyDescent="0.25">
      <c r="AA9741" s="81"/>
      <c r="AB9741" s="81"/>
      <c r="AC9741" s="80"/>
      <c r="AD9741" s="80"/>
      <c r="AE9741" s="81"/>
      <c r="AF9741" s="82"/>
      <c r="AG9741" s="80"/>
      <c r="AH9741" s="119"/>
      <c r="AI9741" s="119"/>
    </row>
    <row r="9742" spans="27:35" x14ac:dyDescent="0.25">
      <c r="AA9742" s="81"/>
      <c r="AB9742" s="81"/>
      <c r="AC9742" s="80"/>
      <c r="AD9742" s="80"/>
      <c r="AE9742" s="81"/>
      <c r="AF9742" s="82"/>
      <c r="AG9742" s="80"/>
      <c r="AH9742" s="119"/>
      <c r="AI9742" s="119"/>
    </row>
    <row r="9743" spans="27:35" x14ac:dyDescent="0.25">
      <c r="AA9743" s="81"/>
      <c r="AB9743" s="81"/>
      <c r="AC9743" s="80"/>
      <c r="AD9743" s="80"/>
      <c r="AE9743" s="81"/>
      <c r="AF9743" s="82"/>
      <c r="AG9743" s="80"/>
      <c r="AH9743" s="119"/>
      <c r="AI9743" s="119"/>
    </row>
    <row r="9744" spans="27:35" x14ac:dyDescent="0.25">
      <c r="AA9744" s="81"/>
      <c r="AB9744" s="81"/>
      <c r="AC9744" s="80"/>
      <c r="AD9744" s="80"/>
      <c r="AE9744" s="81"/>
      <c r="AF9744" s="82"/>
      <c r="AG9744" s="80"/>
      <c r="AH9744" s="119"/>
      <c r="AI9744" s="119"/>
    </row>
    <row r="9745" spans="27:35" x14ac:dyDescent="0.25">
      <c r="AA9745" s="81"/>
      <c r="AB9745" s="81"/>
      <c r="AC9745" s="80"/>
      <c r="AD9745" s="80"/>
      <c r="AE9745" s="81"/>
      <c r="AF9745" s="82"/>
      <c r="AG9745" s="80"/>
      <c r="AH9745" s="119"/>
      <c r="AI9745" s="119"/>
    </row>
    <row r="9746" spans="27:35" x14ac:dyDescent="0.25">
      <c r="AA9746" s="81"/>
      <c r="AB9746" s="81"/>
      <c r="AC9746" s="80"/>
      <c r="AD9746" s="80"/>
      <c r="AE9746" s="81"/>
      <c r="AF9746" s="82"/>
      <c r="AG9746" s="80"/>
      <c r="AH9746" s="119"/>
      <c r="AI9746" s="119"/>
    </row>
    <row r="9747" spans="27:35" x14ac:dyDescent="0.25">
      <c r="AA9747" s="81"/>
      <c r="AB9747" s="81"/>
      <c r="AC9747" s="80"/>
      <c r="AD9747" s="80"/>
      <c r="AE9747" s="81"/>
      <c r="AF9747" s="82"/>
      <c r="AG9747" s="80"/>
      <c r="AH9747" s="119"/>
      <c r="AI9747" s="119"/>
    </row>
    <row r="9748" spans="27:35" x14ac:dyDescent="0.25">
      <c r="AA9748" s="81"/>
      <c r="AB9748" s="81"/>
      <c r="AC9748" s="80"/>
      <c r="AD9748" s="80"/>
      <c r="AE9748" s="81"/>
      <c r="AF9748" s="82"/>
      <c r="AG9748" s="80"/>
      <c r="AH9748" s="119"/>
      <c r="AI9748" s="119"/>
    </row>
    <row r="9749" spans="27:35" x14ac:dyDescent="0.25">
      <c r="AA9749" s="81"/>
      <c r="AB9749" s="81"/>
      <c r="AC9749" s="80"/>
      <c r="AD9749" s="80"/>
      <c r="AE9749" s="81"/>
      <c r="AF9749" s="82"/>
      <c r="AG9749" s="80"/>
      <c r="AH9749" s="119"/>
      <c r="AI9749" s="119"/>
    </row>
    <row r="9750" spans="27:35" x14ac:dyDescent="0.25">
      <c r="AA9750" s="81"/>
      <c r="AB9750" s="81"/>
      <c r="AC9750" s="80"/>
      <c r="AD9750" s="80"/>
      <c r="AE9750" s="81"/>
      <c r="AF9750" s="82"/>
      <c r="AG9750" s="80"/>
      <c r="AH9750" s="119"/>
      <c r="AI9750" s="119"/>
    </row>
    <row r="9751" spans="27:35" x14ac:dyDescent="0.25">
      <c r="AA9751" s="81"/>
      <c r="AB9751" s="81"/>
      <c r="AC9751" s="80"/>
      <c r="AD9751" s="80"/>
      <c r="AE9751" s="81"/>
      <c r="AF9751" s="82"/>
      <c r="AG9751" s="80"/>
      <c r="AH9751" s="119"/>
      <c r="AI9751" s="119"/>
    </row>
    <row r="9752" spans="27:35" x14ac:dyDescent="0.25">
      <c r="AA9752" s="81"/>
      <c r="AB9752" s="81"/>
      <c r="AC9752" s="80"/>
      <c r="AD9752" s="80"/>
      <c r="AE9752" s="81"/>
      <c r="AF9752" s="82"/>
      <c r="AG9752" s="80"/>
      <c r="AH9752" s="119"/>
      <c r="AI9752" s="119"/>
    </row>
    <row r="9753" spans="27:35" x14ac:dyDescent="0.25">
      <c r="AA9753" s="81"/>
      <c r="AB9753" s="81"/>
      <c r="AC9753" s="80"/>
      <c r="AD9753" s="80"/>
      <c r="AE9753" s="81"/>
      <c r="AF9753" s="82"/>
      <c r="AG9753" s="80"/>
      <c r="AH9753" s="119"/>
      <c r="AI9753" s="119"/>
    </row>
    <row r="9754" spans="27:35" x14ac:dyDescent="0.25">
      <c r="AA9754" s="81"/>
      <c r="AB9754" s="81"/>
      <c r="AC9754" s="80"/>
      <c r="AD9754" s="80"/>
      <c r="AE9754" s="81"/>
      <c r="AF9754" s="82"/>
      <c r="AG9754" s="80"/>
      <c r="AH9754" s="119"/>
      <c r="AI9754" s="119"/>
    </row>
    <row r="9755" spans="27:35" x14ac:dyDescent="0.25">
      <c r="AA9755" s="81"/>
      <c r="AB9755" s="81"/>
      <c r="AC9755" s="80"/>
      <c r="AD9755" s="80"/>
      <c r="AE9755" s="81"/>
      <c r="AF9755" s="82"/>
      <c r="AG9755" s="80"/>
      <c r="AH9755" s="119"/>
      <c r="AI9755" s="119"/>
    </row>
    <row r="9756" spans="27:35" x14ac:dyDescent="0.25">
      <c r="AA9756" s="81"/>
      <c r="AB9756" s="81"/>
      <c r="AC9756" s="80"/>
      <c r="AD9756" s="80"/>
      <c r="AE9756" s="81"/>
      <c r="AF9756" s="82"/>
      <c r="AG9756" s="80"/>
      <c r="AH9756" s="119"/>
      <c r="AI9756" s="119"/>
    </row>
    <row r="9757" spans="27:35" x14ac:dyDescent="0.25">
      <c r="AA9757" s="81"/>
      <c r="AB9757" s="81"/>
      <c r="AC9757" s="80"/>
      <c r="AD9757" s="80"/>
      <c r="AE9757" s="81"/>
      <c r="AF9757" s="82"/>
      <c r="AG9757" s="80"/>
      <c r="AH9757" s="119"/>
      <c r="AI9757" s="119"/>
    </row>
    <row r="9758" spans="27:35" x14ac:dyDescent="0.25">
      <c r="AA9758" s="81"/>
      <c r="AB9758" s="81"/>
      <c r="AC9758" s="80"/>
      <c r="AD9758" s="80"/>
      <c r="AE9758" s="81"/>
      <c r="AF9758" s="82"/>
      <c r="AG9758" s="80"/>
      <c r="AH9758" s="119"/>
      <c r="AI9758" s="119"/>
    </row>
    <row r="9759" spans="27:35" x14ac:dyDescent="0.25">
      <c r="AA9759" s="81"/>
      <c r="AB9759" s="81"/>
      <c r="AC9759" s="80"/>
      <c r="AD9759" s="80"/>
      <c r="AE9759" s="81"/>
      <c r="AF9759" s="82"/>
      <c r="AG9759" s="80"/>
      <c r="AH9759" s="119"/>
      <c r="AI9759" s="119"/>
    </row>
    <row r="9760" spans="27:35" x14ac:dyDescent="0.25">
      <c r="AA9760" s="81"/>
      <c r="AB9760" s="81"/>
      <c r="AC9760" s="80"/>
      <c r="AD9760" s="80"/>
      <c r="AE9760" s="81"/>
      <c r="AF9760" s="82"/>
      <c r="AG9760" s="80"/>
      <c r="AH9760" s="119"/>
      <c r="AI9760" s="119"/>
    </row>
    <row r="9761" spans="27:35" x14ac:dyDescent="0.25">
      <c r="AA9761" s="81"/>
      <c r="AB9761" s="81"/>
      <c r="AC9761" s="80"/>
      <c r="AD9761" s="80"/>
      <c r="AE9761" s="81"/>
      <c r="AF9761" s="82"/>
      <c r="AG9761" s="80"/>
      <c r="AH9761" s="119"/>
      <c r="AI9761" s="119"/>
    </row>
    <row r="9762" spans="27:35" x14ac:dyDescent="0.25">
      <c r="AA9762" s="81"/>
      <c r="AB9762" s="81"/>
      <c r="AC9762" s="80"/>
      <c r="AD9762" s="80"/>
      <c r="AE9762" s="81"/>
      <c r="AF9762" s="82"/>
      <c r="AG9762" s="80"/>
      <c r="AH9762" s="119"/>
      <c r="AI9762" s="119"/>
    </row>
    <row r="9763" spans="27:35" x14ac:dyDescent="0.25">
      <c r="AA9763" s="81"/>
      <c r="AB9763" s="81"/>
      <c r="AC9763" s="80"/>
      <c r="AD9763" s="80"/>
      <c r="AE9763" s="81"/>
      <c r="AF9763" s="82"/>
      <c r="AG9763" s="80"/>
      <c r="AH9763" s="119"/>
      <c r="AI9763" s="119"/>
    </row>
    <row r="9764" spans="27:35" x14ac:dyDescent="0.25">
      <c r="AA9764" s="81"/>
      <c r="AB9764" s="81"/>
      <c r="AC9764" s="80"/>
      <c r="AD9764" s="80"/>
      <c r="AE9764" s="81"/>
      <c r="AF9764" s="82"/>
      <c r="AG9764" s="80"/>
      <c r="AH9764" s="119"/>
      <c r="AI9764" s="119"/>
    </row>
    <row r="9765" spans="27:35" x14ac:dyDescent="0.25">
      <c r="AA9765" s="81"/>
      <c r="AB9765" s="81"/>
      <c r="AC9765" s="80"/>
      <c r="AD9765" s="80"/>
      <c r="AE9765" s="81"/>
      <c r="AF9765" s="82"/>
      <c r="AG9765" s="80"/>
      <c r="AH9765" s="119"/>
      <c r="AI9765" s="119"/>
    </row>
    <row r="9766" spans="27:35" x14ac:dyDescent="0.25">
      <c r="AA9766" s="81"/>
      <c r="AB9766" s="81"/>
      <c r="AC9766" s="80"/>
      <c r="AD9766" s="80"/>
      <c r="AE9766" s="81"/>
      <c r="AF9766" s="82"/>
      <c r="AG9766" s="80"/>
      <c r="AH9766" s="119"/>
      <c r="AI9766" s="119"/>
    </row>
    <row r="9767" spans="27:35" x14ac:dyDescent="0.25">
      <c r="AA9767" s="81"/>
      <c r="AB9767" s="81"/>
      <c r="AC9767" s="80"/>
      <c r="AD9767" s="80"/>
      <c r="AE9767" s="81"/>
      <c r="AF9767" s="82"/>
      <c r="AG9767" s="80"/>
      <c r="AH9767" s="119"/>
      <c r="AI9767" s="119"/>
    </row>
    <row r="9768" spans="27:35" x14ac:dyDescent="0.25">
      <c r="AA9768" s="81"/>
      <c r="AB9768" s="81"/>
      <c r="AC9768" s="80"/>
      <c r="AD9768" s="80"/>
      <c r="AE9768" s="81"/>
      <c r="AF9768" s="82"/>
      <c r="AG9768" s="80"/>
      <c r="AH9768" s="119"/>
      <c r="AI9768" s="119"/>
    </row>
    <row r="9769" spans="27:35" x14ac:dyDescent="0.25">
      <c r="AA9769" s="81"/>
      <c r="AB9769" s="81"/>
      <c r="AC9769" s="80"/>
      <c r="AD9769" s="80"/>
      <c r="AE9769" s="81"/>
      <c r="AF9769" s="82"/>
      <c r="AG9769" s="80"/>
      <c r="AH9769" s="119"/>
      <c r="AI9769" s="119"/>
    </row>
    <row r="9770" spans="27:35" x14ac:dyDescent="0.25">
      <c r="AA9770" s="81"/>
      <c r="AB9770" s="81"/>
      <c r="AC9770" s="80"/>
      <c r="AD9770" s="80"/>
      <c r="AE9770" s="81"/>
      <c r="AF9770" s="82"/>
      <c r="AG9770" s="80"/>
      <c r="AH9770" s="119"/>
      <c r="AI9770" s="119"/>
    </row>
    <row r="9771" spans="27:35" x14ac:dyDescent="0.25">
      <c r="AA9771" s="81"/>
      <c r="AB9771" s="81"/>
      <c r="AC9771" s="80"/>
      <c r="AD9771" s="80"/>
      <c r="AE9771" s="81"/>
      <c r="AF9771" s="82"/>
      <c r="AG9771" s="80"/>
      <c r="AH9771" s="119"/>
      <c r="AI9771" s="119"/>
    </row>
    <row r="9772" spans="27:35" x14ac:dyDescent="0.25">
      <c r="AA9772" s="81"/>
      <c r="AB9772" s="81"/>
      <c r="AC9772" s="80"/>
      <c r="AD9772" s="80"/>
      <c r="AE9772" s="81"/>
      <c r="AF9772" s="82"/>
      <c r="AG9772" s="80"/>
      <c r="AH9772" s="119"/>
      <c r="AI9772" s="119"/>
    </row>
    <row r="9773" spans="27:35" x14ac:dyDescent="0.25">
      <c r="AA9773" s="81"/>
      <c r="AB9773" s="81"/>
      <c r="AC9773" s="80"/>
      <c r="AD9773" s="80"/>
      <c r="AE9773" s="81"/>
      <c r="AF9773" s="82"/>
      <c r="AG9773" s="80"/>
      <c r="AH9773" s="119"/>
      <c r="AI9773" s="119"/>
    </row>
    <row r="9774" spans="27:35" x14ac:dyDescent="0.25">
      <c r="AA9774" s="81"/>
      <c r="AB9774" s="81"/>
      <c r="AC9774" s="80"/>
      <c r="AD9774" s="80"/>
      <c r="AE9774" s="81"/>
      <c r="AF9774" s="82"/>
      <c r="AG9774" s="80"/>
      <c r="AH9774" s="119"/>
      <c r="AI9774" s="119"/>
    </row>
    <row r="9775" spans="27:35" x14ac:dyDescent="0.25">
      <c r="AA9775" s="81"/>
      <c r="AB9775" s="81"/>
      <c r="AC9775" s="80"/>
      <c r="AD9775" s="80"/>
      <c r="AE9775" s="81"/>
      <c r="AF9775" s="82"/>
      <c r="AG9775" s="80"/>
      <c r="AH9775" s="119"/>
      <c r="AI9775" s="119"/>
    </row>
    <row r="9776" spans="27:35" x14ac:dyDescent="0.25">
      <c r="AA9776" s="81"/>
      <c r="AB9776" s="81"/>
      <c r="AC9776" s="80"/>
      <c r="AD9776" s="80"/>
      <c r="AE9776" s="81"/>
      <c r="AF9776" s="82"/>
      <c r="AG9776" s="80"/>
      <c r="AH9776" s="119"/>
      <c r="AI9776" s="119"/>
    </row>
    <row r="9777" spans="27:35" x14ac:dyDescent="0.25">
      <c r="AA9777" s="81"/>
      <c r="AB9777" s="81"/>
      <c r="AC9777" s="80"/>
      <c r="AD9777" s="80"/>
      <c r="AE9777" s="81"/>
      <c r="AF9777" s="82"/>
      <c r="AG9777" s="80"/>
      <c r="AH9777" s="119"/>
      <c r="AI9777" s="119"/>
    </row>
    <row r="9778" spans="27:35" x14ac:dyDescent="0.25">
      <c r="AA9778" s="81"/>
      <c r="AB9778" s="81"/>
      <c r="AC9778" s="80"/>
      <c r="AD9778" s="80"/>
      <c r="AE9778" s="81"/>
      <c r="AF9778" s="82"/>
      <c r="AG9778" s="80"/>
      <c r="AH9778" s="119"/>
      <c r="AI9778" s="119"/>
    </row>
    <row r="9779" spans="27:35" x14ac:dyDescent="0.25">
      <c r="AA9779" s="81"/>
      <c r="AB9779" s="81"/>
      <c r="AC9779" s="80"/>
      <c r="AD9779" s="80"/>
      <c r="AE9779" s="81"/>
      <c r="AF9779" s="82"/>
      <c r="AG9779" s="80"/>
      <c r="AH9779" s="119"/>
      <c r="AI9779" s="119"/>
    </row>
    <row r="9780" spans="27:35" x14ac:dyDescent="0.25">
      <c r="AA9780" s="81"/>
      <c r="AB9780" s="81"/>
      <c r="AC9780" s="80"/>
      <c r="AD9780" s="80"/>
      <c r="AE9780" s="81"/>
      <c r="AF9780" s="82"/>
      <c r="AG9780" s="80"/>
      <c r="AH9780" s="119"/>
      <c r="AI9780" s="119"/>
    </row>
    <row r="9781" spans="27:35" x14ac:dyDescent="0.25">
      <c r="AA9781" s="81"/>
      <c r="AB9781" s="81"/>
      <c r="AC9781" s="80"/>
      <c r="AD9781" s="80"/>
      <c r="AE9781" s="81"/>
      <c r="AF9781" s="82"/>
      <c r="AG9781" s="80"/>
      <c r="AH9781" s="119"/>
      <c r="AI9781" s="119"/>
    </row>
    <row r="9782" spans="27:35" x14ac:dyDescent="0.25">
      <c r="AA9782" s="81"/>
      <c r="AB9782" s="81"/>
      <c r="AC9782" s="80"/>
      <c r="AD9782" s="80"/>
      <c r="AE9782" s="81"/>
      <c r="AF9782" s="82"/>
      <c r="AG9782" s="80"/>
      <c r="AH9782" s="119"/>
      <c r="AI9782" s="119"/>
    </row>
    <row r="9783" spans="27:35" x14ac:dyDescent="0.25">
      <c r="AA9783" s="81"/>
      <c r="AB9783" s="81"/>
      <c r="AC9783" s="80"/>
      <c r="AD9783" s="80"/>
      <c r="AE9783" s="81"/>
      <c r="AF9783" s="82"/>
      <c r="AG9783" s="80"/>
      <c r="AH9783" s="119"/>
      <c r="AI9783" s="119"/>
    </row>
    <row r="9784" spans="27:35" x14ac:dyDescent="0.25">
      <c r="AA9784" s="81"/>
      <c r="AB9784" s="81"/>
      <c r="AC9784" s="80"/>
      <c r="AD9784" s="80"/>
      <c r="AE9784" s="81"/>
      <c r="AF9784" s="82"/>
      <c r="AG9784" s="80"/>
      <c r="AH9784" s="119"/>
      <c r="AI9784" s="119"/>
    </row>
    <row r="9785" spans="27:35" x14ac:dyDescent="0.25">
      <c r="AA9785" s="81"/>
      <c r="AB9785" s="81"/>
      <c r="AC9785" s="80"/>
      <c r="AD9785" s="80"/>
      <c r="AE9785" s="81"/>
      <c r="AF9785" s="82"/>
      <c r="AG9785" s="80"/>
      <c r="AH9785" s="119"/>
      <c r="AI9785" s="119"/>
    </row>
    <row r="9786" spans="27:35" x14ac:dyDescent="0.25">
      <c r="AA9786" s="81"/>
      <c r="AB9786" s="81"/>
      <c r="AC9786" s="80"/>
      <c r="AD9786" s="80"/>
      <c r="AE9786" s="81"/>
      <c r="AF9786" s="82"/>
      <c r="AG9786" s="80"/>
      <c r="AH9786" s="119"/>
      <c r="AI9786" s="119"/>
    </row>
    <row r="9787" spans="27:35" x14ac:dyDescent="0.25">
      <c r="AA9787" s="81"/>
      <c r="AB9787" s="81"/>
      <c r="AC9787" s="80"/>
      <c r="AD9787" s="80"/>
      <c r="AE9787" s="81"/>
      <c r="AF9787" s="82"/>
      <c r="AG9787" s="80"/>
      <c r="AH9787" s="119"/>
      <c r="AI9787" s="119"/>
    </row>
    <row r="9788" spans="27:35" x14ac:dyDescent="0.25">
      <c r="AA9788" s="81"/>
      <c r="AB9788" s="81"/>
      <c r="AC9788" s="80"/>
      <c r="AD9788" s="80"/>
      <c r="AE9788" s="81"/>
      <c r="AF9788" s="82"/>
      <c r="AG9788" s="80"/>
      <c r="AH9788" s="119"/>
      <c r="AI9788" s="119"/>
    </row>
    <row r="9789" spans="27:35" x14ac:dyDescent="0.25">
      <c r="AA9789" s="81"/>
      <c r="AB9789" s="81"/>
      <c r="AC9789" s="80"/>
      <c r="AD9789" s="80"/>
      <c r="AE9789" s="81"/>
      <c r="AF9789" s="82"/>
      <c r="AG9789" s="80"/>
      <c r="AH9789" s="119"/>
      <c r="AI9789" s="119"/>
    </row>
    <row r="9790" spans="27:35" x14ac:dyDescent="0.25">
      <c r="AA9790" s="81"/>
      <c r="AB9790" s="81"/>
      <c r="AC9790" s="80"/>
      <c r="AD9790" s="80"/>
      <c r="AE9790" s="81"/>
      <c r="AF9790" s="82"/>
      <c r="AG9790" s="80"/>
      <c r="AH9790" s="119"/>
      <c r="AI9790" s="119"/>
    </row>
    <row r="9791" spans="27:35" x14ac:dyDescent="0.25">
      <c r="AA9791" s="81"/>
      <c r="AB9791" s="81"/>
      <c r="AC9791" s="80"/>
      <c r="AD9791" s="80"/>
      <c r="AE9791" s="81"/>
      <c r="AF9791" s="82"/>
      <c r="AG9791" s="80"/>
      <c r="AH9791" s="119"/>
      <c r="AI9791" s="119"/>
    </row>
    <row r="9792" spans="27:35" x14ac:dyDescent="0.25">
      <c r="AA9792" s="81"/>
      <c r="AB9792" s="81"/>
      <c r="AC9792" s="80"/>
      <c r="AD9792" s="80"/>
      <c r="AE9792" s="81"/>
      <c r="AF9792" s="82"/>
      <c r="AG9792" s="80"/>
      <c r="AH9792" s="119"/>
      <c r="AI9792" s="119"/>
    </row>
    <row r="9793" spans="27:35" x14ac:dyDescent="0.25">
      <c r="AA9793" s="81"/>
      <c r="AB9793" s="81"/>
      <c r="AC9793" s="80"/>
      <c r="AD9793" s="80"/>
      <c r="AE9793" s="81"/>
      <c r="AF9793" s="82"/>
      <c r="AG9793" s="80"/>
      <c r="AH9793" s="119"/>
      <c r="AI9793" s="119"/>
    </row>
    <row r="9794" spans="27:35" x14ac:dyDescent="0.25">
      <c r="AA9794" s="81"/>
      <c r="AB9794" s="81"/>
      <c r="AC9794" s="80"/>
      <c r="AD9794" s="80"/>
      <c r="AE9794" s="81"/>
      <c r="AF9794" s="82"/>
      <c r="AG9794" s="80"/>
      <c r="AH9794" s="119"/>
      <c r="AI9794" s="119"/>
    </row>
    <row r="9795" spans="27:35" x14ac:dyDescent="0.25">
      <c r="AA9795" s="81"/>
      <c r="AB9795" s="81"/>
      <c r="AC9795" s="80"/>
      <c r="AD9795" s="80"/>
      <c r="AE9795" s="81"/>
      <c r="AF9795" s="82"/>
      <c r="AG9795" s="80"/>
      <c r="AH9795" s="119"/>
      <c r="AI9795" s="119"/>
    </row>
    <row r="9796" spans="27:35" x14ac:dyDescent="0.25">
      <c r="AA9796" s="81"/>
      <c r="AB9796" s="81"/>
      <c r="AC9796" s="80"/>
      <c r="AD9796" s="80"/>
      <c r="AE9796" s="81"/>
      <c r="AF9796" s="82"/>
      <c r="AG9796" s="80"/>
      <c r="AH9796" s="119"/>
      <c r="AI9796" s="119"/>
    </row>
    <row r="9797" spans="27:35" x14ac:dyDescent="0.25">
      <c r="AA9797" s="81"/>
      <c r="AB9797" s="81"/>
      <c r="AC9797" s="80"/>
      <c r="AD9797" s="80"/>
      <c r="AE9797" s="81"/>
      <c r="AF9797" s="82"/>
      <c r="AG9797" s="80"/>
      <c r="AH9797" s="119"/>
      <c r="AI9797" s="119"/>
    </row>
    <row r="9798" spans="27:35" x14ac:dyDescent="0.25">
      <c r="AA9798" s="81"/>
      <c r="AB9798" s="81"/>
      <c r="AC9798" s="80"/>
      <c r="AD9798" s="80"/>
      <c r="AE9798" s="81"/>
      <c r="AF9798" s="82"/>
      <c r="AG9798" s="80"/>
      <c r="AH9798" s="119"/>
      <c r="AI9798" s="119"/>
    </row>
    <row r="9799" spans="27:35" x14ac:dyDescent="0.25">
      <c r="AA9799" s="81"/>
      <c r="AB9799" s="81"/>
      <c r="AC9799" s="80"/>
      <c r="AD9799" s="80"/>
      <c r="AE9799" s="81"/>
      <c r="AF9799" s="82"/>
      <c r="AG9799" s="80"/>
      <c r="AH9799" s="119"/>
      <c r="AI9799" s="119"/>
    </row>
    <row r="9800" spans="27:35" x14ac:dyDescent="0.25">
      <c r="AA9800" s="81"/>
      <c r="AB9800" s="81"/>
      <c r="AC9800" s="80"/>
      <c r="AD9800" s="80"/>
      <c r="AE9800" s="81"/>
      <c r="AF9800" s="82"/>
      <c r="AG9800" s="80"/>
      <c r="AH9800" s="119"/>
      <c r="AI9800" s="119"/>
    </row>
    <row r="9801" spans="27:35" x14ac:dyDescent="0.25">
      <c r="AA9801" s="81"/>
      <c r="AB9801" s="81"/>
      <c r="AC9801" s="80"/>
      <c r="AD9801" s="80"/>
      <c r="AE9801" s="81"/>
      <c r="AF9801" s="82"/>
      <c r="AG9801" s="80"/>
      <c r="AH9801" s="119"/>
      <c r="AI9801" s="119"/>
    </row>
    <row r="9802" spans="27:35" x14ac:dyDescent="0.25">
      <c r="AA9802" s="81"/>
      <c r="AB9802" s="81"/>
      <c r="AC9802" s="80"/>
      <c r="AD9802" s="80"/>
      <c r="AE9802" s="81"/>
      <c r="AF9802" s="82"/>
      <c r="AG9802" s="80"/>
      <c r="AH9802" s="119"/>
      <c r="AI9802" s="119"/>
    </row>
    <row r="9803" spans="27:35" x14ac:dyDescent="0.25">
      <c r="AA9803" s="81"/>
      <c r="AB9803" s="81"/>
      <c r="AC9803" s="80"/>
      <c r="AD9803" s="80"/>
      <c r="AE9803" s="81"/>
      <c r="AF9803" s="82"/>
      <c r="AG9803" s="80"/>
      <c r="AH9803" s="119"/>
      <c r="AI9803" s="119"/>
    </row>
    <row r="9804" spans="27:35" x14ac:dyDescent="0.25">
      <c r="AA9804" s="81"/>
      <c r="AB9804" s="81"/>
      <c r="AC9804" s="80"/>
      <c r="AD9804" s="80"/>
      <c r="AE9804" s="81"/>
      <c r="AF9804" s="82"/>
      <c r="AG9804" s="80"/>
      <c r="AH9804" s="119"/>
      <c r="AI9804" s="119"/>
    </row>
    <row r="9805" spans="27:35" x14ac:dyDescent="0.25">
      <c r="AA9805" s="81"/>
      <c r="AB9805" s="81"/>
      <c r="AC9805" s="80"/>
      <c r="AD9805" s="80"/>
      <c r="AE9805" s="81"/>
      <c r="AF9805" s="82"/>
      <c r="AG9805" s="80"/>
      <c r="AH9805" s="119"/>
      <c r="AI9805" s="119"/>
    </row>
    <row r="9806" spans="27:35" x14ac:dyDescent="0.25">
      <c r="AA9806" s="81"/>
      <c r="AB9806" s="81"/>
      <c r="AC9806" s="80"/>
      <c r="AD9806" s="80"/>
      <c r="AE9806" s="81"/>
      <c r="AF9806" s="82"/>
      <c r="AG9806" s="80"/>
      <c r="AH9806" s="119"/>
      <c r="AI9806" s="119"/>
    </row>
    <row r="9807" spans="27:35" x14ac:dyDescent="0.25">
      <c r="AA9807" s="81"/>
      <c r="AB9807" s="81"/>
      <c r="AC9807" s="80"/>
      <c r="AD9807" s="80"/>
      <c r="AE9807" s="81"/>
      <c r="AF9807" s="82"/>
      <c r="AG9807" s="80"/>
      <c r="AH9807" s="119"/>
      <c r="AI9807" s="119"/>
    </row>
    <row r="9808" spans="27:35" x14ac:dyDescent="0.25">
      <c r="AA9808" s="81"/>
      <c r="AB9808" s="81"/>
      <c r="AC9808" s="80"/>
      <c r="AD9808" s="80"/>
      <c r="AE9808" s="81"/>
      <c r="AF9808" s="82"/>
      <c r="AG9808" s="80"/>
      <c r="AH9808" s="119"/>
      <c r="AI9808" s="119"/>
    </row>
    <row r="9809" spans="27:35" x14ac:dyDescent="0.25">
      <c r="AA9809" s="81"/>
      <c r="AB9809" s="81"/>
      <c r="AC9809" s="80"/>
      <c r="AD9809" s="80"/>
      <c r="AE9809" s="81"/>
      <c r="AF9809" s="82"/>
      <c r="AG9809" s="80"/>
      <c r="AH9809" s="119"/>
      <c r="AI9809" s="119"/>
    </row>
    <row r="9810" spans="27:35" x14ac:dyDescent="0.25">
      <c r="AA9810" s="81"/>
      <c r="AB9810" s="81"/>
      <c r="AC9810" s="80"/>
      <c r="AD9810" s="80"/>
      <c r="AE9810" s="81"/>
      <c r="AF9810" s="82"/>
      <c r="AG9810" s="80"/>
      <c r="AH9810" s="119"/>
      <c r="AI9810" s="119"/>
    </row>
    <row r="9811" spans="27:35" x14ac:dyDescent="0.25">
      <c r="AA9811" s="81"/>
      <c r="AB9811" s="81"/>
      <c r="AC9811" s="80"/>
      <c r="AD9811" s="80"/>
      <c r="AE9811" s="81"/>
      <c r="AF9811" s="82"/>
      <c r="AG9811" s="80"/>
      <c r="AH9811" s="119"/>
      <c r="AI9811" s="119"/>
    </row>
    <row r="9812" spans="27:35" x14ac:dyDescent="0.25">
      <c r="AA9812" s="81"/>
      <c r="AB9812" s="81"/>
      <c r="AC9812" s="80"/>
      <c r="AD9812" s="80"/>
      <c r="AE9812" s="81"/>
      <c r="AF9812" s="82"/>
      <c r="AG9812" s="80"/>
      <c r="AH9812" s="119"/>
      <c r="AI9812" s="119"/>
    </row>
    <row r="9813" spans="27:35" x14ac:dyDescent="0.25">
      <c r="AA9813" s="81"/>
      <c r="AB9813" s="81"/>
      <c r="AC9813" s="80"/>
      <c r="AD9813" s="80"/>
      <c r="AE9813" s="81"/>
      <c r="AF9813" s="82"/>
      <c r="AG9813" s="80"/>
      <c r="AH9813" s="119"/>
      <c r="AI9813" s="119"/>
    </row>
    <row r="9814" spans="27:35" x14ac:dyDescent="0.25">
      <c r="AA9814" s="81"/>
      <c r="AB9814" s="81"/>
      <c r="AC9814" s="80"/>
      <c r="AD9814" s="80"/>
      <c r="AE9814" s="81"/>
      <c r="AF9814" s="82"/>
      <c r="AG9814" s="80"/>
      <c r="AH9814" s="119"/>
      <c r="AI9814" s="119"/>
    </row>
    <row r="9815" spans="27:35" x14ac:dyDescent="0.25">
      <c r="AA9815" s="81"/>
      <c r="AB9815" s="81"/>
      <c r="AC9815" s="80"/>
      <c r="AD9815" s="80"/>
      <c r="AE9815" s="81"/>
      <c r="AF9815" s="82"/>
      <c r="AG9815" s="80"/>
      <c r="AH9815" s="119"/>
      <c r="AI9815" s="119"/>
    </row>
    <row r="9816" spans="27:35" x14ac:dyDescent="0.25">
      <c r="AA9816" s="81"/>
      <c r="AB9816" s="81"/>
      <c r="AC9816" s="80"/>
      <c r="AD9816" s="80"/>
      <c r="AE9816" s="81"/>
      <c r="AF9816" s="82"/>
      <c r="AG9816" s="80"/>
      <c r="AH9816" s="119"/>
      <c r="AI9816" s="119"/>
    </row>
    <row r="9817" spans="27:35" x14ac:dyDescent="0.25">
      <c r="AA9817" s="81"/>
      <c r="AB9817" s="81"/>
      <c r="AC9817" s="80"/>
      <c r="AD9817" s="80"/>
      <c r="AE9817" s="81"/>
      <c r="AF9817" s="82"/>
      <c r="AG9817" s="80"/>
      <c r="AH9817" s="119"/>
      <c r="AI9817" s="119"/>
    </row>
    <row r="9818" spans="27:35" x14ac:dyDescent="0.25">
      <c r="AA9818" s="81"/>
      <c r="AB9818" s="81"/>
      <c r="AC9818" s="80"/>
      <c r="AD9818" s="80"/>
      <c r="AE9818" s="81"/>
      <c r="AF9818" s="82"/>
      <c r="AG9818" s="80"/>
      <c r="AH9818" s="119"/>
      <c r="AI9818" s="119"/>
    </row>
    <row r="9819" spans="27:35" x14ac:dyDescent="0.25">
      <c r="AA9819" s="81"/>
      <c r="AB9819" s="81"/>
      <c r="AC9819" s="80"/>
      <c r="AD9819" s="80"/>
      <c r="AE9819" s="81"/>
      <c r="AF9819" s="82"/>
      <c r="AG9819" s="80"/>
      <c r="AH9819" s="119"/>
      <c r="AI9819" s="119"/>
    </row>
    <row r="9820" spans="27:35" x14ac:dyDescent="0.25">
      <c r="AA9820" s="81"/>
      <c r="AB9820" s="81"/>
      <c r="AC9820" s="80"/>
      <c r="AD9820" s="80"/>
      <c r="AE9820" s="81"/>
      <c r="AF9820" s="82"/>
      <c r="AG9820" s="80"/>
      <c r="AH9820" s="119"/>
      <c r="AI9820" s="119"/>
    </row>
    <row r="9821" spans="27:35" x14ac:dyDescent="0.25">
      <c r="AA9821" s="81"/>
      <c r="AB9821" s="81"/>
      <c r="AC9821" s="80"/>
      <c r="AD9821" s="80"/>
      <c r="AE9821" s="81"/>
      <c r="AF9821" s="82"/>
      <c r="AG9821" s="80"/>
      <c r="AH9821" s="119"/>
      <c r="AI9821" s="119"/>
    </row>
    <row r="9822" spans="27:35" x14ac:dyDescent="0.25">
      <c r="AA9822" s="81"/>
      <c r="AB9822" s="81"/>
      <c r="AC9822" s="80"/>
      <c r="AD9822" s="80"/>
      <c r="AE9822" s="81"/>
      <c r="AF9822" s="82"/>
      <c r="AG9822" s="80"/>
      <c r="AH9822" s="119"/>
      <c r="AI9822" s="119"/>
    </row>
    <row r="9823" spans="27:35" x14ac:dyDescent="0.25">
      <c r="AA9823" s="81"/>
      <c r="AB9823" s="81"/>
      <c r="AC9823" s="80"/>
      <c r="AD9823" s="80"/>
      <c r="AE9823" s="81"/>
      <c r="AF9823" s="82"/>
      <c r="AG9823" s="80"/>
      <c r="AH9823" s="119"/>
      <c r="AI9823" s="119"/>
    </row>
    <row r="9824" spans="27:35" x14ac:dyDescent="0.25">
      <c r="AA9824" s="81"/>
      <c r="AB9824" s="81"/>
      <c r="AC9824" s="80"/>
      <c r="AD9824" s="80"/>
      <c r="AE9824" s="81"/>
      <c r="AF9824" s="82"/>
      <c r="AG9824" s="80"/>
      <c r="AH9824" s="119"/>
      <c r="AI9824" s="119"/>
    </row>
    <row r="9825" spans="27:35" x14ac:dyDescent="0.25">
      <c r="AA9825" s="81"/>
      <c r="AB9825" s="81"/>
      <c r="AC9825" s="80"/>
      <c r="AD9825" s="80"/>
      <c r="AE9825" s="81"/>
      <c r="AF9825" s="82"/>
      <c r="AG9825" s="80"/>
      <c r="AH9825" s="119"/>
      <c r="AI9825" s="119"/>
    </row>
    <row r="9826" spans="27:35" x14ac:dyDescent="0.25">
      <c r="AA9826" s="81"/>
      <c r="AB9826" s="81"/>
      <c r="AC9826" s="80"/>
      <c r="AD9826" s="80"/>
      <c r="AE9826" s="81"/>
      <c r="AF9826" s="82"/>
      <c r="AG9826" s="80"/>
      <c r="AH9826" s="119"/>
      <c r="AI9826" s="119"/>
    </row>
    <row r="9827" spans="27:35" x14ac:dyDescent="0.25">
      <c r="AA9827" s="81"/>
      <c r="AB9827" s="81"/>
      <c r="AC9827" s="80"/>
      <c r="AD9827" s="80"/>
      <c r="AE9827" s="81"/>
      <c r="AF9827" s="82"/>
      <c r="AG9827" s="80"/>
      <c r="AH9827" s="119"/>
      <c r="AI9827" s="119"/>
    </row>
    <row r="9828" spans="27:35" x14ac:dyDescent="0.25">
      <c r="AA9828" s="81"/>
      <c r="AB9828" s="81"/>
      <c r="AC9828" s="80"/>
      <c r="AD9828" s="80"/>
      <c r="AE9828" s="81"/>
      <c r="AF9828" s="82"/>
      <c r="AG9828" s="80"/>
      <c r="AH9828" s="119"/>
      <c r="AI9828" s="119"/>
    </row>
    <row r="9829" spans="27:35" x14ac:dyDescent="0.25">
      <c r="AA9829" s="81"/>
      <c r="AB9829" s="81"/>
      <c r="AC9829" s="80"/>
      <c r="AD9829" s="80"/>
      <c r="AE9829" s="81"/>
      <c r="AF9829" s="82"/>
      <c r="AG9829" s="80"/>
      <c r="AH9829" s="119"/>
      <c r="AI9829" s="119"/>
    </row>
    <row r="9830" spans="27:35" x14ac:dyDescent="0.25">
      <c r="AA9830" s="81"/>
      <c r="AB9830" s="81"/>
      <c r="AC9830" s="80"/>
      <c r="AD9830" s="80"/>
      <c r="AE9830" s="81"/>
      <c r="AF9830" s="82"/>
      <c r="AG9830" s="80"/>
      <c r="AH9830" s="119"/>
      <c r="AI9830" s="119"/>
    </row>
    <row r="9831" spans="27:35" x14ac:dyDescent="0.25">
      <c r="AA9831" s="81"/>
      <c r="AB9831" s="81"/>
      <c r="AC9831" s="80"/>
      <c r="AD9831" s="80"/>
      <c r="AE9831" s="81"/>
      <c r="AF9831" s="82"/>
      <c r="AG9831" s="80"/>
      <c r="AH9831" s="119"/>
      <c r="AI9831" s="119"/>
    </row>
    <row r="9832" spans="27:35" x14ac:dyDescent="0.25">
      <c r="AA9832" s="81"/>
      <c r="AB9832" s="81"/>
      <c r="AC9832" s="80"/>
      <c r="AD9832" s="80"/>
      <c r="AE9832" s="81"/>
      <c r="AF9832" s="82"/>
      <c r="AG9832" s="80"/>
      <c r="AH9832" s="119"/>
      <c r="AI9832" s="119"/>
    </row>
    <row r="9833" spans="27:35" x14ac:dyDescent="0.25">
      <c r="AA9833" s="81"/>
      <c r="AB9833" s="81"/>
      <c r="AC9833" s="80"/>
      <c r="AD9833" s="80"/>
      <c r="AE9833" s="81"/>
      <c r="AF9833" s="82"/>
      <c r="AG9833" s="80"/>
      <c r="AH9833" s="119"/>
      <c r="AI9833" s="119"/>
    </row>
    <row r="9834" spans="27:35" x14ac:dyDescent="0.25">
      <c r="AA9834" s="81"/>
      <c r="AB9834" s="81"/>
      <c r="AC9834" s="80"/>
      <c r="AD9834" s="80"/>
      <c r="AE9834" s="81"/>
      <c r="AF9834" s="82"/>
      <c r="AG9834" s="80"/>
      <c r="AH9834" s="119"/>
      <c r="AI9834" s="119"/>
    </row>
    <row r="9835" spans="27:35" x14ac:dyDescent="0.25">
      <c r="AA9835" s="81"/>
      <c r="AB9835" s="81"/>
      <c r="AC9835" s="80"/>
      <c r="AD9835" s="80"/>
      <c r="AE9835" s="81"/>
      <c r="AF9835" s="82"/>
      <c r="AG9835" s="80"/>
      <c r="AH9835" s="119"/>
      <c r="AI9835" s="119"/>
    </row>
    <row r="9836" spans="27:35" x14ac:dyDescent="0.25">
      <c r="AA9836" s="81"/>
      <c r="AB9836" s="81"/>
      <c r="AC9836" s="80"/>
      <c r="AD9836" s="80"/>
      <c r="AE9836" s="81"/>
      <c r="AF9836" s="82"/>
      <c r="AG9836" s="80"/>
      <c r="AH9836" s="119"/>
      <c r="AI9836" s="119"/>
    </row>
    <row r="9837" spans="27:35" x14ac:dyDescent="0.25">
      <c r="AA9837" s="81"/>
      <c r="AB9837" s="81"/>
      <c r="AC9837" s="80"/>
      <c r="AD9837" s="80"/>
      <c r="AE9837" s="81"/>
      <c r="AF9837" s="82"/>
      <c r="AG9837" s="80"/>
      <c r="AH9837" s="119"/>
      <c r="AI9837" s="119"/>
    </row>
    <row r="9838" spans="27:35" x14ac:dyDescent="0.25">
      <c r="AA9838" s="81"/>
      <c r="AB9838" s="81"/>
      <c r="AC9838" s="80"/>
      <c r="AD9838" s="80"/>
      <c r="AE9838" s="81"/>
      <c r="AF9838" s="82"/>
      <c r="AG9838" s="80"/>
      <c r="AH9838" s="119"/>
      <c r="AI9838" s="119"/>
    </row>
    <row r="9839" spans="27:35" x14ac:dyDescent="0.25">
      <c r="AA9839" s="81"/>
      <c r="AB9839" s="81"/>
      <c r="AC9839" s="80"/>
      <c r="AD9839" s="80"/>
      <c r="AE9839" s="81"/>
      <c r="AF9839" s="82"/>
      <c r="AG9839" s="80"/>
      <c r="AH9839" s="119"/>
      <c r="AI9839" s="119"/>
    </row>
    <row r="9840" spans="27:35" x14ac:dyDescent="0.25">
      <c r="AA9840" s="81"/>
      <c r="AB9840" s="81"/>
      <c r="AC9840" s="80"/>
      <c r="AD9840" s="80"/>
      <c r="AE9840" s="81"/>
      <c r="AF9840" s="82"/>
      <c r="AG9840" s="80"/>
      <c r="AH9840" s="119"/>
      <c r="AI9840" s="119"/>
    </row>
    <row r="9841" spans="27:35" x14ac:dyDescent="0.25">
      <c r="AA9841" s="81"/>
      <c r="AB9841" s="81"/>
      <c r="AC9841" s="80"/>
      <c r="AD9841" s="80"/>
      <c r="AE9841" s="81"/>
      <c r="AF9841" s="82"/>
      <c r="AG9841" s="80"/>
      <c r="AH9841" s="119"/>
      <c r="AI9841" s="119"/>
    </row>
    <row r="9842" spans="27:35" x14ac:dyDescent="0.25">
      <c r="AA9842" s="81"/>
      <c r="AB9842" s="81"/>
      <c r="AC9842" s="80"/>
      <c r="AD9842" s="80"/>
      <c r="AE9842" s="81"/>
      <c r="AF9842" s="82"/>
      <c r="AG9842" s="80"/>
      <c r="AH9842" s="119"/>
      <c r="AI9842" s="119"/>
    </row>
    <row r="9843" spans="27:35" x14ac:dyDescent="0.25">
      <c r="AA9843" s="81"/>
      <c r="AB9843" s="81"/>
      <c r="AC9843" s="80"/>
      <c r="AD9843" s="80"/>
      <c r="AE9843" s="81"/>
      <c r="AF9843" s="82"/>
      <c r="AG9843" s="80"/>
      <c r="AH9843" s="119"/>
      <c r="AI9843" s="119"/>
    </row>
    <row r="9844" spans="27:35" x14ac:dyDescent="0.25">
      <c r="AA9844" s="81"/>
      <c r="AB9844" s="81"/>
      <c r="AC9844" s="80"/>
      <c r="AD9844" s="80"/>
      <c r="AE9844" s="81"/>
      <c r="AF9844" s="82"/>
      <c r="AG9844" s="80"/>
      <c r="AH9844" s="119"/>
      <c r="AI9844" s="119"/>
    </row>
    <row r="9845" spans="27:35" x14ac:dyDescent="0.25">
      <c r="AA9845" s="81"/>
      <c r="AB9845" s="81"/>
      <c r="AC9845" s="80"/>
      <c r="AD9845" s="80"/>
      <c r="AE9845" s="81"/>
      <c r="AF9845" s="82"/>
      <c r="AG9845" s="80"/>
      <c r="AH9845" s="119"/>
      <c r="AI9845" s="119"/>
    </row>
    <row r="9846" spans="27:35" x14ac:dyDescent="0.25">
      <c r="AA9846" s="81"/>
      <c r="AB9846" s="81"/>
      <c r="AC9846" s="80"/>
      <c r="AD9846" s="80"/>
      <c r="AE9846" s="81"/>
      <c r="AF9846" s="82"/>
      <c r="AG9846" s="80"/>
      <c r="AH9846" s="119"/>
      <c r="AI9846" s="119"/>
    </row>
    <row r="9847" spans="27:35" x14ac:dyDescent="0.25">
      <c r="AA9847" s="81"/>
      <c r="AB9847" s="81"/>
      <c r="AC9847" s="80"/>
      <c r="AD9847" s="80"/>
      <c r="AE9847" s="81"/>
      <c r="AF9847" s="82"/>
      <c r="AG9847" s="80"/>
      <c r="AH9847" s="119"/>
      <c r="AI9847" s="119"/>
    </row>
    <row r="9848" spans="27:35" x14ac:dyDescent="0.25">
      <c r="AA9848" s="81"/>
      <c r="AB9848" s="81"/>
      <c r="AC9848" s="80"/>
      <c r="AD9848" s="80"/>
      <c r="AE9848" s="81"/>
      <c r="AF9848" s="82"/>
      <c r="AG9848" s="80"/>
      <c r="AH9848" s="119"/>
      <c r="AI9848" s="119"/>
    </row>
    <row r="9849" spans="27:35" x14ac:dyDescent="0.25">
      <c r="AA9849" s="81"/>
      <c r="AB9849" s="81"/>
      <c r="AC9849" s="80"/>
      <c r="AD9849" s="80"/>
      <c r="AE9849" s="81"/>
      <c r="AF9849" s="82"/>
      <c r="AG9849" s="80"/>
      <c r="AH9849" s="119"/>
      <c r="AI9849" s="119"/>
    </row>
    <row r="9850" spans="27:35" x14ac:dyDescent="0.25">
      <c r="AA9850" s="81"/>
      <c r="AB9850" s="81"/>
      <c r="AC9850" s="80"/>
      <c r="AD9850" s="80"/>
      <c r="AE9850" s="81"/>
      <c r="AF9850" s="82"/>
      <c r="AG9850" s="80"/>
      <c r="AH9850" s="119"/>
      <c r="AI9850" s="119"/>
    </row>
    <row r="9851" spans="27:35" x14ac:dyDescent="0.25">
      <c r="AA9851" s="81"/>
      <c r="AB9851" s="81"/>
      <c r="AC9851" s="80"/>
      <c r="AD9851" s="80"/>
      <c r="AE9851" s="81"/>
      <c r="AF9851" s="82"/>
      <c r="AG9851" s="80"/>
      <c r="AH9851" s="119"/>
      <c r="AI9851" s="119"/>
    </row>
    <row r="9852" spans="27:35" x14ac:dyDescent="0.25">
      <c r="AA9852" s="81"/>
      <c r="AB9852" s="81"/>
      <c r="AC9852" s="80"/>
      <c r="AD9852" s="80"/>
      <c r="AE9852" s="81"/>
      <c r="AF9852" s="82"/>
      <c r="AG9852" s="80"/>
      <c r="AH9852" s="119"/>
      <c r="AI9852" s="119"/>
    </row>
    <row r="9853" spans="27:35" x14ac:dyDescent="0.25">
      <c r="AA9853" s="81"/>
      <c r="AB9853" s="81"/>
      <c r="AC9853" s="80"/>
      <c r="AD9853" s="80"/>
      <c r="AE9853" s="81"/>
      <c r="AF9853" s="82"/>
      <c r="AG9853" s="80"/>
      <c r="AH9853" s="119"/>
      <c r="AI9853" s="119"/>
    </row>
    <row r="9854" spans="27:35" x14ac:dyDescent="0.25">
      <c r="AA9854" s="81"/>
      <c r="AB9854" s="81"/>
      <c r="AC9854" s="80"/>
      <c r="AD9854" s="80"/>
      <c r="AE9854" s="81"/>
      <c r="AF9854" s="82"/>
      <c r="AG9854" s="80"/>
      <c r="AH9854" s="119"/>
      <c r="AI9854" s="119"/>
    </row>
    <row r="9855" spans="27:35" x14ac:dyDescent="0.25">
      <c r="AA9855" s="81"/>
      <c r="AB9855" s="81"/>
      <c r="AC9855" s="80"/>
      <c r="AD9855" s="80"/>
      <c r="AE9855" s="81"/>
      <c r="AF9855" s="82"/>
      <c r="AG9855" s="80"/>
      <c r="AH9855" s="119"/>
      <c r="AI9855" s="119"/>
    </row>
    <row r="9856" spans="27:35" x14ac:dyDescent="0.25">
      <c r="AA9856" s="81"/>
      <c r="AB9856" s="81"/>
      <c r="AC9856" s="80"/>
      <c r="AD9856" s="80"/>
      <c r="AE9856" s="81"/>
      <c r="AF9856" s="82"/>
      <c r="AG9856" s="80"/>
      <c r="AH9856" s="119"/>
      <c r="AI9856" s="119"/>
    </row>
    <row r="9857" spans="27:35" x14ac:dyDescent="0.25">
      <c r="AA9857" s="81"/>
      <c r="AB9857" s="81"/>
      <c r="AC9857" s="80"/>
      <c r="AD9857" s="80"/>
      <c r="AE9857" s="81"/>
      <c r="AF9857" s="82"/>
      <c r="AG9857" s="80"/>
      <c r="AH9857" s="119"/>
      <c r="AI9857" s="119"/>
    </row>
    <row r="9858" spans="27:35" x14ac:dyDescent="0.25">
      <c r="AA9858" s="81"/>
      <c r="AB9858" s="81"/>
      <c r="AC9858" s="80"/>
      <c r="AD9858" s="80"/>
      <c r="AE9858" s="81"/>
      <c r="AF9858" s="82"/>
      <c r="AG9858" s="80"/>
      <c r="AH9858" s="119"/>
      <c r="AI9858" s="119"/>
    </row>
    <row r="9859" spans="27:35" x14ac:dyDescent="0.25">
      <c r="AA9859" s="81"/>
      <c r="AB9859" s="81"/>
      <c r="AC9859" s="80"/>
      <c r="AD9859" s="80"/>
      <c r="AE9859" s="81"/>
      <c r="AF9859" s="82"/>
      <c r="AG9859" s="80"/>
      <c r="AH9859" s="119"/>
      <c r="AI9859" s="119"/>
    </row>
    <row r="9860" spans="27:35" x14ac:dyDescent="0.25">
      <c r="AA9860" s="81"/>
      <c r="AB9860" s="81"/>
      <c r="AC9860" s="80"/>
      <c r="AD9860" s="80"/>
      <c r="AE9860" s="81"/>
      <c r="AF9860" s="82"/>
      <c r="AG9860" s="80"/>
      <c r="AH9860" s="119"/>
      <c r="AI9860" s="119"/>
    </row>
    <row r="9861" spans="27:35" x14ac:dyDescent="0.25">
      <c r="AA9861" s="81"/>
      <c r="AB9861" s="81"/>
      <c r="AC9861" s="80"/>
      <c r="AD9861" s="80"/>
      <c r="AE9861" s="81"/>
      <c r="AF9861" s="82"/>
      <c r="AG9861" s="80"/>
      <c r="AH9861" s="119"/>
      <c r="AI9861" s="119"/>
    </row>
    <row r="9862" spans="27:35" x14ac:dyDescent="0.25">
      <c r="AA9862" s="81"/>
      <c r="AB9862" s="81"/>
      <c r="AC9862" s="80"/>
      <c r="AD9862" s="80"/>
      <c r="AE9862" s="81"/>
      <c r="AF9862" s="82"/>
      <c r="AG9862" s="80"/>
      <c r="AH9862" s="119"/>
      <c r="AI9862" s="119"/>
    </row>
    <row r="9863" spans="27:35" x14ac:dyDescent="0.25">
      <c r="AA9863" s="81"/>
      <c r="AB9863" s="81"/>
      <c r="AC9863" s="80"/>
      <c r="AD9863" s="80"/>
      <c r="AE9863" s="81"/>
      <c r="AF9863" s="82"/>
      <c r="AG9863" s="80"/>
      <c r="AH9863" s="119"/>
      <c r="AI9863" s="119"/>
    </row>
    <row r="9864" spans="27:35" x14ac:dyDescent="0.25">
      <c r="AA9864" s="81"/>
      <c r="AB9864" s="81"/>
      <c r="AC9864" s="80"/>
      <c r="AD9864" s="80"/>
      <c r="AE9864" s="81"/>
      <c r="AF9864" s="82"/>
      <c r="AG9864" s="80"/>
      <c r="AH9864" s="119"/>
      <c r="AI9864" s="119"/>
    </row>
    <row r="9865" spans="27:35" x14ac:dyDescent="0.25">
      <c r="AA9865" s="81"/>
      <c r="AB9865" s="81"/>
      <c r="AC9865" s="80"/>
      <c r="AD9865" s="80"/>
      <c r="AE9865" s="81"/>
      <c r="AF9865" s="82"/>
      <c r="AG9865" s="80"/>
      <c r="AH9865" s="119"/>
      <c r="AI9865" s="119"/>
    </row>
    <row r="9866" spans="27:35" x14ac:dyDescent="0.25">
      <c r="AA9866" s="81"/>
      <c r="AB9866" s="81"/>
      <c r="AC9866" s="80"/>
      <c r="AD9866" s="80"/>
      <c r="AE9866" s="81"/>
      <c r="AF9866" s="82"/>
      <c r="AG9866" s="80"/>
      <c r="AH9866" s="119"/>
      <c r="AI9866" s="119"/>
    </row>
    <row r="9867" spans="27:35" x14ac:dyDescent="0.25">
      <c r="AA9867" s="81"/>
      <c r="AB9867" s="81"/>
      <c r="AC9867" s="80"/>
      <c r="AD9867" s="80"/>
      <c r="AE9867" s="81"/>
      <c r="AF9867" s="82"/>
      <c r="AG9867" s="80"/>
      <c r="AH9867" s="119"/>
      <c r="AI9867" s="119"/>
    </row>
    <row r="9868" spans="27:35" x14ac:dyDescent="0.25">
      <c r="AA9868" s="81"/>
      <c r="AB9868" s="81"/>
      <c r="AC9868" s="80"/>
      <c r="AD9868" s="80"/>
      <c r="AE9868" s="81"/>
      <c r="AF9868" s="82"/>
      <c r="AG9868" s="80"/>
      <c r="AH9868" s="119"/>
      <c r="AI9868" s="119"/>
    </row>
    <row r="9869" spans="27:35" x14ac:dyDescent="0.25">
      <c r="AA9869" s="81"/>
      <c r="AB9869" s="81"/>
      <c r="AC9869" s="80"/>
      <c r="AD9869" s="80"/>
      <c r="AE9869" s="81"/>
      <c r="AF9869" s="82"/>
      <c r="AG9869" s="80"/>
      <c r="AH9869" s="119"/>
      <c r="AI9869" s="119"/>
    </row>
    <row r="9870" spans="27:35" x14ac:dyDescent="0.25">
      <c r="AA9870" s="81"/>
      <c r="AB9870" s="81"/>
      <c r="AC9870" s="80"/>
      <c r="AD9870" s="80"/>
      <c r="AE9870" s="81"/>
      <c r="AF9870" s="82"/>
      <c r="AG9870" s="80"/>
      <c r="AH9870" s="119"/>
      <c r="AI9870" s="119"/>
    </row>
    <row r="9871" spans="27:35" x14ac:dyDescent="0.25">
      <c r="AA9871" s="81"/>
      <c r="AB9871" s="81"/>
      <c r="AC9871" s="80"/>
      <c r="AD9871" s="80"/>
      <c r="AE9871" s="81"/>
      <c r="AF9871" s="82"/>
      <c r="AG9871" s="80"/>
      <c r="AH9871" s="119"/>
      <c r="AI9871" s="119"/>
    </row>
    <row r="9872" spans="27:35" x14ac:dyDescent="0.25">
      <c r="AA9872" s="81"/>
      <c r="AB9872" s="81"/>
      <c r="AC9872" s="80"/>
      <c r="AD9872" s="80"/>
      <c r="AE9872" s="81"/>
      <c r="AF9872" s="82"/>
      <c r="AG9872" s="80"/>
      <c r="AH9872" s="119"/>
      <c r="AI9872" s="119"/>
    </row>
    <row r="9873" spans="27:35" x14ac:dyDescent="0.25">
      <c r="AA9873" s="81"/>
      <c r="AB9873" s="81"/>
      <c r="AC9873" s="80"/>
      <c r="AD9873" s="80"/>
      <c r="AE9873" s="81"/>
      <c r="AF9873" s="82"/>
      <c r="AG9873" s="80"/>
      <c r="AH9873" s="119"/>
      <c r="AI9873" s="119"/>
    </row>
    <row r="9874" spans="27:35" x14ac:dyDescent="0.25">
      <c r="AA9874" s="81"/>
      <c r="AB9874" s="81"/>
      <c r="AC9874" s="80"/>
      <c r="AD9874" s="80"/>
      <c r="AE9874" s="81"/>
      <c r="AF9874" s="82"/>
      <c r="AG9874" s="80"/>
      <c r="AH9874" s="119"/>
      <c r="AI9874" s="119"/>
    </row>
    <row r="9875" spans="27:35" x14ac:dyDescent="0.25">
      <c r="AA9875" s="81"/>
      <c r="AB9875" s="81"/>
      <c r="AC9875" s="80"/>
      <c r="AD9875" s="80"/>
      <c r="AE9875" s="81"/>
      <c r="AF9875" s="82"/>
      <c r="AG9875" s="80"/>
      <c r="AH9875" s="119"/>
      <c r="AI9875" s="119"/>
    </row>
    <row r="9876" spans="27:35" x14ac:dyDescent="0.25">
      <c r="AA9876" s="81"/>
      <c r="AB9876" s="81"/>
      <c r="AC9876" s="80"/>
      <c r="AD9876" s="80"/>
      <c r="AE9876" s="81"/>
      <c r="AF9876" s="82"/>
      <c r="AG9876" s="80"/>
      <c r="AH9876" s="119"/>
      <c r="AI9876" s="119"/>
    </row>
    <row r="9877" spans="27:35" x14ac:dyDescent="0.25">
      <c r="AA9877" s="81"/>
      <c r="AB9877" s="81"/>
      <c r="AC9877" s="80"/>
      <c r="AD9877" s="80"/>
      <c r="AE9877" s="81"/>
      <c r="AF9877" s="82"/>
      <c r="AG9877" s="80"/>
      <c r="AH9877" s="119"/>
      <c r="AI9877" s="119"/>
    </row>
    <row r="9878" spans="27:35" x14ac:dyDescent="0.25">
      <c r="AA9878" s="81"/>
      <c r="AB9878" s="81"/>
      <c r="AC9878" s="80"/>
      <c r="AD9878" s="80"/>
      <c r="AE9878" s="81"/>
      <c r="AF9878" s="82"/>
      <c r="AG9878" s="80"/>
      <c r="AH9878" s="119"/>
      <c r="AI9878" s="119"/>
    </row>
    <row r="9879" spans="27:35" x14ac:dyDescent="0.25">
      <c r="AA9879" s="81"/>
      <c r="AB9879" s="81"/>
      <c r="AC9879" s="80"/>
      <c r="AD9879" s="80"/>
      <c r="AE9879" s="81"/>
      <c r="AF9879" s="82"/>
      <c r="AG9879" s="80"/>
      <c r="AH9879" s="119"/>
      <c r="AI9879" s="119"/>
    </row>
    <row r="9880" spans="27:35" x14ac:dyDescent="0.25">
      <c r="AA9880" s="81"/>
      <c r="AB9880" s="81"/>
      <c r="AC9880" s="80"/>
      <c r="AD9880" s="80"/>
      <c r="AE9880" s="81"/>
      <c r="AF9880" s="82"/>
      <c r="AG9880" s="80"/>
      <c r="AH9880" s="119"/>
      <c r="AI9880" s="119"/>
    </row>
    <row r="9881" spans="27:35" x14ac:dyDescent="0.25">
      <c r="AA9881" s="81"/>
      <c r="AB9881" s="81"/>
      <c r="AC9881" s="80"/>
      <c r="AD9881" s="80"/>
      <c r="AE9881" s="81"/>
      <c r="AF9881" s="82"/>
      <c r="AG9881" s="80"/>
      <c r="AH9881" s="119"/>
      <c r="AI9881" s="119"/>
    </row>
    <row r="9882" spans="27:35" x14ac:dyDescent="0.25">
      <c r="AA9882" s="81"/>
      <c r="AB9882" s="81"/>
      <c r="AC9882" s="80"/>
      <c r="AD9882" s="80"/>
      <c r="AE9882" s="81"/>
      <c r="AF9882" s="82"/>
      <c r="AG9882" s="80"/>
      <c r="AH9882" s="119"/>
      <c r="AI9882" s="119"/>
    </row>
    <row r="9883" spans="27:35" x14ac:dyDescent="0.25">
      <c r="AA9883" s="81"/>
      <c r="AB9883" s="81"/>
      <c r="AC9883" s="80"/>
      <c r="AD9883" s="80"/>
      <c r="AE9883" s="81"/>
      <c r="AF9883" s="82"/>
      <c r="AG9883" s="80"/>
      <c r="AH9883" s="119"/>
      <c r="AI9883" s="119"/>
    </row>
    <row r="9884" spans="27:35" x14ac:dyDescent="0.25">
      <c r="AA9884" s="81"/>
      <c r="AB9884" s="81"/>
      <c r="AC9884" s="80"/>
      <c r="AD9884" s="80"/>
      <c r="AE9884" s="81"/>
      <c r="AF9884" s="82"/>
      <c r="AG9884" s="80"/>
      <c r="AH9884" s="119"/>
      <c r="AI9884" s="119"/>
    </row>
    <row r="9885" spans="27:35" x14ac:dyDescent="0.25">
      <c r="AA9885" s="81"/>
      <c r="AB9885" s="81"/>
      <c r="AC9885" s="80"/>
      <c r="AD9885" s="80"/>
      <c r="AE9885" s="81"/>
      <c r="AF9885" s="82"/>
      <c r="AG9885" s="80"/>
      <c r="AH9885" s="119"/>
      <c r="AI9885" s="119"/>
    </row>
    <row r="9886" spans="27:35" x14ac:dyDescent="0.25">
      <c r="AA9886" s="81"/>
      <c r="AB9886" s="81"/>
      <c r="AC9886" s="80"/>
      <c r="AD9886" s="80"/>
      <c r="AE9886" s="81"/>
      <c r="AF9886" s="82"/>
      <c r="AG9886" s="80"/>
      <c r="AH9886" s="119"/>
      <c r="AI9886" s="119"/>
    </row>
    <row r="9887" spans="27:35" x14ac:dyDescent="0.25">
      <c r="AA9887" s="81"/>
      <c r="AB9887" s="81"/>
      <c r="AC9887" s="80"/>
      <c r="AD9887" s="80"/>
      <c r="AE9887" s="81"/>
      <c r="AF9887" s="82"/>
      <c r="AG9887" s="80"/>
      <c r="AH9887" s="119"/>
      <c r="AI9887" s="119"/>
    </row>
    <row r="9888" spans="27:35" x14ac:dyDescent="0.25">
      <c r="AA9888" s="81"/>
      <c r="AB9888" s="81"/>
      <c r="AC9888" s="80"/>
      <c r="AD9888" s="80"/>
      <c r="AE9888" s="81"/>
      <c r="AF9888" s="82"/>
      <c r="AG9888" s="80"/>
      <c r="AH9888" s="119"/>
      <c r="AI9888" s="119"/>
    </row>
    <row r="9889" spans="27:35" x14ac:dyDescent="0.25">
      <c r="AA9889" s="81"/>
      <c r="AB9889" s="81"/>
      <c r="AC9889" s="80"/>
      <c r="AD9889" s="80"/>
      <c r="AE9889" s="81"/>
      <c r="AF9889" s="82"/>
      <c r="AG9889" s="80"/>
      <c r="AH9889" s="119"/>
      <c r="AI9889" s="119"/>
    </row>
    <row r="9890" spans="27:35" x14ac:dyDescent="0.25">
      <c r="AA9890" s="81"/>
      <c r="AB9890" s="81"/>
      <c r="AC9890" s="80"/>
      <c r="AD9890" s="80"/>
      <c r="AE9890" s="81"/>
      <c r="AF9890" s="82"/>
      <c r="AG9890" s="80"/>
      <c r="AH9890" s="119"/>
      <c r="AI9890" s="119"/>
    </row>
    <row r="9891" spans="27:35" x14ac:dyDescent="0.25">
      <c r="AA9891" s="81"/>
      <c r="AB9891" s="81"/>
      <c r="AC9891" s="80"/>
      <c r="AD9891" s="80"/>
      <c r="AE9891" s="81"/>
      <c r="AF9891" s="82"/>
      <c r="AG9891" s="80"/>
      <c r="AH9891" s="119"/>
      <c r="AI9891" s="119"/>
    </row>
    <row r="9892" spans="27:35" x14ac:dyDescent="0.25">
      <c r="AA9892" s="81"/>
      <c r="AB9892" s="81"/>
      <c r="AC9892" s="80"/>
      <c r="AD9892" s="80"/>
      <c r="AE9892" s="81"/>
      <c r="AF9892" s="82"/>
      <c r="AG9892" s="80"/>
      <c r="AH9892" s="119"/>
      <c r="AI9892" s="119"/>
    </row>
    <row r="9893" spans="27:35" x14ac:dyDescent="0.25">
      <c r="AA9893" s="81"/>
      <c r="AB9893" s="81"/>
      <c r="AC9893" s="80"/>
      <c r="AD9893" s="80"/>
      <c r="AE9893" s="81"/>
      <c r="AF9893" s="82"/>
      <c r="AG9893" s="80"/>
      <c r="AH9893" s="119"/>
      <c r="AI9893" s="119"/>
    </row>
    <row r="9894" spans="27:35" x14ac:dyDescent="0.25">
      <c r="AA9894" s="81"/>
      <c r="AB9894" s="81"/>
      <c r="AC9894" s="80"/>
      <c r="AD9894" s="80"/>
      <c r="AE9894" s="81"/>
      <c r="AF9894" s="82"/>
      <c r="AG9894" s="80"/>
      <c r="AH9894" s="119"/>
      <c r="AI9894" s="119"/>
    </row>
    <row r="9895" spans="27:35" x14ac:dyDescent="0.25">
      <c r="AA9895" s="81"/>
      <c r="AB9895" s="81"/>
      <c r="AC9895" s="80"/>
      <c r="AD9895" s="80"/>
      <c r="AE9895" s="81"/>
      <c r="AF9895" s="82"/>
      <c r="AG9895" s="80"/>
      <c r="AH9895" s="119"/>
      <c r="AI9895" s="119"/>
    </row>
    <row r="9896" spans="27:35" x14ac:dyDescent="0.25">
      <c r="AA9896" s="81"/>
      <c r="AB9896" s="81"/>
      <c r="AC9896" s="80"/>
      <c r="AD9896" s="80"/>
      <c r="AE9896" s="81"/>
      <c r="AF9896" s="82"/>
      <c r="AG9896" s="80"/>
      <c r="AH9896" s="119"/>
      <c r="AI9896" s="119"/>
    </row>
    <row r="9897" spans="27:35" x14ac:dyDescent="0.25">
      <c r="AA9897" s="81"/>
      <c r="AB9897" s="81"/>
      <c r="AC9897" s="80"/>
      <c r="AD9897" s="80"/>
      <c r="AE9897" s="81"/>
      <c r="AF9897" s="82"/>
      <c r="AG9897" s="80"/>
      <c r="AH9897" s="119"/>
      <c r="AI9897" s="119"/>
    </row>
    <row r="9898" spans="27:35" x14ac:dyDescent="0.25">
      <c r="AA9898" s="81"/>
      <c r="AB9898" s="81"/>
      <c r="AC9898" s="80"/>
      <c r="AD9898" s="80"/>
      <c r="AE9898" s="81"/>
      <c r="AF9898" s="82"/>
      <c r="AG9898" s="80"/>
      <c r="AH9898" s="119"/>
      <c r="AI9898" s="119"/>
    </row>
    <row r="9899" spans="27:35" x14ac:dyDescent="0.25">
      <c r="AA9899" s="81"/>
      <c r="AB9899" s="81"/>
      <c r="AC9899" s="80"/>
      <c r="AD9899" s="80"/>
      <c r="AE9899" s="81"/>
      <c r="AF9899" s="82"/>
      <c r="AG9899" s="80"/>
      <c r="AH9899" s="119"/>
      <c r="AI9899" s="119"/>
    </row>
    <row r="9900" spans="27:35" x14ac:dyDescent="0.25">
      <c r="AA9900" s="81"/>
      <c r="AB9900" s="81"/>
      <c r="AC9900" s="80"/>
      <c r="AD9900" s="80"/>
      <c r="AE9900" s="81"/>
      <c r="AF9900" s="82"/>
      <c r="AG9900" s="80"/>
      <c r="AH9900" s="119"/>
      <c r="AI9900" s="119"/>
    </row>
    <row r="9901" spans="27:35" x14ac:dyDescent="0.25">
      <c r="AA9901" s="81"/>
      <c r="AB9901" s="81"/>
      <c r="AC9901" s="80"/>
      <c r="AD9901" s="80"/>
      <c r="AE9901" s="81"/>
      <c r="AF9901" s="82"/>
      <c r="AG9901" s="80"/>
      <c r="AH9901" s="119"/>
      <c r="AI9901" s="119"/>
    </row>
    <row r="9902" spans="27:35" x14ac:dyDescent="0.25">
      <c r="AA9902" s="81"/>
      <c r="AB9902" s="81"/>
      <c r="AC9902" s="80"/>
      <c r="AD9902" s="80"/>
      <c r="AE9902" s="81"/>
      <c r="AF9902" s="82"/>
      <c r="AG9902" s="80"/>
      <c r="AH9902" s="119"/>
      <c r="AI9902" s="119"/>
    </row>
    <row r="9903" spans="27:35" x14ac:dyDescent="0.25">
      <c r="AA9903" s="81"/>
      <c r="AB9903" s="81"/>
      <c r="AC9903" s="80"/>
      <c r="AD9903" s="80"/>
      <c r="AE9903" s="81"/>
      <c r="AF9903" s="82"/>
      <c r="AG9903" s="80"/>
      <c r="AH9903" s="119"/>
      <c r="AI9903" s="119"/>
    </row>
    <row r="9904" spans="27:35" x14ac:dyDescent="0.25">
      <c r="AA9904" s="81"/>
      <c r="AB9904" s="81"/>
      <c r="AC9904" s="80"/>
      <c r="AD9904" s="80"/>
      <c r="AE9904" s="81"/>
      <c r="AF9904" s="82"/>
      <c r="AG9904" s="80"/>
      <c r="AH9904" s="119"/>
      <c r="AI9904" s="119"/>
    </row>
    <row r="9905" spans="27:35" x14ac:dyDescent="0.25">
      <c r="AA9905" s="81"/>
      <c r="AB9905" s="81"/>
      <c r="AC9905" s="80"/>
      <c r="AD9905" s="80"/>
      <c r="AE9905" s="81"/>
      <c r="AF9905" s="82"/>
      <c r="AG9905" s="80"/>
      <c r="AH9905" s="119"/>
      <c r="AI9905" s="119"/>
    </row>
    <row r="9906" spans="27:35" x14ac:dyDescent="0.25">
      <c r="AA9906" s="81"/>
      <c r="AB9906" s="81"/>
      <c r="AC9906" s="80"/>
      <c r="AD9906" s="80"/>
      <c r="AE9906" s="81"/>
      <c r="AF9906" s="82"/>
      <c r="AG9906" s="80"/>
      <c r="AH9906" s="119"/>
      <c r="AI9906" s="119"/>
    </row>
    <row r="9907" spans="27:35" x14ac:dyDescent="0.25">
      <c r="AA9907" s="81"/>
      <c r="AB9907" s="81"/>
      <c r="AC9907" s="80"/>
      <c r="AD9907" s="80"/>
      <c r="AE9907" s="81"/>
      <c r="AF9907" s="82"/>
      <c r="AG9907" s="80"/>
      <c r="AH9907" s="119"/>
      <c r="AI9907" s="119"/>
    </row>
    <row r="9908" spans="27:35" x14ac:dyDescent="0.25">
      <c r="AA9908" s="81"/>
      <c r="AB9908" s="81"/>
      <c r="AC9908" s="80"/>
      <c r="AD9908" s="80"/>
      <c r="AE9908" s="81"/>
      <c r="AF9908" s="82"/>
      <c r="AG9908" s="80"/>
      <c r="AH9908" s="119"/>
      <c r="AI9908" s="119"/>
    </row>
    <row r="9909" spans="27:35" x14ac:dyDescent="0.25">
      <c r="AA9909" s="81"/>
      <c r="AB9909" s="81"/>
      <c r="AC9909" s="80"/>
      <c r="AD9909" s="80"/>
      <c r="AE9909" s="81"/>
      <c r="AF9909" s="82"/>
      <c r="AG9909" s="80"/>
      <c r="AH9909" s="119"/>
      <c r="AI9909" s="119"/>
    </row>
    <row r="9910" spans="27:35" x14ac:dyDescent="0.25">
      <c r="AA9910" s="81"/>
      <c r="AB9910" s="81"/>
      <c r="AC9910" s="80"/>
      <c r="AD9910" s="80"/>
      <c r="AE9910" s="81"/>
      <c r="AF9910" s="82"/>
      <c r="AG9910" s="80"/>
      <c r="AH9910" s="119"/>
      <c r="AI9910" s="119"/>
    </row>
    <row r="9911" spans="27:35" x14ac:dyDescent="0.25">
      <c r="AA9911" s="81"/>
      <c r="AB9911" s="81"/>
      <c r="AC9911" s="80"/>
      <c r="AD9911" s="80"/>
      <c r="AE9911" s="81"/>
      <c r="AF9911" s="82"/>
      <c r="AG9911" s="80"/>
      <c r="AH9911" s="119"/>
      <c r="AI9911" s="119"/>
    </row>
    <row r="9912" spans="27:35" x14ac:dyDescent="0.25">
      <c r="AA9912" s="81"/>
      <c r="AB9912" s="81"/>
      <c r="AC9912" s="80"/>
      <c r="AD9912" s="80"/>
      <c r="AE9912" s="81"/>
      <c r="AF9912" s="82"/>
      <c r="AG9912" s="80"/>
      <c r="AH9912" s="119"/>
      <c r="AI9912" s="119"/>
    </row>
    <row r="9913" spans="27:35" x14ac:dyDescent="0.25">
      <c r="AA9913" s="81"/>
      <c r="AB9913" s="81"/>
      <c r="AC9913" s="80"/>
      <c r="AD9913" s="80"/>
      <c r="AE9913" s="81"/>
      <c r="AF9913" s="82"/>
      <c r="AG9913" s="80"/>
      <c r="AH9913" s="119"/>
      <c r="AI9913" s="119"/>
    </row>
    <row r="9914" spans="27:35" x14ac:dyDescent="0.25">
      <c r="AA9914" s="81"/>
      <c r="AB9914" s="81"/>
      <c r="AC9914" s="80"/>
      <c r="AD9914" s="80"/>
      <c r="AE9914" s="81"/>
      <c r="AF9914" s="82"/>
      <c r="AG9914" s="80"/>
      <c r="AH9914" s="119"/>
      <c r="AI9914" s="119"/>
    </row>
    <row r="9915" spans="27:35" x14ac:dyDescent="0.25">
      <c r="AA9915" s="81"/>
      <c r="AB9915" s="81"/>
      <c r="AC9915" s="80"/>
      <c r="AD9915" s="80"/>
      <c r="AE9915" s="81"/>
      <c r="AF9915" s="82"/>
      <c r="AG9915" s="80"/>
      <c r="AH9915" s="119"/>
      <c r="AI9915" s="119"/>
    </row>
    <row r="9916" spans="27:35" x14ac:dyDescent="0.25">
      <c r="AA9916" s="81"/>
      <c r="AB9916" s="81"/>
      <c r="AC9916" s="80"/>
      <c r="AD9916" s="80"/>
      <c r="AE9916" s="81"/>
      <c r="AF9916" s="82"/>
      <c r="AG9916" s="80"/>
      <c r="AH9916" s="119"/>
      <c r="AI9916" s="119"/>
    </row>
    <row r="9917" spans="27:35" x14ac:dyDescent="0.25">
      <c r="AA9917" s="81"/>
      <c r="AB9917" s="81"/>
      <c r="AC9917" s="80"/>
      <c r="AD9917" s="80"/>
      <c r="AE9917" s="81"/>
      <c r="AF9917" s="82"/>
      <c r="AG9917" s="80"/>
      <c r="AH9917" s="119"/>
      <c r="AI9917" s="119"/>
    </row>
    <row r="9918" spans="27:35" x14ac:dyDescent="0.25">
      <c r="AA9918" s="81"/>
      <c r="AB9918" s="81"/>
      <c r="AC9918" s="80"/>
      <c r="AD9918" s="80"/>
      <c r="AE9918" s="81"/>
      <c r="AF9918" s="82"/>
      <c r="AG9918" s="80"/>
      <c r="AH9918" s="119"/>
      <c r="AI9918" s="119"/>
    </row>
    <row r="9919" spans="27:35" x14ac:dyDescent="0.25">
      <c r="AA9919" s="81"/>
      <c r="AB9919" s="81"/>
      <c r="AC9919" s="80"/>
      <c r="AD9919" s="80"/>
      <c r="AE9919" s="81"/>
      <c r="AF9919" s="82"/>
      <c r="AG9919" s="80"/>
      <c r="AH9919" s="119"/>
      <c r="AI9919" s="119"/>
    </row>
    <row r="9920" spans="27:35" x14ac:dyDescent="0.25">
      <c r="AA9920" s="81"/>
      <c r="AB9920" s="81"/>
      <c r="AC9920" s="80"/>
      <c r="AD9920" s="80"/>
      <c r="AE9920" s="81"/>
      <c r="AF9920" s="82"/>
      <c r="AG9920" s="80"/>
      <c r="AH9920" s="119"/>
      <c r="AI9920" s="119"/>
    </row>
    <row r="9921" spans="27:35" x14ac:dyDescent="0.25">
      <c r="AA9921" s="81"/>
      <c r="AB9921" s="81"/>
      <c r="AC9921" s="80"/>
      <c r="AD9921" s="80"/>
      <c r="AE9921" s="81"/>
      <c r="AF9921" s="82"/>
      <c r="AG9921" s="80"/>
      <c r="AH9921" s="119"/>
      <c r="AI9921" s="119"/>
    </row>
    <row r="9922" spans="27:35" x14ac:dyDescent="0.25">
      <c r="AA9922" s="81"/>
      <c r="AB9922" s="81"/>
      <c r="AC9922" s="80"/>
      <c r="AD9922" s="80"/>
      <c r="AE9922" s="81"/>
      <c r="AF9922" s="82"/>
      <c r="AG9922" s="80"/>
      <c r="AH9922" s="119"/>
      <c r="AI9922" s="119"/>
    </row>
    <row r="9923" spans="27:35" x14ac:dyDescent="0.25">
      <c r="AA9923" s="81"/>
      <c r="AB9923" s="81"/>
      <c r="AC9923" s="80"/>
      <c r="AD9923" s="80"/>
      <c r="AE9923" s="81"/>
      <c r="AF9923" s="82"/>
      <c r="AG9923" s="80"/>
      <c r="AH9923" s="119"/>
      <c r="AI9923" s="119"/>
    </row>
    <row r="9924" spans="27:35" x14ac:dyDescent="0.25">
      <c r="AA9924" s="81"/>
      <c r="AB9924" s="81"/>
      <c r="AC9924" s="80"/>
      <c r="AD9924" s="80"/>
      <c r="AE9924" s="81"/>
      <c r="AF9924" s="82"/>
      <c r="AG9924" s="80"/>
      <c r="AH9924" s="119"/>
      <c r="AI9924" s="119"/>
    </row>
    <row r="9925" spans="27:35" x14ac:dyDescent="0.25">
      <c r="AA9925" s="81"/>
      <c r="AB9925" s="81"/>
      <c r="AC9925" s="80"/>
      <c r="AD9925" s="80"/>
      <c r="AE9925" s="81"/>
      <c r="AF9925" s="82"/>
      <c r="AG9925" s="80"/>
      <c r="AH9925" s="119"/>
      <c r="AI9925" s="119"/>
    </row>
    <row r="9926" spans="27:35" x14ac:dyDescent="0.25">
      <c r="AA9926" s="81"/>
      <c r="AB9926" s="81"/>
      <c r="AC9926" s="80"/>
      <c r="AD9926" s="80"/>
      <c r="AE9926" s="81"/>
      <c r="AF9926" s="82"/>
      <c r="AG9926" s="80"/>
      <c r="AH9926" s="119"/>
      <c r="AI9926" s="119"/>
    </row>
    <row r="9927" spans="27:35" x14ac:dyDescent="0.25">
      <c r="AA9927" s="81"/>
      <c r="AB9927" s="81"/>
      <c r="AC9927" s="80"/>
      <c r="AD9927" s="80"/>
      <c r="AE9927" s="81"/>
      <c r="AF9927" s="82"/>
      <c r="AG9927" s="80"/>
      <c r="AH9927" s="119"/>
      <c r="AI9927" s="119"/>
    </row>
    <row r="9928" spans="27:35" x14ac:dyDescent="0.25">
      <c r="AA9928" s="81"/>
      <c r="AB9928" s="81"/>
      <c r="AC9928" s="80"/>
      <c r="AD9928" s="80"/>
      <c r="AE9928" s="81"/>
      <c r="AF9928" s="82"/>
      <c r="AG9928" s="80"/>
      <c r="AH9928" s="119"/>
      <c r="AI9928" s="119"/>
    </row>
    <row r="9929" spans="27:35" x14ac:dyDescent="0.25">
      <c r="AA9929" s="81"/>
      <c r="AB9929" s="81"/>
      <c r="AC9929" s="80"/>
      <c r="AD9929" s="80"/>
      <c r="AE9929" s="81"/>
      <c r="AF9929" s="82"/>
      <c r="AG9929" s="80"/>
      <c r="AH9929" s="119"/>
      <c r="AI9929" s="119"/>
    </row>
    <row r="9930" spans="27:35" x14ac:dyDescent="0.25">
      <c r="AA9930" s="81"/>
      <c r="AB9930" s="81"/>
      <c r="AC9930" s="80"/>
      <c r="AD9930" s="80"/>
      <c r="AE9930" s="81"/>
      <c r="AF9930" s="82"/>
      <c r="AG9930" s="80"/>
      <c r="AH9930" s="119"/>
      <c r="AI9930" s="119"/>
    </row>
    <row r="9931" spans="27:35" x14ac:dyDescent="0.25">
      <c r="AA9931" s="81"/>
      <c r="AB9931" s="81"/>
      <c r="AC9931" s="80"/>
      <c r="AD9931" s="80"/>
      <c r="AE9931" s="81"/>
      <c r="AF9931" s="82"/>
      <c r="AG9931" s="80"/>
      <c r="AH9931" s="119"/>
      <c r="AI9931" s="119"/>
    </row>
    <row r="9932" spans="27:35" x14ac:dyDescent="0.25">
      <c r="AA9932" s="81"/>
      <c r="AB9932" s="81"/>
      <c r="AC9932" s="80"/>
      <c r="AD9932" s="80"/>
      <c r="AE9932" s="81"/>
      <c r="AF9932" s="82"/>
      <c r="AG9932" s="80"/>
      <c r="AH9932" s="119"/>
      <c r="AI9932" s="119"/>
    </row>
    <row r="9933" spans="27:35" x14ac:dyDescent="0.25">
      <c r="AA9933" s="81"/>
      <c r="AB9933" s="81"/>
      <c r="AC9933" s="80"/>
      <c r="AD9933" s="80"/>
      <c r="AE9933" s="81"/>
      <c r="AF9933" s="82"/>
      <c r="AG9933" s="80"/>
      <c r="AH9933" s="119"/>
      <c r="AI9933" s="119"/>
    </row>
    <row r="9934" spans="27:35" x14ac:dyDescent="0.25">
      <c r="AA9934" s="81"/>
      <c r="AB9934" s="81"/>
      <c r="AC9934" s="80"/>
      <c r="AD9934" s="80"/>
      <c r="AE9934" s="81"/>
      <c r="AF9934" s="82"/>
      <c r="AG9934" s="80"/>
      <c r="AH9934" s="119"/>
      <c r="AI9934" s="119"/>
    </row>
    <row r="9935" spans="27:35" x14ac:dyDescent="0.25">
      <c r="AA9935" s="81"/>
      <c r="AB9935" s="81"/>
      <c r="AC9935" s="80"/>
      <c r="AD9935" s="80"/>
      <c r="AE9935" s="81"/>
      <c r="AF9935" s="82"/>
      <c r="AG9935" s="80"/>
      <c r="AH9935" s="119"/>
      <c r="AI9935" s="119"/>
    </row>
    <row r="9936" spans="27:35" x14ac:dyDescent="0.25">
      <c r="AA9936" s="81"/>
      <c r="AB9936" s="81"/>
      <c r="AC9936" s="80"/>
      <c r="AD9936" s="80"/>
      <c r="AE9936" s="81"/>
      <c r="AF9936" s="82"/>
      <c r="AG9936" s="80"/>
      <c r="AH9936" s="119"/>
      <c r="AI9936" s="119"/>
    </row>
    <row r="9937" spans="27:35" x14ac:dyDescent="0.25">
      <c r="AA9937" s="81"/>
      <c r="AB9937" s="81"/>
      <c r="AC9937" s="80"/>
      <c r="AD9937" s="80"/>
      <c r="AE9937" s="81"/>
      <c r="AF9937" s="82"/>
      <c r="AG9937" s="80"/>
      <c r="AH9937" s="119"/>
      <c r="AI9937" s="119"/>
    </row>
    <row r="9938" spans="27:35" x14ac:dyDescent="0.25">
      <c r="AA9938" s="81"/>
      <c r="AB9938" s="81"/>
      <c r="AC9938" s="80"/>
      <c r="AD9938" s="80"/>
      <c r="AE9938" s="81"/>
      <c r="AF9938" s="82"/>
      <c r="AG9938" s="80"/>
      <c r="AH9938" s="119"/>
      <c r="AI9938" s="119"/>
    </row>
    <row r="9939" spans="27:35" x14ac:dyDescent="0.25">
      <c r="AA9939" s="81"/>
      <c r="AB9939" s="81"/>
      <c r="AC9939" s="80"/>
      <c r="AD9939" s="80"/>
      <c r="AE9939" s="81"/>
      <c r="AF9939" s="82"/>
      <c r="AG9939" s="80"/>
      <c r="AH9939" s="119"/>
      <c r="AI9939" s="119"/>
    </row>
    <row r="9940" spans="27:35" x14ac:dyDescent="0.25">
      <c r="AA9940" s="81"/>
      <c r="AB9940" s="81"/>
      <c r="AC9940" s="80"/>
      <c r="AD9940" s="80"/>
      <c r="AE9940" s="81"/>
      <c r="AF9940" s="82"/>
      <c r="AG9940" s="80"/>
      <c r="AH9940" s="119"/>
      <c r="AI9940" s="119"/>
    </row>
    <row r="9941" spans="27:35" x14ac:dyDescent="0.25">
      <c r="AA9941" s="81"/>
      <c r="AB9941" s="81"/>
      <c r="AC9941" s="80"/>
      <c r="AD9941" s="80"/>
      <c r="AE9941" s="81"/>
      <c r="AF9941" s="82"/>
      <c r="AG9941" s="80"/>
      <c r="AH9941" s="119"/>
      <c r="AI9941" s="119"/>
    </row>
    <row r="9942" spans="27:35" x14ac:dyDescent="0.25">
      <c r="AA9942" s="81"/>
      <c r="AB9942" s="81"/>
      <c r="AC9942" s="80"/>
      <c r="AD9942" s="80"/>
      <c r="AE9942" s="81"/>
      <c r="AF9942" s="82"/>
      <c r="AG9942" s="80"/>
      <c r="AH9942" s="119"/>
      <c r="AI9942" s="119"/>
    </row>
    <row r="9943" spans="27:35" x14ac:dyDescent="0.25">
      <c r="AA9943" s="81"/>
      <c r="AB9943" s="81"/>
      <c r="AC9943" s="80"/>
      <c r="AD9943" s="80"/>
      <c r="AE9943" s="81"/>
      <c r="AF9943" s="82"/>
      <c r="AG9943" s="80"/>
      <c r="AH9943" s="119"/>
      <c r="AI9943" s="119"/>
    </row>
    <row r="9944" spans="27:35" x14ac:dyDescent="0.25">
      <c r="AA9944" s="81"/>
      <c r="AB9944" s="81"/>
      <c r="AC9944" s="80"/>
      <c r="AD9944" s="80"/>
      <c r="AE9944" s="81"/>
      <c r="AF9944" s="82"/>
      <c r="AG9944" s="80"/>
      <c r="AH9944" s="119"/>
      <c r="AI9944" s="119"/>
    </row>
    <row r="9945" spans="27:35" x14ac:dyDescent="0.25">
      <c r="AA9945" s="81"/>
      <c r="AB9945" s="81"/>
      <c r="AC9945" s="80"/>
      <c r="AD9945" s="80"/>
      <c r="AE9945" s="81"/>
      <c r="AF9945" s="82"/>
      <c r="AG9945" s="80"/>
      <c r="AH9945" s="119"/>
      <c r="AI9945" s="119"/>
    </row>
    <row r="9946" spans="27:35" x14ac:dyDescent="0.25">
      <c r="AA9946" s="81"/>
      <c r="AB9946" s="81"/>
      <c r="AC9946" s="80"/>
      <c r="AD9946" s="80"/>
      <c r="AE9946" s="81"/>
      <c r="AF9946" s="82"/>
      <c r="AG9946" s="80"/>
      <c r="AH9946" s="119"/>
      <c r="AI9946" s="119"/>
    </row>
    <row r="9947" spans="27:35" x14ac:dyDescent="0.25">
      <c r="AA9947" s="81"/>
      <c r="AB9947" s="81"/>
      <c r="AC9947" s="80"/>
      <c r="AD9947" s="80"/>
      <c r="AE9947" s="81"/>
      <c r="AF9947" s="82"/>
      <c r="AG9947" s="80"/>
      <c r="AH9947" s="119"/>
      <c r="AI9947" s="119"/>
    </row>
    <row r="9948" spans="27:35" x14ac:dyDescent="0.25">
      <c r="AA9948" s="81"/>
      <c r="AB9948" s="81"/>
      <c r="AC9948" s="80"/>
      <c r="AD9948" s="80"/>
      <c r="AE9948" s="81"/>
      <c r="AF9948" s="82"/>
      <c r="AG9948" s="80"/>
      <c r="AH9948" s="119"/>
      <c r="AI9948" s="119"/>
    </row>
    <row r="9949" spans="27:35" x14ac:dyDescent="0.25">
      <c r="AA9949" s="81"/>
      <c r="AB9949" s="81"/>
      <c r="AC9949" s="80"/>
      <c r="AD9949" s="80"/>
      <c r="AE9949" s="81"/>
      <c r="AF9949" s="82"/>
      <c r="AG9949" s="80"/>
      <c r="AH9949" s="119"/>
      <c r="AI9949" s="119"/>
    </row>
    <row r="9950" spans="27:35" x14ac:dyDescent="0.25">
      <c r="AA9950" s="81"/>
      <c r="AB9950" s="81"/>
      <c r="AC9950" s="80"/>
      <c r="AD9950" s="80"/>
      <c r="AE9950" s="81"/>
      <c r="AF9950" s="82"/>
      <c r="AG9950" s="80"/>
      <c r="AH9950" s="119"/>
      <c r="AI9950" s="119"/>
    </row>
    <row r="9951" spans="27:35" x14ac:dyDescent="0.25">
      <c r="AA9951" s="81"/>
      <c r="AB9951" s="81"/>
      <c r="AC9951" s="80"/>
      <c r="AD9951" s="80"/>
      <c r="AE9951" s="81"/>
      <c r="AF9951" s="82"/>
      <c r="AG9951" s="80"/>
      <c r="AH9951" s="119"/>
      <c r="AI9951" s="119"/>
    </row>
    <row r="9952" spans="27:35" x14ac:dyDescent="0.25">
      <c r="AA9952" s="81"/>
      <c r="AB9952" s="81"/>
      <c r="AC9952" s="80"/>
      <c r="AD9952" s="80"/>
      <c r="AE9952" s="81"/>
      <c r="AF9952" s="82"/>
      <c r="AG9952" s="80"/>
      <c r="AH9952" s="119"/>
      <c r="AI9952" s="119"/>
    </row>
    <row r="9953" spans="27:35" x14ac:dyDescent="0.25">
      <c r="AA9953" s="81"/>
      <c r="AB9953" s="81"/>
      <c r="AC9953" s="80"/>
      <c r="AD9953" s="80"/>
      <c r="AE9953" s="81"/>
      <c r="AF9953" s="82"/>
      <c r="AG9953" s="80"/>
      <c r="AH9953" s="119"/>
      <c r="AI9953" s="119"/>
    </row>
    <row r="9954" spans="27:35" x14ac:dyDescent="0.25">
      <c r="AA9954" s="81"/>
      <c r="AB9954" s="81"/>
      <c r="AC9954" s="80"/>
      <c r="AD9954" s="80"/>
      <c r="AE9954" s="81"/>
      <c r="AF9954" s="82"/>
      <c r="AG9954" s="80"/>
      <c r="AH9954" s="119"/>
      <c r="AI9954" s="119"/>
    </row>
    <row r="9955" spans="27:35" x14ac:dyDescent="0.25">
      <c r="AA9955" s="81"/>
      <c r="AB9955" s="81"/>
      <c r="AC9955" s="80"/>
      <c r="AD9955" s="80"/>
      <c r="AE9955" s="81"/>
      <c r="AF9955" s="82"/>
      <c r="AG9955" s="80"/>
      <c r="AH9955" s="119"/>
      <c r="AI9955" s="119"/>
    </row>
    <row r="9956" spans="27:35" x14ac:dyDescent="0.25">
      <c r="AA9956" s="81"/>
      <c r="AB9956" s="81"/>
      <c r="AC9956" s="80"/>
      <c r="AD9956" s="80"/>
      <c r="AE9956" s="81"/>
      <c r="AF9956" s="82"/>
      <c r="AG9956" s="80"/>
      <c r="AH9956" s="119"/>
      <c r="AI9956" s="119"/>
    </row>
    <row r="9957" spans="27:35" x14ac:dyDescent="0.25">
      <c r="AA9957" s="81"/>
      <c r="AB9957" s="81"/>
      <c r="AC9957" s="80"/>
      <c r="AD9957" s="80"/>
      <c r="AE9957" s="81"/>
      <c r="AF9957" s="82"/>
      <c r="AG9957" s="80"/>
      <c r="AH9957" s="119"/>
      <c r="AI9957" s="119"/>
    </row>
    <row r="9958" spans="27:35" x14ac:dyDescent="0.25">
      <c r="AA9958" s="81"/>
      <c r="AB9958" s="81"/>
      <c r="AC9958" s="80"/>
      <c r="AD9958" s="80"/>
      <c r="AE9958" s="81"/>
      <c r="AF9958" s="82"/>
      <c r="AG9958" s="80"/>
      <c r="AH9958" s="119"/>
      <c r="AI9958" s="119"/>
    </row>
    <row r="9959" spans="27:35" x14ac:dyDescent="0.25">
      <c r="AA9959" s="81"/>
      <c r="AB9959" s="81"/>
      <c r="AC9959" s="80"/>
      <c r="AD9959" s="80"/>
      <c r="AE9959" s="81"/>
      <c r="AF9959" s="82"/>
      <c r="AG9959" s="80"/>
      <c r="AH9959" s="119"/>
      <c r="AI9959" s="119"/>
    </row>
    <row r="9960" spans="27:35" x14ac:dyDescent="0.25">
      <c r="AA9960" s="81"/>
      <c r="AB9960" s="81"/>
      <c r="AC9960" s="80"/>
      <c r="AD9960" s="80"/>
      <c r="AE9960" s="81"/>
      <c r="AF9960" s="82"/>
      <c r="AG9960" s="80"/>
      <c r="AH9960" s="119"/>
      <c r="AI9960" s="119"/>
    </row>
    <row r="9961" spans="27:35" x14ac:dyDescent="0.25">
      <c r="AA9961" s="81"/>
      <c r="AB9961" s="81"/>
      <c r="AC9961" s="80"/>
      <c r="AD9961" s="80"/>
      <c r="AE9961" s="81"/>
      <c r="AF9961" s="82"/>
      <c r="AG9961" s="80"/>
      <c r="AH9961" s="119"/>
      <c r="AI9961" s="119"/>
    </row>
    <row r="9962" spans="27:35" x14ac:dyDescent="0.25">
      <c r="AA9962" s="81"/>
      <c r="AB9962" s="81"/>
      <c r="AC9962" s="80"/>
      <c r="AD9962" s="80"/>
      <c r="AE9962" s="81"/>
      <c r="AF9962" s="82"/>
      <c r="AG9962" s="80"/>
      <c r="AH9962" s="119"/>
      <c r="AI9962" s="119"/>
    </row>
    <row r="9963" spans="27:35" x14ac:dyDescent="0.25">
      <c r="AA9963" s="81"/>
      <c r="AB9963" s="81"/>
      <c r="AC9963" s="80"/>
      <c r="AD9963" s="80"/>
      <c r="AE9963" s="81"/>
      <c r="AF9963" s="82"/>
      <c r="AG9963" s="80"/>
      <c r="AH9963" s="119"/>
      <c r="AI9963" s="119"/>
    </row>
    <row r="9964" spans="27:35" x14ac:dyDescent="0.25">
      <c r="AA9964" s="81"/>
      <c r="AB9964" s="81"/>
      <c r="AC9964" s="80"/>
      <c r="AD9964" s="80"/>
      <c r="AE9964" s="81"/>
      <c r="AF9964" s="82"/>
      <c r="AG9964" s="80"/>
      <c r="AH9964" s="119"/>
      <c r="AI9964" s="119"/>
    </row>
    <row r="9965" spans="27:35" x14ac:dyDescent="0.25">
      <c r="AA9965" s="81"/>
      <c r="AB9965" s="81"/>
      <c r="AC9965" s="80"/>
      <c r="AD9965" s="80"/>
      <c r="AE9965" s="81"/>
      <c r="AF9965" s="82"/>
      <c r="AG9965" s="80"/>
      <c r="AH9965" s="119"/>
      <c r="AI9965" s="119"/>
    </row>
    <row r="9966" spans="27:35" x14ac:dyDescent="0.25">
      <c r="AA9966" s="81"/>
      <c r="AB9966" s="81"/>
      <c r="AC9966" s="80"/>
      <c r="AD9966" s="80"/>
      <c r="AE9966" s="81"/>
      <c r="AF9966" s="82"/>
      <c r="AG9966" s="80"/>
      <c r="AH9966" s="119"/>
      <c r="AI9966" s="119"/>
    </row>
    <row r="9967" spans="27:35" x14ac:dyDescent="0.25">
      <c r="AA9967" s="81"/>
      <c r="AB9967" s="81"/>
      <c r="AC9967" s="80"/>
      <c r="AD9967" s="80"/>
      <c r="AE9967" s="81"/>
      <c r="AF9967" s="82"/>
      <c r="AG9967" s="80"/>
      <c r="AH9967" s="119"/>
      <c r="AI9967" s="119"/>
    </row>
    <row r="9968" spans="27:35" x14ac:dyDescent="0.25">
      <c r="AA9968" s="81"/>
      <c r="AB9968" s="81"/>
      <c r="AC9968" s="80"/>
      <c r="AD9968" s="80"/>
      <c r="AE9968" s="81"/>
      <c r="AF9968" s="82"/>
      <c r="AG9968" s="80"/>
      <c r="AH9968" s="119"/>
      <c r="AI9968" s="119"/>
    </row>
    <row r="9969" spans="27:35" x14ac:dyDescent="0.25">
      <c r="AA9969" s="81"/>
      <c r="AB9969" s="81"/>
      <c r="AC9969" s="80"/>
      <c r="AD9969" s="80"/>
      <c r="AE9969" s="81"/>
      <c r="AF9969" s="82"/>
      <c r="AG9969" s="80"/>
      <c r="AH9969" s="119"/>
      <c r="AI9969" s="119"/>
    </row>
    <row r="9970" spans="27:35" x14ac:dyDescent="0.25">
      <c r="AA9970" s="81"/>
      <c r="AB9970" s="81"/>
      <c r="AC9970" s="80"/>
      <c r="AD9970" s="80"/>
      <c r="AE9970" s="81"/>
      <c r="AF9970" s="82"/>
      <c r="AG9970" s="80"/>
      <c r="AH9970" s="119"/>
      <c r="AI9970" s="119"/>
    </row>
    <row r="9971" spans="27:35" x14ac:dyDescent="0.25">
      <c r="AA9971" s="81"/>
      <c r="AB9971" s="81"/>
      <c r="AC9971" s="80"/>
      <c r="AD9971" s="80"/>
      <c r="AE9971" s="81"/>
      <c r="AF9971" s="82"/>
      <c r="AG9971" s="80"/>
      <c r="AH9971" s="119"/>
      <c r="AI9971" s="119"/>
    </row>
    <row r="9972" spans="27:35" x14ac:dyDescent="0.25">
      <c r="AA9972" s="81"/>
      <c r="AB9972" s="81"/>
      <c r="AC9972" s="80"/>
      <c r="AD9972" s="80"/>
      <c r="AE9972" s="81"/>
      <c r="AF9972" s="82"/>
      <c r="AG9972" s="80"/>
      <c r="AH9972" s="119"/>
      <c r="AI9972" s="119"/>
    </row>
    <row r="9973" spans="27:35" x14ac:dyDescent="0.25">
      <c r="AA9973" s="81"/>
      <c r="AB9973" s="81"/>
      <c r="AC9973" s="80"/>
      <c r="AD9973" s="80"/>
      <c r="AE9973" s="81"/>
      <c r="AF9973" s="82"/>
      <c r="AG9973" s="80"/>
      <c r="AH9973" s="119"/>
      <c r="AI9973" s="119"/>
    </row>
    <row r="9974" spans="27:35" x14ac:dyDescent="0.25">
      <c r="AA9974" s="81"/>
      <c r="AB9974" s="81"/>
      <c r="AC9974" s="80"/>
      <c r="AD9974" s="80"/>
      <c r="AE9974" s="81"/>
      <c r="AF9974" s="82"/>
      <c r="AG9974" s="80"/>
      <c r="AH9974" s="119"/>
      <c r="AI9974" s="119"/>
    </row>
    <row r="9975" spans="27:35" x14ac:dyDescent="0.25">
      <c r="AA9975" s="81"/>
      <c r="AB9975" s="81"/>
      <c r="AC9975" s="80"/>
      <c r="AD9975" s="80"/>
      <c r="AE9975" s="81"/>
      <c r="AF9975" s="82"/>
      <c r="AG9975" s="80"/>
      <c r="AH9975" s="119"/>
      <c r="AI9975" s="119"/>
    </row>
    <row r="9976" spans="27:35" x14ac:dyDescent="0.25">
      <c r="AA9976" s="81"/>
      <c r="AB9976" s="81"/>
      <c r="AC9976" s="80"/>
      <c r="AD9976" s="80"/>
      <c r="AE9976" s="81"/>
      <c r="AF9976" s="82"/>
      <c r="AG9976" s="80"/>
      <c r="AH9976" s="119"/>
      <c r="AI9976" s="119"/>
    </row>
    <row r="9977" spans="27:35" x14ac:dyDescent="0.25">
      <c r="AA9977" s="81"/>
      <c r="AB9977" s="81"/>
      <c r="AC9977" s="80"/>
      <c r="AD9977" s="80"/>
      <c r="AE9977" s="81"/>
      <c r="AF9977" s="82"/>
      <c r="AG9977" s="80"/>
      <c r="AH9977" s="119"/>
      <c r="AI9977" s="119"/>
    </row>
    <row r="9978" spans="27:35" x14ac:dyDescent="0.25">
      <c r="AA9978" s="81"/>
      <c r="AB9978" s="81"/>
      <c r="AC9978" s="80"/>
      <c r="AD9978" s="80"/>
      <c r="AE9978" s="81"/>
      <c r="AF9978" s="82"/>
      <c r="AG9978" s="80"/>
      <c r="AH9978" s="119"/>
      <c r="AI9978" s="119"/>
    </row>
    <row r="9979" spans="27:35" x14ac:dyDescent="0.25">
      <c r="AA9979" s="81"/>
      <c r="AB9979" s="81"/>
      <c r="AC9979" s="80"/>
      <c r="AD9979" s="80"/>
      <c r="AE9979" s="81"/>
      <c r="AF9979" s="82"/>
      <c r="AG9979" s="80"/>
      <c r="AH9979" s="119"/>
      <c r="AI9979" s="119"/>
    </row>
    <row r="9980" spans="27:35" x14ac:dyDescent="0.25">
      <c r="AA9980" s="81"/>
      <c r="AB9980" s="81"/>
      <c r="AC9980" s="80"/>
      <c r="AD9980" s="80"/>
      <c r="AE9980" s="81"/>
      <c r="AF9980" s="82"/>
      <c r="AG9980" s="80"/>
      <c r="AH9980" s="119"/>
      <c r="AI9980" s="119"/>
    </row>
    <row r="9981" spans="27:35" x14ac:dyDescent="0.25">
      <c r="AA9981" s="81"/>
      <c r="AB9981" s="81"/>
      <c r="AC9981" s="80"/>
      <c r="AD9981" s="80"/>
      <c r="AE9981" s="81"/>
      <c r="AF9981" s="82"/>
      <c r="AG9981" s="80"/>
      <c r="AH9981" s="119"/>
      <c r="AI9981" s="119"/>
    </row>
    <row r="9982" spans="27:35" x14ac:dyDescent="0.25">
      <c r="AA9982" s="81"/>
      <c r="AB9982" s="81"/>
      <c r="AC9982" s="80"/>
      <c r="AD9982" s="80"/>
      <c r="AE9982" s="81"/>
      <c r="AF9982" s="82"/>
      <c r="AG9982" s="80"/>
      <c r="AH9982" s="119"/>
      <c r="AI9982" s="119"/>
    </row>
    <row r="9983" spans="27:35" x14ac:dyDescent="0.25">
      <c r="AA9983" s="81"/>
      <c r="AB9983" s="81"/>
      <c r="AC9983" s="80"/>
      <c r="AD9983" s="80"/>
      <c r="AE9983" s="81"/>
      <c r="AF9983" s="82"/>
      <c r="AG9983" s="80"/>
      <c r="AH9983" s="119"/>
      <c r="AI9983" s="119"/>
    </row>
    <row r="9984" spans="27:35" x14ac:dyDescent="0.25">
      <c r="AA9984" s="81"/>
      <c r="AB9984" s="81"/>
      <c r="AC9984" s="80"/>
      <c r="AD9984" s="80"/>
      <c r="AE9984" s="81"/>
      <c r="AF9984" s="82"/>
      <c r="AG9984" s="80"/>
      <c r="AH9984" s="119"/>
      <c r="AI9984" s="119"/>
    </row>
    <row r="9985" spans="27:35" x14ac:dyDescent="0.25">
      <c r="AA9985" s="81"/>
      <c r="AB9985" s="81"/>
      <c r="AC9985" s="80"/>
      <c r="AD9985" s="80"/>
      <c r="AE9985" s="81"/>
      <c r="AF9985" s="82"/>
      <c r="AG9985" s="80"/>
      <c r="AH9985" s="119"/>
      <c r="AI9985" s="119"/>
    </row>
    <row r="9986" spans="27:35" x14ac:dyDescent="0.25">
      <c r="AA9986" s="81"/>
      <c r="AB9986" s="81"/>
      <c r="AC9986" s="80"/>
      <c r="AD9986" s="80"/>
      <c r="AE9986" s="81"/>
      <c r="AF9986" s="82"/>
      <c r="AG9986" s="80"/>
      <c r="AH9986" s="119"/>
      <c r="AI9986" s="119"/>
    </row>
    <row r="9987" spans="27:35" x14ac:dyDescent="0.25">
      <c r="AA9987" s="81"/>
      <c r="AB9987" s="81"/>
      <c r="AC9987" s="80"/>
      <c r="AD9987" s="80"/>
      <c r="AE9987" s="81"/>
      <c r="AF9987" s="82"/>
      <c r="AG9987" s="80"/>
      <c r="AH9987" s="119"/>
      <c r="AI9987" s="119"/>
    </row>
    <row r="9988" spans="27:35" x14ac:dyDescent="0.25">
      <c r="AA9988" s="81"/>
      <c r="AB9988" s="81"/>
      <c r="AC9988" s="80"/>
      <c r="AD9988" s="80"/>
      <c r="AE9988" s="81"/>
      <c r="AF9988" s="82"/>
      <c r="AG9988" s="80"/>
      <c r="AH9988" s="119"/>
      <c r="AI9988" s="119"/>
    </row>
    <row r="9989" spans="27:35" x14ac:dyDescent="0.25">
      <c r="AA9989" s="81"/>
      <c r="AB9989" s="81"/>
      <c r="AC9989" s="80"/>
      <c r="AD9989" s="80"/>
      <c r="AE9989" s="81"/>
      <c r="AF9989" s="82"/>
      <c r="AG9989" s="80"/>
      <c r="AH9989" s="119"/>
      <c r="AI9989" s="119"/>
    </row>
    <row r="9990" spans="27:35" x14ac:dyDescent="0.25">
      <c r="AA9990" s="81"/>
      <c r="AB9990" s="81"/>
      <c r="AC9990" s="80"/>
      <c r="AD9990" s="80"/>
      <c r="AE9990" s="81"/>
      <c r="AF9990" s="82"/>
      <c r="AG9990" s="80"/>
      <c r="AH9990" s="119"/>
      <c r="AI9990" s="119"/>
    </row>
    <row r="9991" spans="27:35" x14ac:dyDescent="0.25">
      <c r="AA9991" s="81"/>
      <c r="AB9991" s="81"/>
      <c r="AC9991" s="80"/>
      <c r="AD9991" s="80"/>
      <c r="AE9991" s="81"/>
      <c r="AF9991" s="82"/>
      <c r="AG9991" s="80"/>
      <c r="AH9991" s="119"/>
      <c r="AI9991" s="119"/>
    </row>
    <row r="9992" spans="27:35" x14ac:dyDescent="0.25">
      <c r="AA9992" s="81"/>
      <c r="AB9992" s="81"/>
      <c r="AC9992" s="80"/>
      <c r="AD9992" s="80"/>
      <c r="AE9992" s="81"/>
      <c r="AF9992" s="82"/>
      <c r="AG9992" s="80"/>
      <c r="AH9992" s="119"/>
      <c r="AI9992" s="119"/>
    </row>
    <row r="9993" spans="27:35" x14ac:dyDescent="0.25">
      <c r="AA9993" s="81"/>
      <c r="AB9993" s="81"/>
      <c r="AC9993" s="80"/>
      <c r="AD9993" s="80"/>
      <c r="AE9993" s="81"/>
      <c r="AF9993" s="82"/>
      <c r="AG9993" s="80"/>
      <c r="AH9993" s="119"/>
      <c r="AI9993" s="119"/>
    </row>
    <row r="9994" spans="27:35" x14ac:dyDescent="0.25">
      <c r="AA9994" s="81"/>
      <c r="AB9994" s="81"/>
      <c r="AC9994" s="80"/>
      <c r="AD9994" s="80"/>
      <c r="AE9994" s="81"/>
      <c r="AF9994" s="82"/>
      <c r="AG9994" s="80"/>
      <c r="AH9994" s="119"/>
      <c r="AI9994" s="119"/>
    </row>
    <row r="9995" spans="27:35" x14ac:dyDescent="0.25">
      <c r="AA9995" s="81"/>
      <c r="AB9995" s="81"/>
      <c r="AC9995" s="80"/>
      <c r="AD9995" s="80"/>
      <c r="AE9995" s="81"/>
      <c r="AF9995" s="82"/>
      <c r="AG9995" s="80"/>
      <c r="AH9995" s="119"/>
      <c r="AI9995" s="119"/>
    </row>
    <row r="9996" spans="27:35" x14ac:dyDescent="0.25">
      <c r="AA9996" s="81"/>
      <c r="AB9996" s="81"/>
      <c r="AC9996" s="80"/>
      <c r="AD9996" s="80"/>
      <c r="AE9996" s="81"/>
      <c r="AF9996" s="82"/>
      <c r="AG9996" s="80"/>
      <c r="AH9996" s="119"/>
      <c r="AI9996" s="119"/>
    </row>
    <row r="9997" spans="27:35" x14ac:dyDescent="0.25">
      <c r="AA9997" s="81"/>
      <c r="AB9997" s="81"/>
      <c r="AC9997" s="80"/>
      <c r="AD9997" s="80"/>
      <c r="AE9997" s="81"/>
      <c r="AF9997" s="82"/>
      <c r="AG9997" s="80"/>
      <c r="AH9997" s="119"/>
      <c r="AI9997" s="119"/>
    </row>
    <row r="9998" spans="27:35" x14ac:dyDescent="0.25">
      <c r="AA9998" s="81"/>
      <c r="AB9998" s="81"/>
      <c r="AC9998" s="80"/>
      <c r="AD9998" s="80"/>
      <c r="AE9998" s="81"/>
      <c r="AF9998" s="82"/>
      <c r="AG9998" s="80"/>
      <c r="AH9998" s="119"/>
      <c r="AI9998" s="119"/>
    </row>
    <row r="9999" spans="27:35" x14ac:dyDescent="0.25">
      <c r="AA9999" s="81"/>
      <c r="AB9999" s="81"/>
      <c r="AC9999" s="80"/>
      <c r="AD9999" s="80"/>
      <c r="AE9999" s="81"/>
      <c r="AF9999" s="82"/>
      <c r="AG9999" s="80"/>
      <c r="AH9999" s="119"/>
      <c r="AI9999" s="119"/>
    </row>
    <row r="10000" spans="27:35" x14ac:dyDescent="0.25">
      <c r="AA10000" s="81"/>
      <c r="AB10000" s="81"/>
      <c r="AC10000" s="80"/>
      <c r="AD10000" s="80"/>
      <c r="AE10000" s="81"/>
      <c r="AF10000" s="82"/>
      <c r="AG10000" s="80"/>
      <c r="AH10000" s="119"/>
      <c r="AI10000" s="119"/>
    </row>
    <row r="10001" spans="27:35" x14ac:dyDescent="0.25">
      <c r="AA10001" s="81"/>
      <c r="AB10001" s="81"/>
      <c r="AC10001" s="80"/>
      <c r="AD10001" s="80"/>
      <c r="AE10001" s="81"/>
      <c r="AF10001" s="82"/>
      <c r="AG10001" s="80"/>
      <c r="AH10001" s="119"/>
      <c r="AI10001" s="119"/>
    </row>
    <row r="10002" spans="27:35" x14ac:dyDescent="0.25">
      <c r="AA10002" s="81"/>
      <c r="AB10002" s="81"/>
      <c r="AC10002" s="80"/>
      <c r="AD10002" s="80"/>
      <c r="AE10002" s="81"/>
      <c r="AF10002" s="82"/>
      <c r="AG10002" s="80"/>
      <c r="AH10002" s="119"/>
      <c r="AI10002" s="119"/>
    </row>
    <row r="10003" spans="27:35" x14ac:dyDescent="0.25">
      <c r="AA10003" s="81"/>
      <c r="AB10003" s="81"/>
      <c r="AC10003" s="80"/>
      <c r="AD10003" s="80"/>
      <c r="AE10003" s="81"/>
      <c r="AF10003" s="82"/>
      <c r="AG10003" s="80"/>
      <c r="AH10003" s="119"/>
      <c r="AI10003" s="119"/>
    </row>
    <row r="10004" spans="27:35" x14ac:dyDescent="0.25">
      <c r="AA10004" s="81"/>
      <c r="AB10004" s="81"/>
      <c r="AC10004" s="80"/>
      <c r="AD10004" s="80"/>
      <c r="AE10004" s="81"/>
      <c r="AF10004" s="82"/>
      <c r="AG10004" s="80"/>
      <c r="AH10004" s="119"/>
      <c r="AI10004" s="119"/>
    </row>
    <row r="10005" spans="27:35" x14ac:dyDescent="0.25">
      <c r="AA10005" s="81"/>
      <c r="AB10005" s="81"/>
      <c r="AC10005" s="80"/>
      <c r="AD10005" s="80"/>
      <c r="AE10005" s="81"/>
      <c r="AF10005" s="82"/>
      <c r="AG10005" s="80"/>
      <c r="AH10005" s="119"/>
      <c r="AI10005" s="119"/>
    </row>
    <row r="10006" spans="27:35" x14ac:dyDescent="0.25">
      <c r="AA10006" s="81"/>
      <c r="AB10006" s="81"/>
      <c r="AC10006" s="80"/>
      <c r="AD10006" s="80"/>
      <c r="AE10006" s="81"/>
      <c r="AF10006" s="82"/>
      <c r="AG10006" s="80"/>
      <c r="AH10006" s="119"/>
      <c r="AI10006" s="119"/>
    </row>
    <row r="10007" spans="27:35" x14ac:dyDescent="0.25">
      <c r="AA10007" s="81"/>
      <c r="AB10007" s="81"/>
      <c r="AC10007" s="80"/>
      <c r="AD10007" s="80"/>
      <c r="AE10007" s="81"/>
      <c r="AF10007" s="82"/>
      <c r="AG10007" s="80"/>
      <c r="AH10007" s="119"/>
      <c r="AI10007" s="119"/>
    </row>
    <row r="10008" spans="27:35" x14ac:dyDescent="0.25">
      <c r="AA10008" s="81"/>
      <c r="AB10008" s="81"/>
      <c r="AC10008" s="80"/>
      <c r="AD10008" s="80"/>
      <c r="AE10008" s="81"/>
      <c r="AF10008" s="82"/>
      <c r="AG10008" s="80"/>
      <c r="AH10008" s="119"/>
      <c r="AI10008" s="119"/>
    </row>
    <row r="10009" spans="27:35" x14ac:dyDescent="0.25">
      <c r="AA10009" s="81"/>
      <c r="AB10009" s="81"/>
      <c r="AC10009" s="80"/>
      <c r="AD10009" s="80"/>
      <c r="AE10009" s="81"/>
      <c r="AF10009" s="82"/>
      <c r="AG10009" s="80"/>
      <c r="AH10009" s="119"/>
      <c r="AI10009" s="119"/>
    </row>
    <row r="10010" spans="27:35" x14ac:dyDescent="0.25">
      <c r="AA10010" s="81"/>
      <c r="AB10010" s="81"/>
      <c r="AC10010" s="80"/>
      <c r="AD10010" s="80"/>
      <c r="AE10010" s="81"/>
      <c r="AF10010" s="82"/>
      <c r="AG10010" s="80"/>
      <c r="AH10010" s="119"/>
      <c r="AI10010" s="119"/>
    </row>
    <row r="10011" spans="27:35" x14ac:dyDescent="0.25">
      <c r="AA10011" s="81"/>
      <c r="AB10011" s="81"/>
      <c r="AC10011" s="80"/>
      <c r="AD10011" s="80"/>
      <c r="AE10011" s="81"/>
      <c r="AF10011" s="82"/>
      <c r="AG10011" s="80"/>
      <c r="AH10011" s="119"/>
      <c r="AI10011" s="119"/>
    </row>
    <row r="10012" spans="27:35" x14ac:dyDescent="0.25">
      <c r="AA10012" s="81"/>
      <c r="AB10012" s="81"/>
      <c r="AC10012" s="80"/>
      <c r="AD10012" s="80"/>
      <c r="AE10012" s="81"/>
      <c r="AF10012" s="82"/>
      <c r="AG10012" s="80"/>
      <c r="AH10012" s="119"/>
      <c r="AI10012" s="119"/>
    </row>
    <row r="10013" spans="27:35" x14ac:dyDescent="0.25">
      <c r="AA10013" s="81"/>
      <c r="AB10013" s="81"/>
      <c r="AC10013" s="80"/>
      <c r="AD10013" s="80"/>
      <c r="AE10013" s="81"/>
      <c r="AF10013" s="82"/>
      <c r="AG10013" s="80"/>
      <c r="AH10013" s="119"/>
      <c r="AI10013" s="119"/>
    </row>
    <row r="10014" spans="27:35" x14ac:dyDescent="0.25">
      <c r="AA10014" s="81"/>
      <c r="AB10014" s="81"/>
      <c r="AC10014" s="80"/>
      <c r="AD10014" s="80"/>
      <c r="AE10014" s="81"/>
      <c r="AF10014" s="82"/>
      <c r="AG10014" s="80"/>
      <c r="AH10014" s="119"/>
      <c r="AI10014" s="119"/>
    </row>
    <row r="10015" spans="27:35" x14ac:dyDescent="0.25">
      <c r="AA10015" s="81"/>
      <c r="AB10015" s="81"/>
      <c r="AC10015" s="80"/>
      <c r="AD10015" s="80"/>
      <c r="AE10015" s="81"/>
      <c r="AF10015" s="82"/>
      <c r="AG10015" s="80"/>
      <c r="AH10015" s="119"/>
      <c r="AI10015" s="119"/>
    </row>
    <row r="10016" spans="27:35" x14ac:dyDescent="0.25">
      <c r="AA10016" s="81"/>
      <c r="AB10016" s="81"/>
      <c r="AC10016" s="80"/>
      <c r="AD10016" s="80"/>
      <c r="AE10016" s="81"/>
      <c r="AF10016" s="82"/>
      <c r="AG10016" s="80"/>
      <c r="AH10016" s="119"/>
      <c r="AI10016" s="119"/>
    </row>
    <row r="10017" spans="27:35" x14ac:dyDescent="0.25">
      <c r="AA10017" s="81"/>
      <c r="AB10017" s="81"/>
      <c r="AC10017" s="80"/>
      <c r="AD10017" s="80"/>
      <c r="AE10017" s="81"/>
      <c r="AF10017" s="82"/>
      <c r="AG10017" s="80"/>
      <c r="AH10017" s="119"/>
      <c r="AI10017" s="119"/>
    </row>
    <row r="10018" spans="27:35" x14ac:dyDescent="0.25">
      <c r="AA10018" s="81"/>
      <c r="AB10018" s="81"/>
      <c r="AC10018" s="80"/>
      <c r="AD10018" s="80"/>
      <c r="AE10018" s="81"/>
      <c r="AF10018" s="82"/>
      <c r="AG10018" s="80"/>
      <c r="AH10018" s="119"/>
      <c r="AI10018" s="119"/>
    </row>
    <row r="10019" spans="27:35" x14ac:dyDescent="0.25">
      <c r="AA10019" s="81"/>
      <c r="AB10019" s="81"/>
      <c r="AC10019" s="80"/>
      <c r="AD10019" s="80"/>
      <c r="AE10019" s="81"/>
      <c r="AF10019" s="82"/>
      <c r="AG10019" s="80"/>
      <c r="AH10019" s="119"/>
      <c r="AI10019" s="119"/>
    </row>
    <row r="10020" spans="27:35" x14ac:dyDescent="0.25">
      <c r="AA10020" s="81"/>
      <c r="AB10020" s="81"/>
      <c r="AC10020" s="80"/>
      <c r="AD10020" s="80"/>
      <c r="AE10020" s="81"/>
      <c r="AF10020" s="82"/>
      <c r="AG10020" s="80"/>
      <c r="AH10020" s="119"/>
      <c r="AI10020" s="119"/>
    </row>
    <row r="10021" spans="27:35" x14ac:dyDescent="0.25">
      <c r="AA10021" s="81"/>
      <c r="AB10021" s="81"/>
      <c r="AC10021" s="80"/>
      <c r="AD10021" s="80"/>
      <c r="AE10021" s="81"/>
      <c r="AF10021" s="82"/>
      <c r="AG10021" s="80"/>
      <c r="AH10021" s="119"/>
      <c r="AI10021" s="119"/>
    </row>
    <row r="10022" spans="27:35" x14ac:dyDescent="0.25">
      <c r="AA10022" s="81"/>
      <c r="AB10022" s="81"/>
      <c r="AC10022" s="80"/>
      <c r="AD10022" s="80"/>
      <c r="AE10022" s="81"/>
      <c r="AF10022" s="82"/>
      <c r="AG10022" s="80"/>
      <c r="AH10022" s="119"/>
      <c r="AI10022" s="119"/>
    </row>
    <row r="10023" spans="27:35" x14ac:dyDescent="0.25">
      <c r="AA10023" s="81"/>
      <c r="AB10023" s="81"/>
      <c r="AC10023" s="80"/>
      <c r="AD10023" s="80"/>
      <c r="AE10023" s="81"/>
      <c r="AF10023" s="82"/>
      <c r="AG10023" s="80"/>
      <c r="AH10023" s="119"/>
      <c r="AI10023" s="119"/>
    </row>
    <row r="10024" spans="27:35" x14ac:dyDescent="0.25">
      <c r="AA10024" s="81"/>
      <c r="AB10024" s="81"/>
      <c r="AC10024" s="80"/>
      <c r="AD10024" s="80"/>
      <c r="AE10024" s="81"/>
      <c r="AF10024" s="82"/>
      <c r="AG10024" s="80"/>
      <c r="AH10024" s="119"/>
      <c r="AI10024" s="119"/>
    </row>
    <row r="10025" spans="27:35" x14ac:dyDescent="0.25">
      <c r="AA10025" s="81"/>
      <c r="AB10025" s="81"/>
      <c r="AC10025" s="80"/>
      <c r="AD10025" s="80"/>
      <c r="AE10025" s="81"/>
      <c r="AF10025" s="82"/>
      <c r="AG10025" s="80"/>
      <c r="AH10025" s="119"/>
      <c r="AI10025" s="119"/>
    </row>
    <row r="10026" spans="27:35" x14ac:dyDescent="0.25">
      <c r="AA10026" s="81"/>
      <c r="AB10026" s="81"/>
      <c r="AC10026" s="80"/>
      <c r="AD10026" s="80"/>
      <c r="AE10026" s="81"/>
      <c r="AF10026" s="82"/>
      <c r="AG10026" s="80"/>
      <c r="AH10026" s="119"/>
      <c r="AI10026" s="119"/>
    </row>
    <row r="10027" spans="27:35" x14ac:dyDescent="0.25">
      <c r="AA10027" s="81"/>
      <c r="AB10027" s="81"/>
      <c r="AC10027" s="80"/>
      <c r="AD10027" s="80"/>
      <c r="AE10027" s="81"/>
      <c r="AF10027" s="82"/>
      <c r="AG10027" s="80"/>
      <c r="AH10027" s="119"/>
      <c r="AI10027" s="119"/>
    </row>
    <row r="10028" spans="27:35" x14ac:dyDescent="0.25">
      <c r="AA10028" s="81"/>
      <c r="AB10028" s="81"/>
      <c r="AC10028" s="80"/>
      <c r="AD10028" s="80"/>
      <c r="AE10028" s="81"/>
      <c r="AF10028" s="82"/>
      <c r="AG10028" s="80"/>
      <c r="AH10028" s="119"/>
      <c r="AI10028" s="119"/>
    </row>
    <row r="10029" spans="27:35" x14ac:dyDescent="0.25">
      <c r="AA10029" s="81"/>
      <c r="AB10029" s="81"/>
      <c r="AC10029" s="80"/>
      <c r="AD10029" s="80"/>
      <c r="AE10029" s="81"/>
      <c r="AF10029" s="82"/>
      <c r="AG10029" s="80"/>
      <c r="AH10029" s="119"/>
      <c r="AI10029" s="119"/>
    </row>
    <row r="10030" spans="27:35" x14ac:dyDescent="0.25">
      <c r="AA10030" s="81"/>
      <c r="AB10030" s="81"/>
      <c r="AC10030" s="80"/>
      <c r="AD10030" s="80"/>
      <c r="AE10030" s="81"/>
      <c r="AF10030" s="82"/>
      <c r="AG10030" s="80"/>
      <c r="AH10030" s="119"/>
      <c r="AI10030" s="119"/>
    </row>
    <row r="10031" spans="27:35" x14ac:dyDescent="0.25">
      <c r="AA10031" s="81"/>
      <c r="AB10031" s="81"/>
      <c r="AC10031" s="80"/>
      <c r="AD10031" s="80"/>
      <c r="AE10031" s="81"/>
      <c r="AF10031" s="82"/>
      <c r="AG10031" s="80"/>
      <c r="AH10031" s="119"/>
      <c r="AI10031" s="119"/>
    </row>
    <row r="10032" spans="27:35" x14ac:dyDescent="0.25">
      <c r="AA10032" s="81"/>
      <c r="AB10032" s="81"/>
      <c r="AC10032" s="80"/>
      <c r="AD10032" s="80"/>
      <c r="AE10032" s="81"/>
      <c r="AF10032" s="82"/>
      <c r="AG10032" s="80"/>
      <c r="AH10032" s="119"/>
      <c r="AI10032" s="119"/>
    </row>
    <row r="10033" spans="27:35" x14ac:dyDescent="0.25">
      <c r="AA10033" s="81"/>
      <c r="AB10033" s="81"/>
      <c r="AC10033" s="80"/>
      <c r="AD10033" s="80"/>
      <c r="AE10033" s="81"/>
      <c r="AF10033" s="82"/>
      <c r="AG10033" s="80"/>
      <c r="AH10033" s="119"/>
      <c r="AI10033" s="119"/>
    </row>
    <row r="10034" spans="27:35" x14ac:dyDescent="0.25">
      <c r="AA10034" s="81"/>
      <c r="AB10034" s="81"/>
      <c r="AC10034" s="80"/>
      <c r="AD10034" s="80"/>
      <c r="AE10034" s="81"/>
      <c r="AF10034" s="82"/>
      <c r="AG10034" s="80"/>
      <c r="AH10034" s="119"/>
      <c r="AI10034" s="119"/>
    </row>
    <row r="10035" spans="27:35" x14ac:dyDescent="0.25">
      <c r="AA10035" s="81"/>
      <c r="AB10035" s="81"/>
      <c r="AC10035" s="80"/>
      <c r="AD10035" s="80"/>
      <c r="AE10035" s="81"/>
      <c r="AF10035" s="82"/>
      <c r="AG10035" s="80"/>
      <c r="AH10035" s="119"/>
      <c r="AI10035" s="119"/>
    </row>
    <row r="10036" spans="27:35" x14ac:dyDescent="0.25">
      <c r="AA10036" s="81"/>
      <c r="AB10036" s="81"/>
      <c r="AC10036" s="80"/>
      <c r="AD10036" s="80"/>
      <c r="AE10036" s="81"/>
      <c r="AF10036" s="82"/>
      <c r="AG10036" s="80"/>
      <c r="AH10036" s="119"/>
      <c r="AI10036" s="119"/>
    </row>
    <row r="10037" spans="27:35" x14ac:dyDescent="0.25">
      <c r="AA10037" s="81"/>
      <c r="AB10037" s="81"/>
      <c r="AC10037" s="80"/>
      <c r="AD10037" s="80"/>
      <c r="AE10037" s="81"/>
      <c r="AF10037" s="82"/>
      <c r="AG10037" s="80"/>
      <c r="AH10037" s="119"/>
      <c r="AI10037" s="119"/>
    </row>
    <row r="10038" spans="27:35" x14ac:dyDescent="0.25">
      <c r="AA10038" s="81"/>
      <c r="AB10038" s="81"/>
      <c r="AC10038" s="80"/>
      <c r="AD10038" s="80"/>
      <c r="AE10038" s="81"/>
      <c r="AF10038" s="82"/>
      <c r="AG10038" s="80"/>
      <c r="AH10038" s="119"/>
      <c r="AI10038" s="119"/>
    </row>
    <row r="10039" spans="27:35" x14ac:dyDescent="0.25">
      <c r="AA10039" s="81"/>
      <c r="AB10039" s="81"/>
      <c r="AC10039" s="80"/>
      <c r="AD10039" s="80"/>
      <c r="AE10039" s="81"/>
      <c r="AF10039" s="82"/>
      <c r="AG10039" s="80"/>
      <c r="AH10039" s="119"/>
      <c r="AI10039" s="119"/>
    </row>
    <row r="10040" spans="27:35" x14ac:dyDescent="0.25">
      <c r="AA10040" s="81"/>
      <c r="AB10040" s="81"/>
      <c r="AC10040" s="80"/>
      <c r="AD10040" s="80"/>
      <c r="AE10040" s="81"/>
      <c r="AF10040" s="82"/>
      <c r="AG10040" s="80"/>
      <c r="AH10040" s="119"/>
      <c r="AI10040" s="119"/>
    </row>
    <row r="10041" spans="27:35" x14ac:dyDescent="0.25">
      <c r="AA10041" s="81"/>
      <c r="AB10041" s="81"/>
      <c r="AC10041" s="80"/>
      <c r="AD10041" s="80"/>
      <c r="AE10041" s="81"/>
      <c r="AF10041" s="82"/>
      <c r="AG10041" s="80"/>
      <c r="AH10041" s="119"/>
      <c r="AI10041" s="119"/>
    </row>
    <row r="10042" spans="27:35" x14ac:dyDescent="0.25">
      <c r="AA10042" s="81"/>
      <c r="AB10042" s="81"/>
      <c r="AC10042" s="80"/>
      <c r="AD10042" s="80"/>
      <c r="AE10042" s="81"/>
      <c r="AF10042" s="82"/>
      <c r="AG10042" s="80"/>
      <c r="AH10042" s="119"/>
      <c r="AI10042" s="119"/>
    </row>
    <row r="10043" spans="27:35" x14ac:dyDescent="0.25">
      <c r="AA10043" s="81"/>
      <c r="AB10043" s="81"/>
      <c r="AC10043" s="80"/>
      <c r="AD10043" s="80"/>
      <c r="AE10043" s="81"/>
      <c r="AF10043" s="82"/>
      <c r="AG10043" s="80"/>
      <c r="AH10043" s="119"/>
      <c r="AI10043" s="119"/>
    </row>
    <row r="10044" spans="27:35" x14ac:dyDescent="0.25">
      <c r="AA10044" s="81"/>
      <c r="AB10044" s="81"/>
      <c r="AC10044" s="80"/>
      <c r="AD10044" s="80"/>
      <c r="AE10044" s="81"/>
      <c r="AF10044" s="82"/>
      <c r="AG10044" s="80"/>
      <c r="AH10044" s="119"/>
      <c r="AI10044" s="119"/>
    </row>
    <row r="10045" spans="27:35" x14ac:dyDescent="0.25">
      <c r="AA10045" s="81"/>
      <c r="AB10045" s="81"/>
      <c r="AC10045" s="80"/>
      <c r="AD10045" s="80"/>
      <c r="AE10045" s="81"/>
      <c r="AF10045" s="82"/>
      <c r="AG10045" s="80"/>
      <c r="AH10045" s="119"/>
      <c r="AI10045" s="119"/>
    </row>
    <row r="10046" spans="27:35" x14ac:dyDescent="0.25">
      <c r="AA10046" s="81"/>
      <c r="AB10046" s="81"/>
      <c r="AC10046" s="80"/>
      <c r="AD10046" s="80"/>
      <c r="AE10046" s="81"/>
      <c r="AF10046" s="82"/>
      <c r="AG10046" s="80"/>
      <c r="AH10046" s="119"/>
      <c r="AI10046" s="119"/>
    </row>
    <row r="10047" spans="27:35" x14ac:dyDescent="0.25">
      <c r="AA10047" s="81"/>
      <c r="AB10047" s="81"/>
      <c r="AC10047" s="80"/>
      <c r="AD10047" s="80"/>
      <c r="AE10047" s="81"/>
      <c r="AF10047" s="82"/>
      <c r="AG10047" s="80"/>
      <c r="AH10047" s="119"/>
      <c r="AI10047" s="119"/>
    </row>
    <row r="10048" spans="27:35" x14ac:dyDescent="0.25">
      <c r="AA10048" s="81"/>
      <c r="AB10048" s="81"/>
      <c r="AC10048" s="80"/>
      <c r="AD10048" s="80"/>
      <c r="AE10048" s="81"/>
      <c r="AF10048" s="82"/>
      <c r="AG10048" s="80"/>
      <c r="AH10048" s="119"/>
      <c r="AI10048" s="119"/>
    </row>
    <row r="10049" spans="27:35" x14ac:dyDescent="0.25">
      <c r="AA10049" s="81"/>
      <c r="AB10049" s="81"/>
      <c r="AC10049" s="80"/>
      <c r="AD10049" s="80"/>
      <c r="AE10049" s="81"/>
      <c r="AF10049" s="82"/>
      <c r="AG10049" s="80"/>
      <c r="AH10049" s="119"/>
      <c r="AI10049" s="119"/>
    </row>
    <row r="10050" spans="27:35" x14ac:dyDescent="0.25">
      <c r="AA10050" s="81"/>
      <c r="AB10050" s="81"/>
      <c r="AC10050" s="80"/>
      <c r="AD10050" s="80"/>
      <c r="AE10050" s="81"/>
      <c r="AF10050" s="82"/>
      <c r="AG10050" s="80"/>
      <c r="AH10050" s="119"/>
      <c r="AI10050" s="119"/>
    </row>
    <row r="10051" spans="27:35" x14ac:dyDescent="0.25">
      <c r="AA10051" s="81"/>
      <c r="AB10051" s="81"/>
      <c r="AC10051" s="80"/>
      <c r="AD10051" s="80"/>
      <c r="AE10051" s="81"/>
      <c r="AF10051" s="82"/>
      <c r="AG10051" s="80"/>
      <c r="AH10051" s="119"/>
      <c r="AI10051" s="119"/>
    </row>
    <row r="10052" spans="27:35" x14ac:dyDescent="0.25">
      <c r="AA10052" s="81"/>
      <c r="AB10052" s="81"/>
      <c r="AC10052" s="80"/>
      <c r="AD10052" s="80"/>
      <c r="AE10052" s="81"/>
      <c r="AF10052" s="82"/>
      <c r="AG10052" s="80"/>
      <c r="AH10052" s="119"/>
      <c r="AI10052" s="119"/>
    </row>
    <row r="10053" spans="27:35" x14ac:dyDescent="0.25">
      <c r="AA10053" s="81"/>
      <c r="AB10053" s="81"/>
      <c r="AC10053" s="80"/>
      <c r="AD10053" s="80"/>
      <c r="AE10053" s="81"/>
      <c r="AF10053" s="82"/>
      <c r="AG10053" s="80"/>
      <c r="AH10053" s="119"/>
      <c r="AI10053" s="119"/>
    </row>
    <row r="10054" spans="27:35" x14ac:dyDescent="0.25">
      <c r="AA10054" s="81"/>
      <c r="AB10054" s="81"/>
      <c r="AC10054" s="80"/>
      <c r="AD10054" s="80"/>
      <c r="AE10054" s="81"/>
      <c r="AF10054" s="82"/>
      <c r="AG10054" s="80"/>
      <c r="AH10054" s="119"/>
      <c r="AI10054" s="119"/>
    </row>
    <row r="10055" spans="27:35" x14ac:dyDescent="0.25">
      <c r="AA10055" s="81"/>
      <c r="AB10055" s="81"/>
      <c r="AC10055" s="80"/>
      <c r="AD10055" s="80"/>
      <c r="AE10055" s="81"/>
      <c r="AF10055" s="82"/>
      <c r="AG10055" s="80"/>
      <c r="AH10055" s="119"/>
      <c r="AI10055" s="119"/>
    </row>
    <row r="10056" spans="27:35" x14ac:dyDescent="0.25">
      <c r="AA10056" s="81"/>
      <c r="AB10056" s="81"/>
      <c r="AC10056" s="80"/>
      <c r="AD10056" s="80"/>
      <c r="AE10056" s="81"/>
      <c r="AF10056" s="82"/>
      <c r="AG10056" s="80"/>
      <c r="AH10056" s="119"/>
      <c r="AI10056" s="119"/>
    </row>
    <row r="10057" spans="27:35" x14ac:dyDescent="0.25">
      <c r="AA10057" s="81"/>
      <c r="AB10057" s="81"/>
      <c r="AC10057" s="80"/>
      <c r="AD10057" s="80"/>
      <c r="AE10057" s="81"/>
      <c r="AF10057" s="82"/>
      <c r="AG10057" s="80"/>
      <c r="AH10057" s="119"/>
      <c r="AI10057" s="119"/>
    </row>
    <row r="10058" spans="27:35" x14ac:dyDescent="0.25">
      <c r="AA10058" s="81"/>
      <c r="AB10058" s="81"/>
      <c r="AC10058" s="80"/>
      <c r="AD10058" s="80"/>
      <c r="AE10058" s="81"/>
      <c r="AF10058" s="82"/>
      <c r="AG10058" s="80"/>
      <c r="AH10058" s="119"/>
      <c r="AI10058" s="119"/>
    </row>
    <row r="10059" spans="27:35" x14ac:dyDescent="0.25">
      <c r="AA10059" s="81"/>
      <c r="AB10059" s="81"/>
      <c r="AC10059" s="80"/>
      <c r="AD10059" s="80"/>
      <c r="AE10059" s="81"/>
      <c r="AF10059" s="82"/>
      <c r="AG10059" s="80"/>
      <c r="AH10059" s="119"/>
      <c r="AI10059" s="119"/>
    </row>
    <row r="10060" spans="27:35" x14ac:dyDescent="0.25">
      <c r="AA10060" s="81"/>
      <c r="AB10060" s="81"/>
      <c r="AC10060" s="80"/>
      <c r="AD10060" s="80"/>
      <c r="AE10060" s="81"/>
      <c r="AF10060" s="82"/>
      <c r="AG10060" s="80"/>
      <c r="AH10060" s="119"/>
      <c r="AI10060" s="119"/>
    </row>
    <row r="10061" spans="27:35" x14ac:dyDescent="0.25">
      <c r="AA10061" s="81"/>
      <c r="AB10061" s="81"/>
      <c r="AC10061" s="80"/>
      <c r="AD10061" s="80"/>
      <c r="AE10061" s="81"/>
      <c r="AF10061" s="82"/>
      <c r="AG10061" s="80"/>
      <c r="AH10061" s="119"/>
      <c r="AI10061" s="119"/>
    </row>
    <row r="10062" spans="27:35" x14ac:dyDescent="0.25">
      <c r="AA10062" s="81"/>
      <c r="AB10062" s="81"/>
      <c r="AC10062" s="80"/>
      <c r="AD10062" s="80"/>
      <c r="AE10062" s="81"/>
      <c r="AF10062" s="82"/>
      <c r="AG10062" s="80"/>
      <c r="AH10062" s="119"/>
      <c r="AI10062" s="119"/>
    </row>
    <row r="10063" spans="27:35" x14ac:dyDescent="0.25">
      <c r="AA10063" s="81"/>
      <c r="AB10063" s="81"/>
      <c r="AC10063" s="80"/>
      <c r="AD10063" s="80"/>
      <c r="AE10063" s="81"/>
      <c r="AF10063" s="82"/>
      <c r="AG10063" s="80"/>
      <c r="AH10063" s="119"/>
      <c r="AI10063" s="119"/>
    </row>
    <row r="10064" spans="27:35" x14ac:dyDescent="0.25">
      <c r="AA10064" s="81"/>
      <c r="AB10064" s="81"/>
      <c r="AC10064" s="80"/>
      <c r="AD10064" s="80"/>
      <c r="AE10064" s="81"/>
      <c r="AF10064" s="82"/>
      <c r="AG10064" s="80"/>
      <c r="AH10064" s="119"/>
      <c r="AI10064" s="119"/>
    </row>
    <row r="10065" spans="27:35" x14ac:dyDescent="0.25">
      <c r="AA10065" s="81"/>
      <c r="AB10065" s="81"/>
      <c r="AC10065" s="80"/>
      <c r="AD10065" s="80"/>
      <c r="AE10065" s="81"/>
      <c r="AF10065" s="82"/>
      <c r="AG10065" s="80"/>
      <c r="AH10065" s="119"/>
      <c r="AI10065" s="119"/>
    </row>
    <row r="10066" spans="27:35" x14ac:dyDescent="0.25">
      <c r="AA10066" s="81"/>
      <c r="AB10066" s="81"/>
      <c r="AC10066" s="80"/>
      <c r="AD10066" s="80"/>
      <c r="AE10066" s="81"/>
      <c r="AF10066" s="82"/>
      <c r="AG10066" s="80"/>
      <c r="AH10066" s="119"/>
      <c r="AI10066" s="119"/>
    </row>
    <row r="10067" spans="27:35" x14ac:dyDescent="0.25">
      <c r="AA10067" s="81"/>
      <c r="AB10067" s="81"/>
      <c r="AC10067" s="80"/>
      <c r="AD10067" s="80"/>
      <c r="AE10067" s="81"/>
      <c r="AF10067" s="82"/>
      <c r="AG10067" s="80"/>
      <c r="AH10067" s="119"/>
      <c r="AI10067" s="119"/>
    </row>
    <row r="10068" spans="27:35" x14ac:dyDescent="0.25">
      <c r="AA10068" s="81"/>
      <c r="AB10068" s="81"/>
      <c r="AC10068" s="80"/>
      <c r="AD10068" s="80"/>
      <c r="AE10068" s="81"/>
      <c r="AF10068" s="82"/>
      <c r="AG10068" s="80"/>
      <c r="AH10068" s="119"/>
      <c r="AI10068" s="119"/>
    </row>
    <row r="10069" spans="27:35" x14ac:dyDescent="0.25">
      <c r="AA10069" s="81"/>
      <c r="AB10069" s="81"/>
      <c r="AC10069" s="80"/>
      <c r="AD10069" s="80"/>
      <c r="AE10069" s="81"/>
      <c r="AF10069" s="82"/>
      <c r="AG10069" s="80"/>
      <c r="AH10069" s="119"/>
      <c r="AI10069" s="119"/>
    </row>
    <row r="10070" spans="27:35" x14ac:dyDescent="0.25">
      <c r="AA10070" s="81"/>
      <c r="AB10070" s="81"/>
      <c r="AC10070" s="80"/>
      <c r="AD10070" s="80"/>
      <c r="AE10070" s="81"/>
      <c r="AF10070" s="82"/>
      <c r="AG10070" s="80"/>
      <c r="AH10070" s="119"/>
      <c r="AI10070" s="119"/>
    </row>
    <row r="10071" spans="27:35" x14ac:dyDescent="0.25">
      <c r="AA10071" s="81"/>
      <c r="AB10071" s="81"/>
      <c r="AC10071" s="80"/>
      <c r="AD10071" s="80"/>
      <c r="AE10071" s="81"/>
      <c r="AF10071" s="82"/>
      <c r="AG10071" s="80"/>
      <c r="AH10071" s="119"/>
      <c r="AI10071" s="119"/>
    </row>
    <row r="10072" spans="27:35" x14ac:dyDescent="0.25">
      <c r="AA10072" s="81"/>
      <c r="AB10072" s="81"/>
      <c r="AC10072" s="80"/>
      <c r="AD10072" s="80"/>
      <c r="AE10072" s="81"/>
      <c r="AF10072" s="82"/>
      <c r="AG10072" s="80"/>
      <c r="AH10072" s="119"/>
      <c r="AI10072" s="119"/>
    </row>
    <row r="10073" spans="27:35" x14ac:dyDescent="0.25">
      <c r="AA10073" s="81"/>
      <c r="AB10073" s="81"/>
      <c r="AC10073" s="80"/>
      <c r="AD10073" s="80"/>
      <c r="AE10073" s="81"/>
      <c r="AF10073" s="82"/>
      <c r="AG10073" s="80"/>
      <c r="AH10073" s="119"/>
      <c r="AI10073" s="119"/>
    </row>
    <row r="10074" spans="27:35" x14ac:dyDescent="0.25">
      <c r="AA10074" s="81"/>
      <c r="AB10074" s="81"/>
      <c r="AC10074" s="80"/>
      <c r="AD10074" s="80"/>
      <c r="AE10074" s="81"/>
      <c r="AF10074" s="82"/>
      <c r="AG10074" s="80"/>
      <c r="AH10074" s="119"/>
      <c r="AI10074" s="119"/>
    </row>
    <row r="10075" spans="27:35" x14ac:dyDescent="0.25">
      <c r="AA10075" s="81"/>
      <c r="AB10075" s="81"/>
      <c r="AC10075" s="80"/>
      <c r="AD10075" s="80"/>
      <c r="AE10075" s="81"/>
      <c r="AF10075" s="82"/>
      <c r="AG10075" s="80"/>
      <c r="AH10075" s="119"/>
      <c r="AI10075" s="119"/>
    </row>
    <row r="10076" spans="27:35" x14ac:dyDescent="0.25">
      <c r="AA10076" s="81"/>
      <c r="AB10076" s="81"/>
      <c r="AC10076" s="80"/>
      <c r="AD10076" s="80"/>
      <c r="AE10076" s="81"/>
      <c r="AF10076" s="82"/>
      <c r="AG10076" s="80"/>
      <c r="AH10076" s="119"/>
      <c r="AI10076" s="119"/>
    </row>
    <row r="10077" spans="27:35" x14ac:dyDescent="0.25">
      <c r="AA10077" s="81"/>
      <c r="AB10077" s="81"/>
      <c r="AC10077" s="80"/>
      <c r="AD10077" s="80"/>
      <c r="AE10077" s="81"/>
      <c r="AF10077" s="82"/>
      <c r="AG10077" s="80"/>
      <c r="AH10077" s="119"/>
      <c r="AI10077" s="119"/>
    </row>
    <row r="10078" spans="27:35" x14ac:dyDescent="0.25">
      <c r="AA10078" s="81"/>
      <c r="AB10078" s="81"/>
      <c r="AC10078" s="80"/>
      <c r="AD10078" s="80"/>
      <c r="AE10078" s="81"/>
      <c r="AF10078" s="82"/>
      <c r="AG10078" s="80"/>
      <c r="AH10078" s="119"/>
      <c r="AI10078" s="119"/>
    </row>
    <row r="10079" spans="27:35" x14ac:dyDescent="0.25">
      <c r="AA10079" s="81"/>
      <c r="AB10079" s="81"/>
      <c r="AC10079" s="80"/>
      <c r="AD10079" s="80"/>
      <c r="AE10079" s="81"/>
      <c r="AF10079" s="82"/>
      <c r="AG10079" s="80"/>
      <c r="AH10079" s="119"/>
      <c r="AI10079" s="119"/>
    </row>
    <row r="10080" spans="27:35" x14ac:dyDescent="0.25">
      <c r="AA10080" s="81"/>
      <c r="AB10080" s="81"/>
      <c r="AC10080" s="80"/>
      <c r="AD10080" s="80"/>
      <c r="AE10080" s="81"/>
      <c r="AF10080" s="82"/>
      <c r="AG10080" s="80"/>
      <c r="AH10080" s="119"/>
      <c r="AI10080" s="119"/>
    </row>
    <row r="10081" spans="27:35" x14ac:dyDescent="0.25">
      <c r="AA10081" s="81"/>
      <c r="AB10081" s="81"/>
      <c r="AC10081" s="80"/>
      <c r="AD10081" s="80"/>
      <c r="AE10081" s="81"/>
      <c r="AF10081" s="82"/>
      <c r="AG10081" s="80"/>
      <c r="AH10081" s="119"/>
      <c r="AI10081" s="119"/>
    </row>
    <row r="10082" spans="27:35" x14ac:dyDescent="0.25">
      <c r="AA10082" s="81"/>
      <c r="AB10082" s="81"/>
      <c r="AC10082" s="80"/>
      <c r="AD10082" s="80"/>
      <c r="AE10082" s="81"/>
      <c r="AF10082" s="82"/>
      <c r="AG10082" s="80"/>
      <c r="AH10082" s="119"/>
      <c r="AI10082" s="119"/>
    </row>
    <row r="10083" spans="27:35" x14ac:dyDescent="0.25">
      <c r="AA10083" s="81"/>
      <c r="AB10083" s="81"/>
      <c r="AC10083" s="80"/>
      <c r="AD10083" s="80"/>
      <c r="AE10083" s="81"/>
      <c r="AF10083" s="82"/>
      <c r="AG10083" s="80"/>
      <c r="AH10083" s="119"/>
      <c r="AI10083" s="119"/>
    </row>
    <row r="10084" spans="27:35" x14ac:dyDescent="0.25">
      <c r="AA10084" s="81"/>
      <c r="AB10084" s="81"/>
      <c r="AC10084" s="80"/>
      <c r="AD10084" s="80"/>
      <c r="AE10084" s="81"/>
      <c r="AF10084" s="82"/>
      <c r="AG10084" s="80"/>
      <c r="AH10084" s="119"/>
      <c r="AI10084" s="119"/>
    </row>
    <row r="10085" spans="27:35" x14ac:dyDescent="0.25">
      <c r="AA10085" s="81"/>
      <c r="AB10085" s="81"/>
      <c r="AC10085" s="80"/>
      <c r="AD10085" s="80"/>
      <c r="AE10085" s="81"/>
      <c r="AF10085" s="82"/>
      <c r="AG10085" s="80"/>
      <c r="AH10085" s="119"/>
      <c r="AI10085" s="119"/>
    </row>
    <row r="10086" spans="27:35" x14ac:dyDescent="0.25">
      <c r="AA10086" s="81"/>
      <c r="AB10086" s="81"/>
      <c r="AC10086" s="80"/>
      <c r="AD10086" s="80"/>
      <c r="AE10086" s="81"/>
      <c r="AF10086" s="82"/>
      <c r="AG10086" s="80"/>
      <c r="AH10086" s="119"/>
      <c r="AI10086" s="119"/>
    </row>
    <row r="10087" spans="27:35" x14ac:dyDescent="0.25">
      <c r="AA10087" s="81"/>
      <c r="AB10087" s="81"/>
      <c r="AC10087" s="80"/>
      <c r="AD10087" s="80"/>
      <c r="AE10087" s="81"/>
      <c r="AF10087" s="82"/>
      <c r="AG10087" s="80"/>
      <c r="AH10087" s="119"/>
      <c r="AI10087" s="119"/>
    </row>
    <row r="10088" spans="27:35" x14ac:dyDescent="0.25">
      <c r="AA10088" s="81"/>
      <c r="AB10088" s="81"/>
      <c r="AC10088" s="80"/>
      <c r="AD10088" s="80"/>
      <c r="AE10088" s="81"/>
      <c r="AF10088" s="82"/>
      <c r="AG10088" s="80"/>
      <c r="AH10088" s="119"/>
      <c r="AI10088" s="119"/>
    </row>
    <row r="10089" spans="27:35" x14ac:dyDescent="0.25">
      <c r="AA10089" s="81"/>
      <c r="AB10089" s="81"/>
      <c r="AC10089" s="80"/>
      <c r="AD10089" s="80"/>
      <c r="AE10089" s="81"/>
      <c r="AF10089" s="82"/>
      <c r="AG10089" s="80"/>
      <c r="AH10089" s="119"/>
      <c r="AI10089" s="119"/>
    </row>
    <row r="10090" spans="27:35" x14ac:dyDescent="0.25">
      <c r="AA10090" s="81"/>
      <c r="AB10090" s="81"/>
      <c r="AC10090" s="80"/>
      <c r="AD10090" s="80"/>
      <c r="AE10090" s="81"/>
      <c r="AF10090" s="82"/>
      <c r="AG10090" s="80"/>
      <c r="AH10090" s="119"/>
      <c r="AI10090" s="119"/>
    </row>
    <row r="10091" spans="27:35" x14ac:dyDescent="0.25">
      <c r="AA10091" s="81"/>
      <c r="AB10091" s="81"/>
      <c r="AC10091" s="80"/>
      <c r="AD10091" s="80"/>
      <c r="AE10091" s="81"/>
      <c r="AF10091" s="82"/>
      <c r="AG10091" s="80"/>
      <c r="AH10091" s="119"/>
      <c r="AI10091" s="119"/>
    </row>
    <row r="10092" spans="27:35" x14ac:dyDescent="0.25">
      <c r="AA10092" s="81"/>
      <c r="AB10092" s="81"/>
      <c r="AC10092" s="80"/>
      <c r="AD10092" s="80"/>
      <c r="AE10092" s="81"/>
      <c r="AF10092" s="82"/>
      <c r="AG10092" s="80"/>
      <c r="AH10092" s="119"/>
      <c r="AI10092" s="119"/>
    </row>
    <row r="10093" spans="27:35" x14ac:dyDescent="0.25">
      <c r="AA10093" s="81"/>
      <c r="AB10093" s="81"/>
      <c r="AC10093" s="80"/>
      <c r="AD10093" s="80"/>
      <c r="AE10093" s="81"/>
      <c r="AF10093" s="82"/>
      <c r="AG10093" s="80"/>
      <c r="AH10093" s="119"/>
      <c r="AI10093" s="119"/>
    </row>
    <row r="10094" spans="27:35" x14ac:dyDescent="0.25">
      <c r="AA10094" s="81"/>
      <c r="AB10094" s="81"/>
      <c r="AC10094" s="80"/>
      <c r="AD10094" s="80"/>
      <c r="AE10094" s="81"/>
      <c r="AF10094" s="82"/>
      <c r="AG10094" s="80"/>
      <c r="AH10094" s="119"/>
      <c r="AI10094" s="119"/>
    </row>
    <row r="10095" spans="27:35" x14ac:dyDescent="0.25">
      <c r="AA10095" s="81"/>
      <c r="AB10095" s="81"/>
      <c r="AC10095" s="80"/>
      <c r="AD10095" s="80"/>
      <c r="AE10095" s="81"/>
      <c r="AF10095" s="82"/>
      <c r="AG10095" s="80"/>
      <c r="AH10095" s="119"/>
      <c r="AI10095" s="119"/>
    </row>
    <row r="10096" spans="27:35" x14ac:dyDescent="0.25">
      <c r="AA10096" s="81"/>
      <c r="AB10096" s="81"/>
      <c r="AC10096" s="80"/>
      <c r="AD10096" s="80"/>
      <c r="AE10096" s="81"/>
      <c r="AF10096" s="82"/>
      <c r="AG10096" s="80"/>
      <c r="AH10096" s="119"/>
      <c r="AI10096" s="119"/>
    </row>
    <row r="10097" spans="27:35" x14ac:dyDescent="0.25">
      <c r="AA10097" s="81"/>
      <c r="AB10097" s="81"/>
      <c r="AC10097" s="80"/>
      <c r="AD10097" s="80"/>
      <c r="AE10097" s="81"/>
      <c r="AF10097" s="82"/>
      <c r="AG10097" s="80"/>
      <c r="AH10097" s="119"/>
      <c r="AI10097" s="119"/>
    </row>
    <row r="10098" spans="27:35" x14ac:dyDescent="0.25">
      <c r="AA10098" s="81"/>
      <c r="AB10098" s="81"/>
      <c r="AC10098" s="80"/>
      <c r="AD10098" s="80"/>
      <c r="AE10098" s="81"/>
      <c r="AF10098" s="82"/>
      <c r="AG10098" s="80"/>
      <c r="AH10098" s="119"/>
      <c r="AI10098" s="119"/>
    </row>
    <row r="10099" spans="27:35" x14ac:dyDescent="0.25">
      <c r="AA10099" s="81"/>
      <c r="AB10099" s="81"/>
      <c r="AC10099" s="80"/>
      <c r="AD10099" s="80"/>
      <c r="AE10099" s="81"/>
      <c r="AF10099" s="82"/>
      <c r="AG10099" s="80"/>
      <c r="AH10099" s="119"/>
      <c r="AI10099" s="119"/>
    </row>
    <row r="10100" spans="27:35" x14ac:dyDescent="0.25">
      <c r="AA10100" s="81"/>
      <c r="AB10100" s="81"/>
      <c r="AC10100" s="80"/>
      <c r="AD10100" s="80"/>
      <c r="AE10100" s="81"/>
      <c r="AF10100" s="82"/>
      <c r="AG10100" s="80"/>
      <c r="AH10100" s="119"/>
      <c r="AI10100" s="119"/>
    </row>
    <row r="10101" spans="27:35" x14ac:dyDescent="0.25">
      <c r="AA10101" s="81"/>
      <c r="AB10101" s="81"/>
      <c r="AC10101" s="80"/>
      <c r="AD10101" s="80"/>
      <c r="AE10101" s="81"/>
      <c r="AF10101" s="82"/>
      <c r="AG10101" s="80"/>
      <c r="AH10101" s="119"/>
      <c r="AI10101" s="119"/>
    </row>
    <row r="10102" spans="27:35" x14ac:dyDescent="0.25">
      <c r="AA10102" s="81"/>
      <c r="AB10102" s="81"/>
      <c r="AC10102" s="80"/>
      <c r="AD10102" s="80"/>
      <c r="AE10102" s="81"/>
      <c r="AF10102" s="82"/>
      <c r="AG10102" s="80"/>
      <c r="AH10102" s="119"/>
      <c r="AI10102" s="119"/>
    </row>
    <row r="10103" spans="27:35" x14ac:dyDescent="0.25">
      <c r="AA10103" s="81"/>
      <c r="AB10103" s="81"/>
      <c r="AC10103" s="80"/>
      <c r="AD10103" s="80"/>
      <c r="AE10103" s="81"/>
      <c r="AF10103" s="82"/>
      <c r="AG10103" s="80"/>
      <c r="AH10103" s="119"/>
      <c r="AI10103" s="119"/>
    </row>
    <row r="10104" spans="27:35" x14ac:dyDescent="0.25">
      <c r="AA10104" s="81"/>
      <c r="AB10104" s="81"/>
      <c r="AC10104" s="80"/>
      <c r="AD10104" s="80"/>
      <c r="AE10104" s="81"/>
      <c r="AF10104" s="82"/>
      <c r="AG10104" s="80"/>
      <c r="AH10104" s="119"/>
      <c r="AI10104" s="119"/>
    </row>
    <row r="10105" spans="27:35" x14ac:dyDescent="0.25">
      <c r="AA10105" s="81"/>
      <c r="AB10105" s="81"/>
      <c r="AC10105" s="80"/>
      <c r="AD10105" s="80"/>
      <c r="AE10105" s="81"/>
      <c r="AF10105" s="82"/>
      <c r="AG10105" s="80"/>
      <c r="AH10105" s="119"/>
      <c r="AI10105" s="119"/>
    </row>
    <row r="10106" spans="27:35" x14ac:dyDescent="0.25">
      <c r="AA10106" s="81"/>
      <c r="AB10106" s="81"/>
      <c r="AC10106" s="80"/>
      <c r="AD10106" s="80"/>
      <c r="AE10106" s="81"/>
      <c r="AF10106" s="82"/>
      <c r="AG10106" s="80"/>
      <c r="AH10106" s="119"/>
      <c r="AI10106" s="119"/>
    </row>
    <row r="10107" spans="27:35" x14ac:dyDescent="0.25">
      <c r="AA10107" s="81"/>
      <c r="AB10107" s="81"/>
      <c r="AC10107" s="80"/>
      <c r="AD10107" s="80"/>
      <c r="AE10107" s="81"/>
      <c r="AF10107" s="82"/>
      <c r="AG10107" s="80"/>
      <c r="AH10107" s="119"/>
      <c r="AI10107" s="119"/>
    </row>
    <row r="10108" spans="27:35" x14ac:dyDescent="0.25">
      <c r="AA10108" s="81"/>
      <c r="AB10108" s="81"/>
      <c r="AC10108" s="80"/>
      <c r="AD10108" s="80"/>
      <c r="AE10108" s="81"/>
      <c r="AF10108" s="82"/>
      <c r="AG10108" s="80"/>
      <c r="AH10108" s="119"/>
      <c r="AI10108" s="119"/>
    </row>
    <row r="10109" spans="27:35" x14ac:dyDescent="0.25">
      <c r="AA10109" s="81"/>
      <c r="AB10109" s="81"/>
      <c r="AC10109" s="80"/>
      <c r="AD10109" s="80"/>
      <c r="AE10109" s="81"/>
      <c r="AF10109" s="82"/>
      <c r="AG10109" s="80"/>
      <c r="AH10109" s="119"/>
      <c r="AI10109" s="119"/>
    </row>
    <row r="10110" spans="27:35" x14ac:dyDescent="0.25">
      <c r="AA10110" s="81"/>
      <c r="AB10110" s="81"/>
      <c r="AC10110" s="80"/>
      <c r="AD10110" s="80"/>
      <c r="AE10110" s="81"/>
      <c r="AF10110" s="82"/>
      <c r="AG10110" s="80"/>
      <c r="AH10110" s="119"/>
      <c r="AI10110" s="119"/>
    </row>
    <row r="10111" spans="27:35" x14ac:dyDescent="0.25">
      <c r="AA10111" s="81"/>
      <c r="AB10111" s="81"/>
      <c r="AC10111" s="80"/>
      <c r="AD10111" s="80"/>
      <c r="AE10111" s="81"/>
      <c r="AF10111" s="82"/>
      <c r="AG10111" s="80"/>
      <c r="AH10111" s="119"/>
      <c r="AI10111" s="119"/>
    </row>
    <row r="10112" spans="27:35" x14ac:dyDescent="0.25">
      <c r="AA10112" s="81"/>
      <c r="AB10112" s="81"/>
      <c r="AC10112" s="80"/>
      <c r="AD10112" s="80"/>
      <c r="AE10112" s="81"/>
      <c r="AF10112" s="82"/>
      <c r="AG10112" s="80"/>
      <c r="AH10112" s="119"/>
      <c r="AI10112" s="119"/>
    </row>
    <row r="10113" spans="27:35" x14ac:dyDescent="0.25">
      <c r="AA10113" s="81"/>
      <c r="AB10113" s="81"/>
      <c r="AC10113" s="80"/>
      <c r="AD10113" s="80"/>
      <c r="AE10113" s="81"/>
      <c r="AF10113" s="82"/>
      <c r="AG10113" s="80"/>
      <c r="AH10113" s="119"/>
      <c r="AI10113" s="119"/>
    </row>
    <row r="10114" spans="27:35" x14ac:dyDescent="0.25">
      <c r="AA10114" s="81"/>
      <c r="AB10114" s="81"/>
      <c r="AC10114" s="80"/>
      <c r="AD10114" s="80"/>
      <c r="AE10114" s="81"/>
      <c r="AF10114" s="82"/>
      <c r="AG10114" s="80"/>
      <c r="AH10114" s="119"/>
      <c r="AI10114" s="119"/>
    </row>
    <row r="10115" spans="27:35" x14ac:dyDescent="0.25">
      <c r="AA10115" s="81"/>
      <c r="AB10115" s="81"/>
      <c r="AC10115" s="80"/>
      <c r="AD10115" s="80"/>
      <c r="AE10115" s="81"/>
      <c r="AF10115" s="82"/>
      <c r="AG10115" s="80"/>
      <c r="AH10115" s="119"/>
      <c r="AI10115" s="119"/>
    </row>
    <row r="10116" spans="27:35" x14ac:dyDescent="0.25">
      <c r="AA10116" s="81"/>
      <c r="AB10116" s="81"/>
      <c r="AC10116" s="80"/>
      <c r="AD10116" s="80"/>
      <c r="AE10116" s="81"/>
      <c r="AF10116" s="82"/>
      <c r="AG10116" s="80"/>
      <c r="AH10116" s="119"/>
      <c r="AI10116" s="119"/>
    </row>
    <row r="10117" spans="27:35" x14ac:dyDescent="0.25">
      <c r="AA10117" s="81"/>
      <c r="AB10117" s="81"/>
      <c r="AC10117" s="80"/>
      <c r="AD10117" s="80"/>
      <c r="AE10117" s="81"/>
      <c r="AF10117" s="82"/>
      <c r="AG10117" s="80"/>
      <c r="AH10117" s="119"/>
      <c r="AI10117" s="119"/>
    </row>
    <row r="10118" spans="27:35" x14ac:dyDescent="0.25">
      <c r="AA10118" s="81"/>
      <c r="AB10118" s="81"/>
      <c r="AC10118" s="80"/>
      <c r="AD10118" s="80"/>
      <c r="AE10118" s="81"/>
      <c r="AF10118" s="82"/>
      <c r="AG10118" s="80"/>
      <c r="AH10118" s="119"/>
      <c r="AI10118" s="119"/>
    </row>
    <row r="10119" spans="27:35" x14ac:dyDescent="0.25">
      <c r="AA10119" s="81"/>
      <c r="AB10119" s="81"/>
      <c r="AC10119" s="80"/>
      <c r="AD10119" s="80"/>
      <c r="AE10119" s="81"/>
      <c r="AF10119" s="82"/>
      <c r="AG10119" s="80"/>
      <c r="AH10119" s="119"/>
      <c r="AI10119" s="119"/>
    </row>
    <row r="10120" spans="27:35" x14ac:dyDescent="0.25">
      <c r="AA10120" s="81"/>
      <c r="AB10120" s="81"/>
      <c r="AC10120" s="80"/>
      <c r="AD10120" s="80"/>
      <c r="AE10120" s="81"/>
      <c r="AF10120" s="82"/>
      <c r="AG10120" s="80"/>
      <c r="AH10120" s="119"/>
      <c r="AI10120" s="119"/>
    </row>
    <row r="10121" spans="27:35" x14ac:dyDescent="0.25">
      <c r="AA10121" s="81"/>
      <c r="AB10121" s="81"/>
      <c r="AC10121" s="80"/>
      <c r="AD10121" s="80"/>
      <c r="AE10121" s="81"/>
      <c r="AF10121" s="82"/>
      <c r="AG10121" s="80"/>
      <c r="AH10121" s="119"/>
      <c r="AI10121" s="119"/>
    </row>
    <row r="10122" spans="27:35" x14ac:dyDescent="0.25">
      <c r="AA10122" s="81"/>
      <c r="AB10122" s="81"/>
      <c r="AC10122" s="80"/>
      <c r="AD10122" s="80"/>
      <c r="AE10122" s="81"/>
      <c r="AF10122" s="82"/>
      <c r="AG10122" s="80"/>
      <c r="AH10122" s="119"/>
      <c r="AI10122" s="119"/>
    </row>
    <row r="10123" spans="27:35" x14ac:dyDescent="0.25">
      <c r="AA10123" s="81"/>
      <c r="AB10123" s="81"/>
      <c r="AC10123" s="80"/>
      <c r="AD10123" s="80"/>
      <c r="AE10123" s="81"/>
      <c r="AF10123" s="82"/>
      <c r="AG10123" s="80"/>
      <c r="AH10123" s="119"/>
      <c r="AI10123" s="119"/>
    </row>
    <row r="10124" spans="27:35" x14ac:dyDescent="0.25">
      <c r="AA10124" s="81"/>
      <c r="AB10124" s="81"/>
      <c r="AC10124" s="80"/>
      <c r="AD10124" s="80"/>
      <c r="AE10124" s="81"/>
      <c r="AF10124" s="82"/>
      <c r="AG10124" s="80"/>
      <c r="AH10124" s="119"/>
      <c r="AI10124" s="119"/>
    </row>
    <row r="10125" spans="27:35" x14ac:dyDescent="0.25">
      <c r="AA10125" s="81"/>
      <c r="AB10125" s="81"/>
      <c r="AC10125" s="80"/>
      <c r="AD10125" s="80"/>
      <c r="AE10125" s="81"/>
      <c r="AF10125" s="82"/>
      <c r="AG10125" s="80"/>
      <c r="AH10125" s="119"/>
      <c r="AI10125" s="119"/>
    </row>
    <row r="10126" spans="27:35" x14ac:dyDescent="0.25">
      <c r="AA10126" s="81"/>
      <c r="AB10126" s="81"/>
      <c r="AC10126" s="80"/>
      <c r="AD10126" s="80"/>
      <c r="AE10126" s="81"/>
      <c r="AF10126" s="82"/>
      <c r="AG10126" s="80"/>
      <c r="AH10126" s="119"/>
      <c r="AI10126" s="119"/>
    </row>
    <row r="10127" spans="27:35" x14ac:dyDescent="0.25">
      <c r="AA10127" s="81"/>
      <c r="AB10127" s="81"/>
      <c r="AC10127" s="80"/>
      <c r="AD10127" s="80"/>
      <c r="AE10127" s="81"/>
      <c r="AF10127" s="82"/>
      <c r="AG10127" s="80"/>
      <c r="AH10127" s="119"/>
      <c r="AI10127" s="119"/>
    </row>
    <row r="10128" spans="27:35" x14ac:dyDescent="0.25">
      <c r="AA10128" s="81"/>
      <c r="AB10128" s="81"/>
      <c r="AC10128" s="80"/>
      <c r="AD10128" s="80"/>
      <c r="AE10128" s="81"/>
      <c r="AF10128" s="82"/>
      <c r="AG10128" s="80"/>
      <c r="AH10128" s="119"/>
      <c r="AI10128" s="119"/>
    </row>
    <row r="10129" spans="27:35" x14ac:dyDescent="0.25">
      <c r="AA10129" s="81"/>
      <c r="AB10129" s="81"/>
      <c r="AC10129" s="80"/>
      <c r="AD10129" s="80"/>
      <c r="AE10129" s="81"/>
      <c r="AF10129" s="82"/>
      <c r="AG10129" s="80"/>
      <c r="AH10129" s="119"/>
      <c r="AI10129" s="119"/>
    </row>
    <row r="10130" spans="27:35" x14ac:dyDescent="0.25">
      <c r="AA10130" s="81"/>
      <c r="AB10130" s="81"/>
      <c r="AC10130" s="80"/>
      <c r="AD10130" s="80"/>
      <c r="AE10130" s="81"/>
      <c r="AF10130" s="82"/>
      <c r="AG10130" s="80"/>
      <c r="AH10130" s="119"/>
      <c r="AI10130" s="119"/>
    </row>
    <row r="10131" spans="27:35" x14ac:dyDescent="0.25">
      <c r="AA10131" s="81"/>
      <c r="AB10131" s="81"/>
      <c r="AC10131" s="80"/>
      <c r="AD10131" s="80"/>
      <c r="AE10131" s="81"/>
      <c r="AF10131" s="82"/>
      <c r="AG10131" s="80"/>
      <c r="AH10131" s="119"/>
      <c r="AI10131" s="119"/>
    </row>
    <row r="10132" spans="27:35" x14ac:dyDescent="0.25">
      <c r="AA10132" s="81"/>
      <c r="AB10132" s="81"/>
      <c r="AC10132" s="80"/>
      <c r="AD10132" s="80"/>
      <c r="AE10132" s="81"/>
      <c r="AF10132" s="82"/>
      <c r="AG10132" s="80"/>
      <c r="AH10132" s="119"/>
      <c r="AI10132" s="119"/>
    </row>
    <row r="10133" spans="27:35" x14ac:dyDescent="0.25">
      <c r="AA10133" s="81"/>
      <c r="AB10133" s="81"/>
      <c r="AC10133" s="80"/>
      <c r="AD10133" s="80"/>
      <c r="AE10133" s="81"/>
      <c r="AF10133" s="82"/>
      <c r="AG10133" s="80"/>
      <c r="AH10133" s="119"/>
      <c r="AI10133" s="119"/>
    </row>
    <row r="10134" spans="27:35" x14ac:dyDescent="0.25">
      <c r="AA10134" s="81"/>
      <c r="AB10134" s="81"/>
      <c r="AC10134" s="80"/>
      <c r="AD10134" s="80"/>
      <c r="AE10134" s="81"/>
      <c r="AF10134" s="82"/>
      <c r="AG10134" s="80"/>
      <c r="AH10134" s="119"/>
      <c r="AI10134" s="119"/>
    </row>
    <row r="10135" spans="27:35" x14ac:dyDescent="0.25">
      <c r="AA10135" s="81"/>
      <c r="AB10135" s="81"/>
      <c r="AC10135" s="80"/>
      <c r="AD10135" s="80"/>
      <c r="AE10135" s="81"/>
      <c r="AF10135" s="82"/>
      <c r="AG10135" s="80"/>
      <c r="AH10135" s="119"/>
      <c r="AI10135" s="119"/>
    </row>
    <row r="10136" spans="27:35" x14ac:dyDescent="0.25">
      <c r="AA10136" s="81"/>
      <c r="AB10136" s="81"/>
      <c r="AC10136" s="80"/>
      <c r="AD10136" s="80"/>
      <c r="AE10136" s="81"/>
      <c r="AF10136" s="82"/>
      <c r="AG10136" s="80"/>
      <c r="AH10136" s="119"/>
      <c r="AI10136" s="119"/>
    </row>
    <row r="10137" spans="27:35" x14ac:dyDescent="0.25">
      <c r="AA10137" s="81"/>
      <c r="AB10137" s="81"/>
      <c r="AC10137" s="80"/>
      <c r="AD10137" s="80"/>
      <c r="AE10137" s="81"/>
      <c r="AF10137" s="82"/>
      <c r="AG10137" s="80"/>
      <c r="AH10137" s="119"/>
      <c r="AI10137" s="119"/>
    </row>
    <row r="10138" spans="27:35" x14ac:dyDescent="0.25">
      <c r="AA10138" s="81"/>
      <c r="AB10138" s="81"/>
      <c r="AC10138" s="80"/>
      <c r="AD10138" s="80"/>
      <c r="AE10138" s="81"/>
      <c r="AF10138" s="82"/>
      <c r="AG10138" s="80"/>
      <c r="AH10138" s="119"/>
      <c r="AI10138" s="119"/>
    </row>
    <row r="10139" spans="27:35" x14ac:dyDescent="0.25">
      <c r="AA10139" s="81"/>
      <c r="AB10139" s="81"/>
      <c r="AC10139" s="80"/>
      <c r="AD10139" s="80"/>
      <c r="AE10139" s="81"/>
      <c r="AF10139" s="82"/>
      <c r="AG10139" s="80"/>
      <c r="AH10139" s="119"/>
      <c r="AI10139" s="119"/>
    </row>
    <row r="10140" spans="27:35" x14ac:dyDescent="0.25">
      <c r="AA10140" s="81"/>
      <c r="AB10140" s="81"/>
      <c r="AC10140" s="80"/>
      <c r="AD10140" s="80"/>
      <c r="AE10140" s="81"/>
      <c r="AF10140" s="82"/>
      <c r="AG10140" s="80"/>
      <c r="AH10140" s="119"/>
      <c r="AI10140" s="119"/>
    </row>
    <row r="10141" spans="27:35" x14ac:dyDescent="0.25">
      <c r="AA10141" s="81"/>
      <c r="AB10141" s="81"/>
      <c r="AC10141" s="80"/>
      <c r="AD10141" s="80"/>
      <c r="AE10141" s="81"/>
      <c r="AF10141" s="82"/>
      <c r="AG10141" s="80"/>
      <c r="AH10141" s="119"/>
      <c r="AI10141" s="119"/>
    </row>
    <row r="10142" spans="27:35" x14ac:dyDescent="0.25">
      <c r="AA10142" s="81"/>
      <c r="AB10142" s="81"/>
      <c r="AC10142" s="80"/>
      <c r="AD10142" s="80"/>
      <c r="AE10142" s="81"/>
      <c r="AF10142" s="82"/>
      <c r="AG10142" s="80"/>
      <c r="AH10142" s="119"/>
      <c r="AI10142" s="119"/>
    </row>
    <row r="10143" spans="27:35" x14ac:dyDescent="0.25">
      <c r="AA10143" s="81"/>
      <c r="AB10143" s="81"/>
      <c r="AC10143" s="80"/>
      <c r="AD10143" s="80"/>
      <c r="AE10143" s="81"/>
      <c r="AF10143" s="82"/>
      <c r="AG10143" s="80"/>
      <c r="AH10143" s="119"/>
      <c r="AI10143" s="119"/>
    </row>
    <row r="10144" spans="27:35" x14ac:dyDescent="0.25">
      <c r="AA10144" s="81"/>
      <c r="AB10144" s="81"/>
      <c r="AC10144" s="80"/>
      <c r="AD10144" s="80"/>
      <c r="AE10144" s="81"/>
      <c r="AF10144" s="82"/>
      <c r="AG10144" s="80"/>
      <c r="AH10144" s="119"/>
      <c r="AI10144" s="119"/>
    </row>
    <row r="10145" spans="27:35" x14ac:dyDescent="0.25">
      <c r="AA10145" s="81"/>
      <c r="AB10145" s="81"/>
      <c r="AC10145" s="80"/>
      <c r="AD10145" s="80"/>
      <c r="AE10145" s="81"/>
      <c r="AF10145" s="82"/>
      <c r="AG10145" s="80"/>
      <c r="AH10145" s="119"/>
      <c r="AI10145" s="119"/>
    </row>
    <row r="10146" spans="27:35" x14ac:dyDescent="0.25">
      <c r="AA10146" s="81"/>
      <c r="AB10146" s="81"/>
      <c r="AC10146" s="80"/>
      <c r="AD10146" s="80"/>
      <c r="AE10146" s="81"/>
      <c r="AF10146" s="82"/>
      <c r="AG10146" s="80"/>
      <c r="AH10146" s="119"/>
      <c r="AI10146" s="119"/>
    </row>
    <row r="10147" spans="27:35" x14ac:dyDescent="0.25">
      <c r="AA10147" s="81"/>
      <c r="AB10147" s="81"/>
      <c r="AC10147" s="80"/>
      <c r="AD10147" s="80"/>
      <c r="AE10147" s="81"/>
      <c r="AF10147" s="82"/>
      <c r="AG10147" s="80"/>
      <c r="AH10147" s="119"/>
      <c r="AI10147" s="119"/>
    </row>
    <row r="10148" spans="27:35" x14ac:dyDescent="0.25">
      <c r="AA10148" s="81"/>
      <c r="AB10148" s="81"/>
      <c r="AC10148" s="80"/>
      <c r="AD10148" s="80"/>
      <c r="AE10148" s="81"/>
      <c r="AF10148" s="82"/>
      <c r="AG10148" s="80"/>
      <c r="AH10148" s="119"/>
      <c r="AI10148" s="119"/>
    </row>
    <row r="10149" spans="27:35" x14ac:dyDescent="0.25">
      <c r="AA10149" s="81"/>
      <c r="AB10149" s="81"/>
      <c r="AC10149" s="80"/>
      <c r="AD10149" s="80"/>
      <c r="AE10149" s="81"/>
      <c r="AF10149" s="82"/>
      <c r="AG10149" s="80"/>
      <c r="AH10149" s="119"/>
      <c r="AI10149" s="119"/>
    </row>
    <row r="10150" spans="27:35" x14ac:dyDescent="0.25">
      <c r="AA10150" s="81"/>
      <c r="AB10150" s="81"/>
      <c r="AC10150" s="80"/>
      <c r="AD10150" s="80"/>
      <c r="AE10150" s="81"/>
      <c r="AF10150" s="82"/>
      <c r="AG10150" s="80"/>
      <c r="AH10150" s="119"/>
      <c r="AI10150" s="119"/>
    </row>
    <row r="10151" spans="27:35" x14ac:dyDescent="0.25">
      <c r="AA10151" s="81"/>
      <c r="AB10151" s="81"/>
      <c r="AC10151" s="80"/>
      <c r="AD10151" s="80"/>
      <c r="AE10151" s="81"/>
      <c r="AF10151" s="82"/>
      <c r="AG10151" s="80"/>
      <c r="AH10151" s="119"/>
      <c r="AI10151" s="119"/>
    </row>
    <row r="10152" spans="27:35" x14ac:dyDescent="0.25">
      <c r="AA10152" s="81"/>
      <c r="AB10152" s="81"/>
      <c r="AC10152" s="80"/>
      <c r="AD10152" s="80"/>
      <c r="AE10152" s="81"/>
      <c r="AF10152" s="82"/>
      <c r="AG10152" s="80"/>
      <c r="AH10152" s="119"/>
      <c r="AI10152" s="119"/>
    </row>
    <row r="10153" spans="27:35" x14ac:dyDescent="0.25">
      <c r="AA10153" s="81"/>
      <c r="AB10153" s="81"/>
      <c r="AC10153" s="80"/>
      <c r="AD10153" s="80"/>
      <c r="AE10153" s="81"/>
      <c r="AF10153" s="82"/>
      <c r="AG10153" s="80"/>
      <c r="AH10153" s="119"/>
      <c r="AI10153" s="119"/>
    </row>
    <row r="10154" spans="27:35" x14ac:dyDescent="0.25">
      <c r="AA10154" s="81"/>
      <c r="AB10154" s="81"/>
      <c r="AC10154" s="80"/>
      <c r="AD10154" s="80"/>
      <c r="AE10154" s="81"/>
      <c r="AF10154" s="82"/>
      <c r="AG10154" s="80"/>
      <c r="AH10154" s="119"/>
      <c r="AI10154" s="119"/>
    </row>
    <row r="10155" spans="27:35" x14ac:dyDescent="0.25">
      <c r="AA10155" s="81"/>
      <c r="AB10155" s="81"/>
      <c r="AC10155" s="80"/>
      <c r="AD10155" s="80"/>
      <c r="AE10155" s="81"/>
      <c r="AF10155" s="82"/>
      <c r="AG10155" s="80"/>
      <c r="AH10155" s="119"/>
      <c r="AI10155" s="119"/>
    </row>
    <row r="10156" spans="27:35" x14ac:dyDescent="0.25">
      <c r="AA10156" s="81"/>
      <c r="AB10156" s="81"/>
      <c r="AC10156" s="80"/>
      <c r="AD10156" s="80"/>
      <c r="AE10156" s="81"/>
      <c r="AF10156" s="82"/>
      <c r="AG10156" s="80"/>
      <c r="AH10156" s="119"/>
      <c r="AI10156" s="119"/>
    </row>
    <row r="10157" spans="27:35" x14ac:dyDescent="0.25">
      <c r="AA10157" s="81"/>
      <c r="AB10157" s="81"/>
      <c r="AC10157" s="80"/>
      <c r="AD10157" s="80"/>
      <c r="AE10157" s="81"/>
      <c r="AF10157" s="82"/>
      <c r="AG10157" s="80"/>
      <c r="AH10157" s="119"/>
      <c r="AI10157" s="119"/>
    </row>
    <row r="10158" spans="27:35" x14ac:dyDescent="0.25">
      <c r="AA10158" s="81"/>
      <c r="AB10158" s="81"/>
      <c r="AC10158" s="80"/>
      <c r="AD10158" s="80"/>
      <c r="AE10158" s="81"/>
      <c r="AF10158" s="82"/>
      <c r="AG10158" s="80"/>
      <c r="AH10158" s="119"/>
      <c r="AI10158" s="119"/>
    </row>
    <row r="10159" spans="27:35" x14ac:dyDescent="0.25">
      <c r="AA10159" s="81"/>
      <c r="AB10159" s="81"/>
      <c r="AC10159" s="80"/>
      <c r="AD10159" s="80"/>
      <c r="AE10159" s="81"/>
      <c r="AF10159" s="82"/>
      <c r="AG10159" s="80"/>
      <c r="AH10159" s="119"/>
      <c r="AI10159" s="119"/>
    </row>
    <row r="10160" spans="27:35" x14ac:dyDescent="0.25">
      <c r="AA10160" s="81"/>
      <c r="AB10160" s="81"/>
      <c r="AC10160" s="80"/>
      <c r="AD10160" s="80"/>
      <c r="AE10160" s="81"/>
      <c r="AF10160" s="82"/>
      <c r="AG10160" s="80"/>
      <c r="AH10160" s="119"/>
      <c r="AI10160" s="119"/>
    </row>
    <row r="10161" spans="27:35" x14ac:dyDescent="0.25">
      <c r="AA10161" s="81"/>
      <c r="AB10161" s="81"/>
      <c r="AC10161" s="80"/>
      <c r="AD10161" s="80"/>
      <c r="AE10161" s="81"/>
      <c r="AF10161" s="82"/>
      <c r="AG10161" s="80"/>
      <c r="AH10161" s="119"/>
      <c r="AI10161" s="119"/>
    </row>
    <row r="10162" spans="27:35" x14ac:dyDescent="0.25">
      <c r="AA10162" s="81"/>
      <c r="AB10162" s="81"/>
      <c r="AC10162" s="80"/>
      <c r="AD10162" s="80"/>
      <c r="AE10162" s="81"/>
      <c r="AF10162" s="82"/>
      <c r="AG10162" s="80"/>
      <c r="AH10162" s="119"/>
      <c r="AI10162" s="119"/>
    </row>
    <row r="10163" spans="27:35" x14ac:dyDescent="0.25">
      <c r="AA10163" s="81"/>
      <c r="AB10163" s="81"/>
      <c r="AC10163" s="80"/>
      <c r="AD10163" s="80"/>
      <c r="AE10163" s="81"/>
      <c r="AF10163" s="82"/>
      <c r="AG10163" s="80"/>
      <c r="AH10163" s="119"/>
      <c r="AI10163" s="119"/>
    </row>
    <row r="10164" spans="27:35" x14ac:dyDescent="0.25">
      <c r="AA10164" s="81"/>
      <c r="AB10164" s="81"/>
      <c r="AC10164" s="80"/>
      <c r="AD10164" s="80"/>
      <c r="AE10164" s="81"/>
      <c r="AF10164" s="82"/>
      <c r="AG10164" s="80"/>
      <c r="AH10164" s="119"/>
      <c r="AI10164" s="119"/>
    </row>
    <row r="10165" spans="27:35" x14ac:dyDescent="0.25">
      <c r="AA10165" s="81"/>
      <c r="AB10165" s="81"/>
      <c r="AC10165" s="80"/>
      <c r="AD10165" s="80"/>
      <c r="AE10165" s="81"/>
      <c r="AF10165" s="82"/>
      <c r="AG10165" s="80"/>
      <c r="AH10165" s="119"/>
      <c r="AI10165" s="119"/>
    </row>
    <row r="10166" spans="27:35" x14ac:dyDescent="0.25">
      <c r="AA10166" s="81"/>
      <c r="AB10166" s="81"/>
      <c r="AC10166" s="80"/>
      <c r="AD10166" s="80"/>
      <c r="AE10166" s="81"/>
      <c r="AF10166" s="82"/>
      <c r="AG10166" s="80"/>
      <c r="AH10166" s="119"/>
      <c r="AI10166" s="119"/>
    </row>
    <row r="10167" spans="27:35" x14ac:dyDescent="0.25">
      <c r="AA10167" s="81"/>
      <c r="AB10167" s="81"/>
      <c r="AC10167" s="80"/>
      <c r="AD10167" s="80"/>
      <c r="AE10167" s="81"/>
      <c r="AF10167" s="82"/>
      <c r="AG10167" s="80"/>
      <c r="AH10167" s="119"/>
      <c r="AI10167" s="119"/>
    </row>
    <row r="10168" spans="27:35" x14ac:dyDescent="0.25">
      <c r="AA10168" s="81"/>
      <c r="AB10168" s="81"/>
      <c r="AC10168" s="80"/>
      <c r="AD10168" s="80"/>
      <c r="AE10168" s="81"/>
      <c r="AF10168" s="82"/>
      <c r="AG10168" s="80"/>
      <c r="AH10168" s="119"/>
      <c r="AI10168" s="119"/>
    </row>
    <row r="10169" spans="27:35" x14ac:dyDescent="0.25">
      <c r="AA10169" s="81"/>
      <c r="AB10169" s="81"/>
      <c r="AC10169" s="80"/>
      <c r="AD10169" s="80"/>
      <c r="AE10169" s="81"/>
      <c r="AF10169" s="82"/>
      <c r="AG10169" s="80"/>
      <c r="AH10169" s="119"/>
      <c r="AI10169" s="119"/>
    </row>
    <row r="10170" spans="27:35" x14ac:dyDescent="0.25">
      <c r="AA10170" s="81"/>
      <c r="AB10170" s="81"/>
      <c r="AC10170" s="80"/>
      <c r="AD10170" s="80"/>
      <c r="AE10170" s="81"/>
      <c r="AF10170" s="82"/>
      <c r="AG10170" s="80"/>
      <c r="AH10170" s="119"/>
      <c r="AI10170" s="119"/>
    </row>
    <row r="10171" spans="27:35" x14ac:dyDescent="0.25">
      <c r="AA10171" s="81"/>
      <c r="AB10171" s="81"/>
      <c r="AC10171" s="80"/>
      <c r="AD10171" s="80"/>
      <c r="AE10171" s="81"/>
      <c r="AF10171" s="82"/>
      <c r="AG10171" s="80"/>
      <c r="AH10171" s="119"/>
      <c r="AI10171" s="119"/>
    </row>
    <row r="10172" spans="27:35" x14ac:dyDescent="0.25">
      <c r="AA10172" s="81"/>
      <c r="AB10172" s="81"/>
      <c r="AC10172" s="80"/>
      <c r="AD10172" s="80"/>
      <c r="AE10172" s="81"/>
      <c r="AF10172" s="82"/>
      <c r="AG10172" s="80"/>
      <c r="AH10172" s="119"/>
      <c r="AI10172" s="119"/>
    </row>
    <row r="10173" spans="27:35" x14ac:dyDescent="0.25">
      <c r="AA10173" s="81"/>
      <c r="AB10173" s="81"/>
      <c r="AC10173" s="80"/>
      <c r="AD10173" s="80"/>
      <c r="AE10173" s="81"/>
      <c r="AF10173" s="82"/>
      <c r="AG10173" s="80"/>
      <c r="AH10173" s="119"/>
      <c r="AI10173" s="119"/>
    </row>
    <row r="10174" spans="27:35" x14ac:dyDescent="0.25">
      <c r="AA10174" s="81"/>
      <c r="AB10174" s="81"/>
      <c r="AC10174" s="80"/>
      <c r="AD10174" s="80"/>
      <c r="AE10174" s="81"/>
      <c r="AF10174" s="82"/>
      <c r="AG10174" s="80"/>
      <c r="AH10174" s="119"/>
      <c r="AI10174" s="119"/>
    </row>
    <row r="10175" spans="27:35" x14ac:dyDescent="0.25">
      <c r="AA10175" s="81"/>
      <c r="AB10175" s="81"/>
      <c r="AC10175" s="80"/>
      <c r="AD10175" s="80"/>
      <c r="AE10175" s="81"/>
      <c r="AF10175" s="82"/>
      <c r="AG10175" s="80"/>
      <c r="AH10175" s="119"/>
      <c r="AI10175" s="119"/>
    </row>
    <row r="10176" spans="27:35" x14ac:dyDescent="0.25">
      <c r="AA10176" s="81"/>
      <c r="AB10176" s="81"/>
      <c r="AC10176" s="80"/>
      <c r="AD10176" s="80"/>
      <c r="AE10176" s="81"/>
      <c r="AF10176" s="82"/>
      <c r="AG10176" s="80"/>
      <c r="AH10176" s="119"/>
      <c r="AI10176" s="119"/>
    </row>
    <row r="10177" spans="27:35" x14ac:dyDescent="0.25">
      <c r="AA10177" s="81"/>
      <c r="AB10177" s="81"/>
      <c r="AC10177" s="80"/>
      <c r="AD10177" s="80"/>
      <c r="AE10177" s="81"/>
      <c r="AF10177" s="82"/>
      <c r="AG10177" s="80"/>
      <c r="AH10177" s="119"/>
      <c r="AI10177" s="119"/>
    </row>
    <row r="10178" spans="27:35" x14ac:dyDescent="0.25">
      <c r="AA10178" s="81"/>
      <c r="AB10178" s="81"/>
      <c r="AC10178" s="80"/>
      <c r="AD10178" s="80"/>
      <c r="AE10178" s="81"/>
      <c r="AF10178" s="82"/>
      <c r="AG10178" s="80"/>
      <c r="AH10178" s="119"/>
      <c r="AI10178" s="119"/>
    </row>
    <row r="10179" spans="27:35" x14ac:dyDescent="0.25">
      <c r="AA10179" s="81"/>
      <c r="AB10179" s="81"/>
      <c r="AC10179" s="80"/>
      <c r="AD10179" s="80"/>
      <c r="AE10179" s="81"/>
      <c r="AF10179" s="82"/>
      <c r="AG10179" s="80"/>
      <c r="AH10179" s="119"/>
      <c r="AI10179" s="119"/>
    </row>
    <row r="10180" spans="27:35" x14ac:dyDescent="0.25">
      <c r="AA10180" s="81"/>
      <c r="AB10180" s="81"/>
      <c r="AC10180" s="80"/>
      <c r="AD10180" s="80"/>
      <c r="AE10180" s="81"/>
      <c r="AF10180" s="82"/>
      <c r="AG10180" s="80"/>
      <c r="AH10180" s="119"/>
      <c r="AI10180" s="119"/>
    </row>
    <row r="10181" spans="27:35" x14ac:dyDescent="0.25">
      <c r="AA10181" s="81"/>
      <c r="AB10181" s="81"/>
      <c r="AC10181" s="80"/>
      <c r="AD10181" s="80"/>
      <c r="AE10181" s="81"/>
      <c r="AF10181" s="82"/>
      <c r="AG10181" s="80"/>
      <c r="AH10181" s="119"/>
      <c r="AI10181" s="119"/>
    </row>
    <row r="10182" spans="27:35" x14ac:dyDescent="0.25">
      <c r="AA10182" s="81"/>
      <c r="AB10182" s="81"/>
      <c r="AC10182" s="80"/>
      <c r="AD10182" s="80"/>
      <c r="AE10182" s="81"/>
      <c r="AF10182" s="82"/>
      <c r="AG10182" s="80"/>
      <c r="AH10182" s="119"/>
      <c r="AI10182" s="119"/>
    </row>
    <row r="10183" spans="27:35" x14ac:dyDescent="0.25">
      <c r="AA10183" s="81"/>
      <c r="AB10183" s="81"/>
      <c r="AC10183" s="80"/>
      <c r="AD10183" s="80"/>
      <c r="AE10183" s="81"/>
      <c r="AF10183" s="82"/>
      <c r="AG10183" s="80"/>
      <c r="AH10183" s="119"/>
      <c r="AI10183" s="119"/>
    </row>
    <row r="10184" spans="27:35" x14ac:dyDescent="0.25">
      <c r="AA10184" s="81"/>
      <c r="AB10184" s="81"/>
      <c r="AC10184" s="80"/>
      <c r="AD10184" s="80"/>
      <c r="AE10184" s="81"/>
      <c r="AF10184" s="82"/>
      <c r="AG10184" s="80"/>
      <c r="AH10184" s="119"/>
      <c r="AI10184" s="119"/>
    </row>
    <row r="10185" spans="27:35" x14ac:dyDescent="0.25">
      <c r="AA10185" s="81"/>
      <c r="AB10185" s="81"/>
      <c r="AC10185" s="80"/>
      <c r="AD10185" s="80"/>
      <c r="AE10185" s="81"/>
      <c r="AF10185" s="82"/>
      <c r="AG10185" s="80"/>
      <c r="AH10185" s="119"/>
      <c r="AI10185" s="119"/>
    </row>
    <row r="10186" spans="27:35" x14ac:dyDescent="0.25">
      <c r="AA10186" s="81"/>
      <c r="AB10186" s="81"/>
      <c r="AC10186" s="80"/>
      <c r="AD10186" s="80"/>
      <c r="AE10186" s="81"/>
      <c r="AF10186" s="82"/>
      <c r="AG10186" s="80"/>
      <c r="AH10186" s="119"/>
      <c r="AI10186" s="119"/>
    </row>
    <row r="10187" spans="27:35" x14ac:dyDescent="0.25">
      <c r="AA10187" s="81"/>
      <c r="AB10187" s="81"/>
      <c r="AC10187" s="80"/>
      <c r="AD10187" s="80"/>
      <c r="AE10187" s="81"/>
      <c r="AF10187" s="82"/>
      <c r="AG10187" s="80"/>
      <c r="AH10187" s="119"/>
      <c r="AI10187" s="119"/>
    </row>
    <row r="10188" spans="27:35" x14ac:dyDescent="0.25">
      <c r="AA10188" s="81"/>
      <c r="AB10188" s="81"/>
      <c r="AC10188" s="80"/>
      <c r="AD10188" s="80"/>
      <c r="AE10188" s="81"/>
      <c r="AF10188" s="82"/>
      <c r="AG10188" s="80"/>
      <c r="AH10188" s="119"/>
      <c r="AI10188" s="119"/>
    </row>
    <row r="10189" spans="27:35" x14ac:dyDescent="0.25">
      <c r="AA10189" s="81"/>
      <c r="AB10189" s="81"/>
      <c r="AC10189" s="80"/>
      <c r="AD10189" s="80"/>
      <c r="AE10189" s="81"/>
      <c r="AF10189" s="82"/>
      <c r="AG10189" s="80"/>
      <c r="AH10189" s="119"/>
      <c r="AI10189" s="119"/>
    </row>
    <row r="10190" spans="27:35" x14ac:dyDescent="0.25">
      <c r="AA10190" s="81"/>
      <c r="AB10190" s="81"/>
      <c r="AC10190" s="80"/>
      <c r="AD10190" s="80"/>
      <c r="AE10190" s="81"/>
      <c r="AF10190" s="82"/>
      <c r="AG10190" s="80"/>
      <c r="AH10190" s="119"/>
      <c r="AI10190" s="119"/>
    </row>
    <row r="10191" spans="27:35" x14ac:dyDescent="0.25">
      <c r="AA10191" s="81"/>
      <c r="AB10191" s="81"/>
      <c r="AC10191" s="80"/>
      <c r="AD10191" s="80"/>
      <c r="AE10191" s="81"/>
      <c r="AF10191" s="82"/>
      <c r="AG10191" s="80"/>
      <c r="AH10191" s="119"/>
      <c r="AI10191" s="119"/>
    </row>
    <row r="10192" spans="27:35" x14ac:dyDescent="0.25">
      <c r="AA10192" s="81"/>
      <c r="AB10192" s="81"/>
      <c r="AC10192" s="80"/>
      <c r="AD10192" s="80"/>
      <c r="AE10192" s="81"/>
      <c r="AF10192" s="82"/>
      <c r="AG10192" s="80"/>
      <c r="AH10192" s="119"/>
      <c r="AI10192" s="119"/>
    </row>
    <row r="10193" spans="27:35" x14ac:dyDescent="0.25">
      <c r="AA10193" s="81"/>
      <c r="AB10193" s="81"/>
      <c r="AC10193" s="80"/>
      <c r="AD10193" s="80"/>
      <c r="AE10193" s="81"/>
      <c r="AF10193" s="82"/>
      <c r="AG10193" s="80"/>
      <c r="AH10193" s="119"/>
      <c r="AI10193" s="119"/>
    </row>
    <row r="10194" spans="27:35" x14ac:dyDescent="0.25">
      <c r="AA10194" s="81"/>
      <c r="AB10194" s="81"/>
      <c r="AC10194" s="80"/>
      <c r="AD10194" s="80"/>
      <c r="AE10194" s="81"/>
      <c r="AF10194" s="82"/>
      <c r="AG10194" s="80"/>
      <c r="AH10194" s="119"/>
      <c r="AI10194" s="119"/>
    </row>
    <row r="10195" spans="27:35" x14ac:dyDescent="0.25">
      <c r="AA10195" s="81"/>
      <c r="AB10195" s="81"/>
      <c r="AC10195" s="80"/>
      <c r="AD10195" s="80"/>
      <c r="AE10195" s="81"/>
      <c r="AF10195" s="82"/>
      <c r="AG10195" s="80"/>
      <c r="AH10195" s="119"/>
      <c r="AI10195" s="119"/>
    </row>
    <row r="10196" spans="27:35" x14ac:dyDescent="0.25">
      <c r="AA10196" s="81"/>
      <c r="AB10196" s="81"/>
      <c r="AC10196" s="80"/>
      <c r="AD10196" s="80"/>
      <c r="AE10196" s="81"/>
      <c r="AF10196" s="82"/>
      <c r="AG10196" s="80"/>
      <c r="AH10196" s="119"/>
      <c r="AI10196" s="119"/>
    </row>
    <row r="10197" spans="27:35" x14ac:dyDescent="0.25">
      <c r="AA10197" s="81"/>
      <c r="AB10197" s="81"/>
      <c r="AC10197" s="80"/>
      <c r="AD10197" s="80"/>
      <c r="AE10197" s="81"/>
      <c r="AF10197" s="82"/>
      <c r="AG10197" s="80"/>
      <c r="AH10197" s="119"/>
      <c r="AI10197" s="119"/>
    </row>
    <row r="10198" spans="27:35" x14ac:dyDescent="0.25">
      <c r="AA10198" s="81"/>
      <c r="AB10198" s="81"/>
      <c r="AC10198" s="80"/>
      <c r="AD10198" s="80"/>
      <c r="AE10198" s="81"/>
      <c r="AF10198" s="82"/>
      <c r="AG10198" s="80"/>
      <c r="AH10198" s="119"/>
      <c r="AI10198" s="119"/>
    </row>
    <row r="10199" spans="27:35" x14ac:dyDescent="0.25">
      <c r="AA10199" s="81"/>
      <c r="AB10199" s="81"/>
      <c r="AC10199" s="80"/>
      <c r="AD10199" s="80"/>
      <c r="AE10199" s="81"/>
      <c r="AF10199" s="82"/>
      <c r="AG10199" s="80"/>
      <c r="AH10199" s="119"/>
      <c r="AI10199" s="119"/>
    </row>
    <row r="10200" spans="27:35" x14ac:dyDescent="0.25">
      <c r="AA10200" s="81"/>
      <c r="AB10200" s="81"/>
      <c r="AC10200" s="80"/>
      <c r="AD10200" s="80"/>
      <c r="AE10200" s="81"/>
      <c r="AF10200" s="82"/>
      <c r="AG10200" s="80"/>
      <c r="AH10200" s="119"/>
      <c r="AI10200" s="119"/>
    </row>
    <row r="10201" spans="27:35" x14ac:dyDescent="0.25">
      <c r="AA10201" s="81"/>
      <c r="AB10201" s="81"/>
      <c r="AC10201" s="80"/>
      <c r="AD10201" s="80"/>
      <c r="AE10201" s="81"/>
      <c r="AF10201" s="82"/>
      <c r="AG10201" s="80"/>
      <c r="AH10201" s="119"/>
      <c r="AI10201" s="119"/>
    </row>
    <row r="10202" spans="27:35" x14ac:dyDescent="0.25">
      <c r="AA10202" s="81"/>
      <c r="AB10202" s="81"/>
      <c r="AC10202" s="80"/>
      <c r="AD10202" s="80"/>
      <c r="AE10202" s="81"/>
      <c r="AF10202" s="82"/>
      <c r="AG10202" s="80"/>
      <c r="AH10202" s="119"/>
      <c r="AI10202" s="119"/>
    </row>
    <row r="10203" spans="27:35" x14ac:dyDescent="0.25">
      <c r="AA10203" s="81"/>
      <c r="AB10203" s="81"/>
      <c r="AC10203" s="80"/>
      <c r="AD10203" s="80"/>
      <c r="AE10203" s="81"/>
      <c r="AF10203" s="82"/>
      <c r="AG10203" s="80"/>
      <c r="AH10203" s="119"/>
      <c r="AI10203" s="119"/>
    </row>
    <row r="10204" spans="27:35" x14ac:dyDescent="0.25">
      <c r="AA10204" s="81"/>
      <c r="AB10204" s="81"/>
      <c r="AC10204" s="80"/>
      <c r="AD10204" s="80"/>
      <c r="AE10204" s="81"/>
      <c r="AF10204" s="82"/>
      <c r="AG10204" s="80"/>
      <c r="AH10204" s="119"/>
      <c r="AI10204" s="119"/>
    </row>
    <row r="10205" spans="27:35" x14ac:dyDescent="0.25">
      <c r="AA10205" s="81"/>
      <c r="AB10205" s="81"/>
      <c r="AC10205" s="80"/>
      <c r="AD10205" s="80"/>
      <c r="AE10205" s="81"/>
      <c r="AF10205" s="82"/>
      <c r="AG10205" s="80"/>
      <c r="AH10205" s="119"/>
      <c r="AI10205" s="119"/>
    </row>
    <row r="10206" spans="27:35" x14ac:dyDescent="0.25">
      <c r="AA10206" s="81"/>
      <c r="AB10206" s="81"/>
      <c r="AC10206" s="80"/>
      <c r="AD10206" s="80"/>
      <c r="AE10206" s="81"/>
      <c r="AF10206" s="82"/>
      <c r="AG10206" s="80"/>
      <c r="AH10206" s="119"/>
      <c r="AI10206" s="119"/>
    </row>
    <row r="10207" spans="27:35" x14ac:dyDescent="0.25">
      <c r="AA10207" s="81"/>
      <c r="AB10207" s="81"/>
      <c r="AC10207" s="80"/>
      <c r="AD10207" s="80"/>
      <c r="AE10207" s="81"/>
      <c r="AF10207" s="82"/>
      <c r="AG10207" s="80"/>
      <c r="AH10207" s="119"/>
      <c r="AI10207" s="119"/>
    </row>
    <row r="10208" spans="27:35" x14ac:dyDescent="0.25">
      <c r="AA10208" s="81"/>
      <c r="AB10208" s="81"/>
      <c r="AC10208" s="80"/>
      <c r="AD10208" s="80"/>
      <c r="AE10208" s="81"/>
      <c r="AF10208" s="82"/>
      <c r="AG10208" s="80"/>
      <c r="AH10208" s="119"/>
      <c r="AI10208" s="119"/>
    </row>
    <row r="10209" spans="27:35" x14ac:dyDescent="0.25">
      <c r="AA10209" s="81"/>
      <c r="AB10209" s="81"/>
      <c r="AC10209" s="80"/>
      <c r="AD10209" s="80"/>
      <c r="AE10209" s="81"/>
      <c r="AF10209" s="82"/>
      <c r="AG10209" s="80"/>
      <c r="AH10209" s="119"/>
      <c r="AI10209" s="119"/>
    </row>
    <row r="10210" spans="27:35" x14ac:dyDescent="0.25">
      <c r="AA10210" s="81"/>
      <c r="AB10210" s="81"/>
      <c r="AC10210" s="80"/>
      <c r="AD10210" s="80"/>
      <c r="AE10210" s="81"/>
      <c r="AF10210" s="82"/>
      <c r="AG10210" s="80"/>
      <c r="AH10210" s="119"/>
      <c r="AI10210" s="119"/>
    </row>
    <row r="10211" spans="27:35" x14ac:dyDescent="0.25">
      <c r="AA10211" s="81"/>
      <c r="AB10211" s="81"/>
      <c r="AC10211" s="80"/>
      <c r="AD10211" s="80"/>
      <c r="AE10211" s="81"/>
      <c r="AF10211" s="82"/>
      <c r="AG10211" s="80"/>
      <c r="AH10211" s="119"/>
      <c r="AI10211" s="119"/>
    </row>
    <row r="10212" spans="27:35" x14ac:dyDescent="0.25">
      <c r="AA10212" s="81"/>
      <c r="AB10212" s="81"/>
      <c r="AC10212" s="80"/>
      <c r="AD10212" s="80"/>
      <c r="AE10212" s="81"/>
      <c r="AF10212" s="82"/>
      <c r="AG10212" s="80"/>
      <c r="AH10212" s="119"/>
      <c r="AI10212" s="119"/>
    </row>
    <row r="10213" spans="27:35" x14ac:dyDescent="0.25">
      <c r="AA10213" s="81"/>
      <c r="AB10213" s="81"/>
      <c r="AC10213" s="80"/>
      <c r="AD10213" s="80"/>
      <c r="AE10213" s="81"/>
      <c r="AF10213" s="82"/>
      <c r="AG10213" s="80"/>
      <c r="AH10213" s="119"/>
      <c r="AI10213" s="119"/>
    </row>
    <row r="10214" spans="27:35" x14ac:dyDescent="0.25">
      <c r="AA10214" s="81"/>
      <c r="AB10214" s="81"/>
      <c r="AC10214" s="80"/>
      <c r="AD10214" s="80"/>
      <c r="AE10214" s="81"/>
      <c r="AF10214" s="82"/>
      <c r="AG10214" s="80"/>
      <c r="AH10214" s="119"/>
      <c r="AI10214" s="119"/>
    </row>
    <row r="10215" spans="27:35" x14ac:dyDescent="0.25">
      <c r="AA10215" s="81"/>
      <c r="AB10215" s="81"/>
      <c r="AC10215" s="80"/>
      <c r="AD10215" s="80"/>
      <c r="AE10215" s="81"/>
      <c r="AF10215" s="82"/>
      <c r="AG10215" s="80"/>
      <c r="AH10215" s="119"/>
      <c r="AI10215" s="119"/>
    </row>
    <row r="10216" spans="27:35" x14ac:dyDescent="0.25">
      <c r="AA10216" s="81"/>
      <c r="AB10216" s="81"/>
      <c r="AC10216" s="80"/>
      <c r="AD10216" s="80"/>
      <c r="AE10216" s="81"/>
      <c r="AF10216" s="82"/>
      <c r="AG10216" s="80"/>
      <c r="AH10216" s="119"/>
      <c r="AI10216" s="119"/>
    </row>
    <row r="10217" spans="27:35" x14ac:dyDescent="0.25">
      <c r="AA10217" s="81"/>
      <c r="AB10217" s="81"/>
      <c r="AC10217" s="80"/>
      <c r="AD10217" s="80"/>
      <c r="AE10217" s="81"/>
      <c r="AF10217" s="82"/>
      <c r="AG10217" s="80"/>
      <c r="AH10217" s="119"/>
      <c r="AI10217" s="119"/>
    </row>
    <row r="10218" spans="27:35" x14ac:dyDescent="0.25">
      <c r="AA10218" s="81"/>
      <c r="AB10218" s="81"/>
      <c r="AC10218" s="80"/>
      <c r="AD10218" s="80"/>
      <c r="AE10218" s="81"/>
      <c r="AF10218" s="82"/>
      <c r="AG10218" s="80"/>
      <c r="AH10218" s="119"/>
      <c r="AI10218" s="119"/>
    </row>
    <row r="10219" spans="27:35" x14ac:dyDescent="0.25">
      <c r="AA10219" s="81"/>
      <c r="AB10219" s="81"/>
      <c r="AC10219" s="80"/>
      <c r="AD10219" s="80"/>
      <c r="AE10219" s="81"/>
      <c r="AF10219" s="82"/>
      <c r="AG10219" s="80"/>
      <c r="AH10219" s="119"/>
      <c r="AI10219" s="119"/>
    </row>
    <row r="10220" spans="27:35" x14ac:dyDescent="0.25">
      <c r="AA10220" s="81"/>
      <c r="AB10220" s="81"/>
      <c r="AC10220" s="80"/>
      <c r="AD10220" s="80"/>
      <c r="AE10220" s="81"/>
      <c r="AF10220" s="82"/>
      <c r="AG10220" s="80"/>
      <c r="AH10220" s="119"/>
      <c r="AI10220" s="119"/>
    </row>
    <row r="10221" spans="27:35" x14ac:dyDescent="0.25">
      <c r="AA10221" s="81"/>
      <c r="AB10221" s="81"/>
      <c r="AC10221" s="80"/>
      <c r="AD10221" s="80"/>
      <c r="AE10221" s="81"/>
      <c r="AF10221" s="82"/>
      <c r="AG10221" s="80"/>
      <c r="AH10221" s="119"/>
      <c r="AI10221" s="119"/>
    </row>
    <row r="10222" spans="27:35" x14ac:dyDescent="0.25">
      <c r="AA10222" s="81"/>
      <c r="AB10222" s="81"/>
      <c r="AC10222" s="80"/>
      <c r="AD10222" s="80"/>
      <c r="AE10222" s="81"/>
      <c r="AF10222" s="82"/>
      <c r="AG10222" s="80"/>
      <c r="AH10222" s="119"/>
      <c r="AI10222" s="119"/>
    </row>
    <row r="10223" spans="27:35" x14ac:dyDescent="0.25">
      <c r="AA10223" s="81"/>
      <c r="AB10223" s="81"/>
      <c r="AC10223" s="80"/>
      <c r="AD10223" s="80"/>
      <c r="AE10223" s="81"/>
      <c r="AF10223" s="82"/>
      <c r="AG10223" s="80"/>
      <c r="AH10223" s="119"/>
      <c r="AI10223" s="119"/>
    </row>
    <row r="10224" spans="27:35" x14ac:dyDescent="0.25">
      <c r="AA10224" s="81"/>
      <c r="AB10224" s="81"/>
      <c r="AC10224" s="80"/>
      <c r="AD10224" s="80"/>
      <c r="AE10224" s="81"/>
      <c r="AF10224" s="82"/>
      <c r="AG10224" s="80"/>
      <c r="AH10224" s="119"/>
      <c r="AI10224" s="119"/>
    </row>
    <row r="10225" spans="27:35" x14ac:dyDescent="0.25">
      <c r="AA10225" s="81"/>
      <c r="AB10225" s="81"/>
      <c r="AC10225" s="80"/>
      <c r="AD10225" s="80"/>
      <c r="AE10225" s="81"/>
      <c r="AF10225" s="82"/>
      <c r="AG10225" s="80"/>
      <c r="AH10225" s="119"/>
      <c r="AI10225" s="119"/>
    </row>
    <row r="10226" spans="27:35" x14ac:dyDescent="0.25">
      <c r="AA10226" s="81"/>
      <c r="AB10226" s="81"/>
      <c r="AC10226" s="80"/>
      <c r="AD10226" s="80"/>
      <c r="AE10226" s="81"/>
      <c r="AF10226" s="82"/>
      <c r="AG10226" s="80"/>
      <c r="AH10226" s="119"/>
      <c r="AI10226" s="119"/>
    </row>
    <row r="10227" spans="27:35" x14ac:dyDescent="0.25">
      <c r="AA10227" s="81"/>
      <c r="AB10227" s="81"/>
      <c r="AC10227" s="80"/>
      <c r="AD10227" s="80"/>
      <c r="AE10227" s="81"/>
      <c r="AF10227" s="82"/>
      <c r="AG10227" s="80"/>
      <c r="AH10227" s="119"/>
      <c r="AI10227" s="119"/>
    </row>
    <row r="10228" spans="27:35" x14ac:dyDescent="0.25">
      <c r="AA10228" s="81"/>
      <c r="AB10228" s="81"/>
      <c r="AC10228" s="80"/>
      <c r="AD10228" s="80"/>
      <c r="AE10228" s="81"/>
      <c r="AF10228" s="82"/>
      <c r="AG10228" s="80"/>
      <c r="AH10228" s="119"/>
      <c r="AI10228" s="119"/>
    </row>
    <row r="10229" spans="27:35" x14ac:dyDescent="0.25">
      <c r="AA10229" s="81"/>
      <c r="AB10229" s="81"/>
      <c r="AC10229" s="80"/>
      <c r="AD10229" s="80"/>
      <c r="AE10229" s="81"/>
      <c r="AF10229" s="82"/>
      <c r="AG10229" s="80"/>
      <c r="AH10229" s="119"/>
      <c r="AI10229" s="119"/>
    </row>
    <row r="10230" spans="27:35" x14ac:dyDescent="0.25">
      <c r="AA10230" s="81"/>
      <c r="AB10230" s="81"/>
      <c r="AC10230" s="80"/>
      <c r="AD10230" s="80"/>
      <c r="AE10230" s="81"/>
      <c r="AF10230" s="82"/>
      <c r="AG10230" s="80"/>
      <c r="AH10230" s="119"/>
      <c r="AI10230" s="119"/>
    </row>
    <row r="10231" spans="27:35" x14ac:dyDescent="0.25">
      <c r="AA10231" s="81"/>
      <c r="AB10231" s="81"/>
      <c r="AC10231" s="80"/>
      <c r="AD10231" s="80"/>
      <c r="AE10231" s="81"/>
      <c r="AF10231" s="82"/>
      <c r="AG10231" s="80"/>
      <c r="AH10231" s="119"/>
      <c r="AI10231" s="119"/>
    </row>
    <row r="10232" spans="27:35" x14ac:dyDescent="0.25">
      <c r="AA10232" s="81"/>
      <c r="AB10232" s="81"/>
      <c r="AC10232" s="80"/>
      <c r="AD10232" s="80"/>
      <c r="AE10232" s="81"/>
      <c r="AF10232" s="82"/>
      <c r="AG10232" s="80"/>
      <c r="AH10232" s="119"/>
      <c r="AI10232" s="119"/>
    </row>
    <row r="10233" spans="27:35" x14ac:dyDescent="0.25">
      <c r="AA10233" s="81"/>
      <c r="AB10233" s="81"/>
      <c r="AC10233" s="80"/>
      <c r="AD10233" s="80"/>
      <c r="AE10233" s="81"/>
      <c r="AF10233" s="82"/>
      <c r="AG10233" s="80"/>
      <c r="AH10233" s="119"/>
      <c r="AI10233" s="119"/>
    </row>
    <row r="10234" spans="27:35" x14ac:dyDescent="0.25">
      <c r="AA10234" s="81"/>
      <c r="AB10234" s="81"/>
      <c r="AC10234" s="80"/>
      <c r="AD10234" s="80"/>
      <c r="AE10234" s="81"/>
      <c r="AF10234" s="82"/>
      <c r="AG10234" s="80"/>
      <c r="AH10234" s="119"/>
      <c r="AI10234" s="119"/>
    </row>
    <row r="10235" spans="27:35" x14ac:dyDescent="0.25">
      <c r="AA10235" s="81"/>
      <c r="AB10235" s="81"/>
      <c r="AC10235" s="80"/>
      <c r="AD10235" s="80"/>
      <c r="AE10235" s="81"/>
      <c r="AF10235" s="82"/>
      <c r="AG10235" s="80"/>
      <c r="AH10235" s="119"/>
      <c r="AI10235" s="119"/>
    </row>
    <row r="10236" spans="27:35" x14ac:dyDescent="0.25">
      <c r="AA10236" s="81"/>
      <c r="AB10236" s="81"/>
      <c r="AC10236" s="80"/>
      <c r="AD10236" s="80"/>
      <c r="AE10236" s="81"/>
      <c r="AF10236" s="82"/>
      <c r="AG10236" s="80"/>
      <c r="AH10236" s="119"/>
      <c r="AI10236" s="119"/>
    </row>
    <row r="10237" spans="27:35" x14ac:dyDescent="0.25">
      <c r="AA10237" s="81"/>
      <c r="AB10237" s="81"/>
      <c r="AC10237" s="80"/>
      <c r="AD10237" s="80"/>
      <c r="AE10237" s="81"/>
      <c r="AF10237" s="82"/>
      <c r="AG10237" s="80"/>
      <c r="AH10237" s="119"/>
      <c r="AI10237" s="119"/>
    </row>
    <row r="10238" spans="27:35" x14ac:dyDescent="0.25">
      <c r="AA10238" s="81"/>
      <c r="AB10238" s="81"/>
      <c r="AC10238" s="80"/>
      <c r="AD10238" s="80"/>
      <c r="AE10238" s="81"/>
      <c r="AF10238" s="82"/>
      <c r="AG10238" s="80"/>
      <c r="AH10238" s="119"/>
      <c r="AI10238" s="119"/>
    </row>
    <row r="10239" spans="27:35" x14ac:dyDescent="0.25">
      <c r="AA10239" s="81"/>
      <c r="AB10239" s="81"/>
      <c r="AC10239" s="80"/>
      <c r="AD10239" s="80"/>
      <c r="AE10239" s="81"/>
      <c r="AF10239" s="82"/>
      <c r="AG10239" s="80"/>
      <c r="AH10239" s="119"/>
      <c r="AI10239" s="119"/>
    </row>
    <row r="10240" spans="27:35" x14ac:dyDescent="0.25">
      <c r="AA10240" s="81"/>
      <c r="AB10240" s="81"/>
      <c r="AC10240" s="80"/>
      <c r="AD10240" s="80"/>
      <c r="AE10240" s="81"/>
      <c r="AF10240" s="82"/>
      <c r="AG10240" s="80"/>
      <c r="AH10240" s="119"/>
      <c r="AI10240" s="119"/>
    </row>
    <row r="10241" spans="27:35" x14ac:dyDescent="0.25">
      <c r="AA10241" s="81"/>
      <c r="AB10241" s="81"/>
      <c r="AC10241" s="80"/>
      <c r="AD10241" s="80"/>
      <c r="AE10241" s="81"/>
      <c r="AF10241" s="82"/>
      <c r="AG10241" s="80"/>
      <c r="AH10241" s="119"/>
      <c r="AI10241" s="119"/>
    </row>
    <row r="10242" spans="27:35" x14ac:dyDescent="0.25">
      <c r="AA10242" s="81"/>
      <c r="AB10242" s="81"/>
      <c r="AC10242" s="80"/>
      <c r="AD10242" s="80"/>
      <c r="AE10242" s="81"/>
      <c r="AF10242" s="82"/>
      <c r="AG10242" s="80"/>
      <c r="AH10242" s="119"/>
      <c r="AI10242" s="119"/>
    </row>
    <row r="10243" spans="27:35" x14ac:dyDescent="0.25">
      <c r="AA10243" s="81"/>
      <c r="AB10243" s="81"/>
      <c r="AC10243" s="80"/>
      <c r="AD10243" s="80"/>
      <c r="AE10243" s="81"/>
      <c r="AF10243" s="82"/>
      <c r="AG10243" s="80"/>
      <c r="AH10243" s="119"/>
      <c r="AI10243" s="119"/>
    </row>
    <row r="10244" spans="27:35" x14ac:dyDescent="0.25">
      <c r="AA10244" s="81"/>
      <c r="AB10244" s="81"/>
      <c r="AC10244" s="80"/>
      <c r="AD10244" s="80"/>
      <c r="AE10244" s="81"/>
      <c r="AF10244" s="82"/>
      <c r="AG10244" s="80"/>
      <c r="AH10244" s="119"/>
      <c r="AI10244" s="119"/>
    </row>
    <row r="10245" spans="27:35" x14ac:dyDescent="0.25">
      <c r="AA10245" s="81"/>
      <c r="AB10245" s="81"/>
      <c r="AC10245" s="80"/>
      <c r="AD10245" s="80"/>
      <c r="AE10245" s="81"/>
      <c r="AF10245" s="82"/>
      <c r="AG10245" s="80"/>
      <c r="AH10245" s="119"/>
      <c r="AI10245" s="119"/>
    </row>
    <row r="10246" spans="27:35" x14ac:dyDescent="0.25">
      <c r="AA10246" s="81"/>
      <c r="AB10246" s="81"/>
      <c r="AC10246" s="80"/>
      <c r="AD10246" s="80"/>
      <c r="AE10246" s="81"/>
      <c r="AF10246" s="82"/>
      <c r="AG10246" s="80"/>
      <c r="AH10246" s="119"/>
      <c r="AI10246" s="119"/>
    </row>
    <row r="10247" spans="27:35" x14ac:dyDescent="0.25">
      <c r="AA10247" s="81"/>
      <c r="AB10247" s="81"/>
      <c r="AC10247" s="80"/>
      <c r="AD10247" s="80"/>
      <c r="AE10247" s="81"/>
      <c r="AF10247" s="82"/>
      <c r="AG10247" s="80"/>
      <c r="AH10247" s="119"/>
      <c r="AI10247" s="119"/>
    </row>
    <row r="10248" spans="27:35" x14ac:dyDescent="0.25">
      <c r="AA10248" s="81"/>
      <c r="AB10248" s="81"/>
      <c r="AC10248" s="80"/>
      <c r="AD10248" s="80"/>
      <c r="AE10248" s="81"/>
      <c r="AF10248" s="82"/>
      <c r="AG10248" s="80"/>
      <c r="AH10248" s="119"/>
      <c r="AI10248" s="119"/>
    </row>
    <row r="10249" spans="27:35" x14ac:dyDescent="0.25">
      <c r="AA10249" s="81"/>
      <c r="AB10249" s="81"/>
      <c r="AC10249" s="80"/>
      <c r="AD10249" s="80"/>
      <c r="AE10249" s="81"/>
      <c r="AF10249" s="82"/>
      <c r="AG10249" s="80"/>
      <c r="AH10249" s="119"/>
      <c r="AI10249" s="119"/>
    </row>
    <row r="10250" spans="27:35" x14ac:dyDescent="0.25">
      <c r="AA10250" s="81"/>
      <c r="AB10250" s="81"/>
      <c r="AC10250" s="80"/>
      <c r="AD10250" s="80"/>
      <c r="AE10250" s="81"/>
      <c r="AF10250" s="82"/>
      <c r="AG10250" s="80"/>
      <c r="AH10250" s="119"/>
      <c r="AI10250" s="119"/>
    </row>
    <row r="10251" spans="27:35" x14ac:dyDescent="0.25">
      <c r="AA10251" s="81"/>
      <c r="AB10251" s="81"/>
      <c r="AC10251" s="80"/>
      <c r="AD10251" s="80"/>
      <c r="AE10251" s="81"/>
      <c r="AF10251" s="82"/>
      <c r="AG10251" s="80"/>
      <c r="AH10251" s="119"/>
      <c r="AI10251" s="119"/>
    </row>
    <row r="10252" spans="27:35" x14ac:dyDescent="0.25">
      <c r="AA10252" s="81"/>
      <c r="AB10252" s="81"/>
      <c r="AC10252" s="80"/>
      <c r="AD10252" s="80"/>
      <c r="AE10252" s="81"/>
      <c r="AF10252" s="82"/>
      <c r="AG10252" s="80"/>
      <c r="AH10252" s="119"/>
      <c r="AI10252" s="119"/>
    </row>
    <row r="10253" spans="27:35" x14ac:dyDescent="0.25">
      <c r="AA10253" s="81"/>
      <c r="AB10253" s="81"/>
      <c r="AC10253" s="80"/>
      <c r="AD10253" s="80"/>
      <c r="AE10253" s="81"/>
      <c r="AF10253" s="82"/>
      <c r="AG10253" s="80"/>
      <c r="AH10253" s="119"/>
      <c r="AI10253" s="119"/>
    </row>
    <row r="10254" spans="27:35" x14ac:dyDescent="0.25">
      <c r="AA10254" s="81"/>
      <c r="AB10254" s="81"/>
      <c r="AC10254" s="80"/>
      <c r="AD10254" s="80"/>
      <c r="AE10254" s="81"/>
      <c r="AF10254" s="82"/>
      <c r="AG10254" s="80"/>
      <c r="AH10254" s="119"/>
      <c r="AI10254" s="119"/>
    </row>
    <row r="10255" spans="27:35" x14ac:dyDescent="0.25">
      <c r="AA10255" s="81"/>
      <c r="AB10255" s="81"/>
      <c r="AC10255" s="80"/>
      <c r="AD10255" s="80"/>
      <c r="AE10255" s="81"/>
      <c r="AF10255" s="82"/>
      <c r="AG10255" s="80"/>
      <c r="AH10255" s="119"/>
      <c r="AI10255" s="119"/>
    </row>
    <row r="10256" spans="27:35" x14ac:dyDescent="0.25">
      <c r="AA10256" s="81"/>
      <c r="AB10256" s="81"/>
      <c r="AC10256" s="80"/>
      <c r="AD10256" s="80"/>
      <c r="AE10256" s="81"/>
      <c r="AF10256" s="82"/>
      <c r="AG10256" s="80"/>
      <c r="AH10256" s="119"/>
      <c r="AI10256" s="119"/>
    </row>
    <row r="10257" spans="27:35" x14ac:dyDescent="0.25">
      <c r="AA10257" s="81"/>
      <c r="AB10257" s="81"/>
      <c r="AC10257" s="80"/>
      <c r="AD10257" s="80"/>
      <c r="AE10257" s="81"/>
      <c r="AF10257" s="82"/>
      <c r="AG10257" s="80"/>
      <c r="AH10257" s="119"/>
      <c r="AI10257" s="119"/>
    </row>
    <row r="10258" spans="27:35" x14ac:dyDescent="0.25">
      <c r="AA10258" s="81"/>
      <c r="AB10258" s="81"/>
      <c r="AC10258" s="80"/>
      <c r="AD10258" s="80"/>
      <c r="AE10258" s="81"/>
      <c r="AF10258" s="82"/>
      <c r="AG10258" s="80"/>
      <c r="AH10258" s="119"/>
      <c r="AI10258" s="119"/>
    </row>
    <row r="10259" spans="27:35" x14ac:dyDescent="0.25">
      <c r="AA10259" s="81"/>
      <c r="AB10259" s="81"/>
      <c r="AC10259" s="80"/>
      <c r="AD10259" s="80"/>
      <c r="AE10259" s="81"/>
      <c r="AF10259" s="82"/>
      <c r="AG10259" s="80"/>
      <c r="AH10259" s="119"/>
      <c r="AI10259" s="119"/>
    </row>
    <row r="10260" spans="27:35" x14ac:dyDescent="0.25">
      <c r="AA10260" s="81"/>
      <c r="AB10260" s="81"/>
      <c r="AC10260" s="80"/>
      <c r="AD10260" s="80"/>
      <c r="AE10260" s="81"/>
      <c r="AF10260" s="82"/>
      <c r="AG10260" s="80"/>
      <c r="AH10260" s="119"/>
      <c r="AI10260" s="119"/>
    </row>
    <row r="10261" spans="27:35" x14ac:dyDescent="0.25">
      <c r="AA10261" s="81"/>
      <c r="AB10261" s="81"/>
      <c r="AC10261" s="80"/>
      <c r="AD10261" s="80"/>
      <c r="AE10261" s="81"/>
      <c r="AF10261" s="82"/>
      <c r="AG10261" s="80"/>
      <c r="AH10261" s="119"/>
      <c r="AI10261" s="119"/>
    </row>
    <row r="10262" spans="27:35" x14ac:dyDescent="0.25">
      <c r="AA10262" s="81"/>
      <c r="AB10262" s="81"/>
      <c r="AC10262" s="80"/>
      <c r="AD10262" s="80"/>
      <c r="AE10262" s="81"/>
      <c r="AF10262" s="82"/>
      <c r="AG10262" s="80"/>
      <c r="AH10262" s="119"/>
      <c r="AI10262" s="119"/>
    </row>
    <row r="10263" spans="27:35" x14ac:dyDescent="0.25">
      <c r="AA10263" s="81"/>
      <c r="AB10263" s="81"/>
      <c r="AC10263" s="80"/>
      <c r="AD10263" s="80"/>
      <c r="AE10263" s="81"/>
      <c r="AF10263" s="82"/>
      <c r="AG10263" s="80"/>
      <c r="AH10263" s="119"/>
      <c r="AI10263" s="119"/>
    </row>
    <row r="10264" spans="27:35" x14ac:dyDescent="0.25">
      <c r="AA10264" s="81"/>
      <c r="AB10264" s="81"/>
      <c r="AC10264" s="80"/>
      <c r="AD10264" s="80"/>
      <c r="AE10264" s="81"/>
      <c r="AF10264" s="82"/>
      <c r="AG10264" s="80"/>
      <c r="AH10264" s="119"/>
      <c r="AI10264" s="119"/>
    </row>
    <row r="10265" spans="27:35" x14ac:dyDescent="0.25">
      <c r="AA10265" s="81"/>
      <c r="AB10265" s="81"/>
      <c r="AC10265" s="80"/>
      <c r="AD10265" s="80"/>
      <c r="AE10265" s="81"/>
      <c r="AF10265" s="82"/>
      <c r="AG10265" s="80"/>
      <c r="AH10265" s="119"/>
      <c r="AI10265" s="119"/>
    </row>
    <row r="10266" spans="27:35" x14ac:dyDescent="0.25">
      <c r="AA10266" s="81"/>
      <c r="AB10266" s="81"/>
      <c r="AC10266" s="80"/>
      <c r="AD10266" s="80"/>
      <c r="AE10266" s="81"/>
      <c r="AF10266" s="82"/>
      <c r="AG10266" s="80"/>
      <c r="AH10266" s="119"/>
      <c r="AI10266" s="119"/>
    </row>
    <row r="10267" spans="27:35" x14ac:dyDescent="0.25">
      <c r="AA10267" s="81"/>
      <c r="AB10267" s="81"/>
      <c r="AC10267" s="80"/>
      <c r="AD10267" s="80"/>
      <c r="AE10267" s="81"/>
      <c r="AF10267" s="82"/>
      <c r="AG10267" s="80"/>
      <c r="AH10267" s="119"/>
      <c r="AI10267" s="119"/>
    </row>
    <row r="10268" spans="27:35" x14ac:dyDescent="0.25">
      <c r="AA10268" s="81"/>
      <c r="AB10268" s="81"/>
      <c r="AC10268" s="80"/>
      <c r="AD10268" s="80"/>
      <c r="AE10268" s="81"/>
      <c r="AF10268" s="82"/>
      <c r="AG10268" s="80"/>
      <c r="AH10268" s="119"/>
      <c r="AI10268" s="119"/>
    </row>
    <row r="10269" spans="27:35" x14ac:dyDescent="0.25">
      <c r="AA10269" s="81"/>
      <c r="AB10269" s="81"/>
      <c r="AC10269" s="80"/>
      <c r="AD10269" s="80"/>
      <c r="AE10269" s="81"/>
      <c r="AF10269" s="82"/>
      <c r="AG10269" s="80"/>
      <c r="AH10269" s="119"/>
      <c r="AI10269" s="119"/>
    </row>
    <row r="10270" spans="27:35" x14ac:dyDescent="0.25">
      <c r="AA10270" s="81"/>
      <c r="AB10270" s="81"/>
      <c r="AC10270" s="80"/>
      <c r="AD10270" s="80"/>
      <c r="AE10270" s="81"/>
      <c r="AF10270" s="82"/>
      <c r="AG10270" s="80"/>
      <c r="AH10270" s="119"/>
      <c r="AI10270" s="119"/>
    </row>
    <row r="10271" spans="27:35" x14ac:dyDescent="0.25">
      <c r="AA10271" s="81"/>
      <c r="AB10271" s="81"/>
      <c r="AC10271" s="80"/>
      <c r="AD10271" s="80"/>
      <c r="AE10271" s="81"/>
      <c r="AF10271" s="82"/>
      <c r="AG10271" s="80"/>
      <c r="AH10271" s="119"/>
      <c r="AI10271" s="119"/>
    </row>
    <row r="10272" spans="27:35" x14ac:dyDescent="0.25">
      <c r="AA10272" s="81"/>
      <c r="AB10272" s="81"/>
      <c r="AC10272" s="80"/>
      <c r="AD10272" s="80"/>
      <c r="AE10272" s="81"/>
      <c r="AF10272" s="82"/>
      <c r="AG10272" s="80"/>
      <c r="AH10272" s="119"/>
      <c r="AI10272" s="119"/>
    </row>
    <row r="10273" spans="27:35" x14ac:dyDescent="0.25">
      <c r="AA10273" s="81"/>
      <c r="AB10273" s="81"/>
      <c r="AC10273" s="80"/>
      <c r="AD10273" s="80"/>
      <c r="AE10273" s="81"/>
      <c r="AF10273" s="82"/>
      <c r="AG10273" s="80"/>
      <c r="AH10273" s="119"/>
      <c r="AI10273" s="119"/>
    </row>
    <row r="10274" spans="27:35" x14ac:dyDescent="0.25">
      <c r="AA10274" s="81"/>
      <c r="AB10274" s="81"/>
      <c r="AC10274" s="80"/>
      <c r="AD10274" s="80"/>
      <c r="AE10274" s="81"/>
      <c r="AF10274" s="82"/>
      <c r="AG10274" s="80"/>
      <c r="AH10274" s="119"/>
      <c r="AI10274" s="119"/>
    </row>
    <row r="10275" spans="27:35" x14ac:dyDescent="0.25">
      <c r="AA10275" s="81"/>
      <c r="AB10275" s="81"/>
      <c r="AC10275" s="80"/>
      <c r="AD10275" s="80"/>
      <c r="AE10275" s="81"/>
      <c r="AF10275" s="82"/>
      <c r="AG10275" s="80"/>
      <c r="AH10275" s="119"/>
      <c r="AI10275" s="119"/>
    </row>
    <row r="10276" spans="27:35" x14ac:dyDescent="0.25">
      <c r="AA10276" s="81"/>
      <c r="AB10276" s="81"/>
      <c r="AC10276" s="80"/>
      <c r="AD10276" s="80"/>
      <c r="AE10276" s="81"/>
      <c r="AF10276" s="82"/>
      <c r="AG10276" s="80"/>
      <c r="AH10276" s="119"/>
      <c r="AI10276" s="119"/>
    </row>
    <row r="10277" spans="27:35" x14ac:dyDescent="0.25">
      <c r="AA10277" s="81"/>
      <c r="AB10277" s="81"/>
      <c r="AC10277" s="80"/>
      <c r="AD10277" s="80"/>
      <c r="AE10277" s="81"/>
      <c r="AF10277" s="82"/>
      <c r="AG10277" s="80"/>
      <c r="AH10277" s="119"/>
      <c r="AI10277" s="119"/>
    </row>
    <row r="10278" spans="27:35" x14ac:dyDescent="0.25">
      <c r="AA10278" s="81"/>
      <c r="AB10278" s="81"/>
      <c r="AC10278" s="80"/>
      <c r="AD10278" s="80"/>
      <c r="AE10278" s="81"/>
      <c r="AF10278" s="82"/>
      <c r="AG10278" s="80"/>
      <c r="AH10278" s="119"/>
      <c r="AI10278" s="119"/>
    </row>
    <row r="10279" spans="27:35" x14ac:dyDescent="0.25">
      <c r="AA10279" s="81"/>
      <c r="AB10279" s="81"/>
      <c r="AC10279" s="80"/>
      <c r="AD10279" s="80"/>
      <c r="AE10279" s="81"/>
      <c r="AF10279" s="82"/>
      <c r="AG10279" s="80"/>
      <c r="AH10279" s="119"/>
      <c r="AI10279" s="119"/>
    </row>
    <row r="10280" spans="27:35" x14ac:dyDescent="0.25">
      <c r="AA10280" s="81"/>
      <c r="AB10280" s="81"/>
      <c r="AC10280" s="80"/>
      <c r="AD10280" s="80"/>
      <c r="AE10280" s="81"/>
      <c r="AF10280" s="82"/>
      <c r="AG10280" s="80"/>
      <c r="AH10280" s="119"/>
      <c r="AI10280" s="119"/>
    </row>
    <row r="10281" spans="27:35" x14ac:dyDescent="0.25">
      <c r="AA10281" s="81"/>
      <c r="AB10281" s="81"/>
      <c r="AC10281" s="80"/>
      <c r="AD10281" s="80"/>
      <c r="AE10281" s="81"/>
      <c r="AF10281" s="82"/>
      <c r="AG10281" s="80"/>
      <c r="AH10281" s="119"/>
      <c r="AI10281" s="119"/>
    </row>
    <row r="10282" spans="27:35" x14ac:dyDescent="0.25">
      <c r="AA10282" s="81"/>
      <c r="AB10282" s="81"/>
      <c r="AC10282" s="80"/>
      <c r="AD10282" s="80"/>
      <c r="AE10282" s="81"/>
      <c r="AF10282" s="82"/>
      <c r="AG10282" s="80"/>
      <c r="AH10282" s="119"/>
      <c r="AI10282" s="119"/>
    </row>
    <row r="10283" spans="27:35" x14ac:dyDescent="0.25">
      <c r="AA10283" s="81"/>
      <c r="AB10283" s="81"/>
      <c r="AC10283" s="80"/>
      <c r="AD10283" s="80"/>
      <c r="AE10283" s="81"/>
      <c r="AF10283" s="82"/>
      <c r="AG10283" s="80"/>
      <c r="AH10283" s="119"/>
      <c r="AI10283" s="119"/>
    </row>
    <row r="10284" spans="27:35" x14ac:dyDescent="0.25">
      <c r="AA10284" s="81"/>
      <c r="AB10284" s="81"/>
      <c r="AC10284" s="80"/>
      <c r="AD10284" s="80"/>
      <c r="AE10284" s="81"/>
      <c r="AF10284" s="82"/>
      <c r="AG10284" s="80"/>
      <c r="AH10284" s="119"/>
      <c r="AI10284" s="119"/>
    </row>
    <row r="10285" spans="27:35" x14ac:dyDescent="0.25">
      <c r="AA10285" s="81"/>
      <c r="AB10285" s="81"/>
      <c r="AC10285" s="80"/>
      <c r="AD10285" s="80"/>
      <c r="AE10285" s="81"/>
      <c r="AF10285" s="82"/>
      <c r="AG10285" s="80"/>
      <c r="AH10285" s="119"/>
      <c r="AI10285" s="119"/>
    </row>
    <row r="10286" spans="27:35" x14ac:dyDescent="0.25">
      <c r="AA10286" s="81"/>
      <c r="AB10286" s="81"/>
      <c r="AC10286" s="80"/>
      <c r="AD10286" s="80"/>
      <c r="AE10286" s="81"/>
      <c r="AF10286" s="82"/>
      <c r="AG10286" s="80"/>
      <c r="AH10286" s="119"/>
      <c r="AI10286" s="119"/>
    </row>
    <row r="10287" spans="27:35" x14ac:dyDescent="0.25">
      <c r="AA10287" s="81"/>
      <c r="AB10287" s="81"/>
      <c r="AC10287" s="80"/>
      <c r="AD10287" s="80"/>
      <c r="AE10287" s="81"/>
      <c r="AF10287" s="82"/>
      <c r="AG10287" s="80"/>
      <c r="AH10287" s="119"/>
      <c r="AI10287" s="119"/>
    </row>
    <row r="10288" spans="27:35" x14ac:dyDescent="0.25">
      <c r="AA10288" s="81"/>
      <c r="AB10288" s="81"/>
      <c r="AC10288" s="80"/>
      <c r="AD10288" s="80"/>
      <c r="AE10288" s="81"/>
      <c r="AF10288" s="82"/>
      <c r="AG10288" s="80"/>
      <c r="AH10288" s="119"/>
      <c r="AI10288" s="119"/>
    </row>
    <row r="10289" spans="27:35" x14ac:dyDescent="0.25">
      <c r="AA10289" s="81"/>
      <c r="AB10289" s="81"/>
      <c r="AC10289" s="80"/>
      <c r="AD10289" s="80"/>
      <c r="AE10289" s="81"/>
      <c r="AF10289" s="82"/>
      <c r="AG10289" s="80"/>
      <c r="AH10289" s="119"/>
      <c r="AI10289" s="119"/>
    </row>
    <row r="10290" spans="27:35" x14ac:dyDescent="0.25">
      <c r="AA10290" s="81"/>
      <c r="AB10290" s="81"/>
      <c r="AC10290" s="80"/>
      <c r="AD10290" s="80"/>
      <c r="AE10290" s="81"/>
      <c r="AF10290" s="82"/>
      <c r="AG10290" s="80"/>
      <c r="AH10290" s="119"/>
      <c r="AI10290" s="119"/>
    </row>
    <row r="10291" spans="27:35" x14ac:dyDescent="0.25">
      <c r="AA10291" s="81"/>
      <c r="AB10291" s="81"/>
      <c r="AC10291" s="80"/>
      <c r="AD10291" s="80"/>
      <c r="AE10291" s="81"/>
      <c r="AF10291" s="82"/>
      <c r="AG10291" s="80"/>
      <c r="AH10291" s="119"/>
      <c r="AI10291" s="119"/>
    </row>
    <row r="10292" spans="27:35" x14ac:dyDescent="0.25">
      <c r="AA10292" s="81"/>
      <c r="AB10292" s="81"/>
      <c r="AC10292" s="80"/>
      <c r="AD10292" s="80"/>
      <c r="AE10292" s="81"/>
      <c r="AF10292" s="82"/>
      <c r="AG10292" s="80"/>
      <c r="AH10292" s="119"/>
      <c r="AI10292" s="119"/>
    </row>
    <row r="10293" spans="27:35" x14ac:dyDescent="0.25">
      <c r="AA10293" s="81"/>
      <c r="AB10293" s="81"/>
      <c r="AC10293" s="80"/>
      <c r="AD10293" s="80"/>
      <c r="AE10293" s="81"/>
      <c r="AF10293" s="82"/>
      <c r="AG10293" s="80"/>
      <c r="AH10293" s="119"/>
      <c r="AI10293" s="119"/>
    </row>
    <row r="10294" spans="27:35" x14ac:dyDescent="0.25">
      <c r="AA10294" s="81"/>
      <c r="AB10294" s="81"/>
      <c r="AC10294" s="80"/>
      <c r="AD10294" s="80"/>
      <c r="AE10294" s="81"/>
      <c r="AF10294" s="82"/>
      <c r="AG10294" s="80"/>
      <c r="AH10294" s="119"/>
      <c r="AI10294" s="119"/>
    </row>
    <row r="10295" spans="27:35" x14ac:dyDescent="0.25">
      <c r="AA10295" s="81"/>
      <c r="AB10295" s="81"/>
      <c r="AC10295" s="80"/>
      <c r="AD10295" s="80"/>
      <c r="AE10295" s="81"/>
      <c r="AF10295" s="82"/>
      <c r="AG10295" s="80"/>
      <c r="AH10295" s="119"/>
      <c r="AI10295" s="119"/>
    </row>
    <row r="10296" spans="27:35" x14ac:dyDescent="0.25">
      <c r="AA10296" s="81"/>
      <c r="AB10296" s="81"/>
      <c r="AC10296" s="80"/>
      <c r="AD10296" s="80"/>
      <c r="AE10296" s="81"/>
      <c r="AF10296" s="82"/>
      <c r="AG10296" s="80"/>
      <c r="AH10296" s="119"/>
      <c r="AI10296" s="119"/>
    </row>
    <row r="10297" spans="27:35" x14ac:dyDescent="0.25">
      <c r="AA10297" s="81"/>
      <c r="AB10297" s="81"/>
      <c r="AC10297" s="80"/>
      <c r="AD10297" s="80"/>
      <c r="AE10297" s="81"/>
      <c r="AF10297" s="82"/>
      <c r="AG10297" s="80"/>
      <c r="AH10297" s="119"/>
      <c r="AI10297" s="119"/>
    </row>
    <row r="10298" spans="27:35" x14ac:dyDescent="0.25">
      <c r="AA10298" s="81"/>
      <c r="AB10298" s="81"/>
      <c r="AC10298" s="80"/>
      <c r="AD10298" s="80"/>
      <c r="AE10298" s="81"/>
      <c r="AF10298" s="82"/>
      <c r="AG10298" s="80"/>
      <c r="AH10298" s="119"/>
      <c r="AI10298" s="119"/>
    </row>
    <row r="10299" spans="27:35" x14ac:dyDescent="0.25">
      <c r="AA10299" s="81"/>
      <c r="AB10299" s="81"/>
      <c r="AC10299" s="80"/>
      <c r="AD10299" s="80"/>
      <c r="AE10299" s="81"/>
      <c r="AF10299" s="82"/>
      <c r="AG10299" s="80"/>
      <c r="AH10299" s="119"/>
      <c r="AI10299" s="119"/>
    </row>
    <row r="10300" spans="27:35" x14ac:dyDescent="0.25">
      <c r="AA10300" s="81"/>
      <c r="AB10300" s="81"/>
      <c r="AC10300" s="80"/>
      <c r="AD10300" s="80"/>
      <c r="AE10300" s="81"/>
      <c r="AF10300" s="82"/>
      <c r="AG10300" s="80"/>
      <c r="AH10300" s="119"/>
      <c r="AI10300" s="119"/>
    </row>
    <row r="10301" spans="27:35" x14ac:dyDescent="0.25">
      <c r="AA10301" s="81"/>
      <c r="AB10301" s="81"/>
      <c r="AC10301" s="80"/>
      <c r="AD10301" s="80"/>
      <c r="AE10301" s="81"/>
      <c r="AF10301" s="82"/>
      <c r="AG10301" s="80"/>
      <c r="AH10301" s="119"/>
      <c r="AI10301" s="119"/>
    </row>
    <row r="10302" spans="27:35" x14ac:dyDescent="0.25">
      <c r="AA10302" s="81"/>
      <c r="AB10302" s="81"/>
      <c r="AC10302" s="80"/>
      <c r="AD10302" s="80"/>
      <c r="AE10302" s="81"/>
      <c r="AF10302" s="82"/>
      <c r="AG10302" s="80"/>
      <c r="AH10302" s="119"/>
      <c r="AI10302" s="119"/>
    </row>
    <row r="10303" spans="27:35" x14ac:dyDescent="0.25">
      <c r="AA10303" s="81"/>
      <c r="AB10303" s="81"/>
      <c r="AC10303" s="80"/>
      <c r="AD10303" s="80"/>
      <c r="AE10303" s="81"/>
      <c r="AF10303" s="82"/>
      <c r="AG10303" s="80"/>
      <c r="AH10303" s="119"/>
      <c r="AI10303" s="119"/>
    </row>
    <row r="10304" spans="27:35" x14ac:dyDescent="0.25">
      <c r="AA10304" s="81"/>
      <c r="AB10304" s="81"/>
      <c r="AC10304" s="80"/>
      <c r="AD10304" s="80"/>
      <c r="AE10304" s="81"/>
      <c r="AF10304" s="82"/>
      <c r="AG10304" s="80"/>
      <c r="AH10304" s="119"/>
      <c r="AI10304" s="119"/>
    </row>
    <row r="10305" spans="27:35" x14ac:dyDescent="0.25">
      <c r="AA10305" s="81"/>
      <c r="AB10305" s="81"/>
      <c r="AC10305" s="80"/>
      <c r="AD10305" s="80"/>
      <c r="AE10305" s="81"/>
      <c r="AF10305" s="82"/>
      <c r="AG10305" s="80"/>
      <c r="AH10305" s="119"/>
      <c r="AI10305" s="119"/>
    </row>
    <row r="10306" spans="27:35" x14ac:dyDescent="0.25">
      <c r="AA10306" s="81"/>
      <c r="AB10306" s="81"/>
      <c r="AC10306" s="80"/>
      <c r="AD10306" s="80"/>
      <c r="AE10306" s="81"/>
      <c r="AF10306" s="82"/>
      <c r="AG10306" s="80"/>
      <c r="AH10306" s="119"/>
      <c r="AI10306" s="119"/>
    </row>
    <row r="10307" spans="27:35" x14ac:dyDescent="0.25">
      <c r="AA10307" s="81"/>
      <c r="AB10307" s="81"/>
      <c r="AC10307" s="80"/>
      <c r="AD10307" s="80"/>
      <c r="AE10307" s="81"/>
      <c r="AF10307" s="82"/>
      <c r="AG10307" s="80"/>
      <c r="AH10307" s="119"/>
      <c r="AI10307" s="119"/>
    </row>
    <row r="10308" spans="27:35" x14ac:dyDescent="0.25">
      <c r="AA10308" s="81"/>
      <c r="AB10308" s="81"/>
      <c r="AC10308" s="80"/>
      <c r="AD10308" s="80"/>
      <c r="AE10308" s="81"/>
      <c r="AF10308" s="82"/>
      <c r="AG10308" s="80"/>
      <c r="AH10308" s="119"/>
      <c r="AI10308" s="119"/>
    </row>
    <row r="10309" spans="27:35" x14ac:dyDescent="0.25">
      <c r="AA10309" s="81"/>
      <c r="AB10309" s="81"/>
      <c r="AC10309" s="80"/>
      <c r="AD10309" s="80"/>
      <c r="AE10309" s="81"/>
      <c r="AF10309" s="82"/>
      <c r="AG10309" s="80"/>
      <c r="AH10309" s="119"/>
      <c r="AI10309" s="119"/>
    </row>
    <row r="10310" spans="27:35" x14ac:dyDescent="0.25">
      <c r="AA10310" s="81"/>
      <c r="AB10310" s="81"/>
      <c r="AC10310" s="80"/>
      <c r="AD10310" s="80"/>
      <c r="AE10310" s="81"/>
      <c r="AF10310" s="82"/>
      <c r="AG10310" s="80"/>
      <c r="AH10310" s="119"/>
      <c r="AI10310" s="119"/>
    </row>
    <row r="10311" spans="27:35" x14ac:dyDescent="0.25">
      <c r="AA10311" s="81"/>
      <c r="AB10311" s="81"/>
      <c r="AC10311" s="80"/>
      <c r="AD10311" s="80"/>
      <c r="AE10311" s="81"/>
      <c r="AF10311" s="82"/>
      <c r="AG10311" s="80"/>
      <c r="AH10311" s="119"/>
      <c r="AI10311" s="119"/>
    </row>
    <row r="10312" spans="27:35" x14ac:dyDescent="0.25">
      <c r="AA10312" s="81"/>
      <c r="AB10312" s="81"/>
      <c r="AC10312" s="80"/>
      <c r="AD10312" s="80"/>
      <c r="AE10312" s="81"/>
      <c r="AF10312" s="82"/>
      <c r="AG10312" s="80"/>
      <c r="AH10312" s="119"/>
      <c r="AI10312" s="119"/>
    </row>
    <row r="10313" spans="27:35" x14ac:dyDescent="0.25">
      <c r="AA10313" s="81"/>
      <c r="AB10313" s="81"/>
      <c r="AC10313" s="80"/>
      <c r="AD10313" s="80"/>
      <c r="AE10313" s="81"/>
      <c r="AF10313" s="82"/>
      <c r="AG10313" s="80"/>
      <c r="AH10313" s="119"/>
      <c r="AI10313" s="119"/>
    </row>
    <row r="10314" spans="27:35" x14ac:dyDescent="0.25">
      <c r="AA10314" s="81"/>
      <c r="AB10314" s="81"/>
      <c r="AC10314" s="80"/>
      <c r="AD10314" s="80"/>
      <c r="AE10314" s="81"/>
      <c r="AF10314" s="82"/>
      <c r="AG10314" s="80"/>
      <c r="AH10314" s="119"/>
      <c r="AI10314" s="119"/>
    </row>
    <row r="10315" spans="27:35" x14ac:dyDescent="0.25">
      <c r="AA10315" s="81"/>
      <c r="AB10315" s="81"/>
      <c r="AC10315" s="80"/>
      <c r="AD10315" s="80"/>
      <c r="AE10315" s="81"/>
      <c r="AF10315" s="82"/>
      <c r="AG10315" s="80"/>
      <c r="AH10315" s="119"/>
      <c r="AI10315" s="119"/>
    </row>
    <row r="10316" spans="27:35" x14ac:dyDescent="0.25">
      <c r="AA10316" s="81"/>
      <c r="AB10316" s="81"/>
      <c r="AC10316" s="80"/>
      <c r="AD10316" s="80"/>
      <c r="AE10316" s="81"/>
      <c r="AF10316" s="82"/>
      <c r="AG10316" s="80"/>
      <c r="AH10316" s="119"/>
      <c r="AI10316" s="119"/>
    </row>
    <row r="10317" spans="27:35" x14ac:dyDescent="0.25">
      <c r="AA10317" s="81"/>
      <c r="AB10317" s="81"/>
      <c r="AC10317" s="80"/>
      <c r="AD10317" s="80"/>
      <c r="AE10317" s="81"/>
      <c r="AF10317" s="82"/>
      <c r="AG10317" s="80"/>
      <c r="AH10317" s="119"/>
      <c r="AI10317" s="119"/>
    </row>
    <row r="10318" spans="27:35" x14ac:dyDescent="0.25">
      <c r="AA10318" s="81"/>
      <c r="AB10318" s="81"/>
      <c r="AC10318" s="80"/>
      <c r="AD10318" s="80"/>
      <c r="AE10318" s="81"/>
      <c r="AF10318" s="82"/>
      <c r="AG10318" s="80"/>
      <c r="AH10318" s="119"/>
      <c r="AI10318" s="119"/>
    </row>
    <row r="10319" spans="27:35" x14ac:dyDescent="0.25">
      <c r="AA10319" s="81"/>
      <c r="AB10319" s="81"/>
      <c r="AC10319" s="80"/>
      <c r="AD10319" s="80"/>
      <c r="AE10319" s="81"/>
      <c r="AF10319" s="82"/>
      <c r="AG10319" s="80"/>
      <c r="AH10319" s="119"/>
      <c r="AI10319" s="119"/>
    </row>
    <row r="10320" spans="27:35" x14ac:dyDescent="0.25">
      <c r="AA10320" s="81"/>
      <c r="AB10320" s="81"/>
      <c r="AC10320" s="80"/>
      <c r="AD10320" s="80"/>
      <c r="AE10320" s="81"/>
      <c r="AF10320" s="82"/>
      <c r="AG10320" s="80"/>
      <c r="AH10320" s="119"/>
      <c r="AI10320" s="119"/>
    </row>
    <row r="10321" spans="27:35" x14ac:dyDescent="0.25">
      <c r="AA10321" s="81"/>
      <c r="AB10321" s="81"/>
      <c r="AC10321" s="80"/>
      <c r="AD10321" s="80"/>
      <c r="AE10321" s="81"/>
      <c r="AF10321" s="82"/>
      <c r="AG10321" s="80"/>
      <c r="AH10321" s="119"/>
      <c r="AI10321" s="119"/>
    </row>
    <row r="10322" spans="27:35" x14ac:dyDescent="0.25">
      <c r="AA10322" s="81"/>
      <c r="AB10322" s="81"/>
      <c r="AC10322" s="80"/>
      <c r="AD10322" s="80"/>
      <c r="AE10322" s="81"/>
      <c r="AF10322" s="82"/>
      <c r="AG10322" s="80"/>
      <c r="AH10322" s="119"/>
      <c r="AI10322" s="119"/>
    </row>
    <row r="10323" spans="27:35" x14ac:dyDescent="0.25">
      <c r="AA10323" s="81"/>
      <c r="AB10323" s="81"/>
      <c r="AC10323" s="80"/>
      <c r="AD10323" s="80"/>
      <c r="AE10323" s="81"/>
      <c r="AF10323" s="82"/>
      <c r="AG10323" s="80"/>
      <c r="AH10323" s="119"/>
      <c r="AI10323" s="119"/>
    </row>
    <row r="10324" spans="27:35" x14ac:dyDescent="0.25">
      <c r="AA10324" s="81"/>
      <c r="AB10324" s="81"/>
      <c r="AC10324" s="80"/>
      <c r="AD10324" s="80"/>
      <c r="AE10324" s="81"/>
      <c r="AF10324" s="82"/>
      <c r="AG10324" s="80"/>
      <c r="AH10324" s="119"/>
      <c r="AI10324" s="119"/>
    </row>
    <row r="10325" spans="27:35" x14ac:dyDescent="0.25">
      <c r="AA10325" s="81"/>
      <c r="AB10325" s="81"/>
      <c r="AC10325" s="80"/>
      <c r="AD10325" s="80"/>
      <c r="AE10325" s="81"/>
      <c r="AF10325" s="82"/>
      <c r="AG10325" s="80"/>
      <c r="AH10325" s="119"/>
      <c r="AI10325" s="119"/>
    </row>
    <row r="10326" spans="27:35" x14ac:dyDescent="0.25">
      <c r="AA10326" s="81"/>
      <c r="AB10326" s="81"/>
      <c r="AC10326" s="80"/>
      <c r="AD10326" s="80"/>
      <c r="AE10326" s="81"/>
      <c r="AF10326" s="82"/>
      <c r="AG10326" s="80"/>
      <c r="AH10326" s="119"/>
      <c r="AI10326" s="119"/>
    </row>
    <row r="10327" spans="27:35" x14ac:dyDescent="0.25">
      <c r="AA10327" s="81"/>
      <c r="AB10327" s="81"/>
      <c r="AC10327" s="80"/>
      <c r="AD10327" s="80"/>
      <c r="AE10327" s="81"/>
      <c r="AF10327" s="82"/>
      <c r="AG10327" s="80"/>
      <c r="AH10327" s="119"/>
      <c r="AI10327" s="119"/>
    </row>
    <row r="10328" spans="27:35" x14ac:dyDescent="0.25">
      <c r="AA10328" s="81"/>
      <c r="AB10328" s="81"/>
      <c r="AC10328" s="80"/>
      <c r="AD10328" s="80"/>
      <c r="AE10328" s="81"/>
      <c r="AF10328" s="82"/>
      <c r="AG10328" s="80"/>
      <c r="AH10328" s="119"/>
      <c r="AI10328" s="119"/>
    </row>
    <row r="10329" spans="27:35" x14ac:dyDescent="0.25">
      <c r="AA10329" s="81"/>
      <c r="AB10329" s="81"/>
      <c r="AC10329" s="80"/>
      <c r="AD10329" s="80"/>
      <c r="AE10329" s="81"/>
      <c r="AF10329" s="82"/>
      <c r="AG10329" s="80"/>
      <c r="AH10329" s="119"/>
      <c r="AI10329" s="119"/>
    </row>
    <row r="10330" spans="27:35" x14ac:dyDescent="0.25">
      <c r="AA10330" s="81"/>
      <c r="AB10330" s="81"/>
      <c r="AC10330" s="80"/>
      <c r="AD10330" s="80"/>
      <c r="AE10330" s="81"/>
      <c r="AF10330" s="82"/>
      <c r="AG10330" s="80"/>
      <c r="AH10330" s="119"/>
      <c r="AI10330" s="119"/>
    </row>
    <row r="10331" spans="27:35" x14ac:dyDescent="0.25">
      <c r="AA10331" s="81"/>
      <c r="AB10331" s="81"/>
      <c r="AC10331" s="80"/>
      <c r="AD10331" s="80"/>
      <c r="AE10331" s="81"/>
      <c r="AF10331" s="82"/>
      <c r="AG10331" s="80"/>
      <c r="AH10331" s="119"/>
      <c r="AI10331" s="119"/>
    </row>
    <row r="10332" spans="27:35" x14ac:dyDescent="0.25">
      <c r="AA10332" s="81"/>
      <c r="AB10332" s="81"/>
      <c r="AC10332" s="80"/>
      <c r="AD10332" s="80"/>
      <c r="AE10332" s="81"/>
      <c r="AF10332" s="82"/>
      <c r="AG10332" s="80"/>
      <c r="AH10332" s="119"/>
      <c r="AI10332" s="119"/>
    </row>
    <row r="10333" spans="27:35" x14ac:dyDescent="0.25">
      <c r="AA10333" s="81"/>
      <c r="AB10333" s="81"/>
      <c r="AC10333" s="80"/>
      <c r="AD10333" s="80"/>
      <c r="AE10333" s="81"/>
      <c r="AF10333" s="82"/>
      <c r="AG10333" s="80"/>
      <c r="AH10333" s="119"/>
      <c r="AI10333" s="119"/>
    </row>
    <row r="10334" spans="27:35" x14ac:dyDescent="0.25">
      <c r="AA10334" s="81"/>
      <c r="AB10334" s="81"/>
      <c r="AC10334" s="80"/>
      <c r="AD10334" s="80"/>
      <c r="AE10334" s="81"/>
      <c r="AF10334" s="82"/>
      <c r="AG10334" s="80"/>
      <c r="AH10334" s="119"/>
      <c r="AI10334" s="119"/>
    </row>
    <row r="10335" spans="27:35" x14ac:dyDescent="0.25">
      <c r="AA10335" s="81"/>
      <c r="AB10335" s="81"/>
      <c r="AC10335" s="80"/>
      <c r="AD10335" s="80"/>
      <c r="AE10335" s="81"/>
      <c r="AF10335" s="82"/>
      <c r="AG10335" s="80"/>
      <c r="AH10335" s="119"/>
      <c r="AI10335" s="119"/>
    </row>
    <row r="10336" spans="27:35" x14ac:dyDescent="0.25">
      <c r="AA10336" s="81"/>
      <c r="AB10336" s="81"/>
      <c r="AC10336" s="80"/>
      <c r="AD10336" s="80"/>
      <c r="AE10336" s="81"/>
      <c r="AF10336" s="82"/>
      <c r="AG10336" s="80"/>
      <c r="AH10336" s="119"/>
      <c r="AI10336" s="119"/>
    </row>
    <row r="10337" spans="27:35" x14ac:dyDescent="0.25">
      <c r="AA10337" s="81"/>
      <c r="AB10337" s="81"/>
      <c r="AC10337" s="80"/>
      <c r="AD10337" s="80"/>
      <c r="AE10337" s="81"/>
      <c r="AF10337" s="82"/>
      <c r="AG10337" s="80"/>
      <c r="AH10337" s="119"/>
      <c r="AI10337" s="119"/>
    </row>
    <row r="10338" spans="27:35" x14ac:dyDescent="0.25">
      <c r="AA10338" s="81"/>
      <c r="AB10338" s="81"/>
      <c r="AC10338" s="80"/>
      <c r="AD10338" s="80"/>
      <c r="AE10338" s="81"/>
      <c r="AF10338" s="82"/>
      <c r="AG10338" s="80"/>
      <c r="AH10338" s="119"/>
      <c r="AI10338" s="119"/>
    </row>
    <row r="10339" spans="27:35" x14ac:dyDescent="0.25">
      <c r="AA10339" s="81"/>
      <c r="AB10339" s="81"/>
      <c r="AC10339" s="80"/>
      <c r="AD10339" s="80"/>
      <c r="AE10339" s="81"/>
      <c r="AF10339" s="82"/>
      <c r="AG10339" s="80"/>
      <c r="AH10339" s="119"/>
      <c r="AI10339" s="119"/>
    </row>
    <row r="10340" spans="27:35" x14ac:dyDescent="0.25">
      <c r="AA10340" s="81"/>
      <c r="AB10340" s="81"/>
      <c r="AC10340" s="80"/>
      <c r="AD10340" s="80"/>
      <c r="AE10340" s="81"/>
      <c r="AF10340" s="82"/>
      <c r="AG10340" s="80"/>
      <c r="AH10340" s="119"/>
      <c r="AI10340" s="119"/>
    </row>
    <row r="10341" spans="27:35" x14ac:dyDescent="0.25">
      <c r="AA10341" s="81"/>
      <c r="AB10341" s="81"/>
      <c r="AC10341" s="80"/>
      <c r="AD10341" s="80"/>
      <c r="AE10341" s="81"/>
      <c r="AF10341" s="82"/>
      <c r="AG10341" s="80"/>
      <c r="AH10341" s="119"/>
      <c r="AI10341" s="119"/>
    </row>
    <row r="10342" spans="27:35" x14ac:dyDescent="0.25">
      <c r="AA10342" s="81"/>
      <c r="AB10342" s="81"/>
      <c r="AC10342" s="80"/>
      <c r="AD10342" s="80"/>
      <c r="AE10342" s="81"/>
      <c r="AF10342" s="82"/>
      <c r="AG10342" s="80"/>
      <c r="AH10342" s="119"/>
      <c r="AI10342" s="119"/>
    </row>
    <row r="10343" spans="27:35" x14ac:dyDescent="0.25">
      <c r="AA10343" s="81"/>
      <c r="AB10343" s="81"/>
      <c r="AC10343" s="80"/>
      <c r="AD10343" s="80"/>
      <c r="AE10343" s="81"/>
      <c r="AF10343" s="82"/>
      <c r="AG10343" s="80"/>
      <c r="AH10343" s="119"/>
      <c r="AI10343" s="119"/>
    </row>
    <row r="10344" spans="27:35" x14ac:dyDescent="0.25">
      <c r="AA10344" s="81"/>
      <c r="AB10344" s="81"/>
      <c r="AC10344" s="80"/>
      <c r="AD10344" s="80"/>
      <c r="AE10344" s="81"/>
      <c r="AF10344" s="82"/>
      <c r="AG10344" s="80"/>
      <c r="AH10344" s="119"/>
      <c r="AI10344" s="119"/>
    </row>
    <row r="10345" spans="27:35" x14ac:dyDescent="0.25">
      <c r="AA10345" s="81"/>
      <c r="AB10345" s="81"/>
      <c r="AC10345" s="80"/>
      <c r="AD10345" s="80"/>
      <c r="AE10345" s="81"/>
      <c r="AF10345" s="82"/>
      <c r="AG10345" s="80"/>
      <c r="AH10345" s="119"/>
      <c r="AI10345" s="119"/>
    </row>
    <row r="10346" spans="27:35" x14ac:dyDescent="0.25">
      <c r="AA10346" s="81"/>
      <c r="AB10346" s="81"/>
      <c r="AC10346" s="80"/>
      <c r="AD10346" s="80"/>
      <c r="AE10346" s="81"/>
      <c r="AF10346" s="82"/>
      <c r="AG10346" s="80"/>
      <c r="AH10346" s="119"/>
      <c r="AI10346" s="119"/>
    </row>
    <row r="10347" spans="27:35" x14ac:dyDescent="0.25">
      <c r="AA10347" s="81"/>
      <c r="AB10347" s="81"/>
      <c r="AC10347" s="80"/>
      <c r="AD10347" s="80"/>
      <c r="AE10347" s="81"/>
      <c r="AF10347" s="82"/>
      <c r="AG10347" s="80"/>
      <c r="AH10347" s="119"/>
      <c r="AI10347" s="119"/>
    </row>
    <row r="10348" spans="27:35" x14ac:dyDescent="0.25">
      <c r="AA10348" s="81"/>
      <c r="AB10348" s="81"/>
      <c r="AC10348" s="80"/>
      <c r="AD10348" s="80"/>
      <c r="AE10348" s="81"/>
      <c r="AF10348" s="82"/>
      <c r="AG10348" s="80"/>
      <c r="AH10348" s="119"/>
      <c r="AI10348" s="119"/>
    </row>
    <row r="10349" spans="27:35" x14ac:dyDescent="0.25">
      <c r="AA10349" s="81"/>
      <c r="AB10349" s="81"/>
      <c r="AC10349" s="80"/>
      <c r="AD10349" s="80"/>
      <c r="AE10349" s="81"/>
      <c r="AF10349" s="82"/>
      <c r="AG10349" s="80"/>
      <c r="AH10349" s="119"/>
      <c r="AI10349" s="119"/>
    </row>
    <row r="10350" spans="27:35" x14ac:dyDescent="0.25">
      <c r="AA10350" s="81"/>
      <c r="AB10350" s="81"/>
      <c r="AC10350" s="80"/>
      <c r="AD10350" s="80"/>
      <c r="AE10350" s="81"/>
      <c r="AF10350" s="82"/>
      <c r="AG10350" s="80"/>
      <c r="AH10350" s="119"/>
      <c r="AI10350" s="119"/>
    </row>
    <row r="10351" spans="27:35" x14ac:dyDescent="0.25">
      <c r="AA10351" s="81"/>
      <c r="AB10351" s="81"/>
      <c r="AC10351" s="80"/>
      <c r="AD10351" s="80"/>
      <c r="AE10351" s="81"/>
      <c r="AF10351" s="82"/>
      <c r="AG10351" s="80"/>
      <c r="AH10351" s="119"/>
      <c r="AI10351" s="119"/>
    </row>
    <row r="10352" spans="27:35" x14ac:dyDescent="0.25">
      <c r="AA10352" s="81"/>
      <c r="AB10352" s="81"/>
      <c r="AC10352" s="80"/>
      <c r="AD10352" s="80"/>
      <c r="AE10352" s="81"/>
      <c r="AF10352" s="82"/>
      <c r="AG10352" s="80"/>
      <c r="AH10352" s="119"/>
      <c r="AI10352" s="119"/>
    </row>
    <row r="10353" spans="27:35" x14ac:dyDescent="0.25">
      <c r="AA10353" s="81"/>
      <c r="AB10353" s="81"/>
      <c r="AC10353" s="80"/>
      <c r="AD10353" s="80"/>
      <c r="AE10353" s="81"/>
      <c r="AF10353" s="82"/>
      <c r="AG10353" s="80"/>
      <c r="AH10353" s="119"/>
      <c r="AI10353" s="119"/>
    </row>
    <row r="10354" spans="27:35" x14ac:dyDescent="0.25">
      <c r="AA10354" s="81"/>
      <c r="AB10354" s="81"/>
      <c r="AC10354" s="80"/>
      <c r="AD10354" s="80"/>
      <c r="AE10354" s="81"/>
      <c r="AF10354" s="82"/>
      <c r="AG10354" s="80"/>
      <c r="AH10354" s="119"/>
      <c r="AI10354" s="119"/>
    </row>
    <row r="10355" spans="27:35" x14ac:dyDescent="0.25">
      <c r="AA10355" s="81"/>
      <c r="AB10355" s="81"/>
      <c r="AC10355" s="80"/>
      <c r="AD10355" s="80"/>
      <c r="AE10355" s="81"/>
      <c r="AF10355" s="82"/>
      <c r="AG10355" s="80"/>
      <c r="AH10355" s="119"/>
      <c r="AI10355" s="119"/>
    </row>
    <row r="10356" spans="27:35" x14ac:dyDescent="0.25">
      <c r="AA10356" s="81"/>
      <c r="AB10356" s="81"/>
      <c r="AC10356" s="80"/>
      <c r="AD10356" s="80"/>
      <c r="AE10356" s="81"/>
      <c r="AF10356" s="82"/>
      <c r="AG10356" s="80"/>
      <c r="AH10356" s="119"/>
      <c r="AI10356" s="119"/>
    </row>
    <row r="10357" spans="27:35" x14ac:dyDescent="0.25">
      <c r="AA10357" s="81"/>
      <c r="AB10357" s="81"/>
      <c r="AC10357" s="80"/>
      <c r="AD10357" s="80"/>
      <c r="AE10357" s="81"/>
      <c r="AF10357" s="82"/>
      <c r="AG10357" s="80"/>
      <c r="AH10357" s="119"/>
      <c r="AI10357" s="119"/>
    </row>
    <row r="10358" spans="27:35" x14ac:dyDescent="0.25">
      <c r="AA10358" s="81"/>
      <c r="AB10358" s="81"/>
      <c r="AC10358" s="80"/>
      <c r="AD10358" s="80"/>
      <c r="AE10358" s="81"/>
      <c r="AF10358" s="82"/>
      <c r="AG10358" s="80"/>
      <c r="AH10358" s="119"/>
      <c r="AI10358" s="119"/>
    </row>
    <row r="10359" spans="27:35" x14ac:dyDescent="0.25">
      <c r="AA10359" s="81"/>
      <c r="AB10359" s="81"/>
      <c r="AC10359" s="80"/>
      <c r="AD10359" s="80"/>
      <c r="AE10359" s="81"/>
      <c r="AF10359" s="82"/>
      <c r="AG10359" s="80"/>
      <c r="AH10359" s="119"/>
      <c r="AI10359" s="119"/>
    </row>
    <row r="10360" spans="27:35" x14ac:dyDescent="0.25">
      <c r="AA10360" s="81"/>
      <c r="AB10360" s="81"/>
      <c r="AC10360" s="80"/>
      <c r="AD10360" s="80"/>
      <c r="AE10360" s="81"/>
      <c r="AF10360" s="82"/>
      <c r="AG10360" s="80"/>
      <c r="AH10360" s="119"/>
      <c r="AI10360" s="119"/>
    </row>
    <row r="10361" spans="27:35" x14ac:dyDescent="0.25">
      <c r="AA10361" s="81"/>
      <c r="AB10361" s="81"/>
      <c r="AC10361" s="80"/>
      <c r="AD10361" s="80"/>
      <c r="AE10361" s="81"/>
      <c r="AF10361" s="82"/>
      <c r="AG10361" s="80"/>
      <c r="AH10361" s="119"/>
      <c r="AI10361" s="119"/>
    </row>
    <row r="10362" spans="27:35" x14ac:dyDescent="0.25">
      <c r="AA10362" s="81"/>
      <c r="AB10362" s="81"/>
      <c r="AC10362" s="80"/>
      <c r="AD10362" s="80"/>
      <c r="AE10362" s="81"/>
      <c r="AF10362" s="82"/>
      <c r="AG10362" s="80"/>
      <c r="AH10362" s="119"/>
      <c r="AI10362" s="119"/>
    </row>
    <row r="10363" spans="27:35" x14ac:dyDescent="0.25">
      <c r="AA10363" s="81"/>
      <c r="AB10363" s="81"/>
      <c r="AC10363" s="80"/>
      <c r="AD10363" s="80"/>
      <c r="AE10363" s="81"/>
      <c r="AF10363" s="82"/>
      <c r="AG10363" s="80"/>
      <c r="AH10363" s="119"/>
      <c r="AI10363" s="119"/>
    </row>
    <row r="10364" spans="27:35" x14ac:dyDescent="0.25">
      <c r="AA10364" s="81"/>
      <c r="AB10364" s="81"/>
      <c r="AC10364" s="80"/>
      <c r="AD10364" s="80"/>
      <c r="AE10364" s="81"/>
      <c r="AF10364" s="82"/>
      <c r="AG10364" s="80"/>
      <c r="AH10364" s="119"/>
      <c r="AI10364" s="119"/>
    </row>
    <row r="10365" spans="27:35" x14ac:dyDescent="0.25">
      <c r="AA10365" s="81"/>
      <c r="AB10365" s="81"/>
      <c r="AC10365" s="80"/>
      <c r="AD10365" s="80"/>
      <c r="AE10365" s="81"/>
      <c r="AF10365" s="82"/>
      <c r="AG10365" s="80"/>
      <c r="AH10365" s="119"/>
      <c r="AI10365" s="119"/>
    </row>
    <row r="10366" spans="27:35" x14ac:dyDescent="0.25">
      <c r="AA10366" s="81"/>
      <c r="AB10366" s="81"/>
      <c r="AC10366" s="80"/>
      <c r="AD10366" s="80"/>
      <c r="AE10366" s="81"/>
      <c r="AF10366" s="82"/>
      <c r="AG10366" s="80"/>
      <c r="AH10366" s="119"/>
      <c r="AI10366" s="119"/>
    </row>
    <row r="10367" spans="27:35" x14ac:dyDescent="0.25">
      <c r="AA10367" s="81"/>
      <c r="AB10367" s="81"/>
      <c r="AC10367" s="80"/>
      <c r="AD10367" s="80"/>
      <c r="AE10367" s="81"/>
      <c r="AF10367" s="82"/>
      <c r="AG10367" s="80"/>
      <c r="AH10367" s="119"/>
      <c r="AI10367" s="119"/>
    </row>
    <row r="10368" spans="27:35" x14ac:dyDescent="0.25">
      <c r="AA10368" s="81"/>
      <c r="AB10368" s="81"/>
      <c r="AC10368" s="80"/>
      <c r="AD10368" s="80"/>
      <c r="AE10368" s="81"/>
      <c r="AF10368" s="82"/>
      <c r="AG10368" s="80"/>
      <c r="AH10368" s="119"/>
      <c r="AI10368" s="119"/>
    </row>
    <row r="10369" spans="27:35" x14ac:dyDescent="0.25">
      <c r="AA10369" s="81"/>
      <c r="AB10369" s="81"/>
      <c r="AC10369" s="80"/>
      <c r="AD10369" s="80"/>
      <c r="AE10369" s="81"/>
      <c r="AF10369" s="82"/>
      <c r="AG10369" s="80"/>
      <c r="AH10369" s="119"/>
      <c r="AI10369" s="119"/>
    </row>
    <row r="10370" spans="27:35" x14ac:dyDescent="0.25">
      <c r="AA10370" s="81"/>
      <c r="AB10370" s="81"/>
      <c r="AC10370" s="80"/>
      <c r="AD10370" s="80"/>
      <c r="AE10370" s="81"/>
      <c r="AF10370" s="82"/>
      <c r="AG10370" s="80"/>
      <c r="AH10370" s="119"/>
      <c r="AI10370" s="119"/>
    </row>
    <row r="10371" spans="27:35" x14ac:dyDescent="0.25">
      <c r="AA10371" s="81"/>
      <c r="AB10371" s="81"/>
      <c r="AC10371" s="80"/>
      <c r="AD10371" s="80"/>
      <c r="AE10371" s="81"/>
      <c r="AF10371" s="82"/>
      <c r="AG10371" s="80"/>
      <c r="AH10371" s="119"/>
      <c r="AI10371" s="119"/>
    </row>
    <row r="10372" spans="27:35" x14ac:dyDescent="0.25">
      <c r="AA10372" s="81"/>
      <c r="AB10372" s="81"/>
      <c r="AC10372" s="80"/>
      <c r="AD10372" s="80"/>
      <c r="AE10372" s="81"/>
      <c r="AF10372" s="82"/>
      <c r="AG10372" s="80"/>
      <c r="AH10372" s="119"/>
      <c r="AI10372" s="119"/>
    </row>
    <row r="10373" spans="27:35" x14ac:dyDescent="0.25">
      <c r="AA10373" s="81"/>
      <c r="AB10373" s="81"/>
      <c r="AC10373" s="80"/>
      <c r="AD10373" s="80"/>
      <c r="AE10373" s="81"/>
      <c r="AF10373" s="82"/>
      <c r="AG10373" s="80"/>
      <c r="AH10373" s="119"/>
      <c r="AI10373" s="119"/>
    </row>
    <row r="10374" spans="27:35" x14ac:dyDescent="0.25">
      <c r="AA10374" s="81"/>
      <c r="AB10374" s="81"/>
      <c r="AC10374" s="80"/>
      <c r="AD10374" s="80"/>
      <c r="AE10374" s="81"/>
      <c r="AF10374" s="82"/>
      <c r="AG10374" s="80"/>
      <c r="AH10374" s="119"/>
      <c r="AI10374" s="119"/>
    </row>
    <row r="10375" spans="27:35" x14ac:dyDescent="0.25">
      <c r="AA10375" s="81"/>
      <c r="AB10375" s="81"/>
      <c r="AC10375" s="80"/>
      <c r="AD10375" s="80"/>
      <c r="AE10375" s="81"/>
      <c r="AF10375" s="82"/>
      <c r="AG10375" s="80"/>
      <c r="AH10375" s="119"/>
      <c r="AI10375" s="119"/>
    </row>
    <row r="10376" spans="27:35" x14ac:dyDescent="0.25">
      <c r="AA10376" s="81"/>
      <c r="AB10376" s="81"/>
      <c r="AC10376" s="80"/>
      <c r="AD10376" s="80"/>
      <c r="AE10376" s="81"/>
      <c r="AF10376" s="82"/>
      <c r="AG10376" s="80"/>
      <c r="AH10376" s="119"/>
      <c r="AI10376" s="119"/>
    </row>
    <row r="10377" spans="27:35" x14ac:dyDescent="0.25">
      <c r="AA10377" s="81"/>
      <c r="AB10377" s="81"/>
      <c r="AC10377" s="80"/>
      <c r="AD10377" s="80"/>
      <c r="AE10377" s="81"/>
      <c r="AF10377" s="82"/>
      <c r="AG10377" s="80"/>
      <c r="AH10377" s="119"/>
      <c r="AI10377" s="119"/>
    </row>
    <row r="10378" spans="27:35" x14ac:dyDescent="0.25">
      <c r="AA10378" s="81"/>
      <c r="AB10378" s="81"/>
      <c r="AC10378" s="80"/>
      <c r="AD10378" s="80"/>
      <c r="AE10378" s="81"/>
      <c r="AF10378" s="82"/>
      <c r="AG10378" s="80"/>
      <c r="AH10378" s="119"/>
      <c r="AI10378" s="119"/>
    </row>
    <row r="10379" spans="27:35" x14ac:dyDescent="0.25">
      <c r="AA10379" s="81"/>
      <c r="AB10379" s="81"/>
      <c r="AC10379" s="80"/>
      <c r="AD10379" s="80"/>
      <c r="AE10379" s="81"/>
      <c r="AF10379" s="82"/>
      <c r="AG10379" s="80"/>
      <c r="AH10379" s="119"/>
      <c r="AI10379" s="119"/>
    </row>
    <row r="10380" spans="27:35" x14ac:dyDescent="0.25">
      <c r="AA10380" s="81"/>
      <c r="AB10380" s="81"/>
      <c r="AC10380" s="80"/>
      <c r="AD10380" s="80"/>
      <c r="AE10380" s="81"/>
      <c r="AF10380" s="82"/>
      <c r="AG10380" s="80"/>
      <c r="AH10380" s="119"/>
      <c r="AI10380" s="119"/>
    </row>
    <row r="10381" spans="27:35" x14ac:dyDescent="0.25">
      <c r="AA10381" s="81"/>
      <c r="AB10381" s="81"/>
      <c r="AC10381" s="80"/>
      <c r="AD10381" s="80"/>
      <c r="AE10381" s="81"/>
      <c r="AF10381" s="82"/>
      <c r="AG10381" s="80"/>
      <c r="AH10381" s="119"/>
      <c r="AI10381" s="119"/>
    </row>
    <row r="10382" spans="27:35" x14ac:dyDescent="0.25">
      <c r="AA10382" s="81"/>
      <c r="AB10382" s="81"/>
      <c r="AC10382" s="80"/>
      <c r="AD10382" s="80"/>
      <c r="AE10382" s="81"/>
      <c r="AF10382" s="82"/>
      <c r="AG10382" s="80"/>
      <c r="AH10382" s="119"/>
      <c r="AI10382" s="119"/>
    </row>
    <row r="10383" spans="27:35" x14ac:dyDescent="0.25">
      <c r="AA10383" s="81"/>
      <c r="AB10383" s="81"/>
      <c r="AC10383" s="80"/>
      <c r="AD10383" s="80"/>
      <c r="AE10383" s="81"/>
      <c r="AF10383" s="82"/>
      <c r="AG10383" s="80"/>
      <c r="AH10383" s="119"/>
      <c r="AI10383" s="119"/>
    </row>
    <row r="10384" spans="27:35" x14ac:dyDescent="0.25">
      <c r="AA10384" s="81"/>
      <c r="AB10384" s="81"/>
      <c r="AC10384" s="80"/>
      <c r="AD10384" s="80"/>
      <c r="AE10384" s="81"/>
      <c r="AF10384" s="82"/>
      <c r="AG10384" s="80"/>
      <c r="AH10384" s="119"/>
      <c r="AI10384" s="119"/>
    </row>
    <row r="10385" spans="27:35" x14ac:dyDescent="0.25">
      <c r="AA10385" s="81"/>
      <c r="AB10385" s="81"/>
      <c r="AC10385" s="80"/>
      <c r="AD10385" s="80"/>
      <c r="AE10385" s="81"/>
      <c r="AF10385" s="82"/>
      <c r="AG10385" s="80"/>
      <c r="AH10385" s="119"/>
      <c r="AI10385" s="119"/>
    </row>
    <row r="10386" spans="27:35" x14ac:dyDescent="0.25">
      <c r="AA10386" s="81"/>
      <c r="AB10386" s="81"/>
      <c r="AC10386" s="80"/>
      <c r="AD10386" s="80"/>
      <c r="AE10386" s="81"/>
      <c r="AF10386" s="82"/>
      <c r="AG10386" s="80"/>
      <c r="AH10386" s="119"/>
      <c r="AI10386" s="119"/>
    </row>
    <row r="10387" spans="27:35" x14ac:dyDescent="0.25">
      <c r="AA10387" s="81"/>
      <c r="AB10387" s="81"/>
      <c r="AC10387" s="80"/>
      <c r="AD10387" s="80"/>
      <c r="AE10387" s="81"/>
      <c r="AF10387" s="82"/>
      <c r="AG10387" s="80"/>
      <c r="AH10387" s="119"/>
      <c r="AI10387" s="119"/>
    </row>
    <row r="10388" spans="27:35" x14ac:dyDescent="0.25">
      <c r="AA10388" s="81"/>
      <c r="AB10388" s="81"/>
      <c r="AC10388" s="80"/>
      <c r="AD10388" s="80"/>
      <c r="AE10388" s="81"/>
      <c r="AF10388" s="82"/>
      <c r="AG10388" s="80"/>
      <c r="AH10388" s="119"/>
      <c r="AI10388" s="119"/>
    </row>
    <row r="10389" spans="27:35" x14ac:dyDescent="0.25">
      <c r="AA10389" s="81"/>
      <c r="AB10389" s="81"/>
      <c r="AC10389" s="80"/>
      <c r="AD10389" s="80"/>
      <c r="AE10389" s="81"/>
      <c r="AF10389" s="82"/>
      <c r="AG10389" s="80"/>
      <c r="AH10389" s="119"/>
      <c r="AI10389" s="119"/>
    </row>
    <row r="10390" spans="27:35" x14ac:dyDescent="0.25">
      <c r="AA10390" s="81"/>
      <c r="AB10390" s="81"/>
      <c r="AC10390" s="80"/>
      <c r="AD10390" s="80"/>
      <c r="AE10390" s="81"/>
      <c r="AF10390" s="82"/>
      <c r="AG10390" s="80"/>
      <c r="AH10390" s="119"/>
      <c r="AI10390" s="119"/>
    </row>
    <row r="10391" spans="27:35" x14ac:dyDescent="0.25">
      <c r="AA10391" s="81"/>
      <c r="AB10391" s="81"/>
      <c r="AC10391" s="80"/>
      <c r="AD10391" s="80"/>
      <c r="AE10391" s="81"/>
      <c r="AF10391" s="82"/>
      <c r="AG10391" s="80"/>
      <c r="AH10391" s="119"/>
      <c r="AI10391" s="119"/>
    </row>
    <row r="10392" spans="27:35" x14ac:dyDescent="0.25">
      <c r="AA10392" s="81"/>
      <c r="AB10392" s="81"/>
      <c r="AC10392" s="80"/>
      <c r="AD10392" s="80"/>
      <c r="AE10392" s="81"/>
      <c r="AF10392" s="82"/>
      <c r="AG10392" s="80"/>
      <c r="AH10392" s="119"/>
      <c r="AI10392" s="119"/>
    </row>
    <row r="10393" spans="27:35" x14ac:dyDescent="0.25">
      <c r="AA10393" s="81"/>
      <c r="AB10393" s="81"/>
      <c r="AC10393" s="80"/>
      <c r="AD10393" s="80"/>
      <c r="AE10393" s="81"/>
      <c r="AF10393" s="82"/>
      <c r="AG10393" s="80"/>
      <c r="AH10393" s="119"/>
      <c r="AI10393" s="119"/>
    </row>
    <row r="10394" spans="27:35" x14ac:dyDescent="0.25">
      <c r="AA10394" s="81"/>
      <c r="AB10394" s="81"/>
      <c r="AC10394" s="80"/>
      <c r="AD10394" s="80"/>
      <c r="AE10394" s="81"/>
      <c r="AF10394" s="82"/>
      <c r="AG10394" s="80"/>
      <c r="AH10394" s="119"/>
      <c r="AI10394" s="119"/>
    </row>
    <row r="10395" spans="27:35" x14ac:dyDescent="0.25">
      <c r="AA10395" s="81"/>
      <c r="AB10395" s="81"/>
      <c r="AC10395" s="80"/>
      <c r="AD10395" s="80"/>
      <c r="AE10395" s="81"/>
      <c r="AF10395" s="82"/>
      <c r="AG10395" s="80"/>
      <c r="AH10395" s="119"/>
      <c r="AI10395" s="119"/>
    </row>
    <row r="10396" spans="27:35" x14ac:dyDescent="0.25">
      <c r="AA10396" s="81"/>
      <c r="AB10396" s="81"/>
      <c r="AC10396" s="80"/>
      <c r="AD10396" s="80"/>
      <c r="AE10396" s="81"/>
      <c r="AF10396" s="82"/>
      <c r="AG10396" s="80"/>
      <c r="AH10396" s="119"/>
      <c r="AI10396" s="119"/>
    </row>
    <row r="10397" spans="27:35" x14ac:dyDescent="0.25">
      <c r="AA10397" s="81"/>
      <c r="AB10397" s="81"/>
      <c r="AC10397" s="80"/>
      <c r="AD10397" s="80"/>
      <c r="AE10397" s="81"/>
      <c r="AF10397" s="82"/>
      <c r="AG10397" s="80"/>
      <c r="AH10397" s="119"/>
      <c r="AI10397" s="119"/>
    </row>
    <row r="10398" spans="27:35" x14ac:dyDescent="0.25">
      <c r="AA10398" s="81"/>
      <c r="AB10398" s="81"/>
      <c r="AC10398" s="80"/>
      <c r="AD10398" s="80"/>
      <c r="AE10398" s="81"/>
      <c r="AF10398" s="82"/>
      <c r="AG10398" s="80"/>
      <c r="AH10398" s="119"/>
      <c r="AI10398" s="119"/>
    </row>
    <row r="10399" spans="27:35" x14ac:dyDescent="0.25">
      <c r="AA10399" s="81"/>
      <c r="AB10399" s="81"/>
      <c r="AC10399" s="80"/>
      <c r="AD10399" s="80"/>
      <c r="AE10399" s="81"/>
      <c r="AF10399" s="82"/>
      <c r="AG10399" s="80"/>
      <c r="AH10399" s="119"/>
      <c r="AI10399" s="119"/>
    </row>
    <row r="10400" spans="27:35" x14ac:dyDescent="0.25">
      <c r="AA10400" s="81"/>
      <c r="AB10400" s="81"/>
      <c r="AC10400" s="80"/>
      <c r="AD10400" s="80"/>
      <c r="AE10400" s="81"/>
      <c r="AF10400" s="82"/>
      <c r="AG10400" s="80"/>
      <c r="AH10400" s="119"/>
      <c r="AI10400" s="119"/>
    </row>
    <row r="10401" spans="27:35" x14ac:dyDescent="0.25">
      <c r="AA10401" s="81"/>
      <c r="AB10401" s="81"/>
      <c r="AC10401" s="80"/>
      <c r="AD10401" s="80"/>
      <c r="AE10401" s="81"/>
      <c r="AF10401" s="82"/>
      <c r="AG10401" s="80"/>
      <c r="AH10401" s="119"/>
      <c r="AI10401" s="119"/>
    </row>
    <row r="10402" spans="27:35" x14ac:dyDescent="0.25">
      <c r="AA10402" s="81"/>
      <c r="AB10402" s="81"/>
      <c r="AC10402" s="80"/>
      <c r="AD10402" s="80"/>
      <c r="AE10402" s="81"/>
      <c r="AF10402" s="82"/>
      <c r="AG10402" s="80"/>
      <c r="AH10402" s="119"/>
      <c r="AI10402" s="119"/>
    </row>
    <row r="10403" spans="27:35" x14ac:dyDescent="0.25">
      <c r="AA10403" s="81"/>
      <c r="AB10403" s="81"/>
      <c r="AC10403" s="80"/>
      <c r="AD10403" s="80"/>
      <c r="AE10403" s="81"/>
      <c r="AF10403" s="82"/>
      <c r="AG10403" s="80"/>
      <c r="AH10403" s="119"/>
      <c r="AI10403" s="119"/>
    </row>
    <row r="10404" spans="27:35" x14ac:dyDescent="0.25">
      <c r="AA10404" s="81"/>
      <c r="AB10404" s="81"/>
      <c r="AC10404" s="80"/>
      <c r="AD10404" s="80"/>
      <c r="AE10404" s="81"/>
      <c r="AF10404" s="82"/>
      <c r="AG10404" s="80"/>
      <c r="AH10404" s="119"/>
      <c r="AI10404" s="119"/>
    </row>
    <row r="10405" spans="27:35" x14ac:dyDescent="0.25">
      <c r="AA10405" s="81"/>
      <c r="AB10405" s="81"/>
      <c r="AC10405" s="80"/>
      <c r="AD10405" s="80"/>
      <c r="AE10405" s="81"/>
      <c r="AF10405" s="82"/>
      <c r="AG10405" s="80"/>
      <c r="AH10405" s="119"/>
      <c r="AI10405" s="119"/>
    </row>
    <row r="10406" spans="27:35" x14ac:dyDescent="0.25">
      <c r="AA10406" s="81"/>
      <c r="AB10406" s="81"/>
      <c r="AC10406" s="80"/>
      <c r="AD10406" s="80"/>
      <c r="AE10406" s="81"/>
      <c r="AF10406" s="82"/>
      <c r="AG10406" s="80"/>
      <c r="AH10406" s="119"/>
      <c r="AI10406" s="119"/>
    </row>
    <row r="10407" spans="27:35" x14ac:dyDescent="0.25">
      <c r="AA10407" s="81"/>
      <c r="AB10407" s="81"/>
      <c r="AC10407" s="80"/>
      <c r="AD10407" s="80"/>
      <c r="AE10407" s="81"/>
      <c r="AF10407" s="82"/>
      <c r="AG10407" s="80"/>
      <c r="AH10407" s="119"/>
      <c r="AI10407" s="119"/>
    </row>
    <row r="10408" spans="27:35" x14ac:dyDescent="0.25">
      <c r="AA10408" s="81"/>
      <c r="AB10408" s="81"/>
      <c r="AC10408" s="80"/>
      <c r="AD10408" s="80"/>
      <c r="AE10408" s="81"/>
      <c r="AF10408" s="82"/>
      <c r="AG10408" s="80"/>
      <c r="AH10408" s="119"/>
      <c r="AI10408" s="119"/>
    </row>
    <row r="10409" spans="27:35" x14ac:dyDescent="0.25">
      <c r="AA10409" s="81"/>
      <c r="AB10409" s="81"/>
      <c r="AC10409" s="80"/>
      <c r="AD10409" s="80"/>
      <c r="AE10409" s="81"/>
      <c r="AF10409" s="82"/>
      <c r="AG10409" s="80"/>
      <c r="AH10409" s="119"/>
      <c r="AI10409" s="119"/>
    </row>
    <row r="10410" spans="27:35" x14ac:dyDescent="0.25">
      <c r="AA10410" s="81"/>
      <c r="AB10410" s="81"/>
      <c r="AC10410" s="80"/>
      <c r="AD10410" s="80"/>
      <c r="AE10410" s="81"/>
      <c r="AF10410" s="82"/>
      <c r="AG10410" s="80"/>
      <c r="AH10410" s="119"/>
      <c r="AI10410" s="119"/>
    </row>
    <row r="10411" spans="27:35" x14ac:dyDescent="0.25">
      <c r="AA10411" s="81"/>
      <c r="AB10411" s="81"/>
      <c r="AC10411" s="80"/>
      <c r="AD10411" s="80"/>
      <c r="AE10411" s="81"/>
      <c r="AF10411" s="82"/>
      <c r="AG10411" s="80"/>
      <c r="AH10411" s="119"/>
      <c r="AI10411" s="119"/>
    </row>
    <row r="10412" spans="27:35" x14ac:dyDescent="0.25">
      <c r="AA10412" s="81"/>
      <c r="AB10412" s="81"/>
      <c r="AC10412" s="80"/>
      <c r="AD10412" s="80"/>
      <c r="AE10412" s="81"/>
      <c r="AF10412" s="82"/>
      <c r="AG10412" s="80"/>
      <c r="AH10412" s="119"/>
      <c r="AI10412" s="119"/>
    </row>
    <row r="10413" spans="27:35" x14ac:dyDescent="0.25">
      <c r="AA10413" s="81"/>
      <c r="AB10413" s="81"/>
      <c r="AC10413" s="80"/>
      <c r="AD10413" s="80"/>
      <c r="AE10413" s="81"/>
      <c r="AF10413" s="82"/>
      <c r="AG10413" s="80"/>
      <c r="AH10413" s="119"/>
      <c r="AI10413" s="119"/>
    </row>
    <row r="10414" spans="27:35" x14ac:dyDescent="0.25">
      <c r="AA10414" s="81"/>
      <c r="AB10414" s="81"/>
      <c r="AC10414" s="80"/>
      <c r="AD10414" s="80"/>
      <c r="AE10414" s="81"/>
      <c r="AF10414" s="82"/>
      <c r="AG10414" s="80"/>
      <c r="AH10414" s="119"/>
      <c r="AI10414" s="119"/>
    </row>
    <row r="10415" spans="27:35" x14ac:dyDescent="0.25">
      <c r="AA10415" s="81"/>
      <c r="AB10415" s="81"/>
      <c r="AC10415" s="80"/>
      <c r="AD10415" s="80"/>
      <c r="AE10415" s="81"/>
      <c r="AF10415" s="82"/>
      <c r="AG10415" s="80"/>
      <c r="AH10415" s="119"/>
      <c r="AI10415" s="119"/>
    </row>
    <row r="10416" spans="27:35" x14ac:dyDescent="0.25">
      <c r="AA10416" s="81"/>
      <c r="AB10416" s="81"/>
      <c r="AC10416" s="80"/>
      <c r="AD10416" s="80"/>
      <c r="AE10416" s="81"/>
      <c r="AF10416" s="82"/>
      <c r="AG10416" s="80"/>
      <c r="AH10416" s="119"/>
      <c r="AI10416" s="119"/>
    </row>
    <row r="10417" spans="27:35" x14ac:dyDescent="0.25">
      <c r="AA10417" s="81"/>
      <c r="AB10417" s="81"/>
      <c r="AC10417" s="80"/>
      <c r="AD10417" s="80"/>
      <c r="AE10417" s="81"/>
      <c r="AF10417" s="82"/>
      <c r="AG10417" s="80"/>
      <c r="AH10417" s="119"/>
      <c r="AI10417" s="119"/>
    </row>
    <row r="10418" spans="27:35" x14ac:dyDescent="0.25">
      <c r="AA10418" s="81"/>
      <c r="AB10418" s="81"/>
      <c r="AC10418" s="80"/>
      <c r="AD10418" s="80"/>
      <c r="AE10418" s="81"/>
      <c r="AF10418" s="82"/>
      <c r="AG10418" s="80"/>
      <c r="AH10418" s="119"/>
      <c r="AI10418" s="119"/>
    </row>
    <row r="10419" spans="27:35" x14ac:dyDescent="0.25">
      <c r="AA10419" s="81"/>
      <c r="AB10419" s="81"/>
      <c r="AC10419" s="80"/>
      <c r="AD10419" s="80"/>
      <c r="AE10419" s="81"/>
      <c r="AF10419" s="82"/>
      <c r="AG10419" s="80"/>
      <c r="AH10419" s="119"/>
      <c r="AI10419" s="119"/>
    </row>
    <row r="10420" spans="27:35" x14ac:dyDescent="0.25">
      <c r="AA10420" s="81"/>
      <c r="AB10420" s="81"/>
      <c r="AC10420" s="80"/>
      <c r="AD10420" s="80"/>
      <c r="AE10420" s="81"/>
      <c r="AF10420" s="82"/>
      <c r="AG10420" s="80"/>
      <c r="AH10420" s="119"/>
      <c r="AI10420" s="119"/>
    </row>
    <row r="10421" spans="27:35" x14ac:dyDescent="0.25">
      <c r="AA10421" s="81"/>
      <c r="AB10421" s="81"/>
      <c r="AC10421" s="80"/>
      <c r="AD10421" s="80"/>
      <c r="AE10421" s="81"/>
      <c r="AF10421" s="82"/>
      <c r="AG10421" s="80"/>
      <c r="AH10421" s="119"/>
      <c r="AI10421" s="119"/>
    </row>
    <row r="10422" spans="27:35" x14ac:dyDescent="0.25">
      <c r="AA10422" s="81"/>
      <c r="AB10422" s="81"/>
      <c r="AC10422" s="80"/>
      <c r="AD10422" s="80"/>
      <c r="AE10422" s="81"/>
      <c r="AF10422" s="82"/>
      <c r="AG10422" s="80"/>
      <c r="AH10422" s="119"/>
      <c r="AI10422" s="119"/>
    </row>
    <row r="10423" spans="27:35" x14ac:dyDescent="0.25">
      <c r="AA10423" s="81"/>
      <c r="AB10423" s="81"/>
      <c r="AC10423" s="80"/>
      <c r="AD10423" s="80"/>
      <c r="AE10423" s="81"/>
      <c r="AF10423" s="82"/>
      <c r="AG10423" s="80"/>
      <c r="AH10423" s="119"/>
      <c r="AI10423" s="119"/>
    </row>
    <row r="10424" spans="27:35" x14ac:dyDescent="0.25">
      <c r="AA10424" s="81"/>
      <c r="AB10424" s="81"/>
      <c r="AC10424" s="80"/>
      <c r="AD10424" s="80"/>
      <c r="AE10424" s="81"/>
      <c r="AF10424" s="82"/>
      <c r="AG10424" s="80"/>
      <c r="AH10424" s="119"/>
      <c r="AI10424" s="119"/>
    </row>
    <row r="10425" spans="27:35" x14ac:dyDescent="0.25">
      <c r="AA10425" s="81"/>
      <c r="AB10425" s="81"/>
      <c r="AC10425" s="80"/>
      <c r="AD10425" s="80"/>
      <c r="AE10425" s="81"/>
      <c r="AF10425" s="82"/>
      <c r="AG10425" s="80"/>
      <c r="AH10425" s="119"/>
      <c r="AI10425" s="119"/>
    </row>
    <row r="10426" spans="27:35" x14ac:dyDescent="0.25">
      <c r="AA10426" s="81"/>
      <c r="AB10426" s="81"/>
      <c r="AC10426" s="80"/>
      <c r="AD10426" s="80"/>
      <c r="AE10426" s="81"/>
      <c r="AF10426" s="82"/>
      <c r="AG10426" s="80"/>
      <c r="AH10426" s="119"/>
      <c r="AI10426" s="119"/>
    </row>
    <row r="10427" spans="27:35" x14ac:dyDescent="0.25">
      <c r="AA10427" s="81"/>
      <c r="AB10427" s="81"/>
      <c r="AC10427" s="80"/>
      <c r="AD10427" s="80"/>
      <c r="AE10427" s="81"/>
      <c r="AF10427" s="82"/>
      <c r="AG10427" s="80"/>
      <c r="AH10427" s="119"/>
      <c r="AI10427" s="119"/>
    </row>
    <row r="10428" spans="27:35" x14ac:dyDescent="0.25">
      <c r="AA10428" s="81"/>
      <c r="AB10428" s="81"/>
      <c r="AC10428" s="80"/>
      <c r="AD10428" s="80"/>
      <c r="AE10428" s="81"/>
      <c r="AF10428" s="82"/>
      <c r="AG10428" s="80"/>
      <c r="AH10428" s="119"/>
      <c r="AI10428" s="119"/>
    </row>
    <row r="10429" spans="27:35" x14ac:dyDescent="0.25">
      <c r="AA10429" s="81"/>
      <c r="AB10429" s="81"/>
      <c r="AC10429" s="80"/>
      <c r="AD10429" s="80"/>
      <c r="AE10429" s="81"/>
      <c r="AF10429" s="82"/>
      <c r="AG10429" s="80"/>
      <c r="AH10429" s="119"/>
      <c r="AI10429" s="119"/>
    </row>
    <row r="10430" spans="27:35" x14ac:dyDescent="0.25">
      <c r="AA10430" s="81"/>
      <c r="AB10430" s="81"/>
      <c r="AC10430" s="80"/>
      <c r="AD10430" s="80"/>
      <c r="AE10430" s="81"/>
      <c r="AF10430" s="82"/>
      <c r="AG10430" s="80"/>
      <c r="AH10430" s="119"/>
      <c r="AI10430" s="119"/>
    </row>
    <row r="10431" spans="27:35" x14ac:dyDescent="0.25">
      <c r="AA10431" s="81"/>
      <c r="AB10431" s="81"/>
      <c r="AC10431" s="80"/>
      <c r="AD10431" s="80"/>
      <c r="AE10431" s="81"/>
      <c r="AF10431" s="82"/>
      <c r="AG10431" s="80"/>
      <c r="AH10431" s="119"/>
      <c r="AI10431" s="119"/>
    </row>
    <row r="10432" spans="27:35" x14ac:dyDescent="0.25">
      <c r="AA10432" s="81"/>
      <c r="AB10432" s="81"/>
      <c r="AC10432" s="80"/>
      <c r="AD10432" s="80"/>
      <c r="AE10432" s="81"/>
      <c r="AF10432" s="82"/>
      <c r="AG10432" s="80"/>
      <c r="AH10432" s="119"/>
      <c r="AI10432" s="119"/>
    </row>
    <row r="10433" spans="27:35" x14ac:dyDescent="0.25">
      <c r="AA10433" s="81"/>
      <c r="AB10433" s="81"/>
      <c r="AC10433" s="80"/>
      <c r="AD10433" s="80"/>
      <c r="AE10433" s="81"/>
      <c r="AF10433" s="82"/>
      <c r="AG10433" s="80"/>
      <c r="AH10433" s="119"/>
      <c r="AI10433" s="119"/>
    </row>
    <row r="10434" spans="27:35" x14ac:dyDescent="0.25">
      <c r="AA10434" s="81"/>
      <c r="AB10434" s="81"/>
      <c r="AC10434" s="80"/>
      <c r="AD10434" s="80"/>
      <c r="AE10434" s="81"/>
      <c r="AF10434" s="82"/>
      <c r="AG10434" s="80"/>
      <c r="AH10434" s="119"/>
      <c r="AI10434" s="119"/>
    </row>
    <row r="10435" spans="27:35" x14ac:dyDescent="0.25">
      <c r="AA10435" s="81"/>
      <c r="AB10435" s="81"/>
      <c r="AC10435" s="80"/>
      <c r="AD10435" s="80"/>
      <c r="AE10435" s="81"/>
      <c r="AF10435" s="82"/>
      <c r="AG10435" s="80"/>
      <c r="AH10435" s="119"/>
      <c r="AI10435" s="119"/>
    </row>
    <row r="10436" spans="27:35" x14ac:dyDescent="0.25">
      <c r="AA10436" s="81"/>
      <c r="AB10436" s="81"/>
      <c r="AC10436" s="80"/>
      <c r="AD10436" s="80"/>
      <c r="AE10436" s="81"/>
      <c r="AF10436" s="82"/>
      <c r="AG10436" s="80"/>
      <c r="AH10436" s="119"/>
      <c r="AI10436" s="119"/>
    </row>
    <row r="10437" spans="27:35" x14ac:dyDescent="0.25">
      <c r="AA10437" s="81"/>
      <c r="AB10437" s="81"/>
      <c r="AC10437" s="80"/>
      <c r="AD10437" s="80"/>
      <c r="AE10437" s="81"/>
      <c r="AF10437" s="82"/>
      <c r="AG10437" s="80"/>
      <c r="AH10437" s="119"/>
      <c r="AI10437" s="119"/>
    </row>
    <row r="10438" spans="27:35" x14ac:dyDescent="0.25">
      <c r="AA10438" s="81"/>
      <c r="AB10438" s="81"/>
      <c r="AC10438" s="80"/>
      <c r="AD10438" s="80"/>
      <c r="AE10438" s="81"/>
      <c r="AF10438" s="82"/>
      <c r="AG10438" s="80"/>
      <c r="AH10438" s="119"/>
      <c r="AI10438" s="119"/>
    </row>
    <row r="10439" spans="27:35" x14ac:dyDescent="0.25">
      <c r="AA10439" s="81"/>
      <c r="AB10439" s="81"/>
      <c r="AC10439" s="80"/>
      <c r="AD10439" s="80"/>
      <c r="AE10439" s="81"/>
      <c r="AF10439" s="82"/>
      <c r="AG10439" s="80"/>
      <c r="AH10439" s="119"/>
      <c r="AI10439" s="119"/>
    </row>
    <row r="10440" spans="27:35" x14ac:dyDescent="0.25">
      <c r="AA10440" s="81"/>
      <c r="AB10440" s="81"/>
      <c r="AC10440" s="80"/>
      <c r="AD10440" s="80"/>
      <c r="AE10440" s="81"/>
      <c r="AF10440" s="82"/>
      <c r="AG10440" s="80"/>
      <c r="AH10440" s="119"/>
      <c r="AI10440" s="119"/>
    </row>
    <row r="10441" spans="27:35" x14ac:dyDescent="0.25">
      <c r="AA10441" s="81"/>
      <c r="AB10441" s="81"/>
      <c r="AC10441" s="80"/>
      <c r="AD10441" s="80"/>
      <c r="AE10441" s="81"/>
      <c r="AF10441" s="82"/>
      <c r="AG10441" s="80"/>
      <c r="AH10441" s="119"/>
      <c r="AI10441" s="119"/>
    </row>
    <row r="10442" spans="27:35" x14ac:dyDescent="0.25">
      <c r="AA10442" s="81"/>
      <c r="AB10442" s="81"/>
      <c r="AC10442" s="80"/>
      <c r="AD10442" s="80"/>
      <c r="AE10442" s="81"/>
      <c r="AF10442" s="82"/>
      <c r="AG10442" s="80"/>
      <c r="AH10442" s="119"/>
      <c r="AI10442" s="119"/>
    </row>
    <row r="10443" spans="27:35" x14ac:dyDescent="0.25">
      <c r="AA10443" s="81"/>
      <c r="AB10443" s="81"/>
      <c r="AC10443" s="80"/>
      <c r="AD10443" s="80"/>
      <c r="AE10443" s="81"/>
      <c r="AF10443" s="82"/>
      <c r="AG10443" s="80"/>
      <c r="AH10443" s="119"/>
      <c r="AI10443" s="119"/>
    </row>
    <row r="10444" spans="27:35" x14ac:dyDescent="0.25">
      <c r="AA10444" s="81"/>
      <c r="AB10444" s="81"/>
      <c r="AC10444" s="80"/>
      <c r="AD10444" s="80"/>
      <c r="AE10444" s="81"/>
      <c r="AF10444" s="82"/>
      <c r="AG10444" s="80"/>
      <c r="AH10444" s="119"/>
      <c r="AI10444" s="119"/>
    </row>
    <row r="10445" spans="27:35" x14ac:dyDescent="0.25">
      <c r="AA10445" s="81"/>
      <c r="AB10445" s="81"/>
      <c r="AC10445" s="80"/>
      <c r="AD10445" s="80"/>
      <c r="AE10445" s="81"/>
      <c r="AF10445" s="82"/>
      <c r="AG10445" s="80"/>
      <c r="AH10445" s="119"/>
      <c r="AI10445" s="119"/>
    </row>
    <row r="10446" spans="27:35" x14ac:dyDescent="0.25">
      <c r="AA10446" s="81"/>
      <c r="AB10446" s="81"/>
      <c r="AC10446" s="80"/>
      <c r="AD10446" s="80"/>
      <c r="AE10446" s="81"/>
      <c r="AF10446" s="82"/>
      <c r="AG10446" s="80"/>
      <c r="AH10446" s="119"/>
      <c r="AI10446" s="119"/>
    </row>
    <row r="10447" spans="27:35" x14ac:dyDescent="0.25">
      <c r="AA10447" s="81"/>
      <c r="AB10447" s="81"/>
      <c r="AC10447" s="80"/>
      <c r="AD10447" s="80"/>
      <c r="AE10447" s="81"/>
      <c r="AF10447" s="82"/>
      <c r="AG10447" s="80"/>
      <c r="AH10447" s="119"/>
      <c r="AI10447" s="119"/>
    </row>
    <row r="10448" spans="27:35" x14ac:dyDescent="0.25">
      <c r="AA10448" s="81"/>
      <c r="AB10448" s="81"/>
      <c r="AC10448" s="80"/>
      <c r="AD10448" s="80"/>
      <c r="AE10448" s="81"/>
      <c r="AF10448" s="82"/>
      <c r="AG10448" s="80"/>
      <c r="AH10448" s="119"/>
      <c r="AI10448" s="119"/>
    </row>
    <row r="10449" spans="27:35" x14ac:dyDescent="0.25">
      <c r="AA10449" s="81"/>
      <c r="AB10449" s="81"/>
      <c r="AC10449" s="80"/>
      <c r="AD10449" s="80"/>
      <c r="AE10449" s="81"/>
      <c r="AF10449" s="82"/>
      <c r="AG10449" s="80"/>
      <c r="AH10449" s="119"/>
      <c r="AI10449" s="119"/>
    </row>
    <row r="10450" spans="27:35" x14ac:dyDescent="0.25">
      <c r="AA10450" s="81"/>
      <c r="AB10450" s="81"/>
      <c r="AC10450" s="80"/>
      <c r="AD10450" s="80"/>
      <c r="AE10450" s="81"/>
      <c r="AF10450" s="82"/>
      <c r="AG10450" s="80"/>
      <c r="AH10450" s="119"/>
      <c r="AI10450" s="119"/>
    </row>
    <row r="10451" spans="27:35" x14ac:dyDescent="0.25">
      <c r="AA10451" s="81"/>
      <c r="AB10451" s="81"/>
      <c r="AC10451" s="80"/>
      <c r="AD10451" s="80"/>
      <c r="AE10451" s="81"/>
      <c r="AF10451" s="82"/>
      <c r="AG10451" s="80"/>
      <c r="AH10451" s="119"/>
      <c r="AI10451" s="119"/>
    </row>
    <row r="10452" spans="27:35" x14ac:dyDescent="0.25">
      <c r="AA10452" s="81"/>
      <c r="AB10452" s="81"/>
      <c r="AC10452" s="80"/>
      <c r="AD10452" s="80"/>
      <c r="AE10452" s="81"/>
      <c r="AF10452" s="82"/>
      <c r="AG10452" s="80"/>
      <c r="AH10452" s="119"/>
      <c r="AI10452" s="119"/>
    </row>
    <row r="10453" spans="27:35" x14ac:dyDescent="0.25">
      <c r="AA10453" s="81"/>
      <c r="AB10453" s="81"/>
      <c r="AC10453" s="80"/>
      <c r="AD10453" s="80"/>
      <c r="AE10453" s="81"/>
      <c r="AF10453" s="82"/>
      <c r="AG10453" s="80"/>
      <c r="AH10453" s="119"/>
      <c r="AI10453" s="119"/>
    </row>
    <row r="10454" spans="27:35" x14ac:dyDescent="0.25">
      <c r="AA10454" s="81"/>
      <c r="AB10454" s="81"/>
      <c r="AC10454" s="80"/>
      <c r="AD10454" s="80"/>
      <c r="AE10454" s="81"/>
      <c r="AF10454" s="82"/>
      <c r="AG10454" s="80"/>
      <c r="AH10454" s="119"/>
      <c r="AI10454" s="119"/>
    </row>
    <row r="10455" spans="27:35" x14ac:dyDescent="0.25">
      <c r="AA10455" s="81"/>
      <c r="AB10455" s="81"/>
      <c r="AC10455" s="80"/>
      <c r="AD10455" s="80"/>
      <c r="AE10455" s="81"/>
      <c r="AF10455" s="82"/>
      <c r="AG10455" s="80"/>
      <c r="AH10455" s="119"/>
      <c r="AI10455" s="119"/>
    </row>
    <row r="10456" spans="27:35" x14ac:dyDescent="0.25">
      <c r="AA10456" s="81"/>
      <c r="AB10456" s="81"/>
      <c r="AC10456" s="80"/>
      <c r="AD10456" s="80"/>
      <c r="AE10456" s="81"/>
      <c r="AF10456" s="82"/>
      <c r="AG10456" s="80"/>
      <c r="AH10456" s="119"/>
      <c r="AI10456" s="119"/>
    </row>
    <row r="10457" spans="27:35" x14ac:dyDescent="0.25">
      <c r="AA10457" s="81"/>
      <c r="AB10457" s="81"/>
      <c r="AC10457" s="80"/>
      <c r="AD10457" s="80"/>
      <c r="AE10457" s="81"/>
      <c r="AF10457" s="82"/>
      <c r="AG10457" s="80"/>
      <c r="AH10457" s="119"/>
      <c r="AI10457" s="119"/>
    </row>
    <row r="10458" spans="27:35" x14ac:dyDescent="0.25">
      <c r="AA10458" s="81"/>
      <c r="AB10458" s="81"/>
      <c r="AC10458" s="80"/>
      <c r="AD10458" s="80"/>
      <c r="AE10458" s="81"/>
      <c r="AF10458" s="82"/>
      <c r="AG10458" s="80"/>
      <c r="AH10458" s="119"/>
      <c r="AI10458" s="119"/>
    </row>
    <row r="10459" spans="27:35" x14ac:dyDescent="0.25">
      <c r="AA10459" s="81"/>
      <c r="AB10459" s="81"/>
      <c r="AC10459" s="80"/>
      <c r="AD10459" s="80"/>
      <c r="AE10459" s="81"/>
      <c r="AF10459" s="82"/>
      <c r="AG10459" s="80"/>
      <c r="AH10459" s="119"/>
      <c r="AI10459" s="119"/>
    </row>
    <row r="10460" spans="27:35" x14ac:dyDescent="0.25">
      <c r="AA10460" s="81"/>
      <c r="AB10460" s="81"/>
      <c r="AC10460" s="80"/>
      <c r="AD10460" s="80"/>
      <c r="AE10460" s="81"/>
      <c r="AF10460" s="82"/>
      <c r="AG10460" s="80"/>
      <c r="AH10460" s="119"/>
      <c r="AI10460" s="119"/>
    </row>
    <row r="10461" spans="27:35" x14ac:dyDescent="0.25">
      <c r="AA10461" s="81"/>
      <c r="AB10461" s="81"/>
      <c r="AC10461" s="80"/>
      <c r="AD10461" s="80"/>
      <c r="AE10461" s="81"/>
      <c r="AF10461" s="82"/>
      <c r="AG10461" s="80"/>
      <c r="AH10461" s="119"/>
      <c r="AI10461" s="119"/>
    </row>
    <row r="10462" spans="27:35" x14ac:dyDescent="0.25">
      <c r="AA10462" s="81"/>
      <c r="AB10462" s="81"/>
      <c r="AC10462" s="80"/>
      <c r="AD10462" s="80"/>
      <c r="AE10462" s="81"/>
      <c r="AF10462" s="82"/>
      <c r="AG10462" s="80"/>
      <c r="AH10462" s="119"/>
      <c r="AI10462" s="119"/>
    </row>
    <row r="10463" spans="27:35" x14ac:dyDescent="0.25">
      <c r="AA10463" s="81"/>
      <c r="AB10463" s="81"/>
      <c r="AC10463" s="80"/>
      <c r="AD10463" s="80"/>
      <c r="AE10463" s="81"/>
      <c r="AF10463" s="82"/>
      <c r="AG10463" s="80"/>
      <c r="AH10463" s="119"/>
      <c r="AI10463" s="119"/>
    </row>
    <row r="10464" spans="27:35" x14ac:dyDescent="0.25">
      <c r="AA10464" s="81"/>
      <c r="AB10464" s="81"/>
      <c r="AC10464" s="80"/>
      <c r="AD10464" s="80"/>
      <c r="AE10464" s="81"/>
      <c r="AF10464" s="82"/>
      <c r="AG10464" s="80"/>
      <c r="AH10464" s="119"/>
      <c r="AI10464" s="119"/>
    </row>
    <row r="10465" spans="27:35" x14ac:dyDescent="0.25">
      <c r="AA10465" s="81"/>
      <c r="AB10465" s="81"/>
      <c r="AC10465" s="80"/>
      <c r="AD10465" s="80"/>
      <c r="AE10465" s="81"/>
      <c r="AF10465" s="82"/>
      <c r="AG10465" s="80"/>
      <c r="AH10465" s="119"/>
      <c r="AI10465" s="119"/>
    </row>
    <row r="10466" spans="27:35" x14ac:dyDescent="0.25">
      <c r="AA10466" s="81"/>
      <c r="AB10466" s="81"/>
      <c r="AC10466" s="80"/>
      <c r="AD10466" s="80"/>
      <c r="AE10466" s="81"/>
      <c r="AF10466" s="82"/>
      <c r="AG10466" s="80"/>
      <c r="AH10466" s="119"/>
      <c r="AI10466" s="119"/>
    </row>
    <row r="10467" spans="27:35" x14ac:dyDescent="0.25">
      <c r="AA10467" s="81"/>
      <c r="AB10467" s="81"/>
      <c r="AC10467" s="80"/>
      <c r="AD10467" s="80"/>
      <c r="AE10467" s="81"/>
      <c r="AF10467" s="82"/>
      <c r="AG10467" s="80"/>
      <c r="AH10467" s="119"/>
      <c r="AI10467" s="119"/>
    </row>
    <row r="10468" spans="27:35" x14ac:dyDescent="0.25">
      <c r="AA10468" s="81"/>
      <c r="AB10468" s="81"/>
      <c r="AC10468" s="80"/>
      <c r="AD10468" s="80"/>
      <c r="AE10468" s="81"/>
      <c r="AF10468" s="82"/>
      <c r="AG10468" s="80"/>
      <c r="AH10468" s="119"/>
      <c r="AI10468" s="119"/>
    </row>
    <row r="10469" spans="27:35" x14ac:dyDescent="0.25">
      <c r="AA10469" s="81"/>
      <c r="AB10469" s="81"/>
      <c r="AC10469" s="80"/>
      <c r="AD10469" s="80"/>
      <c r="AE10469" s="81"/>
      <c r="AF10469" s="82"/>
      <c r="AG10469" s="80"/>
      <c r="AH10469" s="119"/>
      <c r="AI10469" s="119"/>
    </row>
    <row r="10470" spans="27:35" x14ac:dyDescent="0.25">
      <c r="AA10470" s="81"/>
      <c r="AB10470" s="81"/>
      <c r="AC10470" s="80"/>
      <c r="AD10470" s="80"/>
      <c r="AE10470" s="81"/>
      <c r="AF10470" s="82"/>
      <c r="AG10470" s="80"/>
      <c r="AH10470" s="119"/>
      <c r="AI10470" s="119"/>
    </row>
    <row r="10471" spans="27:35" x14ac:dyDescent="0.25">
      <c r="AA10471" s="81"/>
      <c r="AB10471" s="81"/>
      <c r="AC10471" s="80"/>
      <c r="AD10471" s="80"/>
      <c r="AE10471" s="81"/>
      <c r="AF10471" s="82"/>
      <c r="AG10471" s="80"/>
      <c r="AH10471" s="119"/>
      <c r="AI10471" s="119"/>
    </row>
    <row r="10472" spans="27:35" x14ac:dyDescent="0.25">
      <c r="AA10472" s="81"/>
      <c r="AB10472" s="81"/>
      <c r="AC10472" s="80"/>
      <c r="AD10472" s="80"/>
      <c r="AE10472" s="81"/>
      <c r="AF10472" s="82"/>
      <c r="AG10472" s="80"/>
      <c r="AH10472" s="119"/>
      <c r="AI10472" s="119"/>
    </row>
    <row r="10473" spans="27:35" x14ac:dyDescent="0.25">
      <c r="AA10473" s="81"/>
      <c r="AB10473" s="81"/>
      <c r="AC10473" s="80"/>
      <c r="AD10473" s="80"/>
      <c r="AE10473" s="81"/>
      <c r="AF10473" s="82"/>
      <c r="AG10473" s="80"/>
      <c r="AH10473" s="119"/>
      <c r="AI10473" s="119"/>
    </row>
    <row r="10474" spans="27:35" x14ac:dyDescent="0.25">
      <c r="AA10474" s="81"/>
      <c r="AB10474" s="81"/>
      <c r="AC10474" s="80"/>
      <c r="AD10474" s="80"/>
      <c r="AE10474" s="81"/>
      <c r="AF10474" s="82"/>
      <c r="AG10474" s="80"/>
      <c r="AH10474" s="119"/>
      <c r="AI10474" s="119"/>
    </row>
    <row r="10475" spans="27:35" x14ac:dyDescent="0.25">
      <c r="AA10475" s="81"/>
      <c r="AB10475" s="81"/>
      <c r="AC10475" s="80"/>
      <c r="AD10475" s="80"/>
      <c r="AE10475" s="81"/>
      <c r="AF10475" s="82"/>
      <c r="AG10475" s="80"/>
      <c r="AH10475" s="119"/>
      <c r="AI10475" s="119"/>
    </row>
    <row r="10476" spans="27:35" x14ac:dyDescent="0.25">
      <c r="AA10476" s="81"/>
      <c r="AB10476" s="81"/>
      <c r="AC10476" s="80"/>
      <c r="AD10476" s="80"/>
      <c r="AE10476" s="81"/>
      <c r="AF10476" s="82"/>
      <c r="AG10476" s="80"/>
      <c r="AH10476" s="119"/>
      <c r="AI10476" s="119"/>
    </row>
    <row r="10477" spans="27:35" x14ac:dyDescent="0.25">
      <c r="AA10477" s="81"/>
      <c r="AB10477" s="81"/>
      <c r="AC10477" s="80"/>
      <c r="AD10477" s="80"/>
      <c r="AE10477" s="81"/>
      <c r="AF10477" s="82"/>
      <c r="AG10477" s="80"/>
      <c r="AH10477" s="119"/>
      <c r="AI10477" s="119"/>
    </row>
    <row r="10478" spans="27:35" x14ac:dyDescent="0.25">
      <c r="AA10478" s="81"/>
      <c r="AB10478" s="81"/>
      <c r="AC10478" s="80"/>
      <c r="AD10478" s="80"/>
      <c r="AE10478" s="81"/>
      <c r="AF10478" s="82"/>
      <c r="AG10478" s="80"/>
      <c r="AH10478" s="119"/>
      <c r="AI10478" s="119"/>
    </row>
    <row r="10479" spans="27:35" x14ac:dyDescent="0.25">
      <c r="AA10479" s="81"/>
      <c r="AB10479" s="81"/>
      <c r="AC10479" s="80"/>
      <c r="AD10479" s="80"/>
      <c r="AE10479" s="81"/>
      <c r="AF10479" s="82"/>
      <c r="AG10479" s="80"/>
      <c r="AH10479" s="119"/>
      <c r="AI10479" s="119"/>
    </row>
    <row r="10480" spans="27:35" x14ac:dyDescent="0.25">
      <c r="AA10480" s="81"/>
      <c r="AB10480" s="81"/>
      <c r="AC10480" s="80"/>
      <c r="AD10480" s="80"/>
      <c r="AE10480" s="81"/>
      <c r="AF10480" s="82"/>
      <c r="AG10480" s="80"/>
      <c r="AH10480" s="119"/>
      <c r="AI10480" s="119"/>
    </row>
    <row r="10481" spans="27:35" x14ac:dyDescent="0.25">
      <c r="AA10481" s="81"/>
      <c r="AB10481" s="81"/>
      <c r="AC10481" s="80"/>
      <c r="AD10481" s="80"/>
      <c r="AE10481" s="81"/>
      <c r="AF10481" s="82"/>
      <c r="AG10481" s="80"/>
      <c r="AH10481" s="119"/>
      <c r="AI10481" s="119"/>
    </row>
    <row r="10482" spans="27:35" x14ac:dyDescent="0.25">
      <c r="AA10482" s="81"/>
      <c r="AB10482" s="81"/>
      <c r="AC10482" s="80"/>
      <c r="AD10482" s="80"/>
      <c r="AE10482" s="81"/>
      <c r="AF10482" s="82"/>
      <c r="AG10482" s="80"/>
      <c r="AH10482" s="119"/>
      <c r="AI10482" s="119"/>
    </row>
    <row r="10483" spans="27:35" x14ac:dyDescent="0.25">
      <c r="AA10483" s="81"/>
      <c r="AB10483" s="81"/>
      <c r="AC10483" s="80"/>
      <c r="AD10483" s="80"/>
      <c r="AE10483" s="81"/>
      <c r="AF10483" s="82"/>
      <c r="AG10483" s="80"/>
      <c r="AH10483" s="119"/>
      <c r="AI10483" s="119"/>
    </row>
    <row r="10484" spans="27:35" x14ac:dyDescent="0.25">
      <c r="AA10484" s="81"/>
      <c r="AB10484" s="81"/>
      <c r="AC10484" s="80"/>
      <c r="AD10484" s="80"/>
      <c r="AE10484" s="81"/>
      <c r="AF10484" s="82"/>
      <c r="AG10484" s="80"/>
      <c r="AH10484" s="119"/>
      <c r="AI10484" s="119"/>
    </row>
    <row r="10485" spans="27:35" x14ac:dyDescent="0.25">
      <c r="AA10485" s="81"/>
      <c r="AB10485" s="81"/>
      <c r="AC10485" s="80"/>
      <c r="AD10485" s="80"/>
      <c r="AE10485" s="81"/>
      <c r="AF10485" s="82"/>
      <c r="AG10485" s="80"/>
      <c r="AH10485" s="119"/>
      <c r="AI10485" s="119"/>
    </row>
    <row r="10486" spans="27:35" x14ac:dyDescent="0.25">
      <c r="AA10486" s="81"/>
      <c r="AB10486" s="81"/>
      <c r="AC10486" s="80"/>
      <c r="AD10486" s="80"/>
      <c r="AE10486" s="81"/>
      <c r="AF10486" s="82"/>
      <c r="AG10486" s="80"/>
      <c r="AH10486" s="119"/>
      <c r="AI10486" s="119"/>
    </row>
    <row r="10487" spans="27:35" x14ac:dyDescent="0.25">
      <c r="AA10487" s="81"/>
      <c r="AB10487" s="81"/>
      <c r="AC10487" s="80"/>
      <c r="AD10487" s="80"/>
      <c r="AE10487" s="81"/>
      <c r="AF10487" s="82"/>
      <c r="AG10487" s="80"/>
      <c r="AH10487" s="119"/>
      <c r="AI10487" s="119"/>
    </row>
    <row r="10488" spans="27:35" x14ac:dyDescent="0.25">
      <c r="AA10488" s="81"/>
      <c r="AB10488" s="81"/>
      <c r="AC10488" s="80"/>
      <c r="AD10488" s="80"/>
      <c r="AE10488" s="81"/>
      <c r="AF10488" s="82"/>
      <c r="AG10488" s="80"/>
      <c r="AH10488" s="119"/>
      <c r="AI10488" s="119"/>
    </row>
    <row r="10489" spans="27:35" x14ac:dyDescent="0.25">
      <c r="AA10489" s="81"/>
      <c r="AB10489" s="81"/>
      <c r="AC10489" s="80"/>
      <c r="AD10489" s="80"/>
      <c r="AE10489" s="81"/>
      <c r="AF10489" s="82"/>
      <c r="AG10489" s="80"/>
      <c r="AH10489" s="119"/>
      <c r="AI10489" s="119"/>
    </row>
    <row r="10490" spans="27:35" x14ac:dyDescent="0.25">
      <c r="AA10490" s="81"/>
      <c r="AB10490" s="81"/>
      <c r="AC10490" s="80"/>
      <c r="AD10490" s="80"/>
      <c r="AE10490" s="81"/>
      <c r="AF10490" s="82"/>
      <c r="AG10490" s="80"/>
      <c r="AH10490" s="119"/>
      <c r="AI10490" s="119"/>
    </row>
    <row r="10491" spans="27:35" x14ac:dyDescent="0.25">
      <c r="AA10491" s="81"/>
      <c r="AB10491" s="81"/>
      <c r="AC10491" s="80"/>
      <c r="AD10491" s="80"/>
      <c r="AE10491" s="81"/>
      <c r="AF10491" s="82"/>
      <c r="AG10491" s="80"/>
      <c r="AH10491" s="119"/>
      <c r="AI10491" s="119"/>
    </row>
    <row r="10492" spans="27:35" x14ac:dyDescent="0.25">
      <c r="AA10492" s="81"/>
      <c r="AB10492" s="81"/>
      <c r="AC10492" s="80"/>
      <c r="AD10492" s="80"/>
      <c r="AE10492" s="81"/>
      <c r="AF10492" s="82"/>
      <c r="AG10492" s="80"/>
      <c r="AH10492" s="119"/>
      <c r="AI10492" s="119"/>
    </row>
    <row r="10493" spans="27:35" x14ac:dyDescent="0.25">
      <c r="AA10493" s="81"/>
      <c r="AB10493" s="81"/>
      <c r="AC10493" s="80"/>
      <c r="AD10493" s="80"/>
      <c r="AE10493" s="81"/>
      <c r="AF10493" s="82"/>
      <c r="AG10493" s="80"/>
      <c r="AH10493" s="119"/>
      <c r="AI10493" s="119"/>
    </row>
    <row r="10494" spans="27:35" x14ac:dyDescent="0.25">
      <c r="AA10494" s="81"/>
      <c r="AB10494" s="81"/>
      <c r="AC10494" s="80"/>
      <c r="AD10494" s="80"/>
      <c r="AE10494" s="81"/>
      <c r="AF10494" s="82"/>
      <c r="AG10494" s="80"/>
      <c r="AH10494" s="119"/>
      <c r="AI10494" s="119"/>
    </row>
    <row r="10495" spans="27:35" x14ac:dyDescent="0.25">
      <c r="AA10495" s="81"/>
      <c r="AB10495" s="81"/>
      <c r="AC10495" s="80"/>
      <c r="AD10495" s="80"/>
      <c r="AE10495" s="81"/>
      <c r="AF10495" s="82"/>
      <c r="AG10495" s="80"/>
      <c r="AH10495" s="119"/>
      <c r="AI10495" s="119"/>
    </row>
    <row r="10496" spans="27:35" x14ac:dyDescent="0.25">
      <c r="AA10496" s="81"/>
      <c r="AB10496" s="81"/>
      <c r="AC10496" s="80"/>
      <c r="AD10496" s="80"/>
      <c r="AE10496" s="81"/>
      <c r="AF10496" s="82"/>
      <c r="AG10496" s="80"/>
      <c r="AH10496" s="119"/>
      <c r="AI10496" s="119"/>
    </row>
    <row r="10497" spans="27:35" x14ac:dyDescent="0.25">
      <c r="AA10497" s="81"/>
      <c r="AB10497" s="81"/>
      <c r="AC10497" s="80"/>
      <c r="AD10497" s="80"/>
      <c r="AE10497" s="81"/>
      <c r="AF10497" s="82"/>
      <c r="AG10497" s="80"/>
      <c r="AH10497" s="119"/>
      <c r="AI10497" s="119"/>
    </row>
    <row r="10498" spans="27:35" x14ac:dyDescent="0.25">
      <c r="AA10498" s="81"/>
      <c r="AB10498" s="81"/>
      <c r="AC10498" s="80"/>
      <c r="AD10498" s="80"/>
      <c r="AE10498" s="81"/>
      <c r="AF10498" s="82"/>
      <c r="AG10498" s="80"/>
      <c r="AH10498" s="119"/>
      <c r="AI10498" s="119"/>
    </row>
    <row r="10499" spans="27:35" x14ac:dyDescent="0.25">
      <c r="AA10499" s="81"/>
      <c r="AB10499" s="81"/>
      <c r="AC10499" s="80"/>
      <c r="AD10499" s="80"/>
      <c r="AE10499" s="81"/>
      <c r="AF10499" s="82"/>
      <c r="AG10499" s="80"/>
      <c r="AH10499" s="119"/>
      <c r="AI10499" s="119"/>
    </row>
    <row r="10500" spans="27:35" x14ac:dyDescent="0.25">
      <c r="AA10500" s="81"/>
      <c r="AB10500" s="81"/>
      <c r="AC10500" s="80"/>
      <c r="AD10500" s="80"/>
      <c r="AE10500" s="81"/>
      <c r="AF10500" s="82"/>
      <c r="AG10500" s="80"/>
      <c r="AH10500" s="119"/>
      <c r="AI10500" s="119"/>
    </row>
    <row r="10501" spans="27:35" x14ac:dyDescent="0.25">
      <c r="AA10501" s="81"/>
      <c r="AB10501" s="81"/>
      <c r="AC10501" s="80"/>
      <c r="AD10501" s="80"/>
      <c r="AE10501" s="81"/>
      <c r="AF10501" s="82"/>
      <c r="AG10501" s="80"/>
      <c r="AH10501" s="119"/>
      <c r="AI10501" s="119"/>
    </row>
    <row r="10502" spans="27:35" x14ac:dyDescent="0.25">
      <c r="AA10502" s="81"/>
      <c r="AB10502" s="81"/>
      <c r="AC10502" s="80"/>
      <c r="AD10502" s="80"/>
      <c r="AE10502" s="81"/>
      <c r="AF10502" s="82"/>
      <c r="AG10502" s="80"/>
      <c r="AH10502" s="119"/>
      <c r="AI10502" s="119"/>
    </row>
    <row r="10503" spans="27:35" x14ac:dyDescent="0.25">
      <c r="AA10503" s="81"/>
      <c r="AB10503" s="81"/>
      <c r="AC10503" s="80"/>
      <c r="AD10503" s="80"/>
      <c r="AE10503" s="81"/>
      <c r="AF10503" s="82"/>
      <c r="AG10503" s="80"/>
      <c r="AH10503" s="119"/>
      <c r="AI10503" s="119"/>
    </row>
    <row r="10504" spans="27:35" x14ac:dyDescent="0.25">
      <c r="AA10504" s="81"/>
      <c r="AB10504" s="81"/>
      <c r="AC10504" s="80"/>
      <c r="AD10504" s="80"/>
      <c r="AE10504" s="81"/>
      <c r="AF10504" s="82"/>
      <c r="AG10504" s="80"/>
      <c r="AH10504" s="119"/>
      <c r="AI10504" s="119"/>
    </row>
    <row r="10505" spans="27:35" x14ac:dyDescent="0.25">
      <c r="AA10505" s="81"/>
      <c r="AB10505" s="81"/>
      <c r="AC10505" s="80"/>
      <c r="AD10505" s="80"/>
      <c r="AE10505" s="81"/>
      <c r="AF10505" s="82"/>
      <c r="AG10505" s="80"/>
      <c r="AH10505" s="119"/>
      <c r="AI10505" s="119"/>
    </row>
    <row r="10506" spans="27:35" x14ac:dyDescent="0.25">
      <c r="AA10506" s="81"/>
      <c r="AB10506" s="81"/>
      <c r="AC10506" s="80"/>
      <c r="AD10506" s="80"/>
      <c r="AE10506" s="81"/>
      <c r="AF10506" s="82"/>
      <c r="AG10506" s="80"/>
      <c r="AH10506" s="119"/>
      <c r="AI10506" s="119"/>
    </row>
    <row r="10507" spans="27:35" x14ac:dyDescent="0.25">
      <c r="AA10507" s="81"/>
      <c r="AB10507" s="81"/>
      <c r="AC10507" s="80"/>
      <c r="AD10507" s="80"/>
      <c r="AE10507" s="81"/>
      <c r="AF10507" s="82"/>
      <c r="AG10507" s="80"/>
      <c r="AH10507" s="119"/>
      <c r="AI10507" s="119"/>
    </row>
    <row r="10508" spans="27:35" x14ac:dyDescent="0.25">
      <c r="AA10508" s="81"/>
      <c r="AB10508" s="81"/>
      <c r="AC10508" s="80"/>
      <c r="AD10508" s="80"/>
      <c r="AE10508" s="81"/>
      <c r="AF10508" s="82"/>
      <c r="AG10508" s="80"/>
      <c r="AH10508" s="119"/>
      <c r="AI10508" s="119"/>
    </row>
    <row r="10509" spans="27:35" x14ac:dyDescent="0.25">
      <c r="AA10509" s="81"/>
      <c r="AB10509" s="81"/>
      <c r="AC10509" s="80"/>
      <c r="AD10509" s="80"/>
      <c r="AE10509" s="81"/>
      <c r="AF10509" s="82"/>
      <c r="AG10509" s="80"/>
      <c r="AH10509" s="119"/>
      <c r="AI10509" s="119"/>
    </row>
    <row r="10510" spans="27:35" x14ac:dyDescent="0.25">
      <c r="AA10510" s="81"/>
      <c r="AB10510" s="81"/>
      <c r="AC10510" s="80"/>
      <c r="AD10510" s="80"/>
      <c r="AE10510" s="81"/>
      <c r="AF10510" s="82"/>
      <c r="AG10510" s="80"/>
      <c r="AH10510" s="119"/>
      <c r="AI10510" s="119"/>
    </row>
    <row r="10511" spans="27:35" x14ac:dyDescent="0.25">
      <c r="AA10511" s="81"/>
      <c r="AB10511" s="81"/>
      <c r="AC10511" s="80"/>
      <c r="AD10511" s="80"/>
      <c r="AE10511" s="81"/>
      <c r="AF10511" s="82"/>
      <c r="AG10511" s="80"/>
      <c r="AH10511" s="119"/>
      <c r="AI10511" s="119"/>
    </row>
    <row r="10512" spans="27:35" x14ac:dyDescent="0.25">
      <c r="AA10512" s="81"/>
      <c r="AB10512" s="81"/>
      <c r="AC10512" s="80"/>
      <c r="AD10512" s="80"/>
      <c r="AE10512" s="81"/>
      <c r="AF10512" s="82"/>
      <c r="AG10512" s="80"/>
      <c r="AH10512" s="119"/>
      <c r="AI10512" s="119"/>
    </row>
    <row r="10513" spans="27:35" x14ac:dyDescent="0.25">
      <c r="AA10513" s="81"/>
      <c r="AB10513" s="81"/>
      <c r="AC10513" s="80"/>
      <c r="AD10513" s="80"/>
      <c r="AE10513" s="81"/>
      <c r="AF10513" s="82"/>
      <c r="AG10513" s="80"/>
      <c r="AH10513" s="119"/>
      <c r="AI10513" s="119"/>
    </row>
    <row r="10514" spans="27:35" x14ac:dyDescent="0.25">
      <c r="AA10514" s="81"/>
      <c r="AB10514" s="81"/>
      <c r="AC10514" s="80"/>
      <c r="AD10514" s="80"/>
      <c r="AE10514" s="81"/>
      <c r="AF10514" s="82"/>
      <c r="AG10514" s="80"/>
      <c r="AH10514" s="119"/>
      <c r="AI10514" s="119"/>
    </row>
    <row r="10515" spans="27:35" x14ac:dyDescent="0.25">
      <c r="AA10515" s="81"/>
      <c r="AB10515" s="81"/>
      <c r="AC10515" s="80"/>
      <c r="AD10515" s="80"/>
      <c r="AE10515" s="81"/>
      <c r="AF10515" s="82"/>
      <c r="AG10515" s="80"/>
      <c r="AH10515" s="119"/>
      <c r="AI10515" s="119"/>
    </row>
    <row r="10516" spans="27:35" x14ac:dyDescent="0.25">
      <c r="AA10516" s="81"/>
      <c r="AB10516" s="81"/>
      <c r="AC10516" s="80"/>
      <c r="AD10516" s="80"/>
      <c r="AE10516" s="81"/>
      <c r="AF10516" s="82"/>
      <c r="AG10516" s="80"/>
      <c r="AH10516" s="119"/>
      <c r="AI10516" s="119"/>
    </row>
    <row r="10517" spans="27:35" x14ac:dyDescent="0.25">
      <c r="AA10517" s="81"/>
      <c r="AB10517" s="81"/>
      <c r="AC10517" s="80"/>
      <c r="AD10517" s="80"/>
      <c r="AE10517" s="81"/>
      <c r="AF10517" s="82"/>
      <c r="AG10517" s="80"/>
      <c r="AH10517" s="119"/>
      <c r="AI10517" s="119"/>
    </row>
    <row r="10518" spans="27:35" x14ac:dyDescent="0.25">
      <c r="AA10518" s="81"/>
      <c r="AB10518" s="81"/>
      <c r="AC10518" s="80"/>
      <c r="AD10518" s="80"/>
      <c r="AE10518" s="81"/>
      <c r="AF10518" s="82"/>
      <c r="AG10518" s="80"/>
      <c r="AH10518" s="119"/>
      <c r="AI10518" s="119"/>
    </row>
    <row r="10519" spans="27:35" x14ac:dyDescent="0.25">
      <c r="AA10519" s="81"/>
      <c r="AB10519" s="81"/>
      <c r="AC10519" s="80"/>
      <c r="AD10519" s="80"/>
      <c r="AE10519" s="81"/>
      <c r="AF10519" s="82"/>
      <c r="AG10519" s="80"/>
      <c r="AH10519" s="119"/>
      <c r="AI10519" s="119"/>
    </row>
    <row r="10520" spans="27:35" x14ac:dyDescent="0.25">
      <c r="AA10520" s="81"/>
      <c r="AB10520" s="81"/>
      <c r="AC10520" s="80"/>
      <c r="AD10520" s="80"/>
      <c r="AE10520" s="81"/>
      <c r="AF10520" s="82"/>
      <c r="AG10520" s="80"/>
      <c r="AH10520" s="119"/>
      <c r="AI10520" s="119"/>
    </row>
    <row r="10521" spans="27:35" x14ac:dyDescent="0.25">
      <c r="AA10521" s="81"/>
      <c r="AB10521" s="81"/>
      <c r="AC10521" s="80"/>
      <c r="AD10521" s="80"/>
      <c r="AE10521" s="81"/>
      <c r="AF10521" s="82"/>
      <c r="AG10521" s="80"/>
      <c r="AH10521" s="119"/>
      <c r="AI10521" s="119"/>
    </row>
    <row r="10522" spans="27:35" x14ac:dyDescent="0.25">
      <c r="AA10522" s="81"/>
      <c r="AB10522" s="81"/>
      <c r="AC10522" s="80"/>
      <c r="AD10522" s="80"/>
      <c r="AE10522" s="81"/>
      <c r="AF10522" s="82"/>
      <c r="AG10522" s="80"/>
      <c r="AH10522" s="119"/>
      <c r="AI10522" s="119"/>
    </row>
    <row r="10523" spans="27:35" x14ac:dyDescent="0.25">
      <c r="AA10523" s="81"/>
      <c r="AB10523" s="81"/>
      <c r="AC10523" s="80"/>
      <c r="AD10523" s="80"/>
      <c r="AE10523" s="81"/>
      <c r="AF10523" s="82"/>
      <c r="AG10523" s="80"/>
      <c r="AH10523" s="119"/>
      <c r="AI10523" s="119"/>
    </row>
    <row r="10524" spans="27:35" x14ac:dyDescent="0.25">
      <c r="AA10524" s="81"/>
      <c r="AB10524" s="81"/>
      <c r="AC10524" s="80"/>
      <c r="AD10524" s="80"/>
      <c r="AE10524" s="81"/>
      <c r="AF10524" s="82"/>
      <c r="AG10524" s="80"/>
      <c r="AH10524" s="119"/>
      <c r="AI10524" s="119"/>
    </row>
    <row r="10525" spans="27:35" x14ac:dyDescent="0.25">
      <c r="AA10525" s="81"/>
      <c r="AB10525" s="81"/>
      <c r="AC10525" s="80"/>
      <c r="AD10525" s="80"/>
      <c r="AE10525" s="81"/>
      <c r="AF10525" s="82"/>
      <c r="AG10525" s="80"/>
      <c r="AH10525" s="119"/>
      <c r="AI10525" s="119"/>
    </row>
    <row r="10526" spans="27:35" x14ac:dyDescent="0.25">
      <c r="AA10526" s="81"/>
      <c r="AB10526" s="81"/>
      <c r="AC10526" s="80"/>
      <c r="AD10526" s="80"/>
      <c r="AE10526" s="81"/>
      <c r="AF10526" s="82"/>
      <c r="AG10526" s="80"/>
      <c r="AH10526" s="119"/>
      <c r="AI10526" s="119"/>
    </row>
    <row r="10527" spans="27:35" x14ac:dyDescent="0.25">
      <c r="AA10527" s="81"/>
      <c r="AB10527" s="81"/>
      <c r="AC10527" s="80"/>
      <c r="AD10527" s="80"/>
      <c r="AE10527" s="81"/>
      <c r="AF10527" s="82"/>
      <c r="AG10527" s="80"/>
      <c r="AH10527" s="119"/>
      <c r="AI10527" s="119"/>
    </row>
    <row r="10528" spans="27:35" x14ac:dyDescent="0.25">
      <c r="AA10528" s="81"/>
      <c r="AB10528" s="81"/>
      <c r="AC10528" s="80"/>
      <c r="AD10528" s="80"/>
      <c r="AE10528" s="81"/>
      <c r="AF10528" s="82"/>
      <c r="AG10528" s="80"/>
      <c r="AH10528" s="119"/>
      <c r="AI10528" s="119"/>
    </row>
    <row r="10529" spans="27:35" x14ac:dyDescent="0.25">
      <c r="AA10529" s="81"/>
      <c r="AB10529" s="81"/>
      <c r="AC10529" s="80"/>
      <c r="AD10529" s="80"/>
      <c r="AE10529" s="81"/>
      <c r="AF10529" s="82"/>
      <c r="AG10529" s="80"/>
      <c r="AH10529" s="119"/>
      <c r="AI10529" s="119"/>
    </row>
    <row r="10530" spans="27:35" x14ac:dyDescent="0.25">
      <c r="AA10530" s="81"/>
      <c r="AB10530" s="81"/>
      <c r="AC10530" s="80"/>
      <c r="AD10530" s="80"/>
      <c r="AE10530" s="81"/>
      <c r="AF10530" s="82"/>
      <c r="AG10530" s="80"/>
      <c r="AH10530" s="119"/>
      <c r="AI10530" s="119"/>
    </row>
    <row r="10531" spans="27:35" x14ac:dyDescent="0.25">
      <c r="AA10531" s="81"/>
      <c r="AB10531" s="81"/>
      <c r="AC10531" s="80"/>
      <c r="AD10531" s="80"/>
      <c r="AE10531" s="81"/>
      <c r="AF10531" s="82"/>
      <c r="AG10531" s="80"/>
      <c r="AH10531" s="119"/>
      <c r="AI10531" s="119"/>
    </row>
    <row r="10532" spans="27:35" x14ac:dyDescent="0.25">
      <c r="AA10532" s="81"/>
      <c r="AB10532" s="81"/>
      <c r="AC10532" s="80"/>
      <c r="AD10532" s="80"/>
      <c r="AE10532" s="81"/>
      <c r="AF10532" s="82"/>
      <c r="AG10532" s="80"/>
      <c r="AH10532" s="119"/>
      <c r="AI10532" s="119"/>
    </row>
    <row r="10533" spans="27:35" x14ac:dyDescent="0.25">
      <c r="AA10533" s="81"/>
      <c r="AB10533" s="81"/>
      <c r="AC10533" s="80"/>
      <c r="AD10533" s="80"/>
      <c r="AE10533" s="81"/>
      <c r="AF10533" s="82"/>
      <c r="AG10533" s="80"/>
      <c r="AH10533" s="119"/>
      <c r="AI10533" s="119"/>
    </row>
    <row r="10534" spans="27:35" x14ac:dyDescent="0.25">
      <c r="AA10534" s="81"/>
      <c r="AB10534" s="81"/>
      <c r="AC10534" s="80"/>
      <c r="AD10534" s="80"/>
      <c r="AE10534" s="81"/>
      <c r="AF10534" s="82"/>
      <c r="AG10534" s="80"/>
      <c r="AH10534" s="119"/>
      <c r="AI10534" s="119"/>
    </row>
    <row r="10535" spans="27:35" x14ac:dyDescent="0.25">
      <c r="AA10535" s="81"/>
      <c r="AB10535" s="81"/>
      <c r="AC10535" s="80"/>
      <c r="AD10535" s="80"/>
      <c r="AE10535" s="81"/>
      <c r="AF10535" s="82"/>
      <c r="AG10535" s="80"/>
      <c r="AH10535" s="119"/>
      <c r="AI10535" s="119"/>
    </row>
    <row r="10536" spans="27:35" x14ac:dyDescent="0.25">
      <c r="AA10536" s="81"/>
      <c r="AB10536" s="81"/>
      <c r="AC10536" s="80"/>
      <c r="AD10536" s="80"/>
      <c r="AE10536" s="81"/>
      <c r="AF10536" s="82"/>
      <c r="AG10536" s="80"/>
      <c r="AH10536" s="119"/>
      <c r="AI10536" s="119"/>
    </row>
    <row r="10537" spans="27:35" x14ac:dyDescent="0.25">
      <c r="AA10537" s="81"/>
      <c r="AB10537" s="81"/>
      <c r="AC10537" s="80"/>
      <c r="AD10537" s="80"/>
      <c r="AE10537" s="81"/>
      <c r="AF10537" s="82"/>
      <c r="AG10537" s="80"/>
      <c r="AH10537" s="119"/>
      <c r="AI10537" s="119"/>
    </row>
    <row r="10538" spans="27:35" x14ac:dyDescent="0.25">
      <c r="AA10538" s="81"/>
      <c r="AB10538" s="81"/>
      <c r="AC10538" s="80"/>
      <c r="AD10538" s="80"/>
      <c r="AE10538" s="81"/>
      <c r="AF10538" s="82"/>
      <c r="AG10538" s="80"/>
      <c r="AH10538" s="119"/>
      <c r="AI10538" s="119"/>
    </row>
    <row r="10539" spans="27:35" x14ac:dyDescent="0.25">
      <c r="AA10539" s="81"/>
      <c r="AB10539" s="81"/>
      <c r="AC10539" s="80"/>
      <c r="AD10539" s="80"/>
      <c r="AE10539" s="81"/>
      <c r="AF10539" s="82"/>
      <c r="AG10539" s="80"/>
      <c r="AH10539" s="119"/>
      <c r="AI10539" s="119"/>
    </row>
    <row r="10540" spans="27:35" x14ac:dyDescent="0.25">
      <c r="AA10540" s="81"/>
      <c r="AB10540" s="81"/>
      <c r="AC10540" s="80"/>
      <c r="AD10540" s="80"/>
      <c r="AE10540" s="81"/>
      <c r="AF10540" s="82"/>
      <c r="AG10540" s="80"/>
      <c r="AH10540" s="119"/>
      <c r="AI10540" s="119"/>
    </row>
    <row r="10541" spans="27:35" x14ac:dyDescent="0.25">
      <c r="AA10541" s="81"/>
      <c r="AB10541" s="81"/>
      <c r="AC10541" s="80"/>
      <c r="AD10541" s="80"/>
      <c r="AE10541" s="81"/>
      <c r="AF10541" s="82"/>
      <c r="AG10541" s="80"/>
      <c r="AH10541" s="119"/>
      <c r="AI10541" s="119"/>
    </row>
    <row r="10542" spans="27:35" x14ac:dyDescent="0.25">
      <c r="AA10542" s="81"/>
      <c r="AB10542" s="81"/>
      <c r="AC10542" s="80"/>
      <c r="AD10542" s="80"/>
      <c r="AE10542" s="81"/>
      <c r="AF10542" s="82"/>
      <c r="AG10542" s="80"/>
      <c r="AH10542" s="119"/>
      <c r="AI10542" s="119"/>
    </row>
    <row r="10543" spans="27:35" x14ac:dyDescent="0.25">
      <c r="AA10543" s="81"/>
      <c r="AB10543" s="81"/>
      <c r="AC10543" s="80"/>
      <c r="AD10543" s="80"/>
      <c r="AE10543" s="81"/>
      <c r="AF10543" s="82"/>
      <c r="AG10543" s="80"/>
      <c r="AH10543" s="119"/>
      <c r="AI10543" s="119"/>
    </row>
    <row r="10544" spans="27:35" x14ac:dyDescent="0.25">
      <c r="AA10544" s="81"/>
      <c r="AB10544" s="81"/>
      <c r="AC10544" s="80"/>
      <c r="AD10544" s="80"/>
      <c r="AE10544" s="81"/>
      <c r="AF10544" s="82"/>
      <c r="AG10544" s="80"/>
      <c r="AH10544" s="119"/>
      <c r="AI10544" s="119"/>
    </row>
    <row r="10545" spans="27:35" x14ac:dyDescent="0.25">
      <c r="AA10545" s="81"/>
      <c r="AB10545" s="81"/>
      <c r="AC10545" s="80"/>
      <c r="AD10545" s="80"/>
      <c r="AE10545" s="81"/>
      <c r="AF10545" s="82"/>
      <c r="AG10545" s="80"/>
      <c r="AH10545" s="119"/>
      <c r="AI10545" s="119"/>
    </row>
    <row r="10546" spans="27:35" x14ac:dyDescent="0.25">
      <c r="AA10546" s="81"/>
      <c r="AB10546" s="81"/>
      <c r="AC10546" s="80"/>
      <c r="AD10546" s="80"/>
      <c r="AE10546" s="81"/>
      <c r="AF10546" s="82"/>
      <c r="AG10546" s="80"/>
      <c r="AH10546" s="119"/>
      <c r="AI10546" s="119"/>
    </row>
    <row r="10547" spans="27:35" x14ac:dyDescent="0.25">
      <c r="AA10547" s="81"/>
      <c r="AB10547" s="81"/>
      <c r="AC10547" s="80"/>
      <c r="AD10547" s="80"/>
      <c r="AE10547" s="81"/>
      <c r="AF10547" s="82"/>
      <c r="AG10547" s="80"/>
      <c r="AH10547" s="119"/>
      <c r="AI10547" s="119"/>
    </row>
    <row r="10548" spans="27:35" x14ac:dyDescent="0.25">
      <c r="AA10548" s="81"/>
      <c r="AB10548" s="81"/>
      <c r="AC10548" s="80"/>
      <c r="AD10548" s="80"/>
      <c r="AE10548" s="81"/>
      <c r="AF10548" s="82"/>
      <c r="AG10548" s="80"/>
      <c r="AH10548" s="119"/>
      <c r="AI10548" s="119"/>
    </row>
    <row r="10549" spans="27:35" x14ac:dyDescent="0.25">
      <c r="AA10549" s="81"/>
      <c r="AB10549" s="81"/>
      <c r="AC10549" s="80"/>
      <c r="AD10549" s="80"/>
      <c r="AE10549" s="81"/>
      <c r="AF10549" s="82"/>
      <c r="AG10549" s="80"/>
      <c r="AH10549" s="119"/>
      <c r="AI10549" s="119"/>
    </row>
    <row r="10550" spans="27:35" x14ac:dyDescent="0.25">
      <c r="AA10550" s="81"/>
      <c r="AB10550" s="81"/>
      <c r="AC10550" s="80"/>
      <c r="AD10550" s="80"/>
      <c r="AE10550" s="81"/>
      <c r="AF10550" s="82"/>
      <c r="AG10550" s="80"/>
      <c r="AH10550" s="119"/>
      <c r="AI10550" s="119"/>
    </row>
    <row r="10551" spans="27:35" x14ac:dyDescent="0.25">
      <c r="AA10551" s="81"/>
      <c r="AB10551" s="81"/>
      <c r="AC10551" s="80"/>
      <c r="AD10551" s="80"/>
      <c r="AE10551" s="81"/>
      <c r="AF10551" s="82"/>
      <c r="AG10551" s="80"/>
      <c r="AH10551" s="119"/>
      <c r="AI10551" s="119"/>
    </row>
    <row r="10552" spans="27:35" x14ac:dyDescent="0.25">
      <c r="AA10552" s="81"/>
      <c r="AB10552" s="81"/>
      <c r="AC10552" s="80"/>
      <c r="AD10552" s="80"/>
      <c r="AE10552" s="81"/>
      <c r="AF10552" s="82"/>
      <c r="AG10552" s="80"/>
      <c r="AH10552" s="119"/>
      <c r="AI10552" s="119"/>
    </row>
    <row r="10553" spans="27:35" x14ac:dyDescent="0.25">
      <c r="AA10553" s="81"/>
      <c r="AB10553" s="81"/>
      <c r="AC10553" s="80"/>
      <c r="AD10553" s="80"/>
      <c r="AE10553" s="81"/>
      <c r="AF10553" s="82"/>
      <c r="AG10553" s="80"/>
      <c r="AH10553" s="119"/>
      <c r="AI10553" s="119"/>
    </row>
    <row r="10554" spans="27:35" x14ac:dyDescent="0.25">
      <c r="AA10554" s="81"/>
      <c r="AB10554" s="81"/>
      <c r="AC10554" s="80"/>
      <c r="AD10554" s="80"/>
      <c r="AE10554" s="81"/>
      <c r="AF10554" s="82"/>
      <c r="AG10554" s="80"/>
      <c r="AH10554" s="119"/>
      <c r="AI10554" s="119"/>
    </row>
    <row r="10555" spans="27:35" x14ac:dyDescent="0.25">
      <c r="AA10555" s="81"/>
      <c r="AB10555" s="81"/>
      <c r="AC10555" s="80"/>
      <c r="AD10555" s="80"/>
      <c r="AE10555" s="81"/>
      <c r="AF10555" s="82"/>
      <c r="AG10555" s="80"/>
      <c r="AH10555" s="119"/>
      <c r="AI10555" s="119"/>
    </row>
    <row r="10556" spans="27:35" x14ac:dyDescent="0.25">
      <c r="AA10556" s="81"/>
      <c r="AB10556" s="81"/>
      <c r="AC10556" s="80"/>
      <c r="AD10556" s="80"/>
      <c r="AE10556" s="81"/>
      <c r="AF10556" s="82"/>
      <c r="AG10556" s="80"/>
      <c r="AH10556" s="119"/>
      <c r="AI10556" s="119"/>
    </row>
    <row r="10557" spans="27:35" x14ac:dyDescent="0.25">
      <c r="AA10557" s="81"/>
      <c r="AB10557" s="81"/>
      <c r="AC10557" s="80"/>
      <c r="AD10557" s="80"/>
      <c r="AE10557" s="81"/>
      <c r="AF10557" s="82"/>
      <c r="AG10557" s="80"/>
      <c r="AH10557" s="119"/>
      <c r="AI10557" s="119"/>
    </row>
    <row r="10558" spans="27:35" x14ac:dyDescent="0.25">
      <c r="AA10558" s="81"/>
      <c r="AB10558" s="81"/>
      <c r="AC10558" s="80"/>
      <c r="AD10558" s="80"/>
      <c r="AE10558" s="81"/>
      <c r="AF10558" s="82"/>
      <c r="AG10558" s="80"/>
      <c r="AH10558" s="119"/>
      <c r="AI10558" s="119"/>
    </row>
    <row r="10559" spans="27:35" x14ac:dyDescent="0.25">
      <c r="AA10559" s="81"/>
      <c r="AB10559" s="81"/>
      <c r="AC10559" s="80"/>
      <c r="AD10559" s="80"/>
      <c r="AE10559" s="81"/>
      <c r="AF10559" s="82"/>
      <c r="AG10559" s="80"/>
      <c r="AH10559" s="119"/>
      <c r="AI10559" s="119"/>
    </row>
    <row r="10560" spans="27:35" x14ac:dyDescent="0.25">
      <c r="AA10560" s="81"/>
      <c r="AB10560" s="81"/>
      <c r="AC10560" s="80"/>
      <c r="AD10560" s="80"/>
      <c r="AE10560" s="81"/>
      <c r="AF10560" s="82"/>
      <c r="AG10560" s="80"/>
      <c r="AH10560" s="119"/>
      <c r="AI10560" s="119"/>
    </row>
    <row r="10561" spans="27:35" x14ac:dyDescent="0.25">
      <c r="AA10561" s="81"/>
      <c r="AB10561" s="81"/>
      <c r="AC10561" s="80"/>
      <c r="AD10561" s="80"/>
      <c r="AE10561" s="81"/>
      <c r="AF10561" s="82"/>
      <c r="AG10561" s="80"/>
      <c r="AH10561" s="119"/>
      <c r="AI10561" s="119"/>
    </row>
    <row r="10562" spans="27:35" x14ac:dyDescent="0.25">
      <c r="AA10562" s="81"/>
      <c r="AB10562" s="81"/>
      <c r="AC10562" s="80"/>
      <c r="AD10562" s="80"/>
      <c r="AE10562" s="81"/>
      <c r="AF10562" s="82"/>
      <c r="AG10562" s="80"/>
      <c r="AH10562" s="119"/>
      <c r="AI10562" s="119"/>
    </row>
    <row r="10563" spans="27:35" x14ac:dyDescent="0.25">
      <c r="AA10563" s="81"/>
      <c r="AB10563" s="81"/>
      <c r="AC10563" s="80"/>
      <c r="AD10563" s="80"/>
      <c r="AE10563" s="81"/>
      <c r="AF10563" s="82"/>
      <c r="AG10563" s="80"/>
      <c r="AH10563" s="119"/>
      <c r="AI10563" s="119"/>
    </row>
    <row r="10564" spans="27:35" x14ac:dyDescent="0.25">
      <c r="AA10564" s="81"/>
      <c r="AB10564" s="81"/>
      <c r="AC10564" s="80"/>
      <c r="AD10564" s="80"/>
      <c r="AE10564" s="81"/>
      <c r="AF10564" s="82"/>
      <c r="AG10564" s="80"/>
      <c r="AH10564" s="119"/>
      <c r="AI10564" s="119"/>
    </row>
    <row r="10565" spans="27:35" x14ac:dyDescent="0.25">
      <c r="AA10565" s="81"/>
      <c r="AB10565" s="81"/>
      <c r="AC10565" s="80"/>
      <c r="AD10565" s="80"/>
      <c r="AE10565" s="81"/>
      <c r="AF10565" s="82"/>
      <c r="AG10565" s="80"/>
      <c r="AH10565" s="119"/>
      <c r="AI10565" s="119"/>
    </row>
    <row r="10566" spans="27:35" x14ac:dyDescent="0.25">
      <c r="AA10566" s="81"/>
      <c r="AB10566" s="81"/>
      <c r="AC10566" s="80"/>
      <c r="AD10566" s="80"/>
      <c r="AE10566" s="81"/>
      <c r="AF10566" s="82"/>
      <c r="AG10566" s="80"/>
      <c r="AH10566" s="119"/>
      <c r="AI10566" s="119"/>
    </row>
    <row r="10567" spans="27:35" x14ac:dyDescent="0.25">
      <c r="AA10567" s="81"/>
      <c r="AB10567" s="81"/>
      <c r="AC10567" s="80"/>
      <c r="AD10567" s="80"/>
      <c r="AE10567" s="81"/>
      <c r="AF10567" s="82"/>
      <c r="AG10567" s="80"/>
      <c r="AH10567" s="119"/>
      <c r="AI10567" s="119"/>
    </row>
    <row r="10568" spans="27:35" x14ac:dyDescent="0.25">
      <c r="AA10568" s="81"/>
      <c r="AB10568" s="81"/>
      <c r="AC10568" s="80"/>
      <c r="AD10568" s="80"/>
      <c r="AE10568" s="81"/>
      <c r="AF10568" s="82"/>
      <c r="AG10568" s="80"/>
      <c r="AH10568" s="119"/>
      <c r="AI10568" s="119"/>
    </row>
    <row r="10569" spans="27:35" x14ac:dyDescent="0.25">
      <c r="AA10569" s="81"/>
      <c r="AB10569" s="81"/>
      <c r="AC10569" s="80"/>
      <c r="AD10569" s="80"/>
      <c r="AE10569" s="81"/>
      <c r="AF10569" s="82"/>
      <c r="AG10569" s="80"/>
      <c r="AH10569" s="119"/>
      <c r="AI10569" s="119"/>
    </row>
    <row r="10570" spans="27:35" x14ac:dyDescent="0.25">
      <c r="AA10570" s="81"/>
      <c r="AB10570" s="81"/>
      <c r="AC10570" s="80"/>
      <c r="AD10570" s="80"/>
      <c r="AE10570" s="81"/>
      <c r="AF10570" s="82"/>
      <c r="AG10570" s="80"/>
      <c r="AH10570" s="119"/>
      <c r="AI10570" s="119"/>
    </row>
    <row r="10571" spans="27:35" x14ac:dyDescent="0.25">
      <c r="AA10571" s="81"/>
      <c r="AB10571" s="81"/>
      <c r="AC10571" s="80"/>
      <c r="AD10571" s="80"/>
      <c r="AE10571" s="81"/>
      <c r="AF10571" s="82"/>
      <c r="AG10571" s="80"/>
      <c r="AH10571" s="119"/>
      <c r="AI10571" s="119"/>
    </row>
    <row r="10572" spans="27:35" x14ac:dyDescent="0.25">
      <c r="AA10572" s="81"/>
      <c r="AB10572" s="81"/>
      <c r="AC10572" s="80"/>
      <c r="AD10572" s="80"/>
      <c r="AE10572" s="81"/>
      <c r="AF10572" s="82"/>
      <c r="AG10572" s="80"/>
      <c r="AH10572" s="119"/>
      <c r="AI10572" s="119"/>
    </row>
    <row r="10573" spans="27:35" x14ac:dyDescent="0.25">
      <c r="AA10573" s="81"/>
      <c r="AB10573" s="81"/>
      <c r="AC10573" s="80"/>
      <c r="AD10573" s="80"/>
      <c r="AE10573" s="81"/>
      <c r="AF10573" s="82"/>
      <c r="AG10573" s="80"/>
      <c r="AH10573" s="119"/>
      <c r="AI10573" s="119"/>
    </row>
    <row r="10574" spans="27:35" x14ac:dyDescent="0.25">
      <c r="AA10574" s="81"/>
      <c r="AB10574" s="81"/>
      <c r="AC10574" s="80"/>
      <c r="AD10574" s="80"/>
      <c r="AE10574" s="81"/>
      <c r="AF10574" s="82"/>
      <c r="AG10574" s="80"/>
      <c r="AH10574" s="119"/>
      <c r="AI10574" s="119"/>
    </row>
    <row r="10575" spans="27:35" x14ac:dyDescent="0.25">
      <c r="AA10575" s="81"/>
      <c r="AB10575" s="81"/>
      <c r="AC10575" s="80"/>
      <c r="AD10575" s="80"/>
      <c r="AE10575" s="81"/>
      <c r="AF10575" s="82"/>
      <c r="AG10575" s="80"/>
      <c r="AH10575" s="119"/>
      <c r="AI10575" s="119"/>
    </row>
    <row r="10576" spans="27:35" x14ac:dyDescent="0.25">
      <c r="AA10576" s="81"/>
      <c r="AB10576" s="81"/>
      <c r="AC10576" s="80"/>
      <c r="AD10576" s="80"/>
      <c r="AE10576" s="81"/>
      <c r="AF10576" s="82"/>
      <c r="AG10576" s="80"/>
      <c r="AH10576" s="119"/>
      <c r="AI10576" s="119"/>
    </row>
    <row r="10577" spans="27:35" x14ac:dyDescent="0.25">
      <c r="AA10577" s="81"/>
      <c r="AB10577" s="81"/>
      <c r="AC10577" s="80"/>
      <c r="AD10577" s="80"/>
      <c r="AE10577" s="81"/>
      <c r="AF10577" s="82"/>
      <c r="AG10577" s="80"/>
      <c r="AH10577" s="119"/>
      <c r="AI10577" s="119"/>
    </row>
    <row r="10578" spans="27:35" x14ac:dyDescent="0.25">
      <c r="AA10578" s="81"/>
      <c r="AB10578" s="81"/>
      <c r="AC10578" s="80"/>
      <c r="AD10578" s="80"/>
      <c r="AE10578" s="81"/>
      <c r="AF10578" s="82"/>
      <c r="AG10578" s="80"/>
      <c r="AH10578" s="119"/>
      <c r="AI10578" s="119"/>
    </row>
    <row r="10579" spans="27:35" x14ac:dyDescent="0.25">
      <c r="AA10579" s="81"/>
      <c r="AB10579" s="81"/>
      <c r="AC10579" s="80"/>
      <c r="AD10579" s="80"/>
      <c r="AE10579" s="81"/>
      <c r="AF10579" s="82"/>
      <c r="AG10579" s="80"/>
      <c r="AH10579" s="119"/>
      <c r="AI10579" s="119"/>
    </row>
    <row r="10580" spans="27:35" x14ac:dyDescent="0.25">
      <c r="AA10580" s="81"/>
      <c r="AB10580" s="81"/>
      <c r="AC10580" s="80"/>
      <c r="AD10580" s="80"/>
      <c r="AE10580" s="81"/>
      <c r="AF10580" s="82"/>
      <c r="AG10580" s="80"/>
      <c r="AH10580" s="119"/>
      <c r="AI10580" s="119"/>
    </row>
    <row r="10581" spans="27:35" x14ac:dyDescent="0.25">
      <c r="AA10581" s="81"/>
      <c r="AB10581" s="81"/>
      <c r="AC10581" s="80"/>
      <c r="AD10581" s="80"/>
      <c r="AE10581" s="81"/>
      <c r="AF10581" s="82"/>
      <c r="AG10581" s="80"/>
      <c r="AH10581" s="119"/>
      <c r="AI10581" s="119"/>
    </row>
    <row r="10582" spans="27:35" x14ac:dyDescent="0.25">
      <c r="AA10582" s="81"/>
      <c r="AB10582" s="81"/>
      <c r="AC10582" s="80"/>
      <c r="AD10582" s="80"/>
      <c r="AE10582" s="81"/>
      <c r="AF10582" s="82"/>
      <c r="AG10582" s="80"/>
      <c r="AH10582" s="119"/>
      <c r="AI10582" s="119"/>
    </row>
    <row r="10583" spans="27:35" x14ac:dyDescent="0.25">
      <c r="AA10583" s="81"/>
      <c r="AB10583" s="81"/>
      <c r="AC10583" s="80"/>
      <c r="AD10583" s="80"/>
      <c r="AE10583" s="81"/>
      <c r="AF10583" s="82"/>
      <c r="AG10583" s="80"/>
      <c r="AH10583" s="119"/>
      <c r="AI10583" s="119"/>
    </row>
    <row r="10584" spans="27:35" x14ac:dyDescent="0.25">
      <c r="AA10584" s="81"/>
      <c r="AB10584" s="81"/>
      <c r="AC10584" s="80"/>
      <c r="AD10584" s="80"/>
      <c r="AE10584" s="81"/>
      <c r="AF10584" s="82"/>
      <c r="AG10584" s="80"/>
      <c r="AH10584" s="119"/>
      <c r="AI10584" s="119"/>
    </row>
    <row r="10585" spans="27:35" x14ac:dyDescent="0.25">
      <c r="AA10585" s="81"/>
      <c r="AB10585" s="81"/>
      <c r="AC10585" s="80"/>
      <c r="AD10585" s="80"/>
      <c r="AE10585" s="81"/>
      <c r="AF10585" s="82"/>
      <c r="AG10585" s="80"/>
      <c r="AH10585" s="119"/>
      <c r="AI10585" s="119"/>
    </row>
    <row r="10586" spans="27:35" x14ac:dyDescent="0.25">
      <c r="AA10586" s="81"/>
      <c r="AB10586" s="81"/>
      <c r="AC10586" s="80"/>
      <c r="AD10586" s="80"/>
      <c r="AE10586" s="81"/>
      <c r="AF10586" s="82"/>
      <c r="AG10586" s="80"/>
      <c r="AH10586" s="119"/>
      <c r="AI10586" s="119"/>
    </row>
    <row r="10587" spans="27:35" x14ac:dyDescent="0.25">
      <c r="AA10587" s="81"/>
      <c r="AB10587" s="81"/>
      <c r="AC10587" s="80"/>
      <c r="AD10587" s="80"/>
      <c r="AE10587" s="81"/>
      <c r="AF10587" s="82"/>
      <c r="AG10587" s="80"/>
      <c r="AH10587" s="119"/>
      <c r="AI10587" s="119"/>
    </row>
    <row r="10588" spans="27:35" x14ac:dyDescent="0.25">
      <c r="AA10588" s="81"/>
      <c r="AB10588" s="81"/>
      <c r="AC10588" s="80"/>
      <c r="AD10588" s="80"/>
      <c r="AE10588" s="81"/>
      <c r="AF10588" s="82"/>
      <c r="AG10588" s="80"/>
      <c r="AH10588" s="119"/>
      <c r="AI10588" s="119"/>
    </row>
    <row r="10589" spans="27:35" x14ac:dyDescent="0.25">
      <c r="AA10589" s="81"/>
      <c r="AB10589" s="81"/>
      <c r="AC10589" s="80"/>
      <c r="AD10589" s="80"/>
      <c r="AE10589" s="81"/>
      <c r="AF10589" s="82"/>
      <c r="AG10589" s="80"/>
      <c r="AH10589" s="119"/>
      <c r="AI10589" s="119"/>
    </row>
    <row r="10590" spans="27:35" x14ac:dyDescent="0.25">
      <c r="AA10590" s="81"/>
      <c r="AB10590" s="81"/>
      <c r="AC10590" s="80"/>
      <c r="AD10590" s="80"/>
      <c r="AE10590" s="81"/>
      <c r="AF10590" s="82"/>
      <c r="AG10590" s="80"/>
      <c r="AH10590" s="119"/>
      <c r="AI10590" s="119"/>
    </row>
    <row r="10591" spans="27:35" x14ac:dyDescent="0.25">
      <c r="AA10591" s="81"/>
      <c r="AB10591" s="81"/>
      <c r="AC10591" s="80"/>
      <c r="AD10591" s="80"/>
      <c r="AE10591" s="81"/>
      <c r="AF10591" s="82"/>
      <c r="AG10591" s="80"/>
      <c r="AH10591" s="119"/>
      <c r="AI10591" s="119"/>
    </row>
    <row r="10592" spans="27:35" x14ac:dyDescent="0.25">
      <c r="AA10592" s="81"/>
      <c r="AB10592" s="81"/>
      <c r="AC10592" s="80"/>
      <c r="AD10592" s="80"/>
      <c r="AE10592" s="81"/>
      <c r="AF10592" s="82"/>
      <c r="AG10592" s="80"/>
      <c r="AH10592" s="119"/>
      <c r="AI10592" s="119"/>
    </row>
    <row r="10593" spans="27:35" x14ac:dyDescent="0.25">
      <c r="AA10593" s="81"/>
      <c r="AB10593" s="81"/>
      <c r="AC10593" s="80"/>
      <c r="AD10593" s="80"/>
      <c r="AE10593" s="81"/>
      <c r="AF10593" s="82"/>
      <c r="AG10593" s="80"/>
      <c r="AH10593" s="119"/>
      <c r="AI10593" s="119"/>
    </row>
    <row r="10594" spans="27:35" x14ac:dyDescent="0.25">
      <c r="AA10594" s="81"/>
      <c r="AB10594" s="81"/>
      <c r="AC10594" s="80"/>
      <c r="AD10594" s="80"/>
      <c r="AE10594" s="81"/>
      <c r="AF10594" s="82"/>
      <c r="AG10594" s="80"/>
      <c r="AH10594" s="119"/>
      <c r="AI10594" s="119"/>
    </row>
    <row r="10595" spans="27:35" x14ac:dyDescent="0.25">
      <c r="AA10595" s="81"/>
      <c r="AB10595" s="81"/>
      <c r="AC10595" s="80"/>
      <c r="AD10595" s="80"/>
      <c r="AE10595" s="81"/>
      <c r="AF10595" s="82"/>
      <c r="AG10595" s="80"/>
      <c r="AH10595" s="119"/>
      <c r="AI10595" s="119"/>
    </row>
    <row r="10596" spans="27:35" x14ac:dyDescent="0.25">
      <c r="AA10596" s="81"/>
      <c r="AB10596" s="81"/>
      <c r="AC10596" s="80"/>
      <c r="AD10596" s="80"/>
      <c r="AE10596" s="81"/>
      <c r="AF10596" s="82"/>
      <c r="AG10596" s="80"/>
      <c r="AH10596" s="119"/>
      <c r="AI10596" s="119"/>
    </row>
    <row r="10597" spans="27:35" x14ac:dyDescent="0.25">
      <c r="AA10597" s="81"/>
      <c r="AB10597" s="81"/>
      <c r="AC10597" s="80"/>
      <c r="AD10597" s="80"/>
      <c r="AE10597" s="81"/>
      <c r="AF10597" s="82"/>
      <c r="AG10597" s="80"/>
      <c r="AH10597" s="119"/>
      <c r="AI10597" s="119"/>
    </row>
    <row r="10598" spans="27:35" x14ac:dyDescent="0.25">
      <c r="AA10598" s="81"/>
      <c r="AB10598" s="81"/>
      <c r="AC10598" s="80"/>
      <c r="AD10598" s="80"/>
      <c r="AE10598" s="81"/>
      <c r="AF10598" s="82"/>
      <c r="AG10598" s="80"/>
      <c r="AH10598" s="119"/>
      <c r="AI10598" s="119"/>
    </row>
    <row r="10599" spans="27:35" x14ac:dyDescent="0.25">
      <c r="AA10599" s="81"/>
      <c r="AB10599" s="81"/>
      <c r="AC10599" s="80"/>
      <c r="AD10599" s="80"/>
      <c r="AE10599" s="81"/>
      <c r="AF10599" s="82"/>
      <c r="AG10599" s="80"/>
      <c r="AH10599" s="119"/>
      <c r="AI10599" s="119"/>
    </row>
    <row r="10600" spans="27:35" x14ac:dyDescent="0.25">
      <c r="AA10600" s="81"/>
      <c r="AB10600" s="81"/>
      <c r="AC10600" s="80"/>
      <c r="AD10600" s="80"/>
      <c r="AE10600" s="81"/>
      <c r="AF10600" s="82"/>
      <c r="AG10600" s="80"/>
      <c r="AH10600" s="119"/>
      <c r="AI10600" s="119"/>
    </row>
    <row r="10601" spans="27:35" x14ac:dyDescent="0.25">
      <c r="AA10601" s="81"/>
      <c r="AB10601" s="81"/>
      <c r="AC10601" s="80"/>
      <c r="AD10601" s="80"/>
      <c r="AE10601" s="81"/>
      <c r="AF10601" s="82"/>
      <c r="AG10601" s="80"/>
      <c r="AH10601" s="119"/>
      <c r="AI10601" s="119"/>
    </row>
    <row r="10602" spans="27:35" x14ac:dyDescent="0.25">
      <c r="AA10602" s="81"/>
      <c r="AB10602" s="81"/>
      <c r="AC10602" s="80"/>
      <c r="AD10602" s="80"/>
      <c r="AE10602" s="81"/>
      <c r="AF10602" s="82"/>
      <c r="AG10602" s="80"/>
      <c r="AH10602" s="119"/>
      <c r="AI10602" s="119"/>
    </row>
    <row r="10603" spans="27:35" x14ac:dyDescent="0.25">
      <c r="AA10603" s="81"/>
      <c r="AB10603" s="81"/>
      <c r="AC10603" s="80"/>
      <c r="AD10603" s="80"/>
      <c r="AE10603" s="81"/>
      <c r="AF10603" s="82"/>
      <c r="AG10603" s="80"/>
      <c r="AH10603" s="119"/>
      <c r="AI10603" s="119"/>
    </row>
    <row r="10604" spans="27:35" x14ac:dyDescent="0.25">
      <c r="AA10604" s="81"/>
      <c r="AB10604" s="81"/>
      <c r="AC10604" s="80"/>
      <c r="AD10604" s="80"/>
      <c r="AE10604" s="81"/>
      <c r="AF10604" s="82"/>
      <c r="AG10604" s="80"/>
      <c r="AH10604" s="119"/>
      <c r="AI10604" s="119"/>
    </row>
    <row r="10605" spans="27:35" x14ac:dyDescent="0.25">
      <c r="AA10605" s="81"/>
      <c r="AB10605" s="81"/>
      <c r="AC10605" s="80"/>
      <c r="AD10605" s="80"/>
      <c r="AE10605" s="81"/>
      <c r="AF10605" s="82"/>
      <c r="AG10605" s="80"/>
      <c r="AH10605" s="119"/>
      <c r="AI10605" s="119"/>
    </row>
    <row r="10606" spans="27:35" x14ac:dyDescent="0.25">
      <c r="AA10606" s="81"/>
      <c r="AB10606" s="81"/>
      <c r="AC10606" s="80"/>
      <c r="AD10606" s="80"/>
      <c r="AE10606" s="81"/>
      <c r="AF10606" s="82"/>
      <c r="AG10606" s="80"/>
      <c r="AH10606" s="119"/>
      <c r="AI10606" s="119"/>
    </row>
    <row r="10607" spans="27:35" x14ac:dyDescent="0.25">
      <c r="AA10607" s="81"/>
      <c r="AB10607" s="81"/>
      <c r="AC10607" s="80"/>
      <c r="AD10607" s="80"/>
      <c r="AE10607" s="81"/>
      <c r="AF10607" s="82"/>
      <c r="AG10607" s="80"/>
      <c r="AH10607" s="119"/>
      <c r="AI10607" s="119"/>
    </row>
    <row r="10608" spans="27:35" x14ac:dyDescent="0.25">
      <c r="AA10608" s="81"/>
      <c r="AB10608" s="81"/>
      <c r="AC10608" s="80"/>
      <c r="AD10608" s="80"/>
      <c r="AE10608" s="81"/>
      <c r="AF10608" s="82"/>
      <c r="AG10608" s="80"/>
      <c r="AH10608" s="119"/>
      <c r="AI10608" s="119"/>
    </row>
    <row r="10609" spans="27:35" x14ac:dyDescent="0.25">
      <c r="AA10609" s="81"/>
      <c r="AB10609" s="81"/>
      <c r="AC10609" s="80"/>
      <c r="AD10609" s="80"/>
      <c r="AE10609" s="81"/>
      <c r="AF10609" s="82"/>
      <c r="AG10609" s="80"/>
      <c r="AH10609" s="119"/>
      <c r="AI10609" s="119"/>
    </row>
    <row r="10610" spans="27:35" x14ac:dyDescent="0.25">
      <c r="AA10610" s="81"/>
      <c r="AB10610" s="81"/>
      <c r="AC10610" s="80"/>
      <c r="AD10610" s="80"/>
      <c r="AE10610" s="81"/>
      <c r="AF10610" s="82"/>
      <c r="AG10610" s="80"/>
      <c r="AH10610" s="119"/>
      <c r="AI10610" s="119"/>
    </row>
    <row r="10611" spans="27:35" x14ac:dyDescent="0.25">
      <c r="AA10611" s="81"/>
      <c r="AB10611" s="81"/>
      <c r="AC10611" s="80"/>
      <c r="AD10611" s="80"/>
      <c r="AE10611" s="81"/>
      <c r="AF10611" s="82"/>
      <c r="AG10611" s="80"/>
      <c r="AH10611" s="119"/>
      <c r="AI10611" s="119"/>
    </row>
    <row r="10612" spans="27:35" x14ac:dyDescent="0.25">
      <c r="AA10612" s="81"/>
      <c r="AB10612" s="81"/>
      <c r="AC10612" s="80"/>
      <c r="AD10612" s="80"/>
      <c r="AE10612" s="81"/>
      <c r="AF10612" s="82"/>
      <c r="AG10612" s="80"/>
      <c r="AH10612" s="119"/>
      <c r="AI10612" s="119"/>
    </row>
    <row r="10613" spans="27:35" x14ac:dyDescent="0.25">
      <c r="AA10613" s="81"/>
      <c r="AB10613" s="81"/>
      <c r="AC10613" s="80"/>
      <c r="AD10613" s="80"/>
      <c r="AE10613" s="81"/>
      <c r="AF10613" s="82"/>
      <c r="AG10613" s="80"/>
      <c r="AH10613" s="119"/>
      <c r="AI10613" s="119"/>
    </row>
    <row r="10614" spans="27:35" x14ac:dyDescent="0.25">
      <c r="AA10614" s="81"/>
      <c r="AB10614" s="81"/>
      <c r="AC10614" s="80"/>
      <c r="AD10614" s="80"/>
      <c r="AE10614" s="81"/>
      <c r="AF10614" s="82"/>
      <c r="AG10614" s="80"/>
      <c r="AH10614" s="119"/>
      <c r="AI10614" s="119"/>
    </row>
    <row r="10615" spans="27:35" x14ac:dyDescent="0.25">
      <c r="AA10615" s="81"/>
      <c r="AB10615" s="81"/>
      <c r="AC10615" s="80"/>
      <c r="AD10615" s="80"/>
      <c r="AE10615" s="81"/>
      <c r="AF10615" s="82"/>
      <c r="AG10615" s="80"/>
      <c r="AH10615" s="119"/>
      <c r="AI10615" s="119"/>
    </row>
    <row r="10616" spans="27:35" x14ac:dyDescent="0.25">
      <c r="AA10616" s="81"/>
      <c r="AB10616" s="81"/>
      <c r="AC10616" s="80"/>
      <c r="AD10616" s="80"/>
      <c r="AE10616" s="81"/>
      <c r="AF10616" s="82"/>
      <c r="AG10616" s="80"/>
      <c r="AH10616" s="119"/>
      <c r="AI10616" s="119"/>
    </row>
    <row r="10617" spans="27:35" x14ac:dyDescent="0.25">
      <c r="AA10617" s="81"/>
      <c r="AB10617" s="81"/>
      <c r="AC10617" s="80"/>
      <c r="AD10617" s="80"/>
      <c r="AE10617" s="81"/>
      <c r="AF10617" s="82"/>
      <c r="AG10617" s="80"/>
      <c r="AH10617" s="119"/>
      <c r="AI10617" s="119"/>
    </row>
    <row r="10618" spans="27:35" x14ac:dyDescent="0.25">
      <c r="AA10618" s="81"/>
      <c r="AB10618" s="81"/>
      <c r="AC10618" s="80"/>
      <c r="AD10618" s="80"/>
      <c r="AE10618" s="81"/>
      <c r="AF10618" s="82"/>
      <c r="AG10618" s="80"/>
      <c r="AH10618" s="119"/>
      <c r="AI10618" s="119"/>
    </row>
    <row r="10619" spans="27:35" x14ac:dyDescent="0.25">
      <c r="AA10619" s="81"/>
      <c r="AB10619" s="81"/>
      <c r="AC10619" s="80"/>
      <c r="AD10619" s="80"/>
      <c r="AE10619" s="81"/>
      <c r="AF10619" s="82"/>
      <c r="AG10619" s="80"/>
      <c r="AH10619" s="119"/>
      <c r="AI10619" s="119"/>
    </row>
    <row r="10620" spans="27:35" x14ac:dyDescent="0.25">
      <c r="AA10620" s="81"/>
      <c r="AB10620" s="81"/>
      <c r="AC10620" s="80"/>
      <c r="AD10620" s="80"/>
      <c r="AE10620" s="81"/>
      <c r="AF10620" s="82"/>
      <c r="AG10620" s="80"/>
      <c r="AH10620" s="119"/>
      <c r="AI10620" s="119"/>
    </row>
    <row r="10621" spans="27:35" x14ac:dyDescent="0.25">
      <c r="AA10621" s="81"/>
      <c r="AB10621" s="81"/>
      <c r="AC10621" s="80"/>
      <c r="AD10621" s="80"/>
      <c r="AE10621" s="81"/>
      <c r="AF10621" s="82"/>
      <c r="AG10621" s="80"/>
      <c r="AH10621" s="119"/>
      <c r="AI10621" s="119"/>
    </row>
    <row r="10622" spans="27:35" x14ac:dyDescent="0.25">
      <c r="AA10622" s="81"/>
      <c r="AB10622" s="81"/>
      <c r="AC10622" s="80"/>
      <c r="AD10622" s="80"/>
      <c r="AE10622" s="81"/>
      <c r="AF10622" s="82"/>
      <c r="AG10622" s="80"/>
      <c r="AH10622" s="119"/>
      <c r="AI10622" s="119"/>
    </row>
    <row r="10623" spans="27:35" x14ac:dyDescent="0.25">
      <c r="AA10623" s="81"/>
      <c r="AB10623" s="81"/>
      <c r="AC10623" s="80"/>
      <c r="AD10623" s="80"/>
      <c r="AE10623" s="81"/>
      <c r="AF10623" s="82"/>
      <c r="AG10623" s="80"/>
      <c r="AH10623" s="119"/>
      <c r="AI10623" s="119"/>
    </row>
    <row r="10624" spans="27:35" x14ac:dyDescent="0.25">
      <c r="AA10624" s="81"/>
      <c r="AB10624" s="81"/>
      <c r="AC10624" s="80"/>
      <c r="AD10624" s="80"/>
      <c r="AE10624" s="81"/>
      <c r="AF10624" s="82"/>
      <c r="AG10624" s="80"/>
      <c r="AH10624" s="119"/>
      <c r="AI10624" s="119"/>
    </row>
    <row r="10625" spans="27:35" x14ac:dyDescent="0.25">
      <c r="AA10625" s="81"/>
      <c r="AB10625" s="81"/>
      <c r="AC10625" s="80"/>
      <c r="AD10625" s="80"/>
      <c r="AE10625" s="81"/>
      <c r="AF10625" s="82"/>
      <c r="AG10625" s="80"/>
      <c r="AH10625" s="119"/>
      <c r="AI10625" s="119"/>
    </row>
    <row r="10626" spans="27:35" x14ac:dyDescent="0.25">
      <c r="AA10626" s="81"/>
      <c r="AB10626" s="81"/>
      <c r="AC10626" s="80"/>
      <c r="AD10626" s="80"/>
      <c r="AE10626" s="81"/>
      <c r="AF10626" s="82"/>
      <c r="AG10626" s="80"/>
      <c r="AH10626" s="119"/>
      <c r="AI10626" s="119"/>
    </row>
    <row r="10627" spans="27:35" x14ac:dyDescent="0.25">
      <c r="AA10627" s="81"/>
      <c r="AB10627" s="81"/>
      <c r="AC10627" s="80"/>
      <c r="AD10627" s="80"/>
      <c r="AE10627" s="81"/>
      <c r="AF10627" s="82"/>
      <c r="AG10627" s="80"/>
      <c r="AH10627" s="119"/>
      <c r="AI10627" s="119"/>
    </row>
    <row r="10628" spans="27:35" x14ac:dyDescent="0.25">
      <c r="AA10628" s="81"/>
      <c r="AB10628" s="81"/>
      <c r="AC10628" s="80"/>
      <c r="AD10628" s="80"/>
      <c r="AE10628" s="81"/>
      <c r="AF10628" s="82"/>
      <c r="AG10628" s="80"/>
      <c r="AH10628" s="119"/>
      <c r="AI10628" s="119"/>
    </row>
    <row r="10629" spans="27:35" x14ac:dyDescent="0.25">
      <c r="AA10629" s="81"/>
      <c r="AB10629" s="81"/>
      <c r="AC10629" s="80"/>
      <c r="AD10629" s="80"/>
      <c r="AE10629" s="81"/>
      <c r="AF10629" s="82"/>
      <c r="AG10629" s="80"/>
      <c r="AH10629" s="119"/>
      <c r="AI10629" s="119"/>
    </row>
    <row r="10630" spans="27:35" x14ac:dyDescent="0.25">
      <c r="AA10630" s="81"/>
      <c r="AB10630" s="81"/>
      <c r="AC10630" s="80"/>
      <c r="AD10630" s="80"/>
      <c r="AE10630" s="81"/>
      <c r="AF10630" s="82"/>
      <c r="AG10630" s="80"/>
      <c r="AH10630" s="119"/>
      <c r="AI10630" s="119"/>
    </row>
    <row r="10631" spans="27:35" x14ac:dyDescent="0.25">
      <c r="AA10631" s="81"/>
      <c r="AB10631" s="81"/>
      <c r="AC10631" s="80"/>
      <c r="AD10631" s="80"/>
      <c r="AE10631" s="81"/>
      <c r="AF10631" s="82"/>
      <c r="AG10631" s="80"/>
      <c r="AH10631" s="119"/>
      <c r="AI10631" s="119"/>
    </row>
    <row r="10632" spans="27:35" x14ac:dyDescent="0.25">
      <c r="AA10632" s="81"/>
      <c r="AB10632" s="81"/>
      <c r="AC10632" s="80"/>
      <c r="AD10632" s="80"/>
      <c r="AE10632" s="81"/>
      <c r="AF10632" s="82"/>
      <c r="AG10632" s="80"/>
      <c r="AH10632" s="119"/>
      <c r="AI10632" s="119"/>
    </row>
    <row r="10633" spans="27:35" x14ac:dyDescent="0.25">
      <c r="AA10633" s="81"/>
      <c r="AB10633" s="81"/>
      <c r="AC10633" s="80"/>
      <c r="AD10633" s="80"/>
      <c r="AE10633" s="81"/>
      <c r="AF10633" s="82"/>
      <c r="AG10633" s="80"/>
      <c r="AH10633" s="119"/>
      <c r="AI10633" s="119"/>
    </row>
    <row r="10634" spans="27:35" x14ac:dyDescent="0.25">
      <c r="AA10634" s="81"/>
      <c r="AB10634" s="81"/>
      <c r="AC10634" s="80"/>
      <c r="AD10634" s="80"/>
      <c r="AE10634" s="81"/>
      <c r="AF10634" s="82"/>
      <c r="AG10634" s="80"/>
      <c r="AH10634" s="119"/>
      <c r="AI10634" s="119"/>
    </row>
    <row r="10635" spans="27:35" x14ac:dyDescent="0.25">
      <c r="AA10635" s="81"/>
      <c r="AB10635" s="81"/>
      <c r="AC10635" s="80"/>
      <c r="AD10635" s="80"/>
      <c r="AE10635" s="81"/>
      <c r="AF10635" s="82"/>
      <c r="AG10635" s="80"/>
      <c r="AH10635" s="119"/>
      <c r="AI10635" s="119"/>
    </row>
    <row r="10636" spans="27:35" x14ac:dyDescent="0.25">
      <c r="AA10636" s="81"/>
      <c r="AB10636" s="81"/>
      <c r="AC10636" s="80"/>
      <c r="AD10636" s="80"/>
      <c r="AE10636" s="81"/>
      <c r="AF10636" s="82"/>
      <c r="AG10636" s="80"/>
      <c r="AH10636" s="119"/>
      <c r="AI10636" s="119"/>
    </row>
    <row r="10637" spans="27:35" x14ac:dyDescent="0.25">
      <c r="AA10637" s="81"/>
      <c r="AB10637" s="81"/>
      <c r="AC10637" s="80"/>
      <c r="AD10637" s="80"/>
      <c r="AE10637" s="81"/>
      <c r="AF10637" s="82"/>
      <c r="AG10637" s="80"/>
      <c r="AH10637" s="119"/>
      <c r="AI10637" s="119"/>
    </row>
    <row r="10638" spans="27:35" x14ac:dyDescent="0.25">
      <c r="AA10638" s="81"/>
      <c r="AB10638" s="81"/>
      <c r="AC10638" s="80"/>
      <c r="AD10638" s="80"/>
      <c r="AE10638" s="81"/>
      <c r="AF10638" s="82"/>
      <c r="AG10638" s="80"/>
      <c r="AH10638" s="119"/>
      <c r="AI10638" s="119"/>
    </row>
    <row r="10639" spans="27:35" x14ac:dyDescent="0.25">
      <c r="AA10639" s="81"/>
      <c r="AB10639" s="81"/>
      <c r="AC10639" s="80"/>
      <c r="AD10639" s="80"/>
      <c r="AE10639" s="81"/>
      <c r="AF10639" s="82"/>
      <c r="AG10639" s="80"/>
      <c r="AH10639" s="119"/>
      <c r="AI10639" s="119"/>
    </row>
    <row r="10640" spans="27:35" x14ac:dyDescent="0.25">
      <c r="AA10640" s="81"/>
      <c r="AB10640" s="81"/>
      <c r="AC10640" s="80"/>
      <c r="AD10640" s="80"/>
      <c r="AE10640" s="81"/>
      <c r="AF10640" s="82"/>
      <c r="AG10640" s="80"/>
      <c r="AH10640" s="119"/>
      <c r="AI10640" s="119"/>
    </row>
    <row r="10641" spans="27:35" x14ac:dyDescent="0.25">
      <c r="AA10641" s="81"/>
      <c r="AB10641" s="81"/>
      <c r="AC10641" s="80"/>
      <c r="AD10641" s="80"/>
      <c r="AE10641" s="81"/>
      <c r="AF10641" s="82"/>
      <c r="AG10641" s="80"/>
      <c r="AH10641" s="119"/>
      <c r="AI10641" s="119"/>
    </row>
    <row r="10642" spans="27:35" x14ac:dyDescent="0.25">
      <c r="AA10642" s="81"/>
      <c r="AB10642" s="81"/>
      <c r="AC10642" s="80"/>
      <c r="AD10642" s="80"/>
      <c r="AE10642" s="81"/>
      <c r="AF10642" s="82"/>
      <c r="AG10642" s="80"/>
      <c r="AH10642" s="119"/>
      <c r="AI10642" s="119"/>
    </row>
    <row r="10643" spans="27:35" x14ac:dyDescent="0.25">
      <c r="AA10643" s="81"/>
      <c r="AB10643" s="81"/>
      <c r="AC10643" s="80"/>
      <c r="AD10643" s="80"/>
      <c r="AE10643" s="81"/>
      <c r="AF10643" s="82"/>
      <c r="AG10643" s="80"/>
      <c r="AH10643" s="119"/>
      <c r="AI10643" s="119"/>
    </row>
    <row r="10644" spans="27:35" x14ac:dyDescent="0.25">
      <c r="AA10644" s="81"/>
      <c r="AB10644" s="81"/>
      <c r="AC10644" s="80"/>
      <c r="AD10644" s="80"/>
      <c r="AE10644" s="81"/>
      <c r="AF10644" s="82"/>
      <c r="AG10644" s="80"/>
      <c r="AH10644" s="119"/>
      <c r="AI10644" s="119"/>
    </row>
    <row r="10645" spans="27:35" x14ac:dyDescent="0.25">
      <c r="AA10645" s="81"/>
      <c r="AB10645" s="81"/>
      <c r="AC10645" s="80"/>
      <c r="AD10645" s="80"/>
      <c r="AE10645" s="81"/>
      <c r="AF10645" s="82"/>
      <c r="AG10645" s="80"/>
      <c r="AH10645" s="119"/>
      <c r="AI10645" s="119"/>
    </row>
    <row r="10646" spans="27:35" x14ac:dyDescent="0.25">
      <c r="AA10646" s="81"/>
      <c r="AB10646" s="81"/>
      <c r="AC10646" s="80"/>
      <c r="AD10646" s="80"/>
      <c r="AE10646" s="81"/>
      <c r="AF10646" s="82"/>
      <c r="AG10646" s="80"/>
      <c r="AH10646" s="119"/>
      <c r="AI10646" s="119"/>
    </row>
    <row r="10647" spans="27:35" x14ac:dyDescent="0.25">
      <c r="AA10647" s="81"/>
      <c r="AB10647" s="81"/>
      <c r="AC10647" s="80"/>
      <c r="AD10647" s="80"/>
      <c r="AE10647" s="81"/>
      <c r="AF10647" s="82"/>
      <c r="AG10647" s="80"/>
      <c r="AH10647" s="119"/>
      <c r="AI10647" s="119"/>
    </row>
    <row r="10648" spans="27:35" x14ac:dyDescent="0.25">
      <c r="AA10648" s="81"/>
      <c r="AB10648" s="81"/>
      <c r="AC10648" s="80"/>
      <c r="AD10648" s="80"/>
      <c r="AE10648" s="81"/>
      <c r="AF10648" s="82"/>
      <c r="AG10648" s="80"/>
      <c r="AH10648" s="119"/>
      <c r="AI10648" s="119"/>
    </row>
    <row r="10649" spans="27:35" x14ac:dyDescent="0.25">
      <c r="AA10649" s="81"/>
      <c r="AB10649" s="81"/>
      <c r="AC10649" s="80"/>
      <c r="AD10649" s="80"/>
      <c r="AE10649" s="81"/>
      <c r="AF10649" s="82"/>
      <c r="AG10649" s="80"/>
      <c r="AH10649" s="119"/>
      <c r="AI10649" s="119"/>
    </row>
    <row r="10650" spans="27:35" x14ac:dyDescent="0.25">
      <c r="AA10650" s="81"/>
      <c r="AB10650" s="81"/>
      <c r="AC10650" s="80"/>
      <c r="AD10650" s="80"/>
      <c r="AE10650" s="81"/>
      <c r="AF10650" s="82"/>
      <c r="AG10650" s="80"/>
      <c r="AH10650" s="119"/>
      <c r="AI10650" s="119"/>
    </row>
    <row r="10651" spans="27:35" x14ac:dyDescent="0.25">
      <c r="AA10651" s="81"/>
      <c r="AB10651" s="81"/>
      <c r="AC10651" s="80"/>
      <c r="AD10651" s="80"/>
      <c r="AE10651" s="81"/>
      <c r="AF10651" s="82"/>
      <c r="AG10651" s="80"/>
      <c r="AH10651" s="119"/>
      <c r="AI10651" s="119"/>
    </row>
    <row r="10652" spans="27:35" x14ac:dyDescent="0.25">
      <c r="AA10652" s="81"/>
      <c r="AB10652" s="81"/>
      <c r="AC10652" s="80"/>
      <c r="AD10652" s="80"/>
      <c r="AE10652" s="81"/>
      <c r="AF10652" s="82"/>
      <c r="AG10652" s="80"/>
      <c r="AH10652" s="119"/>
      <c r="AI10652" s="119"/>
    </row>
    <row r="10653" spans="27:35" x14ac:dyDescent="0.25">
      <c r="AA10653" s="81"/>
      <c r="AB10653" s="81"/>
      <c r="AC10653" s="80"/>
      <c r="AD10653" s="80"/>
      <c r="AE10653" s="81"/>
      <c r="AF10653" s="82"/>
      <c r="AG10653" s="80"/>
      <c r="AH10653" s="119"/>
      <c r="AI10653" s="119"/>
    </row>
    <row r="10654" spans="27:35" x14ac:dyDescent="0.25">
      <c r="AA10654" s="81"/>
      <c r="AB10654" s="81"/>
      <c r="AC10654" s="80"/>
      <c r="AD10654" s="80"/>
      <c r="AE10654" s="81"/>
      <c r="AF10654" s="82"/>
      <c r="AG10654" s="80"/>
      <c r="AH10654" s="119"/>
      <c r="AI10654" s="119"/>
    </row>
    <row r="10655" spans="27:35" x14ac:dyDescent="0.25">
      <c r="AA10655" s="81"/>
      <c r="AB10655" s="81"/>
      <c r="AC10655" s="80"/>
      <c r="AD10655" s="80"/>
      <c r="AE10655" s="81"/>
      <c r="AF10655" s="82"/>
      <c r="AG10655" s="80"/>
      <c r="AH10655" s="119"/>
      <c r="AI10655" s="119"/>
    </row>
    <row r="10656" spans="27:35" x14ac:dyDescent="0.25">
      <c r="AA10656" s="81"/>
      <c r="AB10656" s="81"/>
      <c r="AC10656" s="80"/>
      <c r="AD10656" s="80"/>
      <c r="AE10656" s="81"/>
      <c r="AF10656" s="82"/>
      <c r="AG10656" s="80"/>
      <c r="AH10656" s="119"/>
      <c r="AI10656" s="119"/>
    </row>
    <row r="10657" spans="27:35" x14ac:dyDescent="0.25">
      <c r="AA10657" s="81"/>
      <c r="AB10657" s="81"/>
      <c r="AC10657" s="80"/>
      <c r="AD10657" s="80"/>
      <c r="AE10657" s="81"/>
      <c r="AF10657" s="82"/>
      <c r="AG10657" s="80"/>
      <c r="AH10657" s="119"/>
      <c r="AI10657" s="119"/>
    </row>
    <row r="10658" spans="27:35" x14ac:dyDescent="0.25">
      <c r="AA10658" s="81"/>
      <c r="AB10658" s="81"/>
      <c r="AC10658" s="80"/>
      <c r="AD10658" s="80"/>
      <c r="AE10658" s="81"/>
      <c r="AF10658" s="82"/>
      <c r="AG10658" s="80"/>
      <c r="AH10658" s="119"/>
      <c r="AI10658" s="119"/>
    </row>
    <row r="10659" spans="27:35" x14ac:dyDescent="0.25">
      <c r="AA10659" s="81"/>
      <c r="AB10659" s="81"/>
      <c r="AC10659" s="80"/>
      <c r="AD10659" s="80"/>
      <c r="AE10659" s="81"/>
      <c r="AF10659" s="82"/>
      <c r="AG10659" s="80"/>
      <c r="AH10659" s="119"/>
      <c r="AI10659" s="119"/>
    </row>
    <row r="10660" spans="27:35" x14ac:dyDescent="0.25">
      <c r="AA10660" s="81"/>
      <c r="AB10660" s="81"/>
      <c r="AC10660" s="80"/>
      <c r="AD10660" s="80"/>
      <c r="AE10660" s="81"/>
      <c r="AF10660" s="82"/>
      <c r="AG10660" s="80"/>
      <c r="AH10660" s="119"/>
      <c r="AI10660" s="119"/>
    </row>
    <row r="10661" spans="27:35" x14ac:dyDescent="0.25">
      <c r="AA10661" s="81"/>
      <c r="AB10661" s="81"/>
      <c r="AC10661" s="80"/>
      <c r="AD10661" s="80"/>
      <c r="AE10661" s="81"/>
      <c r="AF10661" s="82"/>
      <c r="AG10661" s="80"/>
      <c r="AH10661" s="119"/>
      <c r="AI10661" s="119"/>
    </row>
    <row r="10662" spans="27:35" x14ac:dyDescent="0.25">
      <c r="AA10662" s="81"/>
      <c r="AB10662" s="81"/>
      <c r="AC10662" s="80"/>
      <c r="AD10662" s="80"/>
      <c r="AE10662" s="81"/>
      <c r="AF10662" s="82"/>
      <c r="AG10662" s="80"/>
      <c r="AH10662" s="119"/>
      <c r="AI10662" s="119"/>
    </row>
    <row r="10663" spans="27:35" x14ac:dyDescent="0.25">
      <c r="AA10663" s="81"/>
      <c r="AB10663" s="81"/>
      <c r="AC10663" s="80"/>
      <c r="AD10663" s="80"/>
      <c r="AE10663" s="81"/>
      <c r="AF10663" s="82"/>
      <c r="AG10663" s="80"/>
      <c r="AH10663" s="119"/>
      <c r="AI10663" s="119"/>
    </row>
    <row r="10664" spans="27:35" x14ac:dyDescent="0.25">
      <c r="AA10664" s="81"/>
      <c r="AB10664" s="81"/>
      <c r="AC10664" s="80"/>
      <c r="AD10664" s="80"/>
      <c r="AE10664" s="81"/>
      <c r="AF10664" s="82"/>
      <c r="AG10664" s="80"/>
      <c r="AH10664" s="119"/>
      <c r="AI10664" s="119"/>
    </row>
    <row r="10665" spans="27:35" x14ac:dyDescent="0.25">
      <c r="AA10665" s="81"/>
      <c r="AB10665" s="81"/>
      <c r="AC10665" s="80"/>
      <c r="AD10665" s="80"/>
      <c r="AE10665" s="81"/>
      <c r="AF10665" s="82"/>
      <c r="AG10665" s="80"/>
      <c r="AH10665" s="119"/>
      <c r="AI10665" s="119"/>
    </row>
    <row r="10666" spans="27:35" x14ac:dyDescent="0.25">
      <c r="AA10666" s="81"/>
      <c r="AB10666" s="81"/>
      <c r="AC10666" s="80"/>
      <c r="AD10666" s="80"/>
      <c r="AE10666" s="81"/>
      <c r="AF10666" s="82"/>
      <c r="AG10666" s="80"/>
      <c r="AH10666" s="119"/>
      <c r="AI10666" s="119"/>
    </row>
    <row r="10667" spans="27:35" x14ac:dyDescent="0.25">
      <c r="AA10667" s="81"/>
      <c r="AB10667" s="81"/>
      <c r="AC10667" s="80"/>
      <c r="AD10667" s="80"/>
      <c r="AE10667" s="81"/>
      <c r="AF10667" s="82"/>
      <c r="AG10667" s="80"/>
      <c r="AH10667" s="119"/>
      <c r="AI10667" s="119"/>
    </row>
    <row r="10668" spans="27:35" x14ac:dyDescent="0.25">
      <c r="AA10668" s="81"/>
      <c r="AB10668" s="81"/>
      <c r="AC10668" s="80"/>
      <c r="AD10668" s="80"/>
      <c r="AE10668" s="81"/>
      <c r="AF10668" s="82"/>
      <c r="AG10668" s="80"/>
      <c r="AH10668" s="119"/>
      <c r="AI10668" s="119"/>
    </row>
    <row r="10669" spans="27:35" x14ac:dyDescent="0.25">
      <c r="AA10669" s="81"/>
      <c r="AB10669" s="81"/>
      <c r="AC10669" s="80"/>
      <c r="AD10669" s="80"/>
      <c r="AE10669" s="81"/>
      <c r="AF10669" s="82"/>
      <c r="AG10669" s="80"/>
      <c r="AH10669" s="119"/>
      <c r="AI10669" s="119"/>
    </row>
    <row r="10670" spans="27:35" x14ac:dyDescent="0.25">
      <c r="AA10670" s="81"/>
      <c r="AB10670" s="81"/>
      <c r="AC10670" s="80"/>
      <c r="AD10670" s="80"/>
      <c r="AE10670" s="81"/>
      <c r="AF10670" s="82"/>
      <c r="AG10670" s="80"/>
      <c r="AH10670" s="119"/>
      <c r="AI10670" s="119"/>
    </row>
    <row r="10671" spans="27:35" x14ac:dyDescent="0.25">
      <c r="AA10671" s="81"/>
      <c r="AB10671" s="81"/>
      <c r="AC10671" s="80"/>
      <c r="AD10671" s="80"/>
      <c r="AE10671" s="81"/>
      <c r="AF10671" s="82"/>
      <c r="AG10671" s="80"/>
      <c r="AH10671" s="119"/>
      <c r="AI10671" s="119"/>
    </row>
    <row r="10672" spans="27:35" x14ac:dyDescent="0.25">
      <c r="AA10672" s="81"/>
      <c r="AB10672" s="81"/>
      <c r="AC10672" s="80"/>
      <c r="AD10672" s="80"/>
      <c r="AE10672" s="81"/>
      <c r="AF10672" s="82"/>
      <c r="AG10672" s="80"/>
      <c r="AH10672" s="119"/>
      <c r="AI10672" s="119"/>
    </row>
    <row r="10673" spans="27:35" x14ac:dyDescent="0.25">
      <c r="AA10673" s="81"/>
      <c r="AB10673" s="81"/>
      <c r="AC10673" s="80"/>
      <c r="AD10673" s="80"/>
      <c r="AE10673" s="81"/>
      <c r="AF10673" s="82"/>
      <c r="AG10673" s="80"/>
      <c r="AH10673" s="119"/>
      <c r="AI10673" s="119"/>
    </row>
    <row r="10674" spans="27:35" x14ac:dyDescent="0.25">
      <c r="AA10674" s="81"/>
      <c r="AB10674" s="81"/>
      <c r="AC10674" s="80"/>
      <c r="AD10674" s="80"/>
      <c r="AE10674" s="81"/>
      <c r="AF10674" s="82"/>
      <c r="AG10674" s="80"/>
      <c r="AH10674" s="119"/>
      <c r="AI10674" s="119"/>
    </row>
    <row r="10675" spans="27:35" x14ac:dyDescent="0.25">
      <c r="AA10675" s="81"/>
      <c r="AB10675" s="81"/>
      <c r="AC10675" s="80"/>
      <c r="AD10675" s="80"/>
      <c r="AE10675" s="81"/>
      <c r="AF10675" s="82"/>
      <c r="AG10675" s="80"/>
      <c r="AH10675" s="119"/>
      <c r="AI10675" s="119"/>
    </row>
    <row r="10676" spans="27:35" x14ac:dyDescent="0.25">
      <c r="AA10676" s="81"/>
      <c r="AB10676" s="81"/>
      <c r="AC10676" s="80"/>
      <c r="AD10676" s="80"/>
      <c r="AE10676" s="81"/>
      <c r="AF10676" s="82"/>
      <c r="AG10676" s="80"/>
      <c r="AH10676" s="119"/>
      <c r="AI10676" s="119"/>
    </row>
    <row r="10677" spans="27:35" x14ac:dyDescent="0.25">
      <c r="AA10677" s="81"/>
      <c r="AB10677" s="81"/>
      <c r="AC10677" s="80"/>
      <c r="AD10677" s="80"/>
      <c r="AE10677" s="81"/>
      <c r="AF10677" s="82"/>
      <c r="AG10677" s="80"/>
      <c r="AH10677" s="119"/>
      <c r="AI10677" s="119"/>
    </row>
    <row r="10678" spans="27:35" x14ac:dyDescent="0.25">
      <c r="AA10678" s="81"/>
      <c r="AB10678" s="81"/>
      <c r="AC10678" s="80"/>
      <c r="AD10678" s="80"/>
      <c r="AE10678" s="81"/>
      <c r="AF10678" s="82"/>
      <c r="AG10678" s="80"/>
      <c r="AH10678" s="119"/>
      <c r="AI10678" s="119"/>
    </row>
    <row r="10679" spans="27:35" x14ac:dyDescent="0.25">
      <c r="AA10679" s="81"/>
      <c r="AB10679" s="81"/>
      <c r="AC10679" s="80"/>
      <c r="AD10679" s="80"/>
      <c r="AE10679" s="81"/>
      <c r="AF10679" s="82"/>
      <c r="AG10679" s="80"/>
      <c r="AH10679" s="119"/>
      <c r="AI10679" s="119"/>
    </row>
    <row r="10680" spans="27:35" x14ac:dyDescent="0.25">
      <c r="AA10680" s="81"/>
      <c r="AB10680" s="81"/>
      <c r="AC10680" s="80"/>
      <c r="AD10680" s="80"/>
      <c r="AE10680" s="81"/>
      <c r="AF10680" s="82"/>
      <c r="AG10680" s="80"/>
      <c r="AH10680" s="119"/>
      <c r="AI10680" s="119"/>
    </row>
    <row r="10681" spans="27:35" x14ac:dyDescent="0.25">
      <c r="AA10681" s="81"/>
      <c r="AB10681" s="81"/>
      <c r="AC10681" s="80"/>
      <c r="AD10681" s="80"/>
      <c r="AE10681" s="81"/>
      <c r="AF10681" s="82"/>
      <c r="AG10681" s="80"/>
      <c r="AH10681" s="119"/>
      <c r="AI10681" s="119"/>
    </row>
    <row r="10682" spans="27:35" x14ac:dyDescent="0.25">
      <c r="AA10682" s="81"/>
      <c r="AB10682" s="81"/>
      <c r="AC10682" s="80"/>
      <c r="AD10682" s="80"/>
      <c r="AE10682" s="81"/>
      <c r="AF10682" s="82"/>
      <c r="AG10682" s="80"/>
      <c r="AH10682" s="119"/>
      <c r="AI10682" s="119"/>
    </row>
    <row r="10683" spans="27:35" x14ac:dyDescent="0.25">
      <c r="AA10683" s="81"/>
      <c r="AB10683" s="81"/>
      <c r="AC10683" s="80"/>
      <c r="AD10683" s="80"/>
      <c r="AE10683" s="81"/>
      <c r="AF10683" s="82"/>
      <c r="AG10683" s="80"/>
      <c r="AH10683" s="119"/>
      <c r="AI10683" s="119"/>
    </row>
    <row r="10684" spans="27:35" x14ac:dyDescent="0.25">
      <c r="AA10684" s="81"/>
      <c r="AB10684" s="81"/>
      <c r="AC10684" s="80"/>
      <c r="AD10684" s="80"/>
      <c r="AE10684" s="81"/>
      <c r="AF10684" s="82"/>
      <c r="AG10684" s="80"/>
      <c r="AH10684" s="119"/>
      <c r="AI10684" s="119"/>
    </row>
    <row r="10685" spans="27:35" x14ac:dyDescent="0.25">
      <c r="AA10685" s="81"/>
      <c r="AB10685" s="81"/>
      <c r="AC10685" s="80"/>
      <c r="AD10685" s="80"/>
      <c r="AE10685" s="81"/>
      <c r="AF10685" s="82"/>
      <c r="AG10685" s="80"/>
      <c r="AH10685" s="119"/>
      <c r="AI10685" s="119"/>
    </row>
    <row r="10686" spans="27:35" x14ac:dyDescent="0.25">
      <c r="AA10686" s="81"/>
      <c r="AB10686" s="81"/>
      <c r="AC10686" s="80"/>
      <c r="AD10686" s="80"/>
      <c r="AE10686" s="81"/>
      <c r="AF10686" s="82"/>
      <c r="AG10686" s="80"/>
      <c r="AH10686" s="119"/>
      <c r="AI10686" s="119"/>
    </row>
    <row r="10687" spans="27:35" x14ac:dyDescent="0.25">
      <c r="AA10687" s="81"/>
      <c r="AB10687" s="81"/>
      <c r="AC10687" s="80"/>
      <c r="AD10687" s="80"/>
      <c r="AE10687" s="81"/>
      <c r="AF10687" s="82"/>
      <c r="AG10687" s="80"/>
      <c r="AH10687" s="119"/>
      <c r="AI10687" s="119"/>
    </row>
    <row r="10688" spans="27:35" x14ac:dyDescent="0.25">
      <c r="AA10688" s="81"/>
      <c r="AB10688" s="81"/>
      <c r="AC10688" s="80"/>
      <c r="AD10688" s="80"/>
      <c r="AE10688" s="81"/>
      <c r="AF10688" s="82"/>
      <c r="AG10688" s="80"/>
      <c r="AH10688" s="119"/>
      <c r="AI10688" s="119"/>
    </row>
    <row r="10689" spans="27:35" x14ac:dyDescent="0.25">
      <c r="AA10689" s="81"/>
      <c r="AB10689" s="81"/>
      <c r="AC10689" s="80"/>
      <c r="AD10689" s="80"/>
      <c r="AE10689" s="81"/>
      <c r="AF10689" s="82"/>
      <c r="AG10689" s="80"/>
      <c r="AH10689" s="119"/>
      <c r="AI10689" s="119"/>
    </row>
    <row r="10690" spans="27:35" x14ac:dyDescent="0.25">
      <c r="AA10690" s="81"/>
      <c r="AB10690" s="81"/>
      <c r="AC10690" s="80"/>
      <c r="AD10690" s="80"/>
      <c r="AE10690" s="81"/>
      <c r="AF10690" s="82"/>
      <c r="AG10690" s="80"/>
      <c r="AH10690" s="119"/>
      <c r="AI10690" s="119"/>
    </row>
    <row r="10691" spans="27:35" x14ac:dyDescent="0.25">
      <c r="AA10691" s="81"/>
      <c r="AB10691" s="81"/>
      <c r="AC10691" s="80"/>
      <c r="AD10691" s="80"/>
      <c r="AE10691" s="81"/>
      <c r="AF10691" s="82"/>
      <c r="AG10691" s="80"/>
      <c r="AH10691" s="119"/>
      <c r="AI10691" s="119"/>
    </row>
    <row r="10692" spans="27:35" x14ac:dyDescent="0.25">
      <c r="AA10692" s="81"/>
      <c r="AB10692" s="81"/>
      <c r="AC10692" s="80"/>
      <c r="AD10692" s="80"/>
      <c r="AE10692" s="81"/>
      <c r="AF10692" s="82"/>
      <c r="AG10692" s="80"/>
      <c r="AH10692" s="119"/>
      <c r="AI10692" s="119"/>
    </row>
    <row r="10693" spans="27:35" x14ac:dyDescent="0.25">
      <c r="AA10693" s="81"/>
      <c r="AB10693" s="81"/>
      <c r="AC10693" s="80"/>
      <c r="AD10693" s="80"/>
      <c r="AE10693" s="81"/>
      <c r="AF10693" s="82"/>
      <c r="AG10693" s="80"/>
      <c r="AH10693" s="119"/>
      <c r="AI10693" s="119"/>
    </row>
    <row r="10694" spans="27:35" x14ac:dyDescent="0.25">
      <c r="AA10694" s="81"/>
      <c r="AB10694" s="81"/>
      <c r="AC10694" s="80"/>
      <c r="AD10694" s="80"/>
      <c r="AE10694" s="81"/>
      <c r="AF10694" s="82"/>
      <c r="AG10694" s="80"/>
      <c r="AH10694" s="119"/>
      <c r="AI10694" s="119"/>
    </row>
    <row r="10695" spans="27:35" x14ac:dyDescent="0.25">
      <c r="AA10695" s="81"/>
      <c r="AB10695" s="81"/>
      <c r="AC10695" s="80"/>
      <c r="AD10695" s="80"/>
      <c r="AE10695" s="81"/>
      <c r="AF10695" s="82"/>
      <c r="AG10695" s="80"/>
      <c r="AH10695" s="119"/>
      <c r="AI10695" s="119"/>
    </row>
    <row r="10696" spans="27:35" x14ac:dyDescent="0.25">
      <c r="AA10696" s="81"/>
      <c r="AB10696" s="81"/>
      <c r="AC10696" s="80"/>
      <c r="AD10696" s="80"/>
      <c r="AE10696" s="81"/>
      <c r="AF10696" s="82"/>
      <c r="AG10696" s="80"/>
      <c r="AH10696" s="119"/>
      <c r="AI10696" s="119"/>
    </row>
    <row r="10697" spans="27:35" x14ac:dyDescent="0.25">
      <c r="AA10697" s="81"/>
      <c r="AB10697" s="81"/>
      <c r="AC10697" s="80"/>
      <c r="AD10697" s="80"/>
      <c r="AE10697" s="81"/>
      <c r="AF10697" s="82"/>
      <c r="AG10697" s="80"/>
      <c r="AH10697" s="119"/>
      <c r="AI10697" s="119"/>
    </row>
    <row r="10698" spans="27:35" x14ac:dyDescent="0.25">
      <c r="AA10698" s="81"/>
      <c r="AB10698" s="81"/>
      <c r="AC10698" s="80"/>
      <c r="AD10698" s="80"/>
      <c r="AE10698" s="81"/>
      <c r="AF10698" s="82"/>
      <c r="AG10698" s="80"/>
      <c r="AH10698" s="119"/>
      <c r="AI10698" s="119"/>
    </row>
    <row r="10699" spans="27:35" x14ac:dyDescent="0.25">
      <c r="AA10699" s="81"/>
      <c r="AB10699" s="81"/>
      <c r="AC10699" s="80"/>
      <c r="AD10699" s="80"/>
      <c r="AE10699" s="81"/>
      <c r="AF10699" s="82"/>
      <c r="AG10699" s="80"/>
      <c r="AH10699" s="119"/>
      <c r="AI10699" s="119"/>
    </row>
    <row r="10700" spans="27:35" x14ac:dyDescent="0.25">
      <c r="AA10700" s="81"/>
      <c r="AB10700" s="81"/>
      <c r="AC10700" s="80"/>
      <c r="AD10700" s="80"/>
      <c r="AE10700" s="81"/>
      <c r="AF10700" s="82"/>
      <c r="AG10700" s="80"/>
      <c r="AH10700" s="119"/>
      <c r="AI10700" s="119"/>
    </row>
    <row r="10701" spans="27:35" x14ac:dyDescent="0.25">
      <c r="AA10701" s="81"/>
      <c r="AB10701" s="81"/>
      <c r="AC10701" s="80"/>
      <c r="AD10701" s="80"/>
      <c r="AE10701" s="81"/>
      <c r="AF10701" s="82"/>
      <c r="AG10701" s="80"/>
      <c r="AH10701" s="119"/>
      <c r="AI10701" s="119"/>
    </row>
    <row r="10702" spans="27:35" x14ac:dyDescent="0.25">
      <c r="AA10702" s="81"/>
      <c r="AB10702" s="81"/>
      <c r="AC10702" s="80"/>
      <c r="AD10702" s="80"/>
      <c r="AE10702" s="81"/>
      <c r="AF10702" s="82"/>
      <c r="AG10702" s="80"/>
      <c r="AH10702" s="119"/>
      <c r="AI10702" s="119"/>
    </row>
    <row r="10703" spans="27:35" x14ac:dyDescent="0.25">
      <c r="AA10703" s="81"/>
      <c r="AB10703" s="81"/>
      <c r="AC10703" s="80"/>
      <c r="AD10703" s="80"/>
      <c r="AE10703" s="81"/>
      <c r="AF10703" s="82"/>
      <c r="AG10703" s="80"/>
      <c r="AH10703" s="119"/>
      <c r="AI10703" s="119"/>
    </row>
    <row r="10704" spans="27:35" x14ac:dyDescent="0.25">
      <c r="AA10704" s="81"/>
      <c r="AB10704" s="81"/>
      <c r="AC10704" s="80"/>
      <c r="AD10704" s="80"/>
      <c r="AE10704" s="81"/>
      <c r="AF10704" s="82"/>
      <c r="AG10704" s="80"/>
      <c r="AH10704" s="119"/>
      <c r="AI10704" s="119"/>
    </row>
    <row r="10705" spans="27:35" x14ac:dyDescent="0.25">
      <c r="AA10705" s="81"/>
      <c r="AB10705" s="81"/>
      <c r="AC10705" s="80"/>
      <c r="AD10705" s="80"/>
      <c r="AE10705" s="81"/>
      <c r="AF10705" s="82"/>
      <c r="AG10705" s="80"/>
      <c r="AH10705" s="119"/>
      <c r="AI10705" s="119"/>
    </row>
    <row r="10706" spans="27:35" x14ac:dyDescent="0.25">
      <c r="AA10706" s="81"/>
      <c r="AB10706" s="81"/>
      <c r="AC10706" s="80"/>
      <c r="AD10706" s="80"/>
      <c r="AE10706" s="81"/>
      <c r="AF10706" s="82"/>
      <c r="AG10706" s="80"/>
      <c r="AH10706" s="119"/>
      <c r="AI10706" s="119"/>
    </row>
    <row r="10707" spans="27:35" x14ac:dyDescent="0.25">
      <c r="AA10707" s="81"/>
      <c r="AB10707" s="81"/>
      <c r="AC10707" s="80"/>
      <c r="AD10707" s="80"/>
      <c r="AE10707" s="81"/>
      <c r="AF10707" s="82"/>
      <c r="AG10707" s="80"/>
      <c r="AH10707" s="119"/>
      <c r="AI10707" s="119"/>
    </row>
    <row r="10708" spans="27:35" x14ac:dyDescent="0.25">
      <c r="AA10708" s="81"/>
      <c r="AB10708" s="81"/>
      <c r="AC10708" s="80"/>
      <c r="AD10708" s="80"/>
      <c r="AE10708" s="81"/>
      <c r="AF10708" s="82"/>
      <c r="AG10708" s="80"/>
      <c r="AH10708" s="119"/>
      <c r="AI10708" s="119"/>
    </row>
    <row r="10709" spans="27:35" x14ac:dyDescent="0.25">
      <c r="AA10709" s="81"/>
      <c r="AB10709" s="81"/>
      <c r="AC10709" s="80"/>
      <c r="AD10709" s="80"/>
      <c r="AE10709" s="81"/>
      <c r="AF10709" s="82"/>
      <c r="AG10709" s="80"/>
      <c r="AH10709" s="119"/>
      <c r="AI10709" s="119"/>
    </row>
    <row r="10710" spans="27:35" x14ac:dyDescent="0.25">
      <c r="AA10710" s="81"/>
      <c r="AB10710" s="81"/>
      <c r="AC10710" s="80"/>
      <c r="AD10710" s="80"/>
      <c r="AE10710" s="81"/>
      <c r="AF10710" s="82"/>
      <c r="AG10710" s="80"/>
      <c r="AH10710" s="119"/>
      <c r="AI10710" s="119"/>
    </row>
    <row r="10711" spans="27:35" x14ac:dyDescent="0.25">
      <c r="AA10711" s="81"/>
      <c r="AB10711" s="81"/>
      <c r="AC10711" s="80"/>
      <c r="AD10711" s="80"/>
      <c r="AE10711" s="81"/>
      <c r="AF10711" s="82"/>
      <c r="AG10711" s="80"/>
      <c r="AH10711" s="119"/>
      <c r="AI10711" s="119"/>
    </row>
    <row r="10712" spans="27:35" x14ac:dyDescent="0.25">
      <c r="AA10712" s="81"/>
      <c r="AB10712" s="81"/>
      <c r="AC10712" s="80"/>
      <c r="AD10712" s="80"/>
      <c r="AE10712" s="81"/>
      <c r="AF10712" s="82"/>
      <c r="AG10712" s="80"/>
      <c r="AH10712" s="119"/>
      <c r="AI10712" s="119"/>
    </row>
    <row r="10713" spans="27:35" x14ac:dyDescent="0.25">
      <c r="AA10713" s="81"/>
      <c r="AB10713" s="81"/>
      <c r="AC10713" s="80"/>
      <c r="AD10713" s="80"/>
      <c r="AE10713" s="81"/>
      <c r="AF10713" s="82"/>
      <c r="AG10713" s="80"/>
      <c r="AH10713" s="119"/>
      <c r="AI10713" s="119"/>
    </row>
    <row r="10714" spans="27:35" x14ac:dyDescent="0.25">
      <c r="AA10714" s="81"/>
      <c r="AB10714" s="81"/>
      <c r="AC10714" s="80"/>
      <c r="AD10714" s="80"/>
      <c r="AE10714" s="81"/>
      <c r="AF10714" s="82"/>
      <c r="AG10714" s="80"/>
      <c r="AH10714" s="119"/>
      <c r="AI10714" s="119"/>
    </row>
    <row r="10715" spans="27:35" x14ac:dyDescent="0.25">
      <c r="AA10715" s="81"/>
      <c r="AB10715" s="81"/>
      <c r="AC10715" s="80"/>
      <c r="AD10715" s="80"/>
      <c r="AE10715" s="81"/>
      <c r="AF10715" s="82"/>
      <c r="AG10715" s="80"/>
      <c r="AH10715" s="119"/>
      <c r="AI10715" s="119"/>
    </row>
    <row r="10716" spans="27:35" x14ac:dyDescent="0.25">
      <c r="AA10716" s="81"/>
      <c r="AB10716" s="81"/>
      <c r="AC10716" s="80"/>
      <c r="AD10716" s="80"/>
      <c r="AE10716" s="81"/>
      <c r="AF10716" s="82"/>
      <c r="AG10716" s="80"/>
      <c r="AH10716" s="119"/>
      <c r="AI10716" s="119"/>
    </row>
    <row r="10717" spans="27:35" x14ac:dyDescent="0.25">
      <c r="AA10717" s="81"/>
      <c r="AB10717" s="81"/>
      <c r="AC10717" s="80"/>
      <c r="AD10717" s="80"/>
      <c r="AE10717" s="81"/>
      <c r="AF10717" s="82"/>
      <c r="AG10717" s="80"/>
      <c r="AH10717" s="119"/>
      <c r="AI10717" s="119"/>
    </row>
    <row r="10718" spans="27:35" x14ac:dyDescent="0.25">
      <c r="AA10718" s="81"/>
      <c r="AB10718" s="81"/>
      <c r="AC10718" s="80"/>
      <c r="AD10718" s="80"/>
      <c r="AE10718" s="81"/>
      <c r="AF10718" s="82"/>
      <c r="AG10718" s="80"/>
      <c r="AH10718" s="119"/>
      <c r="AI10718" s="119"/>
    </row>
    <row r="10719" spans="27:35" x14ac:dyDescent="0.25">
      <c r="AA10719" s="81"/>
      <c r="AB10719" s="81"/>
      <c r="AC10719" s="80"/>
      <c r="AD10719" s="80"/>
      <c r="AE10719" s="81"/>
      <c r="AF10719" s="82"/>
      <c r="AG10719" s="80"/>
      <c r="AH10719" s="119"/>
      <c r="AI10719" s="119"/>
    </row>
    <row r="10720" spans="27:35" x14ac:dyDescent="0.25">
      <c r="AA10720" s="81"/>
      <c r="AB10720" s="81"/>
      <c r="AC10720" s="80"/>
      <c r="AD10720" s="80"/>
      <c r="AE10720" s="81"/>
      <c r="AF10720" s="82"/>
      <c r="AG10720" s="80"/>
      <c r="AH10720" s="119"/>
      <c r="AI10720" s="119"/>
    </row>
    <row r="10721" spans="27:35" x14ac:dyDescent="0.25">
      <c r="AA10721" s="81"/>
      <c r="AB10721" s="81"/>
      <c r="AC10721" s="80"/>
      <c r="AD10721" s="80"/>
      <c r="AE10721" s="81"/>
      <c r="AF10721" s="82"/>
      <c r="AG10721" s="80"/>
      <c r="AH10721" s="119"/>
      <c r="AI10721" s="119"/>
    </row>
    <row r="10722" spans="27:35" x14ac:dyDescent="0.25">
      <c r="AA10722" s="81"/>
      <c r="AB10722" s="81"/>
      <c r="AC10722" s="80"/>
      <c r="AD10722" s="80"/>
      <c r="AE10722" s="81"/>
      <c r="AF10722" s="82"/>
      <c r="AG10722" s="80"/>
      <c r="AH10722" s="119"/>
      <c r="AI10722" s="119"/>
    </row>
    <row r="10723" spans="27:35" x14ac:dyDescent="0.25">
      <c r="AA10723" s="81"/>
      <c r="AB10723" s="81"/>
      <c r="AC10723" s="80"/>
      <c r="AD10723" s="80"/>
      <c r="AE10723" s="81"/>
      <c r="AF10723" s="82"/>
      <c r="AG10723" s="80"/>
      <c r="AH10723" s="119"/>
      <c r="AI10723" s="119"/>
    </row>
    <row r="10724" spans="27:35" x14ac:dyDescent="0.25">
      <c r="AA10724" s="81"/>
      <c r="AB10724" s="81"/>
      <c r="AC10724" s="80"/>
      <c r="AD10724" s="80"/>
      <c r="AE10724" s="81"/>
      <c r="AF10724" s="82"/>
      <c r="AG10724" s="80"/>
      <c r="AH10724" s="119"/>
      <c r="AI10724" s="119"/>
    </row>
    <row r="10725" spans="27:35" x14ac:dyDescent="0.25">
      <c r="AA10725" s="81"/>
      <c r="AB10725" s="81"/>
      <c r="AC10725" s="80"/>
      <c r="AD10725" s="80"/>
      <c r="AE10725" s="81"/>
      <c r="AF10725" s="82"/>
      <c r="AG10725" s="80"/>
      <c r="AH10725" s="119"/>
      <c r="AI10725" s="119"/>
    </row>
    <row r="10726" spans="27:35" x14ac:dyDescent="0.25">
      <c r="AA10726" s="81"/>
      <c r="AB10726" s="81"/>
      <c r="AC10726" s="80"/>
      <c r="AD10726" s="80"/>
      <c r="AE10726" s="81"/>
      <c r="AF10726" s="82"/>
      <c r="AG10726" s="80"/>
      <c r="AH10726" s="119"/>
      <c r="AI10726" s="119"/>
    </row>
    <row r="10727" spans="27:35" x14ac:dyDescent="0.25">
      <c r="AA10727" s="81"/>
      <c r="AB10727" s="81"/>
      <c r="AC10727" s="80"/>
      <c r="AD10727" s="80"/>
      <c r="AE10727" s="81"/>
      <c r="AF10727" s="82"/>
      <c r="AG10727" s="80"/>
      <c r="AH10727" s="119"/>
      <c r="AI10727" s="119"/>
    </row>
    <row r="10728" spans="27:35" x14ac:dyDescent="0.25">
      <c r="AA10728" s="81"/>
      <c r="AB10728" s="81"/>
      <c r="AC10728" s="80"/>
      <c r="AD10728" s="80"/>
      <c r="AE10728" s="81"/>
      <c r="AF10728" s="82"/>
      <c r="AG10728" s="80"/>
      <c r="AH10728" s="119"/>
      <c r="AI10728" s="119"/>
    </row>
    <row r="10729" spans="27:35" x14ac:dyDescent="0.25">
      <c r="AA10729" s="81"/>
      <c r="AB10729" s="81"/>
      <c r="AC10729" s="80"/>
      <c r="AD10729" s="80"/>
      <c r="AE10729" s="81"/>
      <c r="AF10729" s="82"/>
      <c r="AG10729" s="80"/>
      <c r="AH10729" s="119"/>
      <c r="AI10729" s="119"/>
    </row>
    <row r="10730" spans="27:35" x14ac:dyDescent="0.25">
      <c r="AA10730" s="81"/>
      <c r="AB10730" s="81"/>
      <c r="AC10730" s="80"/>
      <c r="AD10730" s="80"/>
      <c r="AE10730" s="81"/>
      <c r="AF10730" s="82"/>
      <c r="AG10730" s="80"/>
      <c r="AH10730" s="119"/>
      <c r="AI10730" s="119"/>
    </row>
    <row r="10731" spans="27:35" x14ac:dyDescent="0.25">
      <c r="AA10731" s="81"/>
      <c r="AB10731" s="81"/>
      <c r="AC10731" s="80"/>
      <c r="AD10731" s="80"/>
      <c r="AE10731" s="81"/>
      <c r="AF10731" s="82"/>
      <c r="AG10731" s="80"/>
      <c r="AH10731" s="119"/>
      <c r="AI10731" s="119"/>
    </row>
    <row r="10732" spans="27:35" x14ac:dyDescent="0.25">
      <c r="AA10732" s="81"/>
      <c r="AB10732" s="81"/>
      <c r="AC10732" s="80"/>
      <c r="AD10732" s="80"/>
      <c r="AE10732" s="81"/>
      <c r="AF10732" s="82"/>
      <c r="AG10732" s="80"/>
      <c r="AH10732" s="119"/>
      <c r="AI10732" s="119"/>
    </row>
    <row r="10733" spans="27:35" x14ac:dyDescent="0.25">
      <c r="AA10733" s="81"/>
      <c r="AB10733" s="81"/>
      <c r="AC10733" s="80"/>
      <c r="AD10733" s="80"/>
      <c r="AE10733" s="81"/>
      <c r="AF10733" s="82"/>
      <c r="AG10733" s="80"/>
      <c r="AH10733" s="119"/>
      <c r="AI10733" s="119"/>
    </row>
    <row r="10734" spans="27:35" x14ac:dyDescent="0.25">
      <c r="AA10734" s="81"/>
      <c r="AB10734" s="81"/>
      <c r="AC10734" s="80"/>
      <c r="AD10734" s="80"/>
      <c r="AE10734" s="81"/>
      <c r="AF10734" s="82"/>
      <c r="AG10734" s="80"/>
      <c r="AH10734" s="119"/>
      <c r="AI10734" s="119"/>
    </row>
    <row r="10735" spans="27:35" x14ac:dyDescent="0.25">
      <c r="AA10735" s="81"/>
      <c r="AB10735" s="81"/>
      <c r="AC10735" s="80"/>
      <c r="AD10735" s="80"/>
      <c r="AE10735" s="81"/>
      <c r="AF10735" s="82"/>
      <c r="AG10735" s="80"/>
      <c r="AH10735" s="119"/>
      <c r="AI10735" s="119"/>
    </row>
    <row r="10736" spans="27:35" x14ac:dyDescent="0.25">
      <c r="AA10736" s="81"/>
      <c r="AB10736" s="81"/>
      <c r="AC10736" s="80"/>
      <c r="AD10736" s="80"/>
      <c r="AE10736" s="81"/>
      <c r="AF10736" s="82"/>
      <c r="AG10736" s="80"/>
      <c r="AH10736" s="119"/>
      <c r="AI10736" s="119"/>
    </row>
    <row r="10737" spans="27:35" x14ac:dyDescent="0.25">
      <c r="AA10737" s="81"/>
      <c r="AB10737" s="81"/>
      <c r="AC10737" s="80"/>
      <c r="AD10737" s="80"/>
      <c r="AE10737" s="81"/>
      <c r="AF10737" s="82"/>
      <c r="AG10737" s="80"/>
      <c r="AH10737" s="119"/>
      <c r="AI10737" s="119"/>
    </row>
    <row r="10738" spans="27:35" x14ac:dyDescent="0.25">
      <c r="AA10738" s="81"/>
      <c r="AB10738" s="81"/>
      <c r="AC10738" s="80"/>
      <c r="AD10738" s="80"/>
      <c r="AE10738" s="81"/>
      <c r="AF10738" s="82"/>
      <c r="AG10738" s="80"/>
      <c r="AH10738" s="119"/>
      <c r="AI10738" s="119"/>
    </row>
    <row r="10739" spans="27:35" x14ac:dyDescent="0.25">
      <c r="AA10739" s="81"/>
      <c r="AB10739" s="81"/>
      <c r="AC10739" s="80"/>
      <c r="AD10739" s="80"/>
      <c r="AE10739" s="81"/>
      <c r="AF10739" s="82"/>
      <c r="AG10739" s="80"/>
      <c r="AH10739" s="119"/>
      <c r="AI10739" s="119"/>
    </row>
    <row r="10740" spans="27:35" x14ac:dyDescent="0.25">
      <c r="AA10740" s="81"/>
      <c r="AB10740" s="81"/>
      <c r="AC10740" s="80"/>
      <c r="AD10740" s="80"/>
      <c r="AE10740" s="81"/>
      <c r="AF10740" s="82"/>
      <c r="AG10740" s="80"/>
      <c r="AH10740" s="119"/>
      <c r="AI10740" s="119"/>
    </row>
    <row r="10741" spans="27:35" x14ac:dyDescent="0.25">
      <c r="AA10741" s="81"/>
      <c r="AB10741" s="81"/>
      <c r="AC10741" s="80"/>
      <c r="AD10741" s="80"/>
      <c r="AE10741" s="81"/>
      <c r="AF10741" s="82"/>
      <c r="AG10741" s="80"/>
      <c r="AH10741" s="119"/>
      <c r="AI10741" s="119"/>
    </row>
    <row r="10742" spans="27:35" x14ac:dyDescent="0.25">
      <c r="AA10742" s="81"/>
      <c r="AB10742" s="81"/>
      <c r="AC10742" s="80"/>
      <c r="AD10742" s="80"/>
      <c r="AE10742" s="81"/>
      <c r="AF10742" s="82"/>
      <c r="AG10742" s="80"/>
      <c r="AH10742" s="119"/>
      <c r="AI10742" s="119"/>
    </row>
    <row r="10743" spans="27:35" x14ac:dyDescent="0.25">
      <c r="AA10743" s="81"/>
      <c r="AB10743" s="81"/>
      <c r="AC10743" s="80"/>
      <c r="AD10743" s="80"/>
      <c r="AE10743" s="81"/>
      <c r="AF10743" s="82"/>
      <c r="AG10743" s="80"/>
      <c r="AH10743" s="119"/>
      <c r="AI10743" s="119"/>
    </row>
    <row r="10744" spans="27:35" x14ac:dyDescent="0.25">
      <c r="AA10744" s="81"/>
      <c r="AB10744" s="81"/>
      <c r="AC10744" s="80"/>
      <c r="AD10744" s="80"/>
      <c r="AE10744" s="81"/>
      <c r="AF10744" s="82"/>
      <c r="AG10744" s="80"/>
      <c r="AH10744" s="119"/>
      <c r="AI10744" s="119"/>
    </row>
    <row r="10745" spans="27:35" x14ac:dyDescent="0.25">
      <c r="AA10745" s="81"/>
      <c r="AB10745" s="81"/>
      <c r="AC10745" s="80"/>
      <c r="AD10745" s="80"/>
      <c r="AE10745" s="81"/>
      <c r="AF10745" s="82"/>
      <c r="AG10745" s="80"/>
      <c r="AH10745" s="119"/>
      <c r="AI10745" s="119"/>
    </row>
    <row r="10746" spans="27:35" x14ac:dyDescent="0.25">
      <c r="AA10746" s="81"/>
      <c r="AB10746" s="81"/>
      <c r="AC10746" s="80"/>
      <c r="AD10746" s="80"/>
      <c r="AE10746" s="81"/>
      <c r="AF10746" s="82"/>
      <c r="AG10746" s="80"/>
      <c r="AH10746" s="119"/>
      <c r="AI10746" s="119"/>
    </row>
    <row r="10747" spans="27:35" x14ac:dyDescent="0.25">
      <c r="AA10747" s="81"/>
      <c r="AB10747" s="81"/>
      <c r="AC10747" s="80"/>
      <c r="AD10747" s="80"/>
      <c r="AE10747" s="81"/>
      <c r="AF10747" s="82"/>
      <c r="AG10747" s="80"/>
      <c r="AH10747" s="119"/>
      <c r="AI10747" s="119"/>
    </row>
    <row r="10748" spans="27:35" x14ac:dyDescent="0.25">
      <c r="AA10748" s="81"/>
      <c r="AB10748" s="81"/>
      <c r="AC10748" s="80"/>
      <c r="AD10748" s="80"/>
      <c r="AE10748" s="81"/>
      <c r="AF10748" s="82"/>
      <c r="AG10748" s="80"/>
      <c r="AH10748" s="119"/>
      <c r="AI10748" s="119"/>
    </row>
    <row r="10749" spans="27:35" x14ac:dyDescent="0.25">
      <c r="AA10749" s="81"/>
      <c r="AB10749" s="81"/>
      <c r="AC10749" s="80"/>
      <c r="AD10749" s="80"/>
      <c r="AE10749" s="81"/>
      <c r="AF10749" s="82"/>
      <c r="AG10749" s="80"/>
      <c r="AH10749" s="119"/>
      <c r="AI10749" s="119"/>
    </row>
    <row r="10750" spans="27:35" x14ac:dyDescent="0.25">
      <c r="AA10750" s="81"/>
      <c r="AB10750" s="81"/>
      <c r="AC10750" s="80"/>
      <c r="AD10750" s="80"/>
      <c r="AE10750" s="81"/>
      <c r="AF10750" s="82"/>
      <c r="AG10750" s="80"/>
      <c r="AH10750" s="119"/>
      <c r="AI10750" s="119"/>
    </row>
    <row r="10751" spans="27:35" x14ac:dyDescent="0.25">
      <c r="AA10751" s="81"/>
      <c r="AB10751" s="81"/>
      <c r="AC10751" s="80"/>
      <c r="AD10751" s="80"/>
      <c r="AE10751" s="81"/>
      <c r="AF10751" s="82"/>
      <c r="AG10751" s="80"/>
      <c r="AH10751" s="119"/>
      <c r="AI10751" s="119"/>
    </row>
    <row r="10752" spans="27:35" x14ac:dyDescent="0.25">
      <c r="AA10752" s="81"/>
      <c r="AB10752" s="81"/>
      <c r="AC10752" s="80"/>
      <c r="AD10752" s="80"/>
      <c r="AE10752" s="81"/>
      <c r="AF10752" s="82"/>
      <c r="AG10752" s="80"/>
      <c r="AH10752" s="119"/>
      <c r="AI10752" s="119"/>
    </row>
    <row r="10753" spans="27:35" x14ac:dyDescent="0.25">
      <c r="AA10753" s="81"/>
      <c r="AB10753" s="81"/>
      <c r="AC10753" s="80"/>
      <c r="AD10753" s="80"/>
      <c r="AE10753" s="81"/>
      <c r="AF10753" s="82"/>
      <c r="AG10753" s="80"/>
      <c r="AH10753" s="119"/>
      <c r="AI10753" s="119"/>
    </row>
    <row r="10754" spans="27:35" x14ac:dyDescent="0.25">
      <c r="AA10754" s="81"/>
      <c r="AB10754" s="81"/>
      <c r="AC10754" s="80"/>
      <c r="AD10754" s="80"/>
      <c r="AE10754" s="81"/>
      <c r="AF10754" s="82"/>
      <c r="AG10754" s="80"/>
      <c r="AH10754" s="119"/>
      <c r="AI10754" s="119"/>
    </row>
    <row r="10755" spans="27:35" x14ac:dyDescent="0.25">
      <c r="AA10755" s="81"/>
      <c r="AB10755" s="81"/>
      <c r="AC10755" s="80"/>
      <c r="AD10755" s="80"/>
      <c r="AE10755" s="81"/>
      <c r="AF10755" s="82"/>
      <c r="AG10755" s="80"/>
      <c r="AH10755" s="119"/>
      <c r="AI10755" s="119"/>
    </row>
    <row r="10756" spans="27:35" x14ac:dyDescent="0.25">
      <c r="AA10756" s="81"/>
      <c r="AB10756" s="81"/>
      <c r="AC10756" s="80"/>
      <c r="AD10756" s="80"/>
      <c r="AE10756" s="81"/>
      <c r="AF10756" s="82"/>
      <c r="AG10756" s="80"/>
      <c r="AH10756" s="119"/>
      <c r="AI10756" s="119"/>
    </row>
    <row r="10757" spans="27:35" x14ac:dyDescent="0.25">
      <c r="AA10757" s="81"/>
      <c r="AB10757" s="81"/>
      <c r="AC10757" s="80"/>
      <c r="AD10757" s="80"/>
      <c r="AE10757" s="81"/>
      <c r="AF10757" s="82"/>
      <c r="AG10757" s="80"/>
      <c r="AH10757" s="119"/>
      <c r="AI10757" s="119"/>
    </row>
    <row r="10758" spans="27:35" x14ac:dyDescent="0.25">
      <c r="AA10758" s="81"/>
      <c r="AB10758" s="81"/>
      <c r="AC10758" s="80"/>
      <c r="AD10758" s="80"/>
      <c r="AE10758" s="81"/>
      <c r="AF10758" s="82"/>
      <c r="AG10758" s="80"/>
      <c r="AH10758" s="119"/>
      <c r="AI10758" s="119"/>
    </row>
    <row r="10759" spans="27:35" x14ac:dyDescent="0.25">
      <c r="AA10759" s="81"/>
      <c r="AB10759" s="81"/>
      <c r="AC10759" s="80"/>
      <c r="AD10759" s="80"/>
      <c r="AE10759" s="81"/>
      <c r="AF10759" s="82"/>
      <c r="AG10759" s="80"/>
      <c r="AH10759" s="119"/>
      <c r="AI10759" s="119"/>
    </row>
    <row r="10760" spans="27:35" x14ac:dyDescent="0.25">
      <c r="AA10760" s="81"/>
      <c r="AB10760" s="81"/>
      <c r="AC10760" s="80"/>
      <c r="AD10760" s="80"/>
      <c r="AE10760" s="81"/>
      <c r="AF10760" s="82"/>
      <c r="AG10760" s="80"/>
      <c r="AH10760" s="119"/>
      <c r="AI10760" s="119"/>
    </row>
    <row r="10761" spans="27:35" x14ac:dyDescent="0.25">
      <c r="AA10761" s="81"/>
      <c r="AB10761" s="81"/>
      <c r="AC10761" s="80"/>
      <c r="AD10761" s="80"/>
      <c r="AE10761" s="81"/>
      <c r="AF10761" s="82"/>
      <c r="AG10761" s="80"/>
      <c r="AH10761" s="119"/>
      <c r="AI10761" s="119"/>
    </row>
    <row r="10762" spans="27:35" x14ac:dyDescent="0.25">
      <c r="AA10762" s="81"/>
      <c r="AB10762" s="81"/>
      <c r="AC10762" s="80"/>
      <c r="AD10762" s="80"/>
      <c r="AE10762" s="81"/>
      <c r="AF10762" s="82"/>
      <c r="AG10762" s="80"/>
      <c r="AH10762" s="119"/>
      <c r="AI10762" s="119"/>
    </row>
    <row r="10763" spans="27:35" x14ac:dyDescent="0.25">
      <c r="AA10763" s="81"/>
      <c r="AB10763" s="81"/>
      <c r="AC10763" s="80"/>
      <c r="AD10763" s="80"/>
      <c r="AE10763" s="81"/>
      <c r="AF10763" s="82"/>
      <c r="AG10763" s="80"/>
      <c r="AH10763" s="119"/>
      <c r="AI10763" s="119"/>
    </row>
    <row r="10764" spans="27:35" x14ac:dyDescent="0.25">
      <c r="AA10764" s="81"/>
      <c r="AB10764" s="81"/>
      <c r="AC10764" s="80"/>
      <c r="AD10764" s="80"/>
      <c r="AE10764" s="81"/>
      <c r="AF10764" s="82"/>
      <c r="AG10764" s="80"/>
      <c r="AH10764" s="119"/>
      <c r="AI10764" s="119"/>
    </row>
    <row r="10765" spans="27:35" x14ac:dyDescent="0.25">
      <c r="AA10765" s="81"/>
      <c r="AB10765" s="81"/>
      <c r="AC10765" s="80"/>
      <c r="AD10765" s="80"/>
      <c r="AE10765" s="81"/>
      <c r="AF10765" s="82"/>
      <c r="AG10765" s="80"/>
      <c r="AH10765" s="119"/>
      <c r="AI10765" s="119"/>
    </row>
    <row r="10766" spans="27:35" x14ac:dyDescent="0.25">
      <c r="AA10766" s="81"/>
      <c r="AB10766" s="81"/>
      <c r="AC10766" s="80"/>
      <c r="AD10766" s="80"/>
      <c r="AE10766" s="81"/>
      <c r="AF10766" s="82"/>
      <c r="AG10766" s="80"/>
      <c r="AH10766" s="119"/>
      <c r="AI10766" s="119"/>
    </row>
    <row r="10767" spans="27:35" x14ac:dyDescent="0.25">
      <c r="AA10767" s="81"/>
      <c r="AB10767" s="81"/>
      <c r="AC10767" s="80"/>
      <c r="AD10767" s="80"/>
      <c r="AE10767" s="81"/>
      <c r="AF10767" s="82"/>
      <c r="AG10767" s="80"/>
      <c r="AH10767" s="119"/>
      <c r="AI10767" s="119"/>
    </row>
    <row r="10768" spans="27:35" x14ac:dyDescent="0.25">
      <c r="AA10768" s="81"/>
      <c r="AB10768" s="81"/>
      <c r="AC10768" s="80"/>
      <c r="AD10768" s="80"/>
      <c r="AE10768" s="81"/>
      <c r="AF10768" s="82"/>
      <c r="AG10768" s="80"/>
      <c r="AH10768" s="119"/>
      <c r="AI10768" s="119"/>
    </row>
    <row r="10769" spans="27:35" x14ac:dyDescent="0.25">
      <c r="AA10769" s="81"/>
      <c r="AB10769" s="81"/>
      <c r="AC10769" s="80"/>
      <c r="AD10769" s="80"/>
      <c r="AE10769" s="81"/>
      <c r="AF10769" s="82"/>
      <c r="AG10769" s="80"/>
      <c r="AH10769" s="119"/>
      <c r="AI10769" s="119"/>
    </row>
    <row r="10770" spans="27:35" x14ac:dyDescent="0.25">
      <c r="AA10770" s="81"/>
      <c r="AB10770" s="81"/>
      <c r="AC10770" s="80"/>
      <c r="AD10770" s="80"/>
      <c r="AE10770" s="81"/>
      <c r="AF10770" s="82"/>
      <c r="AG10770" s="80"/>
      <c r="AH10770" s="119"/>
      <c r="AI10770" s="119"/>
    </row>
    <row r="10771" spans="27:35" x14ac:dyDescent="0.25">
      <c r="AA10771" s="81"/>
      <c r="AB10771" s="81"/>
      <c r="AC10771" s="80"/>
      <c r="AD10771" s="80"/>
      <c r="AE10771" s="81"/>
      <c r="AF10771" s="82"/>
      <c r="AG10771" s="80"/>
      <c r="AH10771" s="119"/>
      <c r="AI10771" s="119"/>
    </row>
    <row r="10772" spans="27:35" x14ac:dyDescent="0.25">
      <c r="AA10772" s="81"/>
      <c r="AB10772" s="81"/>
      <c r="AC10772" s="80"/>
      <c r="AD10772" s="80"/>
      <c r="AE10772" s="81"/>
      <c r="AF10772" s="82"/>
      <c r="AG10772" s="80"/>
      <c r="AH10772" s="119"/>
      <c r="AI10772" s="119"/>
    </row>
    <row r="10773" spans="27:35" x14ac:dyDescent="0.25">
      <c r="AA10773" s="81"/>
      <c r="AB10773" s="81"/>
      <c r="AC10773" s="80"/>
      <c r="AD10773" s="80"/>
      <c r="AE10773" s="81"/>
      <c r="AF10773" s="82"/>
      <c r="AG10773" s="80"/>
      <c r="AH10773" s="119"/>
      <c r="AI10773" s="119"/>
    </row>
    <row r="10774" spans="27:35" x14ac:dyDescent="0.25">
      <c r="AA10774" s="81"/>
      <c r="AB10774" s="81"/>
      <c r="AC10774" s="80"/>
      <c r="AD10774" s="80"/>
      <c r="AE10774" s="81"/>
      <c r="AF10774" s="82"/>
      <c r="AG10774" s="80"/>
      <c r="AH10774" s="119"/>
      <c r="AI10774" s="119"/>
    </row>
    <row r="10775" spans="27:35" x14ac:dyDescent="0.25">
      <c r="AA10775" s="81"/>
      <c r="AB10775" s="81"/>
      <c r="AC10775" s="80"/>
      <c r="AD10775" s="80"/>
      <c r="AE10775" s="81"/>
      <c r="AF10775" s="82"/>
      <c r="AG10775" s="80"/>
      <c r="AH10775" s="119"/>
      <c r="AI10775" s="119"/>
    </row>
    <row r="10776" spans="27:35" x14ac:dyDescent="0.25">
      <c r="AA10776" s="81"/>
      <c r="AB10776" s="81"/>
      <c r="AC10776" s="80"/>
      <c r="AD10776" s="80"/>
      <c r="AE10776" s="81"/>
      <c r="AF10776" s="82"/>
      <c r="AG10776" s="80"/>
      <c r="AH10776" s="119"/>
      <c r="AI10776" s="119"/>
    </row>
    <row r="10777" spans="27:35" x14ac:dyDescent="0.25">
      <c r="AA10777" s="81"/>
      <c r="AB10777" s="81"/>
      <c r="AC10777" s="80"/>
      <c r="AD10777" s="80"/>
      <c r="AE10777" s="81"/>
      <c r="AF10777" s="82"/>
      <c r="AG10777" s="80"/>
      <c r="AH10777" s="119"/>
      <c r="AI10777" s="119"/>
    </row>
    <row r="10778" spans="27:35" x14ac:dyDescent="0.25">
      <c r="AA10778" s="81"/>
      <c r="AB10778" s="81"/>
      <c r="AC10778" s="80"/>
      <c r="AD10778" s="80"/>
      <c r="AE10778" s="81"/>
      <c r="AF10778" s="82"/>
      <c r="AG10778" s="80"/>
      <c r="AH10778" s="119"/>
      <c r="AI10778" s="119"/>
    </row>
    <row r="10779" spans="27:35" x14ac:dyDescent="0.25">
      <c r="AA10779" s="81"/>
      <c r="AB10779" s="81"/>
      <c r="AC10779" s="80"/>
      <c r="AD10779" s="80"/>
      <c r="AE10779" s="81"/>
      <c r="AF10779" s="82"/>
      <c r="AG10779" s="80"/>
      <c r="AH10779" s="119"/>
      <c r="AI10779" s="119"/>
    </row>
    <row r="10780" spans="27:35" x14ac:dyDescent="0.25">
      <c r="AA10780" s="81"/>
      <c r="AB10780" s="81"/>
      <c r="AC10780" s="80"/>
      <c r="AD10780" s="80"/>
      <c r="AE10780" s="81"/>
      <c r="AF10780" s="82"/>
      <c r="AG10780" s="80"/>
      <c r="AH10780" s="119"/>
      <c r="AI10780" s="119"/>
    </row>
    <row r="10781" spans="27:35" x14ac:dyDescent="0.25">
      <c r="AA10781" s="81"/>
      <c r="AB10781" s="81"/>
      <c r="AC10781" s="80"/>
      <c r="AD10781" s="80"/>
      <c r="AE10781" s="81"/>
      <c r="AF10781" s="82"/>
      <c r="AG10781" s="80"/>
      <c r="AH10781" s="119"/>
      <c r="AI10781" s="119"/>
    </row>
    <row r="10782" spans="27:35" x14ac:dyDescent="0.25">
      <c r="AA10782" s="81"/>
      <c r="AB10782" s="81"/>
      <c r="AC10782" s="80"/>
      <c r="AD10782" s="80"/>
      <c r="AE10782" s="81"/>
      <c r="AF10782" s="82"/>
      <c r="AG10782" s="80"/>
      <c r="AH10782" s="119"/>
      <c r="AI10782" s="119"/>
    </row>
    <row r="10783" spans="27:35" x14ac:dyDescent="0.25">
      <c r="AA10783" s="81"/>
      <c r="AB10783" s="81"/>
      <c r="AC10783" s="80"/>
      <c r="AD10783" s="80"/>
      <c r="AE10783" s="81"/>
      <c r="AF10783" s="82"/>
      <c r="AG10783" s="80"/>
      <c r="AH10783" s="119"/>
      <c r="AI10783" s="119"/>
    </row>
    <row r="10784" spans="27:35" x14ac:dyDescent="0.25">
      <c r="AA10784" s="81"/>
      <c r="AB10784" s="81"/>
      <c r="AC10784" s="80"/>
      <c r="AD10784" s="80"/>
      <c r="AE10784" s="81"/>
      <c r="AF10784" s="82"/>
      <c r="AG10784" s="80"/>
      <c r="AH10784" s="119"/>
      <c r="AI10784" s="119"/>
    </row>
    <row r="10785" spans="27:35" x14ac:dyDescent="0.25">
      <c r="AA10785" s="81"/>
      <c r="AB10785" s="81"/>
      <c r="AC10785" s="80"/>
      <c r="AD10785" s="80"/>
      <c r="AE10785" s="81"/>
      <c r="AF10785" s="82"/>
      <c r="AG10785" s="80"/>
      <c r="AH10785" s="119"/>
      <c r="AI10785" s="119"/>
    </row>
    <row r="10786" spans="27:35" x14ac:dyDescent="0.25">
      <c r="AA10786" s="81"/>
      <c r="AB10786" s="81"/>
      <c r="AC10786" s="80"/>
      <c r="AD10786" s="80"/>
      <c r="AE10786" s="81"/>
      <c r="AF10786" s="82"/>
      <c r="AG10786" s="80"/>
      <c r="AH10786" s="119"/>
      <c r="AI10786" s="119"/>
    </row>
    <row r="10787" spans="27:35" x14ac:dyDescent="0.25">
      <c r="AA10787" s="81"/>
      <c r="AB10787" s="81"/>
      <c r="AC10787" s="80"/>
      <c r="AD10787" s="80"/>
      <c r="AE10787" s="81"/>
      <c r="AF10787" s="82"/>
      <c r="AG10787" s="80"/>
      <c r="AH10787" s="119"/>
      <c r="AI10787" s="119"/>
    </row>
    <row r="10788" spans="27:35" x14ac:dyDescent="0.25">
      <c r="AA10788" s="81"/>
      <c r="AB10788" s="81"/>
      <c r="AC10788" s="80"/>
      <c r="AD10788" s="80"/>
      <c r="AE10788" s="81"/>
      <c r="AF10788" s="82"/>
      <c r="AG10788" s="80"/>
      <c r="AH10788" s="119"/>
      <c r="AI10788" s="119"/>
    </row>
    <row r="10789" spans="27:35" x14ac:dyDescent="0.25">
      <c r="AA10789" s="81"/>
      <c r="AB10789" s="81"/>
      <c r="AC10789" s="80"/>
      <c r="AD10789" s="80"/>
      <c r="AE10789" s="81"/>
      <c r="AF10789" s="82"/>
      <c r="AG10789" s="80"/>
      <c r="AH10789" s="119"/>
      <c r="AI10789" s="119"/>
    </row>
    <row r="10790" spans="27:35" x14ac:dyDescent="0.25">
      <c r="AA10790" s="81"/>
      <c r="AB10790" s="81"/>
      <c r="AC10790" s="80"/>
      <c r="AD10790" s="80"/>
      <c r="AE10790" s="81"/>
      <c r="AF10790" s="82"/>
      <c r="AG10790" s="80"/>
      <c r="AH10790" s="119"/>
      <c r="AI10790" s="119"/>
    </row>
    <row r="10791" spans="27:35" x14ac:dyDescent="0.25">
      <c r="AA10791" s="81"/>
      <c r="AB10791" s="81"/>
      <c r="AC10791" s="80"/>
      <c r="AD10791" s="80"/>
      <c r="AE10791" s="81"/>
      <c r="AF10791" s="82"/>
      <c r="AG10791" s="80"/>
      <c r="AH10791" s="119"/>
      <c r="AI10791" s="119"/>
    </row>
    <row r="10792" spans="27:35" x14ac:dyDescent="0.25">
      <c r="AA10792" s="81"/>
      <c r="AB10792" s="81"/>
      <c r="AC10792" s="80"/>
      <c r="AD10792" s="80"/>
      <c r="AE10792" s="81"/>
      <c r="AF10792" s="82"/>
      <c r="AG10792" s="80"/>
      <c r="AH10792" s="119"/>
      <c r="AI10792" s="119"/>
    </row>
    <row r="10793" spans="27:35" x14ac:dyDescent="0.25">
      <c r="AA10793" s="81"/>
      <c r="AB10793" s="81"/>
      <c r="AC10793" s="80"/>
      <c r="AD10793" s="80"/>
      <c r="AE10793" s="81"/>
      <c r="AF10793" s="82"/>
      <c r="AG10793" s="80"/>
      <c r="AH10793" s="119"/>
      <c r="AI10793" s="119"/>
    </row>
    <row r="10794" spans="27:35" x14ac:dyDescent="0.25">
      <c r="AA10794" s="81"/>
      <c r="AB10794" s="81"/>
      <c r="AC10794" s="80"/>
      <c r="AD10794" s="80"/>
      <c r="AE10794" s="81"/>
      <c r="AF10794" s="82"/>
      <c r="AG10794" s="80"/>
      <c r="AH10794" s="119"/>
      <c r="AI10794" s="119"/>
    </row>
    <row r="10795" spans="27:35" x14ac:dyDescent="0.25">
      <c r="AA10795" s="81"/>
      <c r="AB10795" s="81"/>
      <c r="AC10795" s="80"/>
      <c r="AD10795" s="80"/>
      <c r="AE10795" s="81"/>
      <c r="AF10795" s="82"/>
      <c r="AG10795" s="80"/>
      <c r="AH10795" s="119"/>
      <c r="AI10795" s="119"/>
    </row>
    <row r="10796" spans="27:35" x14ac:dyDescent="0.25">
      <c r="AA10796" s="81"/>
      <c r="AB10796" s="81"/>
      <c r="AC10796" s="80"/>
      <c r="AD10796" s="80"/>
      <c r="AE10796" s="81"/>
      <c r="AF10796" s="82"/>
      <c r="AG10796" s="80"/>
      <c r="AH10796" s="119"/>
      <c r="AI10796" s="119"/>
    </row>
    <row r="10797" spans="27:35" x14ac:dyDescent="0.25">
      <c r="AA10797" s="81"/>
      <c r="AB10797" s="81"/>
      <c r="AC10797" s="80"/>
      <c r="AD10797" s="80"/>
      <c r="AE10797" s="81"/>
      <c r="AF10797" s="82"/>
      <c r="AG10797" s="80"/>
      <c r="AH10797" s="119"/>
      <c r="AI10797" s="119"/>
    </row>
    <row r="10798" spans="27:35" x14ac:dyDescent="0.25">
      <c r="AA10798" s="81"/>
      <c r="AB10798" s="81"/>
      <c r="AC10798" s="80"/>
      <c r="AD10798" s="80"/>
      <c r="AE10798" s="81"/>
      <c r="AF10798" s="82"/>
      <c r="AG10798" s="80"/>
      <c r="AH10798" s="119"/>
      <c r="AI10798" s="119"/>
    </row>
    <row r="10799" spans="27:35" x14ac:dyDescent="0.25">
      <c r="AA10799" s="81"/>
      <c r="AB10799" s="81"/>
      <c r="AC10799" s="80"/>
      <c r="AD10799" s="80"/>
      <c r="AE10799" s="81"/>
      <c r="AF10799" s="82"/>
      <c r="AG10799" s="80"/>
      <c r="AH10799" s="119"/>
      <c r="AI10799" s="119"/>
    </row>
    <row r="10800" spans="27:35" x14ac:dyDescent="0.25">
      <c r="AA10800" s="81"/>
      <c r="AB10800" s="81"/>
      <c r="AC10800" s="80"/>
      <c r="AD10800" s="80"/>
      <c r="AE10800" s="81"/>
      <c r="AF10800" s="82"/>
      <c r="AG10800" s="80"/>
      <c r="AH10800" s="119"/>
      <c r="AI10800" s="119"/>
    </row>
    <row r="10801" spans="27:35" x14ac:dyDescent="0.25">
      <c r="AA10801" s="81"/>
      <c r="AB10801" s="81"/>
      <c r="AC10801" s="80"/>
      <c r="AD10801" s="80"/>
      <c r="AE10801" s="81"/>
      <c r="AF10801" s="82"/>
      <c r="AG10801" s="80"/>
      <c r="AH10801" s="119"/>
      <c r="AI10801" s="119"/>
    </row>
    <row r="10802" spans="27:35" x14ac:dyDescent="0.25">
      <c r="AA10802" s="81"/>
      <c r="AB10802" s="81"/>
      <c r="AC10802" s="80"/>
      <c r="AD10802" s="80"/>
      <c r="AE10802" s="81"/>
      <c r="AF10802" s="82"/>
      <c r="AG10802" s="80"/>
      <c r="AH10802" s="119"/>
      <c r="AI10802" s="119"/>
    </row>
    <row r="10803" spans="27:35" x14ac:dyDescent="0.25">
      <c r="AA10803" s="81"/>
      <c r="AB10803" s="81"/>
      <c r="AC10803" s="80"/>
      <c r="AD10803" s="80"/>
      <c r="AE10803" s="81"/>
      <c r="AF10803" s="82"/>
      <c r="AG10803" s="80"/>
      <c r="AH10803" s="119"/>
      <c r="AI10803" s="119"/>
    </row>
    <row r="10804" spans="27:35" x14ac:dyDescent="0.25">
      <c r="AA10804" s="81"/>
      <c r="AB10804" s="81"/>
      <c r="AC10804" s="80"/>
      <c r="AD10804" s="80"/>
      <c r="AE10804" s="81"/>
      <c r="AF10804" s="82"/>
      <c r="AG10804" s="80"/>
      <c r="AH10804" s="119"/>
      <c r="AI10804" s="119"/>
    </row>
    <row r="10805" spans="27:35" x14ac:dyDescent="0.25">
      <c r="AA10805" s="81"/>
      <c r="AB10805" s="81"/>
      <c r="AC10805" s="80"/>
      <c r="AD10805" s="80"/>
      <c r="AE10805" s="81"/>
      <c r="AF10805" s="82"/>
      <c r="AG10805" s="80"/>
      <c r="AH10805" s="119"/>
      <c r="AI10805" s="119"/>
    </row>
    <row r="10806" spans="27:35" x14ac:dyDescent="0.25">
      <c r="AA10806" s="81"/>
      <c r="AB10806" s="81"/>
      <c r="AC10806" s="80"/>
      <c r="AD10806" s="80"/>
      <c r="AE10806" s="81"/>
      <c r="AF10806" s="82"/>
      <c r="AG10806" s="80"/>
      <c r="AH10806" s="119"/>
      <c r="AI10806" s="119"/>
    </row>
    <row r="10807" spans="27:35" x14ac:dyDescent="0.25">
      <c r="AA10807" s="81"/>
      <c r="AB10807" s="81"/>
      <c r="AC10807" s="80"/>
      <c r="AD10807" s="80"/>
      <c r="AE10807" s="81"/>
      <c r="AF10807" s="82"/>
      <c r="AG10807" s="80"/>
      <c r="AH10807" s="119"/>
      <c r="AI10807" s="119"/>
    </row>
    <row r="10808" spans="27:35" x14ac:dyDescent="0.25">
      <c r="AA10808" s="81"/>
      <c r="AB10808" s="81"/>
      <c r="AC10808" s="80"/>
      <c r="AD10808" s="80"/>
      <c r="AE10808" s="81"/>
      <c r="AF10808" s="82"/>
      <c r="AG10808" s="80"/>
      <c r="AH10808" s="119"/>
      <c r="AI10808" s="119"/>
    </row>
    <row r="10809" spans="27:35" x14ac:dyDescent="0.25">
      <c r="AA10809" s="81"/>
      <c r="AB10809" s="81"/>
      <c r="AC10809" s="80"/>
      <c r="AD10809" s="80"/>
      <c r="AE10809" s="81"/>
      <c r="AF10809" s="82"/>
      <c r="AG10809" s="80"/>
      <c r="AH10809" s="119"/>
      <c r="AI10809" s="119"/>
    </row>
    <row r="10810" spans="27:35" x14ac:dyDescent="0.25">
      <c r="AA10810" s="81"/>
      <c r="AB10810" s="81"/>
      <c r="AC10810" s="80"/>
      <c r="AD10810" s="80"/>
      <c r="AE10810" s="81"/>
      <c r="AF10810" s="82"/>
      <c r="AG10810" s="80"/>
      <c r="AH10810" s="119"/>
      <c r="AI10810" s="119"/>
    </row>
    <row r="10811" spans="27:35" x14ac:dyDescent="0.25">
      <c r="AA10811" s="81"/>
      <c r="AB10811" s="81"/>
      <c r="AC10811" s="80"/>
      <c r="AD10811" s="80"/>
      <c r="AE10811" s="81"/>
      <c r="AF10811" s="82"/>
      <c r="AG10811" s="80"/>
      <c r="AH10811" s="119"/>
      <c r="AI10811" s="119"/>
    </row>
    <row r="10812" spans="27:35" x14ac:dyDescent="0.25">
      <c r="AA10812" s="81"/>
      <c r="AB10812" s="81"/>
      <c r="AC10812" s="80"/>
      <c r="AD10812" s="80"/>
      <c r="AE10812" s="81"/>
      <c r="AF10812" s="82"/>
      <c r="AG10812" s="80"/>
      <c r="AH10812" s="119"/>
      <c r="AI10812" s="119"/>
    </row>
    <row r="10813" spans="27:35" x14ac:dyDescent="0.25">
      <c r="AA10813" s="81"/>
      <c r="AB10813" s="81"/>
      <c r="AC10813" s="80"/>
      <c r="AD10813" s="80"/>
      <c r="AE10813" s="81"/>
      <c r="AF10813" s="82"/>
      <c r="AG10813" s="80"/>
      <c r="AH10813" s="119"/>
      <c r="AI10813" s="119"/>
    </row>
    <row r="10814" spans="27:35" x14ac:dyDescent="0.25">
      <c r="AA10814" s="81"/>
      <c r="AB10814" s="81"/>
      <c r="AC10814" s="80"/>
      <c r="AD10814" s="80"/>
      <c r="AE10814" s="81"/>
      <c r="AF10814" s="82"/>
      <c r="AG10814" s="80"/>
      <c r="AH10814" s="119"/>
      <c r="AI10814" s="119"/>
    </row>
    <row r="10815" spans="27:35" x14ac:dyDescent="0.25">
      <c r="AA10815" s="81"/>
      <c r="AB10815" s="81"/>
      <c r="AC10815" s="80"/>
      <c r="AD10815" s="80"/>
      <c r="AE10815" s="81"/>
      <c r="AF10815" s="82"/>
      <c r="AG10815" s="80"/>
      <c r="AH10815" s="119"/>
      <c r="AI10815" s="119"/>
    </row>
    <row r="10816" spans="27:35" x14ac:dyDescent="0.25">
      <c r="AA10816" s="81"/>
      <c r="AB10816" s="81"/>
      <c r="AC10816" s="80"/>
      <c r="AD10816" s="80"/>
      <c r="AE10816" s="81"/>
      <c r="AF10816" s="82"/>
      <c r="AG10816" s="80"/>
      <c r="AH10816" s="119"/>
      <c r="AI10816" s="119"/>
    </row>
    <row r="10817" spans="27:35" x14ac:dyDescent="0.25">
      <c r="AA10817" s="81"/>
      <c r="AB10817" s="81"/>
      <c r="AC10817" s="80"/>
      <c r="AD10817" s="80"/>
      <c r="AE10817" s="81"/>
      <c r="AF10817" s="82"/>
      <c r="AG10817" s="80"/>
      <c r="AH10817" s="119"/>
      <c r="AI10817" s="119"/>
    </row>
    <row r="10818" spans="27:35" x14ac:dyDescent="0.25">
      <c r="AA10818" s="81"/>
      <c r="AB10818" s="81"/>
      <c r="AC10818" s="80"/>
      <c r="AD10818" s="80"/>
      <c r="AE10818" s="81"/>
      <c r="AF10818" s="82"/>
      <c r="AG10818" s="80"/>
      <c r="AH10818" s="119"/>
      <c r="AI10818" s="119"/>
    </row>
    <row r="10819" spans="27:35" x14ac:dyDescent="0.25">
      <c r="AA10819" s="81"/>
      <c r="AB10819" s="81"/>
      <c r="AC10819" s="80"/>
      <c r="AD10819" s="80"/>
      <c r="AE10819" s="81"/>
      <c r="AF10819" s="82"/>
      <c r="AG10819" s="80"/>
      <c r="AH10819" s="119"/>
      <c r="AI10819" s="119"/>
    </row>
    <row r="10820" spans="27:35" x14ac:dyDescent="0.25">
      <c r="AA10820" s="81"/>
      <c r="AB10820" s="81"/>
      <c r="AC10820" s="80"/>
      <c r="AD10820" s="80"/>
      <c r="AE10820" s="81"/>
      <c r="AF10820" s="82"/>
      <c r="AG10820" s="80"/>
      <c r="AH10820" s="119"/>
      <c r="AI10820" s="119"/>
    </row>
    <row r="10821" spans="27:35" x14ac:dyDescent="0.25">
      <c r="AA10821" s="81"/>
      <c r="AB10821" s="81"/>
      <c r="AC10821" s="80"/>
      <c r="AD10821" s="80"/>
      <c r="AE10821" s="81"/>
      <c r="AF10821" s="82"/>
      <c r="AG10821" s="80"/>
      <c r="AH10821" s="119"/>
      <c r="AI10821" s="119"/>
    </row>
    <row r="10822" spans="27:35" x14ac:dyDescent="0.25">
      <c r="AA10822" s="81"/>
      <c r="AB10822" s="81"/>
      <c r="AC10822" s="80"/>
      <c r="AD10822" s="80"/>
      <c r="AE10822" s="81"/>
      <c r="AF10822" s="82"/>
      <c r="AG10822" s="80"/>
      <c r="AH10822" s="119"/>
      <c r="AI10822" s="119"/>
    </row>
    <row r="10823" spans="27:35" x14ac:dyDescent="0.25">
      <c r="AA10823" s="81"/>
      <c r="AB10823" s="81"/>
      <c r="AC10823" s="80"/>
      <c r="AD10823" s="80"/>
      <c r="AE10823" s="81"/>
      <c r="AF10823" s="82"/>
      <c r="AG10823" s="80"/>
      <c r="AH10823" s="119"/>
      <c r="AI10823" s="119"/>
    </row>
    <row r="10824" spans="27:35" x14ac:dyDescent="0.25">
      <c r="AA10824" s="81"/>
      <c r="AB10824" s="81"/>
      <c r="AC10824" s="80"/>
      <c r="AD10824" s="80"/>
      <c r="AE10824" s="81"/>
      <c r="AF10824" s="82"/>
      <c r="AG10824" s="80"/>
      <c r="AH10824" s="119"/>
      <c r="AI10824" s="119"/>
    </row>
    <row r="10825" spans="27:35" x14ac:dyDescent="0.25">
      <c r="AA10825" s="81"/>
      <c r="AB10825" s="81"/>
      <c r="AC10825" s="80"/>
      <c r="AD10825" s="80"/>
      <c r="AE10825" s="81"/>
      <c r="AF10825" s="82"/>
      <c r="AG10825" s="80"/>
      <c r="AH10825" s="119"/>
      <c r="AI10825" s="119"/>
    </row>
    <row r="10826" spans="27:35" x14ac:dyDescent="0.25">
      <c r="AA10826" s="81"/>
      <c r="AB10826" s="81"/>
      <c r="AC10826" s="80"/>
      <c r="AD10826" s="80"/>
      <c r="AE10826" s="81"/>
      <c r="AF10826" s="82"/>
      <c r="AG10826" s="80"/>
      <c r="AH10826" s="119"/>
      <c r="AI10826" s="119"/>
    </row>
    <row r="10827" spans="27:35" x14ac:dyDescent="0.25">
      <c r="AA10827" s="81"/>
      <c r="AB10827" s="81"/>
      <c r="AC10827" s="80"/>
      <c r="AD10827" s="80"/>
      <c r="AE10827" s="81"/>
      <c r="AF10827" s="82"/>
      <c r="AG10827" s="80"/>
      <c r="AH10827" s="119"/>
      <c r="AI10827" s="119"/>
    </row>
    <row r="10828" spans="27:35" x14ac:dyDescent="0.25">
      <c r="AA10828" s="81"/>
      <c r="AB10828" s="81"/>
      <c r="AC10828" s="80"/>
      <c r="AD10828" s="80"/>
      <c r="AE10828" s="81"/>
      <c r="AF10828" s="82"/>
      <c r="AG10828" s="80"/>
      <c r="AH10828" s="119"/>
      <c r="AI10828" s="119"/>
    </row>
    <row r="10829" spans="27:35" x14ac:dyDescent="0.25">
      <c r="AA10829" s="81"/>
      <c r="AB10829" s="81"/>
      <c r="AC10829" s="80"/>
      <c r="AD10829" s="80"/>
      <c r="AE10829" s="81"/>
      <c r="AF10829" s="82"/>
      <c r="AG10829" s="80"/>
      <c r="AH10829" s="119"/>
      <c r="AI10829" s="119"/>
    </row>
    <row r="10830" spans="27:35" x14ac:dyDescent="0.25">
      <c r="AA10830" s="81"/>
      <c r="AB10830" s="81"/>
      <c r="AC10830" s="80"/>
      <c r="AD10830" s="80"/>
      <c r="AE10830" s="81"/>
      <c r="AF10830" s="82"/>
      <c r="AG10830" s="80"/>
      <c r="AH10830" s="119"/>
      <c r="AI10830" s="119"/>
    </row>
    <row r="10831" spans="27:35" x14ac:dyDescent="0.25">
      <c r="AA10831" s="81"/>
      <c r="AB10831" s="81"/>
      <c r="AC10831" s="80"/>
      <c r="AD10831" s="80"/>
      <c r="AE10831" s="81"/>
      <c r="AF10831" s="82"/>
      <c r="AG10831" s="80"/>
      <c r="AH10831" s="119"/>
      <c r="AI10831" s="119"/>
    </row>
    <row r="10832" spans="27:35" x14ac:dyDescent="0.25">
      <c r="AA10832" s="81"/>
      <c r="AB10832" s="81"/>
      <c r="AC10832" s="80"/>
      <c r="AD10832" s="80"/>
      <c r="AE10832" s="81"/>
      <c r="AF10832" s="82"/>
      <c r="AG10832" s="80"/>
      <c r="AH10832" s="119"/>
      <c r="AI10832" s="119"/>
    </row>
    <row r="10833" spans="27:35" x14ac:dyDescent="0.25">
      <c r="AA10833" s="81"/>
      <c r="AB10833" s="81"/>
      <c r="AC10833" s="80"/>
      <c r="AD10833" s="80"/>
      <c r="AE10833" s="81"/>
      <c r="AF10833" s="82"/>
      <c r="AG10833" s="80"/>
      <c r="AH10833" s="119"/>
      <c r="AI10833" s="119"/>
    </row>
    <row r="10834" spans="27:35" x14ac:dyDescent="0.25">
      <c r="AA10834" s="81"/>
      <c r="AB10834" s="81"/>
      <c r="AC10834" s="80"/>
      <c r="AD10834" s="80"/>
      <c r="AE10834" s="81"/>
      <c r="AF10834" s="82"/>
      <c r="AG10834" s="80"/>
      <c r="AH10834" s="119"/>
      <c r="AI10834" s="119"/>
    </row>
    <row r="10835" spans="27:35" x14ac:dyDescent="0.25">
      <c r="AA10835" s="81"/>
      <c r="AB10835" s="81"/>
      <c r="AC10835" s="80"/>
      <c r="AD10835" s="80"/>
      <c r="AE10835" s="81"/>
      <c r="AF10835" s="82"/>
      <c r="AG10835" s="80"/>
      <c r="AH10835" s="119"/>
      <c r="AI10835" s="119"/>
    </row>
    <row r="10836" spans="27:35" x14ac:dyDescent="0.25">
      <c r="AA10836" s="81"/>
      <c r="AB10836" s="81"/>
      <c r="AC10836" s="80"/>
      <c r="AD10836" s="80"/>
      <c r="AE10836" s="81"/>
      <c r="AF10836" s="82"/>
      <c r="AG10836" s="80"/>
      <c r="AH10836" s="119"/>
      <c r="AI10836" s="119"/>
    </row>
    <row r="10837" spans="27:35" x14ac:dyDescent="0.25">
      <c r="AA10837" s="81"/>
      <c r="AB10837" s="81"/>
      <c r="AC10837" s="80"/>
      <c r="AD10837" s="80"/>
      <c r="AE10837" s="81"/>
      <c r="AF10837" s="82"/>
      <c r="AG10837" s="80"/>
      <c r="AH10837" s="119"/>
      <c r="AI10837" s="119"/>
    </row>
    <row r="10838" spans="27:35" x14ac:dyDescent="0.25">
      <c r="AA10838" s="81"/>
      <c r="AB10838" s="81"/>
      <c r="AC10838" s="80"/>
      <c r="AD10838" s="80"/>
      <c r="AE10838" s="81"/>
      <c r="AF10838" s="82"/>
      <c r="AG10838" s="80"/>
      <c r="AH10838" s="119"/>
      <c r="AI10838" s="119"/>
    </row>
    <row r="10839" spans="27:35" x14ac:dyDescent="0.25">
      <c r="AA10839" s="81"/>
      <c r="AB10839" s="81"/>
      <c r="AC10839" s="80"/>
      <c r="AD10839" s="80"/>
      <c r="AE10839" s="81"/>
      <c r="AF10839" s="82"/>
      <c r="AG10839" s="80"/>
      <c r="AH10839" s="119"/>
      <c r="AI10839" s="119"/>
    </row>
    <row r="10840" spans="27:35" x14ac:dyDescent="0.25">
      <c r="AA10840" s="81"/>
      <c r="AB10840" s="81"/>
      <c r="AC10840" s="80"/>
      <c r="AD10840" s="80"/>
      <c r="AE10840" s="81"/>
      <c r="AF10840" s="82"/>
      <c r="AG10840" s="80"/>
      <c r="AH10840" s="119"/>
      <c r="AI10840" s="119"/>
    </row>
    <row r="10841" spans="27:35" x14ac:dyDescent="0.25">
      <c r="AA10841" s="81"/>
      <c r="AB10841" s="81"/>
      <c r="AC10841" s="80"/>
      <c r="AD10841" s="80"/>
      <c r="AE10841" s="81"/>
      <c r="AF10841" s="82"/>
      <c r="AG10841" s="80"/>
      <c r="AH10841" s="119"/>
      <c r="AI10841" s="119"/>
    </row>
    <row r="10842" spans="27:35" x14ac:dyDescent="0.25">
      <c r="AA10842" s="81"/>
      <c r="AB10842" s="81"/>
      <c r="AC10842" s="80"/>
      <c r="AD10842" s="80"/>
      <c r="AE10842" s="81"/>
      <c r="AF10842" s="82"/>
      <c r="AG10842" s="80"/>
      <c r="AH10842" s="119"/>
      <c r="AI10842" s="119"/>
    </row>
    <row r="10843" spans="27:35" x14ac:dyDescent="0.25">
      <c r="AA10843" s="81"/>
      <c r="AB10843" s="81"/>
      <c r="AC10843" s="80"/>
      <c r="AD10843" s="80"/>
      <c r="AE10843" s="81"/>
      <c r="AF10843" s="82"/>
      <c r="AG10843" s="80"/>
      <c r="AH10843" s="119"/>
      <c r="AI10843" s="119"/>
    </row>
    <row r="10844" spans="27:35" x14ac:dyDescent="0.25">
      <c r="AA10844" s="81"/>
      <c r="AB10844" s="81"/>
      <c r="AC10844" s="80"/>
      <c r="AD10844" s="80"/>
      <c r="AE10844" s="81"/>
      <c r="AF10844" s="82"/>
      <c r="AG10844" s="80"/>
      <c r="AH10844" s="119"/>
      <c r="AI10844" s="119"/>
    </row>
    <row r="10845" spans="27:35" x14ac:dyDescent="0.25">
      <c r="AA10845" s="81"/>
      <c r="AB10845" s="81"/>
      <c r="AC10845" s="80"/>
      <c r="AD10845" s="80"/>
      <c r="AE10845" s="81"/>
      <c r="AF10845" s="82"/>
      <c r="AG10845" s="80"/>
      <c r="AH10845" s="119"/>
      <c r="AI10845" s="119"/>
    </row>
    <row r="10846" spans="27:35" x14ac:dyDescent="0.25">
      <c r="AA10846" s="81"/>
      <c r="AB10846" s="81"/>
      <c r="AC10846" s="80"/>
      <c r="AD10846" s="80"/>
      <c r="AE10846" s="81"/>
      <c r="AF10846" s="82"/>
      <c r="AG10846" s="80"/>
      <c r="AH10846" s="119"/>
      <c r="AI10846" s="119"/>
    </row>
    <row r="10847" spans="27:35" x14ac:dyDescent="0.25">
      <c r="AA10847" s="81"/>
      <c r="AB10847" s="81"/>
      <c r="AC10847" s="80"/>
      <c r="AD10847" s="80"/>
      <c r="AE10847" s="81"/>
      <c r="AF10847" s="82"/>
      <c r="AG10847" s="80"/>
      <c r="AH10847" s="119"/>
      <c r="AI10847" s="119"/>
    </row>
    <row r="10848" spans="27:35" x14ac:dyDescent="0.25">
      <c r="AA10848" s="81"/>
      <c r="AB10848" s="81"/>
      <c r="AC10848" s="80"/>
      <c r="AD10848" s="80"/>
      <c r="AE10848" s="81"/>
      <c r="AF10848" s="82"/>
      <c r="AG10848" s="80"/>
      <c r="AH10848" s="119"/>
      <c r="AI10848" s="119"/>
    </row>
    <row r="10849" spans="27:35" x14ac:dyDescent="0.25">
      <c r="AA10849" s="81"/>
      <c r="AB10849" s="81"/>
      <c r="AC10849" s="80"/>
      <c r="AD10849" s="80"/>
      <c r="AE10849" s="81"/>
      <c r="AF10849" s="82"/>
      <c r="AG10849" s="80"/>
      <c r="AH10849" s="119"/>
      <c r="AI10849" s="119"/>
    </row>
    <row r="10850" spans="27:35" x14ac:dyDescent="0.25">
      <c r="AA10850" s="81"/>
      <c r="AB10850" s="81"/>
      <c r="AC10850" s="80"/>
      <c r="AD10850" s="80"/>
      <c r="AE10850" s="81"/>
      <c r="AF10850" s="82"/>
      <c r="AG10850" s="80"/>
      <c r="AH10850" s="119"/>
      <c r="AI10850" s="119"/>
    </row>
    <row r="10851" spans="27:35" x14ac:dyDescent="0.25">
      <c r="AA10851" s="81"/>
      <c r="AB10851" s="81"/>
      <c r="AC10851" s="80"/>
      <c r="AD10851" s="80"/>
      <c r="AE10851" s="81"/>
      <c r="AF10851" s="82"/>
      <c r="AG10851" s="80"/>
      <c r="AH10851" s="119"/>
      <c r="AI10851" s="119"/>
    </row>
    <row r="10852" spans="27:35" x14ac:dyDescent="0.25">
      <c r="AA10852" s="81"/>
      <c r="AB10852" s="81"/>
      <c r="AC10852" s="80"/>
      <c r="AD10852" s="80"/>
      <c r="AE10852" s="81"/>
      <c r="AF10852" s="82"/>
      <c r="AG10852" s="80"/>
      <c r="AH10852" s="119"/>
      <c r="AI10852" s="119"/>
    </row>
    <row r="10853" spans="27:35" x14ac:dyDescent="0.25">
      <c r="AA10853" s="81"/>
      <c r="AB10853" s="81"/>
      <c r="AC10853" s="80"/>
      <c r="AD10853" s="80"/>
      <c r="AE10853" s="81"/>
      <c r="AF10853" s="82"/>
      <c r="AG10853" s="80"/>
      <c r="AH10853" s="119"/>
      <c r="AI10853" s="119"/>
    </row>
    <row r="10854" spans="27:35" x14ac:dyDescent="0.25">
      <c r="AA10854" s="81"/>
      <c r="AB10854" s="81"/>
      <c r="AC10854" s="80"/>
      <c r="AD10854" s="80"/>
      <c r="AE10854" s="81"/>
      <c r="AF10854" s="82"/>
      <c r="AG10854" s="80"/>
      <c r="AH10854" s="119"/>
      <c r="AI10854" s="119"/>
    </row>
    <row r="10855" spans="27:35" x14ac:dyDescent="0.25">
      <c r="AA10855" s="81"/>
      <c r="AB10855" s="81"/>
      <c r="AC10855" s="80"/>
      <c r="AD10855" s="80"/>
      <c r="AE10855" s="81"/>
      <c r="AF10855" s="82"/>
      <c r="AG10855" s="80"/>
      <c r="AH10855" s="119"/>
      <c r="AI10855" s="119"/>
    </row>
    <row r="10856" spans="27:35" x14ac:dyDescent="0.25">
      <c r="AA10856" s="81"/>
      <c r="AB10856" s="81"/>
      <c r="AC10856" s="80"/>
      <c r="AD10856" s="80"/>
      <c r="AE10856" s="81"/>
      <c r="AF10856" s="82"/>
      <c r="AG10856" s="80"/>
      <c r="AH10856" s="119"/>
      <c r="AI10856" s="119"/>
    </row>
    <row r="10857" spans="27:35" x14ac:dyDescent="0.25">
      <c r="AA10857" s="81"/>
      <c r="AB10857" s="81"/>
      <c r="AC10857" s="80"/>
      <c r="AD10857" s="80"/>
      <c r="AE10857" s="81"/>
      <c r="AF10857" s="82"/>
      <c r="AG10857" s="80"/>
      <c r="AH10857" s="119"/>
      <c r="AI10857" s="119"/>
    </row>
    <row r="10858" spans="27:35" x14ac:dyDescent="0.25">
      <c r="AA10858" s="81"/>
      <c r="AB10858" s="81"/>
      <c r="AC10858" s="80"/>
      <c r="AD10858" s="80"/>
      <c r="AE10858" s="81"/>
      <c r="AF10858" s="82"/>
      <c r="AG10858" s="80"/>
      <c r="AH10858" s="119"/>
      <c r="AI10858" s="119"/>
    </row>
    <row r="10859" spans="27:35" x14ac:dyDescent="0.25">
      <c r="AA10859" s="81"/>
      <c r="AB10859" s="81"/>
      <c r="AC10859" s="80"/>
      <c r="AD10859" s="80"/>
      <c r="AE10859" s="81"/>
      <c r="AF10859" s="82"/>
      <c r="AG10859" s="80"/>
      <c r="AH10859" s="119"/>
      <c r="AI10859" s="119"/>
    </row>
    <row r="10860" spans="27:35" x14ac:dyDescent="0.25">
      <c r="AA10860" s="81"/>
      <c r="AB10860" s="81"/>
      <c r="AC10860" s="80"/>
      <c r="AD10860" s="80"/>
      <c r="AE10860" s="81"/>
      <c r="AF10860" s="82"/>
      <c r="AG10860" s="80"/>
      <c r="AH10860" s="119"/>
      <c r="AI10860" s="119"/>
    </row>
    <row r="10861" spans="27:35" x14ac:dyDescent="0.25">
      <c r="AA10861" s="81"/>
      <c r="AB10861" s="81"/>
      <c r="AC10861" s="80"/>
      <c r="AD10861" s="80"/>
      <c r="AE10861" s="81"/>
      <c r="AF10861" s="82"/>
      <c r="AG10861" s="80"/>
      <c r="AH10861" s="119"/>
      <c r="AI10861" s="119"/>
    </row>
    <row r="10862" spans="27:35" x14ac:dyDescent="0.25">
      <c r="AA10862" s="81"/>
      <c r="AB10862" s="81"/>
      <c r="AC10862" s="80"/>
      <c r="AD10862" s="80"/>
      <c r="AE10862" s="81"/>
      <c r="AF10862" s="82"/>
      <c r="AG10862" s="80"/>
      <c r="AH10862" s="119"/>
      <c r="AI10862" s="119"/>
    </row>
    <row r="10863" spans="27:35" x14ac:dyDescent="0.25">
      <c r="AA10863" s="81"/>
      <c r="AB10863" s="81"/>
      <c r="AC10863" s="80"/>
      <c r="AD10863" s="80"/>
      <c r="AE10863" s="81"/>
      <c r="AF10863" s="82"/>
      <c r="AG10863" s="80"/>
      <c r="AH10863" s="119"/>
      <c r="AI10863" s="119"/>
    </row>
    <row r="10864" spans="27:35" x14ac:dyDescent="0.25">
      <c r="AA10864" s="81"/>
      <c r="AB10864" s="81"/>
      <c r="AC10864" s="80"/>
      <c r="AD10864" s="80"/>
      <c r="AE10864" s="81"/>
      <c r="AF10864" s="82"/>
      <c r="AG10864" s="80"/>
      <c r="AH10864" s="119"/>
      <c r="AI10864" s="119"/>
    </row>
    <row r="10865" spans="27:35" x14ac:dyDescent="0.25">
      <c r="AA10865" s="81"/>
      <c r="AB10865" s="81"/>
      <c r="AC10865" s="80"/>
      <c r="AD10865" s="80"/>
      <c r="AE10865" s="81"/>
      <c r="AF10865" s="82"/>
      <c r="AG10865" s="80"/>
      <c r="AH10865" s="119"/>
      <c r="AI10865" s="119"/>
    </row>
    <row r="10866" spans="27:35" x14ac:dyDescent="0.25">
      <c r="AA10866" s="81"/>
      <c r="AB10866" s="81"/>
      <c r="AC10866" s="80"/>
      <c r="AD10866" s="80"/>
      <c r="AE10866" s="81"/>
      <c r="AF10866" s="82"/>
      <c r="AG10866" s="80"/>
      <c r="AH10866" s="119"/>
      <c r="AI10866" s="119"/>
    </row>
    <row r="10867" spans="27:35" x14ac:dyDescent="0.25">
      <c r="AA10867" s="81"/>
      <c r="AB10867" s="81"/>
      <c r="AC10867" s="80"/>
      <c r="AD10867" s="80"/>
      <c r="AE10867" s="81"/>
      <c r="AF10867" s="82"/>
      <c r="AG10867" s="80"/>
      <c r="AH10867" s="119"/>
      <c r="AI10867" s="119"/>
    </row>
    <row r="10868" spans="27:35" x14ac:dyDescent="0.25">
      <c r="AA10868" s="81"/>
      <c r="AB10868" s="81"/>
      <c r="AC10868" s="80"/>
      <c r="AD10868" s="80"/>
      <c r="AE10868" s="81"/>
      <c r="AF10868" s="82"/>
      <c r="AG10868" s="80"/>
      <c r="AH10868" s="119"/>
      <c r="AI10868" s="119"/>
    </row>
    <row r="10869" spans="27:35" x14ac:dyDescent="0.25">
      <c r="AA10869" s="81"/>
      <c r="AB10869" s="81"/>
      <c r="AC10869" s="80"/>
      <c r="AD10869" s="80"/>
      <c r="AE10869" s="81"/>
      <c r="AF10869" s="82"/>
      <c r="AG10869" s="80"/>
      <c r="AH10869" s="119"/>
      <c r="AI10869" s="119"/>
    </row>
    <row r="10870" spans="27:35" x14ac:dyDescent="0.25">
      <c r="AA10870" s="81"/>
      <c r="AB10870" s="81"/>
      <c r="AC10870" s="80"/>
      <c r="AD10870" s="80"/>
      <c r="AE10870" s="81"/>
      <c r="AF10870" s="82"/>
      <c r="AG10870" s="80"/>
      <c r="AH10870" s="119"/>
      <c r="AI10870" s="119"/>
    </row>
    <row r="10871" spans="27:35" x14ac:dyDescent="0.25">
      <c r="AA10871" s="81"/>
      <c r="AB10871" s="81"/>
      <c r="AC10871" s="80"/>
      <c r="AD10871" s="80"/>
      <c r="AE10871" s="81"/>
      <c r="AF10871" s="82"/>
      <c r="AG10871" s="80"/>
      <c r="AH10871" s="119"/>
      <c r="AI10871" s="119"/>
    </row>
    <row r="10872" spans="27:35" x14ac:dyDescent="0.25">
      <c r="AA10872" s="81"/>
      <c r="AB10872" s="81"/>
      <c r="AC10872" s="80"/>
      <c r="AD10872" s="80"/>
      <c r="AE10872" s="81"/>
      <c r="AF10872" s="82"/>
      <c r="AG10872" s="80"/>
      <c r="AH10872" s="119"/>
      <c r="AI10872" s="119"/>
    </row>
    <row r="10873" spans="27:35" x14ac:dyDescent="0.25">
      <c r="AA10873" s="81"/>
      <c r="AB10873" s="81"/>
      <c r="AC10873" s="80"/>
      <c r="AD10873" s="80"/>
      <c r="AE10873" s="81"/>
      <c r="AF10873" s="82"/>
      <c r="AG10873" s="80"/>
      <c r="AH10873" s="119"/>
      <c r="AI10873" s="119"/>
    </row>
    <row r="10874" spans="27:35" x14ac:dyDescent="0.25">
      <c r="AA10874" s="81"/>
      <c r="AB10874" s="81"/>
      <c r="AC10874" s="80"/>
      <c r="AD10874" s="80"/>
      <c r="AE10874" s="81"/>
      <c r="AF10874" s="82"/>
      <c r="AG10874" s="80"/>
      <c r="AH10874" s="119"/>
      <c r="AI10874" s="119"/>
    </row>
    <row r="10875" spans="27:35" x14ac:dyDescent="0.25">
      <c r="AA10875" s="81"/>
      <c r="AB10875" s="81"/>
      <c r="AC10875" s="80"/>
      <c r="AD10875" s="80"/>
      <c r="AE10875" s="81"/>
      <c r="AF10875" s="82"/>
      <c r="AG10875" s="80"/>
      <c r="AH10875" s="119"/>
      <c r="AI10875" s="119"/>
    </row>
    <row r="10876" spans="27:35" x14ac:dyDescent="0.25">
      <c r="AA10876" s="81"/>
      <c r="AB10876" s="81"/>
      <c r="AC10876" s="80"/>
      <c r="AD10876" s="80"/>
      <c r="AE10876" s="81"/>
      <c r="AF10876" s="82"/>
      <c r="AG10876" s="80"/>
      <c r="AH10876" s="119"/>
      <c r="AI10876" s="119"/>
    </row>
    <row r="10877" spans="27:35" x14ac:dyDescent="0.25">
      <c r="AA10877" s="81"/>
      <c r="AB10877" s="81"/>
      <c r="AC10877" s="80"/>
      <c r="AD10877" s="80"/>
      <c r="AE10877" s="81"/>
      <c r="AF10877" s="82"/>
      <c r="AG10877" s="80"/>
      <c r="AH10877" s="119"/>
      <c r="AI10877" s="119"/>
    </row>
    <row r="10878" spans="27:35" x14ac:dyDescent="0.25">
      <c r="AA10878" s="81"/>
      <c r="AB10878" s="81"/>
      <c r="AC10878" s="80"/>
      <c r="AD10878" s="80"/>
      <c r="AE10878" s="81"/>
      <c r="AF10878" s="82"/>
      <c r="AG10878" s="80"/>
      <c r="AH10878" s="119"/>
      <c r="AI10878" s="119"/>
    </row>
    <row r="10879" spans="27:35" x14ac:dyDescent="0.25">
      <c r="AA10879" s="81"/>
      <c r="AB10879" s="81"/>
      <c r="AC10879" s="80"/>
      <c r="AD10879" s="80"/>
      <c r="AE10879" s="81"/>
      <c r="AF10879" s="82"/>
      <c r="AG10879" s="80"/>
      <c r="AH10879" s="119"/>
      <c r="AI10879" s="119"/>
    </row>
    <row r="10880" spans="27:35" x14ac:dyDescent="0.25">
      <c r="AA10880" s="81"/>
      <c r="AB10880" s="81"/>
      <c r="AC10880" s="80"/>
      <c r="AD10880" s="80"/>
      <c r="AE10880" s="81"/>
      <c r="AF10880" s="82"/>
      <c r="AG10880" s="80"/>
      <c r="AH10880" s="119"/>
      <c r="AI10880" s="119"/>
    </row>
    <row r="10881" spans="27:35" x14ac:dyDescent="0.25">
      <c r="AA10881" s="81"/>
      <c r="AB10881" s="81"/>
      <c r="AC10881" s="80"/>
      <c r="AD10881" s="80"/>
      <c r="AE10881" s="81"/>
      <c r="AF10881" s="82"/>
      <c r="AG10881" s="80"/>
      <c r="AH10881" s="119"/>
      <c r="AI10881" s="119"/>
    </row>
    <row r="10882" spans="27:35" x14ac:dyDescent="0.25">
      <c r="AA10882" s="81"/>
      <c r="AB10882" s="81"/>
      <c r="AC10882" s="80"/>
      <c r="AD10882" s="80"/>
      <c r="AE10882" s="81"/>
      <c r="AF10882" s="82"/>
      <c r="AG10882" s="80"/>
      <c r="AH10882" s="119"/>
      <c r="AI10882" s="119"/>
    </row>
    <row r="10883" spans="27:35" x14ac:dyDescent="0.25">
      <c r="AA10883" s="81"/>
      <c r="AB10883" s="81"/>
      <c r="AC10883" s="80"/>
      <c r="AD10883" s="80"/>
      <c r="AE10883" s="81"/>
      <c r="AF10883" s="82"/>
      <c r="AG10883" s="80"/>
      <c r="AH10883" s="119"/>
      <c r="AI10883" s="119"/>
    </row>
    <row r="10884" spans="27:35" x14ac:dyDescent="0.25">
      <c r="AA10884" s="81"/>
      <c r="AB10884" s="81"/>
      <c r="AC10884" s="80"/>
      <c r="AD10884" s="80"/>
      <c r="AE10884" s="81"/>
      <c r="AF10884" s="82"/>
      <c r="AG10884" s="80"/>
      <c r="AH10884" s="119"/>
      <c r="AI10884" s="119"/>
    </row>
    <row r="10885" spans="27:35" x14ac:dyDescent="0.25">
      <c r="AA10885" s="81"/>
      <c r="AB10885" s="81"/>
      <c r="AC10885" s="80"/>
      <c r="AD10885" s="80"/>
      <c r="AE10885" s="81"/>
      <c r="AF10885" s="82"/>
      <c r="AG10885" s="80"/>
      <c r="AH10885" s="119"/>
      <c r="AI10885" s="119"/>
    </row>
    <row r="10886" spans="27:35" x14ac:dyDescent="0.25">
      <c r="AA10886" s="81"/>
      <c r="AB10886" s="81"/>
      <c r="AC10886" s="80"/>
      <c r="AD10886" s="80"/>
      <c r="AE10886" s="81"/>
      <c r="AF10886" s="82"/>
      <c r="AG10886" s="80"/>
      <c r="AH10886" s="119"/>
      <c r="AI10886" s="119"/>
    </row>
    <row r="10887" spans="27:35" x14ac:dyDescent="0.25">
      <c r="AA10887" s="81"/>
      <c r="AB10887" s="81"/>
      <c r="AC10887" s="80"/>
      <c r="AD10887" s="80"/>
      <c r="AE10887" s="81"/>
      <c r="AF10887" s="82"/>
      <c r="AG10887" s="80"/>
      <c r="AH10887" s="119"/>
      <c r="AI10887" s="119"/>
    </row>
    <row r="10888" spans="27:35" x14ac:dyDescent="0.25">
      <c r="AA10888" s="81"/>
      <c r="AB10888" s="81"/>
      <c r="AC10888" s="80"/>
      <c r="AD10888" s="80"/>
      <c r="AE10888" s="81"/>
      <c r="AF10888" s="82"/>
      <c r="AG10888" s="80"/>
      <c r="AH10888" s="119"/>
      <c r="AI10888" s="119"/>
    </row>
    <row r="10889" spans="27:35" x14ac:dyDescent="0.25">
      <c r="AA10889" s="81"/>
      <c r="AB10889" s="81"/>
      <c r="AC10889" s="80"/>
      <c r="AD10889" s="80"/>
      <c r="AE10889" s="81"/>
      <c r="AF10889" s="82"/>
      <c r="AG10889" s="80"/>
      <c r="AH10889" s="119"/>
      <c r="AI10889" s="119"/>
    </row>
    <row r="10890" spans="27:35" x14ac:dyDescent="0.25">
      <c r="AA10890" s="81"/>
      <c r="AB10890" s="81"/>
      <c r="AC10890" s="80"/>
      <c r="AD10890" s="80"/>
      <c r="AE10890" s="81"/>
      <c r="AF10890" s="82"/>
      <c r="AG10890" s="80"/>
      <c r="AH10890" s="119"/>
      <c r="AI10890" s="119"/>
    </row>
    <row r="10891" spans="27:35" x14ac:dyDescent="0.25">
      <c r="AA10891" s="81"/>
      <c r="AB10891" s="81"/>
      <c r="AC10891" s="80"/>
      <c r="AD10891" s="80"/>
      <c r="AE10891" s="81"/>
      <c r="AF10891" s="82"/>
      <c r="AG10891" s="80"/>
      <c r="AH10891" s="119"/>
      <c r="AI10891" s="119"/>
    </row>
    <row r="10892" spans="27:35" x14ac:dyDescent="0.25">
      <c r="AA10892" s="81"/>
      <c r="AB10892" s="81"/>
      <c r="AC10892" s="80"/>
      <c r="AD10892" s="80"/>
      <c r="AE10892" s="81"/>
      <c r="AF10892" s="82"/>
      <c r="AG10892" s="80"/>
      <c r="AH10892" s="119"/>
      <c r="AI10892" s="119"/>
    </row>
    <row r="10893" spans="27:35" x14ac:dyDescent="0.25">
      <c r="AA10893" s="81"/>
      <c r="AB10893" s="81"/>
      <c r="AC10893" s="80"/>
      <c r="AD10893" s="80"/>
      <c r="AE10893" s="81"/>
      <c r="AF10893" s="82"/>
      <c r="AG10893" s="80"/>
      <c r="AH10893" s="119"/>
      <c r="AI10893" s="119"/>
    </row>
    <row r="10894" spans="27:35" x14ac:dyDescent="0.25">
      <c r="AA10894" s="81"/>
      <c r="AB10894" s="81"/>
      <c r="AC10894" s="80"/>
      <c r="AD10894" s="80"/>
      <c r="AE10894" s="81"/>
      <c r="AF10894" s="82"/>
      <c r="AG10894" s="80"/>
      <c r="AH10894" s="119"/>
      <c r="AI10894" s="119"/>
    </row>
    <row r="10895" spans="27:35" x14ac:dyDescent="0.25">
      <c r="AA10895" s="81"/>
      <c r="AB10895" s="81"/>
      <c r="AC10895" s="80"/>
      <c r="AD10895" s="80"/>
      <c r="AE10895" s="81"/>
      <c r="AF10895" s="82"/>
      <c r="AG10895" s="80"/>
      <c r="AH10895" s="119"/>
      <c r="AI10895" s="119"/>
    </row>
    <row r="10896" spans="27:35" x14ac:dyDescent="0.25">
      <c r="AA10896" s="81"/>
      <c r="AB10896" s="81"/>
      <c r="AC10896" s="80"/>
      <c r="AD10896" s="80"/>
      <c r="AE10896" s="81"/>
      <c r="AF10896" s="82"/>
      <c r="AG10896" s="80"/>
      <c r="AH10896" s="119"/>
      <c r="AI10896" s="119"/>
    </row>
    <row r="10897" spans="27:35" x14ac:dyDescent="0.25">
      <c r="AA10897" s="81"/>
      <c r="AB10897" s="81"/>
      <c r="AC10897" s="80"/>
      <c r="AD10897" s="80"/>
      <c r="AE10897" s="81"/>
      <c r="AF10897" s="82"/>
      <c r="AG10897" s="80"/>
      <c r="AH10897" s="119"/>
      <c r="AI10897" s="119"/>
    </row>
    <row r="10898" spans="27:35" x14ac:dyDescent="0.25">
      <c r="AA10898" s="81"/>
      <c r="AB10898" s="81"/>
      <c r="AC10898" s="80"/>
      <c r="AD10898" s="80"/>
      <c r="AE10898" s="81"/>
      <c r="AF10898" s="82"/>
      <c r="AG10898" s="80"/>
      <c r="AH10898" s="119"/>
      <c r="AI10898" s="119"/>
    </row>
    <row r="10899" spans="27:35" x14ac:dyDescent="0.25">
      <c r="AA10899" s="81"/>
      <c r="AB10899" s="81"/>
      <c r="AC10899" s="80"/>
      <c r="AD10899" s="80"/>
      <c r="AE10899" s="81"/>
      <c r="AF10899" s="82"/>
      <c r="AG10899" s="80"/>
      <c r="AH10899" s="119"/>
      <c r="AI10899" s="119"/>
    </row>
    <row r="10900" spans="27:35" x14ac:dyDescent="0.25">
      <c r="AA10900" s="81"/>
      <c r="AB10900" s="81"/>
      <c r="AC10900" s="80"/>
      <c r="AD10900" s="80"/>
      <c r="AE10900" s="81"/>
      <c r="AF10900" s="82"/>
      <c r="AG10900" s="80"/>
      <c r="AH10900" s="119"/>
      <c r="AI10900" s="119"/>
    </row>
    <row r="10901" spans="27:35" x14ac:dyDescent="0.25">
      <c r="AA10901" s="81"/>
      <c r="AB10901" s="81"/>
      <c r="AC10901" s="80"/>
      <c r="AD10901" s="80"/>
      <c r="AE10901" s="81"/>
      <c r="AF10901" s="82"/>
      <c r="AG10901" s="80"/>
      <c r="AH10901" s="119"/>
      <c r="AI10901" s="119"/>
    </row>
    <row r="10902" spans="27:35" x14ac:dyDescent="0.25">
      <c r="AA10902" s="81"/>
      <c r="AB10902" s="81"/>
      <c r="AC10902" s="80"/>
      <c r="AD10902" s="80"/>
      <c r="AE10902" s="81"/>
      <c r="AF10902" s="82"/>
      <c r="AG10902" s="80"/>
      <c r="AH10902" s="119"/>
      <c r="AI10902" s="119"/>
    </row>
    <row r="10903" spans="27:35" x14ac:dyDescent="0.25">
      <c r="AA10903" s="81"/>
      <c r="AB10903" s="81"/>
      <c r="AC10903" s="80"/>
      <c r="AD10903" s="80"/>
      <c r="AE10903" s="81"/>
      <c r="AF10903" s="82"/>
      <c r="AG10903" s="80"/>
      <c r="AH10903" s="119"/>
      <c r="AI10903" s="119"/>
    </row>
    <row r="10904" spans="27:35" x14ac:dyDescent="0.25">
      <c r="AA10904" s="81"/>
      <c r="AB10904" s="81"/>
      <c r="AC10904" s="80"/>
      <c r="AD10904" s="80"/>
      <c r="AE10904" s="81"/>
      <c r="AF10904" s="82"/>
      <c r="AG10904" s="80"/>
      <c r="AH10904" s="119"/>
      <c r="AI10904" s="119"/>
    </row>
    <row r="10905" spans="27:35" x14ac:dyDescent="0.25">
      <c r="AA10905" s="81"/>
      <c r="AB10905" s="81"/>
      <c r="AC10905" s="80"/>
      <c r="AD10905" s="80"/>
      <c r="AE10905" s="81"/>
      <c r="AF10905" s="82"/>
      <c r="AG10905" s="80"/>
      <c r="AH10905" s="119"/>
      <c r="AI10905" s="119"/>
    </row>
    <row r="10906" spans="27:35" x14ac:dyDescent="0.25">
      <c r="AA10906" s="81"/>
      <c r="AB10906" s="81"/>
      <c r="AC10906" s="80"/>
      <c r="AD10906" s="80"/>
      <c r="AE10906" s="81"/>
      <c r="AF10906" s="82"/>
      <c r="AG10906" s="80"/>
      <c r="AH10906" s="119"/>
      <c r="AI10906" s="119"/>
    </row>
    <row r="10907" spans="27:35" x14ac:dyDescent="0.25">
      <c r="AA10907" s="81"/>
      <c r="AB10907" s="81"/>
      <c r="AC10907" s="80"/>
      <c r="AD10907" s="80"/>
      <c r="AE10907" s="81"/>
      <c r="AF10907" s="82"/>
      <c r="AG10907" s="80"/>
      <c r="AH10907" s="119"/>
      <c r="AI10907" s="119"/>
    </row>
    <row r="10908" spans="27:35" x14ac:dyDescent="0.25">
      <c r="AA10908" s="81"/>
      <c r="AB10908" s="81"/>
      <c r="AC10908" s="80"/>
      <c r="AD10908" s="80"/>
      <c r="AE10908" s="81"/>
      <c r="AF10908" s="82"/>
      <c r="AG10908" s="80"/>
      <c r="AH10908" s="119"/>
      <c r="AI10908" s="119"/>
    </row>
    <row r="10909" spans="27:35" x14ac:dyDescent="0.25">
      <c r="AA10909" s="81"/>
      <c r="AB10909" s="81"/>
      <c r="AC10909" s="80"/>
      <c r="AD10909" s="80"/>
      <c r="AE10909" s="81"/>
      <c r="AF10909" s="82"/>
      <c r="AG10909" s="80"/>
      <c r="AH10909" s="119"/>
      <c r="AI10909" s="119"/>
    </row>
    <row r="10910" spans="27:35" x14ac:dyDescent="0.25">
      <c r="AA10910" s="81"/>
      <c r="AB10910" s="81"/>
      <c r="AC10910" s="80"/>
      <c r="AD10910" s="80"/>
      <c r="AE10910" s="81"/>
      <c r="AF10910" s="82"/>
      <c r="AG10910" s="80"/>
      <c r="AH10910" s="119"/>
      <c r="AI10910" s="119"/>
    </row>
    <row r="10911" spans="27:35" x14ac:dyDescent="0.25">
      <c r="AA10911" s="81"/>
      <c r="AB10911" s="81"/>
      <c r="AC10911" s="80"/>
      <c r="AD10911" s="80"/>
      <c r="AE10911" s="81"/>
      <c r="AF10911" s="82"/>
      <c r="AG10911" s="80"/>
      <c r="AH10911" s="119"/>
      <c r="AI10911" s="119"/>
    </row>
    <row r="10912" spans="27:35" x14ac:dyDescent="0.25">
      <c r="AA10912" s="81"/>
      <c r="AB10912" s="81"/>
      <c r="AC10912" s="80"/>
      <c r="AD10912" s="80"/>
      <c r="AE10912" s="81"/>
      <c r="AF10912" s="82"/>
      <c r="AG10912" s="80"/>
      <c r="AH10912" s="119"/>
      <c r="AI10912" s="119"/>
    </row>
    <row r="10913" spans="27:35" x14ac:dyDescent="0.25">
      <c r="AA10913" s="81"/>
      <c r="AB10913" s="81"/>
      <c r="AC10913" s="80"/>
      <c r="AD10913" s="80"/>
      <c r="AE10913" s="81"/>
      <c r="AF10913" s="82"/>
      <c r="AG10913" s="80"/>
      <c r="AH10913" s="119"/>
      <c r="AI10913" s="119"/>
    </row>
    <row r="10914" spans="27:35" x14ac:dyDescent="0.25">
      <c r="AA10914" s="81"/>
      <c r="AB10914" s="81"/>
      <c r="AC10914" s="80"/>
      <c r="AD10914" s="80"/>
      <c r="AE10914" s="81"/>
      <c r="AF10914" s="82"/>
      <c r="AG10914" s="80"/>
      <c r="AH10914" s="119"/>
      <c r="AI10914" s="119"/>
    </row>
    <row r="10915" spans="27:35" x14ac:dyDescent="0.25">
      <c r="AA10915" s="81"/>
      <c r="AB10915" s="81"/>
      <c r="AC10915" s="80"/>
      <c r="AD10915" s="80"/>
      <c r="AE10915" s="81"/>
      <c r="AF10915" s="82"/>
      <c r="AG10915" s="80"/>
      <c r="AH10915" s="119"/>
      <c r="AI10915" s="119"/>
    </row>
    <row r="10916" spans="27:35" x14ac:dyDescent="0.25">
      <c r="AA10916" s="81"/>
      <c r="AB10916" s="81"/>
      <c r="AC10916" s="80"/>
      <c r="AD10916" s="80"/>
      <c r="AE10916" s="81"/>
      <c r="AF10916" s="82"/>
      <c r="AG10916" s="80"/>
      <c r="AH10916" s="119"/>
      <c r="AI10916" s="119"/>
    </row>
    <row r="10917" spans="27:35" x14ac:dyDescent="0.25">
      <c r="AA10917" s="81"/>
      <c r="AB10917" s="81"/>
      <c r="AC10917" s="80"/>
      <c r="AD10917" s="80"/>
      <c r="AE10917" s="81"/>
      <c r="AF10917" s="82"/>
      <c r="AG10917" s="80"/>
      <c r="AH10917" s="119"/>
      <c r="AI10917" s="119"/>
    </row>
    <row r="10918" spans="27:35" x14ac:dyDescent="0.25">
      <c r="AA10918" s="81"/>
      <c r="AB10918" s="81"/>
      <c r="AC10918" s="80"/>
      <c r="AD10918" s="80"/>
      <c r="AE10918" s="81"/>
      <c r="AF10918" s="82"/>
      <c r="AG10918" s="80"/>
      <c r="AH10918" s="119"/>
      <c r="AI10918" s="119"/>
    </row>
    <row r="10919" spans="27:35" x14ac:dyDescent="0.25">
      <c r="AA10919" s="81"/>
      <c r="AB10919" s="81"/>
      <c r="AC10919" s="80"/>
      <c r="AD10919" s="80"/>
      <c r="AE10919" s="81"/>
      <c r="AF10919" s="82"/>
      <c r="AG10919" s="80"/>
      <c r="AH10919" s="119"/>
      <c r="AI10919" s="119"/>
    </row>
    <row r="10920" spans="27:35" x14ac:dyDescent="0.25">
      <c r="AA10920" s="81"/>
      <c r="AB10920" s="81"/>
      <c r="AC10920" s="80"/>
      <c r="AD10920" s="80"/>
      <c r="AE10920" s="81"/>
      <c r="AF10920" s="82"/>
      <c r="AG10920" s="80"/>
      <c r="AH10920" s="119"/>
      <c r="AI10920" s="119"/>
    </row>
    <row r="10921" spans="27:35" x14ac:dyDescent="0.25">
      <c r="AA10921" s="81"/>
      <c r="AB10921" s="81"/>
      <c r="AC10921" s="80"/>
      <c r="AD10921" s="80"/>
      <c r="AE10921" s="81"/>
      <c r="AF10921" s="82"/>
      <c r="AG10921" s="80"/>
      <c r="AH10921" s="119"/>
      <c r="AI10921" s="119"/>
    </row>
    <row r="10922" spans="27:35" x14ac:dyDescent="0.25">
      <c r="AA10922" s="81"/>
      <c r="AB10922" s="81"/>
      <c r="AC10922" s="80"/>
      <c r="AD10922" s="80"/>
      <c r="AE10922" s="81"/>
      <c r="AF10922" s="82"/>
      <c r="AG10922" s="80"/>
      <c r="AH10922" s="119"/>
      <c r="AI10922" s="119"/>
    </row>
    <row r="10923" spans="27:35" x14ac:dyDescent="0.25">
      <c r="AA10923" s="81"/>
      <c r="AB10923" s="81"/>
      <c r="AC10923" s="80"/>
      <c r="AD10923" s="80"/>
      <c r="AE10923" s="81"/>
      <c r="AF10923" s="82"/>
      <c r="AG10923" s="80"/>
      <c r="AH10923" s="119"/>
      <c r="AI10923" s="119"/>
    </row>
    <row r="10924" spans="27:35" x14ac:dyDescent="0.25">
      <c r="AA10924" s="81"/>
      <c r="AB10924" s="81"/>
      <c r="AC10924" s="80"/>
      <c r="AD10924" s="80"/>
      <c r="AE10924" s="81"/>
      <c r="AF10924" s="82"/>
      <c r="AG10924" s="80"/>
      <c r="AH10924" s="119"/>
      <c r="AI10924" s="119"/>
    </row>
    <row r="10925" spans="27:35" x14ac:dyDescent="0.25">
      <c r="AA10925" s="81"/>
      <c r="AB10925" s="81"/>
      <c r="AC10925" s="80"/>
      <c r="AD10925" s="80"/>
      <c r="AE10925" s="81"/>
      <c r="AF10925" s="82"/>
      <c r="AG10925" s="80"/>
      <c r="AH10925" s="119"/>
      <c r="AI10925" s="119"/>
    </row>
    <row r="10926" spans="27:35" x14ac:dyDescent="0.25">
      <c r="AA10926" s="81"/>
      <c r="AB10926" s="81"/>
      <c r="AC10926" s="80"/>
      <c r="AD10926" s="80"/>
      <c r="AE10926" s="81"/>
      <c r="AF10926" s="82"/>
      <c r="AG10926" s="80"/>
      <c r="AH10926" s="119"/>
      <c r="AI10926" s="119"/>
    </row>
    <row r="10927" spans="27:35" x14ac:dyDescent="0.25">
      <c r="AA10927" s="81"/>
      <c r="AB10927" s="81"/>
      <c r="AC10927" s="80"/>
      <c r="AD10927" s="80"/>
      <c r="AE10927" s="81"/>
      <c r="AF10927" s="82"/>
      <c r="AG10927" s="80"/>
      <c r="AH10927" s="119"/>
      <c r="AI10927" s="119"/>
    </row>
    <row r="10928" spans="27:35" x14ac:dyDescent="0.25">
      <c r="AA10928" s="81"/>
      <c r="AB10928" s="81"/>
      <c r="AC10928" s="80"/>
      <c r="AD10928" s="80"/>
      <c r="AE10928" s="81"/>
      <c r="AF10928" s="82"/>
      <c r="AG10928" s="80"/>
      <c r="AH10928" s="119"/>
      <c r="AI10928" s="119"/>
    </row>
    <row r="10929" spans="27:35" x14ac:dyDescent="0.25">
      <c r="AA10929" s="81"/>
      <c r="AB10929" s="81"/>
      <c r="AC10929" s="80"/>
      <c r="AD10929" s="80"/>
      <c r="AE10929" s="81"/>
      <c r="AF10929" s="82"/>
      <c r="AG10929" s="80"/>
      <c r="AH10929" s="119"/>
      <c r="AI10929" s="119"/>
    </row>
    <row r="10930" spans="27:35" x14ac:dyDescent="0.25">
      <c r="AA10930" s="81"/>
      <c r="AB10930" s="81"/>
      <c r="AC10930" s="80"/>
      <c r="AD10930" s="80"/>
      <c r="AE10930" s="81"/>
      <c r="AF10930" s="82"/>
      <c r="AG10930" s="80"/>
      <c r="AH10930" s="119"/>
      <c r="AI10930" s="119"/>
    </row>
    <row r="10931" spans="27:35" x14ac:dyDescent="0.25">
      <c r="AA10931" s="81"/>
      <c r="AB10931" s="81"/>
      <c r="AC10931" s="80"/>
      <c r="AD10931" s="80"/>
      <c r="AE10931" s="81"/>
      <c r="AF10931" s="82"/>
      <c r="AG10931" s="80"/>
      <c r="AH10931" s="119"/>
      <c r="AI10931" s="119"/>
    </row>
    <row r="10932" spans="27:35" x14ac:dyDescent="0.25">
      <c r="AA10932" s="81"/>
      <c r="AB10932" s="81"/>
      <c r="AC10932" s="80"/>
      <c r="AD10932" s="80"/>
      <c r="AE10932" s="81"/>
      <c r="AF10932" s="82"/>
      <c r="AG10932" s="80"/>
      <c r="AH10932" s="119"/>
      <c r="AI10932" s="119"/>
    </row>
    <row r="10933" spans="27:35" x14ac:dyDescent="0.25">
      <c r="AA10933" s="81"/>
      <c r="AB10933" s="81"/>
      <c r="AC10933" s="80"/>
      <c r="AD10933" s="80"/>
      <c r="AE10933" s="81"/>
      <c r="AF10933" s="82"/>
      <c r="AG10933" s="80"/>
      <c r="AH10933" s="119"/>
      <c r="AI10933" s="119"/>
    </row>
    <row r="10934" spans="27:35" x14ac:dyDescent="0.25">
      <c r="AA10934" s="81"/>
      <c r="AB10934" s="81"/>
      <c r="AC10934" s="80"/>
      <c r="AD10934" s="80"/>
      <c r="AE10934" s="81"/>
      <c r="AF10934" s="82"/>
      <c r="AG10934" s="80"/>
      <c r="AH10934" s="119"/>
      <c r="AI10934" s="119"/>
    </row>
    <row r="10935" spans="27:35" x14ac:dyDescent="0.25">
      <c r="AA10935" s="81"/>
      <c r="AB10935" s="81"/>
      <c r="AC10935" s="80"/>
      <c r="AD10935" s="80"/>
      <c r="AE10935" s="81"/>
      <c r="AF10935" s="82"/>
      <c r="AG10935" s="80"/>
      <c r="AH10935" s="119"/>
      <c r="AI10935" s="119"/>
    </row>
    <row r="10936" spans="27:35" x14ac:dyDescent="0.25">
      <c r="AA10936" s="81"/>
      <c r="AB10936" s="81"/>
      <c r="AC10936" s="80"/>
      <c r="AD10936" s="80"/>
      <c r="AE10936" s="81"/>
      <c r="AF10936" s="82"/>
      <c r="AG10936" s="80"/>
      <c r="AH10936" s="119"/>
      <c r="AI10936" s="119"/>
    </row>
    <row r="10937" spans="27:35" x14ac:dyDescent="0.25">
      <c r="AA10937" s="81"/>
      <c r="AB10937" s="81"/>
      <c r="AC10937" s="80"/>
      <c r="AD10937" s="80"/>
      <c r="AE10937" s="81"/>
      <c r="AF10937" s="82"/>
      <c r="AG10937" s="80"/>
      <c r="AH10937" s="119"/>
      <c r="AI10937" s="119"/>
    </row>
    <row r="10938" spans="27:35" x14ac:dyDescent="0.25">
      <c r="AA10938" s="81"/>
      <c r="AB10938" s="81"/>
      <c r="AC10938" s="80"/>
      <c r="AD10938" s="80"/>
      <c r="AE10938" s="81"/>
      <c r="AF10938" s="82"/>
      <c r="AG10938" s="80"/>
      <c r="AH10938" s="119"/>
      <c r="AI10938" s="119"/>
    </row>
    <row r="10939" spans="27:35" x14ac:dyDescent="0.25">
      <c r="AA10939" s="81"/>
      <c r="AB10939" s="81"/>
      <c r="AC10939" s="80"/>
      <c r="AD10939" s="80"/>
      <c r="AE10939" s="81"/>
      <c r="AF10939" s="82"/>
      <c r="AG10939" s="80"/>
      <c r="AH10939" s="119"/>
      <c r="AI10939" s="119"/>
    </row>
    <row r="10940" spans="27:35" x14ac:dyDescent="0.25">
      <c r="AA10940" s="81"/>
      <c r="AB10940" s="81"/>
      <c r="AC10940" s="80"/>
      <c r="AD10940" s="80"/>
      <c r="AE10940" s="81"/>
      <c r="AF10940" s="82"/>
      <c r="AG10940" s="80"/>
      <c r="AH10940" s="119"/>
      <c r="AI10940" s="119"/>
    </row>
    <row r="10941" spans="27:35" x14ac:dyDescent="0.25">
      <c r="AA10941" s="81"/>
      <c r="AB10941" s="81"/>
      <c r="AC10941" s="80"/>
      <c r="AD10941" s="80"/>
      <c r="AE10941" s="81"/>
      <c r="AF10941" s="82"/>
      <c r="AG10941" s="80"/>
      <c r="AH10941" s="119"/>
      <c r="AI10941" s="119"/>
    </row>
    <row r="10942" spans="27:35" x14ac:dyDescent="0.25">
      <c r="AA10942" s="81"/>
      <c r="AB10942" s="81"/>
      <c r="AC10942" s="80"/>
      <c r="AD10942" s="80"/>
      <c r="AE10942" s="81"/>
      <c r="AF10942" s="82"/>
      <c r="AG10942" s="80"/>
      <c r="AH10942" s="119"/>
      <c r="AI10942" s="119"/>
    </row>
    <row r="10943" spans="27:35" x14ac:dyDescent="0.25">
      <c r="AA10943" s="81"/>
      <c r="AB10943" s="81"/>
      <c r="AC10943" s="80"/>
      <c r="AD10943" s="80"/>
      <c r="AE10943" s="81"/>
      <c r="AF10943" s="82"/>
      <c r="AG10943" s="80"/>
      <c r="AH10943" s="119"/>
      <c r="AI10943" s="119"/>
    </row>
    <row r="10944" spans="27:35" x14ac:dyDescent="0.25">
      <c r="AA10944" s="81"/>
      <c r="AB10944" s="81"/>
      <c r="AC10944" s="80"/>
      <c r="AD10944" s="80"/>
      <c r="AE10944" s="81"/>
      <c r="AF10944" s="82"/>
      <c r="AG10944" s="80"/>
      <c r="AH10944" s="119"/>
      <c r="AI10944" s="119"/>
    </row>
    <row r="10945" spans="27:35" x14ac:dyDescent="0.25">
      <c r="AA10945" s="81"/>
      <c r="AB10945" s="81"/>
      <c r="AC10945" s="80"/>
      <c r="AD10945" s="80"/>
      <c r="AE10945" s="81"/>
      <c r="AF10945" s="82"/>
      <c r="AG10945" s="80"/>
      <c r="AH10945" s="119"/>
      <c r="AI10945" s="119"/>
    </row>
    <row r="10946" spans="27:35" x14ac:dyDescent="0.25">
      <c r="AA10946" s="81"/>
      <c r="AB10946" s="81"/>
      <c r="AC10946" s="80"/>
      <c r="AD10946" s="80"/>
      <c r="AE10946" s="81"/>
      <c r="AF10946" s="82"/>
      <c r="AG10946" s="80"/>
      <c r="AH10946" s="119"/>
      <c r="AI10946" s="119"/>
    </row>
    <row r="10947" spans="27:35" x14ac:dyDescent="0.25">
      <c r="AA10947" s="81"/>
      <c r="AB10947" s="81"/>
      <c r="AC10947" s="80"/>
      <c r="AD10947" s="80"/>
      <c r="AE10947" s="81"/>
      <c r="AF10947" s="82"/>
      <c r="AG10947" s="80"/>
      <c r="AH10947" s="119"/>
      <c r="AI10947" s="119"/>
    </row>
    <row r="10948" spans="27:35" x14ac:dyDescent="0.25">
      <c r="AA10948" s="81"/>
      <c r="AB10948" s="81"/>
      <c r="AC10948" s="80"/>
      <c r="AD10948" s="80"/>
      <c r="AE10948" s="81"/>
      <c r="AF10948" s="82"/>
      <c r="AG10948" s="80"/>
      <c r="AH10948" s="119"/>
      <c r="AI10948" s="119"/>
    </row>
    <row r="10949" spans="27:35" x14ac:dyDescent="0.25">
      <c r="AA10949" s="81"/>
      <c r="AB10949" s="81"/>
      <c r="AC10949" s="80"/>
      <c r="AD10949" s="80"/>
      <c r="AE10949" s="81"/>
      <c r="AF10949" s="82"/>
      <c r="AG10949" s="80"/>
      <c r="AH10949" s="119"/>
      <c r="AI10949" s="119"/>
    </row>
    <row r="10950" spans="27:35" x14ac:dyDescent="0.25">
      <c r="AA10950" s="81"/>
      <c r="AB10950" s="81"/>
      <c r="AC10950" s="80"/>
      <c r="AD10950" s="80"/>
      <c r="AE10950" s="81"/>
      <c r="AF10950" s="82"/>
      <c r="AG10950" s="80"/>
      <c r="AH10950" s="119"/>
      <c r="AI10950" s="119"/>
    </row>
    <row r="10951" spans="27:35" x14ac:dyDescent="0.25">
      <c r="AA10951" s="81"/>
      <c r="AB10951" s="81"/>
      <c r="AC10951" s="80"/>
      <c r="AD10951" s="80"/>
      <c r="AE10951" s="81"/>
      <c r="AF10951" s="82"/>
      <c r="AG10951" s="80"/>
      <c r="AH10951" s="119"/>
      <c r="AI10951" s="119"/>
    </row>
    <row r="10952" spans="27:35" x14ac:dyDescent="0.25">
      <c r="AA10952" s="81"/>
      <c r="AB10952" s="81"/>
      <c r="AC10952" s="80"/>
      <c r="AD10952" s="80"/>
      <c r="AE10952" s="81"/>
      <c r="AF10952" s="82"/>
      <c r="AG10952" s="80"/>
      <c r="AH10952" s="119"/>
      <c r="AI10952" s="119"/>
    </row>
    <row r="10953" spans="27:35" x14ac:dyDescent="0.25">
      <c r="AA10953" s="81"/>
      <c r="AB10953" s="81"/>
      <c r="AC10953" s="80"/>
      <c r="AD10953" s="80"/>
      <c r="AE10953" s="81"/>
      <c r="AF10953" s="82"/>
      <c r="AG10953" s="80"/>
      <c r="AH10953" s="119"/>
      <c r="AI10953" s="119"/>
    </row>
    <row r="10954" spans="27:35" x14ac:dyDescent="0.25">
      <c r="AA10954" s="81"/>
      <c r="AB10954" s="81"/>
      <c r="AC10954" s="80"/>
      <c r="AD10954" s="80"/>
      <c r="AE10954" s="81"/>
      <c r="AF10954" s="82"/>
      <c r="AG10954" s="80"/>
      <c r="AH10954" s="119"/>
      <c r="AI10954" s="119"/>
    </row>
    <row r="10955" spans="27:35" x14ac:dyDescent="0.25">
      <c r="AA10955" s="81"/>
      <c r="AB10955" s="81"/>
      <c r="AC10955" s="80"/>
      <c r="AD10955" s="80"/>
      <c r="AE10955" s="81"/>
      <c r="AF10955" s="82"/>
      <c r="AG10955" s="80"/>
      <c r="AH10955" s="119"/>
      <c r="AI10955" s="119"/>
    </row>
    <row r="10956" spans="27:35" x14ac:dyDescent="0.25">
      <c r="AA10956" s="81"/>
      <c r="AB10956" s="81"/>
      <c r="AC10956" s="80"/>
      <c r="AD10956" s="80"/>
      <c r="AE10956" s="81"/>
      <c r="AF10956" s="82"/>
      <c r="AG10956" s="80"/>
      <c r="AH10956" s="119"/>
      <c r="AI10956" s="119"/>
    </row>
    <row r="10957" spans="27:35" x14ac:dyDescent="0.25">
      <c r="AA10957" s="81"/>
      <c r="AB10957" s="81"/>
      <c r="AC10957" s="80"/>
      <c r="AD10957" s="80"/>
      <c r="AE10957" s="81"/>
      <c r="AF10957" s="82"/>
      <c r="AG10957" s="80"/>
      <c r="AH10957" s="119"/>
      <c r="AI10957" s="119"/>
    </row>
    <row r="10958" spans="27:35" x14ac:dyDescent="0.25">
      <c r="AA10958" s="81"/>
      <c r="AB10958" s="81"/>
      <c r="AC10958" s="80"/>
      <c r="AD10958" s="80"/>
      <c r="AE10958" s="81"/>
      <c r="AF10958" s="82"/>
      <c r="AG10958" s="80"/>
      <c r="AH10958" s="119"/>
      <c r="AI10958" s="119"/>
    </row>
    <row r="10959" spans="27:35" x14ac:dyDescent="0.25">
      <c r="AA10959" s="81"/>
      <c r="AB10959" s="81"/>
      <c r="AC10959" s="80"/>
      <c r="AD10959" s="80"/>
      <c r="AE10959" s="81"/>
      <c r="AF10959" s="82"/>
      <c r="AG10959" s="80"/>
      <c r="AH10959" s="119"/>
      <c r="AI10959" s="119"/>
    </row>
    <row r="10960" spans="27:35" x14ac:dyDescent="0.25">
      <c r="AA10960" s="81"/>
      <c r="AB10960" s="81"/>
      <c r="AC10960" s="80"/>
      <c r="AD10960" s="80"/>
      <c r="AE10960" s="81"/>
      <c r="AF10960" s="82"/>
      <c r="AG10960" s="80"/>
      <c r="AH10960" s="119"/>
      <c r="AI10960" s="119"/>
    </row>
    <row r="10961" spans="27:35" x14ac:dyDescent="0.25">
      <c r="AA10961" s="81"/>
      <c r="AB10961" s="81"/>
      <c r="AC10961" s="80"/>
      <c r="AD10961" s="80"/>
      <c r="AE10961" s="81"/>
      <c r="AF10961" s="82"/>
      <c r="AG10961" s="80"/>
      <c r="AH10961" s="119"/>
      <c r="AI10961" s="119"/>
    </row>
    <row r="10962" spans="27:35" x14ac:dyDescent="0.25">
      <c r="AA10962" s="81"/>
      <c r="AB10962" s="81"/>
      <c r="AC10962" s="80"/>
      <c r="AD10962" s="80"/>
      <c r="AE10962" s="81"/>
      <c r="AF10962" s="82"/>
      <c r="AG10962" s="80"/>
      <c r="AH10962" s="119"/>
      <c r="AI10962" s="119"/>
    </row>
    <row r="10963" spans="27:35" x14ac:dyDescent="0.25">
      <c r="AA10963" s="81"/>
      <c r="AB10963" s="81"/>
      <c r="AC10963" s="80"/>
      <c r="AD10963" s="80"/>
      <c r="AE10963" s="81"/>
      <c r="AF10963" s="82"/>
      <c r="AG10963" s="80"/>
      <c r="AH10963" s="119"/>
      <c r="AI10963" s="119"/>
    </row>
    <row r="10964" spans="27:35" x14ac:dyDescent="0.25">
      <c r="AA10964" s="81"/>
      <c r="AB10964" s="81"/>
      <c r="AC10964" s="80"/>
      <c r="AD10964" s="80"/>
      <c r="AE10964" s="81"/>
      <c r="AF10964" s="82"/>
      <c r="AG10964" s="80"/>
      <c r="AH10964" s="119"/>
      <c r="AI10964" s="119"/>
    </row>
    <row r="10965" spans="27:35" x14ac:dyDescent="0.25">
      <c r="AA10965" s="81"/>
      <c r="AB10965" s="81"/>
      <c r="AC10965" s="80"/>
      <c r="AD10965" s="80"/>
      <c r="AE10965" s="81"/>
      <c r="AF10965" s="82"/>
      <c r="AG10965" s="80"/>
      <c r="AH10965" s="119"/>
      <c r="AI10965" s="119"/>
    </row>
    <row r="10966" spans="27:35" x14ac:dyDescent="0.25">
      <c r="AA10966" s="81"/>
      <c r="AB10966" s="81"/>
      <c r="AC10966" s="80"/>
      <c r="AD10966" s="80"/>
      <c r="AE10966" s="81"/>
      <c r="AF10966" s="82"/>
      <c r="AG10966" s="80"/>
      <c r="AH10966" s="119"/>
      <c r="AI10966" s="119"/>
    </row>
    <row r="10967" spans="27:35" x14ac:dyDescent="0.25">
      <c r="AA10967" s="81"/>
      <c r="AB10967" s="81"/>
      <c r="AC10967" s="80"/>
      <c r="AD10967" s="80"/>
      <c r="AE10967" s="81"/>
      <c r="AF10967" s="82"/>
      <c r="AG10967" s="80"/>
      <c r="AH10967" s="119"/>
      <c r="AI10967" s="119"/>
    </row>
    <row r="10968" spans="27:35" x14ac:dyDescent="0.25">
      <c r="AA10968" s="81"/>
      <c r="AB10968" s="81"/>
      <c r="AC10968" s="80"/>
      <c r="AD10968" s="80"/>
      <c r="AE10968" s="81"/>
      <c r="AF10968" s="82"/>
      <c r="AG10968" s="80"/>
      <c r="AH10968" s="119"/>
      <c r="AI10968" s="119"/>
    </row>
    <row r="10969" spans="27:35" x14ac:dyDescent="0.25">
      <c r="AA10969" s="81"/>
      <c r="AB10969" s="81"/>
      <c r="AC10969" s="80"/>
      <c r="AD10969" s="80"/>
      <c r="AE10969" s="81"/>
      <c r="AF10969" s="82"/>
      <c r="AG10969" s="80"/>
      <c r="AH10969" s="119"/>
      <c r="AI10969" s="119"/>
    </row>
    <row r="10970" spans="27:35" x14ac:dyDescent="0.25">
      <c r="AA10970" s="81"/>
      <c r="AB10970" s="81"/>
      <c r="AC10970" s="80"/>
      <c r="AD10970" s="80"/>
      <c r="AE10970" s="81"/>
      <c r="AF10970" s="82"/>
      <c r="AG10970" s="80"/>
      <c r="AH10970" s="119"/>
      <c r="AI10970" s="119"/>
    </row>
    <row r="10971" spans="27:35" x14ac:dyDescent="0.25">
      <c r="AA10971" s="81"/>
      <c r="AB10971" s="81"/>
      <c r="AC10971" s="80"/>
      <c r="AD10971" s="80"/>
      <c r="AE10971" s="81"/>
      <c r="AF10971" s="82"/>
      <c r="AG10971" s="80"/>
      <c r="AH10971" s="119"/>
      <c r="AI10971" s="119"/>
    </row>
    <row r="10972" spans="27:35" x14ac:dyDescent="0.25">
      <c r="AA10972" s="81"/>
      <c r="AB10972" s="81"/>
      <c r="AC10972" s="80"/>
      <c r="AD10972" s="80"/>
      <c r="AE10972" s="81"/>
      <c r="AF10972" s="82"/>
      <c r="AG10972" s="80"/>
      <c r="AH10972" s="119"/>
      <c r="AI10972" s="119"/>
    </row>
    <row r="10973" spans="27:35" x14ac:dyDescent="0.25">
      <c r="AA10973" s="81"/>
      <c r="AB10973" s="81"/>
      <c r="AC10973" s="80"/>
      <c r="AD10973" s="80"/>
      <c r="AE10973" s="81"/>
      <c r="AF10973" s="82"/>
      <c r="AG10973" s="80"/>
      <c r="AH10973" s="119"/>
      <c r="AI10973" s="119"/>
    </row>
    <row r="10974" spans="27:35" x14ac:dyDescent="0.25">
      <c r="AA10974" s="81"/>
      <c r="AB10974" s="81"/>
      <c r="AC10974" s="80"/>
      <c r="AD10974" s="80"/>
      <c r="AE10974" s="81"/>
      <c r="AF10974" s="82"/>
      <c r="AG10974" s="80"/>
      <c r="AH10974" s="119"/>
      <c r="AI10974" s="119"/>
    </row>
    <row r="10975" spans="27:35" x14ac:dyDescent="0.25">
      <c r="AA10975" s="81"/>
      <c r="AB10975" s="81"/>
      <c r="AC10975" s="80"/>
      <c r="AD10975" s="80"/>
      <c r="AE10975" s="81"/>
      <c r="AF10975" s="82"/>
      <c r="AG10975" s="80"/>
      <c r="AH10975" s="119"/>
      <c r="AI10975" s="119"/>
    </row>
    <row r="10976" spans="27:35" x14ac:dyDescent="0.25">
      <c r="AA10976" s="81"/>
      <c r="AB10976" s="81"/>
      <c r="AC10976" s="80"/>
      <c r="AD10976" s="80"/>
      <c r="AE10976" s="81"/>
      <c r="AF10976" s="82"/>
      <c r="AG10976" s="80"/>
      <c r="AH10976" s="119"/>
      <c r="AI10976" s="119"/>
    </row>
    <row r="10977" spans="27:35" x14ac:dyDescent="0.25">
      <c r="AA10977" s="81"/>
      <c r="AB10977" s="81"/>
      <c r="AC10977" s="80"/>
      <c r="AD10977" s="80"/>
      <c r="AE10977" s="81"/>
      <c r="AF10977" s="82"/>
      <c r="AG10977" s="80"/>
      <c r="AH10977" s="119"/>
      <c r="AI10977" s="119"/>
    </row>
    <row r="10978" spans="27:35" x14ac:dyDescent="0.25">
      <c r="AA10978" s="81"/>
      <c r="AB10978" s="81"/>
      <c r="AC10978" s="80"/>
      <c r="AD10978" s="80"/>
      <c r="AE10978" s="81"/>
      <c r="AF10978" s="82"/>
      <c r="AG10978" s="80"/>
      <c r="AH10978" s="119"/>
      <c r="AI10978" s="119"/>
    </row>
    <row r="10979" spans="27:35" x14ac:dyDescent="0.25">
      <c r="AA10979" s="81"/>
      <c r="AB10979" s="81"/>
      <c r="AC10979" s="80"/>
      <c r="AD10979" s="80"/>
      <c r="AE10979" s="81"/>
      <c r="AF10979" s="82"/>
      <c r="AG10979" s="80"/>
      <c r="AH10979" s="119"/>
      <c r="AI10979" s="119"/>
    </row>
    <row r="10980" spans="27:35" x14ac:dyDescent="0.25">
      <c r="AA10980" s="81"/>
      <c r="AB10980" s="81"/>
      <c r="AC10980" s="80"/>
      <c r="AD10980" s="80"/>
      <c r="AE10980" s="81"/>
      <c r="AF10980" s="82"/>
      <c r="AG10980" s="80"/>
      <c r="AH10980" s="119"/>
      <c r="AI10980" s="119"/>
    </row>
    <row r="10981" spans="27:35" x14ac:dyDescent="0.25">
      <c r="AA10981" s="81"/>
      <c r="AB10981" s="81"/>
      <c r="AC10981" s="80"/>
      <c r="AD10981" s="80"/>
      <c r="AE10981" s="81"/>
      <c r="AF10981" s="82"/>
      <c r="AG10981" s="80"/>
      <c r="AH10981" s="119"/>
      <c r="AI10981" s="119"/>
    </row>
    <row r="10982" spans="27:35" x14ac:dyDescent="0.25">
      <c r="AA10982" s="81"/>
      <c r="AB10982" s="81"/>
      <c r="AC10982" s="80"/>
      <c r="AD10982" s="80"/>
      <c r="AE10982" s="81"/>
      <c r="AF10982" s="82"/>
      <c r="AG10982" s="80"/>
      <c r="AH10982" s="119"/>
      <c r="AI10982" s="119"/>
    </row>
    <row r="10983" spans="27:35" x14ac:dyDescent="0.25">
      <c r="AA10983" s="81"/>
      <c r="AB10983" s="81"/>
      <c r="AC10983" s="80"/>
      <c r="AD10983" s="80"/>
      <c r="AE10983" s="81"/>
      <c r="AF10983" s="82"/>
      <c r="AG10983" s="80"/>
      <c r="AH10983" s="119"/>
      <c r="AI10983" s="119"/>
    </row>
    <row r="10984" spans="27:35" x14ac:dyDescent="0.25">
      <c r="AA10984" s="81"/>
      <c r="AB10984" s="81"/>
      <c r="AC10984" s="80"/>
      <c r="AD10984" s="80"/>
      <c r="AE10984" s="81"/>
      <c r="AF10984" s="82"/>
      <c r="AG10984" s="80"/>
      <c r="AH10984" s="119"/>
      <c r="AI10984" s="119"/>
    </row>
    <row r="10985" spans="27:35" x14ac:dyDescent="0.25">
      <c r="AA10985" s="81"/>
      <c r="AB10985" s="81"/>
      <c r="AC10985" s="80"/>
      <c r="AD10985" s="80"/>
      <c r="AE10985" s="81"/>
      <c r="AF10985" s="82"/>
      <c r="AG10985" s="80"/>
      <c r="AH10985" s="119"/>
      <c r="AI10985" s="119"/>
    </row>
    <row r="10986" spans="27:35" x14ac:dyDescent="0.25">
      <c r="AA10986" s="81"/>
      <c r="AB10986" s="81"/>
      <c r="AC10986" s="80"/>
      <c r="AD10986" s="80"/>
      <c r="AE10986" s="81"/>
      <c r="AF10986" s="82"/>
      <c r="AG10986" s="80"/>
      <c r="AH10986" s="119"/>
      <c r="AI10986" s="119"/>
    </row>
    <row r="10987" spans="27:35" x14ac:dyDescent="0.25">
      <c r="AA10987" s="81"/>
      <c r="AB10987" s="81"/>
      <c r="AC10987" s="80"/>
      <c r="AD10987" s="80"/>
      <c r="AE10987" s="81"/>
      <c r="AF10987" s="82"/>
      <c r="AG10987" s="80"/>
      <c r="AH10987" s="119"/>
      <c r="AI10987" s="119"/>
    </row>
    <row r="10988" spans="27:35" x14ac:dyDescent="0.25">
      <c r="AA10988" s="81"/>
      <c r="AB10988" s="81"/>
      <c r="AC10988" s="80"/>
      <c r="AD10988" s="80"/>
      <c r="AE10988" s="81"/>
      <c r="AF10988" s="82"/>
      <c r="AG10988" s="80"/>
      <c r="AH10988" s="119"/>
      <c r="AI10988" s="119"/>
    </row>
    <row r="10989" spans="27:35" x14ac:dyDescent="0.25">
      <c r="AA10989" s="81"/>
      <c r="AB10989" s="81"/>
      <c r="AC10989" s="80"/>
      <c r="AD10989" s="80"/>
      <c r="AE10989" s="81"/>
      <c r="AF10989" s="82"/>
      <c r="AG10989" s="80"/>
      <c r="AH10989" s="119"/>
      <c r="AI10989" s="119"/>
    </row>
    <row r="10990" spans="27:35" x14ac:dyDescent="0.25">
      <c r="AA10990" s="81"/>
      <c r="AB10990" s="81"/>
      <c r="AC10990" s="80"/>
      <c r="AD10990" s="80"/>
      <c r="AE10990" s="81"/>
      <c r="AF10990" s="82"/>
      <c r="AG10990" s="80"/>
      <c r="AH10990" s="119"/>
      <c r="AI10990" s="119"/>
    </row>
    <row r="10991" spans="27:35" x14ac:dyDescent="0.25">
      <c r="AA10991" s="81"/>
      <c r="AB10991" s="81"/>
      <c r="AC10991" s="80"/>
      <c r="AD10991" s="80"/>
      <c r="AE10991" s="81"/>
      <c r="AF10991" s="82"/>
      <c r="AG10991" s="80"/>
      <c r="AH10991" s="119"/>
      <c r="AI10991" s="119"/>
    </row>
    <row r="10992" spans="27:35" x14ac:dyDescent="0.25">
      <c r="AA10992" s="81"/>
      <c r="AB10992" s="81"/>
      <c r="AC10992" s="80"/>
      <c r="AD10992" s="80"/>
      <c r="AE10992" s="81"/>
      <c r="AF10992" s="82"/>
      <c r="AG10992" s="80"/>
      <c r="AH10992" s="119"/>
      <c r="AI10992" s="119"/>
    </row>
    <row r="10993" spans="27:35" x14ac:dyDescent="0.25">
      <c r="AA10993" s="81"/>
      <c r="AB10993" s="81"/>
      <c r="AC10993" s="80"/>
      <c r="AD10993" s="80"/>
      <c r="AE10993" s="81"/>
      <c r="AF10993" s="82"/>
      <c r="AG10993" s="80"/>
      <c r="AH10993" s="119"/>
      <c r="AI10993" s="119"/>
    </row>
    <row r="10994" spans="27:35" x14ac:dyDescent="0.25">
      <c r="AA10994" s="81"/>
      <c r="AB10994" s="81"/>
      <c r="AC10994" s="80"/>
      <c r="AD10994" s="80"/>
      <c r="AE10994" s="81"/>
      <c r="AF10994" s="82"/>
      <c r="AG10994" s="80"/>
      <c r="AH10994" s="119"/>
      <c r="AI10994" s="119"/>
    </row>
    <row r="10995" spans="27:35" x14ac:dyDescent="0.25">
      <c r="AA10995" s="81"/>
      <c r="AB10995" s="81"/>
      <c r="AC10995" s="80"/>
      <c r="AD10995" s="80"/>
      <c r="AE10995" s="81"/>
      <c r="AF10995" s="82"/>
      <c r="AG10995" s="80"/>
      <c r="AH10995" s="119"/>
      <c r="AI10995" s="119"/>
    </row>
    <row r="10996" spans="27:35" x14ac:dyDescent="0.25">
      <c r="AA10996" s="81"/>
      <c r="AB10996" s="81"/>
      <c r="AC10996" s="80"/>
      <c r="AD10996" s="80"/>
      <c r="AE10996" s="81"/>
      <c r="AF10996" s="82"/>
      <c r="AG10996" s="80"/>
      <c r="AH10996" s="119"/>
      <c r="AI10996" s="119"/>
    </row>
    <row r="10997" spans="27:35" x14ac:dyDescent="0.25">
      <c r="AA10997" s="81"/>
      <c r="AB10997" s="81"/>
      <c r="AC10997" s="80"/>
      <c r="AD10997" s="80"/>
      <c r="AE10997" s="81"/>
      <c r="AF10997" s="82"/>
      <c r="AG10997" s="80"/>
      <c r="AH10997" s="119"/>
      <c r="AI10997" s="119"/>
    </row>
    <row r="10998" spans="27:35" x14ac:dyDescent="0.25">
      <c r="AA10998" s="81"/>
      <c r="AB10998" s="81"/>
      <c r="AC10998" s="80"/>
      <c r="AD10998" s="80"/>
      <c r="AE10998" s="81"/>
      <c r="AF10998" s="82"/>
      <c r="AG10998" s="80"/>
      <c r="AH10998" s="119"/>
      <c r="AI10998" s="119"/>
    </row>
    <row r="10999" spans="27:35" x14ac:dyDescent="0.25">
      <c r="AA10999" s="81"/>
      <c r="AB10999" s="81"/>
      <c r="AC10999" s="80"/>
      <c r="AD10999" s="80"/>
      <c r="AE10999" s="81"/>
      <c r="AF10999" s="82"/>
      <c r="AG10999" s="80"/>
      <c r="AH10999" s="119"/>
      <c r="AI10999" s="119"/>
    </row>
    <row r="11000" spans="27:35" x14ac:dyDescent="0.25">
      <c r="AA11000" s="81"/>
      <c r="AB11000" s="81"/>
      <c r="AC11000" s="80"/>
      <c r="AD11000" s="80"/>
      <c r="AE11000" s="81"/>
      <c r="AF11000" s="82"/>
      <c r="AG11000" s="80"/>
      <c r="AH11000" s="119"/>
      <c r="AI11000" s="119"/>
    </row>
    <row r="11001" spans="27:35" x14ac:dyDescent="0.25">
      <c r="AA11001" s="81"/>
      <c r="AB11001" s="81"/>
      <c r="AC11001" s="80"/>
      <c r="AD11001" s="80"/>
      <c r="AE11001" s="81"/>
      <c r="AF11001" s="82"/>
      <c r="AG11001" s="80"/>
      <c r="AH11001" s="119"/>
      <c r="AI11001" s="119"/>
    </row>
    <row r="11002" spans="27:35" x14ac:dyDescent="0.25">
      <c r="AA11002" s="81"/>
      <c r="AB11002" s="81"/>
      <c r="AC11002" s="80"/>
      <c r="AD11002" s="80"/>
      <c r="AE11002" s="81"/>
      <c r="AF11002" s="82"/>
      <c r="AG11002" s="80"/>
      <c r="AH11002" s="119"/>
      <c r="AI11002" s="119"/>
    </row>
    <row r="11003" spans="27:35" x14ac:dyDescent="0.25">
      <c r="AA11003" s="81"/>
      <c r="AB11003" s="81"/>
      <c r="AC11003" s="80"/>
      <c r="AD11003" s="80"/>
      <c r="AE11003" s="81"/>
      <c r="AF11003" s="82"/>
      <c r="AG11003" s="80"/>
      <c r="AH11003" s="119"/>
      <c r="AI11003" s="119"/>
    </row>
    <row r="11004" spans="27:35" x14ac:dyDescent="0.25">
      <c r="AA11004" s="81"/>
      <c r="AB11004" s="81"/>
      <c r="AC11004" s="80"/>
      <c r="AD11004" s="80"/>
      <c r="AE11004" s="81"/>
      <c r="AF11004" s="82"/>
      <c r="AG11004" s="80"/>
      <c r="AH11004" s="119"/>
      <c r="AI11004" s="119"/>
    </row>
    <row r="11005" spans="27:35" x14ac:dyDescent="0.25">
      <c r="AA11005" s="81"/>
      <c r="AB11005" s="81"/>
      <c r="AC11005" s="80"/>
      <c r="AD11005" s="80"/>
      <c r="AE11005" s="81"/>
      <c r="AF11005" s="82"/>
      <c r="AG11005" s="80"/>
      <c r="AH11005" s="119"/>
      <c r="AI11005" s="119"/>
    </row>
    <row r="11006" spans="27:35" x14ac:dyDescent="0.25">
      <c r="AA11006" s="81"/>
      <c r="AB11006" s="81"/>
      <c r="AC11006" s="80"/>
      <c r="AD11006" s="80"/>
      <c r="AE11006" s="81"/>
      <c r="AF11006" s="82"/>
      <c r="AG11006" s="80"/>
      <c r="AH11006" s="119"/>
      <c r="AI11006" s="119"/>
    </row>
    <row r="11007" spans="27:35" x14ac:dyDescent="0.25">
      <c r="AA11007" s="81"/>
      <c r="AB11007" s="81"/>
      <c r="AC11007" s="80"/>
      <c r="AD11007" s="80"/>
      <c r="AE11007" s="81"/>
      <c r="AF11007" s="82"/>
      <c r="AG11007" s="80"/>
      <c r="AH11007" s="119"/>
      <c r="AI11007" s="119"/>
    </row>
    <row r="11008" spans="27:35" x14ac:dyDescent="0.25">
      <c r="AA11008" s="81"/>
      <c r="AB11008" s="81"/>
      <c r="AC11008" s="80"/>
      <c r="AD11008" s="80"/>
      <c r="AE11008" s="81"/>
      <c r="AF11008" s="82"/>
      <c r="AG11008" s="80"/>
      <c r="AH11008" s="119"/>
      <c r="AI11008" s="119"/>
    </row>
    <row r="11009" spans="27:35" x14ac:dyDescent="0.25">
      <c r="AA11009" s="81"/>
      <c r="AB11009" s="81"/>
      <c r="AC11009" s="80"/>
      <c r="AD11009" s="80"/>
      <c r="AE11009" s="81"/>
      <c r="AF11009" s="82"/>
      <c r="AG11009" s="80"/>
      <c r="AH11009" s="119"/>
      <c r="AI11009" s="119"/>
    </row>
    <row r="11010" spans="27:35" x14ac:dyDescent="0.25">
      <c r="AA11010" s="81"/>
      <c r="AB11010" s="81"/>
      <c r="AC11010" s="80"/>
      <c r="AD11010" s="80"/>
      <c r="AE11010" s="81"/>
      <c r="AF11010" s="82"/>
      <c r="AG11010" s="80"/>
      <c r="AH11010" s="119"/>
      <c r="AI11010" s="119"/>
    </row>
    <row r="11011" spans="27:35" x14ac:dyDescent="0.25">
      <c r="AA11011" s="81"/>
      <c r="AB11011" s="81"/>
      <c r="AC11011" s="80"/>
      <c r="AD11011" s="80"/>
      <c r="AE11011" s="81"/>
      <c r="AF11011" s="82"/>
      <c r="AG11011" s="80"/>
      <c r="AH11011" s="119"/>
      <c r="AI11011" s="119"/>
    </row>
    <row r="11012" spans="27:35" x14ac:dyDescent="0.25">
      <c r="AA11012" s="81"/>
      <c r="AB11012" s="81"/>
      <c r="AC11012" s="80"/>
      <c r="AD11012" s="80"/>
      <c r="AE11012" s="81"/>
      <c r="AF11012" s="82"/>
      <c r="AG11012" s="80"/>
      <c r="AH11012" s="119"/>
      <c r="AI11012" s="119"/>
    </row>
    <row r="11013" spans="27:35" x14ac:dyDescent="0.25">
      <c r="AA11013" s="81"/>
      <c r="AB11013" s="81"/>
      <c r="AC11013" s="80"/>
      <c r="AD11013" s="80"/>
      <c r="AE11013" s="81"/>
      <c r="AF11013" s="82"/>
      <c r="AG11013" s="80"/>
      <c r="AH11013" s="119"/>
      <c r="AI11013" s="119"/>
    </row>
    <row r="11014" spans="27:35" x14ac:dyDescent="0.25">
      <c r="AA11014" s="81"/>
      <c r="AB11014" s="81"/>
      <c r="AC11014" s="80"/>
      <c r="AD11014" s="80"/>
      <c r="AE11014" s="81"/>
      <c r="AF11014" s="82"/>
      <c r="AG11014" s="80"/>
      <c r="AH11014" s="119"/>
      <c r="AI11014" s="119"/>
    </row>
    <row r="11015" spans="27:35" x14ac:dyDescent="0.25">
      <c r="AA11015" s="81"/>
      <c r="AB11015" s="81"/>
      <c r="AC11015" s="80"/>
      <c r="AD11015" s="80"/>
      <c r="AE11015" s="81"/>
      <c r="AF11015" s="82"/>
      <c r="AG11015" s="80"/>
      <c r="AH11015" s="119"/>
      <c r="AI11015" s="119"/>
    </row>
    <row r="11016" spans="27:35" x14ac:dyDescent="0.25">
      <c r="AA11016" s="81"/>
      <c r="AB11016" s="81"/>
      <c r="AC11016" s="80"/>
      <c r="AD11016" s="80"/>
      <c r="AE11016" s="81"/>
      <c r="AF11016" s="82"/>
      <c r="AG11016" s="80"/>
      <c r="AH11016" s="119"/>
      <c r="AI11016" s="119"/>
    </row>
    <row r="11017" spans="27:35" x14ac:dyDescent="0.25">
      <c r="AA11017" s="81"/>
      <c r="AB11017" s="81"/>
      <c r="AC11017" s="80"/>
      <c r="AD11017" s="80"/>
      <c r="AE11017" s="81"/>
      <c r="AF11017" s="82"/>
      <c r="AG11017" s="80"/>
      <c r="AH11017" s="119"/>
      <c r="AI11017" s="119"/>
    </row>
    <row r="11018" spans="27:35" x14ac:dyDescent="0.25">
      <c r="AA11018" s="81"/>
      <c r="AB11018" s="81"/>
      <c r="AC11018" s="80"/>
      <c r="AD11018" s="80"/>
      <c r="AE11018" s="81"/>
      <c r="AF11018" s="82"/>
      <c r="AG11018" s="80"/>
      <c r="AH11018" s="119"/>
      <c r="AI11018" s="119"/>
    </row>
    <row r="11019" spans="27:35" x14ac:dyDescent="0.25">
      <c r="AA11019" s="81"/>
      <c r="AB11019" s="81"/>
      <c r="AC11019" s="80"/>
      <c r="AD11019" s="80"/>
      <c r="AE11019" s="81"/>
      <c r="AF11019" s="82"/>
      <c r="AG11019" s="80"/>
      <c r="AH11019" s="119"/>
      <c r="AI11019" s="119"/>
    </row>
    <row r="11020" spans="27:35" x14ac:dyDescent="0.25">
      <c r="AA11020" s="81"/>
      <c r="AB11020" s="81"/>
      <c r="AC11020" s="80"/>
      <c r="AD11020" s="80"/>
      <c r="AE11020" s="81"/>
      <c r="AF11020" s="82"/>
      <c r="AG11020" s="80"/>
      <c r="AH11020" s="119"/>
      <c r="AI11020" s="119"/>
    </row>
    <row r="11021" spans="27:35" x14ac:dyDescent="0.25">
      <c r="AA11021" s="81"/>
      <c r="AB11021" s="81"/>
      <c r="AC11021" s="80"/>
      <c r="AD11021" s="80"/>
      <c r="AE11021" s="81"/>
      <c r="AF11021" s="82"/>
      <c r="AG11021" s="80"/>
      <c r="AH11021" s="119"/>
      <c r="AI11021" s="119"/>
    </row>
    <row r="11022" spans="27:35" x14ac:dyDescent="0.25">
      <c r="AA11022" s="81"/>
      <c r="AB11022" s="81"/>
      <c r="AC11022" s="80"/>
      <c r="AD11022" s="80"/>
      <c r="AE11022" s="81"/>
      <c r="AF11022" s="82"/>
      <c r="AG11022" s="80"/>
      <c r="AH11022" s="119"/>
      <c r="AI11022" s="119"/>
    </row>
    <row r="11023" spans="27:35" x14ac:dyDescent="0.25">
      <c r="AA11023" s="81"/>
      <c r="AB11023" s="81"/>
      <c r="AC11023" s="80"/>
      <c r="AD11023" s="80"/>
      <c r="AE11023" s="81"/>
      <c r="AF11023" s="82"/>
      <c r="AG11023" s="80"/>
      <c r="AH11023" s="119"/>
      <c r="AI11023" s="119"/>
    </row>
    <row r="11024" spans="27:35" x14ac:dyDescent="0.25">
      <c r="AA11024" s="81"/>
      <c r="AB11024" s="81"/>
      <c r="AC11024" s="80"/>
      <c r="AD11024" s="80"/>
      <c r="AE11024" s="81"/>
      <c r="AF11024" s="82"/>
      <c r="AG11024" s="80"/>
      <c r="AH11024" s="119"/>
      <c r="AI11024" s="119"/>
    </row>
    <row r="11025" spans="27:35" x14ac:dyDescent="0.25">
      <c r="AA11025" s="81"/>
      <c r="AB11025" s="81"/>
      <c r="AC11025" s="80"/>
      <c r="AD11025" s="80"/>
      <c r="AE11025" s="81"/>
      <c r="AF11025" s="82"/>
      <c r="AG11025" s="80"/>
      <c r="AH11025" s="119"/>
      <c r="AI11025" s="119"/>
    </row>
    <row r="11026" spans="27:35" x14ac:dyDescent="0.25">
      <c r="AA11026" s="81"/>
      <c r="AB11026" s="81"/>
      <c r="AC11026" s="80"/>
      <c r="AD11026" s="80"/>
      <c r="AE11026" s="81"/>
      <c r="AF11026" s="82"/>
      <c r="AG11026" s="80"/>
      <c r="AH11026" s="119"/>
      <c r="AI11026" s="119"/>
    </row>
    <row r="11027" spans="27:35" x14ac:dyDescent="0.25">
      <c r="AA11027" s="81"/>
      <c r="AB11027" s="81"/>
      <c r="AC11027" s="80"/>
      <c r="AD11027" s="80"/>
      <c r="AE11027" s="81"/>
      <c r="AF11027" s="82"/>
      <c r="AG11027" s="80"/>
      <c r="AH11027" s="119"/>
      <c r="AI11027" s="119"/>
    </row>
    <row r="11028" spans="27:35" x14ac:dyDescent="0.25">
      <c r="AA11028" s="81"/>
      <c r="AB11028" s="81"/>
      <c r="AC11028" s="80"/>
      <c r="AD11028" s="80"/>
      <c r="AE11028" s="81"/>
      <c r="AF11028" s="82"/>
      <c r="AG11028" s="80"/>
      <c r="AH11028" s="119"/>
      <c r="AI11028" s="119"/>
    </row>
    <row r="11029" spans="27:35" x14ac:dyDescent="0.25">
      <c r="AA11029" s="81"/>
      <c r="AB11029" s="81"/>
      <c r="AC11029" s="80"/>
      <c r="AD11029" s="80"/>
      <c r="AE11029" s="81"/>
      <c r="AF11029" s="82"/>
      <c r="AG11029" s="80"/>
      <c r="AH11029" s="119"/>
      <c r="AI11029" s="119"/>
    </row>
    <row r="11030" spans="27:35" x14ac:dyDescent="0.25">
      <c r="AA11030" s="81"/>
      <c r="AB11030" s="81"/>
      <c r="AC11030" s="80"/>
      <c r="AD11030" s="80"/>
      <c r="AE11030" s="81"/>
      <c r="AF11030" s="82"/>
      <c r="AG11030" s="80"/>
      <c r="AH11030" s="119"/>
      <c r="AI11030" s="119"/>
    </row>
    <row r="11031" spans="27:35" x14ac:dyDescent="0.25">
      <c r="AA11031" s="81"/>
      <c r="AB11031" s="81"/>
      <c r="AC11031" s="80"/>
      <c r="AD11031" s="80"/>
      <c r="AE11031" s="81"/>
      <c r="AF11031" s="82"/>
      <c r="AG11031" s="80"/>
      <c r="AH11031" s="119"/>
      <c r="AI11031" s="119"/>
    </row>
    <row r="11032" spans="27:35" x14ac:dyDescent="0.25">
      <c r="AA11032" s="81"/>
      <c r="AB11032" s="81"/>
      <c r="AC11032" s="80"/>
      <c r="AD11032" s="80"/>
      <c r="AE11032" s="81"/>
      <c r="AF11032" s="82"/>
      <c r="AG11032" s="80"/>
      <c r="AH11032" s="119"/>
      <c r="AI11032" s="119"/>
    </row>
    <row r="11033" spans="27:35" x14ac:dyDescent="0.25">
      <c r="AA11033" s="81"/>
      <c r="AB11033" s="81"/>
      <c r="AC11033" s="80"/>
      <c r="AD11033" s="80"/>
      <c r="AE11033" s="81"/>
      <c r="AF11033" s="82"/>
      <c r="AG11033" s="80"/>
      <c r="AH11033" s="119"/>
      <c r="AI11033" s="119"/>
    </row>
    <row r="11034" spans="27:35" x14ac:dyDescent="0.25">
      <c r="AA11034" s="81"/>
      <c r="AB11034" s="81"/>
      <c r="AC11034" s="80"/>
      <c r="AD11034" s="80"/>
      <c r="AE11034" s="81"/>
      <c r="AF11034" s="82"/>
      <c r="AG11034" s="80"/>
      <c r="AH11034" s="119"/>
      <c r="AI11034" s="119"/>
    </row>
    <row r="11035" spans="27:35" x14ac:dyDescent="0.25">
      <c r="AA11035" s="81"/>
      <c r="AB11035" s="81"/>
      <c r="AC11035" s="80"/>
      <c r="AD11035" s="80"/>
      <c r="AE11035" s="81"/>
      <c r="AF11035" s="82"/>
      <c r="AG11035" s="80"/>
      <c r="AH11035" s="119"/>
      <c r="AI11035" s="119"/>
    </row>
    <row r="11036" spans="27:35" x14ac:dyDescent="0.25">
      <c r="AA11036" s="81"/>
      <c r="AB11036" s="81"/>
      <c r="AC11036" s="80"/>
      <c r="AD11036" s="80"/>
      <c r="AE11036" s="81"/>
      <c r="AF11036" s="82"/>
      <c r="AG11036" s="80"/>
      <c r="AH11036" s="119"/>
      <c r="AI11036" s="119"/>
    </row>
    <row r="11037" spans="27:35" x14ac:dyDescent="0.25">
      <c r="AA11037" s="81"/>
      <c r="AB11037" s="81"/>
      <c r="AC11037" s="80"/>
      <c r="AD11037" s="80"/>
      <c r="AE11037" s="81"/>
      <c r="AF11037" s="82"/>
      <c r="AG11037" s="80"/>
      <c r="AH11037" s="119"/>
      <c r="AI11037" s="119"/>
    </row>
    <row r="11038" spans="27:35" x14ac:dyDescent="0.25">
      <c r="AA11038" s="81"/>
      <c r="AB11038" s="81"/>
      <c r="AC11038" s="80"/>
      <c r="AD11038" s="80"/>
      <c r="AE11038" s="81"/>
      <c r="AF11038" s="82"/>
      <c r="AG11038" s="80"/>
      <c r="AH11038" s="119"/>
      <c r="AI11038" s="119"/>
    </row>
    <row r="11039" spans="27:35" x14ac:dyDescent="0.25">
      <c r="AA11039" s="81"/>
      <c r="AB11039" s="81"/>
      <c r="AC11039" s="80"/>
      <c r="AD11039" s="80"/>
      <c r="AE11039" s="81"/>
      <c r="AF11039" s="82"/>
      <c r="AG11039" s="80"/>
      <c r="AH11039" s="119"/>
      <c r="AI11039" s="119"/>
    </row>
    <row r="11040" spans="27:35" x14ac:dyDescent="0.25">
      <c r="AA11040" s="81"/>
      <c r="AB11040" s="81"/>
      <c r="AC11040" s="80"/>
      <c r="AD11040" s="80"/>
      <c r="AE11040" s="81"/>
      <c r="AF11040" s="82"/>
      <c r="AG11040" s="80"/>
      <c r="AH11040" s="119"/>
      <c r="AI11040" s="119"/>
    </row>
    <row r="11041" spans="27:35" x14ac:dyDescent="0.25">
      <c r="AA11041" s="81"/>
      <c r="AB11041" s="81"/>
      <c r="AC11041" s="80"/>
      <c r="AD11041" s="80"/>
      <c r="AE11041" s="81"/>
      <c r="AF11041" s="82"/>
      <c r="AG11041" s="80"/>
      <c r="AH11041" s="119"/>
      <c r="AI11041" s="119"/>
    </row>
    <row r="11042" spans="27:35" x14ac:dyDescent="0.25">
      <c r="AA11042" s="81"/>
      <c r="AB11042" s="81"/>
      <c r="AC11042" s="80"/>
      <c r="AD11042" s="80"/>
      <c r="AE11042" s="81"/>
      <c r="AF11042" s="82"/>
      <c r="AG11042" s="80"/>
      <c r="AH11042" s="119"/>
      <c r="AI11042" s="119"/>
    </row>
    <row r="11043" spans="27:35" x14ac:dyDescent="0.25">
      <c r="AA11043" s="81"/>
      <c r="AB11043" s="81"/>
      <c r="AC11043" s="80"/>
      <c r="AD11043" s="80"/>
      <c r="AE11043" s="81"/>
      <c r="AF11043" s="82"/>
      <c r="AG11043" s="80"/>
      <c r="AH11043" s="119"/>
      <c r="AI11043" s="119"/>
    </row>
    <row r="11044" spans="27:35" x14ac:dyDescent="0.25">
      <c r="AA11044" s="81"/>
      <c r="AB11044" s="81"/>
      <c r="AC11044" s="80"/>
      <c r="AD11044" s="80"/>
      <c r="AE11044" s="81"/>
      <c r="AF11044" s="82"/>
      <c r="AG11044" s="80"/>
      <c r="AH11044" s="119"/>
      <c r="AI11044" s="119"/>
    </row>
    <row r="11045" spans="27:35" x14ac:dyDescent="0.25">
      <c r="AA11045" s="81"/>
      <c r="AB11045" s="81"/>
      <c r="AC11045" s="80"/>
      <c r="AD11045" s="80"/>
      <c r="AE11045" s="81"/>
      <c r="AF11045" s="82"/>
      <c r="AG11045" s="80"/>
      <c r="AH11045" s="119"/>
      <c r="AI11045" s="119"/>
    </row>
    <row r="11046" spans="27:35" x14ac:dyDescent="0.25">
      <c r="AA11046" s="81"/>
      <c r="AB11046" s="81"/>
      <c r="AC11046" s="80"/>
      <c r="AD11046" s="80"/>
      <c r="AE11046" s="81"/>
      <c r="AF11046" s="82"/>
      <c r="AG11046" s="80"/>
      <c r="AH11046" s="119"/>
      <c r="AI11046" s="119"/>
    </row>
    <row r="11047" spans="27:35" x14ac:dyDescent="0.25">
      <c r="AA11047" s="81"/>
      <c r="AB11047" s="81"/>
      <c r="AC11047" s="80"/>
      <c r="AD11047" s="80"/>
      <c r="AE11047" s="81"/>
      <c r="AF11047" s="82"/>
      <c r="AG11047" s="80"/>
      <c r="AH11047" s="119"/>
      <c r="AI11047" s="119"/>
    </row>
    <row r="11048" spans="27:35" x14ac:dyDescent="0.25">
      <c r="AA11048" s="81"/>
      <c r="AB11048" s="81"/>
      <c r="AC11048" s="80"/>
      <c r="AD11048" s="80"/>
      <c r="AE11048" s="81"/>
      <c r="AF11048" s="82"/>
      <c r="AG11048" s="80"/>
      <c r="AH11048" s="119"/>
      <c r="AI11048" s="119"/>
    </row>
    <row r="11049" spans="27:35" x14ac:dyDescent="0.25">
      <c r="AA11049" s="81"/>
      <c r="AB11049" s="81"/>
      <c r="AC11049" s="80"/>
      <c r="AD11049" s="80"/>
      <c r="AE11049" s="81"/>
      <c r="AF11049" s="82"/>
      <c r="AG11049" s="80"/>
      <c r="AH11049" s="119"/>
      <c r="AI11049" s="119"/>
    </row>
    <row r="11050" spans="27:35" x14ac:dyDescent="0.25">
      <c r="AA11050" s="81"/>
      <c r="AB11050" s="81"/>
      <c r="AC11050" s="80"/>
      <c r="AD11050" s="80"/>
      <c r="AE11050" s="81"/>
      <c r="AF11050" s="82"/>
      <c r="AG11050" s="80"/>
      <c r="AH11050" s="119"/>
      <c r="AI11050" s="119"/>
    </row>
    <row r="11051" spans="27:35" x14ac:dyDescent="0.25">
      <c r="AA11051" s="81"/>
      <c r="AB11051" s="81"/>
      <c r="AC11051" s="80"/>
      <c r="AD11051" s="80"/>
      <c r="AE11051" s="81"/>
      <c r="AF11051" s="82"/>
      <c r="AG11051" s="80"/>
      <c r="AH11051" s="119"/>
      <c r="AI11051" s="119"/>
    </row>
    <row r="11052" spans="27:35" x14ac:dyDescent="0.25">
      <c r="AA11052" s="81"/>
      <c r="AB11052" s="81"/>
      <c r="AC11052" s="80"/>
      <c r="AD11052" s="80"/>
      <c r="AE11052" s="81"/>
      <c r="AF11052" s="82"/>
      <c r="AG11052" s="80"/>
      <c r="AH11052" s="119"/>
      <c r="AI11052" s="119"/>
    </row>
    <row r="11053" spans="27:35" x14ac:dyDescent="0.25">
      <c r="AA11053" s="81"/>
      <c r="AB11053" s="81"/>
      <c r="AC11053" s="80"/>
      <c r="AD11053" s="80"/>
      <c r="AE11053" s="81"/>
      <c r="AF11053" s="82"/>
      <c r="AG11053" s="80"/>
      <c r="AH11053" s="119"/>
      <c r="AI11053" s="119"/>
    </row>
    <row r="11054" spans="27:35" x14ac:dyDescent="0.25">
      <c r="AA11054" s="81"/>
      <c r="AB11054" s="81"/>
      <c r="AC11054" s="80"/>
      <c r="AD11054" s="80"/>
      <c r="AE11054" s="81"/>
      <c r="AF11054" s="82"/>
      <c r="AG11054" s="80"/>
      <c r="AH11054" s="119"/>
      <c r="AI11054" s="119"/>
    </row>
    <row r="11055" spans="27:35" x14ac:dyDescent="0.25">
      <c r="AA11055" s="81"/>
      <c r="AB11055" s="81"/>
      <c r="AC11055" s="80"/>
      <c r="AD11055" s="80"/>
      <c r="AE11055" s="81"/>
      <c r="AF11055" s="82"/>
      <c r="AG11055" s="80"/>
      <c r="AH11055" s="119"/>
      <c r="AI11055" s="119"/>
    </row>
    <row r="11056" spans="27:35" x14ac:dyDescent="0.25">
      <c r="AA11056" s="81"/>
      <c r="AB11056" s="81"/>
      <c r="AC11056" s="80"/>
      <c r="AD11056" s="80"/>
      <c r="AE11056" s="81"/>
      <c r="AF11056" s="82"/>
      <c r="AG11056" s="80"/>
      <c r="AH11056" s="119"/>
      <c r="AI11056" s="119"/>
    </row>
    <row r="11057" spans="27:35" x14ac:dyDescent="0.25">
      <c r="AA11057" s="81"/>
      <c r="AB11057" s="81"/>
      <c r="AC11057" s="80"/>
      <c r="AD11057" s="80"/>
      <c r="AE11057" s="81"/>
      <c r="AF11057" s="82"/>
      <c r="AG11057" s="80"/>
      <c r="AH11057" s="119"/>
      <c r="AI11057" s="119"/>
    </row>
    <row r="11058" spans="27:35" x14ac:dyDescent="0.25">
      <c r="AA11058" s="81"/>
      <c r="AB11058" s="81"/>
      <c r="AC11058" s="80"/>
      <c r="AD11058" s="80"/>
      <c r="AE11058" s="81"/>
      <c r="AF11058" s="82"/>
      <c r="AG11058" s="80"/>
      <c r="AH11058" s="119"/>
      <c r="AI11058" s="119"/>
    </row>
    <row r="11059" spans="27:35" x14ac:dyDescent="0.25">
      <c r="AA11059" s="81"/>
      <c r="AB11059" s="81"/>
      <c r="AC11059" s="80"/>
      <c r="AD11059" s="80"/>
      <c r="AE11059" s="81"/>
      <c r="AF11059" s="82"/>
      <c r="AG11059" s="80"/>
      <c r="AH11059" s="119"/>
      <c r="AI11059" s="119"/>
    </row>
    <row r="11060" spans="27:35" x14ac:dyDescent="0.25">
      <c r="AA11060" s="81"/>
      <c r="AB11060" s="81"/>
      <c r="AC11060" s="80"/>
      <c r="AD11060" s="80"/>
      <c r="AE11060" s="81"/>
      <c r="AF11060" s="82"/>
      <c r="AG11060" s="80"/>
      <c r="AH11060" s="119"/>
      <c r="AI11060" s="119"/>
    </row>
    <row r="11061" spans="27:35" x14ac:dyDescent="0.25">
      <c r="AA11061" s="81"/>
      <c r="AB11061" s="81"/>
      <c r="AC11061" s="80"/>
      <c r="AD11061" s="80"/>
      <c r="AE11061" s="81"/>
      <c r="AF11061" s="82"/>
      <c r="AG11061" s="80"/>
      <c r="AH11061" s="119"/>
      <c r="AI11061" s="119"/>
    </row>
    <row r="11062" spans="27:35" x14ac:dyDescent="0.25">
      <c r="AA11062" s="81"/>
      <c r="AB11062" s="81"/>
      <c r="AC11062" s="80"/>
      <c r="AD11062" s="80"/>
      <c r="AE11062" s="81"/>
      <c r="AF11062" s="82"/>
      <c r="AG11062" s="80"/>
      <c r="AH11062" s="119"/>
      <c r="AI11062" s="119"/>
    </row>
    <row r="11063" spans="27:35" x14ac:dyDescent="0.25">
      <c r="AA11063" s="81"/>
      <c r="AB11063" s="81"/>
      <c r="AC11063" s="80"/>
      <c r="AD11063" s="80"/>
      <c r="AE11063" s="81"/>
      <c r="AF11063" s="82"/>
      <c r="AG11063" s="80"/>
      <c r="AH11063" s="119"/>
      <c r="AI11063" s="119"/>
    </row>
    <row r="11064" spans="27:35" x14ac:dyDescent="0.25">
      <c r="AA11064" s="81"/>
      <c r="AB11064" s="81"/>
      <c r="AC11064" s="80"/>
      <c r="AD11064" s="80"/>
      <c r="AE11064" s="81"/>
      <c r="AF11064" s="82"/>
      <c r="AG11064" s="80"/>
      <c r="AH11064" s="119"/>
      <c r="AI11064" s="119"/>
    </row>
    <row r="11065" spans="27:35" x14ac:dyDescent="0.25">
      <c r="AA11065" s="81"/>
      <c r="AB11065" s="81"/>
      <c r="AC11065" s="80"/>
      <c r="AD11065" s="80"/>
      <c r="AE11065" s="81"/>
      <c r="AF11065" s="82"/>
      <c r="AG11065" s="80"/>
      <c r="AH11065" s="119"/>
      <c r="AI11065" s="119"/>
    </row>
    <row r="11066" spans="27:35" x14ac:dyDescent="0.25">
      <c r="AA11066" s="81"/>
      <c r="AB11066" s="81"/>
      <c r="AC11066" s="80"/>
      <c r="AD11066" s="80"/>
      <c r="AE11066" s="81"/>
      <c r="AF11066" s="82"/>
      <c r="AG11066" s="80"/>
      <c r="AH11066" s="119"/>
      <c r="AI11066" s="119"/>
    </row>
    <row r="11067" spans="27:35" x14ac:dyDescent="0.25">
      <c r="AA11067" s="81"/>
      <c r="AB11067" s="81"/>
      <c r="AC11067" s="80"/>
      <c r="AD11067" s="80"/>
      <c r="AE11067" s="81"/>
      <c r="AF11067" s="82"/>
      <c r="AG11067" s="80"/>
      <c r="AH11067" s="119"/>
      <c r="AI11067" s="119"/>
    </row>
    <row r="11068" spans="27:35" x14ac:dyDescent="0.25">
      <c r="AA11068" s="81"/>
      <c r="AB11068" s="81"/>
      <c r="AC11068" s="80"/>
      <c r="AD11068" s="80"/>
      <c r="AE11068" s="81"/>
      <c r="AF11068" s="82"/>
      <c r="AG11068" s="80"/>
      <c r="AH11068" s="119"/>
      <c r="AI11068" s="119"/>
    </row>
    <row r="11069" spans="27:35" x14ac:dyDescent="0.25">
      <c r="AA11069" s="81"/>
      <c r="AB11069" s="81"/>
      <c r="AC11069" s="80"/>
      <c r="AD11069" s="80"/>
      <c r="AE11069" s="81"/>
      <c r="AF11069" s="82"/>
      <c r="AG11069" s="80"/>
      <c r="AH11069" s="119"/>
      <c r="AI11069" s="119"/>
    </row>
    <row r="11070" spans="27:35" x14ac:dyDescent="0.25">
      <c r="AA11070" s="81"/>
      <c r="AB11070" s="81"/>
      <c r="AC11070" s="80"/>
      <c r="AD11070" s="80"/>
      <c r="AE11070" s="81"/>
      <c r="AF11070" s="82"/>
      <c r="AG11070" s="80"/>
      <c r="AH11070" s="119"/>
      <c r="AI11070" s="119"/>
    </row>
    <row r="11071" spans="27:35" x14ac:dyDescent="0.25">
      <c r="AA11071" s="81"/>
      <c r="AB11071" s="81"/>
      <c r="AC11071" s="80"/>
      <c r="AD11071" s="80"/>
      <c r="AE11071" s="81"/>
      <c r="AF11071" s="82"/>
      <c r="AG11071" s="80"/>
      <c r="AH11071" s="119"/>
      <c r="AI11071" s="119"/>
    </row>
    <row r="11072" spans="27:35" x14ac:dyDescent="0.25">
      <c r="AA11072" s="81"/>
      <c r="AB11072" s="81"/>
      <c r="AC11072" s="80"/>
      <c r="AD11072" s="80"/>
      <c r="AE11072" s="81"/>
      <c r="AF11072" s="82"/>
      <c r="AG11072" s="80"/>
      <c r="AH11072" s="119"/>
      <c r="AI11072" s="119"/>
    </row>
    <row r="11073" spans="27:35" x14ac:dyDescent="0.25">
      <c r="AA11073" s="81"/>
      <c r="AB11073" s="81"/>
      <c r="AC11073" s="80"/>
      <c r="AD11073" s="80"/>
      <c r="AE11073" s="81"/>
      <c r="AF11073" s="82"/>
      <c r="AG11073" s="80"/>
      <c r="AH11073" s="119"/>
      <c r="AI11073" s="119"/>
    </row>
    <row r="11074" spans="27:35" x14ac:dyDescent="0.25">
      <c r="AA11074" s="81"/>
      <c r="AB11074" s="81"/>
      <c r="AC11074" s="80"/>
      <c r="AD11074" s="80"/>
      <c r="AE11074" s="81"/>
      <c r="AF11074" s="82"/>
      <c r="AG11074" s="80"/>
      <c r="AH11074" s="119"/>
      <c r="AI11074" s="119"/>
    </row>
    <row r="11075" spans="27:35" x14ac:dyDescent="0.25">
      <c r="AA11075" s="81"/>
      <c r="AB11075" s="81"/>
      <c r="AC11075" s="80"/>
      <c r="AD11075" s="80"/>
      <c r="AE11075" s="81"/>
      <c r="AF11075" s="82"/>
      <c r="AG11075" s="80"/>
      <c r="AH11075" s="119"/>
      <c r="AI11075" s="119"/>
    </row>
    <row r="11076" spans="27:35" x14ac:dyDescent="0.25">
      <c r="AA11076" s="81"/>
      <c r="AB11076" s="81"/>
      <c r="AC11076" s="80"/>
      <c r="AD11076" s="80"/>
      <c r="AE11076" s="81"/>
      <c r="AF11076" s="82"/>
      <c r="AG11076" s="80"/>
      <c r="AH11076" s="119"/>
      <c r="AI11076" s="119"/>
    </row>
    <row r="11077" spans="27:35" x14ac:dyDescent="0.25">
      <c r="AA11077" s="81"/>
      <c r="AB11077" s="81"/>
      <c r="AC11077" s="80"/>
      <c r="AD11077" s="80"/>
      <c r="AE11077" s="81"/>
      <c r="AF11077" s="82"/>
      <c r="AG11077" s="80"/>
      <c r="AH11077" s="119"/>
      <c r="AI11077" s="119"/>
    </row>
    <row r="11078" spans="27:35" x14ac:dyDescent="0.25">
      <c r="AA11078" s="81"/>
      <c r="AB11078" s="81"/>
      <c r="AC11078" s="80"/>
      <c r="AD11078" s="80"/>
      <c r="AE11078" s="81"/>
      <c r="AF11078" s="82"/>
      <c r="AG11078" s="80"/>
      <c r="AH11078" s="119"/>
      <c r="AI11078" s="119"/>
    </row>
    <row r="11079" spans="27:35" x14ac:dyDescent="0.25">
      <c r="AA11079" s="81"/>
      <c r="AB11079" s="81"/>
      <c r="AC11079" s="80"/>
      <c r="AD11079" s="80"/>
      <c r="AE11079" s="81"/>
      <c r="AF11079" s="82"/>
      <c r="AG11079" s="80"/>
      <c r="AH11079" s="119"/>
      <c r="AI11079" s="119"/>
    </row>
    <row r="11080" spans="27:35" x14ac:dyDescent="0.25">
      <c r="AA11080" s="81"/>
      <c r="AB11080" s="81"/>
      <c r="AC11080" s="80"/>
      <c r="AD11080" s="80"/>
      <c r="AE11080" s="81"/>
      <c r="AF11080" s="82"/>
      <c r="AG11080" s="80"/>
      <c r="AH11080" s="119"/>
      <c r="AI11080" s="119"/>
    </row>
    <row r="11081" spans="27:35" x14ac:dyDescent="0.25">
      <c r="AA11081" s="81"/>
      <c r="AB11081" s="81"/>
      <c r="AC11081" s="80"/>
      <c r="AD11081" s="80"/>
      <c r="AE11081" s="81"/>
      <c r="AF11081" s="82"/>
      <c r="AG11081" s="80"/>
      <c r="AH11081" s="119"/>
      <c r="AI11081" s="119"/>
    </row>
    <row r="11082" spans="27:35" x14ac:dyDescent="0.25">
      <c r="AA11082" s="81"/>
      <c r="AB11082" s="81"/>
      <c r="AC11082" s="80"/>
      <c r="AD11082" s="80"/>
      <c r="AE11082" s="81"/>
      <c r="AF11082" s="82"/>
      <c r="AG11082" s="80"/>
      <c r="AH11082" s="119"/>
      <c r="AI11082" s="119"/>
    </row>
    <row r="11083" spans="27:35" x14ac:dyDescent="0.25">
      <c r="AA11083" s="81"/>
      <c r="AB11083" s="81"/>
      <c r="AC11083" s="80"/>
      <c r="AD11083" s="80"/>
      <c r="AE11083" s="81"/>
      <c r="AF11083" s="82"/>
      <c r="AG11083" s="80"/>
      <c r="AH11083" s="119"/>
      <c r="AI11083" s="119"/>
    </row>
    <row r="11084" spans="27:35" x14ac:dyDescent="0.25">
      <c r="AA11084" s="81"/>
      <c r="AB11084" s="81"/>
      <c r="AC11084" s="80"/>
      <c r="AD11084" s="80"/>
      <c r="AE11084" s="81"/>
      <c r="AF11084" s="82"/>
      <c r="AG11084" s="80"/>
      <c r="AH11084" s="119"/>
      <c r="AI11084" s="119"/>
    </row>
    <row r="11085" spans="27:35" x14ac:dyDescent="0.25">
      <c r="AA11085" s="81"/>
      <c r="AB11085" s="81"/>
      <c r="AC11085" s="80"/>
      <c r="AD11085" s="80"/>
      <c r="AE11085" s="81"/>
      <c r="AF11085" s="82"/>
      <c r="AG11085" s="80"/>
      <c r="AH11085" s="119"/>
      <c r="AI11085" s="119"/>
    </row>
    <row r="11086" spans="27:35" x14ac:dyDescent="0.25">
      <c r="AA11086" s="81"/>
      <c r="AB11086" s="81"/>
      <c r="AC11086" s="80"/>
      <c r="AD11086" s="80"/>
      <c r="AE11086" s="81"/>
      <c r="AF11086" s="82"/>
      <c r="AG11086" s="80"/>
      <c r="AH11086" s="119"/>
      <c r="AI11086" s="119"/>
    </row>
    <row r="11087" spans="27:35" x14ac:dyDescent="0.25">
      <c r="AA11087" s="81"/>
      <c r="AB11087" s="81"/>
      <c r="AC11087" s="80"/>
      <c r="AD11087" s="80"/>
      <c r="AE11087" s="81"/>
      <c r="AF11087" s="82"/>
      <c r="AG11087" s="80"/>
      <c r="AH11087" s="119"/>
      <c r="AI11087" s="119"/>
    </row>
    <row r="11088" spans="27:35" x14ac:dyDescent="0.25">
      <c r="AA11088" s="81"/>
      <c r="AB11088" s="81"/>
      <c r="AC11088" s="80"/>
      <c r="AD11088" s="80"/>
      <c r="AE11088" s="81"/>
      <c r="AF11088" s="82"/>
      <c r="AG11088" s="80"/>
      <c r="AH11088" s="119"/>
      <c r="AI11088" s="119"/>
    </row>
    <row r="11089" spans="27:35" x14ac:dyDescent="0.25">
      <c r="AA11089" s="81"/>
      <c r="AB11089" s="81"/>
      <c r="AC11089" s="80"/>
      <c r="AD11089" s="80"/>
      <c r="AE11089" s="81"/>
      <c r="AF11089" s="82"/>
      <c r="AG11089" s="80"/>
      <c r="AH11089" s="119"/>
      <c r="AI11089" s="119"/>
    </row>
    <row r="11090" spans="27:35" x14ac:dyDescent="0.25">
      <c r="AA11090" s="81"/>
      <c r="AB11090" s="81"/>
      <c r="AC11090" s="80"/>
      <c r="AD11090" s="80"/>
      <c r="AE11090" s="81"/>
      <c r="AF11090" s="82"/>
      <c r="AG11090" s="80"/>
      <c r="AH11090" s="119"/>
      <c r="AI11090" s="119"/>
    </row>
    <row r="11091" spans="27:35" x14ac:dyDescent="0.25">
      <c r="AA11091" s="81"/>
      <c r="AB11091" s="81"/>
      <c r="AC11091" s="80"/>
      <c r="AD11091" s="80"/>
      <c r="AE11091" s="81"/>
      <c r="AF11091" s="82"/>
      <c r="AG11091" s="80"/>
      <c r="AH11091" s="119"/>
      <c r="AI11091" s="119"/>
    </row>
    <row r="11092" spans="27:35" x14ac:dyDescent="0.25">
      <c r="AA11092" s="81"/>
      <c r="AB11092" s="81"/>
      <c r="AC11092" s="80"/>
      <c r="AD11092" s="80"/>
      <c r="AE11092" s="81"/>
      <c r="AF11092" s="82"/>
      <c r="AG11092" s="80"/>
      <c r="AH11092" s="119"/>
      <c r="AI11092" s="119"/>
    </row>
    <row r="11093" spans="27:35" x14ac:dyDescent="0.25">
      <c r="AA11093" s="81"/>
      <c r="AB11093" s="81"/>
      <c r="AC11093" s="80"/>
      <c r="AD11093" s="80"/>
      <c r="AE11093" s="81"/>
      <c r="AF11093" s="82"/>
      <c r="AG11093" s="80"/>
      <c r="AH11093" s="119"/>
      <c r="AI11093" s="119"/>
    </row>
    <row r="11094" spans="27:35" x14ac:dyDescent="0.25">
      <c r="AA11094" s="81"/>
      <c r="AB11094" s="81"/>
      <c r="AC11094" s="80"/>
      <c r="AD11094" s="80"/>
      <c r="AE11094" s="81"/>
      <c r="AF11094" s="82"/>
      <c r="AG11094" s="80"/>
      <c r="AH11094" s="119"/>
      <c r="AI11094" s="119"/>
    </row>
    <row r="11095" spans="27:35" x14ac:dyDescent="0.25">
      <c r="AA11095" s="81"/>
      <c r="AB11095" s="81"/>
      <c r="AC11095" s="80"/>
      <c r="AD11095" s="80"/>
      <c r="AE11095" s="81"/>
      <c r="AF11095" s="82"/>
      <c r="AG11095" s="80"/>
      <c r="AH11095" s="119"/>
      <c r="AI11095" s="119"/>
    </row>
    <row r="11096" spans="27:35" x14ac:dyDescent="0.25">
      <c r="AA11096" s="81"/>
      <c r="AB11096" s="81"/>
      <c r="AC11096" s="80"/>
      <c r="AD11096" s="80"/>
      <c r="AE11096" s="81"/>
      <c r="AF11096" s="82"/>
      <c r="AG11096" s="80"/>
      <c r="AH11096" s="119"/>
      <c r="AI11096" s="119"/>
    </row>
    <row r="11097" spans="27:35" x14ac:dyDescent="0.25">
      <c r="AA11097" s="81"/>
      <c r="AB11097" s="81"/>
      <c r="AC11097" s="80"/>
      <c r="AD11097" s="80"/>
      <c r="AE11097" s="81"/>
      <c r="AF11097" s="82"/>
      <c r="AG11097" s="80"/>
      <c r="AH11097" s="119"/>
      <c r="AI11097" s="119"/>
    </row>
    <row r="11098" spans="27:35" x14ac:dyDescent="0.25">
      <c r="AA11098" s="81"/>
      <c r="AB11098" s="81"/>
      <c r="AC11098" s="80"/>
      <c r="AD11098" s="80"/>
      <c r="AE11098" s="81"/>
      <c r="AF11098" s="82"/>
      <c r="AG11098" s="80"/>
      <c r="AH11098" s="119"/>
      <c r="AI11098" s="119"/>
    </row>
    <row r="11099" spans="27:35" x14ac:dyDescent="0.25">
      <c r="AA11099" s="81"/>
      <c r="AB11099" s="81"/>
      <c r="AC11099" s="80"/>
      <c r="AD11099" s="80"/>
      <c r="AE11099" s="81"/>
      <c r="AF11099" s="82"/>
      <c r="AG11099" s="80"/>
      <c r="AH11099" s="119"/>
      <c r="AI11099" s="119"/>
    </row>
    <row r="11100" spans="27:35" x14ac:dyDescent="0.25">
      <c r="AA11100" s="81"/>
      <c r="AB11100" s="81"/>
      <c r="AC11100" s="80"/>
      <c r="AD11100" s="80"/>
      <c r="AE11100" s="81"/>
      <c r="AF11100" s="82"/>
      <c r="AG11100" s="80"/>
      <c r="AH11100" s="119"/>
      <c r="AI11100" s="119"/>
    </row>
    <row r="11101" spans="27:35" x14ac:dyDescent="0.25">
      <c r="AA11101" s="81"/>
      <c r="AB11101" s="81"/>
      <c r="AC11101" s="80"/>
      <c r="AD11101" s="80"/>
      <c r="AE11101" s="81"/>
      <c r="AF11101" s="82"/>
      <c r="AG11101" s="80"/>
      <c r="AH11101" s="119"/>
      <c r="AI11101" s="119"/>
    </row>
    <row r="11102" spans="27:35" x14ac:dyDescent="0.25">
      <c r="AA11102" s="81"/>
      <c r="AB11102" s="81"/>
      <c r="AC11102" s="80"/>
      <c r="AD11102" s="80"/>
      <c r="AE11102" s="81"/>
      <c r="AF11102" s="82"/>
      <c r="AG11102" s="80"/>
      <c r="AH11102" s="119"/>
      <c r="AI11102" s="119"/>
    </row>
    <row r="11103" spans="27:35" x14ac:dyDescent="0.25">
      <c r="AA11103" s="81"/>
      <c r="AB11103" s="81"/>
      <c r="AC11103" s="80"/>
      <c r="AD11103" s="80"/>
      <c r="AE11103" s="81"/>
      <c r="AF11103" s="82"/>
      <c r="AG11103" s="80"/>
      <c r="AH11103" s="119"/>
      <c r="AI11103" s="119"/>
    </row>
    <row r="11104" spans="27:35" x14ac:dyDescent="0.25">
      <c r="AA11104" s="81"/>
      <c r="AB11104" s="81"/>
      <c r="AC11104" s="80"/>
      <c r="AD11104" s="80"/>
      <c r="AE11104" s="81"/>
      <c r="AF11104" s="82"/>
      <c r="AG11104" s="80"/>
      <c r="AH11104" s="119"/>
      <c r="AI11104" s="119"/>
    </row>
    <row r="11105" spans="27:35" x14ac:dyDescent="0.25">
      <c r="AA11105" s="81"/>
      <c r="AB11105" s="81"/>
      <c r="AC11105" s="80"/>
      <c r="AD11105" s="80"/>
      <c r="AE11105" s="81"/>
      <c r="AF11105" s="82"/>
      <c r="AG11105" s="80"/>
      <c r="AH11105" s="119"/>
      <c r="AI11105" s="119"/>
    </row>
    <row r="11106" spans="27:35" x14ac:dyDescent="0.25">
      <c r="AA11106" s="81"/>
      <c r="AB11106" s="81"/>
      <c r="AC11106" s="80"/>
      <c r="AD11106" s="80"/>
      <c r="AE11106" s="81"/>
      <c r="AF11106" s="82"/>
      <c r="AG11106" s="80"/>
      <c r="AH11106" s="119"/>
      <c r="AI11106" s="119"/>
    </row>
    <row r="11107" spans="27:35" x14ac:dyDescent="0.25">
      <c r="AA11107" s="81"/>
      <c r="AB11107" s="81"/>
      <c r="AC11107" s="80"/>
      <c r="AD11107" s="80"/>
      <c r="AE11107" s="81"/>
      <c r="AF11107" s="82"/>
      <c r="AG11107" s="80"/>
      <c r="AH11107" s="119"/>
      <c r="AI11107" s="119"/>
    </row>
    <row r="11108" spans="27:35" x14ac:dyDescent="0.25">
      <c r="AA11108" s="81"/>
      <c r="AB11108" s="81"/>
      <c r="AC11108" s="80"/>
      <c r="AD11108" s="80"/>
      <c r="AE11108" s="81"/>
      <c r="AF11108" s="82"/>
      <c r="AG11108" s="80"/>
      <c r="AH11108" s="119"/>
      <c r="AI11108" s="119"/>
    </row>
    <row r="11109" spans="27:35" x14ac:dyDescent="0.25">
      <c r="AA11109" s="81"/>
      <c r="AB11109" s="81"/>
      <c r="AC11109" s="80"/>
      <c r="AD11109" s="80"/>
      <c r="AE11109" s="81"/>
      <c r="AF11109" s="82"/>
      <c r="AG11109" s="80"/>
      <c r="AH11109" s="119"/>
      <c r="AI11109" s="119"/>
    </row>
    <row r="11110" spans="27:35" x14ac:dyDescent="0.25">
      <c r="AA11110" s="81"/>
      <c r="AB11110" s="81"/>
      <c r="AC11110" s="80"/>
      <c r="AD11110" s="80"/>
      <c r="AE11110" s="81"/>
      <c r="AF11110" s="82"/>
      <c r="AG11110" s="80"/>
      <c r="AH11110" s="119"/>
      <c r="AI11110" s="119"/>
    </row>
    <row r="11111" spans="27:35" x14ac:dyDescent="0.25">
      <c r="AA11111" s="81"/>
      <c r="AB11111" s="81"/>
      <c r="AC11111" s="80"/>
      <c r="AD11111" s="80"/>
      <c r="AE11111" s="81"/>
      <c r="AF11111" s="82"/>
      <c r="AG11111" s="80"/>
      <c r="AH11111" s="119"/>
      <c r="AI11111" s="119"/>
    </row>
    <row r="11112" spans="27:35" x14ac:dyDescent="0.25">
      <c r="AA11112" s="81"/>
      <c r="AB11112" s="81"/>
      <c r="AC11112" s="80"/>
      <c r="AD11112" s="80"/>
      <c r="AE11112" s="81"/>
      <c r="AF11112" s="82"/>
      <c r="AG11112" s="80"/>
      <c r="AH11112" s="119"/>
      <c r="AI11112" s="119"/>
    </row>
    <row r="11113" spans="27:35" x14ac:dyDescent="0.25">
      <c r="AA11113" s="81"/>
      <c r="AB11113" s="81"/>
      <c r="AC11113" s="80"/>
      <c r="AD11113" s="80"/>
      <c r="AE11113" s="81"/>
      <c r="AF11113" s="82"/>
      <c r="AG11113" s="80"/>
      <c r="AH11113" s="119"/>
      <c r="AI11113" s="119"/>
    </row>
    <row r="11114" spans="27:35" x14ac:dyDescent="0.25">
      <c r="AA11114" s="81"/>
      <c r="AB11114" s="81"/>
      <c r="AC11114" s="80"/>
      <c r="AD11114" s="80"/>
      <c r="AE11114" s="81"/>
      <c r="AF11114" s="82"/>
      <c r="AG11114" s="80"/>
      <c r="AH11114" s="119"/>
      <c r="AI11114" s="119"/>
    </row>
    <row r="11115" spans="27:35" x14ac:dyDescent="0.25">
      <c r="AA11115" s="81"/>
      <c r="AB11115" s="81"/>
      <c r="AC11115" s="80"/>
      <c r="AD11115" s="80"/>
      <c r="AE11115" s="81"/>
      <c r="AF11115" s="82"/>
      <c r="AG11115" s="80"/>
      <c r="AH11115" s="119"/>
      <c r="AI11115" s="119"/>
    </row>
    <row r="11116" spans="27:35" x14ac:dyDescent="0.25">
      <c r="AA11116" s="81"/>
      <c r="AB11116" s="81"/>
      <c r="AC11116" s="80"/>
      <c r="AD11116" s="80"/>
      <c r="AE11116" s="81"/>
      <c r="AF11116" s="82"/>
      <c r="AG11116" s="80"/>
      <c r="AH11116" s="119"/>
      <c r="AI11116" s="119"/>
    </row>
    <row r="11117" spans="27:35" x14ac:dyDescent="0.25">
      <c r="AA11117" s="81"/>
      <c r="AB11117" s="81"/>
      <c r="AC11117" s="80"/>
      <c r="AD11117" s="80"/>
      <c r="AE11117" s="81"/>
      <c r="AF11117" s="82"/>
      <c r="AG11117" s="80"/>
      <c r="AH11117" s="119"/>
      <c r="AI11117" s="119"/>
    </row>
    <row r="11118" spans="27:35" x14ac:dyDescent="0.25">
      <c r="AA11118" s="81"/>
      <c r="AB11118" s="81"/>
      <c r="AC11118" s="80"/>
      <c r="AD11118" s="80"/>
      <c r="AE11118" s="81"/>
      <c r="AF11118" s="82"/>
      <c r="AG11118" s="80"/>
      <c r="AH11118" s="119"/>
      <c r="AI11118" s="119"/>
    </row>
    <row r="11119" spans="27:35" x14ac:dyDescent="0.25">
      <c r="AA11119" s="81"/>
      <c r="AB11119" s="81"/>
      <c r="AC11119" s="80"/>
      <c r="AD11119" s="80"/>
      <c r="AE11119" s="81"/>
      <c r="AF11119" s="82"/>
      <c r="AG11119" s="80"/>
      <c r="AH11119" s="119"/>
      <c r="AI11119" s="119"/>
    </row>
    <row r="11120" spans="27:35" x14ac:dyDescent="0.25">
      <c r="AA11120" s="81"/>
      <c r="AB11120" s="81"/>
      <c r="AC11120" s="80"/>
      <c r="AD11120" s="80"/>
      <c r="AE11120" s="81"/>
      <c r="AF11120" s="82"/>
      <c r="AG11120" s="80"/>
      <c r="AH11120" s="119"/>
      <c r="AI11120" s="119"/>
    </row>
    <row r="11121" spans="27:35" x14ac:dyDescent="0.25">
      <c r="AA11121" s="81"/>
      <c r="AB11121" s="81"/>
      <c r="AC11121" s="80"/>
      <c r="AD11121" s="80"/>
      <c r="AE11121" s="81"/>
      <c r="AF11121" s="82"/>
      <c r="AG11121" s="80"/>
      <c r="AH11121" s="119"/>
      <c r="AI11121" s="119"/>
    </row>
    <row r="11122" spans="27:35" x14ac:dyDescent="0.25">
      <c r="AA11122" s="81"/>
      <c r="AB11122" s="81"/>
      <c r="AC11122" s="80"/>
      <c r="AD11122" s="80"/>
      <c r="AE11122" s="81"/>
      <c r="AF11122" s="82"/>
      <c r="AG11122" s="80"/>
      <c r="AH11122" s="119"/>
      <c r="AI11122" s="119"/>
    </row>
    <row r="11123" spans="27:35" x14ac:dyDescent="0.25">
      <c r="AA11123" s="81"/>
      <c r="AB11123" s="81"/>
      <c r="AC11123" s="80"/>
      <c r="AD11123" s="80"/>
      <c r="AE11123" s="81"/>
      <c r="AF11123" s="82"/>
      <c r="AG11123" s="80"/>
      <c r="AH11123" s="119"/>
      <c r="AI11123" s="119"/>
    </row>
    <row r="11124" spans="27:35" x14ac:dyDescent="0.25">
      <c r="AA11124" s="81"/>
      <c r="AB11124" s="81"/>
      <c r="AC11124" s="80"/>
      <c r="AD11124" s="80"/>
      <c r="AE11124" s="81"/>
      <c r="AF11124" s="82"/>
      <c r="AG11124" s="80"/>
      <c r="AH11124" s="119"/>
      <c r="AI11124" s="119"/>
    </row>
    <row r="11125" spans="27:35" x14ac:dyDescent="0.25">
      <c r="AA11125" s="81"/>
      <c r="AB11125" s="81"/>
      <c r="AC11125" s="80"/>
      <c r="AD11125" s="80"/>
      <c r="AE11125" s="81"/>
      <c r="AF11125" s="82"/>
      <c r="AG11125" s="80"/>
      <c r="AH11125" s="119"/>
      <c r="AI11125" s="119"/>
    </row>
    <row r="11126" spans="27:35" x14ac:dyDescent="0.25">
      <c r="AA11126" s="81"/>
      <c r="AB11126" s="81"/>
      <c r="AC11126" s="80"/>
      <c r="AD11126" s="80"/>
      <c r="AE11126" s="81"/>
      <c r="AF11126" s="82"/>
      <c r="AG11126" s="80"/>
      <c r="AH11126" s="119"/>
      <c r="AI11126" s="119"/>
    </row>
    <row r="11127" spans="27:35" x14ac:dyDescent="0.25">
      <c r="AA11127" s="81"/>
      <c r="AB11127" s="81"/>
      <c r="AC11127" s="80"/>
      <c r="AD11127" s="80"/>
      <c r="AE11127" s="81"/>
      <c r="AF11127" s="82"/>
      <c r="AG11127" s="80"/>
      <c r="AH11127" s="119"/>
      <c r="AI11127" s="119"/>
    </row>
    <row r="11128" spans="27:35" x14ac:dyDescent="0.25">
      <c r="AA11128" s="81"/>
      <c r="AB11128" s="81"/>
      <c r="AC11128" s="80"/>
      <c r="AD11128" s="80"/>
      <c r="AE11128" s="81"/>
      <c r="AF11128" s="82"/>
      <c r="AG11128" s="80"/>
      <c r="AH11128" s="119"/>
      <c r="AI11128" s="119"/>
    </row>
    <row r="11129" spans="27:35" x14ac:dyDescent="0.25">
      <c r="AA11129" s="81"/>
      <c r="AB11129" s="81"/>
      <c r="AC11129" s="80"/>
      <c r="AD11129" s="80"/>
      <c r="AE11129" s="81"/>
      <c r="AF11129" s="82"/>
      <c r="AG11129" s="80"/>
      <c r="AH11129" s="119"/>
      <c r="AI11129" s="119"/>
    </row>
    <row r="11130" spans="27:35" x14ac:dyDescent="0.25">
      <c r="AA11130" s="81"/>
      <c r="AB11130" s="81"/>
      <c r="AC11130" s="80"/>
      <c r="AD11130" s="80"/>
      <c r="AE11130" s="81"/>
      <c r="AF11130" s="82"/>
      <c r="AG11130" s="80"/>
      <c r="AH11130" s="119"/>
      <c r="AI11130" s="119"/>
    </row>
    <row r="11131" spans="27:35" x14ac:dyDescent="0.25">
      <c r="AA11131" s="81"/>
      <c r="AB11131" s="81"/>
      <c r="AC11131" s="80"/>
      <c r="AD11131" s="80"/>
      <c r="AE11131" s="81"/>
      <c r="AF11131" s="82"/>
      <c r="AG11131" s="80"/>
      <c r="AH11131" s="119"/>
      <c r="AI11131" s="119"/>
    </row>
    <row r="11132" spans="27:35" x14ac:dyDescent="0.25">
      <c r="AA11132" s="81"/>
      <c r="AB11132" s="81"/>
      <c r="AC11132" s="80"/>
      <c r="AD11132" s="80"/>
      <c r="AE11132" s="81"/>
      <c r="AF11132" s="82"/>
      <c r="AG11132" s="80"/>
      <c r="AH11132" s="119"/>
      <c r="AI11132" s="119"/>
    </row>
    <row r="11133" spans="27:35" x14ac:dyDescent="0.25">
      <c r="AA11133" s="81"/>
      <c r="AB11133" s="81"/>
      <c r="AC11133" s="80"/>
      <c r="AD11133" s="80"/>
      <c r="AE11133" s="81"/>
      <c r="AF11133" s="82"/>
      <c r="AG11133" s="80"/>
      <c r="AH11133" s="119"/>
      <c r="AI11133" s="119"/>
    </row>
    <row r="11134" spans="27:35" x14ac:dyDescent="0.25">
      <c r="AA11134" s="81"/>
      <c r="AB11134" s="81"/>
      <c r="AC11134" s="80"/>
      <c r="AD11134" s="80"/>
      <c r="AE11134" s="81"/>
      <c r="AF11134" s="82"/>
      <c r="AG11134" s="80"/>
      <c r="AH11134" s="119"/>
      <c r="AI11134" s="119"/>
    </row>
    <row r="11135" spans="27:35" x14ac:dyDescent="0.25">
      <c r="AA11135" s="81"/>
      <c r="AB11135" s="81"/>
      <c r="AC11135" s="80"/>
      <c r="AD11135" s="80"/>
      <c r="AE11135" s="81"/>
      <c r="AF11135" s="82"/>
      <c r="AG11135" s="80"/>
      <c r="AH11135" s="119"/>
      <c r="AI11135" s="119"/>
    </row>
    <row r="11136" spans="27:35" x14ac:dyDescent="0.25">
      <c r="AA11136" s="81"/>
      <c r="AB11136" s="81"/>
      <c r="AC11136" s="80"/>
      <c r="AD11136" s="80"/>
      <c r="AE11136" s="81"/>
      <c r="AF11136" s="82"/>
      <c r="AG11136" s="80"/>
      <c r="AH11136" s="119"/>
      <c r="AI11136" s="119"/>
    </row>
    <row r="11137" spans="27:35" x14ac:dyDescent="0.25">
      <c r="AA11137" s="81"/>
      <c r="AB11137" s="81"/>
      <c r="AC11137" s="80"/>
      <c r="AD11137" s="80"/>
      <c r="AE11137" s="81"/>
      <c r="AF11137" s="82"/>
      <c r="AG11137" s="80"/>
      <c r="AH11137" s="119"/>
      <c r="AI11137" s="119"/>
    </row>
    <row r="11138" spans="27:35" x14ac:dyDescent="0.25">
      <c r="AA11138" s="81"/>
      <c r="AB11138" s="81"/>
      <c r="AC11138" s="80"/>
      <c r="AD11138" s="80"/>
      <c r="AE11138" s="81"/>
      <c r="AF11138" s="82"/>
      <c r="AG11138" s="80"/>
      <c r="AH11138" s="119"/>
      <c r="AI11138" s="119"/>
    </row>
    <row r="11139" spans="27:35" x14ac:dyDescent="0.25">
      <c r="AA11139" s="81"/>
      <c r="AB11139" s="81"/>
      <c r="AC11139" s="80"/>
      <c r="AD11139" s="80"/>
      <c r="AE11139" s="81"/>
      <c r="AF11139" s="82"/>
      <c r="AG11139" s="80"/>
      <c r="AH11139" s="119"/>
      <c r="AI11139" s="119"/>
    </row>
    <row r="11140" spans="27:35" x14ac:dyDescent="0.25">
      <c r="AA11140" s="81"/>
      <c r="AB11140" s="81"/>
      <c r="AC11140" s="80"/>
      <c r="AD11140" s="80"/>
      <c r="AE11140" s="81"/>
      <c r="AF11140" s="82"/>
      <c r="AG11140" s="80"/>
      <c r="AH11140" s="119"/>
      <c r="AI11140" s="119"/>
    </row>
    <row r="11141" spans="27:35" x14ac:dyDescent="0.25">
      <c r="AA11141" s="81"/>
      <c r="AB11141" s="81"/>
      <c r="AC11141" s="80"/>
      <c r="AD11141" s="80"/>
      <c r="AE11141" s="81"/>
      <c r="AF11141" s="82"/>
      <c r="AG11141" s="80"/>
      <c r="AH11141" s="119"/>
      <c r="AI11141" s="119"/>
    </row>
    <row r="11142" spans="27:35" x14ac:dyDescent="0.25">
      <c r="AA11142" s="81"/>
      <c r="AB11142" s="81"/>
      <c r="AC11142" s="80"/>
      <c r="AD11142" s="80"/>
      <c r="AE11142" s="81"/>
      <c r="AF11142" s="82"/>
      <c r="AG11142" s="80"/>
      <c r="AH11142" s="119"/>
      <c r="AI11142" s="119"/>
    </row>
    <row r="11143" spans="27:35" x14ac:dyDescent="0.25">
      <c r="AA11143" s="81"/>
      <c r="AB11143" s="81"/>
      <c r="AC11143" s="80"/>
      <c r="AD11143" s="80"/>
      <c r="AE11143" s="81"/>
      <c r="AF11143" s="82"/>
      <c r="AG11143" s="80"/>
      <c r="AH11143" s="119"/>
      <c r="AI11143" s="119"/>
    </row>
    <row r="11144" spans="27:35" x14ac:dyDescent="0.25">
      <c r="AA11144" s="81"/>
      <c r="AB11144" s="81"/>
      <c r="AC11144" s="80"/>
      <c r="AD11144" s="80"/>
      <c r="AE11144" s="81"/>
      <c r="AF11144" s="82"/>
      <c r="AG11144" s="80"/>
      <c r="AH11144" s="119"/>
      <c r="AI11144" s="119"/>
    </row>
    <row r="11145" spans="27:35" x14ac:dyDescent="0.25">
      <c r="AA11145" s="81"/>
      <c r="AB11145" s="81"/>
      <c r="AC11145" s="80"/>
      <c r="AD11145" s="80"/>
      <c r="AE11145" s="81"/>
      <c r="AF11145" s="82"/>
      <c r="AG11145" s="80"/>
      <c r="AH11145" s="119"/>
      <c r="AI11145" s="119"/>
    </row>
    <row r="11146" spans="27:35" x14ac:dyDescent="0.25">
      <c r="AA11146" s="81"/>
      <c r="AB11146" s="81"/>
      <c r="AC11146" s="80"/>
      <c r="AD11146" s="80"/>
      <c r="AE11146" s="81"/>
      <c r="AF11146" s="82"/>
      <c r="AG11146" s="80"/>
      <c r="AH11146" s="119"/>
      <c r="AI11146" s="119"/>
    </row>
    <row r="11147" spans="27:35" x14ac:dyDescent="0.25">
      <c r="AA11147" s="81"/>
      <c r="AB11147" s="81"/>
      <c r="AC11147" s="80"/>
      <c r="AD11147" s="80"/>
      <c r="AE11147" s="81"/>
      <c r="AF11147" s="82"/>
      <c r="AG11147" s="80"/>
      <c r="AH11147" s="119"/>
      <c r="AI11147" s="119"/>
    </row>
    <row r="11148" spans="27:35" x14ac:dyDescent="0.25">
      <c r="AA11148" s="81"/>
      <c r="AB11148" s="81"/>
      <c r="AC11148" s="80"/>
      <c r="AD11148" s="80"/>
      <c r="AE11148" s="81"/>
      <c r="AF11148" s="82"/>
      <c r="AG11148" s="80"/>
      <c r="AH11148" s="119"/>
      <c r="AI11148" s="119"/>
    </row>
    <row r="11149" spans="27:35" x14ac:dyDescent="0.25">
      <c r="AA11149" s="81"/>
      <c r="AB11149" s="81"/>
      <c r="AC11149" s="80"/>
      <c r="AD11149" s="80"/>
      <c r="AE11149" s="81"/>
      <c r="AF11149" s="82"/>
      <c r="AG11149" s="80"/>
      <c r="AH11149" s="119"/>
      <c r="AI11149" s="119"/>
    </row>
    <row r="11150" spans="27:35" x14ac:dyDescent="0.25">
      <c r="AA11150" s="81"/>
      <c r="AB11150" s="81"/>
      <c r="AC11150" s="80"/>
      <c r="AD11150" s="80"/>
      <c r="AE11150" s="81"/>
      <c r="AF11150" s="82"/>
      <c r="AG11150" s="80"/>
      <c r="AH11150" s="119"/>
      <c r="AI11150" s="119"/>
    </row>
    <row r="11151" spans="27:35" x14ac:dyDescent="0.25">
      <c r="AA11151" s="81"/>
      <c r="AB11151" s="81"/>
      <c r="AC11151" s="80"/>
      <c r="AD11151" s="80"/>
      <c r="AE11151" s="81"/>
      <c r="AF11151" s="82"/>
      <c r="AG11151" s="80"/>
      <c r="AH11151" s="119"/>
      <c r="AI11151" s="119"/>
    </row>
    <row r="11152" spans="27:35" x14ac:dyDescent="0.25">
      <c r="AA11152" s="81"/>
      <c r="AB11152" s="81"/>
      <c r="AC11152" s="80"/>
      <c r="AD11152" s="80"/>
      <c r="AE11152" s="81"/>
      <c r="AF11152" s="82"/>
      <c r="AG11152" s="80"/>
      <c r="AH11152" s="119"/>
      <c r="AI11152" s="119"/>
    </row>
    <row r="11153" spans="27:35" x14ac:dyDescent="0.25">
      <c r="AA11153" s="81"/>
      <c r="AB11153" s="81"/>
      <c r="AC11153" s="80"/>
      <c r="AD11153" s="80"/>
      <c r="AE11153" s="81"/>
      <c r="AF11153" s="82"/>
      <c r="AG11153" s="80"/>
      <c r="AH11153" s="119"/>
      <c r="AI11153" s="119"/>
    </row>
    <row r="11154" spans="27:35" x14ac:dyDescent="0.25">
      <c r="AA11154" s="81"/>
      <c r="AB11154" s="81"/>
      <c r="AC11154" s="80"/>
      <c r="AD11154" s="80"/>
      <c r="AE11154" s="81"/>
      <c r="AF11154" s="82"/>
      <c r="AG11154" s="80"/>
      <c r="AH11154" s="119"/>
      <c r="AI11154" s="119"/>
    </row>
    <row r="11155" spans="27:35" x14ac:dyDescent="0.25">
      <c r="AA11155" s="81"/>
      <c r="AB11155" s="81"/>
      <c r="AC11155" s="80"/>
      <c r="AD11155" s="80"/>
      <c r="AE11155" s="81"/>
      <c r="AF11155" s="82"/>
      <c r="AG11155" s="80"/>
      <c r="AH11155" s="119"/>
      <c r="AI11155" s="119"/>
    </row>
    <row r="11156" spans="27:35" x14ac:dyDescent="0.25">
      <c r="AA11156" s="81"/>
      <c r="AB11156" s="81"/>
      <c r="AC11156" s="80"/>
      <c r="AD11156" s="80"/>
      <c r="AE11156" s="81"/>
      <c r="AF11156" s="82"/>
      <c r="AG11156" s="80"/>
      <c r="AH11156" s="119"/>
      <c r="AI11156" s="119"/>
    </row>
    <row r="11157" spans="27:35" x14ac:dyDescent="0.25">
      <c r="AA11157" s="81"/>
      <c r="AB11157" s="81"/>
      <c r="AC11157" s="80"/>
      <c r="AD11157" s="80"/>
      <c r="AE11157" s="81"/>
      <c r="AF11157" s="82"/>
      <c r="AG11157" s="80"/>
      <c r="AH11157" s="119"/>
      <c r="AI11157" s="119"/>
    </row>
    <row r="11158" spans="27:35" x14ac:dyDescent="0.25">
      <c r="AA11158" s="81"/>
      <c r="AB11158" s="81"/>
      <c r="AC11158" s="80"/>
      <c r="AD11158" s="80"/>
      <c r="AE11158" s="81"/>
      <c r="AF11158" s="82"/>
      <c r="AG11158" s="80"/>
      <c r="AH11158" s="119"/>
      <c r="AI11158" s="119"/>
    </row>
    <row r="11159" spans="27:35" x14ac:dyDescent="0.25">
      <c r="AA11159" s="81"/>
      <c r="AB11159" s="81"/>
      <c r="AC11159" s="80"/>
      <c r="AD11159" s="80"/>
      <c r="AE11159" s="81"/>
      <c r="AF11159" s="82"/>
      <c r="AG11159" s="80"/>
      <c r="AH11159" s="119"/>
      <c r="AI11159" s="119"/>
    </row>
    <row r="11160" spans="27:35" x14ac:dyDescent="0.25">
      <c r="AA11160" s="81"/>
      <c r="AB11160" s="81"/>
      <c r="AC11160" s="80"/>
      <c r="AD11160" s="80"/>
      <c r="AE11160" s="81"/>
      <c r="AF11160" s="82"/>
      <c r="AG11160" s="80"/>
      <c r="AH11160" s="119"/>
      <c r="AI11160" s="119"/>
    </row>
    <row r="11161" spans="27:35" x14ac:dyDescent="0.25">
      <c r="AA11161" s="81"/>
      <c r="AB11161" s="81"/>
      <c r="AC11161" s="80"/>
      <c r="AD11161" s="80"/>
      <c r="AE11161" s="81"/>
      <c r="AF11161" s="82"/>
      <c r="AG11161" s="80"/>
      <c r="AH11161" s="119"/>
      <c r="AI11161" s="119"/>
    </row>
    <row r="11162" spans="27:35" x14ac:dyDescent="0.25">
      <c r="AA11162" s="81"/>
      <c r="AB11162" s="81"/>
      <c r="AC11162" s="80"/>
      <c r="AD11162" s="80"/>
      <c r="AE11162" s="81"/>
      <c r="AF11162" s="82"/>
      <c r="AG11162" s="80"/>
      <c r="AH11162" s="119"/>
      <c r="AI11162" s="119"/>
    </row>
    <row r="11163" spans="27:35" x14ac:dyDescent="0.25">
      <c r="AA11163" s="81"/>
      <c r="AB11163" s="81"/>
      <c r="AC11163" s="80"/>
      <c r="AD11163" s="80"/>
      <c r="AE11163" s="81"/>
      <c r="AF11163" s="82"/>
      <c r="AG11163" s="80"/>
      <c r="AH11163" s="119"/>
      <c r="AI11163" s="119"/>
    </row>
    <row r="11164" spans="27:35" x14ac:dyDescent="0.25">
      <c r="AA11164" s="81"/>
      <c r="AB11164" s="81"/>
      <c r="AC11164" s="80"/>
      <c r="AD11164" s="80"/>
      <c r="AE11164" s="81"/>
      <c r="AF11164" s="82"/>
      <c r="AG11164" s="80"/>
      <c r="AH11164" s="119"/>
      <c r="AI11164" s="119"/>
    </row>
    <row r="11165" spans="27:35" x14ac:dyDescent="0.25">
      <c r="AA11165" s="81"/>
      <c r="AB11165" s="81"/>
      <c r="AC11165" s="80"/>
      <c r="AD11165" s="80"/>
      <c r="AE11165" s="81"/>
      <c r="AF11165" s="82"/>
      <c r="AG11165" s="80"/>
      <c r="AH11165" s="119"/>
      <c r="AI11165" s="119"/>
    </row>
    <row r="11166" spans="27:35" x14ac:dyDescent="0.25">
      <c r="AA11166" s="81"/>
      <c r="AB11166" s="81"/>
      <c r="AC11166" s="80"/>
      <c r="AD11166" s="80"/>
      <c r="AE11166" s="81"/>
      <c r="AF11166" s="82"/>
      <c r="AG11166" s="80"/>
      <c r="AH11166" s="119"/>
      <c r="AI11166" s="119"/>
    </row>
    <row r="11167" spans="27:35" x14ac:dyDescent="0.25">
      <c r="AA11167" s="81"/>
      <c r="AB11167" s="81"/>
      <c r="AC11167" s="80"/>
      <c r="AD11167" s="80"/>
      <c r="AE11167" s="81"/>
      <c r="AF11167" s="82"/>
      <c r="AG11167" s="80"/>
      <c r="AH11167" s="119"/>
      <c r="AI11167" s="119"/>
    </row>
    <row r="11168" spans="27:35" x14ac:dyDescent="0.25">
      <c r="AA11168" s="81"/>
      <c r="AB11168" s="81"/>
      <c r="AC11168" s="80"/>
      <c r="AD11168" s="80"/>
      <c r="AE11168" s="81"/>
      <c r="AF11168" s="82"/>
      <c r="AG11168" s="80"/>
      <c r="AH11168" s="119"/>
      <c r="AI11168" s="119"/>
    </row>
    <row r="11169" spans="27:35" x14ac:dyDescent="0.25">
      <c r="AA11169" s="81"/>
      <c r="AB11169" s="81"/>
      <c r="AC11169" s="80"/>
      <c r="AD11169" s="80"/>
      <c r="AE11169" s="81"/>
      <c r="AF11169" s="82"/>
      <c r="AG11169" s="80"/>
      <c r="AH11169" s="119"/>
      <c r="AI11169" s="119"/>
    </row>
    <row r="11170" spans="27:35" x14ac:dyDescent="0.25">
      <c r="AA11170" s="81"/>
      <c r="AB11170" s="81"/>
      <c r="AC11170" s="80"/>
      <c r="AD11170" s="80"/>
      <c r="AE11170" s="81"/>
      <c r="AF11170" s="82"/>
      <c r="AG11170" s="80"/>
      <c r="AH11170" s="119"/>
      <c r="AI11170" s="119"/>
    </row>
    <row r="11171" spans="27:35" x14ac:dyDescent="0.25">
      <c r="AA11171" s="81"/>
      <c r="AB11171" s="81"/>
      <c r="AC11171" s="80"/>
      <c r="AD11171" s="80"/>
      <c r="AE11171" s="81"/>
      <c r="AF11171" s="82"/>
      <c r="AG11171" s="80"/>
      <c r="AH11171" s="119"/>
      <c r="AI11171" s="119"/>
    </row>
    <row r="11172" spans="27:35" x14ac:dyDescent="0.25">
      <c r="AA11172" s="81"/>
      <c r="AB11172" s="81"/>
      <c r="AC11172" s="80"/>
      <c r="AD11172" s="80"/>
      <c r="AE11172" s="81"/>
      <c r="AF11172" s="82"/>
      <c r="AG11172" s="80"/>
      <c r="AH11172" s="119"/>
      <c r="AI11172" s="119"/>
    </row>
    <row r="11173" spans="27:35" x14ac:dyDescent="0.25">
      <c r="AA11173" s="81"/>
      <c r="AB11173" s="81"/>
      <c r="AC11173" s="80"/>
      <c r="AD11173" s="80"/>
      <c r="AE11173" s="81"/>
      <c r="AF11173" s="82"/>
      <c r="AG11173" s="80"/>
      <c r="AH11173" s="119"/>
      <c r="AI11173" s="119"/>
    </row>
    <row r="11174" spans="27:35" x14ac:dyDescent="0.25">
      <c r="AA11174" s="81"/>
      <c r="AB11174" s="81"/>
      <c r="AC11174" s="80"/>
      <c r="AD11174" s="80"/>
      <c r="AE11174" s="81"/>
      <c r="AF11174" s="82"/>
      <c r="AG11174" s="80"/>
      <c r="AH11174" s="119"/>
      <c r="AI11174" s="119"/>
    </row>
    <row r="11175" spans="27:35" x14ac:dyDescent="0.25">
      <c r="AA11175" s="81"/>
      <c r="AB11175" s="81"/>
      <c r="AC11175" s="80"/>
      <c r="AD11175" s="80"/>
      <c r="AE11175" s="81"/>
      <c r="AF11175" s="82"/>
      <c r="AG11175" s="80"/>
      <c r="AH11175" s="119"/>
      <c r="AI11175" s="119"/>
    </row>
    <row r="11176" spans="27:35" x14ac:dyDescent="0.25">
      <c r="AA11176" s="81"/>
      <c r="AB11176" s="81"/>
      <c r="AC11176" s="80"/>
      <c r="AD11176" s="80"/>
      <c r="AE11176" s="81"/>
      <c r="AF11176" s="82"/>
      <c r="AG11176" s="80"/>
      <c r="AH11176" s="119"/>
      <c r="AI11176" s="119"/>
    </row>
    <row r="11177" spans="27:35" x14ac:dyDescent="0.25">
      <c r="AA11177" s="81"/>
      <c r="AB11177" s="81"/>
      <c r="AC11177" s="80"/>
      <c r="AD11177" s="80"/>
      <c r="AE11177" s="81"/>
      <c r="AF11177" s="82"/>
      <c r="AG11177" s="80"/>
      <c r="AH11177" s="119"/>
      <c r="AI11177" s="119"/>
    </row>
    <row r="11178" spans="27:35" x14ac:dyDescent="0.25">
      <c r="AA11178" s="81"/>
      <c r="AB11178" s="81"/>
      <c r="AC11178" s="80"/>
      <c r="AD11178" s="80"/>
      <c r="AE11178" s="81"/>
      <c r="AF11178" s="82"/>
      <c r="AG11178" s="80"/>
      <c r="AH11178" s="119"/>
      <c r="AI11178" s="119"/>
    </row>
    <row r="11179" spans="27:35" x14ac:dyDescent="0.25">
      <c r="AA11179" s="81"/>
      <c r="AB11179" s="81"/>
      <c r="AC11179" s="80"/>
      <c r="AD11179" s="80"/>
      <c r="AE11179" s="81"/>
      <c r="AF11179" s="82"/>
      <c r="AG11179" s="80"/>
      <c r="AH11179" s="119"/>
      <c r="AI11179" s="119"/>
    </row>
    <row r="11180" spans="27:35" x14ac:dyDescent="0.25">
      <c r="AA11180" s="81"/>
      <c r="AB11180" s="81"/>
      <c r="AC11180" s="80"/>
      <c r="AD11180" s="80"/>
      <c r="AE11180" s="81"/>
      <c r="AF11180" s="82"/>
      <c r="AG11180" s="80"/>
      <c r="AH11180" s="119"/>
      <c r="AI11180" s="119"/>
    </row>
    <row r="11181" spans="27:35" x14ac:dyDescent="0.25">
      <c r="AA11181" s="81"/>
      <c r="AB11181" s="81"/>
      <c r="AC11181" s="80"/>
      <c r="AD11181" s="80"/>
      <c r="AE11181" s="81"/>
      <c r="AF11181" s="82"/>
      <c r="AG11181" s="80"/>
      <c r="AH11181" s="119"/>
      <c r="AI11181" s="119"/>
    </row>
    <row r="11182" spans="27:35" x14ac:dyDescent="0.25">
      <c r="AA11182" s="81"/>
      <c r="AB11182" s="81"/>
      <c r="AC11182" s="80"/>
      <c r="AD11182" s="80"/>
      <c r="AE11182" s="81"/>
      <c r="AF11182" s="82"/>
      <c r="AG11182" s="80"/>
      <c r="AH11182" s="119"/>
      <c r="AI11182" s="119"/>
    </row>
    <row r="11183" spans="27:35" x14ac:dyDescent="0.25">
      <c r="AA11183" s="81"/>
      <c r="AB11183" s="81"/>
      <c r="AC11183" s="80"/>
      <c r="AD11183" s="80"/>
      <c r="AE11183" s="81"/>
      <c r="AF11183" s="82"/>
      <c r="AG11183" s="80"/>
      <c r="AH11183" s="119"/>
      <c r="AI11183" s="119"/>
    </row>
    <row r="11184" spans="27:35" x14ac:dyDescent="0.25">
      <c r="AA11184" s="81"/>
      <c r="AB11184" s="81"/>
      <c r="AC11184" s="80"/>
      <c r="AD11184" s="80"/>
      <c r="AE11184" s="81"/>
      <c r="AF11184" s="82"/>
      <c r="AG11184" s="80"/>
      <c r="AH11184" s="119"/>
      <c r="AI11184" s="119"/>
    </row>
    <row r="11185" spans="27:35" x14ac:dyDescent="0.25">
      <c r="AA11185" s="81"/>
      <c r="AB11185" s="81"/>
      <c r="AC11185" s="80"/>
      <c r="AD11185" s="80"/>
      <c r="AE11185" s="81"/>
      <c r="AF11185" s="82"/>
      <c r="AG11185" s="80"/>
      <c r="AH11185" s="119"/>
      <c r="AI11185" s="119"/>
    </row>
    <row r="11186" spans="27:35" x14ac:dyDescent="0.25">
      <c r="AA11186" s="81"/>
      <c r="AB11186" s="81"/>
      <c r="AC11186" s="80"/>
      <c r="AD11186" s="80"/>
      <c r="AE11186" s="81"/>
      <c r="AF11186" s="82"/>
      <c r="AG11186" s="80"/>
      <c r="AH11186" s="119"/>
      <c r="AI11186" s="119"/>
    </row>
    <row r="11187" spans="27:35" x14ac:dyDescent="0.25">
      <c r="AA11187" s="81"/>
      <c r="AB11187" s="81"/>
      <c r="AC11187" s="80"/>
      <c r="AD11187" s="80"/>
      <c r="AE11187" s="81"/>
      <c r="AF11187" s="82"/>
      <c r="AG11187" s="80"/>
      <c r="AH11187" s="119"/>
      <c r="AI11187" s="119"/>
    </row>
    <row r="11188" spans="27:35" x14ac:dyDescent="0.25">
      <c r="AA11188" s="81"/>
      <c r="AB11188" s="81"/>
      <c r="AC11188" s="80"/>
      <c r="AD11188" s="80"/>
      <c r="AE11188" s="81"/>
      <c r="AF11188" s="82"/>
      <c r="AG11188" s="80"/>
      <c r="AH11188" s="119"/>
      <c r="AI11188" s="119"/>
    </row>
    <row r="11189" spans="27:35" x14ac:dyDescent="0.25">
      <c r="AA11189" s="81"/>
      <c r="AB11189" s="81"/>
      <c r="AC11189" s="80"/>
      <c r="AD11189" s="80"/>
      <c r="AE11189" s="81"/>
      <c r="AF11189" s="82"/>
      <c r="AG11189" s="80"/>
      <c r="AH11189" s="119"/>
      <c r="AI11189" s="119"/>
    </row>
    <row r="11190" spans="27:35" x14ac:dyDescent="0.25">
      <c r="AA11190" s="81"/>
      <c r="AB11190" s="81"/>
      <c r="AC11190" s="80"/>
      <c r="AD11190" s="80"/>
      <c r="AE11190" s="81"/>
      <c r="AF11190" s="82"/>
      <c r="AG11190" s="80"/>
      <c r="AH11190" s="119"/>
      <c r="AI11190" s="119"/>
    </row>
    <row r="11191" spans="27:35" x14ac:dyDescent="0.25">
      <c r="AA11191" s="81"/>
      <c r="AB11191" s="81"/>
      <c r="AC11191" s="80"/>
      <c r="AD11191" s="80"/>
      <c r="AE11191" s="81"/>
      <c r="AF11191" s="82"/>
      <c r="AG11191" s="80"/>
      <c r="AH11191" s="119"/>
      <c r="AI11191" s="119"/>
    </row>
    <row r="11192" spans="27:35" x14ac:dyDescent="0.25">
      <c r="AA11192" s="81"/>
      <c r="AB11192" s="81"/>
      <c r="AC11192" s="80"/>
      <c r="AD11192" s="80"/>
      <c r="AE11192" s="81"/>
      <c r="AF11192" s="82"/>
      <c r="AG11192" s="80"/>
      <c r="AH11192" s="119"/>
      <c r="AI11192" s="119"/>
    </row>
    <row r="11193" spans="27:35" x14ac:dyDescent="0.25">
      <c r="AA11193" s="81"/>
      <c r="AB11193" s="81"/>
      <c r="AC11193" s="80"/>
      <c r="AD11193" s="80"/>
      <c r="AE11193" s="81"/>
      <c r="AF11193" s="82"/>
      <c r="AG11193" s="80"/>
      <c r="AH11193" s="119"/>
      <c r="AI11193" s="119"/>
    </row>
    <row r="11194" spans="27:35" x14ac:dyDescent="0.25">
      <c r="AA11194" s="81"/>
      <c r="AB11194" s="81"/>
      <c r="AC11194" s="80"/>
      <c r="AD11194" s="80"/>
      <c r="AE11194" s="81"/>
      <c r="AF11194" s="82"/>
      <c r="AG11194" s="80"/>
      <c r="AH11194" s="119"/>
      <c r="AI11194" s="119"/>
    </row>
    <row r="11195" spans="27:35" x14ac:dyDescent="0.25">
      <c r="AA11195" s="81"/>
      <c r="AB11195" s="81"/>
      <c r="AC11195" s="80"/>
      <c r="AD11195" s="80"/>
      <c r="AE11195" s="81"/>
      <c r="AF11195" s="82"/>
      <c r="AG11195" s="80"/>
      <c r="AH11195" s="119"/>
      <c r="AI11195" s="119"/>
    </row>
    <row r="11196" spans="27:35" x14ac:dyDescent="0.25">
      <c r="AA11196" s="81"/>
      <c r="AB11196" s="81"/>
      <c r="AC11196" s="80"/>
      <c r="AD11196" s="80"/>
      <c r="AE11196" s="81"/>
      <c r="AF11196" s="82"/>
      <c r="AG11196" s="80"/>
      <c r="AH11196" s="119"/>
      <c r="AI11196" s="119"/>
    </row>
    <row r="11197" spans="27:35" x14ac:dyDescent="0.25">
      <c r="AA11197" s="81"/>
      <c r="AB11197" s="81"/>
      <c r="AC11197" s="80"/>
      <c r="AD11197" s="80"/>
      <c r="AE11197" s="81"/>
      <c r="AF11197" s="82"/>
      <c r="AG11197" s="80"/>
      <c r="AH11197" s="119"/>
      <c r="AI11197" s="119"/>
    </row>
    <row r="11198" spans="27:35" x14ac:dyDescent="0.25">
      <c r="AA11198" s="81"/>
      <c r="AB11198" s="81"/>
      <c r="AC11198" s="80"/>
      <c r="AD11198" s="80"/>
      <c r="AE11198" s="81"/>
      <c r="AF11198" s="82"/>
      <c r="AG11198" s="80"/>
      <c r="AH11198" s="119"/>
      <c r="AI11198" s="119"/>
    </row>
    <row r="11199" spans="27:35" x14ac:dyDescent="0.25">
      <c r="AA11199" s="81"/>
      <c r="AB11199" s="81"/>
      <c r="AC11199" s="80"/>
      <c r="AD11199" s="80"/>
      <c r="AE11199" s="81"/>
      <c r="AF11199" s="82"/>
      <c r="AG11199" s="80"/>
      <c r="AH11199" s="119"/>
      <c r="AI11199" s="119"/>
    </row>
    <row r="11200" spans="27:35" x14ac:dyDescent="0.25">
      <c r="AA11200" s="81"/>
      <c r="AB11200" s="81"/>
      <c r="AC11200" s="80"/>
      <c r="AD11200" s="80"/>
      <c r="AE11200" s="81"/>
      <c r="AF11200" s="82"/>
      <c r="AG11200" s="80"/>
      <c r="AH11200" s="119"/>
      <c r="AI11200" s="119"/>
    </row>
    <row r="11201" spans="27:35" x14ac:dyDescent="0.25">
      <c r="AA11201" s="81"/>
      <c r="AB11201" s="81"/>
      <c r="AC11201" s="80"/>
      <c r="AD11201" s="80"/>
      <c r="AE11201" s="81"/>
      <c r="AF11201" s="82"/>
      <c r="AG11201" s="80"/>
      <c r="AH11201" s="119"/>
      <c r="AI11201" s="119"/>
    </row>
    <row r="11202" spans="27:35" x14ac:dyDescent="0.25">
      <c r="AA11202" s="81"/>
      <c r="AB11202" s="81"/>
      <c r="AC11202" s="80"/>
      <c r="AD11202" s="80"/>
      <c r="AE11202" s="81"/>
      <c r="AF11202" s="82"/>
      <c r="AG11202" s="80"/>
      <c r="AH11202" s="119"/>
      <c r="AI11202" s="119"/>
    </row>
    <row r="11203" spans="27:35" x14ac:dyDescent="0.25">
      <c r="AA11203" s="81"/>
      <c r="AB11203" s="81"/>
      <c r="AC11203" s="80"/>
      <c r="AD11203" s="80"/>
      <c r="AE11203" s="81"/>
      <c r="AF11203" s="82"/>
      <c r="AG11203" s="80"/>
      <c r="AH11203" s="119"/>
      <c r="AI11203" s="119"/>
    </row>
    <row r="11204" spans="27:35" x14ac:dyDescent="0.25">
      <c r="AA11204" s="81"/>
      <c r="AB11204" s="81"/>
      <c r="AC11204" s="80"/>
      <c r="AD11204" s="80"/>
      <c r="AE11204" s="81"/>
      <c r="AF11204" s="82"/>
      <c r="AG11204" s="80"/>
      <c r="AH11204" s="119"/>
      <c r="AI11204" s="119"/>
    </row>
    <row r="11205" spans="27:35" x14ac:dyDescent="0.25">
      <c r="AA11205" s="81"/>
      <c r="AB11205" s="81"/>
      <c r="AC11205" s="80"/>
      <c r="AD11205" s="80"/>
      <c r="AE11205" s="81"/>
      <c r="AF11205" s="82"/>
      <c r="AG11205" s="80"/>
      <c r="AH11205" s="119"/>
      <c r="AI11205" s="119"/>
    </row>
    <row r="11206" spans="27:35" x14ac:dyDescent="0.25">
      <c r="AA11206" s="81"/>
      <c r="AB11206" s="81"/>
      <c r="AC11206" s="80"/>
      <c r="AD11206" s="80"/>
      <c r="AE11206" s="81"/>
      <c r="AF11206" s="82"/>
      <c r="AG11206" s="80"/>
      <c r="AH11206" s="119"/>
      <c r="AI11206" s="119"/>
    </row>
    <row r="11207" spans="27:35" x14ac:dyDescent="0.25">
      <c r="AA11207" s="81"/>
      <c r="AB11207" s="81"/>
      <c r="AC11207" s="80"/>
      <c r="AD11207" s="80"/>
      <c r="AE11207" s="81"/>
      <c r="AF11207" s="82"/>
      <c r="AG11207" s="80"/>
      <c r="AH11207" s="119"/>
      <c r="AI11207" s="119"/>
    </row>
    <row r="11208" spans="27:35" x14ac:dyDescent="0.25">
      <c r="AA11208" s="81"/>
      <c r="AB11208" s="81"/>
      <c r="AC11208" s="80"/>
      <c r="AD11208" s="80"/>
      <c r="AE11208" s="81"/>
      <c r="AF11208" s="82"/>
      <c r="AG11208" s="80"/>
      <c r="AH11208" s="119"/>
      <c r="AI11208" s="119"/>
    </row>
    <row r="11209" spans="27:35" x14ac:dyDescent="0.25">
      <c r="AA11209" s="81"/>
      <c r="AB11209" s="81"/>
      <c r="AC11209" s="80"/>
      <c r="AD11209" s="80"/>
      <c r="AE11209" s="81"/>
      <c r="AF11209" s="82"/>
      <c r="AG11209" s="80"/>
      <c r="AH11209" s="119"/>
      <c r="AI11209" s="119"/>
    </row>
    <row r="11210" spans="27:35" x14ac:dyDescent="0.25">
      <c r="AA11210" s="81"/>
      <c r="AB11210" s="81"/>
      <c r="AC11210" s="80"/>
      <c r="AD11210" s="80"/>
      <c r="AE11210" s="81"/>
      <c r="AF11210" s="82"/>
      <c r="AG11210" s="80"/>
      <c r="AH11210" s="119"/>
      <c r="AI11210" s="119"/>
    </row>
    <row r="11211" spans="27:35" x14ac:dyDescent="0.25">
      <c r="AA11211" s="81"/>
      <c r="AB11211" s="81"/>
      <c r="AC11211" s="80"/>
      <c r="AD11211" s="80"/>
      <c r="AE11211" s="81"/>
      <c r="AF11211" s="82"/>
      <c r="AG11211" s="80"/>
      <c r="AH11211" s="119"/>
      <c r="AI11211" s="119"/>
    </row>
    <row r="11212" spans="27:35" x14ac:dyDescent="0.25">
      <c r="AA11212" s="81"/>
      <c r="AB11212" s="81"/>
      <c r="AC11212" s="80"/>
      <c r="AD11212" s="80"/>
      <c r="AE11212" s="81"/>
      <c r="AF11212" s="82"/>
      <c r="AG11212" s="80"/>
      <c r="AH11212" s="119"/>
      <c r="AI11212" s="119"/>
    </row>
    <row r="11213" spans="27:35" x14ac:dyDescent="0.25">
      <c r="AA11213" s="81"/>
      <c r="AB11213" s="81"/>
      <c r="AC11213" s="80"/>
      <c r="AD11213" s="80"/>
      <c r="AE11213" s="81"/>
      <c r="AF11213" s="82"/>
      <c r="AG11213" s="80"/>
      <c r="AH11213" s="119"/>
      <c r="AI11213" s="119"/>
    </row>
    <row r="11214" spans="27:35" x14ac:dyDescent="0.25">
      <c r="AA11214" s="81"/>
      <c r="AB11214" s="81"/>
      <c r="AC11214" s="80"/>
      <c r="AD11214" s="80"/>
      <c r="AE11214" s="81"/>
      <c r="AF11214" s="82"/>
      <c r="AG11214" s="80"/>
      <c r="AH11214" s="119"/>
      <c r="AI11214" s="119"/>
    </row>
    <row r="11215" spans="27:35" x14ac:dyDescent="0.25">
      <c r="AA11215" s="81"/>
      <c r="AB11215" s="81"/>
      <c r="AC11215" s="80"/>
      <c r="AD11215" s="80"/>
      <c r="AE11215" s="81"/>
      <c r="AF11215" s="82"/>
      <c r="AG11215" s="80"/>
      <c r="AH11215" s="119"/>
      <c r="AI11215" s="119"/>
    </row>
    <row r="11216" spans="27:35" x14ac:dyDescent="0.25">
      <c r="AA11216" s="81"/>
      <c r="AB11216" s="81"/>
      <c r="AC11216" s="80"/>
      <c r="AD11216" s="80"/>
      <c r="AE11216" s="81"/>
      <c r="AF11216" s="82"/>
      <c r="AG11216" s="80"/>
      <c r="AH11216" s="119"/>
      <c r="AI11216" s="119"/>
    </row>
    <row r="11217" spans="27:35" x14ac:dyDescent="0.25">
      <c r="AA11217" s="81"/>
      <c r="AB11217" s="81"/>
      <c r="AC11217" s="80"/>
      <c r="AD11217" s="80"/>
      <c r="AE11217" s="81"/>
      <c r="AF11217" s="82"/>
      <c r="AG11217" s="80"/>
      <c r="AH11217" s="119"/>
      <c r="AI11217" s="119"/>
    </row>
    <row r="11218" spans="27:35" x14ac:dyDescent="0.25">
      <c r="AA11218" s="81"/>
      <c r="AB11218" s="81"/>
      <c r="AC11218" s="80"/>
      <c r="AD11218" s="80"/>
      <c r="AE11218" s="81"/>
      <c r="AF11218" s="82"/>
      <c r="AG11218" s="80"/>
      <c r="AH11218" s="119"/>
      <c r="AI11218" s="119"/>
    </row>
    <row r="11219" spans="27:35" x14ac:dyDescent="0.25">
      <c r="AA11219" s="81"/>
      <c r="AB11219" s="81"/>
      <c r="AC11219" s="80"/>
      <c r="AD11219" s="80"/>
      <c r="AE11219" s="81"/>
      <c r="AF11219" s="82"/>
      <c r="AG11219" s="80"/>
      <c r="AH11219" s="119"/>
      <c r="AI11219" s="119"/>
    </row>
    <row r="11220" spans="27:35" x14ac:dyDescent="0.25">
      <c r="AA11220" s="81"/>
      <c r="AB11220" s="81"/>
      <c r="AC11220" s="80"/>
      <c r="AD11220" s="80"/>
      <c r="AE11220" s="81"/>
      <c r="AF11220" s="82"/>
      <c r="AG11220" s="80"/>
      <c r="AH11220" s="119"/>
      <c r="AI11220" s="119"/>
    </row>
    <row r="11221" spans="27:35" x14ac:dyDescent="0.25">
      <c r="AA11221" s="81"/>
      <c r="AB11221" s="81"/>
      <c r="AC11221" s="80"/>
      <c r="AD11221" s="80"/>
      <c r="AE11221" s="81"/>
      <c r="AF11221" s="82"/>
      <c r="AG11221" s="80"/>
      <c r="AH11221" s="119"/>
      <c r="AI11221" s="119"/>
    </row>
    <row r="11222" spans="27:35" x14ac:dyDescent="0.25">
      <c r="AA11222" s="81"/>
      <c r="AB11222" s="81"/>
      <c r="AC11222" s="80"/>
      <c r="AD11222" s="80"/>
      <c r="AE11222" s="81"/>
      <c r="AF11222" s="82"/>
      <c r="AG11222" s="80"/>
      <c r="AH11222" s="119"/>
      <c r="AI11222" s="119"/>
    </row>
    <row r="11223" spans="27:35" x14ac:dyDescent="0.25">
      <c r="AA11223" s="81"/>
      <c r="AB11223" s="81"/>
      <c r="AC11223" s="80"/>
      <c r="AD11223" s="80"/>
      <c r="AE11223" s="81"/>
      <c r="AF11223" s="82"/>
      <c r="AG11223" s="80"/>
      <c r="AH11223" s="119"/>
      <c r="AI11223" s="119"/>
    </row>
    <row r="11224" spans="27:35" x14ac:dyDescent="0.25">
      <c r="AA11224" s="81"/>
      <c r="AB11224" s="81"/>
      <c r="AC11224" s="80"/>
      <c r="AD11224" s="80"/>
      <c r="AE11224" s="81"/>
      <c r="AF11224" s="82"/>
      <c r="AG11224" s="80"/>
      <c r="AH11224" s="119"/>
      <c r="AI11224" s="119"/>
    </row>
    <row r="11225" spans="27:35" x14ac:dyDescent="0.25">
      <c r="AA11225" s="81"/>
      <c r="AB11225" s="81"/>
      <c r="AC11225" s="80"/>
      <c r="AD11225" s="80"/>
      <c r="AE11225" s="81"/>
      <c r="AF11225" s="82"/>
      <c r="AG11225" s="80"/>
      <c r="AH11225" s="119"/>
      <c r="AI11225" s="119"/>
    </row>
    <row r="11226" spans="27:35" x14ac:dyDescent="0.25">
      <c r="AA11226" s="81"/>
      <c r="AB11226" s="81"/>
      <c r="AC11226" s="80"/>
      <c r="AD11226" s="80"/>
      <c r="AE11226" s="81"/>
      <c r="AF11226" s="82"/>
      <c r="AG11226" s="80"/>
      <c r="AH11226" s="119"/>
      <c r="AI11226" s="119"/>
    </row>
    <row r="11227" spans="27:35" x14ac:dyDescent="0.25">
      <c r="AA11227" s="81"/>
      <c r="AB11227" s="81"/>
      <c r="AC11227" s="80"/>
      <c r="AD11227" s="80"/>
      <c r="AE11227" s="81"/>
      <c r="AF11227" s="82"/>
      <c r="AG11227" s="80"/>
      <c r="AH11227" s="119"/>
      <c r="AI11227" s="119"/>
    </row>
    <row r="11228" spans="27:35" x14ac:dyDescent="0.25">
      <c r="AA11228" s="81"/>
      <c r="AB11228" s="81"/>
      <c r="AC11228" s="80"/>
      <c r="AD11228" s="80"/>
      <c r="AE11228" s="81"/>
      <c r="AF11228" s="82"/>
      <c r="AG11228" s="80"/>
      <c r="AH11228" s="119"/>
      <c r="AI11228" s="119"/>
    </row>
    <row r="11229" spans="27:35" x14ac:dyDescent="0.25">
      <c r="AA11229" s="81"/>
      <c r="AB11229" s="81"/>
      <c r="AC11229" s="80"/>
      <c r="AD11229" s="80"/>
      <c r="AE11229" s="81"/>
      <c r="AF11229" s="82"/>
      <c r="AG11229" s="80"/>
      <c r="AH11229" s="119"/>
      <c r="AI11229" s="119"/>
    </row>
    <row r="11230" spans="27:35" x14ac:dyDescent="0.25">
      <c r="AA11230" s="81"/>
      <c r="AB11230" s="81"/>
      <c r="AC11230" s="80"/>
      <c r="AD11230" s="80"/>
      <c r="AE11230" s="81"/>
      <c r="AF11230" s="82"/>
      <c r="AG11230" s="80"/>
      <c r="AH11230" s="119"/>
      <c r="AI11230" s="119"/>
    </row>
    <row r="11231" spans="27:35" x14ac:dyDescent="0.25">
      <c r="AA11231" s="81"/>
      <c r="AB11231" s="81"/>
      <c r="AC11231" s="80"/>
      <c r="AD11231" s="80"/>
      <c r="AE11231" s="81"/>
      <c r="AF11231" s="82"/>
      <c r="AG11231" s="80"/>
      <c r="AH11231" s="119"/>
      <c r="AI11231" s="119"/>
    </row>
    <row r="11232" spans="27:35" x14ac:dyDescent="0.25">
      <c r="AA11232" s="81"/>
      <c r="AB11232" s="81"/>
      <c r="AC11232" s="80"/>
      <c r="AD11232" s="80"/>
      <c r="AE11232" s="81"/>
      <c r="AF11232" s="82"/>
      <c r="AG11232" s="80"/>
      <c r="AH11232" s="119"/>
      <c r="AI11232" s="119"/>
    </row>
    <row r="11233" spans="27:35" x14ac:dyDescent="0.25">
      <c r="AA11233" s="81"/>
      <c r="AB11233" s="81"/>
      <c r="AC11233" s="80"/>
      <c r="AD11233" s="80"/>
      <c r="AE11233" s="81"/>
      <c r="AF11233" s="82"/>
      <c r="AG11233" s="80"/>
      <c r="AH11233" s="119"/>
      <c r="AI11233" s="119"/>
    </row>
    <row r="11234" spans="27:35" x14ac:dyDescent="0.25">
      <c r="AA11234" s="81"/>
      <c r="AB11234" s="81"/>
      <c r="AC11234" s="80"/>
      <c r="AD11234" s="80"/>
      <c r="AE11234" s="81"/>
      <c r="AF11234" s="82"/>
      <c r="AG11234" s="80"/>
      <c r="AH11234" s="119"/>
      <c r="AI11234" s="119"/>
    </row>
    <row r="11235" spans="27:35" x14ac:dyDescent="0.25">
      <c r="AA11235" s="81"/>
      <c r="AB11235" s="81"/>
      <c r="AC11235" s="80"/>
      <c r="AD11235" s="80"/>
      <c r="AE11235" s="81"/>
      <c r="AF11235" s="82"/>
      <c r="AG11235" s="80"/>
      <c r="AH11235" s="119"/>
      <c r="AI11235" s="119"/>
    </row>
    <row r="11236" spans="27:35" x14ac:dyDescent="0.25">
      <c r="AA11236" s="81"/>
      <c r="AB11236" s="81"/>
      <c r="AC11236" s="80"/>
      <c r="AD11236" s="80"/>
      <c r="AE11236" s="81"/>
      <c r="AF11236" s="82"/>
      <c r="AG11236" s="80"/>
      <c r="AH11236" s="119"/>
      <c r="AI11236" s="119"/>
    </row>
    <row r="11237" spans="27:35" x14ac:dyDescent="0.25">
      <c r="AA11237" s="81"/>
      <c r="AB11237" s="81"/>
      <c r="AC11237" s="80"/>
      <c r="AD11237" s="80"/>
      <c r="AE11237" s="81"/>
      <c r="AF11237" s="82"/>
      <c r="AG11237" s="80"/>
      <c r="AH11237" s="119"/>
      <c r="AI11237" s="119"/>
    </row>
    <row r="11238" spans="27:35" x14ac:dyDescent="0.25">
      <c r="AA11238" s="81"/>
      <c r="AB11238" s="81"/>
      <c r="AC11238" s="80"/>
      <c r="AD11238" s="80"/>
      <c r="AE11238" s="81"/>
      <c r="AF11238" s="82"/>
      <c r="AG11238" s="80"/>
      <c r="AH11238" s="119"/>
      <c r="AI11238" s="119"/>
    </row>
    <row r="11239" spans="27:35" x14ac:dyDescent="0.25">
      <c r="AA11239" s="81"/>
      <c r="AB11239" s="81"/>
      <c r="AC11239" s="80"/>
      <c r="AD11239" s="80"/>
      <c r="AE11239" s="81"/>
      <c r="AF11239" s="82"/>
      <c r="AG11239" s="80"/>
      <c r="AH11239" s="119"/>
      <c r="AI11239" s="119"/>
    </row>
    <row r="11240" spans="27:35" x14ac:dyDescent="0.25">
      <c r="AA11240" s="81"/>
      <c r="AB11240" s="81"/>
      <c r="AC11240" s="80"/>
      <c r="AD11240" s="80"/>
      <c r="AE11240" s="81"/>
      <c r="AF11240" s="82"/>
      <c r="AG11240" s="80"/>
      <c r="AH11240" s="119"/>
      <c r="AI11240" s="119"/>
    </row>
    <row r="11241" spans="27:35" x14ac:dyDescent="0.25">
      <c r="AA11241" s="81"/>
      <c r="AB11241" s="81"/>
      <c r="AC11241" s="80"/>
      <c r="AD11241" s="80"/>
      <c r="AE11241" s="81"/>
      <c r="AF11241" s="82"/>
      <c r="AG11241" s="80"/>
      <c r="AH11241" s="119"/>
      <c r="AI11241" s="119"/>
    </row>
    <row r="11242" spans="27:35" x14ac:dyDescent="0.25">
      <c r="AA11242" s="81"/>
      <c r="AB11242" s="81"/>
      <c r="AC11242" s="80"/>
      <c r="AD11242" s="80"/>
      <c r="AE11242" s="81"/>
      <c r="AF11242" s="82"/>
      <c r="AG11242" s="80"/>
      <c r="AH11242" s="119"/>
      <c r="AI11242" s="119"/>
    </row>
    <row r="11243" spans="27:35" x14ac:dyDescent="0.25">
      <c r="AA11243" s="81"/>
      <c r="AB11243" s="81"/>
      <c r="AC11243" s="80"/>
      <c r="AD11243" s="80"/>
      <c r="AE11243" s="81"/>
      <c r="AF11243" s="82"/>
      <c r="AG11243" s="80"/>
      <c r="AH11243" s="119"/>
      <c r="AI11243" s="119"/>
    </row>
    <row r="11244" spans="27:35" x14ac:dyDescent="0.25">
      <c r="AA11244" s="81"/>
      <c r="AB11244" s="81"/>
      <c r="AC11244" s="80"/>
      <c r="AD11244" s="80"/>
      <c r="AE11244" s="81"/>
      <c r="AF11244" s="82"/>
      <c r="AG11244" s="80"/>
      <c r="AH11244" s="119"/>
      <c r="AI11244" s="119"/>
    </row>
    <row r="11245" spans="27:35" x14ac:dyDescent="0.25">
      <c r="AA11245" s="81"/>
      <c r="AB11245" s="81"/>
      <c r="AC11245" s="80"/>
      <c r="AD11245" s="80"/>
      <c r="AE11245" s="81"/>
      <c r="AF11245" s="82"/>
      <c r="AG11245" s="80"/>
      <c r="AH11245" s="119"/>
      <c r="AI11245" s="119"/>
    </row>
    <row r="11246" spans="27:35" x14ac:dyDescent="0.25">
      <c r="AA11246" s="81"/>
      <c r="AB11246" s="81"/>
      <c r="AC11246" s="80"/>
      <c r="AD11246" s="80"/>
      <c r="AE11246" s="81"/>
      <c r="AF11246" s="82"/>
      <c r="AG11246" s="80"/>
      <c r="AH11246" s="119"/>
      <c r="AI11246" s="119"/>
    </row>
    <row r="11247" spans="27:35" x14ac:dyDescent="0.25">
      <c r="AA11247" s="81"/>
      <c r="AB11247" s="81"/>
      <c r="AC11247" s="80"/>
      <c r="AD11247" s="80"/>
      <c r="AE11247" s="81"/>
      <c r="AF11247" s="82"/>
      <c r="AG11247" s="80"/>
      <c r="AH11247" s="119"/>
      <c r="AI11247" s="119"/>
    </row>
    <row r="11248" spans="27:35" x14ac:dyDescent="0.25">
      <c r="AA11248" s="81"/>
      <c r="AB11248" s="81"/>
      <c r="AC11248" s="80"/>
      <c r="AD11248" s="80"/>
      <c r="AE11248" s="81"/>
      <c r="AF11248" s="82"/>
      <c r="AG11248" s="80"/>
      <c r="AH11248" s="119"/>
      <c r="AI11248" s="119"/>
    </row>
    <row r="11249" spans="27:35" x14ac:dyDescent="0.25">
      <c r="AA11249" s="81"/>
      <c r="AB11249" s="81"/>
      <c r="AC11249" s="80"/>
      <c r="AD11249" s="80"/>
      <c r="AE11249" s="81"/>
      <c r="AF11249" s="82"/>
      <c r="AG11249" s="80"/>
      <c r="AH11249" s="119"/>
      <c r="AI11249" s="119"/>
    </row>
    <row r="11250" spans="27:35" x14ac:dyDescent="0.25">
      <c r="AA11250" s="81"/>
      <c r="AB11250" s="81"/>
      <c r="AC11250" s="80"/>
      <c r="AD11250" s="80"/>
      <c r="AE11250" s="81"/>
      <c r="AF11250" s="82"/>
      <c r="AG11250" s="80"/>
      <c r="AH11250" s="119"/>
      <c r="AI11250" s="119"/>
    </row>
    <row r="11251" spans="27:35" x14ac:dyDescent="0.25">
      <c r="AA11251" s="81"/>
      <c r="AB11251" s="81"/>
      <c r="AC11251" s="80"/>
      <c r="AD11251" s="80"/>
      <c r="AE11251" s="81"/>
      <c r="AF11251" s="82"/>
      <c r="AG11251" s="80"/>
      <c r="AH11251" s="119"/>
      <c r="AI11251" s="119"/>
    </row>
    <row r="11252" spans="27:35" x14ac:dyDescent="0.25">
      <c r="AA11252" s="81"/>
      <c r="AB11252" s="81"/>
      <c r="AC11252" s="80"/>
      <c r="AD11252" s="80"/>
      <c r="AE11252" s="81"/>
      <c r="AF11252" s="82"/>
      <c r="AG11252" s="80"/>
      <c r="AH11252" s="119"/>
      <c r="AI11252" s="119"/>
    </row>
    <row r="11253" spans="27:35" x14ac:dyDescent="0.25">
      <c r="AA11253" s="81"/>
      <c r="AB11253" s="81"/>
      <c r="AC11253" s="80"/>
      <c r="AD11253" s="80"/>
      <c r="AE11253" s="81"/>
      <c r="AF11253" s="82"/>
      <c r="AG11253" s="80"/>
      <c r="AH11253" s="119"/>
      <c r="AI11253" s="119"/>
    </row>
    <row r="11254" spans="27:35" x14ac:dyDescent="0.25">
      <c r="AA11254" s="81"/>
      <c r="AB11254" s="81"/>
      <c r="AC11254" s="80"/>
      <c r="AD11254" s="80"/>
      <c r="AE11254" s="81"/>
      <c r="AF11254" s="82"/>
      <c r="AG11254" s="80"/>
      <c r="AH11254" s="119"/>
      <c r="AI11254" s="119"/>
    </row>
    <row r="11255" spans="27:35" x14ac:dyDescent="0.25">
      <c r="AA11255" s="81"/>
      <c r="AB11255" s="81"/>
      <c r="AC11255" s="80"/>
      <c r="AD11255" s="80"/>
      <c r="AE11255" s="81"/>
      <c r="AF11255" s="82"/>
      <c r="AG11255" s="80"/>
      <c r="AH11255" s="119"/>
      <c r="AI11255" s="119"/>
    </row>
    <row r="11256" spans="27:35" x14ac:dyDescent="0.25">
      <c r="AA11256" s="81"/>
      <c r="AB11256" s="81"/>
      <c r="AC11256" s="80"/>
      <c r="AD11256" s="80"/>
      <c r="AE11256" s="81"/>
      <c r="AF11256" s="82"/>
      <c r="AG11256" s="80"/>
      <c r="AH11256" s="119"/>
      <c r="AI11256" s="119"/>
    </row>
    <row r="11257" spans="27:35" x14ac:dyDescent="0.25">
      <c r="AA11257" s="81"/>
      <c r="AB11257" s="81"/>
      <c r="AC11257" s="80"/>
      <c r="AD11257" s="80"/>
      <c r="AE11257" s="81"/>
      <c r="AF11257" s="82"/>
      <c r="AG11257" s="80"/>
      <c r="AH11257" s="119"/>
      <c r="AI11257" s="119"/>
    </row>
    <row r="11258" spans="27:35" x14ac:dyDescent="0.25">
      <c r="AA11258" s="81"/>
      <c r="AB11258" s="81"/>
      <c r="AC11258" s="80"/>
      <c r="AD11258" s="80"/>
      <c r="AE11258" s="81"/>
      <c r="AF11258" s="82"/>
      <c r="AG11258" s="80"/>
      <c r="AH11258" s="119"/>
      <c r="AI11258" s="119"/>
    </row>
    <row r="11259" spans="27:35" x14ac:dyDescent="0.25">
      <c r="AA11259" s="81"/>
      <c r="AB11259" s="81"/>
      <c r="AC11259" s="80"/>
      <c r="AD11259" s="80"/>
      <c r="AE11259" s="81"/>
      <c r="AF11259" s="82"/>
      <c r="AG11259" s="80"/>
      <c r="AH11259" s="119"/>
      <c r="AI11259" s="119"/>
    </row>
    <row r="11260" spans="27:35" x14ac:dyDescent="0.25">
      <c r="AA11260" s="81"/>
      <c r="AB11260" s="81"/>
      <c r="AC11260" s="80"/>
      <c r="AD11260" s="80"/>
      <c r="AE11260" s="81"/>
      <c r="AF11260" s="82"/>
      <c r="AG11260" s="80"/>
      <c r="AH11260" s="119"/>
      <c r="AI11260" s="119"/>
    </row>
    <row r="11261" spans="27:35" x14ac:dyDescent="0.25">
      <c r="AA11261" s="81"/>
      <c r="AB11261" s="81"/>
      <c r="AC11261" s="80"/>
      <c r="AD11261" s="80"/>
      <c r="AE11261" s="81"/>
      <c r="AF11261" s="82"/>
      <c r="AG11261" s="80"/>
      <c r="AH11261" s="119"/>
      <c r="AI11261" s="119"/>
    </row>
    <row r="11262" spans="27:35" x14ac:dyDescent="0.25">
      <c r="AA11262" s="81"/>
      <c r="AB11262" s="81"/>
      <c r="AC11262" s="80"/>
      <c r="AD11262" s="80"/>
      <c r="AE11262" s="81"/>
      <c r="AF11262" s="82"/>
      <c r="AG11262" s="80"/>
      <c r="AH11262" s="119"/>
      <c r="AI11262" s="119"/>
    </row>
    <row r="11263" spans="27:35" x14ac:dyDescent="0.25">
      <c r="AA11263" s="81"/>
      <c r="AB11263" s="81"/>
      <c r="AC11263" s="80"/>
      <c r="AD11263" s="80"/>
      <c r="AE11263" s="81"/>
      <c r="AF11263" s="82"/>
      <c r="AG11263" s="80"/>
      <c r="AH11263" s="119"/>
      <c r="AI11263" s="119"/>
    </row>
    <row r="11264" spans="27:35" x14ac:dyDescent="0.25">
      <c r="AA11264" s="81"/>
      <c r="AB11264" s="81"/>
      <c r="AC11264" s="80"/>
      <c r="AD11264" s="80"/>
      <c r="AE11264" s="81"/>
      <c r="AF11264" s="82"/>
      <c r="AG11264" s="80"/>
      <c r="AH11264" s="119"/>
      <c r="AI11264" s="119"/>
    </row>
    <row r="11265" spans="27:35" x14ac:dyDescent="0.25">
      <c r="AA11265" s="81"/>
      <c r="AB11265" s="81"/>
      <c r="AC11265" s="80"/>
      <c r="AD11265" s="80"/>
      <c r="AE11265" s="81"/>
      <c r="AF11265" s="82"/>
      <c r="AG11265" s="80"/>
      <c r="AH11265" s="119"/>
      <c r="AI11265" s="119"/>
    </row>
    <row r="11266" spans="27:35" x14ac:dyDescent="0.25">
      <c r="AA11266" s="81"/>
      <c r="AB11266" s="81"/>
      <c r="AC11266" s="80"/>
      <c r="AD11266" s="80"/>
      <c r="AE11266" s="81"/>
      <c r="AF11266" s="82"/>
      <c r="AG11266" s="80"/>
      <c r="AH11266" s="119"/>
      <c r="AI11266" s="119"/>
    </row>
    <row r="11267" spans="27:35" x14ac:dyDescent="0.25">
      <c r="AA11267" s="81"/>
      <c r="AB11267" s="81"/>
      <c r="AC11267" s="80"/>
      <c r="AD11267" s="80"/>
      <c r="AE11267" s="81"/>
      <c r="AF11267" s="82"/>
      <c r="AG11267" s="80"/>
      <c r="AH11267" s="119"/>
      <c r="AI11267" s="119"/>
    </row>
    <row r="11268" spans="27:35" x14ac:dyDescent="0.25">
      <c r="AA11268" s="81"/>
      <c r="AB11268" s="81"/>
      <c r="AC11268" s="80"/>
      <c r="AD11268" s="80"/>
      <c r="AE11268" s="81"/>
      <c r="AF11268" s="82"/>
      <c r="AG11268" s="80"/>
      <c r="AH11268" s="119"/>
      <c r="AI11268" s="119"/>
    </row>
    <row r="11269" spans="27:35" x14ac:dyDescent="0.25">
      <c r="AA11269" s="81"/>
      <c r="AB11269" s="81"/>
      <c r="AC11269" s="80"/>
      <c r="AD11269" s="80"/>
      <c r="AE11269" s="81"/>
      <c r="AF11269" s="82"/>
      <c r="AG11269" s="80"/>
      <c r="AH11269" s="119"/>
      <c r="AI11269" s="119"/>
    </row>
    <row r="11270" spans="27:35" x14ac:dyDescent="0.25">
      <c r="AA11270" s="81"/>
      <c r="AB11270" s="81"/>
      <c r="AC11270" s="80"/>
      <c r="AD11270" s="80"/>
      <c r="AE11270" s="81"/>
      <c r="AF11270" s="82"/>
      <c r="AG11270" s="80"/>
      <c r="AH11270" s="119"/>
      <c r="AI11270" s="119"/>
    </row>
    <row r="11271" spans="27:35" x14ac:dyDescent="0.25">
      <c r="AA11271" s="81"/>
      <c r="AB11271" s="81"/>
      <c r="AC11271" s="80"/>
      <c r="AD11271" s="80"/>
      <c r="AE11271" s="81"/>
      <c r="AF11271" s="82"/>
      <c r="AG11271" s="80"/>
      <c r="AH11271" s="119"/>
      <c r="AI11271" s="119"/>
    </row>
    <row r="11272" spans="27:35" x14ac:dyDescent="0.25">
      <c r="AA11272" s="81"/>
      <c r="AB11272" s="81"/>
      <c r="AC11272" s="80"/>
      <c r="AD11272" s="80"/>
      <c r="AE11272" s="81"/>
      <c r="AF11272" s="82"/>
      <c r="AG11272" s="80"/>
      <c r="AH11272" s="119"/>
      <c r="AI11272" s="119"/>
    </row>
    <row r="11273" spans="27:35" x14ac:dyDescent="0.25">
      <c r="AA11273" s="81"/>
      <c r="AB11273" s="81"/>
      <c r="AC11273" s="80"/>
      <c r="AD11273" s="80"/>
      <c r="AE11273" s="81"/>
      <c r="AF11273" s="82"/>
      <c r="AG11273" s="80"/>
      <c r="AH11273" s="119"/>
      <c r="AI11273" s="119"/>
    </row>
    <row r="11274" spans="27:35" x14ac:dyDescent="0.25">
      <c r="AA11274" s="81"/>
      <c r="AB11274" s="81"/>
      <c r="AC11274" s="80"/>
      <c r="AD11274" s="80"/>
      <c r="AE11274" s="81"/>
      <c r="AF11274" s="82"/>
      <c r="AG11274" s="80"/>
      <c r="AH11274" s="119"/>
      <c r="AI11274" s="119"/>
    </row>
    <row r="11275" spans="27:35" x14ac:dyDescent="0.25">
      <c r="AA11275" s="81"/>
      <c r="AB11275" s="81"/>
      <c r="AC11275" s="80"/>
      <c r="AD11275" s="80"/>
      <c r="AE11275" s="81"/>
      <c r="AF11275" s="82"/>
      <c r="AG11275" s="80"/>
      <c r="AH11275" s="119"/>
      <c r="AI11275" s="119"/>
    </row>
    <row r="11276" spans="27:35" x14ac:dyDescent="0.25">
      <c r="AA11276" s="81"/>
      <c r="AB11276" s="81"/>
      <c r="AC11276" s="80"/>
      <c r="AD11276" s="80"/>
      <c r="AE11276" s="81"/>
      <c r="AF11276" s="82"/>
      <c r="AG11276" s="80"/>
      <c r="AH11276" s="119"/>
      <c r="AI11276" s="119"/>
    </row>
    <row r="11277" spans="27:35" x14ac:dyDescent="0.25">
      <c r="AA11277" s="81"/>
      <c r="AB11277" s="81"/>
      <c r="AC11277" s="80"/>
      <c r="AD11277" s="80"/>
      <c r="AE11277" s="81"/>
      <c r="AF11277" s="82"/>
      <c r="AG11277" s="80"/>
      <c r="AH11277" s="119"/>
      <c r="AI11277" s="119"/>
    </row>
    <row r="11278" spans="27:35" x14ac:dyDescent="0.25">
      <c r="AA11278" s="81"/>
      <c r="AB11278" s="81"/>
      <c r="AC11278" s="80"/>
      <c r="AD11278" s="80"/>
      <c r="AE11278" s="81"/>
      <c r="AF11278" s="82"/>
      <c r="AG11278" s="80"/>
      <c r="AH11278" s="119"/>
      <c r="AI11278" s="119"/>
    </row>
    <row r="11279" spans="27:35" x14ac:dyDescent="0.25">
      <c r="AA11279" s="81"/>
      <c r="AB11279" s="81"/>
      <c r="AC11279" s="80"/>
      <c r="AD11279" s="80"/>
      <c r="AE11279" s="81"/>
      <c r="AF11279" s="82"/>
      <c r="AG11279" s="80"/>
      <c r="AH11279" s="119"/>
      <c r="AI11279" s="119"/>
    </row>
    <row r="11280" spans="27:35" x14ac:dyDescent="0.25">
      <c r="AA11280" s="81"/>
      <c r="AB11280" s="81"/>
      <c r="AC11280" s="80"/>
      <c r="AD11280" s="80"/>
      <c r="AE11280" s="81"/>
      <c r="AF11280" s="82"/>
      <c r="AG11280" s="80"/>
      <c r="AH11280" s="119"/>
      <c r="AI11280" s="119"/>
    </row>
    <row r="11281" spans="27:35" x14ac:dyDescent="0.25">
      <c r="AA11281" s="81"/>
      <c r="AB11281" s="81"/>
      <c r="AC11281" s="80"/>
      <c r="AD11281" s="80"/>
      <c r="AE11281" s="81"/>
      <c r="AF11281" s="82"/>
      <c r="AG11281" s="80"/>
      <c r="AH11281" s="119"/>
      <c r="AI11281" s="119"/>
    </row>
    <row r="11282" spans="27:35" x14ac:dyDescent="0.25">
      <c r="AA11282" s="81"/>
      <c r="AB11282" s="81"/>
      <c r="AC11282" s="80"/>
      <c r="AD11282" s="80"/>
      <c r="AE11282" s="81"/>
      <c r="AF11282" s="82"/>
      <c r="AG11282" s="80"/>
      <c r="AH11282" s="119"/>
      <c r="AI11282" s="119"/>
    </row>
    <row r="11283" spans="27:35" x14ac:dyDescent="0.25">
      <c r="AA11283" s="81"/>
      <c r="AB11283" s="81"/>
      <c r="AC11283" s="80"/>
      <c r="AD11283" s="80"/>
      <c r="AE11283" s="81"/>
      <c r="AF11283" s="82"/>
      <c r="AG11283" s="80"/>
      <c r="AH11283" s="119"/>
      <c r="AI11283" s="119"/>
    </row>
    <row r="11284" spans="27:35" x14ac:dyDescent="0.25">
      <c r="AA11284" s="81"/>
      <c r="AB11284" s="81"/>
      <c r="AC11284" s="80"/>
      <c r="AD11284" s="80"/>
      <c r="AE11284" s="81"/>
      <c r="AF11284" s="82"/>
      <c r="AG11284" s="80"/>
      <c r="AH11284" s="119"/>
      <c r="AI11284" s="119"/>
    </row>
    <row r="11285" spans="27:35" x14ac:dyDescent="0.25">
      <c r="AA11285" s="81"/>
      <c r="AB11285" s="81"/>
      <c r="AC11285" s="80"/>
      <c r="AD11285" s="80"/>
      <c r="AE11285" s="81"/>
      <c r="AF11285" s="82"/>
      <c r="AG11285" s="80"/>
      <c r="AH11285" s="119"/>
      <c r="AI11285" s="119"/>
    </row>
    <row r="11286" spans="27:35" x14ac:dyDescent="0.25">
      <c r="AA11286" s="81"/>
      <c r="AB11286" s="81"/>
      <c r="AC11286" s="80"/>
      <c r="AD11286" s="80"/>
      <c r="AE11286" s="81"/>
      <c r="AF11286" s="82"/>
      <c r="AG11286" s="80"/>
      <c r="AH11286" s="119"/>
      <c r="AI11286" s="119"/>
    </row>
    <row r="11287" spans="27:35" x14ac:dyDescent="0.25">
      <c r="AA11287" s="81"/>
      <c r="AB11287" s="81"/>
      <c r="AC11287" s="80"/>
      <c r="AD11287" s="80"/>
      <c r="AE11287" s="81"/>
      <c r="AF11287" s="82"/>
      <c r="AG11287" s="80"/>
      <c r="AH11287" s="119"/>
      <c r="AI11287" s="119"/>
    </row>
    <row r="11288" spans="27:35" x14ac:dyDescent="0.25">
      <c r="AA11288" s="81"/>
      <c r="AB11288" s="81"/>
      <c r="AC11288" s="80"/>
      <c r="AD11288" s="80"/>
      <c r="AE11288" s="81"/>
      <c r="AF11288" s="82"/>
      <c r="AG11288" s="80"/>
      <c r="AH11288" s="119"/>
      <c r="AI11288" s="119"/>
    </row>
    <row r="11289" spans="27:35" x14ac:dyDescent="0.25">
      <c r="AA11289" s="81"/>
      <c r="AB11289" s="81"/>
      <c r="AC11289" s="80"/>
      <c r="AD11289" s="80"/>
      <c r="AE11289" s="81"/>
      <c r="AF11289" s="82"/>
      <c r="AG11289" s="80"/>
      <c r="AH11289" s="119"/>
      <c r="AI11289" s="119"/>
    </row>
    <row r="11290" spans="27:35" x14ac:dyDescent="0.25">
      <c r="AA11290" s="81"/>
      <c r="AB11290" s="81"/>
      <c r="AC11290" s="80"/>
      <c r="AD11290" s="80"/>
      <c r="AE11290" s="81"/>
      <c r="AF11290" s="82"/>
      <c r="AG11290" s="80"/>
      <c r="AH11290" s="119"/>
      <c r="AI11290" s="119"/>
    </row>
    <row r="11291" spans="27:35" x14ac:dyDescent="0.25">
      <c r="AA11291" s="81"/>
      <c r="AB11291" s="81"/>
      <c r="AC11291" s="80"/>
      <c r="AD11291" s="80"/>
      <c r="AE11291" s="81"/>
      <c r="AF11291" s="82"/>
      <c r="AG11291" s="80"/>
      <c r="AH11291" s="119"/>
      <c r="AI11291" s="119"/>
    </row>
    <row r="11292" spans="27:35" x14ac:dyDescent="0.25">
      <c r="AA11292" s="81"/>
      <c r="AB11292" s="81"/>
      <c r="AC11292" s="80"/>
      <c r="AD11292" s="80"/>
      <c r="AE11292" s="81"/>
      <c r="AF11292" s="82"/>
      <c r="AG11292" s="80"/>
      <c r="AH11292" s="119"/>
      <c r="AI11292" s="119"/>
    </row>
    <row r="11293" spans="27:35" x14ac:dyDescent="0.25">
      <c r="AA11293" s="81"/>
      <c r="AB11293" s="81"/>
      <c r="AC11293" s="80"/>
      <c r="AD11293" s="80"/>
      <c r="AE11293" s="81"/>
      <c r="AF11293" s="82"/>
      <c r="AG11293" s="80"/>
      <c r="AH11293" s="119"/>
      <c r="AI11293" s="119"/>
    </row>
    <row r="11294" spans="27:35" x14ac:dyDescent="0.25">
      <c r="AA11294" s="81"/>
      <c r="AB11294" s="81"/>
      <c r="AC11294" s="80"/>
      <c r="AD11294" s="80"/>
      <c r="AE11294" s="81"/>
      <c r="AF11294" s="82"/>
      <c r="AG11294" s="80"/>
      <c r="AH11294" s="119"/>
      <c r="AI11294" s="119"/>
    </row>
    <row r="11295" spans="27:35" x14ac:dyDescent="0.25">
      <c r="AA11295" s="81"/>
      <c r="AB11295" s="81"/>
      <c r="AC11295" s="80"/>
      <c r="AD11295" s="80"/>
      <c r="AE11295" s="81"/>
      <c r="AF11295" s="82"/>
      <c r="AG11295" s="80"/>
      <c r="AH11295" s="119"/>
      <c r="AI11295" s="119"/>
    </row>
    <row r="11296" spans="27:35" x14ac:dyDescent="0.25">
      <c r="AA11296" s="81"/>
      <c r="AB11296" s="81"/>
      <c r="AC11296" s="80"/>
      <c r="AD11296" s="80"/>
      <c r="AE11296" s="81"/>
      <c r="AF11296" s="82"/>
      <c r="AG11296" s="80"/>
      <c r="AH11296" s="119"/>
      <c r="AI11296" s="119"/>
    </row>
    <row r="11297" spans="27:35" x14ac:dyDescent="0.25">
      <c r="AA11297" s="81"/>
      <c r="AB11297" s="81"/>
      <c r="AC11297" s="80"/>
      <c r="AD11297" s="80"/>
      <c r="AE11297" s="81"/>
      <c r="AF11297" s="82"/>
      <c r="AG11297" s="80"/>
      <c r="AH11297" s="119"/>
      <c r="AI11297" s="119"/>
    </row>
    <row r="11298" spans="27:35" x14ac:dyDescent="0.25">
      <c r="AA11298" s="81"/>
      <c r="AB11298" s="81"/>
      <c r="AC11298" s="80"/>
      <c r="AD11298" s="80"/>
      <c r="AE11298" s="81"/>
      <c r="AF11298" s="82"/>
      <c r="AG11298" s="80"/>
      <c r="AH11298" s="119"/>
      <c r="AI11298" s="119"/>
    </row>
    <row r="11299" spans="27:35" x14ac:dyDescent="0.25">
      <c r="AA11299" s="81"/>
      <c r="AB11299" s="81"/>
      <c r="AC11299" s="80"/>
      <c r="AD11299" s="80"/>
      <c r="AE11299" s="81"/>
      <c r="AF11299" s="82"/>
      <c r="AG11299" s="80"/>
      <c r="AH11299" s="119"/>
      <c r="AI11299" s="119"/>
    </row>
    <row r="11300" spans="27:35" x14ac:dyDescent="0.25">
      <c r="AA11300" s="81"/>
      <c r="AB11300" s="81"/>
      <c r="AC11300" s="80"/>
      <c r="AD11300" s="80"/>
      <c r="AE11300" s="81"/>
      <c r="AF11300" s="82"/>
      <c r="AG11300" s="80"/>
      <c r="AH11300" s="119"/>
      <c r="AI11300" s="119"/>
    </row>
    <row r="11301" spans="27:35" x14ac:dyDescent="0.25">
      <c r="AA11301" s="81"/>
      <c r="AB11301" s="81"/>
      <c r="AC11301" s="80"/>
      <c r="AD11301" s="80"/>
      <c r="AE11301" s="81"/>
      <c r="AF11301" s="82"/>
      <c r="AG11301" s="80"/>
      <c r="AH11301" s="119"/>
      <c r="AI11301" s="119"/>
    </row>
    <row r="11302" spans="27:35" x14ac:dyDescent="0.25">
      <c r="AA11302" s="81"/>
      <c r="AB11302" s="81"/>
      <c r="AC11302" s="80"/>
      <c r="AD11302" s="80"/>
      <c r="AE11302" s="81"/>
      <c r="AF11302" s="82"/>
      <c r="AG11302" s="80"/>
      <c r="AH11302" s="119"/>
      <c r="AI11302" s="119"/>
    </row>
    <row r="11303" spans="27:35" x14ac:dyDescent="0.25">
      <c r="AA11303" s="81"/>
      <c r="AB11303" s="81"/>
      <c r="AC11303" s="80"/>
      <c r="AD11303" s="80"/>
      <c r="AE11303" s="81"/>
      <c r="AF11303" s="82"/>
      <c r="AG11303" s="80"/>
      <c r="AH11303" s="119"/>
      <c r="AI11303" s="119"/>
    </row>
    <row r="11304" spans="27:35" x14ac:dyDescent="0.25">
      <c r="AA11304" s="81"/>
      <c r="AB11304" s="81"/>
      <c r="AC11304" s="80"/>
      <c r="AD11304" s="80"/>
      <c r="AE11304" s="81"/>
      <c r="AF11304" s="82"/>
      <c r="AG11304" s="80"/>
      <c r="AH11304" s="119"/>
      <c r="AI11304" s="119"/>
    </row>
    <row r="11305" spans="27:35" x14ac:dyDescent="0.25">
      <c r="AA11305" s="81"/>
      <c r="AB11305" s="81"/>
      <c r="AC11305" s="80"/>
      <c r="AD11305" s="80"/>
      <c r="AE11305" s="81"/>
      <c r="AF11305" s="82"/>
      <c r="AG11305" s="80"/>
      <c r="AH11305" s="119"/>
      <c r="AI11305" s="119"/>
    </row>
    <row r="11306" spans="27:35" x14ac:dyDescent="0.25">
      <c r="AA11306" s="81"/>
      <c r="AB11306" s="81"/>
      <c r="AC11306" s="80"/>
      <c r="AD11306" s="80"/>
      <c r="AE11306" s="81"/>
      <c r="AF11306" s="82"/>
      <c r="AG11306" s="80"/>
      <c r="AH11306" s="119"/>
      <c r="AI11306" s="119"/>
    </row>
    <row r="11307" spans="27:35" x14ac:dyDescent="0.25">
      <c r="AA11307" s="81"/>
      <c r="AB11307" s="81"/>
      <c r="AC11307" s="80"/>
      <c r="AD11307" s="80"/>
      <c r="AE11307" s="81"/>
      <c r="AF11307" s="82"/>
      <c r="AG11307" s="80"/>
      <c r="AH11307" s="119"/>
      <c r="AI11307" s="119"/>
    </row>
    <row r="11308" spans="27:35" x14ac:dyDescent="0.25">
      <c r="AA11308" s="81"/>
      <c r="AB11308" s="81"/>
      <c r="AC11308" s="80"/>
      <c r="AD11308" s="80"/>
      <c r="AE11308" s="81"/>
      <c r="AF11308" s="82"/>
      <c r="AG11308" s="80"/>
      <c r="AH11308" s="119"/>
      <c r="AI11308" s="119"/>
    </row>
    <row r="11309" spans="27:35" x14ac:dyDescent="0.25">
      <c r="AA11309" s="81"/>
      <c r="AB11309" s="81"/>
      <c r="AC11309" s="80"/>
      <c r="AD11309" s="80"/>
      <c r="AE11309" s="81"/>
      <c r="AF11309" s="82"/>
      <c r="AG11309" s="80"/>
      <c r="AH11309" s="119"/>
      <c r="AI11309" s="119"/>
    </row>
    <row r="11310" spans="27:35" x14ac:dyDescent="0.25">
      <c r="AA11310" s="81"/>
      <c r="AB11310" s="81"/>
      <c r="AC11310" s="80"/>
      <c r="AD11310" s="80"/>
      <c r="AE11310" s="81"/>
      <c r="AF11310" s="82"/>
      <c r="AG11310" s="80"/>
      <c r="AH11310" s="119"/>
      <c r="AI11310" s="119"/>
    </row>
    <row r="11311" spans="27:35" x14ac:dyDescent="0.25">
      <c r="AA11311" s="81"/>
      <c r="AB11311" s="81"/>
      <c r="AC11311" s="80"/>
      <c r="AD11311" s="80"/>
      <c r="AE11311" s="81"/>
      <c r="AF11311" s="82"/>
      <c r="AG11311" s="80"/>
      <c r="AH11311" s="119"/>
      <c r="AI11311" s="119"/>
    </row>
    <row r="11312" spans="27:35" x14ac:dyDescent="0.25">
      <c r="AA11312" s="81"/>
      <c r="AB11312" s="81"/>
      <c r="AC11312" s="80"/>
      <c r="AD11312" s="80"/>
      <c r="AE11312" s="81"/>
      <c r="AF11312" s="82"/>
      <c r="AG11312" s="80"/>
      <c r="AH11312" s="119"/>
      <c r="AI11312" s="119"/>
    </row>
    <row r="11313" spans="27:35" x14ac:dyDescent="0.25">
      <c r="AA11313" s="81"/>
      <c r="AB11313" s="81"/>
      <c r="AC11313" s="80"/>
      <c r="AD11313" s="80"/>
      <c r="AE11313" s="81"/>
      <c r="AF11313" s="82"/>
      <c r="AG11313" s="80"/>
      <c r="AH11313" s="119"/>
      <c r="AI11313" s="119"/>
    </row>
    <row r="11314" spans="27:35" x14ac:dyDescent="0.25">
      <c r="AA11314" s="81"/>
      <c r="AB11314" s="81"/>
      <c r="AC11314" s="80"/>
      <c r="AD11314" s="80"/>
      <c r="AE11314" s="81"/>
      <c r="AF11314" s="82"/>
      <c r="AG11314" s="80"/>
      <c r="AH11314" s="119"/>
      <c r="AI11314" s="119"/>
    </row>
    <row r="11315" spans="27:35" x14ac:dyDescent="0.25">
      <c r="AA11315" s="81"/>
      <c r="AB11315" s="81"/>
      <c r="AC11315" s="80"/>
      <c r="AD11315" s="80"/>
      <c r="AE11315" s="81"/>
      <c r="AF11315" s="82"/>
      <c r="AG11315" s="80"/>
      <c r="AH11315" s="119"/>
      <c r="AI11315" s="119"/>
    </row>
    <row r="11316" spans="27:35" x14ac:dyDescent="0.25">
      <c r="AA11316" s="81"/>
      <c r="AB11316" s="81"/>
      <c r="AC11316" s="80"/>
      <c r="AD11316" s="80"/>
      <c r="AE11316" s="81"/>
      <c r="AF11316" s="82"/>
      <c r="AG11316" s="80"/>
      <c r="AH11316" s="119"/>
      <c r="AI11316" s="119"/>
    </row>
    <row r="11317" spans="27:35" x14ac:dyDescent="0.25">
      <c r="AA11317" s="81"/>
      <c r="AB11317" s="81"/>
      <c r="AC11317" s="80"/>
      <c r="AD11317" s="80"/>
      <c r="AE11317" s="81"/>
      <c r="AF11317" s="82"/>
      <c r="AG11317" s="80"/>
      <c r="AH11317" s="119"/>
      <c r="AI11317" s="119"/>
    </row>
    <row r="11318" spans="27:35" x14ac:dyDescent="0.25">
      <c r="AA11318" s="81"/>
      <c r="AB11318" s="81"/>
      <c r="AC11318" s="80"/>
      <c r="AD11318" s="80"/>
      <c r="AE11318" s="81"/>
      <c r="AF11318" s="82"/>
      <c r="AG11318" s="80"/>
      <c r="AH11318" s="119"/>
      <c r="AI11318" s="119"/>
    </row>
    <row r="11319" spans="27:35" x14ac:dyDescent="0.25">
      <c r="AA11319" s="81"/>
      <c r="AB11319" s="81"/>
      <c r="AC11319" s="80"/>
      <c r="AD11319" s="80"/>
      <c r="AE11319" s="81"/>
      <c r="AF11319" s="82"/>
      <c r="AG11319" s="80"/>
      <c r="AH11319" s="119"/>
      <c r="AI11319" s="119"/>
    </row>
    <row r="11320" spans="27:35" x14ac:dyDescent="0.25">
      <c r="AA11320" s="81"/>
      <c r="AB11320" s="81"/>
      <c r="AC11320" s="80"/>
      <c r="AD11320" s="80"/>
      <c r="AE11320" s="81"/>
      <c r="AF11320" s="82"/>
      <c r="AG11320" s="80"/>
      <c r="AH11320" s="119"/>
      <c r="AI11320" s="119"/>
    </row>
    <row r="11321" spans="27:35" x14ac:dyDescent="0.25">
      <c r="AA11321" s="81"/>
      <c r="AB11321" s="81"/>
      <c r="AC11321" s="80"/>
      <c r="AD11321" s="80"/>
      <c r="AE11321" s="81"/>
      <c r="AF11321" s="82"/>
      <c r="AG11321" s="80"/>
      <c r="AH11321" s="119"/>
      <c r="AI11321" s="119"/>
    </row>
    <row r="11322" spans="27:35" x14ac:dyDescent="0.25">
      <c r="AA11322" s="81"/>
      <c r="AB11322" s="81"/>
      <c r="AC11322" s="80"/>
      <c r="AD11322" s="80"/>
      <c r="AE11322" s="81"/>
      <c r="AF11322" s="82"/>
      <c r="AG11322" s="80"/>
      <c r="AH11322" s="119"/>
      <c r="AI11322" s="119"/>
    </row>
    <row r="11323" spans="27:35" x14ac:dyDescent="0.25">
      <c r="AA11323" s="81"/>
      <c r="AB11323" s="81"/>
      <c r="AC11323" s="80"/>
      <c r="AD11323" s="80"/>
      <c r="AE11323" s="81"/>
      <c r="AF11323" s="82"/>
      <c r="AG11323" s="80"/>
      <c r="AH11323" s="119"/>
      <c r="AI11323" s="119"/>
    </row>
    <row r="11324" spans="27:35" x14ac:dyDescent="0.25">
      <c r="AA11324" s="81"/>
      <c r="AB11324" s="81"/>
      <c r="AC11324" s="80"/>
      <c r="AD11324" s="80"/>
      <c r="AE11324" s="81"/>
      <c r="AF11324" s="82"/>
      <c r="AG11324" s="80"/>
      <c r="AH11324" s="119"/>
      <c r="AI11324" s="119"/>
    </row>
    <row r="11325" spans="27:35" x14ac:dyDescent="0.25">
      <c r="AA11325" s="81"/>
      <c r="AB11325" s="81"/>
      <c r="AC11325" s="80"/>
      <c r="AD11325" s="80"/>
      <c r="AE11325" s="81"/>
      <c r="AF11325" s="82"/>
      <c r="AG11325" s="80"/>
      <c r="AH11325" s="119"/>
      <c r="AI11325" s="119"/>
    </row>
    <row r="11326" spans="27:35" x14ac:dyDescent="0.25">
      <c r="AA11326" s="81"/>
      <c r="AB11326" s="81"/>
      <c r="AC11326" s="80"/>
      <c r="AD11326" s="80"/>
      <c r="AE11326" s="81"/>
      <c r="AF11326" s="82"/>
      <c r="AG11326" s="80"/>
      <c r="AH11326" s="119"/>
      <c r="AI11326" s="119"/>
    </row>
    <row r="11327" spans="27:35" x14ac:dyDescent="0.25">
      <c r="AA11327" s="81"/>
      <c r="AB11327" s="81"/>
      <c r="AC11327" s="80"/>
      <c r="AD11327" s="80"/>
      <c r="AE11327" s="81"/>
      <c r="AF11327" s="82"/>
      <c r="AG11327" s="80"/>
      <c r="AH11327" s="119"/>
      <c r="AI11327" s="119"/>
    </row>
    <row r="11328" spans="27:35" x14ac:dyDescent="0.25">
      <c r="AA11328" s="81"/>
      <c r="AB11328" s="81"/>
      <c r="AC11328" s="80"/>
      <c r="AD11328" s="80"/>
      <c r="AE11328" s="81"/>
      <c r="AF11328" s="82"/>
      <c r="AG11328" s="80"/>
      <c r="AH11328" s="119"/>
      <c r="AI11328" s="119"/>
    </row>
    <row r="11329" spans="27:35" x14ac:dyDescent="0.25">
      <c r="AA11329" s="81"/>
      <c r="AB11329" s="81"/>
      <c r="AC11329" s="80"/>
      <c r="AD11329" s="80"/>
      <c r="AE11329" s="81"/>
      <c r="AF11329" s="82"/>
      <c r="AG11329" s="80"/>
      <c r="AH11329" s="119"/>
      <c r="AI11329" s="119"/>
    </row>
    <row r="11330" spans="27:35" x14ac:dyDescent="0.25">
      <c r="AA11330" s="81"/>
      <c r="AB11330" s="81"/>
      <c r="AC11330" s="80"/>
      <c r="AD11330" s="80"/>
      <c r="AE11330" s="81"/>
      <c r="AF11330" s="82"/>
      <c r="AG11330" s="80"/>
      <c r="AH11330" s="119"/>
      <c r="AI11330" s="119"/>
    </row>
    <row r="11331" spans="27:35" x14ac:dyDescent="0.25">
      <c r="AA11331" s="81"/>
      <c r="AB11331" s="81"/>
      <c r="AC11331" s="80"/>
      <c r="AD11331" s="80"/>
      <c r="AE11331" s="81"/>
      <c r="AF11331" s="82"/>
      <c r="AG11331" s="80"/>
      <c r="AH11331" s="119"/>
      <c r="AI11331" s="119"/>
    </row>
    <row r="11332" spans="27:35" x14ac:dyDescent="0.25">
      <c r="AA11332" s="81"/>
      <c r="AB11332" s="81"/>
      <c r="AC11332" s="80"/>
      <c r="AD11332" s="80"/>
      <c r="AE11332" s="81"/>
      <c r="AF11332" s="82"/>
      <c r="AG11332" s="80"/>
      <c r="AH11332" s="119"/>
      <c r="AI11332" s="119"/>
    </row>
    <row r="11333" spans="27:35" x14ac:dyDescent="0.25">
      <c r="AA11333" s="81"/>
      <c r="AB11333" s="81"/>
      <c r="AC11333" s="80"/>
      <c r="AD11333" s="80"/>
      <c r="AE11333" s="81"/>
      <c r="AF11333" s="82"/>
      <c r="AG11333" s="80"/>
      <c r="AH11333" s="119"/>
      <c r="AI11333" s="119"/>
    </row>
    <row r="11334" spans="27:35" x14ac:dyDescent="0.25">
      <c r="AA11334" s="81"/>
      <c r="AB11334" s="81"/>
      <c r="AC11334" s="80"/>
      <c r="AD11334" s="80"/>
      <c r="AE11334" s="81"/>
      <c r="AF11334" s="82"/>
      <c r="AG11334" s="80"/>
      <c r="AH11334" s="119"/>
      <c r="AI11334" s="119"/>
    </row>
    <row r="11335" spans="27:35" x14ac:dyDescent="0.25">
      <c r="AA11335" s="81"/>
      <c r="AB11335" s="81"/>
      <c r="AC11335" s="80"/>
      <c r="AD11335" s="80"/>
      <c r="AE11335" s="81"/>
      <c r="AF11335" s="82"/>
      <c r="AG11335" s="80"/>
      <c r="AH11335" s="119"/>
      <c r="AI11335" s="119"/>
    </row>
    <row r="11336" spans="27:35" x14ac:dyDescent="0.25">
      <c r="AA11336" s="81"/>
      <c r="AB11336" s="81"/>
      <c r="AC11336" s="80"/>
      <c r="AD11336" s="80"/>
      <c r="AE11336" s="81"/>
      <c r="AF11336" s="82"/>
      <c r="AG11336" s="80"/>
      <c r="AH11336" s="119"/>
      <c r="AI11336" s="119"/>
    </row>
    <row r="11337" spans="27:35" x14ac:dyDescent="0.25">
      <c r="AA11337" s="81"/>
      <c r="AB11337" s="81"/>
      <c r="AC11337" s="80"/>
      <c r="AD11337" s="80"/>
      <c r="AE11337" s="81"/>
      <c r="AF11337" s="82"/>
      <c r="AG11337" s="80"/>
      <c r="AH11337" s="119"/>
      <c r="AI11337" s="119"/>
    </row>
    <row r="11338" spans="27:35" x14ac:dyDescent="0.25">
      <c r="AA11338" s="81"/>
      <c r="AB11338" s="81"/>
      <c r="AC11338" s="80"/>
      <c r="AD11338" s="80"/>
      <c r="AE11338" s="81"/>
      <c r="AF11338" s="82"/>
      <c r="AG11338" s="80"/>
      <c r="AH11338" s="119"/>
      <c r="AI11338" s="119"/>
    </row>
    <row r="11339" spans="27:35" x14ac:dyDescent="0.25">
      <c r="AA11339" s="81"/>
      <c r="AB11339" s="81"/>
      <c r="AC11339" s="80"/>
      <c r="AD11339" s="80"/>
      <c r="AE11339" s="81"/>
      <c r="AF11339" s="82"/>
      <c r="AG11339" s="80"/>
      <c r="AH11339" s="119"/>
      <c r="AI11339" s="119"/>
    </row>
    <row r="11340" spans="27:35" x14ac:dyDescent="0.25">
      <c r="AA11340" s="81"/>
      <c r="AB11340" s="81"/>
      <c r="AC11340" s="80"/>
      <c r="AD11340" s="80"/>
      <c r="AE11340" s="81"/>
      <c r="AF11340" s="82"/>
      <c r="AG11340" s="80"/>
      <c r="AH11340" s="119"/>
      <c r="AI11340" s="119"/>
    </row>
    <row r="11341" spans="27:35" x14ac:dyDescent="0.25">
      <c r="AA11341" s="81"/>
      <c r="AB11341" s="81"/>
      <c r="AC11341" s="80"/>
      <c r="AD11341" s="80"/>
      <c r="AE11341" s="81"/>
      <c r="AF11341" s="82"/>
      <c r="AG11341" s="80"/>
      <c r="AH11341" s="119"/>
      <c r="AI11341" s="119"/>
    </row>
    <row r="11342" spans="27:35" x14ac:dyDescent="0.25">
      <c r="AA11342" s="81"/>
      <c r="AB11342" s="81"/>
      <c r="AC11342" s="80"/>
      <c r="AD11342" s="80"/>
      <c r="AE11342" s="81"/>
      <c r="AF11342" s="82"/>
      <c r="AG11342" s="80"/>
      <c r="AH11342" s="119"/>
      <c r="AI11342" s="119"/>
    </row>
    <row r="11343" spans="27:35" x14ac:dyDescent="0.25">
      <c r="AA11343" s="81"/>
      <c r="AB11343" s="81"/>
      <c r="AC11343" s="80"/>
      <c r="AD11343" s="80"/>
      <c r="AE11343" s="81"/>
      <c r="AF11343" s="82"/>
      <c r="AG11343" s="80"/>
      <c r="AH11343" s="119"/>
      <c r="AI11343" s="119"/>
    </row>
    <row r="11344" spans="27:35" x14ac:dyDescent="0.25">
      <c r="AA11344" s="81"/>
      <c r="AB11344" s="81"/>
      <c r="AC11344" s="80"/>
      <c r="AD11344" s="80"/>
      <c r="AE11344" s="81"/>
      <c r="AF11344" s="82"/>
      <c r="AG11344" s="80"/>
      <c r="AH11344" s="119"/>
      <c r="AI11344" s="119"/>
    </row>
    <row r="11345" spans="27:35" x14ac:dyDescent="0.25">
      <c r="AA11345" s="81"/>
      <c r="AB11345" s="81"/>
      <c r="AC11345" s="80"/>
      <c r="AD11345" s="80"/>
      <c r="AE11345" s="81"/>
      <c r="AF11345" s="82"/>
      <c r="AG11345" s="80"/>
      <c r="AH11345" s="119"/>
      <c r="AI11345" s="119"/>
    </row>
    <row r="11346" spans="27:35" x14ac:dyDescent="0.25">
      <c r="AA11346" s="81"/>
      <c r="AB11346" s="81"/>
      <c r="AC11346" s="80"/>
      <c r="AD11346" s="80"/>
      <c r="AE11346" s="81"/>
      <c r="AF11346" s="82"/>
      <c r="AG11346" s="80"/>
      <c r="AH11346" s="119"/>
      <c r="AI11346" s="119"/>
    </row>
    <row r="11347" spans="27:35" x14ac:dyDescent="0.25">
      <c r="AA11347" s="81"/>
      <c r="AB11347" s="81"/>
      <c r="AC11347" s="80"/>
      <c r="AD11347" s="80"/>
      <c r="AE11347" s="81"/>
      <c r="AF11347" s="82"/>
      <c r="AG11347" s="80"/>
      <c r="AH11347" s="119"/>
      <c r="AI11347" s="119"/>
    </row>
    <row r="11348" spans="27:35" x14ac:dyDescent="0.25">
      <c r="AA11348" s="81"/>
      <c r="AB11348" s="81"/>
      <c r="AC11348" s="80"/>
      <c r="AD11348" s="80"/>
      <c r="AE11348" s="81"/>
      <c r="AF11348" s="82"/>
      <c r="AG11348" s="80"/>
      <c r="AH11348" s="119"/>
      <c r="AI11348" s="119"/>
    </row>
    <row r="11349" spans="27:35" x14ac:dyDescent="0.25">
      <c r="AA11349" s="81"/>
      <c r="AB11349" s="81"/>
      <c r="AC11349" s="80"/>
      <c r="AD11349" s="80"/>
      <c r="AE11349" s="81"/>
      <c r="AF11349" s="82"/>
      <c r="AG11349" s="80"/>
      <c r="AH11349" s="119"/>
      <c r="AI11349" s="119"/>
    </row>
    <row r="11350" spans="27:35" x14ac:dyDescent="0.25">
      <c r="AA11350" s="81"/>
      <c r="AB11350" s="81"/>
      <c r="AC11350" s="80"/>
      <c r="AD11350" s="80"/>
      <c r="AE11350" s="81"/>
      <c r="AF11350" s="82"/>
      <c r="AG11350" s="80"/>
      <c r="AH11350" s="119"/>
      <c r="AI11350" s="119"/>
    </row>
    <row r="11351" spans="27:35" x14ac:dyDescent="0.25">
      <c r="AA11351" s="81"/>
      <c r="AB11351" s="81"/>
      <c r="AC11351" s="80"/>
      <c r="AD11351" s="80"/>
      <c r="AE11351" s="81"/>
      <c r="AF11351" s="82"/>
      <c r="AG11351" s="80"/>
      <c r="AH11351" s="119"/>
      <c r="AI11351" s="119"/>
    </row>
    <row r="11352" spans="27:35" x14ac:dyDescent="0.25">
      <c r="AA11352" s="81"/>
      <c r="AB11352" s="81"/>
      <c r="AC11352" s="80"/>
      <c r="AD11352" s="80"/>
      <c r="AE11352" s="81"/>
      <c r="AF11352" s="82"/>
      <c r="AG11352" s="80"/>
      <c r="AH11352" s="119"/>
      <c r="AI11352" s="119"/>
    </row>
    <row r="11353" spans="27:35" x14ac:dyDescent="0.25">
      <c r="AA11353" s="81"/>
      <c r="AB11353" s="81"/>
      <c r="AC11353" s="80"/>
      <c r="AD11353" s="80"/>
      <c r="AE11353" s="81"/>
      <c r="AF11353" s="82"/>
      <c r="AG11353" s="80"/>
      <c r="AH11353" s="119"/>
      <c r="AI11353" s="119"/>
    </row>
    <row r="11354" spans="27:35" x14ac:dyDescent="0.25">
      <c r="AA11354" s="81"/>
      <c r="AB11354" s="81"/>
      <c r="AC11354" s="80"/>
      <c r="AD11354" s="80"/>
      <c r="AE11354" s="81"/>
      <c r="AF11354" s="82"/>
      <c r="AG11354" s="80"/>
      <c r="AH11354" s="119"/>
      <c r="AI11354" s="119"/>
    </row>
    <row r="11355" spans="27:35" x14ac:dyDescent="0.25">
      <c r="AA11355" s="81"/>
      <c r="AB11355" s="81"/>
      <c r="AC11355" s="80"/>
      <c r="AD11355" s="80"/>
      <c r="AE11355" s="81"/>
      <c r="AF11355" s="82"/>
      <c r="AG11355" s="80"/>
      <c r="AH11355" s="119"/>
      <c r="AI11355" s="119"/>
    </row>
    <row r="11356" spans="27:35" x14ac:dyDescent="0.25">
      <c r="AA11356" s="81"/>
      <c r="AB11356" s="81"/>
      <c r="AC11356" s="80"/>
      <c r="AD11356" s="80"/>
      <c r="AE11356" s="81"/>
      <c r="AF11356" s="82"/>
      <c r="AG11356" s="80"/>
      <c r="AH11356" s="119"/>
      <c r="AI11356" s="119"/>
    </row>
    <row r="11357" spans="27:35" x14ac:dyDescent="0.25">
      <c r="AA11357" s="81"/>
      <c r="AB11357" s="81"/>
      <c r="AC11357" s="80"/>
      <c r="AD11357" s="80"/>
      <c r="AE11357" s="81"/>
      <c r="AF11357" s="82"/>
      <c r="AG11357" s="80"/>
      <c r="AH11357" s="119"/>
      <c r="AI11357" s="119"/>
    </row>
    <row r="11358" spans="27:35" x14ac:dyDescent="0.25">
      <c r="AA11358" s="81"/>
      <c r="AB11358" s="81"/>
      <c r="AC11358" s="80"/>
      <c r="AD11358" s="80"/>
      <c r="AE11358" s="81"/>
      <c r="AF11358" s="82"/>
      <c r="AG11358" s="80"/>
      <c r="AH11358" s="119"/>
      <c r="AI11358" s="119"/>
    </row>
    <row r="11359" spans="27:35" x14ac:dyDescent="0.25">
      <c r="AA11359" s="81"/>
      <c r="AB11359" s="81"/>
      <c r="AC11359" s="80"/>
      <c r="AD11359" s="80"/>
      <c r="AE11359" s="81"/>
      <c r="AF11359" s="82"/>
      <c r="AG11359" s="80"/>
      <c r="AH11359" s="119"/>
      <c r="AI11359" s="119"/>
    </row>
    <row r="11360" spans="27:35" x14ac:dyDescent="0.25">
      <c r="AA11360" s="81"/>
      <c r="AB11360" s="81"/>
      <c r="AC11360" s="80"/>
      <c r="AD11360" s="80"/>
      <c r="AE11360" s="81"/>
      <c r="AF11360" s="82"/>
      <c r="AG11360" s="80"/>
      <c r="AH11360" s="119"/>
      <c r="AI11360" s="119"/>
    </row>
    <row r="11361" spans="27:35" x14ac:dyDescent="0.25">
      <c r="AA11361" s="81"/>
      <c r="AB11361" s="81"/>
      <c r="AC11361" s="80"/>
      <c r="AD11361" s="80"/>
      <c r="AE11361" s="81"/>
      <c r="AF11361" s="82"/>
      <c r="AG11361" s="80"/>
      <c r="AH11361" s="119"/>
      <c r="AI11361" s="119"/>
    </row>
    <row r="11362" spans="27:35" x14ac:dyDescent="0.25">
      <c r="AA11362" s="81"/>
      <c r="AB11362" s="81"/>
      <c r="AC11362" s="80"/>
      <c r="AD11362" s="80"/>
      <c r="AE11362" s="81"/>
      <c r="AF11362" s="82"/>
      <c r="AG11362" s="80"/>
      <c r="AH11362" s="119"/>
      <c r="AI11362" s="119"/>
    </row>
    <row r="11363" spans="27:35" x14ac:dyDescent="0.25">
      <c r="AA11363" s="81"/>
      <c r="AB11363" s="81"/>
      <c r="AC11363" s="80"/>
      <c r="AD11363" s="80"/>
      <c r="AE11363" s="81"/>
      <c r="AF11363" s="82"/>
      <c r="AG11363" s="80"/>
      <c r="AH11363" s="119"/>
      <c r="AI11363" s="119"/>
    </row>
    <row r="11364" spans="27:35" x14ac:dyDescent="0.25">
      <c r="AA11364" s="81"/>
      <c r="AB11364" s="81"/>
      <c r="AC11364" s="80"/>
      <c r="AD11364" s="80"/>
      <c r="AE11364" s="81"/>
      <c r="AF11364" s="82"/>
      <c r="AG11364" s="80"/>
      <c r="AH11364" s="119"/>
      <c r="AI11364" s="119"/>
    </row>
    <row r="11365" spans="27:35" x14ac:dyDescent="0.25">
      <c r="AA11365" s="81"/>
      <c r="AB11365" s="81"/>
      <c r="AC11365" s="80"/>
      <c r="AD11365" s="80"/>
      <c r="AE11365" s="81"/>
      <c r="AF11365" s="82"/>
      <c r="AG11365" s="80"/>
      <c r="AH11365" s="119"/>
      <c r="AI11365" s="119"/>
    </row>
    <row r="11366" spans="27:35" x14ac:dyDescent="0.25">
      <c r="AA11366" s="81"/>
      <c r="AB11366" s="81"/>
      <c r="AC11366" s="80"/>
      <c r="AD11366" s="80"/>
      <c r="AE11366" s="81"/>
      <c r="AF11366" s="82"/>
      <c r="AG11366" s="80"/>
      <c r="AH11366" s="119"/>
      <c r="AI11366" s="119"/>
    </row>
    <row r="11367" spans="27:35" x14ac:dyDescent="0.25">
      <c r="AA11367" s="81"/>
      <c r="AB11367" s="81"/>
      <c r="AC11367" s="80"/>
      <c r="AD11367" s="80"/>
      <c r="AE11367" s="81"/>
      <c r="AF11367" s="82"/>
      <c r="AG11367" s="80"/>
      <c r="AH11367" s="119"/>
      <c r="AI11367" s="119"/>
    </row>
    <row r="11368" spans="27:35" x14ac:dyDescent="0.25">
      <c r="AA11368" s="81"/>
      <c r="AB11368" s="81"/>
      <c r="AC11368" s="80"/>
      <c r="AD11368" s="80"/>
      <c r="AE11368" s="81"/>
      <c r="AF11368" s="82"/>
      <c r="AG11368" s="80"/>
      <c r="AH11368" s="119"/>
      <c r="AI11368" s="119"/>
    </row>
    <row r="11369" spans="27:35" x14ac:dyDescent="0.25">
      <c r="AA11369" s="81"/>
      <c r="AB11369" s="81"/>
      <c r="AC11369" s="80"/>
      <c r="AD11369" s="80"/>
      <c r="AE11369" s="81"/>
      <c r="AF11369" s="82"/>
      <c r="AG11369" s="80"/>
      <c r="AH11369" s="119"/>
      <c r="AI11369" s="119"/>
    </row>
    <row r="11370" spans="27:35" x14ac:dyDescent="0.25">
      <c r="AA11370" s="81"/>
      <c r="AB11370" s="81"/>
      <c r="AC11370" s="80"/>
      <c r="AD11370" s="80"/>
      <c r="AE11370" s="81"/>
      <c r="AF11370" s="82"/>
      <c r="AG11370" s="80"/>
      <c r="AH11370" s="119"/>
      <c r="AI11370" s="119"/>
    </row>
    <row r="11371" spans="27:35" x14ac:dyDescent="0.25">
      <c r="AA11371" s="81"/>
      <c r="AB11371" s="81"/>
      <c r="AC11371" s="80"/>
      <c r="AD11371" s="80"/>
      <c r="AE11371" s="81"/>
      <c r="AF11371" s="82"/>
      <c r="AG11371" s="80"/>
      <c r="AH11371" s="119"/>
      <c r="AI11371" s="119"/>
    </row>
    <row r="11372" spans="27:35" x14ac:dyDescent="0.25">
      <c r="AA11372" s="81"/>
      <c r="AB11372" s="81"/>
      <c r="AC11372" s="80"/>
      <c r="AD11372" s="80"/>
      <c r="AE11372" s="81"/>
      <c r="AF11372" s="82"/>
      <c r="AG11372" s="80"/>
      <c r="AH11372" s="119"/>
      <c r="AI11372" s="119"/>
    </row>
    <row r="11373" spans="27:35" x14ac:dyDescent="0.25">
      <c r="AA11373" s="81"/>
      <c r="AB11373" s="81"/>
      <c r="AC11373" s="80"/>
      <c r="AD11373" s="80"/>
      <c r="AE11373" s="81"/>
      <c r="AF11373" s="82"/>
      <c r="AG11373" s="80"/>
      <c r="AH11373" s="119"/>
      <c r="AI11373" s="119"/>
    </row>
    <row r="11374" spans="27:35" x14ac:dyDescent="0.25">
      <c r="AA11374" s="81"/>
      <c r="AB11374" s="81"/>
      <c r="AC11374" s="80"/>
      <c r="AD11374" s="80"/>
      <c r="AE11374" s="81"/>
      <c r="AF11374" s="82"/>
      <c r="AG11374" s="80"/>
      <c r="AH11374" s="119"/>
      <c r="AI11374" s="119"/>
    </row>
    <row r="11375" spans="27:35" x14ac:dyDescent="0.25">
      <c r="AA11375" s="81"/>
      <c r="AB11375" s="81"/>
      <c r="AC11375" s="80"/>
      <c r="AD11375" s="80"/>
      <c r="AE11375" s="81"/>
      <c r="AF11375" s="82"/>
      <c r="AG11375" s="80"/>
      <c r="AH11375" s="119"/>
      <c r="AI11375" s="119"/>
    </row>
    <row r="11376" spans="27:35" x14ac:dyDescent="0.25">
      <c r="AA11376" s="81"/>
      <c r="AB11376" s="81"/>
      <c r="AC11376" s="80"/>
      <c r="AD11376" s="80"/>
      <c r="AE11376" s="81"/>
      <c r="AF11376" s="82"/>
      <c r="AG11376" s="80"/>
      <c r="AH11376" s="119"/>
      <c r="AI11376" s="119"/>
    </row>
    <row r="11377" spans="27:35" x14ac:dyDescent="0.25">
      <c r="AA11377" s="81"/>
      <c r="AB11377" s="81"/>
      <c r="AC11377" s="80"/>
      <c r="AD11377" s="80"/>
      <c r="AE11377" s="81"/>
      <c r="AF11377" s="82"/>
      <c r="AG11377" s="80"/>
      <c r="AH11377" s="119"/>
      <c r="AI11377" s="119"/>
    </row>
    <row r="11378" spans="27:35" x14ac:dyDescent="0.25">
      <c r="AA11378" s="81"/>
      <c r="AB11378" s="81"/>
      <c r="AC11378" s="80"/>
      <c r="AD11378" s="80"/>
      <c r="AE11378" s="81"/>
      <c r="AF11378" s="82"/>
      <c r="AG11378" s="80"/>
      <c r="AH11378" s="119"/>
      <c r="AI11378" s="119"/>
    </row>
    <row r="11379" spans="27:35" x14ac:dyDescent="0.25">
      <c r="AA11379" s="81"/>
      <c r="AB11379" s="81"/>
      <c r="AC11379" s="80"/>
      <c r="AD11379" s="80"/>
      <c r="AE11379" s="81"/>
      <c r="AF11379" s="82"/>
      <c r="AG11379" s="80"/>
      <c r="AH11379" s="119"/>
      <c r="AI11379" s="119"/>
    </row>
    <row r="11380" spans="27:35" x14ac:dyDescent="0.25">
      <c r="AA11380" s="81"/>
      <c r="AB11380" s="81"/>
      <c r="AC11380" s="80"/>
      <c r="AD11380" s="80"/>
      <c r="AE11380" s="81"/>
      <c r="AF11380" s="82"/>
      <c r="AG11380" s="80"/>
      <c r="AH11380" s="119"/>
      <c r="AI11380" s="119"/>
    </row>
    <row r="11381" spans="27:35" x14ac:dyDescent="0.25">
      <c r="AA11381" s="81"/>
      <c r="AB11381" s="81"/>
      <c r="AC11381" s="80"/>
      <c r="AD11381" s="80"/>
      <c r="AE11381" s="81"/>
      <c r="AF11381" s="82"/>
      <c r="AG11381" s="80"/>
      <c r="AH11381" s="119"/>
      <c r="AI11381" s="119"/>
    </row>
    <row r="11382" spans="27:35" x14ac:dyDescent="0.25">
      <c r="AA11382" s="81"/>
      <c r="AB11382" s="81"/>
      <c r="AC11382" s="80"/>
      <c r="AD11382" s="80"/>
      <c r="AE11382" s="81"/>
      <c r="AF11382" s="82"/>
      <c r="AG11382" s="80"/>
      <c r="AH11382" s="119"/>
      <c r="AI11382" s="119"/>
    </row>
    <row r="11383" spans="27:35" x14ac:dyDescent="0.25">
      <c r="AA11383" s="81"/>
      <c r="AB11383" s="81"/>
      <c r="AC11383" s="80"/>
      <c r="AD11383" s="80"/>
      <c r="AE11383" s="81"/>
      <c r="AF11383" s="82"/>
      <c r="AG11383" s="80"/>
      <c r="AH11383" s="119"/>
      <c r="AI11383" s="119"/>
    </row>
    <row r="11384" spans="27:35" x14ac:dyDescent="0.25">
      <c r="AA11384" s="81"/>
      <c r="AB11384" s="81"/>
      <c r="AC11384" s="80"/>
      <c r="AD11384" s="80"/>
      <c r="AE11384" s="81"/>
      <c r="AF11384" s="82"/>
      <c r="AG11384" s="80"/>
      <c r="AH11384" s="119"/>
      <c r="AI11384" s="119"/>
    </row>
    <row r="11385" spans="27:35" x14ac:dyDescent="0.25">
      <c r="AA11385" s="81"/>
      <c r="AB11385" s="81"/>
      <c r="AC11385" s="80"/>
      <c r="AD11385" s="80"/>
      <c r="AE11385" s="81"/>
      <c r="AF11385" s="82"/>
      <c r="AG11385" s="80"/>
      <c r="AH11385" s="119"/>
      <c r="AI11385" s="119"/>
    </row>
    <row r="11386" spans="27:35" x14ac:dyDescent="0.25">
      <c r="AA11386" s="81"/>
      <c r="AB11386" s="81"/>
      <c r="AC11386" s="80"/>
      <c r="AD11386" s="80"/>
      <c r="AE11386" s="81"/>
      <c r="AF11386" s="82"/>
      <c r="AG11386" s="80"/>
      <c r="AH11386" s="119"/>
      <c r="AI11386" s="119"/>
    </row>
    <row r="11387" spans="27:35" x14ac:dyDescent="0.25">
      <c r="AA11387" s="81"/>
      <c r="AB11387" s="81"/>
      <c r="AC11387" s="80"/>
      <c r="AD11387" s="80"/>
      <c r="AE11387" s="81"/>
      <c r="AF11387" s="82"/>
      <c r="AG11387" s="80"/>
      <c r="AH11387" s="119"/>
      <c r="AI11387" s="119"/>
    </row>
    <row r="11388" spans="27:35" x14ac:dyDescent="0.25">
      <c r="AA11388" s="81"/>
      <c r="AB11388" s="81"/>
      <c r="AC11388" s="80"/>
      <c r="AD11388" s="80"/>
      <c r="AE11388" s="81"/>
      <c r="AF11388" s="82"/>
      <c r="AG11388" s="80"/>
      <c r="AH11388" s="119"/>
      <c r="AI11388" s="119"/>
    </row>
    <row r="11389" spans="27:35" x14ac:dyDescent="0.25">
      <c r="AA11389" s="81"/>
      <c r="AB11389" s="81"/>
      <c r="AC11389" s="80"/>
      <c r="AD11389" s="80"/>
      <c r="AE11389" s="81"/>
      <c r="AF11389" s="82"/>
      <c r="AG11389" s="80"/>
      <c r="AH11389" s="119"/>
      <c r="AI11389" s="119"/>
    </row>
    <row r="11390" spans="27:35" x14ac:dyDescent="0.25">
      <c r="AA11390" s="81"/>
      <c r="AB11390" s="81"/>
      <c r="AC11390" s="80"/>
      <c r="AD11390" s="80"/>
      <c r="AE11390" s="81"/>
      <c r="AF11390" s="82"/>
      <c r="AG11390" s="80"/>
      <c r="AH11390" s="119"/>
      <c r="AI11390" s="119"/>
    </row>
    <row r="11391" spans="27:35" x14ac:dyDescent="0.25">
      <c r="AA11391" s="81"/>
      <c r="AB11391" s="81"/>
      <c r="AC11391" s="80"/>
      <c r="AD11391" s="80"/>
      <c r="AE11391" s="81"/>
      <c r="AF11391" s="82"/>
      <c r="AG11391" s="80"/>
      <c r="AH11391" s="119"/>
      <c r="AI11391" s="119"/>
    </row>
    <row r="11392" spans="27:35" x14ac:dyDescent="0.25">
      <c r="AA11392" s="81"/>
      <c r="AB11392" s="81"/>
      <c r="AC11392" s="80"/>
      <c r="AD11392" s="80"/>
      <c r="AE11392" s="81"/>
      <c r="AF11392" s="82"/>
      <c r="AG11392" s="80"/>
      <c r="AH11392" s="119"/>
      <c r="AI11392" s="119"/>
    </row>
    <row r="11393" spans="27:35" x14ac:dyDescent="0.25">
      <c r="AA11393" s="81"/>
      <c r="AB11393" s="81"/>
      <c r="AC11393" s="80"/>
      <c r="AD11393" s="80"/>
      <c r="AE11393" s="81"/>
      <c r="AF11393" s="82"/>
      <c r="AG11393" s="80"/>
      <c r="AH11393" s="119"/>
      <c r="AI11393" s="119"/>
    </row>
    <row r="11394" spans="27:35" x14ac:dyDescent="0.25">
      <c r="AA11394" s="81"/>
      <c r="AB11394" s="81"/>
      <c r="AC11394" s="80"/>
      <c r="AD11394" s="80"/>
      <c r="AE11394" s="81"/>
      <c r="AF11394" s="82"/>
      <c r="AG11394" s="80"/>
      <c r="AH11394" s="119"/>
      <c r="AI11394" s="119"/>
    </row>
    <row r="11395" spans="27:35" x14ac:dyDescent="0.25">
      <c r="AA11395" s="81"/>
      <c r="AB11395" s="81"/>
      <c r="AC11395" s="80"/>
      <c r="AD11395" s="80"/>
      <c r="AE11395" s="81"/>
      <c r="AF11395" s="82"/>
      <c r="AG11395" s="80"/>
      <c r="AH11395" s="119"/>
      <c r="AI11395" s="119"/>
    </row>
    <row r="11396" spans="27:35" x14ac:dyDescent="0.25">
      <c r="AA11396" s="81"/>
      <c r="AB11396" s="81"/>
      <c r="AC11396" s="80"/>
      <c r="AD11396" s="80"/>
      <c r="AE11396" s="81"/>
      <c r="AF11396" s="82"/>
      <c r="AG11396" s="80"/>
      <c r="AH11396" s="119"/>
      <c r="AI11396" s="119"/>
    </row>
    <row r="11397" spans="27:35" x14ac:dyDescent="0.25">
      <c r="AA11397" s="81"/>
      <c r="AB11397" s="81"/>
      <c r="AC11397" s="80"/>
      <c r="AD11397" s="80"/>
      <c r="AE11397" s="81"/>
      <c r="AF11397" s="82"/>
      <c r="AG11397" s="80"/>
      <c r="AH11397" s="119"/>
      <c r="AI11397" s="119"/>
    </row>
    <row r="11398" spans="27:35" x14ac:dyDescent="0.25">
      <c r="AA11398" s="81"/>
      <c r="AB11398" s="81"/>
      <c r="AC11398" s="80"/>
      <c r="AD11398" s="80"/>
      <c r="AE11398" s="81"/>
      <c r="AF11398" s="82"/>
      <c r="AG11398" s="80"/>
      <c r="AH11398" s="119"/>
      <c r="AI11398" s="119"/>
    </row>
    <row r="11399" spans="27:35" x14ac:dyDescent="0.25">
      <c r="AA11399" s="81"/>
      <c r="AB11399" s="81"/>
      <c r="AC11399" s="80"/>
      <c r="AD11399" s="80"/>
      <c r="AE11399" s="81"/>
      <c r="AF11399" s="82"/>
      <c r="AG11399" s="80"/>
      <c r="AH11399" s="119"/>
      <c r="AI11399" s="119"/>
    </row>
    <row r="11400" spans="27:35" x14ac:dyDescent="0.25">
      <c r="AA11400" s="81"/>
      <c r="AB11400" s="81"/>
      <c r="AC11400" s="80"/>
      <c r="AD11400" s="80"/>
      <c r="AE11400" s="81"/>
      <c r="AF11400" s="82"/>
      <c r="AG11400" s="80"/>
      <c r="AH11400" s="119"/>
      <c r="AI11400" s="119"/>
    </row>
    <row r="11401" spans="27:35" x14ac:dyDescent="0.25">
      <c r="AA11401" s="81"/>
      <c r="AB11401" s="81"/>
      <c r="AC11401" s="80"/>
      <c r="AD11401" s="80"/>
      <c r="AE11401" s="81"/>
      <c r="AF11401" s="82"/>
      <c r="AG11401" s="80"/>
      <c r="AH11401" s="119"/>
      <c r="AI11401" s="119"/>
    </row>
    <row r="11402" spans="27:35" x14ac:dyDescent="0.25">
      <c r="AA11402" s="81"/>
      <c r="AB11402" s="81"/>
      <c r="AC11402" s="80"/>
      <c r="AD11402" s="80"/>
      <c r="AE11402" s="81"/>
      <c r="AF11402" s="82"/>
      <c r="AG11402" s="80"/>
      <c r="AH11402" s="119"/>
      <c r="AI11402" s="119"/>
    </row>
    <row r="11403" spans="27:35" x14ac:dyDescent="0.25">
      <c r="AA11403" s="81"/>
      <c r="AB11403" s="81"/>
      <c r="AC11403" s="80"/>
      <c r="AD11403" s="80"/>
      <c r="AE11403" s="81"/>
      <c r="AF11403" s="82"/>
      <c r="AG11403" s="80"/>
      <c r="AH11403" s="119"/>
      <c r="AI11403" s="119"/>
    </row>
    <row r="11404" spans="27:35" x14ac:dyDescent="0.25">
      <c r="AA11404" s="81"/>
      <c r="AB11404" s="81"/>
      <c r="AC11404" s="80"/>
      <c r="AD11404" s="80"/>
      <c r="AE11404" s="81"/>
      <c r="AF11404" s="82"/>
      <c r="AG11404" s="80"/>
      <c r="AH11404" s="119"/>
      <c r="AI11404" s="119"/>
    </row>
    <row r="11405" spans="27:35" x14ac:dyDescent="0.25">
      <c r="AA11405" s="81"/>
      <c r="AB11405" s="81"/>
      <c r="AC11405" s="80"/>
      <c r="AD11405" s="80"/>
      <c r="AE11405" s="81"/>
      <c r="AF11405" s="82"/>
      <c r="AG11405" s="80"/>
      <c r="AH11405" s="119"/>
      <c r="AI11405" s="119"/>
    </row>
    <row r="11406" spans="27:35" x14ac:dyDescent="0.25">
      <c r="AA11406" s="81"/>
      <c r="AB11406" s="81"/>
      <c r="AC11406" s="80"/>
      <c r="AD11406" s="80"/>
      <c r="AE11406" s="81"/>
      <c r="AF11406" s="82"/>
      <c r="AG11406" s="80"/>
      <c r="AH11406" s="119"/>
      <c r="AI11406" s="119"/>
    </row>
    <row r="11407" spans="27:35" x14ac:dyDescent="0.25">
      <c r="AA11407" s="81"/>
      <c r="AB11407" s="81"/>
      <c r="AC11407" s="80"/>
      <c r="AD11407" s="80"/>
      <c r="AE11407" s="81"/>
      <c r="AF11407" s="82"/>
      <c r="AG11407" s="80"/>
      <c r="AH11407" s="119"/>
      <c r="AI11407" s="119"/>
    </row>
    <row r="11408" spans="27:35" x14ac:dyDescent="0.25">
      <c r="AA11408" s="81"/>
      <c r="AB11408" s="81"/>
      <c r="AC11408" s="80"/>
      <c r="AD11408" s="80"/>
      <c r="AE11408" s="81"/>
      <c r="AF11408" s="82"/>
      <c r="AG11408" s="80"/>
      <c r="AH11408" s="119"/>
      <c r="AI11408" s="119"/>
    </row>
    <row r="11409" spans="27:35" x14ac:dyDescent="0.25">
      <c r="AA11409" s="81"/>
      <c r="AB11409" s="81"/>
      <c r="AC11409" s="80"/>
      <c r="AD11409" s="80"/>
      <c r="AE11409" s="81"/>
      <c r="AF11409" s="82"/>
      <c r="AG11409" s="80"/>
      <c r="AH11409" s="119"/>
      <c r="AI11409" s="119"/>
    </row>
    <row r="11410" spans="27:35" x14ac:dyDescent="0.25">
      <c r="AA11410" s="81"/>
      <c r="AB11410" s="81"/>
      <c r="AC11410" s="80"/>
      <c r="AD11410" s="80"/>
      <c r="AE11410" s="81"/>
      <c r="AF11410" s="82"/>
      <c r="AG11410" s="80"/>
      <c r="AH11410" s="119"/>
      <c r="AI11410" s="119"/>
    </row>
    <row r="11411" spans="27:35" x14ac:dyDescent="0.25">
      <c r="AA11411" s="81"/>
      <c r="AB11411" s="81"/>
      <c r="AC11411" s="80"/>
      <c r="AD11411" s="80"/>
      <c r="AE11411" s="81"/>
      <c r="AF11411" s="82"/>
      <c r="AG11411" s="80"/>
      <c r="AH11411" s="119"/>
      <c r="AI11411" s="119"/>
    </row>
    <row r="11412" spans="27:35" x14ac:dyDescent="0.25">
      <c r="AA11412" s="81"/>
      <c r="AB11412" s="81"/>
      <c r="AC11412" s="80"/>
      <c r="AD11412" s="80"/>
      <c r="AE11412" s="81"/>
      <c r="AF11412" s="82"/>
      <c r="AG11412" s="80"/>
      <c r="AH11412" s="119"/>
      <c r="AI11412" s="119"/>
    </row>
    <row r="11413" spans="27:35" x14ac:dyDescent="0.25">
      <c r="AA11413" s="81"/>
      <c r="AB11413" s="81"/>
      <c r="AC11413" s="80"/>
      <c r="AD11413" s="80"/>
      <c r="AE11413" s="81"/>
      <c r="AF11413" s="82"/>
      <c r="AG11413" s="80"/>
      <c r="AH11413" s="119"/>
      <c r="AI11413" s="119"/>
    </row>
    <row r="11414" spans="27:35" x14ac:dyDescent="0.25">
      <c r="AA11414" s="81"/>
      <c r="AB11414" s="81"/>
      <c r="AC11414" s="80"/>
      <c r="AD11414" s="80"/>
      <c r="AE11414" s="81"/>
      <c r="AF11414" s="82"/>
      <c r="AG11414" s="80"/>
      <c r="AH11414" s="119"/>
      <c r="AI11414" s="119"/>
    </row>
    <row r="11415" spans="27:35" x14ac:dyDescent="0.25">
      <c r="AA11415" s="81"/>
      <c r="AB11415" s="81"/>
      <c r="AC11415" s="80"/>
      <c r="AD11415" s="80"/>
      <c r="AE11415" s="81"/>
      <c r="AF11415" s="82"/>
      <c r="AG11415" s="80"/>
      <c r="AH11415" s="119"/>
      <c r="AI11415" s="119"/>
    </row>
    <row r="11416" spans="27:35" x14ac:dyDescent="0.25">
      <c r="AA11416" s="81"/>
      <c r="AB11416" s="81"/>
      <c r="AC11416" s="80"/>
      <c r="AD11416" s="80"/>
      <c r="AE11416" s="81"/>
      <c r="AF11416" s="82"/>
      <c r="AG11416" s="80"/>
      <c r="AH11416" s="119"/>
      <c r="AI11416" s="119"/>
    </row>
    <row r="11417" spans="27:35" x14ac:dyDescent="0.25">
      <c r="AA11417" s="81"/>
      <c r="AB11417" s="81"/>
      <c r="AC11417" s="80"/>
      <c r="AD11417" s="80"/>
      <c r="AE11417" s="81"/>
      <c r="AF11417" s="82"/>
      <c r="AG11417" s="80"/>
      <c r="AH11417" s="119"/>
      <c r="AI11417" s="119"/>
    </row>
    <row r="11418" spans="27:35" x14ac:dyDescent="0.25">
      <c r="AA11418" s="81"/>
      <c r="AB11418" s="81"/>
      <c r="AC11418" s="80"/>
      <c r="AD11418" s="80"/>
      <c r="AE11418" s="81"/>
      <c r="AF11418" s="82"/>
      <c r="AG11418" s="80"/>
      <c r="AH11418" s="119"/>
      <c r="AI11418" s="119"/>
    </row>
    <row r="11419" spans="27:35" x14ac:dyDescent="0.25">
      <c r="AA11419" s="81"/>
      <c r="AB11419" s="81"/>
      <c r="AC11419" s="80"/>
      <c r="AD11419" s="80"/>
      <c r="AE11419" s="81"/>
      <c r="AF11419" s="82"/>
      <c r="AG11419" s="80"/>
      <c r="AH11419" s="119"/>
      <c r="AI11419" s="119"/>
    </row>
    <row r="11420" spans="27:35" x14ac:dyDescent="0.25">
      <c r="AA11420" s="81"/>
      <c r="AB11420" s="81"/>
      <c r="AC11420" s="80"/>
      <c r="AD11420" s="80"/>
      <c r="AE11420" s="81"/>
      <c r="AF11420" s="82"/>
      <c r="AG11420" s="80"/>
      <c r="AH11420" s="119"/>
      <c r="AI11420" s="119"/>
    </row>
    <row r="11421" spans="27:35" x14ac:dyDescent="0.25">
      <c r="AA11421" s="81"/>
      <c r="AB11421" s="81"/>
      <c r="AC11421" s="80"/>
      <c r="AD11421" s="80"/>
      <c r="AE11421" s="81"/>
      <c r="AF11421" s="82"/>
      <c r="AG11421" s="80"/>
      <c r="AH11421" s="119"/>
      <c r="AI11421" s="119"/>
    </row>
    <row r="11422" spans="27:35" x14ac:dyDescent="0.25">
      <c r="AA11422" s="81"/>
      <c r="AB11422" s="81"/>
      <c r="AC11422" s="80"/>
      <c r="AD11422" s="80"/>
      <c r="AE11422" s="81"/>
      <c r="AF11422" s="82"/>
      <c r="AG11422" s="80"/>
      <c r="AH11422" s="119"/>
      <c r="AI11422" s="119"/>
    </row>
    <row r="11423" spans="27:35" x14ac:dyDescent="0.25">
      <c r="AA11423" s="81"/>
      <c r="AB11423" s="81"/>
      <c r="AC11423" s="80"/>
      <c r="AD11423" s="80"/>
      <c r="AE11423" s="81"/>
      <c r="AF11423" s="82"/>
      <c r="AG11423" s="80"/>
      <c r="AH11423" s="119"/>
      <c r="AI11423" s="119"/>
    </row>
    <row r="11424" spans="27:35" x14ac:dyDescent="0.25">
      <c r="AA11424" s="81"/>
      <c r="AB11424" s="81"/>
      <c r="AC11424" s="80"/>
      <c r="AD11424" s="80"/>
      <c r="AE11424" s="81"/>
      <c r="AF11424" s="82"/>
      <c r="AG11424" s="80"/>
      <c r="AH11424" s="119"/>
      <c r="AI11424" s="119"/>
    </row>
    <row r="11425" spans="27:35" x14ac:dyDescent="0.25">
      <c r="AA11425" s="81"/>
      <c r="AB11425" s="81"/>
      <c r="AC11425" s="80"/>
      <c r="AD11425" s="80"/>
      <c r="AE11425" s="81"/>
      <c r="AF11425" s="82"/>
      <c r="AG11425" s="80"/>
      <c r="AH11425" s="119"/>
      <c r="AI11425" s="119"/>
    </row>
    <row r="11426" spans="27:35" x14ac:dyDescent="0.25">
      <c r="AA11426" s="81"/>
      <c r="AB11426" s="81"/>
      <c r="AC11426" s="80"/>
      <c r="AD11426" s="80"/>
      <c r="AE11426" s="81"/>
      <c r="AF11426" s="82"/>
      <c r="AG11426" s="80"/>
      <c r="AH11426" s="119"/>
      <c r="AI11426" s="119"/>
    </row>
    <row r="11427" spans="27:35" x14ac:dyDescent="0.25">
      <c r="AA11427" s="81"/>
      <c r="AB11427" s="81"/>
      <c r="AC11427" s="80"/>
      <c r="AD11427" s="80"/>
      <c r="AE11427" s="81"/>
      <c r="AF11427" s="82"/>
      <c r="AG11427" s="80"/>
      <c r="AH11427" s="119"/>
      <c r="AI11427" s="119"/>
    </row>
    <row r="11428" spans="27:35" x14ac:dyDescent="0.25">
      <c r="AA11428" s="81"/>
      <c r="AB11428" s="81"/>
      <c r="AC11428" s="80"/>
      <c r="AD11428" s="80"/>
      <c r="AE11428" s="81"/>
      <c r="AF11428" s="82"/>
      <c r="AG11428" s="80"/>
      <c r="AH11428" s="119"/>
      <c r="AI11428" s="119"/>
    </row>
    <row r="11429" spans="27:35" x14ac:dyDescent="0.25">
      <c r="AA11429" s="81"/>
      <c r="AB11429" s="81"/>
      <c r="AC11429" s="80"/>
      <c r="AD11429" s="80"/>
      <c r="AE11429" s="81"/>
      <c r="AF11429" s="82"/>
      <c r="AG11429" s="80"/>
      <c r="AH11429" s="119"/>
      <c r="AI11429" s="119"/>
    </row>
    <row r="11430" spans="27:35" x14ac:dyDescent="0.25">
      <c r="AA11430" s="81"/>
      <c r="AB11430" s="81"/>
      <c r="AC11430" s="80"/>
      <c r="AD11430" s="80"/>
      <c r="AE11430" s="81"/>
      <c r="AF11430" s="82"/>
      <c r="AG11430" s="80"/>
      <c r="AH11430" s="119"/>
      <c r="AI11430" s="119"/>
    </row>
    <row r="11431" spans="27:35" x14ac:dyDescent="0.25">
      <c r="AA11431" s="81"/>
      <c r="AB11431" s="81"/>
      <c r="AC11431" s="80"/>
      <c r="AD11431" s="80"/>
      <c r="AE11431" s="81"/>
      <c r="AF11431" s="82"/>
      <c r="AG11431" s="80"/>
      <c r="AH11431" s="119"/>
      <c r="AI11431" s="119"/>
    </row>
    <row r="11432" spans="27:35" x14ac:dyDescent="0.25">
      <c r="AA11432" s="81"/>
      <c r="AB11432" s="81"/>
      <c r="AC11432" s="80"/>
      <c r="AD11432" s="80"/>
      <c r="AE11432" s="81"/>
      <c r="AF11432" s="82"/>
      <c r="AG11432" s="80"/>
      <c r="AH11432" s="119"/>
      <c r="AI11432" s="119"/>
    </row>
    <row r="11433" spans="27:35" x14ac:dyDescent="0.25">
      <c r="AA11433" s="81"/>
      <c r="AB11433" s="81"/>
      <c r="AC11433" s="80"/>
      <c r="AD11433" s="80"/>
      <c r="AE11433" s="81"/>
      <c r="AF11433" s="82"/>
      <c r="AG11433" s="80"/>
      <c r="AH11433" s="119"/>
      <c r="AI11433" s="119"/>
    </row>
    <row r="11434" spans="27:35" x14ac:dyDescent="0.25">
      <c r="AA11434" s="81"/>
      <c r="AB11434" s="81"/>
      <c r="AC11434" s="80"/>
      <c r="AD11434" s="80"/>
      <c r="AE11434" s="81"/>
      <c r="AF11434" s="82"/>
      <c r="AG11434" s="80"/>
      <c r="AH11434" s="119"/>
      <c r="AI11434" s="119"/>
    </row>
    <row r="11435" spans="27:35" x14ac:dyDescent="0.25">
      <c r="AA11435" s="81"/>
      <c r="AB11435" s="81"/>
      <c r="AC11435" s="80"/>
      <c r="AD11435" s="80"/>
      <c r="AE11435" s="81"/>
      <c r="AF11435" s="82"/>
      <c r="AG11435" s="80"/>
      <c r="AH11435" s="119"/>
      <c r="AI11435" s="119"/>
    </row>
    <row r="11436" spans="27:35" x14ac:dyDescent="0.25">
      <c r="AA11436" s="81"/>
      <c r="AB11436" s="81"/>
      <c r="AC11436" s="80"/>
      <c r="AD11436" s="80"/>
      <c r="AE11436" s="81"/>
      <c r="AF11436" s="82"/>
      <c r="AG11436" s="80"/>
      <c r="AH11436" s="119"/>
      <c r="AI11436" s="119"/>
    </row>
    <row r="11437" spans="27:35" x14ac:dyDescent="0.25">
      <c r="AA11437" s="81"/>
      <c r="AB11437" s="81"/>
      <c r="AC11437" s="80"/>
      <c r="AD11437" s="80"/>
      <c r="AE11437" s="81"/>
      <c r="AF11437" s="82"/>
      <c r="AG11437" s="80"/>
      <c r="AH11437" s="119"/>
      <c r="AI11437" s="119"/>
    </row>
    <row r="11438" spans="27:35" x14ac:dyDescent="0.25">
      <c r="AA11438" s="81"/>
      <c r="AB11438" s="81"/>
      <c r="AC11438" s="80"/>
      <c r="AD11438" s="80"/>
      <c r="AE11438" s="81"/>
      <c r="AF11438" s="82"/>
      <c r="AG11438" s="80"/>
      <c r="AH11438" s="119"/>
      <c r="AI11438" s="119"/>
    </row>
    <row r="11439" spans="27:35" x14ac:dyDescent="0.25">
      <c r="AA11439" s="81"/>
      <c r="AB11439" s="81"/>
      <c r="AC11439" s="80"/>
      <c r="AD11439" s="80"/>
      <c r="AE11439" s="81"/>
      <c r="AF11439" s="82"/>
      <c r="AG11439" s="80"/>
      <c r="AH11439" s="119"/>
      <c r="AI11439" s="119"/>
    </row>
    <row r="11440" spans="27:35" x14ac:dyDescent="0.25">
      <c r="AA11440" s="81"/>
      <c r="AB11440" s="81"/>
      <c r="AC11440" s="80"/>
      <c r="AD11440" s="80"/>
      <c r="AE11440" s="81"/>
      <c r="AF11440" s="82"/>
      <c r="AG11440" s="80"/>
      <c r="AH11440" s="119"/>
      <c r="AI11440" s="119"/>
    </row>
    <row r="11441" spans="27:35" x14ac:dyDescent="0.25">
      <c r="AA11441" s="81"/>
      <c r="AB11441" s="81"/>
      <c r="AC11441" s="80"/>
      <c r="AD11441" s="80"/>
      <c r="AE11441" s="81"/>
      <c r="AF11441" s="82"/>
      <c r="AG11441" s="80"/>
      <c r="AH11441" s="119"/>
      <c r="AI11441" s="119"/>
    </row>
    <row r="11442" spans="27:35" x14ac:dyDescent="0.25">
      <c r="AA11442" s="81"/>
      <c r="AB11442" s="81"/>
      <c r="AC11442" s="80"/>
      <c r="AD11442" s="80"/>
      <c r="AE11442" s="81"/>
      <c r="AF11442" s="82"/>
      <c r="AG11442" s="80"/>
      <c r="AH11442" s="119"/>
      <c r="AI11442" s="119"/>
    </row>
    <row r="11443" spans="27:35" x14ac:dyDescent="0.25">
      <c r="AA11443" s="81"/>
      <c r="AB11443" s="81"/>
      <c r="AC11443" s="80"/>
      <c r="AD11443" s="80"/>
      <c r="AE11443" s="81"/>
      <c r="AF11443" s="82"/>
      <c r="AG11443" s="80"/>
      <c r="AH11443" s="119"/>
      <c r="AI11443" s="119"/>
    </row>
    <row r="11444" spans="27:35" x14ac:dyDescent="0.25">
      <c r="AA11444" s="81"/>
      <c r="AB11444" s="81"/>
      <c r="AC11444" s="80"/>
      <c r="AD11444" s="80"/>
      <c r="AE11444" s="81"/>
      <c r="AF11444" s="82"/>
      <c r="AG11444" s="80"/>
      <c r="AH11444" s="119"/>
      <c r="AI11444" s="119"/>
    </row>
    <row r="11445" spans="27:35" x14ac:dyDescent="0.25">
      <c r="AA11445" s="81"/>
      <c r="AB11445" s="81"/>
      <c r="AC11445" s="80"/>
      <c r="AD11445" s="80"/>
      <c r="AE11445" s="81"/>
      <c r="AF11445" s="82"/>
      <c r="AG11445" s="80"/>
      <c r="AH11445" s="119"/>
      <c r="AI11445" s="119"/>
    </row>
    <row r="11446" spans="27:35" x14ac:dyDescent="0.25">
      <c r="AA11446" s="81"/>
      <c r="AB11446" s="81"/>
      <c r="AC11446" s="80"/>
      <c r="AD11446" s="80"/>
      <c r="AE11446" s="81"/>
      <c r="AF11446" s="82"/>
      <c r="AG11446" s="80"/>
      <c r="AH11446" s="119"/>
      <c r="AI11446" s="119"/>
    </row>
    <row r="11447" spans="27:35" x14ac:dyDescent="0.25">
      <c r="AA11447" s="81"/>
      <c r="AB11447" s="81"/>
      <c r="AC11447" s="80"/>
      <c r="AD11447" s="80"/>
      <c r="AE11447" s="81"/>
      <c r="AF11447" s="82"/>
      <c r="AG11447" s="80"/>
      <c r="AH11447" s="119"/>
      <c r="AI11447" s="119"/>
    </row>
    <row r="11448" spans="27:35" x14ac:dyDescent="0.25">
      <c r="AA11448" s="81"/>
      <c r="AB11448" s="81"/>
      <c r="AC11448" s="80"/>
      <c r="AD11448" s="80"/>
      <c r="AE11448" s="81"/>
      <c r="AF11448" s="82"/>
      <c r="AG11448" s="80"/>
      <c r="AH11448" s="119"/>
      <c r="AI11448" s="119"/>
    </row>
    <row r="11449" spans="27:35" x14ac:dyDescent="0.25">
      <c r="AA11449" s="81"/>
      <c r="AB11449" s="81"/>
      <c r="AC11449" s="80"/>
      <c r="AD11449" s="80"/>
      <c r="AE11449" s="81"/>
      <c r="AF11449" s="82"/>
      <c r="AG11449" s="80"/>
      <c r="AH11449" s="119"/>
      <c r="AI11449" s="119"/>
    </row>
    <row r="11450" spans="27:35" x14ac:dyDescent="0.25">
      <c r="AA11450" s="81"/>
      <c r="AB11450" s="81"/>
      <c r="AC11450" s="80"/>
      <c r="AD11450" s="80"/>
      <c r="AE11450" s="81"/>
      <c r="AF11450" s="82"/>
      <c r="AG11450" s="80"/>
      <c r="AH11450" s="119"/>
      <c r="AI11450" s="119"/>
    </row>
    <row r="11451" spans="27:35" x14ac:dyDescent="0.25">
      <c r="AA11451" s="81"/>
      <c r="AB11451" s="81"/>
      <c r="AC11451" s="80"/>
      <c r="AD11451" s="80"/>
      <c r="AE11451" s="81"/>
      <c r="AF11451" s="82"/>
      <c r="AG11451" s="80"/>
      <c r="AH11451" s="119"/>
      <c r="AI11451" s="119"/>
    </row>
    <row r="11452" spans="27:35" x14ac:dyDescent="0.25">
      <c r="AA11452" s="81"/>
      <c r="AB11452" s="81"/>
      <c r="AC11452" s="80"/>
      <c r="AD11452" s="80"/>
      <c r="AE11452" s="81"/>
      <c r="AF11452" s="82"/>
      <c r="AG11452" s="80"/>
      <c r="AH11452" s="119"/>
      <c r="AI11452" s="119"/>
    </row>
    <row r="11453" spans="27:35" x14ac:dyDescent="0.25">
      <c r="AA11453" s="81"/>
      <c r="AB11453" s="81"/>
      <c r="AC11453" s="80"/>
      <c r="AD11453" s="80"/>
      <c r="AE11453" s="81"/>
      <c r="AF11453" s="82"/>
      <c r="AG11453" s="80"/>
      <c r="AH11453" s="119"/>
      <c r="AI11453" s="119"/>
    </row>
    <row r="11454" spans="27:35" x14ac:dyDescent="0.25">
      <c r="AA11454" s="81"/>
      <c r="AB11454" s="81"/>
      <c r="AC11454" s="80"/>
      <c r="AD11454" s="80"/>
      <c r="AE11454" s="81"/>
      <c r="AF11454" s="82"/>
      <c r="AG11454" s="80"/>
      <c r="AH11454" s="119"/>
      <c r="AI11454" s="119"/>
    </row>
    <row r="11455" spans="27:35" x14ac:dyDescent="0.25">
      <c r="AA11455" s="81"/>
      <c r="AB11455" s="81"/>
      <c r="AC11455" s="80"/>
      <c r="AD11455" s="80"/>
      <c r="AE11455" s="81"/>
      <c r="AF11455" s="82"/>
      <c r="AG11455" s="80"/>
      <c r="AH11455" s="119"/>
      <c r="AI11455" s="119"/>
    </row>
    <row r="11456" spans="27:35" x14ac:dyDescent="0.25">
      <c r="AA11456" s="81"/>
      <c r="AB11456" s="81"/>
      <c r="AC11456" s="80"/>
      <c r="AD11456" s="80"/>
      <c r="AE11456" s="81"/>
      <c r="AF11456" s="82"/>
      <c r="AG11456" s="80"/>
      <c r="AH11456" s="119"/>
      <c r="AI11456" s="119"/>
    </row>
    <row r="11457" spans="27:35" x14ac:dyDescent="0.25">
      <c r="AA11457" s="81"/>
      <c r="AB11457" s="81"/>
      <c r="AC11457" s="80"/>
      <c r="AD11457" s="80"/>
      <c r="AE11457" s="81"/>
      <c r="AF11457" s="82"/>
      <c r="AG11457" s="80"/>
      <c r="AH11457" s="119"/>
      <c r="AI11457" s="119"/>
    </row>
    <row r="11458" spans="27:35" x14ac:dyDescent="0.25">
      <c r="AA11458" s="81"/>
      <c r="AB11458" s="81"/>
      <c r="AC11458" s="80"/>
      <c r="AD11458" s="80"/>
      <c r="AE11458" s="81"/>
      <c r="AF11458" s="82"/>
      <c r="AG11458" s="80"/>
      <c r="AH11458" s="119"/>
      <c r="AI11458" s="119"/>
    </row>
    <row r="11459" spans="27:35" x14ac:dyDescent="0.25">
      <c r="AA11459" s="81"/>
      <c r="AB11459" s="81"/>
      <c r="AC11459" s="80"/>
      <c r="AD11459" s="80"/>
      <c r="AE11459" s="81"/>
      <c r="AF11459" s="82"/>
      <c r="AG11459" s="80"/>
      <c r="AH11459" s="119"/>
      <c r="AI11459" s="119"/>
    </row>
    <row r="11460" spans="27:35" x14ac:dyDescent="0.25">
      <c r="AA11460" s="81"/>
      <c r="AB11460" s="81"/>
      <c r="AC11460" s="80"/>
      <c r="AD11460" s="80"/>
      <c r="AE11460" s="81"/>
      <c r="AF11460" s="82"/>
      <c r="AG11460" s="80"/>
      <c r="AH11460" s="119"/>
      <c r="AI11460" s="119"/>
    </row>
    <row r="11461" spans="27:35" x14ac:dyDescent="0.25">
      <c r="AA11461" s="81"/>
      <c r="AB11461" s="81"/>
      <c r="AC11461" s="80"/>
      <c r="AD11461" s="80"/>
      <c r="AE11461" s="81"/>
      <c r="AF11461" s="82"/>
      <c r="AG11461" s="80"/>
      <c r="AH11461" s="119"/>
      <c r="AI11461" s="119"/>
    </row>
    <row r="11462" spans="27:35" x14ac:dyDescent="0.25">
      <c r="AA11462" s="81"/>
      <c r="AB11462" s="81"/>
      <c r="AC11462" s="80"/>
      <c r="AD11462" s="80"/>
      <c r="AE11462" s="81"/>
      <c r="AF11462" s="82"/>
      <c r="AG11462" s="80"/>
      <c r="AH11462" s="119"/>
      <c r="AI11462" s="119"/>
    </row>
    <row r="11463" spans="27:35" x14ac:dyDescent="0.25">
      <c r="AA11463" s="81"/>
      <c r="AB11463" s="81"/>
      <c r="AC11463" s="80"/>
      <c r="AD11463" s="80"/>
      <c r="AE11463" s="81"/>
      <c r="AF11463" s="82"/>
      <c r="AG11463" s="80"/>
      <c r="AH11463" s="119"/>
      <c r="AI11463" s="119"/>
    </row>
    <row r="11464" spans="27:35" x14ac:dyDescent="0.25">
      <c r="AA11464" s="81"/>
      <c r="AB11464" s="81"/>
      <c r="AC11464" s="80"/>
      <c r="AD11464" s="80"/>
      <c r="AE11464" s="81"/>
      <c r="AF11464" s="82"/>
      <c r="AG11464" s="80"/>
      <c r="AH11464" s="119"/>
      <c r="AI11464" s="119"/>
    </row>
    <row r="11465" spans="27:35" x14ac:dyDescent="0.25">
      <c r="AA11465" s="81"/>
      <c r="AB11465" s="81"/>
      <c r="AC11465" s="80"/>
      <c r="AD11465" s="80"/>
      <c r="AE11465" s="81"/>
      <c r="AF11465" s="82"/>
      <c r="AG11465" s="80"/>
      <c r="AH11465" s="119"/>
      <c r="AI11465" s="119"/>
    </row>
    <row r="11466" spans="27:35" x14ac:dyDescent="0.25">
      <c r="AA11466" s="81"/>
      <c r="AB11466" s="81"/>
      <c r="AC11466" s="80"/>
      <c r="AD11466" s="80"/>
      <c r="AE11466" s="81"/>
      <c r="AF11466" s="82"/>
      <c r="AG11466" s="80"/>
      <c r="AH11466" s="119"/>
      <c r="AI11466" s="119"/>
    </row>
    <row r="11467" spans="27:35" x14ac:dyDescent="0.25">
      <c r="AA11467" s="81"/>
      <c r="AB11467" s="81"/>
      <c r="AC11467" s="80"/>
      <c r="AD11467" s="80"/>
      <c r="AE11467" s="81"/>
      <c r="AF11467" s="82"/>
      <c r="AG11467" s="80"/>
      <c r="AH11467" s="119"/>
      <c r="AI11467" s="119"/>
    </row>
    <row r="11468" spans="27:35" x14ac:dyDescent="0.25">
      <c r="AA11468" s="81"/>
      <c r="AB11468" s="81"/>
      <c r="AC11468" s="80"/>
      <c r="AD11468" s="80"/>
      <c r="AE11468" s="81"/>
      <c r="AF11468" s="82"/>
      <c r="AG11468" s="80"/>
      <c r="AH11468" s="119"/>
      <c r="AI11468" s="119"/>
    </row>
    <row r="11469" spans="27:35" x14ac:dyDescent="0.25">
      <c r="AA11469" s="81"/>
      <c r="AB11469" s="81"/>
      <c r="AC11469" s="80"/>
      <c r="AD11469" s="80"/>
      <c r="AE11469" s="81"/>
      <c r="AF11469" s="82"/>
      <c r="AG11469" s="80"/>
      <c r="AH11469" s="119"/>
      <c r="AI11469" s="119"/>
    </row>
    <row r="11470" spans="27:35" x14ac:dyDescent="0.25">
      <c r="AA11470" s="81"/>
      <c r="AB11470" s="81"/>
      <c r="AC11470" s="80"/>
      <c r="AD11470" s="80"/>
      <c r="AE11470" s="81"/>
      <c r="AF11470" s="82"/>
      <c r="AG11470" s="80"/>
      <c r="AH11470" s="119"/>
      <c r="AI11470" s="119"/>
    </row>
    <row r="11471" spans="27:35" x14ac:dyDescent="0.25">
      <c r="AA11471" s="81"/>
      <c r="AB11471" s="81"/>
      <c r="AC11471" s="80"/>
      <c r="AD11471" s="80"/>
      <c r="AE11471" s="81"/>
      <c r="AF11471" s="82"/>
      <c r="AG11471" s="80"/>
      <c r="AH11471" s="119"/>
      <c r="AI11471" s="119"/>
    </row>
    <row r="11472" spans="27:35" x14ac:dyDescent="0.25">
      <c r="AA11472" s="81"/>
      <c r="AB11472" s="81"/>
      <c r="AC11472" s="80"/>
      <c r="AD11472" s="80"/>
      <c r="AE11472" s="81"/>
      <c r="AF11472" s="82"/>
      <c r="AG11472" s="80"/>
      <c r="AH11472" s="119"/>
      <c r="AI11472" s="119"/>
    </row>
    <row r="11473" spans="27:35" x14ac:dyDescent="0.25">
      <c r="AA11473" s="81"/>
      <c r="AB11473" s="81"/>
      <c r="AC11473" s="80"/>
      <c r="AD11473" s="80"/>
      <c r="AE11473" s="81"/>
      <c r="AF11473" s="82"/>
      <c r="AG11473" s="80"/>
      <c r="AH11473" s="119"/>
      <c r="AI11473" s="119"/>
    </row>
    <row r="11474" spans="27:35" x14ac:dyDescent="0.25">
      <c r="AA11474" s="81"/>
      <c r="AB11474" s="81"/>
      <c r="AC11474" s="80"/>
      <c r="AD11474" s="80"/>
      <c r="AE11474" s="81"/>
      <c r="AF11474" s="82"/>
      <c r="AG11474" s="80"/>
      <c r="AH11474" s="119"/>
      <c r="AI11474" s="119"/>
    </row>
    <row r="11475" spans="27:35" x14ac:dyDescent="0.25">
      <c r="AA11475" s="81"/>
      <c r="AB11475" s="81"/>
      <c r="AC11475" s="80"/>
      <c r="AD11475" s="80"/>
      <c r="AE11475" s="81"/>
      <c r="AF11475" s="82"/>
      <c r="AG11475" s="80"/>
      <c r="AH11475" s="119"/>
      <c r="AI11475" s="119"/>
    </row>
    <row r="11476" spans="27:35" x14ac:dyDescent="0.25">
      <c r="AA11476" s="81"/>
      <c r="AB11476" s="81"/>
      <c r="AC11476" s="80"/>
      <c r="AD11476" s="80"/>
      <c r="AE11476" s="81"/>
      <c r="AF11476" s="82"/>
      <c r="AG11476" s="80"/>
      <c r="AH11476" s="119"/>
      <c r="AI11476" s="119"/>
    </row>
    <row r="11477" spans="27:35" x14ac:dyDescent="0.25">
      <c r="AA11477" s="81"/>
      <c r="AB11477" s="81"/>
      <c r="AC11477" s="80"/>
      <c r="AD11477" s="80"/>
      <c r="AE11477" s="81"/>
      <c r="AF11477" s="82"/>
      <c r="AG11477" s="80"/>
      <c r="AH11477" s="119"/>
      <c r="AI11477" s="119"/>
    </row>
    <row r="11478" spans="27:35" x14ac:dyDescent="0.25">
      <c r="AA11478" s="81"/>
      <c r="AB11478" s="81"/>
      <c r="AC11478" s="80"/>
      <c r="AD11478" s="80"/>
      <c r="AE11478" s="81"/>
      <c r="AF11478" s="82"/>
      <c r="AG11478" s="80"/>
      <c r="AH11478" s="119"/>
      <c r="AI11478" s="119"/>
    </row>
    <row r="11479" spans="27:35" x14ac:dyDescent="0.25">
      <c r="AA11479" s="81"/>
      <c r="AB11479" s="81"/>
      <c r="AC11479" s="80"/>
      <c r="AD11479" s="80"/>
      <c r="AE11479" s="81"/>
      <c r="AF11479" s="82"/>
      <c r="AG11479" s="80"/>
      <c r="AH11479" s="119"/>
      <c r="AI11479" s="119"/>
    </row>
    <row r="11480" spans="27:35" x14ac:dyDescent="0.25">
      <c r="AA11480" s="81"/>
      <c r="AB11480" s="81"/>
      <c r="AC11480" s="80"/>
      <c r="AD11480" s="80"/>
      <c r="AE11480" s="81"/>
      <c r="AF11480" s="82"/>
      <c r="AG11480" s="80"/>
      <c r="AH11480" s="119"/>
      <c r="AI11480" s="119"/>
    </row>
    <row r="11481" spans="27:35" x14ac:dyDescent="0.25">
      <c r="AA11481" s="81"/>
      <c r="AB11481" s="81"/>
      <c r="AC11481" s="80"/>
      <c r="AD11481" s="80"/>
      <c r="AE11481" s="81"/>
      <c r="AF11481" s="82"/>
      <c r="AG11481" s="80"/>
      <c r="AH11481" s="119"/>
      <c r="AI11481" s="119"/>
    </row>
    <row r="11482" spans="27:35" x14ac:dyDescent="0.25">
      <c r="AA11482" s="81"/>
      <c r="AB11482" s="81"/>
      <c r="AC11482" s="80"/>
      <c r="AD11482" s="80"/>
      <c r="AE11482" s="81"/>
      <c r="AF11482" s="82"/>
      <c r="AG11482" s="80"/>
      <c r="AH11482" s="119"/>
      <c r="AI11482" s="119"/>
    </row>
    <row r="11483" spans="27:35" x14ac:dyDescent="0.25">
      <c r="AA11483" s="81"/>
      <c r="AB11483" s="81"/>
      <c r="AC11483" s="80"/>
      <c r="AD11483" s="80"/>
      <c r="AE11483" s="81"/>
      <c r="AF11483" s="82"/>
      <c r="AG11483" s="80"/>
      <c r="AH11483" s="119"/>
      <c r="AI11483" s="119"/>
    </row>
    <row r="11484" spans="27:35" x14ac:dyDescent="0.25">
      <c r="AA11484" s="81"/>
      <c r="AB11484" s="81"/>
      <c r="AC11484" s="80"/>
      <c r="AD11484" s="80"/>
      <c r="AE11484" s="81"/>
      <c r="AF11484" s="82"/>
      <c r="AG11484" s="80"/>
      <c r="AH11484" s="119"/>
      <c r="AI11484" s="119"/>
    </row>
    <row r="11485" spans="27:35" x14ac:dyDescent="0.25">
      <c r="AA11485" s="81"/>
      <c r="AB11485" s="81"/>
      <c r="AC11485" s="80"/>
      <c r="AD11485" s="80"/>
      <c r="AE11485" s="81"/>
      <c r="AF11485" s="82"/>
      <c r="AG11485" s="80"/>
      <c r="AH11485" s="119"/>
      <c r="AI11485" s="119"/>
    </row>
    <row r="11486" spans="27:35" x14ac:dyDescent="0.25">
      <c r="AA11486" s="81"/>
      <c r="AB11486" s="81"/>
      <c r="AC11486" s="80"/>
      <c r="AD11486" s="80"/>
      <c r="AE11486" s="81"/>
      <c r="AF11486" s="82"/>
      <c r="AG11486" s="80"/>
      <c r="AH11486" s="119"/>
      <c r="AI11486" s="119"/>
    </row>
    <row r="11487" spans="27:35" x14ac:dyDescent="0.25">
      <c r="AA11487" s="81"/>
      <c r="AB11487" s="81"/>
      <c r="AC11487" s="80"/>
      <c r="AD11487" s="80"/>
      <c r="AE11487" s="81"/>
      <c r="AF11487" s="82"/>
      <c r="AG11487" s="80"/>
      <c r="AH11487" s="119"/>
      <c r="AI11487" s="119"/>
    </row>
    <row r="11488" spans="27:35" x14ac:dyDescent="0.25">
      <c r="AA11488" s="81"/>
      <c r="AB11488" s="81"/>
      <c r="AC11488" s="80"/>
      <c r="AD11488" s="80"/>
      <c r="AE11488" s="81"/>
      <c r="AF11488" s="82"/>
      <c r="AG11488" s="80"/>
      <c r="AH11488" s="119"/>
      <c r="AI11488" s="119"/>
    </row>
    <row r="11489" spans="27:35" x14ac:dyDescent="0.25">
      <c r="AA11489" s="81"/>
      <c r="AB11489" s="81"/>
      <c r="AC11489" s="80"/>
      <c r="AD11489" s="80"/>
      <c r="AE11489" s="81"/>
      <c r="AF11489" s="82"/>
      <c r="AG11489" s="80"/>
      <c r="AH11489" s="119"/>
      <c r="AI11489" s="119"/>
    </row>
    <row r="11490" spans="27:35" x14ac:dyDescent="0.25">
      <c r="AA11490" s="81"/>
      <c r="AB11490" s="81"/>
      <c r="AC11490" s="80"/>
      <c r="AD11490" s="80"/>
      <c r="AE11490" s="81"/>
      <c r="AF11490" s="82"/>
      <c r="AG11490" s="80"/>
      <c r="AH11490" s="119"/>
      <c r="AI11490" s="119"/>
    </row>
    <row r="11491" spans="27:35" x14ac:dyDescent="0.25">
      <c r="AA11491" s="81"/>
      <c r="AB11491" s="81"/>
      <c r="AC11491" s="80"/>
      <c r="AD11491" s="80"/>
      <c r="AE11491" s="81"/>
      <c r="AF11491" s="82"/>
      <c r="AG11491" s="80"/>
      <c r="AH11491" s="119"/>
      <c r="AI11491" s="119"/>
    </row>
    <row r="11492" spans="27:35" x14ac:dyDescent="0.25">
      <c r="AA11492" s="81"/>
      <c r="AB11492" s="81"/>
      <c r="AC11492" s="80"/>
      <c r="AD11492" s="80"/>
      <c r="AE11492" s="81"/>
      <c r="AF11492" s="82"/>
      <c r="AG11492" s="80"/>
      <c r="AH11492" s="119"/>
      <c r="AI11492" s="119"/>
    </row>
    <row r="11493" spans="27:35" x14ac:dyDescent="0.25">
      <c r="AA11493" s="81"/>
      <c r="AB11493" s="81"/>
      <c r="AC11493" s="80"/>
      <c r="AD11493" s="80"/>
      <c r="AE11493" s="81"/>
      <c r="AF11493" s="82"/>
      <c r="AG11493" s="80"/>
      <c r="AH11493" s="119"/>
      <c r="AI11493" s="119"/>
    </row>
    <row r="11494" spans="27:35" x14ac:dyDescent="0.25">
      <c r="AA11494" s="81"/>
      <c r="AB11494" s="81"/>
      <c r="AC11494" s="80"/>
      <c r="AD11494" s="80"/>
      <c r="AE11494" s="81"/>
      <c r="AF11494" s="82"/>
      <c r="AG11494" s="80"/>
      <c r="AH11494" s="119"/>
      <c r="AI11494" s="119"/>
    </row>
    <row r="11495" spans="27:35" x14ac:dyDescent="0.25">
      <c r="AA11495" s="81"/>
      <c r="AB11495" s="81"/>
      <c r="AC11495" s="80"/>
      <c r="AD11495" s="80"/>
      <c r="AE11495" s="81"/>
      <c r="AF11495" s="82"/>
      <c r="AG11495" s="80"/>
      <c r="AH11495" s="119"/>
      <c r="AI11495" s="119"/>
    </row>
    <row r="11496" spans="27:35" x14ac:dyDescent="0.25">
      <c r="AA11496" s="81"/>
      <c r="AB11496" s="81"/>
      <c r="AC11496" s="80"/>
      <c r="AD11496" s="80"/>
      <c r="AE11496" s="81"/>
      <c r="AF11496" s="82"/>
      <c r="AG11496" s="80"/>
      <c r="AH11496" s="119"/>
      <c r="AI11496" s="119"/>
    </row>
    <row r="11497" spans="27:35" x14ac:dyDescent="0.25">
      <c r="AA11497" s="81"/>
      <c r="AB11497" s="81"/>
      <c r="AC11497" s="80"/>
      <c r="AD11497" s="80"/>
      <c r="AE11497" s="81"/>
      <c r="AF11497" s="82"/>
      <c r="AG11497" s="80"/>
      <c r="AH11497" s="119"/>
      <c r="AI11497" s="119"/>
    </row>
    <row r="11498" spans="27:35" x14ac:dyDescent="0.25">
      <c r="AA11498" s="81"/>
      <c r="AB11498" s="81"/>
      <c r="AC11498" s="80"/>
      <c r="AD11498" s="80"/>
      <c r="AE11498" s="81"/>
      <c r="AF11498" s="82"/>
      <c r="AG11498" s="80"/>
      <c r="AH11498" s="119"/>
      <c r="AI11498" s="119"/>
    </row>
    <row r="11499" spans="27:35" x14ac:dyDescent="0.25">
      <c r="AA11499" s="81"/>
      <c r="AB11499" s="81"/>
      <c r="AC11499" s="80"/>
      <c r="AD11499" s="80"/>
      <c r="AE11499" s="81"/>
      <c r="AF11499" s="82"/>
      <c r="AG11499" s="80"/>
      <c r="AH11499" s="119"/>
      <c r="AI11499" s="119"/>
    </row>
    <row r="11500" spans="27:35" x14ac:dyDescent="0.25">
      <c r="AA11500" s="81"/>
      <c r="AB11500" s="81"/>
      <c r="AC11500" s="80"/>
      <c r="AD11500" s="80"/>
      <c r="AE11500" s="81"/>
      <c r="AF11500" s="82"/>
      <c r="AG11500" s="80"/>
      <c r="AH11500" s="119"/>
      <c r="AI11500" s="119"/>
    </row>
    <row r="11501" spans="27:35" x14ac:dyDescent="0.25">
      <c r="AA11501" s="81"/>
      <c r="AB11501" s="81"/>
      <c r="AC11501" s="80"/>
      <c r="AD11501" s="80"/>
      <c r="AE11501" s="81"/>
      <c r="AF11501" s="82"/>
      <c r="AG11501" s="80"/>
      <c r="AH11501" s="119"/>
      <c r="AI11501" s="119"/>
    </row>
    <row r="11502" spans="27:35" x14ac:dyDescent="0.25">
      <c r="AA11502" s="81"/>
      <c r="AB11502" s="81"/>
      <c r="AC11502" s="80"/>
      <c r="AD11502" s="80"/>
      <c r="AE11502" s="81"/>
      <c r="AF11502" s="82"/>
      <c r="AG11502" s="80"/>
      <c r="AH11502" s="119"/>
      <c r="AI11502" s="119"/>
    </row>
    <row r="11503" spans="27:35" x14ac:dyDescent="0.25">
      <c r="AA11503" s="81"/>
      <c r="AB11503" s="81"/>
      <c r="AC11503" s="80"/>
      <c r="AD11503" s="80"/>
      <c r="AE11503" s="81"/>
      <c r="AF11503" s="82"/>
      <c r="AG11503" s="80"/>
      <c r="AH11503" s="119"/>
      <c r="AI11503" s="119"/>
    </row>
    <row r="11504" spans="27:35" x14ac:dyDescent="0.25">
      <c r="AA11504" s="81"/>
      <c r="AB11504" s="81"/>
      <c r="AC11504" s="80"/>
      <c r="AD11504" s="80"/>
      <c r="AE11504" s="81"/>
      <c r="AF11504" s="82"/>
      <c r="AG11504" s="80"/>
      <c r="AH11504" s="119"/>
      <c r="AI11504" s="119"/>
    </row>
    <row r="11505" spans="27:35" x14ac:dyDescent="0.25">
      <c r="AA11505" s="81"/>
      <c r="AB11505" s="81"/>
      <c r="AC11505" s="80"/>
      <c r="AD11505" s="80"/>
      <c r="AE11505" s="81"/>
      <c r="AF11505" s="82"/>
      <c r="AG11505" s="80"/>
      <c r="AH11505" s="119"/>
      <c r="AI11505" s="119"/>
    </row>
    <row r="11506" spans="27:35" x14ac:dyDescent="0.25">
      <c r="AA11506" s="81"/>
      <c r="AB11506" s="81"/>
      <c r="AC11506" s="80"/>
      <c r="AD11506" s="80"/>
      <c r="AE11506" s="81"/>
      <c r="AF11506" s="82"/>
      <c r="AG11506" s="80"/>
      <c r="AH11506" s="119"/>
      <c r="AI11506" s="119"/>
    </row>
    <row r="11507" spans="27:35" x14ac:dyDescent="0.25">
      <c r="AA11507" s="81"/>
      <c r="AB11507" s="81"/>
      <c r="AC11507" s="80"/>
      <c r="AD11507" s="80"/>
      <c r="AE11507" s="81"/>
      <c r="AF11507" s="82"/>
      <c r="AG11507" s="80"/>
      <c r="AH11507" s="119"/>
      <c r="AI11507" s="119"/>
    </row>
    <row r="11508" spans="27:35" x14ac:dyDescent="0.25">
      <c r="AA11508" s="81"/>
      <c r="AB11508" s="81"/>
      <c r="AC11508" s="80"/>
      <c r="AD11508" s="80"/>
      <c r="AE11508" s="81"/>
      <c r="AF11508" s="82"/>
      <c r="AG11508" s="80"/>
      <c r="AH11508" s="119"/>
      <c r="AI11508" s="119"/>
    </row>
    <row r="11509" spans="27:35" x14ac:dyDescent="0.25">
      <c r="AA11509" s="81"/>
      <c r="AB11509" s="81"/>
      <c r="AC11509" s="80"/>
      <c r="AD11509" s="80"/>
      <c r="AE11509" s="81"/>
      <c r="AF11509" s="82"/>
      <c r="AG11509" s="80"/>
      <c r="AH11509" s="119"/>
      <c r="AI11509" s="119"/>
    </row>
    <row r="11510" spans="27:35" x14ac:dyDescent="0.25">
      <c r="AA11510" s="81"/>
      <c r="AB11510" s="81"/>
      <c r="AC11510" s="80"/>
      <c r="AD11510" s="80"/>
      <c r="AE11510" s="81"/>
      <c r="AF11510" s="82"/>
      <c r="AG11510" s="80"/>
      <c r="AH11510" s="119"/>
      <c r="AI11510" s="119"/>
    </row>
    <row r="11511" spans="27:35" x14ac:dyDescent="0.25">
      <c r="AA11511" s="81"/>
      <c r="AB11511" s="81"/>
      <c r="AC11511" s="80"/>
      <c r="AD11511" s="80"/>
      <c r="AE11511" s="81"/>
      <c r="AF11511" s="82"/>
      <c r="AG11511" s="80"/>
      <c r="AH11511" s="119"/>
      <c r="AI11511" s="119"/>
    </row>
    <row r="11512" spans="27:35" x14ac:dyDescent="0.25">
      <c r="AA11512" s="81"/>
      <c r="AB11512" s="81"/>
      <c r="AC11512" s="80"/>
      <c r="AD11512" s="80"/>
      <c r="AE11512" s="81"/>
      <c r="AF11512" s="82"/>
      <c r="AG11512" s="80"/>
      <c r="AH11512" s="119"/>
      <c r="AI11512" s="119"/>
    </row>
    <row r="11513" spans="27:35" x14ac:dyDescent="0.25">
      <c r="AA11513" s="81"/>
      <c r="AB11513" s="81"/>
      <c r="AC11513" s="80"/>
      <c r="AD11513" s="80"/>
      <c r="AE11513" s="81"/>
      <c r="AF11513" s="82"/>
      <c r="AG11513" s="80"/>
      <c r="AH11513" s="119"/>
      <c r="AI11513" s="119"/>
    </row>
    <row r="11514" spans="27:35" x14ac:dyDescent="0.25">
      <c r="AA11514" s="81"/>
      <c r="AB11514" s="81"/>
      <c r="AC11514" s="80"/>
      <c r="AD11514" s="80"/>
      <c r="AE11514" s="81"/>
      <c r="AF11514" s="82"/>
      <c r="AG11514" s="80"/>
      <c r="AH11514" s="119"/>
      <c r="AI11514" s="119"/>
    </row>
    <row r="11515" spans="27:35" x14ac:dyDescent="0.25">
      <c r="AA11515" s="81"/>
      <c r="AB11515" s="81"/>
      <c r="AC11515" s="80"/>
      <c r="AD11515" s="80"/>
      <c r="AE11515" s="81"/>
      <c r="AF11515" s="82"/>
      <c r="AG11515" s="80"/>
      <c r="AH11515" s="119"/>
      <c r="AI11515" s="119"/>
    </row>
    <row r="11516" spans="27:35" x14ac:dyDescent="0.25">
      <c r="AA11516" s="81"/>
      <c r="AB11516" s="81"/>
      <c r="AC11516" s="80"/>
      <c r="AD11516" s="80"/>
      <c r="AE11516" s="81"/>
      <c r="AF11516" s="82"/>
      <c r="AG11516" s="80"/>
      <c r="AH11516" s="119"/>
      <c r="AI11516" s="119"/>
    </row>
    <row r="11517" spans="27:35" x14ac:dyDescent="0.25">
      <c r="AA11517" s="81"/>
      <c r="AB11517" s="81"/>
      <c r="AC11517" s="80"/>
      <c r="AD11517" s="80"/>
      <c r="AE11517" s="81"/>
      <c r="AF11517" s="82"/>
      <c r="AG11517" s="80"/>
      <c r="AH11517" s="119"/>
      <c r="AI11517" s="119"/>
    </row>
    <row r="11518" spans="27:35" x14ac:dyDescent="0.25">
      <c r="AA11518" s="81"/>
      <c r="AB11518" s="81"/>
      <c r="AC11518" s="80"/>
      <c r="AD11518" s="80"/>
      <c r="AE11518" s="81"/>
      <c r="AF11518" s="82"/>
      <c r="AG11518" s="80"/>
      <c r="AH11518" s="119"/>
      <c r="AI11518" s="119"/>
    </row>
    <row r="11519" spans="27:35" x14ac:dyDescent="0.25">
      <c r="AA11519" s="81"/>
      <c r="AB11519" s="81"/>
      <c r="AC11519" s="80"/>
      <c r="AD11519" s="80"/>
      <c r="AE11519" s="81"/>
      <c r="AF11519" s="82"/>
      <c r="AG11519" s="80"/>
      <c r="AH11519" s="119"/>
      <c r="AI11519" s="119"/>
    </row>
    <row r="11520" spans="27:35" x14ac:dyDescent="0.25">
      <c r="AA11520" s="81"/>
      <c r="AB11520" s="81"/>
      <c r="AC11520" s="80"/>
      <c r="AD11520" s="80"/>
      <c r="AE11520" s="81"/>
      <c r="AF11520" s="82"/>
      <c r="AG11520" s="80"/>
      <c r="AH11520" s="119"/>
      <c r="AI11520" s="119"/>
    </row>
    <row r="11521" spans="27:35" x14ac:dyDescent="0.25">
      <c r="AA11521" s="81"/>
      <c r="AB11521" s="81"/>
      <c r="AC11521" s="80"/>
      <c r="AD11521" s="80"/>
      <c r="AE11521" s="81"/>
      <c r="AF11521" s="82"/>
      <c r="AG11521" s="80"/>
      <c r="AH11521" s="119"/>
      <c r="AI11521" s="119"/>
    </row>
    <row r="11522" spans="27:35" x14ac:dyDescent="0.25">
      <c r="AA11522" s="81"/>
      <c r="AB11522" s="81"/>
      <c r="AC11522" s="80"/>
      <c r="AD11522" s="80"/>
      <c r="AE11522" s="81"/>
      <c r="AF11522" s="82"/>
      <c r="AG11522" s="80"/>
      <c r="AH11522" s="119"/>
      <c r="AI11522" s="119"/>
    </row>
    <row r="11523" spans="27:35" x14ac:dyDescent="0.25">
      <c r="AA11523" s="81"/>
      <c r="AB11523" s="81"/>
      <c r="AC11523" s="80"/>
      <c r="AD11523" s="80"/>
      <c r="AE11523" s="81"/>
      <c r="AF11523" s="82"/>
      <c r="AG11523" s="80"/>
      <c r="AH11523" s="119"/>
      <c r="AI11523" s="119"/>
    </row>
    <row r="11524" spans="27:35" x14ac:dyDescent="0.25">
      <c r="AA11524" s="81"/>
      <c r="AB11524" s="81"/>
      <c r="AC11524" s="80"/>
      <c r="AD11524" s="80"/>
      <c r="AE11524" s="81"/>
      <c r="AF11524" s="82"/>
      <c r="AG11524" s="80"/>
      <c r="AH11524" s="119"/>
      <c r="AI11524" s="119"/>
    </row>
    <row r="11525" spans="27:35" x14ac:dyDescent="0.25">
      <c r="AA11525" s="81"/>
      <c r="AB11525" s="81"/>
      <c r="AC11525" s="80"/>
      <c r="AD11525" s="80"/>
      <c r="AE11525" s="81"/>
      <c r="AF11525" s="82"/>
      <c r="AG11525" s="80"/>
      <c r="AH11525" s="119"/>
      <c r="AI11525" s="119"/>
    </row>
    <row r="11526" spans="27:35" x14ac:dyDescent="0.25">
      <c r="AA11526" s="81"/>
      <c r="AB11526" s="81"/>
      <c r="AC11526" s="80"/>
      <c r="AD11526" s="80"/>
      <c r="AE11526" s="81"/>
      <c r="AF11526" s="82"/>
      <c r="AG11526" s="80"/>
      <c r="AH11526" s="119"/>
      <c r="AI11526" s="119"/>
    </row>
    <row r="11527" spans="27:35" x14ac:dyDescent="0.25">
      <c r="AA11527" s="81"/>
      <c r="AB11527" s="81"/>
      <c r="AC11527" s="80"/>
      <c r="AD11527" s="80"/>
      <c r="AE11527" s="81"/>
      <c r="AF11527" s="82"/>
      <c r="AG11527" s="80"/>
      <c r="AH11527" s="119"/>
      <c r="AI11527" s="119"/>
    </row>
    <row r="11528" spans="27:35" x14ac:dyDescent="0.25">
      <c r="AA11528" s="81"/>
      <c r="AB11528" s="81"/>
      <c r="AC11528" s="80"/>
      <c r="AD11528" s="80"/>
      <c r="AE11528" s="81"/>
      <c r="AF11528" s="82"/>
      <c r="AG11528" s="80"/>
      <c r="AH11528" s="119"/>
      <c r="AI11528" s="119"/>
    </row>
    <row r="11529" spans="27:35" x14ac:dyDescent="0.25">
      <c r="AA11529" s="81"/>
      <c r="AB11529" s="81"/>
      <c r="AC11529" s="80"/>
      <c r="AD11529" s="80"/>
      <c r="AE11529" s="81"/>
      <c r="AF11529" s="82"/>
      <c r="AG11529" s="80"/>
      <c r="AH11529" s="119"/>
      <c r="AI11529" s="119"/>
    </row>
    <row r="11530" spans="27:35" x14ac:dyDescent="0.25">
      <c r="AA11530" s="81"/>
      <c r="AB11530" s="81"/>
      <c r="AC11530" s="80"/>
      <c r="AD11530" s="80"/>
      <c r="AE11530" s="81"/>
      <c r="AF11530" s="82"/>
      <c r="AG11530" s="80"/>
      <c r="AH11530" s="119"/>
      <c r="AI11530" s="119"/>
    </row>
    <row r="11531" spans="27:35" x14ac:dyDescent="0.25">
      <c r="AA11531" s="81"/>
      <c r="AB11531" s="81"/>
      <c r="AC11531" s="80"/>
      <c r="AD11531" s="80"/>
      <c r="AE11531" s="81"/>
      <c r="AF11531" s="82"/>
      <c r="AG11531" s="80"/>
      <c r="AH11531" s="119"/>
      <c r="AI11531" s="119"/>
    </row>
    <row r="11532" spans="27:35" x14ac:dyDescent="0.25">
      <c r="AA11532" s="81"/>
      <c r="AB11532" s="81"/>
      <c r="AC11532" s="80"/>
      <c r="AD11532" s="80"/>
      <c r="AE11532" s="81"/>
      <c r="AF11532" s="82"/>
      <c r="AG11532" s="80"/>
      <c r="AH11532" s="119"/>
      <c r="AI11532" s="119"/>
    </row>
    <row r="11533" spans="27:35" x14ac:dyDescent="0.25">
      <c r="AA11533" s="81"/>
      <c r="AB11533" s="81"/>
      <c r="AC11533" s="80"/>
      <c r="AD11533" s="80"/>
      <c r="AE11533" s="81"/>
      <c r="AF11533" s="82"/>
      <c r="AG11533" s="80"/>
      <c r="AH11533" s="119"/>
      <c r="AI11533" s="119"/>
    </row>
    <row r="11534" spans="27:35" x14ac:dyDescent="0.25">
      <c r="AA11534" s="81"/>
      <c r="AB11534" s="81"/>
      <c r="AC11534" s="80"/>
      <c r="AD11534" s="80"/>
      <c r="AE11534" s="81"/>
      <c r="AF11534" s="82"/>
      <c r="AG11534" s="80"/>
      <c r="AH11534" s="119"/>
      <c r="AI11534" s="119"/>
    </row>
    <row r="11535" spans="27:35" x14ac:dyDescent="0.25">
      <c r="AA11535" s="81"/>
      <c r="AB11535" s="81"/>
      <c r="AC11535" s="80"/>
      <c r="AD11535" s="80"/>
      <c r="AE11535" s="81"/>
      <c r="AF11535" s="82"/>
      <c r="AG11535" s="80"/>
      <c r="AH11535" s="119"/>
      <c r="AI11535" s="119"/>
    </row>
    <row r="11536" spans="27:35" x14ac:dyDescent="0.25">
      <c r="AA11536" s="81"/>
      <c r="AB11536" s="81"/>
      <c r="AC11536" s="80"/>
      <c r="AD11536" s="80"/>
      <c r="AE11536" s="81"/>
      <c r="AF11536" s="82"/>
      <c r="AG11536" s="80"/>
      <c r="AH11536" s="119"/>
      <c r="AI11536" s="119"/>
    </row>
    <row r="11537" spans="27:35" x14ac:dyDescent="0.25">
      <c r="AA11537" s="81"/>
      <c r="AB11537" s="81"/>
      <c r="AC11537" s="80"/>
      <c r="AD11537" s="80"/>
      <c r="AE11537" s="81"/>
      <c r="AF11537" s="82"/>
      <c r="AG11537" s="80"/>
      <c r="AH11537" s="119"/>
      <c r="AI11537" s="119"/>
    </row>
    <row r="11538" spans="27:35" x14ac:dyDescent="0.25">
      <c r="AA11538" s="81"/>
      <c r="AB11538" s="81"/>
      <c r="AC11538" s="80"/>
      <c r="AD11538" s="80"/>
      <c r="AE11538" s="81"/>
      <c r="AF11538" s="82"/>
      <c r="AG11538" s="80"/>
      <c r="AH11538" s="119"/>
      <c r="AI11538" s="119"/>
    </row>
    <row r="11539" spans="27:35" x14ac:dyDescent="0.25">
      <c r="AA11539" s="81"/>
      <c r="AB11539" s="81"/>
      <c r="AC11539" s="80"/>
      <c r="AD11539" s="80"/>
      <c r="AE11539" s="81"/>
      <c r="AF11539" s="82"/>
      <c r="AG11539" s="80"/>
      <c r="AH11539" s="119"/>
      <c r="AI11539" s="119"/>
    </row>
    <row r="11540" spans="27:35" x14ac:dyDescent="0.25">
      <c r="AA11540" s="81"/>
      <c r="AB11540" s="81"/>
      <c r="AC11540" s="80"/>
      <c r="AD11540" s="80"/>
      <c r="AE11540" s="81"/>
      <c r="AF11540" s="82"/>
      <c r="AG11540" s="80"/>
      <c r="AH11540" s="119"/>
      <c r="AI11540" s="119"/>
    </row>
    <row r="11541" spans="27:35" x14ac:dyDescent="0.25">
      <c r="AA11541" s="81"/>
      <c r="AB11541" s="81"/>
      <c r="AC11541" s="80"/>
      <c r="AD11541" s="80"/>
      <c r="AE11541" s="81"/>
      <c r="AF11541" s="82"/>
      <c r="AG11541" s="80"/>
      <c r="AH11541" s="119"/>
      <c r="AI11541" s="119"/>
    </row>
    <row r="11542" spans="27:35" x14ac:dyDescent="0.25">
      <c r="AA11542" s="81"/>
      <c r="AB11542" s="81"/>
      <c r="AC11542" s="80"/>
      <c r="AD11542" s="80"/>
      <c r="AE11542" s="81"/>
      <c r="AF11542" s="82"/>
      <c r="AG11542" s="80"/>
      <c r="AH11542" s="119"/>
      <c r="AI11542" s="119"/>
    </row>
    <row r="11543" spans="27:35" x14ac:dyDescent="0.25">
      <c r="AA11543" s="81"/>
      <c r="AB11543" s="81"/>
      <c r="AC11543" s="80"/>
      <c r="AD11543" s="80"/>
      <c r="AE11543" s="81"/>
      <c r="AF11543" s="82"/>
      <c r="AG11543" s="80"/>
      <c r="AH11543" s="119"/>
      <c r="AI11543" s="119"/>
    </row>
    <row r="11544" spans="27:35" x14ac:dyDescent="0.25">
      <c r="AA11544" s="81"/>
      <c r="AB11544" s="81"/>
      <c r="AC11544" s="80"/>
      <c r="AD11544" s="80"/>
      <c r="AE11544" s="81"/>
      <c r="AF11544" s="82"/>
      <c r="AG11544" s="80"/>
      <c r="AH11544" s="119"/>
      <c r="AI11544" s="119"/>
    </row>
    <row r="11545" spans="27:35" x14ac:dyDescent="0.25">
      <c r="AA11545" s="81"/>
      <c r="AB11545" s="81"/>
      <c r="AC11545" s="80"/>
      <c r="AD11545" s="80"/>
      <c r="AE11545" s="81"/>
      <c r="AF11545" s="82"/>
      <c r="AG11545" s="80"/>
      <c r="AH11545" s="119"/>
      <c r="AI11545" s="119"/>
    </row>
    <row r="11546" spans="27:35" x14ac:dyDescent="0.25">
      <c r="AA11546" s="81"/>
      <c r="AB11546" s="81"/>
      <c r="AC11546" s="80"/>
      <c r="AD11546" s="80"/>
      <c r="AE11546" s="81"/>
      <c r="AF11546" s="82"/>
      <c r="AG11546" s="80"/>
      <c r="AH11546" s="119"/>
      <c r="AI11546" s="119"/>
    </row>
    <row r="11547" spans="27:35" x14ac:dyDescent="0.25">
      <c r="AA11547" s="81"/>
      <c r="AB11547" s="81"/>
      <c r="AC11547" s="80"/>
      <c r="AD11547" s="80"/>
      <c r="AE11547" s="81"/>
      <c r="AF11547" s="82"/>
      <c r="AG11547" s="80"/>
      <c r="AH11547" s="119"/>
      <c r="AI11547" s="119"/>
    </row>
    <row r="11548" spans="27:35" x14ac:dyDescent="0.25">
      <c r="AA11548" s="81"/>
      <c r="AB11548" s="81"/>
      <c r="AC11548" s="80"/>
      <c r="AD11548" s="80"/>
      <c r="AE11548" s="81"/>
      <c r="AF11548" s="82"/>
      <c r="AG11548" s="80"/>
      <c r="AH11548" s="119"/>
      <c r="AI11548" s="119"/>
    </row>
    <row r="11549" spans="27:35" x14ac:dyDescent="0.25">
      <c r="AA11549" s="81"/>
      <c r="AB11549" s="81"/>
      <c r="AC11549" s="80"/>
      <c r="AD11549" s="80"/>
      <c r="AE11549" s="81"/>
      <c r="AF11549" s="82"/>
      <c r="AG11549" s="80"/>
      <c r="AH11549" s="119"/>
      <c r="AI11549" s="119"/>
    </row>
    <row r="11550" spans="27:35" x14ac:dyDescent="0.25">
      <c r="AA11550" s="81"/>
      <c r="AB11550" s="81"/>
      <c r="AC11550" s="80"/>
      <c r="AD11550" s="80"/>
      <c r="AE11550" s="81"/>
      <c r="AF11550" s="82"/>
      <c r="AG11550" s="80"/>
      <c r="AH11550" s="119"/>
      <c r="AI11550" s="119"/>
    </row>
    <row r="11551" spans="27:35" x14ac:dyDescent="0.25">
      <c r="AA11551" s="81"/>
      <c r="AB11551" s="81"/>
      <c r="AC11551" s="80"/>
      <c r="AD11551" s="80"/>
      <c r="AE11551" s="81"/>
      <c r="AF11551" s="82"/>
      <c r="AG11551" s="80"/>
      <c r="AH11551" s="119"/>
      <c r="AI11551" s="119"/>
    </row>
    <row r="11552" spans="27:35" x14ac:dyDescent="0.25">
      <c r="AA11552" s="81"/>
      <c r="AB11552" s="81"/>
      <c r="AC11552" s="80"/>
      <c r="AD11552" s="80"/>
      <c r="AE11552" s="81"/>
      <c r="AF11552" s="82"/>
      <c r="AG11552" s="80"/>
      <c r="AH11552" s="119"/>
      <c r="AI11552" s="119"/>
    </row>
    <row r="11553" spans="27:35" x14ac:dyDescent="0.25">
      <c r="AA11553" s="81"/>
      <c r="AB11553" s="81"/>
      <c r="AC11553" s="80"/>
      <c r="AD11553" s="80"/>
      <c r="AE11553" s="81"/>
      <c r="AF11553" s="82"/>
      <c r="AG11553" s="80"/>
      <c r="AH11553" s="119"/>
      <c r="AI11553" s="119"/>
    </row>
    <row r="11554" spans="27:35" x14ac:dyDescent="0.25">
      <c r="AA11554" s="81"/>
      <c r="AB11554" s="81"/>
      <c r="AC11554" s="80"/>
      <c r="AD11554" s="80"/>
      <c r="AE11554" s="81"/>
      <c r="AF11554" s="82"/>
      <c r="AG11554" s="80"/>
      <c r="AH11554" s="119"/>
      <c r="AI11554" s="119"/>
    </row>
    <row r="11555" spans="27:35" x14ac:dyDescent="0.25">
      <c r="AA11555" s="81"/>
      <c r="AB11555" s="81"/>
      <c r="AC11555" s="80"/>
      <c r="AD11555" s="80"/>
      <c r="AE11555" s="81"/>
      <c r="AF11555" s="82"/>
      <c r="AG11555" s="80"/>
      <c r="AH11555" s="119"/>
      <c r="AI11555" s="119"/>
    </row>
    <row r="11556" spans="27:35" x14ac:dyDescent="0.25">
      <c r="AA11556" s="81"/>
      <c r="AB11556" s="81"/>
      <c r="AC11556" s="80"/>
      <c r="AD11556" s="80"/>
      <c r="AE11556" s="81"/>
      <c r="AF11556" s="82"/>
      <c r="AG11556" s="80"/>
      <c r="AH11556" s="119"/>
      <c r="AI11556" s="119"/>
    </row>
    <row r="11557" spans="27:35" x14ac:dyDescent="0.25">
      <c r="AA11557" s="81"/>
      <c r="AB11557" s="81"/>
      <c r="AC11557" s="80"/>
      <c r="AD11557" s="80"/>
      <c r="AE11557" s="81"/>
      <c r="AF11557" s="82"/>
      <c r="AG11557" s="80"/>
      <c r="AH11557" s="119"/>
      <c r="AI11557" s="119"/>
    </row>
    <row r="11558" spans="27:35" x14ac:dyDescent="0.25">
      <c r="AA11558" s="81"/>
      <c r="AB11558" s="81"/>
      <c r="AC11558" s="80"/>
      <c r="AD11558" s="80"/>
      <c r="AE11558" s="81"/>
      <c r="AF11558" s="82"/>
      <c r="AG11558" s="80"/>
      <c r="AH11558" s="119"/>
      <c r="AI11558" s="119"/>
    </row>
    <row r="11559" spans="27:35" x14ac:dyDescent="0.25">
      <c r="AA11559" s="81"/>
      <c r="AB11559" s="81"/>
      <c r="AC11559" s="80"/>
      <c r="AD11559" s="80"/>
      <c r="AE11559" s="81"/>
      <c r="AF11559" s="82"/>
      <c r="AG11559" s="80"/>
      <c r="AH11559" s="119"/>
      <c r="AI11559" s="119"/>
    </row>
    <row r="11560" spans="27:35" x14ac:dyDescent="0.25">
      <c r="AA11560" s="81"/>
      <c r="AB11560" s="81"/>
      <c r="AC11560" s="80"/>
      <c r="AD11560" s="80"/>
      <c r="AE11560" s="81"/>
      <c r="AF11560" s="82"/>
      <c r="AG11560" s="80"/>
      <c r="AH11560" s="119"/>
      <c r="AI11560" s="119"/>
    </row>
    <row r="11561" spans="27:35" x14ac:dyDescent="0.25">
      <c r="AA11561" s="81"/>
      <c r="AB11561" s="81"/>
      <c r="AC11561" s="80"/>
      <c r="AD11561" s="80"/>
      <c r="AE11561" s="81"/>
      <c r="AF11561" s="82"/>
      <c r="AG11561" s="80"/>
      <c r="AH11561" s="119"/>
      <c r="AI11561" s="119"/>
    </row>
    <row r="11562" spans="27:35" x14ac:dyDescent="0.25">
      <c r="AA11562" s="81"/>
      <c r="AB11562" s="81"/>
      <c r="AC11562" s="80"/>
      <c r="AD11562" s="80"/>
      <c r="AE11562" s="81"/>
      <c r="AF11562" s="82"/>
      <c r="AG11562" s="80"/>
      <c r="AH11562" s="119"/>
      <c r="AI11562" s="119"/>
    </row>
    <row r="11563" spans="27:35" x14ac:dyDescent="0.25">
      <c r="AA11563" s="81"/>
      <c r="AB11563" s="81"/>
      <c r="AC11563" s="80"/>
      <c r="AD11563" s="80"/>
      <c r="AE11563" s="81"/>
      <c r="AF11563" s="82"/>
      <c r="AG11563" s="80"/>
      <c r="AH11563" s="119"/>
      <c r="AI11563" s="119"/>
    </row>
    <row r="11564" spans="27:35" x14ac:dyDescent="0.25">
      <c r="AA11564" s="81"/>
      <c r="AB11564" s="81"/>
      <c r="AC11564" s="80"/>
      <c r="AD11564" s="80"/>
      <c r="AE11564" s="81"/>
      <c r="AF11564" s="82"/>
      <c r="AG11564" s="80"/>
      <c r="AH11564" s="119"/>
      <c r="AI11564" s="119"/>
    </row>
    <row r="11565" spans="27:35" x14ac:dyDescent="0.25">
      <c r="AA11565" s="81"/>
      <c r="AB11565" s="81"/>
      <c r="AC11565" s="80"/>
      <c r="AD11565" s="80"/>
      <c r="AE11565" s="81"/>
      <c r="AF11565" s="82"/>
      <c r="AG11565" s="80"/>
      <c r="AH11565" s="119"/>
      <c r="AI11565" s="119"/>
    </row>
    <row r="11566" spans="27:35" x14ac:dyDescent="0.25">
      <c r="AA11566" s="81"/>
      <c r="AB11566" s="81"/>
      <c r="AC11566" s="80"/>
      <c r="AD11566" s="80"/>
      <c r="AE11566" s="81"/>
      <c r="AF11566" s="82"/>
      <c r="AG11566" s="80"/>
      <c r="AH11566" s="119"/>
      <c r="AI11566" s="119"/>
    </row>
    <row r="11567" spans="27:35" x14ac:dyDescent="0.25">
      <c r="AA11567" s="81"/>
      <c r="AB11567" s="81"/>
      <c r="AC11567" s="80"/>
      <c r="AD11567" s="80"/>
      <c r="AE11567" s="81"/>
      <c r="AF11567" s="82"/>
      <c r="AG11567" s="80"/>
      <c r="AH11567" s="119"/>
      <c r="AI11567" s="119"/>
    </row>
    <row r="11568" spans="27:35" x14ac:dyDescent="0.25">
      <c r="AA11568" s="81"/>
      <c r="AB11568" s="81"/>
      <c r="AC11568" s="80"/>
      <c r="AD11568" s="80"/>
      <c r="AE11568" s="81"/>
      <c r="AF11568" s="82"/>
      <c r="AG11568" s="80"/>
      <c r="AH11568" s="119"/>
      <c r="AI11568" s="119"/>
    </row>
    <row r="11569" spans="27:35" x14ac:dyDescent="0.25">
      <c r="AA11569" s="81"/>
      <c r="AB11569" s="81"/>
      <c r="AC11569" s="80"/>
      <c r="AD11569" s="80"/>
      <c r="AE11569" s="81"/>
      <c r="AF11569" s="82"/>
      <c r="AG11569" s="80"/>
      <c r="AH11569" s="119"/>
      <c r="AI11569" s="119"/>
    </row>
    <row r="11570" spans="27:35" x14ac:dyDescent="0.25">
      <c r="AA11570" s="81"/>
      <c r="AB11570" s="81"/>
      <c r="AC11570" s="80"/>
      <c r="AD11570" s="80"/>
      <c r="AE11570" s="81"/>
      <c r="AF11570" s="82"/>
      <c r="AG11570" s="80"/>
      <c r="AH11570" s="119"/>
      <c r="AI11570" s="119"/>
    </row>
    <row r="11571" spans="27:35" x14ac:dyDescent="0.25">
      <c r="AA11571" s="81"/>
      <c r="AB11571" s="81"/>
      <c r="AC11571" s="80"/>
      <c r="AD11571" s="80"/>
      <c r="AE11571" s="81"/>
      <c r="AF11571" s="82"/>
      <c r="AG11571" s="80"/>
      <c r="AH11571" s="119"/>
      <c r="AI11571" s="119"/>
    </row>
    <row r="11572" spans="27:35" x14ac:dyDescent="0.25">
      <c r="AA11572" s="81"/>
      <c r="AB11572" s="81"/>
      <c r="AC11572" s="80"/>
      <c r="AD11572" s="80"/>
      <c r="AE11572" s="81"/>
      <c r="AF11572" s="82"/>
      <c r="AG11572" s="80"/>
      <c r="AH11572" s="119"/>
      <c r="AI11572" s="119"/>
    </row>
    <row r="11573" spans="27:35" x14ac:dyDescent="0.25">
      <c r="AA11573" s="81"/>
      <c r="AB11573" s="81"/>
      <c r="AC11573" s="80"/>
      <c r="AD11573" s="80"/>
      <c r="AE11573" s="81"/>
      <c r="AF11573" s="82"/>
      <c r="AG11573" s="80"/>
      <c r="AH11573" s="119"/>
      <c r="AI11573" s="119"/>
    </row>
    <row r="11574" spans="27:35" x14ac:dyDescent="0.25">
      <c r="AA11574" s="81"/>
      <c r="AB11574" s="81"/>
      <c r="AC11574" s="80"/>
      <c r="AD11574" s="80"/>
      <c r="AE11574" s="81"/>
      <c r="AF11574" s="82"/>
      <c r="AG11574" s="80"/>
      <c r="AH11574" s="119"/>
      <c r="AI11574" s="119"/>
    </row>
    <row r="11575" spans="27:35" x14ac:dyDescent="0.25">
      <c r="AA11575" s="81"/>
      <c r="AB11575" s="81"/>
      <c r="AC11575" s="80"/>
      <c r="AD11575" s="80"/>
      <c r="AE11575" s="81"/>
      <c r="AF11575" s="82"/>
      <c r="AG11575" s="80"/>
      <c r="AH11575" s="119"/>
      <c r="AI11575" s="119"/>
    </row>
    <row r="11576" spans="27:35" x14ac:dyDescent="0.25">
      <c r="AA11576" s="81"/>
      <c r="AB11576" s="81"/>
      <c r="AC11576" s="80"/>
      <c r="AD11576" s="80"/>
      <c r="AE11576" s="81"/>
      <c r="AF11576" s="82"/>
      <c r="AG11576" s="80"/>
      <c r="AH11576" s="119"/>
      <c r="AI11576" s="119"/>
    </row>
    <row r="11577" spans="27:35" x14ac:dyDescent="0.25">
      <c r="AA11577" s="81"/>
      <c r="AB11577" s="81"/>
      <c r="AC11577" s="80"/>
      <c r="AD11577" s="80"/>
      <c r="AE11577" s="81"/>
      <c r="AF11577" s="82"/>
      <c r="AG11577" s="80"/>
      <c r="AH11577" s="119"/>
      <c r="AI11577" s="119"/>
    </row>
    <row r="11578" spans="27:35" x14ac:dyDescent="0.25">
      <c r="AA11578" s="81"/>
      <c r="AB11578" s="81"/>
      <c r="AC11578" s="80"/>
      <c r="AD11578" s="80"/>
      <c r="AE11578" s="81"/>
      <c r="AF11578" s="82"/>
      <c r="AG11578" s="80"/>
      <c r="AH11578" s="119"/>
      <c r="AI11578" s="119"/>
    </row>
    <row r="11579" spans="27:35" x14ac:dyDescent="0.25">
      <c r="AA11579" s="81"/>
      <c r="AB11579" s="81"/>
      <c r="AC11579" s="80"/>
      <c r="AD11579" s="80"/>
      <c r="AE11579" s="81"/>
      <c r="AF11579" s="82"/>
      <c r="AG11579" s="80"/>
      <c r="AH11579" s="119"/>
      <c r="AI11579" s="119"/>
    </row>
    <row r="11580" spans="27:35" x14ac:dyDescent="0.25">
      <c r="AA11580" s="81"/>
      <c r="AB11580" s="81"/>
      <c r="AC11580" s="80"/>
      <c r="AD11580" s="80"/>
      <c r="AE11580" s="81"/>
      <c r="AF11580" s="82"/>
      <c r="AG11580" s="80"/>
      <c r="AH11580" s="119"/>
      <c r="AI11580" s="119"/>
    </row>
    <row r="11581" spans="27:35" x14ac:dyDescent="0.25">
      <c r="AA11581" s="81"/>
      <c r="AB11581" s="81"/>
      <c r="AC11581" s="80"/>
      <c r="AD11581" s="80"/>
      <c r="AE11581" s="81"/>
      <c r="AF11581" s="82"/>
      <c r="AG11581" s="80"/>
      <c r="AH11581" s="119"/>
      <c r="AI11581" s="119"/>
    </row>
    <row r="11582" spans="27:35" x14ac:dyDescent="0.25">
      <c r="AA11582" s="81"/>
      <c r="AB11582" s="81"/>
      <c r="AC11582" s="80"/>
      <c r="AD11582" s="80"/>
      <c r="AE11582" s="81"/>
      <c r="AF11582" s="82"/>
      <c r="AG11582" s="80"/>
      <c r="AH11582" s="119"/>
      <c r="AI11582" s="119"/>
    </row>
    <row r="11583" spans="27:35" x14ac:dyDescent="0.25">
      <c r="AA11583" s="81"/>
      <c r="AB11583" s="81"/>
      <c r="AC11583" s="80"/>
      <c r="AD11583" s="80"/>
      <c r="AE11583" s="81"/>
      <c r="AF11583" s="82"/>
      <c r="AG11583" s="80"/>
      <c r="AH11583" s="119"/>
      <c r="AI11583" s="119"/>
    </row>
    <row r="11584" spans="27:35" x14ac:dyDescent="0.25">
      <c r="AA11584" s="81"/>
      <c r="AB11584" s="81"/>
      <c r="AC11584" s="80"/>
      <c r="AD11584" s="80"/>
      <c r="AE11584" s="81"/>
      <c r="AF11584" s="82"/>
      <c r="AG11584" s="80"/>
      <c r="AH11584" s="119"/>
      <c r="AI11584" s="119"/>
    </row>
    <row r="11585" spans="27:35" x14ac:dyDescent="0.25">
      <c r="AA11585" s="81"/>
      <c r="AB11585" s="81"/>
      <c r="AC11585" s="80"/>
      <c r="AD11585" s="80"/>
      <c r="AE11585" s="81"/>
      <c r="AF11585" s="82"/>
      <c r="AG11585" s="80"/>
      <c r="AH11585" s="119"/>
      <c r="AI11585" s="119"/>
    </row>
    <row r="11586" spans="27:35" x14ac:dyDescent="0.25">
      <c r="AA11586" s="81"/>
      <c r="AB11586" s="81"/>
      <c r="AC11586" s="80"/>
      <c r="AD11586" s="80"/>
      <c r="AE11586" s="81"/>
      <c r="AF11586" s="82"/>
      <c r="AG11586" s="80"/>
      <c r="AH11586" s="119"/>
      <c r="AI11586" s="119"/>
    </row>
    <row r="11587" spans="27:35" x14ac:dyDescent="0.25">
      <c r="AA11587" s="81"/>
      <c r="AB11587" s="81"/>
      <c r="AC11587" s="80"/>
      <c r="AD11587" s="80"/>
      <c r="AE11587" s="81"/>
      <c r="AF11587" s="82"/>
      <c r="AG11587" s="80"/>
      <c r="AH11587" s="119"/>
      <c r="AI11587" s="119"/>
    </row>
    <row r="11588" spans="27:35" x14ac:dyDescent="0.25">
      <c r="AA11588" s="81"/>
      <c r="AB11588" s="81"/>
      <c r="AC11588" s="80"/>
      <c r="AD11588" s="80"/>
      <c r="AE11588" s="81"/>
      <c r="AF11588" s="82"/>
      <c r="AG11588" s="80"/>
      <c r="AH11588" s="119"/>
      <c r="AI11588" s="119"/>
    </row>
    <row r="11589" spans="27:35" x14ac:dyDescent="0.25">
      <c r="AA11589" s="81"/>
      <c r="AB11589" s="81"/>
      <c r="AC11589" s="80"/>
      <c r="AD11589" s="80"/>
      <c r="AE11589" s="81"/>
      <c r="AF11589" s="82"/>
      <c r="AG11589" s="80"/>
      <c r="AH11589" s="119"/>
      <c r="AI11589" s="119"/>
    </row>
    <row r="11590" spans="27:35" x14ac:dyDescent="0.25">
      <c r="AA11590" s="81"/>
      <c r="AB11590" s="81"/>
      <c r="AC11590" s="80"/>
      <c r="AD11590" s="80"/>
      <c r="AE11590" s="81"/>
      <c r="AF11590" s="82"/>
      <c r="AG11590" s="80"/>
      <c r="AH11590" s="119"/>
      <c r="AI11590" s="119"/>
    </row>
    <row r="11591" spans="27:35" x14ac:dyDescent="0.25">
      <c r="AA11591" s="81"/>
      <c r="AB11591" s="81"/>
      <c r="AC11591" s="80"/>
      <c r="AD11591" s="80"/>
      <c r="AE11591" s="81"/>
      <c r="AF11591" s="82"/>
      <c r="AG11591" s="80"/>
      <c r="AH11591" s="119"/>
      <c r="AI11591" s="119"/>
    </row>
    <row r="11592" spans="27:35" x14ac:dyDescent="0.25">
      <c r="AA11592" s="81"/>
      <c r="AB11592" s="81"/>
      <c r="AC11592" s="80"/>
      <c r="AD11592" s="80"/>
      <c r="AE11592" s="81"/>
      <c r="AF11592" s="82"/>
      <c r="AG11592" s="80"/>
      <c r="AH11592" s="119"/>
      <c r="AI11592" s="119"/>
    </row>
    <row r="11593" spans="27:35" x14ac:dyDescent="0.25">
      <c r="AA11593" s="81"/>
      <c r="AB11593" s="81"/>
      <c r="AC11593" s="80"/>
      <c r="AD11593" s="80"/>
      <c r="AE11593" s="81"/>
      <c r="AF11593" s="82"/>
      <c r="AG11593" s="80"/>
      <c r="AH11593" s="119"/>
      <c r="AI11593" s="119"/>
    </row>
    <row r="11594" spans="27:35" x14ac:dyDescent="0.25">
      <c r="AA11594" s="81"/>
      <c r="AB11594" s="81"/>
      <c r="AC11594" s="80"/>
      <c r="AD11594" s="80"/>
      <c r="AE11594" s="81"/>
      <c r="AF11594" s="82"/>
      <c r="AG11594" s="80"/>
      <c r="AH11594" s="119"/>
      <c r="AI11594" s="119"/>
    </row>
    <row r="11595" spans="27:35" x14ac:dyDescent="0.25">
      <c r="AA11595" s="81"/>
      <c r="AB11595" s="81"/>
      <c r="AC11595" s="80"/>
      <c r="AD11595" s="80"/>
      <c r="AE11595" s="81"/>
      <c r="AF11595" s="82"/>
      <c r="AG11595" s="80"/>
      <c r="AH11595" s="119"/>
      <c r="AI11595" s="119"/>
    </row>
    <row r="11596" spans="27:35" x14ac:dyDescent="0.25">
      <c r="AA11596" s="81"/>
      <c r="AB11596" s="81"/>
      <c r="AC11596" s="80"/>
      <c r="AD11596" s="80"/>
      <c r="AE11596" s="81"/>
      <c r="AF11596" s="82"/>
      <c r="AG11596" s="80"/>
      <c r="AH11596" s="119"/>
      <c r="AI11596" s="119"/>
    </row>
    <row r="11597" spans="27:35" x14ac:dyDescent="0.25">
      <c r="AA11597" s="81"/>
      <c r="AB11597" s="81"/>
      <c r="AC11597" s="80"/>
      <c r="AD11597" s="80"/>
      <c r="AE11597" s="81"/>
      <c r="AF11597" s="82"/>
      <c r="AG11597" s="80"/>
      <c r="AH11597" s="119"/>
      <c r="AI11597" s="119"/>
    </row>
    <row r="11598" spans="27:35" x14ac:dyDescent="0.25">
      <c r="AA11598" s="81"/>
      <c r="AB11598" s="81"/>
      <c r="AC11598" s="80"/>
      <c r="AD11598" s="80"/>
      <c r="AE11598" s="81"/>
      <c r="AF11598" s="82"/>
      <c r="AG11598" s="80"/>
      <c r="AH11598" s="119"/>
      <c r="AI11598" s="119"/>
    </row>
    <row r="11599" spans="27:35" x14ac:dyDescent="0.25">
      <c r="AA11599" s="81"/>
      <c r="AB11599" s="81"/>
      <c r="AC11599" s="80"/>
      <c r="AD11599" s="80"/>
      <c r="AE11599" s="81"/>
      <c r="AF11599" s="82"/>
      <c r="AG11599" s="80"/>
      <c r="AH11599" s="119"/>
      <c r="AI11599" s="119"/>
    </row>
    <row r="11600" spans="27:35" x14ac:dyDescent="0.25">
      <c r="AA11600" s="81"/>
      <c r="AB11600" s="81"/>
      <c r="AC11600" s="80"/>
      <c r="AD11600" s="80"/>
      <c r="AE11600" s="81"/>
      <c r="AF11600" s="82"/>
      <c r="AG11600" s="80"/>
      <c r="AH11600" s="119"/>
      <c r="AI11600" s="119"/>
    </row>
    <row r="11601" spans="27:35" x14ac:dyDescent="0.25">
      <c r="AA11601" s="81"/>
      <c r="AB11601" s="81"/>
      <c r="AC11601" s="80"/>
      <c r="AD11601" s="80"/>
      <c r="AE11601" s="81"/>
      <c r="AF11601" s="82"/>
      <c r="AG11601" s="80"/>
      <c r="AH11601" s="119"/>
      <c r="AI11601" s="119"/>
    </row>
    <row r="11602" spans="27:35" x14ac:dyDescent="0.25">
      <c r="AA11602" s="81"/>
      <c r="AB11602" s="81"/>
      <c r="AC11602" s="80"/>
      <c r="AD11602" s="80"/>
      <c r="AE11602" s="81"/>
      <c r="AF11602" s="82"/>
      <c r="AG11602" s="80"/>
      <c r="AH11602" s="119"/>
      <c r="AI11602" s="119"/>
    </row>
    <row r="11603" spans="27:35" x14ac:dyDescent="0.25">
      <c r="AA11603" s="81"/>
      <c r="AB11603" s="81"/>
      <c r="AC11603" s="80"/>
      <c r="AD11603" s="80"/>
      <c r="AE11603" s="81"/>
      <c r="AF11603" s="82"/>
      <c r="AG11603" s="80"/>
      <c r="AH11603" s="119"/>
      <c r="AI11603" s="119"/>
    </row>
    <row r="11604" spans="27:35" x14ac:dyDescent="0.25">
      <c r="AA11604" s="81"/>
      <c r="AB11604" s="81"/>
      <c r="AC11604" s="80"/>
      <c r="AD11604" s="80"/>
      <c r="AE11604" s="81"/>
      <c r="AF11604" s="82"/>
      <c r="AG11604" s="80"/>
      <c r="AH11604" s="119"/>
      <c r="AI11604" s="119"/>
    </row>
    <row r="11605" spans="27:35" x14ac:dyDescent="0.25">
      <c r="AA11605" s="81"/>
      <c r="AB11605" s="81"/>
      <c r="AC11605" s="80"/>
      <c r="AD11605" s="80"/>
      <c r="AE11605" s="81"/>
      <c r="AF11605" s="82"/>
      <c r="AG11605" s="80"/>
      <c r="AH11605" s="119"/>
      <c r="AI11605" s="119"/>
    </row>
    <row r="11606" spans="27:35" x14ac:dyDescent="0.25">
      <c r="AA11606" s="81"/>
      <c r="AB11606" s="81"/>
      <c r="AC11606" s="80"/>
      <c r="AD11606" s="80"/>
      <c r="AE11606" s="81"/>
      <c r="AF11606" s="82"/>
      <c r="AG11606" s="80"/>
      <c r="AH11606" s="119"/>
      <c r="AI11606" s="119"/>
    </row>
    <row r="11607" spans="27:35" x14ac:dyDescent="0.25">
      <c r="AA11607" s="81"/>
      <c r="AB11607" s="81"/>
      <c r="AC11607" s="80"/>
      <c r="AD11607" s="80"/>
      <c r="AE11607" s="81"/>
      <c r="AF11607" s="82"/>
      <c r="AG11607" s="80"/>
      <c r="AH11607" s="119"/>
      <c r="AI11607" s="119"/>
    </row>
    <row r="11608" spans="27:35" x14ac:dyDescent="0.25">
      <c r="AA11608" s="81"/>
      <c r="AB11608" s="81"/>
      <c r="AC11608" s="80"/>
      <c r="AD11608" s="80"/>
      <c r="AE11608" s="81"/>
      <c r="AF11608" s="82"/>
      <c r="AG11608" s="80"/>
      <c r="AH11608" s="119"/>
      <c r="AI11608" s="119"/>
    </row>
    <row r="11609" spans="27:35" x14ac:dyDescent="0.25">
      <c r="AA11609" s="81"/>
      <c r="AB11609" s="81"/>
      <c r="AC11609" s="80"/>
      <c r="AD11609" s="80"/>
      <c r="AE11609" s="81"/>
      <c r="AF11609" s="82"/>
      <c r="AG11609" s="80"/>
      <c r="AH11609" s="119"/>
      <c r="AI11609" s="119"/>
    </row>
    <row r="11610" spans="27:35" x14ac:dyDescent="0.25">
      <c r="AA11610" s="81"/>
      <c r="AB11610" s="81"/>
      <c r="AC11610" s="80"/>
      <c r="AD11610" s="80"/>
      <c r="AE11610" s="81"/>
      <c r="AF11610" s="82"/>
      <c r="AG11610" s="80"/>
      <c r="AH11610" s="119"/>
      <c r="AI11610" s="119"/>
    </row>
    <row r="11611" spans="27:35" x14ac:dyDescent="0.25">
      <c r="AA11611" s="81"/>
      <c r="AB11611" s="81"/>
      <c r="AC11611" s="80"/>
      <c r="AD11611" s="80"/>
      <c r="AE11611" s="81"/>
      <c r="AF11611" s="82"/>
      <c r="AG11611" s="80"/>
      <c r="AH11611" s="119"/>
      <c r="AI11611" s="119"/>
    </row>
    <row r="11612" spans="27:35" x14ac:dyDescent="0.25">
      <c r="AA11612" s="81"/>
      <c r="AB11612" s="81"/>
      <c r="AC11612" s="80"/>
      <c r="AD11612" s="80"/>
      <c r="AE11612" s="81"/>
      <c r="AF11612" s="82"/>
      <c r="AG11612" s="80"/>
      <c r="AH11612" s="119"/>
      <c r="AI11612" s="119"/>
    </row>
    <row r="11613" spans="27:35" x14ac:dyDescent="0.25">
      <c r="AA11613" s="81"/>
      <c r="AB11613" s="81"/>
      <c r="AC11613" s="80"/>
      <c r="AD11613" s="80"/>
      <c r="AE11613" s="81"/>
      <c r="AF11613" s="82"/>
      <c r="AG11613" s="80"/>
      <c r="AH11613" s="119"/>
      <c r="AI11613" s="119"/>
    </row>
    <row r="11614" spans="27:35" x14ac:dyDescent="0.25">
      <c r="AA11614" s="81"/>
      <c r="AB11614" s="81"/>
      <c r="AC11614" s="80"/>
      <c r="AD11614" s="80"/>
      <c r="AE11614" s="81"/>
      <c r="AF11614" s="82"/>
      <c r="AG11614" s="80"/>
      <c r="AH11614" s="119"/>
      <c r="AI11614" s="119"/>
    </row>
    <row r="11615" spans="27:35" x14ac:dyDescent="0.25">
      <c r="AA11615" s="81"/>
      <c r="AB11615" s="81"/>
      <c r="AC11615" s="80"/>
      <c r="AD11615" s="80"/>
      <c r="AE11615" s="81"/>
      <c r="AF11615" s="82"/>
      <c r="AG11615" s="80"/>
      <c r="AH11615" s="119"/>
      <c r="AI11615" s="119"/>
    </row>
    <row r="11616" spans="27:35" x14ac:dyDescent="0.25">
      <c r="AA11616" s="81"/>
      <c r="AB11616" s="81"/>
      <c r="AC11616" s="80"/>
      <c r="AD11616" s="80"/>
      <c r="AE11616" s="81"/>
      <c r="AF11616" s="82"/>
      <c r="AG11616" s="80"/>
      <c r="AH11616" s="119"/>
      <c r="AI11616" s="119"/>
    </row>
    <row r="11617" spans="27:35" x14ac:dyDescent="0.25">
      <c r="AA11617" s="81"/>
      <c r="AB11617" s="81"/>
      <c r="AC11617" s="80"/>
      <c r="AD11617" s="80"/>
      <c r="AE11617" s="81"/>
      <c r="AF11617" s="82"/>
      <c r="AG11617" s="80"/>
      <c r="AH11617" s="119"/>
      <c r="AI11617" s="119"/>
    </row>
    <row r="11618" spans="27:35" x14ac:dyDescent="0.25">
      <c r="AA11618" s="81"/>
      <c r="AB11618" s="81"/>
      <c r="AC11618" s="80"/>
      <c r="AD11618" s="80"/>
      <c r="AE11618" s="81"/>
      <c r="AF11618" s="82"/>
      <c r="AG11618" s="80"/>
      <c r="AH11618" s="119"/>
      <c r="AI11618" s="119"/>
    </row>
    <row r="11619" spans="27:35" x14ac:dyDescent="0.25">
      <c r="AA11619" s="81"/>
      <c r="AB11619" s="81"/>
      <c r="AC11619" s="80"/>
      <c r="AD11619" s="80"/>
      <c r="AE11619" s="81"/>
      <c r="AF11619" s="82"/>
      <c r="AG11619" s="80"/>
      <c r="AH11619" s="119"/>
      <c r="AI11619" s="119"/>
    </row>
    <row r="11620" spans="27:35" x14ac:dyDescent="0.25">
      <c r="AA11620" s="81"/>
      <c r="AB11620" s="81"/>
      <c r="AC11620" s="80"/>
      <c r="AD11620" s="80"/>
      <c r="AE11620" s="81"/>
      <c r="AF11620" s="82"/>
      <c r="AG11620" s="80"/>
      <c r="AH11620" s="119"/>
      <c r="AI11620" s="119"/>
    </row>
    <row r="11621" spans="27:35" x14ac:dyDescent="0.25">
      <c r="AA11621" s="81"/>
      <c r="AB11621" s="81"/>
      <c r="AC11621" s="80"/>
      <c r="AD11621" s="80"/>
      <c r="AE11621" s="81"/>
      <c r="AF11621" s="82"/>
      <c r="AG11621" s="80"/>
      <c r="AH11621" s="119"/>
      <c r="AI11621" s="119"/>
    </row>
    <row r="11622" spans="27:35" x14ac:dyDescent="0.25">
      <c r="AA11622" s="81"/>
      <c r="AB11622" s="81"/>
      <c r="AC11622" s="80"/>
      <c r="AD11622" s="80"/>
      <c r="AE11622" s="81"/>
      <c r="AF11622" s="82"/>
      <c r="AG11622" s="80"/>
      <c r="AH11622" s="119"/>
      <c r="AI11622" s="119"/>
    </row>
    <row r="11623" spans="27:35" x14ac:dyDescent="0.25">
      <c r="AA11623" s="81"/>
      <c r="AB11623" s="81"/>
      <c r="AC11623" s="80"/>
      <c r="AD11623" s="80"/>
      <c r="AE11623" s="81"/>
      <c r="AF11623" s="82"/>
      <c r="AG11623" s="80"/>
      <c r="AH11623" s="119"/>
      <c r="AI11623" s="119"/>
    </row>
    <row r="11624" spans="27:35" x14ac:dyDescent="0.25">
      <c r="AA11624" s="81"/>
      <c r="AB11624" s="81"/>
      <c r="AC11624" s="80"/>
      <c r="AD11624" s="80"/>
      <c r="AE11624" s="81"/>
      <c r="AF11624" s="82"/>
      <c r="AG11624" s="80"/>
      <c r="AH11624" s="119"/>
      <c r="AI11624" s="119"/>
    </row>
    <row r="11625" spans="27:35" x14ac:dyDescent="0.25">
      <c r="AA11625" s="81"/>
      <c r="AB11625" s="81"/>
      <c r="AC11625" s="80"/>
      <c r="AD11625" s="80"/>
      <c r="AE11625" s="81"/>
      <c r="AF11625" s="82"/>
      <c r="AG11625" s="80"/>
      <c r="AH11625" s="119"/>
      <c r="AI11625" s="119"/>
    </row>
    <row r="11626" spans="27:35" x14ac:dyDescent="0.25">
      <c r="AA11626" s="81"/>
      <c r="AB11626" s="81"/>
      <c r="AC11626" s="80"/>
      <c r="AD11626" s="80"/>
      <c r="AE11626" s="81"/>
      <c r="AF11626" s="82"/>
      <c r="AG11626" s="80"/>
      <c r="AH11626" s="119"/>
      <c r="AI11626" s="119"/>
    </row>
    <row r="11627" spans="27:35" x14ac:dyDescent="0.25">
      <c r="AA11627" s="81"/>
      <c r="AB11627" s="81"/>
      <c r="AC11627" s="80"/>
      <c r="AD11627" s="80"/>
      <c r="AE11627" s="81"/>
      <c r="AF11627" s="82"/>
      <c r="AG11627" s="80"/>
      <c r="AH11627" s="119"/>
      <c r="AI11627" s="119"/>
    </row>
    <row r="11628" spans="27:35" x14ac:dyDescent="0.25">
      <c r="AA11628" s="81"/>
      <c r="AB11628" s="81"/>
      <c r="AC11628" s="80"/>
      <c r="AD11628" s="80"/>
      <c r="AE11628" s="81"/>
      <c r="AF11628" s="82"/>
      <c r="AG11628" s="80"/>
      <c r="AH11628" s="119"/>
      <c r="AI11628" s="119"/>
    </row>
    <row r="11629" spans="27:35" x14ac:dyDescent="0.25">
      <c r="AA11629" s="81"/>
      <c r="AB11629" s="81"/>
      <c r="AC11629" s="80"/>
      <c r="AD11629" s="80"/>
      <c r="AE11629" s="81"/>
      <c r="AF11629" s="82"/>
      <c r="AG11629" s="80"/>
      <c r="AH11629" s="119"/>
      <c r="AI11629" s="119"/>
    </row>
    <row r="11630" spans="27:35" x14ac:dyDescent="0.25">
      <c r="AA11630" s="81"/>
      <c r="AB11630" s="81"/>
      <c r="AC11630" s="80"/>
      <c r="AD11630" s="80"/>
      <c r="AE11630" s="81"/>
      <c r="AF11630" s="82"/>
      <c r="AG11630" s="80"/>
      <c r="AH11630" s="119"/>
      <c r="AI11630" s="119"/>
    </row>
    <row r="11631" spans="27:35" x14ac:dyDescent="0.25">
      <c r="AA11631" s="81"/>
      <c r="AB11631" s="81"/>
      <c r="AC11631" s="80"/>
      <c r="AD11631" s="80"/>
      <c r="AE11631" s="81"/>
      <c r="AF11631" s="82"/>
      <c r="AG11631" s="80"/>
      <c r="AH11631" s="119"/>
      <c r="AI11631" s="119"/>
    </row>
    <row r="11632" spans="27:35" x14ac:dyDescent="0.25">
      <c r="AA11632" s="81"/>
      <c r="AB11632" s="81"/>
      <c r="AC11632" s="80"/>
      <c r="AD11632" s="80"/>
      <c r="AE11632" s="81"/>
      <c r="AF11632" s="82"/>
      <c r="AG11632" s="80"/>
      <c r="AH11632" s="119"/>
      <c r="AI11632" s="119"/>
    </row>
    <row r="11633" spans="27:35" x14ac:dyDescent="0.25">
      <c r="AA11633" s="81"/>
      <c r="AB11633" s="81"/>
      <c r="AC11633" s="80"/>
      <c r="AD11633" s="80"/>
      <c r="AE11633" s="81"/>
      <c r="AF11633" s="82"/>
      <c r="AG11633" s="80"/>
      <c r="AH11633" s="119"/>
      <c r="AI11633" s="119"/>
    </row>
    <row r="11634" spans="27:35" x14ac:dyDescent="0.25">
      <c r="AA11634" s="81"/>
      <c r="AB11634" s="81"/>
      <c r="AC11634" s="80"/>
      <c r="AD11634" s="80"/>
      <c r="AE11634" s="81"/>
      <c r="AF11634" s="82"/>
      <c r="AG11634" s="80"/>
      <c r="AH11634" s="119"/>
      <c r="AI11634" s="119"/>
    </row>
    <row r="11635" spans="27:35" x14ac:dyDescent="0.25">
      <c r="AA11635" s="81"/>
      <c r="AB11635" s="81"/>
      <c r="AC11635" s="80"/>
      <c r="AD11635" s="80"/>
      <c r="AE11635" s="81"/>
      <c r="AF11635" s="82"/>
      <c r="AG11635" s="80"/>
      <c r="AH11635" s="119"/>
      <c r="AI11635" s="119"/>
    </row>
    <row r="11636" spans="27:35" x14ac:dyDescent="0.25">
      <c r="AA11636" s="81"/>
      <c r="AB11636" s="81"/>
      <c r="AC11636" s="80"/>
      <c r="AD11636" s="80"/>
      <c r="AE11636" s="81"/>
      <c r="AF11636" s="82"/>
      <c r="AG11636" s="80"/>
      <c r="AH11636" s="119"/>
      <c r="AI11636" s="119"/>
    </row>
    <row r="11637" spans="27:35" x14ac:dyDescent="0.25">
      <c r="AA11637" s="81"/>
      <c r="AB11637" s="81"/>
      <c r="AC11637" s="80"/>
      <c r="AD11637" s="80"/>
      <c r="AE11637" s="81"/>
      <c r="AF11637" s="82"/>
      <c r="AG11637" s="80"/>
      <c r="AH11637" s="119"/>
      <c r="AI11637" s="119"/>
    </row>
    <row r="11638" spans="27:35" x14ac:dyDescent="0.25">
      <c r="AA11638" s="81"/>
      <c r="AB11638" s="81"/>
      <c r="AC11638" s="80"/>
      <c r="AD11638" s="80"/>
      <c r="AE11638" s="81"/>
      <c r="AF11638" s="82"/>
      <c r="AG11638" s="80"/>
      <c r="AH11638" s="119"/>
      <c r="AI11638" s="119"/>
    </row>
    <row r="11639" spans="27:35" x14ac:dyDescent="0.25">
      <c r="AA11639" s="81"/>
      <c r="AB11639" s="81"/>
      <c r="AC11639" s="80"/>
      <c r="AD11639" s="80"/>
      <c r="AE11639" s="81"/>
      <c r="AF11639" s="82"/>
      <c r="AG11639" s="80"/>
      <c r="AH11639" s="119"/>
      <c r="AI11639" s="119"/>
    </row>
    <row r="11640" spans="27:35" x14ac:dyDescent="0.25">
      <c r="AA11640" s="81"/>
      <c r="AB11640" s="81"/>
      <c r="AC11640" s="80"/>
      <c r="AD11640" s="80"/>
      <c r="AE11640" s="81"/>
      <c r="AF11640" s="82"/>
      <c r="AG11640" s="80"/>
      <c r="AH11640" s="119"/>
      <c r="AI11640" s="119"/>
    </row>
    <row r="11641" spans="27:35" x14ac:dyDescent="0.25">
      <c r="AA11641" s="81"/>
      <c r="AB11641" s="81"/>
      <c r="AC11641" s="80"/>
      <c r="AD11641" s="80"/>
      <c r="AE11641" s="81"/>
      <c r="AF11641" s="82"/>
      <c r="AG11641" s="80"/>
      <c r="AH11641" s="119"/>
      <c r="AI11641" s="119"/>
    </row>
    <row r="11642" spans="27:35" x14ac:dyDescent="0.25">
      <c r="AA11642" s="81"/>
      <c r="AB11642" s="81"/>
      <c r="AC11642" s="80"/>
      <c r="AD11642" s="80"/>
      <c r="AE11642" s="81"/>
      <c r="AF11642" s="82"/>
      <c r="AG11642" s="80"/>
      <c r="AH11642" s="119"/>
      <c r="AI11642" s="119"/>
    </row>
    <row r="11643" spans="27:35" x14ac:dyDescent="0.25">
      <c r="AA11643" s="81"/>
      <c r="AB11643" s="81"/>
      <c r="AC11643" s="80"/>
      <c r="AD11643" s="80"/>
      <c r="AE11643" s="81"/>
      <c r="AF11643" s="82"/>
      <c r="AG11643" s="80"/>
      <c r="AH11643" s="119"/>
      <c r="AI11643" s="119"/>
    </row>
    <row r="11644" spans="27:35" x14ac:dyDescent="0.25">
      <c r="AA11644" s="81"/>
      <c r="AB11644" s="81"/>
      <c r="AC11644" s="80"/>
      <c r="AD11644" s="80"/>
      <c r="AE11644" s="81"/>
      <c r="AF11644" s="82"/>
      <c r="AG11644" s="80"/>
      <c r="AH11644" s="119"/>
      <c r="AI11644" s="119"/>
    </row>
    <row r="11645" spans="27:35" x14ac:dyDescent="0.25">
      <c r="AA11645" s="81"/>
      <c r="AB11645" s="81"/>
      <c r="AC11645" s="80"/>
      <c r="AD11645" s="80"/>
      <c r="AE11645" s="81"/>
      <c r="AF11645" s="82"/>
      <c r="AG11645" s="80"/>
      <c r="AH11645" s="119"/>
      <c r="AI11645" s="119"/>
    </row>
    <row r="11646" spans="27:35" x14ac:dyDescent="0.25">
      <c r="AA11646" s="81"/>
      <c r="AB11646" s="81"/>
      <c r="AC11646" s="80"/>
      <c r="AD11646" s="80"/>
      <c r="AE11646" s="81"/>
      <c r="AF11646" s="82"/>
      <c r="AG11646" s="80"/>
      <c r="AH11646" s="119"/>
      <c r="AI11646" s="119"/>
    </row>
    <row r="11647" spans="27:35" x14ac:dyDescent="0.25">
      <c r="AA11647" s="81"/>
      <c r="AB11647" s="81"/>
      <c r="AC11647" s="80"/>
      <c r="AD11647" s="80"/>
      <c r="AE11647" s="81"/>
      <c r="AF11647" s="82"/>
      <c r="AG11647" s="80"/>
      <c r="AH11647" s="119"/>
      <c r="AI11647" s="119"/>
    </row>
    <row r="11648" spans="27:35" x14ac:dyDescent="0.25">
      <c r="AA11648" s="81"/>
      <c r="AB11648" s="81"/>
      <c r="AC11648" s="80"/>
      <c r="AD11648" s="80"/>
      <c r="AE11648" s="81"/>
      <c r="AF11648" s="82"/>
      <c r="AG11648" s="80"/>
      <c r="AH11648" s="119"/>
      <c r="AI11648" s="119"/>
    </row>
    <row r="11649" spans="27:35" x14ac:dyDescent="0.25">
      <c r="AA11649" s="81"/>
      <c r="AB11649" s="81"/>
      <c r="AC11649" s="80"/>
      <c r="AD11649" s="80"/>
      <c r="AE11649" s="81"/>
      <c r="AF11649" s="82"/>
      <c r="AG11649" s="80"/>
      <c r="AH11649" s="119"/>
      <c r="AI11649" s="119"/>
    </row>
    <row r="11650" spans="27:35" x14ac:dyDescent="0.25">
      <c r="AA11650" s="81"/>
      <c r="AB11650" s="81"/>
      <c r="AC11650" s="80"/>
      <c r="AD11650" s="80"/>
      <c r="AE11650" s="81"/>
      <c r="AF11650" s="82"/>
      <c r="AG11650" s="80"/>
      <c r="AH11650" s="119"/>
      <c r="AI11650" s="119"/>
    </row>
    <row r="11651" spans="27:35" x14ac:dyDescent="0.25">
      <c r="AA11651" s="81"/>
      <c r="AB11651" s="81"/>
      <c r="AC11651" s="80"/>
      <c r="AD11651" s="80"/>
      <c r="AE11651" s="81"/>
      <c r="AF11651" s="82"/>
      <c r="AG11651" s="80"/>
      <c r="AH11651" s="119"/>
      <c r="AI11651" s="119"/>
    </row>
    <row r="11652" spans="27:35" x14ac:dyDescent="0.25">
      <c r="AA11652" s="81"/>
      <c r="AB11652" s="81"/>
      <c r="AC11652" s="80"/>
      <c r="AD11652" s="80"/>
      <c r="AE11652" s="81"/>
      <c r="AF11652" s="82"/>
      <c r="AG11652" s="80"/>
      <c r="AH11652" s="119"/>
      <c r="AI11652" s="119"/>
    </row>
    <row r="11653" spans="27:35" x14ac:dyDescent="0.25">
      <c r="AA11653" s="81"/>
      <c r="AB11653" s="81"/>
      <c r="AC11653" s="80"/>
      <c r="AD11653" s="80"/>
      <c r="AE11653" s="81"/>
      <c r="AF11653" s="82"/>
      <c r="AG11653" s="80"/>
      <c r="AH11653" s="119"/>
      <c r="AI11653" s="119"/>
    </row>
    <row r="11654" spans="27:35" x14ac:dyDescent="0.25">
      <c r="AA11654" s="81"/>
      <c r="AB11654" s="81"/>
      <c r="AC11654" s="80"/>
      <c r="AD11654" s="80"/>
      <c r="AE11654" s="81"/>
      <c r="AF11654" s="82"/>
      <c r="AG11654" s="80"/>
      <c r="AH11654" s="119"/>
      <c r="AI11654" s="119"/>
    </row>
    <row r="11655" spans="27:35" x14ac:dyDescent="0.25">
      <c r="AA11655" s="81"/>
      <c r="AB11655" s="81"/>
      <c r="AC11655" s="80"/>
      <c r="AD11655" s="80"/>
      <c r="AE11655" s="81"/>
      <c r="AF11655" s="82"/>
      <c r="AG11655" s="80"/>
      <c r="AH11655" s="119"/>
      <c r="AI11655" s="119"/>
    </row>
    <row r="11656" spans="27:35" x14ac:dyDescent="0.25">
      <c r="AA11656" s="81"/>
      <c r="AB11656" s="81"/>
      <c r="AC11656" s="80"/>
      <c r="AD11656" s="80"/>
      <c r="AE11656" s="81"/>
      <c r="AF11656" s="82"/>
      <c r="AG11656" s="80"/>
      <c r="AH11656" s="119"/>
      <c r="AI11656" s="119"/>
    </row>
    <row r="11657" spans="27:35" x14ac:dyDescent="0.25">
      <c r="AA11657" s="81"/>
      <c r="AB11657" s="81"/>
      <c r="AC11657" s="80"/>
      <c r="AD11657" s="80"/>
      <c r="AE11657" s="81"/>
      <c r="AF11657" s="82"/>
      <c r="AG11657" s="80"/>
      <c r="AH11657" s="119"/>
      <c r="AI11657" s="119"/>
    </row>
    <row r="11658" spans="27:35" x14ac:dyDescent="0.25">
      <c r="AA11658" s="81"/>
      <c r="AB11658" s="81"/>
      <c r="AC11658" s="80"/>
      <c r="AD11658" s="80"/>
      <c r="AE11658" s="81"/>
      <c r="AF11658" s="82"/>
      <c r="AG11658" s="80"/>
      <c r="AH11658" s="119"/>
      <c r="AI11658" s="119"/>
    </row>
    <row r="11659" spans="27:35" x14ac:dyDescent="0.25">
      <c r="AA11659" s="81"/>
      <c r="AB11659" s="81"/>
      <c r="AC11659" s="80"/>
      <c r="AD11659" s="80"/>
      <c r="AE11659" s="81"/>
      <c r="AF11659" s="82"/>
      <c r="AG11659" s="80"/>
      <c r="AH11659" s="119"/>
      <c r="AI11659" s="119"/>
    </row>
    <row r="11660" spans="27:35" x14ac:dyDescent="0.25">
      <c r="AA11660" s="81"/>
      <c r="AB11660" s="81"/>
      <c r="AC11660" s="80"/>
      <c r="AD11660" s="80"/>
      <c r="AE11660" s="81"/>
      <c r="AF11660" s="82"/>
      <c r="AG11660" s="80"/>
      <c r="AH11660" s="119"/>
      <c r="AI11660" s="119"/>
    </row>
    <row r="11661" spans="27:35" x14ac:dyDescent="0.25">
      <c r="AA11661" s="81"/>
      <c r="AB11661" s="81"/>
      <c r="AC11661" s="80"/>
      <c r="AD11661" s="80"/>
      <c r="AE11661" s="81"/>
      <c r="AF11661" s="82"/>
      <c r="AG11661" s="80"/>
      <c r="AH11661" s="119"/>
      <c r="AI11661" s="119"/>
    </row>
    <row r="11662" spans="27:35" x14ac:dyDescent="0.25">
      <c r="AA11662" s="81"/>
      <c r="AB11662" s="81"/>
      <c r="AC11662" s="80"/>
      <c r="AD11662" s="80"/>
      <c r="AE11662" s="81"/>
      <c r="AF11662" s="82"/>
      <c r="AG11662" s="80"/>
      <c r="AH11662" s="119"/>
      <c r="AI11662" s="119"/>
    </row>
    <row r="11663" spans="27:35" x14ac:dyDescent="0.25">
      <c r="AA11663" s="81"/>
      <c r="AB11663" s="81"/>
      <c r="AC11663" s="80"/>
      <c r="AD11663" s="80"/>
      <c r="AE11663" s="81"/>
      <c r="AF11663" s="82"/>
      <c r="AG11663" s="80"/>
      <c r="AH11663" s="119"/>
      <c r="AI11663" s="119"/>
    </row>
    <row r="11664" spans="27:35" x14ac:dyDescent="0.25">
      <c r="AA11664" s="81"/>
      <c r="AB11664" s="81"/>
      <c r="AC11664" s="80"/>
      <c r="AD11664" s="80"/>
      <c r="AE11664" s="81"/>
      <c r="AF11664" s="82"/>
      <c r="AG11664" s="80"/>
      <c r="AH11664" s="119"/>
      <c r="AI11664" s="119"/>
    </row>
    <row r="11665" spans="27:35" x14ac:dyDescent="0.25">
      <c r="AA11665" s="81"/>
      <c r="AB11665" s="81"/>
      <c r="AC11665" s="80"/>
      <c r="AD11665" s="80"/>
      <c r="AE11665" s="81"/>
      <c r="AF11665" s="82"/>
      <c r="AG11665" s="80"/>
      <c r="AH11665" s="119"/>
      <c r="AI11665" s="119"/>
    </row>
    <row r="11666" spans="27:35" x14ac:dyDescent="0.25">
      <c r="AA11666" s="81"/>
      <c r="AB11666" s="81"/>
      <c r="AC11666" s="80"/>
      <c r="AD11666" s="80"/>
      <c r="AE11666" s="81"/>
      <c r="AF11666" s="82"/>
      <c r="AG11666" s="80"/>
      <c r="AH11666" s="119"/>
      <c r="AI11666" s="119"/>
    </row>
    <row r="11667" spans="27:35" x14ac:dyDescent="0.25">
      <c r="AA11667" s="81"/>
      <c r="AB11667" s="81"/>
      <c r="AC11667" s="80"/>
      <c r="AD11667" s="80"/>
      <c r="AE11667" s="81"/>
      <c r="AF11667" s="82"/>
      <c r="AG11667" s="80"/>
      <c r="AH11667" s="119"/>
      <c r="AI11667" s="119"/>
    </row>
    <row r="11668" spans="27:35" x14ac:dyDescent="0.25">
      <c r="AA11668" s="81"/>
      <c r="AB11668" s="81"/>
      <c r="AC11668" s="80"/>
      <c r="AD11668" s="80"/>
      <c r="AE11668" s="81"/>
      <c r="AF11668" s="82"/>
      <c r="AG11668" s="80"/>
      <c r="AH11668" s="119"/>
      <c r="AI11668" s="119"/>
    </row>
    <row r="11669" spans="27:35" x14ac:dyDescent="0.25">
      <c r="AA11669" s="81"/>
      <c r="AB11669" s="81"/>
      <c r="AC11669" s="80"/>
      <c r="AD11669" s="80"/>
      <c r="AE11669" s="81"/>
      <c r="AF11669" s="82"/>
      <c r="AG11669" s="80"/>
      <c r="AH11669" s="119"/>
      <c r="AI11669" s="119"/>
    </row>
    <row r="11670" spans="27:35" x14ac:dyDescent="0.25">
      <c r="AA11670" s="81"/>
      <c r="AB11670" s="81"/>
      <c r="AC11670" s="80"/>
      <c r="AD11670" s="80"/>
      <c r="AE11670" s="81"/>
      <c r="AF11670" s="82"/>
      <c r="AG11670" s="80"/>
      <c r="AH11670" s="119"/>
      <c r="AI11670" s="119"/>
    </row>
    <row r="11671" spans="27:35" x14ac:dyDescent="0.25">
      <c r="AA11671" s="81"/>
      <c r="AB11671" s="81"/>
      <c r="AC11671" s="80"/>
      <c r="AD11671" s="80"/>
      <c r="AE11671" s="81"/>
      <c r="AF11671" s="82"/>
      <c r="AG11671" s="80"/>
      <c r="AH11671" s="119"/>
      <c r="AI11671" s="119"/>
    </row>
    <row r="11672" spans="27:35" x14ac:dyDescent="0.25">
      <c r="AA11672" s="81"/>
      <c r="AB11672" s="81"/>
      <c r="AC11672" s="80"/>
      <c r="AD11672" s="80"/>
      <c r="AE11672" s="81"/>
      <c r="AF11672" s="82"/>
      <c r="AG11672" s="80"/>
      <c r="AH11672" s="119"/>
      <c r="AI11672" s="119"/>
    </row>
    <row r="11673" spans="27:35" x14ac:dyDescent="0.25">
      <c r="AA11673" s="81"/>
      <c r="AB11673" s="81"/>
      <c r="AC11673" s="80"/>
      <c r="AD11673" s="80"/>
      <c r="AE11673" s="81"/>
      <c r="AF11673" s="82"/>
      <c r="AG11673" s="80"/>
      <c r="AH11673" s="119"/>
      <c r="AI11673" s="119"/>
    </row>
    <row r="11674" spans="27:35" x14ac:dyDescent="0.25">
      <c r="AA11674" s="81"/>
      <c r="AB11674" s="81"/>
      <c r="AC11674" s="80"/>
      <c r="AD11674" s="80"/>
      <c r="AE11674" s="81"/>
      <c r="AF11674" s="82"/>
      <c r="AG11674" s="80"/>
      <c r="AH11674" s="119"/>
      <c r="AI11674" s="119"/>
    </row>
    <row r="11675" spans="27:35" x14ac:dyDescent="0.25">
      <c r="AA11675" s="81"/>
      <c r="AB11675" s="81"/>
      <c r="AC11675" s="80"/>
      <c r="AD11675" s="80"/>
      <c r="AE11675" s="81"/>
      <c r="AF11675" s="82"/>
      <c r="AG11675" s="80"/>
      <c r="AH11675" s="119"/>
      <c r="AI11675" s="119"/>
    </row>
    <row r="11676" spans="27:35" x14ac:dyDescent="0.25">
      <c r="AA11676" s="81"/>
      <c r="AB11676" s="81"/>
      <c r="AC11676" s="80"/>
      <c r="AD11676" s="80"/>
      <c r="AE11676" s="81"/>
      <c r="AF11676" s="82"/>
      <c r="AG11676" s="80"/>
      <c r="AH11676" s="119"/>
      <c r="AI11676" s="119"/>
    </row>
    <row r="11677" spans="27:35" x14ac:dyDescent="0.25">
      <c r="AA11677" s="81"/>
      <c r="AB11677" s="81"/>
      <c r="AC11677" s="80"/>
      <c r="AD11677" s="80"/>
      <c r="AE11677" s="81"/>
      <c r="AF11677" s="82"/>
      <c r="AG11677" s="80"/>
      <c r="AH11677" s="119"/>
      <c r="AI11677" s="119"/>
    </row>
    <row r="11678" spans="27:35" x14ac:dyDescent="0.25">
      <c r="AA11678" s="81"/>
      <c r="AB11678" s="81"/>
      <c r="AC11678" s="80"/>
      <c r="AD11678" s="80"/>
      <c r="AE11678" s="81"/>
      <c r="AF11678" s="82"/>
      <c r="AG11678" s="80"/>
      <c r="AH11678" s="119"/>
      <c r="AI11678" s="119"/>
    </row>
    <row r="11679" spans="27:35" x14ac:dyDescent="0.25">
      <c r="AA11679" s="81"/>
      <c r="AB11679" s="81"/>
      <c r="AC11679" s="80"/>
      <c r="AD11679" s="80"/>
      <c r="AE11679" s="81"/>
      <c r="AF11679" s="82"/>
      <c r="AG11679" s="80"/>
      <c r="AH11679" s="119"/>
      <c r="AI11679" s="119"/>
    </row>
    <row r="11680" spans="27:35" x14ac:dyDescent="0.25">
      <c r="AA11680" s="81"/>
      <c r="AB11680" s="81"/>
      <c r="AC11680" s="80"/>
      <c r="AD11680" s="80"/>
      <c r="AE11680" s="81"/>
      <c r="AF11680" s="82"/>
      <c r="AG11680" s="80"/>
      <c r="AH11680" s="119"/>
      <c r="AI11680" s="119"/>
    </row>
    <row r="11681" spans="27:35" x14ac:dyDescent="0.25">
      <c r="AA11681" s="81"/>
      <c r="AB11681" s="81"/>
      <c r="AC11681" s="80"/>
      <c r="AD11681" s="80"/>
      <c r="AE11681" s="81"/>
      <c r="AF11681" s="82"/>
      <c r="AG11681" s="80"/>
      <c r="AH11681" s="119"/>
      <c r="AI11681" s="119"/>
    </row>
    <row r="11682" spans="27:35" x14ac:dyDescent="0.25">
      <c r="AA11682" s="81"/>
      <c r="AB11682" s="81"/>
      <c r="AC11682" s="80"/>
      <c r="AD11682" s="80"/>
      <c r="AE11682" s="81"/>
      <c r="AF11682" s="82"/>
      <c r="AG11682" s="80"/>
      <c r="AH11682" s="119"/>
      <c r="AI11682" s="119"/>
    </row>
    <row r="11683" spans="27:35" x14ac:dyDescent="0.25">
      <c r="AA11683" s="81"/>
      <c r="AB11683" s="81"/>
      <c r="AC11683" s="80"/>
      <c r="AD11683" s="80"/>
      <c r="AE11683" s="81"/>
      <c r="AF11683" s="82"/>
      <c r="AG11683" s="80"/>
      <c r="AH11683" s="119"/>
      <c r="AI11683" s="119"/>
    </row>
    <row r="11684" spans="27:35" x14ac:dyDescent="0.25">
      <c r="AA11684" s="81"/>
      <c r="AB11684" s="81"/>
      <c r="AC11684" s="80"/>
      <c r="AD11684" s="80"/>
      <c r="AE11684" s="81"/>
      <c r="AF11684" s="82"/>
      <c r="AG11684" s="80"/>
      <c r="AH11684" s="119"/>
      <c r="AI11684" s="119"/>
    </row>
    <row r="11685" spans="27:35" x14ac:dyDescent="0.25">
      <c r="AA11685" s="81"/>
      <c r="AB11685" s="81"/>
      <c r="AC11685" s="80"/>
      <c r="AD11685" s="80"/>
      <c r="AE11685" s="81"/>
      <c r="AF11685" s="82"/>
      <c r="AG11685" s="80"/>
      <c r="AH11685" s="119"/>
      <c r="AI11685" s="119"/>
    </row>
    <row r="11686" spans="27:35" x14ac:dyDescent="0.25">
      <c r="AA11686" s="81"/>
      <c r="AB11686" s="81"/>
      <c r="AC11686" s="80"/>
      <c r="AD11686" s="80"/>
      <c r="AE11686" s="81"/>
      <c r="AF11686" s="82"/>
      <c r="AG11686" s="80"/>
      <c r="AH11686" s="119"/>
      <c r="AI11686" s="119"/>
    </row>
    <row r="11687" spans="27:35" x14ac:dyDescent="0.25">
      <c r="AA11687" s="81"/>
      <c r="AB11687" s="81"/>
      <c r="AC11687" s="80"/>
      <c r="AD11687" s="80"/>
      <c r="AE11687" s="81"/>
      <c r="AF11687" s="82"/>
      <c r="AG11687" s="80"/>
      <c r="AH11687" s="119"/>
      <c r="AI11687" s="119"/>
    </row>
    <row r="11688" spans="27:35" x14ac:dyDescent="0.25">
      <c r="AA11688" s="81"/>
      <c r="AB11688" s="81"/>
      <c r="AC11688" s="80"/>
      <c r="AD11688" s="80"/>
      <c r="AE11688" s="81"/>
      <c r="AF11688" s="82"/>
      <c r="AG11688" s="80"/>
      <c r="AH11688" s="119"/>
      <c r="AI11688" s="119"/>
    </row>
    <row r="11689" spans="27:35" x14ac:dyDescent="0.25">
      <c r="AA11689" s="81"/>
      <c r="AB11689" s="81"/>
      <c r="AC11689" s="80"/>
      <c r="AD11689" s="80"/>
      <c r="AE11689" s="81"/>
      <c r="AF11689" s="82"/>
      <c r="AG11689" s="80"/>
      <c r="AH11689" s="119"/>
      <c r="AI11689" s="119"/>
    </row>
    <row r="11690" spans="27:35" x14ac:dyDescent="0.25">
      <c r="AA11690" s="81"/>
      <c r="AB11690" s="81"/>
      <c r="AC11690" s="80"/>
      <c r="AD11690" s="80"/>
      <c r="AE11690" s="81"/>
      <c r="AF11690" s="82"/>
      <c r="AG11690" s="80"/>
      <c r="AH11690" s="119"/>
      <c r="AI11690" s="119"/>
    </row>
    <row r="11691" spans="27:35" x14ac:dyDescent="0.25">
      <c r="AA11691" s="81"/>
      <c r="AB11691" s="81"/>
      <c r="AC11691" s="80"/>
      <c r="AD11691" s="80"/>
      <c r="AE11691" s="81"/>
      <c r="AF11691" s="82"/>
      <c r="AG11691" s="80"/>
      <c r="AH11691" s="119"/>
      <c r="AI11691" s="119"/>
    </row>
    <row r="11692" spans="27:35" x14ac:dyDescent="0.25">
      <c r="AA11692" s="81"/>
      <c r="AB11692" s="81"/>
      <c r="AC11692" s="80"/>
      <c r="AD11692" s="80"/>
      <c r="AE11692" s="81"/>
      <c r="AF11692" s="82"/>
      <c r="AG11692" s="80"/>
      <c r="AH11692" s="119"/>
      <c r="AI11692" s="119"/>
    </row>
    <row r="11693" spans="27:35" x14ac:dyDescent="0.25">
      <c r="AA11693" s="81"/>
      <c r="AB11693" s="81"/>
      <c r="AC11693" s="80"/>
      <c r="AD11693" s="80"/>
      <c r="AE11693" s="81"/>
      <c r="AF11693" s="82"/>
      <c r="AG11693" s="80"/>
      <c r="AH11693" s="119"/>
      <c r="AI11693" s="119"/>
    </row>
    <row r="11694" spans="27:35" x14ac:dyDescent="0.25">
      <c r="AA11694" s="81"/>
      <c r="AB11694" s="81"/>
      <c r="AC11694" s="80"/>
      <c r="AD11694" s="80"/>
      <c r="AE11694" s="81"/>
      <c r="AF11694" s="82"/>
      <c r="AG11694" s="80"/>
      <c r="AH11694" s="119"/>
      <c r="AI11694" s="119"/>
    </row>
    <row r="11695" spans="27:35" x14ac:dyDescent="0.25">
      <c r="AA11695" s="81"/>
      <c r="AB11695" s="81"/>
      <c r="AC11695" s="80"/>
      <c r="AD11695" s="80"/>
      <c r="AE11695" s="81"/>
      <c r="AF11695" s="82"/>
      <c r="AG11695" s="80"/>
      <c r="AH11695" s="119"/>
      <c r="AI11695" s="119"/>
    </row>
    <row r="11696" spans="27:35" x14ac:dyDescent="0.25">
      <c r="AA11696" s="81"/>
      <c r="AB11696" s="81"/>
      <c r="AC11696" s="80"/>
      <c r="AD11696" s="80"/>
      <c r="AE11696" s="81"/>
      <c r="AF11696" s="82"/>
      <c r="AG11696" s="80"/>
      <c r="AH11696" s="119"/>
      <c r="AI11696" s="119"/>
    </row>
    <row r="11697" spans="27:35" x14ac:dyDescent="0.25">
      <c r="AA11697" s="81"/>
      <c r="AB11697" s="81"/>
      <c r="AC11697" s="80"/>
      <c r="AD11697" s="80"/>
      <c r="AE11697" s="81"/>
      <c r="AF11697" s="82"/>
      <c r="AG11697" s="80"/>
      <c r="AH11697" s="119"/>
      <c r="AI11697" s="119"/>
    </row>
    <row r="11698" spans="27:35" x14ac:dyDescent="0.25">
      <c r="AA11698" s="81"/>
      <c r="AB11698" s="81"/>
      <c r="AC11698" s="80"/>
      <c r="AD11698" s="80"/>
      <c r="AE11698" s="81"/>
      <c r="AF11698" s="82"/>
      <c r="AG11698" s="80"/>
      <c r="AH11698" s="119"/>
      <c r="AI11698" s="119"/>
    </row>
    <row r="11699" spans="27:35" x14ac:dyDescent="0.25">
      <c r="AA11699" s="81"/>
      <c r="AB11699" s="81"/>
      <c r="AC11699" s="80"/>
      <c r="AD11699" s="80"/>
      <c r="AE11699" s="81"/>
      <c r="AF11699" s="82"/>
      <c r="AG11699" s="80"/>
      <c r="AH11699" s="119"/>
      <c r="AI11699" s="119"/>
    </row>
    <row r="11700" spans="27:35" x14ac:dyDescent="0.25">
      <c r="AA11700" s="81"/>
      <c r="AB11700" s="81"/>
      <c r="AC11700" s="80"/>
      <c r="AD11700" s="80"/>
      <c r="AE11700" s="81"/>
      <c r="AF11700" s="82"/>
      <c r="AG11700" s="80"/>
      <c r="AH11700" s="119"/>
      <c r="AI11700" s="119"/>
    </row>
    <row r="11701" spans="27:35" x14ac:dyDescent="0.25">
      <c r="AA11701" s="81"/>
      <c r="AB11701" s="81"/>
      <c r="AC11701" s="80"/>
      <c r="AD11701" s="80"/>
      <c r="AE11701" s="81"/>
      <c r="AF11701" s="82"/>
      <c r="AG11701" s="80"/>
      <c r="AH11701" s="119"/>
      <c r="AI11701" s="119"/>
    </row>
    <row r="11702" spans="27:35" x14ac:dyDescent="0.25">
      <c r="AA11702" s="81"/>
      <c r="AB11702" s="81"/>
      <c r="AC11702" s="80"/>
      <c r="AD11702" s="80"/>
      <c r="AE11702" s="81"/>
      <c r="AF11702" s="82"/>
      <c r="AG11702" s="80"/>
      <c r="AH11702" s="119"/>
      <c r="AI11702" s="119"/>
    </row>
    <row r="11703" spans="27:35" x14ac:dyDescent="0.25">
      <c r="AA11703" s="81"/>
      <c r="AB11703" s="81"/>
      <c r="AC11703" s="80"/>
      <c r="AD11703" s="80"/>
      <c r="AE11703" s="81"/>
      <c r="AF11703" s="82"/>
      <c r="AG11703" s="80"/>
      <c r="AH11703" s="119"/>
      <c r="AI11703" s="119"/>
    </row>
    <row r="11704" spans="27:35" x14ac:dyDescent="0.25">
      <c r="AA11704" s="81"/>
      <c r="AB11704" s="81"/>
      <c r="AC11704" s="80"/>
      <c r="AD11704" s="80"/>
      <c r="AE11704" s="81"/>
      <c r="AF11704" s="82"/>
      <c r="AG11704" s="80"/>
      <c r="AH11704" s="119"/>
      <c r="AI11704" s="119"/>
    </row>
    <row r="11705" spans="27:35" x14ac:dyDescent="0.25">
      <c r="AA11705" s="81"/>
      <c r="AB11705" s="81"/>
      <c r="AC11705" s="80"/>
      <c r="AD11705" s="80"/>
      <c r="AE11705" s="81"/>
      <c r="AF11705" s="82"/>
      <c r="AG11705" s="80"/>
      <c r="AH11705" s="119"/>
      <c r="AI11705" s="119"/>
    </row>
    <row r="11706" spans="27:35" x14ac:dyDescent="0.25">
      <c r="AA11706" s="81"/>
      <c r="AB11706" s="81"/>
      <c r="AC11706" s="80"/>
      <c r="AD11706" s="80"/>
      <c r="AE11706" s="81"/>
      <c r="AF11706" s="82"/>
      <c r="AG11706" s="80"/>
      <c r="AH11706" s="119"/>
      <c r="AI11706" s="119"/>
    </row>
    <row r="11707" spans="27:35" x14ac:dyDescent="0.25">
      <c r="AA11707" s="81"/>
      <c r="AB11707" s="81"/>
      <c r="AC11707" s="80"/>
      <c r="AD11707" s="80"/>
      <c r="AE11707" s="81"/>
      <c r="AF11707" s="82"/>
      <c r="AG11707" s="80"/>
      <c r="AH11707" s="119"/>
      <c r="AI11707" s="119"/>
    </row>
    <row r="11708" spans="27:35" x14ac:dyDescent="0.25">
      <c r="AA11708" s="81"/>
      <c r="AB11708" s="81"/>
      <c r="AC11708" s="80"/>
      <c r="AD11708" s="80"/>
      <c r="AE11708" s="81"/>
      <c r="AF11708" s="82"/>
      <c r="AG11708" s="80"/>
      <c r="AH11708" s="119"/>
      <c r="AI11708" s="119"/>
    </row>
    <row r="11709" spans="27:35" x14ac:dyDescent="0.25">
      <c r="AA11709" s="81"/>
      <c r="AB11709" s="81"/>
      <c r="AC11709" s="80"/>
      <c r="AD11709" s="80"/>
      <c r="AE11709" s="81"/>
      <c r="AF11709" s="82"/>
      <c r="AG11709" s="80"/>
      <c r="AH11709" s="119"/>
      <c r="AI11709" s="119"/>
    </row>
    <row r="11710" spans="27:35" x14ac:dyDescent="0.25">
      <c r="AA11710" s="81"/>
      <c r="AB11710" s="81"/>
      <c r="AC11710" s="80"/>
      <c r="AD11710" s="80"/>
      <c r="AE11710" s="81"/>
      <c r="AF11710" s="82"/>
      <c r="AG11710" s="80"/>
      <c r="AH11710" s="119"/>
      <c r="AI11710" s="119"/>
    </row>
    <row r="11711" spans="27:35" x14ac:dyDescent="0.25">
      <c r="AA11711" s="81"/>
      <c r="AB11711" s="81"/>
      <c r="AC11711" s="80"/>
      <c r="AD11711" s="80"/>
      <c r="AE11711" s="81"/>
      <c r="AF11711" s="82"/>
      <c r="AG11711" s="80"/>
      <c r="AH11711" s="119"/>
      <c r="AI11711" s="119"/>
    </row>
    <row r="11712" spans="27:35" x14ac:dyDescent="0.25">
      <c r="AA11712" s="81"/>
      <c r="AB11712" s="81"/>
      <c r="AC11712" s="80"/>
      <c r="AD11712" s="80"/>
      <c r="AE11712" s="81"/>
      <c r="AF11712" s="82"/>
      <c r="AG11712" s="80"/>
      <c r="AH11712" s="119"/>
      <c r="AI11712" s="119"/>
    </row>
    <row r="11713" spans="27:35" x14ac:dyDescent="0.25">
      <c r="AA11713" s="81"/>
      <c r="AB11713" s="81"/>
      <c r="AC11713" s="80"/>
      <c r="AD11713" s="80"/>
      <c r="AE11713" s="81"/>
      <c r="AF11713" s="82"/>
      <c r="AG11713" s="80"/>
      <c r="AH11713" s="119"/>
      <c r="AI11713" s="119"/>
    </row>
    <row r="11714" spans="27:35" x14ac:dyDescent="0.25">
      <c r="AA11714" s="81"/>
      <c r="AB11714" s="81"/>
      <c r="AC11714" s="80"/>
      <c r="AD11714" s="80"/>
      <c r="AE11714" s="81"/>
      <c r="AF11714" s="82"/>
      <c r="AG11714" s="80"/>
      <c r="AH11714" s="119"/>
      <c r="AI11714" s="119"/>
    </row>
    <row r="11715" spans="27:35" x14ac:dyDescent="0.25">
      <c r="AA11715" s="81"/>
      <c r="AB11715" s="81"/>
      <c r="AC11715" s="80"/>
      <c r="AD11715" s="80"/>
      <c r="AE11715" s="81"/>
      <c r="AF11715" s="82"/>
      <c r="AG11715" s="80"/>
      <c r="AH11715" s="119"/>
      <c r="AI11715" s="119"/>
    </row>
    <row r="11716" spans="27:35" x14ac:dyDescent="0.25">
      <c r="AA11716" s="81"/>
      <c r="AB11716" s="81"/>
      <c r="AC11716" s="80"/>
      <c r="AD11716" s="80"/>
      <c r="AE11716" s="81"/>
      <c r="AF11716" s="82"/>
      <c r="AG11716" s="80"/>
      <c r="AH11716" s="119"/>
      <c r="AI11716" s="119"/>
    </row>
    <row r="11717" spans="27:35" x14ac:dyDescent="0.25">
      <c r="AA11717" s="81"/>
      <c r="AB11717" s="81"/>
      <c r="AC11717" s="80"/>
      <c r="AD11717" s="80"/>
      <c r="AE11717" s="81"/>
      <c r="AF11717" s="82"/>
      <c r="AG11717" s="80"/>
      <c r="AH11717" s="119"/>
      <c r="AI11717" s="119"/>
    </row>
    <row r="11718" spans="27:35" x14ac:dyDescent="0.25">
      <c r="AA11718" s="81"/>
      <c r="AB11718" s="81"/>
      <c r="AC11718" s="80"/>
      <c r="AD11718" s="80"/>
      <c r="AE11718" s="81"/>
      <c r="AF11718" s="82"/>
      <c r="AG11718" s="80"/>
      <c r="AH11718" s="119"/>
      <c r="AI11718" s="119"/>
    </row>
    <row r="11719" spans="27:35" x14ac:dyDescent="0.25">
      <c r="AA11719" s="81"/>
      <c r="AB11719" s="81"/>
      <c r="AC11719" s="80"/>
      <c r="AD11719" s="80"/>
      <c r="AE11719" s="81"/>
      <c r="AF11719" s="82"/>
      <c r="AG11719" s="80"/>
      <c r="AH11719" s="119"/>
      <c r="AI11719" s="119"/>
    </row>
    <row r="11720" spans="27:35" x14ac:dyDescent="0.25">
      <c r="AA11720" s="81"/>
      <c r="AB11720" s="81"/>
      <c r="AC11720" s="80"/>
      <c r="AD11720" s="80"/>
      <c r="AE11720" s="81"/>
      <c r="AF11720" s="82"/>
      <c r="AG11720" s="80"/>
      <c r="AH11720" s="119"/>
      <c r="AI11720" s="119"/>
    </row>
    <row r="11721" spans="27:35" x14ac:dyDescent="0.25">
      <c r="AA11721" s="81"/>
      <c r="AB11721" s="81"/>
      <c r="AC11721" s="80"/>
      <c r="AD11721" s="80"/>
      <c r="AE11721" s="81"/>
      <c r="AF11721" s="82"/>
      <c r="AG11721" s="80"/>
      <c r="AH11721" s="119"/>
      <c r="AI11721" s="119"/>
    </row>
    <row r="11722" spans="27:35" x14ac:dyDescent="0.25">
      <c r="AA11722" s="81"/>
      <c r="AB11722" s="81"/>
      <c r="AC11722" s="80"/>
      <c r="AD11722" s="80"/>
      <c r="AE11722" s="81"/>
      <c r="AF11722" s="82"/>
      <c r="AG11722" s="80"/>
      <c r="AH11722" s="119"/>
      <c r="AI11722" s="119"/>
    </row>
    <row r="11723" spans="27:35" x14ac:dyDescent="0.25">
      <c r="AA11723" s="81"/>
      <c r="AB11723" s="81"/>
      <c r="AC11723" s="80"/>
      <c r="AD11723" s="80"/>
      <c r="AE11723" s="81"/>
      <c r="AF11723" s="82"/>
      <c r="AG11723" s="80"/>
      <c r="AH11723" s="119"/>
      <c r="AI11723" s="119"/>
    </row>
    <row r="11724" spans="27:35" x14ac:dyDescent="0.25">
      <c r="AA11724" s="81"/>
      <c r="AB11724" s="81"/>
      <c r="AC11724" s="80"/>
      <c r="AD11724" s="80"/>
      <c r="AE11724" s="81"/>
      <c r="AF11724" s="82"/>
      <c r="AG11724" s="80"/>
      <c r="AH11724" s="119"/>
      <c r="AI11724" s="119"/>
    </row>
    <row r="11725" spans="27:35" x14ac:dyDescent="0.25">
      <c r="AA11725" s="81"/>
      <c r="AB11725" s="81"/>
      <c r="AC11725" s="80"/>
      <c r="AD11725" s="80"/>
      <c r="AE11725" s="81"/>
      <c r="AF11725" s="82"/>
      <c r="AG11725" s="80"/>
      <c r="AH11725" s="119"/>
      <c r="AI11725" s="119"/>
    </row>
    <row r="11726" spans="27:35" x14ac:dyDescent="0.25">
      <c r="AA11726" s="81"/>
      <c r="AB11726" s="81"/>
      <c r="AC11726" s="80"/>
      <c r="AD11726" s="80"/>
      <c r="AE11726" s="81"/>
      <c r="AF11726" s="82"/>
      <c r="AG11726" s="80"/>
      <c r="AH11726" s="119"/>
      <c r="AI11726" s="119"/>
    </row>
    <row r="11727" spans="27:35" x14ac:dyDescent="0.25">
      <c r="AA11727" s="81"/>
      <c r="AB11727" s="81"/>
      <c r="AC11727" s="80"/>
      <c r="AD11727" s="80"/>
      <c r="AE11727" s="81"/>
      <c r="AF11727" s="82"/>
      <c r="AG11727" s="80"/>
      <c r="AH11727" s="119"/>
      <c r="AI11727" s="119"/>
    </row>
    <row r="11728" spans="27:35" x14ac:dyDescent="0.25">
      <c r="AA11728" s="81"/>
      <c r="AB11728" s="81"/>
      <c r="AC11728" s="80"/>
      <c r="AD11728" s="80"/>
      <c r="AE11728" s="81"/>
      <c r="AF11728" s="82"/>
      <c r="AG11728" s="80"/>
      <c r="AH11728" s="119"/>
      <c r="AI11728" s="119"/>
    </row>
    <row r="11729" spans="27:35" x14ac:dyDescent="0.25">
      <c r="AA11729" s="81"/>
      <c r="AB11729" s="81"/>
      <c r="AC11729" s="80"/>
      <c r="AD11729" s="80"/>
      <c r="AE11729" s="81"/>
      <c r="AF11729" s="82"/>
      <c r="AG11729" s="80"/>
      <c r="AH11729" s="119"/>
      <c r="AI11729" s="119"/>
    </row>
    <row r="11730" spans="27:35" x14ac:dyDescent="0.25">
      <c r="AA11730" s="81"/>
      <c r="AB11730" s="81"/>
      <c r="AC11730" s="80"/>
      <c r="AD11730" s="80"/>
      <c r="AE11730" s="81"/>
      <c r="AF11730" s="82"/>
      <c r="AG11730" s="80"/>
      <c r="AH11730" s="119"/>
      <c r="AI11730" s="119"/>
    </row>
    <row r="11731" spans="27:35" x14ac:dyDescent="0.25">
      <c r="AA11731" s="81"/>
      <c r="AB11731" s="81"/>
      <c r="AC11731" s="80"/>
      <c r="AD11731" s="80"/>
      <c r="AE11731" s="81"/>
      <c r="AF11731" s="82"/>
      <c r="AG11731" s="80"/>
      <c r="AH11731" s="119"/>
      <c r="AI11731" s="119"/>
    </row>
    <row r="11732" spans="27:35" x14ac:dyDescent="0.25">
      <c r="AA11732" s="81"/>
      <c r="AB11732" s="81"/>
      <c r="AC11732" s="80"/>
      <c r="AD11732" s="80"/>
      <c r="AE11732" s="81"/>
      <c r="AF11732" s="82"/>
      <c r="AG11732" s="80"/>
      <c r="AH11732" s="119"/>
      <c r="AI11732" s="119"/>
    </row>
    <row r="11733" spans="27:35" x14ac:dyDescent="0.25">
      <c r="AA11733" s="81"/>
      <c r="AB11733" s="81"/>
      <c r="AC11733" s="80"/>
      <c r="AD11733" s="80"/>
      <c r="AE11733" s="81"/>
      <c r="AF11733" s="82"/>
      <c r="AG11733" s="80"/>
      <c r="AH11733" s="119"/>
      <c r="AI11733" s="119"/>
    </row>
    <row r="11734" spans="27:35" x14ac:dyDescent="0.25">
      <c r="AA11734" s="81"/>
      <c r="AB11734" s="81"/>
      <c r="AC11734" s="80"/>
      <c r="AD11734" s="80"/>
      <c r="AE11734" s="81"/>
      <c r="AF11734" s="82"/>
      <c r="AG11734" s="80"/>
      <c r="AH11734" s="119"/>
      <c r="AI11734" s="119"/>
    </row>
    <row r="11735" spans="27:35" x14ac:dyDescent="0.25">
      <c r="AA11735" s="81"/>
      <c r="AB11735" s="81"/>
      <c r="AC11735" s="80"/>
      <c r="AD11735" s="80"/>
      <c r="AE11735" s="81"/>
      <c r="AF11735" s="82"/>
      <c r="AG11735" s="80"/>
      <c r="AH11735" s="119"/>
      <c r="AI11735" s="119"/>
    </row>
    <row r="11736" spans="27:35" x14ac:dyDescent="0.25">
      <c r="AA11736" s="81"/>
      <c r="AB11736" s="81"/>
      <c r="AC11736" s="80"/>
      <c r="AD11736" s="80"/>
      <c r="AE11736" s="81"/>
      <c r="AF11736" s="82"/>
      <c r="AG11736" s="80"/>
      <c r="AH11736" s="119"/>
      <c r="AI11736" s="119"/>
    </row>
    <row r="11737" spans="27:35" x14ac:dyDescent="0.25">
      <c r="AA11737" s="81"/>
      <c r="AB11737" s="81"/>
      <c r="AC11737" s="80"/>
      <c r="AD11737" s="80"/>
      <c r="AE11737" s="81"/>
      <c r="AF11737" s="82"/>
      <c r="AG11737" s="80"/>
      <c r="AH11737" s="119"/>
      <c r="AI11737" s="119"/>
    </row>
    <row r="11738" spans="27:35" x14ac:dyDescent="0.25">
      <c r="AA11738" s="81"/>
      <c r="AB11738" s="81"/>
      <c r="AC11738" s="80"/>
      <c r="AD11738" s="80"/>
      <c r="AE11738" s="81"/>
      <c r="AF11738" s="82"/>
      <c r="AG11738" s="80"/>
      <c r="AH11738" s="119"/>
      <c r="AI11738" s="119"/>
    </row>
    <row r="11739" spans="27:35" x14ac:dyDescent="0.25">
      <c r="AA11739" s="81"/>
      <c r="AB11739" s="81"/>
      <c r="AC11739" s="80"/>
      <c r="AD11739" s="80"/>
      <c r="AE11739" s="81"/>
      <c r="AF11739" s="82"/>
      <c r="AG11739" s="80"/>
      <c r="AH11739" s="119"/>
      <c r="AI11739" s="119"/>
    </row>
    <row r="11740" spans="27:35" x14ac:dyDescent="0.25">
      <c r="AA11740" s="81"/>
      <c r="AB11740" s="81"/>
      <c r="AC11740" s="80"/>
      <c r="AD11740" s="80"/>
      <c r="AE11740" s="81"/>
      <c r="AF11740" s="82"/>
      <c r="AG11740" s="80"/>
      <c r="AH11740" s="119"/>
      <c r="AI11740" s="119"/>
    </row>
    <row r="11741" spans="27:35" x14ac:dyDescent="0.25">
      <c r="AA11741" s="81"/>
      <c r="AB11741" s="81"/>
      <c r="AC11741" s="80"/>
      <c r="AD11741" s="80"/>
      <c r="AE11741" s="81"/>
      <c r="AF11741" s="82"/>
      <c r="AG11741" s="80"/>
      <c r="AH11741" s="119"/>
      <c r="AI11741" s="119"/>
    </row>
    <row r="11742" spans="27:35" x14ac:dyDescent="0.25">
      <c r="AA11742" s="81"/>
      <c r="AB11742" s="81"/>
      <c r="AC11742" s="80"/>
      <c r="AD11742" s="80"/>
      <c r="AE11742" s="81"/>
      <c r="AF11742" s="82"/>
      <c r="AG11742" s="80"/>
      <c r="AH11742" s="119"/>
      <c r="AI11742" s="119"/>
    </row>
    <row r="11743" spans="27:35" x14ac:dyDescent="0.25">
      <c r="AA11743" s="81"/>
      <c r="AB11743" s="81"/>
      <c r="AC11743" s="80"/>
      <c r="AD11743" s="80"/>
      <c r="AE11743" s="81"/>
      <c r="AF11743" s="82"/>
      <c r="AG11743" s="80"/>
      <c r="AH11743" s="119"/>
      <c r="AI11743" s="119"/>
    </row>
    <row r="11744" spans="27:35" x14ac:dyDescent="0.25">
      <c r="AA11744" s="81"/>
      <c r="AB11744" s="81"/>
      <c r="AC11744" s="80"/>
      <c r="AD11744" s="80"/>
      <c r="AE11744" s="81"/>
      <c r="AF11744" s="82"/>
      <c r="AG11744" s="80"/>
      <c r="AH11744" s="119"/>
      <c r="AI11744" s="119"/>
    </row>
    <row r="11745" spans="27:35" x14ac:dyDescent="0.25">
      <c r="AA11745" s="81"/>
      <c r="AB11745" s="81"/>
      <c r="AC11745" s="80"/>
      <c r="AD11745" s="80"/>
      <c r="AE11745" s="81"/>
      <c r="AF11745" s="82"/>
      <c r="AG11745" s="80"/>
      <c r="AH11745" s="119"/>
      <c r="AI11745" s="119"/>
    </row>
    <row r="11746" spans="27:35" x14ac:dyDescent="0.25">
      <c r="AA11746" s="81"/>
      <c r="AB11746" s="81"/>
      <c r="AC11746" s="80"/>
      <c r="AD11746" s="80"/>
      <c r="AE11746" s="81"/>
      <c r="AF11746" s="82"/>
      <c r="AG11746" s="80"/>
      <c r="AH11746" s="119"/>
      <c r="AI11746" s="119"/>
    </row>
    <row r="11747" spans="27:35" x14ac:dyDescent="0.25">
      <c r="AA11747" s="81"/>
      <c r="AB11747" s="81"/>
      <c r="AC11747" s="80"/>
      <c r="AD11747" s="80"/>
      <c r="AE11747" s="81"/>
      <c r="AF11747" s="82"/>
      <c r="AG11747" s="80"/>
      <c r="AH11747" s="119"/>
      <c r="AI11747" s="119"/>
    </row>
    <row r="11748" spans="27:35" x14ac:dyDescent="0.25">
      <c r="AA11748" s="81"/>
      <c r="AB11748" s="81"/>
      <c r="AC11748" s="80"/>
      <c r="AD11748" s="80"/>
      <c r="AE11748" s="81"/>
      <c r="AF11748" s="82"/>
      <c r="AG11748" s="80"/>
      <c r="AH11748" s="119"/>
      <c r="AI11748" s="119"/>
    </row>
    <row r="11749" spans="27:35" x14ac:dyDescent="0.25">
      <c r="AA11749" s="81"/>
      <c r="AB11749" s="81"/>
      <c r="AC11749" s="80"/>
      <c r="AD11749" s="80"/>
      <c r="AE11749" s="81"/>
      <c r="AF11749" s="82"/>
      <c r="AG11749" s="80"/>
      <c r="AH11749" s="119"/>
      <c r="AI11749" s="119"/>
    </row>
    <row r="11750" spans="27:35" x14ac:dyDescent="0.25">
      <c r="AA11750" s="81"/>
      <c r="AB11750" s="81"/>
      <c r="AC11750" s="80"/>
      <c r="AD11750" s="80"/>
      <c r="AE11750" s="81"/>
      <c r="AF11750" s="82"/>
      <c r="AG11750" s="80"/>
      <c r="AH11750" s="119"/>
      <c r="AI11750" s="119"/>
    </row>
    <row r="11751" spans="27:35" x14ac:dyDescent="0.25">
      <c r="AA11751" s="81"/>
      <c r="AB11751" s="81"/>
      <c r="AC11751" s="80"/>
      <c r="AD11751" s="80"/>
      <c r="AE11751" s="81"/>
      <c r="AF11751" s="82"/>
      <c r="AG11751" s="80"/>
      <c r="AH11751" s="119"/>
      <c r="AI11751" s="119"/>
    </row>
    <row r="11752" spans="27:35" x14ac:dyDescent="0.25">
      <c r="AA11752" s="81"/>
      <c r="AB11752" s="81"/>
      <c r="AC11752" s="80"/>
      <c r="AD11752" s="80"/>
      <c r="AE11752" s="81"/>
      <c r="AF11752" s="82"/>
      <c r="AG11752" s="80"/>
      <c r="AH11752" s="119"/>
      <c r="AI11752" s="119"/>
    </row>
    <row r="11753" spans="27:35" x14ac:dyDescent="0.25">
      <c r="AA11753" s="81"/>
      <c r="AB11753" s="81"/>
      <c r="AC11753" s="80"/>
      <c r="AD11753" s="80"/>
      <c r="AE11753" s="81"/>
      <c r="AF11753" s="82"/>
      <c r="AG11753" s="80"/>
      <c r="AH11753" s="119"/>
      <c r="AI11753" s="119"/>
    </row>
    <row r="11754" spans="27:35" x14ac:dyDescent="0.25">
      <c r="AA11754" s="81"/>
      <c r="AB11754" s="81"/>
      <c r="AC11754" s="80"/>
      <c r="AD11754" s="80"/>
      <c r="AE11754" s="81"/>
      <c r="AF11754" s="82"/>
      <c r="AG11754" s="80"/>
      <c r="AH11754" s="119"/>
      <c r="AI11754" s="119"/>
    </row>
    <row r="11755" spans="27:35" x14ac:dyDescent="0.25">
      <c r="AA11755" s="81"/>
      <c r="AB11755" s="81"/>
      <c r="AC11755" s="80"/>
      <c r="AD11755" s="80"/>
      <c r="AE11755" s="81"/>
      <c r="AF11755" s="82"/>
      <c r="AG11755" s="80"/>
      <c r="AH11755" s="119"/>
      <c r="AI11755" s="119"/>
    </row>
    <row r="11756" spans="27:35" x14ac:dyDescent="0.25">
      <c r="AA11756" s="81"/>
      <c r="AB11756" s="81"/>
      <c r="AC11756" s="80"/>
      <c r="AD11756" s="80"/>
      <c r="AE11756" s="81"/>
      <c r="AF11756" s="82"/>
      <c r="AG11756" s="80"/>
      <c r="AH11756" s="119"/>
      <c r="AI11756" s="119"/>
    </row>
    <row r="11757" spans="27:35" x14ac:dyDescent="0.25">
      <c r="AA11757" s="81"/>
      <c r="AB11757" s="81"/>
      <c r="AC11757" s="80"/>
      <c r="AD11757" s="80"/>
      <c r="AE11757" s="81"/>
      <c r="AF11757" s="82"/>
      <c r="AG11757" s="80"/>
      <c r="AH11757" s="119"/>
      <c r="AI11757" s="119"/>
    </row>
    <row r="11758" spans="27:35" x14ac:dyDescent="0.25">
      <c r="AA11758" s="81"/>
      <c r="AB11758" s="81"/>
      <c r="AC11758" s="80"/>
      <c r="AD11758" s="80"/>
      <c r="AE11758" s="81"/>
      <c r="AF11758" s="82"/>
      <c r="AG11758" s="80"/>
      <c r="AH11758" s="119"/>
      <c r="AI11758" s="119"/>
    </row>
    <row r="11759" spans="27:35" x14ac:dyDescent="0.25">
      <c r="AA11759" s="81"/>
      <c r="AB11759" s="81"/>
      <c r="AC11759" s="80"/>
      <c r="AD11759" s="80"/>
      <c r="AE11759" s="81"/>
      <c r="AF11759" s="82"/>
      <c r="AG11759" s="80"/>
      <c r="AH11759" s="119"/>
      <c r="AI11759" s="119"/>
    </row>
    <row r="11760" spans="27:35" x14ac:dyDescent="0.25">
      <c r="AA11760" s="81"/>
      <c r="AB11760" s="81"/>
      <c r="AC11760" s="80"/>
      <c r="AD11760" s="80"/>
      <c r="AE11760" s="81"/>
      <c r="AF11760" s="82"/>
      <c r="AG11760" s="80"/>
      <c r="AH11760" s="119"/>
      <c r="AI11760" s="119"/>
    </row>
    <row r="11761" spans="27:35" x14ac:dyDescent="0.25">
      <c r="AA11761" s="81"/>
      <c r="AB11761" s="81"/>
      <c r="AC11761" s="80"/>
      <c r="AD11761" s="80"/>
      <c r="AE11761" s="81"/>
      <c r="AF11761" s="82"/>
      <c r="AG11761" s="80"/>
      <c r="AH11761" s="119"/>
      <c r="AI11761" s="119"/>
    </row>
    <row r="11762" spans="27:35" x14ac:dyDescent="0.25">
      <c r="AA11762" s="81"/>
      <c r="AB11762" s="81"/>
      <c r="AC11762" s="80"/>
      <c r="AD11762" s="80"/>
      <c r="AE11762" s="81"/>
      <c r="AF11762" s="82"/>
      <c r="AG11762" s="80"/>
      <c r="AH11762" s="119"/>
      <c r="AI11762" s="119"/>
    </row>
    <row r="11763" spans="27:35" x14ac:dyDescent="0.25">
      <c r="AA11763" s="81"/>
      <c r="AB11763" s="81"/>
      <c r="AC11763" s="80"/>
      <c r="AD11763" s="80"/>
      <c r="AE11763" s="81"/>
      <c r="AF11763" s="82"/>
      <c r="AG11763" s="80"/>
      <c r="AH11763" s="119"/>
      <c r="AI11763" s="119"/>
    </row>
    <row r="11764" spans="27:35" x14ac:dyDescent="0.25">
      <c r="AA11764" s="81"/>
      <c r="AB11764" s="81"/>
      <c r="AC11764" s="80"/>
      <c r="AD11764" s="80"/>
      <c r="AE11764" s="81"/>
      <c r="AF11764" s="82"/>
      <c r="AG11764" s="80"/>
      <c r="AH11764" s="119"/>
      <c r="AI11764" s="119"/>
    </row>
    <row r="11765" spans="27:35" x14ac:dyDescent="0.25">
      <c r="AA11765" s="81"/>
      <c r="AB11765" s="81"/>
      <c r="AC11765" s="80"/>
      <c r="AD11765" s="80"/>
      <c r="AE11765" s="81"/>
      <c r="AF11765" s="82"/>
      <c r="AG11765" s="80"/>
      <c r="AH11765" s="119"/>
      <c r="AI11765" s="119"/>
    </row>
    <row r="11766" spans="27:35" x14ac:dyDescent="0.25">
      <c r="AA11766" s="81"/>
      <c r="AB11766" s="81"/>
      <c r="AC11766" s="80"/>
      <c r="AD11766" s="80"/>
      <c r="AE11766" s="81"/>
      <c r="AF11766" s="82"/>
      <c r="AG11766" s="80"/>
      <c r="AH11766" s="119"/>
      <c r="AI11766" s="119"/>
    </row>
    <row r="11767" spans="27:35" x14ac:dyDescent="0.25">
      <c r="AA11767" s="81"/>
      <c r="AB11767" s="81"/>
      <c r="AC11767" s="80"/>
      <c r="AD11767" s="80"/>
      <c r="AE11767" s="81"/>
      <c r="AF11767" s="82"/>
      <c r="AG11767" s="80"/>
      <c r="AH11767" s="119"/>
      <c r="AI11767" s="119"/>
    </row>
    <row r="11768" spans="27:35" x14ac:dyDescent="0.25">
      <c r="AA11768" s="81"/>
      <c r="AB11768" s="81"/>
      <c r="AC11768" s="80"/>
      <c r="AD11768" s="80"/>
      <c r="AE11768" s="81"/>
      <c r="AF11768" s="82"/>
      <c r="AG11768" s="80"/>
      <c r="AH11768" s="119"/>
      <c r="AI11768" s="119"/>
    </row>
    <row r="11769" spans="27:35" x14ac:dyDescent="0.25">
      <c r="AA11769" s="81"/>
      <c r="AB11769" s="81"/>
      <c r="AC11769" s="80"/>
      <c r="AD11769" s="80"/>
      <c r="AE11769" s="81"/>
      <c r="AF11769" s="82"/>
      <c r="AG11769" s="80"/>
      <c r="AH11769" s="119"/>
      <c r="AI11769" s="119"/>
    </row>
    <row r="11770" spans="27:35" x14ac:dyDescent="0.25">
      <c r="AA11770" s="81"/>
      <c r="AB11770" s="81"/>
      <c r="AC11770" s="80"/>
      <c r="AD11770" s="80"/>
      <c r="AE11770" s="81"/>
      <c r="AF11770" s="82"/>
      <c r="AG11770" s="80"/>
      <c r="AH11770" s="119"/>
      <c r="AI11770" s="119"/>
    </row>
    <row r="11771" spans="27:35" x14ac:dyDescent="0.25">
      <c r="AA11771" s="81"/>
      <c r="AB11771" s="81"/>
      <c r="AC11771" s="80"/>
      <c r="AD11771" s="80"/>
      <c r="AE11771" s="81"/>
      <c r="AF11771" s="82"/>
      <c r="AG11771" s="80"/>
      <c r="AH11771" s="119"/>
      <c r="AI11771" s="119"/>
    </row>
    <row r="11772" spans="27:35" x14ac:dyDescent="0.25">
      <c r="AA11772" s="81"/>
      <c r="AB11772" s="81"/>
      <c r="AC11772" s="80"/>
      <c r="AD11772" s="80"/>
      <c r="AE11772" s="81"/>
      <c r="AF11772" s="82"/>
      <c r="AG11772" s="80"/>
      <c r="AH11772" s="119"/>
      <c r="AI11772" s="119"/>
    </row>
    <row r="11773" spans="27:35" x14ac:dyDescent="0.25">
      <c r="AA11773" s="81"/>
      <c r="AB11773" s="81"/>
      <c r="AC11773" s="80"/>
      <c r="AD11773" s="80"/>
      <c r="AE11773" s="81"/>
      <c r="AF11773" s="82"/>
      <c r="AG11773" s="80"/>
      <c r="AH11773" s="119"/>
      <c r="AI11773" s="119"/>
    </row>
    <row r="11774" spans="27:35" x14ac:dyDescent="0.25">
      <c r="AA11774" s="81"/>
      <c r="AB11774" s="81"/>
      <c r="AC11774" s="80"/>
      <c r="AD11774" s="80"/>
      <c r="AE11774" s="81"/>
      <c r="AF11774" s="82"/>
      <c r="AG11774" s="80"/>
      <c r="AH11774" s="119"/>
      <c r="AI11774" s="119"/>
    </row>
    <row r="11775" spans="27:35" x14ac:dyDescent="0.25">
      <c r="AA11775" s="81"/>
      <c r="AB11775" s="81"/>
      <c r="AC11775" s="80"/>
      <c r="AD11775" s="80"/>
      <c r="AE11775" s="81"/>
      <c r="AF11775" s="82"/>
      <c r="AG11775" s="80"/>
      <c r="AH11775" s="119"/>
      <c r="AI11775" s="119"/>
    </row>
    <row r="11776" spans="27:35" x14ac:dyDescent="0.25">
      <c r="AA11776" s="81"/>
      <c r="AB11776" s="81"/>
      <c r="AC11776" s="80"/>
      <c r="AD11776" s="80"/>
      <c r="AE11776" s="81"/>
      <c r="AF11776" s="82"/>
      <c r="AG11776" s="80"/>
      <c r="AH11776" s="119"/>
      <c r="AI11776" s="119"/>
    </row>
    <row r="11777" spans="27:35" x14ac:dyDescent="0.25">
      <c r="AA11777" s="81"/>
      <c r="AB11777" s="81"/>
      <c r="AC11777" s="80"/>
      <c r="AD11777" s="80"/>
      <c r="AE11777" s="81"/>
      <c r="AF11777" s="82"/>
      <c r="AG11777" s="80"/>
      <c r="AH11777" s="119"/>
      <c r="AI11777" s="119"/>
    </row>
    <row r="11778" spans="27:35" x14ac:dyDescent="0.25">
      <c r="AA11778" s="81"/>
      <c r="AB11778" s="81"/>
      <c r="AC11778" s="80"/>
      <c r="AD11778" s="80"/>
      <c r="AE11778" s="81"/>
      <c r="AF11778" s="82"/>
      <c r="AG11778" s="80"/>
      <c r="AH11778" s="119"/>
      <c r="AI11778" s="119"/>
    </row>
    <row r="11779" spans="27:35" x14ac:dyDescent="0.25">
      <c r="AA11779" s="81"/>
      <c r="AB11779" s="81"/>
      <c r="AC11779" s="80"/>
      <c r="AD11779" s="80"/>
      <c r="AE11779" s="81"/>
      <c r="AF11779" s="82"/>
      <c r="AG11779" s="80"/>
      <c r="AH11779" s="119"/>
      <c r="AI11779" s="119"/>
    </row>
    <row r="11780" spans="27:35" x14ac:dyDescent="0.25">
      <c r="AA11780" s="81"/>
      <c r="AB11780" s="81"/>
      <c r="AC11780" s="80"/>
      <c r="AD11780" s="80"/>
      <c r="AE11780" s="81"/>
      <c r="AF11780" s="82"/>
      <c r="AG11780" s="80"/>
      <c r="AH11780" s="119"/>
      <c r="AI11780" s="119"/>
    </row>
    <row r="11781" spans="27:35" x14ac:dyDescent="0.25">
      <c r="AA11781" s="81"/>
      <c r="AB11781" s="81"/>
      <c r="AC11781" s="80"/>
      <c r="AD11781" s="80"/>
      <c r="AE11781" s="81"/>
      <c r="AF11781" s="82"/>
      <c r="AG11781" s="80"/>
      <c r="AH11781" s="119"/>
      <c r="AI11781" s="119"/>
    </row>
    <row r="11782" spans="27:35" x14ac:dyDescent="0.25">
      <c r="AA11782" s="81"/>
      <c r="AB11782" s="81"/>
      <c r="AC11782" s="80"/>
      <c r="AD11782" s="80"/>
      <c r="AE11782" s="81"/>
      <c r="AF11782" s="82"/>
      <c r="AG11782" s="80"/>
      <c r="AH11782" s="119"/>
      <c r="AI11782" s="119"/>
    </row>
    <row r="11783" spans="27:35" x14ac:dyDescent="0.25">
      <c r="AA11783" s="81"/>
      <c r="AB11783" s="81"/>
      <c r="AC11783" s="80"/>
      <c r="AD11783" s="80"/>
      <c r="AE11783" s="81"/>
      <c r="AF11783" s="82"/>
      <c r="AG11783" s="80"/>
      <c r="AH11783" s="119"/>
      <c r="AI11783" s="119"/>
    </row>
    <row r="11784" spans="27:35" x14ac:dyDescent="0.25">
      <c r="AA11784" s="81"/>
      <c r="AB11784" s="81"/>
      <c r="AC11784" s="80"/>
      <c r="AD11784" s="80"/>
      <c r="AE11784" s="81"/>
      <c r="AF11784" s="82"/>
      <c r="AG11784" s="80"/>
      <c r="AH11784" s="119"/>
      <c r="AI11784" s="119"/>
    </row>
    <row r="11785" spans="27:35" x14ac:dyDescent="0.25">
      <c r="AA11785" s="81"/>
      <c r="AB11785" s="81"/>
      <c r="AC11785" s="80"/>
      <c r="AD11785" s="80"/>
      <c r="AE11785" s="81"/>
      <c r="AF11785" s="82"/>
      <c r="AG11785" s="80"/>
      <c r="AH11785" s="119"/>
      <c r="AI11785" s="119"/>
    </row>
    <row r="11786" spans="27:35" x14ac:dyDescent="0.25">
      <c r="AA11786" s="81"/>
      <c r="AB11786" s="81"/>
      <c r="AC11786" s="80"/>
      <c r="AD11786" s="80"/>
      <c r="AE11786" s="81"/>
      <c r="AF11786" s="82"/>
      <c r="AG11786" s="80"/>
      <c r="AH11786" s="119"/>
      <c r="AI11786" s="119"/>
    </row>
    <row r="11787" spans="27:35" x14ac:dyDescent="0.25">
      <c r="AA11787" s="81"/>
      <c r="AB11787" s="81"/>
      <c r="AC11787" s="80"/>
      <c r="AD11787" s="80"/>
      <c r="AE11787" s="81"/>
      <c r="AF11787" s="82"/>
      <c r="AG11787" s="80"/>
      <c r="AH11787" s="119"/>
      <c r="AI11787" s="119"/>
    </row>
    <row r="11788" spans="27:35" x14ac:dyDescent="0.25">
      <c r="AA11788" s="81"/>
      <c r="AB11788" s="81"/>
      <c r="AC11788" s="80"/>
      <c r="AD11788" s="80"/>
      <c r="AE11788" s="81"/>
      <c r="AF11788" s="82"/>
      <c r="AG11788" s="80"/>
      <c r="AH11788" s="119"/>
      <c r="AI11788" s="119"/>
    </row>
    <row r="11789" spans="27:35" x14ac:dyDescent="0.25">
      <c r="AA11789" s="81"/>
      <c r="AB11789" s="81"/>
      <c r="AC11789" s="80"/>
      <c r="AD11789" s="80"/>
      <c r="AE11789" s="81"/>
      <c r="AF11789" s="82"/>
      <c r="AG11789" s="80"/>
      <c r="AH11789" s="119"/>
      <c r="AI11789" s="119"/>
    </row>
    <row r="11790" spans="27:35" x14ac:dyDescent="0.25">
      <c r="AA11790" s="81"/>
      <c r="AB11790" s="81"/>
      <c r="AC11790" s="80"/>
      <c r="AD11790" s="80"/>
      <c r="AE11790" s="81"/>
      <c r="AF11790" s="82"/>
      <c r="AG11790" s="80"/>
      <c r="AH11790" s="119"/>
      <c r="AI11790" s="119"/>
    </row>
    <row r="11791" spans="27:35" x14ac:dyDescent="0.25">
      <c r="AA11791" s="81"/>
      <c r="AB11791" s="81"/>
      <c r="AC11791" s="80"/>
      <c r="AD11791" s="80"/>
      <c r="AE11791" s="81"/>
      <c r="AF11791" s="82"/>
      <c r="AG11791" s="80"/>
      <c r="AH11791" s="119"/>
      <c r="AI11791" s="119"/>
    </row>
    <row r="11792" spans="27:35" x14ac:dyDescent="0.25">
      <c r="AA11792" s="81"/>
      <c r="AB11792" s="81"/>
      <c r="AC11792" s="80"/>
      <c r="AD11792" s="80"/>
      <c r="AE11792" s="81"/>
      <c r="AF11792" s="82"/>
      <c r="AG11792" s="80"/>
      <c r="AH11792" s="119"/>
      <c r="AI11792" s="119"/>
    </row>
    <row r="11793" spans="27:35" x14ac:dyDescent="0.25">
      <c r="AA11793" s="81"/>
      <c r="AB11793" s="81"/>
      <c r="AC11793" s="80"/>
      <c r="AD11793" s="80"/>
      <c r="AE11793" s="81"/>
      <c r="AF11793" s="82"/>
      <c r="AG11793" s="80"/>
      <c r="AH11793" s="119"/>
      <c r="AI11793" s="119"/>
    </row>
    <row r="11794" spans="27:35" x14ac:dyDescent="0.25">
      <c r="AA11794" s="81"/>
      <c r="AB11794" s="81"/>
      <c r="AC11794" s="80"/>
      <c r="AD11794" s="80"/>
      <c r="AE11794" s="81"/>
      <c r="AF11794" s="82"/>
      <c r="AG11794" s="80"/>
      <c r="AH11794" s="119"/>
      <c r="AI11794" s="119"/>
    </row>
    <row r="11795" spans="27:35" x14ac:dyDescent="0.25">
      <c r="AA11795" s="81"/>
      <c r="AB11795" s="81"/>
      <c r="AC11795" s="80"/>
      <c r="AD11795" s="80"/>
      <c r="AE11795" s="81"/>
      <c r="AF11795" s="82"/>
      <c r="AG11795" s="80"/>
      <c r="AH11795" s="119"/>
      <c r="AI11795" s="119"/>
    </row>
    <row r="11796" spans="27:35" x14ac:dyDescent="0.25">
      <c r="AA11796" s="81"/>
      <c r="AB11796" s="81"/>
      <c r="AC11796" s="80"/>
      <c r="AD11796" s="80"/>
      <c r="AE11796" s="81"/>
      <c r="AF11796" s="82"/>
      <c r="AG11796" s="80"/>
      <c r="AH11796" s="119"/>
      <c r="AI11796" s="119"/>
    </row>
    <row r="11797" spans="27:35" x14ac:dyDescent="0.25">
      <c r="AA11797" s="81"/>
      <c r="AB11797" s="81"/>
      <c r="AC11797" s="80"/>
      <c r="AD11797" s="80"/>
      <c r="AE11797" s="81"/>
      <c r="AF11797" s="82"/>
      <c r="AG11797" s="80"/>
      <c r="AH11797" s="119"/>
      <c r="AI11797" s="119"/>
    </row>
    <row r="11798" spans="27:35" x14ac:dyDescent="0.25">
      <c r="AA11798" s="81"/>
      <c r="AB11798" s="81"/>
      <c r="AC11798" s="80"/>
      <c r="AD11798" s="80"/>
      <c r="AE11798" s="81"/>
      <c r="AF11798" s="82"/>
      <c r="AG11798" s="80"/>
      <c r="AH11798" s="119"/>
      <c r="AI11798" s="119"/>
    </row>
    <row r="11799" spans="27:35" x14ac:dyDescent="0.25">
      <c r="AA11799" s="81"/>
      <c r="AB11799" s="81"/>
      <c r="AC11799" s="80"/>
      <c r="AD11799" s="80"/>
      <c r="AE11799" s="81"/>
      <c r="AF11799" s="82"/>
      <c r="AG11799" s="80"/>
      <c r="AH11799" s="119"/>
      <c r="AI11799" s="119"/>
    </row>
    <row r="11800" spans="27:35" x14ac:dyDescent="0.25">
      <c r="AA11800" s="81"/>
      <c r="AB11800" s="81"/>
      <c r="AC11800" s="80"/>
      <c r="AD11800" s="80"/>
      <c r="AE11800" s="81"/>
      <c r="AF11800" s="82"/>
      <c r="AG11800" s="80"/>
      <c r="AH11800" s="119"/>
      <c r="AI11800" s="119"/>
    </row>
    <row r="11801" spans="27:35" x14ac:dyDescent="0.25">
      <c r="AA11801" s="81"/>
      <c r="AB11801" s="81"/>
      <c r="AC11801" s="80"/>
      <c r="AD11801" s="80"/>
      <c r="AE11801" s="81"/>
      <c r="AF11801" s="82"/>
      <c r="AG11801" s="80"/>
      <c r="AH11801" s="119"/>
      <c r="AI11801" s="119"/>
    </row>
    <row r="11802" spans="27:35" x14ac:dyDescent="0.25">
      <c r="AA11802" s="81"/>
      <c r="AB11802" s="81"/>
      <c r="AC11802" s="80"/>
      <c r="AD11802" s="80"/>
      <c r="AE11802" s="81"/>
      <c r="AF11802" s="82"/>
      <c r="AG11802" s="80"/>
      <c r="AH11802" s="119"/>
      <c r="AI11802" s="119"/>
    </row>
    <row r="11803" spans="27:35" x14ac:dyDescent="0.25">
      <c r="AA11803" s="81"/>
      <c r="AB11803" s="81"/>
      <c r="AC11803" s="80"/>
      <c r="AD11803" s="80"/>
      <c r="AE11803" s="81"/>
      <c r="AF11803" s="82"/>
      <c r="AG11803" s="80"/>
      <c r="AH11803" s="119"/>
      <c r="AI11803" s="119"/>
    </row>
    <row r="11804" spans="27:35" x14ac:dyDescent="0.25">
      <c r="AA11804" s="81"/>
      <c r="AB11804" s="81"/>
      <c r="AC11804" s="80"/>
      <c r="AD11804" s="80"/>
      <c r="AE11804" s="81"/>
      <c r="AF11804" s="82"/>
      <c r="AG11804" s="80"/>
      <c r="AH11804" s="119"/>
      <c r="AI11804" s="119"/>
    </row>
    <row r="11805" spans="27:35" x14ac:dyDescent="0.25">
      <c r="AA11805" s="81"/>
      <c r="AB11805" s="81"/>
      <c r="AC11805" s="80"/>
      <c r="AD11805" s="80"/>
      <c r="AE11805" s="81"/>
      <c r="AF11805" s="82"/>
      <c r="AG11805" s="80"/>
      <c r="AH11805" s="119"/>
      <c r="AI11805" s="119"/>
    </row>
    <row r="11806" spans="27:35" x14ac:dyDescent="0.25">
      <c r="AA11806" s="81"/>
      <c r="AB11806" s="81"/>
      <c r="AC11806" s="80"/>
      <c r="AD11806" s="80"/>
      <c r="AE11806" s="81"/>
      <c r="AF11806" s="82"/>
      <c r="AG11806" s="80"/>
      <c r="AH11806" s="119"/>
      <c r="AI11806" s="119"/>
    </row>
    <row r="11807" spans="27:35" x14ac:dyDescent="0.25">
      <c r="AA11807" s="81"/>
      <c r="AB11807" s="81"/>
      <c r="AC11807" s="80"/>
      <c r="AD11807" s="80"/>
      <c r="AE11807" s="81"/>
      <c r="AF11807" s="82"/>
      <c r="AG11807" s="80"/>
      <c r="AH11807" s="119"/>
      <c r="AI11807" s="119"/>
    </row>
    <row r="11808" spans="27:35" x14ac:dyDescent="0.25">
      <c r="AA11808" s="81"/>
      <c r="AB11808" s="81"/>
      <c r="AC11808" s="80"/>
      <c r="AD11808" s="80"/>
      <c r="AE11808" s="81"/>
      <c r="AF11808" s="82"/>
      <c r="AG11808" s="80"/>
      <c r="AH11808" s="119"/>
      <c r="AI11808" s="119"/>
    </row>
    <row r="11809" spans="27:35" x14ac:dyDescent="0.25">
      <c r="AA11809" s="81"/>
      <c r="AB11809" s="81"/>
      <c r="AC11809" s="80"/>
      <c r="AD11809" s="80"/>
      <c r="AE11809" s="81"/>
      <c r="AF11809" s="82"/>
      <c r="AG11809" s="80"/>
      <c r="AH11809" s="119"/>
      <c r="AI11809" s="119"/>
    </row>
    <row r="11810" spans="27:35" x14ac:dyDescent="0.25">
      <c r="AA11810" s="81"/>
      <c r="AB11810" s="81"/>
      <c r="AC11810" s="80"/>
      <c r="AD11810" s="80"/>
      <c r="AE11810" s="81"/>
      <c r="AF11810" s="82"/>
      <c r="AG11810" s="80"/>
      <c r="AH11810" s="119"/>
      <c r="AI11810" s="119"/>
    </row>
    <row r="11811" spans="27:35" x14ac:dyDescent="0.25">
      <c r="AA11811" s="81"/>
      <c r="AB11811" s="81"/>
      <c r="AC11811" s="80"/>
      <c r="AD11811" s="80"/>
      <c r="AE11811" s="81"/>
      <c r="AF11811" s="82"/>
      <c r="AG11811" s="80"/>
      <c r="AH11811" s="119"/>
      <c r="AI11811" s="119"/>
    </row>
    <row r="11812" spans="27:35" x14ac:dyDescent="0.25">
      <c r="AA11812" s="81"/>
      <c r="AB11812" s="81"/>
      <c r="AC11812" s="80"/>
      <c r="AD11812" s="80"/>
      <c r="AE11812" s="81"/>
      <c r="AF11812" s="82"/>
      <c r="AG11812" s="80"/>
      <c r="AH11812" s="119"/>
      <c r="AI11812" s="119"/>
    </row>
    <row r="11813" spans="27:35" x14ac:dyDescent="0.25">
      <c r="AA11813" s="81"/>
      <c r="AB11813" s="81"/>
      <c r="AC11813" s="80"/>
      <c r="AD11813" s="80"/>
      <c r="AE11813" s="81"/>
      <c r="AF11813" s="82"/>
      <c r="AG11813" s="80"/>
      <c r="AH11813" s="119"/>
      <c r="AI11813" s="119"/>
    </row>
    <row r="11814" spans="27:35" x14ac:dyDescent="0.25">
      <c r="AA11814" s="81"/>
      <c r="AB11814" s="81"/>
      <c r="AC11814" s="80"/>
      <c r="AD11814" s="80"/>
      <c r="AE11814" s="81"/>
      <c r="AF11814" s="82"/>
      <c r="AG11814" s="80"/>
      <c r="AH11814" s="119"/>
      <c r="AI11814" s="119"/>
    </row>
    <row r="11815" spans="27:35" x14ac:dyDescent="0.25">
      <c r="AA11815" s="81"/>
      <c r="AB11815" s="81"/>
      <c r="AC11815" s="80"/>
      <c r="AD11815" s="80"/>
      <c r="AE11815" s="81"/>
      <c r="AF11815" s="82"/>
      <c r="AG11815" s="80"/>
      <c r="AH11815" s="119"/>
      <c r="AI11815" s="119"/>
    </row>
    <row r="11816" spans="27:35" x14ac:dyDescent="0.25">
      <c r="AA11816" s="81"/>
      <c r="AB11816" s="81"/>
      <c r="AC11816" s="80"/>
      <c r="AD11816" s="80"/>
      <c r="AE11816" s="81"/>
      <c r="AF11816" s="82"/>
      <c r="AG11816" s="80"/>
      <c r="AH11816" s="119"/>
      <c r="AI11816" s="119"/>
    </row>
    <row r="11817" spans="27:35" x14ac:dyDescent="0.25">
      <c r="AA11817" s="81"/>
      <c r="AB11817" s="81"/>
      <c r="AC11817" s="80"/>
      <c r="AD11817" s="80"/>
      <c r="AE11817" s="81"/>
      <c r="AF11817" s="82"/>
      <c r="AG11817" s="80"/>
      <c r="AH11817" s="119"/>
      <c r="AI11817" s="119"/>
    </row>
    <row r="11818" spans="27:35" x14ac:dyDescent="0.25">
      <c r="AA11818" s="81"/>
      <c r="AB11818" s="81"/>
      <c r="AC11818" s="80"/>
      <c r="AD11818" s="80"/>
      <c r="AE11818" s="81"/>
      <c r="AF11818" s="82"/>
      <c r="AG11818" s="80"/>
      <c r="AH11818" s="119"/>
      <c r="AI11818" s="119"/>
    </row>
    <row r="11819" spans="27:35" x14ac:dyDescent="0.25">
      <c r="AA11819" s="81"/>
      <c r="AB11819" s="81"/>
      <c r="AC11819" s="80"/>
      <c r="AD11819" s="80"/>
      <c r="AE11819" s="81"/>
      <c r="AF11819" s="82"/>
      <c r="AG11819" s="80"/>
      <c r="AH11819" s="119"/>
      <c r="AI11819" s="119"/>
    </row>
    <row r="11820" spans="27:35" x14ac:dyDescent="0.25">
      <c r="AA11820" s="81"/>
      <c r="AB11820" s="81"/>
      <c r="AC11820" s="80"/>
      <c r="AD11820" s="80"/>
      <c r="AE11820" s="81"/>
      <c r="AF11820" s="82"/>
      <c r="AG11820" s="80"/>
      <c r="AH11820" s="119"/>
      <c r="AI11820" s="119"/>
    </row>
    <row r="11821" spans="27:35" x14ac:dyDescent="0.25">
      <c r="AA11821" s="81"/>
      <c r="AB11821" s="81"/>
      <c r="AC11821" s="80"/>
      <c r="AD11821" s="80"/>
      <c r="AE11821" s="81"/>
      <c r="AF11821" s="82"/>
      <c r="AG11821" s="80"/>
      <c r="AH11821" s="119"/>
      <c r="AI11821" s="119"/>
    </row>
    <row r="11822" spans="27:35" x14ac:dyDescent="0.25">
      <c r="AA11822" s="81"/>
      <c r="AB11822" s="81"/>
      <c r="AC11822" s="80"/>
      <c r="AD11822" s="80"/>
      <c r="AE11822" s="81"/>
      <c r="AF11822" s="82"/>
      <c r="AG11822" s="80"/>
      <c r="AH11822" s="119"/>
      <c r="AI11822" s="119"/>
    </row>
    <row r="11823" spans="27:35" x14ac:dyDescent="0.25">
      <c r="AA11823" s="81"/>
      <c r="AB11823" s="81"/>
      <c r="AC11823" s="80"/>
      <c r="AD11823" s="80"/>
      <c r="AE11823" s="81"/>
      <c r="AF11823" s="82"/>
      <c r="AG11823" s="80"/>
      <c r="AH11823" s="119"/>
      <c r="AI11823" s="119"/>
    </row>
    <row r="11824" spans="27:35" x14ac:dyDescent="0.25">
      <c r="AA11824" s="81"/>
      <c r="AB11824" s="81"/>
      <c r="AC11824" s="80"/>
      <c r="AD11824" s="80"/>
      <c r="AE11824" s="81"/>
      <c r="AF11824" s="82"/>
      <c r="AG11824" s="80"/>
      <c r="AH11824" s="119"/>
      <c r="AI11824" s="119"/>
    </row>
    <row r="11825" spans="27:35" x14ac:dyDescent="0.25">
      <c r="AA11825" s="81"/>
      <c r="AB11825" s="81"/>
      <c r="AC11825" s="80"/>
      <c r="AD11825" s="80"/>
      <c r="AE11825" s="81"/>
      <c r="AF11825" s="82"/>
      <c r="AG11825" s="80"/>
      <c r="AH11825" s="119"/>
      <c r="AI11825" s="119"/>
    </row>
    <row r="11826" spans="27:35" x14ac:dyDescent="0.25">
      <c r="AA11826" s="81"/>
      <c r="AB11826" s="81"/>
      <c r="AC11826" s="80"/>
      <c r="AD11826" s="80"/>
      <c r="AE11826" s="81"/>
      <c r="AF11826" s="82"/>
      <c r="AG11826" s="80"/>
      <c r="AH11826" s="119"/>
      <c r="AI11826" s="119"/>
    </row>
    <row r="11827" spans="27:35" x14ac:dyDescent="0.25">
      <c r="AA11827" s="81"/>
      <c r="AB11827" s="81"/>
      <c r="AC11827" s="80"/>
      <c r="AD11827" s="80"/>
      <c r="AE11827" s="81"/>
      <c r="AF11827" s="82"/>
      <c r="AG11827" s="80"/>
      <c r="AH11827" s="119"/>
      <c r="AI11827" s="119"/>
    </row>
    <row r="11828" spans="27:35" x14ac:dyDescent="0.25">
      <c r="AA11828" s="81"/>
      <c r="AB11828" s="81"/>
      <c r="AC11828" s="80"/>
      <c r="AD11828" s="80"/>
      <c r="AE11828" s="81"/>
      <c r="AF11828" s="82"/>
      <c r="AG11828" s="80"/>
      <c r="AH11828" s="119"/>
      <c r="AI11828" s="119"/>
    </row>
    <row r="11829" spans="27:35" x14ac:dyDescent="0.25">
      <c r="AA11829" s="81"/>
      <c r="AB11829" s="81"/>
      <c r="AC11829" s="80"/>
      <c r="AD11829" s="80"/>
      <c r="AE11829" s="81"/>
      <c r="AF11829" s="82"/>
      <c r="AG11829" s="80"/>
      <c r="AH11829" s="119"/>
      <c r="AI11829" s="119"/>
    </row>
    <row r="11830" spans="27:35" x14ac:dyDescent="0.25">
      <c r="AA11830" s="81"/>
      <c r="AB11830" s="81"/>
      <c r="AC11830" s="80"/>
      <c r="AD11830" s="80"/>
      <c r="AE11830" s="81"/>
      <c r="AF11830" s="82"/>
      <c r="AG11830" s="80"/>
      <c r="AH11830" s="119"/>
      <c r="AI11830" s="119"/>
    </row>
    <row r="11831" spans="27:35" x14ac:dyDescent="0.25">
      <c r="AA11831" s="81"/>
      <c r="AB11831" s="81"/>
      <c r="AC11831" s="80"/>
      <c r="AD11831" s="80"/>
      <c r="AE11831" s="81"/>
      <c r="AF11831" s="82"/>
      <c r="AG11831" s="80"/>
      <c r="AH11831" s="119"/>
      <c r="AI11831" s="119"/>
    </row>
    <row r="11832" spans="27:35" x14ac:dyDescent="0.25">
      <c r="AA11832" s="81"/>
      <c r="AB11832" s="81"/>
      <c r="AC11832" s="80"/>
      <c r="AD11832" s="80"/>
      <c r="AE11832" s="81"/>
      <c r="AF11832" s="82"/>
      <c r="AG11832" s="80"/>
      <c r="AH11832" s="119"/>
      <c r="AI11832" s="119"/>
    </row>
    <row r="11833" spans="27:35" x14ac:dyDescent="0.25">
      <c r="AA11833" s="81"/>
      <c r="AB11833" s="81"/>
      <c r="AC11833" s="80"/>
      <c r="AD11833" s="80"/>
      <c r="AE11833" s="81"/>
      <c r="AF11833" s="82"/>
      <c r="AG11833" s="80"/>
      <c r="AH11833" s="119"/>
      <c r="AI11833" s="119"/>
    </row>
    <row r="11834" spans="27:35" x14ac:dyDescent="0.25">
      <c r="AA11834" s="81"/>
      <c r="AB11834" s="81"/>
      <c r="AC11834" s="80"/>
      <c r="AD11834" s="80"/>
      <c r="AE11834" s="81"/>
      <c r="AF11834" s="82"/>
      <c r="AG11834" s="80"/>
      <c r="AH11834" s="119"/>
      <c r="AI11834" s="119"/>
    </row>
    <row r="11835" spans="27:35" x14ac:dyDescent="0.25">
      <c r="AA11835" s="81"/>
      <c r="AB11835" s="81"/>
      <c r="AC11835" s="80"/>
      <c r="AD11835" s="80"/>
      <c r="AE11835" s="81"/>
      <c r="AF11835" s="82"/>
      <c r="AG11835" s="80"/>
      <c r="AH11835" s="119"/>
      <c r="AI11835" s="119"/>
    </row>
    <row r="11836" spans="27:35" x14ac:dyDescent="0.25">
      <c r="AA11836" s="81"/>
      <c r="AB11836" s="81"/>
      <c r="AC11836" s="80"/>
      <c r="AD11836" s="80"/>
      <c r="AE11836" s="81"/>
      <c r="AF11836" s="82"/>
      <c r="AG11836" s="80"/>
      <c r="AH11836" s="119"/>
      <c r="AI11836" s="119"/>
    </row>
    <row r="11837" spans="27:35" x14ac:dyDescent="0.25">
      <c r="AA11837" s="81"/>
      <c r="AB11837" s="81"/>
      <c r="AC11837" s="80"/>
      <c r="AD11837" s="80"/>
      <c r="AE11837" s="81"/>
      <c r="AF11837" s="82"/>
      <c r="AG11837" s="80"/>
      <c r="AH11837" s="119"/>
      <c r="AI11837" s="119"/>
    </row>
    <row r="11838" spans="27:35" x14ac:dyDescent="0.25">
      <c r="AA11838" s="81"/>
      <c r="AB11838" s="81"/>
      <c r="AC11838" s="80"/>
      <c r="AD11838" s="80"/>
      <c r="AE11838" s="81"/>
      <c r="AF11838" s="82"/>
      <c r="AG11838" s="80"/>
      <c r="AH11838" s="119"/>
      <c r="AI11838" s="119"/>
    </row>
    <row r="11839" spans="27:35" x14ac:dyDescent="0.25">
      <c r="AA11839" s="81"/>
      <c r="AB11839" s="81"/>
      <c r="AC11839" s="80"/>
      <c r="AD11839" s="80"/>
      <c r="AE11839" s="81"/>
      <c r="AF11839" s="82"/>
      <c r="AG11839" s="80"/>
      <c r="AH11839" s="119"/>
      <c r="AI11839" s="119"/>
    </row>
    <row r="11840" spans="27:35" x14ac:dyDescent="0.25">
      <c r="AA11840" s="81"/>
      <c r="AB11840" s="81"/>
      <c r="AC11840" s="80"/>
      <c r="AD11840" s="80"/>
      <c r="AE11840" s="81"/>
      <c r="AF11840" s="82"/>
      <c r="AG11840" s="80"/>
      <c r="AH11840" s="119"/>
      <c r="AI11840" s="119"/>
    </row>
    <row r="11841" spans="27:35" x14ac:dyDescent="0.25">
      <c r="AA11841" s="81"/>
      <c r="AB11841" s="81"/>
      <c r="AC11841" s="80"/>
      <c r="AD11841" s="80"/>
      <c r="AE11841" s="81"/>
      <c r="AF11841" s="82"/>
      <c r="AG11841" s="80"/>
      <c r="AH11841" s="119"/>
      <c r="AI11841" s="119"/>
    </row>
    <row r="11842" spans="27:35" x14ac:dyDescent="0.25">
      <c r="AA11842" s="81"/>
      <c r="AB11842" s="81"/>
      <c r="AC11842" s="80"/>
      <c r="AD11842" s="80"/>
      <c r="AE11842" s="81"/>
      <c r="AF11842" s="82"/>
      <c r="AG11842" s="80"/>
      <c r="AH11842" s="119"/>
      <c r="AI11842" s="119"/>
    </row>
    <row r="11843" spans="27:35" x14ac:dyDescent="0.25">
      <c r="AA11843" s="81"/>
      <c r="AB11843" s="81"/>
      <c r="AC11843" s="80"/>
      <c r="AD11843" s="80"/>
      <c r="AE11843" s="81"/>
      <c r="AF11843" s="82"/>
      <c r="AG11843" s="80"/>
      <c r="AH11843" s="119"/>
      <c r="AI11843" s="119"/>
    </row>
    <row r="11844" spans="27:35" x14ac:dyDescent="0.25">
      <c r="AA11844" s="81"/>
      <c r="AB11844" s="81"/>
      <c r="AC11844" s="80"/>
      <c r="AD11844" s="80"/>
      <c r="AE11844" s="81"/>
      <c r="AF11844" s="82"/>
      <c r="AG11844" s="80"/>
      <c r="AH11844" s="119"/>
      <c r="AI11844" s="119"/>
    </row>
    <row r="11845" spans="27:35" x14ac:dyDescent="0.25">
      <c r="AA11845" s="81"/>
      <c r="AB11845" s="81"/>
      <c r="AC11845" s="80"/>
      <c r="AD11845" s="80"/>
      <c r="AE11845" s="81"/>
      <c r="AF11845" s="82"/>
      <c r="AG11845" s="80"/>
      <c r="AH11845" s="119"/>
      <c r="AI11845" s="119"/>
    </row>
    <row r="11846" spans="27:35" x14ac:dyDescent="0.25">
      <c r="AA11846" s="81"/>
      <c r="AB11846" s="81"/>
      <c r="AC11846" s="80"/>
      <c r="AD11846" s="80"/>
      <c r="AE11846" s="81"/>
      <c r="AF11846" s="82"/>
      <c r="AG11846" s="80"/>
      <c r="AH11846" s="119"/>
      <c r="AI11846" s="119"/>
    </row>
    <row r="11847" spans="27:35" x14ac:dyDescent="0.25">
      <c r="AA11847" s="81"/>
      <c r="AB11847" s="81"/>
      <c r="AC11847" s="80"/>
      <c r="AD11847" s="80"/>
      <c r="AE11847" s="81"/>
      <c r="AF11847" s="82"/>
      <c r="AG11847" s="80"/>
      <c r="AH11847" s="119"/>
      <c r="AI11847" s="119"/>
    </row>
    <row r="11848" spans="27:35" x14ac:dyDescent="0.25">
      <c r="AA11848" s="81"/>
      <c r="AB11848" s="81"/>
      <c r="AC11848" s="80"/>
      <c r="AD11848" s="80"/>
      <c r="AE11848" s="81"/>
      <c r="AF11848" s="82"/>
      <c r="AG11848" s="80"/>
      <c r="AH11848" s="119"/>
      <c r="AI11848" s="119"/>
    </row>
    <row r="11849" spans="27:35" x14ac:dyDescent="0.25">
      <c r="AA11849" s="81"/>
      <c r="AB11849" s="81"/>
      <c r="AC11849" s="80"/>
      <c r="AD11849" s="80"/>
      <c r="AE11849" s="81"/>
      <c r="AF11849" s="82"/>
      <c r="AG11849" s="80"/>
      <c r="AH11849" s="119"/>
      <c r="AI11849" s="119"/>
    </row>
    <row r="11850" spans="27:35" x14ac:dyDescent="0.25">
      <c r="AA11850" s="81"/>
      <c r="AB11850" s="81"/>
      <c r="AC11850" s="80"/>
      <c r="AD11850" s="80"/>
      <c r="AE11850" s="81"/>
      <c r="AF11850" s="82"/>
      <c r="AG11850" s="80"/>
      <c r="AH11850" s="119"/>
      <c r="AI11850" s="119"/>
    </row>
    <row r="11851" spans="27:35" x14ac:dyDescent="0.25">
      <c r="AA11851" s="81"/>
      <c r="AB11851" s="81"/>
      <c r="AC11851" s="80"/>
      <c r="AD11851" s="80"/>
      <c r="AE11851" s="81"/>
      <c r="AF11851" s="82"/>
      <c r="AG11851" s="80"/>
      <c r="AH11851" s="119"/>
      <c r="AI11851" s="119"/>
    </row>
    <row r="11852" spans="27:35" x14ac:dyDescent="0.25">
      <c r="AA11852" s="81"/>
      <c r="AB11852" s="81"/>
      <c r="AC11852" s="80"/>
      <c r="AD11852" s="80"/>
      <c r="AE11852" s="81"/>
      <c r="AF11852" s="82"/>
      <c r="AG11852" s="80"/>
      <c r="AH11852" s="119"/>
      <c r="AI11852" s="119"/>
    </row>
    <row r="11853" spans="27:35" x14ac:dyDescent="0.25">
      <c r="AA11853" s="81"/>
      <c r="AB11853" s="81"/>
      <c r="AC11853" s="80"/>
      <c r="AD11853" s="80"/>
      <c r="AE11853" s="81"/>
      <c r="AF11853" s="82"/>
      <c r="AG11853" s="80"/>
      <c r="AH11853" s="119"/>
      <c r="AI11853" s="119"/>
    </row>
    <row r="11854" spans="27:35" x14ac:dyDescent="0.25">
      <c r="AA11854" s="81"/>
      <c r="AB11854" s="81"/>
      <c r="AC11854" s="80"/>
      <c r="AD11854" s="80"/>
      <c r="AE11854" s="81"/>
      <c r="AF11854" s="82"/>
      <c r="AG11854" s="80"/>
      <c r="AH11854" s="119"/>
      <c r="AI11854" s="119"/>
    </row>
    <row r="11855" spans="27:35" x14ac:dyDescent="0.25">
      <c r="AA11855" s="81"/>
      <c r="AB11855" s="81"/>
      <c r="AC11855" s="80"/>
      <c r="AD11855" s="80"/>
      <c r="AE11855" s="81"/>
      <c r="AF11855" s="82"/>
      <c r="AG11855" s="80"/>
      <c r="AH11855" s="119"/>
      <c r="AI11855" s="119"/>
    </row>
    <row r="11856" spans="27:35" x14ac:dyDescent="0.25">
      <c r="AA11856" s="81"/>
      <c r="AB11856" s="81"/>
      <c r="AC11856" s="80"/>
      <c r="AD11856" s="80"/>
      <c r="AE11856" s="81"/>
      <c r="AF11856" s="82"/>
      <c r="AG11856" s="80"/>
      <c r="AH11856" s="119"/>
      <c r="AI11856" s="119"/>
    </row>
    <row r="11857" spans="27:35" x14ac:dyDescent="0.25">
      <c r="AA11857" s="81"/>
      <c r="AB11857" s="81"/>
      <c r="AC11857" s="80"/>
      <c r="AD11857" s="80"/>
      <c r="AE11857" s="81"/>
      <c r="AF11857" s="82"/>
      <c r="AG11857" s="80"/>
      <c r="AH11857" s="119"/>
      <c r="AI11857" s="119"/>
    </row>
    <row r="11858" spans="27:35" x14ac:dyDescent="0.25">
      <c r="AA11858" s="81"/>
      <c r="AB11858" s="81"/>
      <c r="AC11858" s="80"/>
      <c r="AD11858" s="80"/>
      <c r="AE11858" s="81"/>
      <c r="AF11858" s="82"/>
      <c r="AG11858" s="80"/>
      <c r="AH11858" s="119"/>
      <c r="AI11858" s="119"/>
    </row>
    <row r="11859" spans="27:35" x14ac:dyDescent="0.25">
      <c r="AA11859" s="81"/>
      <c r="AB11859" s="81"/>
      <c r="AC11859" s="80"/>
      <c r="AD11859" s="80"/>
      <c r="AE11859" s="81"/>
      <c r="AF11859" s="82"/>
      <c r="AG11859" s="80"/>
      <c r="AH11859" s="119"/>
      <c r="AI11859" s="119"/>
    </row>
    <row r="11860" spans="27:35" x14ac:dyDescent="0.25">
      <c r="AA11860" s="81"/>
      <c r="AB11860" s="81"/>
      <c r="AC11860" s="80"/>
      <c r="AD11860" s="80"/>
      <c r="AE11860" s="81"/>
      <c r="AF11860" s="82"/>
      <c r="AG11860" s="80"/>
      <c r="AH11860" s="119"/>
      <c r="AI11860" s="119"/>
    </row>
    <row r="11861" spans="27:35" x14ac:dyDescent="0.25">
      <c r="AA11861" s="81"/>
      <c r="AB11861" s="81"/>
      <c r="AC11861" s="80"/>
      <c r="AD11861" s="80"/>
      <c r="AE11861" s="81"/>
      <c r="AF11861" s="82"/>
      <c r="AG11861" s="80"/>
      <c r="AH11861" s="119"/>
      <c r="AI11861" s="119"/>
    </row>
    <row r="11862" spans="27:35" x14ac:dyDescent="0.25">
      <c r="AA11862" s="81"/>
      <c r="AB11862" s="81"/>
      <c r="AC11862" s="80"/>
      <c r="AD11862" s="80"/>
      <c r="AE11862" s="81"/>
      <c r="AF11862" s="82"/>
      <c r="AG11862" s="80"/>
      <c r="AH11862" s="119"/>
      <c r="AI11862" s="119"/>
    </row>
    <row r="11863" spans="27:35" x14ac:dyDescent="0.25">
      <c r="AA11863" s="81"/>
      <c r="AB11863" s="81"/>
      <c r="AC11863" s="80"/>
      <c r="AD11863" s="80"/>
      <c r="AE11863" s="81"/>
      <c r="AF11863" s="82"/>
      <c r="AG11863" s="80"/>
      <c r="AH11863" s="119"/>
      <c r="AI11863" s="119"/>
    </row>
    <row r="11864" spans="27:35" x14ac:dyDescent="0.25">
      <c r="AA11864" s="81"/>
      <c r="AB11864" s="81"/>
      <c r="AC11864" s="80"/>
      <c r="AD11864" s="80"/>
      <c r="AE11864" s="81"/>
      <c r="AF11864" s="82"/>
      <c r="AG11864" s="80"/>
      <c r="AH11864" s="119"/>
      <c r="AI11864" s="119"/>
    </row>
    <row r="11865" spans="27:35" x14ac:dyDescent="0.25">
      <c r="AA11865" s="81"/>
      <c r="AB11865" s="81"/>
      <c r="AC11865" s="80"/>
      <c r="AD11865" s="80"/>
      <c r="AE11865" s="81"/>
      <c r="AF11865" s="82"/>
      <c r="AG11865" s="80"/>
      <c r="AH11865" s="119"/>
      <c r="AI11865" s="119"/>
    </row>
    <row r="11866" spans="27:35" x14ac:dyDescent="0.25">
      <c r="AA11866" s="81"/>
      <c r="AB11866" s="81"/>
      <c r="AC11866" s="80"/>
      <c r="AD11866" s="80"/>
      <c r="AE11866" s="81"/>
      <c r="AF11866" s="82"/>
      <c r="AG11866" s="80"/>
      <c r="AH11866" s="119"/>
      <c r="AI11866" s="119"/>
    </row>
    <row r="11867" spans="27:35" x14ac:dyDescent="0.25">
      <c r="AA11867" s="81"/>
      <c r="AB11867" s="81"/>
      <c r="AC11867" s="80"/>
      <c r="AD11867" s="80"/>
      <c r="AE11867" s="81"/>
      <c r="AF11867" s="82"/>
      <c r="AG11867" s="80"/>
      <c r="AH11867" s="119"/>
      <c r="AI11867" s="119"/>
    </row>
    <row r="11868" spans="27:35" x14ac:dyDescent="0.25">
      <c r="AA11868" s="81"/>
      <c r="AB11868" s="81"/>
      <c r="AC11868" s="80"/>
      <c r="AD11868" s="80"/>
      <c r="AE11868" s="81"/>
      <c r="AF11868" s="82"/>
      <c r="AG11868" s="80"/>
      <c r="AH11868" s="119"/>
      <c r="AI11868" s="119"/>
    </row>
    <row r="11869" spans="27:35" x14ac:dyDescent="0.25">
      <c r="AA11869" s="81"/>
      <c r="AB11869" s="81"/>
      <c r="AC11869" s="80"/>
      <c r="AD11869" s="80"/>
      <c r="AE11869" s="81"/>
      <c r="AF11869" s="82"/>
      <c r="AG11869" s="80"/>
      <c r="AH11869" s="119"/>
      <c r="AI11869" s="119"/>
    </row>
    <row r="11870" spans="27:35" x14ac:dyDescent="0.25">
      <c r="AA11870" s="81"/>
      <c r="AB11870" s="81"/>
      <c r="AC11870" s="80"/>
      <c r="AD11870" s="80"/>
      <c r="AE11870" s="81"/>
      <c r="AF11870" s="82"/>
      <c r="AG11870" s="80"/>
      <c r="AH11870" s="119"/>
      <c r="AI11870" s="119"/>
    </row>
    <row r="11871" spans="27:35" x14ac:dyDescent="0.25">
      <c r="AA11871" s="81"/>
      <c r="AB11871" s="81"/>
      <c r="AC11871" s="80"/>
      <c r="AD11871" s="80"/>
      <c r="AE11871" s="81"/>
      <c r="AF11871" s="82"/>
      <c r="AG11871" s="80"/>
      <c r="AH11871" s="119"/>
      <c r="AI11871" s="119"/>
    </row>
    <row r="11872" spans="27:35" x14ac:dyDescent="0.25">
      <c r="AA11872" s="81"/>
      <c r="AB11872" s="81"/>
      <c r="AC11872" s="80"/>
      <c r="AD11872" s="80"/>
      <c r="AE11872" s="81"/>
      <c r="AF11872" s="82"/>
      <c r="AG11872" s="80"/>
      <c r="AH11872" s="119"/>
      <c r="AI11872" s="119"/>
    </row>
    <row r="11873" spans="27:35" x14ac:dyDescent="0.25">
      <c r="AA11873" s="81"/>
      <c r="AB11873" s="81"/>
      <c r="AC11873" s="80"/>
      <c r="AD11873" s="80"/>
      <c r="AE11873" s="81"/>
      <c r="AF11873" s="82"/>
      <c r="AG11873" s="80"/>
      <c r="AH11873" s="119"/>
      <c r="AI11873" s="119"/>
    </row>
    <row r="11874" spans="27:35" x14ac:dyDescent="0.25">
      <c r="AA11874" s="81"/>
      <c r="AB11874" s="81"/>
      <c r="AC11874" s="80"/>
      <c r="AD11874" s="80"/>
      <c r="AE11874" s="81"/>
      <c r="AF11874" s="82"/>
      <c r="AG11874" s="80"/>
      <c r="AH11874" s="119"/>
      <c r="AI11874" s="119"/>
    </row>
    <row r="11875" spans="27:35" x14ac:dyDescent="0.25">
      <c r="AA11875" s="81"/>
      <c r="AB11875" s="81"/>
      <c r="AC11875" s="80"/>
      <c r="AD11875" s="80"/>
      <c r="AE11875" s="81"/>
      <c r="AF11875" s="82"/>
      <c r="AG11875" s="80"/>
      <c r="AH11875" s="119"/>
      <c r="AI11875" s="119"/>
    </row>
    <row r="11876" spans="27:35" x14ac:dyDescent="0.25">
      <c r="AA11876" s="81"/>
      <c r="AB11876" s="81"/>
      <c r="AC11876" s="80"/>
      <c r="AD11876" s="80"/>
      <c r="AE11876" s="81"/>
      <c r="AF11876" s="82"/>
      <c r="AG11876" s="80"/>
      <c r="AH11876" s="119"/>
      <c r="AI11876" s="119"/>
    </row>
    <row r="11877" spans="27:35" x14ac:dyDescent="0.25">
      <c r="AA11877" s="81"/>
      <c r="AB11877" s="81"/>
      <c r="AC11877" s="80"/>
      <c r="AD11877" s="80"/>
      <c r="AE11877" s="81"/>
      <c r="AF11877" s="82"/>
      <c r="AG11877" s="80"/>
      <c r="AH11877" s="119"/>
      <c r="AI11877" s="119"/>
    </row>
    <row r="11878" spans="27:35" x14ac:dyDescent="0.25">
      <c r="AA11878" s="81"/>
      <c r="AB11878" s="81"/>
      <c r="AC11878" s="80"/>
      <c r="AD11878" s="80"/>
      <c r="AE11878" s="81"/>
      <c r="AF11878" s="82"/>
      <c r="AG11878" s="80"/>
      <c r="AH11878" s="119"/>
      <c r="AI11878" s="119"/>
    </row>
    <row r="11879" spans="27:35" x14ac:dyDescent="0.25">
      <c r="AA11879" s="81"/>
      <c r="AB11879" s="81"/>
      <c r="AC11879" s="80"/>
      <c r="AD11879" s="80"/>
      <c r="AE11879" s="81"/>
      <c r="AF11879" s="82"/>
      <c r="AG11879" s="80"/>
      <c r="AH11879" s="119"/>
      <c r="AI11879" s="119"/>
    </row>
    <row r="11880" spans="27:35" x14ac:dyDescent="0.25">
      <c r="AA11880" s="81"/>
      <c r="AB11880" s="81"/>
      <c r="AC11880" s="80"/>
      <c r="AD11880" s="80"/>
      <c r="AE11880" s="81"/>
      <c r="AF11880" s="82"/>
      <c r="AG11880" s="80"/>
      <c r="AH11880" s="119"/>
      <c r="AI11880" s="119"/>
    </row>
    <row r="11881" spans="27:35" x14ac:dyDescent="0.25">
      <c r="AA11881" s="81"/>
      <c r="AB11881" s="81"/>
      <c r="AC11881" s="80"/>
      <c r="AD11881" s="80"/>
      <c r="AE11881" s="81"/>
      <c r="AF11881" s="82"/>
      <c r="AG11881" s="80"/>
      <c r="AH11881" s="119"/>
      <c r="AI11881" s="119"/>
    </row>
    <row r="11882" spans="27:35" x14ac:dyDescent="0.25">
      <c r="AA11882" s="81"/>
      <c r="AB11882" s="81"/>
      <c r="AC11882" s="80"/>
      <c r="AD11882" s="80"/>
      <c r="AE11882" s="81"/>
      <c r="AF11882" s="82"/>
      <c r="AG11882" s="80"/>
      <c r="AH11882" s="119"/>
      <c r="AI11882" s="119"/>
    </row>
    <row r="11883" spans="27:35" x14ac:dyDescent="0.25">
      <c r="AA11883" s="81"/>
      <c r="AB11883" s="81"/>
      <c r="AC11883" s="80"/>
      <c r="AD11883" s="80"/>
      <c r="AE11883" s="81"/>
      <c r="AF11883" s="82"/>
      <c r="AG11883" s="80"/>
      <c r="AH11883" s="119"/>
      <c r="AI11883" s="119"/>
    </row>
    <row r="11884" spans="27:35" x14ac:dyDescent="0.25">
      <c r="AA11884" s="81"/>
      <c r="AB11884" s="81"/>
      <c r="AC11884" s="80"/>
      <c r="AD11884" s="80"/>
      <c r="AE11884" s="81"/>
      <c r="AF11884" s="82"/>
      <c r="AG11884" s="80"/>
      <c r="AH11884" s="119"/>
      <c r="AI11884" s="119"/>
    </row>
    <row r="11885" spans="27:35" x14ac:dyDescent="0.25">
      <c r="AA11885" s="81"/>
      <c r="AB11885" s="81"/>
      <c r="AC11885" s="80"/>
      <c r="AD11885" s="80"/>
      <c r="AE11885" s="81"/>
      <c r="AF11885" s="82"/>
      <c r="AG11885" s="80"/>
      <c r="AH11885" s="119"/>
      <c r="AI11885" s="119"/>
    </row>
    <row r="11886" spans="27:35" x14ac:dyDescent="0.25">
      <c r="AA11886" s="81"/>
      <c r="AB11886" s="81"/>
      <c r="AC11886" s="80"/>
      <c r="AD11886" s="80"/>
      <c r="AE11886" s="81"/>
      <c r="AF11886" s="82"/>
      <c r="AG11886" s="80"/>
      <c r="AH11886" s="119"/>
      <c r="AI11886" s="119"/>
    </row>
    <row r="11887" spans="27:35" x14ac:dyDescent="0.25">
      <c r="AA11887" s="81"/>
      <c r="AB11887" s="81"/>
      <c r="AC11887" s="80"/>
      <c r="AD11887" s="80"/>
      <c r="AE11887" s="81"/>
      <c r="AF11887" s="82"/>
      <c r="AG11887" s="80"/>
      <c r="AH11887" s="119"/>
      <c r="AI11887" s="119"/>
    </row>
    <row r="11888" spans="27:35" x14ac:dyDescent="0.25">
      <c r="AA11888" s="81"/>
      <c r="AB11888" s="81"/>
      <c r="AC11888" s="80"/>
      <c r="AD11888" s="80"/>
      <c r="AE11888" s="81"/>
      <c r="AF11888" s="82"/>
      <c r="AG11888" s="80"/>
      <c r="AH11888" s="119"/>
      <c r="AI11888" s="119"/>
    </row>
    <row r="11889" spans="27:35" x14ac:dyDescent="0.25">
      <c r="AA11889" s="81"/>
      <c r="AB11889" s="81"/>
      <c r="AC11889" s="80"/>
      <c r="AD11889" s="80"/>
      <c r="AE11889" s="81"/>
      <c r="AF11889" s="82"/>
      <c r="AG11889" s="80"/>
      <c r="AH11889" s="119"/>
      <c r="AI11889" s="119"/>
    </row>
    <row r="11890" spans="27:35" x14ac:dyDescent="0.25">
      <c r="AA11890" s="81"/>
      <c r="AB11890" s="81"/>
      <c r="AC11890" s="80"/>
      <c r="AD11890" s="80"/>
      <c r="AE11890" s="81"/>
      <c r="AF11890" s="82"/>
      <c r="AG11890" s="80"/>
      <c r="AH11890" s="119"/>
      <c r="AI11890" s="119"/>
    </row>
    <row r="11891" spans="27:35" x14ac:dyDescent="0.25">
      <c r="AA11891" s="81"/>
      <c r="AB11891" s="81"/>
      <c r="AC11891" s="80"/>
      <c r="AD11891" s="80"/>
      <c r="AE11891" s="81"/>
      <c r="AF11891" s="82"/>
      <c r="AG11891" s="80"/>
      <c r="AH11891" s="119"/>
      <c r="AI11891" s="119"/>
    </row>
    <row r="11892" spans="27:35" x14ac:dyDescent="0.25">
      <c r="AA11892" s="81"/>
      <c r="AB11892" s="81"/>
      <c r="AC11892" s="80"/>
      <c r="AD11892" s="80"/>
      <c r="AE11892" s="81"/>
      <c r="AF11892" s="82"/>
      <c r="AG11892" s="80"/>
      <c r="AH11892" s="119"/>
      <c r="AI11892" s="119"/>
    </row>
    <row r="11893" spans="27:35" x14ac:dyDescent="0.25">
      <c r="AA11893" s="81"/>
      <c r="AB11893" s="81"/>
      <c r="AC11893" s="80"/>
      <c r="AD11893" s="80"/>
      <c r="AE11893" s="81"/>
      <c r="AF11893" s="82"/>
      <c r="AG11893" s="80"/>
      <c r="AH11893" s="119"/>
      <c r="AI11893" s="119"/>
    </row>
    <row r="11894" spans="27:35" x14ac:dyDescent="0.25">
      <c r="AA11894" s="81"/>
      <c r="AB11894" s="81"/>
      <c r="AC11894" s="80"/>
      <c r="AD11894" s="80"/>
      <c r="AE11894" s="81"/>
      <c r="AF11894" s="82"/>
      <c r="AG11894" s="80"/>
      <c r="AH11894" s="119"/>
      <c r="AI11894" s="119"/>
    </row>
    <row r="11895" spans="27:35" x14ac:dyDescent="0.25">
      <c r="AA11895" s="81"/>
      <c r="AB11895" s="81"/>
      <c r="AC11895" s="80"/>
      <c r="AD11895" s="80"/>
      <c r="AE11895" s="81"/>
      <c r="AF11895" s="82"/>
      <c r="AG11895" s="80"/>
      <c r="AH11895" s="119"/>
      <c r="AI11895" s="119"/>
    </row>
    <row r="11896" spans="27:35" x14ac:dyDescent="0.25">
      <c r="AA11896" s="81"/>
      <c r="AB11896" s="81"/>
      <c r="AC11896" s="80"/>
      <c r="AD11896" s="80"/>
      <c r="AE11896" s="81"/>
      <c r="AF11896" s="82"/>
      <c r="AG11896" s="80"/>
      <c r="AH11896" s="119"/>
      <c r="AI11896" s="119"/>
    </row>
    <row r="11897" spans="27:35" x14ac:dyDescent="0.25">
      <c r="AA11897" s="81"/>
      <c r="AB11897" s="81"/>
      <c r="AC11897" s="80"/>
      <c r="AD11897" s="80"/>
      <c r="AE11897" s="81"/>
      <c r="AF11897" s="82"/>
      <c r="AG11897" s="80"/>
      <c r="AH11897" s="119"/>
      <c r="AI11897" s="119"/>
    </row>
    <row r="11898" spans="27:35" x14ac:dyDescent="0.25">
      <c r="AA11898" s="81"/>
      <c r="AB11898" s="81"/>
      <c r="AC11898" s="80"/>
      <c r="AD11898" s="80"/>
      <c r="AE11898" s="81"/>
      <c r="AF11898" s="82"/>
      <c r="AG11898" s="80"/>
      <c r="AH11898" s="119"/>
      <c r="AI11898" s="119"/>
    </row>
    <row r="11899" spans="27:35" x14ac:dyDescent="0.25">
      <c r="AA11899" s="81"/>
      <c r="AB11899" s="81"/>
      <c r="AC11899" s="80"/>
      <c r="AD11899" s="80"/>
      <c r="AE11899" s="81"/>
      <c r="AF11899" s="82"/>
      <c r="AG11899" s="80"/>
      <c r="AH11899" s="119"/>
      <c r="AI11899" s="119"/>
    </row>
    <row r="11900" spans="27:35" x14ac:dyDescent="0.25">
      <c r="AA11900" s="81"/>
      <c r="AB11900" s="81"/>
      <c r="AC11900" s="80"/>
      <c r="AD11900" s="80"/>
      <c r="AE11900" s="81"/>
      <c r="AF11900" s="82"/>
      <c r="AG11900" s="80"/>
      <c r="AH11900" s="119"/>
      <c r="AI11900" s="119"/>
    </row>
    <row r="11901" spans="27:35" x14ac:dyDescent="0.25">
      <c r="AA11901" s="81"/>
      <c r="AB11901" s="81"/>
      <c r="AC11901" s="80"/>
      <c r="AD11901" s="80"/>
      <c r="AE11901" s="81"/>
      <c r="AF11901" s="82"/>
      <c r="AG11901" s="80"/>
      <c r="AH11901" s="119"/>
      <c r="AI11901" s="119"/>
    </row>
    <row r="11902" spans="27:35" x14ac:dyDescent="0.25">
      <c r="AA11902" s="81"/>
      <c r="AB11902" s="81"/>
      <c r="AC11902" s="80"/>
      <c r="AD11902" s="80"/>
      <c r="AE11902" s="81"/>
      <c r="AF11902" s="82"/>
      <c r="AG11902" s="80"/>
      <c r="AH11902" s="119"/>
      <c r="AI11902" s="119"/>
    </row>
    <row r="11903" spans="27:35" x14ac:dyDescent="0.25">
      <c r="AA11903" s="81"/>
      <c r="AB11903" s="81"/>
      <c r="AC11903" s="80"/>
      <c r="AD11903" s="80"/>
      <c r="AE11903" s="81"/>
      <c r="AF11903" s="82"/>
      <c r="AG11903" s="80"/>
      <c r="AH11903" s="119"/>
      <c r="AI11903" s="119"/>
    </row>
    <row r="11904" spans="27:35" x14ac:dyDescent="0.25">
      <c r="AA11904" s="81"/>
      <c r="AB11904" s="81"/>
      <c r="AC11904" s="80"/>
      <c r="AD11904" s="80"/>
      <c r="AE11904" s="81"/>
      <c r="AF11904" s="82"/>
      <c r="AG11904" s="80"/>
      <c r="AH11904" s="119"/>
      <c r="AI11904" s="119"/>
    </row>
    <row r="11905" spans="27:35" x14ac:dyDescent="0.25">
      <c r="AA11905" s="81"/>
      <c r="AB11905" s="81"/>
      <c r="AC11905" s="80"/>
      <c r="AD11905" s="80"/>
      <c r="AE11905" s="81"/>
      <c r="AF11905" s="82"/>
      <c r="AG11905" s="80"/>
      <c r="AH11905" s="119"/>
      <c r="AI11905" s="119"/>
    </row>
    <row r="11906" spans="27:35" x14ac:dyDescent="0.25">
      <c r="AA11906" s="81"/>
      <c r="AB11906" s="81"/>
      <c r="AC11906" s="80"/>
      <c r="AD11906" s="80"/>
      <c r="AE11906" s="81"/>
      <c r="AF11906" s="82"/>
      <c r="AG11906" s="80"/>
      <c r="AH11906" s="119"/>
      <c r="AI11906" s="119"/>
    </row>
    <row r="11907" spans="27:35" x14ac:dyDescent="0.25">
      <c r="AA11907" s="81"/>
      <c r="AB11907" s="81"/>
      <c r="AC11907" s="80"/>
      <c r="AD11907" s="80"/>
      <c r="AE11907" s="81"/>
      <c r="AF11907" s="82"/>
      <c r="AG11907" s="80"/>
      <c r="AH11907" s="119"/>
      <c r="AI11907" s="119"/>
    </row>
    <row r="11908" spans="27:35" x14ac:dyDescent="0.25">
      <c r="AA11908" s="81"/>
      <c r="AB11908" s="81"/>
      <c r="AC11908" s="80"/>
      <c r="AD11908" s="80"/>
      <c r="AE11908" s="81"/>
      <c r="AF11908" s="82"/>
      <c r="AG11908" s="80"/>
      <c r="AH11908" s="119"/>
      <c r="AI11908" s="119"/>
    </row>
    <row r="11909" spans="27:35" x14ac:dyDescent="0.25">
      <c r="AA11909" s="81"/>
      <c r="AB11909" s="81"/>
      <c r="AC11909" s="80"/>
      <c r="AD11909" s="80"/>
      <c r="AE11909" s="81"/>
      <c r="AF11909" s="82"/>
      <c r="AG11909" s="80"/>
      <c r="AH11909" s="119"/>
      <c r="AI11909" s="119"/>
    </row>
    <row r="11910" spans="27:35" x14ac:dyDescent="0.25">
      <c r="AA11910" s="81"/>
      <c r="AB11910" s="81"/>
      <c r="AC11910" s="80"/>
      <c r="AD11910" s="80"/>
      <c r="AE11910" s="81"/>
      <c r="AF11910" s="82"/>
      <c r="AG11910" s="80"/>
      <c r="AH11910" s="119"/>
      <c r="AI11910" s="119"/>
    </row>
    <row r="11911" spans="27:35" x14ac:dyDescent="0.25">
      <c r="AA11911" s="81"/>
      <c r="AB11911" s="81"/>
      <c r="AC11911" s="80"/>
      <c r="AD11911" s="80"/>
      <c r="AE11911" s="81"/>
      <c r="AF11911" s="82"/>
      <c r="AG11911" s="80"/>
      <c r="AH11911" s="119"/>
      <c r="AI11911" s="119"/>
    </row>
    <row r="11912" spans="27:35" x14ac:dyDescent="0.25">
      <c r="AA11912" s="81"/>
      <c r="AB11912" s="81"/>
      <c r="AC11912" s="80"/>
      <c r="AD11912" s="80"/>
      <c r="AE11912" s="81"/>
      <c r="AF11912" s="82"/>
      <c r="AG11912" s="80"/>
      <c r="AH11912" s="119"/>
      <c r="AI11912" s="119"/>
    </row>
    <row r="11913" spans="27:35" x14ac:dyDescent="0.25">
      <c r="AA11913" s="81"/>
      <c r="AB11913" s="81"/>
      <c r="AC11913" s="80"/>
      <c r="AD11913" s="80"/>
      <c r="AE11913" s="81"/>
      <c r="AF11913" s="82"/>
      <c r="AG11913" s="80"/>
      <c r="AH11913" s="119"/>
      <c r="AI11913" s="119"/>
    </row>
    <row r="11914" spans="27:35" x14ac:dyDescent="0.25">
      <c r="AA11914" s="81"/>
      <c r="AB11914" s="81"/>
      <c r="AC11914" s="80"/>
      <c r="AD11914" s="80"/>
      <c r="AE11914" s="81"/>
      <c r="AF11914" s="82"/>
      <c r="AG11914" s="80"/>
      <c r="AH11914" s="119"/>
      <c r="AI11914" s="119"/>
    </row>
    <row r="11915" spans="27:35" x14ac:dyDescent="0.25">
      <c r="AA11915" s="81"/>
      <c r="AB11915" s="81"/>
      <c r="AC11915" s="80"/>
      <c r="AD11915" s="80"/>
      <c r="AE11915" s="81"/>
      <c r="AF11915" s="82"/>
      <c r="AG11915" s="80"/>
      <c r="AH11915" s="119"/>
      <c r="AI11915" s="119"/>
    </row>
    <row r="11916" spans="27:35" x14ac:dyDescent="0.25">
      <c r="AA11916" s="81"/>
      <c r="AB11916" s="81"/>
      <c r="AC11916" s="80"/>
      <c r="AD11916" s="80"/>
      <c r="AE11916" s="81"/>
      <c r="AF11916" s="82"/>
      <c r="AG11916" s="80"/>
      <c r="AH11916" s="119"/>
      <c r="AI11916" s="119"/>
    </row>
    <row r="11917" spans="27:35" x14ac:dyDescent="0.25">
      <c r="AA11917" s="81"/>
      <c r="AB11917" s="81"/>
      <c r="AC11917" s="80"/>
      <c r="AD11917" s="80"/>
      <c r="AE11917" s="81"/>
      <c r="AF11917" s="82"/>
      <c r="AG11917" s="80"/>
      <c r="AH11917" s="119"/>
      <c r="AI11917" s="119"/>
    </row>
    <row r="11918" spans="27:35" x14ac:dyDescent="0.25">
      <c r="AA11918" s="81"/>
      <c r="AB11918" s="81"/>
      <c r="AC11918" s="80"/>
      <c r="AD11918" s="80"/>
      <c r="AE11918" s="81"/>
      <c r="AF11918" s="82"/>
      <c r="AG11918" s="80"/>
      <c r="AH11918" s="119"/>
      <c r="AI11918" s="119"/>
    </row>
    <row r="11919" spans="27:35" x14ac:dyDescent="0.25">
      <c r="AA11919" s="81"/>
      <c r="AB11919" s="81"/>
      <c r="AC11919" s="80"/>
      <c r="AD11919" s="80"/>
      <c r="AE11919" s="81"/>
      <c r="AF11919" s="82"/>
      <c r="AG11919" s="80"/>
      <c r="AH11919" s="119"/>
      <c r="AI11919" s="119"/>
    </row>
    <row r="11920" spans="27:35" x14ac:dyDescent="0.25">
      <c r="AA11920" s="81"/>
      <c r="AB11920" s="81"/>
      <c r="AC11920" s="80"/>
      <c r="AD11920" s="80"/>
      <c r="AE11920" s="81"/>
      <c r="AF11920" s="82"/>
      <c r="AG11920" s="80"/>
      <c r="AH11920" s="119"/>
      <c r="AI11920" s="119"/>
    </row>
    <row r="11921" spans="27:35" x14ac:dyDescent="0.25">
      <c r="AA11921" s="81"/>
      <c r="AB11921" s="81"/>
      <c r="AC11921" s="80"/>
      <c r="AD11921" s="80"/>
      <c r="AE11921" s="81"/>
      <c r="AF11921" s="82"/>
      <c r="AG11921" s="80"/>
      <c r="AH11921" s="119"/>
      <c r="AI11921" s="119"/>
    </row>
    <row r="11922" spans="27:35" x14ac:dyDescent="0.25">
      <c r="AA11922" s="81"/>
      <c r="AB11922" s="81"/>
      <c r="AC11922" s="80"/>
      <c r="AD11922" s="80"/>
      <c r="AE11922" s="81"/>
      <c r="AF11922" s="82"/>
      <c r="AG11922" s="80"/>
      <c r="AH11922" s="119"/>
      <c r="AI11922" s="119"/>
    </row>
    <row r="11923" spans="27:35" x14ac:dyDescent="0.25">
      <c r="AA11923" s="81"/>
      <c r="AB11923" s="81"/>
      <c r="AC11923" s="80"/>
      <c r="AD11923" s="80"/>
      <c r="AE11923" s="81"/>
      <c r="AF11923" s="82"/>
      <c r="AG11923" s="80"/>
      <c r="AH11923" s="119"/>
      <c r="AI11923" s="119"/>
    </row>
    <row r="11924" spans="27:35" x14ac:dyDescent="0.25">
      <c r="AA11924" s="81"/>
      <c r="AB11924" s="81"/>
      <c r="AC11924" s="80"/>
      <c r="AD11924" s="80"/>
      <c r="AE11924" s="81"/>
      <c r="AF11924" s="82"/>
      <c r="AG11924" s="80"/>
      <c r="AH11924" s="119"/>
      <c r="AI11924" s="119"/>
    </row>
    <row r="11925" spans="27:35" x14ac:dyDescent="0.25">
      <c r="AA11925" s="81"/>
      <c r="AB11925" s="81"/>
      <c r="AC11925" s="80"/>
      <c r="AD11925" s="80"/>
      <c r="AE11925" s="81"/>
      <c r="AF11925" s="82"/>
      <c r="AG11925" s="80"/>
      <c r="AH11925" s="119"/>
      <c r="AI11925" s="119"/>
    </row>
    <row r="11926" spans="27:35" x14ac:dyDescent="0.25">
      <c r="AA11926" s="81"/>
      <c r="AB11926" s="81"/>
      <c r="AC11926" s="80"/>
      <c r="AD11926" s="80"/>
      <c r="AE11926" s="81"/>
      <c r="AF11926" s="82"/>
      <c r="AG11926" s="80"/>
      <c r="AH11926" s="119"/>
      <c r="AI11926" s="119"/>
    </row>
    <row r="11927" spans="27:35" x14ac:dyDescent="0.25">
      <c r="AA11927" s="81"/>
      <c r="AB11927" s="81"/>
      <c r="AC11927" s="80"/>
      <c r="AD11927" s="80"/>
      <c r="AE11927" s="81"/>
      <c r="AF11927" s="82"/>
      <c r="AG11927" s="80"/>
      <c r="AH11927" s="119"/>
      <c r="AI11927" s="119"/>
    </row>
    <row r="11928" spans="27:35" x14ac:dyDescent="0.25">
      <c r="AA11928" s="81"/>
      <c r="AB11928" s="81"/>
      <c r="AC11928" s="80"/>
      <c r="AD11928" s="80"/>
      <c r="AE11928" s="81"/>
      <c r="AF11928" s="82"/>
      <c r="AG11928" s="80"/>
      <c r="AH11928" s="119"/>
      <c r="AI11928" s="119"/>
    </row>
    <row r="11929" spans="27:35" x14ac:dyDescent="0.25">
      <c r="AA11929" s="81"/>
      <c r="AB11929" s="81"/>
      <c r="AC11929" s="80"/>
      <c r="AD11929" s="80"/>
      <c r="AE11929" s="81"/>
      <c r="AF11929" s="82"/>
      <c r="AG11929" s="80"/>
      <c r="AH11929" s="119"/>
      <c r="AI11929" s="119"/>
    </row>
    <row r="11930" spans="27:35" x14ac:dyDescent="0.25">
      <c r="AA11930" s="81"/>
      <c r="AB11930" s="81"/>
      <c r="AC11930" s="80"/>
      <c r="AD11930" s="80"/>
      <c r="AE11930" s="81"/>
      <c r="AF11930" s="82"/>
      <c r="AG11930" s="80"/>
      <c r="AH11930" s="119"/>
      <c r="AI11930" s="119"/>
    </row>
    <row r="11931" spans="27:35" x14ac:dyDescent="0.25">
      <c r="AA11931" s="81"/>
      <c r="AB11931" s="81"/>
      <c r="AC11931" s="80"/>
      <c r="AD11931" s="80"/>
      <c r="AE11931" s="81"/>
      <c r="AF11931" s="82"/>
      <c r="AG11931" s="80"/>
      <c r="AH11931" s="119"/>
      <c r="AI11931" s="119"/>
    </row>
    <row r="11932" spans="27:35" x14ac:dyDescent="0.25">
      <c r="AA11932" s="81"/>
      <c r="AB11932" s="81"/>
      <c r="AC11932" s="80"/>
      <c r="AD11932" s="80"/>
      <c r="AE11932" s="81"/>
      <c r="AF11932" s="82"/>
      <c r="AG11932" s="80"/>
      <c r="AH11932" s="119"/>
      <c r="AI11932" s="119"/>
    </row>
    <row r="11933" spans="27:35" x14ac:dyDescent="0.25">
      <c r="AA11933" s="81"/>
      <c r="AB11933" s="81"/>
      <c r="AC11933" s="80"/>
      <c r="AD11933" s="80"/>
      <c r="AE11933" s="81"/>
      <c r="AF11933" s="82"/>
      <c r="AG11933" s="80"/>
      <c r="AH11933" s="119"/>
      <c r="AI11933" s="119"/>
    </row>
    <row r="11934" spans="27:35" x14ac:dyDescent="0.25">
      <c r="AA11934" s="81"/>
      <c r="AB11934" s="81"/>
      <c r="AC11934" s="80"/>
      <c r="AD11934" s="80"/>
      <c r="AE11934" s="81"/>
      <c r="AF11934" s="82"/>
      <c r="AG11934" s="80"/>
      <c r="AH11934" s="119"/>
      <c r="AI11934" s="119"/>
    </row>
    <row r="11935" spans="27:35" x14ac:dyDescent="0.25">
      <c r="AA11935" s="81"/>
      <c r="AB11935" s="81"/>
      <c r="AC11935" s="80"/>
      <c r="AD11935" s="80"/>
      <c r="AE11935" s="81"/>
      <c r="AF11935" s="82"/>
      <c r="AG11935" s="80"/>
      <c r="AH11935" s="119"/>
      <c r="AI11935" s="119"/>
    </row>
    <row r="11936" spans="27:35" x14ac:dyDescent="0.25">
      <c r="AA11936" s="81"/>
      <c r="AB11936" s="81"/>
      <c r="AC11936" s="80"/>
      <c r="AD11936" s="80"/>
      <c r="AE11936" s="81"/>
      <c r="AF11936" s="82"/>
      <c r="AG11936" s="80"/>
      <c r="AH11936" s="119"/>
      <c r="AI11936" s="119"/>
    </row>
    <row r="11937" spans="27:35" x14ac:dyDescent="0.25">
      <c r="AA11937" s="81"/>
      <c r="AB11937" s="81"/>
      <c r="AC11937" s="80"/>
      <c r="AD11937" s="80"/>
      <c r="AE11937" s="81"/>
      <c r="AF11937" s="82"/>
      <c r="AG11937" s="80"/>
      <c r="AH11937" s="119"/>
      <c r="AI11937" s="119"/>
    </row>
    <row r="11938" spans="27:35" x14ac:dyDescent="0.25">
      <c r="AA11938" s="81"/>
      <c r="AB11938" s="81"/>
      <c r="AC11938" s="80"/>
      <c r="AD11938" s="80"/>
      <c r="AE11938" s="81"/>
      <c r="AF11938" s="82"/>
      <c r="AG11938" s="80"/>
      <c r="AH11938" s="119"/>
      <c r="AI11938" s="119"/>
    </row>
    <row r="11939" spans="27:35" x14ac:dyDescent="0.25">
      <c r="AA11939" s="81"/>
      <c r="AB11939" s="81"/>
      <c r="AC11939" s="80"/>
      <c r="AD11939" s="80"/>
      <c r="AE11939" s="81"/>
      <c r="AF11939" s="82"/>
      <c r="AG11939" s="80"/>
      <c r="AH11939" s="119"/>
      <c r="AI11939" s="119"/>
    </row>
    <row r="11940" spans="27:35" x14ac:dyDescent="0.25">
      <c r="AA11940" s="81"/>
      <c r="AB11940" s="81"/>
      <c r="AC11940" s="80"/>
      <c r="AD11940" s="80"/>
      <c r="AE11940" s="81"/>
      <c r="AF11940" s="82"/>
      <c r="AG11940" s="80"/>
      <c r="AH11940" s="119"/>
      <c r="AI11940" s="119"/>
    </row>
    <row r="11941" spans="27:35" x14ac:dyDescent="0.25">
      <c r="AA11941" s="81"/>
      <c r="AB11941" s="81"/>
      <c r="AC11941" s="80"/>
      <c r="AD11941" s="80"/>
      <c r="AE11941" s="81"/>
      <c r="AF11941" s="82"/>
      <c r="AG11941" s="80"/>
      <c r="AH11941" s="119"/>
      <c r="AI11941" s="119"/>
    </row>
    <row r="11942" spans="27:35" x14ac:dyDescent="0.25">
      <c r="AA11942" s="81"/>
      <c r="AB11942" s="81"/>
      <c r="AC11942" s="80"/>
      <c r="AD11942" s="80"/>
      <c r="AE11942" s="81"/>
      <c r="AF11942" s="82"/>
      <c r="AG11942" s="80"/>
      <c r="AH11942" s="119"/>
      <c r="AI11942" s="119"/>
    </row>
    <row r="11943" spans="27:35" x14ac:dyDescent="0.25">
      <c r="AA11943" s="81"/>
      <c r="AB11943" s="81"/>
      <c r="AC11943" s="80"/>
      <c r="AD11943" s="80"/>
      <c r="AE11943" s="81"/>
      <c r="AF11943" s="82"/>
      <c r="AG11943" s="80"/>
      <c r="AH11943" s="119"/>
      <c r="AI11943" s="119"/>
    </row>
    <row r="11944" spans="27:35" x14ac:dyDescent="0.25">
      <c r="AA11944" s="81"/>
      <c r="AB11944" s="81"/>
      <c r="AC11944" s="80"/>
      <c r="AD11944" s="80"/>
      <c r="AE11944" s="81"/>
      <c r="AF11944" s="82"/>
      <c r="AG11944" s="80"/>
      <c r="AH11944" s="119"/>
      <c r="AI11944" s="119"/>
    </row>
    <row r="11945" spans="27:35" x14ac:dyDescent="0.25">
      <c r="AA11945" s="81"/>
      <c r="AB11945" s="81"/>
      <c r="AC11945" s="80"/>
      <c r="AD11945" s="80"/>
      <c r="AE11945" s="81"/>
      <c r="AF11945" s="82"/>
      <c r="AG11945" s="80"/>
      <c r="AH11945" s="119"/>
      <c r="AI11945" s="119"/>
    </row>
    <row r="11946" spans="27:35" x14ac:dyDescent="0.25">
      <c r="AA11946" s="81"/>
      <c r="AB11946" s="81"/>
      <c r="AC11946" s="80"/>
      <c r="AD11946" s="80"/>
      <c r="AE11946" s="81"/>
      <c r="AF11946" s="82"/>
      <c r="AG11946" s="80"/>
      <c r="AH11946" s="119"/>
      <c r="AI11946" s="119"/>
    </row>
    <row r="11947" spans="27:35" x14ac:dyDescent="0.25">
      <c r="AA11947" s="81"/>
      <c r="AB11947" s="81"/>
      <c r="AC11947" s="80"/>
      <c r="AD11947" s="80"/>
      <c r="AE11947" s="81"/>
      <c r="AF11947" s="82"/>
      <c r="AG11947" s="80"/>
      <c r="AH11947" s="119"/>
      <c r="AI11947" s="119"/>
    </row>
    <row r="11948" spans="27:35" x14ac:dyDescent="0.25">
      <c r="AA11948" s="81"/>
      <c r="AB11948" s="81"/>
      <c r="AC11948" s="80"/>
      <c r="AD11948" s="80"/>
      <c r="AE11948" s="81"/>
      <c r="AF11948" s="82"/>
      <c r="AG11948" s="80"/>
      <c r="AH11948" s="119"/>
      <c r="AI11948" s="119"/>
    </row>
    <row r="11949" spans="27:35" x14ac:dyDescent="0.25">
      <c r="AA11949" s="81"/>
      <c r="AB11949" s="81"/>
      <c r="AC11949" s="80"/>
      <c r="AD11949" s="80"/>
      <c r="AE11949" s="81"/>
      <c r="AF11949" s="82"/>
      <c r="AG11949" s="80"/>
      <c r="AH11949" s="119"/>
      <c r="AI11949" s="119"/>
    </row>
    <row r="11950" spans="27:35" x14ac:dyDescent="0.25">
      <c r="AA11950" s="81"/>
      <c r="AB11950" s="81"/>
      <c r="AC11950" s="80"/>
      <c r="AD11950" s="80"/>
      <c r="AE11950" s="81"/>
      <c r="AF11950" s="82"/>
      <c r="AG11950" s="80"/>
      <c r="AH11950" s="119"/>
      <c r="AI11950" s="119"/>
    </row>
    <row r="11951" spans="27:35" x14ac:dyDescent="0.25">
      <c r="AA11951" s="81"/>
      <c r="AB11951" s="81"/>
      <c r="AC11951" s="80"/>
      <c r="AD11951" s="80"/>
      <c r="AE11951" s="81"/>
      <c r="AF11951" s="82"/>
      <c r="AG11951" s="80"/>
      <c r="AH11951" s="119"/>
      <c r="AI11951" s="119"/>
    </row>
    <row r="11952" spans="27:35" x14ac:dyDescent="0.25">
      <c r="AA11952" s="81"/>
      <c r="AB11952" s="81"/>
      <c r="AC11952" s="80"/>
      <c r="AD11952" s="80"/>
      <c r="AE11952" s="81"/>
      <c r="AF11952" s="82"/>
      <c r="AG11952" s="80"/>
      <c r="AH11952" s="119"/>
      <c r="AI11952" s="119"/>
    </row>
    <row r="11953" spans="27:35" x14ac:dyDescent="0.25">
      <c r="AA11953" s="81"/>
      <c r="AB11953" s="81"/>
      <c r="AC11953" s="80"/>
      <c r="AD11953" s="80"/>
      <c r="AE11953" s="81"/>
      <c r="AF11953" s="82"/>
      <c r="AG11953" s="80"/>
      <c r="AH11953" s="119"/>
      <c r="AI11953" s="119"/>
    </row>
    <row r="11954" spans="27:35" x14ac:dyDescent="0.25">
      <c r="AA11954" s="81"/>
      <c r="AB11954" s="81"/>
      <c r="AC11954" s="80"/>
      <c r="AD11954" s="80"/>
      <c r="AE11954" s="81"/>
      <c r="AF11954" s="82"/>
      <c r="AG11954" s="80"/>
      <c r="AH11954" s="119"/>
      <c r="AI11954" s="119"/>
    </row>
    <row r="11955" spans="27:35" x14ac:dyDescent="0.25">
      <c r="AA11955" s="81"/>
      <c r="AB11955" s="81"/>
      <c r="AC11955" s="80"/>
      <c r="AD11955" s="80"/>
      <c r="AE11955" s="81"/>
      <c r="AF11955" s="82"/>
      <c r="AG11955" s="80"/>
      <c r="AH11955" s="119"/>
      <c r="AI11955" s="119"/>
    </row>
    <row r="11956" spans="27:35" x14ac:dyDescent="0.25">
      <c r="AA11956" s="81"/>
      <c r="AB11956" s="81"/>
      <c r="AC11956" s="80"/>
      <c r="AD11956" s="80"/>
      <c r="AE11956" s="81"/>
      <c r="AF11956" s="82"/>
      <c r="AG11956" s="80"/>
      <c r="AH11956" s="119"/>
      <c r="AI11956" s="119"/>
    </row>
    <row r="11957" spans="27:35" x14ac:dyDescent="0.25">
      <c r="AA11957" s="81"/>
      <c r="AB11957" s="81"/>
      <c r="AC11957" s="80"/>
      <c r="AD11957" s="80"/>
      <c r="AE11957" s="81"/>
      <c r="AF11957" s="82"/>
      <c r="AG11957" s="80"/>
      <c r="AH11957" s="119"/>
      <c r="AI11957" s="119"/>
    </row>
    <row r="11958" spans="27:35" x14ac:dyDescent="0.25">
      <c r="AA11958" s="81"/>
      <c r="AB11958" s="81"/>
      <c r="AC11958" s="80"/>
      <c r="AD11958" s="80"/>
      <c r="AE11958" s="81"/>
      <c r="AF11958" s="82"/>
      <c r="AG11958" s="80"/>
      <c r="AH11958" s="119"/>
      <c r="AI11958" s="119"/>
    </row>
    <row r="11959" spans="27:35" x14ac:dyDescent="0.25">
      <c r="AA11959" s="81"/>
      <c r="AB11959" s="81"/>
      <c r="AC11959" s="80"/>
      <c r="AD11959" s="80"/>
      <c r="AE11959" s="81"/>
      <c r="AF11959" s="82"/>
      <c r="AG11959" s="80"/>
      <c r="AH11959" s="119"/>
      <c r="AI11959" s="119"/>
    </row>
    <row r="11960" spans="27:35" x14ac:dyDescent="0.25">
      <c r="AA11960" s="81"/>
      <c r="AB11960" s="81"/>
      <c r="AC11960" s="80"/>
      <c r="AD11960" s="80"/>
      <c r="AE11960" s="81"/>
      <c r="AF11960" s="82"/>
      <c r="AG11960" s="80"/>
      <c r="AH11960" s="119"/>
      <c r="AI11960" s="119"/>
    </row>
    <row r="11961" spans="27:35" x14ac:dyDescent="0.25">
      <c r="AA11961" s="81"/>
      <c r="AB11961" s="81"/>
      <c r="AC11961" s="80"/>
      <c r="AD11961" s="80"/>
      <c r="AE11961" s="81"/>
      <c r="AF11961" s="82"/>
      <c r="AG11961" s="80"/>
      <c r="AH11961" s="119"/>
      <c r="AI11961" s="119"/>
    </row>
    <row r="11962" spans="27:35" x14ac:dyDescent="0.25">
      <c r="AA11962" s="81"/>
      <c r="AB11962" s="81"/>
      <c r="AC11962" s="80"/>
      <c r="AD11962" s="80"/>
      <c r="AE11962" s="81"/>
      <c r="AF11962" s="82"/>
      <c r="AG11962" s="80"/>
      <c r="AH11962" s="119"/>
      <c r="AI11962" s="119"/>
    </row>
    <row r="11963" spans="27:35" x14ac:dyDescent="0.25">
      <c r="AA11963" s="81"/>
      <c r="AB11963" s="81"/>
      <c r="AC11963" s="80"/>
      <c r="AD11963" s="80"/>
      <c r="AE11963" s="81"/>
      <c r="AF11963" s="82"/>
      <c r="AG11963" s="80"/>
      <c r="AH11963" s="119"/>
      <c r="AI11963" s="119"/>
    </row>
    <row r="11964" spans="27:35" x14ac:dyDescent="0.25">
      <c r="AA11964" s="81"/>
      <c r="AB11964" s="81"/>
      <c r="AC11964" s="80"/>
      <c r="AD11964" s="80"/>
      <c r="AE11964" s="81"/>
      <c r="AF11964" s="82"/>
      <c r="AG11964" s="80"/>
      <c r="AH11964" s="119"/>
      <c r="AI11964" s="119"/>
    </row>
    <row r="11965" spans="27:35" x14ac:dyDescent="0.25">
      <c r="AA11965" s="81"/>
      <c r="AB11965" s="81"/>
      <c r="AC11965" s="80"/>
      <c r="AD11965" s="80"/>
      <c r="AE11965" s="81"/>
      <c r="AF11965" s="82"/>
      <c r="AG11965" s="80"/>
      <c r="AH11965" s="119"/>
      <c r="AI11965" s="119"/>
    </row>
    <row r="11966" spans="27:35" x14ac:dyDescent="0.25">
      <c r="AA11966" s="81"/>
      <c r="AB11966" s="81"/>
      <c r="AC11966" s="80"/>
      <c r="AD11966" s="80"/>
      <c r="AE11966" s="81"/>
      <c r="AF11966" s="82"/>
      <c r="AG11966" s="80"/>
      <c r="AH11966" s="119"/>
      <c r="AI11966" s="119"/>
    </row>
    <row r="11967" spans="27:35" x14ac:dyDescent="0.25">
      <c r="AA11967" s="81"/>
      <c r="AB11967" s="81"/>
      <c r="AC11967" s="80"/>
      <c r="AD11967" s="80"/>
      <c r="AE11967" s="81"/>
      <c r="AF11967" s="82"/>
      <c r="AG11967" s="80"/>
      <c r="AH11967" s="119"/>
      <c r="AI11967" s="119"/>
    </row>
    <row r="11968" spans="27:35" x14ac:dyDescent="0.25">
      <c r="AA11968" s="81"/>
      <c r="AB11968" s="81"/>
      <c r="AC11968" s="80"/>
      <c r="AD11968" s="80"/>
      <c r="AE11968" s="81"/>
      <c r="AF11968" s="82"/>
      <c r="AG11968" s="80"/>
      <c r="AH11968" s="119"/>
      <c r="AI11968" s="119"/>
    </row>
    <row r="11969" spans="27:35" x14ac:dyDescent="0.25">
      <c r="AA11969" s="81"/>
      <c r="AB11969" s="81"/>
      <c r="AC11969" s="80"/>
      <c r="AD11969" s="80"/>
      <c r="AE11969" s="81"/>
      <c r="AF11969" s="82"/>
      <c r="AG11969" s="80"/>
      <c r="AH11969" s="119"/>
      <c r="AI11969" s="119"/>
    </row>
    <row r="11970" spans="27:35" x14ac:dyDescent="0.25">
      <c r="AA11970" s="81"/>
      <c r="AB11970" s="81"/>
      <c r="AC11970" s="80"/>
      <c r="AD11970" s="80"/>
      <c r="AE11970" s="81"/>
      <c r="AF11970" s="82"/>
      <c r="AG11970" s="80"/>
      <c r="AH11970" s="119"/>
      <c r="AI11970" s="119"/>
    </row>
    <row r="11971" spans="27:35" x14ac:dyDescent="0.25">
      <c r="AA11971" s="81"/>
      <c r="AB11971" s="81"/>
      <c r="AC11971" s="80"/>
      <c r="AD11971" s="80"/>
      <c r="AE11971" s="81"/>
      <c r="AF11971" s="82"/>
      <c r="AG11971" s="80"/>
      <c r="AH11971" s="119"/>
      <c r="AI11971" s="119"/>
    </row>
    <row r="11972" spans="27:35" x14ac:dyDescent="0.25">
      <c r="AA11972" s="81"/>
      <c r="AB11972" s="81"/>
      <c r="AC11972" s="80"/>
      <c r="AD11972" s="80"/>
      <c r="AE11972" s="81"/>
      <c r="AF11972" s="82"/>
      <c r="AG11972" s="80"/>
      <c r="AH11972" s="119"/>
      <c r="AI11972" s="119"/>
    </row>
    <row r="11973" spans="27:35" x14ac:dyDescent="0.25">
      <c r="AA11973" s="81"/>
      <c r="AB11973" s="81"/>
      <c r="AC11973" s="80"/>
      <c r="AD11973" s="80"/>
      <c r="AE11973" s="81"/>
      <c r="AF11973" s="82"/>
      <c r="AG11973" s="80"/>
      <c r="AH11973" s="119"/>
      <c r="AI11973" s="119"/>
    </row>
    <row r="11974" spans="27:35" x14ac:dyDescent="0.25">
      <c r="AA11974" s="81"/>
      <c r="AB11974" s="81"/>
      <c r="AC11974" s="80"/>
      <c r="AD11974" s="80"/>
      <c r="AE11974" s="81"/>
      <c r="AF11974" s="82"/>
      <c r="AG11974" s="80"/>
      <c r="AH11974" s="119"/>
      <c r="AI11974" s="119"/>
    </row>
    <row r="11975" spans="27:35" x14ac:dyDescent="0.25">
      <c r="AA11975" s="81"/>
      <c r="AB11975" s="81"/>
      <c r="AC11975" s="80"/>
      <c r="AD11975" s="80"/>
      <c r="AE11975" s="81"/>
      <c r="AF11975" s="82"/>
      <c r="AG11975" s="80"/>
      <c r="AH11975" s="119"/>
      <c r="AI11975" s="119"/>
    </row>
    <row r="11976" spans="27:35" x14ac:dyDescent="0.25">
      <c r="AA11976" s="81"/>
      <c r="AB11976" s="81"/>
      <c r="AC11976" s="80"/>
      <c r="AD11976" s="80"/>
      <c r="AE11976" s="81"/>
      <c r="AF11976" s="82"/>
      <c r="AG11976" s="80"/>
      <c r="AH11976" s="119"/>
      <c r="AI11976" s="119"/>
    </row>
    <row r="11977" spans="27:35" x14ac:dyDescent="0.25">
      <c r="AA11977" s="81"/>
      <c r="AB11977" s="81"/>
      <c r="AC11977" s="80"/>
      <c r="AD11977" s="80"/>
      <c r="AE11977" s="81"/>
      <c r="AF11977" s="82"/>
      <c r="AG11977" s="80"/>
      <c r="AH11977" s="119"/>
      <c r="AI11977" s="119"/>
    </row>
    <row r="11978" spans="27:35" x14ac:dyDescent="0.25">
      <c r="AA11978" s="81"/>
      <c r="AB11978" s="81"/>
      <c r="AC11978" s="80"/>
      <c r="AD11978" s="80"/>
      <c r="AE11978" s="81"/>
      <c r="AF11978" s="82"/>
      <c r="AG11978" s="80"/>
      <c r="AH11978" s="119"/>
      <c r="AI11978" s="119"/>
    </row>
    <row r="11979" spans="27:35" x14ac:dyDescent="0.25">
      <c r="AA11979" s="81"/>
      <c r="AB11979" s="81"/>
      <c r="AC11979" s="80"/>
      <c r="AD11979" s="80"/>
      <c r="AE11979" s="81"/>
      <c r="AF11979" s="82"/>
      <c r="AG11979" s="80"/>
      <c r="AH11979" s="119"/>
      <c r="AI11979" s="119"/>
    </row>
    <row r="11980" spans="27:35" x14ac:dyDescent="0.25">
      <c r="AA11980" s="81"/>
      <c r="AB11980" s="81"/>
      <c r="AC11980" s="80"/>
      <c r="AD11980" s="80"/>
      <c r="AE11980" s="81"/>
      <c r="AF11980" s="82"/>
      <c r="AG11980" s="80"/>
      <c r="AH11980" s="119"/>
      <c r="AI11980" s="119"/>
    </row>
    <row r="11981" spans="27:35" x14ac:dyDescent="0.25">
      <c r="AA11981" s="81"/>
      <c r="AB11981" s="81"/>
      <c r="AC11981" s="80"/>
      <c r="AD11981" s="80"/>
      <c r="AE11981" s="81"/>
      <c r="AF11981" s="82"/>
      <c r="AG11981" s="80"/>
      <c r="AH11981" s="119"/>
      <c r="AI11981" s="119"/>
    </row>
    <row r="11982" spans="27:35" x14ac:dyDescent="0.25">
      <c r="AA11982" s="81"/>
      <c r="AB11982" s="81"/>
      <c r="AC11982" s="80"/>
      <c r="AD11982" s="80"/>
      <c r="AE11982" s="81"/>
      <c r="AF11982" s="82"/>
      <c r="AG11982" s="80"/>
      <c r="AH11982" s="119"/>
      <c r="AI11982" s="119"/>
    </row>
    <row r="11983" spans="27:35" x14ac:dyDescent="0.25">
      <c r="AA11983" s="81"/>
      <c r="AB11983" s="81"/>
      <c r="AC11983" s="80"/>
      <c r="AD11983" s="80"/>
      <c r="AE11983" s="81"/>
      <c r="AF11983" s="82"/>
      <c r="AG11983" s="80"/>
      <c r="AH11983" s="119"/>
      <c r="AI11983" s="119"/>
    </row>
    <row r="11984" spans="27:35" x14ac:dyDescent="0.25">
      <c r="AA11984" s="81"/>
      <c r="AB11984" s="81"/>
      <c r="AC11984" s="80"/>
      <c r="AD11984" s="80"/>
      <c r="AE11984" s="81"/>
      <c r="AF11984" s="82"/>
      <c r="AG11984" s="80"/>
      <c r="AH11984" s="119"/>
      <c r="AI11984" s="119"/>
    </row>
    <row r="11985" spans="27:35" x14ac:dyDescent="0.25">
      <c r="AA11985" s="81"/>
      <c r="AB11985" s="81"/>
      <c r="AC11985" s="80"/>
      <c r="AD11985" s="80"/>
      <c r="AE11985" s="81"/>
      <c r="AF11985" s="82"/>
      <c r="AG11985" s="80"/>
      <c r="AH11985" s="119"/>
      <c r="AI11985" s="119"/>
    </row>
    <row r="11986" spans="27:35" x14ac:dyDescent="0.25">
      <c r="AA11986" s="81"/>
      <c r="AB11986" s="81"/>
      <c r="AC11986" s="80"/>
      <c r="AD11986" s="80"/>
      <c r="AE11986" s="81"/>
      <c r="AF11986" s="82"/>
      <c r="AG11986" s="80"/>
      <c r="AH11986" s="119"/>
      <c r="AI11986" s="119"/>
    </row>
    <row r="11987" spans="27:35" x14ac:dyDescent="0.25">
      <c r="AA11987" s="81"/>
      <c r="AB11987" s="81"/>
      <c r="AC11987" s="80"/>
      <c r="AD11987" s="80"/>
      <c r="AE11987" s="81"/>
      <c r="AF11987" s="82"/>
      <c r="AG11987" s="80"/>
      <c r="AH11987" s="119"/>
      <c r="AI11987" s="119"/>
    </row>
    <row r="11988" spans="27:35" x14ac:dyDescent="0.25">
      <c r="AA11988" s="81"/>
      <c r="AB11988" s="81"/>
      <c r="AC11988" s="80"/>
      <c r="AD11988" s="80"/>
      <c r="AE11988" s="81"/>
      <c r="AF11988" s="82"/>
      <c r="AG11988" s="80"/>
      <c r="AH11988" s="119"/>
      <c r="AI11988" s="119"/>
    </row>
    <row r="11989" spans="27:35" x14ac:dyDescent="0.25">
      <c r="AA11989" s="81"/>
      <c r="AB11989" s="81"/>
      <c r="AC11989" s="80"/>
      <c r="AD11989" s="80"/>
      <c r="AE11989" s="81"/>
      <c r="AF11989" s="82"/>
      <c r="AG11989" s="80"/>
      <c r="AH11989" s="119"/>
      <c r="AI11989" s="119"/>
    </row>
    <row r="11990" spans="27:35" x14ac:dyDescent="0.25">
      <c r="AA11990" s="81"/>
      <c r="AB11990" s="81"/>
      <c r="AC11990" s="80"/>
      <c r="AD11990" s="80"/>
      <c r="AE11990" s="81"/>
      <c r="AF11990" s="82"/>
      <c r="AG11990" s="80"/>
      <c r="AH11990" s="119"/>
      <c r="AI11990" s="119"/>
    </row>
    <row r="11991" spans="27:35" x14ac:dyDescent="0.25">
      <c r="AA11991" s="81"/>
      <c r="AB11991" s="81"/>
      <c r="AC11991" s="80"/>
      <c r="AD11991" s="80"/>
      <c r="AE11991" s="81"/>
      <c r="AF11991" s="82"/>
      <c r="AG11991" s="80"/>
      <c r="AH11991" s="119"/>
      <c r="AI11991" s="119"/>
    </row>
    <row r="11992" spans="27:35" x14ac:dyDescent="0.25">
      <c r="AA11992" s="81"/>
      <c r="AB11992" s="81"/>
      <c r="AC11992" s="80"/>
      <c r="AD11992" s="80"/>
      <c r="AE11992" s="81"/>
      <c r="AF11992" s="82"/>
      <c r="AG11992" s="80"/>
      <c r="AH11992" s="119"/>
      <c r="AI11992" s="119"/>
    </row>
    <row r="11993" spans="27:35" x14ac:dyDescent="0.25">
      <c r="AA11993" s="81"/>
      <c r="AB11993" s="81"/>
      <c r="AC11993" s="80"/>
      <c r="AD11993" s="80"/>
      <c r="AE11993" s="81"/>
      <c r="AF11993" s="82"/>
      <c r="AG11993" s="80"/>
      <c r="AH11993" s="119"/>
      <c r="AI11993" s="119"/>
    </row>
    <row r="11994" spans="27:35" x14ac:dyDescent="0.25">
      <c r="AA11994" s="81"/>
      <c r="AB11994" s="81"/>
      <c r="AC11994" s="80"/>
      <c r="AD11994" s="80"/>
      <c r="AE11994" s="81"/>
      <c r="AF11994" s="82"/>
      <c r="AG11994" s="80"/>
      <c r="AH11994" s="119"/>
      <c r="AI11994" s="119"/>
    </row>
    <row r="11995" spans="27:35" x14ac:dyDescent="0.25">
      <c r="AA11995" s="81"/>
      <c r="AB11995" s="81"/>
      <c r="AC11995" s="80"/>
      <c r="AD11995" s="80"/>
      <c r="AE11995" s="81"/>
      <c r="AF11995" s="82"/>
      <c r="AG11995" s="80"/>
      <c r="AH11995" s="119"/>
      <c r="AI11995" s="119"/>
    </row>
    <row r="11996" spans="27:35" x14ac:dyDescent="0.25">
      <c r="AA11996" s="81"/>
      <c r="AB11996" s="81"/>
      <c r="AC11996" s="80"/>
      <c r="AD11996" s="80"/>
      <c r="AE11996" s="81"/>
      <c r="AF11996" s="82"/>
      <c r="AG11996" s="80"/>
      <c r="AH11996" s="119"/>
      <c r="AI11996" s="119"/>
    </row>
    <row r="11997" spans="27:35" x14ac:dyDescent="0.25">
      <c r="AA11997" s="81"/>
      <c r="AB11997" s="81"/>
      <c r="AC11997" s="80"/>
      <c r="AD11997" s="80"/>
      <c r="AE11997" s="81"/>
      <c r="AF11997" s="82"/>
      <c r="AG11997" s="80"/>
      <c r="AH11997" s="119"/>
      <c r="AI11997" s="119"/>
    </row>
    <row r="11998" spans="27:35" x14ac:dyDescent="0.25">
      <c r="AA11998" s="81"/>
      <c r="AB11998" s="81"/>
      <c r="AC11998" s="80"/>
      <c r="AD11998" s="80"/>
      <c r="AE11998" s="81"/>
      <c r="AF11998" s="82"/>
      <c r="AG11998" s="80"/>
      <c r="AH11998" s="119"/>
      <c r="AI11998" s="119"/>
    </row>
    <row r="11999" spans="27:35" x14ac:dyDescent="0.25">
      <c r="AA11999" s="81"/>
      <c r="AB11999" s="81"/>
      <c r="AC11999" s="80"/>
      <c r="AD11999" s="80"/>
      <c r="AE11999" s="81"/>
      <c r="AF11999" s="82"/>
      <c r="AG11999" s="80"/>
      <c r="AH11999" s="119"/>
      <c r="AI11999" s="119"/>
    </row>
    <row r="12000" spans="27:35" x14ac:dyDescent="0.25">
      <c r="AA12000" s="81"/>
      <c r="AB12000" s="81"/>
      <c r="AC12000" s="80"/>
      <c r="AD12000" s="80"/>
      <c r="AE12000" s="81"/>
      <c r="AF12000" s="82"/>
      <c r="AG12000" s="80"/>
      <c r="AH12000" s="119"/>
      <c r="AI12000" s="119"/>
    </row>
    <row r="12001" spans="27:35" x14ac:dyDescent="0.25">
      <c r="AA12001" s="81"/>
      <c r="AB12001" s="81"/>
      <c r="AC12001" s="80"/>
      <c r="AD12001" s="80"/>
      <c r="AE12001" s="81"/>
      <c r="AF12001" s="82"/>
      <c r="AG12001" s="80"/>
      <c r="AH12001" s="119"/>
      <c r="AI12001" s="119"/>
    </row>
    <row r="12002" spans="27:35" x14ac:dyDescent="0.25">
      <c r="AA12002" s="81"/>
      <c r="AB12002" s="81"/>
      <c r="AC12002" s="80"/>
      <c r="AD12002" s="80"/>
      <c r="AE12002" s="81"/>
      <c r="AF12002" s="82"/>
      <c r="AG12002" s="80"/>
      <c r="AH12002" s="119"/>
      <c r="AI12002" s="119"/>
    </row>
    <row r="12003" spans="27:35" x14ac:dyDescent="0.25">
      <c r="AA12003" s="81"/>
      <c r="AB12003" s="81"/>
      <c r="AC12003" s="80"/>
      <c r="AD12003" s="80"/>
      <c r="AE12003" s="81"/>
      <c r="AF12003" s="82"/>
      <c r="AG12003" s="80"/>
      <c r="AH12003" s="119"/>
      <c r="AI12003" s="119"/>
    </row>
    <row r="12004" spans="27:35" x14ac:dyDescent="0.25">
      <c r="AA12004" s="81"/>
      <c r="AB12004" s="81"/>
      <c r="AC12004" s="80"/>
      <c r="AD12004" s="80"/>
      <c r="AE12004" s="81"/>
      <c r="AF12004" s="82"/>
      <c r="AG12004" s="80"/>
      <c r="AH12004" s="119"/>
      <c r="AI12004" s="119"/>
    </row>
    <row r="12005" spans="27:35" x14ac:dyDescent="0.25">
      <c r="AA12005" s="81"/>
      <c r="AB12005" s="81"/>
      <c r="AC12005" s="80"/>
      <c r="AD12005" s="80"/>
      <c r="AE12005" s="81"/>
      <c r="AF12005" s="82"/>
      <c r="AG12005" s="80"/>
      <c r="AH12005" s="119"/>
      <c r="AI12005" s="119"/>
    </row>
    <row r="12006" spans="27:35" x14ac:dyDescent="0.25">
      <c r="AA12006" s="81"/>
      <c r="AB12006" s="81"/>
      <c r="AC12006" s="80"/>
      <c r="AD12006" s="80"/>
      <c r="AE12006" s="81"/>
      <c r="AF12006" s="82"/>
      <c r="AG12006" s="80"/>
      <c r="AH12006" s="119"/>
      <c r="AI12006" s="119"/>
    </row>
    <row r="12007" spans="27:35" x14ac:dyDescent="0.25">
      <c r="AA12007" s="81"/>
      <c r="AB12007" s="81"/>
      <c r="AC12007" s="80"/>
      <c r="AD12007" s="80"/>
      <c r="AE12007" s="81"/>
      <c r="AF12007" s="82"/>
      <c r="AG12007" s="80"/>
      <c r="AH12007" s="119"/>
      <c r="AI12007" s="119"/>
    </row>
    <row r="12008" spans="27:35" x14ac:dyDescent="0.25">
      <c r="AA12008" s="81"/>
      <c r="AB12008" s="81"/>
      <c r="AC12008" s="80"/>
      <c r="AD12008" s="80"/>
      <c r="AE12008" s="81"/>
      <c r="AF12008" s="82"/>
      <c r="AG12008" s="80"/>
      <c r="AH12008" s="119"/>
      <c r="AI12008" s="119"/>
    </row>
    <row r="12009" spans="27:35" x14ac:dyDescent="0.25">
      <c r="AA12009" s="81"/>
      <c r="AB12009" s="81"/>
      <c r="AC12009" s="80"/>
      <c r="AD12009" s="80"/>
      <c r="AE12009" s="81"/>
      <c r="AF12009" s="82"/>
      <c r="AG12009" s="80"/>
      <c r="AH12009" s="119"/>
      <c r="AI12009" s="119"/>
    </row>
    <row r="12010" spans="27:35" x14ac:dyDescent="0.25">
      <c r="AA12010" s="81"/>
      <c r="AB12010" s="81"/>
      <c r="AC12010" s="80"/>
      <c r="AD12010" s="80"/>
      <c r="AE12010" s="81"/>
      <c r="AF12010" s="82"/>
      <c r="AG12010" s="80"/>
      <c r="AH12010" s="119"/>
      <c r="AI12010" s="119"/>
    </row>
    <row r="12011" spans="27:35" x14ac:dyDescent="0.25">
      <c r="AA12011" s="81"/>
      <c r="AB12011" s="81"/>
      <c r="AC12011" s="80"/>
      <c r="AD12011" s="80"/>
      <c r="AE12011" s="81"/>
      <c r="AF12011" s="82"/>
      <c r="AG12011" s="80"/>
      <c r="AH12011" s="119"/>
      <c r="AI12011" s="119"/>
    </row>
    <row r="12012" spans="27:35" x14ac:dyDescent="0.25">
      <c r="AA12012" s="81"/>
      <c r="AB12012" s="81"/>
      <c r="AC12012" s="80"/>
      <c r="AD12012" s="80"/>
      <c r="AE12012" s="81"/>
      <c r="AF12012" s="82"/>
      <c r="AG12012" s="80"/>
      <c r="AH12012" s="119"/>
      <c r="AI12012" s="119"/>
    </row>
    <row r="12013" spans="27:35" x14ac:dyDescent="0.25">
      <c r="AA12013" s="81"/>
      <c r="AB12013" s="81"/>
      <c r="AC12013" s="80"/>
      <c r="AD12013" s="80"/>
      <c r="AE12013" s="81"/>
      <c r="AF12013" s="82"/>
      <c r="AG12013" s="80"/>
      <c r="AH12013" s="119"/>
      <c r="AI12013" s="119"/>
    </row>
    <row r="12014" spans="27:35" x14ac:dyDescent="0.25">
      <c r="AA12014" s="81"/>
      <c r="AB12014" s="81"/>
      <c r="AC12014" s="80"/>
      <c r="AD12014" s="80"/>
      <c r="AE12014" s="81"/>
      <c r="AF12014" s="82"/>
      <c r="AG12014" s="80"/>
      <c r="AH12014" s="119"/>
      <c r="AI12014" s="119"/>
    </row>
    <row r="12015" spans="27:35" x14ac:dyDescent="0.25">
      <c r="AA12015" s="81"/>
      <c r="AB12015" s="81"/>
      <c r="AC12015" s="80"/>
      <c r="AD12015" s="80"/>
      <c r="AE12015" s="81"/>
      <c r="AF12015" s="82"/>
      <c r="AG12015" s="80"/>
      <c r="AH12015" s="119"/>
      <c r="AI12015" s="119"/>
    </row>
    <row r="12016" spans="27:35" x14ac:dyDescent="0.25">
      <c r="AA12016" s="81"/>
      <c r="AB12016" s="81"/>
      <c r="AC12016" s="80"/>
      <c r="AD12016" s="80"/>
      <c r="AE12016" s="81"/>
      <c r="AF12016" s="82"/>
      <c r="AG12016" s="80"/>
      <c r="AH12016" s="119"/>
      <c r="AI12016" s="119"/>
    </row>
    <row r="12017" spans="27:35" x14ac:dyDescent="0.25">
      <c r="AA12017" s="81"/>
      <c r="AB12017" s="81"/>
      <c r="AC12017" s="80"/>
      <c r="AD12017" s="80"/>
      <c r="AE12017" s="81"/>
      <c r="AF12017" s="82"/>
      <c r="AG12017" s="80"/>
      <c r="AH12017" s="119"/>
      <c r="AI12017" s="119"/>
    </row>
    <row r="12018" spans="27:35" x14ac:dyDescent="0.25">
      <c r="AA12018" s="81"/>
      <c r="AB12018" s="81"/>
      <c r="AC12018" s="80"/>
      <c r="AD12018" s="80"/>
      <c r="AE12018" s="81"/>
      <c r="AF12018" s="82"/>
      <c r="AG12018" s="80"/>
      <c r="AH12018" s="119"/>
      <c r="AI12018" s="119"/>
    </row>
    <row r="12019" spans="27:35" x14ac:dyDescent="0.25">
      <c r="AA12019" s="81"/>
      <c r="AB12019" s="81"/>
      <c r="AC12019" s="80"/>
      <c r="AD12019" s="80"/>
      <c r="AE12019" s="81"/>
      <c r="AF12019" s="82"/>
      <c r="AG12019" s="80"/>
      <c r="AH12019" s="119"/>
      <c r="AI12019" s="119"/>
    </row>
    <row r="12020" spans="27:35" x14ac:dyDescent="0.25">
      <c r="AA12020" s="81"/>
      <c r="AB12020" s="81"/>
      <c r="AC12020" s="80"/>
      <c r="AD12020" s="80"/>
      <c r="AE12020" s="81"/>
      <c r="AF12020" s="82"/>
      <c r="AG12020" s="80"/>
      <c r="AH12020" s="119"/>
      <c r="AI12020" s="119"/>
    </row>
    <row r="12021" spans="27:35" x14ac:dyDescent="0.25">
      <c r="AA12021" s="81"/>
      <c r="AB12021" s="81"/>
      <c r="AC12021" s="80"/>
      <c r="AD12021" s="80"/>
      <c r="AE12021" s="81"/>
      <c r="AF12021" s="82"/>
      <c r="AG12021" s="80"/>
      <c r="AH12021" s="119"/>
      <c r="AI12021" s="119"/>
    </row>
    <row r="12022" spans="27:35" x14ac:dyDescent="0.25">
      <c r="AA12022" s="81"/>
      <c r="AB12022" s="81"/>
      <c r="AC12022" s="80"/>
      <c r="AD12022" s="80"/>
      <c r="AE12022" s="81"/>
      <c r="AF12022" s="82"/>
      <c r="AG12022" s="80"/>
      <c r="AH12022" s="119"/>
      <c r="AI12022" s="119"/>
    </row>
    <row r="12023" spans="27:35" x14ac:dyDescent="0.25">
      <c r="AA12023" s="81"/>
      <c r="AB12023" s="81"/>
      <c r="AC12023" s="80"/>
      <c r="AD12023" s="80"/>
      <c r="AE12023" s="81"/>
      <c r="AF12023" s="82"/>
      <c r="AG12023" s="80"/>
      <c r="AH12023" s="119"/>
      <c r="AI12023" s="119"/>
    </row>
    <row r="12024" spans="27:35" x14ac:dyDescent="0.25">
      <c r="AA12024" s="81"/>
      <c r="AB12024" s="81"/>
      <c r="AC12024" s="80"/>
      <c r="AD12024" s="80"/>
      <c r="AE12024" s="81"/>
      <c r="AF12024" s="82"/>
      <c r="AG12024" s="80"/>
      <c r="AH12024" s="119"/>
      <c r="AI12024" s="119"/>
    </row>
    <row r="12025" spans="27:35" x14ac:dyDescent="0.25">
      <c r="AA12025" s="81"/>
      <c r="AB12025" s="81"/>
      <c r="AC12025" s="80"/>
      <c r="AD12025" s="80"/>
      <c r="AE12025" s="81"/>
      <c r="AF12025" s="82"/>
      <c r="AG12025" s="80"/>
      <c r="AH12025" s="119"/>
      <c r="AI12025" s="119"/>
    </row>
    <row r="12026" spans="27:35" x14ac:dyDescent="0.25">
      <c r="AA12026" s="81"/>
      <c r="AB12026" s="81"/>
      <c r="AC12026" s="80"/>
      <c r="AD12026" s="80"/>
      <c r="AE12026" s="81"/>
      <c r="AF12026" s="82"/>
      <c r="AG12026" s="80"/>
      <c r="AH12026" s="119"/>
      <c r="AI12026" s="119"/>
    </row>
    <row r="12027" spans="27:35" x14ac:dyDescent="0.25">
      <c r="AA12027" s="81"/>
      <c r="AB12027" s="81"/>
      <c r="AC12027" s="80"/>
      <c r="AD12027" s="80"/>
      <c r="AE12027" s="81"/>
      <c r="AF12027" s="82"/>
      <c r="AG12027" s="80"/>
      <c r="AH12027" s="119"/>
      <c r="AI12027" s="119"/>
    </row>
    <row r="12028" spans="27:35" x14ac:dyDescent="0.25">
      <c r="AA12028" s="81"/>
      <c r="AB12028" s="81"/>
      <c r="AC12028" s="80"/>
      <c r="AD12028" s="80"/>
      <c r="AE12028" s="81"/>
      <c r="AF12028" s="82"/>
      <c r="AG12028" s="80"/>
      <c r="AH12028" s="119"/>
      <c r="AI12028" s="119"/>
    </row>
    <row r="12029" spans="27:35" x14ac:dyDescent="0.25">
      <c r="AA12029" s="81"/>
      <c r="AB12029" s="81"/>
      <c r="AC12029" s="80"/>
      <c r="AD12029" s="80"/>
      <c r="AE12029" s="81"/>
      <c r="AF12029" s="82"/>
      <c r="AG12029" s="80"/>
      <c r="AH12029" s="119"/>
      <c r="AI12029" s="119"/>
    </row>
    <row r="12030" spans="27:35" x14ac:dyDescent="0.25">
      <c r="AA12030" s="81"/>
      <c r="AB12030" s="81"/>
      <c r="AC12030" s="80"/>
      <c r="AD12030" s="80"/>
      <c r="AE12030" s="81"/>
      <c r="AF12030" s="82"/>
      <c r="AG12030" s="80"/>
      <c r="AH12030" s="119"/>
      <c r="AI12030" s="119"/>
    </row>
    <row r="12031" spans="27:35" x14ac:dyDescent="0.25">
      <c r="AA12031" s="81"/>
      <c r="AB12031" s="81"/>
      <c r="AC12031" s="80"/>
      <c r="AD12031" s="80"/>
      <c r="AE12031" s="81"/>
      <c r="AF12031" s="82"/>
      <c r="AG12031" s="80"/>
      <c r="AH12031" s="119"/>
      <c r="AI12031" s="119"/>
    </row>
    <row r="12032" spans="27:35" x14ac:dyDescent="0.25">
      <c r="AA12032" s="81"/>
      <c r="AB12032" s="81"/>
      <c r="AC12032" s="80"/>
      <c r="AD12032" s="80"/>
      <c r="AE12032" s="81"/>
      <c r="AF12032" s="82"/>
      <c r="AG12032" s="80"/>
      <c r="AH12032" s="119"/>
      <c r="AI12032" s="119"/>
    </row>
    <row r="12033" spans="27:35" x14ac:dyDescent="0.25">
      <c r="AA12033" s="81"/>
      <c r="AB12033" s="81"/>
      <c r="AC12033" s="80"/>
      <c r="AD12033" s="80"/>
      <c r="AE12033" s="81"/>
      <c r="AF12033" s="82"/>
      <c r="AG12033" s="80"/>
      <c r="AH12033" s="119"/>
      <c r="AI12033" s="119"/>
    </row>
    <row r="12034" spans="27:35" x14ac:dyDescent="0.25">
      <c r="AA12034" s="81"/>
      <c r="AB12034" s="81"/>
      <c r="AC12034" s="80"/>
      <c r="AD12034" s="80"/>
      <c r="AE12034" s="81"/>
      <c r="AF12034" s="82"/>
      <c r="AG12034" s="80"/>
      <c r="AH12034" s="119"/>
      <c r="AI12034" s="119"/>
    </row>
    <row r="12035" spans="27:35" x14ac:dyDescent="0.25">
      <c r="AA12035" s="81"/>
      <c r="AB12035" s="81"/>
      <c r="AC12035" s="80"/>
      <c r="AD12035" s="80"/>
      <c r="AE12035" s="81"/>
      <c r="AF12035" s="82"/>
      <c r="AG12035" s="80"/>
      <c r="AH12035" s="119"/>
      <c r="AI12035" s="119"/>
    </row>
    <row r="12036" spans="27:35" x14ac:dyDescent="0.25">
      <c r="AA12036" s="81"/>
      <c r="AB12036" s="81"/>
      <c r="AC12036" s="80"/>
      <c r="AD12036" s="80"/>
      <c r="AE12036" s="81"/>
      <c r="AF12036" s="82"/>
      <c r="AG12036" s="80"/>
      <c r="AH12036" s="119"/>
      <c r="AI12036" s="119"/>
    </row>
    <row r="12037" spans="27:35" x14ac:dyDescent="0.25">
      <c r="AA12037" s="81"/>
      <c r="AB12037" s="81"/>
      <c r="AC12037" s="80"/>
      <c r="AD12037" s="80"/>
      <c r="AE12037" s="81"/>
      <c r="AF12037" s="82"/>
      <c r="AG12037" s="80"/>
      <c r="AH12037" s="119"/>
      <c r="AI12037" s="119"/>
    </row>
    <row r="12038" spans="27:35" x14ac:dyDescent="0.25">
      <c r="AA12038" s="81"/>
      <c r="AB12038" s="81"/>
      <c r="AC12038" s="80"/>
      <c r="AD12038" s="80"/>
      <c r="AE12038" s="81"/>
      <c r="AF12038" s="82"/>
      <c r="AG12038" s="80"/>
      <c r="AH12038" s="119"/>
      <c r="AI12038" s="119"/>
    </row>
    <row r="12039" spans="27:35" x14ac:dyDescent="0.25">
      <c r="AA12039" s="81"/>
      <c r="AB12039" s="81"/>
      <c r="AC12039" s="80"/>
      <c r="AD12039" s="80"/>
      <c r="AE12039" s="81"/>
      <c r="AF12039" s="82"/>
      <c r="AG12039" s="80"/>
      <c r="AH12039" s="119"/>
      <c r="AI12039" s="119"/>
    </row>
    <row r="12040" spans="27:35" x14ac:dyDescent="0.25">
      <c r="AA12040" s="81"/>
      <c r="AB12040" s="81"/>
      <c r="AC12040" s="80"/>
      <c r="AD12040" s="80"/>
      <c r="AE12040" s="81"/>
      <c r="AF12040" s="82"/>
      <c r="AG12040" s="80"/>
      <c r="AH12040" s="119"/>
      <c r="AI12040" s="119"/>
    </row>
    <row r="12041" spans="27:35" x14ac:dyDescent="0.25">
      <c r="AA12041" s="81"/>
      <c r="AB12041" s="81"/>
      <c r="AC12041" s="80"/>
      <c r="AD12041" s="80"/>
      <c r="AE12041" s="81"/>
      <c r="AF12041" s="82"/>
      <c r="AG12041" s="80"/>
      <c r="AH12041" s="119"/>
      <c r="AI12041" s="119"/>
    </row>
    <row r="12042" spans="27:35" x14ac:dyDescent="0.25">
      <c r="AA12042" s="81"/>
      <c r="AB12042" s="81"/>
      <c r="AC12042" s="80"/>
      <c r="AD12042" s="80"/>
      <c r="AE12042" s="81"/>
      <c r="AF12042" s="82"/>
      <c r="AG12042" s="80"/>
      <c r="AH12042" s="119"/>
      <c r="AI12042" s="119"/>
    </row>
    <row r="12043" spans="27:35" x14ac:dyDescent="0.25">
      <c r="AA12043" s="81"/>
      <c r="AB12043" s="81"/>
      <c r="AC12043" s="80"/>
      <c r="AD12043" s="80"/>
      <c r="AE12043" s="81"/>
      <c r="AF12043" s="82"/>
      <c r="AG12043" s="80"/>
      <c r="AH12043" s="119"/>
      <c r="AI12043" s="119"/>
    </row>
    <row r="12044" spans="27:35" x14ac:dyDescent="0.25">
      <c r="AA12044" s="81"/>
      <c r="AB12044" s="81"/>
      <c r="AC12044" s="80"/>
      <c r="AD12044" s="80"/>
      <c r="AE12044" s="81"/>
      <c r="AF12044" s="82"/>
      <c r="AG12044" s="80"/>
      <c r="AH12044" s="119"/>
      <c r="AI12044" s="119"/>
    </row>
    <row r="12045" spans="27:35" x14ac:dyDescent="0.25">
      <c r="AA12045" s="81"/>
      <c r="AB12045" s="81"/>
      <c r="AC12045" s="80"/>
      <c r="AD12045" s="80"/>
      <c r="AE12045" s="81"/>
      <c r="AF12045" s="82"/>
      <c r="AG12045" s="80"/>
      <c r="AH12045" s="119"/>
      <c r="AI12045" s="119"/>
    </row>
    <row r="12046" spans="27:35" x14ac:dyDescent="0.25">
      <c r="AA12046" s="81"/>
      <c r="AB12046" s="81"/>
      <c r="AC12046" s="80"/>
      <c r="AD12046" s="80"/>
      <c r="AE12046" s="81"/>
      <c r="AF12046" s="82"/>
      <c r="AG12046" s="80"/>
      <c r="AH12046" s="119"/>
      <c r="AI12046" s="119"/>
    </row>
    <row r="12047" spans="27:35" x14ac:dyDescent="0.25">
      <c r="AA12047" s="81"/>
      <c r="AB12047" s="81"/>
      <c r="AC12047" s="80"/>
      <c r="AD12047" s="80"/>
      <c r="AE12047" s="81"/>
      <c r="AF12047" s="82"/>
      <c r="AG12047" s="80"/>
      <c r="AH12047" s="119"/>
      <c r="AI12047" s="119"/>
    </row>
    <row r="12048" spans="27:35" x14ac:dyDescent="0.25">
      <c r="AA12048" s="81"/>
      <c r="AB12048" s="81"/>
      <c r="AC12048" s="80"/>
      <c r="AD12048" s="80"/>
      <c r="AE12048" s="81"/>
      <c r="AF12048" s="82"/>
      <c r="AG12048" s="80"/>
      <c r="AH12048" s="119"/>
      <c r="AI12048" s="119"/>
    </row>
    <row r="12049" spans="27:35" x14ac:dyDescent="0.25">
      <c r="AA12049" s="81"/>
      <c r="AB12049" s="81"/>
      <c r="AC12049" s="80"/>
      <c r="AD12049" s="80"/>
      <c r="AE12049" s="81"/>
      <c r="AF12049" s="82"/>
      <c r="AG12049" s="80"/>
      <c r="AH12049" s="119"/>
      <c r="AI12049" s="119"/>
    </row>
    <row r="12050" spans="27:35" x14ac:dyDescent="0.25">
      <c r="AA12050" s="81"/>
      <c r="AB12050" s="81"/>
      <c r="AC12050" s="80"/>
      <c r="AD12050" s="80"/>
      <c r="AE12050" s="81"/>
      <c r="AF12050" s="82"/>
      <c r="AG12050" s="80"/>
      <c r="AH12050" s="119"/>
      <c r="AI12050" s="119"/>
    </row>
    <row r="12051" spans="27:35" x14ac:dyDescent="0.25">
      <c r="AA12051" s="81"/>
      <c r="AB12051" s="81"/>
      <c r="AC12051" s="80"/>
      <c r="AD12051" s="80"/>
      <c r="AE12051" s="81"/>
      <c r="AF12051" s="82"/>
      <c r="AG12051" s="80"/>
      <c r="AH12051" s="119"/>
      <c r="AI12051" s="119"/>
    </row>
    <row r="12052" spans="27:35" x14ac:dyDescent="0.25">
      <c r="AA12052" s="81"/>
      <c r="AB12052" s="81"/>
      <c r="AC12052" s="80"/>
      <c r="AD12052" s="80"/>
      <c r="AE12052" s="81"/>
      <c r="AF12052" s="82"/>
      <c r="AG12052" s="80"/>
      <c r="AH12052" s="119"/>
      <c r="AI12052" s="119"/>
    </row>
    <row r="12053" spans="27:35" x14ac:dyDescent="0.25">
      <c r="AA12053" s="81"/>
      <c r="AB12053" s="81"/>
      <c r="AC12053" s="80"/>
      <c r="AD12053" s="80"/>
      <c r="AE12053" s="81"/>
      <c r="AF12053" s="82"/>
      <c r="AG12053" s="80"/>
      <c r="AH12053" s="119"/>
      <c r="AI12053" s="119"/>
    </row>
    <row r="12054" spans="27:35" x14ac:dyDescent="0.25">
      <c r="AA12054" s="81"/>
      <c r="AB12054" s="81"/>
      <c r="AC12054" s="80"/>
      <c r="AD12054" s="80"/>
      <c r="AE12054" s="81"/>
      <c r="AF12054" s="82"/>
      <c r="AG12054" s="80"/>
      <c r="AH12054" s="119"/>
      <c r="AI12054" s="119"/>
    </row>
    <row r="12055" spans="27:35" x14ac:dyDescent="0.25">
      <c r="AA12055" s="81"/>
      <c r="AB12055" s="81"/>
      <c r="AC12055" s="80"/>
      <c r="AD12055" s="80"/>
      <c r="AE12055" s="81"/>
      <c r="AF12055" s="82"/>
      <c r="AG12055" s="80"/>
      <c r="AH12055" s="119"/>
      <c r="AI12055" s="119"/>
    </row>
    <row r="12056" spans="27:35" x14ac:dyDescent="0.25">
      <c r="AA12056" s="81"/>
      <c r="AB12056" s="81"/>
      <c r="AC12056" s="80"/>
      <c r="AD12056" s="80"/>
      <c r="AE12056" s="81"/>
      <c r="AF12056" s="82"/>
      <c r="AG12056" s="80"/>
      <c r="AH12056" s="119"/>
      <c r="AI12056" s="119"/>
    </row>
    <row r="12057" spans="27:35" x14ac:dyDescent="0.25">
      <c r="AA12057" s="81"/>
      <c r="AB12057" s="81"/>
      <c r="AC12057" s="80"/>
      <c r="AD12057" s="80"/>
      <c r="AE12057" s="81"/>
      <c r="AF12057" s="82"/>
      <c r="AG12057" s="80"/>
      <c r="AH12057" s="119"/>
      <c r="AI12057" s="119"/>
    </row>
    <row r="12058" spans="27:35" x14ac:dyDescent="0.25">
      <c r="AA12058" s="81"/>
      <c r="AB12058" s="81"/>
      <c r="AC12058" s="80"/>
      <c r="AD12058" s="80"/>
      <c r="AE12058" s="81"/>
      <c r="AF12058" s="82"/>
      <c r="AG12058" s="80"/>
      <c r="AH12058" s="119"/>
      <c r="AI12058" s="119"/>
    </row>
    <row r="12059" spans="27:35" x14ac:dyDescent="0.25">
      <c r="AA12059" s="81"/>
      <c r="AB12059" s="81"/>
      <c r="AC12059" s="80"/>
      <c r="AD12059" s="80"/>
      <c r="AE12059" s="81"/>
      <c r="AF12059" s="82"/>
      <c r="AG12059" s="80"/>
      <c r="AH12059" s="119"/>
      <c r="AI12059" s="119"/>
    </row>
    <row r="12060" spans="27:35" x14ac:dyDescent="0.25">
      <c r="AA12060" s="81"/>
      <c r="AB12060" s="81"/>
      <c r="AC12060" s="80"/>
      <c r="AD12060" s="80"/>
      <c r="AE12060" s="81"/>
      <c r="AF12060" s="82"/>
      <c r="AG12060" s="80"/>
      <c r="AH12060" s="119"/>
      <c r="AI12060" s="119"/>
    </row>
    <row r="12061" spans="27:35" x14ac:dyDescent="0.25">
      <c r="AA12061" s="81"/>
      <c r="AB12061" s="81"/>
      <c r="AC12061" s="80"/>
      <c r="AD12061" s="80"/>
      <c r="AE12061" s="81"/>
      <c r="AF12061" s="82"/>
      <c r="AG12061" s="80"/>
      <c r="AH12061" s="119"/>
      <c r="AI12061" s="119"/>
    </row>
    <row r="12062" spans="27:35" x14ac:dyDescent="0.25">
      <c r="AA12062" s="81"/>
      <c r="AB12062" s="81"/>
      <c r="AC12062" s="80"/>
      <c r="AD12062" s="80"/>
      <c r="AE12062" s="81"/>
      <c r="AF12062" s="82"/>
      <c r="AG12062" s="80"/>
      <c r="AH12062" s="119"/>
      <c r="AI12062" s="119"/>
    </row>
    <row r="12063" spans="27:35" x14ac:dyDescent="0.25">
      <c r="AA12063" s="81"/>
      <c r="AB12063" s="81"/>
      <c r="AC12063" s="80"/>
      <c r="AD12063" s="80"/>
      <c r="AE12063" s="81"/>
      <c r="AF12063" s="82"/>
      <c r="AG12063" s="80"/>
      <c r="AH12063" s="119"/>
      <c r="AI12063" s="119"/>
    </row>
    <row r="12064" spans="27:35" x14ac:dyDescent="0.25">
      <c r="AA12064" s="81"/>
      <c r="AB12064" s="81"/>
      <c r="AC12064" s="80"/>
      <c r="AD12064" s="80"/>
      <c r="AE12064" s="81"/>
      <c r="AF12064" s="82"/>
      <c r="AG12064" s="80"/>
      <c r="AH12064" s="119"/>
      <c r="AI12064" s="119"/>
    </row>
    <row r="12065" spans="27:35" x14ac:dyDescent="0.25">
      <c r="AA12065" s="81"/>
      <c r="AB12065" s="81"/>
      <c r="AC12065" s="80"/>
      <c r="AD12065" s="80"/>
      <c r="AE12065" s="81"/>
      <c r="AF12065" s="82"/>
      <c r="AG12065" s="80"/>
      <c r="AH12065" s="119"/>
      <c r="AI12065" s="119"/>
    </row>
    <row r="12066" spans="27:35" x14ac:dyDescent="0.25">
      <c r="AA12066" s="81"/>
      <c r="AB12066" s="81"/>
      <c r="AC12066" s="80"/>
      <c r="AD12066" s="80"/>
      <c r="AE12066" s="81"/>
      <c r="AF12066" s="82"/>
      <c r="AG12066" s="80"/>
      <c r="AH12066" s="119"/>
      <c r="AI12066" s="119"/>
    </row>
    <row r="12067" spans="27:35" x14ac:dyDescent="0.25">
      <c r="AA12067" s="81"/>
      <c r="AB12067" s="81"/>
      <c r="AC12067" s="80"/>
      <c r="AD12067" s="80"/>
      <c r="AE12067" s="81"/>
      <c r="AF12067" s="82"/>
      <c r="AG12067" s="80"/>
      <c r="AH12067" s="119"/>
      <c r="AI12067" s="119"/>
    </row>
    <row r="12068" spans="27:35" x14ac:dyDescent="0.25">
      <c r="AA12068" s="81"/>
      <c r="AB12068" s="81"/>
      <c r="AC12068" s="80"/>
      <c r="AD12068" s="80"/>
      <c r="AE12068" s="81"/>
      <c r="AF12068" s="82"/>
      <c r="AG12068" s="80"/>
      <c r="AH12068" s="119"/>
      <c r="AI12068" s="119"/>
    </row>
    <row r="12069" spans="27:35" x14ac:dyDescent="0.25">
      <c r="AA12069" s="81"/>
      <c r="AB12069" s="81"/>
      <c r="AC12069" s="80"/>
      <c r="AD12069" s="80"/>
      <c r="AE12069" s="81"/>
      <c r="AF12069" s="82"/>
      <c r="AG12069" s="80"/>
      <c r="AH12069" s="119"/>
      <c r="AI12069" s="119"/>
    </row>
    <row r="12070" spans="27:35" x14ac:dyDescent="0.25">
      <c r="AA12070" s="81"/>
      <c r="AB12070" s="81"/>
      <c r="AC12070" s="80"/>
      <c r="AD12070" s="80"/>
      <c r="AE12070" s="81"/>
      <c r="AF12070" s="82"/>
      <c r="AG12070" s="80"/>
      <c r="AH12070" s="119"/>
      <c r="AI12070" s="119"/>
    </row>
    <row r="12071" spans="27:35" x14ac:dyDescent="0.25">
      <c r="AA12071" s="81"/>
      <c r="AB12071" s="81"/>
      <c r="AC12071" s="80"/>
      <c r="AD12071" s="80"/>
      <c r="AE12071" s="81"/>
      <c r="AF12071" s="82"/>
      <c r="AG12071" s="80"/>
      <c r="AH12071" s="119"/>
      <c r="AI12071" s="119"/>
    </row>
    <row r="12072" spans="27:35" x14ac:dyDescent="0.25">
      <c r="AA12072" s="81"/>
      <c r="AB12072" s="81"/>
      <c r="AC12072" s="80"/>
      <c r="AD12072" s="80"/>
      <c r="AE12072" s="81"/>
      <c r="AF12072" s="82"/>
      <c r="AG12072" s="80"/>
      <c r="AH12072" s="119"/>
      <c r="AI12072" s="119"/>
    </row>
    <row r="12073" spans="27:35" x14ac:dyDescent="0.25">
      <c r="AA12073" s="81"/>
      <c r="AB12073" s="81"/>
      <c r="AC12073" s="80"/>
      <c r="AD12073" s="80"/>
      <c r="AE12073" s="81"/>
      <c r="AF12073" s="82"/>
      <c r="AG12073" s="80"/>
      <c r="AH12073" s="119"/>
      <c r="AI12073" s="119"/>
    </row>
    <row r="12074" spans="27:35" x14ac:dyDescent="0.25">
      <c r="AA12074" s="81"/>
      <c r="AB12074" s="81"/>
      <c r="AC12074" s="80"/>
      <c r="AD12074" s="80"/>
      <c r="AE12074" s="81"/>
      <c r="AF12074" s="82"/>
      <c r="AG12074" s="80"/>
      <c r="AH12074" s="119"/>
      <c r="AI12074" s="119"/>
    </row>
    <row r="12075" spans="27:35" x14ac:dyDescent="0.25">
      <c r="AA12075" s="81"/>
      <c r="AB12075" s="81"/>
      <c r="AC12075" s="80"/>
      <c r="AD12075" s="80"/>
      <c r="AE12075" s="81"/>
      <c r="AF12075" s="82"/>
      <c r="AG12075" s="80"/>
      <c r="AH12075" s="119"/>
      <c r="AI12075" s="119"/>
    </row>
    <row r="12076" spans="27:35" x14ac:dyDescent="0.25">
      <c r="AA12076" s="81"/>
      <c r="AB12076" s="81"/>
      <c r="AC12076" s="80"/>
      <c r="AD12076" s="80"/>
      <c r="AE12076" s="81"/>
      <c r="AF12076" s="82"/>
      <c r="AG12076" s="80"/>
      <c r="AH12076" s="119"/>
      <c r="AI12076" s="119"/>
    </row>
    <row r="12077" spans="27:35" x14ac:dyDescent="0.25">
      <c r="AA12077" s="81"/>
      <c r="AB12077" s="81"/>
      <c r="AC12077" s="80"/>
      <c r="AD12077" s="80"/>
      <c r="AE12077" s="81"/>
      <c r="AF12077" s="82"/>
      <c r="AG12077" s="80"/>
      <c r="AH12077" s="119"/>
      <c r="AI12077" s="119"/>
    </row>
    <row r="12078" spans="27:35" x14ac:dyDescent="0.25">
      <c r="AA12078" s="81"/>
      <c r="AB12078" s="81"/>
      <c r="AC12078" s="80"/>
      <c r="AD12078" s="80"/>
      <c r="AE12078" s="81"/>
      <c r="AF12078" s="82"/>
      <c r="AG12078" s="80"/>
      <c r="AH12078" s="119"/>
      <c r="AI12078" s="119"/>
    </row>
    <row r="12079" spans="27:35" x14ac:dyDescent="0.25">
      <c r="AA12079" s="81"/>
      <c r="AB12079" s="81"/>
      <c r="AC12079" s="80"/>
      <c r="AD12079" s="80"/>
      <c r="AE12079" s="81"/>
      <c r="AF12079" s="82"/>
      <c r="AG12079" s="80"/>
      <c r="AH12079" s="119"/>
      <c r="AI12079" s="119"/>
    </row>
    <row r="12080" spans="27:35" x14ac:dyDescent="0.25">
      <c r="AA12080" s="81"/>
      <c r="AB12080" s="81"/>
      <c r="AC12080" s="80"/>
      <c r="AD12080" s="80"/>
      <c r="AE12080" s="81"/>
      <c r="AF12080" s="82"/>
      <c r="AG12080" s="80"/>
      <c r="AH12080" s="119"/>
      <c r="AI12080" s="119"/>
    </row>
    <row r="12081" spans="27:35" x14ac:dyDescent="0.25">
      <c r="AA12081" s="81"/>
      <c r="AB12081" s="81"/>
      <c r="AC12081" s="80"/>
      <c r="AD12081" s="80"/>
      <c r="AE12081" s="81"/>
      <c r="AF12081" s="82"/>
      <c r="AG12081" s="80"/>
      <c r="AH12081" s="119"/>
      <c r="AI12081" s="119"/>
    </row>
    <row r="12082" spans="27:35" x14ac:dyDescent="0.25">
      <c r="AA12082" s="81"/>
      <c r="AB12082" s="81"/>
      <c r="AC12082" s="80"/>
      <c r="AD12082" s="80"/>
      <c r="AE12082" s="81"/>
      <c r="AF12082" s="82"/>
      <c r="AG12082" s="80"/>
      <c r="AH12082" s="119"/>
      <c r="AI12082" s="119"/>
    </row>
    <row r="12083" spans="27:35" x14ac:dyDescent="0.25">
      <c r="AA12083" s="81"/>
      <c r="AB12083" s="81"/>
      <c r="AC12083" s="80"/>
      <c r="AD12083" s="80"/>
      <c r="AE12083" s="81"/>
      <c r="AF12083" s="82"/>
      <c r="AG12083" s="80"/>
      <c r="AH12083" s="119"/>
      <c r="AI12083" s="119"/>
    </row>
    <row r="12084" spans="27:35" x14ac:dyDescent="0.25">
      <c r="AA12084" s="81"/>
      <c r="AB12084" s="81"/>
      <c r="AC12084" s="80"/>
      <c r="AD12084" s="80"/>
      <c r="AE12084" s="81"/>
      <c r="AF12084" s="82"/>
      <c r="AG12084" s="80"/>
      <c r="AH12084" s="119"/>
      <c r="AI12084" s="119"/>
    </row>
    <row r="12085" spans="27:35" x14ac:dyDescent="0.25">
      <c r="AA12085" s="81"/>
      <c r="AB12085" s="81"/>
      <c r="AC12085" s="80"/>
      <c r="AD12085" s="80"/>
      <c r="AE12085" s="81"/>
      <c r="AF12085" s="82"/>
      <c r="AG12085" s="80"/>
      <c r="AH12085" s="119"/>
      <c r="AI12085" s="119"/>
    </row>
    <row r="12086" spans="27:35" x14ac:dyDescent="0.25">
      <c r="AA12086" s="81"/>
      <c r="AB12086" s="81"/>
      <c r="AC12086" s="80"/>
      <c r="AD12086" s="80"/>
      <c r="AE12086" s="81"/>
      <c r="AF12086" s="82"/>
      <c r="AG12086" s="80"/>
      <c r="AH12086" s="119"/>
      <c r="AI12086" s="119"/>
    </row>
    <row r="12087" spans="27:35" x14ac:dyDescent="0.25">
      <c r="AA12087" s="81"/>
      <c r="AB12087" s="81"/>
      <c r="AC12087" s="80"/>
      <c r="AD12087" s="80"/>
      <c r="AE12087" s="81"/>
      <c r="AF12087" s="82"/>
      <c r="AG12087" s="80"/>
      <c r="AH12087" s="119"/>
      <c r="AI12087" s="119"/>
    </row>
    <row r="12088" spans="27:35" x14ac:dyDescent="0.25">
      <c r="AA12088" s="81"/>
      <c r="AB12088" s="81"/>
      <c r="AC12088" s="80"/>
      <c r="AD12088" s="80"/>
      <c r="AE12088" s="81"/>
      <c r="AF12088" s="82"/>
      <c r="AG12088" s="80"/>
      <c r="AH12088" s="119"/>
      <c r="AI12088" s="119"/>
    </row>
    <row r="12089" spans="27:35" x14ac:dyDescent="0.25">
      <c r="AA12089" s="81"/>
      <c r="AB12089" s="81"/>
      <c r="AC12089" s="80"/>
      <c r="AD12089" s="80"/>
      <c r="AE12089" s="81"/>
      <c r="AF12089" s="82"/>
      <c r="AG12089" s="80"/>
      <c r="AH12089" s="119"/>
      <c r="AI12089" s="119"/>
    </row>
    <row r="12090" spans="27:35" x14ac:dyDescent="0.25">
      <c r="AA12090" s="81"/>
      <c r="AB12090" s="81"/>
      <c r="AC12090" s="80"/>
      <c r="AD12090" s="80"/>
      <c r="AE12090" s="81"/>
      <c r="AF12090" s="82"/>
      <c r="AG12090" s="80"/>
      <c r="AH12090" s="119"/>
      <c r="AI12090" s="119"/>
    </row>
    <row r="12091" spans="27:35" x14ac:dyDescent="0.25">
      <c r="AA12091" s="81"/>
      <c r="AB12091" s="81"/>
      <c r="AC12091" s="80"/>
      <c r="AD12091" s="80"/>
      <c r="AE12091" s="81"/>
      <c r="AF12091" s="82"/>
      <c r="AG12091" s="80"/>
      <c r="AH12091" s="119"/>
      <c r="AI12091" s="119"/>
    </row>
    <row r="12092" spans="27:35" x14ac:dyDescent="0.25">
      <c r="AA12092" s="81"/>
      <c r="AB12092" s="81"/>
      <c r="AC12092" s="80"/>
      <c r="AD12092" s="80"/>
      <c r="AE12092" s="81"/>
      <c r="AF12092" s="82"/>
      <c r="AG12092" s="80"/>
      <c r="AH12092" s="119"/>
      <c r="AI12092" s="119"/>
    </row>
    <row r="12093" spans="27:35" x14ac:dyDescent="0.25">
      <c r="AA12093" s="81"/>
      <c r="AB12093" s="81"/>
      <c r="AC12093" s="80"/>
      <c r="AD12093" s="80"/>
      <c r="AE12093" s="81"/>
      <c r="AF12093" s="82"/>
      <c r="AG12093" s="80"/>
      <c r="AH12093" s="119"/>
      <c r="AI12093" s="119"/>
    </row>
    <row r="12094" spans="27:35" x14ac:dyDescent="0.25">
      <c r="AA12094" s="81"/>
      <c r="AB12094" s="81"/>
      <c r="AC12094" s="80"/>
      <c r="AD12094" s="80"/>
      <c r="AE12094" s="81"/>
      <c r="AF12094" s="82"/>
      <c r="AG12094" s="80"/>
      <c r="AH12094" s="119"/>
      <c r="AI12094" s="119"/>
    </row>
    <row r="12095" spans="27:35" x14ac:dyDescent="0.25">
      <c r="AA12095" s="81"/>
      <c r="AB12095" s="81"/>
      <c r="AC12095" s="80"/>
      <c r="AD12095" s="80"/>
      <c r="AE12095" s="81"/>
      <c r="AF12095" s="82"/>
      <c r="AG12095" s="80"/>
      <c r="AH12095" s="119"/>
      <c r="AI12095" s="119"/>
    </row>
    <row r="12096" spans="27:35" x14ac:dyDescent="0.25">
      <c r="AA12096" s="81"/>
      <c r="AB12096" s="81"/>
      <c r="AC12096" s="80"/>
      <c r="AD12096" s="80"/>
      <c r="AE12096" s="81"/>
      <c r="AF12096" s="82"/>
      <c r="AG12096" s="80"/>
      <c r="AH12096" s="119"/>
      <c r="AI12096" s="119"/>
    </row>
    <row r="12097" spans="27:35" x14ac:dyDescent="0.25">
      <c r="AA12097" s="81"/>
      <c r="AB12097" s="81"/>
      <c r="AC12097" s="80"/>
      <c r="AD12097" s="80"/>
      <c r="AE12097" s="81"/>
      <c r="AF12097" s="82"/>
      <c r="AG12097" s="80"/>
      <c r="AH12097" s="119"/>
      <c r="AI12097" s="119"/>
    </row>
    <row r="12098" spans="27:35" x14ac:dyDescent="0.25">
      <c r="AA12098" s="81"/>
      <c r="AB12098" s="81"/>
      <c r="AC12098" s="80"/>
      <c r="AD12098" s="80"/>
      <c r="AE12098" s="81"/>
      <c r="AF12098" s="82"/>
      <c r="AG12098" s="80"/>
      <c r="AH12098" s="119"/>
      <c r="AI12098" s="119"/>
    </row>
    <row r="12099" spans="27:35" x14ac:dyDescent="0.25">
      <c r="AA12099" s="81"/>
      <c r="AB12099" s="81"/>
      <c r="AC12099" s="80"/>
      <c r="AD12099" s="80"/>
      <c r="AE12099" s="81"/>
      <c r="AF12099" s="82"/>
      <c r="AG12099" s="80"/>
      <c r="AH12099" s="119"/>
      <c r="AI12099" s="119"/>
    </row>
    <row r="12100" spans="27:35" x14ac:dyDescent="0.25">
      <c r="AA12100" s="81"/>
      <c r="AB12100" s="81"/>
      <c r="AC12100" s="80"/>
      <c r="AD12100" s="80"/>
      <c r="AE12100" s="81"/>
      <c r="AF12100" s="82"/>
      <c r="AG12100" s="80"/>
      <c r="AH12100" s="119"/>
      <c r="AI12100" s="119"/>
    </row>
    <row r="12101" spans="27:35" x14ac:dyDescent="0.25">
      <c r="AA12101" s="81"/>
      <c r="AB12101" s="81"/>
      <c r="AC12101" s="80"/>
      <c r="AD12101" s="80"/>
      <c r="AE12101" s="81"/>
      <c r="AF12101" s="82"/>
      <c r="AG12101" s="80"/>
      <c r="AH12101" s="119"/>
      <c r="AI12101" s="119"/>
    </row>
    <row r="12102" spans="27:35" x14ac:dyDescent="0.25">
      <c r="AA12102" s="81"/>
      <c r="AB12102" s="81"/>
      <c r="AC12102" s="80"/>
      <c r="AD12102" s="80"/>
      <c r="AE12102" s="81"/>
      <c r="AF12102" s="82"/>
      <c r="AG12102" s="80"/>
      <c r="AH12102" s="119"/>
      <c r="AI12102" s="119"/>
    </row>
    <row r="12103" spans="27:35" x14ac:dyDescent="0.25">
      <c r="AA12103" s="81"/>
      <c r="AB12103" s="81"/>
      <c r="AC12103" s="80"/>
      <c r="AD12103" s="80"/>
      <c r="AE12103" s="81"/>
      <c r="AF12103" s="82"/>
      <c r="AG12103" s="80"/>
      <c r="AH12103" s="119"/>
      <c r="AI12103" s="119"/>
    </row>
    <row r="12104" spans="27:35" x14ac:dyDescent="0.25">
      <c r="AA12104" s="81"/>
      <c r="AB12104" s="81"/>
      <c r="AC12104" s="80"/>
      <c r="AD12104" s="80"/>
      <c r="AE12104" s="81"/>
      <c r="AF12104" s="82"/>
      <c r="AG12104" s="80"/>
      <c r="AH12104" s="119"/>
      <c r="AI12104" s="119"/>
    </row>
    <row r="12105" spans="27:35" x14ac:dyDescent="0.25">
      <c r="AA12105" s="81"/>
      <c r="AB12105" s="81"/>
      <c r="AC12105" s="80"/>
      <c r="AD12105" s="80"/>
      <c r="AE12105" s="81"/>
      <c r="AF12105" s="82"/>
      <c r="AG12105" s="80"/>
      <c r="AH12105" s="119"/>
      <c r="AI12105" s="119"/>
    </row>
    <row r="12106" spans="27:35" x14ac:dyDescent="0.25">
      <c r="AA12106" s="81"/>
      <c r="AB12106" s="81"/>
      <c r="AC12106" s="80"/>
      <c r="AD12106" s="80"/>
      <c r="AE12106" s="81"/>
      <c r="AF12106" s="82"/>
      <c r="AG12106" s="80"/>
      <c r="AH12106" s="119"/>
      <c r="AI12106" s="119"/>
    </row>
    <row r="12107" spans="27:35" x14ac:dyDescent="0.25">
      <c r="AA12107" s="81"/>
      <c r="AB12107" s="81"/>
      <c r="AC12107" s="80"/>
      <c r="AD12107" s="80"/>
      <c r="AE12107" s="81"/>
      <c r="AF12107" s="82"/>
      <c r="AG12107" s="80"/>
      <c r="AH12107" s="119"/>
      <c r="AI12107" s="119"/>
    </row>
    <row r="12108" spans="27:35" x14ac:dyDescent="0.25">
      <c r="AA12108" s="81"/>
      <c r="AB12108" s="81"/>
      <c r="AC12108" s="80"/>
      <c r="AD12108" s="80"/>
      <c r="AE12108" s="81"/>
      <c r="AF12108" s="82"/>
      <c r="AG12108" s="80"/>
      <c r="AH12108" s="119"/>
      <c r="AI12108" s="119"/>
    </row>
    <row r="12109" spans="27:35" x14ac:dyDescent="0.25">
      <c r="AA12109" s="81"/>
      <c r="AB12109" s="81"/>
      <c r="AC12109" s="80"/>
      <c r="AD12109" s="80"/>
      <c r="AE12109" s="81"/>
      <c r="AF12109" s="82"/>
      <c r="AG12109" s="80"/>
      <c r="AH12109" s="119"/>
      <c r="AI12109" s="119"/>
    </row>
    <row r="12110" spans="27:35" x14ac:dyDescent="0.25">
      <c r="AA12110" s="81"/>
      <c r="AB12110" s="81"/>
      <c r="AC12110" s="80"/>
      <c r="AD12110" s="80"/>
      <c r="AE12110" s="81"/>
      <c r="AF12110" s="82"/>
      <c r="AG12110" s="80"/>
      <c r="AH12110" s="119"/>
      <c r="AI12110" s="119"/>
    </row>
    <row r="12111" spans="27:35" x14ac:dyDescent="0.25">
      <c r="AA12111" s="81"/>
      <c r="AB12111" s="81"/>
      <c r="AC12111" s="80"/>
      <c r="AD12111" s="80"/>
      <c r="AE12111" s="81"/>
      <c r="AF12111" s="82"/>
      <c r="AG12111" s="80"/>
      <c r="AH12111" s="119"/>
      <c r="AI12111" s="119"/>
    </row>
    <row r="12112" spans="27:35" x14ac:dyDescent="0.25">
      <c r="AA12112" s="81"/>
      <c r="AB12112" s="81"/>
      <c r="AC12112" s="80"/>
      <c r="AD12112" s="80"/>
      <c r="AE12112" s="81"/>
      <c r="AF12112" s="82"/>
      <c r="AG12112" s="80"/>
      <c r="AH12112" s="119"/>
      <c r="AI12112" s="119"/>
    </row>
    <row r="12113" spans="27:35" x14ac:dyDescent="0.25">
      <c r="AA12113" s="81"/>
      <c r="AB12113" s="81"/>
      <c r="AC12113" s="80"/>
      <c r="AD12113" s="80"/>
      <c r="AE12113" s="81"/>
      <c r="AF12113" s="82"/>
      <c r="AG12113" s="80"/>
      <c r="AH12113" s="119"/>
      <c r="AI12113" s="119"/>
    </row>
    <row r="12114" spans="27:35" x14ac:dyDescent="0.25">
      <c r="AA12114" s="81"/>
      <c r="AB12114" s="81"/>
      <c r="AC12114" s="80"/>
      <c r="AD12114" s="80"/>
      <c r="AE12114" s="81"/>
      <c r="AF12114" s="82"/>
      <c r="AG12114" s="80"/>
      <c r="AH12114" s="119"/>
      <c r="AI12114" s="119"/>
    </row>
    <row r="12115" spans="27:35" x14ac:dyDescent="0.25">
      <c r="AA12115" s="81"/>
      <c r="AB12115" s="81"/>
      <c r="AC12115" s="80"/>
      <c r="AD12115" s="80"/>
      <c r="AE12115" s="81"/>
      <c r="AF12115" s="82"/>
      <c r="AG12115" s="80"/>
      <c r="AH12115" s="119"/>
      <c r="AI12115" s="119"/>
    </row>
    <row r="12116" spans="27:35" x14ac:dyDescent="0.25">
      <c r="AA12116" s="81"/>
      <c r="AB12116" s="81"/>
      <c r="AC12116" s="80"/>
      <c r="AD12116" s="80"/>
      <c r="AE12116" s="81"/>
      <c r="AF12116" s="82"/>
      <c r="AG12116" s="80"/>
      <c r="AH12116" s="119"/>
      <c r="AI12116" s="119"/>
    </row>
    <row r="12117" spans="27:35" x14ac:dyDescent="0.25">
      <c r="AA12117" s="81"/>
      <c r="AB12117" s="81"/>
      <c r="AC12117" s="80"/>
      <c r="AD12117" s="80"/>
      <c r="AE12117" s="81"/>
      <c r="AF12117" s="82"/>
      <c r="AG12117" s="80"/>
      <c r="AH12117" s="119"/>
      <c r="AI12117" s="119"/>
    </row>
    <row r="12118" spans="27:35" x14ac:dyDescent="0.25">
      <c r="AA12118" s="81"/>
      <c r="AB12118" s="81"/>
      <c r="AC12118" s="80"/>
      <c r="AD12118" s="80"/>
      <c r="AE12118" s="81"/>
      <c r="AF12118" s="82"/>
      <c r="AG12118" s="80"/>
      <c r="AH12118" s="119"/>
      <c r="AI12118" s="119"/>
    </row>
    <row r="12119" spans="27:35" x14ac:dyDescent="0.25">
      <c r="AA12119" s="81"/>
      <c r="AB12119" s="81"/>
      <c r="AC12119" s="80"/>
      <c r="AD12119" s="80"/>
      <c r="AE12119" s="81"/>
      <c r="AF12119" s="82"/>
      <c r="AG12119" s="80"/>
      <c r="AH12119" s="119"/>
      <c r="AI12119" s="119"/>
    </row>
    <row r="12120" spans="27:35" x14ac:dyDescent="0.25">
      <c r="AA12120" s="81"/>
      <c r="AB12120" s="81"/>
      <c r="AC12120" s="80"/>
      <c r="AD12120" s="80"/>
      <c r="AE12120" s="81"/>
      <c r="AF12120" s="82"/>
      <c r="AG12120" s="80"/>
      <c r="AH12120" s="119"/>
      <c r="AI12120" s="119"/>
    </row>
    <row r="12121" spans="27:35" x14ac:dyDescent="0.25">
      <c r="AA12121" s="81"/>
      <c r="AB12121" s="81"/>
      <c r="AC12121" s="80"/>
      <c r="AD12121" s="80"/>
      <c r="AE12121" s="81"/>
      <c r="AF12121" s="82"/>
      <c r="AG12121" s="80"/>
      <c r="AH12121" s="119"/>
      <c r="AI12121" s="119"/>
    </row>
    <row r="12122" spans="27:35" x14ac:dyDescent="0.25">
      <c r="AA12122" s="81"/>
      <c r="AB12122" s="81"/>
      <c r="AC12122" s="80"/>
      <c r="AD12122" s="80"/>
      <c r="AE12122" s="81"/>
      <c r="AF12122" s="82"/>
      <c r="AG12122" s="80"/>
      <c r="AH12122" s="119"/>
      <c r="AI12122" s="119"/>
    </row>
    <row r="12123" spans="27:35" x14ac:dyDescent="0.25">
      <c r="AA12123" s="81"/>
      <c r="AB12123" s="81"/>
      <c r="AC12123" s="80"/>
      <c r="AD12123" s="80"/>
      <c r="AE12123" s="81"/>
      <c r="AF12123" s="82"/>
      <c r="AG12123" s="80"/>
      <c r="AH12123" s="119"/>
      <c r="AI12123" s="119"/>
    </row>
    <row r="12124" spans="27:35" x14ac:dyDescent="0.25">
      <c r="AA12124" s="81"/>
      <c r="AB12124" s="81"/>
      <c r="AC12124" s="80"/>
      <c r="AD12124" s="80"/>
      <c r="AE12124" s="81"/>
      <c r="AF12124" s="82"/>
      <c r="AG12124" s="80"/>
      <c r="AH12124" s="119"/>
      <c r="AI12124" s="119"/>
    </row>
    <row r="12125" spans="27:35" x14ac:dyDescent="0.25">
      <c r="AA12125" s="81"/>
      <c r="AB12125" s="81"/>
      <c r="AC12125" s="80"/>
      <c r="AD12125" s="80"/>
      <c r="AE12125" s="81"/>
      <c r="AF12125" s="82"/>
      <c r="AG12125" s="80"/>
      <c r="AH12125" s="119"/>
      <c r="AI12125" s="119"/>
    </row>
    <row r="12126" spans="27:35" x14ac:dyDescent="0.25">
      <c r="AA12126" s="81"/>
      <c r="AB12126" s="81"/>
      <c r="AC12126" s="80"/>
      <c r="AD12126" s="80"/>
      <c r="AE12126" s="81"/>
      <c r="AF12126" s="82"/>
      <c r="AG12126" s="80"/>
      <c r="AH12126" s="119"/>
      <c r="AI12126" s="119"/>
    </row>
    <row r="12127" spans="27:35" x14ac:dyDescent="0.25">
      <c r="AA12127" s="81"/>
      <c r="AB12127" s="81"/>
      <c r="AC12127" s="80"/>
      <c r="AD12127" s="80"/>
      <c r="AE12127" s="81"/>
      <c r="AF12127" s="82"/>
      <c r="AG12127" s="80"/>
      <c r="AH12127" s="119"/>
      <c r="AI12127" s="119"/>
    </row>
    <row r="12128" spans="27:35" x14ac:dyDescent="0.25">
      <c r="AA12128" s="81"/>
      <c r="AB12128" s="81"/>
      <c r="AC12128" s="80"/>
      <c r="AD12128" s="80"/>
      <c r="AE12128" s="81"/>
      <c r="AF12128" s="82"/>
      <c r="AG12128" s="80"/>
      <c r="AH12128" s="119"/>
      <c r="AI12128" s="119"/>
    </row>
    <row r="12129" spans="27:35" x14ac:dyDescent="0.25">
      <c r="AA12129" s="81"/>
      <c r="AB12129" s="81"/>
      <c r="AC12129" s="80"/>
      <c r="AD12129" s="80"/>
      <c r="AE12129" s="81"/>
      <c r="AF12129" s="82"/>
      <c r="AG12129" s="80"/>
      <c r="AH12129" s="119"/>
      <c r="AI12129" s="119"/>
    </row>
    <row r="12130" spans="27:35" x14ac:dyDescent="0.25">
      <c r="AA12130" s="81"/>
      <c r="AB12130" s="81"/>
      <c r="AC12130" s="80"/>
      <c r="AD12130" s="80"/>
      <c r="AE12130" s="81"/>
      <c r="AF12130" s="82"/>
      <c r="AG12130" s="80"/>
      <c r="AH12130" s="119"/>
      <c r="AI12130" s="119"/>
    </row>
    <row r="12131" spans="27:35" x14ac:dyDescent="0.25">
      <c r="AA12131" s="81"/>
      <c r="AB12131" s="81"/>
      <c r="AC12131" s="80"/>
      <c r="AD12131" s="80"/>
      <c r="AE12131" s="81"/>
      <c r="AF12131" s="82"/>
      <c r="AG12131" s="80"/>
      <c r="AH12131" s="119"/>
      <c r="AI12131" s="119"/>
    </row>
    <row r="12132" spans="27:35" x14ac:dyDescent="0.25">
      <c r="AA12132" s="81"/>
      <c r="AB12132" s="81"/>
      <c r="AC12132" s="80"/>
      <c r="AD12132" s="80"/>
      <c r="AE12132" s="81"/>
      <c r="AF12132" s="82"/>
      <c r="AG12132" s="80"/>
      <c r="AH12132" s="119"/>
      <c r="AI12132" s="119"/>
    </row>
    <row r="12133" spans="27:35" x14ac:dyDescent="0.25">
      <c r="AA12133" s="81"/>
      <c r="AB12133" s="81"/>
      <c r="AC12133" s="80"/>
      <c r="AD12133" s="80"/>
      <c r="AE12133" s="81"/>
      <c r="AF12133" s="82"/>
      <c r="AG12133" s="80"/>
      <c r="AH12133" s="119"/>
      <c r="AI12133" s="119"/>
    </row>
    <row r="12134" spans="27:35" x14ac:dyDescent="0.25">
      <c r="AA12134" s="81"/>
      <c r="AB12134" s="81"/>
      <c r="AC12134" s="80"/>
      <c r="AD12134" s="80"/>
      <c r="AE12134" s="81"/>
      <c r="AF12134" s="82"/>
      <c r="AG12134" s="80"/>
      <c r="AH12134" s="119"/>
      <c r="AI12134" s="119"/>
    </row>
    <row r="12135" spans="27:35" x14ac:dyDescent="0.25">
      <c r="AA12135" s="81"/>
      <c r="AB12135" s="81"/>
      <c r="AC12135" s="80"/>
      <c r="AD12135" s="80"/>
      <c r="AE12135" s="81"/>
      <c r="AF12135" s="82"/>
      <c r="AG12135" s="80"/>
      <c r="AH12135" s="119"/>
      <c r="AI12135" s="119"/>
    </row>
    <row r="12136" spans="27:35" x14ac:dyDescent="0.25">
      <c r="AA12136" s="81"/>
      <c r="AB12136" s="81"/>
      <c r="AC12136" s="80"/>
      <c r="AD12136" s="80"/>
      <c r="AE12136" s="81"/>
      <c r="AF12136" s="82"/>
      <c r="AG12136" s="80"/>
      <c r="AH12136" s="119"/>
      <c r="AI12136" s="119"/>
    </row>
    <row r="12137" spans="27:35" x14ac:dyDescent="0.25">
      <c r="AA12137" s="81"/>
      <c r="AB12137" s="81"/>
      <c r="AC12137" s="80"/>
      <c r="AD12137" s="80"/>
      <c r="AE12137" s="81"/>
      <c r="AF12137" s="82"/>
      <c r="AG12137" s="80"/>
      <c r="AH12137" s="119"/>
      <c r="AI12137" s="119"/>
    </row>
    <row r="12138" spans="27:35" x14ac:dyDescent="0.25">
      <c r="AA12138" s="81"/>
      <c r="AB12138" s="81"/>
      <c r="AC12138" s="80"/>
      <c r="AD12138" s="80"/>
      <c r="AE12138" s="81"/>
      <c r="AF12138" s="82"/>
      <c r="AG12138" s="80"/>
      <c r="AH12138" s="119"/>
      <c r="AI12138" s="119"/>
    </row>
    <row r="12139" spans="27:35" x14ac:dyDescent="0.25">
      <c r="AA12139" s="81"/>
      <c r="AB12139" s="81"/>
      <c r="AC12139" s="80"/>
      <c r="AD12139" s="80"/>
      <c r="AE12139" s="81"/>
      <c r="AF12139" s="82"/>
      <c r="AG12139" s="80"/>
      <c r="AH12139" s="119"/>
      <c r="AI12139" s="119"/>
    </row>
    <row r="12140" spans="27:35" x14ac:dyDescent="0.25">
      <c r="AA12140" s="81"/>
      <c r="AB12140" s="81"/>
      <c r="AC12140" s="80"/>
      <c r="AD12140" s="80"/>
      <c r="AE12140" s="81"/>
      <c r="AF12140" s="82"/>
      <c r="AG12140" s="80"/>
      <c r="AH12140" s="119"/>
      <c r="AI12140" s="119"/>
    </row>
    <row r="12141" spans="27:35" x14ac:dyDescent="0.25">
      <c r="AA12141" s="81"/>
      <c r="AB12141" s="81"/>
      <c r="AC12141" s="80"/>
      <c r="AD12141" s="80"/>
      <c r="AE12141" s="81"/>
      <c r="AF12141" s="82"/>
      <c r="AG12141" s="80"/>
      <c r="AH12141" s="119"/>
      <c r="AI12141" s="119"/>
    </row>
    <row r="12142" spans="27:35" x14ac:dyDescent="0.25">
      <c r="AA12142" s="81"/>
      <c r="AB12142" s="81"/>
      <c r="AC12142" s="80"/>
      <c r="AD12142" s="80"/>
      <c r="AE12142" s="81"/>
      <c r="AF12142" s="82"/>
      <c r="AG12142" s="80"/>
      <c r="AH12142" s="119"/>
      <c r="AI12142" s="119"/>
    </row>
    <row r="12143" spans="27:35" x14ac:dyDescent="0.25">
      <c r="AA12143" s="81"/>
      <c r="AB12143" s="81"/>
      <c r="AC12143" s="80"/>
      <c r="AD12143" s="80"/>
      <c r="AE12143" s="81"/>
      <c r="AF12143" s="82"/>
      <c r="AG12143" s="80"/>
      <c r="AH12143" s="119"/>
      <c r="AI12143" s="119"/>
    </row>
    <row r="12144" spans="27:35" x14ac:dyDescent="0.25">
      <c r="AA12144" s="81"/>
      <c r="AB12144" s="81"/>
      <c r="AC12144" s="80"/>
      <c r="AD12144" s="80"/>
      <c r="AE12144" s="81"/>
      <c r="AF12144" s="82"/>
      <c r="AG12144" s="80"/>
      <c r="AH12144" s="119"/>
      <c r="AI12144" s="119"/>
    </row>
    <row r="12145" spans="27:35" x14ac:dyDescent="0.25">
      <c r="AA12145" s="81"/>
      <c r="AB12145" s="81"/>
      <c r="AC12145" s="80"/>
      <c r="AD12145" s="80"/>
      <c r="AE12145" s="81"/>
      <c r="AF12145" s="82"/>
      <c r="AG12145" s="80"/>
      <c r="AH12145" s="119"/>
      <c r="AI12145" s="119"/>
    </row>
    <row r="12146" spans="27:35" x14ac:dyDescent="0.25">
      <c r="AA12146" s="81"/>
      <c r="AB12146" s="81"/>
      <c r="AC12146" s="80"/>
      <c r="AD12146" s="80"/>
      <c r="AE12146" s="81"/>
      <c r="AF12146" s="82"/>
      <c r="AG12146" s="80"/>
      <c r="AH12146" s="119"/>
      <c r="AI12146" s="119"/>
    </row>
    <row r="12147" spans="27:35" x14ac:dyDescent="0.25">
      <c r="AA12147" s="81"/>
      <c r="AB12147" s="81"/>
      <c r="AC12147" s="80"/>
      <c r="AD12147" s="80"/>
      <c r="AE12147" s="81"/>
      <c r="AF12147" s="82"/>
      <c r="AG12147" s="80"/>
      <c r="AH12147" s="119"/>
      <c r="AI12147" s="119"/>
    </row>
    <row r="12148" spans="27:35" x14ac:dyDescent="0.25">
      <c r="AA12148" s="81"/>
      <c r="AB12148" s="81"/>
      <c r="AC12148" s="80"/>
      <c r="AD12148" s="80"/>
      <c r="AE12148" s="81"/>
      <c r="AF12148" s="82"/>
      <c r="AG12148" s="80"/>
      <c r="AH12148" s="119"/>
      <c r="AI12148" s="119"/>
    </row>
    <row r="12149" spans="27:35" x14ac:dyDescent="0.25">
      <c r="AA12149" s="81"/>
      <c r="AB12149" s="81"/>
      <c r="AC12149" s="80"/>
      <c r="AD12149" s="80"/>
      <c r="AE12149" s="81"/>
      <c r="AF12149" s="82"/>
      <c r="AG12149" s="80"/>
      <c r="AH12149" s="119"/>
      <c r="AI12149" s="119"/>
    </row>
    <row r="12150" spans="27:35" x14ac:dyDescent="0.25">
      <c r="AA12150" s="81"/>
      <c r="AB12150" s="81"/>
      <c r="AC12150" s="80"/>
      <c r="AD12150" s="80"/>
      <c r="AE12150" s="81"/>
      <c r="AF12150" s="82"/>
      <c r="AG12150" s="80"/>
      <c r="AH12150" s="119"/>
      <c r="AI12150" s="119"/>
    </row>
    <row r="12151" spans="27:35" x14ac:dyDescent="0.25">
      <c r="AA12151" s="81"/>
      <c r="AB12151" s="81"/>
      <c r="AC12151" s="80"/>
      <c r="AD12151" s="80"/>
      <c r="AE12151" s="81"/>
      <c r="AF12151" s="82"/>
      <c r="AG12151" s="80"/>
      <c r="AH12151" s="119"/>
      <c r="AI12151" s="119"/>
    </row>
    <row r="12152" spans="27:35" x14ac:dyDescent="0.25">
      <c r="AA12152" s="81"/>
      <c r="AB12152" s="81"/>
      <c r="AC12152" s="80"/>
      <c r="AD12152" s="80"/>
      <c r="AE12152" s="81"/>
      <c r="AF12152" s="82"/>
      <c r="AG12152" s="80"/>
      <c r="AH12152" s="119"/>
      <c r="AI12152" s="119"/>
    </row>
    <row r="12153" spans="27:35" x14ac:dyDescent="0.25">
      <c r="AA12153" s="81"/>
      <c r="AB12153" s="81"/>
      <c r="AC12153" s="80"/>
      <c r="AD12153" s="80"/>
      <c r="AE12153" s="81"/>
      <c r="AF12153" s="82"/>
      <c r="AG12153" s="80"/>
      <c r="AH12153" s="119"/>
      <c r="AI12153" s="119"/>
    </row>
    <row r="12154" spans="27:35" x14ac:dyDescent="0.25">
      <c r="AA12154" s="81"/>
      <c r="AB12154" s="81"/>
      <c r="AC12154" s="80"/>
      <c r="AD12154" s="80"/>
      <c r="AE12154" s="81"/>
      <c r="AF12154" s="82"/>
      <c r="AG12154" s="80"/>
      <c r="AH12154" s="119"/>
      <c r="AI12154" s="119"/>
    </row>
    <row r="12155" spans="27:35" x14ac:dyDescent="0.25">
      <c r="AA12155" s="81"/>
      <c r="AB12155" s="81"/>
      <c r="AC12155" s="80"/>
      <c r="AD12155" s="80"/>
      <c r="AE12155" s="81"/>
      <c r="AF12155" s="82"/>
      <c r="AG12155" s="80"/>
      <c r="AH12155" s="119"/>
      <c r="AI12155" s="119"/>
    </row>
    <row r="12156" spans="27:35" x14ac:dyDescent="0.25">
      <c r="AA12156" s="81"/>
      <c r="AB12156" s="81"/>
      <c r="AC12156" s="80"/>
      <c r="AD12156" s="80"/>
      <c r="AE12156" s="81"/>
      <c r="AF12156" s="82"/>
      <c r="AG12156" s="80"/>
      <c r="AH12156" s="119"/>
      <c r="AI12156" s="119"/>
    </row>
    <row r="12157" spans="27:35" x14ac:dyDescent="0.25">
      <c r="AA12157" s="81"/>
      <c r="AB12157" s="81"/>
      <c r="AC12157" s="80"/>
      <c r="AD12157" s="80"/>
      <c r="AE12157" s="81"/>
      <c r="AF12157" s="82"/>
      <c r="AG12157" s="80"/>
      <c r="AH12157" s="119"/>
      <c r="AI12157" s="119"/>
    </row>
    <row r="12158" spans="27:35" x14ac:dyDescent="0.25">
      <c r="AA12158" s="81"/>
      <c r="AB12158" s="81"/>
      <c r="AC12158" s="80"/>
      <c r="AD12158" s="80"/>
      <c r="AE12158" s="81"/>
      <c r="AF12158" s="82"/>
      <c r="AG12158" s="80"/>
      <c r="AH12158" s="119"/>
      <c r="AI12158" s="119"/>
    </row>
    <row r="12159" spans="27:35" x14ac:dyDescent="0.25">
      <c r="AA12159" s="81"/>
      <c r="AB12159" s="81"/>
      <c r="AC12159" s="80"/>
      <c r="AD12159" s="80"/>
      <c r="AE12159" s="81"/>
      <c r="AF12159" s="82"/>
      <c r="AG12159" s="80"/>
      <c r="AH12159" s="119"/>
      <c r="AI12159" s="119"/>
    </row>
    <row r="12160" spans="27:35" x14ac:dyDescent="0.25">
      <c r="AA12160" s="81"/>
      <c r="AB12160" s="81"/>
      <c r="AC12160" s="80"/>
      <c r="AD12160" s="80"/>
      <c r="AE12160" s="81"/>
      <c r="AF12160" s="82"/>
      <c r="AG12160" s="80"/>
      <c r="AH12160" s="119"/>
      <c r="AI12160" s="119"/>
    </row>
    <row r="12161" spans="27:35" x14ac:dyDescent="0.25">
      <c r="AA12161" s="81"/>
      <c r="AB12161" s="81"/>
      <c r="AC12161" s="80"/>
      <c r="AD12161" s="80"/>
      <c r="AE12161" s="81"/>
      <c r="AF12161" s="82"/>
      <c r="AG12161" s="80"/>
      <c r="AH12161" s="119"/>
      <c r="AI12161" s="119"/>
    </row>
    <row r="12162" spans="27:35" x14ac:dyDescent="0.25">
      <c r="AA12162" s="81"/>
      <c r="AB12162" s="81"/>
      <c r="AC12162" s="80"/>
      <c r="AD12162" s="80"/>
      <c r="AE12162" s="81"/>
      <c r="AF12162" s="82"/>
      <c r="AG12162" s="80"/>
      <c r="AH12162" s="119"/>
      <c r="AI12162" s="119"/>
    </row>
    <row r="12163" spans="27:35" x14ac:dyDescent="0.25">
      <c r="AA12163" s="81"/>
      <c r="AB12163" s="81"/>
      <c r="AC12163" s="80"/>
      <c r="AD12163" s="80"/>
      <c r="AE12163" s="81"/>
      <c r="AF12163" s="82"/>
      <c r="AG12163" s="80"/>
      <c r="AH12163" s="119"/>
      <c r="AI12163" s="119"/>
    </row>
    <row r="12164" spans="27:35" x14ac:dyDescent="0.25">
      <c r="AA12164" s="81"/>
      <c r="AB12164" s="81"/>
      <c r="AC12164" s="80"/>
      <c r="AD12164" s="80"/>
      <c r="AE12164" s="81"/>
      <c r="AF12164" s="82"/>
      <c r="AG12164" s="80"/>
      <c r="AH12164" s="119"/>
      <c r="AI12164" s="119"/>
    </row>
    <row r="12165" spans="27:35" x14ac:dyDescent="0.25">
      <c r="AA12165" s="81"/>
      <c r="AB12165" s="81"/>
      <c r="AC12165" s="80"/>
      <c r="AD12165" s="80"/>
      <c r="AE12165" s="81"/>
      <c r="AF12165" s="82"/>
      <c r="AG12165" s="80"/>
      <c r="AH12165" s="119"/>
      <c r="AI12165" s="119"/>
    </row>
    <row r="12166" spans="27:35" x14ac:dyDescent="0.25">
      <c r="AA12166" s="81"/>
      <c r="AB12166" s="81"/>
      <c r="AC12166" s="80"/>
      <c r="AD12166" s="80"/>
      <c r="AE12166" s="81"/>
      <c r="AF12166" s="82"/>
      <c r="AG12166" s="80"/>
      <c r="AH12166" s="119"/>
      <c r="AI12166" s="119"/>
    </row>
    <row r="12167" spans="27:35" x14ac:dyDescent="0.25">
      <c r="AA12167" s="81"/>
      <c r="AB12167" s="81"/>
      <c r="AC12167" s="80"/>
      <c r="AD12167" s="80"/>
      <c r="AE12167" s="81"/>
      <c r="AF12167" s="82"/>
      <c r="AG12167" s="80"/>
      <c r="AH12167" s="119"/>
      <c r="AI12167" s="119"/>
    </row>
    <row r="12168" spans="27:35" x14ac:dyDescent="0.25">
      <c r="AA12168" s="81"/>
      <c r="AB12168" s="81"/>
      <c r="AC12168" s="80"/>
      <c r="AD12168" s="80"/>
      <c r="AE12168" s="81"/>
      <c r="AF12168" s="82"/>
      <c r="AG12168" s="80"/>
      <c r="AH12168" s="119"/>
      <c r="AI12168" s="119"/>
    </row>
    <row r="12169" spans="27:35" x14ac:dyDescent="0.25">
      <c r="AA12169" s="81"/>
      <c r="AB12169" s="81"/>
      <c r="AC12169" s="80"/>
      <c r="AD12169" s="80"/>
      <c r="AE12169" s="81"/>
      <c r="AF12169" s="82"/>
      <c r="AG12169" s="80"/>
      <c r="AH12169" s="119"/>
      <c r="AI12169" s="119"/>
    </row>
    <row r="12170" spans="27:35" x14ac:dyDescent="0.25">
      <c r="AA12170" s="81"/>
      <c r="AB12170" s="81"/>
      <c r="AC12170" s="80"/>
      <c r="AD12170" s="80"/>
      <c r="AE12170" s="81"/>
      <c r="AF12170" s="82"/>
      <c r="AG12170" s="80"/>
      <c r="AH12170" s="119"/>
      <c r="AI12170" s="119"/>
    </row>
    <row r="12171" spans="27:35" x14ac:dyDescent="0.25">
      <c r="AA12171" s="81"/>
      <c r="AB12171" s="81"/>
      <c r="AC12171" s="80"/>
      <c r="AD12171" s="80"/>
      <c r="AE12171" s="81"/>
      <c r="AF12171" s="82"/>
      <c r="AG12171" s="80"/>
      <c r="AH12171" s="119"/>
      <c r="AI12171" s="119"/>
    </row>
    <row r="12172" spans="27:35" x14ac:dyDescent="0.25">
      <c r="AA12172" s="81"/>
      <c r="AB12172" s="81"/>
      <c r="AC12172" s="80"/>
      <c r="AD12172" s="80"/>
      <c r="AE12172" s="81"/>
      <c r="AF12172" s="82"/>
      <c r="AG12172" s="80"/>
      <c r="AH12172" s="119"/>
      <c r="AI12172" s="119"/>
    </row>
    <row r="12173" spans="27:35" x14ac:dyDescent="0.25">
      <c r="AA12173" s="81"/>
      <c r="AB12173" s="81"/>
      <c r="AC12173" s="80"/>
      <c r="AD12173" s="80"/>
      <c r="AE12173" s="81"/>
      <c r="AF12173" s="82"/>
      <c r="AG12173" s="80"/>
      <c r="AH12173" s="119"/>
      <c r="AI12173" s="119"/>
    </row>
    <row r="12174" spans="27:35" x14ac:dyDescent="0.25">
      <c r="AA12174" s="81"/>
      <c r="AB12174" s="81"/>
      <c r="AC12174" s="80"/>
      <c r="AD12174" s="80"/>
      <c r="AE12174" s="81"/>
      <c r="AF12174" s="82"/>
      <c r="AG12174" s="80"/>
      <c r="AH12174" s="119"/>
      <c r="AI12174" s="119"/>
    </row>
    <row r="12175" spans="27:35" x14ac:dyDescent="0.25">
      <c r="AA12175" s="81"/>
      <c r="AB12175" s="81"/>
      <c r="AC12175" s="80"/>
      <c r="AD12175" s="80"/>
      <c r="AE12175" s="81"/>
      <c r="AF12175" s="82"/>
      <c r="AG12175" s="80"/>
      <c r="AH12175" s="119"/>
      <c r="AI12175" s="119"/>
    </row>
    <row r="12176" spans="27:35" x14ac:dyDescent="0.25">
      <c r="AA12176" s="81"/>
      <c r="AB12176" s="81"/>
      <c r="AC12176" s="80"/>
      <c r="AD12176" s="80"/>
      <c r="AE12176" s="81"/>
      <c r="AF12176" s="82"/>
      <c r="AG12176" s="80"/>
      <c r="AH12176" s="119"/>
      <c r="AI12176" s="119"/>
    </row>
    <row r="12177" spans="27:35" x14ac:dyDescent="0.25">
      <c r="AA12177" s="81"/>
      <c r="AB12177" s="81"/>
      <c r="AC12177" s="80"/>
      <c r="AD12177" s="80"/>
      <c r="AE12177" s="81"/>
      <c r="AF12177" s="82"/>
      <c r="AG12177" s="80"/>
      <c r="AH12177" s="119"/>
      <c r="AI12177" s="119"/>
    </row>
    <row r="12178" spans="27:35" x14ac:dyDescent="0.25">
      <c r="AA12178" s="81"/>
      <c r="AB12178" s="81"/>
      <c r="AC12178" s="80"/>
      <c r="AD12178" s="80"/>
      <c r="AE12178" s="81"/>
      <c r="AF12178" s="82"/>
      <c r="AG12178" s="80"/>
      <c r="AH12178" s="119"/>
      <c r="AI12178" s="119"/>
    </row>
    <row r="12179" spans="27:35" x14ac:dyDescent="0.25">
      <c r="AA12179" s="81"/>
      <c r="AB12179" s="81"/>
      <c r="AC12179" s="80"/>
      <c r="AD12179" s="80"/>
      <c r="AE12179" s="81"/>
      <c r="AF12179" s="82"/>
      <c r="AG12179" s="80"/>
      <c r="AH12179" s="119"/>
      <c r="AI12179" s="119"/>
    </row>
    <row r="12180" spans="27:35" x14ac:dyDescent="0.25">
      <c r="AA12180" s="81"/>
      <c r="AB12180" s="81"/>
      <c r="AC12180" s="80"/>
      <c r="AD12180" s="80"/>
      <c r="AE12180" s="81"/>
      <c r="AF12180" s="82"/>
      <c r="AG12180" s="80"/>
      <c r="AH12180" s="119"/>
      <c r="AI12180" s="119"/>
    </row>
    <row r="12181" spans="27:35" x14ac:dyDescent="0.25">
      <c r="AA12181" s="81"/>
      <c r="AB12181" s="81"/>
      <c r="AC12181" s="80"/>
      <c r="AD12181" s="80"/>
      <c r="AE12181" s="81"/>
      <c r="AF12181" s="82"/>
      <c r="AG12181" s="80"/>
      <c r="AH12181" s="119"/>
      <c r="AI12181" s="119"/>
    </row>
    <row r="12182" spans="27:35" x14ac:dyDescent="0.25">
      <c r="AA12182" s="81"/>
      <c r="AB12182" s="81"/>
      <c r="AC12182" s="80"/>
      <c r="AD12182" s="80"/>
      <c r="AE12182" s="81"/>
      <c r="AF12182" s="82"/>
      <c r="AG12182" s="80"/>
      <c r="AH12182" s="119"/>
      <c r="AI12182" s="119"/>
    </row>
    <row r="12183" spans="27:35" x14ac:dyDescent="0.25">
      <c r="AA12183" s="81"/>
      <c r="AB12183" s="81"/>
      <c r="AC12183" s="80"/>
      <c r="AD12183" s="80"/>
      <c r="AE12183" s="81"/>
      <c r="AF12183" s="82"/>
      <c r="AG12183" s="80"/>
      <c r="AH12183" s="119"/>
      <c r="AI12183" s="119"/>
    </row>
    <row r="12184" spans="27:35" x14ac:dyDescent="0.25">
      <c r="AA12184" s="81"/>
      <c r="AB12184" s="81"/>
      <c r="AC12184" s="80"/>
      <c r="AD12184" s="80"/>
      <c r="AE12184" s="81"/>
      <c r="AF12184" s="82"/>
      <c r="AG12184" s="80"/>
      <c r="AH12184" s="119"/>
      <c r="AI12184" s="119"/>
    </row>
    <row r="12185" spans="27:35" x14ac:dyDescent="0.25">
      <c r="AA12185" s="81"/>
      <c r="AB12185" s="81"/>
      <c r="AC12185" s="80"/>
      <c r="AD12185" s="80"/>
      <c r="AE12185" s="81"/>
      <c r="AF12185" s="82"/>
      <c r="AG12185" s="80"/>
      <c r="AH12185" s="119"/>
      <c r="AI12185" s="119"/>
    </row>
    <row r="12186" spans="27:35" x14ac:dyDescent="0.25">
      <c r="AA12186" s="81"/>
      <c r="AB12186" s="81"/>
      <c r="AC12186" s="80"/>
      <c r="AD12186" s="80"/>
      <c r="AE12186" s="81"/>
      <c r="AF12186" s="82"/>
      <c r="AG12186" s="80"/>
      <c r="AH12186" s="119"/>
      <c r="AI12186" s="119"/>
    </row>
    <row r="12187" spans="27:35" x14ac:dyDescent="0.25">
      <c r="AA12187" s="81"/>
      <c r="AB12187" s="81"/>
      <c r="AC12187" s="80"/>
      <c r="AD12187" s="80"/>
      <c r="AE12187" s="81"/>
      <c r="AF12187" s="82"/>
      <c r="AG12187" s="80"/>
      <c r="AH12187" s="119"/>
      <c r="AI12187" s="119"/>
    </row>
    <row r="12188" spans="27:35" x14ac:dyDescent="0.25">
      <c r="AA12188" s="81"/>
      <c r="AB12188" s="81"/>
      <c r="AC12188" s="80"/>
      <c r="AD12188" s="80"/>
      <c r="AE12188" s="81"/>
      <c r="AF12188" s="82"/>
      <c r="AG12188" s="80"/>
      <c r="AH12188" s="119"/>
      <c r="AI12188" s="119"/>
    </row>
    <row r="12189" spans="27:35" x14ac:dyDescent="0.25">
      <c r="AA12189" s="81"/>
      <c r="AB12189" s="81"/>
      <c r="AC12189" s="80"/>
      <c r="AD12189" s="80"/>
      <c r="AE12189" s="81"/>
      <c r="AF12189" s="82"/>
      <c r="AG12189" s="80"/>
      <c r="AH12189" s="119"/>
      <c r="AI12189" s="119"/>
    </row>
    <row r="12190" spans="27:35" x14ac:dyDescent="0.25">
      <c r="AA12190" s="81"/>
      <c r="AB12190" s="81"/>
      <c r="AC12190" s="80"/>
      <c r="AD12190" s="80"/>
      <c r="AE12190" s="81"/>
      <c r="AF12190" s="82"/>
      <c r="AG12190" s="80"/>
      <c r="AH12190" s="119"/>
      <c r="AI12190" s="119"/>
    </row>
    <row r="12191" spans="27:35" x14ac:dyDescent="0.25">
      <c r="AA12191" s="81"/>
      <c r="AB12191" s="81"/>
      <c r="AC12191" s="80"/>
      <c r="AD12191" s="80"/>
      <c r="AE12191" s="81"/>
      <c r="AF12191" s="82"/>
      <c r="AG12191" s="80"/>
      <c r="AH12191" s="119"/>
      <c r="AI12191" s="119"/>
    </row>
    <row r="12192" spans="27:35" x14ac:dyDescent="0.25">
      <c r="AA12192" s="81"/>
      <c r="AB12192" s="81"/>
      <c r="AC12192" s="80"/>
      <c r="AD12192" s="80"/>
      <c r="AE12192" s="81"/>
      <c r="AF12192" s="82"/>
      <c r="AG12192" s="80"/>
      <c r="AH12192" s="119"/>
      <c r="AI12192" s="119"/>
    </row>
    <row r="12193" spans="27:35" x14ac:dyDescent="0.25">
      <c r="AA12193" s="81"/>
      <c r="AB12193" s="81"/>
      <c r="AC12193" s="80"/>
      <c r="AD12193" s="80"/>
      <c r="AE12193" s="81"/>
      <c r="AF12193" s="82"/>
      <c r="AG12193" s="80"/>
      <c r="AH12193" s="119"/>
      <c r="AI12193" s="119"/>
    </row>
    <row r="12194" spans="27:35" x14ac:dyDescent="0.25">
      <c r="AA12194" s="81"/>
      <c r="AB12194" s="81"/>
      <c r="AC12194" s="80"/>
      <c r="AD12194" s="80"/>
      <c r="AE12194" s="81"/>
      <c r="AF12194" s="82"/>
      <c r="AG12194" s="80"/>
      <c r="AH12194" s="119"/>
      <c r="AI12194" s="119"/>
    </row>
    <row r="12195" spans="27:35" x14ac:dyDescent="0.25">
      <c r="AA12195" s="81"/>
      <c r="AB12195" s="81"/>
      <c r="AC12195" s="80"/>
      <c r="AD12195" s="80"/>
      <c r="AE12195" s="81"/>
      <c r="AF12195" s="82"/>
      <c r="AG12195" s="80"/>
      <c r="AH12195" s="119"/>
      <c r="AI12195" s="119"/>
    </row>
    <row r="12196" spans="27:35" x14ac:dyDescent="0.25">
      <c r="AA12196" s="81"/>
      <c r="AB12196" s="81"/>
      <c r="AC12196" s="80"/>
      <c r="AD12196" s="80"/>
      <c r="AE12196" s="81"/>
      <c r="AF12196" s="82"/>
      <c r="AG12196" s="80"/>
      <c r="AH12196" s="119"/>
      <c r="AI12196" s="119"/>
    </row>
    <row r="12197" spans="27:35" x14ac:dyDescent="0.25">
      <c r="AA12197" s="81"/>
      <c r="AB12197" s="81"/>
      <c r="AC12197" s="80"/>
      <c r="AD12197" s="80"/>
      <c r="AE12197" s="81"/>
      <c r="AF12197" s="82"/>
      <c r="AG12197" s="80"/>
      <c r="AH12197" s="119"/>
      <c r="AI12197" s="119"/>
    </row>
    <row r="12198" spans="27:35" x14ac:dyDescent="0.25">
      <c r="AA12198" s="81"/>
      <c r="AB12198" s="81"/>
      <c r="AC12198" s="80"/>
      <c r="AD12198" s="80"/>
      <c r="AE12198" s="81"/>
      <c r="AF12198" s="82"/>
      <c r="AG12198" s="80"/>
      <c r="AH12198" s="119"/>
      <c r="AI12198" s="119"/>
    </row>
    <row r="12199" spans="27:35" x14ac:dyDescent="0.25">
      <c r="AA12199" s="81"/>
      <c r="AB12199" s="81"/>
      <c r="AC12199" s="80"/>
      <c r="AD12199" s="80"/>
      <c r="AE12199" s="81"/>
      <c r="AF12199" s="82"/>
      <c r="AG12199" s="80"/>
      <c r="AH12199" s="119"/>
      <c r="AI12199" s="119"/>
    </row>
    <row r="12200" spans="27:35" x14ac:dyDescent="0.25">
      <c r="AA12200" s="81"/>
      <c r="AB12200" s="81"/>
      <c r="AC12200" s="80"/>
      <c r="AD12200" s="80"/>
      <c r="AE12200" s="81"/>
      <c r="AF12200" s="82"/>
      <c r="AG12200" s="80"/>
      <c r="AH12200" s="119"/>
      <c r="AI12200" s="119"/>
    </row>
    <row r="12201" spans="27:35" x14ac:dyDescent="0.25">
      <c r="AA12201" s="81"/>
      <c r="AB12201" s="81"/>
      <c r="AC12201" s="80"/>
      <c r="AD12201" s="80"/>
      <c r="AE12201" s="81"/>
      <c r="AF12201" s="82"/>
      <c r="AG12201" s="80"/>
      <c r="AH12201" s="119"/>
      <c r="AI12201" s="119"/>
    </row>
    <row r="12202" spans="27:35" x14ac:dyDescent="0.25">
      <c r="AA12202" s="81"/>
      <c r="AB12202" s="81"/>
      <c r="AC12202" s="80"/>
      <c r="AD12202" s="80"/>
      <c r="AE12202" s="81"/>
      <c r="AF12202" s="82"/>
      <c r="AG12202" s="80"/>
      <c r="AH12202" s="119"/>
      <c r="AI12202" s="119"/>
    </row>
    <row r="12203" spans="27:35" x14ac:dyDescent="0.25">
      <c r="AA12203" s="81"/>
      <c r="AB12203" s="81"/>
      <c r="AC12203" s="80"/>
      <c r="AD12203" s="80"/>
      <c r="AE12203" s="81"/>
      <c r="AF12203" s="82"/>
      <c r="AG12203" s="80"/>
      <c r="AH12203" s="119"/>
      <c r="AI12203" s="119"/>
    </row>
    <row r="12204" spans="27:35" x14ac:dyDescent="0.25">
      <c r="AA12204" s="81"/>
      <c r="AB12204" s="81"/>
      <c r="AC12204" s="80"/>
      <c r="AD12204" s="80"/>
      <c r="AE12204" s="81"/>
      <c r="AF12204" s="82"/>
      <c r="AG12204" s="80"/>
      <c r="AH12204" s="119"/>
      <c r="AI12204" s="119"/>
    </row>
    <row r="12205" spans="27:35" x14ac:dyDescent="0.25">
      <c r="AA12205" s="81"/>
      <c r="AB12205" s="81"/>
      <c r="AC12205" s="80"/>
      <c r="AD12205" s="80"/>
      <c r="AE12205" s="81"/>
      <c r="AF12205" s="82"/>
      <c r="AG12205" s="80"/>
      <c r="AH12205" s="119"/>
      <c r="AI12205" s="119"/>
    </row>
    <row r="12206" spans="27:35" x14ac:dyDescent="0.25">
      <c r="AA12206" s="81"/>
      <c r="AB12206" s="81"/>
      <c r="AC12206" s="80"/>
      <c r="AD12206" s="80"/>
      <c r="AE12206" s="81"/>
      <c r="AF12206" s="82"/>
      <c r="AG12206" s="80"/>
      <c r="AH12206" s="119"/>
      <c r="AI12206" s="119"/>
    </row>
    <row r="12207" spans="27:35" x14ac:dyDescent="0.25">
      <c r="AA12207" s="81"/>
      <c r="AB12207" s="81"/>
      <c r="AC12207" s="80"/>
      <c r="AD12207" s="80"/>
      <c r="AE12207" s="81"/>
      <c r="AF12207" s="82"/>
      <c r="AG12207" s="80"/>
      <c r="AH12207" s="119"/>
      <c r="AI12207" s="119"/>
    </row>
    <row r="12208" spans="27:35" x14ac:dyDescent="0.25">
      <c r="AA12208" s="81"/>
      <c r="AB12208" s="81"/>
      <c r="AC12208" s="80"/>
      <c r="AD12208" s="80"/>
      <c r="AE12208" s="81"/>
      <c r="AF12208" s="82"/>
      <c r="AG12208" s="80"/>
      <c r="AH12208" s="119"/>
      <c r="AI12208" s="119"/>
    </row>
    <row r="12209" spans="27:35" x14ac:dyDescent="0.25">
      <c r="AA12209" s="81"/>
      <c r="AB12209" s="81"/>
      <c r="AC12209" s="80"/>
      <c r="AD12209" s="80"/>
      <c r="AE12209" s="81"/>
      <c r="AF12209" s="82"/>
      <c r="AG12209" s="80"/>
      <c r="AH12209" s="119"/>
      <c r="AI12209" s="119"/>
    </row>
    <row r="12210" spans="27:35" x14ac:dyDescent="0.25">
      <c r="AA12210" s="81"/>
      <c r="AB12210" s="81"/>
      <c r="AC12210" s="80"/>
      <c r="AD12210" s="80"/>
      <c r="AE12210" s="81"/>
      <c r="AF12210" s="82"/>
      <c r="AG12210" s="80"/>
      <c r="AH12210" s="119"/>
      <c r="AI12210" s="119"/>
    </row>
    <row r="12211" spans="27:35" x14ac:dyDescent="0.25">
      <c r="AA12211" s="81"/>
      <c r="AB12211" s="81"/>
      <c r="AC12211" s="80"/>
      <c r="AD12211" s="80"/>
      <c r="AE12211" s="81"/>
      <c r="AF12211" s="82"/>
      <c r="AG12211" s="80"/>
      <c r="AH12211" s="119"/>
      <c r="AI12211" s="119"/>
    </row>
    <row r="12212" spans="27:35" x14ac:dyDescent="0.25">
      <c r="AA12212" s="81"/>
      <c r="AB12212" s="81"/>
      <c r="AC12212" s="80"/>
      <c r="AD12212" s="80"/>
      <c r="AE12212" s="81"/>
      <c r="AF12212" s="82"/>
      <c r="AG12212" s="80"/>
      <c r="AH12212" s="119"/>
      <c r="AI12212" s="119"/>
    </row>
    <row r="12213" spans="27:35" x14ac:dyDescent="0.25">
      <c r="AA12213" s="81"/>
      <c r="AB12213" s="81"/>
      <c r="AC12213" s="80"/>
      <c r="AD12213" s="80"/>
      <c r="AE12213" s="81"/>
      <c r="AF12213" s="82"/>
      <c r="AG12213" s="80"/>
      <c r="AH12213" s="119"/>
      <c r="AI12213" s="119"/>
    </row>
    <row r="12214" spans="27:35" x14ac:dyDescent="0.25">
      <c r="AA12214" s="81"/>
      <c r="AB12214" s="81"/>
      <c r="AC12214" s="80"/>
      <c r="AD12214" s="80"/>
      <c r="AE12214" s="81"/>
      <c r="AF12214" s="82"/>
      <c r="AG12214" s="80"/>
      <c r="AH12214" s="119"/>
      <c r="AI12214" s="119"/>
    </row>
    <row r="12215" spans="27:35" x14ac:dyDescent="0.25">
      <c r="AA12215" s="81"/>
      <c r="AB12215" s="81"/>
      <c r="AC12215" s="80"/>
      <c r="AD12215" s="80"/>
      <c r="AE12215" s="81"/>
      <c r="AF12215" s="82"/>
      <c r="AG12215" s="80"/>
      <c r="AH12215" s="119"/>
      <c r="AI12215" s="119"/>
    </row>
    <row r="12216" spans="27:35" x14ac:dyDescent="0.25">
      <c r="AA12216" s="81"/>
      <c r="AB12216" s="81"/>
      <c r="AC12216" s="80"/>
      <c r="AD12216" s="80"/>
      <c r="AE12216" s="81"/>
      <c r="AF12216" s="82"/>
      <c r="AG12216" s="80"/>
      <c r="AH12216" s="119"/>
      <c r="AI12216" s="119"/>
    </row>
    <row r="12217" spans="27:35" x14ac:dyDescent="0.25">
      <c r="AA12217" s="81"/>
      <c r="AB12217" s="81"/>
      <c r="AC12217" s="80"/>
      <c r="AD12217" s="80"/>
      <c r="AE12217" s="81"/>
      <c r="AF12217" s="82"/>
      <c r="AG12217" s="80"/>
      <c r="AH12217" s="119"/>
      <c r="AI12217" s="119"/>
    </row>
    <row r="12218" spans="27:35" x14ac:dyDescent="0.25">
      <c r="AA12218" s="81"/>
      <c r="AB12218" s="81"/>
      <c r="AC12218" s="80"/>
      <c r="AD12218" s="80"/>
      <c r="AE12218" s="81"/>
      <c r="AF12218" s="82"/>
      <c r="AG12218" s="80"/>
      <c r="AH12218" s="119"/>
      <c r="AI12218" s="119"/>
    </row>
    <row r="12219" spans="27:35" x14ac:dyDescent="0.25">
      <c r="AA12219" s="81"/>
      <c r="AB12219" s="81"/>
      <c r="AC12219" s="80"/>
      <c r="AD12219" s="80"/>
      <c r="AE12219" s="81"/>
      <c r="AF12219" s="82"/>
      <c r="AG12219" s="80"/>
      <c r="AH12219" s="119"/>
      <c r="AI12219" s="119"/>
    </row>
    <row r="12220" spans="27:35" x14ac:dyDescent="0.25">
      <c r="AA12220" s="81"/>
      <c r="AB12220" s="81"/>
      <c r="AC12220" s="80"/>
      <c r="AD12220" s="80"/>
      <c r="AE12220" s="81"/>
      <c r="AF12220" s="82"/>
      <c r="AG12220" s="80"/>
      <c r="AH12220" s="119"/>
      <c r="AI12220" s="119"/>
    </row>
    <row r="12221" spans="27:35" x14ac:dyDescent="0.25">
      <c r="AA12221" s="81"/>
      <c r="AB12221" s="81"/>
      <c r="AC12221" s="80"/>
      <c r="AD12221" s="80"/>
      <c r="AE12221" s="81"/>
      <c r="AF12221" s="82"/>
      <c r="AG12221" s="80"/>
      <c r="AH12221" s="119"/>
      <c r="AI12221" s="119"/>
    </row>
    <row r="12222" spans="27:35" x14ac:dyDescent="0.25">
      <c r="AA12222" s="81"/>
      <c r="AB12222" s="81"/>
      <c r="AC12222" s="80"/>
      <c r="AD12222" s="80"/>
      <c r="AE12222" s="81"/>
      <c r="AF12222" s="82"/>
      <c r="AG12222" s="80"/>
      <c r="AH12222" s="119"/>
      <c r="AI12222" s="119"/>
    </row>
    <row r="12223" spans="27:35" x14ac:dyDescent="0.25">
      <c r="AA12223" s="81"/>
      <c r="AB12223" s="81"/>
      <c r="AC12223" s="80"/>
      <c r="AD12223" s="80"/>
      <c r="AE12223" s="81"/>
      <c r="AF12223" s="82"/>
      <c r="AG12223" s="80"/>
      <c r="AH12223" s="119"/>
      <c r="AI12223" s="119"/>
    </row>
    <row r="12224" spans="27:35" x14ac:dyDescent="0.25">
      <c r="AA12224" s="81"/>
      <c r="AB12224" s="81"/>
      <c r="AC12224" s="80"/>
      <c r="AD12224" s="80"/>
      <c r="AE12224" s="81"/>
      <c r="AF12224" s="82"/>
      <c r="AG12224" s="80"/>
      <c r="AH12224" s="119"/>
      <c r="AI12224" s="119"/>
    </row>
    <row r="12225" spans="27:35" x14ac:dyDescent="0.25">
      <c r="AA12225" s="81"/>
      <c r="AB12225" s="81"/>
      <c r="AC12225" s="80"/>
      <c r="AD12225" s="80"/>
      <c r="AE12225" s="81"/>
      <c r="AF12225" s="82"/>
      <c r="AG12225" s="80"/>
      <c r="AH12225" s="119"/>
      <c r="AI12225" s="119"/>
    </row>
    <row r="12226" spans="27:35" x14ac:dyDescent="0.25">
      <c r="AA12226" s="81"/>
      <c r="AB12226" s="81"/>
      <c r="AC12226" s="80"/>
      <c r="AD12226" s="80"/>
      <c r="AE12226" s="81"/>
      <c r="AF12226" s="82"/>
      <c r="AG12226" s="80"/>
      <c r="AH12226" s="119"/>
      <c r="AI12226" s="119"/>
    </row>
    <row r="12227" spans="27:35" x14ac:dyDescent="0.25">
      <c r="AA12227" s="81"/>
      <c r="AB12227" s="81"/>
      <c r="AC12227" s="80"/>
      <c r="AD12227" s="80"/>
      <c r="AE12227" s="81"/>
      <c r="AF12227" s="82"/>
      <c r="AG12227" s="80"/>
      <c r="AH12227" s="119"/>
      <c r="AI12227" s="119"/>
    </row>
    <row r="12228" spans="27:35" x14ac:dyDescent="0.25">
      <c r="AA12228" s="81"/>
      <c r="AB12228" s="81"/>
      <c r="AC12228" s="80"/>
      <c r="AD12228" s="80"/>
      <c r="AE12228" s="81"/>
      <c r="AF12228" s="82"/>
      <c r="AG12228" s="80"/>
      <c r="AH12228" s="119"/>
      <c r="AI12228" s="119"/>
    </row>
    <row r="12229" spans="27:35" x14ac:dyDescent="0.25">
      <c r="AA12229" s="81"/>
      <c r="AB12229" s="81"/>
      <c r="AC12229" s="80"/>
      <c r="AD12229" s="80"/>
      <c r="AE12229" s="81"/>
      <c r="AF12229" s="82"/>
      <c r="AG12229" s="80"/>
      <c r="AH12229" s="119"/>
      <c r="AI12229" s="119"/>
    </row>
    <row r="12230" spans="27:35" x14ac:dyDescent="0.25">
      <c r="AA12230" s="81"/>
      <c r="AB12230" s="81"/>
      <c r="AC12230" s="80"/>
      <c r="AD12230" s="80"/>
      <c r="AE12230" s="81"/>
      <c r="AF12230" s="82"/>
      <c r="AG12230" s="80"/>
      <c r="AH12230" s="119"/>
      <c r="AI12230" s="119"/>
    </row>
    <row r="12231" spans="27:35" x14ac:dyDescent="0.25">
      <c r="AA12231" s="81"/>
      <c r="AB12231" s="81"/>
      <c r="AC12231" s="80"/>
      <c r="AD12231" s="80"/>
      <c r="AE12231" s="81"/>
      <c r="AF12231" s="82"/>
      <c r="AG12231" s="80"/>
      <c r="AH12231" s="119"/>
      <c r="AI12231" s="119"/>
    </row>
    <row r="12232" spans="27:35" x14ac:dyDescent="0.25">
      <c r="AA12232" s="81"/>
      <c r="AB12232" s="81"/>
      <c r="AC12232" s="80"/>
      <c r="AD12232" s="80"/>
      <c r="AE12232" s="81"/>
      <c r="AF12232" s="82"/>
      <c r="AG12232" s="80"/>
      <c r="AH12232" s="119"/>
      <c r="AI12232" s="119"/>
    </row>
    <row r="12233" spans="27:35" x14ac:dyDescent="0.25">
      <c r="AA12233" s="81"/>
      <c r="AB12233" s="81"/>
      <c r="AC12233" s="80"/>
      <c r="AD12233" s="80"/>
      <c r="AE12233" s="81"/>
      <c r="AF12233" s="82"/>
      <c r="AG12233" s="80"/>
      <c r="AH12233" s="119"/>
      <c r="AI12233" s="119"/>
    </row>
    <row r="12234" spans="27:35" x14ac:dyDescent="0.25">
      <c r="AA12234" s="81"/>
      <c r="AB12234" s="81"/>
      <c r="AC12234" s="80"/>
      <c r="AD12234" s="80"/>
      <c r="AE12234" s="81"/>
      <c r="AF12234" s="82"/>
      <c r="AG12234" s="80"/>
      <c r="AH12234" s="119"/>
      <c r="AI12234" s="119"/>
    </row>
    <row r="12235" spans="27:35" x14ac:dyDescent="0.25">
      <c r="AA12235" s="81"/>
      <c r="AB12235" s="81"/>
      <c r="AC12235" s="80"/>
      <c r="AD12235" s="80"/>
      <c r="AE12235" s="81"/>
      <c r="AF12235" s="82"/>
      <c r="AG12235" s="80"/>
      <c r="AH12235" s="119"/>
      <c r="AI12235" s="119"/>
    </row>
    <row r="12236" spans="27:35" x14ac:dyDescent="0.25">
      <c r="AA12236" s="81"/>
      <c r="AB12236" s="81"/>
      <c r="AC12236" s="80"/>
      <c r="AD12236" s="80"/>
      <c r="AE12236" s="81"/>
      <c r="AF12236" s="82"/>
      <c r="AG12236" s="80"/>
      <c r="AH12236" s="119"/>
      <c r="AI12236" s="119"/>
    </row>
    <row r="12237" spans="27:35" x14ac:dyDescent="0.25">
      <c r="AA12237" s="81"/>
      <c r="AB12237" s="81"/>
      <c r="AC12237" s="80"/>
      <c r="AD12237" s="80"/>
      <c r="AE12237" s="81"/>
      <c r="AF12237" s="82"/>
      <c r="AG12237" s="80"/>
      <c r="AH12237" s="119"/>
      <c r="AI12237" s="119"/>
    </row>
    <row r="12238" spans="27:35" x14ac:dyDescent="0.25">
      <c r="AA12238" s="81"/>
      <c r="AB12238" s="81"/>
      <c r="AC12238" s="80"/>
      <c r="AD12238" s="80"/>
      <c r="AE12238" s="81"/>
      <c r="AF12238" s="82"/>
      <c r="AG12238" s="80"/>
      <c r="AH12238" s="119"/>
      <c r="AI12238" s="119"/>
    </row>
    <row r="12239" spans="27:35" x14ac:dyDescent="0.25">
      <c r="AA12239" s="81"/>
      <c r="AB12239" s="81"/>
      <c r="AC12239" s="80"/>
      <c r="AD12239" s="80"/>
      <c r="AE12239" s="81"/>
      <c r="AF12239" s="82"/>
      <c r="AG12239" s="80"/>
      <c r="AH12239" s="119"/>
      <c r="AI12239" s="119"/>
    </row>
    <row r="12240" spans="27:35" x14ac:dyDescent="0.25">
      <c r="AA12240" s="81"/>
      <c r="AB12240" s="81"/>
      <c r="AC12240" s="80"/>
      <c r="AD12240" s="80"/>
      <c r="AE12240" s="81"/>
      <c r="AF12240" s="82"/>
      <c r="AG12240" s="80"/>
      <c r="AH12240" s="119"/>
      <c r="AI12240" s="119"/>
    </row>
    <row r="12241" spans="27:35" x14ac:dyDescent="0.25">
      <c r="AA12241" s="81"/>
      <c r="AB12241" s="81"/>
      <c r="AC12241" s="80"/>
      <c r="AD12241" s="80"/>
      <c r="AE12241" s="81"/>
      <c r="AF12241" s="82"/>
      <c r="AG12241" s="80"/>
      <c r="AH12241" s="119"/>
      <c r="AI12241" s="119"/>
    </row>
    <row r="12242" spans="27:35" x14ac:dyDescent="0.25">
      <c r="AA12242" s="81"/>
      <c r="AB12242" s="81"/>
      <c r="AC12242" s="80"/>
      <c r="AD12242" s="80"/>
      <c r="AE12242" s="81"/>
      <c r="AF12242" s="82"/>
      <c r="AG12242" s="80"/>
      <c r="AH12242" s="119"/>
      <c r="AI12242" s="119"/>
    </row>
    <row r="12243" spans="27:35" x14ac:dyDescent="0.25">
      <c r="AA12243" s="81"/>
      <c r="AB12243" s="81"/>
      <c r="AC12243" s="80"/>
      <c r="AD12243" s="80"/>
      <c r="AE12243" s="81"/>
      <c r="AF12243" s="82"/>
      <c r="AG12243" s="80"/>
      <c r="AH12243" s="119"/>
      <c r="AI12243" s="119"/>
    </row>
    <row r="12244" spans="27:35" x14ac:dyDescent="0.25">
      <c r="AA12244" s="81"/>
      <c r="AB12244" s="81"/>
      <c r="AC12244" s="80"/>
      <c r="AD12244" s="80"/>
      <c r="AE12244" s="81"/>
      <c r="AF12244" s="82"/>
      <c r="AG12244" s="80"/>
      <c r="AH12244" s="119"/>
      <c r="AI12244" s="119"/>
    </row>
    <row r="12245" spans="27:35" x14ac:dyDescent="0.25">
      <c r="AA12245" s="81"/>
      <c r="AB12245" s="81"/>
      <c r="AC12245" s="80"/>
      <c r="AD12245" s="80"/>
      <c r="AE12245" s="81"/>
      <c r="AF12245" s="82"/>
      <c r="AG12245" s="80"/>
      <c r="AH12245" s="119"/>
      <c r="AI12245" s="119"/>
    </row>
    <row r="12246" spans="27:35" x14ac:dyDescent="0.25">
      <c r="AA12246" s="81"/>
      <c r="AB12246" s="81"/>
      <c r="AC12246" s="80"/>
      <c r="AD12246" s="80"/>
      <c r="AE12246" s="81"/>
      <c r="AF12246" s="82"/>
      <c r="AG12246" s="80"/>
      <c r="AH12246" s="119"/>
      <c r="AI12246" s="119"/>
    </row>
    <row r="12247" spans="27:35" x14ac:dyDescent="0.25">
      <c r="AA12247" s="81"/>
      <c r="AB12247" s="81"/>
      <c r="AC12247" s="80"/>
      <c r="AD12247" s="80"/>
      <c r="AE12247" s="81"/>
      <c r="AF12247" s="82"/>
      <c r="AG12247" s="80"/>
      <c r="AH12247" s="119"/>
      <c r="AI12247" s="119"/>
    </row>
    <row r="12248" spans="27:35" x14ac:dyDescent="0.25">
      <c r="AA12248" s="81"/>
      <c r="AB12248" s="81"/>
      <c r="AC12248" s="80"/>
      <c r="AD12248" s="80"/>
      <c r="AE12248" s="81"/>
      <c r="AF12248" s="82"/>
      <c r="AG12248" s="80"/>
      <c r="AH12248" s="119"/>
      <c r="AI12248" s="119"/>
    </row>
    <row r="12249" spans="27:35" x14ac:dyDescent="0.25">
      <c r="AA12249" s="81"/>
      <c r="AB12249" s="81"/>
      <c r="AC12249" s="80"/>
      <c r="AD12249" s="80"/>
      <c r="AE12249" s="81"/>
      <c r="AF12249" s="82"/>
      <c r="AG12249" s="80"/>
      <c r="AH12249" s="119"/>
      <c r="AI12249" s="119"/>
    </row>
    <row r="12250" spans="27:35" x14ac:dyDescent="0.25">
      <c r="AA12250" s="81"/>
      <c r="AB12250" s="81"/>
      <c r="AC12250" s="80"/>
      <c r="AD12250" s="80"/>
      <c r="AE12250" s="81"/>
      <c r="AF12250" s="82"/>
      <c r="AG12250" s="80"/>
      <c r="AH12250" s="119"/>
      <c r="AI12250" s="119"/>
    </row>
    <row r="12251" spans="27:35" x14ac:dyDescent="0.25">
      <c r="AA12251" s="81"/>
      <c r="AB12251" s="81"/>
      <c r="AC12251" s="80"/>
      <c r="AD12251" s="80"/>
      <c r="AE12251" s="81"/>
      <c r="AF12251" s="82"/>
      <c r="AG12251" s="80"/>
      <c r="AH12251" s="119"/>
      <c r="AI12251" s="119"/>
    </row>
    <row r="12252" spans="27:35" x14ac:dyDescent="0.25">
      <c r="AA12252" s="81"/>
      <c r="AB12252" s="81"/>
      <c r="AC12252" s="80"/>
      <c r="AD12252" s="80"/>
      <c r="AE12252" s="81"/>
      <c r="AF12252" s="82"/>
      <c r="AG12252" s="80"/>
      <c r="AH12252" s="119"/>
      <c r="AI12252" s="119"/>
    </row>
    <row r="12253" spans="27:35" x14ac:dyDescent="0.25">
      <c r="AA12253" s="81"/>
      <c r="AB12253" s="81"/>
      <c r="AC12253" s="80"/>
      <c r="AD12253" s="80"/>
      <c r="AE12253" s="81"/>
      <c r="AF12253" s="82"/>
      <c r="AG12253" s="80"/>
      <c r="AH12253" s="119"/>
      <c r="AI12253" s="119"/>
    </row>
    <row r="12254" spans="27:35" x14ac:dyDescent="0.25">
      <c r="AA12254" s="81"/>
      <c r="AB12254" s="81"/>
      <c r="AC12254" s="80"/>
      <c r="AD12254" s="80"/>
      <c r="AE12254" s="81"/>
      <c r="AF12254" s="82"/>
      <c r="AG12254" s="80"/>
      <c r="AH12254" s="119"/>
      <c r="AI12254" s="119"/>
    </row>
    <row r="12255" spans="27:35" x14ac:dyDescent="0.25">
      <c r="AA12255" s="81"/>
      <c r="AB12255" s="81"/>
      <c r="AC12255" s="80"/>
      <c r="AD12255" s="80"/>
      <c r="AE12255" s="81"/>
      <c r="AF12255" s="82"/>
      <c r="AG12255" s="80"/>
      <c r="AH12255" s="119"/>
      <c r="AI12255" s="119"/>
    </row>
    <row r="12256" spans="27:35" x14ac:dyDescent="0.25">
      <c r="AA12256" s="81"/>
      <c r="AB12256" s="81"/>
      <c r="AC12256" s="80"/>
      <c r="AD12256" s="80"/>
      <c r="AE12256" s="81"/>
      <c r="AF12256" s="82"/>
      <c r="AG12256" s="80"/>
      <c r="AH12256" s="119"/>
      <c r="AI12256" s="119"/>
    </row>
    <row r="12257" spans="27:35" x14ac:dyDescent="0.25">
      <c r="AA12257" s="81"/>
      <c r="AB12257" s="81"/>
      <c r="AC12257" s="80"/>
      <c r="AD12257" s="80"/>
      <c r="AE12257" s="81"/>
      <c r="AF12257" s="82"/>
      <c r="AG12257" s="80"/>
      <c r="AH12257" s="119"/>
      <c r="AI12257" s="119"/>
    </row>
    <row r="12258" spans="27:35" x14ac:dyDescent="0.25">
      <c r="AA12258" s="81"/>
      <c r="AB12258" s="81"/>
      <c r="AC12258" s="80"/>
      <c r="AD12258" s="80"/>
      <c r="AE12258" s="81"/>
      <c r="AF12258" s="82"/>
      <c r="AG12258" s="80"/>
      <c r="AH12258" s="119"/>
      <c r="AI12258" s="119"/>
    </row>
    <row r="12259" spans="27:35" x14ac:dyDescent="0.25">
      <c r="AA12259" s="81"/>
      <c r="AB12259" s="81"/>
      <c r="AC12259" s="80"/>
      <c r="AD12259" s="80"/>
      <c r="AE12259" s="81"/>
      <c r="AF12259" s="82"/>
      <c r="AG12259" s="80"/>
      <c r="AH12259" s="119"/>
      <c r="AI12259" s="119"/>
    </row>
    <row r="12260" spans="27:35" x14ac:dyDescent="0.25">
      <c r="AA12260" s="81"/>
      <c r="AB12260" s="81"/>
      <c r="AC12260" s="80"/>
      <c r="AD12260" s="80"/>
      <c r="AE12260" s="81"/>
      <c r="AF12260" s="82"/>
      <c r="AG12260" s="80"/>
      <c r="AH12260" s="119"/>
      <c r="AI12260" s="119"/>
    </row>
    <row r="12261" spans="27:35" x14ac:dyDescent="0.25">
      <c r="AA12261" s="81"/>
      <c r="AB12261" s="81"/>
      <c r="AC12261" s="80"/>
      <c r="AD12261" s="80"/>
      <c r="AE12261" s="81"/>
      <c r="AF12261" s="82"/>
      <c r="AG12261" s="80"/>
      <c r="AH12261" s="119"/>
      <c r="AI12261" s="119"/>
    </row>
    <row r="12262" spans="27:35" x14ac:dyDescent="0.25">
      <c r="AA12262" s="81"/>
      <c r="AB12262" s="81"/>
      <c r="AC12262" s="80"/>
      <c r="AD12262" s="80"/>
      <c r="AE12262" s="81"/>
      <c r="AF12262" s="82"/>
      <c r="AG12262" s="80"/>
      <c r="AH12262" s="119"/>
      <c r="AI12262" s="119"/>
    </row>
    <row r="12263" spans="27:35" x14ac:dyDescent="0.25">
      <c r="AA12263" s="81"/>
      <c r="AB12263" s="81"/>
      <c r="AC12263" s="80"/>
      <c r="AD12263" s="80"/>
      <c r="AE12263" s="81"/>
      <c r="AF12263" s="82"/>
      <c r="AG12263" s="80"/>
      <c r="AH12263" s="119"/>
      <c r="AI12263" s="119"/>
    </row>
    <row r="12264" spans="27:35" x14ac:dyDescent="0.25">
      <c r="AA12264" s="81"/>
      <c r="AB12264" s="81"/>
      <c r="AC12264" s="80"/>
      <c r="AD12264" s="80"/>
      <c r="AE12264" s="81"/>
      <c r="AF12264" s="82"/>
      <c r="AG12264" s="80"/>
      <c r="AH12264" s="119"/>
      <c r="AI12264" s="119"/>
    </row>
    <row r="12265" spans="27:35" x14ac:dyDescent="0.25">
      <c r="AA12265" s="81"/>
      <c r="AB12265" s="81"/>
      <c r="AC12265" s="80"/>
      <c r="AD12265" s="80"/>
      <c r="AE12265" s="81"/>
      <c r="AF12265" s="82"/>
      <c r="AG12265" s="80"/>
      <c r="AH12265" s="119"/>
      <c r="AI12265" s="119"/>
    </row>
    <row r="12266" spans="27:35" x14ac:dyDescent="0.25">
      <c r="AA12266" s="81"/>
      <c r="AB12266" s="81"/>
      <c r="AC12266" s="80"/>
      <c r="AD12266" s="80"/>
      <c r="AE12266" s="81"/>
      <c r="AF12266" s="82"/>
      <c r="AG12266" s="80"/>
      <c r="AH12266" s="119"/>
      <c r="AI12266" s="119"/>
    </row>
    <row r="12267" spans="27:35" x14ac:dyDescent="0.25">
      <c r="AA12267" s="81"/>
      <c r="AB12267" s="81"/>
      <c r="AC12267" s="80"/>
      <c r="AD12267" s="80"/>
      <c r="AE12267" s="81"/>
      <c r="AF12267" s="82"/>
      <c r="AG12267" s="80"/>
      <c r="AH12267" s="119"/>
      <c r="AI12267" s="119"/>
    </row>
    <row r="12268" spans="27:35" x14ac:dyDescent="0.25">
      <c r="AA12268" s="81"/>
      <c r="AB12268" s="81"/>
      <c r="AC12268" s="80"/>
      <c r="AD12268" s="80"/>
      <c r="AE12268" s="81"/>
      <c r="AF12268" s="82"/>
      <c r="AG12268" s="80"/>
      <c r="AH12268" s="119"/>
      <c r="AI12268" s="119"/>
    </row>
    <row r="12269" spans="27:35" x14ac:dyDescent="0.25">
      <c r="AA12269" s="81"/>
      <c r="AB12269" s="81"/>
      <c r="AC12269" s="80"/>
      <c r="AD12269" s="80"/>
      <c r="AE12269" s="81"/>
      <c r="AF12269" s="82"/>
      <c r="AG12269" s="80"/>
      <c r="AH12269" s="119"/>
      <c r="AI12269" s="119"/>
    </row>
    <row r="12270" spans="27:35" x14ac:dyDescent="0.25">
      <c r="AA12270" s="81"/>
      <c r="AB12270" s="81"/>
      <c r="AC12270" s="80"/>
      <c r="AD12270" s="80"/>
      <c r="AE12270" s="81"/>
      <c r="AF12270" s="82"/>
      <c r="AG12270" s="80"/>
      <c r="AH12270" s="119"/>
      <c r="AI12270" s="119"/>
    </row>
    <row r="12271" spans="27:35" x14ac:dyDescent="0.25">
      <c r="AA12271" s="81"/>
      <c r="AB12271" s="81"/>
      <c r="AC12271" s="80"/>
      <c r="AD12271" s="80"/>
      <c r="AE12271" s="81"/>
      <c r="AF12271" s="82"/>
      <c r="AG12271" s="80"/>
      <c r="AH12271" s="119"/>
      <c r="AI12271" s="119"/>
    </row>
    <row r="12272" spans="27:35" x14ac:dyDescent="0.25">
      <c r="AA12272" s="81"/>
      <c r="AB12272" s="81"/>
      <c r="AC12272" s="80"/>
      <c r="AD12272" s="80"/>
      <c r="AE12272" s="81"/>
      <c r="AF12272" s="82"/>
      <c r="AG12272" s="80"/>
      <c r="AH12272" s="119"/>
      <c r="AI12272" s="119"/>
    </row>
    <row r="12273" spans="27:35" x14ac:dyDescent="0.25">
      <c r="AA12273" s="81"/>
      <c r="AB12273" s="81"/>
      <c r="AC12273" s="80"/>
      <c r="AD12273" s="80"/>
      <c r="AE12273" s="81"/>
      <c r="AF12273" s="82"/>
      <c r="AG12273" s="80"/>
      <c r="AH12273" s="119"/>
      <c r="AI12273" s="119"/>
    </row>
    <row r="12274" spans="27:35" x14ac:dyDescent="0.25">
      <c r="AA12274" s="81"/>
      <c r="AB12274" s="81"/>
      <c r="AC12274" s="80"/>
      <c r="AD12274" s="80"/>
      <c r="AE12274" s="81"/>
      <c r="AF12274" s="82"/>
      <c r="AG12274" s="80"/>
      <c r="AH12274" s="119"/>
      <c r="AI12274" s="119"/>
    </row>
    <row r="12275" spans="27:35" x14ac:dyDescent="0.25">
      <c r="AA12275" s="81"/>
      <c r="AB12275" s="81"/>
      <c r="AC12275" s="80"/>
      <c r="AD12275" s="80"/>
      <c r="AE12275" s="81"/>
      <c r="AF12275" s="82"/>
      <c r="AG12275" s="80"/>
      <c r="AH12275" s="119"/>
      <c r="AI12275" s="119"/>
    </row>
    <row r="12276" spans="27:35" x14ac:dyDescent="0.25">
      <c r="AA12276" s="81"/>
      <c r="AB12276" s="81"/>
      <c r="AC12276" s="80"/>
      <c r="AD12276" s="80"/>
      <c r="AE12276" s="81"/>
      <c r="AF12276" s="82"/>
      <c r="AG12276" s="80"/>
      <c r="AH12276" s="119"/>
      <c r="AI12276" s="119"/>
    </row>
    <row r="12277" spans="27:35" x14ac:dyDescent="0.25">
      <c r="AA12277" s="81"/>
      <c r="AB12277" s="81"/>
      <c r="AC12277" s="80"/>
      <c r="AD12277" s="80"/>
      <c r="AE12277" s="81"/>
      <c r="AF12277" s="82"/>
      <c r="AG12277" s="80"/>
      <c r="AH12277" s="119"/>
      <c r="AI12277" s="119"/>
    </row>
    <row r="12278" spans="27:35" x14ac:dyDescent="0.25">
      <c r="AA12278" s="81"/>
      <c r="AB12278" s="81"/>
      <c r="AC12278" s="80"/>
      <c r="AD12278" s="80"/>
      <c r="AE12278" s="81"/>
      <c r="AF12278" s="82"/>
      <c r="AG12278" s="80"/>
      <c r="AH12278" s="119"/>
      <c r="AI12278" s="119"/>
    </row>
    <row r="12279" spans="27:35" x14ac:dyDescent="0.25">
      <c r="AA12279" s="81"/>
      <c r="AB12279" s="81"/>
      <c r="AC12279" s="80"/>
      <c r="AD12279" s="80"/>
      <c r="AE12279" s="81"/>
      <c r="AF12279" s="82"/>
      <c r="AG12279" s="80"/>
      <c r="AH12279" s="119"/>
      <c r="AI12279" s="119"/>
    </row>
    <row r="12280" spans="27:35" x14ac:dyDescent="0.25">
      <c r="AA12280" s="81"/>
      <c r="AB12280" s="81"/>
      <c r="AC12280" s="80"/>
      <c r="AD12280" s="80"/>
      <c r="AE12280" s="81"/>
      <c r="AF12280" s="82"/>
      <c r="AG12280" s="80"/>
      <c r="AH12280" s="119"/>
      <c r="AI12280" s="119"/>
    </row>
    <row r="12281" spans="27:35" x14ac:dyDescent="0.25">
      <c r="AA12281" s="81"/>
      <c r="AB12281" s="81"/>
      <c r="AC12281" s="80"/>
      <c r="AD12281" s="80"/>
      <c r="AE12281" s="81"/>
      <c r="AF12281" s="82"/>
      <c r="AG12281" s="80"/>
      <c r="AH12281" s="119"/>
      <c r="AI12281" s="119"/>
    </row>
    <row r="12282" spans="27:35" x14ac:dyDescent="0.25">
      <c r="AA12282" s="81"/>
      <c r="AB12282" s="81"/>
      <c r="AC12282" s="80"/>
      <c r="AD12282" s="80"/>
      <c r="AE12282" s="81"/>
      <c r="AF12282" s="82"/>
      <c r="AG12282" s="80"/>
      <c r="AH12282" s="119"/>
      <c r="AI12282" s="119"/>
    </row>
    <row r="12283" spans="27:35" x14ac:dyDescent="0.25">
      <c r="AA12283" s="81"/>
      <c r="AB12283" s="81"/>
      <c r="AC12283" s="80"/>
      <c r="AD12283" s="80"/>
      <c r="AE12283" s="81"/>
      <c r="AF12283" s="82"/>
      <c r="AG12283" s="80"/>
      <c r="AH12283" s="119"/>
      <c r="AI12283" s="119"/>
    </row>
    <row r="12284" spans="27:35" x14ac:dyDescent="0.25">
      <c r="AA12284" s="81"/>
      <c r="AB12284" s="81"/>
      <c r="AC12284" s="80"/>
      <c r="AD12284" s="80"/>
      <c r="AE12284" s="81"/>
      <c r="AF12284" s="82"/>
      <c r="AG12284" s="80"/>
      <c r="AH12284" s="119"/>
      <c r="AI12284" s="119"/>
    </row>
    <row r="12285" spans="27:35" x14ac:dyDescent="0.25">
      <c r="AA12285" s="81"/>
      <c r="AB12285" s="81"/>
      <c r="AC12285" s="80"/>
      <c r="AD12285" s="80"/>
      <c r="AE12285" s="81"/>
      <c r="AF12285" s="82"/>
      <c r="AG12285" s="80"/>
      <c r="AH12285" s="119"/>
      <c r="AI12285" s="119"/>
    </row>
    <row r="12286" spans="27:35" x14ac:dyDescent="0.25">
      <c r="AA12286" s="81"/>
      <c r="AB12286" s="81"/>
      <c r="AC12286" s="80"/>
      <c r="AD12286" s="80"/>
      <c r="AE12286" s="81"/>
      <c r="AF12286" s="82"/>
      <c r="AG12286" s="80"/>
      <c r="AH12286" s="119"/>
      <c r="AI12286" s="119"/>
    </row>
    <row r="12287" spans="27:35" x14ac:dyDescent="0.25">
      <c r="AA12287" s="81"/>
      <c r="AB12287" s="81"/>
      <c r="AC12287" s="80"/>
      <c r="AD12287" s="80"/>
      <c r="AE12287" s="81"/>
      <c r="AF12287" s="82"/>
      <c r="AG12287" s="80"/>
      <c r="AH12287" s="119"/>
      <c r="AI12287" s="119"/>
    </row>
    <row r="12288" spans="27:35" x14ac:dyDescent="0.25">
      <c r="AA12288" s="81"/>
      <c r="AB12288" s="81"/>
      <c r="AC12288" s="80"/>
      <c r="AD12288" s="80"/>
      <c r="AE12288" s="81"/>
      <c r="AF12288" s="82"/>
      <c r="AG12288" s="80"/>
      <c r="AH12288" s="119"/>
      <c r="AI12288" s="119"/>
    </row>
    <row r="12289" spans="27:35" x14ac:dyDescent="0.25">
      <c r="AA12289" s="81"/>
      <c r="AB12289" s="81"/>
      <c r="AC12289" s="80"/>
      <c r="AD12289" s="80"/>
      <c r="AE12289" s="81"/>
      <c r="AF12289" s="82"/>
      <c r="AG12289" s="80"/>
      <c r="AH12289" s="119"/>
      <c r="AI12289" s="119"/>
    </row>
    <row r="12290" spans="27:35" x14ac:dyDescent="0.25">
      <c r="AA12290" s="81"/>
      <c r="AB12290" s="81"/>
      <c r="AC12290" s="80"/>
      <c r="AD12290" s="80"/>
      <c r="AE12290" s="81"/>
      <c r="AF12290" s="82"/>
      <c r="AG12290" s="80"/>
      <c r="AH12290" s="119"/>
      <c r="AI12290" s="119"/>
    </row>
    <row r="12291" spans="27:35" x14ac:dyDescent="0.25">
      <c r="AA12291" s="81"/>
      <c r="AB12291" s="81"/>
      <c r="AC12291" s="80"/>
      <c r="AD12291" s="80"/>
      <c r="AE12291" s="81"/>
      <c r="AF12291" s="82"/>
      <c r="AG12291" s="80"/>
      <c r="AH12291" s="119"/>
      <c r="AI12291" s="119"/>
    </row>
    <row r="12292" spans="27:35" x14ac:dyDescent="0.25">
      <c r="AA12292" s="81"/>
      <c r="AB12292" s="81"/>
      <c r="AC12292" s="80"/>
      <c r="AD12292" s="80"/>
      <c r="AE12292" s="81"/>
      <c r="AF12292" s="82"/>
      <c r="AG12292" s="80"/>
      <c r="AH12292" s="119"/>
      <c r="AI12292" s="119"/>
    </row>
    <row r="12293" spans="27:35" x14ac:dyDescent="0.25">
      <c r="AA12293" s="81"/>
      <c r="AB12293" s="81"/>
      <c r="AC12293" s="80"/>
      <c r="AD12293" s="80"/>
      <c r="AE12293" s="81"/>
      <c r="AF12293" s="82"/>
      <c r="AG12293" s="80"/>
      <c r="AH12293" s="119"/>
      <c r="AI12293" s="119"/>
    </row>
    <row r="12294" spans="27:35" x14ac:dyDescent="0.25">
      <c r="AA12294" s="81"/>
      <c r="AB12294" s="81"/>
      <c r="AC12294" s="80"/>
      <c r="AD12294" s="80"/>
      <c r="AE12294" s="81"/>
      <c r="AF12294" s="82"/>
      <c r="AG12294" s="80"/>
      <c r="AH12294" s="119"/>
      <c r="AI12294" s="119"/>
    </row>
    <row r="12295" spans="27:35" x14ac:dyDescent="0.25">
      <c r="AA12295" s="81"/>
      <c r="AB12295" s="81"/>
      <c r="AC12295" s="80"/>
      <c r="AD12295" s="80"/>
      <c r="AE12295" s="81"/>
      <c r="AF12295" s="82"/>
      <c r="AG12295" s="80"/>
      <c r="AH12295" s="119"/>
      <c r="AI12295" s="119"/>
    </row>
    <row r="12296" spans="27:35" x14ac:dyDescent="0.25">
      <c r="AA12296" s="81"/>
      <c r="AB12296" s="81"/>
      <c r="AC12296" s="80"/>
      <c r="AD12296" s="80"/>
      <c r="AE12296" s="81"/>
      <c r="AF12296" s="82"/>
      <c r="AG12296" s="80"/>
      <c r="AH12296" s="119"/>
      <c r="AI12296" s="119"/>
    </row>
    <row r="12297" spans="27:35" x14ac:dyDescent="0.25">
      <c r="AA12297" s="81"/>
      <c r="AB12297" s="81"/>
      <c r="AC12297" s="80"/>
      <c r="AD12297" s="80"/>
      <c r="AE12297" s="81"/>
      <c r="AF12297" s="82"/>
      <c r="AG12297" s="80"/>
      <c r="AH12297" s="119"/>
      <c r="AI12297" s="119"/>
    </row>
    <row r="12298" spans="27:35" x14ac:dyDescent="0.25">
      <c r="AA12298" s="81"/>
      <c r="AB12298" s="81"/>
      <c r="AC12298" s="80"/>
      <c r="AD12298" s="80"/>
      <c r="AE12298" s="81"/>
      <c r="AF12298" s="82"/>
      <c r="AG12298" s="80"/>
      <c r="AH12298" s="119"/>
      <c r="AI12298" s="119"/>
    </row>
    <row r="12299" spans="27:35" x14ac:dyDescent="0.25">
      <c r="AA12299" s="81"/>
      <c r="AB12299" s="81"/>
      <c r="AC12299" s="80"/>
      <c r="AD12299" s="80"/>
      <c r="AE12299" s="81"/>
      <c r="AF12299" s="82"/>
      <c r="AG12299" s="80"/>
      <c r="AH12299" s="119"/>
      <c r="AI12299" s="119"/>
    </row>
    <row r="12300" spans="27:35" x14ac:dyDescent="0.25">
      <c r="AA12300" s="81"/>
      <c r="AB12300" s="81"/>
      <c r="AC12300" s="80"/>
      <c r="AD12300" s="80"/>
      <c r="AE12300" s="81"/>
      <c r="AF12300" s="82"/>
      <c r="AG12300" s="80"/>
      <c r="AH12300" s="119"/>
      <c r="AI12300" s="119"/>
    </row>
    <row r="12301" spans="27:35" x14ac:dyDescent="0.25">
      <c r="AA12301" s="81"/>
      <c r="AB12301" s="81"/>
      <c r="AC12301" s="80"/>
      <c r="AD12301" s="80"/>
      <c r="AE12301" s="81"/>
      <c r="AF12301" s="82"/>
      <c r="AG12301" s="80"/>
      <c r="AH12301" s="119"/>
      <c r="AI12301" s="119"/>
    </row>
    <row r="12302" spans="27:35" x14ac:dyDescent="0.25">
      <c r="AA12302" s="81"/>
      <c r="AB12302" s="81"/>
      <c r="AC12302" s="80"/>
      <c r="AD12302" s="80"/>
      <c r="AE12302" s="81"/>
      <c r="AF12302" s="82"/>
      <c r="AG12302" s="80"/>
      <c r="AH12302" s="119"/>
      <c r="AI12302" s="119"/>
    </row>
    <row r="12303" spans="27:35" x14ac:dyDescent="0.25">
      <c r="AA12303" s="81"/>
      <c r="AB12303" s="81"/>
      <c r="AC12303" s="80"/>
      <c r="AD12303" s="80"/>
      <c r="AE12303" s="81"/>
      <c r="AF12303" s="82"/>
      <c r="AG12303" s="80"/>
      <c r="AH12303" s="119"/>
      <c r="AI12303" s="119"/>
    </row>
    <row r="12304" spans="27:35" x14ac:dyDescent="0.25">
      <c r="AA12304" s="81"/>
      <c r="AB12304" s="81"/>
      <c r="AC12304" s="80"/>
      <c r="AD12304" s="80"/>
      <c r="AE12304" s="81"/>
      <c r="AF12304" s="82"/>
      <c r="AG12304" s="80"/>
      <c r="AH12304" s="119"/>
      <c r="AI12304" s="119"/>
    </row>
    <row r="12305" spans="27:35" x14ac:dyDescent="0.25">
      <c r="AA12305" s="81"/>
      <c r="AB12305" s="81"/>
      <c r="AC12305" s="80"/>
      <c r="AD12305" s="80"/>
      <c r="AE12305" s="81"/>
      <c r="AF12305" s="82"/>
      <c r="AG12305" s="80"/>
      <c r="AH12305" s="119"/>
      <c r="AI12305" s="119"/>
    </row>
    <row r="12306" spans="27:35" x14ac:dyDescent="0.25">
      <c r="AA12306" s="81"/>
      <c r="AB12306" s="81"/>
      <c r="AC12306" s="80"/>
      <c r="AD12306" s="80"/>
      <c r="AE12306" s="81"/>
      <c r="AF12306" s="82"/>
      <c r="AG12306" s="80"/>
      <c r="AH12306" s="119"/>
      <c r="AI12306" s="119"/>
    </row>
    <row r="12307" spans="27:35" x14ac:dyDescent="0.25">
      <c r="AA12307" s="81"/>
      <c r="AB12307" s="81"/>
      <c r="AC12307" s="80"/>
      <c r="AD12307" s="80"/>
      <c r="AE12307" s="81"/>
      <c r="AF12307" s="82"/>
      <c r="AG12307" s="80"/>
      <c r="AH12307" s="119"/>
      <c r="AI12307" s="119"/>
    </row>
    <row r="12308" spans="27:35" x14ac:dyDescent="0.25">
      <c r="AA12308" s="81"/>
      <c r="AB12308" s="81"/>
      <c r="AC12308" s="80"/>
      <c r="AD12308" s="80"/>
      <c r="AE12308" s="81"/>
      <c r="AF12308" s="82"/>
      <c r="AG12308" s="80"/>
      <c r="AH12308" s="119"/>
      <c r="AI12308" s="119"/>
    </row>
    <row r="12309" spans="27:35" x14ac:dyDescent="0.25">
      <c r="AA12309" s="81"/>
      <c r="AB12309" s="81"/>
      <c r="AC12309" s="80"/>
      <c r="AD12309" s="80"/>
      <c r="AE12309" s="81"/>
      <c r="AF12309" s="82"/>
      <c r="AG12309" s="80"/>
      <c r="AH12309" s="119"/>
      <c r="AI12309" s="119"/>
    </row>
    <row r="12310" spans="27:35" x14ac:dyDescent="0.25">
      <c r="AA12310" s="81"/>
      <c r="AB12310" s="81"/>
      <c r="AC12310" s="80"/>
      <c r="AD12310" s="80"/>
      <c r="AE12310" s="81"/>
      <c r="AF12310" s="82"/>
      <c r="AG12310" s="80"/>
      <c r="AH12310" s="119"/>
      <c r="AI12310" s="119"/>
    </row>
    <row r="12311" spans="27:35" x14ac:dyDescent="0.25">
      <c r="AA12311" s="81"/>
      <c r="AB12311" s="81"/>
      <c r="AC12311" s="80"/>
      <c r="AD12311" s="80"/>
      <c r="AE12311" s="81"/>
      <c r="AF12311" s="82"/>
      <c r="AG12311" s="80"/>
      <c r="AH12311" s="119"/>
      <c r="AI12311" s="119"/>
    </row>
    <row r="12312" spans="27:35" x14ac:dyDescent="0.25">
      <c r="AA12312" s="81"/>
      <c r="AB12312" s="81"/>
      <c r="AC12312" s="80"/>
      <c r="AD12312" s="80"/>
      <c r="AE12312" s="81"/>
      <c r="AF12312" s="82"/>
      <c r="AG12312" s="80"/>
      <c r="AH12312" s="119"/>
      <c r="AI12312" s="119"/>
    </row>
    <row r="12313" spans="27:35" x14ac:dyDescent="0.25">
      <c r="AA12313" s="81"/>
      <c r="AB12313" s="81"/>
      <c r="AC12313" s="80"/>
      <c r="AD12313" s="80"/>
      <c r="AE12313" s="81"/>
      <c r="AF12313" s="82"/>
      <c r="AG12313" s="80"/>
      <c r="AH12313" s="119"/>
      <c r="AI12313" s="119"/>
    </row>
    <row r="12314" spans="27:35" x14ac:dyDescent="0.25">
      <c r="AA12314" s="81"/>
      <c r="AB12314" s="81"/>
      <c r="AC12314" s="80"/>
      <c r="AD12314" s="80"/>
      <c r="AE12314" s="81"/>
      <c r="AF12314" s="82"/>
      <c r="AG12314" s="80"/>
      <c r="AH12314" s="119"/>
      <c r="AI12314" s="119"/>
    </row>
    <row r="12315" spans="27:35" x14ac:dyDescent="0.25">
      <c r="AA12315" s="81"/>
      <c r="AB12315" s="81"/>
      <c r="AC12315" s="80"/>
      <c r="AD12315" s="80"/>
      <c r="AE12315" s="81"/>
      <c r="AF12315" s="82"/>
      <c r="AG12315" s="80"/>
      <c r="AH12315" s="119"/>
      <c r="AI12315" s="119"/>
    </row>
    <row r="12316" spans="27:35" x14ac:dyDescent="0.25">
      <c r="AA12316" s="81"/>
      <c r="AB12316" s="81"/>
      <c r="AC12316" s="80"/>
      <c r="AD12316" s="80"/>
      <c r="AE12316" s="81"/>
      <c r="AF12316" s="82"/>
      <c r="AG12316" s="80"/>
      <c r="AH12316" s="119"/>
      <c r="AI12316" s="119"/>
    </row>
    <row r="12317" spans="27:35" x14ac:dyDescent="0.25">
      <c r="AA12317" s="81"/>
      <c r="AB12317" s="81"/>
      <c r="AC12317" s="80"/>
      <c r="AD12317" s="80"/>
      <c r="AE12317" s="81"/>
      <c r="AF12317" s="82"/>
      <c r="AG12317" s="80"/>
      <c r="AH12317" s="119"/>
      <c r="AI12317" s="119"/>
    </row>
    <row r="12318" spans="27:35" x14ac:dyDescent="0.25">
      <c r="AA12318" s="81"/>
      <c r="AB12318" s="81"/>
      <c r="AC12318" s="80"/>
      <c r="AD12318" s="80"/>
      <c r="AE12318" s="81"/>
      <c r="AF12318" s="82"/>
      <c r="AG12318" s="80"/>
      <c r="AH12318" s="119"/>
      <c r="AI12318" s="119"/>
    </row>
    <row r="12319" spans="27:35" x14ac:dyDescent="0.25">
      <c r="AA12319" s="81"/>
      <c r="AB12319" s="81"/>
      <c r="AC12319" s="80"/>
      <c r="AD12319" s="80"/>
      <c r="AE12319" s="81"/>
      <c r="AF12319" s="82"/>
      <c r="AG12319" s="80"/>
      <c r="AH12319" s="119"/>
      <c r="AI12319" s="119"/>
    </row>
    <row r="12320" spans="27:35" x14ac:dyDescent="0.25">
      <c r="AA12320" s="81"/>
      <c r="AB12320" s="81"/>
      <c r="AC12320" s="80"/>
      <c r="AD12320" s="80"/>
      <c r="AE12320" s="81"/>
      <c r="AF12320" s="82"/>
      <c r="AG12320" s="80"/>
      <c r="AH12320" s="119"/>
      <c r="AI12320" s="119"/>
    </row>
    <row r="12321" spans="27:35" x14ac:dyDescent="0.25">
      <c r="AA12321" s="81"/>
      <c r="AB12321" s="81"/>
      <c r="AC12321" s="80"/>
      <c r="AD12321" s="80"/>
      <c r="AE12321" s="81"/>
      <c r="AF12321" s="82"/>
      <c r="AG12321" s="80"/>
      <c r="AH12321" s="119"/>
      <c r="AI12321" s="119"/>
    </row>
    <row r="12322" spans="27:35" x14ac:dyDescent="0.25">
      <c r="AA12322" s="81"/>
      <c r="AB12322" s="81"/>
      <c r="AC12322" s="80"/>
      <c r="AD12322" s="80"/>
      <c r="AE12322" s="81"/>
      <c r="AF12322" s="82"/>
      <c r="AG12322" s="80"/>
      <c r="AH12322" s="119"/>
      <c r="AI12322" s="119"/>
    </row>
    <row r="12323" spans="27:35" x14ac:dyDescent="0.25">
      <c r="AA12323" s="81"/>
      <c r="AB12323" s="81"/>
      <c r="AC12323" s="80"/>
      <c r="AD12323" s="80"/>
      <c r="AE12323" s="81"/>
      <c r="AF12323" s="82"/>
      <c r="AG12323" s="80"/>
      <c r="AH12323" s="119"/>
      <c r="AI12323" s="119"/>
    </row>
    <row r="12324" spans="27:35" x14ac:dyDescent="0.25">
      <c r="AA12324" s="81"/>
      <c r="AB12324" s="81"/>
      <c r="AC12324" s="80"/>
      <c r="AD12324" s="80"/>
      <c r="AE12324" s="81"/>
      <c r="AF12324" s="82"/>
      <c r="AG12324" s="80"/>
      <c r="AH12324" s="119"/>
      <c r="AI12324" s="119"/>
    </row>
    <row r="12325" spans="27:35" x14ac:dyDescent="0.25">
      <c r="AA12325" s="81"/>
      <c r="AB12325" s="81"/>
      <c r="AC12325" s="80"/>
      <c r="AD12325" s="80"/>
      <c r="AE12325" s="81"/>
      <c r="AF12325" s="82"/>
      <c r="AG12325" s="80"/>
      <c r="AH12325" s="119"/>
      <c r="AI12325" s="119"/>
    </row>
    <row r="12326" spans="27:35" x14ac:dyDescent="0.25">
      <c r="AA12326" s="81"/>
      <c r="AB12326" s="81"/>
      <c r="AC12326" s="80"/>
      <c r="AD12326" s="80"/>
      <c r="AE12326" s="81"/>
      <c r="AF12326" s="82"/>
      <c r="AG12326" s="80"/>
      <c r="AH12326" s="119"/>
      <c r="AI12326" s="119"/>
    </row>
    <row r="12327" spans="27:35" x14ac:dyDescent="0.25">
      <c r="AA12327" s="81"/>
      <c r="AB12327" s="81"/>
      <c r="AC12327" s="80"/>
      <c r="AD12327" s="80"/>
      <c r="AE12327" s="81"/>
      <c r="AF12327" s="82"/>
      <c r="AG12327" s="80"/>
      <c r="AH12327" s="119"/>
      <c r="AI12327" s="119"/>
    </row>
    <row r="12328" spans="27:35" x14ac:dyDescent="0.25">
      <c r="AA12328" s="81"/>
      <c r="AB12328" s="81"/>
      <c r="AC12328" s="80"/>
      <c r="AD12328" s="80"/>
      <c r="AE12328" s="81"/>
      <c r="AF12328" s="82"/>
      <c r="AG12328" s="80"/>
      <c r="AH12328" s="119"/>
      <c r="AI12328" s="119"/>
    </row>
    <row r="12329" spans="27:35" x14ac:dyDescent="0.25">
      <c r="AA12329" s="81"/>
      <c r="AB12329" s="81"/>
      <c r="AC12329" s="80"/>
      <c r="AD12329" s="80"/>
      <c r="AE12329" s="81"/>
      <c r="AF12329" s="82"/>
      <c r="AG12329" s="80"/>
      <c r="AH12329" s="119"/>
      <c r="AI12329" s="119"/>
    </row>
    <row r="12330" spans="27:35" x14ac:dyDescent="0.25">
      <c r="AA12330" s="81"/>
      <c r="AB12330" s="81"/>
      <c r="AC12330" s="80"/>
      <c r="AD12330" s="80"/>
      <c r="AE12330" s="81"/>
      <c r="AF12330" s="82"/>
      <c r="AG12330" s="80"/>
      <c r="AH12330" s="119"/>
      <c r="AI12330" s="119"/>
    </row>
    <row r="12331" spans="27:35" x14ac:dyDescent="0.25">
      <c r="AA12331" s="81"/>
      <c r="AB12331" s="81"/>
      <c r="AC12331" s="80"/>
      <c r="AD12331" s="80"/>
      <c r="AE12331" s="81"/>
      <c r="AF12331" s="82"/>
      <c r="AG12331" s="80"/>
      <c r="AH12331" s="119"/>
      <c r="AI12331" s="119"/>
    </row>
    <row r="12332" spans="27:35" x14ac:dyDescent="0.25">
      <c r="AA12332" s="81"/>
      <c r="AB12332" s="81"/>
      <c r="AC12332" s="80"/>
      <c r="AD12332" s="80"/>
      <c r="AE12332" s="81"/>
      <c r="AF12332" s="82"/>
      <c r="AG12332" s="80"/>
      <c r="AH12332" s="119"/>
      <c r="AI12332" s="119"/>
    </row>
    <row r="12333" spans="27:35" x14ac:dyDescent="0.25">
      <c r="AA12333" s="81"/>
      <c r="AB12333" s="81"/>
      <c r="AC12333" s="80"/>
      <c r="AD12333" s="80"/>
      <c r="AE12333" s="81"/>
      <c r="AF12333" s="82"/>
      <c r="AG12333" s="80"/>
      <c r="AH12333" s="119"/>
      <c r="AI12333" s="119"/>
    </row>
    <row r="12334" spans="27:35" x14ac:dyDescent="0.25">
      <c r="AA12334" s="81"/>
      <c r="AB12334" s="81"/>
      <c r="AC12334" s="80"/>
      <c r="AD12334" s="80"/>
      <c r="AE12334" s="81"/>
      <c r="AF12334" s="82"/>
      <c r="AG12334" s="80"/>
      <c r="AH12334" s="119"/>
      <c r="AI12334" s="119"/>
    </row>
    <row r="12335" spans="27:35" x14ac:dyDescent="0.25">
      <c r="AA12335" s="81"/>
      <c r="AB12335" s="81"/>
      <c r="AC12335" s="80"/>
      <c r="AD12335" s="80"/>
      <c r="AE12335" s="81"/>
      <c r="AF12335" s="82"/>
      <c r="AG12335" s="80"/>
      <c r="AH12335" s="119"/>
      <c r="AI12335" s="119"/>
    </row>
    <row r="12336" spans="27:35" x14ac:dyDescent="0.25">
      <c r="AA12336" s="81"/>
      <c r="AB12336" s="81"/>
      <c r="AC12336" s="80"/>
      <c r="AD12336" s="80"/>
      <c r="AE12336" s="81"/>
      <c r="AF12336" s="82"/>
      <c r="AG12336" s="80"/>
      <c r="AH12336" s="119"/>
      <c r="AI12336" s="119"/>
    </row>
    <row r="12337" spans="27:35" x14ac:dyDescent="0.25">
      <c r="AA12337" s="81"/>
      <c r="AB12337" s="81"/>
      <c r="AC12337" s="80"/>
      <c r="AD12337" s="80"/>
      <c r="AE12337" s="81"/>
      <c r="AF12337" s="82"/>
      <c r="AG12337" s="80"/>
      <c r="AH12337" s="119"/>
      <c r="AI12337" s="119"/>
    </row>
    <row r="12338" spans="27:35" x14ac:dyDescent="0.25">
      <c r="AA12338" s="81"/>
      <c r="AB12338" s="81"/>
      <c r="AC12338" s="80"/>
      <c r="AD12338" s="80"/>
      <c r="AE12338" s="81"/>
      <c r="AF12338" s="82"/>
      <c r="AG12338" s="80"/>
      <c r="AH12338" s="119"/>
      <c r="AI12338" s="119"/>
    </row>
    <row r="12339" spans="27:35" x14ac:dyDescent="0.25">
      <c r="AA12339" s="81"/>
      <c r="AB12339" s="81"/>
      <c r="AC12339" s="80"/>
      <c r="AD12339" s="80"/>
      <c r="AE12339" s="81"/>
      <c r="AF12339" s="82"/>
      <c r="AG12339" s="80"/>
      <c r="AH12339" s="119"/>
      <c r="AI12339" s="119"/>
    </row>
    <row r="12340" spans="27:35" x14ac:dyDescent="0.25">
      <c r="AA12340" s="81"/>
      <c r="AB12340" s="81"/>
      <c r="AC12340" s="80"/>
      <c r="AD12340" s="80"/>
      <c r="AE12340" s="81"/>
      <c r="AF12340" s="82"/>
      <c r="AG12340" s="80"/>
      <c r="AH12340" s="119"/>
      <c r="AI12340" s="119"/>
    </row>
    <row r="12341" spans="27:35" x14ac:dyDescent="0.25">
      <c r="AA12341" s="81"/>
      <c r="AB12341" s="81"/>
      <c r="AC12341" s="80"/>
      <c r="AD12341" s="80"/>
      <c r="AE12341" s="81"/>
      <c r="AF12341" s="82"/>
      <c r="AG12341" s="80"/>
      <c r="AH12341" s="119"/>
      <c r="AI12341" s="119"/>
    </row>
    <row r="12342" spans="27:35" x14ac:dyDescent="0.25">
      <c r="AA12342" s="81"/>
      <c r="AB12342" s="81"/>
      <c r="AC12342" s="80"/>
      <c r="AD12342" s="80"/>
      <c r="AE12342" s="81"/>
      <c r="AF12342" s="82"/>
      <c r="AG12342" s="80"/>
      <c r="AH12342" s="119"/>
      <c r="AI12342" s="119"/>
    </row>
    <row r="12343" spans="27:35" x14ac:dyDescent="0.25">
      <c r="AA12343" s="81"/>
      <c r="AB12343" s="81"/>
      <c r="AC12343" s="80"/>
      <c r="AD12343" s="80"/>
      <c r="AE12343" s="81"/>
      <c r="AF12343" s="82"/>
      <c r="AG12343" s="80"/>
      <c r="AH12343" s="119"/>
      <c r="AI12343" s="119"/>
    </row>
    <row r="12344" spans="27:35" x14ac:dyDescent="0.25">
      <c r="AA12344" s="81"/>
      <c r="AB12344" s="81"/>
      <c r="AC12344" s="80"/>
      <c r="AD12344" s="80"/>
      <c r="AE12344" s="81"/>
      <c r="AF12344" s="82"/>
      <c r="AG12344" s="80"/>
      <c r="AH12344" s="119"/>
      <c r="AI12344" s="119"/>
    </row>
    <row r="12345" spans="27:35" x14ac:dyDescent="0.25">
      <c r="AA12345" s="81"/>
      <c r="AB12345" s="81"/>
      <c r="AC12345" s="80"/>
      <c r="AD12345" s="80"/>
      <c r="AE12345" s="81"/>
      <c r="AF12345" s="82"/>
      <c r="AG12345" s="80"/>
      <c r="AH12345" s="119"/>
      <c r="AI12345" s="119"/>
    </row>
    <row r="12346" spans="27:35" x14ac:dyDescent="0.25">
      <c r="AA12346" s="81"/>
      <c r="AB12346" s="81"/>
      <c r="AC12346" s="80"/>
      <c r="AD12346" s="80"/>
      <c r="AE12346" s="81"/>
      <c r="AF12346" s="82"/>
      <c r="AG12346" s="80"/>
      <c r="AH12346" s="119"/>
      <c r="AI12346" s="119"/>
    </row>
    <row r="12347" spans="27:35" x14ac:dyDescent="0.25">
      <c r="AA12347" s="81"/>
      <c r="AB12347" s="81"/>
      <c r="AC12347" s="80"/>
      <c r="AD12347" s="80"/>
      <c r="AE12347" s="81"/>
      <c r="AF12347" s="82"/>
      <c r="AG12347" s="80"/>
      <c r="AH12347" s="119"/>
      <c r="AI12347" s="119"/>
    </row>
    <row r="12348" spans="27:35" x14ac:dyDescent="0.25">
      <c r="AA12348" s="81"/>
      <c r="AB12348" s="81"/>
      <c r="AC12348" s="80"/>
      <c r="AD12348" s="80"/>
      <c r="AE12348" s="81"/>
      <c r="AF12348" s="82"/>
      <c r="AG12348" s="80"/>
      <c r="AH12348" s="119"/>
      <c r="AI12348" s="119"/>
    </row>
    <row r="12349" spans="27:35" x14ac:dyDescent="0.25">
      <c r="AA12349" s="81"/>
      <c r="AB12349" s="81"/>
      <c r="AC12349" s="80"/>
      <c r="AD12349" s="80"/>
      <c r="AE12349" s="81"/>
      <c r="AF12349" s="82"/>
      <c r="AG12349" s="80"/>
      <c r="AH12349" s="119"/>
      <c r="AI12349" s="119"/>
    </row>
    <row r="12350" spans="27:35" x14ac:dyDescent="0.25">
      <c r="AA12350" s="81"/>
      <c r="AB12350" s="81"/>
      <c r="AC12350" s="80"/>
      <c r="AD12350" s="80"/>
      <c r="AE12350" s="81"/>
      <c r="AF12350" s="82"/>
      <c r="AG12350" s="80"/>
      <c r="AH12350" s="119"/>
      <c r="AI12350" s="119"/>
    </row>
    <row r="12351" spans="27:35" x14ac:dyDescent="0.25">
      <c r="AA12351" s="81"/>
      <c r="AB12351" s="81"/>
      <c r="AC12351" s="80"/>
      <c r="AD12351" s="80"/>
      <c r="AE12351" s="81"/>
      <c r="AF12351" s="82"/>
      <c r="AG12351" s="80"/>
      <c r="AH12351" s="119"/>
      <c r="AI12351" s="119"/>
    </row>
    <row r="12352" spans="27:35" x14ac:dyDescent="0.25">
      <c r="AA12352" s="81"/>
      <c r="AB12352" s="81"/>
      <c r="AC12352" s="80"/>
      <c r="AD12352" s="80"/>
      <c r="AE12352" s="81"/>
      <c r="AF12352" s="82"/>
      <c r="AG12352" s="80"/>
      <c r="AH12352" s="119"/>
      <c r="AI12352" s="119"/>
    </row>
    <row r="12353" spans="27:35" x14ac:dyDescent="0.25">
      <c r="AA12353" s="81"/>
      <c r="AB12353" s="81"/>
      <c r="AC12353" s="80"/>
      <c r="AD12353" s="80"/>
      <c r="AE12353" s="81"/>
      <c r="AF12353" s="82"/>
      <c r="AG12353" s="80"/>
      <c r="AH12353" s="119"/>
      <c r="AI12353" s="119"/>
    </row>
    <row r="12354" spans="27:35" x14ac:dyDescent="0.25">
      <c r="AA12354" s="81"/>
      <c r="AB12354" s="81"/>
      <c r="AC12354" s="80"/>
      <c r="AD12354" s="80"/>
      <c r="AE12354" s="81"/>
      <c r="AF12354" s="82"/>
      <c r="AG12354" s="80"/>
      <c r="AH12354" s="119"/>
      <c r="AI12354" s="119"/>
    </row>
    <row r="12355" spans="27:35" x14ac:dyDescent="0.25">
      <c r="AA12355" s="81"/>
      <c r="AB12355" s="81"/>
      <c r="AC12355" s="80"/>
      <c r="AD12355" s="80"/>
      <c r="AE12355" s="81"/>
      <c r="AF12355" s="82"/>
      <c r="AG12355" s="80"/>
      <c r="AH12355" s="119"/>
      <c r="AI12355" s="119"/>
    </row>
    <row r="12356" spans="27:35" x14ac:dyDescent="0.25">
      <c r="AA12356" s="81"/>
      <c r="AB12356" s="81"/>
      <c r="AC12356" s="80"/>
      <c r="AD12356" s="80"/>
      <c r="AE12356" s="81"/>
      <c r="AF12356" s="82"/>
      <c r="AG12356" s="80"/>
      <c r="AH12356" s="119"/>
      <c r="AI12356" s="119"/>
    </row>
    <row r="12357" spans="27:35" x14ac:dyDescent="0.25">
      <c r="AA12357" s="81"/>
      <c r="AB12357" s="81"/>
      <c r="AC12357" s="80"/>
      <c r="AD12357" s="80"/>
      <c r="AE12357" s="81"/>
      <c r="AF12357" s="82"/>
      <c r="AG12357" s="80"/>
      <c r="AH12357" s="119"/>
      <c r="AI12357" s="119"/>
    </row>
    <row r="12358" spans="27:35" x14ac:dyDescent="0.25">
      <c r="AA12358" s="81"/>
      <c r="AB12358" s="81"/>
      <c r="AC12358" s="80"/>
      <c r="AD12358" s="80"/>
      <c r="AE12358" s="81"/>
      <c r="AF12358" s="82"/>
      <c r="AG12358" s="80"/>
      <c r="AH12358" s="119"/>
      <c r="AI12358" s="119"/>
    </row>
    <row r="12359" spans="27:35" x14ac:dyDescent="0.25">
      <c r="AA12359" s="81"/>
      <c r="AB12359" s="81"/>
      <c r="AC12359" s="80"/>
      <c r="AD12359" s="80"/>
      <c r="AE12359" s="81"/>
      <c r="AF12359" s="82"/>
      <c r="AG12359" s="80"/>
      <c r="AH12359" s="119"/>
      <c r="AI12359" s="119"/>
    </row>
    <row r="12360" spans="27:35" x14ac:dyDescent="0.25">
      <c r="AA12360" s="81"/>
      <c r="AB12360" s="81"/>
      <c r="AC12360" s="80"/>
      <c r="AD12360" s="80"/>
      <c r="AE12360" s="81"/>
      <c r="AF12360" s="82"/>
      <c r="AG12360" s="80"/>
      <c r="AH12360" s="119"/>
      <c r="AI12360" s="119"/>
    </row>
    <row r="12361" spans="27:35" x14ac:dyDescent="0.25">
      <c r="AA12361" s="81"/>
      <c r="AB12361" s="81"/>
      <c r="AC12361" s="80"/>
      <c r="AD12361" s="80"/>
      <c r="AE12361" s="81"/>
      <c r="AF12361" s="82"/>
      <c r="AG12361" s="80"/>
      <c r="AH12361" s="119"/>
      <c r="AI12361" s="119"/>
    </row>
    <row r="12362" spans="27:35" x14ac:dyDescent="0.25">
      <c r="AA12362" s="81"/>
      <c r="AB12362" s="81"/>
      <c r="AC12362" s="80"/>
      <c r="AD12362" s="80"/>
      <c r="AE12362" s="81"/>
      <c r="AF12362" s="82"/>
      <c r="AG12362" s="80"/>
      <c r="AH12362" s="119"/>
      <c r="AI12362" s="119"/>
    </row>
    <row r="12363" spans="27:35" x14ac:dyDescent="0.25">
      <c r="AA12363" s="81"/>
      <c r="AB12363" s="81"/>
      <c r="AC12363" s="80"/>
      <c r="AD12363" s="80"/>
      <c r="AE12363" s="81"/>
      <c r="AF12363" s="82"/>
      <c r="AG12363" s="80"/>
      <c r="AH12363" s="119"/>
      <c r="AI12363" s="119"/>
    </row>
    <row r="12364" spans="27:35" x14ac:dyDescent="0.25">
      <c r="AA12364" s="81"/>
      <c r="AB12364" s="81"/>
      <c r="AC12364" s="80"/>
      <c r="AD12364" s="80"/>
      <c r="AE12364" s="81"/>
      <c r="AF12364" s="82"/>
      <c r="AG12364" s="80"/>
      <c r="AH12364" s="119"/>
      <c r="AI12364" s="119"/>
    </row>
    <row r="12365" spans="27:35" x14ac:dyDescent="0.25">
      <c r="AA12365" s="81"/>
      <c r="AB12365" s="81"/>
      <c r="AC12365" s="80"/>
      <c r="AD12365" s="80"/>
      <c r="AE12365" s="81"/>
      <c r="AF12365" s="82"/>
      <c r="AG12365" s="80"/>
      <c r="AH12365" s="119"/>
      <c r="AI12365" s="119"/>
    </row>
    <row r="12366" spans="27:35" x14ac:dyDescent="0.25">
      <c r="AA12366" s="81"/>
      <c r="AB12366" s="81"/>
      <c r="AC12366" s="80"/>
      <c r="AD12366" s="80"/>
      <c r="AE12366" s="81"/>
      <c r="AF12366" s="82"/>
      <c r="AG12366" s="80"/>
      <c r="AH12366" s="119"/>
      <c r="AI12366" s="119"/>
    </row>
    <row r="12367" spans="27:35" x14ac:dyDescent="0.25">
      <c r="AA12367" s="81"/>
      <c r="AB12367" s="81"/>
      <c r="AC12367" s="80"/>
      <c r="AD12367" s="80"/>
      <c r="AE12367" s="81"/>
      <c r="AF12367" s="82"/>
      <c r="AG12367" s="80"/>
      <c r="AH12367" s="119"/>
      <c r="AI12367" s="119"/>
    </row>
    <row r="12368" spans="27:35" x14ac:dyDescent="0.25">
      <c r="AA12368" s="81"/>
      <c r="AB12368" s="81"/>
      <c r="AC12368" s="80"/>
      <c r="AD12368" s="80"/>
      <c r="AE12368" s="81"/>
      <c r="AF12368" s="82"/>
      <c r="AG12368" s="80"/>
      <c r="AH12368" s="119"/>
      <c r="AI12368" s="119"/>
    </row>
    <row r="12369" spans="27:35" x14ac:dyDescent="0.25">
      <c r="AA12369" s="81"/>
      <c r="AB12369" s="81"/>
      <c r="AC12369" s="80"/>
      <c r="AD12369" s="80"/>
      <c r="AE12369" s="81"/>
      <c r="AF12369" s="82"/>
      <c r="AG12369" s="80"/>
      <c r="AH12369" s="119"/>
      <c r="AI12369" s="119"/>
    </row>
    <row r="12370" spans="27:35" x14ac:dyDescent="0.25">
      <c r="AA12370" s="81"/>
      <c r="AB12370" s="81"/>
      <c r="AC12370" s="80"/>
      <c r="AD12370" s="80"/>
      <c r="AE12370" s="81"/>
      <c r="AF12370" s="82"/>
      <c r="AG12370" s="80"/>
      <c r="AH12370" s="119"/>
      <c r="AI12370" s="119"/>
    </row>
    <row r="12371" spans="27:35" x14ac:dyDescent="0.25">
      <c r="AA12371" s="81"/>
      <c r="AB12371" s="81"/>
      <c r="AC12371" s="80"/>
      <c r="AD12371" s="80"/>
      <c r="AE12371" s="81"/>
      <c r="AF12371" s="82"/>
      <c r="AG12371" s="80"/>
      <c r="AH12371" s="119"/>
      <c r="AI12371" s="119"/>
    </row>
    <row r="12372" spans="27:35" x14ac:dyDescent="0.25">
      <c r="AA12372" s="81"/>
      <c r="AB12372" s="81"/>
      <c r="AC12372" s="80"/>
      <c r="AD12372" s="80"/>
      <c r="AE12372" s="81"/>
      <c r="AF12372" s="82"/>
      <c r="AG12372" s="80"/>
      <c r="AH12372" s="119"/>
      <c r="AI12372" s="119"/>
    </row>
    <row r="12373" spans="27:35" x14ac:dyDescent="0.25">
      <c r="AA12373" s="81"/>
      <c r="AB12373" s="81"/>
      <c r="AC12373" s="80"/>
      <c r="AD12373" s="80"/>
      <c r="AE12373" s="81"/>
      <c r="AF12373" s="82"/>
      <c r="AG12373" s="80"/>
      <c r="AH12373" s="119"/>
      <c r="AI12373" s="119"/>
    </row>
    <row r="12374" spans="27:35" x14ac:dyDescent="0.25">
      <c r="AA12374" s="81"/>
      <c r="AB12374" s="81"/>
      <c r="AC12374" s="80"/>
      <c r="AD12374" s="80"/>
      <c r="AE12374" s="81"/>
      <c r="AF12374" s="82"/>
      <c r="AG12374" s="80"/>
      <c r="AH12374" s="119"/>
      <c r="AI12374" s="119"/>
    </row>
    <row r="12375" spans="27:35" x14ac:dyDescent="0.25">
      <c r="AA12375" s="81"/>
      <c r="AB12375" s="81"/>
      <c r="AC12375" s="80"/>
      <c r="AD12375" s="80"/>
      <c r="AE12375" s="81"/>
      <c r="AF12375" s="82"/>
      <c r="AG12375" s="80"/>
      <c r="AH12375" s="119"/>
      <c r="AI12375" s="119"/>
    </row>
    <row r="12376" spans="27:35" x14ac:dyDescent="0.25">
      <c r="AA12376" s="81"/>
      <c r="AB12376" s="81"/>
      <c r="AC12376" s="80"/>
      <c r="AD12376" s="80"/>
      <c r="AE12376" s="81"/>
      <c r="AF12376" s="82"/>
      <c r="AG12376" s="80"/>
      <c r="AH12376" s="119"/>
      <c r="AI12376" s="119"/>
    </row>
    <row r="12377" spans="27:35" x14ac:dyDescent="0.25">
      <c r="AA12377" s="81"/>
      <c r="AB12377" s="81"/>
      <c r="AC12377" s="80"/>
      <c r="AD12377" s="80"/>
      <c r="AE12377" s="81"/>
      <c r="AF12377" s="82"/>
      <c r="AG12377" s="80"/>
      <c r="AH12377" s="119"/>
      <c r="AI12377" s="119"/>
    </row>
    <row r="12378" spans="27:35" x14ac:dyDescent="0.25">
      <c r="AA12378" s="81"/>
      <c r="AB12378" s="81"/>
      <c r="AC12378" s="80"/>
      <c r="AD12378" s="80"/>
      <c r="AE12378" s="81"/>
      <c r="AF12378" s="82"/>
      <c r="AG12378" s="80"/>
      <c r="AH12378" s="119"/>
      <c r="AI12378" s="119"/>
    </row>
    <row r="12379" spans="27:35" x14ac:dyDescent="0.25">
      <c r="AA12379" s="81"/>
      <c r="AB12379" s="81"/>
      <c r="AC12379" s="80"/>
      <c r="AD12379" s="80"/>
      <c r="AE12379" s="81"/>
      <c r="AF12379" s="82"/>
      <c r="AG12379" s="80"/>
      <c r="AH12379" s="119"/>
      <c r="AI12379" s="119"/>
    </row>
    <row r="12380" spans="27:35" x14ac:dyDescent="0.25">
      <c r="AA12380" s="81"/>
      <c r="AB12380" s="81"/>
      <c r="AC12380" s="80"/>
      <c r="AD12380" s="80"/>
      <c r="AE12380" s="81"/>
      <c r="AF12380" s="82"/>
      <c r="AG12380" s="80"/>
      <c r="AH12380" s="119"/>
      <c r="AI12380" s="119"/>
    </row>
    <row r="12381" spans="27:35" x14ac:dyDescent="0.25">
      <c r="AA12381" s="81"/>
      <c r="AB12381" s="81"/>
      <c r="AC12381" s="80"/>
      <c r="AD12381" s="80"/>
      <c r="AE12381" s="81"/>
      <c r="AF12381" s="82"/>
      <c r="AG12381" s="80"/>
      <c r="AH12381" s="119"/>
      <c r="AI12381" s="119"/>
    </row>
    <row r="12382" spans="27:35" x14ac:dyDescent="0.25">
      <c r="AA12382" s="81"/>
      <c r="AB12382" s="81"/>
      <c r="AC12382" s="80"/>
      <c r="AD12382" s="80"/>
      <c r="AE12382" s="81"/>
      <c r="AF12382" s="82"/>
      <c r="AG12382" s="80"/>
      <c r="AH12382" s="119"/>
      <c r="AI12382" s="119"/>
    </row>
    <row r="12383" spans="27:35" x14ac:dyDescent="0.25">
      <c r="AA12383" s="81"/>
      <c r="AB12383" s="81"/>
      <c r="AC12383" s="80"/>
      <c r="AD12383" s="80"/>
      <c r="AE12383" s="81"/>
      <c r="AF12383" s="82"/>
      <c r="AG12383" s="80"/>
      <c r="AH12383" s="119"/>
      <c r="AI12383" s="119"/>
    </row>
    <row r="12384" spans="27:35" x14ac:dyDescent="0.25">
      <c r="AA12384" s="81"/>
      <c r="AB12384" s="81"/>
      <c r="AC12384" s="80"/>
      <c r="AD12384" s="80"/>
      <c r="AE12384" s="81"/>
      <c r="AF12384" s="82"/>
      <c r="AG12384" s="80"/>
      <c r="AH12384" s="119"/>
      <c r="AI12384" s="119"/>
    </row>
    <row r="12385" spans="27:35" x14ac:dyDescent="0.25">
      <c r="AA12385" s="81"/>
      <c r="AB12385" s="81"/>
      <c r="AC12385" s="80"/>
      <c r="AD12385" s="80"/>
      <c r="AE12385" s="81"/>
      <c r="AF12385" s="82"/>
      <c r="AG12385" s="80"/>
      <c r="AH12385" s="119"/>
      <c r="AI12385" s="119"/>
    </row>
    <row r="12386" spans="27:35" x14ac:dyDescent="0.25">
      <c r="AA12386" s="81"/>
      <c r="AB12386" s="81"/>
      <c r="AC12386" s="80"/>
      <c r="AD12386" s="80"/>
      <c r="AE12386" s="81"/>
      <c r="AF12386" s="82"/>
      <c r="AG12386" s="80"/>
      <c r="AH12386" s="119"/>
      <c r="AI12386" s="119"/>
    </row>
    <row r="12387" spans="27:35" x14ac:dyDescent="0.25">
      <c r="AA12387" s="81"/>
      <c r="AB12387" s="81"/>
      <c r="AC12387" s="80"/>
      <c r="AD12387" s="80"/>
      <c r="AE12387" s="81"/>
      <c r="AF12387" s="82"/>
      <c r="AG12387" s="80"/>
      <c r="AH12387" s="119"/>
      <c r="AI12387" s="119"/>
    </row>
    <row r="12388" spans="27:35" x14ac:dyDescent="0.25">
      <c r="AA12388" s="81"/>
      <c r="AB12388" s="81"/>
      <c r="AC12388" s="80"/>
      <c r="AD12388" s="80"/>
      <c r="AE12388" s="81"/>
      <c r="AF12388" s="82"/>
      <c r="AG12388" s="80"/>
      <c r="AH12388" s="119"/>
      <c r="AI12388" s="119"/>
    </row>
    <row r="12389" spans="27:35" x14ac:dyDescent="0.25">
      <c r="AA12389" s="81"/>
      <c r="AB12389" s="81"/>
      <c r="AC12389" s="80"/>
      <c r="AD12389" s="80"/>
      <c r="AE12389" s="81"/>
      <c r="AF12389" s="82"/>
      <c r="AG12389" s="80"/>
      <c r="AH12389" s="119"/>
      <c r="AI12389" s="119"/>
    </row>
    <row r="12390" spans="27:35" x14ac:dyDescent="0.25">
      <c r="AA12390" s="81"/>
      <c r="AB12390" s="81"/>
      <c r="AC12390" s="80"/>
      <c r="AD12390" s="80"/>
      <c r="AE12390" s="81"/>
      <c r="AF12390" s="82"/>
      <c r="AG12390" s="80"/>
      <c r="AH12390" s="119"/>
      <c r="AI12390" s="119"/>
    </row>
    <row r="12391" spans="27:35" x14ac:dyDescent="0.25">
      <c r="AA12391" s="81"/>
      <c r="AB12391" s="81"/>
      <c r="AC12391" s="80"/>
      <c r="AD12391" s="80"/>
      <c r="AE12391" s="81"/>
      <c r="AF12391" s="82"/>
      <c r="AG12391" s="80"/>
      <c r="AH12391" s="119"/>
      <c r="AI12391" s="119"/>
    </row>
    <row r="12392" spans="27:35" x14ac:dyDescent="0.25">
      <c r="AA12392" s="81"/>
      <c r="AB12392" s="81"/>
      <c r="AC12392" s="80"/>
      <c r="AD12392" s="80"/>
      <c r="AE12392" s="81"/>
      <c r="AF12392" s="82"/>
      <c r="AG12392" s="80"/>
      <c r="AH12392" s="119"/>
      <c r="AI12392" s="119"/>
    </row>
    <row r="12393" spans="27:35" x14ac:dyDescent="0.25">
      <c r="AA12393" s="81"/>
      <c r="AB12393" s="81"/>
      <c r="AC12393" s="80"/>
      <c r="AD12393" s="80"/>
      <c r="AE12393" s="81"/>
      <c r="AF12393" s="82"/>
      <c r="AG12393" s="80"/>
      <c r="AH12393" s="119"/>
      <c r="AI12393" s="119"/>
    </row>
    <row r="12394" spans="27:35" x14ac:dyDescent="0.25">
      <c r="AA12394" s="81"/>
      <c r="AB12394" s="81"/>
      <c r="AC12394" s="80"/>
      <c r="AD12394" s="80"/>
      <c r="AE12394" s="81"/>
      <c r="AF12394" s="82"/>
      <c r="AG12394" s="80"/>
      <c r="AH12394" s="119"/>
      <c r="AI12394" s="119"/>
    </row>
    <row r="12395" spans="27:35" x14ac:dyDescent="0.25">
      <c r="AA12395" s="81"/>
      <c r="AB12395" s="81"/>
      <c r="AC12395" s="80"/>
      <c r="AD12395" s="80"/>
      <c r="AE12395" s="81"/>
      <c r="AF12395" s="82"/>
      <c r="AG12395" s="80"/>
      <c r="AH12395" s="119"/>
      <c r="AI12395" s="119"/>
    </row>
    <row r="12396" spans="27:35" x14ac:dyDescent="0.25">
      <c r="AA12396" s="81"/>
      <c r="AB12396" s="81"/>
      <c r="AC12396" s="80"/>
      <c r="AD12396" s="80"/>
      <c r="AE12396" s="81"/>
      <c r="AF12396" s="82"/>
      <c r="AG12396" s="80"/>
      <c r="AH12396" s="119"/>
      <c r="AI12396" s="119"/>
    </row>
    <row r="12397" spans="27:35" x14ac:dyDescent="0.25">
      <c r="AA12397" s="81"/>
      <c r="AB12397" s="81"/>
      <c r="AC12397" s="80"/>
      <c r="AD12397" s="80"/>
      <c r="AE12397" s="81"/>
      <c r="AF12397" s="82"/>
      <c r="AG12397" s="80"/>
      <c r="AH12397" s="119"/>
      <c r="AI12397" s="119"/>
    </row>
    <row r="12398" spans="27:35" x14ac:dyDescent="0.25">
      <c r="AA12398" s="81"/>
      <c r="AB12398" s="81"/>
      <c r="AC12398" s="80"/>
      <c r="AD12398" s="80"/>
      <c r="AE12398" s="81"/>
      <c r="AF12398" s="82"/>
      <c r="AG12398" s="80"/>
      <c r="AH12398" s="119"/>
      <c r="AI12398" s="119"/>
    </row>
    <row r="12399" spans="27:35" x14ac:dyDescent="0.25">
      <c r="AA12399" s="81"/>
      <c r="AB12399" s="81"/>
      <c r="AC12399" s="80"/>
      <c r="AD12399" s="80"/>
      <c r="AE12399" s="81"/>
      <c r="AF12399" s="82"/>
      <c r="AG12399" s="80"/>
      <c r="AH12399" s="119"/>
      <c r="AI12399" s="119"/>
    </row>
    <row r="12400" spans="27:35" x14ac:dyDescent="0.25">
      <c r="AA12400" s="81"/>
      <c r="AB12400" s="81"/>
      <c r="AC12400" s="80"/>
      <c r="AD12400" s="80"/>
      <c r="AE12400" s="81"/>
      <c r="AF12400" s="82"/>
      <c r="AG12400" s="80"/>
      <c r="AH12400" s="119"/>
      <c r="AI12400" s="119"/>
    </row>
    <row r="12401" spans="27:35" x14ac:dyDescent="0.25">
      <c r="AA12401" s="81"/>
      <c r="AB12401" s="81"/>
      <c r="AC12401" s="80"/>
      <c r="AD12401" s="80"/>
      <c r="AE12401" s="81"/>
      <c r="AF12401" s="82"/>
      <c r="AG12401" s="80"/>
      <c r="AH12401" s="119"/>
      <c r="AI12401" s="119"/>
    </row>
    <row r="12402" spans="27:35" x14ac:dyDescent="0.25">
      <c r="AA12402" s="81"/>
      <c r="AB12402" s="81"/>
      <c r="AC12402" s="80"/>
      <c r="AD12402" s="80"/>
      <c r="AE12402" s="81"/>
      <c r="AF12402" s="82"/>
      <c r="AG12402" s="80"/>
      <c r="AH12402" s="119"/>
      <c r="AI12402" s="119"/>
    </row>
    <row r="12403" spans="27:35" x14ac:dyDescent="0.25">
      <c r="AA12403" s="81"/>
      <c r="AB12403" s="81"/>
      <c r="AC12403" s="80"/>
      <c r="AD12403" s="80"/>
      <c r="AE12403" s="81"/>
      <c r="AF12403" s="82"/>
      <c r="AG12403" s="80"/>
      <c r="AH12403" s="119"/>
      <c r="AI12403" s="119"/>
    </row>
    <row r="12404" spans="27:35" x14ac:dyDescent="0.25">
      <c r="AA12404" s="81"/>
      <c r="AB12404" s="81"/>
      <c r="AC12404" s="80"/>
      <c r="AD12404" s="80"/>
      <c r="AE12404" s="81"/>
      <c r="AF12404" s="82"/>
      <c r="AG12404" s="80"/>
      <c r="AH12404" s="119"/>
      <c r="AI12404" s="119"/>
    </row>
    <row r="12405" spans="27:35" x14ac:dyDescent="0.25">
      <c r="AA12405" s="81"/>
      <c r="AB12405" s="81"/>
      <c r="AC12405" s="80"/>
      <c r="AD12405" s="80"/>
      <c r="AE12405" s="81"/>
      <c r="AF12405" s="82"/>
      <c r="AG12405" s="80"/>
      <c r="AH12405" s="119"/>
      <c r="AI12405" s="119"/>
    </row>
    <row r="12406" spans="27:35" x14ac:dyDescent="0.25">
      <c r="AA12406" s="81"/>
      <c r="AB12406" s="81"/>
      <c r="AC12406" s="80"/>
      <c r="AD12406" s="80"/>
      <c r="AE12406" s="81"/>
      <c r="AF12406" s="82"/>
      <c r="AG12406" s="80"/>
      <c r="AH12406" s="119"/>
      <c r="AI12406" s="119"/>
    </row>
    <row r="12407" spans="27:35" x14ac:dyDescent="0.25">
      <c r="AA12407" s="81"/>
      <c r="AB12407" s="81"/>
      <c r="AC12407" s="80"/>
      <c r="AD12407" s="80"/>
      <c r="AE12407" s="81"/>
      <c r="AF12407" s="82"/>
      <c r="AG12407" s="80"/>
      <c r="AH12407" s="119"/>
      <c r="AI12407" s="119"/>
    </row>
    <row r="12408" spans="27:35" x14ac:dyDescent="0.25">
      <c r="AA12408" s="81"/>
      <c r="AB12408" s="81"/>
      <c r="AC12408" s="80"/>
      <c r="AD12408" s="80"/>
      <c r="AE12408" s="81"/>
      <c r="AF12408" s="82"/>
      <c r="AG12408" s="80"/>
      <c r="AH12408" s="119"/>
      <c r="AI12408" s="119"/>
    </row>
    <row r="12409" spans="27:35" x14ac:dyDescent="0.25">
      <c r="AA12409" s="81"/>
      <c r="AB12409" s="81"/>
      <c r="AC12409" s="80"/>
      <c r="AD12409" s="80"/>
      <c r="AE12409" s="81"/>
      <c r="AF12409" s="82"/>
      <c r="AG12409" s="80"/>
      <c r="AH12409" s="119"/>
      <c r="AI12409" s="119"/>
    </row>
    <row r="12410" spans="27:35" x14ac:dyDescent="0.25">
      <c r="AA12410" s="81"/>
      <c r="AB12410" s="81"/>
      <c r="AC12410" s="80"/>
      <c r="AD12410" s="80"/>
      <c r="AE12410" s="81"/>
      <c r="AF12410" s="82"/>
      <c r="AG12410" s="80"/>
      <c r="AH12410" s="119"/>
      <c r="AI12410" s="119"/>
    </row>
    <row r="12411" spans="27:35" x14ac:dyDescent="0.25">
      <c r="AA12411" s="81"/>
      <c r="AB12411" s="81"/>
      <c r="AC12411" s="80"/>
      <c r="AD12411" s="80"/>
      <c r="AE12411" s="81"/>
      <c r="AF12411" s="82"/>
      <c r="AG12411" s="80"/>
      <c r="AH12411" s="119"/>
      <c r="AI12411" s="119"/>
    </row>
    <row r="12412" spans="27:35" x14ac:dyDescent="0.25">
      <c r="AA12412" s="81"/>
      <c r="AB12412" s="81"/>
      <c r="AC12412" s="80"/>
      <c r="AD12412" s="80"/>
      <c r="AE12412" s="81"/>
      <c r="AF12412" s="82"/>
      <c r="AG12412" s="80"/>
      <c r="AH12412" s="119"/>
      <c r="AI12412" s="119"/>
    </row>
    <row r="12413" spans="27:35" x14ac:dyDescent="0.25">
      <c r="AA12413" s="81"/>
      <c r="AB12413" s="81"/>
      <c r="AC12413" s="80"/>
      <c r="AD12413" s="80"/>
      <c r="AE12413" s="81"/>
      <c r="AF12413" s="82"/>
      <c r="AG12413" s="80"/>
      <c r="AH12413" s="119"/>
      <c r="AI12413" s="119"/>
    </row>
    <row r="12414" spans="27:35" x14ac:dyDescent="0.25">
      <c r="AA12414" s="81"/>
      <c r="AB12414" s="81"/>
      <c r="AC12414" s="80"/>
      <c r="AD12414" s="80"/>
      <c r="AE12414" s="81"/>
      <c r="AF12414" s="82"/>
      <c r="AG12414" s="80"/>
      <c r="AH12414" s="119"/>
      <c r="AI12414" s="119"/>
    </row>
    <row r="12415" spans="27:35" x14ac:dyDescent="0.25">
      <c r="AA12415" s="81"/>
      <c r="AB12415" s="81"/>
      <c r="AC12415" s="80"/>
      <c r="AD12415" s="80"/>
      <c r="AE12415" s="81"/>
      <c r="AF12415" s="82"/>
      <c r="AG12415" s="80"/>
      <c r="AH12415" s="119"/>
      <c r="AI12415" s="119"/>
    </row>
    <row r="12416" spans="27:35" x14ac:dyDescent="0.25">
      <c r="AA12416" s="81"/>
      <c r="AB12416" s="81"/>
      <c r="AC12416" s="80"/>
      <c r="AD12416" s="80"/>
      <c r="AE12416" s="81"/>
      <c r="AF12416" s="82"/>
      <c r="AG12416" s="80"/>
      <c r="AH12416" s="119"/>
      <c r="AI12416" s="119"/>
    </row>
    <row r="12417" spans="27:35" x14ac:dyDescent="0.25">
      <c r="AA12417" s="81"/>
      <c r="AB12417" s="81"/>
      <c r="AC12417" s="80"/>
      <c r="AD12417" s="80"/>
      <c r="AE12417" s="81"/>
      <c r="AF12417" s="82"/>
      <c r="AG12417" s="80"/>
      <c r="AH12417" s="119"/>
      <c r="AI12417" s="119"/>
    </row>
    <row r="12418" spans="27:35" x14ac:dyDescent="0.25">
      <c r="AA12418" s="81"/>
      <c r="AB12418" s="81"/>
      <c r="AC12418" s="80"/>
      <c r="AD12418" s="80"/>
      <c r="AE12418" s="81"/>
      <c r="AF12418" s="82"/>
      <c r="AG12418" s="80"/>
      <c r="AH12418" s="119"/>
      <c r="AI12418" s="119"/>
    </row>
    <row r="12419" spans="27:35" x14ac:dyDescent="0.25">
      <c r="AA12419" s="81"/>
      <c r="AB12419" s="81"/>
      <c r="AC12419" s="80"/>
      <c r="AD12419" s="80"/>
      <c r="AE12419" s="81"/>
      <c r="AF12419" s="82"/>
      <c r="AG12419" s="80"/>
      <c r="AH12419" s="119"/>
      <c r="AI12419" s="119"/>
    </row>
    <row r="12420" spans="27:35" x14ac:dyDescent="0.25">
      <c r="AA12420" s="81"/>
      <c r="AB12420" s="81"/>
      <c r="AC12420" s="80"/>
      <c r="AD12420" s="80"/>
      <c r="AE12420" s="81"/>
      <c r="AF12420" s="82"/>
      <c r="AG12420" s="80"/>
      <c r="AH12420" s="119"/>
      <c r="AI12420" s="119"/>
    </row>
    <row r="12421" spans="27:35" x14ac:dyDescent="0.25">
      <c r="AA12421" s="81"/>
      <c r="AB12421" s="81"/>
      <c r="AC12421" s="80"/>
      <c r="AD12421" s="80"/>
      <c r="AE12421" s="81"/>
      <c r="AF12421" s="82"/>
      <c r="AG12421" s="80"/>
      <c r="AH12421" s="119"/>
      <c r="AI12421" s="119"/>
    </row>
    <row r="12422" spans="27:35" x14ac:dyDescent="0.25">
      <c r="AA12422" s="81"/>
      <c r="AB12422" s="81"/>
      <c r="AC12422" s="80"/>
      <c r="AD12422" s="80"/>
      <c r="AE12422" s="81"/>
      <c r="AF12422" s="82"/>
      <c r="AG12422" s="80"/>
      <c r="AH12422" s="119"/>
      <c r="AI12422" s="119"/>
    </row>
    <row r="12423" spans="27:35" x14ac:dyDescent="0.25">
      <c r="AA12423" s="81"/>
      <c r="AB12423" s="81"/>
      <c r="AC12423" s="80"/>
      <c r="AD12423" s="80"/>
      <c r="AE12423" s="81"/>
      <c r="AF12423" s="82"/>
      <c r="AG12423" s="80"/>
      <c r="AH12423" s="119"/>
      <c r="AI12423" s="119"/>
    </row>
    <row r="12424" spans="27:35" x14ac:dyDescent="0.25">
      <c r="AA12424" s="81"/>
      <c r="AB12424" s="81"/>
      <c r="AC12424" s="80"/>
      <c r="AD12424" s="80"/>
      <c r="AE12424" s="81"/>
      <c r="AF12424" s="82"/>
      <c r="AG12424" s="80"/>
      <c r="AH12424" s="119"/>
      <c r="AI12424" s="119"/>
    </row>
    <row r="12425" spans="27:35" x14ac:dyDescent="0.25">
      <c r="AA12425" s="81"/>
      <c r="AB12425" s="81"/>
      <c r="AC12425" s="80"/>
      <c r="AD12425" s="80"/>
      <c r="AE12425" s="81"/>
      <c r="AF12425" s="82"/>
      <c r="AG12425" s="80"/>
      <c r="AH12425" s="119"/>
      <c r="AI12425" s="119"/>
    </row>
    <row r="12426" spans="27:35" x14ac:dyDescent="0.25">
      <c r="AA12426" s="81"/>
      <c r="AB12426" s="81"/>
      <c r="AC12426" s="80"/>
      <c r="AD12426" s="80"/>
      <c r="AE12426" s="81"/>
      <c r="AF12426" s="82"/>
      <c r="AG12426" s="80"/>
      <c r="AH12426" s="119"/>
      <c r="AI12426" s="119"/>
    </row>
    <row r="12427" spans="27:35" x14ac:dyDescent="0.25">
      <c r="AA12427" s="81"/>
      <c r="AB12427" s="81"/>
      <c r="AC12427" s="80"/>
      <c r="AD12427" s="80"/>
      <c r="AE12427" s="81"/>
      <c r="AF12427" s="82"/>
      <c r="AG12427" s="80"/>
      <c r="AH12427" s="119"/>
      <c r="AI12427" s="119"/>
    </row>
    <row r="12428" spans="27:35" x14ac:dyDescent="0.25">
      <c r="AA12428" s="81"/>
      <c r="AB12428" s="81"/>
      <c r="AC12428" s="80"/>
      <c r="AD12428" s="80"/>
      <c r="AE12428" s="81"/>
      <c r="AF12428" s="82"/>
      <c r="AG12428" s="80"/>
      <c r="AH12428" s="119"/>
      <c r="AI12428" s="119"/>
    </row>
    <row r="12429" spans="27:35" x14ac:dyDescent="0.25">
      <c r="AA12429" s="81"/>
      <c r="AB12429" s="81"/>
      <c r="AC12429" s="80"/>
      <c r="AD12429" s="80"/>
      <c r="AE12429" s="81"/>
      <c r="AF12429" s="82"/>
      <c r="AG12429" s="80"/>
      <c r="AH12429" s="119"/>
      <c r="AI12429" s="119"/>
    </row>
    <row r="12430" spans="27:35" x14ac:dyDescent="0.25">
      <c r="AA12430" s="81"/>
      <c r="AB12430" s="81"/>
      <c r="AC12430" s="80"/>
      <c r="AD12430" s="80"/>
      <c r="AE12430" s="81"/>
      <c r="AF12430" s="82"/>
      <c r="AG12430" s="80"/>
      <c r="AH12430" s="119"/>
      <c r="AI12430" s="119"/>
    </row>
    <row r="12431" spans="27:35" x14ac:dyDescent="0.25">
      <c r="AA12431" s="81"/>
      <c r="AB12431" s="81"/>
      <c r="AC12431" s="80"/>
      <c r="AD12431" s="80"/>
      <c r="AE12431" s="81"/>
      <c r="AF12431" s="82"/>
      <c r="AG12431" s="80"/>
      <c r="AH12431" s="119"/>
      <c r="AI12431" s="119"/>
    </row>
    <row r="12432" spans="27:35" x14ac:dyDescent="0.25">
      <c r="AA12432" s="81"/>
      <c r="AB12432" s="81"/>
      <c r="AC12432" s="80"/>
      <c r="AD12432" s="80"/>
      <c r="AE12432" s="81"/>
      <c r="AF12432" s="82"/>
      <c r="AG12432" s="80"/>
      <c r="AH12432" s="119"/>
      <c r="AI12432" s="119"/>
    </row>
    <row r="12433" spans="27:35" x14ac:dyDescent="0.25">
      <c r="AA12433" s="81"/>
      <c r="AB12433" s="81"/>
      <c r="AC12433" s="80"/>
      <c r="AD12433" s="80"/>
      <c r="AE12433" s="81"/>
      <c r="AF12433" s="82"/>
      <c r="AG12433" s="80"/>
      <c r="AH12433" s="119"/>
      <c r="AI12433" s="119"/>
    </row>
    <row r="12434" spans="27:35" x14ac:dyDescent="0.25">
      <c r="AA12434" s="81"/>
      <c r="AB12434" s="81"/>
      <c r="AC12434" s="80"/>
      <c r="AD12434" s="80"/>
      <c r="AE12434" s="81"/>
      <c r="AF12434" s="82"/>
      <c r="AG12434" s="80"/>
      <c r="AH12434" s="119"/>
      <c r="AI12434" s="119"/>
    </row>
    <row r="12435" spans="27:35" x14ac:dyDescent="0.25">
      <c r="AA12435" s="81"/>
      <c r="AB12435" s="81"/>
      <c r="AC12435" s="80"/>
      <c r="AD12435" s="80"/>
      <c r="AE12435" s="81"/>
      <c r="AF12435" s="82"/>
      <c r="AG12435" s="80"/>
      <c r="AH12435" s="119"/>
      <c r="AI12435" s="119"/>
    </row>
    <row r="12436" spans="27:35" x14ac:dyDescent="0.25">
      <c r="AA12436" s="81"/>
      <c r="AB12436" s="81"/>
      <c r="AC12436" s="80"/>
      <c r="AD12436" s="80"/>
      <c r="AE12436" s="81"/>
      <c r="AF12436" s="82"/>
      <c r="AG12436" s="80"/>
      <c r="AH12436" s="119"/>
      <c r="AI12436" s="119"/>
    </row>
    <row r="12437" spans="27:35" x14ac:dyDescent="0.25">
      <c r="AA12437" s="81"/>
      <c r="AB12437" s="81"/>
      <c r="AC12437" s="80"/>
      <c r="AD12437" s="80"/>
      <c r="AE12437" s="81"/>
      <c r="AF12437" s="82"/>
      <c r="AG12437" s="80"/>
      <c r="AH12437" s="119"/>
      <c r="AI12437" s="119"/>
    </row>
    <row r="12438" spans="27:35" x14ac:dyDescent="0.25">
      <c r="AA12438" s="81"/>
      <c r="AB12438" s="81"/>
      <c r="AC12438" s="80"/>
      <c r="AD12438" s="80"/>
      <c r="AE12438" s="81"/>
      <c r="AF12438" s="82"/>
      <c r="AG12438" s="80"/>
      <c r="AH12438" s="119"/>
      <c r="AI12438" s="119"/>
    </row>
    <row r="12439" spans="27:35" x14ac:dyDescent="0.25">
      <c r="AA12439" s="81"/>
      <c r="AB12439" s="81"/>
      <c r="AC12439" s="80"/>
      <c r="AD12439" s="80"/>
      <c r="AE12439" s="81"/>
      <c r="AF12439" s="82"/>
      <c r="AG12439" s="80"/>
      <c r="AH12439" s="119"/>
      <c r="AI12439" s="119"/>
    </row>
    <row r="12440" spans="27:35" x14ac:dyDescent="0.25">
      <c r="AA12440" s="81"/>
      <c r="AB12440" s="81"/>
      <c r="AC12440" s="80"/>
      <c r="AD12440" s="80"/>
      <c r="AE12440" s="81"/>
      <c r="AF12440" s="82"/>
      <c r="AG12440" s="80"/>
      <c r="AH12440" s="119"/>
      <c r="AI12440" s="119"/>
    </row>
    <row r="12441" spans="27:35" x14ac:dyDescent="0.25">
      <c r="AA12441" s="81"/>
      <c r="AB12441" s="81"/>
      <c r="AC12441" s="80"/>
      <c r="AD12441" s="80"/>
      <c r="AE12441" s="81"/>
      <c r="AF12441" s="82"/>
      <c r="AG12441" s="80"/>
      <c r="AH12441" s="119"/>
      <c r="AI12441" s="119"/>
    </row>
    <row r="12442" spans="27:35" x14ac:dyDescent="0.25">
      <c r="AA12442" s="81"/>
      <c r="AB12442" s="81"/>
      <c r="AC12442" s="80"/>
      <c r="AD12442" s="80"/>
      <c r="AE12442" s="81"/>
      <c r="AF12442" s="82"/>
      <c r="AG12442" s="80"/>
      <c r="AH12442" s="119"/>
      <c r="AI12442" s="119"/>
    </row>
    <row r="12443" spans="27:35" x14ac:dyDescent="0.25">
      <c r="AA12443" s="81"/>
      <c r="AB12443" s="81"/>
      <c r="AC12443" s="80"/>
      <c r="AD12443" s="80"/>
      <c r="AE12443" s="81"/>
      <c r="AF12443" s="82"/>
      <c r="AG12443" s="80"/>
      <c r="AH12443" s="119"/>
      <c r="AI12443" s="119"/>
    </row>
    <row r="12444" spans="27:35" x14ac:dyDescent="0.25">
      <c r="AA12444" s="81"/>
      <c r="AB12444" s="81"/>
      <c r="AC12444" s="80"/>
      <c r="AD12444" s="80"/>
      <c r="AE12444" s="81"/>
      <c r="AF12444" s="82"/>
      <c r="AG12444" s="80"/>
      <c r="AH12444" s="119"/>
      <c r="AI12444" s="119"/>
    </row>
    <row r="12445" spans="27:35" x14ac:dyDescent="0.25">
      <c r="AA12445" s="81"/>
      <c r="AB12445" s="81"/>
      <c r="AC12445" s="80"/>
      <c r="AD12445" s="80"/>
      <c r="AE12445" s="81"/>
      <c r="AF12445" s="82"/>
      <c r="AG12445" s="80"/>
      <c r="AH12445" s="119"/>
      <c r="AI12445" s="119"/>
    </row>
    <row r="12446" spans="27:35" x14ac:dyDescent="0.25">
      <c r="AA12446" s="81"/>
      <c r="AB12446" s="81"/>
      <c r="AC12446" s="80"/>
      <c r="AD12446" s="80"/>
      <c r="AE12446" s="81"/>
      <c r="AF12446" s="82"/>
      <c r="AG12446" s="80"/>
      <c r="AH12446" s="119"/>
      <c r="AI12446" s="119"/>
    </row>
    <row r="12447" spans="27:35" x14ac:dyDescent="0.25">
      <c r="AA12447" s="81"/>
      <c r="AB12447" s="81"/>
      <c r="AC12447" s="80"/>
      <c r="AD12447" s="80"/>
      <c r="AE12447" s="81"/>
      <c r="AF12447" s="82"/>
      <c r="AG12447" s="80"/>
      <c r="AH12447" s="119"/>
      <c r="AI12447" s="119"/>
    </row>
    <row r="12448" spans="27:35" x14ac:dyDescent="0.25">
      <c r="AA12448" s="81"/>
      <c r="AB12448" s="81"/>
      <c r="AC12448" s="80"/>
      <c r="AD12448" s="80"/>
      <c r="AE12448" s="81"/>
      <c r="AF12448" s="82"/>
      <c r="AG12448" s="80"/>
      <c r="AH12448" s="119"/>
      <c r="AI12448" s="119"/>
    </row>
    <row r="12449" spans="27:35" x14ac:dyDescent="0.25">
      <c r="AA12449" s="81"/>
      <c r="AB12449" s="81"/>
      <c r="AC12449" s="80"/>
      <c r="AD12449" s="80"/>
      <c r="AE12449" s="81"/>
      <c r="AF12449" s="82"/>
      <c r="AG12449" s="80"/>
      <c r="AH12449" s="119"/>
      <c r="AI12449" s="119"/>
    </row>
    <row r="12450" spans="27:35" x14ac:dyDescent="0.25">
      <c r="AA12450" s="81"/>
      <c r="AB12450" s="81"/>
      <c r="AC12450" s="80"/>
      <c r="AD12450" s="80"/>
      <c r="AE12450" s="81"/>
      <c r="AF12450" s="82"/>
      <c r="AG12450" s="80"/>
      <c r="AH12450" s="119"/>
      <c r="AI12450" s="119"/>
    </row>
    <row r="12451" spans="27:35" x14ac:dyDescent="0.25">
      <c r="AA12451" s="81"/>
      <c r="AB12451" s="81"/>
      <c r="AC12451" s="80"/>
      <c r="AD12451" s="80"/>
      <c r="AE12451" s="81"/>
      <c r="AF12451" s="82"/>
      <c r="AG12451" s="80"/>
      <c r="AH12451" s="119"/>
      <c r="AI12451" s="119"/>
    </row>
    <row r="12452" spans="27:35" x14ac:dyDescent="0.25">
      <c r="AA12452" s="81"/>
      <c r="AB12452" s="81"/>
      <c r="AC12452" s="80"/>
      <c r="AD12452" s="80"/>
      <c r="AE12452" s="81"/>
      <c r="AF12452" s="82"/>
      <c r="AG12452" s="80"/>
      <c r="AH12452" s="119"/>
      <c r="AI12452" s="119"/>
    </row>
    <row r="12453" spans="27:35" x14ac:dyDescent="0.25">
      <c r="AA12453" s="81"/>
      <c r="AB12453" s="81"/>
      <c r="AC12453" s="80"/>
      <c r="AD12453" s="80"/>
      <c r="AE12453" s="81"/>
      <c r="AF12453" s="82"/>
      <c r="AG12453" s="80"/>
      <c r="AH12453" s="119"/>
      <c r="AI12453" s="119"/>
    </row>
    <row r="12454" spans="27:35" x14ac:dyDescent="0.25">
      <c r="AA12454" s="81"/>
      <c r="AB12454" s="81"/>
      <c r="AC12454" s="80"/>
      <c r="AD12454" s="80"/>
      <c r="AE12454" s="81"/>
      <c r="AF12454" s="82"/>
      <c r="AG12454" s="80"/>
      <c r="AH12454" s="119"/>
      <c r="AI12454" s="119"/>
    </row>
    <row r="12455" spans="27:35" x14ac:dyDescent="0.25">
      <c r="AA12455" s="81"/>
      <c r="AB12455" s="81"/>
      <c r="AC12455" s="80"/>
      <c r="AD12455" s="80"/>
      <c r="AE12455" s="81"/>
      <c r="AF12455" s="82"/>
      <c r="AG12455" s="80"/>
      <c r="AH12455" s="119"/>
      <c r="AI12455" s="119"/>
    </row>
    <row r="12456" spans="27:35" x14ac:dyDescent="0.25">
      <c r="AA12456" s="81"/>
      <c r="AB12456" s="81"/>
      <c r="AC12456" s="80"/>
      <c r="AD12456" s="80"/>
      <c r="AE12456" s="81"/>
      <c r="AF12456" s="82"/>
      <c r="AG12456" s="80"/>
      <c r="AH12456" s="119"/>
      <c r="AI12456" s="119"/>
    </row>
    <row r="12457" spans="27:35" x14ac:dyDescent="0.25">
      <c r="AA12457" s="81"/>
      <c r="AB12457" s="81"/>
      <c r="AC12457" s="80"/>
      <c r="AD12457" s="80"/>
      <c r="AE12457" s="81"/>
      <c r="AF12457" s="82"/>
      <c r="AG12457" s="80"/>
      <c r="AH12457" s="119"/>
      <c r="AI12457" s="119"/>
    </row>
    <row r="12458" spans="27:35" x14ac:dyDescent="0.25">
      <c r="AA12458" s="81"/>
      <c r="AB12458" s="81"/>
      <c r="AC12458" s="80"/>
      <c r="AD12458" s="80"/>
      <c r="AE12458" s="81"/>
      <c r="AF12458" s="82"/>
      <c r="AG12458" s="80"/>
      <c r="AH12458" s="119"/>
      <c r="AI12458" s="119"/>
    </row>
    <row r="12459" spans="27:35" x14ac:dyDescent="0.25">
      <c r="AA12459" s="81"/>
      <c r="AB12459" s="81"/>
      <c r="AC12459" s="80"/>
      <c r="AD12459" s="80"/>
      <c r="AE12459" s="81"/>
      <c r="AF12459" s="82"/>
      <c r="AG12459" s="80"/>
      <c r="AH12459" s="119"/>
      <c r="AI12459" s="119"/>
    </row>
    <row r="12460" spans="27:35" x14ac:dyDescent="0.25">
      <c r="AA12460" s="81"/>
      <c r="AB12460" s="81"/>
      <c r="AC12460" s="80"/>
      <c r="AD12460" s="80"/>
      <c r="AE12460" s="81"/>
      <c r="AF12460" s="82"/>
      <c r="AG12460" s="80"/>
      <c r="AH12460" s="119"/>
      <c r="AI12460" s="119"/>
    </row>
    <row r="12461" spans="27:35" x14ac:dyDescent="0.25">
      <c r="AA12461" s="81"/>
      <c r="AB12461" s="81"/>
      <c r="AC12461" s="80"/>
      <c r="AD12461" s="80"/>
      <c r="AE12461" s="81"/>
      <c r="AF12461" s="82"/>
      <c r="AG12461" s="80"/>
      <c r="AH12461" s="119"/>
      <c r="AI12461" s="119"/>
    </row>
    <row r="12462" spans="27:35" x14ac:dyDescent="0.25">
      <c r="AA12462" s="81"/>
      <c r="AB12462" s="81"/>
      <c r="AC12462" s="80"/>
      <c r="AD12462" s="80"/>
      <c r="AE12462" s="81"/>
      <c r="AF12462" s="82"/>
      <c r="AG12462" s="80"/>
      <c r="AH12462" s="119"/>
      <c r="AI12462" s="119"/>
    </row>
    <row r="12463" spans="27:35" x14ac:dyDescent="0.25">
      <c r="AA12463" s="81"/>
      <c r="AB12463" s="81"/>
      <c r="AC12463" s="80"/>
      <c r="AD12463" s="80"/>
      <c r="AE12463" s="81"/>
      <c r="AF12463" s="82"/>
      <c r="AG12463" s="80"/>
      <c r="AH12463" s="119"/>
      <c r="AI12463" s="119"/>
    </row>
    <row r="12464" spans="27:35" x14ac:dyDescent="0.25">
      <c r="AA12464" s="81"/>
      <c r="AB12464" s="81"/>
      <c r="AC12464" s="80"/>
      <c r="AD12464" s="80"/>
      <c r="AE12464" s="81"/>
      <c r="AF12464" s="82"/>
      <c r="AG12464" s="80"/>
      <c r="AH12464" s="119"/>
      <c r="AI12464" s="119"/>
    </row>
    <row r="12465" spans="27:35" x14ac:dyDescent="0.25">
      <c r="AA12465" s="81"/>
      <c r="AB12465" s="81"/>
      <c r="AC12465" s="80"/>
      <c r="AD12465" s="80"/>
      <c r="AE12465" s="81"/>
      <c r="AF12465" s="82"/>
      <c r="AG12465" s="80"/>
      <c r="AH12465" s="119"/>
      <c r="AI12465" s="119"/>
    </row>
    <row r="12466" spans="27:35" x14ac:dyDescent="0.25">
      <c r="AA12466" s="81"/>
      <c r="AB12466" s="81"/>
      <c r="AC12466" s="80"/>
      <c r="AD12466" s="80"/>
      <c r="AE12466" s="81"/>
      <c r="AF12466" s="82"/>
      <c r="AG12466" s="80"/>
      <c r="AH12466" s="119"/>
      <c r="AI12466" s="119"/>
    </row>
    <row r="12467" spans="27:35" x14ac:dyDescent="0.25">
      <c r="AA12467" s="81"/>
      <c r="AB12467" s="81"/>
      <c r="AC12467" s="80"/>
      <c r="AD12467" s="80"/>
      <c r="AE12467" s="81"/>
      <c r="AF12467" s="82"/>
      <c r="AG12467" s="80"/>
      <c r="AH12467" s="119"/>
      <c r="AI12467" s="119"/>
    </row>
    <row r="12468" spans="27:35" x14ac:dyDescent="0.25">
      <c r="AA12468" s="81"/>
      <c r="AB12468" s="81"/>
      <c r="AC12468" s="80"/>
      <c r="AD12468" s="80"/>
      <c r="AE12468" s="81"/>
      <c r="AF12468" s="82"/>
      <c r="AG12468" s="80"/>
      <c r="AH12468" s="119"/>
      <c r="AI12468" s="119"/>
    </row>
    <row r="12469" spans="27:35" x14ac:dyDescent="0.25">
      <c r="AA12469" s="81"/>
      <c r="AB12469" s="81"/>
      <c r="AC12469" s="80"/>
      <c r="AD12469" s="80"/>
      <c r="AE12469" s="81"/>
      <c r="AF12469" s="82"/>
      <c r="AG12469" s="80"/>
      <c r="AH12469" s="119"/>
      <c r="AI12469" s="119"/>
    </row>
    <row r="12470" spans="27:35" x14ac:dyDescent="0.25">
      <c r="AA12470" s="81"/>
      <c r="AB12470" s="81"/>
      <c r="AC12470" s="80"/>
      <c r="AD12470" s="80"/>
      <c r="AE12470" s="81"/>
      <c r="AF12470" s="82"/>
      <c r="AG12470" s="80"/>
      <c r="AH12470" s="119"/>
      <c r="AI12470" s="119"/>
    </row>
    <row r="12471" spans="27:35" x14ac:dyDescent="0.25">
      <c r="AA12471" s="81"/>
      <c r="AB12471" s="81"/>
      <c r="AC12471" s="80"/>
      <c r="AD12471" s="80"/>
      <c r="AE12471" s="81"/>
      <c r="AF12471" s="82"/>
      <c r="AG12471" s="80"/>
      <c r="AH12471" s="119"/>
      <c r="AI12471" s="119"/>
    </row>
    <row r="12472" spans="27:35" x14ac:dyDescent="0.25">
      <c r="AA12472" s="81"/>
      <c r="AB12472" s="81"/>
      <c r="AC12472" s="80"/>
      <c r="AD12472" s="80"/>
      <c r="AE12472" s="81"/>
      <c r="AF12472" s="82"/>
      <c r="AG12472" s="80"/>
      <c r="AH12472" s="119"/>
      <c r="AI12472" s="119"/>
    </row>
    <row r="12473" spans="27:35" x14ac:dyDescent="0.25">
      <c r="AA12473" s="81"/>
      <c r="AB12473" s="81"/>
      <c r="AC12473" s="80"/>
      <c r="AD12473" s="80"/>
      <c r="AE12473" s="81"/>
      <c r="AF12473" s="82"/>
      <c r="AG12473" s="80"/>
      <c r="AH12473" s="119"/>
      <c r="AI12473" s="119"/>
    </row>
    <row r="12474" spans="27:35" x14ac:dyDescent="0.25">
      <c r="AA12474" s="81"/>
      <c r="AB12474" s="81"/>
      <c r="AC12474" s="80"/>
      <c r="AD12474" s="80"/>
      <c r="AE12474" s="81"/>
      <c r="AF12474" s="82"/>
      <c r="AG12474" s="80"/>
      <c r="AH12474" s="119"/>
      <c r="AI12474" s="119"/>
    </row>
    <row r="12475" spans="27:35" x14ac:dyDescent="0.25">
      <c r="AA12475" s="81"/>
      <c r="AB12475" s="81"/>
      <c r="AC12475" s="80"/>
      <c r="AD12475" s="80"/>
      <c r="AE12475" s="81"/>
      <c r="AF12475" s="82"/>
      <c r="AG12475" s="80"/>
      <c r="AH12475" s="119"/>
      <c r="AI12475" s="119"/>
    </row>
    <row r="12476" spans="27:35" x14ac:dyDescent="0.25">
      <c r="AA12476" s="81"/>
      <c r="AB12476" s="81"/>
      <c r="AC12476" s="80"/>
      <c r="AD12476" s="80"/>
      <c r="AE12476" s="81"/>
      <c r="AF12476" s="82"/>
      <c r="AG12476" s="80"/>
      <c r="AH12476" s="119"/>
      <c r="AI12476" s="119"/>
    </row>
    <row r="12477" spans="27:35" x14ac:dyDescent="0.25">
      <c r="AA12477" s="81"/>
      <c r="AB12477" s="81"/>
      <c r="AC12477" s="80"/>
      <c r="AD12477" s="80"/>
      <c r="AE12477" s="81"/>
      <c r="AF12477" s="82"/>
      <c r="AG12477" s="80"/>
      <c r="AH12477" s="119"/>
      <c r="AI12477" s="119"/>
    </row>
    <row r="12478" spans="27:35" x14ac:dyDescent="0.25">
      <c r="AA12478" s="81"/>
      <c r="AB12478" s="81"/>
      <c r="AC12478" s="80"/>
      <c r="AD12478" s="80"/>
      <c r="AE12478" s="81"/>
      <c r="AF12478" s="82"/>
      <c r="AG12478" s="80"/>
      <c r="AH12478" s="119"/>
      <c r="AI12478" s="119"/>
    </row>
    <row r="12479" spans="27:35" x14ac:dyDescent="0.25">
      <c r="AA12479" s="81"/>
      <c r="AB12479" s="81"/>
      <c r="AC12479" s="80"/>
      <c r="AD12479" s="80"/>
      <c r="AE12479" s="81"/>
      <c r="AF12479" s="82"/>
      <c r="AG12479" s="80"/>
      <c r="AH12479" s="119"/>
      <c r="AI12479" s="119"/>
    </row>
    <row r="12480" spans="27:35" x14ac:dyDescent="0.25">
      <c r="AA12480" s="81"/>
      <c r="AB12480" s="81"/>
      <c r="AC12480" s="80"/>
      <c r="AD12480" s="80"/>
      <c r="AE12480" s="81"/>
      <c r="AF12480" s="82"/>
      <c r="AG12480" s="80"/>
      <c r="AH12480" s="119"/>
      <c r="AI12480" s="119"/>
    </row>
    <row r="12481" spans="27:35" x14ac:dyDescent="0.25">
      <c r="AA12481" s="81"/>
      <c r="AB12481" s="81"/>
      <c r="AC12481" s="80"/>
      <c r="AD12481" s="80"/>
      <c r="AE12481" s="81"/>
      <c r="AF12481" s="82"/>
      <c r="AG12481" s="80"/>
      <c r="AH12481" s="119"/>
      <c r="AI12481" s="119"/>
    </row>
    <row r="12482" spans="27:35" x14ac:dyDescent="0.25">
      <c r="AA12482" s="81"/>
      <c r="AB12482" s="81"/>
      <c r="AC12482" s="80"/>
      <c r="AD12482" s="80"/>
      <c r="AE12482" s="81"/>
      <c r="AF12482" s="82"/>
      <c r="AG12482" s="80"/>
      <c r="AH12482" s="119"/>
      <c r="AI12482" s="119"/>
    </row>
    <row r="12483" spans="27:35" x14ac:dyDescent="0.25">
      <c r="AA12483" s="81"/>
      <c r="AB12483" s="81"/>
      <c r="AC12483" s="80"/>
      <c r="AD12483" s="80"/>
      <c r="AE12483" s="81"/>
      <c r="AF12483" s="82"/>
      <c r="AG12483" s="80"/>
      <c r="AH12483" s="119"/>
      <c r="AI12483" s="119"/>
    </row>
    <row r="12484" spans="27:35" x14ac:dyDescent="0.25">
      <c r="AA12484" s="81"/>
      <c r="AB12484" s="81"/>
      <c r="AC12484" s="80"/>
      <c r="AD12484" s="80"/>
      <c r="AE12484" s="81"/>
      <c r="AF12484" s="82"/>
      <c r="AG12484" s="80"/>
      <c r="AH12484" s="119"/>
      <c r="AI12484" s="119"/>
    </row>
    <row r="12485" spans="27:35" x14ac:dyDescent="0.25">
      <c r="AA12485" s="81"/>
      <c r="AB12485" s="81"/>
      <c r="AC12485" s="80"/>
      <c r="AD12485" s="80"/>
      <c r="AE12485" s="81"/>
      <c r="AF12485" s="82"/>
      <c r="AG12485" s="80"/>
      <c r="AH12485" s="119"/>
      <c r="AI12485" s="119"/>
    </row>
    <row r="12486" spans="27:35" x14ac:dyDescent="0.25">
      <c r="AA12486" s="81"/>
      <c r="AB12486" s="81"/>
      <c r="AC12486" s="80"/>
      <c r="AD12486" s="80"/>
      <c r="AE12486" s="81"/>
      <c r="AF12486" s="82"/>
      <c r="AG12486" s="80"/>
      <c r="AH12486" s="119"/>
      <c r="AI12486" s="119"/>
    </row>
    <row r="12487" spans="27:35" x14ac:dyDescent="0.25">
      <c r="AA12487" s="81"/>
      <c r="AB12487" s="81"/>
      <c r="AC12487" s="80"/>
      <c r="AD12487" s="80"/>
      <c r="AE12487" s="81"/>
      <c r="AF12487" s="82"/>
      <c r="AG12487" s="80"/>
      <c r="AH12487" s="119"/>
      <c r="AI12487" s="119"/>
    </row>
    <row r="12488" spans="27:35" x14ac:dyDescent="0.25">
      <c r="AA12488" s="81"/>
      <c r="AB12488" s="81"/>
      <c r="AC12488" s="80"/>
      <c r="AD12488" s="80"/>
      <c r="AE12488" s="81"/>
      <c r="AF12488" s="82"/>
      <c r="AG12488" s="80"/>
      <c r="AH12488" s="119"/>
      <c r="AI12488" s="119"/>
    </row>
    <row r="12489" spans="27:35" x14ac:dyDescent="0.25">
      <c r="AA12489" s="81"/>
      <c r="AB12489" s="81"/>
      <c r="AC12489" s="80"/>
      <c r="AD12489" s="80"/>
      <c r="AE12489" s="81"/>
      <c r="AF12489" s="82"/>
      <c r="AG12489" s="80"/>
      <c r="AH12489" s="119"/>
      <c r="AI12489" s="119"/>
    </row>
    <row r="12490" spans="27:35" x14ac:dyDescent="0.25">
      <c r="AA12490" s="81"/>
      <c r="AB12490" s="81"/>
      <c r="AC12490" s="80"/>
      <c r="AD12490" s="80"/>
      <c r="AE12490" s="81"/>
      <c r="AF12490" s="82"/>
      <c r="AG12490" s="80"/>
      <c r="AH12490" s="119"/>
      <c r="AI12490" s="119"/>
    </row>
    <row r="12491" spans="27:35" x14ac:dyDescent="0.25">
      <c r="AA12491" s="81"/>
      <c r="AB12491" s="81"/>
      <c r="AC12491" s="80"/>
      <c r="AD12491" s="80"/>
      <c r="AE12491" s="81"/>
      <c r="AF12491" s="82"/>
      <c r="AG12491" s="80"/>
      <c r="AH12491" s="119"/>
      <c r="AI12491" s="119"/>
    </row>
    <row r="12492" spans="27:35" x14ac:dyDescent="0.25">
      <c r="AA12492" s="81"/>
      <c r="AB12492" s="81"/>
      <c r="AC12492" s="80"/>
      <c r="AD12492" s="80"/>
      <c r="AE12492" s="81"/>
      <c r="AF12492" s="82"/>
      <c r="AG12492" s="80"/>
      <c r="AH12492" s="119"/>
      <c r="AI12492" s="119"/>
    </row>
    <row r="12493" spans="27:35" x14ac:dyDescent="0.25">
      <c r="AA12493" s="81"/>
      <c r="AB12493" s="81"/>
      <c r="AC12493" s="80"/>
      <c r="AD12493" s="80"/>
      <c r="AE12493" s="81"/>
      <c r="AF12493" s="82"/>
      <c r="AG12493" s="80"/>
      <c r="AH12493" s="119"/>
      <c r="AI12493" s="119"/>
    </row>
    <row r="12494" spans="27:35" x14ac:dyDescent="0.25">
      <c r="AA12494" s="81"/>
      <c r="AB12494" s="81"/>
      <c r="AC12494" s="80"/>
      <c r="AD12494" s="80"/>
      <c r="AE12494" s="81"/>
      <c r="AF12494" s="82"/>
      <c r="AG12494" s="80"/>
      <c r="AH12494" s="119"/>
      <c r="AI12494" s="119"/>
    </row>
    <row r="12495" spans="27:35" x14ac:dyDescent="0.25">
      <c r="AA12495" s="81"/>
      <c r="AB12495" s="81"/>
      <c r="AC12495" s="80"/>
      <c r="AD12495" s="80"/>
      <c r="AE12495" s="81"/>
      <c r="AF12495" s="82"/>
      <c r="AG12495" s="80"/>
      <c r="AH12495" s="119"/>
      <c r="AI12495" s="119"/>
    </row>
    <row r="12496" spans="27:35" x14ac:dyDescent="0.25">
      <c r="AA12496" s="81"/>
      <c r="AB12496" s="81"/>
      <c r="AC12496" s="80"/>
      <c r="AD12496" s="80"/>
      <c r="AE12496" s="81"/>
      <c r="AF12496" s="82"/>
      <c r="AG12496" s="80"/>
      <c r="AH12496" s="119"/>
      <c r="AI12496" s="119"/>
    </row>
    <row r="12497" spans="27:35" x14ac:dyDescent="0.25">
      <c r="AA12497" s="81"/>
      <c r="AB12497" s="81"/>
      <c r="AC12497" s="80"/>
      <c r="AD12497" s="80"/>
      <c r="AE12497" s="81"/>
      <c r="AF12497" s="82"/>
      <c r="AG12497" s="80"/>
      <c r="AH12497" s="119"/>
      <c r="AI12497" s="119"/>
    </row>
    <row r="12498" spans="27:35" x14ac:dyDescent="0.25">
      <c r="AA12498" s="81"/>
      <c r="AB12498" s="81"/>
      <c r="AC12498" s="80"/>
      <c r="AD12498" s="80"/>
      <c r="AE12498" s="81"/>
      <c r="AF12498" s="82"/>
      <c r="AG12498" s="80"/>
      <c r="AH12498" s="119"/>
      <c r="AI12498" s="119"/>
    </row>
    <row r="12499" spans="27:35" x14ac:dyDescent="0.25">
      <c r="AA12499" s="81"/>
      <c r="AB12499" s="81"/>
      <c r="AC12499" s="80"/>
      <c r="AD12499" s="80"/>
      <c r="AE12499" s="81"/>
      <c r="AF12499" s="82"/>
      <c r="AG12499" s="80"/>
      <c r="AH12499" s="119"/>
      <c r="AI12499" s="119"/>
    </row>
    <row r="12500" spans="27:35" x14ac:dyDescent="0.25">
      <c r="AA12500" s="81"/>
      <c r="AB12500" s="81"/>
      <c r="AC12500" s="80"/>
      <c r="AD12500" s="80"/>
      <c r="AE12500" s="81"/>
      <c r="AF12500" s="82"/>
      <c r="AG12500" s="80"/>
      <c r="AH12500" s="119"/>
      <c r="AI12500" s="119"/>
    </row>
    <row r="12501" spans="27:35" x14ac:dyDescent="0.25">
      <c r="AA12501" s="81"/>
      <c r="AB12501" s="81"/>
      <c r="AC12501" s="80"/>
      <c r="AD12501" s="80"/>
      <c r="AE12501" s="81"/>
      <c r="AF12501" s="82"/>
      <c r="AG12501" s="80"/>
      <c r="AH12501" s="119"/>
      <c r="AI12501" s="119"/>
    </row>
    <row r="12502" spans="27:35" x14ac:dyDescent="0.25">
      <c r="AA12502" s="81"/>
      <c r="AB12502" s="81"/>
      <c r="AC12502" s="80"/>
      <c r="AD12502" s="80"/>
      <c r="AE12502" s="81"/>
      <c r="AF12502" s="82"/>
      <c r="AG12502" s="80"/>
      <c r="AH12502" s="119"/>
      <c r="AI12502" s="119"/>
    </row>
    <row r="12503" spans="27:35" x14ac:dyDescent="0.25">
      <c r="AA12503" s="81"/>
      <c r="AB12503" s="81"/>
      <c r="AC12503" s="80"/>
      <c r="AD12503" s="80"/>
      <c r="AE12503" s="81"/>
      <c r="AF12503" s="82"/>
      <c r="AG12503" s="80"/>
      <c r="AH12503" s="119"/>
      <c r="AI12503" s="119"/>
    </row>
    <row r="12504" spans="27:35" x14ac:dyDescent="0.25">
      <c r="AA12504" s="81"/>
      <c r="AB12504" s="81"/>
      <c r="AC12504" s="80"/>
      <c r="AD12504" s="80"/>
      <c r="AE12504" s="81"/>
      <c r="AF12504" s="82"/>
      <c r="AG12504" s="80"/>
      <c r="AH12504" s="119"/>
      <c r="AI12504" s="119"/>
    </row>
    <row r="12505" spans="27:35" x14ac:dyDescent="0.25">
      <c r="AA12505" s="81"/>
      <c r="AB12505" s="81"/>
      <c r="AC12505" s="80"/>
      <c r="AD12505" s="80"/>
      <c r="AE12505" s="81"/>
      <c r="AF12505" s="82"/>
      <c r="AG12505" s="80"/>
      <c r="AH12505" s="119"/>
      <c r="AI12505" s="119"/>
    </row>
    <row r="12506" spans="27:35" x14ac:dyDescent="0.25">
      <c r="AA12506" s="81"/>
      <c r="AB12506" s="81"/>
      <c r="AC12506" s="80"/>
      <c r="AD12506" s="80"/>
      <c r="AE12506" s="81"/>
      <c r="AF12506" s="82"/>
      <c r="AG12506" s="80"/>
      <c r="AH12506" s="119"/>
      <c r="AI12506" s="119"/>
    </row>
    <row r="12507" spans="27:35" x14ac:dyDescent="0.25">
      <c r="AA12507" s="81"/>
      <c r="AB12507" s="81"/>
      <c r="AC12507" s="80"/>
      <c r="AD12507" s="80"/>
      <c r="AE12507" s="81"/>
      <c r="AF12507" s="82"/>
      <c r="AG12507" s="80"/>
      <c r="AH12507" s="119"/>
      <c r="AI12507" s="119"/>
    </row>
    <row r="12508" spans="27:35" x14ac:dyDescent="0.25">
      <c r="AA12508" s="81"/>
      <c r="AB12508" s="81"/>
      <c r="AC12508" s="80"/>
      <c r="AD12508" s="80"/>
      <c r="AE12508" s="81"/>
      <c r="AF12508" s="82"/>
      <c r="AG12508" s="80"/>
      <c r="AH12508" s="119"/>
      <c r="AI12508" s="119"/>
    </row>
    <row r="12509" spans="27:35" x14ac:dyDescent="0.25">
      <c r="AA12509" s="81"/>
      <c r="AB12509" s="81"/>
      <c r="AC12509" s="80"/>
      <c r="AD12509" s="80"/>
      <c r="AE12509" s="81"/>
      <c r="AF12509" s="82"/>
      <c r="AG12509" s="80"/>
      <c r="AH12509" s="119"/>
      <c r="AI12509" s="119"/>
    </row>
    <row r="12510" spans="27:35" x14ac:dyDescent="0.25">
      <c r="AA12510" s="81"/>
      <c r="AB12510" s="81"/>
      <c r="AC12510" s="80"/>
      <c r="AD12510" s="80"/>
      <c r="AE12510" s="81"/>
      <c r="AF12510" s="82"/>
      <c r="AG12510" s="80"/>
      <c r="AH12510" s="119"/>
      <c r="AI12510" s="119"/>
    </row>
    <row r="12511" spans="27:35" x14ac:dyDescent="0.25">
      <c r="AA12511" s="81"/>
      <c r="AB12511" s="81"/>
      <c r="AC12511" s="80"/>
      <c r="AD12511" s="80"/>
      <c r="AE12511" s="81"/>
      <c r="AF12511" s="82"/>
      <c r="AG12511" s="80"/>
      <c r="AH12511" s="119"/>
      <c r="AI12511" s="119"/>
    </row>
    <row r="12512" spans="27:35" x14ac:dyDescent="0.25">
      <c r="AA12512" s="81"/>
      <c r="AB12512" s="81"/>
      <c r="AC12512" s="80"/>
      <c r="AD12512" s="80"/>
      <c r="AE12512" s="81"/>
      <c r="AF12512" s="82"/>
      <c r="AG12512" s="80"/>
      <c r="AH12512" s="119"/>
      <c r="AI12512" s="119"/>
    </row>
    <row r="12513" spans="27:35" x14ac:dyDescent="0.25">
      <c r="AA12513" s="81"/>
      <c r="AB12513" s="81"/>
      <c r="AC12513" s="80"/>
      <c r="AD12513" s="80"/>
      <c r="AE12513" s="81"/>
      <c r="AF12513" s="82"/>
      <c r="AG12513" s="80"/>
      <c r="AH12513" s="119"/>
      <c r="AI12513" s="119"/>
    </row>
    <row r="12514" spans="27:35" x14ac:dyDescent="0.25">
      <c r="AA12514" s="81"/>
      <c r="AB12514" s="81"/>
      <c r="AC12514" s="80"/>
      <c r="AD12514" s="80"/>
      <c r="AE12514" s="81"/>
      <c r="AF12514" s="82"/>
      <c r="AG12514" s="80"/>
      <c r="AH12514" s="119"/>
      <c r="AI12514" s="119"/>
    </row>
    <row r="12515" spans="27:35" x14ac:dyDescent="0.25">
      <c r="AA12515" s="81"/>
      <c r="AB12515" s="81"/>
      <c r="AC12515" s="80"/>
      <c r="AD12515" s="80"/>
      <c r="AE12515" s="81"/>
      <c r="AF12515" s="82"/>
      <c r="AG12515" s="80"/>
      <c r="AH12515" s="119"/>
      <c r="AI12515" s="119"/>
    </row>
    <row r="12516" spans="27:35" x14ac:dyDescent="0.25">
      <c r="AA12516" s="81"/>
      <c r="AB12516" s="81"/>
      <c r="AC12516" s="80"/>
      <c r="AD12516" s="80"/>
      <c r="AE12516" s="81"/>
      <c r="AF12516" s="82"/>
      <c r="AG12516" s="80"/>
      <c r="AH12516" s="119"/>
      <c r="AI12516" s="119"/>
    </row>
    <row r="12517" spans="27:35" x14ac:dyDescent="0.25">
      <c r="AA12517" s="81"/>
      <c r="AB12517" s="81"/>
      <c r="AC12517" s="80"/>
      <c r="AD12517" s="80"/>
      <c r="AE12517" s="81"/>
      <c r="AF12517" s="82"/>
      <c r="AG12517" s="80"/>
      <c r="AH12517" s="119"/>
      <c r="AI12517" s="119"/>
    </row>
    <row r="12518" spans="27:35" x14ac:dyDescent="0.25">
      <c r="AA12518" s="81"/>
      <c r="AB12518" s="81"/>
      <c r="AC12518" s="80"/>
      <c r="AD12518" s="80"/>
      <c r="AE12518" s="81"/>
      <c r="AF12518" s="82"/>
      <c r="AG12518" s="80"/>
      <c r="AH12518" s="119"/>
      <c r="AI12518" s="119"/>
    </row>
    <row r="12519" spans="27:35" x14ac:dyDescent="0.25">
      <c r="AA12519" s="81"/>
      <c r="AB12519" s="81"/>
      <c r="AC12519" s="80"/>
      <c r="AD12519" s="80"/>
      <c r="AE12519" s="81"/>
      <c r="AF12519" s="82"/>
      <c r="AG12519" s="80"/>
      <c r="AH12519" s="119"/>
      <c r="AI12519" s="119"/>
    </row>
    <row r="12520" spans="27:35" x14ac:dyDescent="0.25">
      <c r="AA12520" s="81"/>
      <c r="AB12520" s="81"/>
      <c r="AC12520" s="80"/>
      <c r="AD12520" s="80"/>
      <c r="AE12520" s="81"/>
      <c r="AF12520" s="82"/>
      <c r="AG12520" s="80"/>
      <c r="AH12520" s="119"/>
      <c r="AI12520" s="119"/>
    </row>
    <row r="12521" spans="27:35" x14ac:dyDescent="0.25">
      <c r="AA12521" s="81"/>
      <c r="AB12521" s="81"/>
      <c r="AC12521" s="80"/>
      <c r="AD12521" s="80"/>
      <c r="AE12521" s="81"/>
      <c r="AF12521" s="82"/>
      <c r="AG12521" s="80"/>
      <c r="AH12521" s="119"/>
      <c r="AI12521" s="119"/>
    </row>
    <row r="12522" spans="27:35" x14ac:dyDescent="0.25">
      <c r="AA12522" s="81"/>
      <c r="AB12522" s="81"/>
      <c r="AC12522" s="80"/>
      <c r="AD12522" s="80"/>
      <c r="AE12522" s="81"/>
      <c r="AF12522" s="82"/>
      <c r="AG12522" s="80"/>
      <c r="AH12522" s="119"/>
      <c r="AI12522" s="119"/>
    </row>
    <row r="12523" spans="27:35" x14ac:dyDescent="0.25">
      <c r="AA12523" s="81"/>
      <c r="AB12523" s="81"/>
      <c r="AC12523" s="80"/>
      <c r="AD12523" s="80"/>
      <c r="AE12523" s="81"/>
      <c r="AF12523" s="82"/>
      <c r="AG12523" s="80"/>
      <c r="AH12523" s="119"/>
      <c r="AI12523" s="119"/>
    </row>
    <row r="12524" spans="27:35" x14ac:dyDescent="0.25">
      <c r="AA12524" s="81"/>
      <c r="AB12524" s="81"/>
      <c r="AC12524" s="80"/>
      <c r="AD12524" s="80"/>
      <c r="AE12524" s="81"/>
      <c r="AF12524" s="82"/>
      <c r="AG12524" s="80"/>
      <c r="AH12524" s="119"/>
      <c r="AI12524" s="119"/>
    </row>
    <row r="12525" spans="27:35" x14ac:dyDescent="0.25">
      <c r="AA12525" s="81"/>
      <c r="AB12525" s="81"/>
      <c r="AC12525" s="80"/>
      <c r="AD12525" s="80"/>
      <c r="AE12525" s="81"/>
      <c r="AF12525" s="82"/>
      <c r="AG12525" s="80"/>
      <c r="AH12525" s="119"/>
      <c r="AI12525" s="119"/>
    </row>
    <row r="12526" spans="27:35" x14ac:dyDescent="0.25">
      <c r="AA12526" s="81"/>
      <c r="AB12526" s="81"/>
      <c r="AC12526" s="80"/>
      <c r="AD12526" s="80"/>
      <c r="AE12526" s="81"/>
      <c r="AF12526" s="82"/>
      <c r="AG12526" s="80"/>
      <c r="AH12526" s="119"/>
      <c r="AI12526" s="119"/>
    </row>
    <row r="12527" spans="27:35" x14ac:dyDescent="0.25">
      <c r="AA12527" s="81"/>
      <c r="AB12527" s="81"/>
      <c r="AC12527" s="80"/>
      <c r="AD12527" s="80"/>
      <c r="AE12527" s="81"/>
      <c r="AF12527" s="82"/>
      <c r="AG12527" s="80"/>
      <c r="AH12527" s="119"/>
      <c r="AI12527" s="119"/>
    </row>
    <row r="12528" spans="27:35" x14ac:dyDescent="0.25">
      <c r="AA12528" s="81"/>
      <c r="AB12528" s="81"/>
      <c r="AC12528" s="80"/>
      <c r="AD12528" s="80"/>
      <c r="AE12528" s="81"/>
      <c r="AF12528" s="82"/>
      <c r="AG12528" s="80"/>
      <c r="AH12528" s="119"/>
      <c r="AI12528" s="119"/>
    </row>
    <row r="12529" spans="27:35" x14ac:dyDescent="0.25">
      <c r="AA12529" s="81"/>
      <c r="AB12529" s="81"/>
      <c r="AC12529" s="80"/>
      <c r="AD12529" s="80"/>
      <c r="AE12529" s="81"/>
      <c r="AF12529" s="82"/>
      <c r="AG12529" s="80"/>
      <c r="AH12529" s="119"/>
      <c r="AI12529" s="119"/>
    </row>
    <row r="12530" spans="27:35" x14ac:dyDescent="0.25">
      <c r="AA12530" s="81"/>
      <c r="AB12530" s="81"/>
      <c r="AC12530" s="80"/>
      <c r="AD12530" s="80"/>
      <c r="AE12530" s="81"/>
      <c r="AF12530" s="82"/>
      <c r="AG12530" s="80"/>
      <c r="AH12530" s="119"/>
      <c r="AI12530" s="119"/>
    </row>
    <row r="12531" spans="27:35" x14ac:dyDescent="0.25">
      <c r="AA12531" s="81"/>
      <c r="AB12531" s="81"/>
      <c r="AC12531" s="80"/>
      <c r="AD12531" s="80"/>
      <c r="AE12531" s="81"/>
      <c r="AF12531" s="82"/>
      <c r="AG12531" s="80"/>
      <c r="AH12531" s="119"/>
      <c r="AI12531" s="119"/>
    </row>
    <row r="12532" spans="27:35" x14ac:dyDescent="0.25">
      <c r="AA12532" s="81"/>
      <c r="AB12532" s="81"/>
      <c r="AC12532" s="80"/>
      <c r="AD12532" s="80"/>
      <c r="AE12532" s="81"/>
      <c r="AF12532" s="82"/>
      <c r="AG12532" s="80"/>
      <c r="AH12532" s="119"/>
      <c r="AI12532" s="119"/>
    </row>
    <row r="12533" spans="27:35" x14ac:dyDescent="0.25">
      <c r="AA12533" s="81"/>
      <c r="AB12533" s="81"/>
      <c r="AC12533" s="80"/>
      <c r="AD12533" s="80"/>
      <c r="AE12533" s="81"/>
      <c r="AF12533" s="82"/>
      <c r="AG12533" s="80"/>
      <c r="AH12533" s="119"/>
      <c r="AI12533" s="119"/>
    </row>
    <row r="12534" spans="27:35" x14ac:dyDescent="0.25">
      <c r="AA12534" s="81"/>
      <c r="AB12534" s="81"/>
      <c r="AC12534" s="80"/>
      <c r="AD12534" s="80"/>
      <c r="AE12534" s="81"/>
      <c r="AF12534" s="82"/>
      <c r="AG12534" s="80"/>
      <c r="AH12534" s="119"/>
      <c r="AI12534" s="119"/>
    </row>
    <row r="12535" spans="27:35" x14ac:dyDescent="0.25">
      <c r="AA12535" s="81"/>
      <c r="AB12535" s="81"/>
      <c r="AC12535" s="80"/>
      <c r="AD12535" s="80"/>
      <c r="AE12535" s="81"/>
      <c r="AF12535" s="82"/>
      <c r="AG12535" s="80"/>
      <c r="AH12535" s="119"/>
      <c r="AI12535" s="119"/>
    </row>
    <row r="12536" spans="27:35" x14ac:dyDescent="0.25">
      <c r="AA12536" s="81"/>
      <c r="AB12536" s="81"/>
      <c r="AC12536" s="80"/>
      <c r="AD12536" s="80"/>
      <c r="AE12536" s="81"/>
      <c r="AF12536" s="82"/>
      <c r="AG12536" s="80"/>
      <c r="AH12536" s="119"/>
      <c r="AI12536" s="119"/>
    </row>
    <row r="12537" spans="27:35" x14ac:dyDescent="0.25">
      <c r="AA12537" s="81"/>
      <c r="AB12537" s="81"/>
      <c r="AC12537" s="80"/>
      <c r="AD12537" s="80"/>
      <c r="AE12537" s="81"/>
      <c r="AF12537" s="82"/>
      <c r="AG12537" s="80"/>
      <c r="AH12537" s="119"/>
      <c r="AI12537" s="119"/>
    </row>
    <row r="12538" spans="27:35" x14ac:dyDescent="0.25">
      <c r="AA12538" s="81"/>
      <c r="AB12538" s="81"/>
      <c r="AC12538" s="80"/>
      <c r="AD12538" s="80"/>
      <c r="AE12538" s="81"/>
      <c r="AF12538" s="82"/>
      <c r="AG12538" s="80"/>
      <c r="AH12538" s="119"/>
      <c r="AI12538" s="119"/>
    </row>
    <row r="12539" spans="27:35" x14ac:dyDescent="0.25">
      <c r="AA12539" s="81"/>
      <c r="AB12539" s="81"/>
      <c r="AC12539" s="80"/>
      <c r="AD12539" s="80"/>
      <c r="AE12539" s="81"/>
      <c r="AF12539" s="82"/>
      <c r="AG12539" s="80"/>
      <c r="AH12539" s="119"/>
      <c r="AI12539" s="119"/>
    </row>
    <row r="12540" spans="27:35" x14ac:dyDescent="0.25">
      <c r="AA12540" s="81"/>
      <c r="AB12540" s="81"/>
      <c r="AC12540" s="80"/>
      <c r="AD12540" s="80"/>
      <c r="AE12540" s="81"/>
      <c r="AF12540" s="82"/>
      <c r="AG12540" s="80"/>
      <c r="AH12540" s="119"/>
      <c r="AI12540" s="119"/>
    </row>
    <row r="12541" spans="27:35" x14ac:dyDescent="0.25">
      <c r="AA12541" s="81"/>
      <c r="AB12541" s="81"/>
      <c r="AC12541" s="80"/>
      <c r="AD12541" s="80"/>
      <c r="AE12541" s="81"/>
      <c r="AF12541" s="82"/>
      <c r="AG12541" s="80"/>
      <c r="AH12541" s="119"/>
      <c r="AI12541" s="119"/>
    </row>
    <row r="12542" spans="27:35" x14ac:dyDescent="0.25">
      <c r="AA12542" s="81"/>
      <c r="AB12542" s="81"/>
      <c r="AC12542" s="80"/>
      <c r="AD12542" s="80"/>
      <c r="AE12542" s="81"/>
      <c r="AF12542" s="82"/>
      <c r="AG12542" s="80"/>
      <c r="AH12542" s="119"/>
      <c r="AI12542" s="119"/>
    </row>
    <row r="12543" spans="27:35" x14ac:dyDescent="0.25">
      <c r="AA12543" s="81"/>
      <c r="AB12543" s="81"/>
      <c r="AC12543" s="80"/>
      <c r="AD12543" s="80"/>
      <c r="AE12543" s="81"/>
      <c r="AF12543" s="82"/>
      <c r="AG12543" s="80"/>
      <c r="AH12543" s="119"/>
      <c r="AI12543" s="119"/>
    </row>
    <row r="12544" spans="27:35" x14ac:dyDescent="0.25">
      <c r="AA12544" s="81"/>
      <c r="AB12544" s="81"/>
      <c r="AC12544" s="80"/>
      <c r="AD12544" s="80"/>
      <c r="AE12544" s="81"/>
      <c r="AF12544" s="82"/>
      <c r="AG12544" s="80"/>
      <c r="AH12544" s="119"/>
      <c r="AI12544" s="119"/>
    </row>
    <row r="12545" spans="27:35" x14ac:dyDescent="0.25">
      <c r="AA12545" s="81"/>
      <c r="AB12545" s="81"/>
      <c r="AC12545" s="80"/>
      <c r="AD12545" s="80"/>
      <c r="AE12545" s="81"/>
      <c r="AF12545" s="82"/>
      <c r="AG12545" s="80"/>
      <c r="AH12545" s="119"/>
      <c r="AI12545" s="119"/>
    </row>
    <row r="12546" spans="27:35" x14ac:dyDescent="0.25">
      <c r="AA12546" s="81"/>
      <c r="AB12546" s="81"/>
      <c r="AC12546" s="80"/>
      <c r="AD12546" s="80"/>
      <c r="AE12546" s="81"/>
      <c r="AF12546" s="82"/>
      <c r="AG12546" s="80"/>
      <c r="AH12546" s="119"/>
      <c r="AI12546" s="119"/>
    </row>
    <row r="12547" spans="27:35" x14ac:dyDescent="0.25">
      <c r="AA12547" s="81"/>
      <c r="AB12547" s="81"/>
      <c r="AC12547" s="80"/>
      <c r="AD12547" s="80"/>
      <c r="AE12547" s="81"/>
      <c r="AF12547" s="82"/>
      <c r="AG12547" s="80"/>
      <c r="AH12547" s="119"/>
      <c r="AI12547" s="119"/>
    </row>
    <row r="12548" spans="27:35" x14ac:dyDescent="0.25">
      <c r="AA12548" s="81"/>
      <c r="AB12548" s="81"/>
      <c r="AC12548" s="80"/>
      <c r="AD12548" s="80"/>
      <c r="AE12548" s="81"/>
      <c r="AF12548" s="82"/>
      <c r="AG12548" s="80"/>
      <c r="AH12548" s="119"/>
      <c r="AI12548" s="119"/>
    </row>
    <row r="12549" spans="27:35" x14ac:dyDescent="0.25">
      <c r="AA12549" s="81"/>
      <c r="AB12549" s="81"/>
      <c r="AC12549" s="80"/>
      <c r="AD12549" s="80"/>
      <c r="AE12549" s="81"/>
      <c r="AF12549" s="82"/>
      <c r="AG12549" s="80"/>
      <c r="AH12549" s="119"/>
      <c r="AI12549" s="119"/>
    </row>
    <row r="12550" spans="27:35" x14ac:dyDescent="0.25">
      <c r="AA12550" s="81"/>
      <c r="AB12550" s="81"/>
      <c r="AC12550" s="80"/>
      <c r="AD12550" s="80"/>
      <c r="AE12550" s="81"/>
      <c r="AF12550" s="82"/>
      <c r="AG12550" s="80"/>
      <c r="AH12550" s="119"/>
      <c r="AI12550" s="119"/>
    </row>
    <row r="12551" spans="27:35" x14ac:dyDescent="0.25">
      <c r="AA12551" s="81"/>
      <c r="AB12551" s="81"/>
      <c r="AC12551" s="80"/>
      <c r="AD12551" s="80"/>
      <c r="AE12551" s="81"/>
      <c r="AF12551" s="82"/>
      <c r="AG12551" s="80"/>
      <c r="AH12551" s="119"/>
      <c r="AI12551" s="119"/>
    </row>
    <row r="12552" spans="27:35" x14ac:dyDescent="0.25">
      <c r="AA12552" s="81"/>
      <c r="AB12552" s="81"/>
      <c r="AC12552" s="80"/>
      <c r="AD12552" s="80"/>
      <c r="AE12552" s="81"/>
      <c r="AF12552" s="82"/>
      <c r="AG12552" s="80"/>
      <c r="AH12552" s="119"/>
      <c r="AI12552" s="119"/>
    </row>
    <row r="12553" spans="27:35" x14ac:dyDescent="0.25">
      <c r="AA12553" s="81"/>
      <c r="AB12553" s="81"/>
      <c r="AC12553" s="80"/>
      <c r="AD12553" s="80"/>
      <c r="AE12553" s="81"/>
      <c r="AF12553" s="82"/>
      <c r="AG12553" s="80"/>
      <c r="AH12553" s="119"/>
      <c r="AI12553" s="119"/>
    </row>
    <row r="12554" spans="27:35" x14ac:dyDescent="0.25">
      <c r="AA12554" s="81"/>
      <c r="AB12554" s="81"/>
      <c r="AC12554" s="80"/>
      <c r="AD12554" s="80"/>
      <c r="AE12554" s="81"/>
      <c r="AF12554" s="82"/>
      <c r="AG12554" s="80"/>
      <c r="AH12554" s="119"/>
      <c r="AI12554" s="119"/>
    </row>
    <row r="12555" spans="27:35" x14ac:dyDescent="0.25">
      <c r="AA12555" s="81"/>
      <c r="AB12555" s="81"/>
      <c r="AC12555" s="80"/>
      <c r="AD12555" s="80"/>
      <c r="AE12555" s="81"/>
      <c r="AF12555" s="82"/>
      <c r="AG12555" s="80"/>
      <c r="AH12555" s="119"/>
      <c r="AI12555" s="119"/>
    </row>
    <row r="12556" spans="27:35" x14ac:dyDescent="0.25">
      <c r="AA12556" s="81"/>
      <c r="AB12556" s="81"/>
      <c r="AC12556" s="80"/>
      <c r="AD12556" s="80"/>
      <c r="AE12556" s="81"/>
      <c r="AF12556" s="82"/>
      <c r="AG12556" s="80"/>
      <c r="AH12556" s="119"/>
      <c r="AI12556" s="119"/>
    </row>
    <row r="12557" spans="27:35" x14ac:dyDescent="0.25">
      <c r="AA12557" s="81"/>
      <c r="AB12557" s="81"/>
      <c r="AC12557" s="80"/>
      <c r="AD12557" s="80"/>
      <c r="AE12557" s="81"/>
      <c r="AF12557" s="82"/>
      <c r="AG12557" s="80"/>
      <c r="AH12557" s="119"/>
      <c r="AI12557" s="119"/>
    </row>
    <row r="12558" spans="27:35" x14ac:dyDescent="0.25">
      <c r="AA12558" s="81"/>
      <c r="AB12558" s="81"/>
      <c r="AC12558" s="80"/>
      <c r="AD12558" s="80"/>
      <c r="AE12558" s="81"/>
      <c r="AF12558" s="82"/>
      <c r="AG12558" s="80"/>
      <c r="AH12558" s="119"/>
      <c r="AI12558" s="119"/>
    </row>
    <row r="12559" spans="27:35" x14ac:dyDescent="0.25">
      <c r="AA12559" s="81"/>
      <c r="AB12559" s="81"/>
      <c r="AC12559" s="80"/>
      <c r="AD12559" s="80"/>
      <c r="AE12559" s="81"/>
      <c r="AF12559" s="82"/>
      <c r="AG12559" s="80"/>
      <c r="AH12559" s="119"/>
      <c r="AI12559" s="119"/>
    </row>
    <row r="12560" spans="27:35" x14ac:dyDescent="0.25">
      <c r="AA12560" s="81"/>
      <c r="AB12560" s="81"/>
      <c r="AC12560" s="80"/>
      <c r="AD12560" s="80"/>
      <c r="AE12560" s="81"/>
      <c r="AF12560" s="82"/>
      <c r="AG12560" s="80"/>
      <c r="AH12560" s="119"/>
      <c r="AI12560" s="119"/>
    </row>
    <row r="12561" spans="27:35" x14ac:dyDescent="0.25">
      <c r="AA12561" s="81"/>
      <c r="AB12561" s="81"/>
      <c r="AC12561" s="80"/>
      <c r="AD12561" s="80"/>
      <c r="AE12561" s="81"/>
      <c r="AF12561" s="82"/>
      <c r="AG12561" s="80"/>
      <c r="AH12561" s="119"/>
      <c r="AI12561" s="119"/>
    </row>
    <row r="12562" spans="27:35" x14ac:dyDescent="0.25">
      <c r="AA12562" s="81"/>
      <c r="AB12562" s="81"/>
      <c r="AC12562" s="80"/>
      <c r="AD12562" s="80"/>
      <c r="AE12562" s="81"/>
      <c r="AF12562" s="82"/>
      <c r="AG12562" s="80"/>
      <c r="AH12562" s="119"/>
      <c r="AI12562" s="119"/>
    </row>
    <row r="12563" spans="27:35" x14ac:dyDescent="0.25">
      <c r="AA12563" s="81"/>
      <c r="AB12563" s="81"/>
      <c r="AC12563" s="80"/>
      <c r="AD12563" s="80"/>
      <c r="AE12563" s="81"/>
      <c r="AF12563" s="82"/>
      <c r="AG12563" s="80"/>
      <c r="AH12563" s="119"/>
      <c r="AI12563" s="119"/>
    </row>
    <row r="12564" spans="27:35" x14ac:dyDescent="0.25">
      <c r="AA12564" s="81"/>
      <c r="AB12564" s="81"/>
      <c r="AC12564" s="80"/>
      <c r="AD12564" s="80"/>
      <c r="AE12564" s="81"/>
      <c r="AF12564" s="82"/>
      <c r="AG12564" s="80"/>
      <c r="AH12564" s="119"/>
      <c r="AI12564" s="119"/>
    </row>
    <row r="12565" spans="27:35" x14ac:dyDescent="0.25">
      <c r="AA12565" s="81"/>
      <c r="AB12565" s="81"/>
      <c r="AC12565" s="80"/>
      <c r="AD12565" s="80"/>
      <c r="AE12565" s="81"/>
      <c r="AF12565" s="82"/>
      <c r="AG12565" s="80"/>
      <c r="AH12565" s="119"/>
      <c r="AI12565" s="119"/>
    </row>
    <row r="12566" spans="27:35" x14ac:dyDescent="0.25">
      <c r="AA12566" s="81"/>
      <c r="AB12566" s="81"/>
      <c r="AC12566" s="80"/>
      <c r="AD12566" s="80"/>
      <c r="AE12566" s="81"/>
      <c r="AF12566" s="82"/>
      <c r="AG12566" s="80"/>
      <c r="AH12566" s="119"/>
      <c r="AI12566" s="119"/>
    </row>
    <row r="12567" spans="27:35" x14ac:dyDescent="0.25">
      <c r="AA12567" s="81"/>
      <c r="AB12567" s="81"/>
      <c r="AC12567" s="80"/>
      <c r="AD12567" s="80"/>
      <c r="AE12567" s="81"/>
      <c r="AF12567" s="82"/>
      <c r="AG12567" s="80"/>
      <c r="AH12567" s="119"/>
      <c r="AI12567" s="119"/>
    </row>
    <row r="12568" spans="27:35" x14ac:dyDescent="0.25">
      <c r="AA12568" s="81"/>
      <c r="AB12568" s="81"/>
      <c r="AC12568" s="80"/>
      <c r="AD12568" s="80"/>
      <c r="AE12568" s="81"/>
      <c r="AF12568" s="82"/>
      <c r="AG12568" s="80"/>
      <c r="AH12568" s="119"/>
      <c r="AI12568" s="119"/>
    </row>
    <row r="12569" spans="27:35" x14ac:dyDescent="0.25">
      <c r="AA12569" s="81"/>
      <c r="AB12569" s="81"/>
      <c r="AC12569" s="80"/>
      <c r="AD12569" s="80"/>
      <c r="AE12569" s="81"/>
      <c r="AF12569" s="82"/>
      <c r="AG12569" s="80"/>
      <c r="AH12569" s="119"/>
      <c r="AI12569" s="119"/>
    </row>
    <row r="12570" spans="27:35" x14ac:dyDescent="0.25">
      <c r="AA12570" s="81"/>
      <c r="AB12570" s="81"/>
      <c r="AC12570" s="80"/>
      <c r="AD12570" s="80"/>
      <c r="AE12570" s="81"/>
      <c r="AF12570" s="82"/>
      <c r="AG12570" s="80"/>
      <c r="AH12570" s="119"/>
      <c r="AI12570" s="119"/>
    </row>
    <row r="12571" spans="27:35" x14ac:dyDescent="0.25">
      <c r="AA12571" s="81"/>
      <c r="AB12571" s="81"/>
      <c r="AC12571" s="80"/>
      <c r="AD12571" s="80"/>
      <c r="AE12571" s="81"/>
      <c r="AF12571" s="82"/>
      <c r="AG12571" s="80"/>
      <c r="AH12571" s="119"/>
      <c r="AI12571" s="119"/>
    </row>
    <row r="12572" spans="27:35" x14ac:dyDescent="0.25">
      <c r="AA12572" s="81"/>
      <c r="AB12572" s="81"/>
      <c r="AC12572" s="80"/>
      <c r="AD12572" s="80"/>
      <c r="AE12572" s="81"/>
      <c r="AF12572" s="82"/>
      <c r="AG12572" s="80"/>
      <c r="AH12572" s="119"/>
      <c r="AI12572" s="119"/>
    </row>
    <row r="12573" spans="27:35" x14ac:dyDescent="0.25">
      <c r="AA12573" s="81"/>
      <c r="AB12573" s="81"/>
      <c r="AC12573" s="80"/>
      <c r="AD12573" s="80"/>
      <c r="AE12573" s="81"/>
      <c r="AF12573" s="82"/>
      <c r="AG12573" s="80"/>
      <c r="AH12573" s="119"/>
      <c r="AI12573" s="119"/>
    </row>
    <row r="12574" spans="27:35" x14ac:dyDescent="0.25">
      <c r="AA12574" s="81"/>
      <c r="AB12574" s="81"/>
      <c r="AC12574" s="80"/>
      <c r="AD12574" s="80"/>
      <c r="AE12574" s="81"/>
      <c r="AF12574" s="82"/>
      <c r="AG12574" s="80"/>
      <c r="AH12574" s="119"/>
      <c r="AI12574" s="119"/>
    </row>
    <row r="12575" spans="27:35" x14ac:dyDescent="0.25">
      <c r="AA12575" s="81"/>
      <c r="AB12575" s="81"/>
      <c r="AC12575" s="80"/>
      <c r="AD12575" s="80"/>
      <c r="AE12575" s="81"/>
      <c r="AF12575" s="82"/>
      <c r="AG12575" s="80"/>
      <c r="AH12575" s="119"/>
      <c r="AI12575" s="119"/>
    </row>
    <row r="12576" spans="27:35" x14ac:dyDescent="0.25">
      <c r="AA12576" s="81"/>
      <c r="AB12576" s="81"/>
      <c r="AC12576" s="80"/>
      <c r="AD12576" s="80"/>
      <c r="AE12576" s="81"/>
      <c r="AF12576" s="82"/>
      <c r="AG12576" s="80"/>
      <c r="AH12576" s="119"/>
      <c r="AI12576" s="119"/>
    </row>
    <row r="12577" spans="27:35" x14ac:dyDescent="0.25">
      <c r="AA12577" s="81"/>
      <c r="AB12577" s="81"/>
      <c r="AC12577" s="80"/>
      <c r="AD12577" s="80"/>
      <c r="AE12577" s="81"/>
      <c r="AF12577" s="82"/>
      <c r="AG12577" s="80"/>
      <c r="AH12577" s="119"/>
      <c r="AI12577" s="119"/>
    </row>
    <row r="12578" spans="27:35" x14ac:dyDescent="0.25">
      <c r="AA12578" s="81"/>
      <c r="AB12578" s="81"/>
      <c r="AC12578" s="80"/>
      <c r="AD12578" s="80"/>
      <c r="AE12578" s="81"/>
      <c r="AF12578" s="82"/>
      <c r="AG12578" s="80"/>
      <c r="AH12578" s="119"/>
      <c r="AI12578" s="119"/>
    </row>
    <row r="12579" spans="27:35" x14ac:dyDescent="0.25">
      <c r="AA12579" s="81"/>
      <c r="AB12579" s="81"/>
      <c r="AC12579" s="80"/>
      <c r="AD12579" s="80"/>
      <c r="AE12579" s="81"/>
      <c r="AF12579" s="82"/>
      <c r="AG12579" s="80"/>
      <c r="AH12579" s="119"/>
      <c r="AI12579" s="119"/>
    </row>
    <row r="12580" spans="27:35" x14ac:dyDescent="0.25">
      <c r="AA12580" s="81"/>
      <c r="AB12580" s="81"/>
      <c r="AC12580" s="80"/>
      <c r="AD12580" s="80"/>
      <c r="AE12580" s="81"/>
      <c r="AF12580" s="82"/>
      <c r="AG12580" s="80"/>
      <c r="AH12580" s="119"/>
      <c r="AI12580" s="119"/>
    </row>
    <row r="12581" spans="27:35" x14ac:dyDescent="0.25">
      <c r="AA12581" s="81"/>
      <c r="AB12581" s="81"/>
      <c r="AC12581" s="80"/>
      <c r="AD12581" s="80"/>
      <c r="AE12581" s="81"/>
      <c r="AF12581" s="82"/>
      <c r="AG12581" s="80"/>
      <c r="AH12581" s="119"/>
      <c r="AI12581" s="119"/>
    </row>
    <row r="12582" spans="27:35" x14ac:dyDescent="0.25">
      <c r="AA12582" s="81"/>
      <c r="AB12582" s="81"/>
      <c r="AC12582" s="80"/>
      <c r="AD12582" s="80"/>
      <c r="AE12582" s="81"/>
      <c r="AF12582" s="82"/>
      <c r="AG12582" s="80"/>
      <c r="AH12582" s="119"/>
      <c r="AI12582" s="119"/>
    </row>
    <row r="12583" spans="27:35" x14ac:dyDescent="0.25">
      <c r="AA12583" s="81"/>
      <c r="AB12583" s="81"/>
      <c r="AC12583" s="80"/>
      <c r="AD12583" s="80"/>
      <c r="AE12583" s="81"/>
      <c r="AF12583" s="82"/>
      <c r="AG12583" s="80"/>
      <c r="AH12583" s="119"/>
      <c r="AI12583" s="119"/>
    </row>
    <row r="12584" spans="27:35" x14ac:dyDescent="0.25">
      <c r="AA12584" s="81"/>
      <c r="AB12584" s="81"/>
      <c r="AC12584" s="80"/>
      <c r="AD12584" s="80"/>
      <c r="AE12584" s="81"/>
      <c r="AF12584" s="82"/>
      <c r="AG12584" s="80"/>
      <c r="AH12584" s="119"/>
      <c r="AI12584" s="119"/>
    </row>
    <row r="12585" spans="27:35" x14ac:dyDescent="0.25">
      <c r="AA12585" s="81"/>
      <c r="AB12585" s="81"/>
      <c r="AC12585" s="80"/>
      <c r="AD12585" s="80"/>
      <c r="AE12585" s="81"/>
      <c r="AF12585" s="82"/>
      <c r="AG12585" s="80"/>
      <c r="AH12585" s="119"/>
      <c r="AI12585" s="119"/>
    </row>
    <row r="12586" spans="27:35" x14ac:dyDescent="0.25">
      <c r="AA12586" s="81"/>
      <c r="AB12586" s="81"/>
      <c r="AC12586" s="80"/>
      <c r="AD12586" s="80"/>
      <c r="AE12586" s="81"/>
      <c r="AF12586" s="82"/>
      <c r="AG12586" s="80"/>
      <c r="AH12586" s="119"/>
      <c r="AI12586" s="119"/>
    </row>
    <row r="12587" spans="27:35" x14ac:dyDescent="0.25">
      <c r="AA12587" s="81"/>
      <c r="AB12587" s="81"/>
      <c r="AC12587" s="80"/>
      <c r="AD12587" s="80"/>
      <c r="AE12587" s="81"/>
      <c r="AF12587" s="82"/>
      <c r="AG12587" s="80"/>
      <c r="AH12587" s="119"/>
      <c r="AI12587" s="119"/>
    </row>
    <row r="12588" spans="27:35" x14ac:dyDescent="0.25">
      <c r="AA12588" s="81"/>
      <c r="AB12588" s="81"/>
      <c r="AC12588" s="80"/>
      <c r="AD12588" s="80"/>
      <c r="AE12588" s="81"/>
      <c r="AF12588" s="82"/>
      <c r="AG12588" s="80"/>
      <c r="AH12588" s="119"/>
      <c r="AI12588" s="119"/>
    </row>
    <row r="12589" spans="27:35" x14ac:dyDescent="0.25">
      <c r="AA12589" s="81"/>
      <c r="AB12589" s="81"/>
      <c r="AC12589" s="80"/>
      <c r="AD12589" s="80"/>
      <c r="AE12589" s="81"/>
      <c r="AF12589" s="82"/>
      <c r="AG12589" s="80"/>
      <c r="AH12589" s="119"/>
      <c r="AI12589" s="119"/>
    </row>
    <row r="12590" spans="27:35" x14ac:dyDescent="0.25">
      <c r="AA12590" s="81"/>
      <c r="AB12590" s="81"/>
      <c r="AC12590" s="80"/>
      <c r="AD12590" s="80"/>
      <c r="AE12590" s="81"/>
      <c r="AF12590" s="82"/>
      <c r="AG12590" s="80"/>
      <c r="AH12590" s="119"/>
      <c r="AI12590" s="119"/>
    </row>
    <row r="12591" spans="27:35" x14ac:dyDescent="0.25">
      <c r="AA12591" s="81"/>
      <c r="AB12591" s="81"/>
      <c r="AC12591" s="80"/>
      <c r="AD12591" s="80"/>
      <c r="AE12591" s="81"/>
      <c r="AF12591" s="82"/>
      <c r="AG12591" s="80"/>
      <c r="AH12591" s="119"/>
      <c r="AI12591" s="119"/>
    </row>
    <row r="12592" spans="27:35" x14ac:dyDescent="0.25">
      <c r="AA12592" s="81"/>
      <c r="AB12592" s="81"/>
      <c r="AC12592" s="80"/>
      <c r="AD12592" s="80"/>
      <c r="AE12592" s="81"/>
      <c r="AF12592" s="82"/>
      <c r="AG12592" s="80"/>
      <c r="AH12592" s="119"/>
      <c r="AI12592" s="119"/>
    </row>
    <row r="12593" spans="27:35" x14ac:dyDescent="0.25">
      <c r="AA12593" s="81"/>
      <c r="AB12593" s="81"/>
      <c r="AC12593" s="80"/>
      <c r="AD12593" s="80"/>
      <c r="AE12593" s="81"/>
      <c r="AF12593" s="82"/>
      <c r="AG12593" s="80"/>
      <c r="AH12593" s="119"/>
      <c r="AI12593" s="119"/>
    </row>
    <row r="12594" spans="27:35" x14ac:dyDescent="0.25">
      <c r="AA12594" s="81"/>
      <c r="AB12594" s="81"/>
      <c r="AC12594" s="80"/>
      <c r="AD12594" s="80"/>
      <c r="AE12594" s="81"/>
      <c r="AF12594" s="82"/>
      <c r="AG12594" s="80"/>
      <c r="AH12594" s="119"/>
      <c r="AI12594" s="119"/>
    </row>
    <row r="12595" spans="27:35" x14ac:dyDescent="0.25">
      <c r="AA12595" s="81"/>
      <c r="AB12595" s="81"/>
      <c r="AC12595" s="80"/>
      <c r="AD12595" s="80"/>
      <c r="AE12595" s="81"/>
      <c r="AF12595" s="82"/>
      <c r="AG12595" s="80"/>
      <c r="AH12595" s="119"/>
      <c r="AI12595" s="119"/>
    </row>
    <row r="12596" spans="27:35" x14ac:dyDescent="0.25">
      <c r="AA12596" s="81"/>
      <c r="AB12596" s="81"/>
      <c r="AC12596" s="80"/>
      <c r="AD12596" s="80"/>
      <c r="AE12596" s="81"/>
      <c r="AF12596" s="82"/>
      <c r="AG12596" s="80"/>
      <c r="AH12596" s="119"/>
      <c r="AI12596" s="119"/>
    </row>
    <row r="12597" spans="27:35" x14ac:dyDescent="0.25">
      <c r="AA12597" s="81"/>
      <c r="AB12597" s="81"/>
      <c r="AC12597" s="80"/>
      <c r="AD12597" s="80"/>
      <c r="AE12597" s="81"/>
      <c r="AF12597" s="82"/>
      <c r="AG12597" s="80"/>
      <c r="AH12597" s="119"/>
      <c r="AI12597" s="119"/>
    </row>
    <row r="12598" spans="27:35" x14ac:dyDescent="0.25">
      <c r="AA12598" s="81"/>
      <c r="AB12598" s="81"/>
      <c r="AC12598" s="80"/>
      <c r="AD12598" s="80"/>
      <c r="AE12598" s="81"/>
      <c r="AF12598" s="82"/>
      <c r="AG12598" s="80"/>
      <c r="AH12598" s="119"/>
      <c r="AI12598" s="119"/>
    </row>
    <row r="12599" spans="27:35" x14ac:dyDescent="0.25">
      <c r="AA12599" s="81"/>
      <c r="AB12599" s="81"/>
      <c r="AC12599" s="80"/>
      <c r="AD12599" s="80"/>
      <c r="AE12599" s="81"/>
      <c r="AF12599" s="82"/>
      <c r="AG12599" s="80"/>
      <c r="AH12599" s="119"/>
      <c r="AI12599" s="119"/>
    </row>
    <row r="12600" spans="27:35" x14ac:dyDescent="0.25">
      <c r="AA12600" s="81"/>
      <c r="AB12600" s="81"/>
      <c r="AC12600" s="80"/>
      <c r="AD12600" s="80"/>
      <c r="AE12600" s="81"/>
      <c r="AF12600" s="82"/>
      <c r="AG12600" s="80"/>
      <c r="AH12600" s="119"/>
      <c r="AI12600" s="119"/>
    </row>
    <row r="12601" spans="27:35" x14ac:dyDescent="0.25">
      <c r="AA12601" s="81"/>
      <c r="AB12601" s="81"/>
      <c r="AC12601" s="80"/>
      <c r="AD12601" s="80"/>
      <c r="AE12601" s="81"/>
      <c r="AF12601" s="82"/>
      <c r="AG12601" s="80"/>
      <c r="AH12601" s="119"/>
      <c r="AI12601" s="119"/>
    </row>
    <row r="12602" spans="27:35" x14ac:dyDescent="0.25">
      <c r="AA12602" s="81"/>
      <c r="AB12602" s="81"/>
      <c r="AC12602" s="80"/>
      <c r="AD12602" s="80"/>
      <c r="AE12602" s="81"/>
      <c r="AF12602" s="82"/>
      <c r="AG12602" s="80"/>
      <c r="AH12602" s="119"/>
      <c r="AI12602" s="119"/>
    </row>
    <row r="12603" spans="27:35" x14ac:dyDescent="0.25">
      <c r="AA12603" s="81"/>
      <c r="AB12603" s="81"/>
      <c r="AC12603" s="80"/>
      <c r="AD12603" s="80"/>
      <c r="AE12603" s="81"/>
      <c r="AF12603" s="82"/>
      <c r="AG12603" s="80"/>
      <c r="AH12603" s="119"/>
      <c r="AI12603" s="119"/>
    </row>
    <row r="12604" spans="27:35" x14ac:dyDescent="0.25">
      <c r="AA12604" s="81"/>
      <c r="AB12604" s="81"/>
      <c r="AC12604" s="80"/>
      <c r="AD12604" s="80"/>
      <c r="AE12604" s="81"/>
      <c r="AF12604" s="82"/>
      <c r="AG12604" s="80"/>
      <c r="AH12604" s="119"/>
      <c r="AI12604" s="119"/>
    </row>
    <row r="12605" spans="27:35" x14ac:dyDescent="0.25">
      <c r="AA12605" s="81"/>
      <c r="AB12605" s="81"/>
      <c r="AC12605" s="80"/>
      <c r="AD12605" s="80"/>
      <c r="AE12605" s="81"/>
      <c r="AF12605" s="82"/>
      <c r="AG12605" s="80"/>
      <c r="AH12605" s="119"/>
      <c r="AI12605" s="119"/>
    </row>
    <row r="12606" spans="27:35" x14ac:dyDescent="0.25">
      <c r="AA12606" s="81"/>
      <c r="AB12606" s="81"/>
      <c r="AC12606" s="80"/>
      <c r="AD12606" s="80"/>
      <c r="AE12606" s="81"/>
      <c r="AF12606" s="82"/>
      <c r="AG12606" s="80"/>
      <c r="AH12606" s="119"/>
      <c r="AI12606" s="119"/>
    </row>
    <row r="12607" spans="27:35" x14ac:dyDescent="0.25">
      <c r="AA12607" s="81"/>
      <c r="AB12607" s="81"/>
      <c r="AC12607" s="80"/>
      <c r="AD12607" s="80"/>
      <c r="AE12607" s="81"/>
      <c r="AF12607" s="82"/>
      <c r="AG12607" s="80"/>
      <c r="AH12607" s="119"/>
      <c r="AI12607" s="119"/>
    </row>
    <row r="12608" spans="27:35" x14ac:dyDescent="0.25">
      <c r="AA12608" s="81"/>
      <c r="AB12608" s="81"/>
      <c r="AC12608" s="80"/>
      <c r="AD12608" s="80"/>
      <c r="AE12608" s="81"/>
      <c r="AF12608" s="82"/>
      <c r="AG12608" s="80"/>
      <c r="AH12608" s="119"/>
      <c r="AI12608" s="119"/>
    </row>
    <row r="12609" spans="27:35" x14ac:dyDescent="0.25">
      <c r="AA12609" s="81"/>
      <c r="AB12609" s="81"/>
      <c r="AC12609" s="80"/>
      <c r="AD12609" s="80"/>
      <c r="AE12609" s="81"/>
      <c r="AF12609" s="82"/>
      <c r="AG12609" s="80"/>
      <c r="AH12609" s="119"/>
      <c r="AI12609" s="119"/>
    </row>
    <row r="12610" spans="27:35" x14ac:dyDescent="0.25">
      <c r="AA12610" s="81"/>
      <c r="AB12610" s="81"/>
      <c r="AC12610" s="80"/>
      <c r="AD12610" s="80"/>
      <c r="AE12610" s="81"/>
      <c r="AF12610" s="82"/>
      <c r="AG12610" s="80"/>
      <c r="AH12610" s="119"/>
      <c r="AI12610" s="119"/>
    </row>
    <row r="12611" spans="27:35" x14ac:dyDescent="0.25">
      <c r="AA12611" s="81"/>
      <c r="AB12611" s="81"/>
      <c r="AC12611" s="80"/>
      <c r="AD12611" s="80"/>
      <c r="AE12611" s="81"/>
      <c r="AF12611" s="82"/>
      <c r="AG12611" s="80"/>
      <c r="AH12611" s="119"/>
      <c r="AI12611" s="119"/>
    </row>
    <row r="12612" spans="27:35" x14ac:dyDescent="0.25">
      <c r="AA12612" s="81"/>
      <c r="AB12612" s="81"/>
      <c r="AC12612" s="80"/>
      <c r="AD12612" s="80"/>
      <c r="AE12612" s="81"/>
      <c r="AF12612" s="82"/>
      <c r="AG12612" s="80"/>
      <c r="AH12612" s="119"/>
      <c r="AI12612" s="119"/>
    </row>
    <row r="12613" spans="27:35" x14ac:dyDescent="0.25">
      <c r="AA12613" s="81"/>
      <c r="AB12613" s="81"/>
      <c r="AC12613" s="80"/>
      <c r="AD12613" s="80"/>
      <c r="AE12613" s="81"/>
      <c r="AF12613" s="82"/>
      <c r="AG12613" s="80"/>
      <c r="AH12613" s="119"/>
      <c r="AI12613" s="119"/>
    </row>
    <row r="12614" spans="27:35" x14ac:dyDescent="0.25">
      <c r="AA12614" s="81"/>
      <c r="AB12614" s="81"/>
      <c r="AC12614" s="80"/>
      <c r="AD12614" s="80"/>
      <c r="AE12614" s="81"/>
      <c r="AF12614" s="82"/>
      <c r="AG12614" s="80"/>
      <c r="AH12614" s="119"/>
      <c r="AI12614" s="119"/>
    </row>
    <row r="12615" spans="27:35" x14ac:dyDescent="0.25">
      <c r="AA12615" s="81"/>
      <c r="AB12615" s="81"/>
      <c r="AC12615" s="80"/>
      <c r="AD12615" s="80"/>
      <c r="AE12615" s="81"/>
      <c r="AF12615" s="82"/>
      <c r="AG12615" s="80"/>
      <c r="AH12615" s="119"/>
      <c r="AI12615" s="119"/>
    </row>
    <row r="12616" spans="27:35" x14ac:dyDescent="0.25">
      <c r="AA12616" s="81"/>
      <c r="AB12616" s="81"/>
      <c r="AC12616" s="80"/>
      <c r="AD12616" s="80"/>
      <c r="AE12616" s="81"/>
      <c r="AF12616" s="82"/>
      <c r="AG12616" s="80"/>
      <c r="AH12616" s="119"/>
      <c r="AI12616" s="119"/>
    </row>
    <row r="12617" spans="27:35" x14ac:dyDescent="0.25">
      <c r="AA12617" s="81"/>
      <c r="AB12617" s="81"/>
      <c r="AC12617" s="80"/>
      <c r="AD12617" s="80"/>
      <c r="AE12617" s="81"/>
      <c r="AF12617" s="82"/>
      <c r="AG12617" s="80"/>
      <c r="AH12617" s="119"/>
      <c r="AI12617" s="119"/>
    </row>
    <row r="12618" spans="27:35" x14ac:dyDescent="0.25">
      <c r="AA12618" s="81"/>
      <c r="AB12618" s="81"/>
      <c r="AC12618" s="80"/>
      <c r="AD12618" s="80"/>
      <c r="AE12618" s="81"/>
      <c r="AF12618" s="82"/>
      <c r="AG12618" s="80"/>
      <c r="AH12618" s="119"/>
      <c r="AI12618" s="119"/>
    </row>
    <row r="12619" spans="27:35" x14ac:dyDescent="0.25">
      <c r="AA12619" s="81"/>
      <c r="AB12619" s="81"/>
      <c r="AC12619" s="80"/>
      <c r="AD12619" s="80"/>
      <c r="AE12619" s="81"/>
      <c r="AF12619" s="82"/>
      <c r="AG12619" s="80"/>
      <c r="AH12619" s="119"/>
      <c r="AI12619" s="119"/>
    </row>
    <row r="12620" spans="27:35" x14ac:dyDescent="0.25">
      <c r="AA12620" s="81"/>
      <c r="AB12620" s="81"/>
      <c r="AC12620" s="80"/>
      <c r="AD12620" s="80"/>
      <c r="AE12620" s="81"/>
      <c r="AF12620" s="82"/>
      <c r="AG12620" s="80"/>
      <c r="AH12620" s="119"/>
      <c r="AI12620" s="119"/>
    </row>
    <row r="12621" spans="27:35" x14ac:dyDescent="0.25">
      <c r="AA12621" s="81"/>
      <c r="AB12621" s="81"/>
      <c r="AC12621" s="80"/>
      <c r="AD12621" s="80"/>
      <c r="AE12621" s="81"/>
      <c r="AF12621" s="82"/>
      <c r="AG12621" s="80"/>
      <c r="AH12621" s="119"/>
      <c r="AI12621" s="119"/>
    </row>
    <row r="12622" spans="27:35" x14ac:dyDescent="0.25">
      <c r="AA12622" s="81"/>
      <c r="AB12622" s="81"/>
      <c r="AC12622" s="80"/>
      <c r="AD12622" s="80"/>
      <c r="AE12622" s="81"/>
      <c r="AF12622" s="82"/>
      <c r="AG12622" s="80"/>
      <c r="AH12622" s="119"/>
      <c r="AI12622" s="119"/>
    </row>
    <row r="12623" spans="27:35" x14ac:dyDescent="0.25">
      <c r="AA12623" s="81"/>
      <c r="AB12623" s="81"/>
      <c r="AC12623" s="80"/>
      <c r="AD12623" s="80"/>
      <c r="AE12623" s="81"/>
      <c r="AF12623" s="82"/>
      <c r="AG12623" s="80"/>
      <c r="AH12623" s="119"/>
      <c r="AI12623" s="119"/>
    </row>
    <row r="12624" spans="27:35" x14ac:dyDescent="0.25">
      <c r="AA12624" s="81"/>
      <c r="AB12624" s="81"/>
      <c r="AC12624" s="80"/>
      <c r="AD12624" s="80"/>
      <c r="AE12624" s="81"/>
      <c r="AF12624" s="82"/>
      <c r="AG12624" s="80"/>
      <c r="AH12624" s="119"/>
      <c r="AI12624" s="119"/>
    </row>
    <row r="12625" spans="27:35" x14ac:dyDescent="0.25">
      <c r="AA12625" s="81"/>
      <c r="AB12625" s="81"/>
      <c r="AC12625" s="80"/>
      <c r="AD12625" s="80"/>
      <c r="AE12625" s="81"/>
      <c r="AF12625" s="82"/>
      <c r="AG12625" s="80"/>
      <c r="AH12625" s="119"/>
      <c r="AI12625" s="119"/>
    </row>
    <row r="12626" spans="27:35" x14ac:dyDescent="0.25">
      <c r="AA12626" s="81"/>
      <c r="AB12626" s="81"/>
      <c r="AC12626" s="80"/>
      <c r="AD12626" s="80"/>
      <c r="AE12626" s="81"/>
      <c r="AF12626" s="82"/>
      <c r="AG12626" s="80"/>
      <c r="AH12626" s="119"/>
      <c r="AI12626" s="119"/>
    </row>
    <row r="12627" spans="27:35" x14ac:dyDescent="0.25">
      <c r="AA12627" s="81"/>
      <c r="AB12627" s="81"/>
      <c r="AC12627" s="80"/>
      <c r="AD12627" s="80"/>
      <c r="AE12627" s="81"/>
      <c r="AF12627" s="82"/>
      <c r="AG12627" s="80"/>
      <c r="AH12627" s="119"/>
      <c r="AI12627" s="119"/>
    </row>
    <row r="12628" spans="27:35" x14ac:dyDescent="0.25">
      <c r="AA12628" s="81"/>
      <c r="AB12628" s="81"/>
      <c r="AC12628" s="80"/>
      <c r="AD12628" s="80"/>
      <c r="AE12628" s="81"/>
      <c r="AF12628" s="82"/>
      <c r="AG12628" s="80"/>
      <c r="AH12628" s="119"/>
      <c r="AI12628" s="119"/>
    </row>
    <row r="12629" spans="27:35" x14ac:dyDescent="0.25">
      <c r="AA12629" s="81"/>
      <c r="AB12629" s="81"/>
      <c r="AC12629" s="80"/>
      <c r="AD12629" s="80"/>
      <c r="AE12629" s="81"/>
      <c r="AF12629" s="82"/>
      <c r="AG12629" s="80"/>
      <c r="AH12629" s="119"/>
      <c r="AI12629" s="119"/>
    </row>
    <row r="12630" spans="27:35" x14ac:dyDescent="0.25">
      <c r="AA12630" s="81"/>
      <c r="AB12630" s="81"/>
      <c r="AC12630" s="80"/>
      <c r="AD12630" s="80"/>
      <c r="AE12630" s="81"/>
      <c r="AF12630" s="82"/>
      <c r="AG12630" s="80"/>
      <c r="AH12630" s="119"/>
      <c r="AI12630" s="119"/>
    </row>
    <row r="12631" spans="27:35" x14ac:dyDescent="0.25">
      <c r="AA12631" s="81"/>
      <c r="AB12631" s="81"/>
      <c r="AC12631" s="80"/>
      <c r="AD12631" s="80"/>
      <c r="AE12631" s="81"/>
      <c r="AF12631" s="82"/>
      <c r="AG12631" s="80"/>
      <c r="AH12631" s="119"/>
      <c r="AI12631" s="119"/>
    </row>
    <row r="12632" spans="27:35" x14ac:dyDescent="0.25">
      <c r="AA12632" s="81"/>
      <c r="AB12632" s="81"/>
      <c r="AC12632" s="80"/>
      <c r="AD12632" s="80"/>
      <c r="AE12632" s="81"/>
      <c r="AF12632" s="82"/>
      <c r="AG12632" s="80"/>
      <c r="AH12632" s="119"/>
      <c r="AI12632" s="119"/>
    </row>
    <row r="12633" spans="27:35" x14ac:dyDescent="0.25">
      <c r="AA12633" s="81"/>
      <c r="AB12633" s="81"/>
      <c r="AC12633" s="80"/>
      <c r="AD12633" s="80"/>
      <c r="AE12633" s="81"/>
      <c r="AF12633" s="82"/>
      <c r="AG12633" s="80"/>
      <c r="AH12633" s="119"/>
      <c r="AI12633" s="119"/>
    </row>
    <row r="12634" spans="27:35" x14ac:dyDescent="0.25">
      <c r="AA12634" s="81"/>
      <c r="AB12634" s="81"/>
      <c r="AC12634" s="80"/>
      <c r="AD12634" s="80"/>
      <c r="AE12634" s="81"/>
      <c r="AF12634" s="82"/>
      <c r="AG12634" s="80"/>
      <c r="AH12634" s="119"/>
      <c r="AI12634" s="119"/>
    </row>
    <row r="12635" spans="27:35" x14ac:dyDescent="0.25">
      <c r="AA12635" s="81"/>
      <c r="AB12635" s="81"/>
      <c r="AC12635" s="80"/>
      <c r="AD12635" s="80"/>
      <c r="AE12635" s="81"/>
      <c r="AF12635" s="82"/>
      <c r="AG12635" s="80"/>
      <c r="AH12635" s="119"/>
      <c r="AI12635" s="119"/>
    </row>
    <row r="12636" spans="27:35" x14ac:dyDescent="0.25">
      <c r="AA12636" s="81"/>
      <c r="AB12636" s="81"/>
      <c r="AC12636" s="80"/>
      <c r="AD12636" s="80"/>
      <c r="AE12636" s="81"/>
      <c r="AF12636" s="82"/>
      <c r="AG12636" s="80"/>
      <c r="AH12636" s="119"/>
      <c r="AI12636" s="119"/>
    </row>
    <row r="12637" spans="27:35" x14ac:dyDescent="0.25">
      <c r="AA12637" s="81"/>
      <c r="AB12637" s="81"/>
      <c r="AC12637" s="80"/>
      <c r="AD12637" s="80"/>
      <c r="AE12637" s="81"/>
      <c r="AF12637" s="82"/>
      <c r="AG12637" s="80"/>
      <c r="AH12637" s="119"/>
      <c r="AI12637" s="119"/>
    </row>
    <row r="12638" spans="27:35" x14ac:dyDescent="0.25">
      <c r="AA12638" s="81"/>
      <c r="AB12638" s="81"/>
      <c r="AC12638" s="80"/>
      <c r="AD12638" s="80"/>
      <c r="AE12638" s="81"/>
      <c r="AF12638" s="82"/>
      <c r="AG12638" s="80"/>
      <c r="AH12638" s="119"/>
      <c r="AI12638" s="119"/>
    </row>
    <row r="12639" spans="27:35" x14ac:dyDescent="0.25">
      <c r="AA12639" s="81"/>
      <c r="AB12639" s="81"/>
      <c r="AC12639" s="80"/>
      <c r="AD12639" s="80"/>
      <c r="AE12639" s="81"/>
      <c r="AF12639" s="82"/>
      <c r="AG12639" s="80"/>
      <c r="AH12639" s="119"/>
      <c r="AI12639" s="119"/>
    </row>
    <row r="12640" spans="27:35" x14ac:dyDescent="0.25">
      <c r="AA12640" s="81"/>
      <c r="AB12640" s="81"/>
      <c r="AC12640" s="80"/>
      <c r="AD12640" s="80"/>
      <c r="AE12640" s="81"/>
      <c r="AF12640" s="82"/>
      <c r="AG12640" s="80"/>
      <c r="AH12640" s="119"/>
      <c r="AI12640" s="119"/>
    </row>
    <row r="12641" spans="27:35" x14ac:dyDescent="0.25">
      <c r="AA12641" s="81"/>
      <c r="AB12641" s="81"/>
      <c r="AC12641" s="80"/>
      <c r="AD12641" s="80"/>
      <c r="AE12641" s="81"/>
      <c r="AF12641" s="82"/>
      <c r="AG12641" s="80"/>
      <c r="AH12641" s="119"/>
      <c r="AI12641" s="119"/>
    </row>
    <row r="12642" spans="27:35" x14ac:dyDescent="0.25">
      <c r="AA12642" s="81"/>
      <c r="AB12642" s="81"/>
      <c r="AC12642" s="80"/>
      <c r="AD12642" s="80"/>
      <c r="AE12642" s="81"/>
      <c r="AF12642" s="82"/>
      <c r="AG12642" s="80"/>
      <c r="AH12642" s="119"/>
      <c r="AI12642" s="119"/>
    </row>
    <row r="12643" spans="27:35" x14ac:dyDescent="0.25">
      <c r="AA12643" s="81"/>
      <c r="AB12643" s="81"/>
      <c r="AC12643" s="80"/>
      <c r="AD12643" s="80"/>
      <c r="AE12643" s="81"/>
      <c r="AF12643" s="82"/>
      <c r="AG12643" s="80"/>
      <c r="AH12643" s="119"/>
      <c r="AI12643" s="119"/>
    </row>
    <row r="12644" spans="27:35" x14ac:dyDescent="0.25">
      <c r="AA12644" s="81"/>
      <c r="AB12644" s="81"/>
      <c r="AC12644" s="80"/>
      <c r="AD12644" s="80"/>
      <c r="AE12644" s="81"/>
      <c r="AF12644" s="82"/>
      <c r="AG12644" s="80"/>
      <c r="AH12644" s="119"/>
      <c r="AI12644" s="119"/>
    </row>
    <row r="12645" spans="27:35" x14ac:dyDescent="0.25">
      <c r="AA12645" s="81"/>
      <c r="AB12645" s="81"/>
      <c r="AC12645" s="80"/>
      <c r="AD12645" s="80"/>
      <c r="AE12645" s="81"/>
      <c r="AF12645" s="82"/>
      <c r="AG12645" s="80"/>
      <c r="AH12645" s="119"/>
      <c r="AI12645" s="119"/>
    </row>
    <row r="12646" spans="27:35" x14ac:dyDescent="0.25">
      <c r="AA12646" s="81"/>
      <c r="AB12646" s="81"/>
      <c r="AC12646" s="80"/>
      <c r="AD12646" s="80"/>
      <c r="AE12646" s="81"/>
      <c r="AF12646" s="82"/>
      <c r="AG12646" s="80"/>
      <c r="AH12646" s="119"/>
      <c r="AI12646" s="119"/>
    </row>
    <row r="12647" spans="27:35" x14ac:dyDescent="0.25">
      <c r="AA12647" s="81"/>
      <c r="AB12647" s="81"/>
      <c r="AC12647" s="80"/>
      <c r="AD12647" s="80"/>
      <c r="AE12647" s="81"/>
      <c r="AF12647" s="82"/>
      <c r="AG12647" s="80"/>
      <c r="AH12647" s="119"/>
      <c r="AI12647" s="119"/>
    </row>
    <row r="12648" spans="27:35" x14ac:dyDescent="0.25">
      <c r="AA12648" s="81"/>
      <c r="AB12648" s="81"/>
      <c r="AC12648" s="80"/>
      <c r="AD12648" s="80"/>
      <c r="AE12648" s="81"/>
      <c r="AF12648" s="82"/>
      <c r="AG12648" s="80"/>
      <c r="AH12648" s="119"/>
      <c r="AI12648" s="119"/>
    </row>
    <row r="12649" spans="27:35" x14ac:dyDescent="0.25">
      <c r="AA12649" s="81"/>
      <c r="AB12649" s="81"/>
      <c r="AC12649" s="80"/>
      <c r="AD12649" s="80"/>
      <c r="AE12649" s="81"/>
      <c r="AF12649" s="82"/>
      <c r="AG12649" s="80"/>
      <c r="AH12649" s="119"/>
      <c r="AI12649" s="119"/>
    </row>
    <row r="12650" spans="27:35" x14ac:dyDescent="0.25">
      <c r="AA12650" s="81"/>
      <c r="AB12650" s="81"/>
      <c r="AC12650" s="80"/>
      <c r="AD12650" s="80"/>
      <c r="AE12650" s="81"/>
      <c r="AF12650" s="82"/>
      <c r="AG12650" s="80"/>
      <c r="AH12650" s="119"/>
      <c r="AI12650" s="119"/>
    </row>
    <row r="12651" spans="27:35" x14ac:dyDescent="0.25">
      <c r="AA12651" s="81"/>
      <c r="AB12651" s="81"/>
      <c r="AC12651" s="80"/>
      <c r="AD12651" s="80"/>
      <c r="AE12651" s="81"/>
      <c r="AF12651" s="82"/>
      <c r="AG12651" s="80"/>
      <c r="AH12651" s="119"/>
      <c r="AI12651" s="119"/>
    </row>
    <row r="12652" spans="27:35" x14ac:dyDescent="0.25">
      <c r="AA12652" s="81"/>
      <c r="AB12652" s="81"/>
      <c r="AC12652" s="80"/>
      <c r="AD12652" s="80"/>
      <c r="AE12652" s="81"/>
      <c r="AF12652" s="82"/>
      <c r="AG12652" s="80"/>
      <c r="AH12652" s="119"/>
      <c r="AI12652" s="119"/>
    </row>
    <row r="12653" spans="27:35" x14ac:dyDescent="0.25">
      <c r="AA12653" s="81"/>
      <c r="AB12653" s="81"/>
      <c r="AC12653" s="80"/>
      <c r="AD12653" s="80"/>
      <c r="AE12653" s="81"/>
      <c r="AF12653" s="82"/>
      <c r="AG12653" s="80"/>
      <c r="AH12653" s="119"/>
      <c r="AI12653" s="119"/>
    </row>
    <row r="12654" spans="27:35" x14ac:dyDescent="0.25">
      <c r="AA12654" s="81"/>
      <c r="AB12654" s="81"/>
      <c r="AC12654" s="80"/>
      <c r="AD12654" s="80"/>
      <c r="AE12654" s="81"/>
      <c r="AF12654" s="82"/>
      <c r="AG12654" s="80"/>
      <c r="AH12654" s="119"/>
      <c r="AI12654" s="119"/>
    </row>
    <row r="12655" spans="27:35" x14ac:dyDescent="0.25">
      <c r="AA12655" s="81"/>
      <c r="AB12655" s="81"/>
      <c r="AC12655" s="80"/>
      <c r="AD12655" s="80"/>
      <c r="AE12655" s="81"/>
      <c r="AF12655" s="82"/>
      <c r="AG12655" s="80"/>
      <c r="AH12655" s="119"/>
      <c r="AI12655" s="119"/>
    </row>
    <row r="12656" spans="27:35" x14ac:dyDescent="0.25">
      <c r="AA12656" s="81"/>
      <c r="AB12656" s="81"/>
      <c r="AC12656" s="80"/>
      <c r="AD12656" s="80"/>
      <c r="AE12656" s="81"/>
      <c r="AF12656" s="82"/>
      <c r="AG12656" s="80"/>
      <c r="AH12656" s="119"/>
      <c r="AI12656" s="119"/>
    </row>
    <row r="12657" spans="27:35" x14ac:dyDescent="0.25">
      <c r="AA12657" s="81"/>
      <c r="AB12657" s="81"/>
      <c r="AC12657" s="80"/>
      <c r="AD12657" s="80"/>
      <c r="AE12657" s="81"/>
      <c r="AF12657" s="82"/>
      <c r="AG12657" s="80"/>
      <c r="AH12657" s="119"/>
      <c r="AI12657" s="119"/>
    </row>
    <row r="12658" spans="27:35" x14ac:dyDescent="0.25">
      <c r="AA12658" s="81"/>
      <c r="AB12658" s="81"/>
      <c r="AC12658" s="80"/>
      <c r="AD12658" s="80"/>
      <c r="AE12658" s="81"/>
      <c r="AF12658" s="82"/>
      <c r="AG12658" s="80"/>
      <c r="AH12658" s="119"/>
      <c r="AI12658" s="119"/>
    </row>
    <row r="12659" spans="27:35" x14ac:dyDescent="0.25">
      <c r="AA12659" s="81"/>
      <c r="AB12659" s="81"/>
      <c r="AC12659" s="80"/>
      <c r="AD12659" s="80"/>
      <c r="AE12659" s="81"/>
      <c r="AF12659" s="82"/>
      <c r="AG12659" s="80"/>
      <c r="AH12659" s="119"/>
      <c r="AI12659" s="119"/>
    </row>
    <row r="12660" spans="27:35" x14ac:dyDescent="0.25">
      <c r="AA12660" s="81"/>
      <c r="AB12660" s="81"/>
      <c r="AC12660" s="80"/>
      <c r="AD12660" s="80"/>
      <c r="AE12660" s="81"/>
      <c r="AF12660" s="82"/>
      <c r="AG12660" s="80"/>
      <c r="AH12660" s="119"/>
      <c r="AI12660" s="119"/>
    </row>
    <row r="12661" spans="27:35" x14ac:dyDescent="0.25">
      <c r="AA12661" s="81"/>
      <c r="AB12661" s="81"/>
      <c r="AC12661" s="80"/>
      <c r="AD12661" s="80"/>
      <c r="AE12661" s="81"/>
      <c r="AF12661" s="82"/>
      <c r="AG12661" s="80"/>
      <c r="AH12661" s="119"/>
      <c r="AI12661" s="119"/>
    </row>
    <row r="12662" spans="27:35" x14ac:dyDescent="0.25">
      <c r="AA12662" s="81"/>
      <c r="AB12662" s="81"/>
      <c r="AC12662" s="80"/>
      <c r="AD12662" s="80"/>
      <c r="AE12662" s="81"/>
      <c r="AF12662" s="82"/>
      <c r="AG12662" s="80"/>
      <c r="AH12662" s="119"/>
      <c r="AI12662" s="119"/>
    </row>
    <row r="12663" spans="27:35" x14ac:dyDescent="0.25">
      <c r="AA12663" s="81"/>
      <c r="AB12663" s="81"/>
      <c r="AC12663" s="80"/>
      <c r="AD12663" s="80"/>
      <c r="AE12663" s="81"/>
      <c r="AF12663" s="82"/>
      <c r="AG12663" s="80"/>
      <c r="AH12663" s="119"/>
      <c r="AI12663" s="119"/>
    </row>
    <row r="12664" spans="27:35" x14ac:dyDescent="0.25">
      <c r="AA12664" s="81"/>
      <c r="AB12664" s="81"/>
      <c r="AC12664" s="80"/>
      <c r="AD12664" s="80"/>
      <c r="AE12664" s="81"/>
      <c r="AF12664" s="82"/>
      <c r="AG12664" s="80"/>
      <c r="AH12664" s="119"/>
      <c r="AI12664" s="119"/>
    </row>
    <row r="12665" spans="27:35" x14ac:dyDescent="0.25">
      <c r="AA12665" s="81"/>
      <c r="AB12665" s="81"/>
      <c r="AC12665" s="80"/>
      <c r="AD12665" s="80"/>
      <c r="AE12665" s="81"/>
      <c r="AF12665" s="82"/>
      <c r="AG12665" s="80"/>
      <c r="AH12665" s="119"/>
      <c r="AI12665" s="119"/>
    </row>
    <row r="12666" spans="27:35" x14ac:dyDescent="0.25">
      <c r="AA12666" s="81"/>
      <c r="AB12666" s="81"/>
      <c r="AC12666" s="80"/>
      <c r="AD12666" s="80"/>
      <c r="AE12666" s="81"/>
      <c r="AF12666" s="82"/>
      <c r="AG12666" s="80"/>
      <c r="AH12666" s="119"/>
      <c r="AI12666" s="119"/>
    </row>
    <row r="12667" spans="27:35" x14ac:dyDescent="0.25">
      <c r="AA12667" s="81"/>
      <c r="AB12667" s="81"/>
      <c r="AC12667" s="80"/>
      <c r="AD12667" s="80"/>
      <c r="AE12667" s="81"/>
      <c r="AF12667" s="82"/>
      <c r="AG12667" s="80"/>
      <c r="AH12667" s="119"/>
      <c r="AI12667" s="119"/>
    </row>
    <row r="12668" spans="27:35" x14ac:dyDescent="0.25">
      <c r="AA12668" s="81"/>
      <c r="AB12668" s="81"/>
      <c r="AC12668" s="80"/>
      <c r="AD12668" s="80"/>
      <c r="AE12668" s="81"/>
      <c r="AF12668" s="82"/>
      <c r="AG12668" s="80"/>
      <c r="AH12668" s="119"/>
      <c r="AI12668" s="119"/>
    </row>
    <row r="12669" spans="27:35" x14ac:dyDescent="0.25">
      <c r="AA12669" s="81"/>
      <c r="AB12669" s="81"/>
      <c r="AC12669" s="80"/>
      <c r="AD12669" s="80"/>
      <c r="AE12669" s="81"/>
      <c r="AF12669" s="82"/>
      <c r="AG12669" s="80"/>
      <c r="AH12669" s="119"/>
      <c r="AI12669" s="119"/>
    </row>
    <row r="12670" spans="27:35" x14ac:dyDescent="0.25">
      <c r="AA12670" s="81"/>
      <c r="AB12670" s="81"/>
      <c r="AC12670" s="80"/>
      <c r="AD12670" s="80"/>
      <c r="AE12670" s="81"/>
      <c r="AF12670" s="82"/>
      <c r="AG12670" s="80"/>
      <c r="AH12670" s="119"/>
      <c r="AI12670" s="119"/>
    </row>
    <row r="12671" spans="27:35" x14ac:dyDescent="0.25">
      <c r="AA12671" s="81"/>
      <c r="AB12671" s="81"/>
      <c r="AC12671" s="80"/>
      <c r="AD12671" s="80"/>
      <c r="AE12671" s="81"/>
      <c r="AF12671" s="82"/>
      <c r="AG12671" s="80"/>
      <c r="AH12671" s="119"/>
      <c r="AI12671" s="119"/>
    </row>
    <row r="12672" spans="27:35" x14ac:dyDescent="0.25">
      <c r="AA12672" s="81"/>
      <c r="AB12672" s="81"/>
      <c r="AC12672" s="80"/>
      <c r="AD12672" s="80"/>
      <c r="AE12672" s="81"/>
      <c r="AF12672" s="82"/>
      <c r="AG12672" s="80"/>
      <c r="AH12672" s="119"/>
      <c r="AI12672" s="119"/>
    </row>
    <row r="12673" spans="27:35" x14ac:dyDescent="0.25">
      <c r="AA12673" s="81"/>
      <c r="AB12673" s="81"/>
      <c r="AC12673" s="80"/>
      <c r="AD12673" s="80"/>
      <c r="AE12673" s="81"/>
      <c r="AF12673" s="82"/>
      <c r="AG12673" s="80"/>
      <c r="AH12673" s="119"/>
      <c r="AI12673" s="119"/>
    </row>
    <row r="12674" spans="27:35" x14ac:dyDescent="0.25">
      <c r="AA12674" s="81"/>
      <c r="AB12674" s="81"/>
      <c r="AC12674" s="80"/>
      <c r="AD12674" s="80"/>
      <c r="AE12674" s="81"/>
      <c r="AF12674" s="82"/>
      <c r="AG12674" s="80"/>
      <c r="AH12674" s="119"/>
      <c r="AI12674" s="119"/>
    </row>
    <row r="12675" spans="27:35" x14ac:dyDescent="0.25">
      <c r="AA12675" s="81"/>
      <c r="AB12675" s="81"/>
      <c r="AC12675" s="80"/>
      <c r="AD12675" s="80"/>
      <c r="AE12675" s="81"/>
      <c r="AF12675" s="82"/>
      <c r="AG12675" s="80"/>
      <c r="AH12675" s="119"/>
      <c r="AI12675" s="119"/>
    </row>
    <row r="12676" spans="27:35" x14ac:dyDescent="0.25">
      <c r="AA12676" s="81"/>
      <c r="AB12676" s="81"/>
      <c r="AC12676" s="80"/>
      <c r="AD12676" s="80"/>
      <c r="AE12676" s="81"/>
      <c r="AF12676" s="82"/>
      <c r="AG12676" s="80"/>
      <c r="AH12676" s="119"/>
      <c r="AI12676" s="119"/>
    </row>
    <row r="12677" spans="27:35" x14ac:dyDescent="0.25">
      <c r="AA12677" s="81"/>
      <c r="AB12677" s="81"/>
      <c r="AC12677" s="80"/>
      <c r="AD12677" s="80"/>
      <c r="AE12677" s="81"/>
      <c r="AF12677" s="82"/>
      <c r="AG12677" s="80"/>
      <c r="AH12677" s="119"/>
      <c r="AI12677" s="119"/>
    </row>
    <row r="12678" spans="27:35" x14ac:dyDescent="0.25">
      <c r="AA12678" s="81"/>
      <c r="AB12678" s="81"/>
      <c r="AC12678" s="80"/>
      <c r="AD12678" s="80"/>
      <c r="AE12678" s="81"/>
      <c r="AF12678" s="82"/>
      <c r="AG12678" s="80"/>
      <c r="AH12678" s="119"/>
      <c r="AI12678" s="119"/>
    </row>
    <row r="12679" spans="27:35" x14ac:dyDescent="0.25">
      <c r="AA12679" s="81"/>
      <c r="AB12679" s="81"/>
      <c r="AC12679" s="80"/>
      <c r="AD12679" s="80"/>
      <c r="AE12679" s="81"/>
      <c r="AF12679" s="82"/>
      <c r="AG12679" s="80"/>
      <c r="AH12679" s="119"/>
      <c r="AI12679" s="119"/>
    </row>
    <row r="12680" spans="27:35" x14ac:dyDescent="0.25">
      <c r="AA12680" s="81"/>
      <c r="AB12680" s="81"/>
      <c r="AC12680" s="80"/>
      <c r="AD12680" s="80"/>
      <c r="AE12680" s="81"/>
      <c r="AF12680" s="82"/>
      <c r="AG12680" s="80"/>
      <c r="AH12680" s="119"/>
      <c r="AI12680" s="119"/>
    </row>
    <row r="12681" spans="27:35" x14ac:dyDescent="0.25">
      <c r="AA12681" s="81"/>
      <c r="AB12681" s="81"/>
      <c r="AC12681" s="80"/>
      <c r="AD12681" s="80"/>
      <c r="AE12681" s="81"/>
      <c r="AF12681" s="82"/>
      <c r="AG12681" s="80"/>
      <c r="AH12681" s="119"/>
      <c r="AI12681" s="119"/>
    </row>
    <row r="12682" spans="27:35" x14ac:dyDescent="0.25">
      <c r="AA12682" s="81"/>
      <c r="AB12682" s="81"/>
      <c r="AC12682" s="80"/>
      <c r="AD12682" s="80"/>
      <c r="AE12682" s="81"/>
      <c r="AF12682" s="82"/>
      <c r="AG12682" s="80"/>
      <c r="AH12682" s="119"/>
      <c r="AI12682" s="119"/>
    </row>
    <row r="12683" spans="27:35" x14ac:dyDescent="0.25">
      <c r="AA12683" s="81"/>
      <c r="AB12683" s="81"/>
      <c r="AC12683" s="80"/>
      <c r="AD12683" s="80"/>
      <c r="AE12683" s="81"/>
      <c r="AF12683" s="82"/>
      <c r="AG12683" s="80"/>
      <c r="AH12683" s="119"/>
      <c r="AI12683" s="119"/>
    </row>
    <row r="12684" spans="27:35" x14ac:dyDescent="0.25">
      <c r="AA12684" s="81"/>
      <c r="AB12684" s="81"/>
      <c r="AC12684" s="80"/>
      <c r="AD12684" s="80"/>
      <c r="AE12684" s="81"/>
      <c r="AF12684" s="82"/>
      <c r="AG12684" s="80"/>
      <c r="AH12684" s="119"/>
      <c r="AI12684" s="119"/>
    </row>
    <row r="12685" spans="27:35" x14ac:dyDescent="0.25">
      <c r="AA12685" s="81"/>
      <c r="AB12685" s="81"/>
      <c r="AC12685" s="80"/>
      <c r="AD12685" s="80"/>
      <c r="AE12685" s="81"/>
      <c r="AF12685" s="82"/>
      <c r="AG12685" s="80"/>
      <c r="AH12685" s="119"/>
      <c r="AI12685" s="119"/>
    </row>
    <row r="12686" spans="27:35" x14ac:dyDescent="0.25">
      <c r="AA12686" s="81"/>
      <c r="AB12686" s="81"/>
      <c r="AC12686" s="80"/>
      <c r="AD12686" s="80"/>
      <c r="AE12686" s="81"/>
      <c r="AF12686" s="82"/>
      <c r="AG12686" s="80"/>
      <c r="AH12686" s="119"/>
      <c r="AI12686" s="119"/>
    </row>
    <row r="12687" spans="27:35" x14ac:dyDescent="0.25">
      <c r="AA12687" s="81"/>
      <c r="AB12687" s="81"/>
      <c r="AC12687" s="80"/>
      <c r="AD12687" s="80"/>
      <c r="AE12687" s="81"/>
      <c r="AF12687" s="82"/>
      <c r="AG12687" s="80"/>
      <c r="AH12687" s="119"/>
      <c r="AI12687" s="119"/>
    </row>
    <row r="12688" spans="27:35" x14ac:dyDescent="0.25">
      <c r="AA12688" s="81"/>
      <c r="AB12688" s="81"/>
      <c r="AC12688" s="80"/>
      <c r="AD12688" s="80"/>
      <c r="AE12688" s="81"/>
      <c r="AF12688" s="82"/>
      <c r="AG12688" s="80"/>
      <c r="AH12688" s="119"/>
      <c r="AI12688" s="119"/>
    </row>
    <row r="12689" spans="27:35" x14ac:dyDescent="0.25">
      <c r="AA12689" s="81"/>
      <c r="AB12689" s="81"/>
      <c r="AC12689" s="80"/>
      <c r="AD12689" s="80"/>
      <c r="AE12689" s="81"/>
      <c r="AF12689" s="82"/>
      <c r="AG12689" s="80"/>
      <c r="AH12689" s="119"/>
      <c r="AI12689" s="119"/>
    </row>
    <row r="12690" spans="27:35" x14ac:dyDescent="0.25">
      <c r="AA12690" s="81"/>
      <c r="AB12690" s="81"/>
      <c r="AC12690" s="80"/>
      <c r="AD12690" s="80"/>
      <c r="AE12690" s="81"/>
      <c r="AF12690" s="82"/>
      <c r="AG12690" s="80"/>
      <c r="AH12690" s="119"/>
      <c r="AI12690" s="119"/>
    </row>
    <row r="12691" spans="27:35" x14ac:dyDescent="0.25">
      <c r="AA12691" s="81"/>
      <c r="AB12691" s="81"/>
      <c r="AC12691" s="80"/>
      <c r="AD12691" s="80"/>
      <c r="AE12691" s="81"/>
      <c r="AF12691" s="82"/>
      <c r="AG12691" s="80"/>
      <c r="AH12691" s="119"/>
      <c r="AI12691" s="119"/>
    </row>
    <row r="12692" spans="27:35" x14ac:dyDescent="0.25">
      <c r="AA12692" s="81"/>
      <c r="AB12692" s="81"/>
      <c r="AC12692" s="80"/>
      <c r="AD12692" s="80"/>
      <c r="AE12692" s="81"/>
      <c r="AF12692" s="82"/>
      <c r="AG12692" s="80"/>
      <c r="AH12692" s="119"/>
      <c r="AI12692" s="119"/>
    </row>
    <row r="12693" spans="27:35" x14ac:dyDescent="0.25">
      <c r="AA12693" s="81"/>
      <c r="AB12693" s="81"/>
      <c r="AC12693" s="80"/>
      <c r="AD12693" s="80"/>
      <c r="AE12693" s="81"/>
      <c r="AF12693" s="82"/>
      <c r="AG12693" s="80"/>
      <c r="AH12693" s="119"/>
      <c r="AI12693" s="119"/>
    </row>
    <row r="12694" spans="27:35" x14ac:dyDescent="0.25">
      <c r="AA12694" s="81"/>
      <c r="AB12694" s="81"/>
      <c r="AC12694" s="80"/>
      <c r="AD12694" s="80"/>
      <c r="AE12694" s="81"/>
      <c r="AF12694" s="82"/>
      <c r="AG12694" s="80"/>
      <c r="AH12694" s="119"/>
      <c r="AI12694" s="119"/>
    </row>
    <row r="12695" spans="27:35" x14ac:dyDescent="0.25">
      <c r="AA12695" s="81"/>
      <c r="AB12695" s="81"/>
      <c r="AC12695" s="80"/>
      <c r="AD12695" s="80"/>
      <c r="AE12695" s="81"/>
      <c r="AF12695" s="82"/>
      <c r="AG12695" s="80"/>
      <c r="AH12695" s="119"/>
      <c r="AI12695" s="119"/>
    </row>
    <row r="12696" spans="27:35" x14ac:dyDescent="0.25">
      <c r="AA12696" s="81"/>
      <c r="AB12696" s="81"/>
      <c r="AC12696" s="80"/>
      <c r="AD12696" s="80"/>
      <c r="AE12696" s="81"/>
      <c r="AF12696" s="82"/>
      <c r="AG12696" s="80"/>
      <c r="AH12696" s="119"/>
      <c r="AI12696" s="119"/>
    </row>
    <row r="12697" spans="27:35" x14ac:dyDescent="0.25">
      <c r="AA12697" s="81"/>
      <c r="AB12697" s="81"/>
      <c r="AC12697" s="80"/>
      <c r="AD12697" s="80"/>
      <c r="AE12697" s="81"/>
      <c r="AF12697" s="82"/>
      <c r="AG12697" s="80"/>
      <c r="AH12697" s="119"/>
      <c r="AI12697" s="119"/>
    </row>
    <row r="12698" spans="27:35" x14ac:dyDescent="0.25">
      <c r="AA12698" s="81"/>
      <c r="AB12698" s="81"/>
      <c r="AC12698" s="80"/>
      <c r="AD12698" s="80"/>
      <c r="AE12698" s="81"/>
      <c r="AF12698" s="82"/>
      <c r="AG12698" s="80"/>
      <c r="AH12698" s="119"/>
      <c r="AI12698" s="119"/>
    </row>
    <row r="12699" spans="27:35" x14ac:dyDescent="0.25">
      <c r="AA12699" s="81"/>
      <c r="AB12699" s="81"/>
      <c r="AC12699" s="80"/>
      <c r="AD12699" s="80"/>
      <c r="AE12699" s="81"/>
      <c r="AF12699" s="82"/>
      <c r="AG12699" s="80"/>
      <c r="AH12699" s="119"/>
      <c r="AI12699" s="119"/>
    </row>
    <row r="12700" spans="27:35" x14ac:dyDescent="0.25">
      <c r="AA12700" s="81"/>
      <c r="AB12700" s="81"/>
      <c r="AC12700" s="80"/>
      <c r="AD12700" s="80"/>
      <c r="AE12700" s="81"/>
      <c r="AF12700" s="82"/>
      <c r="AG12700" s="80"/>
      <c r="AH12700" s="119"/>
      <c r="AI12700" s="119"/>
    </row>
    <row r="12701" spans="27:35" x14ac:dyDescent="0.25">
      <c r="AA12701" s="81"/>
      <c r="AB12701" s="81"/>
      <c r="AC12701" s="80"/>
      <c r="AD12701" s="80"/>
      <c r="AE12701" s="81"/>
      <c r="AF12701" s="82"/>
      <c r="AG12701" s="80"/>
      <c r="AH12701" s="119"/>
      <c r="AI12701" s="119"/>
    </row>
    <row r="12702" spans="27:35" x14ac:dyDescent="0.25">
      <c r="AA12702" s="81"/>
      <c r="AB12702" s="81"/>
      <c r="AC12702" s="80"/>
      <c r="AD12702" s="80"/>
      <c r="AE12702" s="81"/>
      <c r="AF12702" s="82"/>
      <c r="AG12702" s="80"/>
      <c r="AH12702" s="119"/>
      <c r="AI12702" s="119"/>
    </row>
    <row r="12703" spans="27:35" x14ac:dyDescent="0.25">
      <c r="AA12703" s="81"/>
      <c r="AB12703" s="81"/>
      <c r="AC12703" s="80"/>
      <c r="AD12703" s="80"/>
      <c r="AE12703" s="81"/>
      <c r="AF12703" s="82"/>
      <c r="AG12703" s="80"/>
      <c r="AH12703" s="119"/>
      <c r="AI12703" s="119"/>
    </row>
    <row r="12704" spans="27:35" x14ac:dyDescent="0.25">
      <c r="AA12704" s="81"/>
      <c r="AB12704" s="81"/>
      <c r="AC12704" s="80"/>
      <c r="AD12704" s="80"/>
      <c r="AE12704" s="81"/>
      <c r="AF12704" s="82"/>
      <c r="AG12704" s="80"/>
      <c r="AH12704" s="119"/>
      <c r="AI12704" s="119"/>
    </row>
    <row r="12705" spans="27:35" x14ac:dyDescent="0.25">
      <c r="AA12705" s="81"/>
      <c r="AB12705" s="81"/>
      <c r="AC12705" s="80"/>
      <c r="AD12705" s="80"/>
      <c r="AE12705" s="81"/>
      <c r="AF12705" s="82"/>
      <c r="AG12705" s="80"/>
      <c r="AH12705" s="119"/>
      <c r="AI12705" s="119"/>
    </row>
    <row r="12706" spans="27:35" x14ac:dyDescent="0.25">
      <c r="AA12706" s="81"/>
      <c r="AB12706" s="81"/>
      <c r="AC12706" s="80"/>
      <c r="AD12706" s="80"/>
      <c r="AE12706" s="81"/>
      <c r="AF12706" s="82"/>
      <c r="AG12706" s="80"/>
      <c r="AH12706" s="119"/>
      <c r="AI12706" s="119"/>
    </row>
    <row r="12707" spans="27:35" x14ac:dyDescent="0.25">
      <c r="AA12707" s="81"/>
      <c r="AB12707" s="81"/>
      <c r="AC12707" s="80"/>
      <c r="AD12707" s="80"/>
      <c r="AE12707" s="81"/>
      <c r="AF12707" s="82"/>
      <c r="AG12707" s="80"/>
      <c r="AH12707" s="119"/>
      <c r="AI12707" s="119"/>
    </row>
    <row r="12708" spans="27:35" x14ac:dyDescent="0.25">
      <c r="AA12708" s="81"/>
      <c r="AB12708" s="81"/>
      <c r="AC12708" s="80"/>
      <c r="AD12708" s="80"/>
      <c r="AE12708" s="81"/>
      <c r="AF12708" s="82"/>
      <c r="AG12708" s="80"/>
      <c r="AH12708" s="119"/>
      <c r="AI12708" s="119"/>
    </row>
    <row r="12709" spans="27:35" x14ac:dyDescent="0.25">
      <c r="AA12709" s="81"/>
      <c r="AB12709" s="81"/>
      <c r="AC12709" s="80"/>
      <c r="AD12709" s="80"/>
      <c r="AE12709" s="81"/>
      <c r="AF12709" s="82"/>
      <c r="AG12709" s="80"/>
      <c r="AH12709" s="119"/>
      <c r="AI12709" s="119"/>
    </row>
    <row r="12710" spans="27:35" x14ac:dyDescent="0.25">
      <c r="AA12710" s="81"/>
      <c r="AB12710" s="81"/>
      <c r="AC12710" s="80"/>
      <c r="AD12710" s="80"/>
      <c r="AE12710" s="81"/>
      <c r="AF12710" s="82"/>
      <c r="AG12710" s="80"/>
      <c r="AH12710" s="119"/>
      <c r="AI12710" s="119"/>
    </row>
    <row r="12711" spans="27:35" x14ac:dyDescent="0.25">
      <c r="AA12711" s="81"/>
      <c r="AB12711" s="81"/>
      <c r="AC12711" s="80"/>
      <c r="AD12711" s="80"/>
      <c r="AE12711" s="81"/>
      <c r="AF12711" s="82"/>
      <c r="AG12711" s="80"/>
      <c r="AH12711" s="119"/>
      <c r="AI12711" s="119"/>
    </row>
    <row r="12712" spans="27:35" x14ac:dyDescent="0.25">
      <c r="AA12712" s="81"/>
      <c r="AB12712" s="81"/>
      <c r="AC12712" s="80"/>
      <c r="AD12712" s="80"/>
      <c r="AE12712" s="81"/>
      <c r="AF12712" s="82"/>
      <c r="AG12712" s="80"/>
      <c r="AH12712" s="119"/>
      <c r="AI12712" s="119"/>
    </row>
    <row r="12713" spans="27:35" x14ac:dyDescent="0.25">
      <c r="AA12713" s="81"/>
      <c r="AB12713" s="81"/>
      <c r="AC12713" s="80"/>
      <c r="AD12713" s="80"/>
      <c r="AE12713" s="81"/>
      <c r="AF12713" s="82"/>
      <c r="AG12713" s="80"/>
      <c r="AH12713" s="119"/>
      <c r="AI12713" s="119"/>
    </row>
    <row r="12714" spans="27:35" x14ac:dyDescent="0.25">
      <c r="AA12714" s="81"/>
      <c r="AB12714" s="81"/>
      <c r="AC12714" s="80"/>
      <c r="AD12714" s="80"/>
      <c r="AE12714" s="81"/>
      <c r="AF12714" s="82"/>
      <c r="AG12714" s="80"/>
      <c r="AH12714" s="119"/>
      <c r="AI12714" s="119"/>
    </row>
    <row r="12715" spans="27:35" x14ac:dyDescent="0.25">
      <c r="AA12715" s="81"/>
      <c r="AB12715" s="81"/>
      <c r="AC12715" s="80"/>
      <c r="AD12715" s="80"/>
      <c r="AE12715" s="81"/>
      <c r="AF12715" s="82"/>
      <c r="AG12715" s="80"/>
      <c r="AH12715" s="119"/>
      <c r="AI12715" s="119"/>
    </row>
    <row r="12716" spans="27:35" x14ac:dyDescent="0.25">
      <c r="AA12716" s="81"/>
      <c r="AB12716" s="81"/>
      <c r="AC12716" s="80"/>
      <c r="AD12716" s="80"/>
      <c r="AE12716" s="81"/>
      <c r="AF12716" s="82"/>
      <c r="AG12716" s="80"/>
      <c r="AH12716" s="119"/>
      <c r="AI12716" s="119"/>
    </row>
    <row r="12717" spans="27:35" x14ac:dyDescent="0.25">
      <c r="AA12717" s="81"/>
      <c r="AB12717" s="81"/>
      <c r="AC12717" s="80"/>
      <c r="AD12717" s="80"/>
      <c r="AE12717" s="81"/>
      <c r="AF12717" s="82"/>
      <c r="AG12717" s="80"/>
      <c r="AH12717" s="119"/>
      <c r="AI12717" s="119"/>
    </row>
    <row r="12718" spans="27:35" x14ac:dyDescent="0.25">
      <c r="AA12718" s="81"/>
      <c r="AB12718" s="81"/>
      <c r="AC12718" s="80"/>
      <c r="AD12718" s="80"/>
      <c r="AE12718" s="81"/>
      <c r="AF12718" s="82"/>
      <c r="AG12718" s="80"/>
      <c r="AH12718" s="119"/>
      <c r="AI12718" s="119"/>
    </row>
    <row r="12719" spans="27:35" x14ac:dyDescent="0.25">
      <c r="AA12719" s="81"/>
      <c r="AB12719" s="81"/>
      <c r="AC12719" s="80"/>
      <c r="AD12719" s="80"/>
      <c r="AE12719" s="81"/>
      <c r="AF12719" s="82"/>
      <c r="AG12719" s="80"/>
      <c r="AH12719" s="119"/>
      <c r="AI12719" s="119"/>
    </row>
    <row r="12720" spans="27:35" x14ac:dyDescent="0.25">
      <c r="AA12720" s="81"/>
      <c r="AB12720" s="81"/>
      <c r="AC12720" s="80"/>
      <c r="AD12720" s="80"/>
      <c r="AE12720" s="81"/>
      <c r="AF12720" s="82"/>
      <c r="AG12720" s="80"/>
      <c r="AH12720" s="119"/>
      <c r="AI12720" s="119"/>
    </row>
    <row r="12721" spans="27:35" x14ac:dyDescent="0.25">
      <c r="AA12721" s="81"/>
      <c r="AB12721" s="81"/>
      <c r="AC12721" s="80"/>
      <c r="AD12721" s="80"/>
      <c r="AE12721" s="81"/>
      <c r="AF12721" s="82"/>
      <c r="AG12721" s="80"/>
      <c r="AH12721" s="119"/>
      <c r="AI12721" s="119"/>
    </row>
    <row r="12722" spans="27:35" x14ac:dyDescent="0.25">
      <c r="AA12722" s="81"/>
      <c r="AB12722" s="81"/>
      <c r="AC12722" s="80"/>
      <c r="AD12722" s="80"/>
      <c r="AE12722" s="81"/>
      <c r="AF12722" s="82"/>
      <c r="AG12722" s="80"/>
      <c r="AH12722" s="119"/>
      <c r="AI12722" s="119"/>
    </row>
    <row r="12723" spans="27:35" x14ac:dyDescent="0.25">
      <c r="AA12723" s="81"/>
      <c r="AB12723" s="81"/>
      <c r="AC12723" s="80"/>
      <c r="AD12723" s="80"/>
      <c r="AE12723" s="81"/>
      <c r="AF12723" s="82"/>
      <c r="AG12723" s="80"/>
      <c r="AH12723" s="119"/>
      <c r="AI12723" s="119"/>
    </row>
    <row r="12724" spans="27:35" x14ac:dyDescent="0.25">
      <c r="AA12724" s="81"/>
      <c r="AB12724" s="81"/>
      <c r="AC12724" s="80"/>
      <c r="AD12724" s="80"/>
      <c r="AE12724" s="81"/>
      <c r="AF12724" s="82"/>
      <c r="AG12724" s="80"/>
      <c r="AH12724" s="119"/>
      <c r="AI12724" s="119"/>
    </row>
    <row r="12725" spans="27:35" x14ac:dyDescent="0.25">
      <c r="AA12725" s="81"/>
      <c r="AB12725" s="81"/>
      <c r="AC12725" s="80"/>
      <c r="AD12725" s="80"/>
      <c r="AE12725" s="81"/>
      <c r="AF12725" s="82"/>
      <c r="AG12725" s="80"/>
      <c r="AH12725" s="119"/>
      <c r="AI12725" s="119"/>
    </row>
    <row r="12726" spans="27:35" x14ac:dyDescent="0.25">
      <c r="AA12726" s="81"/>
      <c r="AB12726" s="81"/>
      <c r="AC12726" s="80"/>
      <c r="AD12726" s="80"/>
      <c r="AE12726" s="81"/>
      <c r="AF12726" s="82"/>
      <c r="AG12726" s="80"/>
      <c r="AH12726" s="119"/>
      <c r="AI12726" s="119"/>
    </row>
    <row r="12727" spans="27:35" x14ac:dyDescent="0.25">
      <c r="AA12727" s="81"/>
      <c r="AB12727" s="81"/>
      <c r="AC12727" s="80"/>
      <c r="AD12727" s="80"/>
      <c r="AE12727" s="81"/>
      <c r="AF12727" s="82"/>
      <c r="AG12727" s="80"/>
      <c r="AH12727" s="119"/>
      <c r="AI12727" s="119"/>
    </row>
    <row r="12728" spans="27:35" x14ac:dyDescent="0.25">
      <c r="AA12728" s="81"/>
      <c r="AB12728" s="81"/>
      <c r="AC12728" s="80"/>
      <c r="AD12728" s="80"/>
      <c r="AE12728" s="81"/>
      <c r="AF12728" s="82"/>
      <c r="AG12728" s="80"/>
      <c r="AH12728" s="119"/>
      <c r="AI12728" s="119"/>
    </row>
    <row r="12729" spans="27:35" x14ac:dyDescent="0.25">
      <c r="AA12729" s="81"/>
      <c r="AB12729" s="81"/>
      <c r="AC12729" s="80"/>
      <c r="AD12729" s="80"/>
      <c r="AE12729" s="81"/>
      <c r="AF12729" s="82"/>
      <c r="AG12729" s="80"/>
      <c r="AH12729" s="119"/>
      <c r="AI12729" s="119"/>
    </row>
    <row r="12730" spans="27:35" x14ac:dyDescent="0.25">
      <c r="AA12730" s="81"/>
      <c r="AB12730" s="81"/>
      <c r="AC12730" s="80"/>
      <c r="AD12730" s="80"/>
      <c r="AE12730" s="81"/>
      <c r="AF12730" s="82"/>
      <c r="AG12730" s="80"/>
      <c r="AH12730" s="119"/>
      <c r="AI12730" s="119"/>
    </row>
    <row r="12731" spans="27:35" x14ac:dyDescent="0.25">
      <c r="AA12731" s="81"/>
      <c r="AB12731" s="81"/>
      <c r="AC12731" s="80"/>
      <c r="AD12731" s="80"/>
      <c r="AE12731" s="81"/>
      <c r="AF12731" s="82"/>
      <c r="AG12731" s="80"/>
      <c r="AH12731" s="119"/>
      <c r="AI12731" s="119"/>
    </row>
    <row r="12732" spans="27:35" x14ac:dyDescent="0.25">
      <c r="AA12732" s="81"/>
      <c r="AB12732" s="81"/>
      <c r="AC12732" s="80"/>
      <c r="AD12732" s="80"/>
      <c r="AE12732" s="81"/>
      <c r="AF12732" s="82"/>
      <c r="AG12732" s="80"/>
      <c r="AH12732" s="119"/>
      <c r="AI12732" s="119"/>
    </row>
    <row r="12733" spans="27:35" x14ac:dyDescent="0.25">
      <c r="AA12733" s="81"/>
      <c r="AB12733" s="81"/>
      <c r="AC12733" s="80"/>
      <c r="AD12733" s="80"/>
      <c r="AE12733" s="81"/>
      <c r="AF12733" s="82"/>
      <c r="AG12733" s="80"/>
      <c r="AH12733" s="119"/>
      <c r="AI12733" s="119"/>
    </row>
    <row r="12734" spans="27:35" x14ac:dyDescent="0.25">
      <c r="AA12734" s="81"/>
      <c r="AB12734" s="81"/>
      <c r="AC12734" s="80"/>
      <c r="AD12734" s="80"/>
      <c r="AE12734" s="81"/>
      <c r="AF12734" s="82"/>
      <c r="AG12734" s="80"/>
      <c r="AH12734" s="119"/>
      <c r="AI12734" s="119"/>
    </row>
    <row r="12735" spans="27:35" x14ac:dyDescent="0.25">
      <c r="AA12735" s="81"/>
      <c r="AB12735" s="81"/>
      <c r="AC12735" s="80"/>
      <c r="AD12735" s="80"/>
      <c r="AE12735" s="81"/>
      <c r="AF12735" s="82"/>
      <c r="AG12735" s="80"/>
      <c r="AH12735" s="119"/>
      <c r="AI12735" s="119"/>
    </row>
    <row r="12736" spans="27:35" x14ac:dyDescent="0.25">
      <c r="AA12736" s="81"/>
      <c r="AB12736" s="81"/>
      <c r="AC12736" s="80"/>
      <c r="AD12736" s="80"/>
      <c r="AE12736" s="81"/>
      <c r="AF12736" s="82"/>
      <c r="AG12736" s="80"/>
      <c r="AH12736" s="119"/>
      <c r="AI12736" s="119"/>
    </row>
    <row r="12737" spans="27:35" x14ac:dyDescent="0.25">
      <c r="AA12737" s="81"/>
      <c r="AB12737" s="81"/>
      <c r="AC12737" s="80"/>
      <c r="AD12737" s="80"/>
      <c r="AE12737" s="81"/>
      <c r="AF12737" s="82"/>
      <c r="AG12737" s="80"/>
      <c r="AH12737" s="119"/>
      <c r="AI12737" s="119"/>
    </row>
    <row r="12738" spans="27:35" x14ac:dyDescent="0.25">
      <c r="AA12738" s="81"/>
      <c r="AB12738" s="81"/>
      <c r="AC12738" s="80"/>
      <c r="AD12738" s="80"/>
      <c r="AE12738" s="81"/>
      <c r="AF12738" s="82"/>
      <c r="AG12738" s="80"/>
      <c r="AH12738" s="119"/>
      <c r="AI12738" s="119"/>
    </row>
    <row r="12739" spans="27:35" x14ac:dyDescent="0.25">
      <c r="AA12739" s="81"/>
      <c r="AB12739" s="81"/>
      <c r="AC12739" s="80"/>
      <c r="AD12739" s="80"/>
      <c r="AE12739" s="81"/>
      <c r="AF12739" s="82"/>
      <c r="AG12739" s="80"/>
      <c r="AH12739" s="119"/>
      <c r="AI12739" s="119"/>
    </row>
    <row r="12740" spans="27:35" x14ac:dyDescent="0.25">
      <c r="AA12740" s="81"/>
      <c r="AB12740" s="81"/>
      <c r="AC12740" s="80"/>
      <c r="AD12740" s="80"/>
      <c r="AE12740" s="81"/>
      <c r="AF12740" s="82"/>
      <c r="AG12740" s="80"/>
      <c r="AH12740" s="119"/>
      <c r="AI12740" s="119"/>
    </row>
    <row r="12741" spans="27:35" x14ac:dyDescent="0.25">
      <c r="AA12741" s="81"/>
      <c r="AB12741" s="81"/>
      <c r="AC12741" s="80"/>
      <c r="AD12741" s="80"/>
      <c r="AE12741" s="81"/>
      <c r="AF12741" s="82"/>
      <c r="AG12741" s="80"/>
      <c r="AH12741" s="119"/>
      <c r="AI12741" s="119"/>
    </row>
    <row r="12742" spans="27:35" x14ac:dyDescent="0.25">
      <c r="AA12742" s="81"/>
      <c r="AB12742" s="81"/>
      <c r="AC12742" s="80"/>
      <c r="AD12742" s="80"/>
      <c r="AE12742" s="81"/>
      <c r="AF12742" s="82"/>
      <c r="AG12742" s="80"/>
      <c r="AH12742" s="119"/>
      <c r="AI12742" s="119"/>
    </row>
    <row r="12743" spans="27:35" x14ac:dyDescent="0.25">
      <c r="AA12743" s="81"/>
      <c r="AB12743" s="81"/>
      <c r="AC12743" s="80"/>
      <c r="AD12743" s="80"/>
      <c r="AE12743" s="81"/>
      <c r="AF12743" s="82"/>
      <c r="AG12743" s="80"/>
      <c r="AH12743" s="119"/>
      <c r="AI12743" s="119"/>
    </row>
    <row r="12744" spans="27:35" x14ac:dyDescent="0.25">
      <c r="AA12744" s="81"/>
      <c r="AB12744" s="81"/>
      <c r="AC12744" s="80"/>
      <c r="AD12744" s="80"/>
      <c r="AE12744" s="81"/>
      <c r="AF12744" s="82"/>
      <c r="AG12744" s="80"/>
      <c r="AH12744" s="119"/>
      <c r="AI12744" s="119"/>
    </row>
    <row r="12745" spans="27:35" x14ac:dyDescent="0.25">
      <c r="AA12745" s="81"/>
      <c r="AB12745" s="81"/>
      <c r="AC12745" s="80"/>
      <c r="AD12745" s="80"/>
      <c r="AE12745" s="81"/>
      <c r="AF12745" s="82"/>
      <c r="AG12745" s="80"/>
      <c r="AH12745" s="119"/>
      <c r="AI12745" s="119"/>
    </row>
    <row r="12746" spans="27:35" x14ac:dyDescent="0.25">
      <c r="AA12746" s="81"/>
      <c r="AB12746" s="81"/>
      <c r="AC12746" s="80"/>
      <c r="AD12746" s="80"/>
      <c r="AE12746" s="81"/>
      <c r="AF12746" s="82"/>
      <c r="AG12746" s="80"/>
      <c r="AH12746" s="119"/>
      <c r="AI12746" s="119"/>
    </row>
    <row r="12747" spans="27:35" x14ac:dyDescent="0.25">
      <c r="AA12747" s="81"/>
      <c r="AB12747" s="81"/>
      <c r="AC12747" s="80"/>
      <c r="AD12747" s="80"/>
      <c r="AE12747" s="81"/>
      <c r="AF12747" s="82"/>
      <c r="AG12747" s="80"/>
      <c r="AH12747" s="119"/>
      <c r="AI12747" s="119"/>
    </row>
    <row r="12748" spans="27:35" x14ac:dyDescent="0.25">
      <c r="AA12748" s="81"/>
      <c r="AB12748" s="81"/>
      <c r="AC12748" s="80"/>
      <c r="AD12748" s="80"/>
      <c r="AE12748" s="81"/>
      <c r="AF12748" s="82"/>
      <c r="AG12748" s="80"/>
      <c r="AH12748" s="119"/>
      <c r="AI12748" s="119"/>
    </row>
    <row r="12749" spans="27:35" x14ac:dyDescent="0.25">
      <c r="AA12749" s="81"/>
      <c r="AB12749" s="81"/>
      <c r="AC12749" s="80"/>
      <c r="AD12749" s="80"/>
      <c r="AE12749" s="81"/>
      <c r="AF12749" s="82"/>
      <c r="AG12749" s="80"/>
      <c r="AH12749" s="119"/>
      <c r="AI12749" s="119"/>
    </row>
    <row r="12750" spans="27:35" x14ac:dyDescent="0.25">
      <c r="AA12750" s="81"/>
      <c r="AB12750" s="81"/>
      <c r="AC12750" s="80"/>
      <c r="AD12750" s="80"/>
      <c r="AE12750" s="81"/>
      <c r="AF12750" s="82"/>
      <c r="AG12750" s="80"/>
      <c r="AH12750" s="119"/>
      <c r="AI12750" s="119"/>
    </row>
    <row r="12751" spans="27:35" x14ac:dyDescent="0.25">
      <c r="AA12751" s="81"/>
      <c r="AB12751" s="81"/>
      <c r="AC12751" s="80"/>
      <c r="AD12751" s="80"/>
      <c r="AE12751" s="81"/>
      <c r="AF12751" s="82"/>
      <c r="AG12751" s="80"/>
      <c r="AH12751" s="119"/>
      <c r="AI12751" s="119"/>
    </row>
    <row r="12752" spans="27:35" x14ac:dyDescent="0.25">
      <c r="AA12752" s="81"/>
      <c r="AB12752" s="81"/>
      <c r="AC12752" s="80"/>
      <c r="AD12752" s="80"/>
      <c r="AE12752" s="81"/>
      <c r="AF12752" s="82"/>
      <c r="AG12752" s="80"/>
      <c r="AH12752" s="119"/>
      <c r="AI12752" s="119"/>
    </row>
    <row r="12753" spans="27:35" x14ac:dyDescent="0.25">
      <c r="AA12753" s="81"/>
      <c r="AB12753" s="81"/>
      <c r="AC12753" s="80"/>
      <c r="AD12753" s="80"/>
      <c r="AE12753" s="81"/>
      <c r="AF12753" s="82"/>
      <c r="AG12753" s="80"/>
      <c r="AH12753" s="119"/>
      <c r="AI12753" s="119"/>
    </row>
    <row r="12754" spans="27:35" x14ac:dyDescent="0.25">
      <c r="AA12754" s="81"/>
      <c r="AB12754" s="81"/>
      <c r="AC12754" s="80"/>
      <c r="AD12754" s="80"/>
      <c r="AE12754" s="81"/>
      <c r="AF12754" s="82"/>
      <c r="AG12754" s="80"/>
      <c r="AH12754" s="119"/>
      <c r="AI12754" s="119"/>
    </row>
    <row r="12755" spans="27:35" x14ac:dyDescent="0.25">
      <c r="AA12755" s="81"/>
      <c r="AB12755" s="81"/>
      <c r="AC12755" s="80"/>
      <c r="AD12755" s="80"/>
      <c r="AE12755" s="81"/>
      <c r="AF12755" s="82"/>
      <c r="AG12755" s="80"/>
      <c r="AH12755" s="119"/>
      <c r="AI12755" s="119"/>
    </row>
    <row r="12756" spans="27:35" x14ac:dyDescent="0.25">
      <c r="AA12756" s="81"/>
      <c r="AB12756" s="81"/>
      <c r="AC12756" s="80"/>
      <c r="AD12756" s="80"/>
      <c r="AE12756" s="81"/>
      <c r="AF12756" s="82"/>
      <c r="AG12756" s="80"/>
      <c r="AH12756" s="119"/>
      <c r="AI12756" s="119"/>
    </row>
    <row r="12757" spans="27:35" x14ac:dyDescent="0.25">
      <c r="AA12757" s="81"/>
      <c r="AB12757" s="81"/>
      <c r="AC12757" s="80"/>
      <c r="AD12757" s="80"/>
      <c r="AE12757" s="81"/>
      <c r="AF12757" s="82"/>
      <c r="AG12757" s="80"/>
      <c r="AH12757" s="119"/>
      <c r="AI12757" s="119"/>
    </row>
    <row r="12758" spans="27:35" x14ac:dyDescent="0.25">
      <c r="AA12758" s="81"/>
      <c r="AB12758" s="81"/>
      <c r="AC12758" s="80"/>
      <c r="AD12758" s="80"/>
      <c r="AE12758" s="81"/>
      <c r="AF12758" s="82"/>
      <c r="AG12758" s="80"/>
      <c r="AH12758" s="119"/>
      <c r="AI12758" s="119"/>
    </row>
    <row r="12759" spans="27:35" x14ac:dyDescent="0.25">
      <c r="AA12759" s="81"/>
      <c r="AB12759" s="81"/>
      <c r="AC12759" s="80"/>
      <c r="AD12759" s="80"/>
      <c r="AE12759" s="81"/>
      <c r="AF12759" s="82"/>
      <c r="AG12759" s="80"/>
      <c r="AH12759" s="119"/>
      <c r="AI12759" s="119"/>
    </row>
    <row r="12760" spans="27:35" x14ac:dyDescent="0.25">
      <c r="AA12760" s="81"/>
      <c r="AB12760" s="81"/>
      <c r="AC12760" s="80"/>
      <c r="AD12760" s="80"/>
      <c r="AE12760" s="81"/>
      <c r="AF12760" s="82"/>
      <c r="AG12760" s="80"/>
      <c r="AH12760" s="119"/>
      <c r="AI12760" s="119"/>
    </row>
    <row r="12761" spans="27:35" x14ac:dyDescent="0.25">
      <c r="AA12761" s="81"/>
      <c r="AB12761" s="81"/>
      <c r="AC12761" s="80"/>
      <c r="AD12761" s="80"/>
      <c r="AE12761" s="81"/>
      <c r="AF12761" s="82"/>
      <c r="AG12761" s="80"/>
      <c r="AH12761" s="119"/>
      <c r="AI12761" s="119"/>
    </row>
    <row r="12762" spans="27:35" x14ac:dyDescent="0.25">
      <c r="AA12762" s="81"/>
      <c r="AB12762" s="81"/>
      <c r="AC12762" s="80"/>
      <c r="AD12762" s="80"/>
      <c r="AE12762" s="81"/>
      <c r="AF12762" s="82"/>
      <c r="AG12762" s="80"/>
      <c r="AH12762" s="119"/>
      <c r="AI12762" s="119"/>
    </row>
    <row r="12763" spans="27:35" x14ac:dyDescent="0.25">
      <c r="AA12763" s="81"/>
      <c r="AB12763" s="81"/>
      <c r="AC12763" s="80"/>
      <c r="AD12763" s="80"/>
      <c r="AE12763" s="81"/>
      <c r="AF12763" s="82"/>
      <c r="AG12763" s="80"/>
      <c r="AH12763" s="119"/>
      <c r="AI12763" s="119"/>
    </row>
    <row r="12764" spans="27:35" x14ac:dyDescent="0.25">
      <c r="AA12764" s="81"/>
      <c r="AB12764" s="81"/>
      <c r="AC12764" s="80"/>
      <c r="AD12764" s="80"/>
      <c r="AE12764" s="81"/>
      <c r="AF12764" s="82"/>
      <c r="AG12764" s="80"/>
      <c r="AH12764" s="119"/>
      <c r="AI12764" s="119"/>
    </row>
    <row r="12765" spans="27:35" x14ac:dyDescent="0.25">
      <c r="AA12765" s="81"/>
      <c r="AB12765" s="81"/>
      <c r="AC12765" s="80"/>
      <c r="AD12765" s="80"/>
      <c r="AE12765" s="81"/>
      <c r="AF12765" s="82"/>
      <c r="AG12765" s="80"/>
      <c r="AH12765" s="119"/>
      <c r="AI12765" s="119"/>
    </row>
    <row r="12766" spans="27:35" x14ac:dyDescent="0.25">
      <c r="AA12766" s="81"/>
      <c r="AB12766" s="81"/>
      <c r="AC12766" s="80"/>
      <c r="AD12766" s="80"/>
      <c r="AE12766" s="81"/>
      <c r="AF12766" s="82"/>
      <c r="AG12766" s="80"/>
      <c r="AH12766" s="119"/>
      <c r="AI12766" s="119"/>
    </row>
    <row r="12767" spans="27:35" x14ac:dyDescent="0.25">
      <c r="AA12767" s="81"/>
      <c r="AB12767" s="81"/>
      <c r="AC12767" s="80"/>
      <c r="AD12767" s="80"/>
      <c r="AE12767" s="81"/>
      <c r="AF12767" s="82"/>
      <c r="AG12767" s="80"/>
      <c r="AH12767" s="119"/>
      <c r="AI12767" s="119"/>
    </row>
    <row r="12768" spans="27:35" x14ac:dyDescent="0.25">
      <c r="AA12768" s="81"/>
      <c r="AB12768" s="81"/>
      <c r="AC12768" s="80"/>
      <c r="AD12768" s="80"/>
      <c r="AE12768" s="81"/>
      <c r="AF12768" s="82"/>
      <c r="AG12768" s="80"/>
      <c r="AH12768" s="119"/>
      <c r="AI12768" s="119"/>
    </row>
    <row r="12769" spans="27:35" x14ac:dyDescent="0.25">
      <c r="AA12769" s="81"/>
      <c r="AB12769" s="81"/>
      <c r="AC12769" s="80"/>
      <c r="AD12769" s="80"/>
      <c r="AE12769" s="81"/>
      <c r="AF12769" s="82"/>
      <c r="AG12769" s="80"/>
      <c r="AH12769" s="119"/>
      <c r="AI12769" s="119"/>
    </row>
    <row r="12770" spans="27:35" x14ac:dyDescent="0.25">
      <c r="AA12770" s="81"/>
      <c r="AB12770" s="81"/>
      <c r="AC12770" s="80"/>
      <c r="AD12770" s="80"/>
      <c r="AE12770" s="81"/>
      <c r="AF12770" s="82"/>
      <c r="AG12770" s="80"/>
      <c r="AH12770" s="119"/>
      <c r="AI12770" s="119"/>
    </row>
    <row r="12771" spans="27:35" x14ac:dyDescent="0.25">
      <c r="AA12771" s="81"/>
      <c r="AB12771" s="81"/>
      <c r="AC12771" s="80"/>
      <c r="AD12771" s="80"/>
      <c r="AE12771" s="81"/>
      <c r="AF12771" s="82"/>
      <c r="AG12771" s="80"/>
      <c r="AH12771" s="119"/>
      <c r="AI12771" s="119"/>
    </row>
    <row r="12772" spans="27:35" x14ac:dyDescent="0.25">
      <c r="AA12772" s="81"/>
      <c r="AB12772" s="81"/>
      <c r="AC12772" s="80"/>
      <c r="AD12772" s="80"/>
      <c r="AE12772" s="81"/>
      <c r="AF12772" s="82"/>
      <c r="AG12772" s="80"/>
      <c r="AH12772" s="119"/>
      <c r="AI12772" s="119"/>
    </row>
    <row r="12773" spans="27:35" x14ac:dyDescent="0.25">
      <c r="AA12773" s="81"/>
      <c r="AB12773" s="81"/>
      <c r="AC12773" s="80"/>
      <c r="AD12773" s="80"/>
      <c r="AE12773" s="81"/>
      <c r="AF12773" s="82"/>
      <c r="AG12773" s="80"/>
      <c r="AH12773" s="119"/>
      <c r="AI12773" s="119"/>
    </row>
    <row r="12774" spans="27:35" x14ac:dyDescent="0.25">
      <c r="AA12774" s="81"/>
      <c r="AB12774" s="81"/>
      <c r="AC12774" s="80"/>
      <c r="AD12774" s="80"/>
      <c r="AE12774" s="81"/>
      <c r="AF12774" s="82"/>
      <c r="AG12774" s="80"/>
      <c r="AH12774" s="119"/>
      <c r="AI12774" s="119"/>
    </row>
    <row r="12775" spans="27:35" x14ac:dyDescent="0.25">
      <c r="AA12775" s="81"/>
      <c r="AB12775" s="81"/>
      <c r="AC12775" s="80"/>
      <c r="AD12775" s="80"/>
      <c r="AE12775" s="81"/>
      <c r="AF12775" s="82"/>
      <c r="AG12775" s="80"/>
      <c r="AH12775" s="119"/>
      <c r="AI12775" s="119"/>
    </row>
    <row r="12776" spans="27:35" x14ac:dyDescent="0.25">
      <c r="AA12776" s="81"/>
      <c r="AB12776" s="81"/>
      <c r="AC12776" s="80"/>
      <c r="AD12776" s="80"/>
      <c r="AE12776" s="81"/>
      <c r="AF12776" s="82"/>
      <c r="AG12776" s="80"/>
      <c r="AH12776" s="119"/>
      <c r="AI12776" s="119"/>
    </row>
    <row r="12777" spans="27:35" x14ac:dyDescent="0.25">
      <c r="AA12777" s="81"/>
      <c r="AB12777" s="81"/>
      <c r="AC12777" s="80"/>
      <c r="AD12777" s="80"/>
      <c r="AE12777" s="81"/>
      <c r="AF12777" s="82"/>
      <c r="AG12777" s="80"/>
      <c r="AH12777" s="119"/>
      <c r="AI12777" s="119"/>
    </row>
    <row r="12778" spans="27:35" x14ac:dyDescent="0.25">
      <c r="AA12778" s="81"/>
      <c r="AB12778" s="81"/>
      <c r="AC12778" s="80"/>
      <c r="AD12778" s="80"/>
      <c r="AE12778" s="81"/>
      <c r="AF12778" s="82"/>
      <c r="AG12778" s="80"/>
      <c r="AH12778" s="119"/>
      <c r="AI12778" s="119"/>
    </row>
    <row r="12779" spans="27:35" x14ac:dyDescent="0.25">
      <c r="AA12779" s="81"/>
      <c r="AB12779" s="81"/>
      <c r="AC12779" s="80"/>
      <c r="AD12779" s="80"/>
      <c r="AE12779" s="81"/>
      <c r="AF12779" s="82"/>
      <c r="AG12779" s="80"/>
      <c r="AH12779" s="119"/>
      <c r="AI12779" s="119"/>
    </row>
    <row r="12780" spans="27:35" x14ac:dyDescent="0.25">
      <c r="AA12780" s="81"/>
      <c r="AB12780" s="81"/>
      <c r="AC12780" s="80"/>
      <c r="AD12780" s="80"/>
      <c r="AE12780" s="81"/>
      <c r="AF12780" s="82"/>
      <c r="AG12780" s="80"/>
      <c r="AH12780" s="119"/>
      <c r="AI12780" s="119"/>
    </row>
    <row r="12781" spans="27:35" x14ac:dyDescent="0.25">
      <c r="AA12781" s="81"/>
      <c r="AB12781" s="81"/>
      <c r="AC12781" s="80"/>
      <c r="AD12781" s="80"/>
      <c r="AE12781" s="81"/>
      <c r="AF12781" s="82"/>
      <c r="AG12781" s="80"/>
      <c r="AH12781" s="119"/>
      <c r="AI12781" s="119"/>
    </row>
    <row r="12782" spans="27:35" x14ac:dyDescent="0.25">
      <c r="AA12782" s="81"/>
      <c r="AB12782" s="81"/>
      <c r="AC12782" s="80"/>
      <c r="AD12782" s="80"/>
      <c r="AE12782" s="81"/>
      <c r="AF12782" s="82"/>
      <c r="AG12782" s="80"/>
      <c r="AH12782" s="119"/>
      <c r="AI12782" s="119"/>
    </row>
    <row r="12783" spans="27:35" x14ac:dyDescent="0.25">
      <c r="AA12783" s="81"/>
      <c r="AB12783" s="81"/>
      <c r="AC12783" s="80"/>
      <c r="AD12783" s="80"/>
      <c r="AE12783" s="81"/>
      <c r="AF12783" s="82"/>
      <c r="AG12783" s="80"/>
      <c r="AH12783" s="119"/>
      <c r="AI12783" s="119"/>
    </row>
    <row r="12784" spans="27:35" x14ac:dyDescent="0.25">
      <c r="AA12784" s="81"/>
      <c r="AB12784" s="81"/>
      <c r="AC12784" s="80"/>
      <c r="AD12784" s="80"/>
      <c r="AE12784" s="81"/>
      <c r="AF12784" s="82"/>
      <c r="AG12784" s="80"/>
      <c r="AH12784" s="119"/>
      <c r="AI12784" s="119"/>
    </row>
    <row r="12785" spans="27:35" x14ac:dyDescent="0.25">
      <c r="AA12785" s="81"/>
      <c r="AB12785" s="81"/>
      <c r="AC12785" s="80"/>
      <c r="AD12785" s="80"/>
      <c r="AE12785" s="81"/>
      <c r="AF12785" s="82"/>
      <c r="AG12785" s="80"/>
      <c r="AH12785" s="119"/>
      <c r="AI12785" s="119"/>
    </row>
    <row r="12786" spans="27:35" x14ac:dyDescent="0.25">
      <c r="AA12786" s="81"/>
      <c r="AB12786" s="81"/>
      <c r="AC12786" s="80"/>
      <c r="AD12786" s="80"/>
      <c r="AE12786" s="81"/>
      <c r="AF12786" s="82"/>
      <c r="AG12786" s="80"/>
      <c r="AH12786" s="119"/>
      <c r="AI12786" s="119"/>
    </row>
    <row r="12787" spans="27:35" x14ac:dyDescent="0.25">
      <c r="AA12787" s="81"/>
      <c r="AB12787" s="81"/>
      <c r="AC12787" s="80"/>
      <c r="AD12787" s="80"/>
      <c r="AE12787" s="81"/>
      <c r="AF12787" s="82"/>
      <c r="AG12787" s="80"/>
      <c r="AH12787" s="119"/>
      <c r="AI12787" s="119"/>
    </row>
    <row r="12788" spans="27:35" x14ac:dyDescent="0.25">
      <c r="AA12788" s="81"/>
      <c r="AB12788" s="81"/>
      <c r="AC12788" s="80"/>
      <c r="AD12788" s="80"/>
      <c r="AE12788" s="81"/>
      <c r="AF12788" s="82"/>
      <c r="AG12788" s="80"/>
      <c r="AH12788" s="119"/>
      <c r="AI12788" s="119"/>
    </row>
    <row r="12789" spans="27:35" x14ac:dyDescent="0.25">
      <c r="AA12789" s="81"/>
      <c r="AB12789" s="81"/>
      <c r="AC12789" s="80"/>
      <c r="AD12789" s="80"/>
      <c r="AE12789" s="81"/>
      <c r="AF12789" s="82"/>
      <c r="AG12789" s="80"/>
      <c r="AH12789" s="119"/>
      <c r="AI12789" s="119"/>
    </row>
    <row r="12790" spans="27:35" x14ac:dyDescent="0.25">
      <c r="AA12790" s="81"/>
      <c r="AB12790" s="81"/>
      <c r="AC12790" s="80"/>
      <c r="AD12790" s="80"/>
      <c r="AE12790" s="81"/>
      <c r="AF12790" s="82"/>
      <c r="AG12790" s="80"/>
      <c r="AH12790" s="119"/>
      <c r="AI12790" s="119"/>
    </row>
    <row r="12791" spans="27:35" x14ac:dyDescent="0.25">
      <c r="AA12791" s="81"/>
      <c r="AB12791" s="81"/>
      <c r="AC12791" s="80"/>
      <c r="AD12791" s="80"/>
      <c r="AE12791" s="81"/>
      <c r="AF12791" s="82"/>
      <c r="AG12791" s="80"/>
      <c r="AH12791" s="119"/>
      <c r="AI12791" s="119"/>
    </row>
    <row r="12792" spans="27:35" x14ac:dyDescent="0.25">
      <c r="AA12792" s="81"/>
      <c r="AB12792" s="81"/>
      <c r="AC12792" s="80"/>
      <c r="AD12792" s="80"/>
      <c r="AE12792" s="81"/>
      <c r="AF12792" s="82"/>
      <c r="AG12792" s="80"/>
      <c r="AH12792" s="119"/>
      <c r="AI12792" s="119"/>
    </row>
    <row r="12793" spans="27:35" x14ac:dyDescent="0.25">
      <c r="AA12793" s="81"/>
      <c r="AB12793" s="81"/>
      <c r="AC12793" s="80"/>
      <c r="AD12793" s="80"/>
      <c r="AE12793" s="81"/>
      <c r="AF12793" s="82"/>
      <c r="AG12793" s="80"/>
      <c r="AH12793" s="119"/>
      <c r="AI12793" s="119"/>
    </row>
    <row r="12794" spans="27:35" x14ac:dyDescent="0.25">
      <c r="AA12794" s="81"/>
      <c r="AB12794" s="81"/>
      <c r="AC12794" s="80"/>
      <c r="AD12794" s="80"/>
      <c r="AE12794" s="81"/>
      <c r="AF12794" s="82"/>
      <c r="AG12794" s="80"/>
      <c r="AH12794" s="119"/>
      <c r="AI12794" s="119"/>
    </row>
    <row r="12795" spans="27:35" x14ac:dyDescent="0.25">
      <c r="AA12795" s="81"/>
      <c r="AB12795" s="81"/>
      <c r="AC12795" s="80"/>
      <c r="AD12795" s="80"/>
      <c r="AE12795" s="81"/>
      <c r="AF12795" s="82"/>
      <c r="AG12795" s="80"/>
      <c r="AH12795" s="119"/>
      <c r="AI12795" s="119"/>
    </row>
    <row r="12796" spans="27:35" x14ac:dyDescent="0.25">
      <c r="AA12796" s="81"/>
      <c r="AB12796" s="81"/>
      <c r="AC12796" s="80"/>
      <c r="AD12796" s="80"/>
      <c r="AE12796" s="81"/>
      <c r="AF12796" s="82"/>
      <c r="AG12796" s="80"/>
      <c r="AH12796" s="119"/>
      <c r="AI12796" s="119"/>
    </row>
    <row r="12797" spans="27:35" x14ac:dyDescent="0.25">
      <c r="AA12797" s="81"/>
      <c r="AB12797" s="81"/>
      <c r="AC12797" s="80"/>
      <c r="AD12797" s="80"/>
      <c r="AE12797" s="81"/>
      <c r="AF12797" s="82"/>
      <c r="AG12797" s="80"/>
      <c r="AH12797" s="119"/>
      <c r="AI12797" s="119"/>
    </row>
    <row r="12798" spans="27:35" x14ac:dyDescent="0.25">
      <c r="AA12798" s="81"/>
      <c r="AB12798" s="81"/>
      <c r="AC12798" s="80"/>
      <c r="AD12798" s="80"/>
      <c r="AE12798" s="81"/>
      <c r="AF12798" s="82"/>
      <c r="AG12798" s="80"/>
      <c r="AH12798" s="119"/>
      <c r="AI12798" s="119"/>
    </row>
    <row r="12799" spans="27:35" x14ac:dyDescent="0.25">
      <c r="AA12799" s="81"/>
      <c r="AB12799" s="81"/>
      <c r="AC12799" s="80"/>
      <c r="AD12799" s="80"/>
      <c r="AE12799" s="81"/>
      <c r="AF12799" s="82"/>
      <c r="AG12799" s="80"/>
      <c r="AH12799" s="119"/>
      <c r="AI12799" s="119"/>
    </row>
    <row r="12800" spans="27:35" x14ac:dyDescent="0.25">
      <c r="AA12800" s="81"/>
      <c r="AB12800" s="81"/>
      <c r="AC12800" s="80"/>
      <c r="AD12800" s="80"/>
      <c r="AE12800" s="81"/>
      <c r="AF12800" s="82"/>
      <c r="AG12800" s="80"/>
      <c r="AH12800" s="119"/>
      <c r="AI12800" s="119"/>
    </row>
    <row r="12801" spans="27:35" x14ac:dyDescent="0.25">
      <c r="AA12801" s="81"/>
      <c r="AB12801" s="81"/>
      <c r="AC12801" s="80"/>
      <c r="AD12801" s="80"/>
      <c r="AE12801" s="81"/>
      <c r="AF12801" s="82"/>
      <c r="AG12801" s="80"/>
      <c r="AH12801" s="119"/>
      <c r="AI12801" s="119"/>
    </row>
    <row r="12802" spans="27:35" x14ac:dyDescent="0.25">
      <c r="AA12802" s="81"/>
      <c r="AB12802" s="81"/>
      <c r="AC12802" s="80"/>
      <c r="AD12802" s="80"/>
      <c r="AE12802" s="81"/>
      <c r="AF12802" s="82"/>
      <c r="AG12802" s="80"/>
      <c r="AH12802" s="119"/>
      <c r="AI12802" s="119"/>
    </row>
    <row r="12803" spans="27:35" x14ac:dyDescent="0.25">
      <c r="AA12803" s="81"/>
      <c r="AB12803" s="81"/>
      <c r="AC12803" s="80"/>
      <c r="AD12803" s="80"/>
      <c r="AE12803" s="81"/>
      <c r="AF12803" s="82"/>
      <c r="AG12803" s="80"/>
      <c r="AH12803" s="119"/>
      <c r="AI12803" s="119"/>
    </row>
    <row r="12804" spans="27:35" x14ac:dyDescent="0.25">
      <c r="AA12804" s="81"/>
      <c r="AB12804" s="81"/>
      <c r="AC12804" s="80"/>
      <c r="AD12804" s="80"/>
      <c r="AE12804" s="81"/>
      <c r="AF12804" s="82"/>
      <c r="AG12804" s="80"/>
      <c r="AH12804" s="119"/>
      <c r="AI12804" s="119"/>
    </row>
    <row r="12805" spans="27:35" x14ac:dyDescent="0.25">
      <c r="AA12805" s="81"/>
      <c r="AB12805" s="81"/>
      <c r="AC12805" s="80"/>
      <c r="AD12805" s="80"/>
      <c r="AE12805" s="81"/>
      <c r="AF12805" s="82"/>
      <c r="AG12805" s="80"/>
      <c r="AH12805" s="119"/>
      <c r="AI12805" s="119"/>
    </row>
    <row r="12806" spans="27:35" x14ac:dyDescent="0.25">
      <c r="AA12806" s="81"/>
      <c r="AB12806" s="81"/>
      <c r="AC12806" s="80"/>
      <c r="AD12806" s="80"/>
      <c r="AE12806" s="81"/>
      <c r="AF12806" s="82"/>
      <c r="AG12806" s="80"/>
      <c r="AH12806" s="119"/>
      <c r="AI12806" s="119"/>
    </row>
    <row r="12807" spans="27:35" x14ac:dyDescent="0.25">
      <c r="AA12807" s="81"/>
      <c r="AB12807" s="81"/>
      <c r="AC12807" s="80"/>
      <c r="AD12807" s="80"/>
      <c r="AE12807" s="81"/>
      <c r="AF12807" s="82"/>
      <c r="AG12807" s="80"/>
      <c r="AH12807" s="119"/>
      <c r="AI12807" s="119"/>
    </row>
    <row r="12808" spans="27:35" x14ac:dyDescent="0.25">
      <c r="AA12808" s="81"/>
      <c r="AB12808" s="81"/>
      <c r="AC12808" s="80"/>
      <c r="AD12808" s="80"/>
      <c r="AE12808" s="81"/>
      <c r="AF12808" s="82"/>
      <c r="AG12808" s="80"/>
      <c r="AH12808" s="119"/>
      <c r="AI12808" s="119"/>
    </row>
    <row r="12809" spans="27:35" x14ac:dyDescent="0.25">
      <c r="AA12809" s="81"/>
      <c r="AB12809" s="81"/>
      <c r="AC12809" s="80"/>
      <c r="AD12809" s="80"/>
      <c r="AE12809" s="81"/>
      <c r="AF12809" s="82"/>
      <c r="AG12809" s="80"/>
      <c r="AH12809" s="119"/>
      <c r="AI12809" s="119"/>
    </row>
    <row r="12810" spans="27:35" x14ac:dyDescent="0.25">
      <c r="AA12810" s="81"/>
      <c r="AB12810" s="81"/>
      <c r="AC12810" s="80"/>
      <c r="AD12810" s="80"/>
      <c r="AE12810" s="81"/>
      <c r="AF12810" s="82"/>
      <c r="AG12810" s="80"/>
      <c r="AH12810" s="119"/>
      <c r="AI12810" s="119"/>
    </row>
    <row r="12811" spans="27:35" x14ac:dyDescent="0.25">
      <c r="AA12811" s="81"/>
      <c r="AB12811" s="81"/>
      <c r="AC12811" s="80"/>
      <c r="AD12811" s="80"/>
      <c r="AE12811" s="81"/>
      <c r="AF12811" s="82"/>
      <c r="AG12811" s="80"/>
      <c r="AH12811" s="119"/>
      <c r="AI12811" s="119"/>
    </row>
    <row r="12812" spans="27:35" x14ac:dyDescent="0.25">
      <c r="AA12812" s="81"/>
      <c r="AB12812" s="81"/>
      <c r="AC12812" s="80"/>
      <c r="AD12812" s="80"/>
      <c r="AE12812" s="81"/>
      <c r="AF12812" s="82"/>
      <c r="AG12812" s="80"/>
      <c r="AH12812" s="119"/>
      <c r="AI12812" s="119"/>
    </row>
    <row r="12813" spans="27:35" x14ac:dyDescent="0.25">
      <c r="AA12813" s="81"/>
      <c r="AB12813" s="81"/>
      <c r="AC12813" s="80"/>
      <c r="AD12813" s="80"/>
      <c r="AE12813" s="81"/>
      <c r="AF12813" s="82"/>
      <c r="AG12813" s="80"/>
      <c r="AH12813" s="119"/>
      <c r="AI12813" s="119"/>
    </row>
    <row r="12814" spans="27:35" x14ac:dyDescent="0.25">
      <c r="AA12814" s="81"/>
      <c r="AB12814" s="81"/>
      <c r="AC12814" s="80"/>
      <c r="AD12814" s="80"/>
      <c r="AE12814" s="81"/>
      <c r="AF12814" s="82"/>
      <c r="AG12814" s="80"/>
      <c r="AH12814" s="119"/>
      <c r="AI12814" s="119"/>
    </row>
    <row r="12815" spans="27:35" x14ac:dyDescent="0.25">
      <c r="AA12815" s="81"/>
      <c r="AB12815" s="81"/>
      <c r="AC12815" s="80"/>
      <c r="AD12815" s="80"/>
      <c r="AE12815" s="81"/>
      <c r="AF12815" s="82"/>
      <c r="AG12815" s="80"/>
      <c r="AH12815" s="119"/>
      <c r="AI12815" s="119"/>
    </row>
    <row r="12816" spans="27:35" x14ac:dyDescent="0.25">
      <c r="AA12816" s="81"/>
      <c r="AB12816" s="81"/>
      <c r="AC12816" s="80"/>
      <c r="AD12816" s="80"/>
      <c r="AE12816" s="81"/>
      <c r="AF12816" s="82"/>
      <c r="AG12816" s="80"/>
      <c r="AH12816" s="119"/>
      <c r="AI12816" s="119"/>
    </row>
    <row r="12817" spans="27:35" x14ac:dyDescent="0.25">
      <c r="AA12817" s="81"/>
      <c r="AB12817" s="81"/>
      <c r="AC12817" s="80"/>
      <c r="AD12817" s="80"/>
      <c r="AE12817" s="81"/>
      <c r="AF12817" s="82"/>
      <c r="AG12817" s="80"/>
      <c r="AH12817" s="119"/>
      <c r="AI12817" s="119"/>
    </row>
    <row r="12818" spans="27:35" x14ac:dyDescent="0.25">
      <c r="AA12818" s="81"/>
      <c r="AB12818" s="81"/>
      <c r="AC12818" s="80"/>
      <c r="AD12818" s="80"/>
      <c r="AE12818" s="81"/>
      <c r="AF12818" s="82"/>
      <c r="AG12818" s="80"/>
      <c r="AH12818" s="119"/>
      <c r="AI12818" s="119"/>
    </row>
    <row r="12819" spans="27:35" x14ac:dyDescent="0.25">
      <c r="AA12819" s="81"/>
      <c r="AB12819" s="81"/>
      <c r="AC12819" s="80"/>
      <c r="AD12819" s="80"/>
      <c r="AE12819" s="81"/>
      <c r="AF12819" s="82"/>
      <c r="AG12819" s="80"/>
      <c r="AH12819" s="119"/>
      <c r="AI12819" s="119"/>
    </row>
    <row r="12820" spans="27:35" x14ac:dyDescent="0.25">
      <c r="AA12820" s="81"/>
      <c r="AB12820" s="81"/>
      <c r="AC12820" s="80"/>
      <c r="AD12820" s="80"/>
      <c r="AE12820" s="81"/>
      <c r="AF12820" s="82"/>
      <c r="AG12820" s="80"/>
      <c r="AH12820" s="119"/>
      <c r="AI12820" s="119"/>
    </row>
    <row r="12821" spans="27:35" x14ac:dyDescent="0.25">
      <c r="AA12821" s="81"/>
      <c r="AB12821" s="81"/>
      <c r="AC12821" s="80"/>
      <c r="AD12821" s="80"/>
      <c r="AE12821" s="81"/>
      <c r="AF12821" s="82"/>
      <c r="AG12821" s="80"/>
      <c r="AH12821" s="119"/>
      <c r="AI12821" s="119"/>
    </row>
    <row r="12822" spans="27:35" x14ac:dyDescent="0.25">
      <c r="AA12822" s="81"/>
      <c r="AB12822" s="81"/>
      <c r="AC12822" s="80"/>
      <c r="AD12822" s="80"/>
      <c r="AE12822" s="81"/>
      <c r="AF12822" s="82"/>
      <c r="AG12822" s="80"/>
      <c r="AH12822" s="119"/>
      <c r="AI12822" s="119"/>
    </row>
    <row r="12823" spans="27:35" x14ac:dyDescent="0.25">
      <c r="AA12823" s="81"/>
      <c r="AB12823" s="81"/>
      <c r="AC12823" s="80"/>
      <c r="AD12823" s="80"/>
      <c r="AE12823" s="81"/>
      <c r="AF12823" s="82"/>
      <c r="AG12823" s="80"/>
      <c r="AH12823" s="119"/>
      <c r="AI12823" s="119"/>
    </row>
    <row r="12824" spans="27:35" x14ac:dyDescent="0.25">
      <c r="AA12824" s="81"/>
      <c r="AB12824" s="81"/>
      <c r="AC12824" s="80"/>
      <c r="AD12824" s="80"/>
      <c r="AE12824" s="81"/>
      <c r="AF12824" s="82"/>
      <c r="AG12824" s="80"/>
      <c r="AH12824" s="119"/>
      <c r="AI12824" s="119"/>
    </row>
    <row r="12825" spans="27:35" x14ac:dyDescent="0.25">
      <c r="AA12825" s="81"/>
      <c r="AB12825" s="81"/>
      <c r="AC12825" s="80"/>
      <c r="AD12825" s="80"/>
      <c r="AE12825" s="81"/>
      <c r="AF12825" s="82"/>
      <c r="AG12825" s="80"/>
      <c r="AH12825" s="119"/>
      <c r="AI12825" s="119"/>
    </row>
    <row r="12826" spans="27:35" x14ac:dyDescent="0.25">
      <c r="AA12826" s="81"/>
      <c r="AB12826" s="81"/>
      <c r="AC12826" s="80"/>
      <c r="AD12826" s="80"/>
      <c r="AE12826" s="81"/>
      <c r="AF12826" s="82"/>
      <c r="AG12826" s="80"/>
      <c r="AH12826" s="119"/>
      <c r="AI12826" s="119"/>
    </row>
    <row r="12827" spans="27:35" x14ac:dyDescent="0.25">
      <c r="AA12827" s="81"/>
      <c r="AB12827" s="81"/>
      <c r="AC12827" s="80"/>
      <c r="AD12827" s="80"/>
      <c r="AE12827" s="81"/>
      <c r="AF12827" s="82"/>
      <c r="AG12827" s="80"/>
      <c r="AH12827" s="119"/>
      <c r="AI12827" s="119"/>
    </row>
    <row r="12828" spans="27:35" x14ac:dyDescent="0.25">
      <c r="AA12828" s="81"/>
      <c r="AB12828" s="81"/>
      <c r="AC12828" s="80"/>
      <c r="AD12828" s="80"/>
      <c r="AE12828" s="81"/>
      <c r="AF12828" s="82"/>
      <c r="AG12828" s="80"/>
      <c r="AH12828" s="119"/>
      <c r="AI12828" s="119"/>
    </row>
    <row r="12829" spans="27:35" x14ac:dyDescent="0.25">
      <c r="AA12829" s="81"/>
      <c r="AB12829" s="81"/>
      <c r="AC12829" s="80"/>
      <c r="AD12829" s="80"/>
      <c r="AE12829" s="81"/>
      <c r="AF12829" s="82"/>
      <c r="AG12829" s="80"/>
      <c r="AH12829" s="119"/>
      <c r="AI12829" s="119"/>
    </row>
    <row r="12830" spans="27:35" x14ac:dyDescent="0.25">
      <c r="AA12830" s="81"/>
      <c r="AB12830" s="81"/>
      <c r="AC12830" s="80"/>
      <c r="AD12830" s="80"/>
      <c r="AE12830" s="81"/>
      <c r="AF12830" s="82"/>
      <c r="AG12830" s="80"/>
      <c r="AH12830" s="119"/>
      <c r="AI12830" s="119"/>
    </row>
    <row r="12831" spans="27:35" x14ac:dyDescent="0.25">
      <c r="AA12831" s="81"/>
      <c r="AB12831" s="81"/>
      <c r="AC12831" s="80"/>
      <c r="AD12831" s="80"/>
      <c r="AE12831" s="81"/>
      <c r="AF12831" s="82"/>
      <c r="AG12831" s="80"/>
      <c r="AH12831" s="119"/>
      <c r="AI12831" s="119"/>
    </row>
    <row r="12832" spans="27:35" x14ac:dyDescent="0.25">
      <c r="AA12832" s="81"/>
      <c r="AB12832" s="81"/>
      <c r="AC12832" s="80"/>
      <c r="AD12832" s="80"/>
      <c r="AE12832" s="81"/>
      <c r="AF12832" s="82"/>
      <c r="AG12832" s="80"/>
      <c r="AH12832" s="119"/>
      <c r="AI12832" s="119"/>
    </row>
    <row r="12833" spans="27:35" x14ac:dyDescent="0.25">
      <c r="AA12833" s="81"/>
      <c r="AB12833" s="81"/>
      <c r="AC12833" s="80"/>
      <c r="AD12833" s="80"/>
      <c r="AE12833" s="81"/>
      <c r="AF12833" s="82"/>
      <c r="AG12833" s="80"/>
      <c r="AH12833" s="119"/>
      <c r="AI12833" s="119"/>
    </row>
    <row r="12834" spans="27:35" x14ac:dyDescent="0.25">
      <c r="AA12834" s="81"/>
      <c r="AB12834" s="81"/>
      <c r="AC12834" s="80"/>
      <c r="AD12834" s="80"/>
      <c r="AE12834" s="81"/>
      <c r="AF12834" s="82"/>
      <c r="AG12834" s="80"/>
      <c r="AH12834" s="119"/>
      <c r="AI12834" s="119"/>
    </row>
    <row r="12835" spans="27:35" x14ac:dyDescent="0.25">
      <c r="AA12835" s="81"/>
      <c r="AB12835" s="81"/>
      <c r="AC12835" s="80"/>
      <c r="AD12835" s="80"/>
      <c r="AE12835" s="81"/>
      <c r="AF12835" s="82"/>
      <c r="AG12835" s="80"/>
      <c r="AH12835" s="119"/>
      <c r="AI12835" s="119"/>
    </row>
    <row r="12836" spans="27:35" x14ac:dyDescent="0.25">
      <c r="AA12836" s="81"/>
      <c r="AB12836" s="81"/>
      <c r="AC12836" s="80"/>
      <c r="AD12836" s="80"/>
      <c r="AE12836" s="81"/>
      <c r="AF12836" s="82"/>
      <c r="AG12836" s="80"/>
      <c r="AH12836" s="119"/>
      <c r="AI12836" s="119"/>
    </row>
    <row r="12837" spans="27:35" x14ac:dyDescent="0.25">
      <c r="AA12837" s="81"/>
      <c r="AB12837" s="81"/>
      <c r="AC12837" s="80"/>
      <c r="AD12837" s="80"/>
      <c r="AE12837" s="81"/>
      <c r="AF12837" s="82"/>
      <c r="AG12837" s="80"/>
      <c r="AH12837" s="119"/>
      <c r="AI12837" s="119"/>
    </row>
    <row r="12838" spans="27:35" x14ac:dyDescent="0.25">
      <c r="AA12838" s="81"/>
      <c r="AB12838" s="81"/>
      <c r="AC12838" s="80"/>
      <c r="AD12838" s="80"/>
      <c r="AE12838" s="81"/>
      <c r="AF12838" s="82"/>
      <c r="AG12838" s="80"/>
      <c r="AH12838" s="119"/>
      <c r="AI12838" s="119"/>
    </row>
    <row r="12839" spans="27:35" x14ac:dyDescent="0.25">
      <c r="AA12839" s="81"/>
      <c r="AB12839" s="81"/>
      <c r="AC12839" s="80"/>
      <c r="AD12839" s="80"/>
      <c r="AE12839" s="81"/>
      <c r="AF12839" s="82"/>
      <c r="AG12839" s="80"/>
      <c r="AH12839" s="119"/>
      <c r="AI12839" s="119"/>
    </row>
    <row r="12840" spans="27:35" x14ac:dyDescent="0.25">
      <c r="AA12840" s="81"/>
      <c r="AB12840" s="81"/>
      <c r="AC12840" s="80"/>
      <c r="AD12840" s="80"/>
      <c r="AE12840" s="81"/>
      <c r="AF12840" s="82"/>
      <c r="AG12840" s="80"/>
      <c r="AH12840" s="119"/>
      <c r="AI12840" s="119"/>
    </row>
    <row r="12841" spans="27:35" x14ac:dyDescent="0.25">
      <c r="AA12841" s="81"/>
      <c r="AB12841" s="81"/>
      <c r="AC12841" s="80"/>
      <c r="AD12841" s="80"/>
      <c r="AE12841" s="81"/>
      <c r="AF12841" s="82"/>
      <c r="AG12841" s="80"/>
      <c r="AH12841" s="119"/>
      <c r="AI12841" s="119"/>
    </row>
    <row r="12842" spans="27:35" x14ac:dyDescent="0.25">
      <c r="AA12842" s="81"/>
      <c r="AB12842" s="81"/>
      <c r="AC12842" s="80"/>
      <c r="AD12842" s="80"/>
      <c r="AE12842" s="81"/>
      <c r="AF12842" s="82"/>
      <c r="AG12842" s="80"/>
      <c r="AH12842" s="119"/>
      <c r="AI12842" s="119"/>
    </row>
    <row r="12843" spans="27:35" x14ac:dyDescent="0.25">
      <c r="AA12843" s="81"/>
      <c r="AB12843" s="81"/>
      <c r="AC12843" s="80"/>
      <c r="AD12843" s="80"/>
      <c r="AE12843" s="81"/>
      <c r="AF12843" s="82"/>
      <c r="AG12843" s="80"/>
      <c r="AH12843" s="119"/>
      <c r="AI12843" s="119"/>
    </row>
    <row r="12844" spans="27:35" x14ac:dyDescent="0.25">
      <c r="AA12844" s="81"/>
      <c r="AB12844" s="81"/>
      <c r="AC12844" s="80"/>
      <c r="AD12844" s="80"/>
      <c r="AE12844" s="81"/>
      <c r="AF12844" s="82"/>
      <c r="AG12844" s="80"/>
      <c r="AH12844" s="119"/>
      <c r="AI12844" s="119"/>
    </row>
    <row r="12845" spans="27:35" x14ac:dyDescent="0.25">
      <c r="AA12845" s="81"/>
      <c r="AB12845" s="81"/>
      <c r="AC12845" s="80"/>
      <c r="AD12845" s="80"/>
      <c r="AE12845" s="81"/>
      <c r="AF12845" s="82"/>
      <c r="AG12845" s="80"/>
      <c r="AH12845" s="119"/>
      <c r="AI12845" s="119"/>
    </row>
    <row r="12846" spans="27:35" x14ac:dyDescent="0.25">
      <c r="AA12846" s="81"/>
      <c r="AB12846" s="81"/>
      <c r="AC12846" s="80"/>
      <c r="AD12846" s="80"/>
      <c r="AE12846" s="81"/>
      <c r="AF12846" s="82"/>
      <c r="AG12846" s="80"/>
      <c r="AH12846" s="119"/>
      <c r="AI12846" s="119"/>
    </row>
    <row r="12847" spans="27:35" x14ac:dyDescent="0.25">
      <c r="AA12847" s="81"/>
      <c r="AB12847" s="81"/>
      <c r="AC12847" s="80"/>
      <c r="AD12847" s="80"/>
      <c r="AE12847" s="81"/>
      <c r="AF12847" s="82"/>
      <c r="AG12847" s="80"/>
      <c r="AH12847" s="119"/>
      <c r="AI12847" s="119"/>
    </row>
    <row r="12848" spans="27:35" x14ac:dyDescent="0.25">
      <c r="AA12848" s="81"/>
      <c r="AB12848" s="81"/>
      <c r="AC12848" s="80"/>
      <c r="AD12848" s="80"/>
      <c r="AE12848" s="81"/>
      <c r="AF12848" s="82"/>
      <c r="AG12848" s="80"/>
      <c r="AH12848" s="119"/>
      <c r="AI12848" s="119"/>
    </row>
    <row r="12849" spans="27:35" x14ac:dyDescent="0.25">
      <c r="AA12849" s="81"/>
      <c r="AB12849" s="81"/>
      <c r="AC12849" s="80"/>
      <c r="AD12849" s="80"/>
      <c r="AE12849" s="81"/>
      <c r="AF12849" s="82"/>
      <c r="AG12849" s="80"/>
      <c r="AH12849" s="119"/>
      <c r="AI12849" s="119"/>
    </row>
    <row r="12850" spans="27:35" x14ac:dyDescent="0.25">
      <c r="AA12850" s="81"/>
      <c r="AB12850" s="81"/>
      <c r="AC12850" s="80"/>
      <c r="AD12850" s="80"/>
      <c r="AE12850" s="81"/>
      <c r="AF12850" s="82"/>
      <c r="AG12850" s="80"/>
      <c r="AH12850" s="119"/>
      <c r="AI12850" s="119"/>
    </row>
    <row r="12851" spans="27:35" x14ac:dyDescent="0.25">
      <c r="AA12851" s="81"/>
      <c r="AB12851" s="81"/>
      <c r="AC12851" s="80"/>
      <c r="AD12851" s="80"/>
      <c r="AE12851" s="81"/>
      <c r="AF12851" s="82"/>
      <c r="AG12851" s="80"/>
      <c r="AH12851" s="119"/>
      <c r="AI12851" s="119"/>
    </row>
    <row r="12852" spans="27:35" x14ac:dyDescent="0.25">
      <c r="AA12852" s="81"/>
      <c r="AB12852" s="81"/>
      <c r="AC12852" s="80"/>
      <c r="AD12852" s="80"/>
      <c r="AE12852" s="81"/>
      <c r="AF12852" s="82"/>
      <c r="AG12852" s="80"/>
      <c r="AH12852" s="119"/>
      <c r="AI12852" s="119"/>
    </row>
    <row r="12853" spans="27:35" x14ac:dyDescent="0.25">
      <c r="AA12853" s="81"/>
      <c r="AB12853" s="81"/>
      <c r="AC12853" s="80"/>
      <c r="AD12853" s="80"/>
      <c r="AE12853" s="81"/>
      <c r="AF12853" s="82"/>
      <c r="AG12853" s="80"/>
      <c r="AH12853" s="119"/>
      <c r="AI12853" s="119"/>
    </row>
    <row r="12854" spans="27:35" x14ac:dyDescent="0.25">
      <c r="AA12854" s="81"/>
      <c r="AB12854" s="81"/>
      <c r="AC12854" s="80"/>
      <c r="AD12854" s="80"/>
      <c r="AE12854" s="81"/>
      <c r="AF12854" s="82"/>
      <c r="AG12854" s="80"/>
      <c r="AH12854" s="119"/>
      <c r="AI12854" s="119"/>
    </row>
    <row r="12855" spans="27:35" x14ac:dyDescent="0.25">
      <c r="AA12855" s="81"/>
      <c r="AB12855" s="81"/>
      <c r="AC12855" s="80"/>
      <c r="AD12855" s="80"/>
      <c r="AE12855" s="81"/>
      <c r="AF12855" s="82"/>
      <c r="AG12855" s="80"/>
      <c r="AH12855" s="119"/>
      <c r="AI12855" s="119"/>
    </row>
    <row r="12856" spans="27:35" x14ac:dyDescent="0.25">
      <c r="AA12856" s="81"/>
      <c r="AB12856" s="81"/>
      <c r="AC12856" s="80"/>
      <c r="AD12856" s="80"/>
      <c r="AE12856" s="81"/>
      <c r="AF12856" s="82"/>
      <c r="AG12856" s="80"/>
      <c r="AH12856" s="119"/>
      <c r="AI12856" s="119"/>
    </row>
    <row r="12857" spans="27:35" x14ac:dyDescent="0.25">
      <c r="AA12857" s="81"/>
      <c r="AB12857" s="81"/>
      <c r="AC12857" s="80"/>
      <c r="AD12857" s="80"/>
      <c r="AE12857" s="81"/>
      <c r="AF12857" s="82"/>
      <c r="AG12857" s="80"/>
      <c r="AH12857" s="119"/>
      <c r="AI12857" s="119"/>
    </row>
    <row r="12858" spans="27:35" x14ac:dyDescent="0.25">
      <c r="AA12858" s="81"/>
      <c r="AB12858" s="81"/>
      <c r="AC12858" s="80"/>
      <c r="AD12858" s="80"/>
      <c r="AE12858" s="81"/>
      <c r="AF12858" s="82"/>
      <c r="AG12858" s="80"/>
      <c r="AH12858" s="119"/>
      <c r="AI12858" s="119"/>
    </row>
    <row r="12859" spans="27:35" x14ac:dyDescent="0.25">
      <c r="AA12859" s="81"/>
      <c r="AB12859" s="81"/>
      <c r="AC12859" s="80"/>
      <c r="AD12859" s="80"/>
      <c r="AE12859" s="81"/>
      <c r="AF12859" s="82"/>
      <c r="AG12859" s="80"/>
      <c r="AH12859" s="119"/>
      <c r="AI12859" s="119"/>
    </row>
    <row r="12860" spans="27:35" x14ac:dyDescent="0.25">
      <c r="AA12860" s="81"/>
      <c r="AB12860" s="81"/>
      <c r="AC12860" s="80"/>
      <c r="AD12860" s="80"/>
      <c r="AE12860" s="81"/>
      <c r="AF12860" s="82"/>
      <c r="AG12860" s="80"/>
      <c r="AH12860" s="119"/>
      <c r="AI12860" s="119"/>
    </row>
    <row r="12861" spans="27:35" x14ac:dyDescent="0.25">
      <c r="AA12861" s="81"/>
      <c r="AB12861" s="81"/>
      <c r="AC12861" s="80"/>
      <c r="AD12861" s="80"/>
      <c r="AE12861" s="81"/>
      <c r="AF12861" s="82"/>
      <c r="AG12861" s="80"/>
      <c r="AH12861" s="119"/>
      <c r="AI12861" s="119"/>
    </row>
    <row r="12862" spans="27:35" x14ac:dyDescent="0.25">
      <c r="AA12862" s="81"/>
      <c r="AB12862" s="81"/>
      <c r="AC12862" s="80"/>
      <c r="AD12862" s="80"/>
      <c r="AE12862" s="81"/>
      <c r="AF12862" s="82"/>
      <c r="AG12862" s="80"/>
      <c r="AH12862" s="119"/>
      <c r="AI12862" s="119"/>
    </row>
    <row r="12863" spans="27:35" x14ac:dyDescent="0.25">
      <c r="AA12863" s="81"/>
      <c r="AB12863" s="81"/>
      <c r="AC12863" s="80"/>
      <c r="AD12863" s="80"/>
      <c r="AE12863" s="81"/>
      <c r="AF12863" s="82"/>
      <c r="AG12863" s="80"/>
      <c r="AH12863" s="119"/>
      <c r="AI12863" s="119"/>
    </row>
    <row r="12864" spans="27:35" x14ac:dyDescent="0.25">
      <c r="AA12864" s="81"/>
      <c r="AB12864" s="81"/>
      <c r="AC12864" s="80"/>
      <c r="AD12864" s="80"/>
      <c r="AE12864" s="81"/>
      <c r="AF12864" s="82"/>
      <c r="AG12864" s="80"/>
      <c r="AH12864" s="119"/>
      <c r="AI12864" s="119"/>
    </row>
    <row r="12865" spans="27:35" x14ac:dyDescent="0.25">
      <c r="AA12865" s="81"/>
      <c r="AB12865" s="81"/>
      <c r="AC12865" s="80"/>
      <c r="AD12865" s="80"/>
      <c r="AE12865" s="81"/>
      <c r="AF12865" s="82"/>
      <c r="AG12865" s="80"/>
      <c r="AH12865" s="119"/>
      <c r="AI12865" s="119"/>
    </row>
    <row r="12866" spans="27:35" x14ac:dyDescent="0.25">
      <c r="AA12866" s="81"/>
      <c r="AB12866" s="81"/>
      <c r="AC12866" s="80"/>
      <c r="AD12866" s="80"/>
      <c r="AE12866" s="81"/>
      <c r="AF12866" s="82"/>
      <c r="AG12866" s="80"/>
      <c r="AH12866" s="119"/>
      <c r="AI12866" s="119"/>
    </row>
    <row r="12867" spans="27:35" x14ac:dyDescent="0.25">
      <c r="AA12867" s="81"/>
      <c r="AB12867" s="81"/>
      <c r="AC12867" s="80"/>
      <c r="AD12867" s="80"/>
      <c r="AE12867" s="81"/>
      <c r="AF12867" s="82"/>
      <c r="AG12867" s="80"/>
      <c r="AH12867" s="119"/>
      <c r="AI12867" s="119"/>
    </row>
    <row r="12868" spans="27:35" x14ac:dyDescent="0.25">
      <c r="AA12868" s="81"/>
      <c r="AB12868" s="81"/>
      <c r="AC12868" s="80"/>
      <c r="AD12868" s="80"/>
      <c r="AE12868" s="81"/>
      <c r="AF12868" s="82"/>
      <c r="AG12868" s="80"/>
      <c r="AH12868" s="119"/>
      <c r="AI12868" s="119"/>
    </row>
    <row r="12869" spans="27:35" x14ac:dyDescent="0.25">
      <c r="AA12869" s="81"/>
      <c r="AB12869" s="81"/>
      <c r="AC12869" s="80"/>
      <c r="AD12869" s="80"/>
      <c r="AE12869" s="81"/>
      <c r="AF12869" s="82"/>
      <c r="AG12869" s="80"/>
      <c r="AH12869" s="119"/>
      <c r="AI12869" s="119"/>
    </row>
    <row r="12870" spans="27:35" x14ac:dyDescent="0.25">
      <c r="AA12870" s="81"/>
      <c r="AB12870" s="81"/>
      <c r="AC12870" s="80"/>
      <c r="AD12870" s="80"/>
      <c r="AE12870" s="81"/>
      <c r="AF12870" s="82"/>
      <c r="AG12870" s="80"/>
      <c r="AH12870" s="119"/>
      <c r="AI12870" s="119"/>
    </row>
    <row r="12871" spans="27:35" x14ac:dyDescent="0.25">
      <c r="AA12871" s="81"/>
      <c r="AB12871" s="81"/>
      <c r="AC12871" s="80"/>
      <c r="AD12871" s="80"/>
      <c r="AE12871" s="81"/>
      <c r="AF12871" s="82"/>
      <c r="AG12871" s="80"/>
      <c r="AH12871" s="119"/>
      <c r="AI12871" s="119"/>
    </row>
    <row r="12872" spans="27:35" x14ac:dyDescent="0.25">
      <c r="AA12872" s="81"/>
      <c r="AB12872" s="81"/>
      <c r="AC12872" s="80"/>
      <c r="AD12872" s="80"/>
      <c r="AE12872" s="81"/>
      <c r="AF12872" s="82"/>
      <c r="AG12872" s="80"/>
      <c r="AH12872" s="119"/>
      <c r="AI12872" s="119"/>
    </row>
    <row r="12873" spans="27:35" x14ac:dyDescent="0.25">
      <c r="AA12873" s="81"/>
      <c r="AB12873" s="81"/>
      <c r="AC12873" s="80"/>
      <c r="AD12873" s="80"/>
      <c r="AE12873" s="81"/>
      <c r="AF12873" s="82"/>
      <c r="AG12873" s="80"/>
      <c r="AH12873" s="119"/>
      <c r="AI12873" s="119"/>
    </row>
    <row r="12874" spans="27:35" x14ac:dyDescent="0.25">
      <c r="AA12874" s="81"/>
      <c r="AB12874" s="81"/>
      <c r="AC12874" s="80"/>
      <c r="AD12874" s="80"/>
      <c r="AE12874" s="81"/>
      <c r="AF12874" s="82"/>
      <c r="AG12874" s="80"/>
      <c r="AH12874" s="119"/>
      <c r="AI12874" s="119"/>
    </row>
    <row r="12875" spans="27:35" x14ac:dyDescent="0.25">
      <c r="AA12875" s="81"/>
      <c r="AB12875" s="81"/>
      <c r="AC12875" s="80"/>
      <c r="AD12875" s="80"/>
      <c r="AE12875" s="81"/>
      <c r="AF12875" s="82"/>
      <c r="AG12875" s="80"/>
      <c r="AH12875" s="119"/>
      <c r="AI12875" s="119"/>
    </row>
    <row r="12876" spans="27:35" x14ac:dyDescent="0.25">
      <c r="AA12876" s="81"/>
      <c r="AB12876" s="81"/>
      <c r="AC12876" s="80"/>
      <c r="AD12876" s="80"/>
      <c r="AE12876" s="81"/>
      <c r="AF12876" s="82"/>
      <c r="AG12876" s="80"/>
      <c r="AH12876" s="119"/>
      <c r="AI12876" s="119"/>
    </row>
    <row r="12877" spans="27:35" x14ac:dyDescent="0.25">
      <c r="AA12877" s="81"/>
      <c r="AB12877" s="81"/>
      <c r="AC12877" s="80"/>
      <c r="AD12877" s="80"/>
      <c r="AE12877" s="81"/>
      <c r="AF12877" s="82"/>
      <c r="AG12877" s="80"/>
      <c r="AH12877" s="119"/>
      <c r="AI12877" s="119"/>
    </row>
    <row r="12878" spans="27:35" x14ac:dyDescent="0.25">
      <c r="AA12878" s="81"/>
      <c r="AB12878" s="81"/>
      <c r="AC12878" s="80"/>
      <c r="AD12878" s="80"/>
      <c r="AE12878" s="81"/>
      <c r="AF12878" s="82"/>
      <c r="AG12878" s="80"/>
      <c r="AH12878" s="119"/>
      <c r="AI12878" s="119"/>
    </row>
    <row r="12879" spans="27:35" x14ac:dyDescent="0.25">
      <c r="AA12879" s="81"/>
      <c r="AB12879" s="81"/>
      <c r="AC12879" s="80"/>
      <c r="AD12879" s="80"/>
      <c r="AE12879" s="81"/>
      <c r="AF12879" s="82"/>
      <c r="AG12879" s="80"/>
      <c r="AH12879" s="119"/>
      <c r="AI12879" s="119"/>
    </row>
    <row r="12880" spans="27:35" x14ac:dyDescent="0.25">
      <c r="AA12880" s="81"/>
      <c r="AB12880" s="81"/>
      <c r="AC12880" s="80"/>
      <c r="AD12880" s="80"/>
      <c r="AE12880" s="81"/>
      <c r="AF12880" s="82"/>
      <c r="AG12880" s="80"/>
      <c r="AH12880" s="119"/>
      <c r="AI12880" s="119"/>
    </row>
    <row r="12881" spans="27:35" x14ac:dyDescent="0.25">
      <c r="AA12881" s="81"/>
      <c r="AB12881" s="81"/>
      <c r="AC12881" s="80"/>
      <c r="AD12881" s="80"/>
      <c r="AE12881" s="81"/>
      <c r="AF12881" s="82"/>
      <c r="AG12881" s="80"/>
      <c r="AH12881" s="119"/>
      <c r="AI12881" s="119"/>
    </row>
    <row r="12882" spans="27:35" x14ac:dyDescent="0.25">
      <c r="AA12882" s="81"/>
      <c r="AB12882" s="81"/>
      <c r="AC12882" s="80"/>
      <c r="AD12882" s="80"/>
      <c r="AE12882" s="81"/>
      <c r="AF12882" s="82"/>
      <c r="AG12882" s="80"/>
      <c r="AH12882" s="119"/>
      <c r="AI12882" s="119"/>
    </row>
    <row r="12883" spans="27:35" x14ac:dyDescent="0.25">
      <c r="AA12883" s="81"/>
      <c r="AB12883" s="81"/>
      <c r="AC12883" s="80"/>
      <c r="AD12883" s="80"/>
      <c r="AE12883" s="81"/>
      <c r="AF12883" s="82"/>
      <c r="AG12883" s="80"/>
      <c r="AH12883" s="119"/>
      <c r="AI12883" s="119"/>
    </row>
    <row r="12884" spans="27:35" x14ac:dyDescent="0.25">
      <c r="AA12884" s="81"/>
      <c r="AB12884" s="81"/>
      <c r="AC12884" s="80"/>
      <c r="AD12884" s="80"/>
      <c r="AE12884" s="81"/>
      <c r="AF12884" s="82"/>
      <c r="AG12884" s="80"/>
      <c r="AH12884" s="119"/>
      <c r="AI12884" s="119"/>
    </row>
    <row r="12885" spans="27:35" x14ac:dyDescent="0.25">
      <c r="AA12885" s="81"/>
      <c r="AB12885" s="81"/>
      <c r="AC12885" s="80"/>
      <c r="AD12885" s="80"/>
      <c r="AE12885" s="81"/>
      <c r="AF12885" s="82"/>
      <c r="AG12885" s="80"/>
      <c r="AH12885" s="119"/>
      <c r="AI12885" s="119"/>
    </row>
    <row r="12886" spans="27:35" x14ac:dyDescent="0.25">
      <c r="AA12886" s="81"/>
      <c r="AB12886" s="81"/>
      <c r="AC12886" s="80"/>
      <c r="AD12886" s="80"/>
      <c r="AE12886" s="81"/>
      <c r="AF12886" s="82"/>
      <c r="AG12886" s="80"/>
      <c r="AH12886" s="119"/>
      <c r="AI12886" s="119"/>
    </row>
    <row r="12887" spans="27:35" x14ac:dyDescent="0.25">
      <c r="AA12887" s="81"/>
      <c r="AB12887" s="81"/>
      <c r="AC12887" s="80"/>
      <c r="AD12887" s="80"/>
      <c r="AE12887" s="81"/>
      <c r="AF12887" s="82"/>
      <c r="AG12887" s="80"/>
      <c r="AH12887" s="119"/>
      <c r="AI12887" s="119"/>
    </row>
    <row r="12888" spans="27:35" x14ac:dyDescent="0.25">
      <c r="AA12888" s="81"/>
      <c r="AB12888" s="81"/>
      <c r="AC12888" s="80"/>
      <c r="AD12888" s="80"/>
      <c r="AE12888" s="81"/>
      <c r="AF12888" s="82"/>
      <c r="AG12888" s="80"/>
      <c r="AH12888" s="119"/>
      <c r="AI12888" s="119"/>
    </row>
    <row r="12889" spans="27:35" x14ac:dyDescent="0.25">
      <c r="AA12889" s="81"/>
      <c r="AB12889" s="81"/>
      <c r="AC12889" s="80"/>
      <c r="AD12889" s="80"/>
      <c r="AE12889" s="81"/>
      <c r="AF12889" s="82"/>
      <c r="AG12889" s="80"/>
      <c r="AH12889" s="119"/>
      <c r="AI12889" s="119"/>
    </row>
    <row r="12890" spans="27:35" x14ac:dyDescent="0.25">
      <c r="AA12890" s="81"/>
      <c r="AB12890" s="81"/>
      <c r="AC12890" s="80"/>
      <c r="AD12890" s="80"/>
      <c r="AE12890" s="81"/>
      <c r="AF12890" s="82"/>
      <c r="AG12890" s="80"/>
      <c r="AH12890" s="119"/>
      <c r="AI12890" s="119"/>
    </row>
    <row r="12891" spans="27:35" x14ac:dyDescent="0.25">
      <c r="AA12891" s="81"/>
      <c r="AB12891" s="81"/>
      <c r="AC12891" s="80"/>
      <c r="AD12891" s="80"/>
      <c r="AE12891" s="81"/>
      <c r="AF12891" s="82"/>
      <c r="AG12891" s="80"/>
      <c r="AH12891" s="119"/>
      <c r="AI12891" s="119"/>
    </row>
    <row r="12892" spans="27:35" x14ac:dyDescent="0.25">
      <c r="AA12892" s="81"/>
      <c r="AB12892" s="81"/>
      <c r="AC12892" s="80"/>
      <c r="AD12892" s="80"/>
      <c r="AE12892" s="81"/>
      <c r="AF12892" s="82"/>
      <c r="AG12892" s="80"/>
      <c r="AH12892" s="119"/>
      <c r="AI12892" s="119"/>
    </row>
    <row r="12893" spans="27:35" x14ac:dyDescent="0.25">
      <c r="AA12893" s="81"/>
      <c r="AB12893" s="81"/>
      <c r="AC12893" s="80"/>
      <c r="AD12893" s="80"/>
      <c r="AE12893" s="81"/>
      <c r="AF12893" s="82"/>
      <c r="AG12893" s="80"/>
      <c r="AH12893" s="119"/>
      <c r="AI12893" s="119"/>
    </row>
    <row r="12894" spans="27:35" x14ac:dyDescent="0.25">
      <c r="AA12894" s="81"/>
      <c r="AB12894" s="81"/>
      <c r="AC12894" s="80"/>
      <c r="AD12894" s="80"/>
      <c r="AE12894" s="81"/>
      <c r="AF12894" s="82"/>
      <c r="AG12894" s="80"/>
      <c r="AH12894" s="119"/>
      <c r="AI12894" s="119"/>
    </row>
    <row r="12895" spans="27:35" x14ac:dyDescent="0.25">
      <c r="AA12895" s="81"/>
      <c r="AB12895" s="81"/>
      <c r="AC12895" s="80"/>
      <c r="AD12895" s="80"/>
      <c r="AE12895" s="81"/>
      <c r="AF12895" s="82"/>
      <c r="AG12895" s="80"/>
      <c r="AH12895" s="119"/>
      <c r="AI12895" s="119"/>
    </row>
    <row r="12896" spans="27:35" x14ac:dyDescent="0.25">
      <c r="AA12896" s="81"/>
      <c r="AB12896" s="81"/>
      <c r="AC12896" s="80"/>
      <c r="AD12896" s="80"/>
      <c r="AE12896" s="81"/>
      <c r="AF12896" s="82"/>
      <c r="AG12896" s="80"/>
      <c r="AH12896" s="119"/>
      <c r="AI12896" s="119"/>
    </row>
    <row r="12897" spans="27:35" x14ac:dyDescent="0.25">
      <c r="AA12897" s="81"/>
      <c r="AB12897" s="81"/>
      <c r="AC12897" s="80"/>
      <c r="AD12897" s="80"/>
      <c r="AE12897" s="81"/>
      <c r="AF12897" s="82"/>
      <c r="AG12897" s="80"/>
      <c r="AH12897" s="119"/>
      <c r="AI12897" s="119"/>
    </row>
    <row r="12898" spans="27:35" x14ac:dyDescent="0.25">
      <c r="AA12898" s="81"/>
      <c r="AB12898" s="81"/>
      <c r="AC12898" s="80"/>
      <c r="AD12898" s="80"/>
      <c r="AE12898" s="81"/>
      <c r="AF12898" s="82"/>
      <c r="AG12898" s="80"/>
      <c r="AH12898" s="119"/>
      <c r="AI12898" s="119"/>
    </row>
    <row r="12899" spans="27:35" x14ac:dyDescent="0.25">
      <c r="AA12899" s="81"/>
      <c r="AB12899" s="81"/>
      <c r="AC12899" s="80"/>
      <c r="AD12899" s="80"/>
      <c r="AE12899" s="81"/>
      <c r="AF12899" s="82"/>
      <c r="AG12899" s="80"/>
      <c r="AH12899" s="119"/>
      <c r="AI12899" s="119"/>
    </row>
    <row r="12900" spans="27:35" x14ac:dyDescent="0.25">
      <c r="AA12900" s="81"/>
      <c r="AB12900" s="81"/>
      <c r="AC12900" s="80"/>
      <c r="AD12900" s="80"/>
      <c r="AE12900" s="81"/>
      <c r="AF12900" s="82"/>
      <c r="AG12900" s="80"/>
      <c r="AH12900" s="119"/>
      <c r="AI12900" s="119"/>
    </row>
    <row r="12901" spans="27:35" x14ac:dyDescent="0.25">
      <c r="AA12901" s="81"/>
      <c r="AB12901" s="81"/>
      <c r="AC12901" s="80"/>
      <c r="AD12901" s="80"/>
      <c r="AE12901" s="81"/>
      <c r="AF12901" s="82"/>
      <c r="AG12901" s="80"/>
      <c r="AH12901" s="119"/>
      <c r="AI12901" s="119"/>
    </row>
    <row r="12902" spans="27:35" x14ac:dyDescent="0.25">
      <c r="AA12902" s="81"/>
      <c r="AB12902" s="81"/>
      <c r="AC12902" s="80"/>
      <c r="AD12902" s="80"/>
      <c r="AE12902" s="81"/>
      <c r="AF12902" s="82"/>
      <c r="AG12902" s="80"/>
      <c r="AH12902" s="119"/>
      <c r="AI12902" s="119"/>
    </row>
    <row r="12903" spans="27:35" x14ac:dyDescent="0.25">
      <c r="AA12903" s="81"/>
      <c r="AB12903" s="81"/>
      <c r="AC12903" s="80"/>
      <c r="AD12903" s="80"/>
      <c r="AE12903" s="81"/>
      <c r="AF12903" s="82"/>
      <c r="AG12903" s="80"/>
      <c r="AH12903" s="119"/>
      <c r="AI12903" s="119"/>
    </row>
    <row r="12904" spans="27:35" x14ac:dyDescent="0.25">
      <c r="AA12904" s="81"/>
      <c r="AB12904" s="81"/>
      <c r="AC12904" s="80"/>
      <c r="AD12904" s="80"/>
      <c r="AE12904" s="81"/>
      <c r="AF12904" s="82"/>
      <c r="AG12904" s="80"/>
      <c r="AH12904" s="119"/>
      <c r="AI12904" s="119"/>
    </row>
    <row r="12905" spans="27:35" x14ac:dyDescent="0.25">
      <c r="AA12905" s="81"/>
      <c r="AB12905" s="81"/>
      <c r="AC12905" s="80"/>
      <c r="AD12905" s="80"/>
      <c r="AE12905" s="81"/>
      <c r="AF12905" s="82"/>
      <c r="AG12905" s="80"/>
      <c r="AH12905" s="119"/>
      <c r="AI12905" s="119"/>
    </row>
    <row r="12906" spans="27:35" x14ac:dyDescent="0.25">
      <c r="AA12906" s="81"/>
      <c r="AB12906" s="81"/>
      <c r="AC12906" s="80"/>
      <c r="AD12906" s="80"/>
      <c r="AE12906" s="81"/>
      <c r="AF12906" s="82"/>
      <c r="AG12906" s="80"/>
      <c r="AH12906" s="119"/>
      <c r="AI12906" s="119"/>
    </row>
    <row r="12907" spans="27:35" x14ac:dyDescent="0.25">
      <c r="AA12907" s="81"/>
      <c r="AB12907" s="81"/>
      <c r="AC12907" s="80"/>
      <c r="AD12907" s="80"/>
      <c r="AE12907" s="81"/>
      <c r="AF12907" s="82"/>
      <c r="AG12907" s="80"/>
      <c r="AH12907" s="119"/>
      <c r="AI12907" s="119"/>
    </row>
    <row r="12908" spans="27:35" x14ac:dyDescent="0.25">
      <c r="AA12908" s="81"/>
      <c r="AB12908" s="81"/>
      <c r="AC12908" s="80"/>
      <c r="AD12908" s="80"/>
      <c r="AE12908" s="81"/>
      <c r="AF12908" s="82"/>
      <c r="AG12908" s="80"/>
      <c r="AH12908" s="119"/>
      <c r="AI12908" s="119"/>
    </row>
    <row r="12909" spans="27:35" x14ac:dyDescent="0.25">
      <c r="AA12909" s="81"/>
      <c r="AB12909" s="81"/>
      <c r="AC12909" s="80"/>
      <c r="AD12909" s="80"/>
      <c r="AE12909" s="81"/>
      <c r="AF12909" s="82"/>
      <c r="AG12909" s="80"/>
      <c r="AH12909" s="119"/>
      <c r="AI12909" s="119"/>
    </row>
    <row r="12910" spans="27:35" x14ac:dyDescent="0.25">
      <c r="AA12910" s="81"/>
      <c r="AB12910" s="81"/>
      <c r="AC12910" s="80"/>
      <c r="AD12910" s="80"/>
      <c r="AE12910" s="81"/>
      <c r="AF12910" s="82"/>
      <c r="AG12910" s="80"/>
      <c r="AH12910" s="119"/>
      <c r="AI12910" s="119"/>
    </row>
    <row r="12911" spans="27:35" x14ac:dyDescent="0.25">
      <c r="AA12911" s="81"/>
      <c r="AB12911" s="81"/>
      <c r="AC12911" s="80"/>
      <c r="AD12911" s="80"/>
      <c r="AE12911" s="81"/>
      <c r="AF12911" s="82"/>
      <c r="AG12911" s="80"/>
      <c r="AH12911" s="119"/>
      <c r="AI12911" s="119"/>
    </row>
    <row r="12912" spans="27:35" x14ac:dyDescent="0.25">
      <c r="AA12912" s="81"/>
      <c r="AB12912" s="81"/>
      <c r="AC12912" s="80"/>
      <c r="AD12912" s="80"/>
      <c r="AE12912" s="81"/>
      <c r="AF12912" s="82"/>
      <c r="AG12912" s="80"/>
      <c r="AH12912" s="119"/>
      <c r="AI12912" s="119"/>
    </row>
    <row r="12913" spans="27:35" x14ac:dyDescent="0.25">
      <c r="AA12913" s="81"/>
      <c r="AB12913" s="81"/>
      <c r="AC12913" s="80"/>
      <c r="AD12913" s="80"/>
      <c r="AE12913" s="81"/>
      <c r="AF12913" s="82"/>
      <c r="AG12913" s="80"/>
      <c r="AH12913" s="119"/>
      <c r="AI12913" s="119"/>
    </row>
    <row r="12914" spans="27:35" x14ac:dyDescent="0.25">
      <c r="AA12914" s="81"/>
      <c r="AB12914" s="81"/>
      <c r="AC12914" s="80"/>
      <c r="AD12914" s="80"/>
      <c r="AE12914" s="81"/>
      <c r="AF12914" s="82"/>
      <c r="AG12914" s="80"/>
      <c r="AH12914" s="119"/>
      <c r="AI12914" s="119"/>
    </row>
    <row r="12915" spans="27:35" x14ac:dyDescent="0.25">
      <c r="AA12915" s="81"/>
      <c r="AB12915" s="81"/>
      <c r="AC12915" s="80"/>
      <c r="AD12915" s="80"/>
      <c r="AE12915" s="81"/>
      <c r="AF12915" s="82"/>
      <c r="AG12915" s="80"/>
      <c r="AH12915" s="119"/>
      <c r="AI12915" s="119"/>
    </row>
    <row r="12916" spans="27:35" x14ac:dyDescent="0.25">
      <c r="AA12916" s="81"/>
      <c r="AB12916" s="81"/>
      <c r="AC12916" s="80"/>
      <c r="AD12916" s="80"/>
      <c r="AE12916" s="81"/>
      <c r="AF12916" s="82"/>
      <c r="AG12916" s="80"/>
      <c r="AH12916" s="119"/>
      <c r="AI12916" s="119"/>
    </row>
    <row r="12917" spans="27:35" x14ac:dyDescent="0.25">
      <c r="AA12917" s="81"/>
      <c r="AB12917" s="81"/>
      <c r="AC12917" s="80"/>
      <c r="AD12917" s="80"/>
      <c r="AE12917" s="81"/>
      <c r="AF12917" s="82"/>
      <c r="AG12917" s="80"/>
      <c r="AH12917" s="119"/>
      <c r="AI12917" s="119"/>
    </row>
    <row r="12918" spans="27:35" x14ac:dyDescent="0.25">
      <c r="AA12918" s="81"/>
      <c r="AB12918" s="81"/>
      <c r="AC12918" s="80"/>
      <c r="AD12918" s="80"/>
      <c r="AE12918" s="81"/>
      <c r="AF12918" s="82"/>
      <c r="AG12918" s="80"/>
      <c r="AH12918" s="119"/>
      <c r="AI12918" s="119"/>
    </row>
    <row r="12919" spans="27:35" x14ac:dyDescent="0.25">
      <c r="AA12919" s="81"/>
      <c r="AB12919" s="81"/>
      <c r="AC12919" s="80"/>
      <c r="AD12919" s="80"/>
      <c r="AE12919" s="81"/>
      <c r="AF12919" s="82"/>
      <c r="AG12919" s="80"/>
      <c r="AH12919" s="119"/>
      <c r="AI12919" s="119"/>
    </row>
    <row r="12920" spans="27:35" x14ac:dyDescent="0.25">
      <c r="AA12920" s="81"/>
      <c r="AB12920" s="81"/>
      <c r="AC12920" s="80"/>
      <c r="AD12920" s="80"/>
      <c r="AE12920" s="81"/>
      <c r="AF12920" s="82"/>
      <c r="AG12920" s="80"/>
      <c r="AH12920" s="119"/>
      <c r="AI12920" s="119"/>
    </row>
    <row r="12921" spans="27:35" x14ac:dyDescent="0.25">
      <c r="AA12921" s="81"/>
      <c r="AB12921" s="81"/>
      <c r="AC12921" s="80"/>
      <c r="AD12921" s="80"/>
      <c r="AE12921" s="81"/>
      <c r="AF12921" s="82"/>
      <c r="AG12921" s="80"/>
      <c r="AH12921" s="119"/>
      <c r="AI12921" s="119"/>
    </row>
    <row r="12922" spans="27:35" x14ac:dyDescent="0.25">
      <c r="AA12922" s="81"/>
      <c r="AB12922" s="81"/>
      <c r="AC12922" s="80"/>
      <c r="AD12922" s="80"/>
      <c r="AE12922" s="81"/>
      <c r="AF12922" s="82"/>
      <c r="AG12922" s="80"/>
      <c r="AH12922" s="119"/>
      <c r="AI12922" s="119"/>
    </row>
    <row r="12923" spans="27:35" x14ac:dyDescent="0.25">
      <c r="AA12923" s="81"/>
      <c r="AB12923" s="81"/>
      <c r="AC12923" s="80"/>
      <c r="AD12923" s="80"/>
      <c r="AE12923" s="81"/>
      <c r="AF12923" s="82"/>
      <c r="AG12923" s="80"/>
      <c r="AH12923" s="119"/>
      <c r="AI12923" s="119"/>
    </row>
    <row r="12924" spans="27:35" x14ac:dyDescent="0.25">
      <c r="AA12924" s="81"/>
      <c r="AB12924" s="81"/>
      <c r="AC12924" s="80"/>
      <c r="AD12924" s="80"/>
      <c r="AE12924" s="81"/>
      <c r="AF12924" s="82"/>
      <c r="AG12924" s="80"/>
      <c r="AH12924" s="119"/>
      <c r="AI12924" s="119"/>
    </row>
    <row r="12925" spans="27:35" x14ac:dyDescent="0.25">
      <c r="AA12925" s="81"/>
      <c r="AB12925" s="81"/>
      <c r="AC12925" s="80"/>
      <c r="AD12925" s="80"/>
      <c r="AE12925" s="81"/>
      <c r="AF12925" s="82"/>
      <c r="AG12925" s="80"/>
      <c r="AH12925" s="119"/>
      <c r="AI12925" s="119"/>
    </row>
    <row r="12926" spans="27:35" x14ac:dyDescent="0.25">
      <c r="AA12926" s="81"/>
      <c r="AB12926" s="81"/>
      <c r="AC12926" s="80"/>
      <c r="AD12926" s="80"/>
      <c r="AE12926" s="81"/>
      <c r="AF12926" s="82"/>
      <c r="AG12926" s="80"/>
      <c r="AH12926" s="119"/>
      <c r="AI12926" s="119"/>
    </row>
    <row r="12927" spans="27:35" x14ac:dyDescent="0.25">
      <c r="AA12927" s="81"/>
      <c r="AB12927" s="81"/>
      <c r="AC12927" s="80"/>
      <c r="AD12927" s="80"/>
      <c r="AE12927" s="81"/>
      <c r="AF12927" s="82"/>
      <c r="AG12927" s="80"/>
      <c r="AH12927" s="119"/>
      <c r="AI12927" s="119"/>
    </row>
    <row r="12928" spans="27:35" x14ac:dyDescent="0.25">
      <c r="AA12928" s="81"/>
      <c r="AB12928" s="81"/>
      <c r="AC12928" s="80"/>
      <c r="AD12928" s="80"/>
      <c r="AE12928" s="81"/>
      <c r="AF12928" s="82"/>
      <c r="AG12928" s="80"/>
      <c r="AH12928" s="119"/>
      <c r="AI12928" s="119"/>
    </row>
    <row r="12929" spans="27:35" x14ac:dyDescent="0.25">
      <c r="AA12929" s="81"/>
      <c r="AB12929" s="81"/>
      <c r="AC12929" s="80"/>
      <c r="AD12929" s="80"/>
      <c r="AE12929" s="81"/>
      <c r="AF12929" s="82"/>
      <c r="AG12929" s="80"/>
      <c r="AH12929" s="119"/>
      <c r="AI12929" s="119"/>
    </row>
    <row r="12930" spans="27:35" x14ac:dyDescent="0.25">
      <c r="AA12930" s="81"/>
      <c r="AB12930" s="81"/>
      <c r="AC12930" s="80"/>
      <c r="AD12930" s="80"/>
      <c r="AE12930" s="81"/>
      <c r="AF12930" s="82"/>
      <c r="AG12930" s="80"/>
      <c r="AH12930" s="119"/>
      <c r="AI12930" s="119"/>
    </row>
    <row r="12931" spans="27:35" x14ac:dyDescent="0.25">
      <c r="AA12931" s="81"/>
      <c r="AB12931" s="81"/>
      <c r="AC12931" s="80"/>
      <c r="AD12931" s="80"/>
      <c r="AE12931" s="81"/>
      <c r="AF12931" s="82"/>
      <c r="AG12931" s="80"/>
      <c r="AH12931" s="119"/>
      <c r="AI12931" s="119"/>
    </row>
    <row r="12932" spans="27:35" x14ac:dyDescent="0.25">
      <c r="AA12932" s="81"/>
      <c r="AB12932" s="81"/>
      <c r="AC12932" s="80"/>
      <c r="AD12932" s="80"/>
      <c r="AE12932" s="81"/>
      <c r="AF12932" s="82"/>
      <c r="AG12932" s="80"/>
      <c r="AH12932" s="119"/>
      <c r="AI12932" s="119"/>
    </row>
    <row r="12933" spans="27:35" x14ac:dyDescent="0.25">
      <c r="AA12933" s="81"/>
      <c r="AB12933" s="81"/>
      <c r="AC12933" s="80"/>
      <c r="AD12933" s="80"/>
      <c r="AE12933" s="81"/>
      <c r="AF12933" s="82"/>
      <c r="AG12933" s="80"/>
      <c r="AH12933" s="119"/>
      <c r="AI12933" s="119"/>
    </row>
    <row r="12934" spans="27:35" x14ac:dyDescent="0.25">
      <c r="AA12934" s="81"/>
      <c r="AB12934" s="81"/>
      <c r="AC12934" s="80"/>
      <c r="AD12934" s="80"/>
      <c r="AE12934" s="81"/>
      <c r="AF12934" s="82"/>
      <c r="AG12934" s="80"/>
      <c r="AH12934" s="119"/>
      <c r="AI12934" s="119"/>
    </row>
    <row r="12935" spans="27:35" x14ac:dyDescent="0.25">
      <c r="AA12935" s="81"/>
      <c r="AB12935" s="81"/>
      <c r="AC12935" s="80"/>
      <c r="AD12935" s="80"/>
      <c r="AE12935" s="81"/>
      <c r="AF12935" s="82"/>
      <c r="AG12935" s="80"/>
      <c r="AH12935" s="119"/>
      <c r="AI12935" s="119"/>
    </row>
    <row r="12936" spans="27:35" x14ac:dyDescent="0.25">
      <c r="AA12936" s="81"/>
      <c r="AB12936" s="81"/>
      <c r="AC12936" s="80"/>
      <c r="AD12936" s="80"/>
      <c r="AE12936" s="81"/>
      <c r="AF12936" s="82"/>
      <c r="AG12936" s="80"/>
      <c r="AH12936" s="119"/>
      <c r="AI12936" s="119"/>
    </row>
    <row r="12937" spans="27:35" x14ac:dyDescent="0.25">
      <c r="AA12937" s="81"/>
      <c r="AB12937" s="81"/>
      <c r="AC12937" s="80"/>
      <c r="AD12937" s="80"/>
      <c r="AE12937" s="81"/>
      <c r="AF12937" s="82"/>
      <c r="AG12937" s="80"/>
      <c r="AH12937" s="119"/>
      <c r="AI12937" s="119"/>
    </row>
    <row r="12938" spans="27:35" x14ac:dyDescent="0.25">
      <c r="AA12938" s="81"/>
      <c r="AB12938" s="81"/>
      <c r="AC12938" s="80"/>
      <c r="AD12938" s="80"/>
      <c r="AE12938" s="81"/>
      <c r="AF12938" s="82"/>
      <c r="AG12938" s="80"/>
      <c r="AH12938" s="119"/>
      <c r="AI12938" s="119"/>
    </row>
    <row r="12939" spans="27:35" x14ac:dyDescent="0.25">
      <c r="AA12939" s="81"/>
      <c r="AB12939" s="81"/>
      <c r="AC12939" s="80"/>
      <c r="AD12939" s="80"/>
      <c r="AE12939" s="81"/>
      <c r="AF12939" s="82"/>
      <c r="AG12939" s="80"/>
      <c r="AH12939" s="119"/>
      <c r="AI12939" s="119"/>
    </row>
    <row r="12940" spans="27:35" x14ac:dyDescent="0.25">
      <c r="AA12940" s="81"/>
      <c r="AB12940" s="81"/>
      <c r="AC12940" s="80"/>
      <c r="AD12940" s="80"/>
      <c r="AE12940" s="81"/>
      <c r="AF12940" s="82"/>
      <c r="AG12940" s="80"/>
      <c r="AH12940" s="119"/>
      <c r="AI12940" s="119"/>
    </row>
    <row r="12941" spans="27:35" x14ac:dyDescent="0.25">
      <c r="AA12941" s="81"/>
      <c r="AB12941" s="81"/>
      <c r="AC12941" s="80"/>
      <c r="AD12941" s="80"/>
      <c r="AE12941" s="81"/>
      <c r="AF12941" s="82"/>
      <c r="AG12941" s="80"/>
      <c r="AH12941" s="119"/>
      <c r="AI12941" s="119"/>
    </row>
    <row r="12942" spans="27:35" x14ac:dyDescent="0.25">
      <c r="AA12942" s="81"/>
      <c r="AB12942" s="81"/>
      <c r="AC12942" s="80"/>
      <c r="AD12942" s="80"/>
      <c r="AE12942" s="81"/>
      <c r="AF12942" s="82"/>
      <c r="AG12942" s="80"/>
      <c r="AH12942" s="119"/>
      <c r="AI12942" s="119"/>
    </row>
    <row r="12943" spans="27:35" x14ac:dyDescent="0.25">
      <c r="AA12943" s="81"/>
      <c r="AB12943" s="81"/>
      <c r="AC12943" s="80"/>
      <c r="AD12943" s="80"/>
      <c r="AE12943" s="81"/>
      <c r="AF12943" s="82"/>
      <c r="AG12943" s="80"/>
      <c r="AH12943" s="119"/>
      <c r="AI12943" s="119"/>
    </row>
    <row r="12944" spans="27:35" x14ac:dyDescent="0.25">
      <c r="AA12944" s="81"/>
      <c r="AB12944" s="81"/>
      <c r="AC12944" s="80"/>
      <c r="AD12944" s="80"/>
      <c r="AE12944" s="81"/>
      <c r="AF12944" s="82"/>
      <c r="AG12944" s="80"/>
      <c r="AH12944" s="119"/>
      <c r="AI12944" s="119"/>
    </row>
    <row r="12945" spans="27:35" x14ac:dyDescent="0.25">
      <c r="AA12945" s="81"/>
      <c r="AB12945" s="81"/>
      <c r="AC12945" s="80"/>
      <c r="AD12945" s="80"/>
      <c r="AE12945" s="81"/>
      <c r="AF12945" s="82"/>
      <c r="AG12945" s="80"/>
      <c r="AH12945" s="119"/>
      <c r="AI12945" s="119"/>
    </row>
    <row r="12946" spans="27:35" x14ac:dyDescent="0.25">
      <c r="AA12946" s="81"/>
      <c r="AB12946" s="81"/>
      <c r="AC12946" s="80"/>
      <c r="AD12946" s="80"/>
      <c r="AE12946" s="81"/>
      <c r="AF12946" s="82"/>
      <c r="AG12946" s="80"/>
      <c r="AH12946" s="119"/>
      <c r="AI12946" s="119"/>
    </row>
    <row r="12947" spans="27:35" x14ac:dyDescent="0.25">
      <c r="AA12947" s="81"/>
      <c r="AB12947" s="81"/>
      <c r="AC12947" s="80"/>
      <c r="AD12947" s="80"/>
      <c r="AE12947" s="81"/>
      <c r="AF12947" s="82"/>
      <c r="AG12947" s="80"/>
      <c r="AH12947" s="119"/>
      <c r="AI12947" s="119"/>
    </row>
    <row r="12948" spans="27:35" x14ac:dyDescent="0.25">
      <c r="AA12948" s="81"/>
      <c r="AB12948" s="81"/>
      <c r="AC12948" s="80"/>
      <c r="AD12948" s="80"/>
      <c r="AE12948" s="81"/>
      <c r="AF12948" s="82"/>
      <c r="AG12948" s="80"/>
      <c r="AH12948" s="119"/>
      <c r="AI12948" s="119"/>
    </row>
    <row r="12949" spans="27:35" x14ac:dyDescent="0.25">
      <c r="AA12949" s="81"/>
      <c r="AB12949" s="81"/>
      <c r="AC12949" s="80"/>
      <c r="AD12949" s="80"/>
      <c r="AE12949" s="81"/>
      <c r="AF12949" s="82"/>
      <c r="AG12949" s="80"/>
      <c r="AH12949" s="119"/>
      <c r="AI12949" s="119"/>
    </row>
    <row r="12950" spans="27:35" x14ac:dyDescent="0.25">
      <c r="AA12950" s="81"/>
      <c r="AB12950" s="81"/>
      <c r="AC12950" s="80"/>
      <c r="AD12950" s="80"/>
      <c r="AE12950" s="81"/>
      <c r="AF12950" s="82"/>
      <c r="AG12950" s="80"/>
      <c r="AH12950" s="119"/>
      <c r="AI12950" s="119"/>
    </row>
    <row r="12951" spans="27:35" x14ac:dyDescent="0.25">
      <c r="AA12951" s="81"/>
      <c r="AB12951" s="81"/>
      <c r="AC12951" s="80"/>
      <c r="AD12951" s="80"/>
      <c r="AE12951" s="81"/>
      <c r="AF12951" s="82"/>
      <c r="AG12951" s="80"/>
      <c r="AH12951" s="119"/>
      <c r="AI12951" s="119"/>
    </row>
    <row r="12952" spans="27:35" x14ac:dyDescent="0.25">
      <c r="AA12952" s="81"/>
      <c r="AB12952" s="81"/>
      <c r="AC12952" s="80"/>
      <c r="AD12952" s="80"/>
      <c r="AE12952" s="81"/>
      <c r="AF12952" s="82"/>
      <c r="AG12952" s="80"/>
      <c r="AH12952" s="119"/>
      <c r="AI12952" s="119"/>
    </row>
    <row r="12953" spans="27:35" x14ac:dyDescent="0.25">
      <c r="AA12953" s="81"/>
      <c r="AB12953" s="81"/>
      <c r="AC12953" s="80"/>
      <c r="AD12953" s="80"/>
      <c r="AE12953" s="81"/>
      <c r="AF12953" s="82"/>
      <c r="AG12953" s="80"/>
      <c r="AH12953" s="119"/>
      <c r="AI12953" s="119"/>
    </row>
    <row r="12954" spans="27:35" x14ac:dyDescent="0.25">
      <c r="AA12954" s="81"/>
      <c r="AB12954" s="81"/>
      <c r="AC12954" s="80"/>
      <c r="AD12954" s="80"/>
      <c r="AE12954" s="81"/>
      <c r="AF12954" s="82"/>
      <c r="AG12954" s="80"/>
      <c r="AH12954" s="119"/>
      <c r="AI12954" s="119"/>
    </row>
    <row r="12955" spans="27:35" x14ac:dyDescent="0.25">
      <c r="AA12955" s="81"/>
      <c r="AB12955" s="81"/>
      <c r="AC12955" s="80"/>
      <c r="AD12955" s="80"/>
      <c r="AE12955" s="81"/>
      <c r="AF12955" s="82"/>
      <c r="AG12955" s="80"/>
      <c r="AH12955" s="119"/>
      <c r="AI12955" s="119"/>
    </row>
    <row r="12956" spans="27:35" x14ac:dyDescent="0.25">
      <c r="AA12956" s="81"/>
      <c r="AB12956" s="81"/>
      <c r="AC12956" s="80"/>
      <c r="AD12956" s="80"/>
      <c r="AE12956" s="81"/>
      <c r="AF12956" s="82"/>
      <c r="AG12956" s="80"/>
      <c r="AH12956" s="119"/>
      <c r="AI12956" s="119"/>
    </row>
    <row r="12957" spans="27:35" x14ac:dyDescent="0.25">
      <c r="AA12957" s="81"/>
      <c r="AB12957" s="81"/>
      <c r="AC12957" s="80"/>
      <c r="AD12957" s="80"/>
      <c r="AE12957" s="81"/>
      <c r="AF12957" s="82"/>
      <c r="AG12957" s="80"/>
      <c r="AH12957" s="119"/>
      <c r="AI12957" s="119"/>
    </row>
    <row r="12958" spans="27:35" x14ac:dyDescent="0.25">
      <c r="AA12958" s="81"/>
      <c r="AB12958" s="81"/>
      <c r="AC12958" s="80"/>
      <c r="AD12958" s="80"/>
      <c r="AE12958" s="81"/>
      <c r="AF12958" s="82"/>
      <c r="AG12958" s="80"/>
      <c r="AH12958" s="119"/>
      <c r="AI12958" s="119"/>
    </row>
    <row r="12959" spans="27:35" x14ac:dyDescent="0.25">
      <c r="AA12959" s="81"/>
      <c r="AB12959" s="81"/>
      <c r="AC12959" s="80"/>
      <c r="AD12959" s="80"/>
      <c r="AE12959" s="81"/>
      <c r="AF12959" s="82"/>
      <c r="AG12959" s="80"/>
      <c r="AH12959" s="119"/>
      <c r="AI12959" s="119"/>
    </row>
    <row r="12960" spans="27:35" x14ac:dyDescent="0.25">
      <c r="AA12960" s="81"/>
      <c r="AB12960" s="81"/>
      <c r="AC12960" s="80"/>
      <c r="AD12960" s="80"/>
      <c r="AE12960" s="81"/>
      <c r="AF12960" s="82"/>
      <c r="AG12960" s="80"/>
      <c r="AH12960" s="119"/>
      <c r="AI12960" s="119"/>
    </row>
    <row r="12961" spans="27:35" x14ac:dyDescent="0.25">
      <c r="AA12961" s="81"/>
      <c r="AB12961" s="81"/>
      <c r="AC12961" s="80"/>
      <c r="AD12961" s="80"/>
      <c r="AE12961" s="81"/>
      <c r="AF12961" s="82"/>
      <c r="AG12961" s="80"/>
      <c r="AH12961" s="119"/>
      <c r="AI12961" s="119"/>
    </row>
    <row r="12962" spans="27:35" x14ac:dyDescent="0.25">
      <c r="AA12962" s="81"/>
      <c r="AB12962" s="81"/>
      <c r="AC12962" s="80"/>
      <c r="AD12962" s="80"/>
      <c r="AE12962" s="81"/>
      <c r="AF12962" s="82"/>
      <c r="AG12962" s="80"/>
      <c r="AH12962" s="119"/>
      <c r="AI12962" s="119"/>
    </row>
    <row r="12963" spans="27:35" x14ac:dyDescent="0.25">
      <c r="AA12963" s="81"/>
      <c r="AB12963" s="81"/>
      <c r="AC12963" s="80"/>
      <c r="AD12963" s="80"/>
      <c r="AE12963" s="81"/>
      <c r="AF12963" s="82"/>
      <c r="AG12963" s="80"/>
      <c r="AH12963" s="119"/>
      <c r="AI12963" s="119"/>
    </row>
    <row r="12964" spans="27:35" x14ac:dyDescent="0.25">
      <c r="AA12964" s="81"/>
      <c r="AB12964" s="81"/>
      <c r="AC12964" s="80"/>
      <c r="AD12964" s="80"/>
      <c r="AE12964" s="81"/>
      <c r="AF12964" s="82"/>
      <c r="AG12964" s="80"/>
      <c r="AH12964" s="119"/>
      <c r="AI12964" s="119"/>
    </row>
    <row r="12965" spans="27:35" x14ac:dyDescent="0.25">
      <c r="AA12965" s="81"/>
      <c r="AB12965" s="81"/>
      <c r="AC12965" s="80"/>
      <c r="AD12965" s="80"/>
      <c r="AE12965" s="81"/>
      <c r="AF12965" s="82"/>
      <c r="AG12965" s="80"/>
      <c r="AH12965" s="119"/>
      <c r="AI12965" s="119"/>
    </row>
    <row r="12966" spans="27:35" x14ac:dyDescent="0.25">
      <c r="AA12966" s="81"/>
      <c r="AB12966" s="81"/>
      <c r="AC12966" s="80"/>
      <c r="AD12966" s="80"/>
      <c r="AE12966" s="81"/>
      <c r="AF12966" s="82"/>
      <c r="AG12966" s="80"/>
      <c r="AH12966" s="119"/>
      <c r="AI12966" s="119"/>
    </row>
    <row r="12967" spans="27:35" x14ac:dyDescent="0.25">
      <c r="AA12967" s="81"/>
      <c r="AB12967" s="81"/>
      <c r="AC12967" s="80"/>
      <c r="AD12967" s="80"/>
      <c r="AE12967" s="81"/>
      <c r="AF12967" s="82"/>
      <c r="AG12967" s="80"/>
      <c r="AH12967" s="119"/>
      <c r="AI12967" s="119"/>
    </row>
    <row r="12968" spans="27:35" x14ac:dyDescent="0.25">
      <c r="AA12968" s="81"/>
      <c r="AB12968" s="81"/>
      <c r="AC12968" s="80"/>
      <c r="AD12968" s="80"/>
      <c r="AE12968" s="81"/>
      <c r="AF12968" s="82"/>
      <c r="AG12968" s="80"/>
      <c r="AH12968" s="119"/>
      <c r="AI12968" s="119"/>
    </row>
    <row r="12969" spans="27:35" x14ac:dyDescent="0.25">
      <c r="AA12969" s="81"/>
      <c r="AB12969" s="81"/>
      <c r="AC12969" s="80"/>
      <c r="AD12969" s="80"/>
      <c r="AE12969" s="81"/>
      <c r="AF12969" s="82"/>
      <c r="AG12969" s="80"/>
      <c r="AH12969" s="119"/>
      <c r="AI12969" s="119"/>
    </row>
    <row r="12970" spans="27:35" x14ac:dyDescent="0.25">
      <c r="AA12970" s="81"/>
      <c r="AB12970" s="81"/>
      <c r="AC12970" s="80"/>
      <c r="AD12970" s="80"/>
      <c r="AE12970" s="81"/>
      <c r="AF12970" s="82"/>
      <c r="AG12970" s="80"/>
      <c r="AH12970" s="119"/>
      <c r="AI12970" s="119"/>
    </row>
    <row r="12971" spans="27:35" x14ac:dyDescent="0.25">
      <c r="AA12971" s="81"/>
      <c r="AB12971" s="81"/>
      <c r="AC12971" s="80"/>
      <c r="AD12971" s="80"/>
      <c r="AE12971" s="81"/>
      <c r="AF12971" s="82"/>
      <c r="AG12971" s="80"/>
      <c r="AH12971" s="119"/>
      <c r="AI12971" s="119"/>
    </row>
    <row r="12972" spans="27:35" x14ac:dyDescent="0.25">
      <c r="AA12972" s="81"/>
      <c r="AB12972" s="81"/>
      <c r="AC12972" s="80"/>
      <c r="AD12972" s="80"/>
      <c r="AE12972" s="81"/>
      <c r="AF12972" s="82"/>
      <c r="AG12972" s="80"/>
      <c r="AH12972" s="119"/>
      <c r="AI12972" s="119"/>
    </row>
    <row r="12973" spans="27:35" x14ac:dyDescent="0.25">
      <c r="AA12973" s="81"/>
      <c r="AB12973" s="81"/>
      <c r="AC12973" s="80"/>
      <c r="AD12973" s="80"/>
      <c r="AE12973" s="81"/>
      <c r="AF12973" s="82"/>
      <c r="AG12973" s="80"/>
      <c r="AH12973" s="119"/>
      <c r="AI12973" s="119"/>
    </row>
    <row r="12974" spans="27:35" x14ac:dyDescent="0.25">
      <c r="AA12974" s="81"/>
      <c r="AB12974" s="81"/>
      <c r="AC12974" s="80"/>
      <c r="AD12974" s="80"/>
      <c r="AE12974" s="81"/>
      <c r="AF12974" s="82"/>
      <c r="AG12974" s="80"/>
      <c r="AH12974" s="119"/>
      <c r="AI12974" s="119"/>
    </row>
    <row r="12975" spans="27:35" x14ac:dyDescent="0.25">
      <c r="AA12975" s="81"/>
      <c r="AB12975" s="81"/>
      <c r="AC12975" s="80"/>
      <c r="AD12975" s="80"/>
      <c r="AE12975" s="81"/>
      <c r="AF12975" s="82"/>
      <c r="AG12975" s="80"/>
      <c r="AH12975" s="119"/>
      <c r="AI12975" s="119"/>
    </row>
    <row r="12976" spans="27:35" x14ac:dyDescent="0.25">
      <c r="AA12976" s="81"/>
      <c r="AB12976" s="81"/>
      <c r="AC12976" s="80"/>
      <c r="AD12976" s="80"/>
      <c r="AE12976" s="81"/>
      <c r="AF12976" s="82"/>
      <c r="AG12976" s="80"/>
      <c r="AH12976" s="119"/>
      <c r="AI12976" s="119"/>
    </row>
    <row r="12977" spans="27:35" x14ac:dyDescent="0.25">
      <c r="AA12977" s="81"/>
      <c r="AB12977" s="81"/>
      <c r="AC12977" s="80"/>
      <c r="AD12977" s="80"/>
      <c r="AE12977" s="81"/>
      <c r="AF12977" s="82"/>
      <c r="AG12977" s="80"/>
      <c r="AH12977" s="119"/>
      <c r="AI12977" s="119"/>
    </row>
    <row r="12978" spans="27:35" x14ac:dyDescent="0.25">
      <c r="AA12978" s="81"/>
      <c r="AB12978" s="81"/>
      <c r="AC12978" s="80"/>
      <c r="AD12978" s="80"/>
      <c r="AE12978" s="81"/>
      <c r="AF12978" s="82"/>
      <c r="AG12978" s="80"/>
      <c r="AH12978" s="119"/>
      <c r="AI12978" s="119"/>
    </row>
    <row r="12979" spans="27:35" x14ac:dyDescent="0.25">
      <c r="AA12979" s="81"/>
      <c r="AB12979" s="81"/>
      <c r="AC12979" s="80"/>
      <c r="AD12979" s="80"/>
      <c r="AE12979" s="81"/>
      <c r="AF12979" s="82"/>
      <c r="AG12979" s="80"/>
      <c r="AH12979" s="119"/>
      <c r="AI12979" s="119"/>
    </row>
    <row r="12980" spans="27:35" x14ac:dyDescent="0.25">
      <c r="AA12980" s="81"/>
      <c r="AB12980" s="81"/>
      <c r="AC12980" s="80"/>
      <c r="AD12980" s="80"/>
      <c r="AE12980" s="81"/>
      <c r="AF12980" s="82"/>
      <c r="AG12980" s="80"/>
      <c r="AH12980" s="119"/>
      <c r="AI12980" s="119"/>
    </row>
    <row r="12981" spans="27:35" x14ac:dyDescent="0.25">
      <c r="AA12981" s="81"/>
      <c r="AB12981" s="81"/>
      <c r="AC12981" s="80"/>
      <c r="AD12981" s="80"/>
      <c r="AE12981" s="81"/>
      <c r="AF12981" s="82"/>
      <c r="AG12981" s="80"/>
      <c r="AH12981" s="119"/>
      <c r="AI12981" s="119"/>
    </row>
    <row r="12982" spans="27:35" x14ac:dyDescent="0.25">
      <c r="AA12982" s="81"/>
      <c r="AB12982" s="81"/>
      <c r="AC12982" s="80"/>
      <c r="AD12982" s="80"/>
      <c r="AE12982" s="81"/>
      <c r="AF12982" s="82"/>
      <c r="AG12982" s="80"/>
      <c r="AH12982" s="119"/>
      <c r="AI12982" s="119"/>
    </row>
    <row r="12983" spans="27:35" x14ac:dyDescent="0.25">
      <c r="AA12983" s="81"/>
      <c r="AB12983" s="81"/>
      <c r="AC12983" s="80"/>
      <c r="AD12983" s="80"/>
      <c r="AE12983" s="81"/>
      <c r="AF12983" s="82"/>
      <c r="AG12983" s="80"/>
      <c r="AH12983" s="119"/>
      <c r="AI12983" s="119"/>
    </row>
    <row r="12984" spans="27:35" x14ac:dyDescent="0.25">
      <c r="AA12984" s="81"/>
      <c r="AB12984" s="81"/>
      <c r="AC12984" s="80"/>
      <c r="AD12984" s="80"/>
      <c r="AE12984" s="81"/>
      <c r="AF12984" s="82"/>
      <c r="AG12984" s="80"/>
      <c r="AH12984" s="119"/>
      <c r="AI12984" s="119"/>
    </row>
    <row r="12985" spans="27:35" x14ac:dyDescent="0.25">
      <c r="AA12985" s="81"/>
      <c r="AB12985" s="81"/>
      <c r="AC12985" s="80"/>
      <c r="AD12985" s="80"/>
      <c r="AE12985" s="81"/>
      <c r="AF12985" s="82"/>
      <c r="AG12985" s="80"/>
      <c r="AH12985" s="119"/>
      <c r="AI12985" s="119"/>
    </row>
    <row r="12986" spans="27:35" x14ac:dyDescent="0.25">
      <c r="AA12986" s="81"/>
      <c r="AB12986" s="81"/>
      <c r="AC12986" s="80"/>
      <c r="AD12986" s="80"/>
      <c r="AE12986" s="81"/>
      <c r="AF12986" s="82"/>
      <c r="AG12986" s="80"/>
      <c r="AH12986" s="119"/>
      <c r="AI12986" s="119"/>
    </row>
    <row r="12987" spans="27:35" x14ac:dyDescent="0.25">
      <c r="AA12987" s="81"/>
      <c r="AB12987" s="81"/>
      <c r="AC12987" s="80"/>
      <c r="AD12987" s="80"/>
      <c r="AE12987" s="81"/>
      <c r="AF12987" s="82"/>
      <c r="AG12987" s="80"/>
      <c r="AH12987" s="119"/>
      <c r="AI12987" s="119"/>
    </row>
    <row r="12988" spans="27:35" x14ac:dyDescent="0.25">
      <c r="AA12988" s="81"/>
      <c r="AB12988" s="81"/>
      <c r="AC12988" s="80"/>
      <c r="AD12988" s="80"/>
      <c r="AE12988" s="81"/>
      <c r="AF12988" s="82"/>
      <c r="AG12988" s="80"/>
      <c r="AH12988" s="119"/>
      <c r="AI12988" s="119"/>
    </row>
    <row r="12989" spans="27:35" x14ac:dyDescent="0.25">
      <c r="AA12989" s="81"/>
      <c r="AB12989" s="81"/>
      <c r="AC12989" s="80"/>
      <c r="AD12989" s="80"/>
      <c r="AE12989" s="81"/>
      <c r="AF12989" s="82"/>
      <c r="AG12989" s="80"/>
      <c r="AH12989" s="119"/>
      <c r="AI12989" s="119"/>
    </row>
    <row r="12990" spans="27:35" x14ac:dyDescent="0.25">
      <c r="AA12990" s="81"/>
      <c r="AB12990" s="81"/>
      <c r="AC12990" s="80"/>
      <c r="AD12990" s="80"/>
      <c r="AE12990" s="81"/>
      <c r="AF12990" s="82"/>
      <c r="AG12990" s="80"/>
      <c r="AH12990" s="119"/>
      <c r="AI12990" s="119"/>
    </row>
    <row r="12991" spans="27:35" x14ac:dyDescent="0.25">
      <c r="AA12991" s="81"/>
      <c r="AB12991" s="81"/>
      <c r="AC12991" s="80"/>
      <c r="AD12991" s="80"/>
      <c r="AE12991" s="81"/>
      <c r="AF12991" s="82"/>
      <c r="AG12991" s="80"/>
      <c r="AH12991" s="119"/>
      <c r="AI12991" s="119"/>
    </row>
    <row r="12992" spans="27:35" x14ac:dyDescent="0.25">
      <c r="AA12992" s="81"/>
      <c r="AB12992" s="81"/>
      <c r="AC12992" s="80"/>
      <c r="AD12992" s="80"/>
      <c r="AE12992" s="81"/>
      <c r="AF12992" s="82"/>
      <c r="AG12992" s="80"/>
      <c r="AH12992" s="119"/>
      <c r="AI12992" s="119"/>
    </row>
    <row r="12993" spans="27:35" x14ac:dyDescent="0.25">
      <c r="AA12993" s="81"/>
      <c r="AB12993" s="81"/>
      <c r="AC12993" s="80"/>
      <c r="AD12993" s="80"/>
      <c r="AE12993" s="81"/>
      <c r="AF12993" s="82"/>
      <c r="AG12993" s="80"/>
      <c r="AH12993" s="119"/>
      <c r="AI12993" s="119"/>
    </row>
    <row r="12994" spans="27:35" x14ac:dyDescent="0.25">
      <c r="AA12994" s="81"/>
      <c r="AB12994" s="81"/>
      <c r="AC12994" s="80"/>
      <c r="AD12994" s="80"/>
      <c r="AE12994" s="81"/>
      <c r="AF12994" s="82"/>
      <c r="AG12994" s="80"/>
      <c r="AH12994" s="119"/>
      <c r="AI12994" s="119"/>
    </row>
    <row r="12995" spans="27:35" x14ac:dyDescent="0.25">
      <c r="AA12995" s="81"/>
      <c r="AB12995" s="81"/>
      <c r="AC12995" s="80"/>
      <c r="AD12995" s="80"/>
      <c r="AE12995" s="81"/>
      <c r="AF12995" s="82"/>
      <c r="AG12995" s="80"/>
      <c r="AH12995" s="119"/>
      <c r="AI12995" s="119"/>
    </row>
    <row r="12996" spans="27:35" x14ac:dyDescent="0.25">
      <c r="AA12996" s="81"/>
      <c r="AB12996" s="81"/>
      <c r="AC12996" s="80"/>
      <c r="AD12996" s="80"/>
      <c r="AE12996" s="81"/>
      <c r="AF12996" s="82"/>
      <c r="AG12996" s="80"/>
      <c r="AH12996" s="119"/>
      <c r="AI12996" s="119"/>
    </row>
    <row r="12997" spans="27:35" x14ac:dyDescent="0.25">
      <c r="AA12997" s="81"/>
      <c r="AB12997" s="81"/>
      <c r="AC12997" s="80"/>
      <c r="AD12997" s="80"/>
      <c r="AE12997" s="81"/>
      <c r="AF12997" s="82"/>
      <c r="AG12997" s="80"/>
      <c r="AH12997" s="119"/>
      <c r="AI12997" s="119"/>
    </row>
    <row r="12998" spans="27:35" x14ac:dyDescent="0.25">
      <c r="AA12998" s="81"/>
      <c r="AB12998" s="81"/>
      <c r="AC12998" s="80"/>
      <c r="AD12998" s="80"/>
      <c r="AE12998" s="81"/>
      <c r="AF12998" s="82"/>
      <c r="AG12998" s="80"/>
      <c r="AH12998" s="119"/>
      <c r="AI12998" s="119"/>
    </row>
    <row r="12999" spans="27:35" x14ac:dyDescent="0.25">
      <c r="AA12999" s="81"/>
      <c r="AB12999" s="81"/>
      <c r="AC12999" s="80"/>
      <c r="AD12999" s="80"/>
      <c r="AE12999" s="81"/>
      <c r="AF12999" s="82"/>
      <c r="AG12999" s="80"/>
      <c r="AH12999" s="119"/>
      <c r="AI12999" s="119"/>
    </row>
    <row r="13000" spans="27:35" x14ac:dyDescent="0.25">
      <c r="AA13000" s="81"/>
      <c r="AB13000" s="81"/>
      <c r="AC13000" s="80"/>
      <c r="AD13000" s="80"/>
      <c r="AE13000" s="81"/>
      <c r="AF13000" s="82"/>
      <c r="AG13000" s="80"/>
      <c r="AH13000" s="119"/>
      <c r="AI13000" s="119"/>
    </row>
    <row r="13001" spans="27:35" x14ac:dyDescent="0.25">
      <c r="AA13001" s="81"/>
      <c r="AB13001" s="81"/>
      <c r="AC13001" s="80"/>
      <c r="AD13001" s="80"/>
      <c r="AE13001" s="81"/>
      <c r="AF13001" s="82"/>
      <c r="AG13001" s="80"/>
      <c r="AH13001" s="119"/>
      <c r="AI13001" s="119"/>
    </row>
    <row r="13002" spans="27:35" x14ac:dyDescent="0.25">
      <c r="AA13002" s="81"/>
      <c r="AB13002" s="81"/>
      <c r="AC13002" s="80"/>
      <c r="AD13002" s="80"/>
      <c r="AE13002" s="81"/>
      <c r="AF13002" s="82"/>
      <c r="AG13002" s="80"/>
      <c r="AH13002" s="119"/>
      <c r="AI13002" s="119"/>
    </row>
    <row r="13003" spans="27:35" x14ac:dyDescent="0.25">
      <c r="AA13003" s="81"/>
      <c r="AB13003" s="81"/>
      <c r="AC13003" s="80"/>
      <c r="AD13003" s="80"/>
      <c r="AE13003" s="81"/>
      <c r="AF13003" s="82"/>
      <c r="AG13003" s="80"/>
      <c r="AH13003" s="119"/>
      <c r="AI13003" s="119"/>
    </row>
    <row r="13004" spans="27:35" x14ac:dyDescent="0.25">
      <c r="AA13004" s="81"/>
      <c r="AB13004" s="81"/>
      <c r="AC13004" s="80"/>
      <c r="AD13004" s="80"/>
      <c r="AE13004" s="81"/>
      <c r="AF13004" s="82"/>
      <c r="AG13004" s="80"/>
      <c r="AH13004" s="119"/>
      <c r="AI13004" s="119"/>
    </row>
    <row r="13005" spans="27:35" x14ac:dyDescent="0.25">
      <c r="AA13005" s="81"/>
      <c r="AB13005" s="81"/>
      <c r="AC13005" s="80"/>
      <c r="AD13005" s="80"/>
      <c r="AE13005" s="81"/>
      <c r="AF13005" s="82"/>
      <c r="AG13005" s="80"/>
      <c r="AH13005" s="119"/>
      <c r="AI13005" s="119"/>
    </row>
    <row r="13006" spans="27:35" x14ac:dyDescent="0.25">
      <c r="AA13006" s="81"/>
      <c r="AB13006" s="81"/>
      <c r="AC13006" s="80"/>
      <c r="AD13006" s="80"/>
      <c r="AE13006" s="81"/>
      <c r="AF13006" s="82"/>
      <c r="AG13006" s="80"/>
      <c r="AH13006" s="119"/>
      <c r="AI13006" s="119"/>
    </row>
    <row r="13007" spans="27:35" x14ac:dyDescent="0.25">
      <c r="AA13007" s="81"/>
      <c r="AB13007" s="81"/>
      <c r="AC13007" s="80"/>
      <c r="AD13007" s="80"/>
      <c r="AE13007" s="81"/>
      <c r="AF13007" s="82"/>
      <c r="AG13007" s="80"/>
      <c r="AH13007" s="119"/>
      <c r="AI13007" s="119"/>
    </row>
    <row r="13008" spans="27:35" x14ac:dyDescent="0.25">
      <c r="AA13008" s="81"/>
      <c r="AB13008" s="81"/>
      <c r="AC13008" s="80"/>
      <c r="AD13008" s="80"/>
      <c r="AE13008" s="81"/>
      <c r="AF13008" s="82"/>
      <c r="AG13008" s="80"/>
      <c r="AH13008" s="119"/>
      <c r="AI13008" s="119"/>
    </row>
    <row r="13009" spans="27:35" x14ac:dyDescent="0.25">
      <c r="AA13009" s="81"/>
      <c r="AB13009" s="81"/>
      <c r="AC13009" s="80"/>
      <c r="AD13009" s="80"/>
      <c r="AE13009" s="81"/>
      <c r="AF13009" s="82"/>
      <c r="AG13009" s="80"/>
      <c r="AH13009" s="119"/>
      <c r="AI13009" s="119"/>
    </row>
    <row r="13010" spans="27:35" x14ac:dyDescent="0.25">
      <c r="AA13010" s="81"/>
      <c r="AB13010" s="81"/>
      <c r="AC13010" s="80"/>
      <c r="AD13010" s="80"/>
      <c r="AE13010" s="81"/>
      <c r="AF13010" s="82"/>
      <c r="AG13010" s="80"/>
      <c r="AH13010" s="119"/>
      <c r="AI13010" s="119"/>
    </row>
    <row r="13011" spans="27:35" x14ac:dyDescent="0.25">
      <c r="AA13011" s="81"/>
      <c r="AB13011" s="81"/>
      <c r="AC13011" s="80"/>
      <c r="AD13011" s="80"/>
      <c r="AE13011" s="81"/>
      <c r="AF13011" s="82"/>
      <c r="AG13011" s="80"/>
      <c r="AH13011" s="119"/>
      <c r="AI13011" s="119"/>
    </row>
    <row r="13012" spans="27:35" x14ac:dyDescent="0.25">
      <c r="AA13012" s="81"/>
      <c r="AB13012" s="81"/>
      <c r="AC13012" s="80"/>
      <c r="AD13012" s="80"/>
      <c r="AE13012" s="81"/>
      <c r="AF13012" s="82"/>
      <c r="AG13012" s="80"/>
      <c r="AH13012" s="119"/>
      <c r="AI13012" s="119"/>
    </row>
    <row r="13013" spans="27:35" x14ac:dyDescent="0.25">
      <c r="AA13013" s="81"/>
      <c r="AB13013" s="81"/>
      <c r="AC13013" s="80"/>
      <c r="AD13013" s="80"/>
      <c r="AE13013" s="81"/>
      <c r="AF13013" s="82"/>
      <c r="AG13013" s="80"/>
      <c r="AH13013" s="119"/>
      <c r="AI13013" s="119"/>
    </row>
    <row r="13014" spans="27:35" x14ac:dyDescent="0.25">
      <c r="AA13014" s="81"/>
      <c r="AB13014" s="81"/>
      <c r="AC13014" s="80"/>
      <c r="AD13014" s="80"/>
      <c r="AE13014" s="81"/>
      <c r="AF13014" s="82"/>
      <c r="AG13014" s="80"/>
      <c r="AH13014" s="119"/>
      <c r="AI13014" s="119"/>
    </row>
    <row r="13015" spans="27:35" x14ac:dyDescent="0.25">
      <c r="AA13015" s="81"/>
      <c r="AB13015" s="81"/>
      <c r="AC13015" s="80"/>
      <c r="AD13015" s="80"/>
      <c r="AE13015" s="81"/>
      <c r="AF13015" s="82"/>
      <c r="AG13015" s="80"/>
      <c r="AH13015" s="119"/>
      <c r="AI13015" s="119"/>
    </row>
    <row r="13016" spans="27:35" x14ac:dyDescent="0.25">
      <c r="AA13016" s="81"/>
      <c r="AB13016" s="81"/>
      <c r="AC13016" s="80"/>
      <c r="AD13016" s="80"/>
      <c r="AE13016" s="81"/>
      <c r="AF13016" s="82"/>
      <c r="AG13016" s="80"/>
      <c r="AH13016" s="119"/>
      <c r="AI13016" s="119"/>
    </row>
    <row r="13017" spans="27:35" x14ac:dyDescent="0.25">
      <c r="AA13017" s="81"/>
      <c r="AB13017" s="81"/>
      <c r="AC13017" s="80"/>
      <c r="AD13017" s="80"/>
      <c r="AE13017" s="81"/>
      <c r="AF13017" s="82"/>
      <c r="AG13017" s="80"/>
      <c r="AH13017" s="119"/>
      <c r="AI13017" s="119"/>
    </row>
    <row r="13018" spans="27:35" x14ac:dyDescent="0.25">
      <c r="AA13018" s="81"/>
      <c r="AB13018" s="81"/>
      <c r="AC13018" s="80"/>
      <c r="AD13018" s="80"/>
      <c r="AE13018" s="81"/>
      <c r="AF13018" s="82"/>
      <c r="AG13018" s="80"/>
      <c r="AH13018" s="119"/>
      <c r="AI13018" s="119"/>
    </row>
    <row r="13019" spans="27:35" x14ac:dyDescent="0.25">
      <c r="AA13019" s="81"/>
      <c r="AB13019" s="81"/>
      <c r="AC13019" s="80"/>
      <c r="AD13019" s="80"/>
      <c r="AE13019" s="81"/>
      <c r="AF13019" s="82"/>
      <c r="AG13019" s="80"/>
      <c r="AH13019" s="119"/>
      <c r="AI13019" s="119"/>
    </row>
    <row r="13020" spans="27:35" x14ac:dyDescent="0.25">
      <c r="AA13020" s="81"/>
      <c r="AB13020" s="81"/>
      <c r="AC13020" s="80"/>
      <c r="AD13020" s="80"/>
      <c r="AE13020" s="81"/>
      <c r="AF13020" s="82"/>
      <c r="AG13020" s="80"/>
      <c r="AH13020" s="119"/>
      <c r="AI13020" s="119"/>
    </row>
    <row r="13021" spans="27:35" x14ac:dyDescent="0.25">
      <c r="AA13021" s="81"/>
      <c r="AB13021" s="81"/>
      <c r="AC13021" s="80"/>
      <c r="AD13021" s="80"/>
      <c r="AE13021" s="81"/>
      <c r="AF13021" s="82"/>
      <c r="AG13021" s="80"/>
      <c r="AH13021" s="119"/>
      <c r="AI13021" s="119"/>
    </row>
    <row r="13022" spans="27:35" x14ac:dyDescent="0.25">
      <c r="AA13022" s="81"/>
      <c r="AB13022" s="81"/>
      <c r="AC13022" s="80"/>
      <c r="AD13022" s="80"/>
      <c r="AE13022" s="81"/>
      <c r="AF13022" s="82"/>
      <c r="AG13022" s="80"/>
      <c r="AH13022" s="119"/>
      <c r="AI13022" s="119"/>
    </row>
    <row r="13023" spans="27:35" x14ac:dyDescent="0.25">
      <c r="AA13023" s="81"/>
      <c r="AB13023" s="81"/>
      <c r="AC13023" s="80"/>
      <c r="AD13023" s="80"/>
      <c r="AE13023" s="81"/>
      <c r="AF13023" s="82"/>
      <c r="AG13023" s="80"/>
      <c r="AH13023" s="119"/>
      <c r="AI13023" s="119"/>
    </row>
    <row r="13024" spans="27:35" x14ac:dyDescent="0.25">
      <c r="AA13024" s="81"/>
      <c r="AB13024" s="81"/>
      <c r="AC13024" s="80"/>
      <c r="AD13024" s="80"/>
      <c r="AE13024" s="81"/>
      <c r="AF13024" s="82"/>
      <c r="AG13024" s="80"/>
      <c r="AH13024" s="119"/>
      <c r="AI13024" s="119"/>
    </row>
    <row r="13025" spans="27:35" x14ac:dyDescent="0.25">
      <c r="AA13025" s="81"/>
      <c r="AB13025" s="81"/>
      <c r="AC13025" s="80"/>
      <c r="AD13025" s="80"/>
      <c r="AE13025" s="81"/>
      <c r="AF13025" s="82"/>
      <c r="AG13025" s="80"/>
      <c r="AH13025" s="119"/>
      <c r="AI13025" s="119"/>
    </row>
    <row r="13026" spans="27:35" x14ac:dyDescent="0.25">
      <c r="AA13026" s="81"/>
      <c r="AB13026" s="81"/>
      <c r="AC13026" s="80"/>
      <c r="AD13026" s="80"/>
      <c r="AE13026" s="81"/>
      <c r="AF13026" s="82"/>
      <c r="AG13026" s="80"/>
      <c r="AH13026" s="119"/>
      <c r="AI13026" s="119"/>
    </row>
    <row r="13027" spans="27:35" x14ac:dyDescent="0.25">
      <c r="AA13027" s="81"/>
      <c r="AB13027" s="81"/>
      <c r="AC13027" s="80"/>
      <c r="AD13027" s="80"/>
      <c r="AE13027" s="81"/>
      <c r="AF13027" s="82"/>
      <c r="AG13027" s="80"/>
      <c r="AH13027" s="119"/>
      <c r="AI13027" s="119"/>
    </row>
    <row r="13028" spans="27:35" x14ac:dyDescent="0.25">
      <c r="AA13028" s="81"/>
      <c r="AB13028" s="81"/>
      <c r="AC13028" s="80"/>
      <c r="AD13028" s="80"/>
      <c r="AE13028" s="81"/>
      <c r="AF13028" s="82"/>
      <c r="AG13028" s="80"/>
      <c r="AH13028" s="119"/>
      <c r="AI13028" s="119"/>
    </row>
    <row r="13029" spans="27:35" x14ac:dyDescent="0.25">
      <c r="AA13029" s="81"/>
      <c r="AB13029" s="81"/>
      <c r="AC13029" s="80"/>
      <c r="AD13029" s="80"/>
      <c r="AE13029" s="81"/>
      <c r="AF13029" s="82"/>
      <c r="AG13029" s="80"/>
      <c r="AH13029" s="119"/>
      <c r="AI13029" s="119"/>
    </row>
    <row r="13030" spans="27:35" x14ac:dyDescent="0.25">
      <c r="AA13030" s="81"/>
      <c r="AB13030" s="81"/>
      <c r="AC13030" s="80"/>
      <c r="AD13030" s="80"/>
      <c r="AE13030" s="81"/>
      <c r="AF13030" s="82"/>
      <c r="AG13030" s="80"/>
      <c r="AH13030" s="119"/>
      <c r="AI13030" s="119"/>
    </row>
    <row r="13031" spans="27:35" x14ac:dyDescent="0.25">
      <c r="AA13031" s="81"/>
      <c r="AB13031" s="81"/>
      <c r="AC13031" s="80"/>
      <c r="AD13031" s="80"/>
      <c r="AE13031" s="81"/>
      <c r="AF13031" s="82"/>
      <c r="AG13031" s="80"/>
      <c r="AH13031" s="119"/>
      <c r="AI13031" s="119"/>
    </row>
    <row r="13032" spans="27:35" x14ac:dyDescent="0.25">
      <c r="AA13032" s="81"/>
      <c r="AB13032" s="81"/>
      <c r="AC13032" s="80"/>
      <c r="AD13032" s="80"/>
      <c r="AE13032" s="81"/>
      <c r="AF13032" s="82"/>
      <c r="AG13032" s="80"/>
      <c r="AH13032" s="119"/>
      <c r="AI13032" s="119"/>
    </row>
    <row r="13033" spans="27:35" x14ac:dyDescent="0.25">
      <c r="AA13033" s="81"/>
      <c r="AB13033" s="81"/>
      <c r="AC13033" s="80"/>
      <c r="AD13033" s="80"/>
      <c r="AE13033" s="81"/>
      <c r="AF13033" s="82"/>
      <c r="AG13033" s="80"/>
      <c r="AH13033" s="119"/>
      <c r="AI13033" s="119"/>
    </row>
    <row r="13034" spans="27:35" x14ac:dyDescent="0.25">
      <c r="AA13034" s="81"/>
      <c r="AB13034" s="81"/>
      <c r="AC13034" s="80"/>
      <c r="AD13034" s="80"/>
      <c r="AE13034" s="81"/>
      <c r="AF13034" s="82"/>
      <c r="AG13034" s="80"/>
      <c r="AH13034" s="119"/>
      <c r="AI13034" s="119"/>
    </row>
    <row r="13035" spans="27:35" x14ac:dyDescent="0.25">
      <c r="AA13035" s="81"/>
      <c r="AB13035" s="81"/>
      <c r="AC13035" s="80"/>
      <c r="AD13035" s="80"/>
      <c r="AE13035" s="81"/>
      <c r="AF13035" s="82"/>
      <c r="AG13035" s="80"/>
      <c r="AH13035" s="119"/>
      <c r="AI13035" s="119"/>
    </row>
    <row r="13036" spans="27:35" x14ac:dyDescent="0.25">
      <c r="AA13036" s="81"/>
      <c r="AB13036" s="81"/>
      <c r="AC13036" s="80"/>
      <c r="AD13036" s="80"/>
      <c r="AE13036" s="81"/>
      <c r="AF13036" s="82"/>
      <c r="AG13036" s="80"/>
      <c r="AH13036" s="119"/>
      <c r="AI13036" s="119"/>
    </row>
    <row r="13037" spans="27:35" x14ac:dyDescent="0.25">
      <c r="AA13037" s="81"/>
      <c r="AB13037" s="81"/>
      <c r="AC13037" s="80"/>
      <c r="AD13037" s="80"/>
      <c r="AE13037" s="81"/>
      <c r="AF13037" s="82"/>
      <c r="AG13037" s="80"/>
      <c r="AH13037" s="119"/>
      <c r="AI13037" s="119"/>
    </row>
    <row r="13038" spans="27:35" x14ac:dyDescent="0.25">
      <c r="AA13038" s="81"/>
      <c r="AB13038" s="81"/>
      <c r="AC13038" s="80"/>
      <c r="AD13038" s="80"/>
      <c r="AE13038" s="81"/>
      <c r="AF13038" s="82"/>
      <c r="AG13038" s="80"/>
      <c r="AH13038" s="119"/>
      <c r="AI13038" s="119"/>
    </row>
    <row r="13039" spans="27:35" x14ac:dyDescent="0.25">
      <c r="AA13039" s="81"/>
      <c r="AB13039" s="81"/>
      <c r="AC13039" s="80"/>
      <c r="AD13039" s="80"/>
      <c r="AE13039" s="81"/>
      <c r="AF13039" s="82"/>
      <c r="AG13039" s="80"/>
      <c r="AH13039" s="119"/>
      <c r="AI13039" s="119"/>
    </row>
    <row r="13040" spans="27:35" x14ac:dyDescent="0.25">
      <c r="AA13040" s="81"/>
      <c r="AB13040" s="81"/>
      <c r="AC13040" s="80"/>
      <c r="AD13040" s="80"/>
      <c r="AE13040" s="81"/>
      <c r="AF13040" s="82"/>
      <c r="AG13040" s="80"/>
      <c r="AH13040" s="119"/>
      <c r="AI13040" s="119"/>
    </row>
    <row r="13041" spans="27:35" x14ac:dyDescent="0.25">
      <c r="AA13041" s="81"/>
      <c r="AB13041" s="81"/>
      <c r="AC13041" s="80"/>
      <c r="AD13041" s="80"/>
      <c r="AE13041" s="81"/>
      <c r="AF13041" s="82"/>
      <c r="AG13041" s="80"/>
      <c r="AH13041" s="119"/>
      <c r="AI13041" s="119"/>
    </row>
    <row r="13042" spans="27:35" x14ac:dyDescent="0.25">
      <c r="AA13042" s="81"/>
      <c r="AB13042" s="81"/>
      <c r="AC13042" s="80"/>
      <c r="AD13042" s="80"/>
      <c r="AE13042" s="81"/>
      <c r="AF13042" s="82"/>
      <c r="AG13042" s="80"/>
      <c r="AH13042" s="119"/>
      <c r="AI13042" s="119"/>
    </row>
    <row r="13043" spans="27:35" x14ac:dyDescent="0.25">
      <c r="AA13043" s="81"/>
      <c r="AB13043" s="81"/>
      <c r="AC13043" s="80"/>
      <c r="AD13043" s="80"/>
      <c r="AE13043" s="81"/>
      <c r="AF13043" s="82"/>
      <c r="AG13043" s="80"/>
      <c r="AH13043" s="119"/>
      <c r="AI13043" s="119"/>
    </row>
    <row r="13044" spans="27:35" x14ac:dyDescent="0.25">
      <c r="AA13044" s="81"/>
      <c r="AB13044" s="81"/>
      <c r="AC13044" s="80"/>
      <c r="AD13044" s="80"/>
      <c r="AE13044" s="81"/>
      <c r="AF13044" s="82"/>
      <c r="AG13044" s="80"/>
      <c r="AH13044" s="119"/>
      <c r="AI13044" s="119"/>
    </row>
    <row r="13045" spans="27:35" x14ac:dyDescent="0.25">
      <c r="AA13045" s="81"/>
      <c r="AB13045" s="81"/>
      <c r="AC13045" s="80"/>
      <c r="AD13045" s="80"/>
      <c r="AE13045" s="81"/>
      <c r="AF13045" s="82"/>
      <c r="AG13045" s="80"/>
      <c r="AH13045" s="119"/>
      <c r="AI13045" s="119"/>
    </row>
    <row r="13046" spans="27:35" x14ac:dyDescent="0.25">
      <c r="AA13046" s="81"/>
      <c r="AB13046" s="81"/>
      <c r="AC13046" s="80"/>
      <c r="AD13046" s="80"/>
      <c r="AE13046" s="81"/>
      <c r="AF13046" s="82"/>
      <c r="AG13046" s="80"/>
      <c r="AH13046" s="119"/>
      <c r="AI13046" s="119"/>
    </row>
    <row r="13047" spans="27:35" x14ac:dyDescent="0.25">
      <c r="AA13047" s="81"/>
      <c r="AB13047" s="81"/>
      <c r="AC13047" s="80"/>
      <c r="AD13047" s="80"/>
      <c r="AE13047" s="81"/>
      <c r="AF13047" s="82"/>
      <c r="AG13047" s="80"/>
      <c r="AH13047" s="119"/>
      <c r="AI13047" s="119"/>
    </row>
    <row r="13048" spans="27:35" x14ac:dyDescent="0.25">
      <c r="AA13048" s="81"/>
      <c r="AB13048" s="81"/>
      <c r="AC13048" s="80"/>
      <c r="AD13048" s="80"/>
      <c r="AE13048" s="81"/>
      <c r="AF13048" s="82"/>
      <c r="AG13048" s="80"/>
      <c r="AH13048" s="119"/>
      <c r="AI13048" s="119"/>
    </row>
    <row r="13049" spans="27:35" x14ac:dyDescent="0.25">
      <c r="AA13049" s="81"/>
      <c r="AB13049" s="81"/>
      <c r="AC13049" s="80"/>
      <c r="AD13049" s="80"/>
      <c r="AE13049" s="81"/>
      <c r="AF13049" s="82"/>
      <c r="AG13049" s="80"/>
      <c r="AH13049" s="119"/>
      <c r="AI13049" s="119"/>
    </row>
    <row r="13050" spans="27:35" x14ac:dyDescent="0.25">
      <c r="AA13050" s="81"/>
      <c r="AB13050" s="81"/>
      <c r="AC13050" s="80"/>
      <c r="AD13050" s="80"/>
      <c r="AE13050" s="81"/>
      <c r="AF13050" s="82"/>
      <c r="AG13050" s="80"/>
      <c r="AH13050" s="119"/>
      <c r="AI13050" s="119"/>
    </row>
    <row r="13051" spans="27:35" x14ac:dyDescent="0.25">
      <c r="AA13051" s="81"/>
      <c r="AB13051" s="81"/>
      <c r="AC13051" s="80"/>
      <c r="AD13051" s="80"/>
      <c r="AE13051" s="81"/>
      <c r="AF13051" s="82"/>
      <c r="AG13051" s="80"/>
      <c r="AH13051" s="119"/>
      <c r="AI13051" s="119"/>
    </row>
    <row r="13052" spans="27:35" x14ac:dyDescent="0.25">
      <c r="AA13052" s="81"/>
      <c r="AB13052" s="81"/>
      <c r="AC13052" s="80"/>
      <c r="AD13052" s="80"/>
      <c r="AE13052" s="81"/>
      <c r="AF13052" s="82"/>
      <c r="AG13052" s="80"/>
      <c r="AH13052" s="119"/>
      <c r="AI13052" s="119"/>
    </row>
    <row r="13053" spans="27:35" x14ac:dyDescent="0.25">
      <c r="AA13053" s="81"/>
      <c r="AB13053" s="81"/>
      <c r="AC13053" s="80"/>
      <c r="AD13053" s="80"/>
      <c r="AE13053" s="81"/>
      <c r="AF13053" s="82"/>
      <c r="AG13053" s="80"/>
      <c r="AH13053" s="119"/>
      <c r="AI13053" s="119"/>
    </row>
    <row r="13054" spans="27:35" x14ac:dyDescent="0.25">
      <c r="AA13054" s="81"/>
      <c r="AB13054" s="81"/>
      <c r="AC13054" s="80"/>
      <c r="AD13054" s="80"/>
      <c r="AE13054" s="81"/>
      <c r="AF13054" s="82"/>
      <c r="AG13054" s="80"/>
      <c r="AH13054" s="119"/>
      <c r="AI13054" s="119"/>
    </row>
    <row r="13055" spans="27:35" x14ac:dyDescent="0.25">
      <c r="AA13055" s="81"/>
      <c r="AB13055" s="81"/>
      <c r="AC13055" s="80"/>
      <c r="AD13055" s="80"/>
      <c r="AE13055" s="81"/>
      <c r="AF13055" s="82"/>
      <c r="AG13055" s="80"/>
      <c r="AH13055" s="119"/>
      <c r="AI13055" s="119"/>
    </row>
    <row r="13056" spans="27:35" x14ac:dyDescent="0.25">
      <c r="AA13056" s="81"/>
      <c r="AB13056" s="81"/>
      <c r="AC13056" s="80"/>
      <c r="AD13056" s="80"/>
      <c r="AE13056" s="81"/>
      <c r="AF13056" s="82"/>
      <c r="AG13056" s="80"/>
      <c r="AH13056" s="119"/>
      <c r="AI13056" s="119"/>
    </row>
    <row r="13057" spans="27:35" x14ac:dyDescent="0.25">
      <c r="AA13057" s="81"/>
      <c r="AB13057" s="81"/>
      <c r="AC13057" s="80"/>
      <c r="AD13057" s="80"/>
      <c r="AE13057" s="81"/>
      <c r="AF13057" s="82"/>
      <c r="AG13057" s="80"/>
      <c r="AH13057" s="119"/>
      <c r="AI13057" s="119"/>
    </row>
    <row r="13058" spans="27:35" x14ac:dyDescent="0.25">
      <c r="AA13058" s="81"/>
      <c r="AB13058" s="81"/>
      <c r="AC13058" s="80"/>
      <c r="AD13058" s="80"/>
      <c r="AE13058" s="81"/>
      <c r="AF13058" s="82"/>
      <c r="AG13058" s="80"/>
      <c r="AH13058" s="119"/>
      <c r="AI13058" s="119"/>
    </row>
    <row r="13059" spans="27:35" x14ac:dyDescent="0.25">
      <c r="AA13059" s="81"/>
      <c r="AB13059" s="81"/>
      <c r="AC13059" s="80"/>
      <c r="AD13059" s="80"/>
      <c r="AE13059" s="81"/>
      <c r="AF13059" s="82"/>
      <c r="AG13059" s="80"/>
      <c r="AH13059" s="119"/>
      <c r="AI13059" s="119"/>
    </row>
    <row r="13060" spans="27:35" x14ac:dyDescent="0.25">
      <c r="AA13060" s="81"/>
      <c r="AB13060" s="81"/>
      <c r="AC13060" s="80"/>
      <c r="AD13060" s="80"/>
      <c r="AE13060" s="81"/>
      <c r="AF13060" s="82"/>
      <c r="AG13060" s="80"/>
      <c r="AH13060" s="119"/>
      <c r="AI13060" s="119"/>
    </row>
    <row r="13061" spans="27:35" x14ac:dyDescent="0.25">
      <c r="AA13061" s="81"/>
      <c r="AB13061" s="81"/>
      <c r="AC13061" s="80"/>
      <c r="AD13061" s="80"/>
      <c r="AE13061" s="81"/>
      <c r="AF13061" s="82"/>
      <c r="AG13061" s="80"/>
      <c r="AH13061" s="119"/>
      <c r="AI13061" s="119"/>
    </row>
    <row r="13062" spans="27:35" x14ac:dyDescent="0.25">
      <c r="AA13062" s="81"/>
      <c r="AB13062" s="81"/>
      <c r="AC13062" s="80"/>
      <c r="AD13062" s="80"/>
      <c r="AE13062" s="81"/>
      <c r="AF13062" s="82"/>
      <c r="AG13062" s="80"/>
      <c r="AH13062" s="119"/>
      <c r="AI13062" s="119"/>
    </row>
    <row r="13063" spans="27:35" x14ac:dyDescent="0.25">
      <c r="AA13063" s="81"/>
      <c r="AB13063" s="81"/>
      <c r="AC13063" s="80"/>
      <c r="AD13063" s="80"/>
      <c r="AE13063" s="81"/>
      <c r="AF13063" s="82"/>
      <c r="AG13063" s="80"/>
      <c r="AH13063" s="119"/>
      <c r="AI13063" s="119"/>
    </row>
    <row r="13064" spans="27:35" x14ac:dyDescent="0.25">
      <c r="AA13064" s="81"/>
      <c r="AB13064" s="81"/>
      <c r="AC13064" s="80"/>
      <c r="AD13064" s="80"/>
      <c r="AE13064" s="81"/>
      <c r="AF13064" s="82"/>
      <c r="AG13064" s="80"/>
      <c r="AH13064" s="119"/>
      <c r="AI13064" s="119"/>
    </row>
    <row r="13065" spans="27:35" x14ac:dyDescent="0.25">
      <c r="AA13065" s="81"/>
      <c r="AB13065" s="81"/>
      <c r="AC13065" s="80"/>
      <c r="AD13065" s="80"/>
      <c r="AE13065" s="81"/>
      <c r="AF13065" s="82"/>
      <c r="AG13065" s="80"/>
      <c r="AH13065" s="119"/>
      <c r="AI13065" s="119"/>
    </row>
    <row r="13066" spans="27:35" x14ac:dyDescent="0.25">
      <c r="AA13066" s="81"/>
      <c r="AB13066" s="81"/>
      <c r="AC13066" s="80"/>
      <c r="AD13066" s="80"/>
      <c r="AE13066" s="81"/>
      <c r="AF13066" s="82"/>
      <c r="AG13066" s="80"/>
      <c r="AH13066" s="119"/>
      <c r="AI13066" s="119"/>
    </row>
    <row r="13067" spans="27:35" x14ac:dyDescent="0.25">
      <c r="AA13067" s="81"/>
      <c r="AB13067" s="81"/>
      <c r="AC13067" s="80"/>
      <c r="AD13067" s="80"/>
      <c r="AE13067" s="81"/>
      <c r="AF13067" s="82"/>
      <c r="AG13067" s="80"/>
      <c r="AH13067" s="119"/>
      <c r="AI13067" s="119"/>
    </row>
    <row r="13068" spans="27:35" x14ac:dyDescent="0.25">
      <c r="AA13068" s="81"/>
      <c r="AB13068" s="81"/>
      <c r="AC13068" s="80"/>
      <c r="AD13068" s="80"/>
      <c r="AE13068" s="81"/>
      <c r="AF13068" s="82"/>
      <c r="AG13068" s="80"/>
      <c r="AH13068" s="119"/>
      <c r="AI13068" s="119"/>
    </row>
    <row r="13069" spans="27:35" x14ac:dyDescent="0.25">
      <c r="AA13069" s="81"/>
      <c r="AB13069" s="81"/>
      <c r="AC13069" s="80"/>
      <c r="AD13069" s="80"/>
      <c r="AE13069" s="81"/>
      <c r="AF13069" s="82"/>
      <c r="AG13069" s="80"/>
      <c r="AH13069" s="119"/>
      <c r="AI13069" s="119"/>
    </row>
    <row r="13070" spans="27:35" x14ac:dyDescent="0.25">
      <c r="AA13070" s="81"/>
      <c r="AB13070" s="81"/>
      <c r="AC13070" s="80"/>
      <c r="AD13070" s="80"/>
      <c r="AE13070" s="81"/>
      <c r="AF13070" s="82"/>
      <c r="AG13070" s="80"/>
      <c r="AH13070" s="119"/>
      <c r="AI13070" s="119"/>
    </row>
    <row r="13071" spans="27:35" x14ac:dyDescent="0.25">
      <c r="AA13071" s="81"/>
      <c r="AB13071" s="81"/>
      <c r="AC13071" s="80"/>
      <c r="AD13071" s="80"/>
      <c r="AE13071" s="81"/>
      <c r="AF13071" s="82"/>
      <c r="AG13071" s="80"/>
      <c r="AH13071" s="119"/>
      <c r="AI13071" s="119"/>
    </row>
    <row r="13072" spans="27:35" x14ac:dyDescent="0.25">
      <c r="AA13072" s="81"/>
      <c r="AB13072" s="81"/>
      <c r="AC13072" s="80"/>
      <c r="AD13072" s="80"/>
      <c r="AE13072" s="81"/>
      <c r="AF13072" s="82"/>
      <c r="AG13072" s="80"/>
      <c r="AH13072" s="119"/>
      <c r="AI13072" s="119"/>
    </row>
    <row r="13073" spans="27:35" x14ac:dyDescent="0.25">
      <c r="AA13073" s="81"/>
      <c r="AB13073" s="81"/>
      <c r="AC13073" s="80"/>
      <c r="AD13073" s="80"/>
      <c r="AE13073" s="81"/>
      <c r="AF13073" s="82"/>
      <c r="AG13073" s="80"/>
      <c r="AH13073" s="119"/>
      <c r="AI13073" s="119"/>
    </row>
    <row r="13074" spans="27:35" x14ac:dyDescent="0.25">
      <c r="AA13074" s="81"/>
      <c r="AB13074" s="81"/>
      <c r="AC13074" s="80"/>
      <c r="AD13074" s="80"/>
      <c r="AE13074" s="81"/>
      <c r="AF13074" s="82"/>
      <c r="AG13074" s="80"/>
      <c r="AH13074" s="119"/>
      <c r="AI13074" s="119"/>
    </row>
    <row r="13075" spans="27:35" x14ac:dyDescent="0.25">
      <c r="AA13075" s="81"/>
      <c r="AB13075" s="81"/>
      <c r="AC13075" s="80"/>
      <c r="AD13075" s="80"/>
      <c r="AE13075" s="81"/>
      <c r="AF13075" s="82"/>
      <c r="AG13075" s="80"/>
      <c r="AH13075" s="119"/>
      <c r="AI13075" s="119"/>
    </row>
    <row r="13076" spans="27:35" x14ac:dyDescent="0.25">
      <c r="AA13076" s="81"/>
      <c r="AB13076" s="81"/>
      <c r="AC13076" s="80"/>
      <c r="AD13076" s="80"/>
      <c r="AE13076" s="81"/>
      <c r="AF13076" s="82"/>
      <c r="AG13076" s="80"/>
      <c r="AH13076" s="119"/>
      <c r="AI13076" s="119"/>
    </row>
    <row r="13077" spans="27:35" x14ac:dyDescent="0.25">
      <c r="AA13077" s="81"/>
      <c r="AB13077" s="81"/>
      <c r="AC13077" s="80"/>
      <c r="AD13077" s="80"/>
      <c r="AE13077" s="81"/>
      <c r="AF13077" s="82"/>
      <c r="AG13077" s="80"/>
      <c r="AH13077" s="119"/>
      <c r="AI13077" s="119"/>
    </row>
    <row r="13078" spans="27:35" x14ac:dyDescent="0.25">
      <c r="AA13078" s="81"/>
      <c r="AB13078" s="81"/>
      <c r="AC13078" s="80"/>
      <c r="AD13078" s="80"/>
      <c r="AE13078" s="81"/>
      <c r="AF13078" s="82"/>
      <c r="AG13078" s="80"/>
      <c r="AH13078" s="119"/>
      <c r="AI13078" s="119"/>
    </row>
    <row r="13079" spans="27:35" x14ac:dyDescent="0.25">
      <c r="AA13079" s="81"/>
      <c r="AB13079" s="81"/>
      <c r="AC13079" s="80"/>
      <c r="AD13079" s="80"/>
      <c r="AE13079" s="81"/>
      <c r="AF13079" s="82"/>
      <c r="AG13079" s="80"/>
      <c r="AH13079" s="119"/>
      <c r="AI13079" s="119"/>
    </row>
    <row r="13080" spans="27:35" x14ac:dyDescent="0.25">
      <c r="AA13080" s="81"/>
      <c r="AB13080" s="81"/>
      <c r="AC13080" s="80"/>
      <c r="AD13080" s="80"/>
      <c r="AE13080" s="81"/>
      <c r="AF13080" s="82"/>
      <c r="AG13080" s="80"/>
      <c r="AH13080" s="119"/>
      <c r="AI13080" s="119"/>
    </row>
    <row r="13081" spans="27:35" x14ac:dyDescent="0.25">
      <c r="AA13081" s="81"/>
      <c r="AB13081" s="81"/>
      <c r="AC13081" s="80"/>
      <c r="AD13081" s="80"/>
      <c r="AE13081" s="81"/>
      <c r="AF13081" s="82"/>
      <c r="AG13081" s="80"/>
      <c r="AH13081" s="119"/>
      <c r="AI13081" s="119"/>
    </row>
    <row r="13082" spans="27:35" x14ac:dyDescent="0.25">
      <c r="AA13082" s="81"/>
      <c r="AB13082" s="81"/>
      <c r="AC13082" s="80"/>
      <c r="AD13082" s="80"/>
      <c r="AE13082" s="81"/>
      <c r="AF13082" s="82"/>
      <c r="AG13082" s="80"/>
      <c r="AH13082" s="119"/>
      <c r="AI13082" s="119"/>
    </row>
    <row r="13083" spans="27:35" x14ac:dyDescent="0.25">
      <c r="AA13083" s="81"/>
      <c r="AB13083" s="81"/>
      <c r="AC13083" s="80"/>
      <c r="AD13083" s="80"/>
      <c r="AE13083" s="81"/>
      <c r="AF13083" s="82"/>
      <c r="AG13083" s="80"/>
      <c r="AH13083" s="119"/>
      <c r="AI13083" s="119"/>
    </row>
    <row r="13084" spans="27:35" x14ac:dyDescent="0.25">
      <c r="AA13084" s="81"/>
      <c r="AB13084" s="81"/>
      <c r="AC13084" s="80"/>
      <c r="AD13084" s="80"/>
      <c r="AE13084" s="81"/>
      <c r="AF13084" s="82"/>
      <c r="AG13084" s="80"/>
      <c r="AH13084" s="119"/>
      <c r="AI13084" s="119"/>
    </row>
    <row r="13085" spans="27:35" x14ac:dyDescent="0.25">
      <c r="AA13085" s="81"/>
      <c r="AB13085" s="81"/>
      <c r="AC13085" s="80"/>
      <c r="AD13085" s="80"/>
      <c r="AE13085" s="81"/>
      <c r="AF13085" s="82"/>
      <c r="AG13085" s="80"/>
      <c r="AH13085" s="119"/>
      <c r="AI13085" s="119"/>
    </row>
    <row r="13086" spans="27:35" x14ac:dyDescent="0.25">
      <c r="AA13086" s="81"/>
      <c r="AB13086" s="81"/>
      <c r="AC13086" s="80"/>
      <c r="AD13086" s="80"/>
      <c r="AE13086" s="81"/>
      <c r="AF13086" s="82"/>
      <c r="AG13086" s="80"/>
      <c r="AH13086" s="119"/>
      <c r="AI13086" s="119"/>
    </row>
    <row r="13087" spans="27:35" x14ac:dyDescent="0.25">
      <c r="AA13087" s="81"/>
      <c r="AB13087" s="81"/>
      <c r="AC13087" s="80"/>
      <c r="AD13087" s="80"/>
      <c r="AE13087" s="81"/>
      <c r="AF13087" s="82"/>
      <c r="AG13087" s="80"/>
      <c r="AH13087" s="119"/>
      <c r="AI13087" s="119"/>
    </row>
    <row r="13088" spans="27:35" x14ac:dyDescent="0.25">
      <c r="AA13088" s="81"/>
      <c r="AB13088" s="81"/>
      <c r="AC13088" s="80"/>
      <c r="AD13088" s="80"/>
      <c r="AE13088" s="81"/>
      <c r="AF13088" s="82"/>
      <c r="AG13088" s="80"/>
      <c r="AH13088" s="119"/>
      <c r="AI13088" s="119"/>
    </row>
    <row r="13089" spans="27:35" x14ac:dyDescent="0.25">
      <c r="AA13089" s="81"/>
      <c r="AB13089" s="81"/>
      <c r="AC13089" s="80"/>
      <c r="AD13089" s="80"/>
      <c r="AE13089" s="81"/>
      <c r="AF13089" s="82"/>
      <c r="AG13089" s="80"/>
      <c r="AH13089" s="119"/>
      <c r="AI13089" s="119"/>
    </row>
    <row r="13090" spans="27:35" x14ac:dyDescent="0.25">
      <c r="AA13090" s="81"/>
      <c r="AB13090" s="81"/>
      <c r="AC13090" s="80"/>
      <c r="AD13090" s="80"/>
      <c r="AE13090" s="81"/>
      <c r="AF13090" s="82"/>
      <c r="AG13090" s="80"/>
      <c r="AH13090" s="119"/>
      <c r="AI13090" s="119"/>
    </row>
    <row r="13091" spans="27:35" x14ac:dyDescent="0.25">
      <c r="AA13091" s="81"/>
      <c r="AB13091" s="81"/>
      <c r="AC13091" s="80"/>
      <c r="AD13091" s="80"/>
      <c r="AE13091" s="81"/>
      <c r="AF13091" s="82"/>
      <c r="AG13091" s="80"/>
      <c r="AH13091" s="119"/>
      <c r="AI13091" s="119"/>
    </row>
    <row r="13092" spans="27:35" x14ac:dyDescent="0.25">
      <c r="AA13092" s="81"/>
      <c r="AB13092" s="81"/>
      <c r="AC13092" s="80"/>
      <c r="AD13092" s="80"/>
      <c r="AE13092" s="81"/>
      <c r="AF13092" s="82"/>
      <c r="AG13092" s="80"/>
      <c r="AH13092" s="119"/>
      <c r="AI13092" s="119"/>
    </row>
    <row r="13093" spans="27:35" x14ac:dyDescent="0.25">
      <c r="AA13093" s="81"/>
      <c r="AB13093" s="81"/>
      <c r="AC13093" s="80"/>
      <c r="AD13093" s="80"/>
      <c r="AE13093" s="81"/>
      <c r="AF13093" s="82"/>
      <c r="AG13093" s="80"/>
      <c r="AH13093" s="119"/>
      <c r="AI13093" s="119"/>
    </row>
    <row r="13094" spans="27:35" x14ac:dyDescent="0.25">
      <c r="AA13094" s="81"/>
      <c r="AB13094" s="81"/>
      <c r="AC13094" s="80"/>
      <c r="AD13094" s="80"/>
      <c r="AE13094" s="81"/>
      <c r="AF13094" s="82"/>
      <c r="AG13094" s="80"/>
      <c r="AH13094" s="119"/>
      <c r="AI13094" s="119"/>
    </row>
    <row r="13095" spans="27:35" x14ac:dyDescent="0.25">
      <c r="AA13095" s="81"/>
      <c r="AB13095" s="81"/>
      <c r="AC13095" s="80"/>
      <c r="AD13095" s="80"/>
      <c r="AE13095" s="81"/>
      <c r="AF13095" s="82"/>
      <c r="AG13095" s="80"/>
      <c r="AH13095" s="119"/>
      <c r="AI13095" s="119"/>
    </row>
    <row r="13096" spans="27:35" x14ac:dyDescent="0.25">
      <c r="AA13096" s="81"/>
      <c r="AB13096" s="81"/>
      <c r="AC13096" s="80"/>
      <c r="AD13096" s="80"/>
      <c r="AE13096" s="81"/>
      <c r="AF13096" s="82"/>
      <c r="AG13096" s="80"/>
      <c r="AH13096" s="119"/>
      <c r="AI13096" s="119"/>
    </row>
    <row r="13097" spans="27:35" x14ac:dyDescent="0.25">
      <c r="AA13097" s="81"/>
      <c r="AB13097" s="81"/>
      <c r="AC13097" s="80"/>
      <c r="AD13097" s="80"/>
      <c r="AE13097" s="81"/>
      <c r="AF13097" s="82"/>
      <c r="AG13097" s="80"/>
      <c r="AH13097" s="119"/>
      <c r="AI13097" s="119"/>
    </row>
    <row r="13098" spans="27:35" x14ac:dyDescent="0.25">
      <c r="AA13098" s="81"/>
      <c r="AB13098" s="81"/>
      <c r="AC13098" s="80"/>
      <c r="AD13098" s="80"/>
      <c r="AE13098" s="81"/>
      <c r="AF13098" s="82"/>
      <c r="AG13098" s="80"/>
      <c r="AH13098" s="119"/>
      <c r="AI13098" s="119"/>
    </row>
    <row r="13099" spans="27:35" x14ac:dyDescent="0.25">
      <c r="AA13099" s="81"/>
      <c r="AB13099" s="81"/>
      <c r="AC13099" s="80"/>
      <c r="AD13099" s="80"/>
      <c r="AE13099" s="81"/>
      <c r="AF13099" s="82"/>
      <c r="AG13099" s="80"/>
      <c r="AH13099" s="119"/>
      <c r="AI13099" s="119"/>
    </row>
    <row r="13100" spans="27:35" x14ac:dyDescent="0.25">
      <c r="AA13100" s="81"/>
      <c r="AB13100" s="81"/>
      <c r="AC13100" s="80"/>
      <c r="AD13100" s="80"/>
      <c r="AE13100" s="81"/>
      <c r="AF13100" s="82"/>
      <c r="AG13100" s="80"/>
      <c r="AH13100" s="119"/>
      <c r="AI13100" s="119"/>
    </row>
    <row r="13101" spans="27:35" x14ac:dyDescent="0.25">
      <c r="AA13101" s="81"/>
      <c r="AB13101" s="81"/>
      <c r="AC13101" s="80"/>
      <c r="AD13101" s="80"/>
      <c r="AE13101" s="81"/>
      <c r="AF13101" s="82"/>
      <c r="AG13101" s="80"/>
      <c r="AH13101" s="119"/>
      <c r="AI13101" s="119"/>
    </row>
    <row r="13102" spans="27:35" x14ac:dyDescent="0.25">
      <c r="AA13102" s="81"/>
      <c r="AB13102" s="81"/>
      <c r="AC13102" s="80"/>
      <c r="AD13102" s="80"/>
      <c r="AE13102" s="81"/>
      <c r="AF13102" s="82"/>
      <c r="AG13102" s="80"/>
      <c r="AH13102" s="119"/>
      <c r="AI13102" s="119"/>
    </row>
    <row r="13103" spans="27:35" x14ac:dyDescent="0.25">
      <c r="AA13103" s="81"/>
      <c r="AB13103" s="81"/>
      <c r="AC13103" s="80"/>
      <c r="AD13103" s="80"/>
      <c r="AE13103" s="81"/>
      <c r="AF13103" s="82"/>
      <c r="AG13103" s="80"/>
      <c r="AH13103" s="119"/>
      <c r="AI13103" s="119"/>
    </row>
    <row r="13104" spans="27:35" x14ac:dyDescent="0.25">
      <c r="AA13104" s="81"/>
      <c r="AB13104" s="81"/>
      <c r="AC13104" s="80"/>
      <c r="AD13104" s="80"/>
      <c r="AE13104" s="81"/>
      <c r="AF13104" s="82"/>
      <c r="AG13104" s="80"/>
      <c r="AH13104" s="119"/>
      <c r="AI13104" s="119"/>
    </row>
    <row r="13105" spans="27:35" x14ac:dyDescent="0.25">
      <c r="AA13105" s="81"/>
      <c r="AB13105" s="81"/>
      <c r="AC13105" s="80"/>
      <c r="AD13105" s="80"/>
      <c r="AE13105" s="81"/>
      <c r="AF13105" s="82"/>
      <c r="AG13105" s="80"/>
      <c r="AH13105" s="119"/>
      <c r="AI13105" s="119"/>
    </row>
    <row r="13106" spans="27:35" x14ac:dyDescent="0.25">
      <c r="AA13106" s="81"/>
      <c r="AB13106" s="81"/>
      <c r="AC13106" s="80"/>
      <c r="AD13106" s="80"/>
      <c r="AE13106" s="81"/>
      <c r="AF13106" s="82"/>
      <c r="AG13106" s="80"/>
      <c r="AH13106" s="119"/>
      <c r="AI13106" s="119"/>
    </row>
    <row r="13107" spans="27:35" x14ac:dyDescent="0.25">
      <c r="AA13107" s="81"/>
      <c r="AB13107" s="81"/>
      <c r="AC13107" s="80"/>
      <c r="AD13107" s="80"/>
      <c r="AE13107" s="81"/>
      <c r="AF13107" s="82"/>
      <c r="AG13107" s="80"/>
      <c r="AH13107" s="119"/>
      <c r="AI13107" s="119"/>
    </row>
    <row r="13108" spans="27:35" x14ac:dyDescent="0.25">
      <c r="AA13108" s="81"/>
      <c r="AB13108" s="81"/>
      <c r="AC13108" s="80"/>
      <c r="AD13108" s="80"/>
      <c r="AE13108" s="81"/>
      <c r="AF13108" s="82"/>
      <c r="AG13108" s="80"/>
      <c r="AH13108" s="119"/>
      <c r="AI13108" s="119"/>
    </row>
    <row r="13109" spans="27:35" x14ac:dyDescent="0.25">
      <c r="AA13109" s="81"/>
      <c r="AB13109" s="81"/>
      <c r="AC13109" s="80"/>
      <c r="AD13109" s="80"/>
      <c r="AE13109" s="81"/>
      <c r="AF13109" s="82"/>
      <c r="AG13109" s="80"/>
      <c r="AH13109" s="119"/>
      <c r="AI13109" s="119"/>
    </row>
    <row r="13110" spans="27:35" x14ac:dyDescent="0.25">
      <c r="AA13110" s="81"/>
      <c r="AB13110" s="81"/>
      <c r="AC13110" s="80"/>
      <c r="AD13110" s="80"/>
      <c r="AE13110" s="81"/>
      <c r="AF13110" s="82"/>
      <c r="AG13110" s="80"/>
      <c r="AH13110" s="119"/>
      <c r="AI13110" s="119"/>
    </row>
    <row r="13111" spans="27:35" x14ac:dyDescent="0.25">
      <c r="AA13111" s="81"/>
      <c r="AB13111" s="81"/>
      <c r="AC13111" s="80"/>
      <c r="AD13111" s="80"/>
      <c r="AE13111" s="81"/>
      <c r="AF13111" s="82"/>
      <c r="AG13111" s="80"/>
      <c r="AH13111" s="119"/>
      <c r="AI13111" s="119"/>
    </row>
    <row r="13112" spans="27:35" x14ac:dyDescent="0.25">
      <c r="AA13112" s="81"/>
      <c r="AB13112" s="81"/>
      <c r="AC13112" s="80"/>
      <c r="AD13112" s="80"/>
      <c r="AE13112" s="81"/>
      <c r="AF13112" s="82"/>
      <c r="AG13112" s="80"/>
      <c r="AH13112" s="119"/>
      <c r="AI13112" s="119"/>
    </row>
    <row r="13113" spans="27:35" x14ac:dyDescent="0.25">
      <c r="AA13113" s="81"/>
      <c r="AB13113" s="81"/>
      <c r="AC13113" s="80"/>
      <c r="AD13113" s="80"/>
      <c r="AE13113" s="81"/>
      <c r="AF13113" s="82"/>
      <c r="AG13113" s="80"/>
      <c r="AH13113" s="119"/>
      <c r="AI13113" s="119"/>
    </row>
    <row r="13114" spans="27:35" x14ac:dyDescent="0.25">
      <c r="AA13114" s="81"/>
      <c r="AB13114" s="81"/>
      <c r="AC13114" s="80"/>
      <c r="AD13114" s="80"/>
      <c r="AE13114" s="81"/>
      <c r="AF13114" s="82"/>
      <c r="AG13114" s="80"/>
      <c r="AH13114" s="119"/>
      <c r="AI13114" s="119"/>
    </row>
    <row r="13115" spans="27:35" x14ac:dyDescent="0.25">
      <c r="AA13115" s="81"/>
      <c r="AB13115" s="81"/>
      <c r="AC13115" s="80"/>
      <c r="AD13115" s="80"/>
      <c r="AE13115" s="81"/>
      <c r="AF13115" s="82"/>
      <c r="AG13115" s="80"/>
      <c r="AH13115" s="119"/>
      <c r="AI13115" s="119"/>
    </row>
    <row r="13116" spans="27:35" x14ac:dyDescent="0.25">
      <c r="AA13116" s="81"/>
      <c r="AB13116" s="81"/>
      <c r="AC13116" s="80"/>
      <c r="AD13116" s="80"/>
      <c r="AE13116" s="81"/>
      <c r="AF13116" s="82"/>
      <c r="AG13116" s="80"/>
      <c r="AH13116" s="119"/>
      <c r="AI13116" s="119"/>
    </row>
    <row r="13117" spans="27:35" x14ac:dyDescent="0.25">
      <c r="AA13117" s="81"/>
      <c r="AB13117" s="81"/>
      <c r="AC13117" s="80"/>
      <c r="AD13117" s="80"/>
      <c r="AE13117" s="81"/>
      <c r="AF13117" s="82"/>
      <c r="AG13117" s="80"/>
      <c r="AH13117" s="119"/>
      <c r="AI13117" s="119"/>
    </row>
    <row r="13118" spans="27:35" x14ac:dyDescent="0.25">
      <c r="AA13118" s="81"/>
      <c r="AB13118" s="81"/>
      <c r="AC13118" s="80"/>
      <c r="AD13118" s="80"/>
      <c r="AE13118" s="81"/>
      <c r="AF13118" s="82"/>
      <c r="AG13118" s="80"/>
      <c r="AH13118" s="119"/>
      <c r="AI13118" s="119"/>
    </row>
    <row r="13119" spans="27:35" x14ac:dyDescent="0.25">
      <c r="AA13119" s="81"/>
      <c r="AB13119" s="81"/>
      <c r="AC13119" s="80"/>
      <c r="AD13119" s="80"/>
      <c r="AE13119" s="81"/>
      <c r="AF13119" s="82"/>
      <c r="AG13119" s="80"/>
      <c r="AH13119" s="119"/>
      <c r="AI13119" s="119"/>
    </row>
    <row r="13120" spans="27:35" x14ac:dyDescent="0.25">
      <c r="AA13120" s="81"/>
      <c r="AB13120" s="81"/>
      <c r="AC13120" s="80"/>
      <c r="AD13120" s="80"/>
      <c r="AE13120" s="81"/>
      <c r="AF13120" s="82"/>
      <c r="AG13120" s="80"/>
      <c r="AH13120" s="119"/>
      <c r="AI13120" s="119"/>
    </row>
    <row r="13121" spans="27:35" x14ac:dyDescent="0.25">
      <c r="AA13121" s="81"/>
      <c r="AB13121" s="81"/>
      <c r="AC13121" s="80"/>
      <c r="AD13121" s="80"/>
      <c r="AE13121" s="81"/>
      <c r="AF13121" s="82"/>
      <c r="AG13121" s="80"/>
      <c r="AH13121" s="119"/>
      <c r="AI13121" s="119"/>
    </row>
    <row r="13122" spans="27:35" x14ac:dyDescent="0.25">
      <c r="AA13122" s="81"/>
      <c r="AB13122" s="81"/>
      <c r="AC13122" s="80"/>
      <c r="AD13122" s="80"/>
      <c r="AE13122" s="81"/>
      <c r="AF13122" s="82"/>
      <c r="AG13122" s="80"/>
      <c r="AH13122" s="119"/>
      <c r="AI13122" s="119"/>
    </row>
    <row r="13123" spans="27:35" x14ac:dyDescent="0.25">
      <c r="AA13123" s="81"/>
      <c r="AB13123" s="81"/>
      <c r="AC13123" s="80"/>
      <c r="AD13123" s="80"/>
      <c r="AE13123" s="81"/>
      <c r="AF13123" s="82"/>
      <c r="AG13123" s="80"/>
      <c r="AH13123" s="119"/>
      <c r="AI13123" s="119"/>
    </row>
    <row r="13124" spans="27:35" x14ac:dyDescent="0.25">
      <c r="AA13124" s="81"/>
      <c r="AB13124" s="81"/>
      <c r="AC13124" s="80"/>
      <c r="AD13124" s="80"/>
      <c r="AE13124" s="81"/>
      <c r="AF13124" s="82"/>
      <c r="AG13124" s="80"/>
      <c r="AH13124" s="119"/>
      <c r="AI13124" s="119"/>
    </row>
    <row r="13125" spans="27:35" x14ac:dyDescent="0.25">
      <c r="AA13125" s="81"/>
      <c r="AB13125" s="81"/>
      <c r="AC13125" s="80"/>
      <c r="AD13125" s="80"/>
      <c r="AE13125" s="81"/>
      <c r="AF13125" s="82"/>
      <c r="AG13125" s="80"/>
      <c r="AH13125" s="119"/>
      <c r="AI13125" s="119"/>
    </row>
    <row r="13126" spans="27:35" x14ac:dyDescent="0.25">
      <c r="AA13126" s="81"/>
      <c r="AB13126" s="81"/>
      <c r="AC13126" s="80"/>
      <c r="AD13126" s="80"/>
      <c r="AE13126" s="81"/>
      <c r="AF13126" s="82"/>
      <c r="AG13126" s="80"/>
      <c r="AH13126" s="119"/>
      <c r="AI13126" s="119"/>
    </row>
    <row r="13127" spans="27:35" x14ac:dyDescent="0.25">
      <c r="AA13127" s="81"/>
      <c r="AB13127" s="81"/>
      <c r="AC13127" s="80"/>
      <c r="AD13127" s="80"/>
      <c r="AE13127" s="81"/>
      <c r="AF13127" s="82"/>
      <c r="AG13127" s="80"/>
      <c r="AH13127" s="119"/>
      <c r="AI13127" s="119"/>
    </row>
    <row r="13128" spans="27:35" x14ac:dyDescent="0.25">
      <c r="AA13128" s="81"/>
      <c r="AB13128" s="81"/>
      <c r="AC13128" s="80"/>
      <c r="AD13128" s="80"/>
      <c r="AE13128" s="81"/>
      <c r="AF13128" s="82"/>
      <c r="AG13128" s="80"/>
      <c r="AH13128" s="119"/>
      <c r="AI13128" s="119"/>
    </row>
    <row r="13129" spans="27:35" x14ac:dyDescent="0.25">
      <c r="AA13129" s="81"/>
      <c r="AB13129" s="81"/>
      <c r="AC13129" s="80"/>
      <c r="AD13129" s="80"/>
      <c r="AE13129" s="81"/>
      <c r="AF13129" s="82"/>
      <c r="AG13129" s="80"/>
      <c r="AH13129" s="119"/>
      <c r="AI13129" s="119"/>
    </row>
    <row r="13130" spans="27:35" x14ac:dyDescent="0.25">
      <c r="AA13130" s="81"/>
      <c r="AB13130" s="81"/>
      <c r="AC13130" s="80"/>
      <c r="AD13130" s="80"/>
      <c r="AE13130" s="81"/>
      <c r="AF13130" s="82"/>
      <c r="AG13130" s="80"/>
      <c r="AH13130" s="119"/>
      <c r="AI13130" s="119"/>
    </row>
    <row r="13131" spans="27:35" x14ac:dyDescent="0.25">
      <c r="AA13131" s="81"/>
      <c r="AB13131" s="81"/>
      <c r="AC13131" s="80"/>
      <c r="AD13131" s="80"/>
      <c r="AE13131" s="81"/>
      <c r="AF13131" s="82"/>
      <c r="AG13131" s="80"/>
      <c r="AH13131" s="119"/>
      <c r="AI13131" s="119"/>
    </row>
    <row r="13132" spans="27:35" x14ac:dyDescent="0.25">
      <c r="AA13132" s="81"/>
      <c r="AB13132" s="81"/>
      <c r="AC13132" s="80"/>
      <c r="AD13132" s="80"/>
      <c r="AE13132" s="81"/>
      <c r="AF13132" s="82"/>
      <c r="AG13132" s="80"/>
      <c r="AH13132" s="119"/>
      <c r="AI13132" s="119"/>
    </row>
    <row r="13133" spans="27:35" x14ac:dyDescent="0.25">
      <c r="AA13133" s="81"/>
      <c r="AB13133" s="81"/>
      <c r="AC13133" s="80"/>
      <c r="AD13133" s="80"/>
      <c r="AE13133" s="81"/>
      <c r="AF13133" s="82"/>
      <c r="AG13133" s="80"/>
      <c r="AH13133" s="119"/>
      <c r="AI13133" s="119"/>
    </row>
    <row r="13134" spans="27:35" x14ac:dyDescent="0.25">
      <c r="AA13134" s="81"/>
      <c r="AB13134" s="81"/>
      <c r="AC13134" s="80"/>
      <c r="AD13134" s="80"/>
      <c r="AE13134" s="81"/>
      <c r="AF13134" s="82"/>
      <c r="AG13134" s="80"/>
      <c r="AH13134" s="119"/>
      <c r="AI13134" s="119"/>
    </row>
    <row r="13135" spans="27:35" x14ac:dyDescent="0.25">
      <c r="AA13135" s="81"/>
      <c r="AB13135" s="81"/>
      <c r="AC13135" s="80"/>
      <c r="AD13135" s="80"/>
      <c r="AE13135" s="81"/>
      <c r="AF13135" s="82"/>
      <c r="AG13135" s="80"/>
      <c r="AH13135" s="119"/>
      <c r="AI13135" s="119"/>
    </row>
    <row r="13136" spans="27:35" x14ac:dyDescent="0.25">
      <c r="AA13136" s="81"/>
      <c r="AB13136" s="81"/>
      <c r="AC13136" s="80"/>
      <c r="AD13136" s="80"/>
      <c r="AE13136" s="81"/>
      <c r="AF13136" s="82"/>
      <c r="AG13136" s="80"/>
      <c r="AH13136" s="119"/>
      <c r="AI13136" s="119"/>
    </row>
    <row r="13137" spans="27:35" x14ac:dyDescent="0.25">
      <c r="AA13137" s="81"/>
      <c r="AB13137" s="81"/>
      <c r="AC13137" s="80"/>
      <c r="AD13137" s="80"/>
      <c r="AE13137" s="81"/>
      <c r="AF13137" s="82"/>
      <c r="AG13137" s="80"/>
      <c r="AH13137" s="119"/>
      <c r="AI13137" s="119"/>
    </row>
    <row r="13138" spans="27:35" x14ac:dyDescent="0.25">
      <c r="AA13138" s="81"/>
      <c r="AB13138" s="81"/>
      <c r="AC13138" s="80"/>
      <c r="AD13138" s="80"/>
      <c r="AE13138" s="81"/>
      <c r="AF13138" s="82"/>
      <c r="AG13138" s="80"/>
      <c r="AH13138" s="119"/>
      <c r="AI13138" s="119"/>
    </row>
    <row r="13139" spans="27:35" x14ac:dyDescent="0.25">
      <c r="AA13139" s="81"/>
      <c r="AB13139" s="81"/>
      <c r="AC13139" s="80"/>
      <c r="AD13139" s="80"/>
      <c r="AE13139" s="81"/>
      <c r="AF13139" s="82"/>
      <c r="AG13139" s="80"/>
      <c r="AH13139" s="119"/>
      <c r="AI13139" s="119"/>
    </row>
    <row r="13140" spans="27:35" x14ac:dyDescent="0.25">
      <c r="AA13140" s="81"/>
      <c r="AB13140" s="81"/>
      <c r="AC13140" s="80"/>
      <c r="AD13140" s="80"/>
      <c r="AE13140" s="81"/>
      <c r="AF13140" s="82"/>
      <c r="AG13140" s="80"/>
      <c r="AH13140" s="119"/>
      <c r="AI13140" s="119"/>
    </row>
    <row r="13141" spans="27:35" x14ac:dyDescent="0.25">
      <c r="AA13141" s="81"/>
      <c r="AB13141" s="81"/>
      <c r="AC13141" s="80"/>
      <c r="AD13141" s="80"/>
      <c r="AE13141" s="81"/>
      <c r="AF13141" s="82"/>
      <c r="AG13141" s="80"/>
      <c r="AH13141" s="119"/>
      <c r="AI13141" s="119"/>
    </row>
    <row r="13142" spans="27:35" x14ac:dyDescent="0.25">
      <c r="AA13142" s="81"/>
      <c r="AB13142" s="81"/>
      <c r="AC13142" s="80"/>
      <c r="AD13142" s="80"/>
      <c r="AE13142" s="81"/>
      <c r="AF13142" s="82"/>
      <c r="AG13142" s="80"/>
      <c r="AH13142" s="119"/>
      <c r="AI13142" s="119"/>
    </row>
    <row r="13143" spans="27:35" x14ac:dyDescent="0.25">
      <c r="AA13143" s="81"/>
      <c r="AB13143" s="81"/>
      <c r="AC13143" s="80"/>
      <c r="AD13143" s="80"/>
      <c r="AE13143" s="81"/>
      <c r="AF13143" s="82"/>
      <c r="AG13143" s="80"/>
      <c r="AH13143" s="119"/>
      <c r="AI13143" s="119"/>
    </row>
    <row r="13144" spans="27:35" x14ac:dyDescent="0.25">
      <c r="AA13144" s="81"/>
      <c r="AB13144" s="81"/>
      <c r="AC13144" s="80"/>
      <c r="AD13144" s="80"/>
      <c r="AE13144" s="81"/>
      <c r="AF13144" s="82"/>
      <c r="AG13144" s="80"/>
      <c r="AH13144" s="119"/>
      <c r="AI13144" s="119"/>
    </row>
    <row r="13145" spans="27:35" x14ac:dyDescent="0.25">
      <c r="AA13145" s="81"/>
      <c r="AB13145" s="81"/>
      <c r="AC13145" s="80"/>
      <c r="AD13145" s="80"/>
      <c r="AE13145" s="81"/>
      <c r="AF13145" s="82"/>
      <c r="AG13145" s="80"/>
      <c r="AH13145" s="119"/>
      <c r="AI13145" s="119"/>
    </row>
    <row r="13146" spans="27:35" x14ac:dyDescent="0.25">
      <c r="AA13146" s="81"/>
      <c r="AB13146" s="81"/>
      <c r="AC13146" s="80"/>
      <c r="AD13146" s="80"/>
      <c r="AE13146" s="81"/>
      <c r="AF13146" s="82"/>
      <c r="AG13146" s="80"/>
      <c r="AH13146" s="119"/>
      <c r="AI13146" s="119"/>
    </row>
    <row r="13147" spans="27:35" x14ac:dyDescent="0.25">
      <c r="AA13147" s="81"/>
      <c r="AB13147" s="81"/>
      <c r="AC13147" s="80"/>
      <c r="AD13147" s="80"/>
      <c r="AE13147" s="81"/>
      <c r="AF13147" s="82"/>
      <c r="AG13147" s="80"/>
      <c r="AH13147" s="119"/>
      <c r="AI13147" s="119"/>
    </row>
    <row r="13148" spans="27:35" x14ac:dyDescent="0.25">
      <c r="AA13148" s="81"/>
      <c r="AB13148" s="81"/>
      <c r="AC13148" s="80"/>
      <c r="AD13148" s="80"/>
      <c r="AE13148" s="81"/>
      <c r="AF13148" s="82"/>
      <c r="AG13148" s="80"/>
      <c r="AH13148" s="119"/>
      <c r="AI13148" s="119"/>
    </row>
    <row r="13149" spans="27:35" x14ac:dyDescent="0.25">
      <c r="AA13149" s="81"/>
      <c r="AB13149" s="81"/>
      <c r="AC13149" s="80"/>
      <c r="AD13149" s="80"/>
      <c r="AE13149" s="81"/>
      <c r="AF13149" s="82"/>
      <c r="AG13149" s="80"/>
      <c r="AH13149" s="119"/>
      <c r="AI13149" s="119"/>
    </row>
    <row r="13150" spans="27:35" x14ac:dyDescent="0.25">
      <c r="AA13150" s="81"/>
      <c r="AB13150" s="81"/>
      <c r="AC13150" s="80"/>
      <c r="AD13150" s="80"/>
      <c r="AE13150" s="81"/>
      <c r="AF13150" s="82"/>
      <c r="AG13150" s="80"/>
      <c r="AH13150" s="119"/>
      <c r="AI13150" s="119"/>
    </row>
    <row r="13151" spans="27:35" x14ac:dyDescent="0.25">
      <c r="AA13151" s="81"/>
      <c r="AB13151" s="81"/>
      <c r="AC13151" s="80"/>
      <c r="AD13151" s="80"/>
      <c r="AE13151" s="81"/>
      <c r="AF13151" s="82"/>
      <c r="AG13151" s="80"/>
      <c r="AH13151" s="119"/>
      <c r="AI13151" s="119"/>
    </row>
    <row r="13152" spans="27:35" x14ac:dyDescent="0.25">
      <c r="AA13152" s="81"/>
      <c r="AB13152" s="81"/>
      <c r="AC13152" s="80"/>
      <c r="AD13152" s="80"/>
      <c r="AE13152" s="81"/>
      <c r="AF13152" s="82"/>
      <c r="AG13152" s="80"/>
      <c r="AH13152" s="119"/>
      <c r="AI13152" s="119"/>
    </row>
    <row r="13153" spans="27:35" x14ac:dyDescent="0.25">
      <c r="AA13153" s="81"/>
      <c r="AB13153" s="81"/>
      <c r="AC13153" s="80"/>
      <c r="AD13153" s="80"/>
      <c r="AE13153" s="81"/>
      <c r="AF13153" s="82"/>
      <c r="AG13153" s="80"/>
      <c r="AH13153" s="119"/>
      <c r="AI13153" s="119"/>
    </row>
    <row r="13154" spans="27:35" x14ac:dyDescent="0.25">
      <c r="AA13154" s="81"/>
      <c r="AB13154" s="81"/>
      <c r="AC13154" s="80"/>
      <c r="AD13154" s="80"/>
      <c r="AE13154" s="81"/>
      <c r="AF13154" s="82"/>
      <c r="AG13154" s="80"/>
      <c r="AH13154" s="119"/>
      <c r="AI13154" s="119"/>
    </row>
    <row r="13155" spans="27:35" x14ac:dyDescent="0.25">
      <c r="AA13155" s="81"/>
      <c r="AB13155" s="81"/>
      <c r="AC13155" s="80"/>
      <c r="AD13155" s="80"/>
      <c r="AE13155" s="81"/>
      <c r="AF13155" s="82"/>
      <c r="AG13155" s="80"/>
      <c r="AH13155" s="119"/>
      <c r="AI13155" s="119"/>
    </row>
    <row r="13156" spans="27:35" x14ac:dyDescent="0.25">
      <c r="AA13156" s="81"/>
      <c r="AB13156" s="81"/>
      <c r="AC13156" s="80"/>
      <c r="AD13156" s="80"/>
      <c r="AE13156" s="81"/>
      <c r="AF13156" s="82"/>
      <c r="AG13156" s="80"/>
      <c r="AH13156" s="119"/>
      <c r="AI13156" s="119"/>
    </row>
    <row r="13157" spans="27:35" x14ac:dyDescent="0.25">
      <c r="AA13157" s="81"/>
      <c r="AB13157" s="81"/>
      <c r="AC13157" s="80"/>
      <c r="AD13157" s="80"/>
      <c r="AE13157" s="81"/>
      <c r="AF13157" s="82"/>
      <c r="AG13157" s="80"/>
      <c r="AH13157" s="119"/>
      <c r="AI13157" s="119"/>
    </row>
    <row r="13158" spans="27:35" x14ac:dyDescent="0.25">
      <c r="AA13158" s="81"/>
      <c r="AB13158" s="81"/>
      <c r="AC13158" s="80"/>
      <c r="AD13158" s="80"/>
      <c r="AE13158" s="81"/>
      <c r="AF13158" s="82"/>
      <c r="AG13158" s="80"/>
      <c r="AH13158" s="119"/>
      <c r="AI13158" s="119"/>
    </row>
    <row r="13159" spans="27:35" x14ac:dyDescent="0.25">
      <c r="AA13159" s="81"/>
      <c r="AB13159" s="81"/>
      <c r="AC13159" s="80"/>
      <c r="AD13159" s="80"/>
      <c r="AE13159" s="81"/>
      <c r="AF13159" s="82"/>
      <c r="AG13159" s="80"/>
      <c r="AH13159" s="119"/>
      <c r="AI13159" s="119"/>
    </row>
    <row r="13160" spans="27:35" x14ac:dyDescent="0.25">
      <c r="AA13160" s="81"/>
      <c r="AB13160" s="81"/>
      <c r="AC13160" s="80"/>
      <c r="AD13160" s="80"/>
      <c r="AE13160" s="81"/>
      <c r="AF13160" s="82"/>
      <c r="AG13160" s="80"/>
      <c r="AH13160" s="119"/>
      <c r="AI13160" s="119"/>
    </row>
    <row r="13161" spans="27:35" x14ac:dyDescent="0.25">
      <c r="AA13161" s="81"/>
      <c r="AB13161" s="81"/>
      <c r="AC13161" s="80"/>
      <c r="AD13161" s="80"/>
      <c r="AE13161" s="81"/>
      <c r="AF13161" s="82"/>
      <c r="AG13161" s="80"/>
      <c r="AH13161" s="119"/>
      <c r="AI13161" s="119"/>
    </row>
    <row r="13162" spans="27:35" x14ac:dyDescent="0.25">
      <c r="AA13162" s="81"/>
      <c r="AB13162" s="81"/>
      <c r="AC13162" s="80"/>
      <c r="AD13162" s="80"/>
      <c r="AE13162" s="81"/>
      <c r="AF13162" s="82"/>
      <c r="AG13162" s="80"/>
      <c r="AH13162" s="119"/>
      <c r="AI13162" s="119"/>
    </row>
    <row r="13163" spans="27:35" x14ac:dyDescent="0.25">
      <c r="AA13163" s="81"/>
      <c r="AB13163" s="81"/>
      <c r="AC13163" s="80"/>
      <c r="AD13163" s="80"/>
      <c r="AE13163" s="81"/>
      <c r="AF13163" s="82"/>
      <c r="AG13163" s="80"/>
      <c r="AH13163" s="119"/>
      <c r="AI13163" s="119"/>
    </row>
    <row r="13164" spans="27:35" x14ac:dyDescent="0.25">
      <c r="AA13164" s="81"/>
      <c r="AB13164" s="81"/>
      <c r="AC13164" s="80"/>
      <c r="AD13164" s="80"/>
      <c r="AE13164" s="81"/>
      <c r="AF13164" s="82"/>
      <c r="AG13164" s="80"/>
      <c r="AH13164" s="119"/>
      <c r="AI13164" s="119"/>
    </row>
    <row r="13165" spans="27:35" x14ac:dyDescent="0.25">
      <c r="AA13165" s="81"/>
      <c r="AB13165" s="81"/>
      <c r="AC13165" s="80"/>
      <c r="AD13165" s="80"/>
      <c r="AE13165" s="81"/>
      <c r="AF13165" s="82"/>
      <c r="AG13165" s="80"/>
      <c r="AH13165" s="119"/>
      <c r="AI13165" s="119"/>
    </row>
    <row r="13166" spans="27:35" x14ac:dyDescent="0.25">
      <c r="AA13166" s="81"/>
      <c r="AB13166" s="81"/>
      <c r="AC13166" s="80"/>
      <c r="AD13166" s="80"/>
      <c r="AE13166" s="81"/>
      <c r="AF13166" s="82"/>
      <c r="AG13166" s="80"/>
      <c r="AH13166" s="119"/>
      <c r="AI13166" s="119"/>
    </row>
    <row r="13167" spans="27:35" x14ac:dyDescent="0.25">
      <c r="AA13167" s="81"/>
      <c r="AB13167" s="81"/>
      <c r="AC13167" s="80"/>
      <c r="AD13167" s="80"/>
      <c r="AE13167" s="81"/>
      <c r="AF13167" s="82"/>
      <c r="AG13167" s="80"/>
      <c r="AH13167" s="119"/>
      <c r="AI13167" s="119"/>
    </row>
    <row r="13168" spans="27:35" x14ac:dyDescent="0.25">
      <c r="AA13168" s="81"/>
      <c r="AB13168" s="81"/>
      <c r="AC13168" s="80"/>
      <c r="AD13168" s="80"/>
      <c r="AE13168" s="81"/>
      <c r="AF13168" s="82"/>
      <c r="AG13168" s="80"/>
      <c r="AH13168" s="119"/>
      <c r="AI13168" s="119"/>
    </row>
    <row r="13169" spans="27:35" x14ac:dyDescent="0.25">
      <c r="AA13169" s="81"/>
      <c r="AB13169" s="81"/>
      <c r="AC13169" s="80"/>
      <c r="AD13169" s="80"/>
      <c r="AE13169" s="81"/>
      <c r="AF13169" s="82"/>
      <c r="AG13169" s="80"/>
      <c r="AH13169" s="119"/>
      <c r="AI13169" s="119"/>
    </row>
    <row r="13170" spans="27:35" x14ac:dyDescent="0.25">
      <c r="AA13170" s="81"/>
      <c r="AB13170" s="81"/>
      <c r="AC13170" s="80"/>
      <c r="AD13170" s="80"/>
      <c r="AE13170" s="81"/>
      <c r="AF13170" s="82"/>
      <c r="AG13170" s="80"/>
      <c r="AH13170" s="119"/>
      <c r="AI13170" s="119"/>
    </row>
    <row r="13171" spans="27:35" x14ac:dyDescent="0.25">
      <c r="AA13171" s="81"/>
      <c r="AB13171" s="81"/>
      <c r="AC13171" s="80"/>
      <c r="AD13171" s="80"/>
      <c r="AE13171" s="81"/>
      <c r="AF13171" s="82"/>
      <c r="AG13171" s="80"/>
      <c r="AH13171" s="119"/>
      <c r="AI13171" s="119"/>
    </row>
    <row r="13172" spans="27:35" x14ac:dyDescent="0.25">
      <c r="AA13172" s="81"/>
      <c r="AB13172" s="81"/>
      <c r="AC13172" s="80"/>
      <c r="AD13172" s="80"/>
      <c r="AE13172" s="81"/>
      <c r="AF13172" s="82"/>
      <c r="AG13172" s="80"/>
      <c r="AH13172" s="119"/>
      <c r="AI13172" s="119"/>
    </row>
    <row r="13173" spans="27:35" x14ac:dyDescent="0.25">
      <c r="AA13173" s="81"/>
      <c r="AB13173" s="81"/>
      <c r="AC13173" s="80"/>
      <c r="AD13173" s="80"/>
      <c r="AE13173" s="81"/>
      <c r="AF13173" s="82"/>
      <c r="AG13173" s="80"/>
      <c r="AH13173" s="119"/>
      <c r="AI13173" s="119"/>
    </row>
    <row r="13174" spans="27:35" x14ac:dyDescent="0.25">
      <c r="AA13174" s="81"/>
      <c r="AB13174" s="81"/>
      <c r="AC13174" s="80"/>
      <c r="AD13174" s="80"/>
      <c r="AE13174" s="81"/>
      <c r="AF13174" s="82"/>
      <c r="AG13174" s="80"/>
      <c r="AH13174" s="119"/>
      <c r="AI13174" s="119"/>
    </row>
    <row r="13175" spans="27:35" x14ac:dyDescent="0.25">
      <c r="AA13175" s="81"/>
      <c r="AB13175" s="81"/>
      <c r="AC13175" s="80"/>
      <c r="AD13175" s="80"/>
      <c r="AE13175" s="81"/>
      <c r="AF13175" s="82"/>
      <c r="AG13175" s="80"/>
      <c r="AH13175" s="119"/>
      <c r="AI13175" s="119"/>
    </row>
    <row r="13176" spans="27:35" x14ac:dyDescent="0.25">
      <c r="AA13176" s="81"/>
      <c r="AB13176" s="81"/>
      <c r="AC13176" s="80"/>
      <c r="AD13176" s="80"/>
      <c r="AE13176" s="81"/>
      <c r="AF13176" s="82"/>
      <c r="AG13176" s="80"/>
      <c r="AH13176" s="119"/>
      <c r="AI13176" s="119"/>
    </row>
    <row r="13177" spans="27:35" x14ac:dyDescent="0.25">
      <c r="AA13177" s="81"/>
      <c r="AB13177" s="81"/>
      <c r="AC13177" s="80"/>
      <c r="AD13177" s="80"/>
      <c r="AE13177" s="81"/>
      <c r="AF13177" s="82"/>
      <c r="AG13177" s="80"/>
      <c r="AH13177" s="119"/>
      <c r="AI13177" s="119"/>
    </row>
    <row r="13178" spans="27:35" x14ac:dyDescent="0.25">
      <c r="AA13178" s="81"/>
      <c r="AB13178" s="81"/>
      <c r="AC13178" s="80"/>
      <c r="AD13178" s="80"/>
      <c r="AE13178" s="81"/>
      <c r="AF13178" s="82"/>
      <c r="AG13178" s="80"/>
      <c r="AH13178" s="119"/>
      <c r="AI13178" s="119"/>
    </row>
    <row r="13179" spans="27:35" x14ac:dyDescent="0.25">
      <c r="AA13179" s="81"/>
      <c r="AB13179" s="81"/>
      <c r="AC13179" s="80"/>
      <c r="AD13179" s="80"/>
      <c r="AE13179" s="81"/>
      <c r="AF13179" s="82"/>
      <c r="AG13179" s="80"/>
      <c r="AH13179" s="119"/>
      <c r="AI13179" s="119"/>
    </row>
    <row r="13180" spans="27:35" x14ac:dyDescent="0.25">
      <c r="AA13180" s="81"/>
      <c r="AB13180" s="81"/>
      <c r="AC13180" s="80"/>
      <c r="AD13180" s="80"/>
      <c r="AE13180" s="81"/>
      <c r="AF13180" s="82"/>
      <c r="AG13180" s="80"/>
      <c r="AH13180" s="119"/>
      <c r="AI13180" s="119"/>
    </row>
    <row r="13181" spans="27:35" x14ac:dyDescent="0.25">
      <c r="AA13181" s="81"/>
      <c r="AB13181" s="81"/>
      <c r="AC13181" s="80"/>
      <c r="AD13181" s="80"/>
      <c r="AE13181" s="81"/>
      <c r="AF13181" s="82"/>
      <c r="AG13181" s="80"/>
      <c r="AH13181" s="119"/>
      <c r="AI13181" s="119"/>
    </row>
    <row r="13182" spans="27:35" x14ac:dyDescent="0.25">
      <c r="AA13182" s="81"/>
      <c r="AB13182" s="81"/>
      <c r="AC13182" s="80"/>
      <c r="AD13182" s="80"/>
      <c r="AE13182" s="81"/>
      <c r="AF13182" s="82"/>
      <c r="AG13182" s="80"/>
      <c r="AH13182" s="119"/>
      <c r="AI13182" s="119"/>
    </row>
    <row r="13183" spans="27:35" x14ac:dyDescent="0.25">
      <c r="AA13183" s="81"/>
      <c r="AB13183" s="81"/>
      <c r="AC13183" s="80"/>
      <c r="AD13183" s="80"/>
      <c r="AE13183" s="81"/>
      <c r="AF13183" s="82"/>
      <c r="AG13183" s="80"/>
      <c r="AH13183" s="119"/>
      <c r="AI13183" s="119"/>
    </row>
    <row r="13184" spans="27:35" x14ac:dyDescent="0.25">
      <c r="AA13184" s="81"/>
      <c r="AB13184" s="81"/>
      <c r="AC13184" s="80"/>
      <c r="AD13184" s="80"/>
      <c r="AE13184" s="81"/>
      <c r="AF13184" s="82"/>
      <c r="AG13184" s="80"/>
      <c r="AH13184" s="119"/>
      <c r="AI13184" s="119"/>
    </row>
    <row r="13185" spans="27:35" x14ac:dyDescent="0.25">
      <c r="AA13185" s="81"/>
      <c r="AB13185" s="81"/>
      <c r="AC13185" s="80"/>
      <c r="AD13185" s="80"/>
      <c r="AE13185" s="81"/>
      <c r="AF13185" s="82"/>
      <c r="AG13185" s="80"/>
      <c r="AH13185" s="119"/>
      <c r="AI13185" s="119"/>
    </row>
    <row r="13186" spans="27:35" x14ac:dyDescent="0.25">
      <c r="AA13186" s="81"/>
      <c r="AB13186" s="81"/>
      <c r="AC13186" s="80"/>
      <c r="AD13186" s="80"/>
      <c r="AE13186" s="81"/>
      <c r="AF13186" s="82"/>
      <c r="AG13186" s="80"/>
      <c r="AH13186" s="119"/>
      <c r="AI13186" s="119"/>
    </row>
    <row r="13187" spans="27:35" x14ac:dyDescent="0.25">
      <c r="AA13187" s="81"/>
      <c r="AB13187" s="81"/>
      <c r="AC13187" s="80"/>
      <c r="AD13187" s="80"/>
      <c r="AE13187" s="81"/>
      <c r="AF13187" s="82"/>
      <c r="AG13187" s="80"/>
      <c r="AH13187" s="119"/>
      <c r="AI13187" s="119"/>
    </row>
    <row r="13188" spans="27:35" x14ac:dyDescent="0.25">
      <c r="AA13188" s="81"/>
      <c r="AB13188" s="81"/>
      <c r="AC13188" s="80"/>
      <c r="AD13188" s="80"/>
      <c r="AE13188" s="81"/>
      <c r="AF13188" s="82"/>
      <c r="AG13188" s="80"/>
      <c r="AH13188" s="119"/>
      <c r="AI13188" s="119"/>
    </row>
    <row r="13189" spans="27:35" x14ac:dyDescent="0.25">
      <c r="AA13189" s="81"/>
      <c r="AB13189" s="81"/>
      <c r="AC13189" s="80"/>
      <c r="AD13189" s="80"/>
      <c r="AE13189" s="81"/>
      <c r="AF13189" s="82"/>
      <c r="AG13189" s="80"/>
      <c r="AH13189" s="119"/>
      <c r="AI13189" s="119"/>
    </row>
    <row r="13190" spans="27:35" x14ac:dyDescent="0.25">
      <c r="AA13190" s="81"/>
      <c r="AB13190" s="81"/>
      <c r="AC13190" s="80"/>
      <c r="AD13190" s="80"/>
      <c r="AE13190" s="81"/>
      <c r="AF13190" s="82"/>
      <c r="AG13190" s="80"/>
      <c r="AH13190" s="119"/>
      <c r="AI13190" s="119"/>
    </row>
    <row r="13191" spans="27:35" x14ac:dyDescent="0.25">
      <c r="AA13191" s="81"/>
      <c r="AB13191" s="81"/>
      <c r="AC13191" s="80"/>
      <c r="AD13191" s="80"/>
      <c r="AE13191" s="81"/>
      <c r="AF13191" s="82"/>
      <c r="AG13191" s="80"/>
      <c r="AH13191" s="119"/>
      <c r="AI13191" s="119"/>
    </row>
    <row r="13192" spans="27:35" x14ac:dyDescent="0.25">
      <c r="AA13192" s="81"/>
      <c r="AB13192" s="81"/>
      <c r="AC13192" s="80"/>
      <c r="AD13192" s="80"/>
      <c r="AE13192" s="81"/>
      <c r="AF13192" s="82"/>
      <c r="AG13192" s="80"/>
      <c r="AH13192" s="119"/>
      <c r="AI13192" s="119"/>
    </row>
    <row r="13193" spans="27:35" x14ac:dyDescent="0.25">
      <c r="AA13193" s="81"/>
      <c r="AB13193" s="81"/>
      <c r="AC13193" s="80"/>
      <c r="AD13193" s="80"/>
      <c r="AE13193" s="81"/>
      <c r="AF13193" s="82"/>
      <c r="AG13193" s="80"/>
      <c r="AH13193" s="119"/>
      <c r="AI13193" s="119"/>
    </row>
    <row r="13194" spans="27:35" x14ac:dyDescent="0.25">
      <c r="AA13194" s="81"/>
      <c r="AB13194" s="81"/>
      <c r="AC13194" s="80"/>
      <c r="AD13194" s="80"/>
      <c r="AE13194" s="81"/>
      <c r="AF13194" s="82"/>
      <c r="AG13194" s="80"/>
      <c r="AH13194" s="119"/>
      <c r="AI13194" s="119"/>
    </row>
    <row r="13195" spans="27:35" x14ac:dyDescent="0.25">
      <c r="AA13195" s="81"/>
      <c r="AB13195" s="81"/>
      <c r="AC13195" s="80"/>
      <c r="AD13195" s="80"/>
      <c r="AE13195" s="81"/>
      <c r="AF13195" s="82"/>
      <c r="AG13195" s="80"/>
      <c r="AH13195" s="119"/>
      <c r="AI13195" s="119"/>
    </row>
    <row r="13196" spans="27:35" x14ac:dyDescent="0.25">
      <c r="AA13196" s="81"/>
      <c r="AB13196" s="81"/>
      <c r="AC13196" s="80"/>
      <c r="AD13196" s="80"/>
      <c r="AE13196" s="81"/>
      <c r="AF13196" s="82"/>
      <c r="AG13196" s="80"/>
      <c r="AH13196" s="119"/>
      <c r="AI13196" s="119"/>
    </row>
    <row r="13197" spans="27:35" x14ac:dyDescent="0.25">
      <c r="AA13197" s="81"/>
      <c r="AB13197" s="81"/>
      <c r="AC13197" s="80"/>
      <c r="AD13197" s="80"/>
      <c r="AE13197" s="81"/>
      <c r="AF13197" s="82"/>
      <c r="AG13197" s="80"/>
      <c r="AH13197" s="119"/>
      <c r="AI13197" s="119"/>
    </row>
    <row r="13198" spans="27:35" x14ac:dyDescent="0.25">
      <c r="AA13198" s="81"/>
      <c r="AB13198" s="81"/>
      <c r="AC13198" s="80"/>
      <c r="AD13198" s="80"/>
      <c r="AE13198" s="81"/>
      <c r="AF13198" s="82"/>
      <c r="AG13198" s="80"/>
      <c r="AH13198" s="119"/>
      <c r="AI13198" s="119"/>
    </row>
    <row r="13199" spans="27:35" x14ac:dyDescent="0.25">
      <c r="AA13199" s="81"/>
      <c r="AB13199" s="81"/>
      <c r="AC13199" s="80"/>
      <c r="AD13199" s="80"/>
      <c r="AE13199" s="81"/>
      <c r="AF13199" s="82"/>
      <c r="AG13199" s="80"/>
      <c r="AH13199" s="119"/>
      <c r="AI13199" s="119"/>
    </row>
    <row r="13200" spans="27:35" x14ac:dyDescent="0.25">
      <c r="AA13200" s="81"/>
      <c r="AB13200" s="81"/>
      <c r="AC13200" s="80"/>
      <c r="AD13200" s="80"/>
      <c r="AE13200" s="81"/>
      <c r="AF13200" s="82"/>
      <c r="AG13200" s="80"/>
      <c r="AH13200" s="119"/>
      <c r="AI13200" s="119"/>
    </row>
    <row r="13201" spans="27:35" x14ac:dyDescent="0.25">
      <c r="AA13201" s="81"/>
      <c r="AB13201" s="81"/>
      <c r="AC13201" s="80"/>
      <c r="AD13201" s="80"/>
      <c r="AE13201" s="81"/>
      <c r="AF13201" s="82"/>
      <c r="AG13201" s="80"/>
      <c r="AH13201" s="119"/>
      <c r="AI13201" s="119"/>
    </row>
    <row r="13202" spans="27:35" x14ac:dyDescent="0.25">
      <c r="AA13202" s="81"/>
      <c r="AB13202" s="81"/>
      <c r="AC13202" s="80"/>
      <c r="AD13202" s="80"/>
      <c r="AE13202" s="81"/>
      <c r="AF13202" s="82"/>
      <c r="AG13202" s="80"/>
      <c r="AH13202" s="119"/>
      <c r="AI13202" s="119"/>
    </row>
    <row r="13203" spans="27:35" x14ac:dyDescent="0.25">
      <c r="AA13203" s="81"/>
      <c r="AB13203" s="81"/>
      <c r="AC13203" s="80"/>
      <c r="AD13203" s="80"/>
      <c r="AE13203" s="81"/>
      <c r="AF13203" s="82"/>
      <c r="AG13203" s="80"/>
      <c r="AH13203" s="119"/>
      <c r="AI13203" s="119"/>
    </row>
    <row r="13204" spans="27:35" x14ac:dyDescent="0.25">
      <c r="AA13204" s="81"/>
      <c r="AB13204" s="81"/>
      <c r="AC13204" s="80"/>
      <c r="AD13204" s="80"/>
      <c r="AE13204" s="81"/>
      <c r="AF13204" s="82"/>
      <c r="AG13204" s="80"/>
      <c r="AH13204" s="119"/>
      <c r="AI13204" s="119"/>
    </row>
    <row r="13205" spans="27:35" x14ac:dyDescent="0.25">
      <c r="AA13205" s="81"/>
      <c r="AB13205" s="81"/>
      <c r="AC13205" s="80"/>
      <c r="AD13205" s="80"/>
      <c r="AE13205" s="81"/>
      <c r="AF13205" s="82"/>
      <c r="AG13205" s="80"/>
      <c r="AH13205" s="119"/>
      <c r="AI13205" s="119"/>
    </row>
    <row r="13206" spans="27:35" x14ac:dyDescent="0.25">
      <c r="AA13206" s="81"/>
      <c r="AB13206" s="81"/>
      <c r="AC13206" s="80"/>
      <c r="AD13206" s="80"/>
      <c r="AE13206" s="81"/>
      <c r="AF13206" s="82"/>
      <c r="AG13206" s="80"/>
      <c r="AH13206" s="119"/>
      <c r="AI13206" s="119"/>
    </row>
    <row r="13207" spans="27:35" x14ac:dyDescent="0.25">
      <c r="AA13207" s="81"/>
      <c r="AB13207" s="81"/>
      <c r="AC13207" s="80"/>
      <c r="AD13207" s="80"/>
      <c r="AE13207" s="81"/>
      <c r="AF13207" s="82"/>
      <c r="AG13207" s="80"/>
      <c r="AH13207" s="119"/>
      <c r="AI13207" s="119"/>
    </row>
    <row r="13208" spans="27:35" x14ac:dyDescent="0.25">
      <c r="AA13208" s="81"/>
      <c r="AB13208" s="81"/>
      <c r="AC13208" s="80"/>
      <c r="AD13208" s="80"/>
      <c r="AE13208" s="81"/>
      <c r="AF13208" s="82"/>
      <c r="AG13208" s="80"/>
      <c r="AH13208" s="119"/>
      <c r="AI13208" s="119"/>
    </row>
    <row r="13209" spans="27:35" x14ac:dyDescent="0.25">
      <c r="AA13209" s="81"/>
      <c r="AB13209" s="81"/>
      <c r="AC13209" s="80"/>
      <c r="AD13209" s="80"/>
      <c r="AE13209" s="81"/>
      <c r="AF13209" s="82"/>
      <c r="AG13209" s="80"/>
      <c r="AH13209" s="119"/>
      <c r="AI13209" s="119"/>
    </row>
    <row r="13210" spans="27:35" x14ac:dyDescent="0.25">
      <c r="AA13210" s="81"/>
      <c r="AB13210" s="81"/>
      <c r="AC13210" s="80"/>
      <c r="AD13210" s="80"/>
      <c r="AE13210" s="81"/>
      <c r="AF13210" s="82"/>
      <c r="AG13210" s="80"/>
      <c r="AH13210" s="119"/>
      <c r="AI13210" s="119"/>
    </row>
    <row r="13211" spans="27:35" x14ac:dyDescent="0.25">
      <c r="AA13211" s="81"/>
      <c r="AB13211" s="81"/>
      <c r="AC13211" s="80"/>
      <c r="AD13211" s="80"/>
      <c r="AE13211" s="81"/>
      <c r="AF13211" s="82"/>
      <c r="AG13211" s="80"/>
      <c r="AH13211" s="119"/>
      <c r="AI13211" s="119"/>
    </row>
    <row r="13212" spans="27:35" x14ac:dyDescent="0.25">
      <c r="AA13212" s="81"/>
      <c r="AB13212" s="81"/>
      <c r="AC13212" s="80"/>
      <c r="AD13212" s="80"/>
      <c r="AE13212" s="81"/>
      <c r="AF13212" s="82"/>
      <c r="AG13212" s="80"/>
      <c r="AH13212" s="119"/>
      <c r="AI13212" s="119"/>
    </row>
    <row r="13213" spans="27:35" x14ac:dyDescent="0.25">
      <c r="AA13213" s="81"/>
      <c r="AB13213" s="81"/>
      <c r="AC13213" s="80"/>
      <c r="AD13213" s="80"/>
      <c r="AE13213" s="81"/>
      <c r="AF13213" s="82"/>
      <c r="AG13213" s="80"/>
      <c r="AH13213" s="119"/>
      <c r="AI13213" s="119"/>
    </row>
    <row r="13214" spans="27:35" x14ac:dyDescent="0.25">
      <c r="AA13214" s="81"/>
      <c r="AB13214" s="81"/>
      <c r="AC13214" s="80"/>
      <c r="AD13214" s="80"/>
      <c r="AE13214" s="81"/>
      <c r="AF13214" s="82"/>
      <c r="AG13214" s="80"/>
      <c r="AH13214" s="119"/>
      <c r="AI13214" s="119"/>
    </row>
    <row r="13215" spans="27:35" x14ac:dyDescent="0.25">
      <c r="AA13215" s="81"/>
      <c r="AB13215" s="81"/>
      <c r="AC13215" s="80"/>
      <c r="AD13215" s="80"/>
      <c r="AE13215" s="81"/>
      <c r="AF13215" s="82"/>
      <c r="AG13215" s="80"/>
      <c r="AH13215" s="119"/>
      <c r="AI13215" s="119"/>
    </row>
    <row r="13216" spans="27:35" x14ac:dyDescent="0.25">
      <c r="AA13216" s="81"/>
      <c r="AB13216" s="81"/>
      <c r="AC13216" s="80"/>
      <c r="AD13216" s="80"/>
      <c r="AE13216" s="81"/>
      <c r="AF13216" s="82"/>
      <c r="AG13216" s="80"/>
      <c r="AH13216" s="119"/>
      <c r="AI13216" s="119"/>
    </row>
    <row r="13217" spans="27:35" x14ac:dyDescent="0.25">
      <c r="AA13217" s="81"/>
      <c r="AB13217" s="81"/>
      <c r="AC13217" s="80"/>
      <c r="AD13217" s="80"/>
      <c r="AE13217" s="81"/>
      <c r="AF13217" s="82"/>
      <c r="AG13217" s="80"/>
      <c r="AH13217" s="119"/>
      <c r="AI13217" s="119"/>
    </row>
    <row r="13218" spans="27:35" x14ac:dyDescent="0.25">
      <c r="AA13218" s="81"/>
      <c r="AB13218" s="81"/>
      <c r="AC13218" s="80"/>
      <c r="AD13218" s="80"/>
      <c r="AE13218" s="81"/>
      <c r="AF13218" s="82"/>
      <c r="AG13218" s="80"/>
      <c r="AH13218" s="119"/>
      <c r="AI13218" s="119"/>
    </row>
    <row r="13219" spans="27:35" x14ac:dyDescent="0.25">
      <c r="AA13219" s="81"/>
      <c r="AB13219" s="81"/>
      <c r="AC13219" s="80"/>
      <c r="AD13219" s="80"/>
      <c r="AE13219" s="81"/>
      <c r="AF13219" s="82"/>
      <c r="AG13219" s="80"/>
      <c r="AH13219" s="119"/>
      <c r="AI13219" s="119"/>
    </row>
    <row r="13220" spans="27:35" x14ac:dyDescent="0.25">
      <c r="AA13220" s="81"/>
      <c r="AB13220" s="81"/>
      <c r="AC13220" s="80"/>
      <c r="AD13220" s="80"/>
      <c r="AE13220" s="81"/>
      <c r="AF13220" s="82"/>
      <c r="AG13220" s="80"/>
      <c r="AH13220" s="119"/>
      <c r="AI13220" s="119"/>
    </row>
    <row r="13221" spans="27:35" x14ac:dyDescent="0.25">
      <c r="AA13221" s="81"/>
      <c r="AB13221" s="81"/>
      <c r="AC13221" s="80"/>
      <c r="AD13221" s="80"/>
      <c r="AE13221" s="81"/>
      <c r="AF13221" s="82"/>
      <c r="AG13221" s="80"/>
      <c r="AH13221" s="119"/>
      <c r="AI13221" s="119"/>
    </row>
    <row r="13222" spans="27:35" x14ac:dyDescent="0.25">
      <c r="AA13222" s="81"/>
      <c r="AB13222" s="81"/>
      <c r="AC13222" s="80"/>
      <c r="AD13222" s="80"/>
      <c r="AE13222" s="81"/>
      <c r="AF13222" s="82"/>
      <c r="AG13222" s="80"/>
      <c r="AH13222" s="119"/>
      <c r="AI13222" s="119"/>
    </row>
    <row r="13223" spans="27:35" x14ac:dyDescent="0.25">
      <c r="AA13223" s="81"/>
      <c r="AB13223" s="81"/>
      <c r="AC13223" s="80"/>
      <c r="AD13223" s="80"/>
      <c r="AE13223" s="81"/>
      <c r="AF13223" s="82"/>
      <c r="AG13223" s="80"/>
      <c r="AH13223" s="119"/>
      <c r="AI13223" s="119"/>
    </row>
    <row r="13224" spans="27:35" x14ac:dyDescent="0.25">
      <c r="AA13224" s="81"/>
      <c r="AB13224" s="81"/>
      <c r="AC13224" s="80"/>
      <c r="AD13224" s="80"/>
      <c r="AE13224" s="81"/>
      <c r="AF13224" s="82"/>
      <c r="AG13224" s="80"/>
      <c r="AH13224" s="119"/>
      <c r="AI13224" s="119"/>
    </row>
    <row r="13225" spans="27:35" x14ac:dyDescent="0.25">
      <c r="AA13225" s="81"/>
      <c r="AB13225" s="81"/>
      <c r="AC13225" s="80"/>
      <c r="AD13225" s="80"/>
      <c r="AE13225" s="81"/>
      <c r="AF13225" s="82"/>
      <c r="AG13225" s="80"/>
      <c r="AH13225" s="119"/>
      <c r="AI13225" s="119"/>
    </row>
    <row r="13226" spans="27:35" x14ac:dyDescent="0.25">
      <c r="AA13226" s="81"/>
      <c r="AB13226" s="81"/>
      <c r="AC13226" s="80"/>
      <c r="AD13226" s="80"/>
      <c r="AE13226" s="81"/>
      <c r="AF13226" s="82"/>
      <c r="AG13226" s="80"/>
      <c r="AH13226" s="119"/>
      <c r="AI13226" s="119"/>
    </row>
    <row r="13227" spans="27:35" x14ac:dyDescent="0.25">
      <c r="AA13227" s="81"/>
      <c r="AB13227" s="81"/>
      <c r="AC13227" s="80"/>
      <c r="AD13227" s="80"/>
      <c r="AE13227" s="81"/>
      <c r="AF13227" s="82"/>
      <c r="AG13227" s="80"/>
      <c r="AH13227" s="119"/>
      <c r="AI13227" s="119"/>
    </row>
    <row r="13228" spans="27:35" x14ac:dyDescent="0.25">
      <c r="AA13228" s="81"/>
      <c r="AB13228" s="81"/>
      <c r="AC13228" s="80"/>
      <c r="AD13228" s="80"/>
      <c r="AE13228" s="81"/>
      <c r="AF13228" s="82"/>
      <c r="AG13228" s="80"/>
      <c r="AH13228" s="119"/>
      <c r="AI13228" s="119"/>
    </row>
    <row r="13229" spans="27:35" x14ac:dyDescent="0.25">
      <c r="AA13229" s="81"/>
      <c r="AB13229" s="81"/>
      <c r="AC13229" s="80"/>
      <c r="AD13229" s="80"/>
      <c r="AE13229" s="81"/>
      <c r="AF13229" s="82"/>
      <c r="AG13229" s="80"/>
      <c r="AH13229" s="119"/>
      <c r="AI13229" s="119"/>
    </row>
    <row r="13230" spans="27:35" x14ac:dyDescent="0.25">
      <c r="AA13230" s="81"/>
      <c r="AB13230" s="81"/>
      <c r="AC13230" s="80"/>
      <c r="AD13230" s="80"/>
      <c r="AE13230" s="81"/>
      <c r="AF13230" s="82"/>
      <c r="AG13230" s="80"/>
      <c r="AH13230" s="119"/>
      <c r="AI13230" s="119"/>
    </row>
    <row r="13231" spans="27:35" x14ac:dyDescent="0.25">
      <c r="AA13231" s="81"/>
      <c r="AB13231" s="81"/>
      <c r="AC13231" s="80"/>
      <c r="AD13231" s="80"/>
      <c r="AE13231" s="81"/>
      <c r="AF13231" s="82"/>
      <c r="AG13231" s="80"/>
      <c r="AH13231" s="119"/>
      <c r="AI13231" s="119"/>
    </row>
    <row r="13232" spans="27:35" x14ac:dyDescent="0.25">
      <c r="AA13232" s="81"/>
      <c r="AB13232" s="81"/>
      <c r="AC13232" s="80"/>
      <c r="AD13232" s="80"/>
      <c r="AE13232" s="81"/>
      <c r="AF13232" s="82"/>
      <c r="AG13232" s="80"/>
      <c r="AH13232" s="119"/>
      <c r="AI13232" s="119"/>
    </row>
    <row r="13233" spans="27:35" x14ac:dyDescent="0.25">
      <c r="AA13233" s="81"/>
      <c r="AB13233" s="81"/>
      <c r="AC13233" s="80"/>
      <c r="AD13233" s="80"/>
      <c r="AE13233" s="81"/>
      <c r="AF13233" s="82"/>
      <c r="AG13233" s="80"/>
      <c r="AH13233" s="119"/>
      <c r="AI13233" s="119"/>
    </row>
    <row r="13234" spans="27:35" x14ac:dyDescent="0.25">
      <c r="AA13234" s="81"/>
      <c r="AB13234" s="81"/>
      <c r="AC13234" s="80"/>
      <c r="AD13234" s="80"/>
      <c r="AE13234" s="81"/>
      <c r="AF13234" s="82"/>
      <c r="AG13234" s="80"/>
      <c r="AH13234" s="119"/>
      <c r="AI13234" s="119"/>
    </row>
    <row r="13235" spans="27:35" x14ac:dyDescent="0.25">
      <c r="AA13235" s="81"/>
      <c r="AB13235" s="81"/>
      <c r="AC13235" s="80"/>
      <c r="AD13235" s="80"/>
      <c r="AE13235" s="81"/>
      <c r="AF13235" s="82"/>
      <c r="AG13235" s="80"/>
      <c r="AH13235" s="119"/>
      <c r="AI13235" s="119"/>
    </row>
    <row r="13236" spans="27:35" x14ac:dyDescent="0.25">
      <c r="AA13236" s="81"/>
      <c r="AB13236" s="81"/>
      <c r="AC13236" s="80"/>
      <c r="AD13236" s="80"/>
      <c r="AE13236" s="81"/>
      <c r="AF13236" s="82"/>
      <c r="AG13236" s="80"/>
      <c r="AH13236" s="119"/>
      <c r="AI13236" s="119"/>
    </row>
    <row r="13237" spans="27:35" x14ac:dyDescent="0.25">
      <c r="AA13237" s="81"/>
      <c r="AB13237" s="81"/>
      <c r="AC13237" s="80"/>
      <c r="AD13237" s="80"/>
      <c r="AE13237" s="81"/>
      <c r="AF13237" s="82"/>
      <c r="AG13237" s="80"/>
      <c r="AH13237" s="119"/>
      <c r="AI13237" s="119"/>
    </row>
    <row r="13238" spans="27:35" x14ac:dyDescent="0.25">
      <c r="AA13238" s="81"/>
      <c r="AB13238" s="81"/>
      <c r="AC13238" s="80"/>
      <c r="AD13238" s="80"/>
      <c r="AE13238" s="81"/>
      <c r="AF13238" s="82"/>
      <c r="AG13238" s="80"/>
      <c r="AH13238" s="119"/>
      <c r="AI13238" s="119"/>
    </row>
    <row r="13239" spans="27:35" x14ac:dyDescent="0.25">
      <c r="AA13239" s="81"/>
      <c r="AB13239" s="81"/>
      <c r="AC13239" s="80"/>
      <c r="AD13239" s="80"/>
      <c r="AE13239" s="81"/>
      <c r="AF13239" s="82"/>
      <c r="AG13239" s="80"/>
      <c r="AH13239" s="119"/>
      <c r="AI13239" s="119"/>
    </row>
    <row r="13240" spans="27:35" x14ac:dyDescent="0.25">
      <c r="AA13240" s="81"/>
      <c r="AB13240" s="81"/>
      <c r="AC13240" s="80"/>
      <c r="AD13240" s="80"/>
      <c r="AE13240" s="81"/>
      <c r="AF13240" s="82"/>
      <c r="AG13240" s="80"/>
      <c r="AH13240" s="119"/>
      <c r="AI13240" s="119"/>
    </row>
    <row r="13241" spans="27:35" x14ac:dyDescent="0.25">
      <c r="AA13241" s="81"/>
      <c r="AB13241" s="81"/>
      <c r="AC13241" s="80"/>
      <c r="AD13241" s="80"/>
      <c r="AE13241" s="81"/>
      <c r="AF13241" s="82"/>
      <c r="AG13241" s="80"/>
      <c r="AH13241" s="119"/>
      <c r="AI13241" s="119"/>
    </row>
    <row r="13242" spans="27:35" x14ac:dyDescent="0.25">
      <c r="AA13242" s="81"/>
      <c r="AB13242" s="81"/>
      <c r="AC13242" s="80"/>
      <c r="AD13242" s="80"/>
      <c r="AE13242" s="81"/>
      <c r="AF13242" s="82"/>
      <c r="AG13242" s="80"/>
      <c r="AH13242" s="119"/>
      <c r="AI13242" s="119"/>
    </row>
    <row r="13243" spans="27:35" x14ac:dyDescent="0.25">
      <c r="AA13243" s="81"/>
      <c r="AB13243" s="81"/>
      <c r="AC13243" s="80"/>
      <c r="AD13243" s="80"/>
      <c r="AE13243" s="81"/>
      <c r="AF13243" s="82"/>
      <c r="AG13243" s="80"/>
      <c r="AH13243" s="119"/>
      <c r="AI13243" s="119"/>
    </row>
    <row r="13244" spans="27:35" x14ac:dyDescent="0.25">
      <c r="AA13244" s="81"/>
      <c r="AB13244" s="81"/>
      <c r="AC13244" s="80"/>
      <c r="AD13244" s="80"/>
      <c r="AE13244" s="81"/>
      <c r="AF13244" s="82"/>
      <c r="AG13244" s="80"/>
      <c r="AH13244" s="119"/>
      <c r="AI13244" s="119"/>
    </row>
    <row r="13245" spans="27:35" x14ac:dyDescent="0.25">
      <c r="AA13245" s="81"/>
      <c r="AB13245" s="81"/>
      <c r="AC13245" s="80"/>
      <c r="AD13245" s="80"/>
      <c r="AE13245" s="81"/>
      <c r="AF13245" s="82"/>
      <c r="AG13245" s="80"/>
      <c r="AH13245" s="119"/>
      <c r="AI13245" s="119"/>
    </row>
    <row r="13246" spans="27:35" x14ac:dyDescent="0.25">
      <c r="AA13246" s="81"/>
      <c r="AB13246" s="81"/>
      <c r="AC13246" s="80"/>
      <c r="AD13246" s="80"/>
      <c r="AE13246" s="81"/>
      <c r="AF13246" s="82"/>
      <c r="AG13246" s="80"/>
      <c r="AH13246" s="119"/>
      <c r="AI13246" s="119"/>
    </row>
    <row r="13247" spans="27:35" x14ac:dyDescent="0.25">
      <c r="AA13247" s="81"/>
      <c r="AB13247" s="81"/>
      <c r="AC13247" s="80"/>
      <c r="AD13247" s="80"/>
      <c r="AE13247" s="81"/>
      <c r="AF13247" s="82"/>
      <c r="AG13247" s="80"/>
      <c r="AH13247" s="119"/>
      <c r="AI13247" s="119"/>
    </row>
    <row r="13248" spans="27:35" x14ac:dyDescent="0.25">
      <c r="AA13248" s="81"/>
      <c r="AB13248" s="81"/>
      <c r="AC13248" s="80"/>
      <c r="AD13248" s="80"/>
      <c r="AE13248" s="81"/>
      <c r="AF13248" s="82"/>
      <c r="AG13248" s="80"/>
      <c r="AH13248" s="119"/>
      <c r="AI13248" s="119"/>
    </row>
    <row r="13249" spans="27:35" x14ac:dyDescent="0.25">
      <c r="AA13249" s="81"/>
      <c r="AB13249" s="81"/>
      <c r="AC13249" s="80"/>
      <c r="AD13249" s="80"/>
      <c r="AE13249" s="81"/>
      <c r="AF13249" s="82"/>
      <c r="AG13249" s="80"/>
      <c r="AH13249" s="119"/>
      <c r="AI13249" s="119"/>
    </row>
    <row r="13250" spans="27:35" x14ac:dyDescent="0.25">
      <c r="AA13250" s="81"/>
      <c r="AB13250" s="81"/>
      <c r="AC13250" s="80"/>
      <c r="AD13250" s="80"/>
      <c r="AE13250" s="81"/>
      <c r="AF13250" s="82"/>
      <c r="AG13250" s="80"/>
      <c r="AH13250" s="119"/>
      <c r="AI13250" s="119"/>
    </row>
    <row r="13251" spans="27:35" x14ac:dyDescent="0.25">
      <c r="AA13251" s="81"/>
      <c r="AB13251" s="81"/>
      <c r="AC13251" s="80"/>
      <c r="AD13251" s="80"/>
      <c r="AE13251" s="81"/>
      <c r="AF13251" s="82"/>
      <c r="AG13251" s="80"/>
      <c r="AH13251" s="119"/>
      <c r="AI13251" s="119"/>
    </row>
    <row r="13252" spans="27:35" x14ac:dyDescent="0.25">
      <c r="AA13252" s="81"/>
      <c r="AB13252" s="81"/>
      <c r="AC13252" s="80"/>
      <c r="AD13252" s="80"/>
      <c r="AE13252" s="81"/>
      <c r="AF13252" s="82"/>
      <c r="AG13252" s="80"/>
      <c r="AH13252" s="119"/>
      <c r="AI13252" s="119"/>
    </row>
    <row r="13253" spans="27:35" x14ac:dyDescent="0.25">
      <c r="AA13253" s="81"/>
      <c r="AB13253" s="81"/>
      <c r="AC13253" s="80"/>
      <c r="AD13253" s="80"/>
      <c r="AE13253" s="81"/>
      <c r="AF13253" s="82"/>
      <c r="AG13253" s="80"/>
      <c r="AH13253" s="119"/>
      <c r="AI13253" s="119"/>
    </row>
    <row r="13254" spans="27:35" x14ac:dyDescent="0.25">
      <c r="AA13254" s="81"/>
      <c r="AB13254" s="81"/>
      <c r="AC13254" s="80"/>
      <c r="AD13254" s="80"/>
      <c r="AE13254" s="81"/>
      <c r="AF13254" s="82"/>
      <c r="AG13254" s="80"/>
      <c r="AH13254" s="119"/>
      <c r="AI13254" s="119"/>
    </row>
    <row r="13255" spans="27:35" x14ac:dyDescent="0.25">
      <c r="AA13255" s="81"/>
      <c r="AB13255" s="81"/>
      <c r="AC13255" s="80"/>
      <c r="AD13255" s="80"/>
      <c r="AE13255" s="81"/>
      <c r="AF13255" s="82"/>
      <c r="AG13255" s="80"/>
      <c r="AH13255" s="119"/>
      <c r="AI13255" s="119"/>
    </row>
    <row r="13256" spans="27:35" x14ac:dyDescent="0.25">
      <c r="AA13256" s="81"/>
      <c r="AB13256" s="81"/>
      <c r="AC13256" s="80"/>
      <c r="AD13256" s="80"/>
      <c r="AE13256" s="81"/>
      <c r="AF13256" s="82"/>
      <c r="AG13256" s="80"/>
      <c r="AH13256" s="119"/>
      <c r="AI13256" s="119"/>
    </row>
    <row r="13257" spans="27:35" x14ac:dyDescent="0.25">
      <c r="AA13257" s="81"/>
      <c r="AB13257" s="81"/>
      <c r="AC13257" s="80"/>
      <c r="AD13257" s="80"/>
      <c r="AE13257" s="81"/>
      <c r="AF13257" s="82"/>
      <c r="AG13257" s="80"/>
      <c r="AH13257" s="119"/>
      <c r="AI13257" s="119"/>
    </row>
    <row r="13258" spans="27:35" x14ac:dyDescent="0.25">
      <c r="AA13258" s="81"/>
      <c r="AB13258" s="81"/>
      <c r="AC13258" s="80"/>
      <c r="AD13258" s="80"/>
      <c r="AE13258" s="81"/>
      <c r="AF13258" s="82"/>
      <c r="AG13258" s="80"/>
      <c r="AH13258" s="119"/>
      <c r="AI13258" s="119"/>
    </row>
    <row r="13259" spans="27:35" x14ac:dyDescent="0.25">
      <c r="AA13259" s="81"/>
      <c r="AB13259" s="81"/>
      <c r="AC13259" s="80"/>
      <c r="AD13259" s="80"/>
      <c r="AE13259" s="81"/>
      <c r="AF13259" s="82"/>
      <c r="AG13259" s="80"/>
      <c r="AH13259" s="119"/>
      <c r="AI13259" s="119"/>
    </row>
    <row r="13260" spans="27:35" x14ac:dyDescent="0.25">
      <c r="AA13260" s="81"/>
      <c r="AB13260" s="81"/>
      <c r="AC13260" s="80"/>
      <c r="AD13260" s="80"/>
      <c r="AE13260" s="81"/>
      <c r="AF13260" s="82"/>
      <c r="AG13260" s="80"/>
      <c r="AH13260" s="119"/>
      <c r="AI13260" s="119"/>
    </row>
    <row r="13261" spans="27:35" x14ac:dyDescent="0.25">
      <c r="AA13261" s="81"/>
      <c r="AB13261" s="81"/>
      <c r="AC13261" s="80"/>
      <c r="AD13261" s="80"/>
      <c r="AE13261" s="81"/>
      <c r="AF13261" s="82"/>
      <c r="AG13261" s="80"/>
      <c r="AH13261" s="119"/>
      <c r="AI13261" s="119"/>
    </row>
    <row r="13262" spans="27:35" x14ac:dyDescent="0.25">
      <c r="AA13262" s="81"/>
      <c r="AB13262" s="81"/>
      <c r="AC13262" s="80"/>
      <c r="AD13262" s="80"/>
      <c r="AE13262" s="81"/>
      <c r="AF13262" s="82"/>
      <c r="AG13262" s="80"/>
      <c r="AH13262" s="119"/>
      <c r="AI13262" s="119"/>
    </row>
    <row r="13263" spans="27:35" x14ac:dyDescent="0.25">
      <c r="AA13263" s="81"/>
      <c r="AB13263" s="81"/>
      <c r="AC13263" s="80"/>
      <c r="AD13263" s="80"/>
      <c r="AE13263" s="81"/>
      <c r="AF13263" s="82"/>
      <c r="AG13263" s="80"/>
      <c r="AH13263" s="119"/>
      <c r="AI13263" s="119"/>
    </row>
    <row r="13264" spans="27:35" x14ac:dyDescent="0.25">
      <c r="AA13264" s="81"/>
      <c r="AB13264" s="81"/>
      <c r="AC13264" s="80"/>
      <c r="AD13264" s="80"/>
      <c r="AE13264" s="81"/>
      <c r="AF13264" s="82"/>
      <c r="AG13264" s="80"/>
      <c r="AH13264" s="119"/>
      <c r="AI13264" s="119"/>
    </row>
    <row r="13265" spans="27:35" x14ac:dyDescent="0.25">
      <c r="AA13265" s="81"/>
      <c r="AB13265" s="81"/>
      <c r="AC13265" s="80"/>
      <c r="AD13265" s="80"/>
      <c r="AE13265" s="81"/>
      <c r="AF13265" s="82"/>
      <c r="AG13265" s="80"/>
      <c r="AH13265" s="119"/>
      <c r="AI13265" s="119"/>
    </row>
    <row r="13266" spans="27:35" x14ac:dyDescent="0.25">
      <c r="AA13266" s="81"/>
      <c r="AB13266" s="81"/>
      <c r="AC13266" s="80"/>
      <c r="AD13266" s="80"/>
      <c r="AE13266" s="81"/>
      <c r="AF13266" s="82"/>
      <c r="AG13266" s="80"/>
      <c r="AH13266" s="119"/>
      <c r="AI13266" s="119"/>
    </row>
    <row r="13267" spans="27:35" x14ac:dyDescent="0.25">
      <c r="AA13267" s="81"/>
      <c r="AB13267" s="81"/>
      <c r="AC13267" s="80"/>
      <c r="AD13267" s="80"/>
      <c r="AE13267" s="81"/>
      <c r="AF13267" s="82"/>
      <c r="AG13267" s="80"/>
      <c r="AH13267" s="119"/>
      <c r="AI13267" s="119"/>
    </row>
    <row r="13268" spans="27:35" x14ac:dyDescent="0.25">
      <c r="AA13268" s="81"/>
      <c r="AB13268" s="81"/>
      <c r="AC13268" s="80"/>
      <c r="AD13268" s="80"/>
      <c r="AE13268" s="81"/>
      <c r="AF13268" s="82"/>
      <c r="AG13268" s="80"/>
      <c r="AH13268" s="119"/>
      <c r="AI13268" s="119"/>
    </row>
    <row r="13269" spans="27:35" x14ac:dyDescent="0.25">
      <c r="AA13269" s="81"/>
      <c r="AB13269" s="81"/>
      <c r="AC13269" s="80"/>
      <c r="AD13269" s="80"/>
      <c r="AE13269" s="81"/>
      <c r="AF13269" s="82"/>
      <c r="AG13269" s="80"/>
      <c r="AH13269" s="119"/>
      <c r="AI13269" s="119"/>
    </row>
    <row r="13270" spans="27:35" x14ac:dyDescent="0.25">
      <c r="AA13270" s="81"/>
      <c r="AB13270" s="81"/>
      <c r="AC13270" s="80"/>
      <c r="AD13270" s="80"/>
      <c r="AE13270" s="81"/>
      <c r="AF13270" s="82"/>
      <c r="AG13270" s="80"/>
      <c r="AH13270" s="119"/>
      <c r="AI13270" s="119"/>
    </row>
    <row r="13271" spans="27:35" x14ac:dyDescent="0.25">
      <c r="AA13271" s="81"/>
      <c r="AB13271" s="81"/>
      <c r="AC13271" s="80"/>
      <c r="AD13271" s="80"/>
      <c r="AE13271" s="81"/>
      <c r="AF13271" s="82"/>
      <c r="AG13271" s="80"/>
      <c r="AH13271" s="119"/>
      <c r="AI13271" s="119"/>
    </row>
    <row r="13272" spans="27:35" x14ac:dyDescent="0.25">
      <c r="AA13272" s="81"/>
      <c r="AB13272" s="81"/>
      <c r="AC13272" s="80"/>
      <c r="AD13272" s="80"/>
      <c r="AE13272" s="81"/>
      <c r="AF13272" s="82"/>
      <c r="AG13272" s="80"/>
      <c r="AH13272" s="119"/>
      <c r="AI13272" s="119"/>
    </row>
    <row r="13273" spans="27:35" x14ac:dyDescent="0.25">
      <c r="AA13273" s="81"/>
      <c r="AB13273" s="81"/>
      <c r="AC13273" s="80"/>
      <c r="AD13273" s="80"/>
      <c r="AE13273" s="81"/>
      <c r="AF13273" s="82"/>
      <c r="AG13273" s="80"/>
      <c r="AH13273" s="119"/>
      <c r="AI13273" s="119"/>
    </row>
    <row r="13274" spans="27:35" x14ac:dyDescent="0.25">
      <c r="AA13274" s="81"/>
      <c r="AB13274" s="81"/>
      <c r="AC13274" s="80"/>
      <c r="AD13274" s="80"/>
      <c r="AE13274" s="81"/>
      <c r="AF13274" s="82"/>
      <c r="AG13274" s="80"/>
      <c r="AH13274" s="119"/>
      <c r="AI13274" s="119"/>
    </row>
    <row r="13275" spans="27:35" x14ac:dyDescent="0.25">
      <c r="AA13275" s="81"/>
      <c r="AB13275" s="81"/>
      <c r="AC13275" s="80"/>
      <c r="AD13275" s="80"/>
      <c r="AE13275" s="81"/>
      <c r="AF13275" s="82"/>
      <c r="AG13275" s="80"/>
      <c r="AH13275" s="119"/>
      <c r="AI13275" s="119"/>
    </row>
    <row r="13276" spans="27:35" x14ac:dyDescent="0.25">
      <c r="AA13276" s="81"/>
      <c r="AB13276" s="81"/>
      <c r="AC13276" s="80"/>
      <c r="AD13276" s="80"/>
      <c r="AE13276" s="81"/>
      <c r="AF13276" s="82"/>
      <c r="AG13276" s="80"/>
      <c r="AH13276" s="119"/>
      <c r="AI13276" s="119"/>
    </row>
    <row r="13277" spans="27:35" x14ac:dyDescent="0.25">
      <c r="AA13277" s="81"/>
      <c r="AB13277" s="81"/>
      <c r="AC13277" s="80"/>
      <c r="AD13277" s="80"/>
      <c r="AE13277" s="81"/>
      <c r="AF13277" s="82"/>
      <c r="AG13277" s="80"/>
      <c r="AH13277" s="119"/>
      <c r="AI13277" s="119"/>
    </row>
    <row r="13278" spans="27:35" x14ac:dyDescent="0.25">
      <c r="AA13278" s="81"/>
      <c r="AB13278" s="81"/>
      <c r="AC13278" s="80"/>
      <c r="AD13278" s="80"/>
      <c r="AE13278" s="81"/>
      <c r="AF13278" s="82"/>
      <c r="AG13278" s="80"/>
      <c r="AH13278" s="119"/>
      <c r="AI13278" s="119"/>
    </row>
    <row r="13279" spans="27:35" x14ac:dyDescent="0.25">
      <c r="AA13279" s="81"/>
      <c r="AB13279" s="81"/>
      <c r="AC13279" s="80"/>
      <c r="AD13279" s="80"/>
      <c r="AE13279" s="81"/>
      <c r="AF13279" s="82"/>
      <c r="AG13279" s="80"/>
      <c r="AH13279" s="119"/>
      <c r="AI13279" s="119"/>
    </row>
    <row r="13280" spans="27:35" x14ac:dyDescent="0.25">
      <c r="AA13280" s="81"/>
      <c r="AB13280" s="81"/>
      <c r="AC13280" s="80"/>
      <c r="AD13280" s="80"/>
      <c r="AE13280" s="81"/>
      <c r="AF13280" s="82"/>
      <c r="AG13280" s="80"/>
      <c r="AH13280" s="119"/>
      <c r="AI13280" s="119"/>
    </row>
    <row r="13281" spans="27:35" x14ac:dyDescent="0.25">
      <c r="AA13281" s="81"/>
      <c r="AB13281" s="81"/>
      <c r="AC13281" s="80"/>
      <c r="AD13281" s="80"/>
      <c r="AE13281" s="81"/>
      <c r="AF13281" s="82"/>
      <c r="AG13281" s="80"/>
      <c r="AH13281" s="119"/>
      <c r="AI13281" s="119"/>
    </row>
    <row r="13282" spans="27:35" x14ac:dyDescent="0.25">
      <c r="AA13282" s="81"/>
      <c r="AB13282" s="81"/>
      <c r="AC13282" s="80"/>
      <c r="AD13282" s="80"/>
      <c r="AE13282" s="81"/>
      <c r="AF13282" s="82"/>
      <c r="AG13282" s="80"/>
      <c r="AH13282" s="119"/>
      <c r="AI13282" s="119"/>
    </row>
    <row r="13283" spans="27:35" x14ac:dyDescent="0.25">
      <c r="AA13283" s="81"/>
      <c r="AB13283" s="81"/>
      <c r="AC13283" s="80"/>
      <c r="AD13283" s="80"/>
      <c r="AE13283" s="81"/>
      <c r="AF13283" s="82"/>
      <c r="AG13283" s="80"/>
      <c r="AH13283" s="119"/>
      <c r="AI13283" s="119"/>
    </row>
    <row r="13284" spans="27:35" x14ac:dyDescent="0.25">
      <c r="AA13284" s="81"/>
      <c r="AB13284" s="81"/>
      <c r="AC13284" s="80"/>
      <c r="AD13284" s="80"/>
      <c r="AE13284" s="81"/>
      <c r="AF13284" s="82"/>
      <c r="AG13284" s="80"/>
      <c r="AH13284" s="119"/>
      <c r="AI13284" s="119"/>
    </row>
    <row r="13285" spans="27:35" x14ac:dyDescent="0.25">
      <c r="AA13285" s="81"/>
      <c r="AB13285" s="81"/>
      <c r="AC13285" s="80"/>
      <c r="AD13285" s="80"/>
      <c r="AE13285" s="81"/>
      <c r="AF13285" s="82"/>
      <c r="AG13285" s="80"/>
      <c r="AH13285" s="119"/>
      <c r="AI13285" s="119"/>
    </row>
    <row r="13286" spans="27:35" x14ac:dyDescent="0.25">
      <c r="AA13286" s="81"/>
      <c r="AB13286" s="81"/>
      <c r="AC13286" s="80"/>
      <c r="AD13286" s="80"/>
      <c r="AE13286" s="81"/>
      <c r="AF13286" s="82"/>
      <c r="AG13286" s="80"/>
      <c r="AH13286" s="119"/>
      <c r="AI13286" s="119"/>
    </row>
    <row r="13287" spans="27:35" x14ac:dyDescent="0.25">
      <c r="AA13287" s="81"/>
      <c r="AB13287" s="81"/>
      <c r="AC13287" s="80"/>
      <c r="AD13287" s="80"/>
      <c r="AE13287" s="81"/>
      <c r="AF13287" s="82"/>
      <c r="AG13287" s="80"/>
      <c r="AH13287" s="119"/>
      <c r="AI13287" s="119"/>
    </row>
    <row r="13288" spans="27:35" x14ac:dyDescent="0.25">
      <c r="AA13288" s="81"/>
      <c r="AB13288" s="81"/>
      <c r="AC13288" s="80"/>
      <c r="AD13288" s="80"/>
      <c r="AE13288" s="81"/>
      <c r="AF13288" s="82"/>
      <c r="AG13288" s="80"/>
      <c r="AH13288" s="119"/>
      <c r="AI13288" s="119"/>
    </row>
    <row r="13289" spans="27:35" x14ac:dyDescent="0.25">
      <c r="AA13289" s="81"/>
      <c r="AB13289" s="81"/>
      <c r="AC13289" s="80"/>
      <c r="AD13289" s="80"/>
      <c r="AE13289" s="81"/>
      <c r="AF13289" s="82"/>
      <c r="AG13289" s="80"/>
      <c r="AH13289" s="119"/>
      <c r="AI13289" s="119"/>
    </row>
    <row r="13290" spans="27:35" x14ac:dyDescent="0.25">
      <c r="AA13290" s="81"/>
      <c r="AB13290" s="81"/>
      <c r="AC13290" s="80"/>
      <c r="AD13290" s="80"/>
      <c r="AE13290" s="81"/>
      <c r="AF13290" s="82"/>
      <c r="AG13290" s="80"/>
      <c r="AH13290" s="119"/>
      <c r="AI13290" s="119"/>
    </row>
    <row r="13291" spans="27:35" x14ac:dyDescent="0.25">
      <c r="AA13291" s="81"/>
      <c r="AB13291" s="81"/>
      <c r="AC13291" s="80"/>
      <c r="AD13291" s="80"/>
      <c r="AE13291" s="81"/>
      <c r="AF13291" s="82"/>
      <c r="AG13291" s="80"/>
      <c r="AH13291" s="119"/>
      <c r="AI13291" s="119"/>
    </row>
    <row r="13292" spans="27:35" x14ac:dyDescent="0.25">
      <c r="AA13292" s="81"/>
      <c r="AB13292" s="81"/>
      <c r="AC13292" s="80"/>
      <c r="AD13292" s="80"/>
      <c r="AE13292" s="81"/>
      <c r="AF13292" s="82"/>
      <c r="AG13292" s="80"/>
      <c r="AH13292" s="119"/>
      <c r="AI13292" s="119"/>
    </row>
    <row r="13293" spans="27:35" x14ac:dyDescent="0.25">
      <c r="AA13293" s="81"/>
      <c r="AB13293" s="81"/>
      <c r="AC13293" s="80"/>
      <c r="AD13293" s="80"/>
      <c r="AE13293" s="81"/>
      <c r="AF13293" s="82"/>
      <c r="AG13293" s="80"/>
      <c r="AH13293" s="119"/>
      <c r="AI13293" s="119"/>
    </row>
    <row r="13294" spans="27:35" x14ac:dyDescent="0.25">
      <c r="AA13294" s="81"/>
      <c r="AB13294" s="81"/>
      <c r="AC13294" s="80"/>
      <c r="AD13294" s="80"/>
      <c r="AE13294" s="81"/>
      <c r="AF13294" s="82"/>
      <c r="AG13294" s="80"/>
      <c r="AH13294" s="119"/>
      <c r="AI13294" s="119"/>
    </row>
    <row r="13295" spans="27:35" x14ac:dyDescent="0.25">
      <c r="AA13295" s="81"/>
      <c r="AB13295" s="81"/>
      <c r="AC13295" s="80"/>
      <c r="AD13295" s="80"/>
      <c r="AE13295" s="81"/>
      <c r="AF13295" s="82"/>
      <c r="AG13295" s="80"/>
      <c r="AH13295" s="119"/>
      <c r="AI13295" s="119"/>
    </row>
    <row r="13296" spans="27:35" x14ac:dyDescent="0.25">
      <c r="AA13296" s="81"/>
      <c r="AB13296" s="81"/>
      <c r="AC13296" s="80"/>
      <c r="AD13296" s="80"/>
      <c r="AE13296" s="81"/>
      <c r="AF13296" s="82"/>
      <c r="AG13296" s="80"/>
      <c r="AH13296" s="119"/>
      <c r="AI13296" s="119"/>
    </row>
    <row r="13297" spans="27:35" x14ac:dyDescent="0.25">
      <c r="AA13297" s="81"/>
      <c r="AB13297" s="81"/>
      <c r="AC13297" s="80"/>
      <c r="AD13297" s="80"/>
      <c r="AE13297" s="81"/>
      <c r="AF13297" s="82"/>
      <c r="AG13297" s="80"/>
      <c r="AH13297" s="119"/>
      <c r="AI13297" s="119"/>
    </row>
    <row r="13298" spans="27:35" x14ac:dyDescent="0.25">
      <c r="AA13298" s="81"/>
      <c r="AB13298" s="81"/>
      <c r="AC13298" s="80"/>
      <c r="AD13298" s="80"/>
      <c r="AE13298" s="81"/>
      <c r="AF13298" s="82"/>
      <c r="AG13298" s="80"/>
      <c r="AH13298" s="119"/>
      <c r="AI13298" s="119"/>
    </row>
    <row r="13299" spans="27:35" x14ac:dyDescent="0.25">
      <c r="AA13299" s="81"/>
      <c r="AB13299" s="81"/>
      <c r="AC13299" s="80"/>
      <c r="AD13299" s="80"/>
      <c r="AE13299" s="81"/>
      <c r="AF13299" s="82"/>
      <c r="AG13299" s="80"/>
      <c r="AH13299" s="119"/>
      <c r="AI13299" s="119"/>
    </row>
    <row r="13300" spans="27:35" x14ac:dyDescent="0.25">
      <c r="AA13300" s="81"/>
      <c r="AB13300" s="81"/>
      <c r="AC13300" s="80"/>
      <c r="AD13300" s="80"/>
      <c r="AE13300" s="81"/>
      <c r="AF13300" s="82"/>
      <c r="AG13300" s="80"/>
      <c r="AH13300" s="119"/>
      <c r="AI13300" s="119"/>
    </row>
    <row r="13301" spans="27:35" x14ac:dyDescent="0.25">
      <c r="AA13301" s="81"/>
      <c r="AB13301" s="81"/>
      <c r="AC13301" s="80"/>
      <c r="AD13301" s="80"/>
      <c r="AE13301" s="81"/>
      <c r="AF13301" s="82"/>
      <c r="AG13301" s="80"/>
      <c r="AH13301" s="119"/>
      <c r="AI13301" s="119"/>
    </row>
    <row r="13302" spans="27:35" x14ac:dyDescent="0.25">
      <c r="AA13302" s="81"/>
      <c r="AB13302" s="81"/>
      <c r="AC13302" s="80"/>
      <c r="AD13302" s="80"/>
      <c r="AE13302" s="81"/>
      <c r="AF13302" s="82"/>
      <c r="AG13302" s="80"/>
      <c r="AH13302" s="119"/>
      <c r="AI13302" s="119"/>
    </row>
    <row r="13303" spans="27:35" x14ac:dyDescent="0.25">
      <c r="AA13303" s="81"/>
      <c r="AB13303" s="81"/>
      <c r="AC13303" s="80"/>
      <c r="AD13303" s="80"/>
      <c r="AE13303" s="81"/>
      <c r="AF13303" s="82"/>
      <c r="AG13303" s="80"/>
      <c r="AH13303" s="119"/>
      <c r="AI13303" s="119"/>
    </row>
    <row r="13304" spans="27:35" x14ac:dyDescent="0.25">
      <c r="AA13304" s="81"/>
      <c r="AB13304" s="81"/>
      <c r="AC13304" s="80"/>
      <c r="AD13304" s="80"/>
      <c r="AE13304" s="81"/>
      <c r="AF13304" s="82"/>
      <c r="AG13304" s="80"/>
      <c r="AH13304" s="119"/>
      <c r="AI13304" s="119"/>
    </row>
    <row r="13305" spans="27:35" x14ac:dyDescent="0.25">
      <c r="AA13305" s="81"/>
      <c r="AB13305" s="81"/>
      <c r="AC13305" s="80"/>
      <c r="AD13305" s="80"/>
      <c r="AE13305" s="81"/>
      <c r="AF13305" s="82"/>
      <c r="AG13305" s="80"/>
      <c r="AH13305" s="119"/>
      <c r="AI13305" s="119"/>
    </row>
    <row r="13306" spans="27:35" x14ac:dyDescent="0.25">
      <c r="AA13306" s="81"/>
      <c r="AB13306" s="81"/>
      <c r="AC13306" s="80"/>
      <c r="AD13306" s="80"/>
      <c r="AE13306" s="81"/>
      <c r="AF13306" s="82"/>
      <c r="AG13306" s="80"/>
      <c r="AH13306" s="119"/>
      <c r="AI13306" s="119"/>
    </row>
    <row r="13307" spans="27:35" x14ac:dyDescent="0.25">
      <c r="AA13307" s="81"/>
      <c r="AB13307" s="81"/>
      <c r="AC13307" s="80"/>
      <c r="AD13307" s="80"/>
      <c r="AE13307" s="81"/>
      <c r="AF13307" s="82"/>
      <c r="AG13307" s="80"/>
      <c r="AH13307" s="119"/>
      <c r="AI13307" s="119"/>
    </row>
    <row r="13308" spans="27:35" x14ac:dyDescent="0.25">
      <c r="AA13308" s="81"/>
      <c r="AB13308" s="81"/>
      <c r="AC13308" s="80"/>
      <c r="AD13308" s="80"/>
      <c r="AE13308" s="81"/>
      <c r="AF13308" s="82"/>
      <c r="AG13308" s="80"/>
      <c r="AH13308" s="119"/>
      <c r="AI13308" s="119"/>
    </row>
    <row r="13309" spans="27:35" x14ac:dyDescent="0.25">
      <c r="AA13309" s="81"/>
      <c r="AB13309" s="81"/>
      <c r="AC13309" s="80"/>
      <c r="AD13309" s="80"/>
      <c r="AE13309" s="81"/>
      <c r="AF13309" s="82"/>
      <c r="AG13309" s="80"/>
      <c r="AH13309" s="119"/>
      <c r="AI13309" s="119"/>
    </row>
    <row r="13310" spans="27:35" x14ac:dyDescent="0.25">
      <c r="AA13310" s="81"/>
      <c r="AB13310" s="81"/>
      <c r="AC13310" s="80"/>
      <c r="AD13310" s="80"/>
      <c r="AE13310" s="81"/>
      <c r="AF13310" s="82"/>
      <c r="AG13310" s="80"/>
      <c r="AH13310" s="119"/>
      <c r="AI13310" s="119"/>
    </row>
    <row r="13311" spans="27:35" x14ac:dyDescent="0.25">
      <c r="AA13311" s="81"/>
      <c r="AB13311" s="81"/>
      <c r="AC13311" s="80"/>
      <c r="AD13311" s="80"/>
      <c r="AE13311" s="81"/>
      <c r="AF13311" s="82"/>
      <c r="AG13311" s="80"/>
      <c r="AH13311" s="119"/>
      <c r="AI13311" s="119"/>
    </row>
    <row r="13312" spans="27:35" x14ac:dyDescent="0.25">
      <c r="AA13312" s="81"/>
      <c r="AB13312" s="81"/>
      <c r="AC13312" s="80"/>
      <c r="AD13312" s="80"/>
      <c r="AE13312" s="81"/>
      <c r="AF13312" s="82"/>
      <c r="AG13312" s="80"/>
      <c r="AH13312" s="119"/>
      <c r="AI13312" s="119"/>
    </row>
    <row r="13313" spans="27:35" x14ac:dyDescent="0.25">
      <c r="AA13313" s="81"/>
      <c r="AB13313" s="81"/>
      <c r="AC13313" s="80"/>
      <c r="AD13313" s="80"/>
      <c r="AE13313" s="81"/>
      <c r="AF13313" s="82"/>
      <c r="AG13313" s="80"/>
      <c r="AH13313" s="119"/>
      <c r="AI13313" s="119"/>
    </row>
    <row r="13314" spans="27:35" x14ac:dyDescent="0.25">
      <c r="AA13314" s="81"/>
      <c r="AB13314" s="81"/>
      <c r="AC13314" s="80"/>
      <c r="AD13314" s="80"/>
      <c r="AE13314" s="81"/>
      <c r="AF13314" s="82"/>
      <c r="AG13314" s="80"/>
      <c r="AH13314" s="119"/>
      <c r="AI13314" s="119"/>
    </row>
    <row r="13315" spans="27:35" x14ac:dyDescent="0.25">
      <c r="AA13315" s="81"/>
      <c r="AB13315" s="81"/>
      <c r="AC13315" s="80"/>
      <c r="AD13315" s="80"/>
      <c r="AE13315" s="81"/>
      <c r="AF13315" s="82"/>
      <c r="AG13315" s="80"/>
      <c r="AH13315" s="119"/>
      <c r="AI13315" s="119"/>
    </row>
    <row r="13316" spans="27:35" x14ac:dyDescent="0.25">
      <c r="AA13316" s="81"/>
      <c r="AB13316" s="81"/>
      <c r="AC13316" s="80"/>
      <c r="AD13316" s="80"/>
      <c r="AE13316" s="81"/>
      <c r="AF13316" s="82"/>
      <c r="AG13316" s="80"/>
      <c r="AH13316" s="119"/>
      <c r="AI13316" s="119"/>
    </row>
    <row r="13317" spans="27:35" x14ac:dyDescent="0.25">
      <c r="AA13317" s="81"/>
      <c r="AB13317" s="81"/>
      <c r="AC13317" s="80"/>
      <c r="AD13317" s="80"/>
      <c r="AE13317" s="81"/>
      <c r="AF13317" s="82"/>
      <c r="AG13317" s="80"/>
      <c r="AH13317" s="119"/>
      <c r="AI13317" s="119"/>
    </row>
    <row r="13318" spans="27:35" x14ac:dyDescent="0.25">
      <c r="AA13318" s="81"/>
      <c r="AB13318" s="81"/>
      <c r="AC13318" s="80"/>
      <c r="AD13318" s="80"/>
      <c r="AE13318" s="81"/>
      <c r="AF13318" s="82"/>
      <c r="AG13318" s="80"/>
      <c r="AH13318" s="119"/>
      <c r="AI13318" s="119"/>
    </row>
    <row r="13319" spans="27:35" x14ac:dyDescent="0.25">
      <c r="AA13319" s="81"/>
      <c r="AB13319" s="81"/>
      <c r="AC13319" s="80"/>
      <c r="AD13319" s="80"/>
      <c r="AE13319" s="81"/>
      <c r="AF13319" s="82"/>
      <c r="AG13319" s="80"/>
      <c r="AH13319" s="119"/>
      <c r="AI13319" s="119"/>
    </row>
    <row r="13320" spans="27:35" x14ac:dyDescent="0.25">
      <c r="AA13320" s="81"/>
      <c r="AB13320" s="81"/>
      <c r="AC13320" s="80"/>
      <c r="AD13320" s="80"/>
      <c r="AE13320" s="81"/>
      <c r="AF13320" s="82"/>
      <c r="AG13320" s="80"/>
      <c r="AH13320" s="119"/>
      <c r="AI13320" s="119"/>
    </row>
    <row r="13321" spans="27:35" x14ac:dyDescent="0.25">
      <c r="AA13321" s="81"/>
      <c r="AB13321" s="81"/>
      <c r="AC13321" s="80"/>
      <c r="AD13321" s="80"/>
      <c r="AE13321" s="81"/>
      <c r="AF13321" s="82"/>
      <c r="AG13321" s="80"/>
      <c r="AH13321" s="119"/>
      <c r="AI13321" s="119"/>
    </row>
    <row r="13322" spans="27:35" x14ac:dyDescent="0.25">
      <c r="AA13322" s="81"/>
      <c r="AB13322" s="81"/>
      <c r="AC13322" s="80"/>
      <c r="AD13322" s="80"/>
      <c r="AE13322" s="81"/>
      <c r="AF13322" s="82"/>
      <c r="AG13322" s="80"/>
      <c r="AH13322" s="119"/>
      <c r="AI13322" s="119"/>
    </row>
    <row r="13323" spans="27:35" x14ac:dyDescent="0.25">
      <c r="AA13323" s="81"/>
      <c r="AB13323" s="81"/>
      <c r="AC13323" s="80"/>
      <c r="AD13323" s="80"/>
      <c r="AE13323" s="81"/>
      <c r="AF13323" s="82"/>
      <c r="AG13323" s="80"/>
      <c r="AH13323" s="119"/>
      <c r="AI13323" s="119"/>
    </row>
    <row r="13324" spans="27:35" x14ac:dyDescent="0.25">
      <c r="AA13324" s="81"/>
      <c r="AB13324" s="81"/>
      <c r="AC13324" s="80"/>
      <c r="AD13324" s="80"/>
      <c r="AE13324" s="81"/>
      <c r="AF13324" s="82"/>
      <c r="AG13324" s="80"/>
      <c r="AH13324" s="119"/>
      <c r="AI13324" s="119"/>
    </row>
    <row r="13325" spans="27:35" x14ac:dyDescent="0.25">
      <c r="AA13325" s="81"/>
      <c r="AB13325" s="81"/>
      <c r="AC13325" s="80"/>
      <c r="AD13325" s="80"/>
      <c r="AE13325" s="81"/>
      <c r="AF13325" s="82"/>
      <c r="AG13325" s="80"/>
      <c r="AH13325" s="119"/>
      <c r="AI13325" s="119"/>
    </row>
    <row r="13326" spans="27:35" x14ac:dyDescent="0.25">
      <c r="AA13326" s="81"/>
      <c r="AB13326" s="81"/>
      <c r="AC13326" s="80"/>
      <c r="AD13326" s="80"/>
      <c r="AE13326" s="81"/>
      <c r="AF13326" s="82"/>
      <c r="AG13326" s="80"/>
      <c r="AH13326" s="119"/>
      <c r="AI13326" s="119"/>
    </row>
    <row r="13327" spans="27:35" x14ac:dyDescent="0.25">
      <c r="AA13327" s="81"/>
      <c r="AB13327" s="81"/>
      <c r="AC13327" s="80"/>
      <c r="AD13327" s="80"/>
      <c r="AE13327" s="81"/>
      <c r="AF13327" s="82"/>
      <c r="AG13327" s="80"/>
      <c r="AH13327" s="119"/>
      <c r="AI13327" s="119"/>
    </row>
    <row r="13328" spans="27:35" x14ac:dyDescent="0.25">
      <c r="AA13328" s="81"/>
      <c r="AB13328" s="81"/>
      <c r="AC13328" s="80"/>
      <c r="AD13328" s="80"/>
      <c r="AE13328" s="81"/>
      <c r="AF13328" s="82"/>
      <c r="AG13328" s="80"/>
      <c r="AH13328" s="119"/>
      <c r="AI13328" s="119"/>
    </row>
    <row r="13329" spans="27:35" x14ac:dyDescent="0.25">
      <c r="AA13329" s="81"/>
      <c r="AB13329" s="81"/>
      <c r="AC13329" s="80"/>
      <c r="AD13329" s="80"/>
      <c r="AE13329" s="81"/>
      <c r="AF13329" s="82"/>
      <c r="AG13329" s="80"/>
      <c r="AH13329" s="119"/>
      <c r="AI13329" s="119"/>
    </row>
    <row r="13330" spans="27:35" x14ac:dyDescent="0.25">
      <c r="AA13330" s="81"/>
      <c r="AB13330" s="81"/>
      <c r="AC13330" s="80"/>
      <c r="AD13330" s="80"/>
      <c r="AE13330" s="81"/>
      <c r="AF13330" s="82"/>
      <c r="AG13330" s="80"/>
      <c r="AH13330" s="119"/>
      <c r="AI13330" s="119"/>
    </row>
    <row r="13331" spans="27:35" x14ac:dyDescent="0.25">
      <c r="AA13331" s="81"/>
      <c r="AB13331" s="81"/>
      <c r="AC13331" s="80"/>
      <c r="AD13331" s="80"/>
      <c r="AE13331" s="81"/>
      <c r="AF13331" s="82"/>
      <c r="AG13331" s="80"/>
      <c r="AH13331" s="119"/>
      <c r="AI13331" s="119"/>
    </row>
    <row r="13332" spans="27:35" x14ac:dyDescent="0.25">
      <c r="AA13332" s="81"/>
      <c r="AB13332" s="81"/>
      <c r="AC13332" s="80"/>
      <c r="AD13332" s="80"/>
      <c r="AE13332" s="81"/>
      <c r="AF13332" s="82"/>
      <c r="AG13332" s="80"/>
      <c r="AH13332" s="119"/>
      <c r="AI13332" s="119"/>
    </row>
    <row r="13333" spans="27:35" x14ac:dyDescent="0.25">
      <c r="AA13333" s="81"/>
      <c r="AB13333" s="81"/>
      <c r="AC13333" s="80"/>
      <c r="AD13333" s="80"/>
      <c r="AE13333" s="81"/>
      <c r="AF13333" s="82"/>
      <c r="AG13333" s="80"/>
      <c r="AH13333" s="119"/>
      <c r="AI13333" s="119"/>
    </row>
    <row r="13334" spans="27:35" x14ac:dyDescent="0.25">
      <c r="AA13334" s="81"/>
      <c r="AB13334" s="81"/>
      <c r="AC13334" s="80"/>
      <c r="AD13334" s="80"/>
      <c r="AE13334" s="81"/>
      <c r="AF13334" s="82"/>
      <c r="AG13334" s="80"/>
      <c r="AH13334" s="119"/>
      <c r="AI13334" s="119"/>
    </row>
    <row r="13335" spans="27:35" x14ac:dyDescent="0.25">
      <c r="AA13335" s="81"/>
      <c r="AB13335" s="81"/>
      <c r="AC13335" s="80"/>
      <c r="AD13335" s="80"/>
      <c r="AE13335" s="81"/>
      <c r="AF13335" s="82"/>
      <c r="AG13335" s="80"/>
      <c r="AH13335" s="119"/>
      <c r="AI13335" s="119"/>
    </row>
    <row r="13336" spans="27:35" x14ac:dyDescent="0.25">
      <c r="AA13336" s="81"/>
      <c r="AB13336" s="81"/>
      <c r="AC13336" s="80"/>
      <c r="AD13336" s="80"/>
      <c r="AE13336" s="81"/>
      <c r="AF13336" s="82"/>
      <c r="AG13336" s="80"/>
      <c r="AH13336" s="119"/>
      <c r="AI13336" s="119"/>
    </row>
    <row r="13337" spans="27:35" x14ac:dyDescent="0.25">
      <c r="AA13337" s="81"/>
      <c r="AB13337" s="81"/>
      <c r="AC13337" s="80"/>
      <c r="AD13337" s="80"/>
      <c r="AE13337" s="81"/>
      <c r="AF13337" s="82"/>
      <c r="AG13337" s="80"/>
      <c r="AH13337" s="119"/>
      <c r="AI13337" s="119"/>
    </row>
    <row r="13338" spans="27:35" x14ac:dyDescent="0.25">
      <c r="AA13338" s="81"/>
      <c r="AB13338" s="81"/>
      <c r="AC13338" s="80"/>
      <c r="AD13338" s="80"/>
      <c r="AE13338" s="81"/>
      <c r="AF13338" s="82"/>
      <c r="AG13338" s="80"/>
      <c r="AH13338" s="119"/>
      <c r="AI13338" s="119"/>
    </row>
    <row r="13339" spans="27:35" x14ac:dyDescent="0.25">
      <c r="AA13339" s="81"/>
      <c r="AB13339" s="81"/>
      <c r="AC13339" s="80"/>
      <c r="AD13339" s="80"/>
      <c r="AE13339" s="81"/>
      <c r="AF13339" s="82"/>
      <c r="AG13339" s="80"/>
      <c r="AH13339" s="119"/>
      <c r="AI13339" s="119"/>
    </row>
    <row r="13340" spans="27:35" x14ac:dyDescent="0.25">
      <c r="AA13340" s="81"/>
      <c r="AB13340" s="81"/>
      <c r="AC13340" s="80"/>
      <c r="AD13340" s="80"/>
      <c r="AE13340" s="81"/>
      <c r="AF13340" s="82"/>
      <c r="AG13340" s="80"/>
      <c r="AH13340" s="119"/>
      <c r="AI13340" s="119"/>
    </row>
    <row r="13341" spans="27:35" x14ac:dyDescent="0.25">
      <c r="AA13341" s="81"/>
      <c r="AB13341" s="81"/>
      <c r="AC13341" s="80"/>
      <c r="AD13341" s="80"/>
      <c r="AE13341" s="81"/>
      <c r="AF13341" s="82"/>
      <c r="AG13341" s="80"/>
      <c r="AH13341" s="119"/>
      <c r="AI13341" s="119"/>
    </row>
    <row r="13342" spans="27:35" x14ac:dyDescent="0.25">
      <c r="AA13342" s="81"/>
      <c r="AB13342" s="81"/>
      <c r="AC13342" s="80"/>
      <c r="AD13342" s="80"/>
      <c r="AE13342" s="81"/>
      <c r="AF13342" s="82"/>
      <c r="AG13342" s="80"/>
      <c r="AH13342" s="119"/>
      <c r="AI13342" s="119"/>
    </row>
    <row r="13343" spans="27:35" x14ac:dyDescent="0.25">
      <c r="AA13343" s="81"/>
      <c r="AB13343" s="81"/>
      <c r="AC13343" s="80"/>
      <c r="AD13343" s="80"/>
      <c r="AE13343" s="81"/>
      <c r="AF13343" s="82"/>
      <c r="AG13343" s="80"/>
      <c r="AH13343" s="119"/>
      <c r="AI13343" s="119"/>
    </row>
    <row r="13344" spans="27:35" x14ac:dyDescent="0.25">
      <c r="AA13344" s="81"/>
      <c r="AB13344" s="81"/>
      <c r="AC13344" s="80"/>
      <c r="AD13344" s="80"/>
      <c r="AE13344" s="81"/>
      <c r="AF13344" s="82"/>
      <c r="AG13344" s="80"/>
      <c r="AH13344" s="119"/>
      <c r="AI13344" s="119"/>
    </row>
    <row r="13345" spans="27:35" x14ac:dyDescent="0.25">
      <c r="AA13345" s="81"/>
      <c r="AB13345" s="81"/>
      <c r="AC13345" s="80"/>
      <c r="AD13345" s="80"/>
      <c r="AE13345" s="81"/>
      <c r="AF13345" s="82"/>
      <c r="AG13345" s="80"/>
      <c r="AH13345" s="119"/>
      <c r="AI13345" s="119"/>
    </row>
    <row r="13346" spans="27:35" x14ac:dyDescent="0.25">
      <c r="AA13346" s="81"/>
      <c r="AB13346" s="81"/>
      <c r="AC13346" s="80"/>
      <c r="AD13346" s="80"/>
      <c r="AE13346" s="81"/>
      <c r="AF13346" s="82"/>
      <c r="AG13346" s="80"/>
      <c r="AH13346" s="119"/>
      <c r="AI13346" s="119"/>
    </row>
    <row r="13347" spans="27:35" x14ac:dyDescent="0.25">
      <c r="AA13347" s="81"/>
      <c r="AB13347" s="81"/>
      <c r="AC13347" s="80"/>
      <c r="AD13347" s="80"/>
      <c r="AE13347" s="81"/>
      <c r="AF13347" s="82"/>
      <c r="AG13347" s="80"/>
      <c r="AH13347" s="119"/>
      <c r="AI13347" s="119"/>
    </row>
    <row r="13348" spans="27:35" x14ac:dyDescent="0.25">
      <c r="AA13348" s="81"/>
      <c r="AB13348" s="81"/>
      <c r="AC13348" s="80"/>
      <c r="AD13348" s="80"/>
      <c r="AE13348" s="81"/>
      <c r="AF13348" s="82"/>
      <c r="AG13348" s="80"/>
      <c r="AH13348" s="119"/>
      <c r="AI13348" s="119"/>
    </row>
    <row r="13349" spans="27:35" x14ac:dyDescent="0.25">
      <c r="AA13349" s="81"/>
      <c r="AB13349" s="81"/>
      <c r="AC13349" s="80"/>
      <c r="AD13349" s="80"/>
      <c r="AE13349" s="81"/>
      <c r="AF13349" s="82"/>
      <c r="AG13349" s="80"/>
      <c r="AH13349" s="119"/>
      <c r="AI13349" s="119"/>
    </row>
    <row r="13350" spans="27:35" x14ac:dyDescent="0.25">
      <c r="AA13350" s="81"/>
      <c r="AB13350" s="81"/>
      <c r="AC13350" s="80"/>
      <c r="AD13350" s="80"/>
      <c r="AE13350" s="81"/>
      <c r="AF13350" s="82"/>
      <c r="AG13350" s="80"/>
      <c r="AH13350" s="119"/>
      <c r="AI13350" s="119"/>
    </row>
    <row r="13351" spans="27:35" x14ac:dyDescent="0.25">
      <c r="AA13351" s="81"/>
      <c r="AB13351" s="81"/>
      <c r="AC13351" s="80"/>
      <c r="AD13351" s="80"/>
      <c r="AE13351" s="81"/>
      <c r="AF13351" s="82"/>
      <c r="AG13351" s="80"/>
      <c r="AH13351" s="119"/>
      <c r="AI13351" s="119"/>
    </row>
    <row r="13352" spans="27:35" x14ac:dyDescent="0.25">
      <c r="AA13352" s="81"/>
      <c r="AB13352" s="81"/>
      <c r="AC13352" s="80"/>
      <c r="AD13352" s="80"/>
      <c r="AE13352" s="81"/>
      <c r="AF13352" s="82"/>
      <c r="AG13352" s="80"/>
      <c r="AH13352" s="119"/>
      <c r="AI13352" s="119"/>
    </row>
    <row r="13353" spans="27:35" x14ac:dyDescent="0.25">
      <c r="AA13353" s="81"/>
      <c r="AB13353" s="81"/>
      <c r="AC13353" s="80"/>
      <c r="AD13353" s="80"/>
      <c r="AE13353" s="81"/>
      <c r="AF13353" s="82"/>
      <c r="AG13353" s="80"/>
      <c r="AH13353" s="119"/>
      <c r="AI13353" s="119"/>
    </row>
    <row r="13354" spans="27:35" x14ac:dyDescent="0.25">
      <c r="AA13354" s="81"/>
      <c r="AB13354" s="81"/>
      <c r="AC13354" s="80"/>
      <c r="AD13354" s="80"/>
      <c r="AE13354" s="81"/>
      <c r="AF13354" s="82"/>
      <c r="AG13354" s="80"/>
      <c r="AH13354" s="119"/>
      <c r="AI13354" s="119"/>
    </row>
    <row r="13355" spans="27:35" x14ac:dyDescent="0.25">
      <c r="AA13355" s="81"/>
      <c r="AB13355" s="81"/>
      <c r="AC13355" s="80"/>
      <c r="AD13355" s="80"/>
      <c r="AE13355" s="81"/>
      <c r="AF13355" s="82"/>
      <c r="AG13355" s="80"/>
      <c r="AH13355" s="119"/>
      <c r="AI13355" s="119"/>
    </row>
    <row r="13356" spans="27:35" x14ac:dyDescent="0.25">
      <c r="AA13356" s="81"/>
      <c r="AB13356" s="81"/>
      <c r="AC13356" s="80"/>
      <c r="AD13356" s="80"/>
      <c r="AE13356" s="81"/>
      <c r="AF13356" s="82"/>
      <c r="AG13356" s="80"/>
      <c r="AH13356" s="119"/>
      <c r="AI13356" s="119"/>
    </row>
    <row r="13357" spans="27:35" x14ac:dyDescent="0.25">
      <c r="AA13357" s="81"/>
      <c r="AB13357" s="81"/>
      <c r="AC13357" s="80"/>
      <c r="AD13357" s="80"/>
      <c r="AE13357" s="81"/>
      <c r="AF13357" s="82"/>
      <c r="AG13357" s="80"/>
      <c r="AH13357" s="119"/>
      <c r="AI13357" s="119"/>
    </row>
    <row r="13358" spans="27:35" x14ac:dyDescent="0.25">
      <c r="AA13358" s="81"/>
      <c r="AB13358" s="81"/>
      <c r="AC13358" s="80"/>
      <c r="AD13358" s="80"/>
      <c r="AE13358" s="81"/>
      <c r="AF13358" s="82"/>
      <c r="AG13358" s="80"/>
      <c r="AH13358" s="119"/>
      <c r="AI13358" s="119"/>
    </row>
    <row r="13359" spans="27:35" x14ac:dyDescent="0.25">
      <c r="AA13359" s="81"/>
      <c r="AB13359" s="81"/>
      <c r="AC13359" s="80"/>
      <c r="AD13359" s="80"/>
      <c r="AE13359" s="81"/>
      <c r="AF13359" s="82"/>
      <c r="AG13359" s="80"/>
      <c r="AH13359" s="119"/>
      <c r="AI13359" s="119"/>
    </row>
    <row r="13360" spans="27:35" x14ac:dyDescent="0.25">
      <c r="AA13360" s="81"/>
      <c r="AB13360" s="81"/>
      <c r="AC13360" s="80"/>
      <c r="AD13360" s="80"/>
      <c r="AE13360" s="81"/>
      <c r="AF13360" s="82"/>
      <c r="AG13360" s="80"/>
      <c r="AH13360" s="119"/>
      <c r="AI13360" s="119"/>
    </row>
    <row r="13361" spans="27:35" x14ac:dyDescent="0.25">
      <c r="AA13361" s="81"/>
      <c r="AB13361" s="81"/>
      <c r="AC13361" s="80"/>
      <c r="AD13361" s="80"/>
      <c r="AE13361" s="81"/>
      <c r="AF13361" s="82"/>
      <c r="AG13361" s="80"/>
      <c r="AH13361" s="119"/>
      <c r="AI13361" s="119"/>
    </row>
    <row r="13362" spans="27:35" x14ac:dyDescent="0.25">
      <c r="AA13362" s="81"/>
      <c r="AB13362" s="81"/>
      <c r="AC13362" s="80"/>
      <c r="AD13362" s="80"/>
      <c r="AE13362" s="81"/>
      <c r="AF13362" s="82"/>
      <c r="AG13362" s="80"/>
      <c r="AH13362" s="119"/>
      <c r="AI13362" s="119"/>
    </row>
    <row r="13363" spans="27:35" x14ac:dyDescent="0.25">
      <c r="AA13363" s="81"/>
      <c r="AB13363" s="81"/>
      <c r="AC13363" s="80"/>
      <c r="AD13363" s="80"/>
      <c r="AE13363" s="81"/>
      <c r="AF13363" s="82"/>
      <c r="AG13363" s="80"/>
      <c r="AH13363" s="119"/>
      <c r="AI13363" s="119"/>
    </row>
    <row r="13364" spans="27:35" x14ac:dyDescent="0.25">
      <c r="AA13364" s="81"/>
      <c r="AB13364" s="81"/>
      <c r="AC13364" s="80"/>
      <c r="AD13364" s="80"/>
      <c r="AE13364" s="81"/>
      <c r="AF13364" s="82"/>
      <c r="AG13364" s="80"/>
      <c r="AH13364" s="119"/>
      <c r="AI13364" s="119"/>
    </row>
    <row r="13365" spans="27:35" x14ac:dyDescent="0.25">
      <c r="AA13365" s="81"/>
      <c r="AB13365" s="81"/>
      <c r="AC13365" s="80"/>
      <c r="AD13365" s="80"/>
      <c r="AE13365" s="81"/>
      <c r="AF13365" s="82"/>
      <c r="AG13365" s="80"/>
      <c r="AH13365" s="119"/>
      <c r="AI13365" s="119"/>
    </row>
    <row r="13366" spans="27:35" x14ac:dyDescent="0.25">
      <c r="AA13366" s="81"/>
      <c r="AB13366" s="81"/>
      <c r="AC13366" s="80"/>
      <c r="AD13366" s="80"/>
      <c r="AE13366" s="81"/>
      <c r="AF13366" s="82"/>
      <c r="AG13366" s="80"/>
      <c r="AH13366" s="119"/>
      <c r="AI13366" s="119"/>
    </row>
    <row r="13367" spans="27:35" x14ac:dyDescent="0.25">
      <c r="AA13367" s="81"/>
      <c r="AB13367" s="81"/>
      <c r="AC13367" s="80"/>
      <c r="AD13367" s="80"/>
      <c r="AE13367" s="81"/>
      <c r="AF13367" s="82"/>
      <c r="AG13367" s="80"/>
      <c r="AH13367" s="119"/>
      <c r="AI13367" s="119"/>
    </row>
    <row r="13368" spans="27:35" x14ac:dyDescent="0.25">
      <c r="AA13368" s="81"/>
      <c r="AB13368" s="81"/>
      <c r="AC13368" s="80"/>
      <c r="AD13368" s="80"/>
      <c r="AE13368" s="81"/>
      <c r="AF13368" s="82"/>
      <c r="AG13368" s="80"/>
      <c r="AH13368" s="119"/>
      <c r="AI13368" s="119"/>
    </row>
    <row r="13369" spans="27:35" x14ac:dyDescent="0.25">
      <c r="AA13369" s="81"/>
      <c r="AB13369" s="81"/>
      <c r="AC13369" s="80"/>
      <c r="AD13369" s="80"/>
      <c r="AE13369" s="81"/>
      <c r="AF13369" s="82"/>
      <c r="AG13369" s="80"/>
      <c r="AH13369" s="119"/>
      <c r="AI13369" s="119"/>
    </row>
    <row r="13370" spans="27:35" x14ac:dyDescent="0.25">
      <c r="AA13370" s="81"/>
      <c r="AB13370" s="81"/>
      <c r="AC13370" s="80"/>
      <c r="AD13370" s="80"/>
      <c r="AE13370" s="81"/>
      <c r="AF13370" s="82"/>
      <c r="AG13370" s="80"/>
      <c r="AH13370" s="119"/>
      <c r="AI13370" s="119"/>
    </row>
    <row r="13371" spans="27:35" x14ac:dyDescent="0.25">
      <c r="AA13371" s="81"/>
      <c r="AB13371" s="81"/>
      <c r="AC13371" s="80"/>
      <c r="AD13371" s="80"/>
      <c r="AE13371" s="81"/>
      <c r="AF13371" s="82"/>
      <c r="AG13371" s="80"/>
      <c r="AH13371" s="119"/>
      <c r="AI13371" s="119"/>
    </row>
    <row r="13372" spans="27:35" x14ac:dyDescent="0.25">
      <c r="AA13372" s="81"/>
      <c r="AB13372" s="81"/>
      <c r="AC13372" s="80"/>
      <c r="AD13372" s="80"/>
      <c r="AE13372" s="81"/>
      <c r="AF13372" s="82"/>
      <c r="AG13372" s="80"/>
      <c r="AH13372" s="119"/>
      <c r="AI13372" s="119"/>
    </row>
    <row r="13373" spans="27:35" x14ac:dyDescent="0.25">
      <c r="AA13373" s="81"/>
      <c r="AB13373" s="81"/>
      <c r="AC13373" s="80"/>
      <c r="AD13373" s="80"/>
      <c r="AE13373" s="81"/>
      <c r="AF13373" s="82"/>
      <c r="AG13373" s="80"/>
      <c r="AH13373" s="119"/>
      <c r="AI13373" s="119"/>
    </row>
    <row r="13374" spans="27:35" x14ac:dyDescent="0.25">
      <c r="AA13374" s="81"/>
      <c r="AB13374" s="81"/>
      <c r="AC13374" s="80"/>
      <c r="AD13374" s="80"/>
      <c r="AE13374" s="81"/>
      <c r="AF13374" s="82"/>
      <c r="AG13374" s="80"/>
      <c r="AH13374" s="119"/>
      <c r="AI13374" s="119"/>
    </row>
    <row r="13375" spans="27:35" x14ac:dyDescent="0.25">
      <c r="AA13375" s="81"/>
      <c r="AB13375" s="81"/>
      <c r="AC13375" s="80"/>
      <c r="AD13375" s="80"/>
      <c r="AE13375" s="81"/>
      <c r="AF13375" s="82"/>
      <c r="AG13375" s="80"/>
      <c r="AH13375" s="119"/>
      <c r="AI13375" s="119"/>
    </row>
    <row r="13376" spans="27:35" x14ac:dyDescent="0.25">
      <c r="AA13376" s="81"/>
      <c r="AB13376" s="81"/>
      <c r="AC13376" s="80"/>
      <c r="AD13376" s="80"/>
      <c r="AE13376" s="81"/>
      <c r="AF13376" s="82"/>
      <c r="AG13376" s="80"/>
      <c r="AH13376" s="119"/>
      <c r="AI13376" s="119"/>
    </row>
    <row r="13377" spans="27:35" x14ac:dyDescent="0.25">
      <c r="AA13377" s="81"/>
      <c r="AB13377" s="81"/>
      <c r="AC13377" s="80"/>
      <c r="AD13377" s="80"/>
      <c r="AE13377" s="81"/>
      <c r="AF13377" s="82"/>
      <c r="AG13377" s="80"/>
      <c r="AH13377" s="119"/>
      <c r="AI13377" s="119"/>
    </row>
    <row r="13378" spans="27:35" x14ac:dyDescent="0.25">
      <c r="AA13378" s="81"/>
      <c r="AB13378" s="81"/>
      <c r="AC13378" s="80"/>
      <c r="AD13378" s="80"/>
      <c r="AE13378" s="81"/>
      <c r="AF13378" s="82"/>
      <c r="AG13378" s="80"/>
      <c r="AH13378" s="119"/>
      <c r="AI13378" s="119"/>
    </row>
    <row r="13379" spans="27:35" x14ac:dyDescent="0.25">
      <c r="AA13379" s="81"/>
      <c r="AB13379" s="81"/>
      <c r="AC13379" s="80"/>
      <c r="AD13379" s="80"/>
      <c r="AE13379" s="81"/>
      <c r="AF13379" s="82"/>
      <c r="AG13379" s="80"/>
      <c r="AH13379" s="119"/>
      <c r="AI13379" s="119"/>
    </row>
    <row r="13380" spans="27:35" x14ac:dyDescent="0.25">
      <c r="AA13380" s="81"/>
      <c r="AB13380" s="81"/>
      <c r="AC13380" s="80"/>
      <c r="AD13380" s="80"/>
      <c r="AE13380" s="81"/>
      <c r="AF13380" s="82"/>
      <c r="AG13380" s="80"/>
      <c r="AH13380" s="119"/>
      <c r="AI13380" s="119"/>
    </row>
    <row r="13381" spans="27:35" x14ac:dyDescent="0.25">
      <c r="AA13381" s="81"/>
      <c r="AB13381" s="81"/>
      <c r="AC13381" s="80"/>
      <c r="AD13381" s="80"/>
      <c r="AE13381" s="81"/>
      <c r="AF13381" s="82"/>
      <c r="AG13381" s="80"/>
      <c r="AH13381" s="119"/>
      <c r="AI13381" s="119"/>
    </row>
    <row r="13382" spans="27:35" x14ac:dyDescent="0.25">
      <c r="AA13382" s="81"/>
      <c r="AB13382" s="81"/>
      <c r="AC13382" s="80"/>
      <c r="AD13382" s="80"/>
      <c r="AE13382" s="81"/>
      <c r="AF13382" s="82"/>
      <c r="AG13382" s="80"/>
      <c r="AH13382" s="119"/>
      <c r="AI13382" s="119"/>
    </row>
    <row r="13383" spans="27:35" x14ac:dyDescent="0.25">
      <c r="AA13383" s="81"/>
      <c r="AB13383" s="81"/>
      <c r="AC13383" s="80"/>
      <c r="AD13383" s="80"/>
      <c r="AE13383" s="81"/>
      <c r="AF13383" s="82"/>
      <c r="AG13383" s="80"/>
      <c r="AH13383" s="119"/>
      <c r="AI13383" s="119"/>
    </row>
    <row r="13384" spans="27:35" x14ac:dyDescent="0.25">
      <c r="AA13384" s="81"/>
      <c r="AB13384" s="81"/>
      <c r="AC13384" s="80"/>
      <c r="AD13384" s="80"/>
      <c r="AE13384" s="81"/>
      <c r="AF13384" s="82"/>
      <c r="AG13384" s="80"/>
      <c r="AH13384" s="119"/>
      <c r="AI13384" s="119"/>
    </row>
    <row r="13385" spans="27:35" x14ac:dyDescent="0.25">
      <c r="AA13385" s="81"/>
      <c r="AB13385" s="81"/>
      <c r="AC13385" s="80"/>
      <c r="AD13385" s="80"/>
      <c r="AE13385" s="81"/>
      <c r="AF13385" s="82"/>
      <c r="AG13385" s="80"/>
      <c r="AH13385" s="119"/>
      <c r="AI13385" s="119"/>
    </row>
    <row r="13386" spans="27:35" x14ac:dyDescent="0.25">
      <c r="AA13386" s="81"/>
      <c r="AB13386" s="81"/>
      <c r="AC13386" s="80"/>
      <c r="AD13386" s="80"/>
      <c r="AE13386" s="81"/>
      <c r="AF13386" s="82"/>
      <c r="AG13386" s="80"/>
      <c r="AH13386" s="119"/>
      <c r="AI13386" s="119"/>
    </row>
    <row r="13387" spans="27:35" x14ac:dyDescent="0.25">
      <c r="AA13387" s="81"/>
      <c r="AB13387" s="81"/>
      <c r="AC13387" s="80"/>
      <c r="AD13387" s="80"/>
      <c r="AE13387" s="81"/>
      <c r="AF13387" s="82"/>
      <c r="AG13387" s="80"/>
      <c r="AH13387" s="119"/>
      <c r="AI13387" s="119"/>
    </row>
    <row r="13388" spans="27:35" x14ac:dyDescent="0.25">
      <c r="AA13388" s="81"/>
      <c r="AB13388" s="81"/>
      <c r="AC13388" s="80"/>
      <c r="AD13388" s="80"/>
      <c r="AE13388" s="81"/>
      <c r="AF13388" s="82"/>
      <c r="AG13388" s="80"/>
      <c r="AH13388" s="119"/>
      <c r="AI13388" s="119"/>
    </row>
    <row r="13389" spans="27:35" x14ac:dyDescent="0.25">
      <c r="AA13389" s="81"/>
      <c r="AB13389" s="81"/>
      <c r="AC13389" s="80"/>
      <c r="AD13389" s="80"/>
      <c r="AE13389" s="81"/>
      <c r="AF13389" s="82"/>
      <c r="AG13389" s="80"/>
      <c r="AH13389" s="119"/>
      <c r="AI13389" s="119"/>
    </row>
    <row r="13390" spans="27:35" x14ac:dyDescent="0.25">
      <c r="AA13390" s="81"/>
      <c r="AB13390" s="81"/>
      <c r="AC13390" s="80"/>
      <c r="AD13390" s="80"/>
      <c r="AE13390" s="81"/>
      <c r="AF13390" s="82"/>
      <c r="AG13390" s="80"/>
      <c r="AH13390" s="119"/>
      <c r="AI13390" s="119"/>
    </row>
    <row r="13391" spans="27:35" x14ac:dyDescent="0.25">
      <c r="AA13391" s="81"/>
      <c r="AB13391" s="81"/>
      <c r="AC13391" s="80"/>
      <c r="AD13391" s="80"/>
      <c r="AE13391" s="81"/>
      <c r="AF13391" s="82"/>
      <c r="AG13391" s="80"/>
      <c r="AH13391" s="119"/>
      <c r="AI13391" s="119"/>
    </row>
    <row r="13392" spans="27:35" x14ac:dyDescent="0.25">
      <c r="AA13392" s="81"/>
      <c r="AB13392" s="81"/>
      <c r="AC13392" s="80"/>
      <c r="AD13392" s="80"/>
      <c r="AE13392" s="81"/>
      <c r="AF13392" s="82"/>
      <c r="AG13392" s="80"/>
      <c r="AH13392" s="119"/>
      <c r="AI13392" s="119"/>
    </row>
    <row r="13393" spans="27:35" x14ac:dyDescent="0.25">
      <c r="AA13393" s="81"/>
      <c r="AB13393" s="81"/>
      <c r="AC13393" s="80"/>
      <c r="AD13393" s="80"/>
      <c r="AE13393" s="81"/>
      <c r="AF13393" s="82"/>
      <c r="AG13393" s="80"/>
      <c r="AH13393" s="119"/>
      <c r="AI13393" s="119"/>
    </row>
    <row r="13394" spans="27:35" x14ac:dyDescent="0.25">
      <c r="AA13394" s="81"/>
      <c r="AB13394" s="81"/>
      <c r="AC13394" s="80"/>
      <c r="AD13394" s="80"/>
      <c r="AE13394" s="81"/>
      <c r="AF13394" s="82"/>
      <c r="AG13394" s="80"/>
      <c r="AH13394" s="119"/>
      <c r="AI13394" s="119"/>
    </row>
    <row r="13395" spans="27:35" x14ac:dyDescent="0.25">
      <c r="AA13395" s="81"/>
      <c r="AB13395" s="81"/>
      <c r="AC13395" s="80"/>
      <c r="AD13395" s="80"/>
      <c r="AE13395" s="81"/>
      <c r="AF13395" s="82"/>
      <c r="AG13395" s="80"/>
      <c r="AH13395" s="119"/>
      <c r="AI13395" s="119"/>
    </row>
    <row r="13396" spans="27:35" x14ac:dyDescent="0.25">
      <c r="AA13396" s="81"/>
      <c r="AB13396" s="81"/>
      <c r="AC13396" s="80"/>
      <c r="AD13396" s="80"/>
      <c r="AE13396" s="81"/>
      <c r="AF13396" s="82"/>
      <c r="AG13396" s="80"/>
      <c r="AH13396" s="119"/>
      <c r="AI13396" s="119"/>
    </row>
    <row r="13397" spans="27:35" x14ac:dyDescent="0.25">
      <c r="AA13397" s="81"/>
      <c r="AB13397" s="81"/>
      <c r="AC13397" s="80"/>
      <c r="AD13397" s="80"/>
      <c r="AE13397" s="81"/>
      <c r="AF13397" s="82"/>
      <c r="AG13397" s="80"/>
      <c r="AH13397" s="119"/>
      <c r="AI13397" s="119"/>
    </row>
    <row r="13398" spans="27:35" x14ac:dyDescent="0.25">
      <c r="AA13398" s="81"/>
      <c r="AB13398" s="81"/>
      <c r="AC13398" s="80"/>
      <c r="AD13398" s="80"/>
      <c r="AE13398" s="81"/>
      <c r="AF13398" s="82"/>
      <c r="AG13398" s="80"/>
      <c r="AH13398" s="119"/>
      <c r="AI13398" s="119"/>
    </row>
    <row r="13399" spans="27:35" x14ac:dyDescent="0.25">
      <c r="AA13399" s="81"/>
      <c r="AB13399" s="81"/>
      <c r="AC13399" s="80"/>
      <c r="AD13399" s="80"/>
      <c r="AE13399" s="81"/>
      <c r="AF13399" s="82"/>
      <c r="AG13399" s="80"/>
      <c r="AH13399" s="119"/>
      <c r="AI13399" s="119"/>
    </row>
    <row r="13400" spans="27:35" x14ac:dyDescent="0.25">
      <c r="AA13400" s="81"/>
      <c r="AB13400" s="81"/>
      <c r="AC13400" s="80"/>
      <c r="AD13400" s="80"/>
      <c r="AE13400" s="81"/>
      <c r="AF13400" s="82"/>
      <c r="AG13400" s="80"/>
      <c r="AH13400" s="119"/>
      <c r="AI13400" s="119"/>
    </row>
    <row r="13401" spans="27:35" x14ac:dyDescent="0.25">
      <c r="AA13401" s="81"/>
      <c r="AB13401" s="81"/>
      <c r="AC13401" s="80"/>
      <c r="AD13401" s="80"/>
      <c r="AE13401" s="81"/>
      <c r="AF13401" s="82"/>
      <c r="AG13401" s="80"/>
      <c r="AH13401" s="119"/>
      <c r="AI13401" s="119"/>
    </row>
    <row r="13402" spans="27:35" x14ac:dyDescent="0.25">
      <c r="AA13402" s="81"/>
      <c r="AB13402" s="81"/>
      <c r="AC13402" s="80"/>
      <c r="AD13402" s="80"/>
      <c r="AE13402" s="81"/>
      <c r="AF13402" s="82"/>
      <c r="AG13402" s="80"/>
      <c r="AH13402" s="119"/>
      <c r="AI13402" s="119"/>
    </row>
    <row r="13403" spans="27:35" x14ac:dyDescent="0.25">
      <c r="AA13403" s="81"/>
      <c r="AB13403" s="81"/>
      <c r="AC13403" s="80"/>
      <c r="AD13403" s="80"/>
      <c r="AE13403" s="81"/>
      <c r="AF13403" s="82"/>
      <c r="AG13403" s="80"/>
      <c r="AH13403" s="119"/>
      <c r="AI13403" s="119"/>
    </row>
    <row r="13404" spans="27:35" x14ac:dyDescent="0.25">
      <c r="AA13404" s="81"/>
      <c r="AB13404" s="81"/>
      <c r="AC13404" s="80"/>
      <c r="AD13404" s="80"/>
      <c r="AE13404" s="81"/>
      <c r="AF13404" s="82"/>
      <c r="AG13404" s="80"/>
      <c r="AH13404" s="119"/>
      <c r="AI13404" s="119"/>
    </row>
    <row r="13405" spans="27:35" x14ac:dyDescent="0.25">
      <c r="AA13405" s="81"/>
      <c r="AB13405" s="81"/>
      <c r="AC13405" s="80"/>
      <c r="AD13405" s="80"/>
      <c r="AE13405" s="81"/>
      <c r="AF13405" s="82"/>
      <c r="AG13405" s="80"/>
      <c r="AH13405" s="119"/>
      <c r="AI13405" s="119"/>
    </row>
    <row r="13406" spans="27:35" x14ac:dyDescent="0.25">
      <c r="AA13406" s="81"/>
      <c r="AB13406" s="81"/>
      <c r="AC13406" s="80"/>
      <c r="AD13406" s="80"/>
      <c r="AE13406" s="81"/>
      <c r="AF13406" s="82"/>
      <c r="AG13406" s="80"/>
      <c r="AH13406" s="119"/>
      <c r="AI13406" s="119"/>
    </row>
    <row r="13407" spans="27:35" x14ac:dyDescent="0.25">
      <c r="AA13407" s="81"/>
      <c r="AB13407" s="81"/>
      <c r="AC13407" s="80"/>
      <c r="AD13407" s="80"/>
      <c r="AE13407" s="81"/>
      <c r="AF13407" s="82"/>
      <c r="AG13407" s="80"/>
      <c r="AH13407" s="119"/>
      <c r="AI13407" s="119"/>
    </row>
    <row r="13408" spans="27:35" x14ac:dyDescent="0.25">
      <c r="AA13408" s="81"/>
      <c r="AB13408" s="81"/>
      <c r="AC13408" s="80"/>
      <c r="AD13408" s="80"/>
      <c r="AE13408" s="81"/>
      <c r="AF13408" s="82"/>
      <c r="AG13408" s="80"/>
      <c r="AH13408" s="119"/>
      <c r="AI13408" s="119"/>
    </row>
    <row r="13409" spans="27:35" x14ac:dyDescent="0.25">
      <c r="AA13409" s="81"/>
      <c r="AB13409" s="81"/>
      <c r="AC13409" s="80"/>
      <c r="AD13409" s="80"/>
      <c r="AE13409" s="81"/>
      <c r="AF13409" s="82"/>
      <c r="AG13409" s="80"/>
      <c r="AH13409" s="119"/>
      <c r="AI13409" s="119"/>
    </row>
    <row r="13410" spans="27:35" x14ac:dyDescent="0.25">
      <c r="AA13410" s="81"/>
      <c r="AB13410" s="81"/>
      <c r="AC13410" s="80"/>
      <c r="AD13410" s="80"/>
      <c r="AE13410" s="81"/>
      <c r="AF13410" s="82"/>
      <c r="AG13410" s="80"/>
      <c r="AH13410" s="119"/>
      <c r="AI13410" s="119"/>
    </row>
    <row r="13411" spans="27:35" x14ac:dyDescent="0.25">
      <c r="AA13411" s="81"/>
      <c r="AB13411" s="81"/>
      <c r="AC13411" s="80"/>
      <c r="AD13411" s="80"/>
      <c r="AE13411" s="81"/>
      <c r="AF13411" s="82"/>
      <c r="AG13411" s="80"/>
      <c r="AH13411" s="119"/>
      <c r="AI13411" s="119"/>
    </row>
    <row r="13412" spans="27:35" x14ac:dyDescent="0.25">
      <c r="AA13412" s="81"/>
      <c r="AB13412" s="81"/>
      <c r="AC13412" s="80"/>
      <c r="AD13412" s="80"/>
      <c r="AE13412" s="81"/>
      <c r="AF13412" s="82"/>
      <c r="AG13412" s="80"/>
      <c r="AH13412" s="119"/>
      <c r="AI13412" s="119"/>
    </row>
    <row r="13413" spans="27:35" x14ac:dyDescent="0.25">
      <c r="AA13413" s="81"/>
      <c r="AB13413" s="81"/>
      <c r="AC13413" s="80"/>
      <c r="AD13413" s="80"/>
      <c r="AE13413" s="81"/>
      <c r="AF13413" s="82"/>
      <c r="AG13413" s="80"/>
      <c r="AH13413" s="119"/>
      <c r="AI13413" s="119"/>
    </row>
    <row r="13414" spans="27:35" x14ac:dyDescent="0.25">
      <c r="AA13414" s="81"/>
      <c r="AB13414" s="81"/>
      <c r="AC13414" s="80"/>
      <c r="AD13414" s="80"/>
      <c r="AE13414" s="81"/>
      <c r="AF13414" s="82"/>
      <c r="AG13414" s="80"/>
      <c r="AH13414" s="119"/>
      <c r="AI13414" s="119"/>
    </row>
    <row r="13415" spans="27:35" x14ac:dyDescent="0.25">
      <c r="AA13415" s="81"/>
      <c r="AB13415" s="81"/>
      <c r="AC13415" s="80"/>
      <c r="AD13415" s="80"/>
      <c r="AE13415" s="81"/>
      <c r="AF13415" s="82"/>
      <c r="AG13415" s="80"/>
      <c r="AH13415" s="119"/>
      <c r="AI13415" s="119"/>
    </row>
    <row r="13416" spans="27:35" x14ac:dyDescent="0.25">
      <c r="AA13416" s="81"/>
      <c r="AB13416" s="81"/>
      <c r="AC13416" s="80"/>
      <c r="AD13416" s="80"/>
      <c r="AE13416" s="81"/>
      <c r="AF13416" s="82"/>
      <c r="AG13416" s="80"/>
      <c r="AH13416" s="119"/>
      <c r="AI13416" s="119"/>
    </row>
    <row r="13417" spans="27:35" x14ac:dyDescent="0.25">
      <c r="AA13417" s="81"/>
      <c r="AB13417" s="81"/>
      <c r="AC13417" s="80"/>
      <c r="AD13417" s="80"/>
      <c r="AE13417" s="81"/>
      <c r="AF13417" s="82"/>
      <c r="AG13417" s="80"/>
      <c r="AH13417" s="119"/>
      <c r="AI13417" s="119"/>
    </row>
    <row r="13418" spans="27:35" x14ac:dyDescent="0.25">
      <c r="AA13418" s="81"/>
      <c r="AB13418" s="81"/>
      <c r="AC13418" s="80"/>
      <c r="AD13418" s="80"/>
      <c r="AE13418" s="81"/>
      <c r="AF13418" s="82"/>
      <c r="AG13418" s="80"/>
      <c r="AH13418" s="119"/>
      <c r="AI13418" s="119"/>
    </row>
    <row r="13419" spans="27:35" x14ac:dyDescent="0.25">
      <c r="AA13419" s="81"/>
      <c r="AB13419" s="81"/>
      <c r="AC13419" s="80"/>
      <c r="AD13419" s="80"/>
      <c r="AE13419" s="81"/>
      <c r="AF13419" s="82"/>
      <c r="AG13419" s="80"/>
      <c r="AH13419" s="119"/>
      <c r="AI13419" s="119"/>
    </row>
    <row r="13420" spans="27:35" x14ac:dyDescent="0.25">
      <c r="AA13420" s="81"/>
      <c r="AB13420" s="81"/>
      <c r="AC13420" s="80"/>
      <c r="AD13420" s="80"/>
      <c r="AE13420" s="81"/>
      <c r="AF13420" s="82"/>
      <c r="AG13420" s="80"/>
      <c r="AH13420" s="119"/>
      <c r="AI13420" s="119"/>
    </row>
    <row r="13421" spans="27:35" x14ac:dyDescent="0.25">
      <c r="AA13421" s="81"/>
      <c r="AB13421" s="81"/>
      <c r="AC13421" s="80"/>
      <c r="AD13421" s="80"/>
      <c r="AE13421" s="81"/>
      <c r="AF13421" s="82"/>
      <c r="AG13421" s="80"/>
      <c r="AH13421" s="119"/>
      <c r="AI13421" s="119"/>
    </row>
    <row r="13422" spans="27:35" x14ac:dyDescent="0.25">
      <c r="AA13422" s="81"/>
      <c r="AB13422" s="81"/>
      <c r="AC13422" s="80"/>
      <c r="AD13422" s="80"/>
      <c r="AE13422" s="81"/>
      <c r="AF13422" s="82"/>
      <c r="AG13422" s="80"/>
      <c r="AH13422" s="119"/>
      <c r="AI13422" s="119"/>
    </row>
    <row r="13423" spans="27:35" x14ac:dyDescent="0.25">
      <c r="AA13423" s="81"/>
      <c r="AB13423" s="81"/>
      <c r="AC13423" s="80"/>
      <c r="AD13423" s="80"/>
      <c r="AE13423" s="81"/>
      <c r="AF13423" s="82"/>
      <c r="AG13423" s="80"/>
      <c r="AH13423" s="119"/>
      <c r="AI13423" s="119"/>
    </row>
    <row r="13424" spans="27:35" x14ac:dyDescent="0.25">
      <c r="AA13424" s="81"/>
      <c r="AB13424" s="81"/>
      <c r="AC13424" s="80"/>
      <c r="AD13424" s="80"/>
      <c r="AE13424" s="81"/>
      <c r="AF13424" s="82"/>
      <c r="AG13424" s="80"/>
      <c r="AH13424" s="119"/>
      <c r="AI13424" s="119"/>
    </row>
    <row r="13425" spans="27:35" x14ac:dyDescent="0.25">
      <c r="AA13425" s="81"/>
      <c r="AB13425" s="81"/>
      <c r="AC13425" s="80"/>
      <c r="AD13425" s="80"/>
      <c r="AE13425" s="81"/>
      <c r="AF13425" s="82"/>
      <c r="AG13425" s="80"/>
      <c r="AH13425" s="119"/>
      <c r="AI13425" s="119"/>
    </row>
    <row r="13426" spans="27:35" x14ac:dyDescent="0.25">
      <c r="AA13426" s="81"/>
      <c r="AB13426" s="81"/>
      <c r="AC13426" s="80"/>
      <c r="AD13426" s="80"/>
      <c r="AE13426" s="81"/>
      <c r="AF13426" s="82"/>
      <c r="AG13426" s="80"/>
      <c r="AH13426" s="119"/>
      <c r="AI13426" s="119"/>
    </row>
    <row r="13427" spans="27:35" x14ac:dyDescent="0.25">
      <c r="AA13427" s="81"/>
      <c r="AB13427" s="81"/>
      <c r="AC13427" s="80"/>
      <c r="AD13427" s="80"/>
      <c r="AE13427" s="81"/>
      <c r="AF13427" s="82"/>
      <c r="AG13427" s="80"/>
      <c r="AH13427" s="119"/>
      <c r="AI13427" s="119"/>
    </row>
    <row r="13428" spans="27:35" x14ac:dyDescent="0.25">
      <c r="AA13428" s="81"/>
      <c r="AB13428" s="81"/>
      <c r="AC13428" s="80"/>
      <c r="AD13428" s="80"/>
      <c r="AE13428" s="81"/>
      <c r="AF13428" s="82"/>
      <c r="AG13428" s="80"/>
      <c r="AH13428" s="119"/>
      <c r="AI13428" s="119"/>
    </row>
    <row r="13429" spans="27:35" x14ac:dyDescent="0.25">
      <c r="AA13429" s="81"/>
      <c r="AB13429" s="81"/>
      <c r="AC13429" s="80"/>
      <c r="AD13429" s="80"/>
      <c r="AE13429" s="81"/>
      <c r="AF13429" s="82"/>
      <c r="AG13429" s="80"/>
      <c r="AH13429" s="119"/>
      <c r="AI13429" s="119"/>
    </row>
    <row r="13430" spans="27:35" x14ac:dyDescent="0.25">
      <c r="AA13430" s="81"/>
      <c r="AB13430" s="81"/>
      <c r="AC13430" s="80"/>
      <c r="AD13430" s="80"/>
      <c r="AE13430" s="81"/>
      <c r="AF13430" s="82"/>
      <c r="AG13430" s="80"/>
      <c r="AH13430" s="119"/>
      <c r="AI13430" s="119"/>
    </row>
    <row r="13431" spans="27:35" x14ac:dyDescent="0.25">
      <c r="AA13431" s="81"/>
      <c r="AB13431" s="81"/>
      <c r="AC13431" s="80"/>
      <c r="AD13431" s="80"/>
      <c r="AE13431" s="81"/>
      <c r="AF13431" s="82"/>
      <c r="AG13431" s="80"/>
      <c r="AH13431" s="119"/>
      <c r="AI13431" s="119"/>
    </row>
    <row r="13432" spans="27:35" x14ac:dyDescent="0.25">
      <c r="AA13432" s="81"/>
      <c r="AB13432" s="81"/>
      <c r="AC13432" s="80"/>
      <c r="AD13432" s="80"/>
      <c r="AE13432" s="81"/>
      <c r="AF13432" s="82"/>
      <c r="AG13432" s="80"/>
      <c r="AH13432" s="119"/>
      <c r="AI13432" s="119"/>
    </row>
    <row r="13433" spans="27:35" x14ac:dyDescent="0.25">
      <c r="AA13433" s="81"/>
      <c r="AB13433" s="81"/>
      <c r="AC13433" s="80"/>
      <c r="AD13433" s="80"/>
      <c r="AE13433" s="81"/>
      <c r="AF13433" s="82"/>
      <c r="AG13433" s="80"/>
      <c r="AH13433" s="119"/>
      <c r="AI13433" s="119"/>
    </row>
    <row r="13434" spans="27:35" x14ac:dyDescent="0.25">
      <c r="AA13434" s="81"/>
      <c r="AB13434" s="81"/>
      <c r="AC13434" s="80"/>
      <c r="AD13434" s="80"/>
      <c r="AE13434" s="81"/>
      <c r="AF13434" s="82"/>
      <c r="AG13434" s="80"/>
      <c r="AH13434" s="119"/>
      <c r="AI13434" s="119"/>
    </row>
    <row r="13435" spans="27:35" x14ac:dyDescent="0.25">
      <c r="AA13435" s="81"/>
      <c r="AB13435" s="81"/>
      <c r="AC13435" s="80"/>
      <c r="AD13435" s="80"/>
      <c r="AE13435" s="81"/>
      <c r="AF13435" s="82"/>
      <c r="AG13435" s="80"/>
      <c r="AH13435" s="119"/>
      <c r="AI13435" s="119"/>
    </row>
    <row r="13436" spans="27:35" x14ac:dyDescent="0.25">
      <c r="AA13436" s="81"/>
      <c r="AB13436" s="81"/>
      <c r="AC13436" s="80"/>
      <c r="AD13436" s="80"/>
      <c r="AE13436" s="81"/>
      <c r="AF13436" s="82"/>
      <c r="AG13436" s="80"/>
      <c r="AH13436" s="119"/>
      <c r="AI13436" s="119"/>
    </row>
    <row r="13437" spans="27:35" x14ac:dyDescent="0.25">
      <c r="AA13437" s="81"/>
      <c r="AB13437" s="81"/>
      <c r="AC13437" s="80"/>
      <c r="AD13437" s="80"/>
      <c r="AE13437" s="81"/>
      <c r="AF13437" s="82"/>
      <c r="AG13437" s="80"/>
      <c r="AH13437" s="119"/>
      <c r="AI13437" s="119"/>
    </row>
    <row r="13438" spans="27:35" x14ac:dyDescent="0.25">
      <c r="AA13438" s="81"/>
      <c r="AB13438" s="81"/>
      <c r="AC13438" s="80"/>
      <c r="AD13438" s="80"/>
      <c r="AE13438" s="81"/>
      <c r="AF13438" s="82"/>
      <c r="AG13438" s="80"/>
      <c r="AH13438" s="119"/>
      <c r="AI13438" s="119"/>
    </row>
    <row r="13439" spans="27:35" x14ac:dyDescent="0.25">
      <c r="AA13439" s="81"/>
      <c r="AB13439" s="81"/>
      <c r="AC13439" s="80"/>
      <c r="AD13439" s="80"/>
      <c r="AE13439" s="81"/>
      <c r="AF13439" s="82"/>
      <c r="AG13439" s="80"/>
      <c r="AH13439" s="119"/>
      <c r="AI13439" s="119"/>
    </row>
    <row r="13440" spans="27:35" x14ac:dyDescent="0.25">
      <c r="AA13440" s="81"/>
      <c r="AB13440" s="81"/>
      <c r="AC13440" s="80"/>
      <c r="AD13440" s="80"/>
      <c r="AE13440" s="81"/>
      <c r="AF13440" s="82"/>
      <c r="AG13440" s="80"/>
      <c r="AH13440" s="119"/>
      <c r="AI13440" s="119"/>
    </row>
    <row r="13441" spans="27:35" x14ac:dyDescent="0.25">
      <c r="AA13441" s="81"/>
      <c r="AB13441" s="81"/>
      <c r="AC13441" s="80"/>
      <c r="AD13441" s="80"/>
      <c r="AE13441" s="81"/>
      <c r="AF13441" s="82"/>
      <c r="AG13441" s="80"/>
      <c r="AH13441" s="119"/>
      <c r="AI13441" s="119"/>
    </row>
    <row r="13442" spans="27:35" x14ac:dyDescent="0.25">
      <c r="AA13442" s="81"/>
      <c r="AB13442" s="81"/>
      <c r="AC13442" s="80"/>
      <c r="AD13442" s="80"/>
      <c r="AE13442" s="81"/>
      <c r="AF13442" s="82"/>
      <c r="AG13442" s="80"/>
      <c r="AH13442" s="119"/>
      <c r="AI13442" s="119"/>
    </row>
    <row r="13443" spans="27:35" x14ac:dyDescent="0.25">
      <c r="AA13443" s="81"/>
      <c r="AB13443" s="81"/>
      <c r="AC13443" s="80"/>
      <c r="AD13443" s="80"/>
      <c r="AE13443" s="81"/>
      <c r="AF13443" s="82"/>
      <c r="AG13443" s="80"/>
      <c r="AH13443" s="119"/>
      <c r="AI13443" s="119"/>
    </row>
    <row r="13444" spans="27:35" x14ac:dyDescent="0.25">
      <c r="AA13444" s="81"/>
      <c r="AB13444" s="81"/>
      <c r="AC13444" s="80"/>
      <c r="AD13444" s="80"/>
      <c r="AE13444" s="81"/>
      <c r="AF13444" s="82"/>
      <c r="AG13444" s="80"/>
      <c r="AH13444" s="119"/>
      <c r="AI13444" s="119"/>
    </row>
    <row r="13445" spans="27:35" x14ac:dyDescent="0.25">
      <c r="AA13445" s="81"/>
      <c r="AB13445" s="81"/>
      <c r="AC13445" s="80"/>
      <c r="AD13445" s="80"/>
      <c r="AE13445" s="81"/>
      <c r="AF13445" s="82"/>
      <c r="AG13445" s="80"/>
      <c r="AH13445" s="119"/>
      <c r="AI13445" s="119"/>
    </row>
    <row r="13446" spans="27:35" x14ac:dyDescent="0.25">
      <c r="AA13446" s="81"/>
      <c r="AB13446" s="81"/>
      <c r="AC13446" s="80"/>
      <c r="AD13446" s="80"/>
      <c r="AE13446" s="81"/>
      <c r="AF13446" s="82"/>
      <c r="AG13446" s="80"/>
      <c r="AH13446" s="119"/>
      <c r="AI13446" s="119"/>
    </row>
    <row r="13447" spans="27:35" x14ac:dyDescent="0.25">
      <c r="AA13447" s="81"/>
      <c r="AB13447" s="81"/>
      <c r="AC13447" s="80"/>
      <c r="AD13447" s="80"/>
      <c r="AE13447" s="81"/>
      <c r="AF13447" s="82"/>
      <c r="AG13447" s="80"/>
      <c r="AH13447" s="119"/>
      <c r="AI13447" s="119"/>
    </row>
    <row r="13448" spans="27:35" x14ac:dyDescent="0.25">
      <c r="AA13448" s="81"/>
      <c r="AB13448" s="81"/>
      <c r="AC13448" s="80"/>
      <c r="AD13448" s="80"/>
      <c r="AE13448" s="81"/>
      <c r="AF13448" s="82"/>
      <c r="AG13448" s="80"/>
      <c r="AH13448" s="119"/>
      <c r="AI13448" s="119"/>
    </row>
    <row r="13449" spans="27:35" x14ac:dyDescent="0.25">
      <c r="AA13449" s="81"/>
      <c r="AB13449" s="81"/>
      <c r="AC13449" s="80"/>
      <c r="AD13449" s="80"/>
      <c r="AE13449" s="81"/>
      <c r="AF13449" s="82"/>
      <c r="AG13449" s="80"/>
      <c r="AH13449" s="119"/>
      <c r="AI13449" s="119"/>
    </row>
    <row r="13450" spans="27:35" x14ac:dyDescent="0.25">
      <c r="AA13450" s="81"/>
      <c r="AB13450" s="81"/>
      <c r="AC13450" s="80"/>
      <c r="AD13450" s="80"/>
      <c r="AE13450" s="81"/>
      <c r="AF13450" s="82"/>
      <c r="AG13450" s="80"/>
      <c r="AH13450" s="119"/>
      <c r="AI13450" s="119"/>
    </row>
    <row r="13451" spans="27:35" x14ac:dyDescent="0.25">
      <c r="AA13451" s="81"/>
      <c r="AB13451" s="81"/>
      <c r="AC13451" s="80"/>
      <c r="AD13451" s="80"/>
      <c r="AE13451" s="81"/>
      <c r="AF13451" s="82"/>
      <c r="AG13451" s="80"/>
      <c r="AH13451" s="119"/>
      <c r="AI13451" s="119"/>
    </row>
    <row r="13452" spans="27:35" x14ac:dyDescent="0.25">
      <c r="AA13452" s="81"/>
      <c r="AB13452" s="81"/>
      <c r="AC13452" s="80"/>
      <c r="AD13452" s="80"/>
      <c r="AE13452" s="81"/>
      <c r="AF13452" s="82"/>
      <c r="AG13452" s="80"/>
      <c r="AH13452" s="119"/>
      <c r="AI13452" s="119"/>
    </row>
    <row r="13453" spans="27:35" x14ac:dyDescent="0.25">
      <c r="AA13453" s="81"/>
      <c r="AB13453" s="81"/>
      <c r="AC13453" s="80"/>
      <c r="AD13453" s="80"/>
      <c r="AE13453" s="81"/>
      <c r="AF13453" s="82"/>
      <c r="AG13453" s="80"/>
      <c r="AH13453" s="119"/>
      <c r="AI13453" s="119"/>
    </row>
    <row r="13454" spans="27:35" x14ac:dyDescent="0.25">
      <c r="AA13454" s="81"/>
      <c r="AB13454" s="81"/>
      <c r="AC13454" s="80"/>
      <c r="AD13454" s="80"/>
      <c r="AE13454" s="81"/>
      <c r="AF13454" s="82"/>
      <c r="AG13454" s="80"/>
      <c r="AH13454" s="119"/>
      <c r="AI13454" s="119"/>
    </row>
    <row r="13455" spans="27:35" x14ac:dyDescent="0.25">
      <c r="AA13455" s="81"/>
      <c r="AB13455" s="81"/>
      <c r="AC13455" s="80"/>
      <c r="AD13455" s="80"/>
      <c r="AE13455" s="81"/>
      <c r="AF13455" s="82"/>
      <c r="AG13455" s="80"/>
      <c r="AH13455" s="119"/>
      <c r="AI13455" s="119"/>
    </row>
    <row r="13456" spans="27:35" x14ac:dyDescent="0.25">
      <c r="AA13456" s="81"/>
      <c r="AB13456" s="81"/>
      <c r="AC13456" s="80"/>
      <c r="AD13456" s="80"/>
      <c r="AE13456" s="81"/>
      <c r="AF13456" s="82"/>
      <c r="AG13456" s="80"/>
      <c r="AH13456" s="119"/>
      <c r="AI13456" s="119"/>
    </row>
    <row r="13457" spans="27:35" x14ac:dyDescent="0.25">
      <c r="AA13457" s="81"/>
      <c r="AB13457" s="81"/>
      <c r="AC13457" s="80"/>
      <c r="AD13457" s="80"/>
      <c r="AE13457" s="81"/>
      <c r="AF13457" s="82"/>
      <c r="AG13457" s="80"/>
      <c r="AH13457" s="119"/>
      <c r="AI13457" s="119"/>
    </row>
    <row r="13458" spans="27:35" x14ac:dyDescent="0.25">
      <c r="AA13458" s="81"/>
      <c r="AB13458" s="81"/>
      <c r="AC13458" s="80"/>
      <c r="AD13458" s="80"/>
      <c r="AE13458" s="81"/>
      <c r="AF13458" s="82"/>
      <c r="AG13458" s="80"/>
      <c r="AH13458" s="119"/>
      <c r="AI13458" s="119"/>
    </row>
    <row r="13459" spans="27:35" x14ac:dyDescent="0.25">
      <c r="AA13459" s="81"/>
      <c r="AB13459" s="81"/>
      <c r="AC13459" s="80"/>
      <c r="AD13459" s="80"/>
      <c r="AE13459" s="81"/>
      <c r="AF13459" s="82"/>
      <c r="AG13459" s="80"/>
      <c r="AH13459" s="119"/>
      <c r="AI13459" s="119"/>
    </row>
    <row r="13460" spans="27:35" x14ac:dyDescent="0.25">
      <c r="AA13460" s="81"/>
      <c r="AB13460" s="81"/>
      <c r="AC13460" s="80"/>
      <c r="AD13460" s="80"/>
      <c r="AE13460" s="81"/>
      <c r="AF13460" s="82"/>
      <c r="AG13460" s="80"/>
      <c r="AH13460" s="119"/>
      <c r="AI13460" s="119"/>
    </row>
    <row r="13461" spans="27:35" x14ac:dyDescent="0.25">
      <c r="AA13461" s="81"/>
      <c r="AB13461" s="81"/>
      <c r="AC13461" s="80"/>
      <c r="AD13461" s="80"/>
      <c r="AE13461" s="81"/>
      <c r="AF13461" s="82"/>
      <c r="AG13461" s="80"/>
      <c r="AH13461" s="119"/>
      <c r="AI13461" s="119"/>
    </row>
    <row r="13462" spans="27:35" x14ac:dyDescent="0.25">
      <c r="AA13462" s="81"/>
      <c r="AB13462" s="81"/>
      <c r="AC13462" s="80"/>
      <c r="AD13462" s="80"/>
      <c r="AE13462" s="81"/>
      <c r="AF13462" s="82"/>
      <c r="AG13462" s="80"/>
      <c r="AH13462" s="119"/>
      <c r="AI13462" s="119"/>
    </row>
    <row r="13463" spans="27:35" x14ac:dyDescent="0.25">
      <c r="AA13463" s="81"/>
      <c r="AB13463" s="81"/>
      <c r="AC13463" s="80"/>
      <c r="AD13463" s="80"/>
      <c r="AE13463" s="81"/>
      <c r="AF13463" s="82"/>
      <c r="AG13463" s="80"/>
      <c r="AH13463" s="119"/>
      <c r="AI13463" s="119"/>
    </row>
    <row r="13464" spans="27:35" x14ac:dyDescent="0.25">
      <c r="AA13464" s="81"/>
      <c r="AB13464" s="81"/>
      <c r="AC13464" s="80"/>
      <c r="AD13464" s="80"/>
      <c r="AE13464" s="81"/>
      <c r="AF13464" s="82"/>
      <c r="AG13464" s="80"/>
      <c r="AH13464" s="119"/>
      <c r="AI13464" s="119"/>
    </row>
    <row r="13465" spans="27:35" x14ac:dyDescent="0.25">
      <c r="AA13465" s="81"/>
      <c r="AB13465" s="81"/>
      <c r="AC13465" s="80"/>
      <c r="AD13465" s="80"/>
      <c r="AE13465" s="81"/>
      <c r="AF13465" s="82"/>
      <c r="AG13465" s="80"/>
      <c r="AH13465" s="119"/>
      <c r="AI13465" s="119"/>
    </row>
    <row r="13466" spans="27:35" x14ac:dyDescent="0.25">
      <c r="AA13466" s="81"/>
      <c r="AB13466" s="81"/>
      <c r="AC13466" s="80"/>
      <c r="AD13466" s="80"/>
      <c r="AE13466" s="81"/>
      <c r="AF13466" s="82"/>
      <c r="AG13466" s="80"/>
      <c r="AH13466" s="119"/>
      <c r="AI13466" s="119"/>
    </row>
    <row r="13467" spans="27:35" x14ac:dyDescent="0.25">
      <c r="AA13467" s="81"/>
      <c r="AB13467" s="81"/>
      <c r="AC13467" s="80"/>
      <c r="AD13467" s="80"/>
      <c r="AE13467" s="81"/>
      <c r="AF13467" s="82"/>
      <c r="AG13467" s="80"/>
      <c r="AH13467" s="119"/>
      <c r="AI13467" s="119"/>
    </row>
    <row r="13468" spans="27:35" x14ac:dyDescent="0.25">
      <c r="AA13468" s="81"/>
      <c r="AB13468" s="81"/>
      <c r="AC13468" s="80"/>
      <c r="AD13468" s="80"/>
      <c r="AE13468" s="81"/>
      <c r="AF13468" s="82"/>
      <c r="AG13468" s="80"/>
      <c r="AH13468" s="119"/>
      <c r="AI13468" s="119"/>
    </row>
    <row r="13469" spans="27:35" x14ac:dyDescent="0.25">
      <c r="AA13469" s="81"/>
      <c r="AB13469" s="81"/>
      <c r="AC13469" s="80"/>
      <c r="AD13469" s="80"/>
      <c r="AE13469" s="81"/>
      <c r="AF13469" s="82"/>
      <c r="AG13469" s="80"/>
      <c r="AH13469" s="119"/>
      <c r="AI13469" s="119"/>
    </row>
    <row r="13470" spans="27:35" x14ac:dyDescent="0.25">
      <c r="AA13470" s="81"/>
      <c r="AB13470" s="81"/>
      <c r="AC13470" s="80"/>
      <c r="AD13470" s="80"/>
      <c r="AE13470" s="81"/>
      <c r="AF13470" s="82"/>
      <c r="AG13470" s="80"/>
      <c r="AH13470" s="119"/>
      <c r="AI13470" s="119"/>
    </row>
    <row r="13471" spans="27:35" x14ac:dyDescent="0.25">
      <c r="AA13471" s="81"/>
      <c r="AB13471" s="81"/>
      <c r="AC13471" s="80"/>
      <c r="AD13471" s="80"/>
      <c r="AE13471" s="81"/>
      <c r="AF13471" s="82"/>
      <c r="AG13471" s="80"/>
      <c r="AH13471" s="119"/>
      <c r="AI13471" s="119"/>
    </row>
    <row r="13472" spans="27:35" x14ac:dyDescent="0.25">
      <c r="AA13472" s="81"/>
      <c r="AB13472" s="81"/>
      <c r="AC13472" s="80"/>
      <c r="AD13472" s="80"/>
      <c r="AE13472" s="81"/>
      <c r="AF13472" s="82"/>
      <c r="AG13472" s="80"/>
      <c r="AH13472" s="119"/>
      <c r="AI13472" s="119"/>
    </row>
    <row r="13473" spans="27:35" x14ac:dyDescent="0.25">
      <c r="AA13473" s="81"/>
      <c r="AB13473" s="81"/>
      <c r="AC13473" s="80"/>
      <c r="AD13473" s="80"/>
      <c r="AE13473" s="81"/>
      <c r="AF13473" s="82"/>
      <c r="AG13473" s="80"/>
      <c r="AH13473" s="119"/>
      <c r="AI13473" s="119"/>
    </row>
    <row r="13474" spans="27:35" x14ac:dyDescent="0.25">
      <c r="AA13474" s="81"/>
      <c r="AB13474" s="81"/>
      <c r="AC13474" s="80"/>
      <c r="AD13474" s="80"/>
      <c r="AE13474" s="81"/>
      <c r="AF13474" s="82"/>
      <c r="AG13474" s="80"/>
      <c r="AH13474" s="119"/>
      <c r="AI13474" s="119"/>
    </row>
    <row r="13475" spans="27:35" x14ac:dyDescent="0.25">
      <c r="AA13475" s="81"/>
      <c r="AB13475" s="81"/>
      <c r="AC13475" s="80"/>
      <c r="AD13475" s="80"/>
      <c r="AE13475" s="81"/>
      <c r="AF13475" s="82"/>
      <c r="AG13475" s="80"/>
      <c r="AH13475" s="119"/>
      <c r="AI13475" s="119"/>
    </row>
    <row r="13476" spans="27:35" x14ac:dyDescent="0.25">
      <c r="AA13476" s="81"/>
      <c r="AB13476" s="81"/>
      <c r="AC13476" s="80"/>
      <c r="AD13476" s="80"/>
      <c r="AE13476" s="81"/>
      <c r="AF13476" s="82"/>
      <c r="AG13476" s="80"/>
      <c r="AH13476" s="119"/>
      <c r="AI13476" s="119"/>
    </row>
    <row r="13477" spans="27:35" x14ac:dyDescent="0.25">
      <c r="AA13477" s="81"/>
      <c r="AB13477" s="81"/>
      <c r="AC13477" s="80"/>
      <c r="AD13477" s="80"/>
      <c r="AE13477" s="81"/>
      <c r="AF13477" s="82"/>
      <c r="AG13477" s="80"/>
      <c r="AH13477" s="119"/>
      <c r="AI13477" s="119"/>
    </row>
    <row r="13478" spans="27:35" x14ac:dyDescent="0.25">
      <c r="AA13478" s="81"/>
      <c r="AB13478" s="81"/>
      <c r="AC13478" s="80"/>
      <c r="AD13478" s="80"/>
      <c r="AE13478" s="81"/>
      <c r="AF13478" s="82"/>
      <c r="AG13478" s="80"/>
      <c r="AH13478" s="119"/>
      <c r="AI13478" s="119"/>
    </row>
    <row r="13479" spans="27:35" x14ac:dyDescent="0.25">
      <c r="AA13479" s="81"/>
      <c r="AB13479" s="81"/>
      <c r="AC13479" s="80"/>
      <c r="AD13479" s="80"/>
      <c r="AE13479" s="81"/>
      <c r="AF13479" s="82"/>
      <c r="AG13479" s="80"/>
      <c r="AH13479" s="119"/>
      <c r="AI13479" s="119"/>
    </row>
    <row r="13480" spans="27:35" x14ac:dyDescent="0.25">
      <c r="AA13480" s="81"/>
      <c r="AB13480" s="81"/>
      <c r="AC13480" s="80"/>
      <c r="AD13480" s="80"/>
      <c r="AE13480" s="81"/>
      <c r="AF13480" s="82"/>
      <c r="AG13480" s="80"/>
      <c r="AH13480" s="119"/>
      <c r="AI13480" s="119"/>
    </row>
    <row r="13481" spans="27:35" x14ac:dyDescent="0.25">
      <c r="AA13481" s="81"/>
      <c r="AB13481" s="81"/>
      <c r="AC13481" s="80"/>
      <c r="AD13481" s="80"/>
      <c r="AE13481" s="81"/>
      <c r="AF13481" s="82"/>
      <c r="AG13481" s="80"/>
      <c r="AH13481" s="119"/>
      <c r="AI13481" s="119"/>
    </row>
    <row r="13482" spans="27:35" x14ac:dyDescent="0.25">
      <c r="AA13482" s="81"/>
      <c r="AB13482" s="81"/>
      <c r="AC13482" s="80"/>
      <c r="AD13482" s="80"/>
      <c r="AE13482" s="81"/>
      <c r="AF13482" s="82"/>
      <c r="AG13482" s="80"/>
      <c r="AH13482" s="119"/>
      <c r="AI13482" s="119"/>
    </row>
    <row r="13483" spans="27:35" x14ac:dyDescent="0.25">
      <c r="AA13483" s="81"/>
      <c r="AB13483" s="81"/>
      <c r="AC13483" s="80"/>
      <c r="AD13483" s="80"/>
      <c r="AE13483" s="81"/>
      <c r="AF13483" s="82"/>
      <c r="AG13483" s="80"/>
      <c r="AH13483" s="119"/>
      <c r="AI13483" s="119"/>
    </row>
    <row r="13484" spans="27:35" x14ac:dyDescent="0.25">
      <c r="AA13484" s="81"/>
      <c r="AB13484" s="81"/>
      <c r="AC13484" s="80"/>
      <c r="AD13484" s="80"/>
      <c r="AE13484" s="81"/>
      <c r="AF13484" s="82"/>
      <c r="AG13484" s="80"/>
      <c r="AH13484" s="119"/>
      <c r="AI13484" s="119"/>
    </row>
    <row r="13485" spans="27:35" x14ac:dyDescent="0.25">
      <c r="AA13485" s="81"/>
      <c r="AB13485" s="81"/>
      <c r="AC13485" s="80"/>
      <c r="AD13485" s="80"/>
      <c r="AE13485" s="81"/>
      <c r="AF13485" s="82"/>
      <c r="AG13485" s="80"/>
      <c r="AH13485" s="119"/>
      <c r="AI13485" s="119"/>
    </row>
    <row r="13486" spans="27:35" x14ac:dyDescent="0.25">
      <c r="AA13486" s="81"/>
      <c r="AB13486" s="81"/>
      <c r="AC13486" s="80"/>
      <c r="AD13486" s="80"/>
      <c r="AE13486" s="81"/>
      <c r="AF13486" s="82"/>
      <c r="AG13486" s="80"/>
      <c r="AH13486" s="119"/>
      <c r="AI13486" s="119"/>
    </row>
    <row r="13487" spans="27:35" x14ac:dyDescent="0.25">
      <c r="AA13487" s="81"/>
      <c r="AB13487" s="81"/>
      <c r="AC13487" s="80"/>
      <c r="AD13487" s="80"/>
      <c r="AE13487" s="81"/>
      <c r="AF13487" s="82"/>
      <c r="AG13487" s="80"/>
      <c r="AH13487" s="119"/>
      <c r="AI13487" s="119"/>
    </row>
    <row r="13488" spans="27:35" x14ac:dyDescent="0.25">
      <c r="AA13488" s="81"/>
      <c r="AB13488" s="81"/>
      <c r="AC13488" s="80"/>
      <c r="AD13488" s="80"/>
      <c r="AE13488" s="81"/>
      <c r="AF13488" s="82"/>
      <c r="AG13488" s="80"/>
      <c r="AH13488" s="119"/>
      <c r="AI13488" s="119"/>
    </row>
    <row r="13489" spans="27:35" x14ac:dyDescent="0.25">
      <c r="AA13489" s="81"/>
      <c r="AB13489" s="81"/>
      <c r="AC13489" s="80"/>
      <c r="AD13489" s="80"/>
      <c r="AE13489" s="81"/>
      <c r="AF13489" s="82"/>
      <c r="AG13489" s="80"/>
      <c r="AH13489" s="119"/>
      <c r="AI13489" s="119"/>
    </row>
    <row r="13490" spans="27:35" x14ac:dyDescent="0.25">
      <c r="AA13490" s="81"/>
      <c r="AB13490" s="81"/>
      <c r="AC13490" s="80"/>
      <c r="AD13490" s="80"/>
      <c r="AE13490" s="81"/>
      <c r="AF13490" s="82"/>
      <c r="AG13490" s="80"/>
      <c r="AH13490" s="119"/>
      <c r="AI13490" s="119"/>
    </row>
    <row r="13491" spans="27:35" x14ac:dyDescent="0.25">
      <c r="AA13491" s="81"/>
      <c r="AB13491" s="81"/>
      <c r="AC13491" s="80"/>
      <c r="AD13491" s="80"/>
      <c r="AE13491" s="81"/>
      <c r="AF13491" s="82"/>
      <c r="AG13491" s="80"/>
      <c r="AH13491" s="119"/>
      <c r="AI13491" s="119"/>
    </row>
    <row r="13492" spans="27:35" x14ac:dyDescent="0.25">
      <c r="AA13492" s="81"/>
      <c r="AB13492" s="81"/>
      <c r="AC13492" s="80"/>
      <c r="AD13492" s="80"/>
      <c r="AE13492" s="81"/>
      <c r="AF13492" s="82"/>
      <c r="AG13492" s="80"/>
      <c r="AH13492" s="119"/>
      <c r="AI13492" s="119"/>
    </row>
    <row r="13493" spans="27:35" x14ac:dyDescent="0.25">
      <c r="AA13493" s="81"/>
      <c r="AB13493" s="81"/>
      <c r="AC13493" s="80"/>
      <c r="AD13493" s="80"/>
      <c r="AE13493" s="81"/>
      <c r="AF13493" s="82"/>
      <c r="AG13493" s="80"/>
      <c r="AH13493" s="119"/>
      <c r="AI13493" s="119"/>
    </row>
    <row r="13494" spans="27:35" x14ac:dyDescent="0.25">
      <c r="AA13494" s="81"/>
      <c r="AB13494" s="81"/>
      <c r="AC13494" s="80"/>
      <c r="AD13494" s="80"/>
      <c r="AE13494" s="81"/>
      <c r="AF13494" s="82"/>
      <c r="AG13494" s="80"/>
      <c r="AH13494" s="119"/>
      <c r="AI13494" s="119"/>
    </row>
    <row r="13495" spans="27:35" x14ac:dyDescent="0.25">
      <c r="AA13495" s="81"/>
      <c r="AB13495" s="81"/>
      <c r="AC13495" s="80"/>
      <c r="AD13495" s="80"/>
      <c r="AE13495" s="81"/>
      <c r="AF13495" s="82"/>
      <c r="AG13495" s="80"/>
      <c r="AH13495" s="119"/>
      <c r="AI13495" s="119"/>
    </row>
    <row r="13496" spans="27:35" x14ac:dyDescent="0.25">
      <c r="AA13496" s="81"/>
      <c r="AB13496" s="81"/>
      <c r="AC13496" s="80"/>
      <c r="AD13496" s="80"/>
      <c r="AE13496" s="81"/>
      <c r="AF13496" s="82"/>
      <c r="AG13496" s="80"/>
      <c r="AH13496" s="119"/>
      <c r="AI13496" s="119"/>
    </row>
    <row r="13497" spans="27:35" x14ac:dyDescent="0.25">
      <c r="AA13497" s="81"/>
      <c r="AB13497" s="81"/>
      <c r="AC13497" s="80"/>
      <c r="AD13497" s="80"/>
      <c r="AE13497" s="81"/>
      <c r="AF13497" s="82"/>
      <c r="AG13497" s="80"/>
      <c r="AH13497" s="119"/>
      <c r="AI13497" s="119"/>
    </row>
    <row r="13498" spans="27:35" x14ac:dyDescent="0.25">
      <c r="AA13498" s="81"/>
      <c r="AB13498" s="81"/>
      <c r="AC13498" s="80"/>
      <c r="AD13498" s="80"/>
      <c r="AE13498" s="81"/>
      <c r="AF13498" s="82"/>
      <c r="AG13498" s="80"/>
      <c r="AH13498" s="119"/>
      <c r="AI13498" s="119"/>
    </row>
    <row r="13499" spans="27:35" x14ac:dyDescent="0.25">
      <c r="AA13499" s="81"/>
      <c r="AB13499" s="81"/>
      <c r="AC13499" s="80"/>
      <c r="AD13499" s="80"/>
      <c r="AE13499" s="81"/>
      <c r="AF13499" s="82"/>
      <c r="AG13499" s="80"/>
      <c r="AH13499" s="119"/>
      <c r="AI13499" s="119"/>
    </row>
    <row r="13500" spans="27:35" x14ac:dyDescent="0.25">
      <c r="AA13500" s="81"/>
      <c r="AB13500" s="81"/>
      <c r="AC13500" s="80"/>
      <c r="AD13500" s="80"/>
      <c r="AE13500" s="81"/>
      <c r="AF13500" s="82"/>
      <c r="AG13500" s="80"/>
      <c r="AH13500" s="119"/>
      <c r="AI13500" s="119"/>
    </row>
    <row r="13501" spans="27:35" x14ac:dyDescent="0.25">
      <c r="AA13501" s="81"/>
      <c r="AB13501" s="81"/>
      <c r="AC13501" s="80"/>
      <c r="AD13501" s="80"/>
      <c r="AE13501" s="81"/>
      <c r="AF13501" s="82"/>
      <c r="AG13501" s="80"/>
      <c r="AH13501" s="119"/>
      <c r="AI13501" s="119"/>
    </row>
    <row r="13502" spans="27:35" x14ac:dyDescent="0.25">
      <c r="AA13502" s="81"/>
      <c r="AB13502" s="81"/>
      <c r="AC13502" s="80"/>
      <c r="AD13502" s="80"/>
      <c r="AE13502" s="81"/>
      <c r="AF13502" s="82"/>
      <c r="AG13502" s="80"/>
      <c r="AH13502" s="119"/>
      <c r="AI13502" s="119"/>
    </row>
    <row r="13503" spans="27:35" x14ac:dyDescent="0.25">
      <c r="AA13503" s="81"/>
      <c r="AB13503" s="81"/>
      <c r="AC13503" s="80"/>
      <c r="AD13503" s="80"/>
      <c r="AE13503" s="81"/>
      <c r="AF13503" s="82"/>
      <c r="AG13503" s="80"/>
      <c r="AH13503" s="119"/>
      <c r="AI13503" s="119"/>
    </row>
    <row r="13504" spans="27:35" x14ac:dyDescent="0.25">
      <c r="AA13504" s="81"/>
      <c r="AB13504" s="81"/>
      <c r="AC13504" s="80"/>
      <c r="AD13504" s="80"/>
      <c r="AE13504" s="81"/>
      <c r="AF13504" s="82"/>
      <c r="AG13504" s="80"/>
      <c r="AH13504" s="119"/>
      <c r="AI13504" s="119"/>
    </row>
    <row r="13505" spans="27:35" x14ac:dyDescent="0.25">
      <c r="AA13505" s="81"/>
      <c r="AB13505" s="81"/>
      <c r="AC13505" s="80"/>
      <c r="AD13505" s="80"/>
      <c r="AE13505" s="81"/>
      <c r="AF13505" s="82"/>
      <c r="AG13505" s="80"/>
      <c r="AH13505" s="119"/>
      <c r="AI13505" s="119"/>
    </row>
    <row r="13506" spans="27:35" x14ac:dyDescent="0.25">
      <c r="AA13506" s="81"/>
      <c r="AB13506" s="81"/>
      <c r="AC13506" s="80"/>
      <c r="AD13506" s="80"/>
      <c r="AE13506" s="81"/>
      <c r="AF13506" s="82"/>
      <c r="AG13506" s="80"/>
      <c r="AH13506" s="119"/>
      <c r="AI13506" s="119"/>
    </row>
    <row r="13507" spans="27:35" x14ac:dyDescent="0.25">
      <c r="AA13507" s="81"/>
      <c r="AB13507" s="81"/>
      <c r="AC13507" s="80"/>
      <c r="AD13507" s="80"/>
      <c r="AE13507" s="81"/>
      <c r="AF13507" s="82"/>
      <c r="AG13507" s="80"/>
      <c r="AH13507" s="119"/>
      <c r="AI13507" s="119"/>
    </row>
    <row r="13508" spans="27:35" x14ac:dyDescent="0.25">
      <c r="AA13508" s="81"/>
      <c r="AB13508" s="81"/>
      <c r="AC13508" s="80"/>
      <c r="AD13508" s="80"/>
      <c r="AE13508" s="81"/>
      <c r="AF13508" s="82"/>
      <c r="AG13508" s="80"/>
      <c r="AH13508" s="119"/>
      <c r="AI13508" s="119"/>
    </row>
    <row r="13509" spans="27:35" x14ac:dyDescent="0.25">
      <c r="AA13509" s="81"/>
      <c r="AB13509" s="81"/>
      <c r="AC13509" s="80"/>
      <c r="AD13509" s="80"/>
      <c r="AE13509" s="81"/>
      <c r="AF13509" s="82"/>
      <c r="AG13509" s="80"/>
      <c r="AH13509" s="119"/>
      <c r="AI13509" s="119"/>
    </row>
    <row r="13510" spans="27:35" x14ac:dyDescent="0.25">
      <c r="AA13510" s="81"/>
      <c r="AB13510" s="81"/>
      <c r="AC13510" s="80"/>
      <c r="AD13510" s="80"/>
      <c r="AE13510" s="81"/>
      <c r="AF13510" s="82"/>
      <c r="AG13510" s="80"/>
      <c r="AH13510" s="119"/>
      <c r="AI13510" s="119"/>
    </row>
    <row r="13511" spans="27:35" x14ac:dyDescent="0.25">
      <c r="AA13511" s="81"/>
      <c r="AB13511" s="81"/>
      <c r="AC13511" s="80"/>
      <c r="AD13511" s="80"/>
      <c r="AE13511" s="81"/>
      <c r="AF13511" s="82"/>
      <c r="AG13511" s="80"/>
      <c r="AH13511" s="119"/>
      <c r="AI13511" s="119"/>
    </row>
    <row r="13512" spans="27:35" x14ac:dyDescent="0.25">
      <c r="AA13512" s="81"/>
      <c r="AB13512" s="81"/>
      <c r="AC13512" s="80"/>
      <c r="AD13512" s="80"/>
      <c r="AE13512" s="81"/>
      <c r="AF13512" s="82"/>
      <c r="AG13512" s="80"/>
      <c r="AH13512" s="119"/>
      <c r="AI13512" s="119"/>
    </row>
    <row r="13513" spans="27:35" x14ac:dyDescent="0.25">
      <c r="AA13513" s="81"/>
      <c r="AB13513" s="81"/>
      <c r="AC13513" s="80"/>
      <c r="AD13513" s="80"/>
      <c r="AE13513" s="81"/>
      <c r="AF13513" s="82"/>
      <c r="AG13513" s="80"/>
      <c r="AH13513" s="119"/>
      <c r="AI13513" s="119"/>
    </row>
    <row r="13514" spans="27:35" x14ac:dyDescent="0.25">
      <c r="AA13514" s="81"/>
      <c r="AB13514" s="81"/>
      <c r="AC13514" s="80"/>
      <c r="AD13514" s="80"/>
      <c r="AE13514" s="81"/>
      <c r="AF13514" s="82"/>
      <c r="AG13514" s="80"/>
      <c r="AH13514" s="119"/>
      <c r="AI13514" s="119"/>
    </row>
    <row r="13515" spans="27:35" x14ac:dyDescent="0.25">
      <c r="AA13515" s="81"/>
      <c r="AB13515" s="81"/>
      <c r="AC13515" s="80"/>
      <c r="AD13515" s="80"/>
      <c r="AE13515" s="81"/>
      <c r="AF13515" s="82"/>
      <c r="AG13515" s="80"/>
      <c r="AH13515" s="119"/>
      <c r="AI13515" s="119"/>
    </row>
    <row r="13516" spans="27:35" x14ac:dyDescent="0.25">
      <c r="AA13516" s="81"/>
      <c r="AB13516" s="81"/>
      <c r="AC13516" s="80"/>
      <c r="AD13516" s="80"/>
      <c r="AE13516" s="81"/>
      <c r="AF13516" s="82"/>
      <c r="AG13516" s="80"/>
      <c r="AH13516" s="119"/>
      <c r="AI13516" s="119"/>
    </row>
    <row r="13517" spans="27:35" x14ac:dyDescent="0.25">
      <c r="AA13517" s="81"/>
      <c r="AB13517" s="81"/>
      <c r="AC13517" s="80"/>
      <c r="AD13517" s="80"/>
      <c r="AE13517" s="81"/>
      <c r="AF13517" s="82"/>
      <c r="AG13517" s="80"/>
      <c r="AH13517" s="119"/>
      <c r="AI13517" s="119"/>
    </row>
    <row r="13518" spans="27:35" x14ac:dyDescent="0.25">
      <c r="AA13518" s="81"/>
      <c r="AB13518" s="81"/>
      <c r="AC13518" s="80"/>
      <c r="AD13518" s="80"/>
      <c r="AE13518" s="81"/>
      <c r="AF13518" s="82"/>
      <c r="AG13518" s="80"/>
      <c r="AH13518" s="119"/>
      <c r="AI13518" s="119"/>
    </row>
    <row r="13519" spans="27:35" x14ac:dyDescent="0.25">
      <c r="AA13519" s="81"/>
      <c r="AB13519" s="81"/>
      <c r="AC13519" s="80"/>
      <c r="AD13519" s="80"/>
      <c r="AE13519" s="81"/>
      <c r="AF13519" s="82"/>
      <c r="AG13519" s="80"/>
      <c r="AH13519" s="119"/>
      <c r="AI13519" s="119"/>
    </row>
    <row r="13520" spans="27:35" x14ac:dyDescent="0.25">
      <c r="AA13520" s="81"/>
      <c r="AB13520" s="81"/>
      <c r="AC13520" s="80"/>
      <c r="AD13520" s="80"/>
      <c r="AE13520" s="81"/>
      <c r="AF13520" s="82"/>
      <c r="AG13520" s="80"/>
      <c r="AH13520" s="119"/>
      <c r="AI13520" s="119"/>
    </row>
    <row r="13521" spans="27:35" x14ac:dyDescent="0.25">
      <c r="AA13521" s="81"/>
      <c r="AB13521" s="81"/>
      <c r="AC13521" s="80"/>
      <c r="AD13521" s="80"/>
      <c r="AE13521" s="81"/>
      <c r="AF13521" s="82"/>
      <c r="AG13521" s="80"/>
      <c r="AH13521" s="119"/>
      <c r="AI13521" s="119"/>
    </row>
    <row r="13522" spans="27:35" x14ac:dyDescent="0.25">
      <c r="AA13522" s="81"/>
      <c r="AB13522" s="81"/>
      <c r="AC13522" s="80"/>
      <c r="AD13522" s="80"/>
      <c r="AE13522" s="81"/>
      <c r="AF13522" s="82"/>
      <c r="AG13522" s="80"/>
      <c r="AH13522" s="119"/>
      <c r="AI13522" s="119"/>
    </row>
    <row r="13523" spans="27:35" x14ac:dyDescent="0.25">
      <c r="AA13523" s="81"/>
      <c r="AB13523" s="81"/>
      <c r="AC13523" s="80"/>
      <c r="AD13523" s="80"/>
      <c r="AE13523" s="81"/>
      <c r="AF13523" s="82"/>
      <c r="AG13523" s="80"/>
      <c r="AH13523" s="119"/>
      <c r="AI13523" s="119"/>
    </row>
    <row r="13524" spans="27:35" x14ac:dyDescent="0.25">
      <c r="AA13524" s="81"/>
      <c r="AB13524" s="81"/>
      <c r="AC13524" s="80"/>
      <c r="AD13524" s="80"/>
      <c r="AE13524" s="81"/>
      <c r="AF13524" s="82"/>
      <c r="AG13524" s="80"/>
      <c r="AH13524" s="119"/>
      <c r="AI13524" s="119"/>
    </row>
    <row r="13525" spans="27:35" x14ac:dyDescent="0.25">
      <c r="AA13525" s="81"/>
      <c r="AB13525" s="81"/>
      <c r="AC13525" s="80"/>
      <c r="AD13525" s="80"/>
      <c r="AE13525" s="81"/>
      <c r="AF13525" s="82"/>
      <c r="AG13525" s="80"/>
      <c r="AH13525" s="119"/>
      <c r="AI13525" s="119"/>
    </row>
    <row r="13526" spans="27:35" x14ac:dyDescent="0.25">
      <c r="AA13526" s="81"/>
      <c r="AB13526" s="81"/>
      <c r="AC13526" s="80"/>
      <c r="AD13526" s="80"/>
      <c r="AE13526" s="81"/>
      <c r="AF13526" s="82"/>
      <c r="AG13526" s="80"/>
      <c r="AH13526" s="119"/>
      <c r="AI13526" s="119"/>
    </row>
    <row r="13527" spans="27:35" x14ac:dyDescent="0.25">
      <c r="AA13527" s="81"/>
      <c r="AB13527" s="81"/>
      <c r="AC13527" s="80"/>
      <c r="AD13527" s="80"/>
      <c r="AE13527" s="81"/>
      <c r="AF13527" s="82"/>
      <c r="AG13527" s="80"/>
      <c r="AH13527" s="119"/>
      <c r="AI13527" s="119"/>
    </row>
    <row r="13528" spans="27:35" x14ac:dyDescent="0.25">
      <c r="AA13528" s="81"/>
      <c r="AB13528" s="81"/>
      <c r="AC13528" s="80"/>
      <c r="AD13528" s="80"/>
      <c r="AE13528" s="81"/>
      <c r="AF13528" s="82"/>
      <c r="AG13528" s="80"/>
      <c r="AH13528" s="119"/>
      <c r="AI13528" s="119"/>
    </row>
    <row r="13529" spans="27:35" x14ac:dyDescent="0.25">
      <c r="AA13529" s="81"/>
      <c r="AB13529" s="81"/>
      <c r="AC13529" s="80"/>
      <c r="AD13529" s="80"/>
      <c r="AE13529" s="81"/>
      <c r="AF13529" s="82"/>
      <c r="AG13529" s="80"/>
      <c r="AH13529" s="119"/>
      <c r="AI13529" s="119"/>
    </row>
    <row r="13530" spans="27:35" x14ac:dyDescent="0.25">
      <c r="AA13530" s="81"/>
      <c r="AB13530" s="81"/>
      <c r="AC13530" s="80"/>
      <c r="AD13530" s="80"/>
      <c r="AE13530" s="81"/>
      <c r="AF13530" s="82"/>
      <c r="AG13530" s="80"/>
      <c r="AH13530" s="119"/>
      <c r="AI13530" s="119"/>
    </row>
    <row r="13531" spans="27:35" x14ac:dyDescent="0.25">
      <c r="AA13531" s="81"/>
      <c r="AB13531" s="81"/>
      <c r="AC13531" s="80"/>
      <c r="AD13531" s="80"/>
      <c r="AE13531" s="81"/>
      <c r="AF13531" s="82"/>
      <c r="AG13531" s="80"/>
      <c r="AH13531" s="119"/>
      <c r="AI13531" s="119"/>
    </row>
    <row r="13532" spans="27:35" x14ac:dyDescent="0.25">
      <c r="AA13532" s="81"/>
      <c r="AB13532" s="81"/>
      <c r="AC13532" s="80"/>
      <c r="AD13532" s="80"/>
      <c r="AE13532" s="81"/>
      <c r="AF13532" s="82"/>
      <c r="AG13532" s="80"/>
      <c r="AH13532" s="119"/>
      <c r="AI13532" s="119"/>
    </row>
    <row r="13533" spans="27:35" x14ac:dyDescent="0.25">
      <c r="AA13533" s="81"/>
      <c r="AB13533" s="81"/>
      <c r="AC13533" s="80"/>
      <c r="AD13533" s="80"/>
      <c r="AE13533" s="81"/>
      <c r="AF13533" s="82"/>
      <c r="AG13533" s="80"/>
      <c r="AH13533" s="119"/>
      <c r="AI13533" s="119"/>
    </row>
    <row r="13534" spans="27:35" x14ac:dyDescent="0.25">
      <c r="AA13534" s="81"/>
      <c r="AB13534" s="81"/>
      <c r="AC13534" s="80"/>
      <c r="AD13534" s="80"/>
      <c r="AE13534" s="81"/>
      <c r="AF13534" s="82"/>
      <c r="AG13534" s="80"/>
      <c r="AH13534" s="119"/>
      <c r="AI13534" s="119"/>
    </row>
    <row r="13535" spans="27:35" x14ac:dyDescent="0.25">
      <c r="AA13535" s="81"/>
      <c r="AB13535" s="81"/>
      <c r="AC13535" s="80"/>
      <c r="AD13535" s="80"/>
      <c r="AE13535" s="81"/>
      <c r="AF13535" s="82"/>
      <c r="AG13535" s="80"/>
      <c r="AH13535" s="119"/>
      <c r="AI13535" s="119"/>
    </row>
    <row r="13536" spans="27:35" x14ac:dyDescent="0.25">
      <c r="AA13536" s="81"/>
      <c r="AB13536" s="81"/>
      <c r="AC13536" s="80"/>
      <c r="AD13536" s="80"/>
      <c r="AE13536" s="81"/>
      <c r="AF13536" s="82"/>
      <c r="AG13536" s="80"/>
      <c r="AH13536" s="119"/>
      <c r="AI13536" s="119"/>
    </row>
    <row r="13537" spans="27:35" x14ac:dyDescent="0.25">
      <c r="AA13537" s="81"/>
      <c r="AB13537" s="81"/>
      <c r="AC13537" s="80"/>
      <c r="AD13537" s="80"/>
      <c r="AE13537" s="81"/>
      <c r="AF13537" s="82"/>
      <c r="AG13537" s="80"/>
      <c r="AH13537" s="119"/>
      <c r="AI13537" s="119"/>
    </row>
    <row r="13538" spans="27:35" x14ac:dyDescent="0.25">
      <c r="AA13538" s="81"/>
      <c r="AB13538" s="81"/>
      <c r="AC13538" s="80"/>
      <c r="AD13538" s="80"/>
      <c r="AE13538" s="81"/>
      <c r="AF13538" s="82"/>
      <c r="AG13538" s="80"/>
      <c r="AH13538" s="119"/>
      <c r="AI13538" s="119"/>
    </row>
    <row r="13539" spans="27:35" x14ac:dyDescent="0.25">
      <c r="AA13539" s="81"/>
      <c r="AB13539" s="81"/>
      <c r="AC13539" s="80"/>
      <c r="AD13539" s="80"/>
      <c r="AE13539" s="81"/>
      <c r="AF13539" s="82"/>
      <c r="AG13539" s="80"/>
      <c r="AH13539" s="119"/>
      <c r="AI13539" s="119"/>
    </row>
    <row r="13540" spans="27:35" x14ac:dyDescent="0.25">
      <c r="AA13540" s="81"/>
      <c r="AB13540" s="81"/>
      <c r="AC13540" s="80"/>
      <c r="AD13540" s="80"/>
      <c r="AE13540" s="81"/>
      <c r="AF13540" s="82"/>
      <c r="AG13540" s="80"/>
      <c r="AH13540" s="119"/>
      <c r="AI13540" s="119"/>
    </row>
    <row r="13541" spans="27:35" x14ac:dyDescent="0.25">
      <c r="AA13541" s="81"/>
      <c r="AB13541" s="81"/>
      <c r="AC13541" s="80"/>
      <c r="AD13541" s="80"/>
      <c r="AE13541" s="81"/>
      <c r="AF13541" s="82"/>
      <c r="AG13541" s="80"/>
      <c r="AH13541" s="119"/>
      <c r="AI13541" s="119"/>
    </row>
    <row r="13542" spans="27:35" x14ac:dyDescent="0.25">
      <c r="AA13542" s="81"/>
      <c r="AB13542" s="81"/>
      <c r="AC13542" s="80"/>
      <c r="AD13542" s="80"/>
      <c r="AE13542" s="81"/>
      <c r="AF13542" s="82"/>
      <c r="AG13542" s="80"/>
      <c r="AH13542" s="119"/>
      <c r="AI13542" s="119"/>
    </row>
    <row r="13543" spans="27:35" x14ac:dyDescent="0.25">
      <c r="AA13543" s="81"/>
      <c r="AB13543" s="81"/>
      <c r="AC13543" s="80"/>
      <c r="AD13543" s="80"/>
      <c r="AE13543" s="81"/>
      <c r="AF13543" s="82"/>
      <c r="AG13543" s="80"/>
      <c r="AH13543" s="119"/>
      <c r="AI13543" s="119"/>
    </row>
    <row r="13544" spans="27:35" x14ac:dyDescent="0.25">
      <c r="AA13544" s="81"/>
      <c r="AB13544" s="81"/>
      <c r="AC13544" s="80"/>
      <c r="AD13544" s="80"/>
      <c r="AE13544" s="81"/>
      <c r="AF13544" s="82"/>
      <c r="AG13544" s="80"/>
      <c r="AH13544" s="119"/>
      <c r="AI13544" s="119"/>
    </row>
    <row r="13545" spans="27:35" x14ac:dyDescent="0.25">
      <c r="AA13545" s="81"/>
      <c r="AB13545" s="81"/>
      <c r="AC13545" s="80"/>
      <c r="AD13545" s="80"/>
      <c r="AE13545" s="81"/>
      <c r="AF13545" s="82"/>
      <c r="AG13545" s="80"/>
      <c r="AH13545" s="119"/>
      <c r="AI13545" s="119"/>
    </row>
    <row r="13546" spans="27:35" x14ac:dyDescent="0.25">
      <c r="AA13546" s="81"/>
      <c r="AB13546" s="81"/>
      <c r="AC13546" s="80"/>
      <c r="AD13546" s="80"/>
      <c r="AE13546" s="81"/>
      <c r="AF13546" s="82"/>
      <c r="AG13546" s="80"/>
      <c r="AH13546" s="119"/>
      <c r="AI13546" s="119"/>
    </row>
    <row r="13547" spans="27:35" x14ac:dyDescent="0.25">
      <c r="AA13547" s="81"/>
      <c r="AB13547" s="81"/>
      <c r="AC13547" s="80"/>
      <c r="AD13547" s="80"/>
      <c r="AE13547" s="81"/>
      <c r="AF13547" s="82"/>
      <c r="AG13547" s="80"/>
      <c r="AH13547" s="119"/>
      <c r="AI13547" s="119"/>
    </row>
    <row r="13548" spans="27:35" x14ac:dyDescent="0.25">
      <c r="AA13548" s="81"/>
      <c r="AB13548" s="81"/>
      <c r="AC13548" s="80"/>
      <c r="AD13548" s="80"/>
      <c r="AE13548" s="81"/>
      <c r="AF13548" s="82"/>
      <c r="AG13548" s="80"/>
      <c r="AH13548" s="119"/>
      <c r="AI13548" s="119"/>
    </row>
    <row r="13549" spans="27:35" x14ac:dyDescent="0.25">
      <c r="AA13549" s="81"/>
      <c r="AB13549" s="81"/>
      <c r="AC13549" s="80"/>
      <c r="AD13549" s="80"/>
      <c r="AE13549" s="81"/>
      <c r="AF13549" s="82"/>
      <c r="AG13549" s="80"/>
      <c r="AH13549" s="119"/>
      <c r="AI13549" s="119"/>
    </row>
    <row r="13550" spans="27:35" x14ac:dyDescent="0.25">
      <c r="AA13550" s="81"/>
      <c r="AB13550" s="81"/>
      <c r="AC13550" s="80"/>
      <c r="AD13550" s="80"/>
      <c r="AE13550" s="81"/>
      <c r="AF13550" s="82"/>
      <c r="AG13550" s="80"/>
      <c r="AH13550" s="119"/>
      <c r="AI13550" s="119"/>
    </row>
    <row r="13551" spans="27:35" x14ac:dyDescent="0.25">
      <c r="AA13551" s="81"/>
      <c r="AB13551" s="81"/>
      <c r="AC13551" s="80"/>
      <c r="AD13551" s="80"/>
      <c r="AE13551" s="81"/>
      <c r="AF13551" s="82"/>
      <c r="AG13551" s="80"/>
      <c r="AH13551" s="119"/>
      <c r="AI13551" s="119"/>
    </row>
    <row r="13552" spans="27:35" x14ac:dyDescent="0.25">
      <c r="AA13552" s="81"/>
      <c r="AB13552" s="81"/>
      <c r="AC13552" s="80"/>
      <c r="AD13552" s="80"/>
      <c r="AE13552" s="81"/>
      <c r="AF13552" s="82"/>
      <c r="AG13552" s="80"/>
      <c r="AH13552" s="119"/>
      <c r="AI13552" s="119"/>
    </row>
    <row r="13553" spans="27:35" x14ac:dyDescent="0.25">
      <c r="AA13553" s="81"/>
      <c r="AB13553" s="81"/>
      <c r="AC13553" s="80"/>
      <c r="AD13553" s="80"/>
      <c r="AE13553" s="81"/>
      <c r="AF13553" s="82"/>
      <c r="AG13553" s="80"/>
      <c r="AH13553" s="119"/>
      <c r="AI13553" s="119"/>
    </row>
    <row r="13554" spans="27:35" x14ac:dyDescent="0.25">
      <c r="AA13554" s="81"/>
      <c r="AB13554" s="81"/>
      <c r="AC13554" s="80"/>
      <c r="AD13554" s="80"/>
      <c r="AE13554" s="81"/>
      <c r="AF13554" s="82"/>
      <c r="AG13554" s="80"/>
      <c r="AH13554" s="119"/>
      <c r="AI13554" s="119"/>
    </row>
    <row r="13555" spans="27:35" x14ac:dyDescent="0.25">
      <c r="AA13555" s="81"/>
      <c r="AB13555" s="81"/>
      <c r="AC13555" s="80"/>
      <c r="AD13555" s="80"/>
      <c r="AE13555" s="81"/>
      <c r="AF13555" s="82"/>
      <c r="AG13555" s="80"/>
      <c r="AH13555" s="119"/>
      <c r="AI13555" s="119"/>
    </row>
    <row r="13556" spans="27:35" x14ac:dyDescent="0.25">
      <c r="AA13556" s="81"/>
      <c r="AB13556" s="81"/>
      <c r="AC13556" s="80"/>
      <c r="AD13556" s="80"/>
      <c r="AE13556" s="81"/>
      <c r="AF13556" s="82"/>
      <c r="AG13556" s="80"/>
      <c r="AH13556" s="119"/>
      <c r="AI13556" s="119"/>
    </row>
    <row r="13557" spans="27:35" x14ac:dyDescent="0.25">
      <c r="AA13557" s="81"/>
      <c r="AB13557" s="81"/>
      <c r="AC13557" s="80"/>
      <c r="AD13557" s="80"/>
      <c r="AE13557" s="81"/>
      <c r="AF13557" s="82"/>
      <c r="AG13557" s="80"/>
      <c r="AH13557" s="119"/>
      <c r="AI13557" s="119"/>
    </row>
    <row r="13558" spans="27:35" x14ac:dyDescent="0.25">
      <c r="AA13558" s="81"/>
      <c r="AB13558" s="81"/>
      <c r="AC13558" s="80"/>
      <c r="AD13558" s="80"/>
      <c r="AE13558" s="81"/>
      <c r="AF13558" s="82"/>
      <c r="AG13558" s="80"/>
      <c r="AH13558" s="119"/>
      <c r="AI13558" s="119"/>
    </row>
    <row r="13559" spans="27:35" x14ac:dyDescent="0.25">
      <c r="AA13559" s="81"/>
      <c r="AB13559" s="81"/>
      <c r="AC13559" s="80"/>
      <c r="AD13559" s="80"/>
      <c r="AE13559" s="81"/>
      <c r="AF13559" s="82"/>
      <c r="AG13559" s="80"/>
      <c r="AH13559" s="119"/>
      <c r="AI13559" s="119"/>
    </row>
    <row r="13560" spans="27:35" x14ac:dyDescent="0.25">
      <c r="AA13560" s="81"/>
      <c r="AB13560" s="81"/>
      <c r="AC13560" s="80"/>
      <c r="AD13560" s="80"/>
      <c r="AE13560" s="81"/>
      <c r="AF13560" s="82"/>
      <c r="AG13560" s="80"/>
      <c r="AH13560" s="119"/>
      <c r="AI13560" s="119"/>
    </row>
    <row r="13561" spans="27:35" x14ac:dyDescent="0.25">
      <c r="AA13561" s="81"/>
      <c r="AB13561" s="81"/>
      <c r="AC13561" s="80"/>
      <c r="AD13561" s="80"/>
      <c r="AE13561" s="81"/>
      <c r="AF13561" s="82"/>
      <c r="AG13561" s="80"/>
      <c r="AH13561" s="119"/>
      <c r="AI13561" s="119"/>
    </row>
    <row r="13562" spans="27:35" x14ac:dyDescent="0.25">
      <c r="AA13562" s="81"/>
      <c r="AB13562" s="81"/>
      <c r="AC13562" s="80"/>
      <c r="AD13562" s="80"/>
      <c r="AE13562" s="81"/>
      <c r="AF13562" s="82"/>
      <c r="AG13562" s="80"/>
      <c r="AH13562" s="119"/>
      <c r="AI13562" s="119"/>
    </row>
    <row r="13563" spans="27:35" x14ac:dyDescent="0.25">
      <c r="AA13563" s="81"/>
      <c r="AB13563" s="81"/>
      <c r="AC13563" s="80"/>
      <c r="AD13563" s="80"/>
      <c r="AE13563" s="81"/>
      <c r="AF13563" s="82"/>
      <c r="AG13563" s="80"/>
      <c r="AH13563" s="119"/>
      <c r="AI13563" s="119"/>
    </row>
    <row r="13564" spans="27:35" x14ac:dyDescent="0.25">
      <c r="AA13564" s="81"/>
      <c r="AB13564" s="81"/>
      <c r="AC13564" s="80"/>
      <c r="AD13564" s="80"/>
      <c r="AE13564" s="81"/>
      <c r="AF13564" s="82"/>
      <c r="AG13564" s="80"/>
      <c r="AH13564" s="119"/>
      <c r="AI13564" s="119"/>
    </row>
    <row r="13565" spans="27:35" x14ac:dyDescent="0.25">
      <c r="AA13565" s="81"/>
      <c r="AB13565" s="81"/>
      <c r="AC13565" s="80"/>
      <c r="AD13565" s="80"/>
      <c r="AE13565" s="81"/>
      <c r="AF13565" s="82"/>
      <c r="AG13565" s="80"/>
      <c r="AH13565" s="119"/>
      <c r="AI13565" s="119"/>
    </row>
    <row r="13566" spans="27:35" x14ac:dyDescent="0.25">
      <c r="AA13566" s="81"/>
      <c r="AB13566" s="81"/>
      <c r="AC13566" s="80"/>
      <c r="AD13566" s="80"/>
      <c r="AE13566" s="81"/>
      <c r="AF13566" s="82"/>
      <c r="AG13566" s="80"/>
      <c r="AH13566" s="119"/>
      <c r="AI13566" s="119"/>
    </row>
    <row r="13567" spans="27:35" x14ac:dyDescent="0.25">
      <c r="AA13567" s="81"/>
      <c r="AB13567" s="81"/>
      <c r="AC13567" s="80"/>
      <c r="AD13567" s="80"/>
      <c r="AE13567" s="81"/>
      <c r="AF13567" s="82"/>
      <c r="AG13567" s="80"/>
      <c r="AH13567" s="119"/>
      <c r="AI13567" s="119"/>
    </row>
    <row r="13568" spans="27:35" x14ac:dyDescent="0.25">
      <c r="AA13568" s="81"/>
      <c r="AB13568" s="81"/>
      <c r="AC13568" s="80"/>
      <c r="AD13568" s="80"/>
      <c r="AE13568" s="81"/>
      <c r="AF13568" s="82"/>
      <c r="AG13568" s="80"/>
      <c r="AH13568" s="119"/>
      <c r="AI13568" s="119"/>
    </row>
    <row r="13569" spans="27:35" x14ac:dyDescent="0.25">
      <c r="AA13569" s="81"/>
      <c r="AB13569" s="81"/>
      <c r="AC13569" s="80"/>
      <c r="AD13569" s="80"/>
      <c r="AE13569" s="81"/>
      <c r="AF13569" s="82"/>
      <c r="AG13569" s="80"/>
      <c r="AH13569" s="119"/>
      <c r="AI13569" s="119"/>
    </row>
    <row r="13570" spans="27:35" x14ac:dyDescent="0.25">
      <c r="AA13570" s="81"/>
      <c r="AB13570" s="81"/>
      <c r="AC13570" s="80"/>
      <c r="AD13570" s="80"/>
      <c r="AE13570" s="81"/>
      <c r="AF13570" s="82"/>
      <c r="AG13570" s="80"/>
      <c r="AH13570" s="119"/>
      <c r="AI13570" s="119"/>
    </row>
    <row r="13571" spans="27:35" x14ac:dyDescent="0.25">
      <c r="AA13571" s="81"/>
      <c r="AB13571" s="81"/>
      <c r="AC13571" s="80"/>
      <c r="AD13571" s="80"/>
      <c r="AE13571" s="81"/>
      <c r="AF13571" s="82"/>
      <c r="AG13571" s="80"/>
      <c r="AH13571" s="119"/>
      <c r="AI13571" s="119"/>
    </row>
    <row r="13572" spans="27:35" x14ac:dyDescent="0.25">
      <c r="AA13572" s="81"/>
      <c r="AB13572" s="81"/>
      <c r="AC13572" s="80"/>
      <c r="AD13572" s="80"/>
      <c r="AE13572" s="81"/>
      <c r="AF13572" s="82"/>
      <c r="AG13572" s="80"/>
      <c r="AH13572" s="119"/>
      <c r="AI13572" s="119"/>
    </row>
    <row r="13573" spans="27:35" x14ac:dyDescent="0.25">
      <c r="AA13573" s="81"/>
      <c r="AB13573" s="81"/>
      <c r="AC13573" s="80"/>
      <c r="AD13573" s="80"/>
      <c r="AE13573" s="81"/>
      <c r="AF13573" s="82"/>
      <c r="AG13573" s="80"/>
      <c r="AH13573" s="119"/>
      <c r="AI13573" s="119"/>
    </row>
    <row r="13574" spans="27:35" x14ac:dyDescent="0.25">
      <c r="AA13574" s="81"/>
      <c r="AB13574" s="81"/>
      <c r="AC13574" s="80"/>
      <c r="AD13574" s="80"/>
      <c r="AE13574" s="81"/>
      <c r="AF13574" s="82"/>
      <c r="AG13574" s="80"/>
      <c r="AH13574" s="119"/>
      <c r="AI13574" s="119"/>
    </row>
    <row r="13575" spans="27:35" x14ac:dyDescent="0.25">
      <c r="AA13575" s="81"/>
      <c r="AB13575" s="81"/>
      <c r="AC13575" s="80"/>
      <c r="AD13575" s="80"/>
      <c r="AE13575" s="81"/>
      <c r="AF13575" s="82"/>
      <c r="AG13575" s="80"/>
      <c r="AH13575" s="119"/>
      <c r="AI13575" s="119"/>
    </row>
    <row r="13576" spans="27:35" x14ac:dyDescent="0.25">
      <c r="AA13576" s="81"/>
      <c r="AB13576" s="81"/>
      <c r="AC13576" s="80"/>
      <c r="AD13576" s="80"/>
      <c r="AE13576" s="81"/>
      <c r="AF13576" s="82"/>
      <c r="AG13576" s="80"/>
      <c r="AH13576" s="119"/>
      <c r="AI13576" s="119"/>
    </row>
    <row r="13577" spans="27:35" x14ac:dyDescent="0.25">
      <c r="AA13577" s="81"/>
      <c r="AB13577" s="81"/>
      <c r="AC13577" s="80"/>
      <c r="AD13577" s="80"/>
      <c r="AE13577" s="81"/>
      <c r="AF13577" s="82"/>
      <c r="AG13577" s="80"/>
      <c r="AH13577" s="119"/>
      <c r="AI13577" s="119"/>
    </row>
    <row r="13578" spans="27:35" x14ac:dyDescent="0.25">
      <c r="AA13578" s="81"/>
      <c r="AB13578" s="81"/>
      <c r="AC13578" s="80"/>
      <c r="AD13578" s="80"/>
      <c r="AE13578" s="81"/>
      <c r="AF13578" s="82"/>
      <c r="AG13578" s="80"/>
      <c r="AH13578" s="119"/>
      <c r="AI13578" s="119"/>
    </row>
    <row r="13579" spans="27:35" x14ac:dyDescent="0.25">
      <c r="AA13579" s="81"/>
      <c r="AB13579" s="81"/>
      <c r="AC13579" s="80"/>
      <c r="AD13579" s="80"/>
      <c r="AE13579" s="81"/>
      <c r="AF13579" s="82"/>
      <c r="AG13579" s="80"/>
      <c r="AH13579" s="119"/>
      <c r="AI13579" s="119"/>
    </row>
    <row r="13580" spans="27:35" x14ac:dyDescent="0.25">
      <c r="AA13580" s="81"/>
      <c r="AB13580" s="81"/>
      <c r="AC13580" s="80"/>
      <c r="AD13580" s="80"/>
      <c r="AE13580" s="81"/>
      <c r="AF13580" s="82"/>
      <c r="AG13580" s="80"/>
      <c r="AH13580" s="119"/>
      <c r="AI13580" s="119"/>
    </row>
    <row r="13581" spans="27:35" x14ac:dyDescent="0.25">
      <c r="AA13581" s="81"/>
      <c r="AB13581" s="81"/>
      <c r="AC13581" s="80"/>
      <c r="AD13581" s="80"/>
      <c r="AE13581" s="81"/>
      <c r="AF13581" s="82"/>
      <c r="AG13581" s="80"/>
      <c r="AH13581" s="119"/>
      <c r="AI13581" s="119"/>
    </row>
    <row r="13582" spans="27:35" x14ac:dyDescent="0.25">
      <c r="AA13582" s="81"/>
      <c r="AB13582" s="81"/>
      <c r="AC13582" s="80"/>
      <c r="AD13582" s="80"/>
      <c r="AE13582" s="81"/>
      <c r="AF13582" s="82"/>
      <c r="AG13582" s="80"/>
      <c r="AH13582" s="119"/>
      <c r="AI13582" s="119"/>
    </row>
    <row r="13583" spans="27:35" x14ac:dyDescent="0.25">
      <c r="AA13583" s="81"/>
      <c r="AB13583" s="81"/>
      <c r="AC13583" s="80"/>
      <c r="AD13583" s="80"/>
      <c r="AE13583" s="81"/>
      <c r="AF13583" s="82"/>
      <c r="AG13583" s="80"/>
      <c r="AH13583" s="119"/>
      <c r="AI13583" s="119"/>
    </row>
    <row r="13584" spans="27:35" x14ac:dyDescent="0.25">
      <c r="AA13584" s="81"/>
      <c r="AB13584" s="81"/>
      <c r="AC13584" s="80"/>
      <c r="AD13584" s="80"/>
      <c r="AE13584" s="81"/>
      <c r="AF13584" s="82"/>
      <c r="AG13584" s="80"/>
      <c r="AH13584" s="119"/>
      <c r="AI13584" s="119"/>
    </row>
    <row r="13585" spans="27:35" x14ac:dyDescent="0.25">
      <c r="AA13585" s="81"/>
      <c r="AB13585" s="81"/>
      <c r="AC13585" s="80"/>
      <c r="AD13585" s="80"/>
      <c r="AE13585" s="81"/>
      <c r="AF13585" s="82"/>
      <c r="AG13585" s="80"/>
      <c r="AH13585" s="119"/>
      <c r="AI13585" s="119"/>
    </row>
    <row r="13586" spans="27:35" x14ac:dyDescent="0.25">
      <c r="AA13586" s="81"/>
      <c r="AB13586" s="81"/>
      <c r="AC13586" s="80"/>
      <c r="AD13586" s="80"/>
      <c r="AE13586" s="81"/>
      <c r="AF13586" s="82"/>
      <c r="AG13586" s="80"/>
      <c r="AH13586" s="119"/>
      <c r="AI13586" s="119"/>
    </row>
    <row r="13587" spans="27:35" x14ac:dyDescent="0.25">
      <c r="AA13587" s="81"/>
      <c r="AB13587" s="81"/>
      <c r="AC13587" s="80"/>
      <c r="AD13587" s="80"/>
      <c r="AE13587" s="81"/>
      <c r="AF13587" s="82"/>
      <c r="AG13587" s="80"/>
      <c r="AH13587" s="119"/>
      <c r="AI13587" s="119"/>
    </row>
    <row r="13588" spans="27:35" x14ac:dyDescent="0.25">
      <c r="AA13588" s="81"/>
      <c r="AB13588" s="81"/>
      <c r="AC13588" s="80"/>
      <c r="AD13588" s="80"/>
      <c r="AE13588" s="81"/>
      <c r="AF13588" s="82"/>
      <c r="AG13588" s="80"/>
      <c r="AH13588" s="119"/>
      <c r="AI13588" s="119"/>
    </row>
    <row r="13589" spans="27:35" x14ac:dyDescent="0.25">
      <c r="AA13589" s="81"/>
      <c r="AB13589" s="81"/>
      <c r="AC13589" s="80"/>
      <c r="AD13589" s="80"/>
      <c r="AE13589" s="81"/>
      <c r="AF13589" s="82"/>
      <c r="AG13589" s="80"/>
      <c r="AH13589" s="119"/>
      <c r="AI13589" s="119"/>
    </row>
    <row r="13590" spans="27:35" x14ac:dyDescent="0.25">
      <c r="AA13590" s="81"/>
      <c r="AB13590" s="81"/>
      <c r="AC13590" s="80"/>
      <c r="AD13590" s="80"/>
      <c r="AE13590" s="81"/>
      <c r="AF13590" s="82"/>
      <c r="AG13590" s="80"/>
      <c r="AH13590" s="119"/>
      <c r="AI13590" s="119"/>
    </row>
    <row r="13591" spans="27:35" x14ac:dyDescent="0.25">
      <c r="AA13591" s="81"/>
      <c r="AB13591" s="81"/>
      <c r="AC13591" s="80"/>
      <c r="AD13591" s="80"/>
      <c r="AE13591" s="81"/>
      <c r="AF13591" s="82"/>
      <c r="AG13591" s="80"/>
      <c r="AH13591" s="119"/>
      <c r="AI13591" s="119"/>
    </row>
    <row r="13592" spans="27:35" x14ac:dyDescent="0.25">
      <c r="AA13592" s="81"/>
      <c r="AB13592" s="81"/>
      <c r="AC13592" s="80"/>
      <c r="AD13592" s="80"/>
      <c r="AE13592" s="81"/>
      <c r="AF13592" s="82"/>
      <c r="AG13592" s="80"/>
      <c r="AH13592" s="119"/>
      <c r="AI13592" s="119"/>
    </row>
    <row r="13593" spans="27:35" x14ac:dyDescent="0.25">
      <c r="AA13593" s="81"/>
      <c r="AB13593" s="81"/>
      <c r="AC13593" s="80"/>
      <c r="AD13593" s="80"/>
      <c r="AE13593" s="81"/>
      <c r="AF13593" s="82"/>
      <c r="AG13593" s="80"/>
      <c r="AH13593" s="119"/>
      <c r="AI13593" s="119"/>
    </row>
    <row r="13594" spans="27:35" x14ac:dyDescent="0.25">
      <c r="AA13594" s="81"/>
      <c r="AB13594" s="81"/>
      <c r="AC13594" s="80"/>
      <c r="AD13594" s="80"/>
      <c r="AE13594" s="81"/>
      <c r="AF13594" s="82"/>
      <c r="AG13594" s="80"/>
      <c r="AH13594" s="119"/>
      <c r="AI13594" s="119"/>
    </row>
    <row r="13595" spans="27:35" x14ac:dyDescent="0.25">
      <c r="AA13595" s="81"/>
      <c r="AB13595" s="81"/>
      <c r="AC13595" s="80"/>
      <c r="AD13595" s="80"/>
      <c r="AE13595" s="81"/>
      <c r="AF13595" s="82"/>
      <c r="AG13595" s="80"/>
      <c r="AH13595" s="119"/>
      <c r="AI13595" s="119"/>
    </row>
    <row r="13596" spans="27:35" x14ac:dyDescent="0.25">
      <c r="AA13596" s="81"/>
      <c r="AB13596" s="81"/>
      <c r="AC13596" s="80"/>
      <c r="AD13596" s="80"/>
      <c r="AE13596" s="81"/>
      <c r="AF13596" s="82"/>
      <c r="AG13596" s="80"/>
      <c r="AH13596" s="119"/>
      <c r="AI13596" s="119"/>
    </row>
    <row r="13597" spans="27:35" x14ac:dyDescent="0.25">
      <c r="AA13597" s="81"/>
      <c r="AB13597" s="81"/>
      <c r="AC13597" s="80"/>
      <c r="AD13597" s="80"/>
      <c r="AE13597" s="81"/>
      <c r="AF13597" s="82"/>
      <c r="AG13597" s="80"/>
      <c r="AH13597" s="119"/>
      <c r="AI13597" s="119"/>
    </row>
    <row r="13598" spans="27:35" x14ac:dyDescent="0.25">
      <c r="AA13598" s="81"/>
      <c r="AB13598" s="81"/>
      <c r="AC13598" s="80"/>
      <c r="AD13598" s="80"/>
      <c r="AE13598" s="81"/>
      <c r="AF13598" s="82"/>
      <c r="AG13598" s="80"/>
      <c r="AH13598" s="119"/>
      <c r="AI13598" s="119"/>
    </row>
    <row r="13599" spans="27:35" x14ac:dyDescent="0.25">
      <c r="AA13599" s="81"/>
      <c r="AB13599" s="81"/>
      <c r="AC13599" s="80"/>
      <c r="AD13599" s="80"/>
      <c r="AE13599" s="81"/>
      <c r="AF13599" s="82"/>
      <c r="AG13599" s="80"/>
      <c r="AH13599" s="119"/>
      <c r="AI13599" s="119"/>
    </row>
    <row r="13600" spans="27:35" x14ac:dyDescent="0.25">
      <c r="AA13600" s="81"/>
      <c r="AB13600" s="81"/>
      <c r="AC13600" s="80"/>
      <c r="AD13600" s="80"/>
      <c r="AE13600" s="81"/>
      <c r="AF13600" s="82"/>
      <c r="AG13600" s="80"/>
      <c r="AH13600" s="119"/>
      <c r="AI13600" s="119"/>
    </row>
    <row r="13601" spans="27:35" x14ac:dyDescent="0.25">
      <c r="AA13601" s="81"/>
      <c r="AB13601" s="81"/>
      <c r="AC13601" s="80"/>
      <c r="AD13601" s="80"/>
      <c r="AE13601" s="81"/>
      <c r="AF13601" s="82"/>
      <c r="AG13601" s="80"/>
      <c r="AH13601" s="119"/>
      <c r="AI13601" s="119"/>
    </row>
    <row r="13602" spans="27:35" x14ac:dyDescent="0.25">
      <c r="AA13602" s="81"/>
      <c r="AB13602" s="81"/>
      <c r="AC13602" s="80"/>
      <c r="AD13602" s="80"/>
      <c r="AE13602" s="81"/>
      <c r="AF13602" s="82"/>
      <c r="AG13602" s="80"/>
      <c r="AH13602" s="119"/>
      <c r="AI13602" s="119"/>
    </row>
    <row r="13603" spans="27:35" x14ac:dyDescent="0.25">
      <c r="AA13603" s="81"/>
      <c r="AB13603" s="81"/>
      <c r="AC13603" s="80"/>
      <c r="AD13603" s="80"/>
      <c r="AE13603" s="81"/>
      <c r="AF13603" s="82"/>
      <c r="AG13603" s="80"/>
      <c r="AH13603" s="119"/>
      <c r="AI13603" s="119"/>
    </row>
    <row r="13604" spans="27:35" x14ac:dyDescent="0.25">
      <c r="AA13604" s="81"/>
      <c r="AB13604" s="81"/>
      <c r="AC13604" s="80"/>
      <c r="AD13604" s="80"/>
      <c r="AE13604" s="81"/>
      <c r="AF13604" s="82"/>
      <c r="AG13604" s="80"/>
      <c r="AH13604" s="119"/>
      <c r="AI13604" s="119"/>
    </row>
    <row r="13605" spans="27:35" x14ac:dyDescent="0.25">
      <c r="AA13605" s="81"/>
      <c r="AB13605" s="81"/>
      <c r="AC13605" s="80"/>
      <c r="AD13605" s="80"/>
      <c r="AE13605" s="81"/>
      <c r="AF13605" s="82"/>
      <c r="AG13605" s="80"/>
      <c r="AH13605" s="119"/>
      <c r="AI13605" s="119"/>
    </row>
    <row r="13606" spans="27:35" x14ac:dyDescent="0.25">
      <c r="AA13606" s="81"/>
      <c r="AB13606" s="81"/>
      <c r="AC13606" s="80"/>
      <c r="AD13606" s="80"/>
      <c r="AE13606" s="81"/>
      <c r="AF13606" s="82"/>
      <c r="AG13606" s="80"/>
      <c r="AH13606" s="119"/>
      <c r="AI13606" s="119"/>
    </row>
    <row r="13607" spans="27:35" x14ac:dyDescent="0.25">
      <c r="AA13607" s="81"/>
      <c r="AB13607" s="81"/>
      <c r="AC13607" s="80"/>
      <c r="AD13607" s="80"/>
      <c r="AE13607" s="81"/>
      <c r="AF13607" s="82"/>
      <c r="AG13607" s="80"/>
      <c r="AH13607" s="119"/>
      <c r="AI13607" s="119"/>
    </row>
    <row r="13608" spans="27:35" x14ac:dyDescent="0.25">
      <c r="AA13608" s="81"/>
      <c r="AB13608" s="81"/>
      <c r="AC13608" s="80"/>
      <c r="AD13608" s="80"/>
      <c r="AE13608" s="81"/>
      <c r="AF13608" s="82"/>
      <c r="AG13608" s="80"/>
      <c r="AH13608" s="119"/>
      <c r="AI13608" s="119"/>
    </row>
    <row r="13609" spans="27:35" x14ac:dyDescent="0.25">
      <c r="AA13609" s="81"/>
      <c r="AB13609" s="81"/>
      <c r="AC13609" s="80"/>
      <c r="AD13609" s="80"/>
      <c r="AE13609" s="81"/>
      <c r="AF13609" s="82"/>
      <c r="AG13609" s="80"/>
      <c r="AH13609" s="119"/>
      <c r="AI13609" s="119"/>
    </row>
    <row r="13610" spans="27:35" x14ac:dyDescent="0.25">
      <c r="AA13610" s="81"/>
      <c r="AB13610" s="81"/>
      <c r="AC13610" s="80"/>
      <c r="AD13610" s="80"/>
      <c r="AE13610" s="81"/>
      <c r="AF13610" s="82"/>
      <c r="AG13610" s="80"/>
      <c r="AH13610" s="119"/>
      <c r="AI13610" s="119"/>
    </row>
    <row r="13611" spans="27:35" x14ac:dyDescent="0.25">
      <c r="AA13611" s="81"/>
      <c r="AB13611" s="81"/>
      <c r="AC13611" s="80"/>
      <c r="AD13611" s="80"/>
      <c r="AE13611" s="81"/>
      <c r="AF13611" s="82"/>
      <c r="AG13611" s="80"/>
      <c r="AH13611" s="119"/>
      <c r="AI13611" s="119"/>
    </row>
    <row r="13612" spans="27:35" x14ac:dyDescent="0.25">
      <c r="AA13612" s="81"/>
      <c r="AB13612" s="81"/>
      <c r="AC13612" s="80"/>
      <c r="AD13612" s="80"/>
      <c r="AE13612" s="81"/>
      <c r="AF13612" s="82"/>
      <c r="AG13612" s="80"/>
      <c r="AH13612" s="119"/>
      <c r="AI13612" s="119"/>
    </row>
    <row r="13613" spans="27:35" x14ac:dyDescent="0.25">
      <c r="AA13613" s="81"/>
      <c r="AB13613" s="81"/>
      <c r="AC13613" s="80"/>
      <c r="AD13613" s="80"/>
      <c r="AE13613" s="81"/>
      <c r="AF13613" s="82"/>
      <c r="AG13613" s="80"/>
      <c r="AH13613" s="119"/>
      <c r="AI13613" s="119"/>
    </row>
    <row r="13614" spans="27:35" x14ac:dyDescent="0.25">
      <c r="AA13614" s="81"/>
      <c r="AB13614" s="81"/>
      <c r="AC13614" s="80"/>
      <c r="AD13614" s="80"/>
      <c r="AE13614" s="81"/>
      <c r="AF13614" s="82"/>
      <c r="AG13614" s="80"/>
      <c r="AH13614" s="119"/>
      <c r="AI13614" s="119"/>
    </row>
    <row r="13615" spans="27:35" x14ac:dyDescent="0.25">
      <c r="AA13615" s="81"/>
      <c r="AB13615" s="81"/>
      <c r="AC13615" s="80"/>
      <c r="AD13615" s="80"/>
      <c r="AE13615" s="81"/>
      <c r="AF13615" s="82"/>
      <c r="AG13615" s="80"/>
      <c r="AH13615" s="119"/>
      <c r="AI13615" s="119"/>
    </row>
    <row r="13616" spans="27:35" x14ac:dyDescent="0.25">
      <c r="AA13616" s="81"/>
      <c r="AB13616" s="81"/>
      <c r="AC13616" s="80"/>
      <c r="AD13616" s="80"/>
      <c r="AE13616" s="81"/>
      <c r="AF13616" s="82"/>
      <c r="AG13616" s="80"/>
      <c r="AH13616" s="119"/>
      <c r="AI13616" s="119"/>
    </row>
    <row r="13617" spans="27:35" x14ac:dyDescent="0.25">
      <c r="AA13617" s="81"/>
      <c r="AB13617" s="81"/>
      <c r="AC13617" s="80"/>
      <c r="AD13617" s="80"/>
      <c r="AE13617" s="81"/>
      <c r="AF13617" s="82"/>
      <c r="AG13617" s="80"/>
      <c r="AH13617" s="119"/>
      <c r="AI13617" s="119"/>
    </row>
    <row r="13618" spans="27:35" x14ac:dyDescent="0.25">
      <c r="AA13618" s="81"/>
      <c r="AB13618" s="81"/>
      <c r="AC13618" s="80"/>
      <c r="AD13618" s="80"/>
      <c r="AE13618" s="81"/>
      <c r="AF13618" s="82"/>
      <c r="AG13618" s="80"/>
      <c r="AH13618" s="119"/>
      <c r="AI13618" s="119"/>
    </row>
    <row r="13619" spans="27:35" x14ac:dyDescent="0.25">
      <c r="AA13619" s="81"/>
      <c r="AB13619" s="81"/>
      <c r="AC13619" s="80"/>
      <c r="AD13619" s="80"/>
      <c r="AE13619" s="81"/>
      <c r="AF13619" s="82"/>
      <c r="AG13619" s="80"/>
      <c r="AH13619" s="119"/>
      <c r="AI13619" s="119"/>
    </row>
    <row r="13620" spans="27:35" x14ac:dyDescent="0.25">
      <c r="AA13620" s="81"/>
      <c r="AB13620" s="81"/>
      <c r="AC13620" s="80"/>
      <c r="AD13620" s="80"/>
      <c r="AE13620" s="81"/>
      <c r="AF13620" s="82"/>
      <c r="AG13620" s="80"/>
      <c r="AH13620" s="119"/>
      <c r="AI13620" s="119"/>
    </row>
    <row r="13621" spans="27:35" x14ac:dyDescent="0.25">
      <c r="AA13621" s="81"/>
      <c r="AB13621" s="81"/>
      <c r="AC13621" s="80"/>
      <c r="AD13621" s="80"/>
      <c r="AE13621" s="81"/>
      <c r="AF13621" s="82"/>
      <c r="AG13621" s="80"/>
      <c r="AH13621" s="119"/>
      <c r="AI13621" s="119"/>
    </row>
    <row r="13622" spans="27:35" x14ac:dyDescent="0.25">
      <c r="AA13622" s="81"/>
      <c r="AB13622" s="81"/>
      <c r="AC13622" s="80"/>
      <c r="AD13622" s="80"/>
      <c r="AE13622" s="81"/>
      <c r="AF13622" s="82"/>
      <c r="AG13622" s="80"/>
      <c r="AH13622" s="119"/>
      <c r="AI13622" s="119"/>
    </row>
    <row r="13623" spans="27:35" x14ac:dyDescent="0.25">
      <c r="AA13623" s="81"/>
      <c r="AB13623" s="81"/>
      <c r="AC13623" s="80"/>
      <c r="AD13623" s="80"/>
      <c r="AE13623" s="81"/>
      <c r="AF13623" s="82"/>
      <c r="AG13623" s="80"/>
      <c r="AH13623" s="119"/>
      <c r="AI13623" s="119"/>
    </row>
    <row r="13624" spans="27:35" x14ac:dyDescent="0.25">
      <c r="AA13624" s="81"/>
      <c r="AB13624" s="81"/>
      <c r="AC13624" s="80"/>
      <c r="AD13624" s="80"/>
      <c r="AE13624" s="81"/>
      <c r="AF13624" s="82"/>
      <c r="AG13624" s="80"/>
      <c r="AH13624" s="119"/>
      <c r="AI13624" s="119"/>
    </row>
    <row r="13625" spans="27:35" x14ac:dyDescent="0.25">
      <c r="AA13625" s="81"/>
      <c r="AB13625" s="81"/>
      <c r="AC13625" s="80"/>
      <c r="AD13625" s="80"/>
      <c r="AE13625" s="81"/>
      <c r="AF13625" s="82"/>
      <c r="AG13625" s="80"/>
      <c r="AH13625" s="119"/>
      <c r="AI13625" s="119"/>
    </row>
    <row r="13626" spans="27:35" x14ac:dyDescent="0.25">
      <c r="AA13626" s="81"/>
      <c r="AB13626" s="81"/>
      <c r="AC13626" s="80"/>
      <c r="AD13626" s="80"/>
      <c r="AE13626" s="81"/>
      <c r="AF13626" s="82"/>
      <c r="AG13626" s="80"/>
      <c r="AH13626" s="119"/>
      <c r="AI13626" s="119"/>
    </row>
    <row r="13627" spans="27:35" x14ac:dyDescent="0.25">
      <c r="AA13627" s="81"/>
      <c r="AB13627" s="81"/>
      <c r="AC13627" s="80"/>
      <c r="AD13627" s="80"/>
      <c r="AE13627" s="81"/>
      <c r="AF13627" s="82"/>
      <c r="AG13627" s="80"/>
      <c r="AH13627" s="119"/>
      <c r="AI13627" s="119"/>
    </row>
    <row r="13628" spans="27:35" x14ac:dyDescent="0.25">
      <c r="AA13628" s="81"/>
      <c r="AB13628" s="81"/>
      <c r="AC13628" s="80"/>
      <c r="AD13628" s="80"/>
      <c r="AE13628" s="81"/>
      <c r="AF13628" s="82"/>
      <c r="AG13628" s="80"/>
      <c r="AH13628" s="119"/>
      <c r="AI13628" s="119"/>
    </row>
    <row r="13629" spans="27:35" x14ac:dyDescent="0.25">
      <c r="AA13629" s="81"/>
      <c r="AB13629" s="81"/>
      <c r="AC13629" s="80"/>
      <c r="AD13629" s="80"/>
      <c r="AE13629" s="81"/>
      <c r="AF13629" s="82"/>
      <c r="AG13629" s="80"/>
      <c r="AH13629" s="119"/>
      <c r="AI13629" s="119"/>
    </row>
    <row r="13630" spans="27:35" x14ac:dyDescent="0.25">
      <c r="AA13630" s="81"/>
      <c r="AB13630" s="81"/>
      <c r="AC13630" s="80"/>
      <c r="AD13630" s="80"/>
      <c r="AE13630" s="81"/>
      <c r="AF13630" s="82"/>
      <c r="AG13630" s="80"/>
      <c r="AH13630" s="119"/>
      <c r="AI13630" s="119"/>
    </row>
    <row r="13631" spans="27:35" x14ac:dyDescent="0.25">
      <c r="AA13631" s="81"/>
      <c r="AB13631" s="81"/>
      <c r="AC13631" s="80"/>
      <c r="AD13631" s="80"/>
      <c r="AE13631" s="81"/>
      <c r="AF13631" s="82"/>
      <c r="AG13631" s="80"/>
      <c r="AH13631" s="119"/>
      <c r="AI13631" s="119"/>
    </row>
    <row r="13632" spans="27:35" x14ac:dyDescent="0.25">
      <c r="AA13632" s="81"/>
      <c r="AB13632" s="81"/>
      <c r="AC13632" s="80"/>
      <c r="AD13632" s="80"/>
      <c r="AE13632" s="81"/>
      <c r="AF13632" s="82"/>
      <c r="AG13632" s="80"/>
      <c r="AH13632" s="119"/>
      <c r="AI13632" s="119"/>
    </row>
    <row r="13633" spans="27:35" x14ac:dyDescent="0.25">
      <c r="AA13633" s="81"/>
      <c r="AB13633" s="81"/>
      <c r="AC13633" s="80"/>
      <c r="AD13633" s="80"/>
      <c r="AE13633" s="81"/>
      <c r="AF13633" s="82"/>
      <c r="AG13633" s="80"/>
      <c r="AH13633" s="119"/>
      <c r="AI13633" s="119"/>
    </row>
    <row r="13634" spans="27:35" x14ac:dyDescent="0.25">
      <c r="AA13634" s="81"/>
      <c r="AB13634" s="81"/>
      <c r="AC13634" s="80"/>
      <c r="AD13634" s="80"/>
      <c r="AE13634" s="81"/>
      <c r="AF13634" s="82"/>
      <c r="AG13634" s="80"/>
      <c r="AH13634" s="119"/>
      <c r="AI13634" s="119"/>
    </row>
    <row r="13635" spans="27:35" x14ac:dyDescent="0.25">
      <c r="AA13635" s="81"/>
      <c r="AB13635" s="81"/>
      <c r="AC13635" s="80"/>
      <c r="AD13635" s="80"/>
      <c r="AE13635" s="81"/>
      <c r="AF13635" s="82"/>
      <c r="AG13635" s="80"/>
      <c r="AH13635" s="119"/>
      <c r="AI13635" s="119"/>
    </row>
    <row r="13636" spans="27:35" x14ac:dyDescent="0.25">
      <c r="AA13636" s="81"/>
      <c r="AB13636" s="81"/>
      <c r="AC13636" s="80"/>
      <c r="AD13636" s="80"/>
      <c r="AE13636" s="81"/>
      <c r="AF13636" s="82"/>
      <c r="AG13636" s="80"/>
      <c r="AH13636" s="119"/>
      <c r="AI13636" s="119"/>
    </row>
    <row r="13637" spans="27:35" x14ac:dyDescent="0.25">
      <c r="AA13637" s="81"/>
      <c r="AB13637" s="81"/>
      <c r="AC13637" s="80"/>
      <c r="AD13637" s="80"/>
      <c r="AE13637" s="81"/>
      <c r="AF13637" s="82"/>
      <c r="AG13637" s="80"/>
      <c r="AH13637" s="119"/>
      <c r="AI13637" s="119"/>
    </row>
    <row r="13638" spans="27:35" x14ac:dyDescent="0.25">
      <c r="AA13638" s="81"/>
      <c r="AB13638" s="81"/>
      <c r="AC13638" s="80"/>
      <c r="AD13638" s="80"/>
      <c r="AE13638" s="81"/>
      <c r="AF13638" s="82"/>
      <c r="AG13638" s="80"/>
      <c r="AH13638" s="119"/>
      <c r="AI13638" s="119"/>
    </row>
    <row r="13639" spans="27:35" x14ac:dyDescent="0.25">
      <c r="AA13639" s="81"/>
      <c r="AB13639" s="81"/>
      <c r="AC13639" s="80"/>
      <c r="AD13639" s="80"/>
      <c r="AE13639" s="81"/>
      <c r="AF13639" s="82"/>
      <c r="AG13639" s="80"/>
      <c r="AH13639" s="119"/>
      <c r="AI13639" s="119"/>
    </row>
    <row r="13640" spans="27:35" x14ac:dyDescent="0.25">
      <c r="AA13640" s="81"/>
      <c r="AB13640" s="81"/>
      <c r="AC13640" s="80"/>
      <c r="AD13640" s="80"/>
      <c r="AE13640" s="81"/>
      <c r="AF13640" s="82"/>
      <c r="AG13640" s="80"/>
      <c r="AH13640" s="119"/>
      <c r="AI13640" s="119"/>
    </row>
    <row r="13641" spans="27:35" x14ac:dyDescent="0.25">
      <c r="AA13641" s="81"/>
      <c r="AB13641" s="81"/>
      <c r="AC13641" s="80"/>
      <c r="AD13641" s="80"/>
      <c r="AE13641" s="81"/>
      <c r="AF13641" s="82"/>
      <c r="AG13641" s="80"/>
      <c r="AH13641" s="119"/>
      <c r="AI13641" s="119"/>
    </row>
    <row r="13642" spans="27:35" x14ac:dyDescent="0.25">
      <c r="AA13642" s="81"/>
      <c r="AB13642" s="81"/>
      <c r="AC13642" s="80"/>
      <c r="AD13642" s="80"/>
      <c r="AE13642" s="81"/>
      <c r="AF13642" s="82"/>
      <c r="AG13642" s="80"/>
      <c r="AH13642" s="119"/>
      <c r="AI13642" s="119"/>
    </row>
    <row r="13643" spans="27:35" x14ac:dyDescent="0.25">
      <c r="AA13643" s="81"/>
      <c r="AB13643" s="81"/>
      <c r="AC13643" s="80"/>
      <c r="AD13643" s="80"/>
      <c r="AE13643" s="81"/>
      <c r="AF13643" s="82"/>
      <c r="AG13643" s="80"/>
      <c r="AH13643" s="119"/>
      <c r="AI13643" s="119"/>
    </row>
    <row r="13644" spans="27:35" x14ac:dyDescent="0.25">
      <c r="AA13644" s="81"/>
      <c r="AB13644" s="81"/>
      <c r="AC13644" s="80"/>
      <c r="AD13644" s="80"/>
      <c r="AE13644" s="81"/>
      <c r="AF13644" s="82"/>
      <c r="AG13644" s="80"/>
      <c r="AH13644" s="119"/>
      <c r="AI13644" s="119"/>
    </row>
    <row r="13645" spans="27:35" x14ac:dyDescent="0.25">
      <c r="AA13645" s="81"/>
      <c r="AB13645" s="81"/>
      <c r="AC13645" s="80"/>
      <c r="AD13645" s="80"/>
      <c r="AE13645" s="81"/>
      <c r="AF13645" s="82"/>
      <c r="AG13645" s="80"/>
      <c r="AH13645" s="119"/>
      <c r="AI13645" s="119"/>
    </row>
    <row r="13646" spans="27:35" x14ac:dyDescent="0.25">
      <c r="AA13646" s="81"/>
      <c r="AB13646" s="81"/>
      <c r="AC13646" s="80"/>
      <c r="AD13646" s="80"/>
      <c r="AE13646" s="81"/>
      <c r="AF13646" s="82"/>
      <c r="AG13646" s="80"/>
      <c r="AH13646" s="119"/>
      <c r="AI13646" s="119"/>
    </row>
    <row r="13647" spans="27:35" x14ac:dyDescent="0.25">
      <c r="AA13647" s="81"/>
      <c r="AB13647" s="81"/>
      <c r="AC13647" s="80"/>
      <c r="AD13647" s="80"/>
      <c r="AE13647" s="81"/>
      <c r="AF13647" s="82"/>
      <c r="AG13647" s="80"/>
      <c r="AH13647" s="119"/>
      <c r="AI13647" s="119"/>
    </row>
    <row r="13648" spans="27:35" x14ac:dyDescent="0.25">
      <c r="AA13648" s="81"/>
      <c r="AB13648" s="81"/>
      <c r="AC13648" s="80"/>
      <c r="AD13648" s="80"/>
      <c r="AE13648" s="81"/>
      <c r="AF13648" s="82"/>
      <c r="AG13648" s="80"/>
      <c r="AH13648" s="119"/>
      <c r="AI13648" s="119"/>
    </row>
    <row r="13649" spans="27:35" x14ac:dyDescent="0.25">
      <c r="AA13649" s="81"/>
      <c r="AB13649" s="81"/>
      <c r="AC13649" s="80"/>
      <c r="AD13649" s="80"/>
      <c r="AE13649" s="81"/>
      <c r="AF13649" s="82"/>
      <c r="AG13649" s="80"/>
      <c r="AH13649" s="119"/>
      <c r="AI13649" s="119"/>
    </row>
    <row r="13650" spans="27:35" x14ac:dyDescent="0.25">
      <c r="AA13650" s="81"/>
      <c r="AB13650" s="81"/>
      <c r="AC13650" s="80"/>
      <c r="AD13650" s="80"/>
      <c r="AE13650" s="81"/>
      <c r="AF13650" s="82"/>
      <c r="AG13650" s="80"/>
      <c r="AH13650" s="119"/>
      <c r="AI13650" s="119"/>
    </row>
    <row r="13651" spans="27:35" x14ac:dyDescent="0.25">
      <c r="AA13651" s="81"/>
      <c r="AB13651" s="81"/>
      <c r="AC13651" s="80"/>
      <c r="AD13651" s="80"/>
      <c r="AE13651" s="81"/>
      <c r="AF13651" s="82"/>
      <c r="AG13651" s="80"/>
      <c r="AH13651" s="119"/>
      <c r="AI13651" s="119"/>
    </row>
    <row r="13652" spans="27:35" x14ac:dyDescent="0.25">
      <c r="AA13652" s="81"/>
      <c r="AB13652" s="81"/>
      <c r="AC13652" s="80"/>
      <c r="AD13652" s="80"/>
      <c r="AE13652" s="81"/>
      <c r="AF13652" s="82"/>
      <c r="AG13652" s="80"/>
      <c r="AH13652" s="119"/>
      <c r="AI13652" s="119"/>
    </row>
    <row r="13653" spans="27:35" x14ac:dyDescent="0.25">
      <c r="AA13653" s="81"/>
      <c r="AB13653" s="81"/>
      <c r="AC13653" s="80"/>
      <c r="AD13653" s="80"/>
      <c r="AE13653" s="81"/>
      <c r="AF13653" s="82"/>
      <c r="AG13653" s="80"/>
      <c r="AH13653" s="119"/>
      <c r="AI13653" s="119"/>
    </row>
    <row r="13654" spans="27:35" x14ac:dyDescent="0.25">
      <c r="AA13654" s="81"/>
      <c r="AB13654" s="81"/>
      <c r="AC13654" s="80"/>
      <c r="AD13654" s="80"/>
      <c r="AE13654" s="81"/>
      <c r="AF13654" s="82"/>
      <c r="AG13654" s="80"/>
      <c r="AH13654" s="119"/>
      <c r="AI13654" s="119"/>
    </row>
    <row r="13655" spans="27:35" x14ac:dyDescent="0.25">
      <c r="AA13655" s="81"/>
      <c r="AB13655" s="81"/>
      <c r="AC13655" s="80"/>
      <c r="AD13655" s="80"/>
      <c r="AE13655" s="81"/>
      <c r="AF13655" s="82"/>
      <c r="AG13655" s="80"/>
      <c r="AH13655" s="119"/>
      <c r="AI13655" s="119"/>
    </row>
    <row r="13656" spans="27:35" x14ac:dyDescent="0.25">
      <c r="AA13656" s="81"/>
      <c r="AB13656" s="81"/>
      <c r="AC13656" s="80"/>
      <c r="AD13656" s="80"/>
      <c r="AE13656" s="81"/>
      <c r="AF13656" s="82"/>
      <c r="AG13656" s="80"/>
      <c r="AH13656" s="119"/>
      <c r="AI13656" s="119"/>
    </row>
    <row r="13657" spans="27:35" x14ac:dyDescent="0.25">
      <c r="AA13657" s="81"/>
      <c r="AB13657" s="81"/>
      <c r="AC13657" s="80"/>
      <c r="AD13657" s="80"/>
      <c r="AE13657" s="81"/>
      <c r="AF13657" s="82"/>
      <c r="AG13657" s="80"/>
      <c r="AH13657" s="119"/>
      <c r="AI13657" s="119"/>
    </row>
    <row r="13658" spans="27:35" x14ac:dyDescent="0.25">
      <c r="AA13658" s="81"/>
      <c r="AB13658" s="81"/>
      <c r="AC13658" s="80"/>
      <c r="AD13658" s="80"/>
      <c r="AE13658" s="81"/>
      <c r="AF13658" s="82"/>
      <c r="AG13658" s="80"/>
      <c r="AH13658" s="119"/>
      <c r="AI13658" s="119"/>
    </row>
    <row r="13659" spans="27:35" x14ac:dyDescent="0.25">
      <c r="AA13659" s="81"/>
      <c r="AB13659" s="81"/>
      <c r="AC13659" s="80"/>
      <c r="AD13659" s="80"/>
      <c r="AE13659" s="81"/>
      <c r="AF13659" s="82"/>
      <c r="AG13659" s="80"/>
      <c r="AH13659" s="119"/>
      <c r="AI13659" s="119"/>
    </row>
    <row r="13660" spans="27:35" x14ac:dyDescent="0.25">
      <c r="AA13660" s="81"/>
      <c r="AB13660" s="81"/>
      <c r="AC13660" s="80"/>
      <c r="AD13660" s="80"/>
      <c r="AE13660" s="81"/>
      <c r="AF13660" s="82"/>
      <c r="AG13660" s="80"/>
      <c r="AH13660" s="119"/>
      <c r="AI13660" s="119"/>
    </row>
    <row r="13661" spans="27:35" x14ac:dyDescent="0.25">
      <c r="AA13661" s="81"/>
      <c r="AB13661" s="81"/>
      <c r="AC13661" s="80"/>
      <c r="AD13661" s="80"/>
      <c r="AE13661" s="81"/>
      <c r="AF13661" s="82"/>
      <c r="AG13661" s="80"/>
      <c r="AH13661" s="119"/>
      <c r="AI13661" s="119"/>
    </row>
    <row r="13662" spans="27:35" x14ac:dyDescent="0.25">
      <c r="AA13662" s="81"/>
      <c r="AB13662" s="81"/>
      <c r="AC13662" s="80"/>
      <c r="AD13662" s="80"/>
      <c r="AE13662" s="81"/>
      <c r="AF13662" s="82"/>
      <c r="AG13662" s="80"/>
      <c r="AH13662" s="119"/>
      <c r="AI13662" s="119"/>
    </row>
    <row r="13663" spans="27:35" x14ac:dyDescent="0.25">
      <c r="AA13663" s="81"/>
      <c r="AB13663" s="81"/>
      <c r="AC13663" s="80"/>
      <c r="AD13663" s="80"/>
      <c r="AE13663" s="81"/>
      <c r="AF13663" s="82"/>
      <c r="AG13663" s="80"/>
      <c r="AH13663" s="119"/>
      <c r="AI13663" s="119"/>
    </row>
    <row r="13664" spans="27:35" x14ac:dyDescent="0.25">
      <c r="AA13664" s="81"/>
      <c r="AB13664" s="81"/>
      <c r="AC13664" s="80"/>
      <c r="AD13664" s="80"/>
      <c r="AE13664" s="81"/>
      <c r="AF13664" s="82"/>
      <c r="AG13664" s="80"/>
      <c r="AH13664" s="119"/>
      <c r="AI13664" s="119"/>
    </row>
    <row r="13665" spans="27:35" x14ac:dyDescent="0.25">
      <c r="AA13665" s="81"/>
      <c r="AB13665" s="81"/>
      <c r="AC13665" s="80"/>
      <c r="AD13665" s="80"/>
      <c r="AE13665" s="81"/>
      <c r="AF13665" s="82"/>
      <c r="AG13665" s="80"/>
      <c r="AH13665" s="119"/>
      <c r="AI13665" s="119"/>
    </row>
    <row r="13666" spans="27:35" x14ac:dyDescent="0.25">
      <c r="AA13666" s="81"/>
      <c r="AB13666" s="81"/>
      <c r="AC13666" s="80"/>
      <c r="AD13666" s="80"/>
      <c r="AE13666" s="81"/>
      <c r="AF13666" s="82"/>
      <c r="AG13666" s="80"/>
      <c r="AH13666" s="119"/>
      <c r="AI13666" s="119"/>
    </row>
    <row r="13667" spans="27:35" x14ac:dyDescent="0.25">
      <c r="AA13667" s="81"/>
      <c r="AB13667" s="81"/>
      <c r="AC13667" s="80"/>
      <c r="AD13667" s="80"/>
      <c r="AE13667" s="81"/>
      <c r="AF13667" s="82"/>
      <c r="AG13667" s="80"/>
      <c r="AH13667" s="119"/>
      <c r="AI13667" s="119"/>
    </row>
    <row r="13668" spans="27:35" x14ac:dyDescent="0.25">
      <c r="AA13668" s="81"/>
      <c r="AB13668" s="81"/>
      <c r="AC13668" s="80"/>
      <c r="AD13668" s="80"/>
      <c r="AE13668" s="81"/>
      <c r="AF13668" s="82"/>
      <c r="AG13668" s="80"/>
      <c r="AH13668" s="119"/>
      <c r="AI13668" s="119"/>
    </row>
    <row r="13669" spans="27:35" x14ac:dyDescent="0.25">
      <c r="AA13669" s="81"/>
      <c r="AB13669" s="81"/>
      <c r="AC13669" s="80"/>
      <c r="AD13669" s="80"/>
      <c r="AE13669" s="81"/>
      <c r="AF13669" s="82"/>
      <c r="AG13669" s="80"/>
      <c r="AH13669" s="119"/>
      <c r="AI13669" s="119"/>
    </row>
    <row r="13670" spans="27:35" x14ac:dyDescent="0.25">
      <c r="AA13670" s="81"/>
      <c r="AB13670" s="81"/>
      <c r="AC13670" s="80"/>
      <c r="AD13670" s="80"/>
      <c r="AE13670" s="81"/>
      <c r="AF13670" s="82"/>
      <c r="AG13670" s="80"/>
      <c r="AH13670" s="119"/>
      <c r="AI13670" s="119"/>
    </row>
    <row r="13671" spans="27:35" x14ac:dyDescent="0.25">
      <c r="AA13671" s="81"/>
      <c r="AB13671" s="81"/>
      <c r="AC13671" s="80"/>
      <c r="AD13671" s="80"/>
      <c r="AE13671" s="81"/>
      <c r="AF13671" s="82"/>
      <c r="AG13671" s="80"/>
      <c r="AH13671" s="119"/>
      <c r="AI13671" s="119"/>
    </row>
    <row r="13672" spans="27:35" x14ac:dyDescent="0.25">
      <c r="AA13672" s="81"/>
      <c r="AB13672" s="81"/>
      <c r="AC13672" s="80"/>
      <c r="AD13672" s="80"/>
      <c r="AE13672" s="81"/>
      <c r="AF13672" s="82"/>
      <c r="AG13672" s="80"/>
      <c r="AH13672" s="119"/>
      <c r="AI13672" s="119"/>
    </row>
    <row r="13673" spans="27:35" x14ac:dyDescent="0.25">
      <c r="AA13673" s="81"/>
      <c r="AB13673" s="81"/>
      <c r="AC13673" s="80"/>
      <c r="AD13673" s="80"/>
      <c r="AE13673" s="81"/>
      <c r="AF13673" s="82"/>
      <c r="AG13673" s="80"/>
      <c r="AH13673" s="119"/>
      <c r="AI13673" s="119"/>
    </row>
    <row r="13674" spans="27:35" x14ac:dyDescent="0.25">
      <c r="AA13674" s="81"/>
      <c r="AB13674" s="81"/>
      <c r="AC13674" s="80"/>
      <c r="AD13674" s="80"/>
      <c r="AE13674" s="81"/>
      <c r="AF13674" s="82"/>
      <c r="AG13674" s="80"/>
      <c r="AH13674" s="119"/>
      <c r="AI13674" s="119"/>
    </row>
    <row r="13675" spans="27:35" x14ac:dyDescent="0.25">
      <c r="AA13675" s="81"/>
      <c r="AB13675" s="81"/>
      <c r="AC13675" s="80"/>
      <c r="AD13675" s="80"/>
      <c r="AE13675" s="81"/>
      <c r="AF13675" s="82"/>
      <c r="AG13675" s="80"/>
      <c r="AH13675" s="119"/>
      <c r="AI13675" s="119"/>
    </row>
    <row r="13676" spans="27:35" x14ac:dyDescent="0.25">
      <c r="AA13676" s="81"/>
      <c r="AB13676" s="81"/>
      <c r="AC13676" s="80"/>
      <c r="AD13676" s="80"/>
      <c r="AE13676" s="81"/>
      <c r="AF13676" s="82"/>
      <c r="AG13676" s="80"/>
      <c r="AH13676" s="119"/>
      <c r="AI13676" s="119"/>
    </row>
    <row r="13677" spans="27:35" x14ac:dyDescent="0.25">
      <c r="AA13677" s="81"/>
      <c r="AB13677" s="81"/>
      <c r="AC13677" s="80"/>
      <c r="AD13677" s="80"/>
      <c r="AE13677" s="81"/>
      <c r="AF13677" s="82"/>
      <c r="AG13677" s="80"/>
      <c r="AH13677" s="119"/>
      <c r="AI13677" s="119"/>
    </row>
    <row r="13678" spans="27:35" x14ac:dyDescent="0.25">
      <c r="AA13678" s="81"/>
      <c r="AB13678" s="81"/>
      <c r="AC13678" s="80"/>
      <c r="AD13678" s="80"/>
      <c r="AE13678" s="81"/>
      <c r="AF13678" s="82"/>
      <c r="AG13678" s="80"/>
      <c r="AH13678" s="119"/>
      <c r="AI13678" s="119"/>
    </row>
    <row r="13679" spans="27:35" x14ac:dyDescent="0.25">
      <c r="AA13679" s="81"/>
      <c r="AB13679" s="81"/>
      <c r="AC13679" s="80"/>
      <c r="AD13679" s="80"/>
      <c r="AE13679" s="81"/>
      <c r="AF13679" s="82"/>
      <c r="AG13679" s="80"/>
      <c r="AH13679" s="119"/>
      <c r="AI13679" s="119"/>
    </row>
    <row r="13680" spans="27:35" x14ac:dyDescent="0.25">
      <c r="AA13680" s="81"/>
      <c r="AB13680" s="81"/>
      <c r="AC13680" s="80"/>
      <c r="AD13680" s="80"/>
      <c r="AE13680" s="81"/>
      <c r="AF13680" s="82"/>
      <c r="AG13680" s="80"/>
      <c r="AH13680" s="119"/>
      <c r="AI13680" s="119"/>
    </row>
    <row r="13681" spans="27:35" x14ac:dyDescent="0.25">
      <c r="AA13681" s="81"/>
      <c r="AB13681" s="81"/>
      <c r="AC13681" s="80"/>
      <c r="AD13681" s="80"/>
      <c r="AE13681" s="81"/>
      <c r="AF13681" s="82"/>
      <c r="AG13681" s="80"/>
      <c r="AH13681" s="119"/>
      <c r="AI13681" s="119"/>
    </row>
    <row r="13682" spans="27:35" x14ac:dyDescent="0.25">
      <c r="AA13682" s="81"/>
      <c r="AB13682" s="81"/>
      <c r="AC13682" s="80"/>
      <c r="AD13682" s="80"/>
      <c r="AE13682" s="81"/>
      <c r="AF13682" s="82"/>
      <c r="AG13682" s="80"/>
      <c r="AH13682" s="119"/>
      <c r="AI13682" s="119"/>
    </row>
    <row r="13683" spans="27:35" x14ac:dyDescent="0.25">
      <c r="AA13683" s="81"/>
      <c r="AB13683" s="81"/>
      <c r="AC13683" s="80"/>
      <c r="AD13683" s="80"/>
      <c r="AE13683" s="81"/>
      <c r="AF13683" s="82"/>
      <c r="AG13683" s="80"/>
      <c r="AH13683" s="119"/>
      <c r="AI13683" s="119"/>
    </row>
    <row r="13684" spans="27:35" x14ac:dyDescent="0.25">
      <c r="AA13684" s="81"/>
      <c r="AB13684" s="81"/>
      <c r="AC13684" s="80"/>
      <c r="AD13684" s="80"/>
      <c r="AE13684" s="81"/>
      <c r="AF13684" s="82"/>
      <c r="AG13684" s="80"/>
      <c r="AH13684" s="119"/>
      <c r="AI13684" s="119"/>
    </row>
    <row r="13685" spans="27:35" x14ac:dyDescent="0.25">
      <c r="AA13685" s="81"/>
      <c r="AB13685" s="81"/>
      <c r="AC13685" s="80"/>
      <c r="AD13685" s="80"/>
      <c r="AE13685" s="81"/>
      <c r="AF13685" s="82"/>
      <c r="AG13685" s="80"/>
      <c r="AH13685" s="119"/>
      <c r="AI13685" s="119"/>
    </row>
    <row r="13686" spans="27:35" x14ac:dyDescent="0.25">
      <c r="AA13686" s="81"/>
      <c r="AB13686" s="81"/>
      <c r="AC13686" s="80"/>
      <c r="AD13686" s="80"/>
      <c r="AE13686" s="81"/>
      <c r="AF13686" s="82"/>
      <c r="AG13686" s="80"/>
      <c r="AH13686" s="119"/>
      <c r="AI13686" s="119"/>
    </row>
    <row r="13687" spans="27:35" x14ac:dyDescent="0.25">
      <c r="AA13687" s="81"/>
      <c r="AB13687" s="81"/>
      <c r="AC13687" s="80"/>
      <c r="AD13687" s="80"/>
      <c r="AE13687" s="81"/>
      <c r="AF13687" s="82"/>
      <c r="AG13687" s="80"/>
      <c r="AH13687" s="119"/>
      <c r="AI13687" s="119"/>
    </row>
    <row r="13688" spans="27:35" x14ac:dyDescent="0.25">
      <c r="AA13688" s="81"/>
      <c r="AB13688" s="81"/>
      <c r="AC13688" s="80"/>
      <c r="AD13688" s="80"/>
      <c r="AE13688" s="81"/>
      <c r="AF13688" s="82"/>
      <c r="AG13688" s="80"/>
      <c r="AH13688" s="119"/>
      <c r="AI13688" s="119"/>
    </row>
    <row r="13689" spans="27:35" x14ac:dyDescent="0.25">
      <c r="AA13689" s="81"/>
      <c r="AB13689" s="81"/>
      <c r="AC13689" s="80"/>
      <c r="AD13689" s="80"/>
      <c r="AE13689" s="81"/>
      <c r="AF13689" s="82"/>
      <c r="AG13689" s="80"/>
      <c r="AH13689" s="119"/>
      <c r="AI13689" s="119"/>
    </row>
    <row r="13690" spans="27:35" x14ac:dyDescent="0.25">
      <c r="AA13690" s="81"/>
      <c r="AB13690" s="81"/>
      <c r="AC13690" s="80"/>
      <c r="AD13690" s="80"/>
      <c r="AE13690" s="81"/>
      <c r="AF13690" s="82"/>
      <c r="AG13690" s="80"/>
      <c r="AH13690" s="119"/>
      <c r="AI13690" s="119"/>
    </row>
    <row r="13691" spans="27:35" x14ac:dyDescent="0.25">
      <c r="AA13691" s="81"/>
      <c r="AB13691" s="81"/>
      <c r="AC13691" s="80"/>
      <c r="AD13691" s="80"/>
      <c r="AE13691" s="81"/>
      <c r="AF13691" s="82"/>
      <c r="AG13691" s="80"/>
      <c r="AH13691" s="119"/>
      <c r="AI13691" s="119"/>
    </row>
    <row r="13692" spans="27:35" x14ac:dyDescent="0.25">
      <c r="AA13692" s="81"/>
      <c r="AB13692" s="81"/>
      <c r="AC13692" s="80"/>
      <c r="AD13692" s="80"/>
      <c r="AE13692" s="81"/>
      <c r="AF13692" s="82"/>
      <c r="AG13692" s="80"/>
      <c r="AH13692" s="119"/>
      <c r="AI13692" s="119"/>
    </row>
    <row r="13693" spans="27:35" x14ac:dyDescent="0.25">
      <c r="AA13693" s="81"/>
      <c r="AB13693" s="81"/>
      <c r="AC13693" s="80"/>
      <c r="AD13693" s="80"/>
      <c r="AE13693" s="81"/>
      <c r="AF13693" s="82"/>
      <c r="AG13693" s="80"/>
      <c r="AH13693" s="119"/>
      <c r="AI13693" s="119"/>
    </row>
    <row r="13694" spans="27:35" x14ac:dyDescent="0.25">
      <c r="AA13694" s="81"/>
      <c r="AB13694" s="81"/>
      <c r="AC13694" s="80"/>
      <c r="AD13694" s="80"/>
      <c r="AE13694" s="81"/>
      <c r="AF13694" s="82"/>
      <c r="AG13694" s="80"/>
      <c r="AH13694" s="119"/>
      <c r="AI13694" s="119"/>
    </row>
    <row r="13695" spans="27:35" x14ac:dyDescent="0.25">
      <c r="AA13695" s="81"/>
      <c r="AB13695" s="81"/>
      <c r="AC13695" s="80"/>
      <c r="AD13695" s="80"/>
      <c r="AE13695" s="81"/>
      <c r="AF13695" s="82"/>
      <c r="AG13695" s="80"/>
      <c r="AH13695" s="119"/>
      <c r="AI13695" s="119"/>
    </row>
    <row r="13696" spans="27:35" x14ac:dyDescent="0.25">
      <c r="AA13696" s="81"/>
      <c r="AB13696" s="81"/>
      <c r="AC13696" s="80"/>
      <c r="AD13696" s="80"/>
      <c r="AE13696" s="81"/>
      <c r="AF13696" s="82"/>
      <c r="AG13696" s="80"/>
      <c r="AH13696" s="119"/>
      <c r="AI13696" s="119"/>
    </row>
    <row r="13697" spans="27:35" x14ac:dyDescent="0.25">
      <c r="AA13697" s="81"/>
      <c r="AB13697" s="81"/>
      <c r="AC13697" s="80"/>
      <c r="AD13697" s="80"/>
      <c r="AE13697" s="81"/>
      <c r="AF13697" s="82"/>
      <c r="AG13697" s="80"/>
      <c r="AH13697" s="119"/>
      <c r="AI13697" s="119"/>
    </row>
    <row r="13698" spans="27:35" x14ac:dyDescent="0.25">
      <c r="AA13698" s="81"/>
      <c r="AB13698" s="81"/>
      <c r="AC13698" s="80"/>
      <c r="AD13698" s="80"/>
      <c r="AE13698" s="81"/>
      <c r="AF13698" s="82"/>
      <c r="AG13698" s="80"/>
      <c r="AH13698" s="119"/>
      <c r="AI13698" s="119"/>
    </row>
    <row r="13699" spans="27:35" x14ac:dyDescent="0.25">
      <c r="AA13699" s="81"/>
      <c r="AB13699" s="81"/>
      <c r="AC13699" s="80"/>
      <c r="AD13699" s="80"/>
      <c r="AE13699" s="81"/>
      <c r="AF13699" s="82"/>
      <c r="AG13699" s="80"/>
      <c r="AH13699" s="119"/>
      <c r="AI13699" s="119"/>
    </row>
    <row r="13700" spans="27:35" x14ac:dyDescent="0.25">
      <c r="AA13700" s="81"/>
      <c r="AB13700" s="81"/>
      <c r="AC13700" s="80"/>
      <c r="AD13700" s="80"/>
      <c r="AE13700" s="81"/>
      <c r="AF13700" s="82"/>
      <c r="AG13700" s="80"/>
      <c r="AH13700" s="119"/>
      <c r="AI13700" s="119"/>
    </row>
    <row r="13701" spans="27:35" x14ac:dyDescent="0.25">
      <c r="AA13701" s="81"/>
      <c r="AB13701" s="81"/>
      <c r="AC13701" s="80"/>
      <c r="AD13701" s="80"/>
      <c r="AE13701" s="81"/>
      <c r="AF13701" s="82"/>
      <c r="AG13701" s="80"/>
      <c r="AH13701" s="119"/>
      <c r="AI13701" s="119"/>
    </row>
    <row r="13702" spans="27:35" x14ac:dyDescent="0.25">
      <c r="AA13702" s="81"/>
      <c r="AB13702" s="81"/>
      <c r="AC13702" s="80"/>
      <c r="AD13702" s="80"/>
      <c r="AE13702" s="81"/>
      <c r="AF13702" s="82"/>
      <c r="AG13702" s="80"/>
      <c r="AH13702" s="119"/>
      <c r="AI13702" s="119"/>
    </row>
    <row r="13703" spans="27:35" x14ac:dyDescent="0.25">
      <c r="AA13703" s="81"/>
      <c r="AB13703" s="81"/>
      <c r="AC13703" s="80"/>
      <c r="AD13703" s="80"/>
      <c r="AE13703" s="81"/>
      <c r="AF13703" s="82"/>
      <c r="AG13703" s="80"/>
      <c r="AH13703" s="119"/>
      <c r="AI13703" s="119"/>
    </row>
    <row r="13704" spans="27:35" x14ac:dyDescent="0.25">
      <c r="AA13704" s="81"/>
      <c r="AB13704" s="81"/>
      <c r="AC13704" s="80"/>
      <c r="AD13704" s="80"/>
      <c r="AE13704" s="81"/>
      <c r="AF13704" s="82"/>
      <c r="AG13704" s="80"/>
      <c r="AH13704" s="119"/>
      <c r="AI13704" s="119"/>
    </row>
    <row r="13705" spans="27:35" x14ac:dyDescent="0.25">
      <c r="AA13705" s="81"/>
      <c r="AB13705" s="81"/>
      <c r="AC13705" s="80"/>
      <c r="AD13705" s="80"/>
      <c r="AE13705" s="81"/>
      <c r="AF13705" s="82"/>
      <c r="AG13705" s="80"/>
      <c r="AH13705" s="119"/>
      <c r="AI13705" s="119"/>
    </row>
    <row r="13706" spans="27:35" x14ac:dyDescent="0.25">
      <c r="AA13706" s="81"/>
      <c r="AB13706" s="81"/>
      <c r="AC13706" s="80"/>
      <c r="AD13706" s="80"/>
      <c r="AE13706" s="81"/>
      <c r="AF13706" s="82"/>
      <c r="AG13706" s="80"/>
      <c r="AH13706" s="119"/>
      <c r="AI13706" s="119"/>
    </row>
    <row r="13707" spans="27:35" x14ac:dyDescent="0.25">
      <c r="AA13707" s="81"/>
      <c r="AB13707" s="81"/>
      <c r="AC13707" s="80"/>
      <c r="AD13707" s="80"/>
      <c r="AE13707" s="81"/>
      <c r="AF13707" s="82"/>
      <c r="AG13707" s="80"/>
      <c r="AH13707" s="119"/>
      <c r="AI13707" s="119"/>
    </row>
    <row r="13708" spans="27:35" x14ac:dyDescent="0.25">
      <c r="AA13708" s="81"/>
      <c r="AB13708" s="81"/>
      <c r="AC13708" s="80"/>
      <c r="AD13708" s="80"/>
      <c r="AE13708" s="81"/>
      <c r="AF13708" s="82"/>
      <c r="AG13708" s="80"/>
      <c r="AH13708" s="119"/>
      <c r="AI13708" s="119"/>
    </row>
    <row r="13709" spans="27:35" x14ac:dyDescent="0.25">
      <c r="AA13709" s="81"/>
      <c r="AB13709" s="81"/>
      <c r="AC13709" s="80"/>
      <c r="AD13709" s="80"/>
      <c r="AE13709" s="81"/>
      <c r="AF13709" s="82"/>
      <c r="AG13709" s="80"/>
      <c r="AH13709" s="119"/>
      <c r="AI13709" s="119"/>
    </row>
    <row r="13710" spans="27:35" x14ac:dyDescent="0.25">
      <c r="AA13710" s="81"/>
      <c r="AB13710" s="81"/>
      <c r="AC13710" s="80"/>
      <c r="AD13710" s="80"/>
      <c r="AE13710" s="81"/>
      <c r="AF13710" s="82"/>
      <c r="AG13710" s="80"/>
      <c r="AH13710" s="119"/>
      <c r="AI13710" s="119"/>
    </row>
    <row r="13711" spans="27:35" x14ac:dyDescent="0.25">
      <c r="AA13711" s="81"/>
      <c r="AB13711" s="81"/>
      <c r="AC13711" s="80"/>
      <c r="AD13711" s="80"/>
      <c r="AE13711" s="81"/>
      <c r="AF13711" s="82"/>
      <c r="AG13711" s="80"/>
      <c r="AH13711" s="119"/>
      <c r="AI13711" s="119"/>
    </row>
    <row r="13712" spans="27:35" x14ac:dyDescent="0.25">
      <c r="AA13712" s="81"/>
      <c r="AB13712" s="81"/>
      <c r="AC13712" s="80"/>
      <c r="AD13712" s="80"/>
      <c r="AE13712" s="81"/>
      <c r="AF13712" s="82"/>
      <c r="AG13712" s="80"/>
      <c r="AH13712" s="119"/>
      <c r="AI13712" s="119"/>
    </row>
    <row r="13713" spans="27:35" x14ac:dyDescent="0.25">
      <c r="AA13713" s="81"/>
      <c r="AB13713" s="81"/>
      <c r="AC13713" s="80"/>
      <c r="AD13713" s="80"/>
      <c r="AE13713" s="81"/>
      <c r="AF13713" s="82"/>
      <c r="AG13713" s="80"/>
      <c r="AH13713" s="119"/>
      <c r="AI13713" s="119"/>
    </row>
    <row r="13714" spans="27:35" x14ac:dyDescent="0.25">
      <c r="AA13714" s="81"/>
      <c r="AB13714" s="81"/>
      <c r="AC13714" s="80"/>
      <c r="AD13714" s="80"/>
      <c r="AE13714" s="81"/>
      <c r="AF13714" s="82"/>
      <c r="AG13714" s="80"/>
      <c r="AH13714" s="119"/>
      <c r="AI13714" s="119"/>
    </row>
    <row r="13715" spans="27:35" x14ac:dyDescent="0.25">
      <c r="AA13715" s="81"/>
      <c r="AB13715" s="81"/>
      <c r="AC13715" s="80"/>
      <c r="AD13715" s="80"/>
      <c r="AE13715" s="81"/>
      <c r="AF13715" s="82"/>
      <c r="AG13715" s="80"/>
      <c r="AH13715" s="119"/>
      <c r="AI13715" s="119"/>
    </row>
    <row r="13716" spans="27:35" x14ac:dyDescent="0.25">
      <c r="AA13716" s="81"/>
      <c r="AB13716" s="81"/>
      <c r="AC13716" s="80"/>
      <c r="AD13716" s="80"/>
      <c r="AE13716" s="81"/>
      <c r="AF13716" s="82"/>
      <c r="AG13716" s="80"/>
      <c r="AH13716" s="119"/>
      <c r="AI13716" s="119"/>
    </row>
    <row r="13717" spans="27:35" x14ac:dyDescent="0.25">
      <c r="AA13717" s="81"/>
      <c r="AB13717" s="81"/>
      <c r="AC13717" s="80"/>
      <c r="AD13717" s="80"/>
      <c r="AE13717" s="81"/>
      <c r="AF13717" s="82"/>
      <c r="AG13717" s="80"/>
      <c r="AH13717" s="119"/>
      <c r="AI13717" s="119"/>
    </row>
    <row r="13718" spans="27:35" x14ac:dyDescent="0.25">
      <c r="AA13718" s="81"/>
      <c r="AB13718" s="81"/>
      <c r="AC13718" s="80"/>
      <c r="AD13718" s="80"/>
      <c r="AE13718" s="81"/>
      <c r="AF13718" s="82"/>
      <c r="AG13718" s="80"/>
      <c r="AH13718" s="119"/>
      <c r="AI13718" s="119"/>
    </row>
    <row r="13719" spans="27:35" x14ac:dyDescent="0.25">
      <c r="AA13719" s="81"/>
      <c r="AB13719" s="81"/>
      <c r="AC13719" s="80"/>
      <c r="AD13719" s="80"/>
      <c r="AE13719" s="81"/>
      <c r="AF13719" s="82"/>
      <c r="AG13719" s="80"/>
      <c r="AH13719" s="119"/>
      <c r="AI13719" s="119"/>
    </row>
    <row r="13720" spans="27:35" x14ac:dyDescent="0.25">
      <c r="AA13720" s="81"/>
      <c r="AB13720" s="81"/>
      <c r="AC13720" s="80"/>
      <c r="AD13720" s="80"/>
      <c r="AE13720" s="81"/>
      <c r="AF13720" s="82"/>
      <c r="AG13720" s="80"/>
      <c r="AH13720" s="119"/>
      <c r="AI13720" s="119"/>
    </row>
    <row r="13721" spans="27:35" x14ac:dyDescent="0.25">
      <c r="AA13721" s="81"/>
      <c r="AB13721" s="81"/>
      <c r="AC13721" s="80"/>
      <c r="AD13721" s="80"/>
      <c r="AE13721" s="81"/>
      <c r="AF13721" s="82"/>
      <c r="AG13721" s="80"/>
      <c r="AH13721" s="119"/>
      <c r="AI13721" s="119"/>
    </row>
    <row r="13722" spans="27:35" x14ac:dyDescent="0.25">
      <c r="AA13722" s="81"/>
      <c r="AB13722" s="81"/>
      <c r="AC13722" s="80"/>
      <c r="AD13722" s="80"/>
      <c r="AE13722" s="81"/>
      <c r="AF13722" s="82"/>
      <c r="AG13722" s="80"/>
      <c r="AH13722" s="119"/>
      <c r="AI13722" s="119"/>
    </row>
    <row r="13723" spans="27:35" x14ac:dyDescent="0.25">
      <c r="AA13723" s="81"/>
      <c r="AB13723" s="81"/>
      <c r="AC13723" s="80"/>
      <c r="AD13723" s="80"/>
      <c r="AE13723" s="81"/>
      <c r="AF13723" s="82"/>
      <c r="AG13723" s="80"/>
      <c r="AH13723" s="119"/>
      <c r="AI13723" s="119"/>
    </row>
    <row r="13724" spans="27:35" x14ac:dyDescent="0.25">
      <c r="AA13724" s="81"/>
      <c r="AB13724" s="81"/>
      <c r="AC13724" s="80"/>
      <c r="AD13724" s="80"/>
      <c r="AE13724" s="81"/>
      <c r="AF13724" s="82"/>
      <c r="AG13724" s="80"/>
      <c r="AH13724" s="119"/>
      <c r="AI13724" s="119"/>
    </row>
    <row r="13725" spans="27:35" x14ac:dyDescent="0.25">
      <c r="AA13725" s="81"/>
      <c r="AB13725" s="81"/>
      <c r="AC13725" s="80"/>
      <c r="AD13725" s="80"/>
      <c r="AE13725" s="81"/>
      <c r="AF13725" s="82"/>
      <c r="AG13725" s="80"/>
      <c r="AH13725" s="119"/>
      <c r="AI13725" s="119"/>
    </row>
    <row r="13726" spans="27:35" x14ac:dyDescent="0.25">
      <c r="AA13726" s="81"/>
      <c r="AB13726" s="81"/>
      <c r="AC13726" s="80"/>
      <c r="AD13726" s="80"/>
      <c r="AE13726" s="81"/>
      <c r="AF13726" s="82"/>
      <c r="AG13726" s="80"/>
      <c r="AH13726" s="119"/>
      <c r="AI13726" s="119"/>
    </row>
    <row r="13727" spans="27:35" x14ac:dyDescent="0.25">
      <c r="AA13727" s="81"/>
      <c r="AB13727" s="81"/>
      <c r="AC13727" s="80"/>
      <c r="AD13727" s="80"/>
      <c r="AE13727" s="81"/>
      <c r="AF13727" s="82"/>
      <c r="AG13727" s="80"/>
      <c r="AH13727" s="119"/>
      <c r="AI13727" s="119"/>
    </row>
    <row r="13728" spans="27:35" x14ac:dyDescent="0.25">
      <c r="AA13728" s="81"/>
      <c r="AB13728" s="81"/>
      <c r="AC13728" s="80"/>
      <c r="AD13728" s="80"/>
      <c r="AE13728" s="81"/>
      <c r="AF13728" s="82"/>
      <c r="AG13728" s="80"/>
      <c r="AH13728" s="119"/>
      <c r="AI13728" s="119"/>
    </row>
    <row r="13729" spans="27:35" x14ac:dyDescent="0.25">
      <c r="AA13729" s="81"/>
      <c r="AB13729" s="81"/>
      <c r="AC13729" s="80"/>
      <c r="AD13729" s="80"/>
      <c r="AE13729" s="81"/>
      <c r="AF13729" s="82"/>
      <c r="AG13729" s="80"/>
      <c r="AH13729" s="119"/>
      <c r="AI13729" s="119"/>
    </row>
    <row r="13730" spans="27:35" x14ac:dyDescent="0.25">
      <c r="AA13730" s="81"/>
      <c r="AB13730" s="81"/>
      <c r="AC13730" s="80"/>
      <c r="AD13730" s="80"/>
      <c r="AE13730" s="81"/>
      <c r="AF13730" s="82"/>
      <c r="AG13730" s="80"/>
      <c r="AH13730" s="119"/>
      <c r="AI13730" s="119"/>
    </row>
    <row r="13731" spans="27:35" x14ac:dyDescent="0.25">
      <c r="AA13731" s="81"/>
      <c r="AB13731" s="81"/>
      <c r="AC13731" s="80"/>
      <c r="AD13731" s="80"/>
      <c r="AE13731" s="81"/>
      <c r="AF13731" s="82"/>
      <c r="AG13731" s="80"/>
      <c r="AH13731" s="119"/>
      <c r="AI13731" s="119"/>
    </row>
    <row r="13732" spans="27:35" x14ac:dyDescent="0.25">
      <c r="AA13732" s="81"/>
      <c r="AB13732" s="81"/>
      <c r="AC13732" s="80"/>
      <c r="AD13732" s="80"/>
      <c r="AE13732" s="81"/>
      <c r="AF13732" s="82"/>
      <c r="AG13732" s="80"/>
      <c r="AH13732" s="119"/>
      <c r="AI13732" s="119"/>
    </row>
    <row r="13733" spans="27:35" x14ac:dyDescent="0.25">
      <c r="AA13733" s="81"/>
      <c r="AB13733" s="81"/>
      <c r="AC13733" s="80"/>
      <c r="AD13733" s="80"/>
      <c r="AE13733" s="81"/>
      <c r="AF13733" s="82"/>
      <c r="AG13733" s="80"/>
      <c r="AH13733" s="119"/>
      <c r="AI13733" s="119"/>
    </row>
    <row r="13734" spans="27:35" x14ac:dyDescent="0.25">
      <c r="AA13734" s="81"/>
      <c r="AB13734" s="81"/>
      <c r="AC13734" s="80"/>
      <c r="AD13734" s="80"/>
      <c r="AE13734" s="81"/>
      <c r="AF13734" s="82"/>
      <c r="AG13734" s="80"/>
      <c r="AH13734" s="119"/>
      <c r="AI13734" s="119"/>
    </row>
    <row r="13735" spans="27:35" x14ac:dyDescent="0.25">
      <c r="AA13735" s="81"/>
      <c r="AB13735" s="81"/>
      <c r="AC13735" s="80"/>
      <c r="AD13735" s="80"/>
      <c r="AE13735" s="81"/>
      <c r="AF13735" s="82"/>
      <c r="AG13735" s="80"/>
      <c r="AH13735" s="119"/>
      <c r="AI13735" s="119"/>
    </row>
    <row r="13736" spans="27:35" x14ac:dyDescent="0.25">
      <c r="AA13736" s="81"/>
      <c r="AB13736" s="81"/>
      <c r="AC13736" s="80"/>
      <c r="AD13736" s="80"/>
      <c r="AE13736" s="81"/>
      <c r="AF13736" s="82"/>
      <c r="AG13736" s="80"/>
      <c r="AH13736" s="119"/>
      <c r="AI13736" s="119"/>
    </row>
    <row r="13737" spans="27:35" x14ac:dyDescent="0.25">
      <c r="AA13737" s="81"/>
      <c r="AB13737" s="81"/>
      <c r="AC13737" s="80"/>
      <c r="AD13737" s="80"/>
      <c r="AE13737" s="81"/>
      <c r="AF13737" s="82"/>
      <c r="AG13737" s="80"/>
      <c r="AH13737" s="119"/>
      <c r="AI13737" s="119"/>
    </row>
    <row r="13738" spans="27:35" x14ac:dyDescent="0.25">
      <c r="AA13738" s="81"/>
      <c r="AB13738" s="81"/>
      <c r="AC13738" s="80"/>
      <c r="AD13738" s="80"/>
      <c r="AE13738" s="81"/>
      <c r="AF13738" s="82"/>
      <c r="AG13738" s="80"/>
      <c r="AH13738" s="119"/>
      <c r="AI13738" s="119"/>
    </row>
    <row r="13739" spans="27:35" x14ac:dyDescent="0.25">
      <c r="AA13739" s="81"/>
      <c r="AB13739" s="81"/>
      <c r="AC13739" s="80"/>
      <c r="AD13739" s="80"/>
      <c r="AE13739" s="81"/>
      <c r="AF13739" s="82"/>
      <c r="AG13739" s="80"/>
      <c r="AH13739" s="119"/>
      <c r="AI13739" s="119"/>
    </row>
    <row r="13740" spans="27:35" x14ac:dyDescent="0.25">
      <c r="AA13740" s="81"/>
      <c r="AB13740" s="81"/>
      <c r="AC13740" s="80"/>
      <c r="AD13740" s="80"/>
      <c r="AE13740" s="81"/>
      <c r="AF13740" s="82"/>
      <c r="AG13740" s="80"/>
      <c r="AH13740" s="119"/>
      <c r="AI13740" s="119"/>
    </row>
    <row r="13741" spans="27:35" x14ac:dyDescent="0.25">
      <c r="AA13741" s="81"/>
      <c r="AB13741" s="81"/>
      <c r="AC13741" s="80"/>
      <c r="AD13741" s="80"/>
      <c r="AE13741" s="81"/>
      <c r="AF13741" s="82"/>
      <c r="AG13741" s="80"/>
      <c r="AH13741" s="119"/>
      <c r="AI13741" s="119"/>
    </row>
    <row r="13742" spans="27:35" x14ac:dyDescent="0.25">
      <c r="AA13742" s="81"/>
      <c r="AB13742" s="81"/>
      <c r="AC13742" s="80"/>
      <c r="AD13742" s="80"/>
      <c r="AE13742" s="81"/>
      <c r="AF13742" s="82"/>
      <c r="AG13742" s="80"/>
      <c r="AH13742" s="119"/>
      <c r="AI13742" s="119"/>
    </row>
    <row r="13743" spans="27:35" x14ac:dyDescent="0.25">
      <c r="AA13743" s="81"/>
      <c r="AB13743" s="81"/>
      <c r="AC13743" s="80"/>
      <c r="AD13743" s="80"/>
      <c r="AE13743" s="81"/>
      <c r="AF13743" s="82"/>
      <c r="AG13743" s="80"/>
      <c r="AH13743" s="119"/>
      <c r="AI13743" s="119"/>
    </row>
    <row r="13744" spans="27:35" x14ac:dyDescent="0.25">
      <c r="AA13744" s="81"/>
      <c r="AB13744" s="81"/>
      <c r="AC13744" s="80"/>
      <c r="AD13744" s="80"/>
      <c r="AE13744" s="81"/>
      <c r="AF13744" s="82"/>
      <c r="AG13744" s="80"/>
      <c r="AH13744" s="119"/>
      <c r="AI13744" s="119"/>
    </row>
    <row r="13745" spans="27:35" x14ac:dyDescent="0.25">
      <c r="AA13745" s="81"/>
      <c r="AB13745" s="81"/>
      <c r="AC13745" s="80"/>
      <c r="AD13745" s="80"/>
      <c r="AE13745" s="81"/>
      <c r="AF13745" s="82"/>
      <c r="AG13745" s="80"/>
      <c r="AH13745" s="119"/>
      <c r="AI13745" s="119"/>
    </row>
    <row r="13746" spans="27:35" x14ac:dyDescent="0.25">
      <c r="AA13746" s="81"/>
      <c r="AB13746" s="81"/>
      <c r="AC13746" s="80"/>
      <c r="AD13746" s="80"/>
      <c r="AE13746" s="81"/>
      <c r="AF13746" s="82"/>
      <c r="AG13746" s="80"/>
      <c r="AH13746" s="119"/>
      <c r="AI13746" s="119"/>
    </row>
    <row r="13747" spans="27:35" x14ac:dyDescent="0.25">
      <c r="AA13747" s="81"/>
      <c r="AB13747" s="81"/>
      <c r="AC13747" s="80"/>
      <c r="AD13747" s="80"/>
      <c r="AE13747" s="81"/>
      <c r="AF13747" s="82"/>
      <c r="AG13747" s="80"/>
      <c r="AH13747" s="119"/>
      <c r="AI13747" s="119"/>
    </row>
    <row r="13748" spans="27:35" x14ac:dyDescent="0.25">
      <c r="AA13748" s="81"/>
      <c r="AB13748" s="81"/>
      <c r="AC13748" s="80"/>
      <c r="AD13748" s="80"/>
      <c r="AE13748" s="81"/>
      <c r="AF13748" s="82"/>
      <c r="AG13748" s="80"/>
      <c r="AH13748" s="119"/>
      <c r="AI13748" s="119"/>
    </row>
    <row r="13749" spans="27:35" x14ac:dyDescent="0.25">
      <c r="AA13749" s="81"/>
      <c r="AB13749" s="81"/>
      <c r="AC13749" s="80"/>
      <c r="AD13749" s="80"/>
      <c r="AE13749" s="81"/>
      <c r="AF13749" s="82"/>
      <c r="AG13749" s="80"/>
      <c r="AH13749" s="119"/>
      <c r="AI13749" s="119"/>
    </row>
    <row r="13750" spans="27:35" x14ac:dyDescent="0.25">
      <c r="AA13750" s="81"/>
      <c r="AB13750" s="81"/>
      <c r="AC13750" s="80"/>
      <c r="AD13750" s="80"/>
      <c r="AE13750" s="81"/>
      <c r="AF13750" s="82"/>
      <c r="AG13750" s="80"/>
      <c r="AH13750" s="119"/>
      <c r="AI13750" s="119"/>
    </row>
    <row r="13751" spans="27:35" x14ac:dyDescent="0.25">
      <c r="AA13751" s="81"/>
      <c r="AB13751" s="81"/>
      <c r="AC13751" s="80"/>
      <c r="AD13751" s="80"/>
      <c r="AE13751" s="81"/>
      <c r="AF13751" s="82"/>
      <c r="AG13751" s="80"/>
      <c r="AH13751" s="119"/>
      <c r="AI13751" s="119"/>
    </row>
    <row r="13752" spans="27:35" x14ac:dyDescent="0.25">
      <c r="AA13752" s="81"/>
      <c r="AB13752" s="81"/>
      <c r="AC13752" s="80"/>
      <c r="AD13752" s="80"/>
      <c r="AE13752" s="81"/>
      <c r="AF13752" s="82"/>
      <c r="AG13752" s="80"/>
      <c r="AH13752" s="119"/>
      <c r="AI13752" s="119"/>
    </row>
    <row r="13753" spans="27:35" x14ac:dyDescent="0.25">
      <c r="AA13753" s="81"/>
      <c r="AB13753" s="81"/>
      <c r="AC13753" s="80"/>
      <c r="AD13753" s="80"/>
      <c r="AE13753" s="81"/>
      <c r="AF13753" s="82"/>
      <c r="AG13753" s="80"/>
      <c r="AH13753" s="119"/>
      <c r="AI13753" s="119"/>
    </row>
    <row r="13754" spans="27:35" x14ac:dyDescent="0.25">
      <c r="AA13754" s="81"/>
      <c r="AB13754" s="81"/>
      <c r="AC13754" s="80"/>
      <c r="AD13754" s="80"/>
      <c r="AE13754" s="81"/>
      <c r="AF13754" s="82"/>
      <c r="AG13754" s="80"/>
      <c r="AH13754" s="119"/>
      <c r="AI13754" s="119"/>
    </row>
    <row r="13755" spans="27:35" x14ac:dyDescent="0.25">
      <c r="AA13755" s="81"/>
      <c r="AB13755" s="81"/>
      <c r="AC13755" s="80"/>
      <c r="AD13755" s="80"/>
      <c r="AE13755" s="81"/>
      <c r="AF13755" s="82"/>
      <c r="AG13755" s="80"/>
      <c r="AH13755" s="119"/>
      <c r="AI13755" s="119"/>
    </row>
    <row r="13756" spans="27:35" x14ac:dyDescent="0.25">
      <c r="AA13756" s="81"/>
      <c r="AB13756" s="81"/>
      <c r="AC13756" s="80"/>
      <c r="AD13756" s="80"/>
      <c r="AE13756" s="81"/>
      <c r="AF13756" s="82"/>
      <c r="AG13756" s="80"/>
      <c r="AH13756" s="119"/>
      <c r="AI13756" s="119"/>
    </row>
    <row r="13757" spans="27:35" x14ac:dyDescent="0.25">
      <c r="AA13757" s="81"/>
      <c r="AB13757" s="81"/>
      <c r="AC13757" s="80"/>
      <c r="AD13757" s="80"/>
      <c r="AE13757" s="81"/>
      <c r="AF13757" s="82"/>
      <c r="AG13757" s="80"/>
      <c r="AH13757" s="119"/>
      <c r="AI13757" s="119"/>
    </row>
    <row r="13758" spans="27:35" x14ac:dyDescent="0.25">
      <c r="AA13758" s="81"/>
      <c r="AB13758" s="81"/>
      <c r="AC13758" s="80"/>
      <c r="AD13758" s="80"/>
      <c r="AE13758" s="81"/>
      <c r="AF13758" s="82"/>
      <c r="AG13758" s="80"/>
      <c r="AH13758" s="119"/>
      <c r="AI13758" s="119"/>
    </row>
    <row r="13759" spans="27:35" x14ac:dyDescent="0.25">
      <c r="AA13759" s="81"/>
      <c r="AB13759" s="81"/>
      <c r="AC13759" s="80"/>
      <c r="AD13759" s="80"/>
      <c r="AE13759" s="81"/>
      <c r="AF13759" s="82"/>
      <c r="AG13759" s="80"/>
      <c r="AH13759" s="119"/>
      <c r="AI13759" s="119"/>
    </row>
    <row r="13760" spans="27:35" x14ac:dyDescent="0.25">
      <c r="AA13760" s="81"/>
      <c r="AB13760" s="81"/>
      <c r="AC13760" s="80"/>
      <c r="AD13760" s="80"/>
      <c r="AE13760" s="81"/>
      <c r="AF13760" s="82"/>
      <c r="AG13760" s="80"/>
      <c r="AH13760" s="119"/>
      <c r="AI13760" s="119"/>
    </row>
    <row r="13761" spans="27:35" x14ac:dyDescent="0.25">
      <c r="AA13761" s="81"/>
      <c r="AB13761" s="81"/>
      <c r="AC13761" s="80"/>
      <c r="AD13761" s="80"/>
      <c r="AE13761" s="81"/>
      <c r="AF13761" s="82"/>
      <c r="AG13761" s="80"/>
      <c r="AH13761" s="119"/>
      <c r="AI13761" s="119"/>
    </row>
    <row r="13762" spans="27:35" x14ac:dyDescent="0.25">
      <c r="AA13762" s="81"/>
      <c r="AB13762" s="81"/>
      <c r="AC13762" s="80"/>
      <c r="AD13762" s="80"/>
      <c r="AE13762" s="81"/>
      <c r="AF13762" s="82"/>
      <c r="AG13762" s="80"/>
      <c r="AH13762" s="119"/>
      <c r="AI13762" s="119"/>
    </row>
    <row r="13763" spans="27:35" x14ac:dyDescent="0.25">
      <c r="AA13763" s="81"/>
      <c r="AB13763" s="81"/>
      <c r="AC13763" s="80"/>
      <c r="AD13763" s="80"/>
      <c r="AE13763" s="81"/>
      <c r="AF13763" s="82"/>
      <c r="AG13763" s="80"/>
      <c r="AH13763" s="119"/>
      <c r="AI13763" s="119"/>
    </row>
    <row r="13764" spans="27:35" x14ac:dyDescent="0.25">
      <c r="AA13764" s="81"/>
      <c r="AB13764" s="81"/>
      <c r="AC13764" s="80"/>
      <c r="AD13764" s="80"/>
      <c r="AE13764" s="81"/>
      <c r="AF13764" s="82"/>
      <c r="AG13764" s="80"/>
      <c r="AH13764" s="119"/>
      <c r="AI13764" s="119"/>
    </row>
    <row r="13765" spans="27:35" x14ac:dyDescent="0.25">
      <c r="AA13765" s="81"/>
      <c r="AB13765" s="81"/>
      <c r="AC13765" s="80"/>
      <c r="AD13765" s="80"/>
      <c r="AE13765" s="81"/>
      <c r="AF13765" s="82"/>
      <c r="AG13765" s="80"/>
      <c r="AH13765" s="119"/>
      <c r="AI13765" s="119"/>
    </row>
    <row r="13766" spans="27:35" x14ac:dyDescent="0.25">
      <c r="AA13766" s="81"/>
      <c r="AB13766" s="81"/>
      <c r="AC13766" s="80"/>
      <c r="AD13766" s="80"/>
      <c r="AE13766" s="81"/>
      <c r="AF13766" s="82"/>
      <c r="AG13766" s="80"/>
      <c r="AH13766" s="119"/>
      <c r="AI13766" s="119"/>
    </row>
    <row r="13767" spans="27:35" x14ac:dyDescent="0.25">
      <c r="AA13767" s="81"/>
      <c r="AB13767" s="81"/>
      <c r="AC13767" s="80"/>
      <c r="AD13767" s="80"/>
      <c r="AE13767" s="81"/>
      <c r="AF13767" s="82"/>
      <c r="AG13767" s="80"/>
      <c r="AH13767" s="119"/>
      <c r="AI13767" s="119"/>
    </row>
    <row r="13768" spans="27:35" x14ac:dyDescent="0.25">
      <c r="AA13768" s="81"/>
      <c r="AB13768" s="81"/>
      <c r="AC13768" s="80"/>
      <c r="AD13768" s="80"/>
      <c r="AE13768" s="81"/>
      <c r="AF13768" s="82"/>
      <c r="AG13768" s="80"/>
      <c r="AH13768" s="119"/>
      <c r="AI13768" s="119"/>
    </row>
    <row r="13769" spans="27:35" x14ac:dyDescent="0.25">
      <c r="AA13769" s="81"/>
      <c r="AB13769" s="81"/>
      <c r="AC13769" s="80"/>
      <c r="AD13769" s="80"/>
      <c r="AE13769" s="81"/>
      <c r="AF13769" s="82"/>
      <c r="AG13769" s="80"/>
      <c r="AH13769" s="119"/>
      <c r="AI13769" s="119"/>
    </row>
    <row r="13770" spans="27:35" x14ac:dyDescent="0.25">
      <c r="AA13770" s="81"/>
      <c r="AB13770" s="81"/>
      <c r="AC13770" s="80"/>
      <c r="AD13770" s="80"/>
      <c r="AE13770" s="81"/>
      <c r="AF13770" s="82"/>
      <c r="AG13770" s="80"/>
      <c r="AH13770" s="119"/>
      <c r="AI13770" s="119"/>
    </row>
    <row r="13771" spans="27:35" x14ac:dyDescent="0.25">
      <c r="AA13771" s="81"/>
      <c r="AB13771" s="81"/>
      <c r="AC13771" s="80"/>
      <c r="AD13771" s="80"/>
      <c r="AE13771" s="81"/>
      <c r="AF13771" s="82"/>
      <c r="AG13771" s="80"/>
      <c r="AH13771" s="119"/>
      <c r="AI13771" s="119"/>
    </row>
    <row r="13772" spans="27:35" x14ac:dyDescent="0.25">
      <c r="AA13772" s="81"/>
      <c r="AB13772" s="81"/>
      <c r="AC13772" s="80"/>
      <c r="AD13772" s="80"/>
      <c r="AE13772" s="81"/>
      <c r="AF13772" s="82"/>
      <c r="AG13772" s="80"/>
      <c r="AH13772" s="119"/>
      <c r="AI13772" s="119"/>
    </row>
    <row r="13773" spans="27:35" x14ac:dyDescent="0.25">
      <c r="AA13773" s="81"/>
      <c r="AB13773" s="81"/>
      <c r="AC13773" s="80"/>
      <c r="AD13773" s="80"/>
      <c r="AE13773" s="81"/>
      <c r="AF13773" s="82"/>
      <c r="AG13773" s="80"/>
      <c r="AH13773" s="119"/>
      <c r="AI13773" s="119"/>
    </row>
    <row r="13774" spans="27:35" x14ac:dyDescent="0.25">
      <c r="AA13774" s="81"/>
      <c r="AB13774" s="81"/>
      <c r="AC13774" s="80"/>
      <c r="AD13774" s="80"/>
      <c r="AE13774" s="81"/>
      <c r="AF13774" s="82"/>
      <c r="AG13774" s="80"/>
      <c r="AH13774" s="119"/>
      <c r="AI13774" s="119"/>
    </row>
    <row r="13775" spans="27:35" x14ac:dyDescent="0.25">
      <c r="AA13775" s="81"/>
      <c r="AB13775" s="81"/>
      <c r="AC13775" s="80"/>
      <c r="AD13775" s="80"/>
      <c r="AE13775" s="81"/>
      <c r="AF13775" s="82"/>
      <c r="AG13775" s="80"/>
      <c r="AH13775" s="119"/>
      <c r="AI13775" s="119"/>
    </row>
    <row r="13776" spans="27:35" x14ac:dyDescent="0.25">
      <c r="AA13776" s="81"/>
      <c r="AB13776" s="81"/>
      <c r="AC13776" s="80"/>
      <c r="AD13776" s="80"/>
      <c r="AE13776" s="81"/>
      <c r="AF13776" s="82"/>
      <c r="AG13776" s="80"/>
      <c r="AH13776" s="119"/>
      <c r="AI13776" s="119"/>
    </row>
    <row r="13777" spans="27:35" x14ac:dyDescent="0.25">
      <c r="AA13777" s="81"/>
      <c r="AB13777" s="81"/>
      <c r="AC13777" s="80"/>
      <c r="AD13777" s="80"/>
      <c r="AE13777" s="81"/>
      <c r="AF13777" s="82"/>
      <c r="AG13777" s="80"/>
      <c r="AH13777" s="119"/>
      <c r="AI13777" s="119"/>
    </row>
    <row r="13778" spans="27:35" x14ac:dyDescent="0.25">
      <c r="AA13778" s="81"/>
      <c r="AB13778" s="81"/>
      <c r="AC13778" s="80"/>
      <c r="AD13778" s="80"/>
      <c r="AE13778" s="81"/>
      <c r="AF13778" s="82"/>
      <c r="AG13778" s="80"/>
      <c r="AH13778" s="119"/>
      <c r="AI13778" s="119"/>
    </row>
    <row r="13779" spans="27:35" x14ac:dyDescent="0.25">
      <c r="AA13779" s="81"/>
      <c r="AB13779" s="81"/>
      <c r="AC13779" s="80"/>
      <c r="AD13779" s="80"/>
      <c r="AE13779" s="81"/>
      <c r="AF13779" s="82"/>
      <c r="AG13779" s="80"/>
      <c r="AH13779" s="119"/>
      <c r="AI13779" s="119"/>
    </row>
    <row r="13780" spans="27:35" x14ac:dyDescent="0.25">
      <c r="AA13780" s="81"/>
      <c r="AB13780" s="81"/>
      <c r="AC13780" s="80"/>
      <c r="AD13780" s="80"/>
      <c r="AE13780" s="81"/>
      <c r="AF13780" s="82"/>
      <c r="AG13780" s="80"/>
      <c r="AH13780" s="119"/>
      <c r="AI13780" s="119"/>
    </row>
    <row r="13781" spans="27:35" x14ac:dyDescent="0.25">
      <c r="AA13781" s="81"/>
      <c r="AB13781" s="81"/>
      <c r="AC13781" s="80"/>
      <c r="AD13781" s="80"/>
      <c r="AE13781" s="81"/>
      <c r="AF13781" s="82"/>
      <c r="AG13781" s="80"/>
      <c r="AH13781" s="119"/>
      <c r="AI13781" s="119"/>
    </row>
    <row r="13782" spans="27:35" x14ac:dyDescent="0.25">
      <c r="AA13782" s="81"/>
      <c r="AB13782" s="81"/>
      <c r="AC13782" s="80"/>
      <c r="AD13782" s="80"/>
      <c r="AE13782" s="81"/>
      <c r="AF13782" s="82"/>
      <c r="AG13782" s="80"/>
      <c r="AH13782" s="119"/>
      <c r="AI13782" s="119"/>
    </row>
    <row r="13783" spans="27:35" x14ac:dyDescent="0.25">
      <c r="AA13783" s="81"/>
      <c r="AB13783" s="81"/>
      <c r="AC13783" s="80"/>
      <c r="AD13783" s="80"/>
      <c r="AE13783" s="81"/>
      <c r="AF13783" s="82"/>
      <c r="AG13783" s="80"/>
      <c r="AH13783" s="119"/>
      <c r="AI13783" s="119"/>
    </row>
    <row r="13784" spans="27:35" x14ac:dyDescent="0.25">
      <c r="AA13784" s="81"/>
      <c r="AB13784" s="81"/>
      <c r="AC13784" s="80"/>
      <c r="AD13784" s="80"/>
      <c r="AE13784" s="81"/>
      <c r="AF13784" s="82"/>
      <c r="AG13784" s="80"/>
      <c r="AH13784" s="119"/>
      <c r="AI13784" s="119"/>
    </row>
    <row r="13785" spans="27:35" x14ac:dyDescent="0.25">
      <c r="AA13785" s="81"/>
      <c r="AB13785" s="81"/>
      <c r="AC13785" s="80"/>
      <c r="AD13785" s="80"/>
      <c r="AE13785" s="81"/>
      <c r="AF13785" s="82"/>
      <c r="AG13785" s="80"/>
      <c r="AH13785" s="119"/>
      <c r="AI13785" s="119"/>
    </row>
    <row r="13786" spans="27:35" x14ac:dyDescent="0.25">
      <c r="AA13786" s="81"/>
      <c r="AB13786" s="81"/>
      <c r="AC13786" s="80"/>
      <c r="AD13786" s="80"/>
      <c r="AE13786" s="81"/>
      <c r="AF13786" s="82"/>
      <c r="AG13786" s="80"/>
      <c r="AH13786" s="119"/>
      <c r="AI13786" s="119"/>
    </row>
    <row r="13787" spans="27:35" x14ac:dyDescent="0.25">
      <c r="AA13787" s="81"/>
      <c r="AB13787" s="81"/>
      <c r="AC13787" s="80"/>
      <c r="AD13787" s="80"/>
      <c r="AE13787" s="81"/>
      <c r="AF13787" s="82"/>
      <c r="AG13787" s="80"/>
      <c r="AH13787" s="119"/>
      <c r="AI13787" s="119"/>
    </row>
    <row r="13788" spans="27:35" x14ac:dyDescent="0.25">
      <c r="AA13788" s="81"/>
      <c r="AB13788" s="81"/>
      <c r="AC13788" s="80"/>
      <c r="AD13788" s="80"/>
      <c r="AE13788" s="81"/>
      <c r="AF13788" s="82"/>
      <c r="AG13788" s="80"/>
      <c r="AH13788" s="119"/>
      <c r="AI13788" s="119"/>
    </row>
    <row r="13789" spans="27:35" x14ac:dyDescent="0.25">
      <c r="AA13789" s="81"/>
      <c r="AB13789" s="81"/>
      <c r="AC13789" s="80"/>
      <c r="AD13789" s="80"/>
      <c r="AE13789" s="81"/>
      <c r="AF13789" s="82"/>
      <c r="AG13789" s="80"/>
      <c r="AH13789" s="119"/>
      <c r="AI13789" s="119"/>
    </row>
    <row r="13790" spans="27:35" x14ac:dyDescent="0.25">
      <c r="AA13790" s="81"/>
      <c r="AB13790" s="81"/>
      <c r="AC13790" s="80"/>
      <c r="AD13790" s="80"/>
      <c r="AE13790" s="81"/>
      <c r="AF13790" s="82"/>
      <c r="AG13790" s="80"/>
      <c r="AH13790" s="119"/>
      <c r="AI13790" s="119"/>
    </row>
    <row r="13791" spans="27:35" x14ac:dyDescent="0.25">
      <c r="AA13791" s="81"/>
      <c r="AB13791" s="81"/>
      <c r="AC13791" s="80"/>
      <c r="AD13791" s="80"/>
      <c r="AE13791" s="81"/>
      <c r="AF13791" s="82"/>
      <c r="AG13791" s="80"/>
      <c r="AH13791" s="119"/>
      <c r="AI13791" s="119"/>
    </row>
    <row r="13792" spans="27:35" x14ac:dyDescent="0.25">
      <c r="AA13792" s="81"/>
      <c r="AB13792" s="81"/>
      <c r="AC13792" s="80"/>
      <c r="AD13792" s="80"/>
      <c r="AE13792" s="81"/>
      <c r="AF13792" s="82"/>
      <c r="AG13792" s="80"/>
      <c r="AH13792" s="119"/>
      <c r="AI13792" s="119"/>
    </row>
    <row r="13793" spans="27:35" x14ac:dyDescent="0.25">
      <c r="AA13793" s="81"/>
      <c r="AB13793" s="81"/>
      <c r="AC13793" s="80"/>
      <c r="AD13793" s="80"/>
      <c r="AE13793" s="81"/>
      <c r="AF13793" s="82"/>
      <c r="AG13793" s="80"/>
      <c r="AH13793" s="119"/>
      <c r="AI13793" s="119"/>
    </row>
    <row r="13794" spans="27:35" x14ac:dyDescent="0.25">
      <c r="AA13794" s="81"/>
      <c r="AB13794" s="81"/>
      <c r="AC13794" s="80"/>
      <c r="AD13794" s="80"/>
      <c r="AE13794" s="81"/>
      <c r="AF13794" s="82"/>
      <c r="AG13794" s="80"/>
      <c r="AH13794" s="119"/>
      <c r="AI13794" s="119"/>
    </row>
    <row r="13795" spans="27:35" x14ac:dyDescent="0.25">
      <c r="AA13795" s="81"/>
      <c r="AB13795" s="81"/>
      <c r="AC13795" s="80"/>
      <c r="AD13795" s="80"/>
      <c r="AE13795" s="81"/>
      <c r="AF13795" s="82"/>
      <c r="AG13795" s="80"/>
      <c r="AH13795" s="119"/>
      <c r="AI13795" s="119"/>
    </row>
    <row r="13796" spans="27:35" x14ac:dyDescent="0.25">
      <c r="AA13796" s="81"/>
      <c r="AB13796" s="81"/>
      <c r="AC13796" s="80"/>
      <c r="AD13796" s="80"/>
      <c r="AE13796" s="81"/>
      <c r="AF13796" s="82"/>
      <c r="AG13796" s="80"/>
      <c r="AH13796" s="119"/>
      <c r="AI13796" s="119"/>
    </row>
    <row r="13797" spans="27:35" x14ac:dyDescent="0.25">
      <c r="AA13797" s="81"/>
      <c r="AB13797" s="81"/>
      <c r="AC13797" s="80"/>
      <c r="AD13797" s="80"/>
      <c r="AE13797" s="81"/>
      <c r="AF13797" s="82"/>
      <c r="AG13797" s="80"/>
      <c r="AH13797" s="119"/>
      <c r="AI13797" s="119"/>
    </row>
    <row r="13798" spans="27:35" x14ac:dyDescent="0.25">
      <c r="AA13798" s="81"/>
      <c r="AB13798" s="81"/>
      <c r="AC13798" s="80"/>
      <c r="AD13798" s="80"/>
      <c r="AE13798" s="81"/>
      <c r="AF13798" s="82"/>
      <c r="AG13798" s="80"/>
      <c r="AH13798" s="119"/>
      <c r="AI13798" s="119"/>
    </row>
    <row r="13799" spans="27:35" x14ac:dyDescent="0.25">
      <c r="AA13799" s="81"/>
      <c r="AB13799" s="81"/>
      <c r="AC13799" s="80"/>
      <c r="AD13799" s="80"/>
      <c r="AE13799" s="81"/>
      <c r="AF13799" s="82"/>
      <c r="AG13799" s="80"/>
      <c r="AH13799" s="119"/>
      <c r="AI13799" s="119"/>
    </row>
    <row r="13800" spans="27:35" x14ac:dyDescent="0.25">
      <c r="AA13800" s="81"/>
      <c r="AB13800" s="81"/>
      <c r="AC13800" s="80"/>
      <c r="AD13800" s="80"/>
      <c r="AE13800" s="81"/>
      <c r="AF13800" s="82"/>
      <c r="AG13800" s="80"/>
      <c r="AH13800" s="119"/>
      <c r="AI13800" s="119"/>
    </row>
    <row r="13801" spans="27:35" x14ac:dyDescent="0.25">
      <c r="AA13801" s="81"/>
      <c r="AB13801" s="81"/>
      <c r="AC13801" s="80"/>
      <c r="AD13801" s="80"/>
      <c r="AE13801" s="81"/>
      <c r="AF13801" s="82"/>
      <c r="AG13801" s="80"/>
      <c r="AH13801" s="119"/>
      <c r="AI13801" s="119"/>
    </row>
    <row r="13802" spans="27:35" x14ac:dyDescent="0.25">
      <c r="AA13802" s="81"/>
      <c r="AB13802" s="81"/>
      <c r="AC13802" s="80"/>
      <c r="AD13802" s="80"/>
      <c r="AE13802" s="81"/>
      <c r="AF13802" s="82"/>
      <c r="AG13802" s="80"/>
      <c r="AH13802" s="119"/>
      <c r="AI13802" s="119"/>
    </row>
    <row r="13803" spans="27:35" x14ac:dyDescent="0.25">
      <c r="AA13803" s="81"/>
      <c r="AB13803" s="81"/>
      <c r="AC13803" s="80"/>
      <c r="AD13803" s="80"/>
      <c r="AE13803" s="81"/>
      <c r="AF13803" s="82"/>
      <c r="AG13803" s="80"/>
      <c r="AH13803" s="119"/>
      <c r="AI13803" s="119"/>
    </row>
    <row r="13804" spans="27:35" x14ac:dyDescent="0.25">
      <c r="AA13804" s="81"/>
      <c r="AB13804" s="81"/>
      <c r="AC13804" s="80"/>
      <c r="AD13804" s="80"/>
      <c r="AE13804" s="81"/>
      <c r="AF13804" s="82"/>
      <c r="AG13804" s="80"/>
      <c r="AH13804" s="119"/>
      <c r="AI13804" s="119"/>
    </row>
    <row r="13805" spans="27:35" x14ac:dyDescent="0.25">
      <c r="AA13805" s="81"/>
      <c r="AB13805" s="81"/>
      <c r="AC13805" s="80"/>
      <c r="AD13805" s="80"/>
      <c r="AE13805" s="81"/>
      <c r="AF13805" s="82"/>
      <c r="AG13805" s="80"/>
      <c r="AH13805" s="119"/>
      <c r="AI13805" s="119"/>
    </row>
    <row r="13806" spans="27:35" x14ac:dyDescent="0.25">
      <c r="AA13806" s="81"/>
      <c r="AB13806" s="81"/>
      <c r="AC13806" s="80"/>
      <c r="AD13806" s="80"/>
      <c r="AE13806" s="81"/>
      <c r="AF13806" s="82"/>
      <c r="AG13806" s="80"/>
      <c r="AH13806" s="119"/>
      <c r="AI13806" s="119"/>
    </row>
    <row r="13807" spans="27:35" x14ac:dyDescent="0.25">
      <c r="AA13807" s="81"/>
      <c r="AB13807" s="81"/>
      <c r="AC13807" s="80"/>
      <c r="AD13807" s="80"/>
      <c r="AE13807" s="81"/>
      <c r="AF13807" s="82"/>
      <c r="AG13807" s="80"/>
      <c r="AH13807" s="119"/>
      <c r="AI13807" s="119"/>
    </row>
    <row r="13808" spans="27:35" x14ac:dyDescent="0.25">
      <c r="AA13808" s="81"/>
      <c r="AB13808" s="81"/>
      <c r="AC13808" s="80"/>
      <c r="AD13808" s="80"/>
      <c r="AE13808" s="81"/>
      <c r="AF13808" s="82"/>
      <c r="AG13808" s="80"/>
      <c r="AH13808" s="119"/>
      <c r="AI13808" s="119"/>
    </row>
    <row r="13809" spans="27:35" x14ac:dyDescent="0.25">
      <c r="AA13809" s="81"/>
      <c r="AB13809" s="81"/>
      <c r="AC13809" s="80"/>
      <c r="AD13809" s="80"/>
      <c r="AE13809" s="81"/>
      <c r="AF13809" s="82"/>
      <c r="AG13809" s="80"/>
      <c r="AH13809" s="119"/>
      <c r="AI13809" s="119"/>
    </row>
    <row r="13810" spans="27:35" x14ac:dyDescent="0.25">
      <c r="AA13810" s="81"/>
      <c r="AB13810" s="81"/>
      <c r="AC13810" s="80"/>
      <c r="AD13810" s="80"/>
      <c r="AE13810" s="81"/>
      <c r="AF13810" s="82"/>
      <c r="AG13810" s="80"/>
      <c r="AH13810" s="119"/>
      <c r="AI13810" s="119"/>
    </row>
    <row r="13811" spans="27:35" x14ac:dyDescent="0.25">
      <c r="AA13811" s="81"/>
      <c r="AB13811" s="81"/>
      <c r="AC13811" s="80"/>
      <c r="AD13811" s="80"/>
      <c r="AE13811" s="81"/>
      <c r="AF13811" s="82"/>
      <c r="AG13811" s="80"/>
      <c r="AH13811" s="119"/>
      <c r="AI13811" s="119"/>
    </row>
    <row r="13812" spans="27:35" x14ac:dyDescent="0.25">
      <c r="AA13812" s="81"/>
      <c r="AB13812" s="81"/>
      <c r="AC13812" s="80"/>
      <c r="AD13812" s="80"/>
      <c r="AE13812" s="81"/>
      <c r="AF13812" s="82"/>
      <c r="AG13812" s="80"/>
      <c r="AH13812" s="119"/>
      <c r="AI13812" s="119"/>
    </row>
    <row r="13813" spans="27:35" x14ac:dyDescent="0.25">
      <c r="AA13813" s="81"/>
      <c r="AB13813" s="81"/>
      <c r="AC13813" s="80"/>
      <c r="AD13813" s="80"/>
      <c r="AE13813" s="81"/>
      <c r="AF13813" s="82"/>
      <c r="AG13813" s="80"/>
      <c r="AH13813" s="119"/>
      <c r="AI13813" s="119"/>
    </row>
    <row r="13814" spans="27:35" x14ac:dyDescent="0.25">
      <c r="AA13814" s="81"/>
      <c r="AB13814" s="81"/>
      <c r="AC13814" s="80"/>
      <c r="AD13814" s="80"/>
      <c r="AE13814" s="81"/>
      <c r="AF13814" s="82"/>
      <c r="AG13814" s="80"/>
      <c r="AH13814" s="119"/>
      <c r="AI13814" s="119"/>
    </row>
    <row r="13815" spans="27:35" x14ac:dyDescent="0.25">
      <c r="AA13815" s="81"/>
      <c r="AB13815" s="81"/>
      <c r="AC13815" s="80"/>
      <c r="AD13815" s="80"/>
      <c r="AE13815" s="81"/>
      <c r="AF13815" s="82"/>
      <c r="AG13815" s="80"/>
      <c r="AH13815" s="119"/>
      <c r="AI13815" s="119"/>
    </row>
    <row r="13816" spans="27:35" x14ac:dyDescent="0.25">
      <c r="AA13816" s="81"/>
      <c r="AB13816" s="81"/>
      <c r="AC13816" s="80"/>
      <c r="AD13816" s="80"/>
      <c r="AE13816" s="81"/>
      <c r="AF13816" s="82"/>
      <c r="AG13816" s="80"/>
      <c r="AH13816" s="119"/>
      <c r="AI13816" s="119"/>
    </row>
    <row r="13817" spans="27:35" x14ac:dyDescent="0.25">
      <c r="AA13817" s="81"/>
      <c r="AB13817" s="81"/>
      <c r="AC13817" s="80"/>
      <c r="AD13817" s="80"/>
      <c r="AE13817" s="81"/>
      <c r="AF13817" s="82"/>
      <c r="AG13817" s="80"/>
      <c r="AH13817" s="119"/>
      <c r="AI13817" s="119"/>
    </row>
    <row r="13818" spans="27:35" x14ac:dyDescent="0.25">
      <c r="AA13818" s="81"/>
      <c r="AB13818" s="81"/>
      <c r="AC13818" s="80"/>
      <c r="AD13818" s="80"/>
      <c r="AE13818" s="81"/>
      <c r="AF13818" s="82"/>
      <c r="AG13818" s="80"/>
      <c r="AH13818" s="119"/>
      <c r="AI13818" s="119"/>
    </row>
    <row r="13819" spans="27:35" x14ac:dyDescent="0.25">
      <c r="AA13819" s="81"/>
      <c r="AB13819" s="81"/>
      <c r="AC13819" s="80"/>
      <c r="AD13819" s="80"/>
      <c r="AE13819" s="81"/>
      <c r="AF13819" s="82"/>
      <c r="AG13819" s="80"/>
      <c r="AH13819" s="119"/>
      <c r="AI13819" s="119"/>
    </row>
    <row r="13820" spans="27:35" x14ac:dyDescent="0.25">
      <c r="AA13820" s="81"/>
      <c r="AB13820" s="81"/>
      <c r="AC13820" s="80"/>
      <c r="AD13820" s="80"/>
      <c r="AE13820" s="81"/>
      <c r="AF13820" s="82"/>
      <c r="AG13820" s="80"/>
      <c r="AH13820" s="119"/>
      <c r="AI13820" s="119"/>
    </row>
    <row r="13821" spans="27:35" x14ac:dyDescent="0.25">
      <c r="AA13821" s="81"/>
      <c r="AB13821" s="81"/>
      <c r="AC13821" s="80"/>
      <c r="AD13821" s="80"/>
      <c r="AE13821" s="81"/>
      <c r="AF13821" s="82"/>
      <c r="AG13821" s="80"/>
      <c r="AH13821" s="119"/>
      <c r="AI13821" s="119"/>
    </row>
    <row r="13822" spans="27:35" x14ac:dyDescent="0.25">
      <c r="AA13822" s="81"/>
      <c r="AB13822" s="81"/>
      <c r="AC13822" s="80"/>
      <c r="AD13822" s="80"/>
      <c r="AE13822" s="81"/>
      <c r="AF13822" s="82"/>
      <c r="AG13822" s="80"/>
      <c r="AH13822" s="119"/>
      <c r="AI13822" s="119"/>
    </row>
    <row r="13823" spans="27:35" x14ac:dyDescent="0.25">
      <c r="AA13823" s="81"/>
      <c r="AB13823" s="81"/>
      <c r="AC13823" s="80"/>
      <c r="AD13823" s="80"/>
      <c r="AE13823" s="81"/>
      <c r="AF13823" s="82"/>
      <c r="AG13823" s="80"/>
      <c r="AH13823" s="119"/>
      <c r="AI13823" s="119"/>
    </row>
    <row r="13824" spans="27:35" x14ac:dyDescent="0.25">
      <c r="AA13824" s="81"/>
      <c r="AB13824" s="81"/>
      <c r="AC13824" s="80"/>
      <c r="AD13824" s="80"/>
      <c r="AE13824" s="81"/>
      <c r="AF13824" s="82"/>
      <c r="AG13824" s="80"/>
      <c r="AH13824" s="119"/>
      <c r="AI13824" s="119"/>
    </row>
    <row r="13825" spans="27:35" x14ac:dyDescent="0.25">
      <c r="AA13825" s="81"/>
      <c r="AB13825" s="81"/>
      <c r="AC13825" s="80"/>
      <c r="AD13825" s="80"/>
      <c r="AE13825" s="81"/>
      <c r="AF13825" s="82"/>
      <c r="AG13825" s="80"/>
      <c r="AH13825" s="119"/>
      <c r="AI13825" s="119"/>
    </row>
    <row r="13826" spans="27:35" x14ac:dyDescent="0.25">
      <c r="AA13826" s="81"/>
      <c r="AB13826" s="81"/>
      <c r="AC13826" s="80"/>
      <c r="AD13826" s="80"/>
      <c r="AE13826" s="81"/>
      <c r="AF13826" s="82"/>
      <c r="AG13826" s="80"/>
      <c r="AH13826" s="119"/>
      <c r="AI13826" s="119"/>
    </row>
    <row r="13827" spans="27:35" x14ac:dyDescent="0.25">
      <c r="AA13827" s="81"/>
      <c r="AB13827" s="81"/>
      <c r="AC13827" s="80"/>
      <c r="AD13827" s="80"/>
      <c r="AE13827" s="81"/>
      <c r="AF13827" s="82"/>
      <c r="AG13827" s="80"/>
      <c r="AH13827" s="119"/>
      <c r="AI13827" s="119"/>
    </row>
    <row r="13828" spans="27:35" x14ac:dyDescent="0.25">
      <c r="AA13828" s="81"/>
      <c r="AB13828" s="81"/>
      <c r="AC13828" s="80"/>
      <c r="AD13828" s="80"/>
      <c r="AE13828" s="81"/>
      <c r="AF13828" s="82"/>
      <c r="AG13828" s="80"/>
      <c r="AH13828" s="119"/>
      <c r="AI13828" s="119"/>
    </row>
    <row r="13829" spans="27:35" x14ac:dyDescent="0.25">
      <c r="AA13829" s="81"/>
      <c r="AB13829" s="81"/>
      <c r="AC13829" s="80"/>
      <c r="AD13829" s="80"/>
      <c r="AE13829" s="81"/>
      <c r="AF13829" s="82"/>
      <c r="AG13829" s="80"/>
      <c r="AH13829" s="119"/>
      <c r="AI13829" s="119"/>
    </row>
    <row r="13830" spans="27:35" x14ac:dyDescent="0.25">
      <c r="AA13830" s="81"/>
      <c r="AB13830" s="81"/>
      <c r="AC13830" s="80"/>
      <c r="AD13830" s="80"/>
      <c r="AE13830" s="81"/>
      <c r="AF13830" s="82"/>
      <c r="AG13830" s="80"/>
      <c r="AH13830" s="119"/>
      <c r="AI13830" s="119"/>
    </row>
    <row r="13831" spans="27:35" x14ac:dyDescent="0.25">
      <c r="AA13831" s="81"/>
      <c r="AB13831" s="81"/>
      <c r="AC13831" s="80"/>
      <c r="AD13831" s="80"/>
      <c r="AE13831" s="81"/>
      <c r="AF13831" s="82"/>
      <c r="AG13831" s="80"/>
      <c r="AH13831" s="119"/>
      <c r="AI13831" s="119"/>
    </row>
    <row r="13832" spans="27:35" x14ac:dyDescent="0.25">
      <c r="AA13832" s="81"/>
      <c r="AB13832" s="81"/>
      <c r="AC13832" s="80"/>
      <c r="AD13832" s="80"/>
      <c r="AE13832" s="81"/>
      <c r="AF13832" s="82"/>
      <c r="AG13832" s="80"/>
      <c r="AH13832" s="119"/>
      <c r="AI13832" s="119"/>
    </row>
    <row r="13833" spans="27:35" x14ac:dyDescent="0.25">
      <c r="AA13833" s="81"/>
      <c r="AB13833" s="81"/>
      <c r="AC13833" s="80"/>
      <c r="AD13833" s="80"/>
      <c r="AE13833" s="81"/>
      <c r="AF13833" s="82"/>
      <c r="AG13833" s="80"/>
      <c r="AH13833" s="119"/>
      <c r="AI13833" s="119"/>
    </row>
    <row r="13834" spans="27:35" x14ac:dyDescent="0.25">
      <c r="AA13834" s="81"/>
      <c r="AB13834" s="81"/>
      <c r="AC13834" s="80"/>
      <c r="AD13834" s="80"/>
      <c r="AE13834" s="81"/>
      <c r="AF13834" s="82"/>
      <c r="AG13834" s="80"/>
      <c r="AH13834" s="119"/>
      <c r="AI13834" s="119"/>
    </row>
    <row r="13835" spans="27:35" x14ac:dyDescent="0.25">
      <c r="AA13835" s="81"/>
      <c r="AB13835" s="81"/>
      <c r="AC13835" s="80"/>
      <c r="AD13835" s="80"/>
      <c r="AE13835" s="81"/>
      <c r="AF13835" s="82"/>
      <c r="AG13835" s="80"/>
      <c r="AH13835" s="119"/>
      <c r="AI13835" s="119"/>
    </row>
    <row r="13836" spans="27:35" x14ac:dyDescent="0.25">
      <c r="AA13836" s="81"/>
      <c r="AB13836" s="81"/>
      <c r="AC13836" s="80"/>
      <c r="AD13836" s="80"/>
      <c r="AE13836" s="81"/>
      <c r="AF13836" s="82"/>
      <c r="AG13836" s="80"/>
      <c r="AH13836" s="119"/>
      <c r="AI13836" s="119"/>
    </row>
    <row r="13837" spans="27:35" x14ac:dyDescent="0.25">
      <c r="AA13837" s="81"/>
      <c r="AB13837" s="81"/>
      <c r="AC13837" s="80"/>
      <c r="AD13837" s="80"/>
      <c r="AE13837" s="81"/>
      <c r="AF13837" s="82"/>
      <c r="AG13837" s="80"/>
      <c r="AH13837" s="119"/>
      <c r="AI13837" s="119"/>
    </row>
    <row r="13838" spans="27:35" x14ac:dyDescent="0.25">
      <c r="AA13838" s="81"/>
      <c r="AB13838" s="81"/>
      <c r="AC13838" s="80"/>
      <c r="AD13838" s="80"/>
      <c r="AE13838" s="81"/>
      <c r="AF13838" s="82"/>
      <c r="AG13838" s="80"/>
      <c r="AH13838" s="119"/>
      <c r="AI13838" s="119"/>
    </row>
    <row r="13839" spans="27:35" x14ac:dyDescent="0.25">
      <c r="AA13839" s="81"/>
      <c r="AB13839" s="81"/>
      <c r="AC13839" s="80"/>
      <c r="AD13839" s="80"/>
      <c r="AE13839" s="81"/>
      <c r="AF13839" s="82"/>
      <c r="AG13839" s="80"/>
      <c r="AH13839" s="119"/>
      <c r="AI13839" s="119"/>
    </row>
    <row r="13840" spans="27:35" x14ac:dyDescent="0.25">
      <c r="AA13840" s="81"/>
      <c r="AB13840" s="81"/>
      <c r="AC13840" s="80"/>
      <c r="AD13840" s="80"/>
      <c r="AE13840" s="81"/>
      <c r="AF13840" s="82"/>
      <c r="AG13840" s="80"/>
      <c r="AH13840" s="119"/>
      <c r="AI13840" s="119"/>
    </row>
    <row r="13841" spans="27:35" x14ac:dyDescent="0.25">
      <c r="AA13841" s="81"/>
      <c r="AB13841" s="81"/>
      <c r="AC13841" s="80"/>
      <c r="AD13841" s="80"/>
      <c r="AE13841" s="81"/>
      <c r="AF13841" s="82"/>
      <c r="AG13841" s="80"/>
      <c r="AH13841" s="119"/>
      <c r="AI13841" s="119"/>
    </row>
    <row r="13842" spans="27:35" x14ac:dyDescent="0.25">
      <c r="AA13842" s="81"/>
      <c r="AB13842" s="81"/>
      <c r="AC13842" s="80"/>
      <c r="AD13842" s="80"/>
      <c r="AE13842" s="81"/>
      <c r="AF13842" s="82"/>
      <c r="AG13842" s="80"/>
      <c r="AH13842" s="119"/>
      <c r="AI13842" s="119"/>
    </row>
    <row r="13843" spans="27:35" x14ac:dyDescent="0.25">
      <c r="AA13843" s="81"/>
      <c r="AB13843" s="81"/>
      <c r="AC13843" s="80"/>
      <c r="AD13843" s="80"/>
      <c r="AE13843" s="81"/>
      <c r="AF13843" s="82"/>
      <c r="AG13843" s="80"/>
      <c r="AH13843" s="119"/>
      <c r="AI13843" s="119"/>
    </row>
    <row r="13844" spans="27:35" x14ac:dyDescent="0.25">
      <c r="AA13844" s="81"/>
      <c r="AB13844" s="81"/>
      <c r="AC13844" s="80"/>
      <c r="AD13844" s="80"/>
      <c r="AE13844" s="81"/>
      <c r="AF13844" s="82"/>
      <c r="AG13844" s="80"/>
      <c r="AH13844" s="119"/>
      <c r="AI13844" s="119"/>
    </row>
    <row r="13845" spans="27:35" x14ac:dyDescent="0.25">
      <c r="AA13845" s="81"/>
      <c r="AB13845" s="81"/>
      <c r="AC13845" s="80"/>
      <c r="AD13845" s="80"/>
      <c r="AE13845" s="81"/>
      <c r="AF13845" s="82"/>
      <c r="AG13845" s="80"/>
      <c r="AH13845" s="119"/>
      <c r="AI13845" s="119"/>
    </row>
    <row r="13846" spans="27:35" x14ac:dyDescent="0.25">
      <c r="AA13846" s="81"/>
      <c r="AB13846" s="81"/>
      <c r="AC13846" s="80"/>
      <c r="AD13846" s="80"/>
      <c r="AE13846" s="81"/>
      <c r="AF13846" s="82"/>
      <c r="AG13846" s="80"/>
      <c r="AH13846" s="119"/>
      <c r="AI13846" s="119"/>
    </row>
    <row r="13847" spans="27:35" x14ac:dyDescent="0.25">
      <c r="AA13847" s="81"/>
      <c r="AB13847" s="81"/>
      <c r="AC13847" s="80"/>
      <c r="AD13847" s="80"/>
      <c r="AE13847" s="81"/>
      <c r="AF13847" s="82"/>
      <c r="AG13847" s="80"/>
      <c r="AH13847" s="119"/>
      <c r="AI13847" s="119"/>
    </row>
    <row r="13848" spans="27:35" x14ac:dyDescent="0.25">
      <c r="AA13848" s="81"/>
      <c r="AB13848" s="81"/>
      <c r="AC13848" s="80"/>
      <c r="AD13848" s="80"/>
      <c r="AE13848" s="81"/>
      <c r="AF13848" s="82"/>
      <c r="AG13848" s="80"/>
      <c r="AH13848" s="119"/>
      <c r="AI13848" s="119"/>
    </row>
    <row r="13849" spans="27:35" x14ac:dyDescent="0.25">
      <c r="AA13849" s="81"/>
      <c r="AB13849" s="81"/>
      <c r="AC13849" s="80"/>
      <c r="AD13849" s="80"/>
      <c r="AE13849" s="81"/>
      <c r="AF13849" s="82"/>
      <c r="AG13849" s="80"/>
      <c r="AH13849" s="119"/>
      <c r="AI13849" s="119"/>
    </row>
    <row r="13850" spans="27:35" x14ac:dyDescent="0.25">
      <c r="AA13850" s="81"/>
      <c r="AB13850" s="81"/>
      <c r="AC13850" s="80"/>
      <c r="AD13850" s="80"/>
      <c r="AE13850" s="81"/>
      <c r="AF13850" s="82"/>
      <c r="AG13850" s="80"/>
      <c r="AH13850" s="119"/>
      <c r="AI13850" s="119"/>
    </row>
    <row r="13851" spans="27:35" x14ac:dyDescent="0.25">
      <c r="AA13851" s="81"/>
      <c r="AB13851" s="81"/>
      <c r="AC13851" s="80"/>
      <c r="AD13851" s="80"/>
      <c r="AE13851" s="81"/>
      <c r="AF13851" s="82"/>
      <c r="AG13851" s="80"/>
      <c r="AH13851" s="119"/>
      <c r="AI13851" s="119"/>
    </row>
    <row r="13852" spans="27:35" x14ac:dyDescent="0.25">
      <c r="AA13852" s="81"/>
      <c r="AB13852" s="81"/>
      <c r="AC13852" s="80"/>
      <c r="AD13852" s="80"/>
      <c r="AE13852" s="81"/>
      <c r="AF13852" s="82"/>
      <c r="AG13852" s="80"/>
      <c r="AH13852" s="119"/>
      <c r="AI13852" s="119"/>
    </row>
    <row r="13853" spans="27:35" x14ac:dyDescent="0.25">
      <c r="AA13853" s="81"/>
      <c r="AB13853" s="81"/>
      <c r="AC13853" s="80"/>
      <c r="AD13853" s="80"/>
      <c r="AE13853" s="81"/>
      <c r="AF13853" s="82"/>
      <c r="AG13853" s="80"/>
      <c r="AH13853" s="119"/>
      <c r="AI13853" s="119"/>
    </row>
    <row r="13854" spans="27:35" x14ac:dyDescent="0.25">
      <c r="AA13854" s="81"/>
      <c r="AB13854" s="81"/>
      <c r="AC13854" s="80"/>
      <c r="AD13854" s="80"/>
      <c r="AE13854" s="81"/>
      <c r="AF13854" s="82"/>
      <c r="AG13854" s="80"/>
      <c r="AH13854" s="119"/>
      <c r="AI13854" s="119"/>
    </row>
    <row r="13855" spans="27:35" x14ac:dyDescent="0.25">
      <c r="AA13855" s="81"/>
      <c r="AB13855" s="81"/>
      <c r="AC13855" s="80"/>
      <c r="AD13855" s="80"/>
      <c r="AE13855" s="81"/>
      <c r="AF13855" s="82"/>
      <c r="AG13855" s="80"/>
      <c r="AH13855" s="119"/>
      <c r="AI13855" s="119"/>
    </row>
    <row r="13856" spans="27:35" x14ac:dyDescent="0.25">
      <c r="AA13856" s="81"/>
      <c r="AB13856" s="81"/>
      <c r="AC13856" s="80"/>
      <c r="AD13856" s="80"/>
      <c r="AE13856" s="81"/>
      <c r="AF13856" s="82"/>
      <c r="AG13856" s="80"/>
      <c r="AH13856" s="119"/>
      <c r="AI13856" s="119"/>
    </row>
    <row r="13857" spans="27:35" x14ac:dyDescent="0.25">
      <c r="AA13857" s="81"/>
      <c r="AB13857" s="81"/>
      <c r="AC13857" s="80"/>
      <c r="AD13857" s="80"/>
      <c r="AE13857" s="81"/>
      <c r="AF13857" s="82"/>
      <c r="AG13857" s="80"/>
      <c r="AH13857" s="119"/>
      <c r="AI13857" s="119"/>
    </row>
    <row r="13858" spans="27:35" x14ac:dyDescent="0.25">
      <c r="AA13858" s="81"/>
      <c r="AB13858" s="81"/>
      <c r="AC13858" s="80"/>
      <c r="AD13858" s="80"/>
      <c r="AE13858" s="81"/>
      <c r="AF13858" s="82"/>
      <c r="AG13858" s="80"/>
      <c r="AH13858" s="119"/>
      <c r="AI13858" s="119"/>
    </row>
    <row r="13859" spans="27:35" x14ac:dyDescent="0.25">
      <c r="AA13859" s="81"/>
      <c r="AB13859" s="81"/>
      <c r="AC13859" s="80"/>
      <c r="AD13859" s="80"/>
      <c r="AE13859" s="81"/>
      <c r="AF13859" s="82"/>
      <c r="AG13859" s="80"/>
      <c r="AH13859" s="119"/>
      <c r="AI13859" s="119"/>
    </row>
    <row r="13860" spans="27:35" x14ac:dyDescent="0.25">
      <c r="AA13860" s="81"/>
      <c r="AB13860" s="81"/>
      <c r="AC13860" s="80"/>
      <c r="AD13860" s="80"/>
      <c r="AE13860" s="81"/>
      <c r="AF13860" s="82"/>
      <c r="AG13860" s="80"/>
      <c r="AH13860" s="119"/>
      <c r="AI13860" s="119"/>
    </row>
    <row r="13861" spans="27:35" x14ac:dyDescent="0.25">
      <c r="AA13861" s="81"/>
      <c r="AB13861" s="81"/>
      <c r="AC13861" s="80"/>
      <c r="AD13861" s="80"/>
      <c r="AE13861" s="81"/>
      <c r="AF13861" s="82"/>
      <c r="AG13861" s="80"/>
      <c r="AH13861" s="119"/>
      <c r="AI13861" s="119"/>
    </row>
    <row r="13862" spans="27:35" x14ac:dyDescent="0.25">
      <c r="AA13862" s="81"/>
      <c r="AB13862" s="81"/>
      <c r="AC13862" s="80"/>
      <c r="AD13862" s="80"/>
      <c r="AE13862" s="81"/>
      <c r="AF13862" s="82"/>
      <c r="AG13862" s="80"/>
      <c r="AH13862" s="119"/>
      <c r="AI13862" s="119"/>
    </row>
    <row r="13863" spans="27:35" x14ac:dyDescent="0.25">
      <c r="AA13863" s="81"/>
      <c r="AB13863" s="81"/>
      <c r="AC13863" s="80"/>
      <c r="AD13863" s="80"/>
      <c r="AE13863" s="81"/>
      <c r="AF13863" s="82"/>
      <c r="AG13863" s="80"/>
      <c r="AH13863" s="119"/>
      <c r="AI13863" s="119"/>
    </row>
    <row r="13864" spans="27:35" x14ac:dyDescent="0.25">
      <c r="AA13864" s="81"/>
      <c r="AB13864" s="81"/>
      <c r="AC13864" s="80"/>
      <c r="AD13864" s="80"/>
      <c r="AE13864" s="81"/>
      <c r="AF13864" s="82"/>
      <c r="AG13864" s="80"/>
      <c r="AH13864" s="119"/>
      <c r="AI13864" s="119"/>
    </row>
    <row r="13865" spans="27:35" x14ac:dyDescent="0.25">
      <c r="AA13865" s="81"/>
      <c r="AB13865" s="81"/>
      <c r="AC13865" s="80"/>
      <c r="AD13865" s="80"/>
      <c r="AE13865" s="81"/>
      <c r="AF13865" s="82"/>
      <c r="AG13865" s="80"/>
      <c r="AH13865" s="119"/>
      <c r="AI13865" s="119"/>
    </row>
    <row r="13866" spans="27:35" x14ac:dyDescent="0.25">
      <c r="AA13866" s="81"/>
      <c r="AB13866" s="81"/>
      <c r="AC13866" s="80"/>
      <c r="AD13866" s="80"/>
      <c r="AE13866" s="81"/>
      <c r="AF13866" s="82"/>
      <c r="AG13866" s="80"/>
      <c r="AH13866" s="119"/>
      <c r="AI13866" s="119"/>
    </row>
    <row r="13867" spans="27:35" x14ac:dyDescent="0.25">
      <c r="AA13867" s="81"/>
      <c r="AB13867" s="81"/>
      <c r="AC13867" s="80"/>
      <c r="AD13867" s="80"/>
      <c r="AE13867" s="81"/>
      <c r="AF13867" s="82"/>
      <c r="AG13867" s="80"/>
      <c r="AH13867" s="119"/>
      <c r="AI13867" s="119"/>
    </row>
    <row r="13868" spans="27:35" x14ac:dyDescent="0.25">
      <c r="AA13868" s="81"/>
      <c r="AB13868" s="81"/>
      <c r="AC13868" s="80"/>
      <c r="AD13868" s="80"/>
      <c r="AE13868" s="81"/>
      <c r="AF13868" s="82"/>
      <c r="AG13868" s="80"/>
      <c r="AH13868" s="119"/>
      <c r="AI13868" s="119"/>
    </row>
    <row r="13869" spans="27:35" x14ac:dyDescent="0.25">
      <c r="AA13869" s="81"/>
      <c r="AB13869" s="81"/>
      <c r="AC13869" s="80"/>
      <c r="AD13869" s="80"/>
      <c r="AE13869" s="81"/>
      <c r="AF13869" s="82"/>
      <c r="AG13869" s="80"/>
      <c r="AH13869" s="119"/>
      <c r="AI13869" s="119"/>
    </row>
    <row r="13870" spans="27:35" x14ac:dyDescent="0.25">
      <c r="AA13870" s="81"/>
      <c r="AB13870" s="81"/>
      <c r="AC13870" s="80"/>
      <c r="AD13870" s="80"/>
      <c r="AE13870" s="81"/>
      <c r="AF13870" s="82"/>
      <c r="AG13870" s="80"/>
      <c r="AH13870" s="119"/>
      <c r="AI13870" s="119"/>
    </row>
    <row r="13871" spans="27:35" x14ac:dyDescent="0.25">
      <c r="AA13871" s="81"/>
      <c r="AB13871" s="81"/>
      <c r="AC13871" s="80"/>
      <c r="AD13871" s="80"/>
      <c r="AE13871" s="81"/>
      <c r="AF13871" s="82"/>
      <c r="AG13871" s="80"/>
      <c r="AH13871" s="119"/>
      <c r="AI13871" s="119"/>
    </row>
    <row r="13872" spans="27:35" x14ac:dyDescent="0.25">
      <c r="AA13872" s="81"/>
      <c r="AB13872" s="81"/>
      <c r="AC13872" s="80"/>
      <c r="AD13872" s="80"/>
      <c r="AE13872" s="81"/>
      <c r="AF13872" s="82"/>
      <c r="AG13872" s="80"/>
      <c r="AH13872" s="119"/>
      <c r="AI13872" s="119"/>
    </row>
    <row r="13873" spans="27:35" x14ac:dyDescent="0.25">
      <c r="AA13873" s="81"/>
      <c r="AB13873" s="81"/>
      <c r="AC13873" s="80"/>
      <c r="AD13873" s="80"/>
      <c r="AE13873" s="81"/>
      <c r="AF13873" s="82"/>
      <c r="AG13873" s="80"/>
      <c r="AH13873" s="119"/>
      <c r="AI13873" s="119"/>
    </row>
    <row r="13874" spans="27:35" x14ac:dyDescent="0.25">
      <c r="AA13874" s="81"/>
      <c r="AB13874" s="81"/>
      <c r="AC13874" s="80"/>
      <c r="AD13874" s="80"/>
      <c r="AE13874" s="81"/>
      <c r="AF13874" s="82"/>
      <c r="AG13874" s="80"/>
      <c r="AH13874" s="119"/>
      <c r="AI13874" s="119"/>
    </row>
    <row r="13875" spans="27:35" x14ac:dyDescent="0.25">
      <c r="AA13875" s="81"/>
      <c r="AB13875" s="81"/>
      <c r="AC13875" s="80"/>
      <c r="AD13875" s="80"/>
      <c r="AE13875" s="81"/>
      <c r="AF13875" s="82"/>
      <c r="AG13875" s="80"/>
      <c r="AH13875" s="119"/>
      <c r="AI13875" s="119"/>
    </row>
    <row r="13876" spans="27:35" x14ac:dyDescent="0.25">
      <c r="AA13876" s="81"/>
      <c r="AB13876" s="81"/>
      <c r="AC13876" s="80"/>
      <c r="AD13876" s="80"/>
      <c r="AE13876" s="81"/>
      <c r="AF13876" s="82"/>
      <c r="AG13876" s="80"/>
      <c r="AH13876" s="119"/>
      <c r="AI13876" s="119"/>
    </row>
    <row r="13877" spans="27:35" x14ac:dyDescent="0.25">
      <c r="AA13877" s="81"/>
      <c r="AB13877" s="81"/>
      <c r="AC13877" s="80"/>
      <c r="AD13877" s="80"/>
      <c r="AE13877" s="81"/>
      <c r="AF13877" s="82"/>
      <c r="AG13877" s="80"/>
      <c r="AH13877" s="119"/>
      <c r="AI13877" s="119"/>
    </row>
    <row r="13878" spans="27:35" x14ac:dyDescent="0.25">
      <c r="AA13878" s="81"/>
      <c r="AB13878" s="81"/>
      <c r="AC13878" s="80"/>
      <c r="AD13878" s="80"/>
      <c r="AE13878" s="81"/>
      <c r="AF13878" s="82"/>
      <c r="AG13878" s="80"/>
      <c r="AH13878" s="119"/>
      <c r="AI13878" s="119"/>
    </row>
    <row r="13879" spans="27:35" x14ac:dyDescent="0.25">
      <c r="AA13879" s="81"/>
      <c r="AB13879" s="81"/>
      <c r="AC13879" s="80"/>
      <c r="AD13879" s="80"/>
      <c r="AE13879" s="81"/>
      <c r="AF13879" s="82"/>
      <c r="AG13879" s="80"/>
      <c r="AH13879" s="119"/>
      <c r="AI13879" s="119"/>
    </row>
    <row r="13880" spans="27:35" x14ac:dyDescent="0.25">
      <c r="AA13880" s="81"/>
      <c r="AB13880" s="81"/>
      <c r="AC13880" s="80"/>
      <c r="AD13880" s="80"/>
      <c r="AE13880" s="81"/>
      <c r="AF13880" s="82"/>
      <c r="AG13880" s="80"/>
      <c r="AH13880" s="119"/>
      <c r="AI13880" s="119"/>
    </row>
    <row r="13881" spans="27:35" x14ac:dyDescent="0.25">
      <c r="AA13881" s="81"/>
      <c r="AB13881" s="81"/>
      <c r="AC13881" s="80"/>
      <c r="AD13881" s="80"/>
      <c r="AE13881" s="81"/>
      <c r="AF13881" s="82"/>
      <c r="AG13881" s="80"/>
      <c r="AH13881" s="119"/>
      <c r="AI13881" s="119"/>
    </row>
    <row r="13882" spans="27:35" x14ac:dyDescent="0.25">
      <c r="AA13882" s="81"/>
      <c r="AB13882" s="81"/>
      <c r="AC13882" s="80"/>
      <c r="AD13882" s="80"/>
      <c r="AE13882" s="81"/>
      <c r="AF13882" s="82"/>
      <c r="AG13882" s="80"/>
      <c r="AH13882" s="119"/>
      <c r="AI13882" s="119"/>
    </row>
    <row r="13883" spans="27:35" x14ac:dyDescent="0.25">
      <c r="AA13883" s="81"/>
      <c r="AB13883" s="81"/>
      <c r="AC13883" s="80"/>
      <c r="AD13883" s="80"/>
      <c r="AE13883" s="81"/>
      <c r="AF13883" s="82"/>
      <c r="AG13883" s="80"/>
      <c r="AH13883" s="119"/>
      <c r="AI13883" s="119"/>
    </row>
    <row r="13884" spans="27:35" x14ac:dyDescent="0.25">
      <c r="AA13884" s="81"/>
      <c r="AB13884" s="81"/>
      <c r="AC13884" s="80"/>
      <c r="AD13884" s="80"/>
      <c r="AE13884" s="81"/>
      <c r="AF13884" s="82"/>
      <c r="AG13884" s="80"/>
      <c r="AH13884" s="119"/>
      <c r="AI13884" s="119"/>
    </row>
    <row r="13885" spans="27:35" x14ac:dyDescent="0.25">
      <c r="AA13885" s="81"/>
      <c r="AB13885" s="81"/>
      <c r="AC13885" s="80"/>
      <c r="AD13885" s="80"/>
      <c r="AE13885" s="81"/>
      <c r="AF13885" s="82"/>
      <c r="AG13885" s="80"/>
      <c r="AH13885" s="119"/>
      <c r="AI13885" s="119"/>
    </row>
    <row r="13886" spans="27:35" x14ac:dyDescent="0.25">
      <c r="AA13886" s="81"/>
      <c r="AB13886" s="81"/>
      <c r="AC13886" s="80"/>
      <c r="AD13886" s="80"/>
      <c r="AE13886" s="81"/>
      <c r="AF13886" s="82"/>
      <c r="AG13886" s="80"/>
      <c r="AH13886" s="119"/>
      <c r="AI13886" s="119"/>
    </row>
    <row r="13887" spans="27:35" x14ac:dyDescent="0.25">
      <c r="AA13887" s="81"/>
      <c r="AB13887" s="81"/>
      <c r="AC13887" s="80"/>
      <c r="AD13887" s="80"/>
      <c r="AE13887" s="81"/>
      <c r="AF13887" s="82"/>
      <c r="AG13887" s="80"/>
      <c r="AH13887" s="119"/>
      <c r="AI13887" s="119"/>
    </row>
    <row r="13888" spans="27:35" x14ac:dyDescent="0.25">
      <c r="AA13888" s="81"/>
      <c r="AB13888" s="81"/>
      <c r="AC13888" s="80"/>
      <c r="AD13888" s="80"/>
      <c r="AE13888" s="81"/>
      <c r="AF13888" s="82"/>
      <c r="AG13888" s="80"/>
      <c r="AH13888" s="119"/>
      <c r="AI13888" s="119"/>
    </row>
    <row r="13889" spans="27:35" x14ac:dyDescent="0.25">
      <c r="AA13889" s="81"/>
      <c r="AB13889" s="81"/>
      <c r="AC13889" s="80"/>
      <c r="AD13889" s="80"/>
      <c r="AE13889" s="81"/>
      <c r="AF13889" s="82"/>
      <c r="AG13889" s="80"/>
      <c r="AH13889" s="119"/>
      <c r="AI13889" s="119"/>
    </row>
    <row r="13890" spans="27:35" x14ac:dyDescent="0.25">
      <c r="AA13890" s="81"/>
      <c r="AB13890" s="81"/>
      <c r="AC13890" s="80"/>
      <c r="AD13890" s="80"/>
      <c r="AE13890" s="81"/>
      <c r="AF13890" s="82"/>
      <c r="AG13890" s="80"/>
      <c r="AH13890" s="119"/>
      <c r="AI13890" s="119"/>
    </row>
    <row r="13891" spans="27:35" x14ac:dyDescent="0.25">
      <c r="AA13891" s="81"/>
      <c r="AB13891" s="81"/>
      <c r="AC13891" s="80"/>
      <c r="AD13891" s="80"/>
      <c r="AE13891" s="81"/>
      <c r="AF13891" s="82"/>
      <c r="AG13891" s="80"/>
      <c r="AH13891" s="119"/>
      <c r="AI13891" s="119"/>
    </row>
    <row r="13892" spans="27:35" x14ac:dyDescent="0.25">
      <c r="AA13892" s="81"/>
      <c r="AB13892" s="81"/>
      <c r="AC13892" s="80"/>
      <c r="AD13892" s="80"/>
      <c r="AE13892" s="81"/>
      <c r="AF13892" s="82"/>
      <c r="AG13892" s="80"/>
      <c r="AH13892" s="119"/>
      <c r="AI13892" s="119"/>
    </row>
    <row r="13893" spans="27:35" x14ac:dyDescent="0.25">
      <c r="AA13893" s="81"/>
      <c r="AB13893" s="81"/>
      <c r="AC13893" s="80"/>
      <c r="AD13893" s="80"/>
      <c r="AE13893" s="81"/>
      <c r="AF13893" s="82"/>
      <c r="AG13893" s="80"/>
      <c r="AH13893" s="119"/>
      <c r="AI13893" s="119"/>
    </row>
    <row r="13894" spans="27:35" x14ac:dyDescent="0.25">
      <c r="AA13894" s="81"/>
      <c r="AB13894" s="81"/>
      <c r="AC13894" s="80"/>
      <c r="AD13894" s="80"/>
      <c r="AE13894" s="81"/>
      <c r="AF13894" s="82"/>
      <c r="AG13894" s="80"/>
      <c r="AH13894" s="119"/>
      <c r="AI13894" s="119"/>
    </row>
    <row r="13895" spans="27:35" x14ac:dyDescent="0.25">
      <c r="AA13895" s="81"/>
      <c r="AB13895" s="81"/>
      <c r="AC13895" s="80"/>
      <c r="AD13895" s="80"/>
      <c r="AE13895" s="81"/>
      <c r="AF13895" s="82"/>
      <c r="AG13895" s="80"/>
      <c r="AH13895" s="119"/>
      <c r="AI13895" s="119"/>
    </row>
    <row r="13896" spans="27:35" x14ac:dyDescent="0.25">
      <c r="AA13896" s="81"/>
      <c r="AB13896" s="81"/>
      <c r="AC13896" s="80"/>
      <c r="AD13896" s="80"/>
      <c r="AE13896" s="81"/>
      <c r="AF13896" s="82"/>
      <c r="AG13896" s="80"/>
      <c r="AH13896" s="119"/>
      <c r="AI13896" s="119"/>
    </row>
    <row r="13897" spans="27:35" x14ac:dyDescent="0.25">
      <c r="AA13897" s="81"/>
      <c r="AB13897" s="81"/>
      <c r="AC13897" s="80"/>
      <c r="AD13897" s="80"/>
      <c r="AE13897" s="81"/>
      <c r="AF13897" s="82"/>
      <c r="AG13897" s="80"/>
      <c r="AH13897" s="119"/>
      <c r="AI13897" s="119"/>
    </row>
    <row r="13898" spans="27:35" x14ac:dyDescent="0.25">
      <c r="AA13898" s="81"/>
      <c r="AB13898" s="81"/>
      <c r="AC13898" s="80"/>
      <c r="AD13898" s="80"/>
      <c r="AE13898" s="81"/>
      <c r="AF13898" s="82"/>
      <c r="AG13898" s="80"/>
      <c r="AH13898" s="119"/>
      <c r="AI13898" s="119"/>
    </row>
    <row r="13899" spans="27:35" x14ac:dyDescent="0.25">
      <c r="AA13899" s="81"/>
      <c r="AB13899" s="81"/>
      <c r="AC13899" s="80"/>
      <c r="AD13899" s="80"/>
      <c r="AE13899" s="81"/>
      <c r="AF13899" s="82"/>
      <c r="AG13899" s="80"/>
      <c r="AH13899" s="119"/>
      <c r="AI13899" s="119"/>
    </row>
    <row r="13900" spans="27:35" x14ac:dyDescent="0.25">
      <c r="AA13900" s="81"/>
      <c r="AB13900" s="81"/>
      <c r="AC13900" s="80"/>
      <c r="AD13900" s="80"/>
      <c r="AE13900" s="81"/>
      <c r="AF13900" s="82"/>
      <c r="AG13900" s="80"/>
      <c r="AH13900" s="119"/>
      <c r="AI13900" s="119"/>
    </row>
    <row r="13901" spans="27:35" x14ac:dyDescent="0.25">
      <c r="AA13901" s="81"/>
      <c r="AB13901" s="81"/>
      <c r="AC13901" s="80"/>
      <c r="AD13901" s="80"/>
      <c r="AE13901" s="81"/>
      <c r="AF13901" s="82"/>
      <c r="AG13901" s="80"/>
      <c r="AH13901" s="119"/>
      <c r="AI13901" s="119"/>
    </row>
    <row r="13902" spans="27:35" x14ac:dyDescent="0.25">
      <c r="AA13902" s="81"/>
      <c r="AB13902" s="81"/>
      <c r="AC13902" s="80"/>
      <c r="AD13902" s="80"/>
      <c r="AE13902" s="81"/>
      <c r="AF13902" s="82"/>
      <c r="AG13902" s="80"/>
      <c r="AH13902" s="119"/>
      <c r="AI13902" s="119"/>
    </row>
    <row r="13903" spans="27:35" x14ac:dyDescent="0.25">
      <c r="AA13903" s="81"/>
      <c r="AB13903" s="81"/>
      <c r="AC13903" s="80"/>
      <c r="AD13903" s="80"/>
      <c r="AE13903" s="81"/>
      <c r="AF13903" s="82"/>
      <c r="AG13903" s="80"/>
      <c r="AH13903" s="119"/>
      <c r="AI13903" s="119"/>
    </row>
    <row r="13904" spans="27:35" x14ac:dyDescent="0.25">
      <c r="AA13904" s="81"/>
      <c r="AB13904" s="81"/>
      <c r="AC13904" s="80"/>
      <c r="AD13904" s="80"/>
      <c r="AE13904" s="81"/>
      <c r="AF13904" s="82"/>
      <c r="AG13904" s="80"/>
      <c r="AH13904" s="119"/>
      <c r="AI13904" s="119"/>
    </row>
    <row r="13905" spans="27:35" x14ac:dyDescent="0.25">
      <c r="AA13905" s="81"/>
      <c r="AB13905" s="81"/>
      <c r="AC13905" s="80"/>
      <c r="AD13905" s="80"/>
      <c r="AE13905" s="81"/>
      <c r="AF13905" s="82"/>
      <c r="AG13905" s="80"/>
      <c r="AH13905" s="119"/>
      <c r="AI13905" s="119"/>
    </row>
    <row r="13906" spans="27:35" x14ac:dyDescent="0.25">
      <c r="AA13906" s="81"/>
      <c r="AB13906" s="81"/>
      <c r="AC13906" s="80"/>
      <c r="AD13906" s="80"/>
      <c r="AE13906" s="81"/>
      <c r="AF13906" s="82"/>
      <c r="AG13906" s="80"/>
      <c r="AH13906" s="119"/>
      <c r="AI13906" s="119"/>
    </row>
    <row r="13907" spans="27:35" x14ac:dyDescent="0.25">
      <c r="AA13907" s="81"/>
      <c r="AB13907" s="81"/>
      <c r="AC13907" s="80"/>
      <c r="AD13907" s="80"/>
      <c r="AE13907" s="81"/>
      <c r="AF13907" s="82"/>
      <c r="AG13907" s="80"/>
      <c r="AH13907" s="119"/>
      <c r="AI13907" s="119"/>
    </row>
    <row r="13908" spans="27:35" x14ac:dyDescent="0.25">
      <c r="AA13908" s="81"/>
      <c r="AB13908" s="81"/>
      <c r="AC13908" s="80"/>
      <c r="AD13908" s="80"/>
      <c r="AE13908" s="81"/>
      <c r="AF13908" s="82"/>
      <c r="AG13908" s="80"/>
      <c r="AH13908" s="119"/>
      <c r="AI13908" s="119"/>
    </row>
    <row r="13909" spans="27:35" x14ac:dyDescent="0.25">
      <c r="AA13909" s="81"/>
      <c r="AB13909" s="81"/>
      <c r="AC13909" s="80"/>
      <c r="AD13909" s="80"/>
      <c r="AE13909" s="81"/>
      <c r="AF13909" s="82"/>
      <c r="AG13909" s="80"/>
      <c r="AH13909" s="119"/>
      <c r="AI13909" s="119"/>
    </row>
    <row r="13910" spans="27:35" x14ac:dyDescent="0.25">
      <c r="AA13910" s="81"/>
      <c r="AB13910" s="81"/>
      <c r="AC13910" s="80"/>
      <c r="AD13910" s="80"/>
      <c r="AE13910" s="81"/>
      <c r="AF13910" s="82"/>
      <c r="AG13910" s="80"/>
      <c r="AH13910" s="119"/>
      <c r="AI13910" s="119"/>
    </row>
    <row r="13911" spans="27:35" x14ac:dyDescent="0.25">
      <c r="AA13911" s="81"/>
      <c r="AB13911" s="81"/>
      <c r="AC13911" s="80"/>
      <c r="AD13911" s="80"/>
      <c r="AE13911" s="81"/>
      <c r="AF13911" s="82"/>
      <c r="AG13911" s="80"/>
      <c r="AH13911" s="119"/>
      <c r="AI13911" s="119"/>
    </row>
    <row r="13912" spans="27:35" x14ac:dyDescent="0.25">
      <c r="AA13912" s="81"/>
      <c r="AB13912" s="81"/>
      <c r="AC13912" s="80"/>
      <c r="AD13912" s="80"/>
      <c r="AE13912" s="81"/>
      <c r="AF13912" s="82"/>
      <c r="AG13912" s="80"/>
      <c r="AH13912" s="119"/>
      <c r="AI13912" s="119"/>
    </row>
    <row r="13913" spans="27:35" x14ac:dyDescent="0.25">
      <c r="AA13913" s="81"/>
      <c r="AB13913" s="81"/>
      <c r="AC13913" s="80"/>
      <c r="AD13913" s="80"/>
      <c r="AE13913" s="81"/>
      <c r="AF13913" s="82"/>
      <c r="AG13913" s="80"/>
      <c r="AH13913" s="119"/>
      <c r="AI13913" s="119"/>
    </row>
    <row r="13914" spans="27:35" x14ac:dyDescent="0.25">
      <c r="AA13914" s="81"/>
      <c r="AB13914" s="81"/>
      <c r="AC13914" s="80"/>
      <c r="AD13914" s="80"/>
      <c r="AE13914" s="81"/>
      <c r="AF13914" s="82"/>
      <c r="AG13914" s="80"/>
      <c r="AH13914" s="119"/>
      <c r="AI13914" s="119"/>
    </row>
    <row r="13915" spans="27:35" x14ac:dyDescent="0.25">
      <c r="AA13915" s="81"/>
      <c r="AB13915" s="81"/>
      <c r="AC13915" s="80"/>
      <c r="AD13915" s="80"/>
      <c r="AE13915" s="81"/>
      <c r="AF13915" s="82"/>
      <c r="AG13915" s="80"/>
      <c r="AH13915" s="119"/>
      <c r="AI13915" s="119"/>
    </row>
    <row r="13916" spans="27:35" x14ac:dyDescent="0.25">
      <c r="AA13916" s="81"/>
      <c r="AB13916" s="81"/>
      <c r="AC13916" s="80"/>
      <c r="AD13916" s="80"/>
      <c r="AE13916" s="81"/>
      <c r="AF13916" s="82"/>
      <c r="AG13916" s="80"/>
      <c r="AH13916" s="119"/>
      <c r="AI13916" s="119"/>
    </row>
    <row r="13917" spans="27:35" x14ac:dyDescent="0.25">
      <c r="AA13917" s="81"/>
      <c r="AB13917" s="81"/>
      <c r="AC13917" s="80"/>
      <c r="AD13917" s="80"/>
      <c r="AE13917" s="81"/>
      <c r="AF13917" s="82"/>
      <c r="AG13917" s="80"/>
      <c r="AH13917" s="119"/>
      <c r="AI13917" s="119"/>
    </row>
    <row r="13918" spans="27:35" x14ac:dyDescent="0.25">
      <c r="AA13918" s="81"/>
      <c r="AB13918" s="81"/>
      <c r="AC13918" s="80"/>
      <c r="AD13918" s="80"/>
      <c r="AE13918" s="81"/>
      <c r="AF13918" s="82"/>
      <c r="AG13918" s="80"/>
      <c r="AH13918" s="119"/>
      <c r="AI13918" s="119"/>
    </row>
    <row r="13919" spans="27:35" x14ac:dyDescent="0.25">
      <c r="AA13919" s="81"/>
      <c r="AB13919" s="81"/>
      <c r="AC13919" s="80"/>
      <c r="AD13919" s="80"/>
      <c r="AE13919" s="81"/>
      <c r="AF13919" s="82"/>
      <c r="AG13919" s="80"/>
      <c r="AH13919" s="119"/>
      <c r="AI13919" s="119"/>
    </row>
    <row r="13920" spans="27:35" x14ac:dyDescent="0.25">
      <c r="AA13920" s="81"/>
      <c r="AB13920" s="81"/>
      <c r="AC13920" s="80"/>
      <c r="AD13920" s="80"/>
      <c r="AE13920" s="81"/>
      <c r="AF13920" s="82"/>
      <c r="AG13920" s="80"/>
      <c r="AH13920" s="119"/>
      <c r="AI13920" s="119"/>
    </row>
    <row r="13921" spans="27:35" x14ac:dyDescent="0.25">
      <c r="AA13921" s="81"/>
      <c r="AB13921" s="81"/>
      <c r="AC13921" s="80"/>
      <c r="AD13921" s="80"/>
      <c r="AE13921" s="81"/>
      <c r="AF13921" s="82"/>
      <c r="AG13921" s="80"/>
      <c r="AH13921" s="119"/>
      <c r="AI13921" s="119"/>
    </row>
    <row r="13922" spans="27:35" x14ac:dyDescent="0.25">
      <c r="AA13922" s="81"/>
      <c r="AB13922" s="81"/>
      <c r="AC13922" s="80"/>
      <c r="AD13922" s="80"/>
      <c r="AE13922" s="81"/>
      <c r="AF13922" s="82"/>
      <c r="AG13922" s="80"/>
      <c r="AH13922" s="119"/>
      <c r="AI13922" s="119"/>
    </row>
    <row r="13923" spans="27:35" x14ac:dyDescent="0.25">
      <c r="AA13923" s="81"/>
      <c r="AB13923" s="81"/>
      <c r="AC13923" s="80"/>
      <c r="AD13923" s="80"/>
      <c r="AE13923" s="81"/>
      <c r="AF13923" s="82"/>
      <c r="AG13923" s="80"/>
      <c r="AH13923" s="119"/>
      <c r="AI13923" s="119"/>
    </row>
    <row r="13924" spans="27:35" x14ac:dyDescent="0.25">
      <c r="AA13924" s="81"/>
      <c r="AB13924" s="81"/>
      <c r="AC13924" s="80"/>
      <c r="AD13924" s="80"/>
      <c r="AE13924" s="81"/>
      <c r="AF13924" s="82"/>
      <c r="AG13924" s="80"/>
      <c r="AH13924" s="119"/>
      <c r="AI13924" s="119"/>
    </row>
    <row r="13925" spans="27:35" x14ac:dyDescent="0.25">
      <c r="AA13925" s="81"/>
      <c r="AB13925" s="81"/>
      <c r="AC13925" s="80"/>
      <c r="AD13925" s="80"/>
      <c r="AE13925" s="81"/>
      <c r="AF13925" s="82"/>
      <c r="AG13925" s="80"/>
      <c r="AH13925" s="119"/>
      <c r="AI13925" s="119"/>
    </row>
    <row r="13926" spans="27:35" x14ac:dyDescent="0.25">
      <c r="AA13926" s="81"/>
      <c r="AB13926" s="81"/>
      <c r="AC13926" s="80"/>
      <c r="AD13926" s="80"/>
      <c r="AE13926" s="81"/>
      <c r="AF13926" s="82"/>
      <c r="AG13926" s="80"/>
      <c r="AH13926" s="119"/>
      <c r="AI13926" s="119"/>
    </row>
    <row r="13927" spans="27:35" x14ac:dyDescent="0.25">
      <c r="AA13927" s="81"/>
      <c r="AB13927" s="81"/>
      <c r="AC13927" s="80"/>
      <c r="AD13927" s="80"/>
      <c r="AE13927" s="81"/>
      <c r="AF13927" s="82"/>
      <c r="AG13927" s="80"/>
      <c r="AH13927" s="119"/>
      <c r="AI13927" s="119"/>
    </row>
    <row r="13928" spans="27:35" x14ac:dyDescent="0.25">
      <c r="AA13928" s="81"/>
      <c r="AB13928" s="81"/>
      <c r="AC13928" s="80"/>
      <c r="AD13928" s="80"/>
      <c r="AE13928" s="81"/>
      <c r="AF13928" s="82"/>
      <c r="AG13928" s="80"/>
      <c r="AH13928" s="119"/>
      <c r="AI13928" s="119"/>
    </row>
    <row r="13929" spans="27:35" x14ac:dyDescent="0.25">
      <c r="AA13929" s="81"/>
      <c r="AB13929" s="81"/>
      <c r="AC13929" s="80"/>
      <c r="AD13929" s="80"/>
      <c r="AE13929" s="81"/>
      <c r="AF13929" s="82"/>
      <c r="AG13929" s="80"/>
      <c r="AH13929" s="119"/>
      <c r="AI13929" s="119"/>
    </row>
    <row r="13930" spans="27:35" x14ac:dyDescent="0.25">
      <c r="AA13930" s="81"/>
      <c r="AB13930" s="81"/>
      <c r="AC13930" s="80"/>
      <c r="AD13930" s="80"/>
      <c r="AE13930" s="81"/>
      <c r="AF13930" s="82"/>
      <c r="AG13930" s="80"/>
      <c r="AH13930" s="119"/>
      <c r="AI13930" s="119"/>
    </row>
    <row r="13931" spans="27:35" x14ac:dyDescent="0.25">
      <c r="AA13931" s="81"/>
      <c r="AB13931" s="81"/>
      <c r="AC13931" s="80"/>
      <c r="AD13931" s="80"/>
      <c r="AE13931" s="81"/>
      <c r="AF13931" s="82"/>
      <c r="AG13931" s="80"/>
      <c r="AH13931" s="119"/>
      <c r="AI13931" s="119"/>
    </row>
    <row r="13932" spans="27:35" x14ac:dyDescent="0.25">
      <c r="AA13932" s="81"/>
      <c r="AB13932" s="81"/>
      <c r="AC13932" s="80"/>
      <c r="AD13932" s="80"/>
      <c r="AE13932" s="81"/>
      <c r="AF13932" s="82"/>
      <c r="AG13932" s="80"/>
      <c r="AH13932" s="119"/>
      <c r="AI13932" s="119"/>
    </row>
    <row r="13933" spans="27:35" x14ac:dyDescent="0.25">
      <c r="AA13933" s="81"/>
      <c r="AB13933" s="81"/>
      <c r="AC13933" s="80"/>
      <c r="AD13933" s="80"/>
      <c r="AE13933" s="81"/>
      <c r="AF13933" s="82"/>
      <c r="AG13933" s="80"/>
      <c r="AH13933" s="119"/>
      <c r="AI13933" s="119"/>
    </row>
    <row r="13934" spans="27:35" x14ac:dyDescent="0.25">
      <c r="AA13934" s="81"/>
      <c r="AB13934" s="81"/>
      <c r="AC13934" s="80"/>
      <c r="AD13934" s="80"/>
      <c r="AE13934" s="81"/>
      <c r="AF13934" s="82"/>
      <c r="AG13934" s="80"/>
      <c r="AH13934" s="119"/>
      <c r="AI13934" s="119"/>
    </row>
    <row r="13935" spans="27:35" x14ac:dyDescent="0.25">
      <c r="AA13935" s="81"/>
      <c r="AB13935" s="81"/>
      <c r="AC13935" s="80"/>
      <c r="AD13935" s="80"/>
      <c r="AE13935" s="81"/>
      <c r="AF13935" s="82"/>
      <c r="AG13935" s="80"/>
      <c r="AH13935" s="119"/>
      <c r="AI13935" s="119"/>
    </row>
    <row r="13936" spans="27:35" x14ac:dyDescent="0.25">
      <c r="AA13936" s="81"/>
      <c r="AB13936" s="81"/>
      <c r="AC13936" s="80"/>
      <c r="AD13936" s="80"/>
      <c r="AE13936" s="81"/>
      <c r="AF13936" s="82"/>
      <c r="AG13936" s="80"/>
      <c r="AH13936" s="119"/>
      <c r="AI13936" s="119"/>
    </row>
    <row r="13937" spans="27:35" x14ac:dyDescent="0.25">
      <c r="AA13937" s="81"/>
      <c r="AB13937" s="81"/>
      <c r="AC13937" s="80"/>
      <c r="AD13937" s="80"/>
      <c r="AE13937" s="81"/>
      <c r="AF13937" s="82"/>
      <c r="AG13937" s="80"/>
      <c r="AH13937" s="119"/>
      <c r="AI13937" s="119"/>
    </row>
    <row r="13938" spans="27:35" x14ac:dyDescent="0.25">
      <c r="AA13938" s="81"/>
      <c r="AB13938" s="81"/>
      <c r="AC13938" s="80"/>
      <c r="AD13938" s="80"/>
      <c r="AE13938" s="81"/>
      <c r="AF13938" s="82"/>
      <c r="AG13938" s="80"/>
      <c r="AH13938" s="119"/>
      <c r="AI13938" s="119"/>
    </row>
    <row r="13939" spans="27:35" x14ac:dyDescent="0.25">
      <c r="AA13939" s="81"/>
      <c r="AB13939" s="81"/>
      <c r="AC13939" s="80"/>
      <c r="AD13939" s="80"/>
      <c r="AE13939" s="81"/>
      <c r="AF13939" s="82"/>
      <c r="AG13939" s="80"/>
      <c r="AH13939" s="119"/>
      <c r="AI13939" s="119"/>
    </row>
    <row r="13940" spans="27:35" x14ac:dyDescent="0.25">
      <c r="AA13940" s="81"/>
      <c r="AB13940" s="81"/>
      <c r="AC13940" s="80"/>
      <c r="AD13940" s="80"/>
      <c r="AE13940" s="81"/>
      <c r="AF13940" s="82"/>
      <c r="AG13940" s="80"/>
      <c r="AH13940" s="119"/>
      <c r="AI13940" s="119"/>
    </row>
    <row r="13941" spans="27:35" x14ac:dyDescent="0.25">
      <c r="AA13941" s="81"/>
      <c r="AB13941" s="81"/>
      <c r="AC13941" s="80"/>
      <c r="AD13941" s="80"/>
      <c r="AE13941" s="81"/>
      <c r="AF13941" s="82"/>
      <c r="AG13941" s="80"/>
      <c r="AH13941" s="119"/>
      <c r="AI13941" s="119"/>
    </row>
    <row r="13942" spans="27:35" x14ac:dyDescent="0.25">
      <c r="AA13942" s="81"/>
      <c r="AB13942" s="81"/>
      <c r="AC13942" s="80"/>
      <c r="AD13942" s="80"/>
      <c r="AE13942" s="81"/>
      <c r="AF13942" s="82"/>
      <c r="AG13942" s="80"/>
      <c r="AH13942" s="119"/>
      <c r="AI13942" s="119"/>
    </row>
    <row r="13943" spans="27:35" x14ac:dyDescent="0.25">
      <c r="AA13943" s="81"/>
      <c r="AB13943" s="81"/>
      <c r="AC13943" s="80"/>
      <c r="AD13943" s="80"/>
      <c r="AE13943" s="81"/>
      <c r="AF13943" s="82"/>
      <c r="AG13943" s="80"/>
      <c r="AH13943" s="119"/>
      <c r="AI13943" s="119"/>
    </row>
    <row r="13944" spans="27:35" x14ac:dyDescent="0.25">
      <c r="AA13944" s="81"/>
      <c r="AB13944" s="81"/>
      <c r="AC13944" s="80"/>
      <c r="AD13944" s="80"/>
      <c r="AE13944" s="81"/>
      <c r="AF13944" s="82"/>
      <c r="AG13944" s="80"/>
      <c r="AH13944" s="119"/>
      <c r="AI13944" s="119"/>
    </row>
    <row r="13945" spans="27:35" x14ac:dyDescent="0.25">
      <c r="AA13945" s="81"/>
      <c r="AB13945" s="81"/>
      <c r="AC13945" s="80"/>
      <c r="AD13945" s="80"/>
      <c r="AE13945" s="81"/>
      <c r="AF13945" s="82"/>
      <c r="AG13945" s="80"/>
      <c r="AH13945" s="119"/>
      <c r="AI13945" s="119"/>
    </row>
    <row r="13946" spans="27:35" x14ac:dyDescent="0.25">
      <c r="AA13946" s="81"/>
      <c r="AB13946" s="81"/>
      <c r="AC13946" s="80"/>
      <c r="AD13946" s="80"/>
      <c r="AE13946" s="81"/>
      <c r="AF13946" s="82"/>
      <c r="AG13946" s="80"/>
      <c r="AH13946" s="119"/>
      <c r="AI13946" s="119"/>
    </row>
    <row r="13947" spans="27:35" x14ac:dyDescent="0.25">
      <c r="AA13947" s="81"/>
      <c r="AB13947" s="81"/>
      <c r="AC13947" s="80"/>
      <c r="AD13947" s="80"/>
      <c r="AE13947" s="81"/>
      <c r="AF13947" s="82"/>
      <c r="AG13947" s="80"/>
      <c r="AH13947" s="119"/>
      <c r="AI13947" s="119"/>
    </row>
    <row r="13948" spans="27:35" x14ac:dyDescent="0.25">
      <c r="AA13948" s="81"/>
      <c r="AB13948" s="81"/>
      <c r="AC13948" s="80"/>
      <c r="AD13948" s="80"/>
      <c r="AE13948" s="81"/>
      <c r="AF13948" s="82"/>
      <c r="AG13948" s="80"/>
      <c r="AH13948" s="119"/>
      <c r="AI13948" s="119"/>
    </row>
    <row r="13949" spans="27:35" x14ac:dyDescent="0.25">
      <c r="AA13949" s="81"/>
      <c r="AB13949" s="81"/>
      <c r="AC13949" s="80"/>
      <c r="AD13949" s="80"/>
      <c r="AE13949" s="81"/>
      <c r="AF13949" s="82"/>
      <c r="AG13949" s="80"/>
      <c r="AH13949" s="119"/>
      <c r="AI13949" s="119"/>
    </row>
    <row r="13950" spans="27:35" x14ac:dyDescent="0.25">
      <c r="AA13950" s="81"/>
      <c r="AB13950" s="81"/>
      <c r="AC13950" s="80"/>
      <c r="AD13950" s="80"/>
      <c r="AE13950" s="81"/>
      <c r="AF13950" s="82"/>
      <c r="AG13950" s="80"/>
      <c r="AH13950" s="119"/>
      <c r="AI13950" s="119"/>
    </row>
    <row r="13951" spans="27:35" x14ac:dyDescent="0.25">
      <c r="AA13951" s="81"/>
      <c r="AB13951" s="81"/>
      <c r="AC13951" s="80"/>
      <c r="AD13951" s="80"/>
      <c r="AE13951" s="81"/>
      <c r="AF13951" s="82"/>
      <c r="AG13951" s="80"/>
      <c r="AH13951" s="119"/>
      <c r="AI13951" s="119"/>
    </row>
    <row r="13952" spans="27:35" x14ac:dyDescent="0.25">
      <c r="AA13952" s="81"/>
      <c r="AB13952" s="81"/>
      <c r="AC13952" s="80"/>
      <c r="AD13952" s="80"/>
      <c r="AE13952" s="81"/>
      <c r="AF13952" s="82"/>
      <c r="AG13952" s="80"/>
      <c r="AH13952" s="119"/>
      <c r="AI13952" s="119"/>
    </row>
    <row r="13953" spans="27:35" x14ac:dyDescent="0.25">
      <c r="AA13953" s="81"/>
      <c r="AB13953" s="81"/>
      <c r="AC13953" s="80"/>
      <c r="AD13953" s="80"/>
      <c r="AE13953" s="81"/>
      <c r="AF13953" s="82"/>
      <c r="AG13953" s="80"/>
      <c r="AH13953" s="119"/>
      <c r="AI13953" s="119"/>
    </row>
    <row r="13954" spans="27:35" x14ac:dyDescent="0.25">
      <c r="AA13954" s="81"/>
      <c r="AB13954" s="81"/>
      <c r="AC13954" s="80"/>
      <c r="AD13954" s="80"/>
      <c r="AE13954" s="81"/>
      <c r="AF13954" s="82"/>
      <c r="AG13954" s="80"/>
      <c r="AH13954" s="119"/>
      <c r="AI13954" s="119"/>
    </row>
    <row r="13955" spans="27:35" x14ac:dyDescent="0.25">
      <c r="AA13955" s="81"/>
      <c r="AB13955" s="81"/>
      <c r="AC13955" s="80"/>
      <c r="AD13955" s="80"/>
      <c r="AE13955" s="81"/>
      <c r="AF13955" s="82"/>
      <c r="AG13955" s="80"/>
      <c r="AH13955" s="119"/>
      <c r="AI13955" s="119"/>
    </row>
    <row r="13956" spans="27:35" x14ac:dyDescent="0.25">
      <c r="AA13956" s="81"/>
      <c r="AB13956" s="81"/>
      <c r="AC13956" s="80"/>
      <c r="AD13956" s="80"/>
      <c r="AE13956" s="81"/>
      <c r="AF13956" s="82"/>
      <c r="AG13956" s="80"/>
      <c r="AH13956" s="119"/>
      <c r="AI13956" s="119"/>
    </row>
    <row r="13957" spans="27:35" x14ac:dyDescent="0.25">
      <c r="AA13957" s="81"/>
      <c r="AB13957" s="81"/>
      <c r="AC13957" s="80"/>
      <c r="AD13957" s="80"/>
      <c r="AE13957" s="81"/>
      <c r="AF13957" s="82"/>
      <c r="AG13957" s="80"/>
      <c r="AH13957" s="119"/>
      <c r="AI13957" s="119"/>
    </row>
    <row r="13958" spans="27:35" x14ac:dyDescent="0.25">
      <c r="AA13958" s="81"/>
      <c r="AB13958" s="81"/>
      <c r="AC13958" s="80"/>
      <c r="AD13958" s="80"/>
      <c r="AE13958" s="81"/>
      <c r="AF13958" s="82"/>
      <c r="AG13958" s="80"/>
      <c r="AH13958" s="119"/>
      <c r="AI13958" s="119"/>
    </row>
    <row r="13959" spans="27:35" x14ac:dyDescent="0.25">
      <c r="AA13959" s="81"/>
      <c r="AB13959" s="81"/>
      <c r="AC13959" s="80"/>
      <c r="AD13959" s="80"/>
      <c r="AE13959" s="81"/>
      <c r="AF13959" s="82"/>
      <c r="AG13959" s="80"/>
      <c r="AH13959" s="119"/>
      <c r="AI13959" s="119"/>
    </row>
    <row r="13960" spans="27:35" x14ac:dyDescent="0.25">
      <c r="AA13960" s="81"/>
      <c r="AB13960" s="81"/>
      <c r="AC13960" s="80"/>
      <c r="AD13960" s="80"/>
      <c r="AE13960" s="81"/>
      <c r="AF13960" s="82"/>
      <c r="AG13960" s="80"/>
      <c r="AH13960" s="119"/>
      <c r="AI13960" s="119"/>
    </row>
    <row r="13961" spans="27:35" x14ac:dyDescent="0.25">
      <c r="AA13961" s="81"/>
      <c r="AB13961" s="81"/>
      <c r="AC13961" s="80"/>
      <c r="AD13961" s="80"/>
      <c r="AE13961" s="81"/>
      <c r="AF13961" s="82"/>
      <c r="AG13961" s="80"/>
      <c r="AH13961" s="119"/>
      <c r="AI13961" s="119"/>
    </row>
    <row r="13962" spans="27:35" x14ac:dyDescent="0.25">
      <c r="AA13962" s="81"/>
      <c r="AB13962" s="81"/>
      <c r="AC13962" s="80"/>
      <c r="AD13962" s="80"/>
      <c r="AE13962" s="81"/>
      <c r="AF13962" s="82"/>
      <c r="AG13962" s="80"/>
      <c r="AH13962" s="119"/>
      <c r="AI13962" s="119"/>
    </row>
    <row r="13963" spans="27:35" x14ac:dyDescent="0.25">
      <c r="AA13963" s="81"/>
      <c r="AB13963" s="81"/>
      <c r="AC13963" s="80"/>
      <c r="AD13963" s="80"/>
      <c r="AE13963" s="81"/>
      <c r="AF13963" s="82"/>
      <c r="AG13963" s="80"/>
      <c r="AH13963" s="119"/>
      <c r="AI13963" s="119"/>
    </row>
    <row r="13964" spans="27:35" x14ac:dyDescent="0.25">
      <c r="AA13964" s="81"/>
      <c r="AB13964" s="81"/>
      <c r="AC13964" s="80"/>
      <c r="AD13964" s="80"/>
      <c r="AE13964" s="81"/>
      <c r="AF13964" s="82"/>
      <c r="AG13964" s="80"/>
      <c r="AH13964" s="119"/>
      <c r="AI13964" s="119"/>
    </row>
    <row r="13965" spans="27:35" x14ac:dyDescent="0.25">
      <c r="AA13965" s="81"/>
      <c r="AB13965" s="81"/>
      <c r="AC13965" s="80"/>
      <c r="AD13965" s="80"/>
      <c r="AE13965" s="81"/>
      <c r="AF13965" s="82"/>
      <c r="AG13965" s="80"/>
      <c r="AH13965" s="119"/>
      <c r="AI13965" s="119"/>
    </row>
    <row r="13966" spans="27:35" x14ac:dyDescent="0.25">
      <c r="AA13966" s="81"/>
      <c r="AB13966" s="81"/>
      <c r="AC13966" s="80"/>
      <c r="AD13966" s="80"/>
      <c r="AE13966" s="81"/>
      <c r="AF13966" s="82"/>
      <c r="AG13966" s="80"/>
      <c r="AH13966" s="119"/>
      <c r="AI13966" s="119"/>
    </row>
    <row r="13967" spans="27:35" x14ac:dyDescent="0.25">
      <c r="AA13967" s="81"/>
      <c r="AB13967" s="81"/>
      <c r="AC13967" s="80"/>
      <c r="AD13967" s="80"/>
      <c r="AE13967" s="81"/>
      <c r="AF13967" s="82"/>
      <c r="AG13967" s="80"/>
      <c r="AH13967" s="119"/>
      <c r="AI13967" s="119"/>
    </row>
    <row r="13968" spans="27:35" x14ac:dyDescent="0.25">
      <c r="AA13968" s="81"/>
      <c r="AB13968" s="81"/>
      <c r="AC13968" s="80"/>
      <c r="AD13968" s="80"/>
      <c r="AE13968" s="81"/>
      <c r="AF13968" s="82"/>
      <c r="AG13968" s="80"/>
      <c r="AH13968" s="119"/>
      <c r="AI13968" s="119"/>
    </row>
    <row r="13969" spans="27:35" x14ac:dyDescent="0.25">
      <c r="AA13969" s="81"/>
      <c r="AB13969" s="81"/>
      <c r="AC13969" s="80"/>
      <c r="AD13969" s="80"/>
      <c r="AE13969" s="81"/>
      <c r="AF13969" s="82"/>
      <c r="AG13969" s="80"/>
      <c r="AH13969" s="119"/>
      <c r="AI13969" s="119"/>
    </row>
    <row r="13970" spans="27:35" x14ac:dyDescent="0.25">
      <c r="AA13970" s="81"/>
      <c r="AB13970" s="81"/>
      <c r="AC13970" s="80"/>
      <c r="AD13970" s="80"/>
      <c r="AE13970" s="81"/>
      <c r="AF13970" s="82"/>
      <c r="AG13970" s="80"/>
      <c r="AH13970" s="119"/>
      <c r="AI13970" s="119"/>
    </row>
    <row r="13971" spans="27:35" x14ac:dyDescent="0.25">
      <c r="AA13971" s="81"/>
      <c r="AB13971" s="81"/>
      <c r="AC13971" s="80"/>
      <c r="AD13971" s="80"/>
      <c r="AE13971" s="81"/>
      <c r="AF13971" s="82"/>
      <c r="AG13971" s="80"/>
      <c r="AH13971" s="119"/>
      <c r="AI13971" s="119"/>
    </row>
    <row r="13972" spans="27:35" x14ac:dyDescent="0.25">
      <c r="AA13972" s="81"/>
      <c r="AB13972" s="81"/>
      <c r="AC13972" s="80"/>
      <c r="AD13972" s="80"/>
      <c r="AE13972" s="81"/>
      <c r="AF13972" s="82"/>
      <c r="AG13972" s="80"/>
      <c r="AH13972" s="119"/>
      <c r="AI13972" s="119"/>
    </row>
    <row r="13973" spans="27:35" x14ac:dyDescent="0.25">
      <c r="AA13973" s="81"/>
      <c r="AB13973" s="81"/>
      <c r="AC13973" s="80"/>
      <c r="AD13973" s="80"/>
      <c r="AE13973" s="81"/>
      <c r="AF13973" s="82"/>
      <c r="AG13973" s="80"/>
      <c r="AH13973" s="119"/>
      <c r="AI13973" s="119"/>
    </row>
    <row r="13974" spans="27:35" x14ac:dyDescent="0.25">
      <c r="AA13974" s="81"/>
      <c r="AB13974" s="81"/>
      <c r="AC13974" s="80"/>
      <c r="AD13974" s="80"/>
      <c r="AE13974" s="81"/>
      <c r="AF13974" s="82"/>
      <c r="AG13974" s="80"/>
      <c r="AH13974" s="119"/>
      <c r="AI13974" s="119"/>
    </row>
    <row r="13975" spans="27:35" x14ac:dyDescent="0.25">
      <c r="AA13975" s="81"/>
      <c r="AB13975" s="81"/>
      <c r="AC13975" s="80"/>
      <c r="AD13975" s="80"/>
      <c r="AE13975" s="81"/>
      <c r="AF13975" s="82"/>
      <c r="AG13975" s="80"/>
      <c r="AH13975" s="119"/>
      <c r="AI13975" s="119"/>
    </row>
    <row r="13976" spans="27:35" x14ac:dyDescent="0.25">
      <c r="AA13976" s="81"/>
      <c r="AB13976" s="81"/>
      <c r="AC13976" s="80"/>
      <c r="AD13976" s="80"/>
      <c r="AE13976" s="81"/>
      <c r="AF13976" s="82"/>
      <c r="AG13976" s="80"/>
      <c r="AH13976" s="119"/>
      <c r="AI13976" s="119"/>
    </row>
    <row r="13977" spans="27:35" x14ac:dyDescent="0.25">
      <c r="AA13977" s="81"/>
      <c r="AB13977" s="81"/>
      <c r="AC13977" s="80"/>
      <c r="AD13977" s="80"/>
      <c r="AE13977" s="81"/>
      <c r="AF13977" s="82"/>
      <c r="AG13977" s="80"/>
      <c r="AH13977" s="119"/>
      <c r="AI13977" s="119"/>
    </row>
    <row r="13978" spans="27:35" x14ac:dyDescent="0.25">
      <c r="AA13978" s="81"/>
      <c r="AB13978" s="81"/>
      <c r="AC13978" s="80"/>
      <c r="AD13978" s="80"/>
      <c r="AE13978" s="81"/>
      <c r="AF13978" s="82"/>
      <c r="AG13978" s="80"/>
      <c r="AH13978" s="119"/>
      <c r="AI13978" s="119"/>
    </row>
    <row r="13979" spans="27:35" x14ac:dyDescent="0.25">
      <c r="AA13979" s="81"/>
      <c r="AB13979" s="81"/>
      <c r="AC13979" s="80"/>
      <c r="AD13979" s="80"/>
      <c r="AE13979" s="81"/>
      <c r="AF13979" s="82"/>
      <c r="AG13979" s="80"/>
      <c r="AH13979" s="119"/>
      <c r="AI13979" s="119"/>
    </row>
    <row r="13980" spans="27:35" x14ac:dyDescent="0.25">
      <c r="AA13980" s="81"/>
      <c r="AB13980" s="81"/>
      <c r="AC13980" s="80"/>
      <c r="AD13980" s="80"/>
      <c r="AE13980" s="81"/>
      <c r="AF13980" s="82"/>
      <c r="AG13980" s="80"/>
      <c r="AH13980" s="119"/>
      <c r="AI13980" s="119"/>
    </row>
    <row r="13981" spans="27:35" x14ac:dyDescent="0.25">
      <c r="AA13981" s="81"/>
      <c r="AB13981" s="81"/>
      <c r="AC13981" s="80"/>
      <c r="AD13981" s="80"/>
      <c r="AE13981" s="81"/>
      <c r="AF13981" s="82"/>
      <c r="AG13981" s="80"/>
      <c r="AH13981" s="119"/>
      <c r="AI13981" s="119"/>
    </row>
    <row r="13982" spans="27:35" x14ac:dyDescent="0.25">
      <c r="AA13982" s="81"/>
      <c r="AB13982" s="81"/>
      <c r="AC13982" s="80"/>
      <c r="AD13982" s="80"/>
      <c r="AE13982" s="81"/>
      <c r="AF13982" s="82"/>
      <c r="AG13982" s="80"/>
      <c r="AH13982" s="119"/>
      <c r="AI13982" s="119"/>
    </row>
    <row r="13983" spans="27:35" x14ac:dyDescent="0.25">
      <c r="AA13983" s="81"/>
      <c r="AB13983" s="81"/>
      <c r="AC13983" s="80"/>
      <c r="AD13983" s="80"/>
      <c r="AE13983" s="81"/>
      <c r="AF13983" s="82"/>
      <c r="AG13983" s="80"/>
      <c r="AH13983" s="119"/>
      <c r="AI13983" s="119"/>
    </row>
    <row r="13984" spans="27:35" x14ac:dyDescent="0.25">
      <c r="AA13984" s="81"/>
      <c r="AB13984" s="81"/>
      <c r="AC13984" s="80"/>
      <c r="AD13984" s="80"/>
      <c r="AE13984" s="81"/>
      <c r="AF13984" s="82"/>
      <c r="AG13984" s="80"/>
      <c r="AH13984" s="119"/>
      <c r="AI13984" s="119"/>
    </row>
    <row r="13985" spans="27:35" x14ac:dyDescent="0.25">
      <c r="AA13985" s="81"/>
      <c r="AB13985" s="81"/>
      <c r="AC13985" s="80"/>
      <c r="AD13985" s="80"/>
      <c r="AE13985" s="81"/>
      <c r="AF13985" s="82"/>
      <c r="AG13985" s="80"/>
      <c r="AH13985" s="119"/>
      <c r="AI13985" s="119"/>
    </row>
    <row r="13986" spans="27:35" x14ac:dyDescent="0.25">
      <c r="AA13986" s="81"/>
      <c r="AB13986" s="81"/>
      <c r="AC13986" s="80"/>
      <c r="AD13986" s="80"/>
      <c r="AE13986" s="81"/>
      <c r="AF13986" s="82"/>
      <c r="AG13986" s="80"/>
      <c r="AH13986" s="119"/>
      <c r="AI13986" s="119"/>
    </row>
    <row r="13987" spans="27:35" x14ac:dyDescent="0.25">
      <c r="AA13987" s="81"/>
      <c r="AB13987" s="81"/>
      <c r="AC13987" s="80"/>
      <c r="AD13987" s="80"/>
      <c r="AE13987" s="81"/>
      <c r="AF13987" s="82"/>
      <c r="AG13987" s="80"/>
      <c r="AH13987" s="119"/>
      <c r="AI13987" s="119"/>
    </row>
    <row r="13988" spans="27:35" x14ac:dyDescent="0.25">
      <c r="AA13988" s="81"/>
      <c r="AB13988" s="81"/>
      <c r="AC13988" s="80"/>
      <c r="AD13988" s="80"/>
      <c r="AE13988" s="81"/>
      <c r="AF13988" s="82"/>
      <c r="AG13988" s="80"/>
      <c r="AH13988" s="119"/>
      <c r="AI13988" s="119"/>
    </row>
    <row r="13989" spans="27:35" x14ac:dyDescent="0.25">
      <c r="AA13989" s="81"/>
      <c r="AB13989" s="81"/>
      <c r="AC13989" s="80"/>
      <c r="AD13989" s="80"/>
      <c r="AE13989" s="81"/>
      <c r="AF13989" s="82"/>
      <c r="AG13989" s="80"/>
      <c r="AH13989" s="119"/>
      <c r="AI13989" s="119"/>
    </row>
    <row r="13990" spans="27:35" x14ac:dyDescent="0.25">
      <c r="AA13990" s="81"/>
      <c r="AB13990" s="81"/>
      <c r="AC13990" s="80"/>
      <c r="AD13990" s="80"/>
      <c r="AE13990" s="81"/>
      <c r="AF13990" s="82"/>
      <c r="AG13990" s="80"/>
      <c r="AH13990" s="119"/>
      <c r="AI13990" s="119"/>
    </row>
    <row r="13991" spans="27:35" x14ac:dyDescent="0.25">
      <c r="AA13991" s="81"/>
      <c r="AB13991" s="81"/>
      <c r="AC13991" s="80"/>
      <c r="AD13991" s="80"/>
      <c r="AE13991" s="81"/>
      <c r="AF13991" s="82"/>
      <c r="AG13991" s="80"/>
      <c r="AH13991" s="119"/>
      <c r="AI13991" s="119"/>
    </row>
    <row r="13992" spans="27:35" x14ac:dyDescent="0.25">
      <c r="AA13992" s="81"/>
      <c r="AB13992" s="81"/>
      <c r="AC13992" s="80"/>
      <c r="AD13992" s="80"/>
      <c r="AE13992" s="81"/>
      <c r="AF13992" s="82"/>
      <c r="AG13992" s="80"/>
      <c r="AH13992" s="119"/>
      <c r="AI13992" s="119"/>
    </row>
    <row r="13993" spans="27:35" x14ac:dyDescent="0.25">
      <c r="AA13993" s="81"/>
      <c r="AB13993" s="81"/>
      <c r="AC13993" s="80"/>
      <c r="AD13993" s="80"/>
      <c r="AE13993" s="81"/>
      <c r="AF13993" s="82"/>
      <c r="AG13993" s="80"/>
      <c r="AH13993" s="119"/>
      <c r="AI13993" s="119"/>
    </row>
    <row r="13994" spans="27:35" x14ac:dyDescent="0.25">
      <c r="AA13994" s="81"/>
      <c r="AB13994" s="81"/>
      <c r="AC13994" s="80"/>
      <c r="AD13994" s="80"/>
      <c r="AE13994" s="81"/>
      <c r="AF13994" s="82"/>
      <c r="AG13994" s="80"/>
      <c r="AH13994" s="119"/>
      <c r="AI13994" s="119"/>
    </row>
    <row r="13995" spans="27:35" x14ac:dyDescent="0.25">
      <c r="AA13995" s="81"/>
      <c r="AB13995" s="81"/>
      <c r="AC13995" s="80"/>
      <c r="AD13995" s="80"/>
      <c r="AE13995" s="81"/>
      <c r="AF13995" s="82"/>
      <c r="AG13995" s="80"/>
      <c r="AH13995" s="119"/>
      <c r="AI13995" s="119"/>
    </row>
    <row r="13996" spans="27:35" x14ac:dyDescent="0.25">
      <c r="AA13996" s="81"/>
      <c r="AB13996" s="81"/>
      <c r="AC13996" s="80"/>
      <c r="AD13996" s="80"/>
      <c r="AE13996" s="81"/>
      <c r="AF13996" s="82"/>
      <c r="AG13996" s="80"/>
      <c r="AH13996" s="119"/>
      <c r="AI13996" s="119"/>
    </row>
    <row r="13997" spans="27:35" x14ac:dyDescent="0.25">
      <c r="AA13997" s="81"/>
      <c r="AB13997" s="81"/>
      <c r="AC13997" s="80"/>
      <c r="AD13997" s="80"/>
      <c r="AE13997" s="81"/>
      <c r="AF13997" s="82"/>
      <c r="AG13997" s="80"/>
      <c r="AH13997" s="119"/>
      <c r="AI13997" s="119"/>
    </row>
    <row r="13998" spans="27:35" x14ac:dyDescent="0.25">
      <c r="AA13998" s="81"/>
      <c r="AB13998" s="81"/>
      <c r="AC13998" s="80"/>
      <c r="AD13998" s="80"/>
      <c r="AE13998" s="81"/>
      <c r="AF13998" s="82"/>
      <c r="AG13998" s="80"/>
      <c r="AH13998" s="119"/>
      <c r="AI13998" s="119"/>
    </row>
    <row r="13999" spans="27:35" x14ac:dyDescent="0.25">
      <c r="AA13999" s="81"/>
      <c r="AB13999" s="81"/>
      <c r="AC13999" s="80"/>
      <c r="AD13999" s="80"/>
      <c r="AE13999" s="81"/>
      <c r="AF13999" s="82"/>
      <c r="AG13999" s="80"/>
      <c r="AH13999" s="119"/>
      <c r="AI13999" s="119"/>
    </row>
    <row r="14000" spans="27:35" x14ac:dyDescent="0.25">
      <c r="AA14000" s="81"/>
      <c r="AB14000" s="81"/>
      <c r="AC14000" s="80"/>
      <c r="AD14000" s="80"/>
      <c r="AE14000" s="81"/>
      <c r="AF14000" s="82"/>
      <c r="AG14000" s="80"/>
      <c r="AH14000" s="119"/>
      <c r="AI14000" s="119"/>
    </row>
    <row r="14001" spans="27:35" x14ac:dyDescent="0.25">
      <c r="AA14001" s="81"/>
      <c r="AB14001" s="81"/>
      <c r="AC14001" s="80"/>
      <c r="AD14001" s="80"/>
      <c r="AE14001" s="81"/>
      <c r="AF14001" s="82"/>
      <c r="AG14001" s="80"/>
      <c r="AH14001" s="119"/>
      <c r="AI14001" s="119"/>
    </row>
    <row r="14002" spans="27:35" x14ac:dyDescent="0.25">
      <c r="AA14002" s="81"/>
      <c r="AB14002" s="81"/>
      <c r="AC14002" s="80"/>
      <c r="AD14002" s="80"/>
      <c r="AE14002" s="81"/>
      <c r="AF14002" s="82"/>
      <c r="AG14002" s="80"/>
      <c r="AH14002" s="119"/>
      <c r="AI14002" s="119"/>
    </row>
    <row r="14003" spans="27:35" x14ac:dyDescent="0.25">
      <c r="AA14003" s="81"/>
      <c r="AB14003" s="81"/>
      <c r="AC14003" s="80"/>
      <c r="AD14003" s="80"/>
      <c r="AE14003" s="81"/>
      <c r="AF14003" s="82"/>
      <c r="AG14003" s="80"/>
      <c r="AH14003" s="119"/>
      <c r="AI14003" s="119"/>
    </row>
    <row r="14004" spans="27:35" x14ac:dyDescent="0.25">
      <c r="AA14004" s="81"/>
      <c r="AB14004" s="81"/>
      <c r="AC14004" s="80"/>
      <c r="AD14004" s="80"/>
      <c r="AE14004" s="81"/>
      <c r="AF14004" s="82"/>
      <c r="AG14004" s="80"/>
      <c r="AH14004" s="119"/>
      <c r="AI14004" s="119"/>
    </row>
    <row r="14005" spans="27:35" x14ac:dyDescent="0.25">
      <c r="AA14005" s="81"/>
      <c r="AB14005" s="81"/>
      <c r="AC14005" s="80"/>
      <c r="AD14005" s="80"/>
      <c r="AE14005" s="81"/>
      <c r="AF14005" s="82"/>
      <c r="AG14005" s="80"/>
      <c r="AH14005" s="119"/>
      <c r="AI14005" s="119"/>
    </row>
    <row r="14006" spans="27:35" x14ac:dyDescent="0.25">
      <c r="AA14006" s="81"/>
      <c r="AB14006" s="81"/>
      <c r="AC14006" s="80"/>
      <c r="AD14006" s="80"/>
      <c r="AE14006" s="81"/>
      <c r="AF14006" s="82"/>
      <c r="AG14006" s="80"/>
      <c r="AH14006" s="119"/>
      <c r="AI14006" s="119"/>
    </row>
    <row r="14007" spans="27:35" x14ac:dyDescent="0.25">
      <c r="AA14007" s="81"/>
      <c r="AB14007" s="81"/>
      <c r="AC14007" s="80"/>
      <c r="AD14007" s="80"/>
      <c r="AE14007" s="81"/>
      <c r="AF14007" s="82"/>
      <c r="AG14007" s="80"/>
      <c r="AH14007" s="119"/>
      <c r="AI14007" s="119"/>
    </row>
    <row r="14008" spans="27:35" x14ac:dyDescent="0.25">
      <c r="AA14008" s="81"/>
      <c r="AB14008" s="81"/>
      <c r="AC14008" s="80"/>
      <c r="AD14008" s="80"/>
      <c r="AE14008" s="81"/>
      <c r="AF14008" s="82"/>
      <c r="AG14008" s="80"/>
      <c r="AH14008" s="119"/>
      <c r="AI14008" s="119"/>
    </row>
    <row r="14009" spans="27:35" x14ac:dyDescent="0.25">
      <c r="AA14009" s="81"/>
      <c r="AB14009" s="81"/>
      <c r="AC14009" s="80"/>
      <c r="AD14009" s="80"/>
      <c r="AE14009" s="81"/>
      <c r="AF14009" s="82"/>
      <c r="AG14009" s="80"/>
      <c r="AH14009" s="119"/>
      <c r="AI14009" s="119"/>
    </row>
    <row r="14010" spans="27:35" x14ac:dyDescent="0.25">
      <c r="AA14010" s="81"/>
      <c r="AB14010" s="81"/>
      <c r="AC14010" s="80"/>
      <c r="AD14010" s="80"/>
      <c r="AE14010" s="81"/>
      <c r="AF14010" s="82"/>
      <c r="AG14010" s="80"/>
      <c r="AH14010" s="119"/>
      <c r="AI14010" s="119"/>
    </row>
    <row r="14011" spans="27:35" x14ac:dyDescent="0.25">
      <c r="AA14011" s="81"/>
      <c r="AB14011" s="81"/>
      <c r="AC14011" s="80"/>
      <c r="AD14011" s="80"/>
      <c r="AE14011" s="81"/>
      <c r="AF14011" s="82"/>
      <c r="AG14011" s="80"/>
      <c r="AH14011" s="119"/>
      <c r="AI14011" s="119"/>
    </row>
    <row r="14012" spans="27:35" x14ac:dyDescent="0.25">
      <c r="AA14012" s="81"/>
      <c r="AB14012" s="81"/>
      <c r="AC14012" s="80"/>
      <c r="AD14012" s="80"/>
      <c r="AE14012" s="81"/>
      <c r="AF14012" s="82"/>
      <c r="AG14012" s="80"/>
      <c r="AH14012" s="119"/>
      <c r="AI14012" s="119"/>
    </row>
    <row r="14013" spans="27:35" x14ac:dyDescent="0.25">
      <c r="AA14013" s="81"/>
      <c r="AB14013" s="81"/>
      <c r="AC14013" s="80"/>
      <c r="AD14013" s="80"/>
      <c r="AE14013" s="81"/>
      <c r="AF14013" s="82"/>
      <c r="AG14013" s="80"/>
      <c r="AH14013" s="119"/>
      <c r="AI14013" s="119"/>
    </row>
    <row r="14014" spans="27:35" x14ac:dyDescent="0.25">
      <c r="AA14014" s="81"/>
      <c r="AB14014" s="81"/>
      <c r="AC14014" s="80"/>
      <c r="AD14014" s="80"/>
      <c r="AE14014" s="81"/>
      <c r="AF14014" s="82"/>
      <c r="AG14014" s="80"/>
      <c r="AH14014" s="119"/>
      <c r="AI14014" s="119"/>
    </row>
    <row r="14015" spans="27:35" x14ac:dyDescent="0.25">
      <c r="AA14015" s="81"/>
      <c r="AB14015" s="81"/>
      <c r="AC14015" s="80"/>
      <c r="AD14015" s="80"/>
      <c r="AE14015" s="81"/>
      <c r="AF14015" s="82"/>
      <c r="AG14015" s="80"/>
      <c r="AH14015" s="119"/>
      <c r="AI14015" s="119"/>
    </row>
    <row r="14016" spans="27:35" x14ac:dyDescent="0.25">
      <c r="AA14016" s="81"/>
      <c r="AB14016" s="81"/>
      <c r="AC14016" s="80"/>
      <c r="AD14016" s="80"/>
      <c r="AE14016" s="81"/>
      <c r="AF14016" s="82"/>
      <c r="AG14016" s="80"/>
      <c r="AH14016" s="119"/>
      <c r="AI14016" s="119"/>
    </row>
    <row r="14017" spans="27:35" x14ac:dyDescent="0.25">
      <c r="AA14017" s="81"/>
      <c r="AB14017" s="81"/>
      <c r="AC14017" s="80"/>
      <c r="AD14017" s="80"/>
      <c r="AE14017" s="81"/>
      <c r="AF14017" s="82"/>
      <c r="AG14017" s="80"/>
      <c r="AH14017" s="119"/>
      <c r="AI14017" s="119"/>
    </row>
    <row r="14018" spans="27:35" x14ac:dyDescent="0.25">
      <c r="AA14018" s="81"/>
      <c r="AB14018" s="81"/>
      <c r="AC14018" s="80"/>
      <c r="AD14018" s="80"/>
      <c r="AE14018" s="81"/>
      <c r="AF14018" s="82"/>
      <c r="AG14018" s="80"/>
      <c r="AH14018" s="119"/>
      <c r="AI14018" s="119"/>
    </row>
    <row r="14019" spans="27:35" x14ac:dyDescent="0.25">
      <c r="AA14019" s="81"/>
      <c r="AB14019" s="81"/>
      <c r="AC14019" s="80"/>
      <c r="AD14019" s="80"/>
      <c r="AE14019" s="81"/>
      <c r="AF14019" s="82"/>
      <c r="AG14019" s="80"/>
      <c r="AH14019" s="119"/>
      <c r="AI14019" s="119"/>
    </row>
    <row r="14020" spans="27:35" x14ac:dyDescent="0.25">
      <c r="AA14020" s="81"/>
      <c r="AB14020" s="81"/>
      <c r="AC14020" s="80"/>
      <c r="AD14020" s="80"/>
      <c r="AE14020" s="81"/>
      <c r="AF14020" s="82"/>
      <c r="AG14020" s="80"/>
      <c r="AH14020" s="119"/>
      <c r="AI14020" s="119"/>
    </row>
    <row r="14021" spans="27:35" x14ac:dyDescent="0.25">
      <c r="AA14021" s="81"/>
      <c r="AB14021" s="81"/>
      <c r="AC14021" s="80"/>
      <c r="AD14021" s="80"/>
      <c r="AE14021" s="81"/>
      <c r="AF14021" s="82"/>
      <c r="AG14021" s="80"/>
      <c r="AH14021" s="119"/>
      <c r="AI14021" s="119"/>
    </row>
    <row r="14022" spans="27:35" x14ac:dyDescent="0.25">
      <c r="AA14022" s="81"/>
      <c r="AB14022" s="81"/>
      <c r="AC14022" s="80"/>
      <c r="AD14022" s="80"/>
      <c r="AE14022" s="81"/>
      <c r="AF14022" s="82"/>
      <c r="AG14022" s="80"/>
      <c r="AH14022" s="119"/>
      <c r="AI14022" s="119"/>
    </row>
    <row r="14023" spans="27:35" x14ac:dyDescent="0.25">
      <c r="AA14023" s="81"/>
      <c r="AB14023" s="81"/>
      <c r="AC14023" s="80"/>
      <c r="AD14023" s="80"/>
      <c r="AE14023" s="81"/>
      <c r="AF14023" s="82"/>
      <c r="AG14023" s="80"/>
      <c r="AH14023" s="119"/>
      <c r="AI14023" s="119"/>
    </row>
    <row r="14024" spans="27:35" x14ac:dyDescent="0.25">
      <c r="AA14024" s="81"/>
      <c r="AB14024" s="81"/>
      <c r="AC14024" s="80"/>
      <c r="AD14024" s="80"/>
      <c r="AE14024" s="81"/>
      <c r="AF14024" s="82"/>
      <c r="AG14024" s="80"/>
      <c r="AH14024" s="119"/>
      <c r="AI14024" s="119"/>
    </row>
    <row r="14025" spans="27:35" x14ac:dyDescent="0.25">
      <c r="AA14025" s="81"/>
      <c r="AB14025" s="81"/>
      <c r="AC14025" s="80"/>
      <c r="AD14025" s="80"/>
      <c r="AE14025" s="81"/>
      <c r="AF14025" s="82"/>
      <c r="AG14025" s="80"/>
      <c r="AH14025" s="119"/>
      <c r="AI14025" s="119"/>
    </row>
    <row r="14026" spans="27:35" x14ac:dyDescent="0.25">
      <c r="AA14026" s="81"/>
      <c r="AB14026" s="81"/>
      <c r="AC14026" s="80"/>
      <c r="AD14026" s="80"/>
      <c r="AE14026" s="81"/>
      <c r="AF14026" s="82"/>
      <c r="AG14026" s="80"/>
      <c r="AH14026" s="119"/>
      <c r="AI14026" s="119"/>
    </row>
    <row r="14027" spans="27:35" x14ac:dyDescent="0.25">
      <c r="AA14027" s="81"/>
      <c r="AB14027" s="81"/>
      <c r="AC14027" s="80"/>
      <c r="AD14027" s="80"/>
      <c r="AE14027" s="81"/>
      <c r="AF14027" s="82"/>
      <c r="AG14027" s="80"/>
      <c r="AH14027" s="119"/>
      <c r="AI14027" s="119"/>
    </row>
    <row r="14028" spans="27:35" x14ac:dyDescent="0.25">
      <c r="AA14028" s="81"/>
      <c r="AB14028" s="81"/>
      <c r="AC14028" s="80"/>
      <c r="AD14028" s="80"/>
      <c r="AE14028" s="81"/>
      <c r="AF14028" s="82"/>
      <c r="AG14028" s="80"/>
      <c r="AH14028" s="119"/>
      <c r="AI14028" s="119"/>
    </row>
    <row r="14029" spans="27:35" x14ac:dyDescent="0.25">
      <c r="AA14029" s="81"/>
      <c r="AB14029" s="81"/>
      <c r="AC14029" s="80"/>
      <c r="AD14029" s="80"/>
      <c r="AE14029" s="81"/>
      <c r="AF14029" s="82"/>
      <c r="AG14029" s="80"/>
      <c r="AH14029" s="119"/>
      <c r="AI14029" s="119"/>
    </row>
    <row r="14030" spans="27:35" x14ac:dyDescent="0.25">
      <c r="AA14030" s="81"/>
      <c r="AB14030" s="81"/>
      <c r="AC14030" s="80"/>
      <c r="AD14030" s="80"/>
      <c r="AE14030" s="81"/>
      <c r="AF14030" s="82"/>
      <c r="AG14030" s="80"/>
      <c r="AH14030" s="119"/>
      <c r="AI14030" s="119"/>
    </row>
    <row r="14031" spans="27:35" x14ac:dyDescent="0.25">
      <c r="AA14031" s="81"/>
      <c r="AB14031" s="81"/>
      <c r="AC14031" s="80"/>
      <c r="AD14031" s="80"/>
      <c r="AE14031" s="81"/>
      <c r="AF14031" s="82"/>
      <c r="AG14031" s="80"/>
      <c r="AH14031" s="119"/>
      <c r="AI14031" s="119"/>
    </row>
    <row r="14032" spans="27:35" x14ac:dyDescent="0.25">
      <c r="AA14032" s="81"/>
      <c r="AB14032" s="81"/>
      <c r="AC14032" s="80"/>
      <c r="AD14032" s="80"/>
      <c r="AE14032" s="81"/>
      <c r="AF14032" s="82"/>
      <c r="AG14032" s="80"/>
      <c r="AH14032" s="119"/>
      <c r="AI14032" s="119"/>
    </row>
    <row r="14033" spans="27:35" x14ac:dyDescent="0.25">
      <c r="AA14033" s="81"/>
      <c r="AB14033" s="81"/>
      <c r="AC14033" s="80"/>
      <c r="AD14033" s="80"/>
      <c r="AE14033" s="81"/>
      <c r="AF14033" s="82"/>
      <c r="AG14033" s="80"/>
      <c r="AH14033" s="119"/>
      <c r="AI14033" s="119"/>
    </row>
    <row r="14034" spans="27:35" x14ac:dyDescent="0.25">
      <c r="AA14034" s="81"/>
      <c r="AB14034" s="81"/>
      <c r="AC14034" s="80"/>
      <c r="AD14034" s="80"/>
      <c r="AE14034" s="81"/>
      <c r="AF14034" s="82"/>
      <c r="AG14034" s="80"/>
      <c r="AH14034" s="119"/>
      <c r="AI14034" s="119"/>
    </row>
    <row r="14035" spans="27:35" x14ac:dyDescent="0.25">
      <c r="AA14035" s="81"/>
      <c r="AB14035" s="81"/>
      <c r="AC14035" s="80"/>
      <c r="AD14035" s="80"/>
      <c r="AE14035" s="81"/>
      <c r="AF14035" s="82"/>
      <c r="AG14035" s="80"/>
      <c r="AH14035" s="119"/>
      <c r="AI14035" s="119"/>
    </row>
    <row r="14036" spans="27:35" x14ac:dyDescent="0.25">
      <c r="AA14036" s="81"/>
      <c r="AB14036" s="81"/>
      <c r="AC14036" s="80"/>
      <c r="AD14036" s="80"/>
      <c r="AE14036" s="81"/>
      <c r="AF14036" s="82"/>
      <c r="AG14036" s="80"/>
      <c r="AH14036" s="119"/>
      <c r="AI14036" s="119"/>
    </row>
    <row r="14037" spans="27:35" x14ac:dyDescent="0.25">
      <c r="AA14037" s="81"/>
      <c r="AB14037" s="81"/>
      <c r="AC14037" s="80"/>
      <c r="AD14037" s="80"/>
      <c r="AE14037" s="81"/>
      <c r="AF14037" s="82"/>
      <c r="AG14037" s="80"/>
      <c r="AH14037" s="119"/>
      <c r="AI14037" s="119"/>
    </row>
    <row r="14038" spans="27:35" x14ac:dyDescent="0.25">
      <c r="AA14038" s="81"/>
      <c r="AB14038" s="81"/>
      <c r="AC14038" s="80"/>
      <c r="AD14038" s="80"/>
      <c r="AE14038" s="81"/>
      <c r="AF14038" s="82"/>
      <c r="AG14038" s="80"/>
      <c r="AH14038" s="119"/>
      <c r="AI14038" s="119"/>
    </row>
    <row r="14039" spans="27:35" x14ac:dyDescent="0.25">
      <c r="AA14039" s="81"/>
      <c r="AB14039" s="81"/>
      <c r="AC14039" s="80"/>
      <c r="AD14039" s="80"/>
      <c r="AE14039" s="81"/>
      <c r="AF14039" s="82"/>
      <c r="AG14039" s="80"/>
      <c r="AH14039" s="119"/>
      <c r="AI14039" s="119"/>
    </row>
    <row r="14040" spans="27:35" x14ac:dyDescent="0.25">
      <c r="AA14040" s="81"/>
      <c r="AB14040" s="81"/>
      <c r="AC14040" s="80"/>
      <c r="AD14040" s="80"/>
      <c r="AE14040" s="81"/>
      <c r="AF14040" s="82"/>
      <c r="AG14040" s="80"/>
      <c r="AH14040" s="119"/>
      <c r="AI14040" s="119"/>
    </row>
    <row r="14041" spans="27:35" x14ac:dyDescent="0.25">
      <c r="AA14041" s="81"/>
      <c r="AB14041" s="81"/>
      <c r="AC14041" s="80"/>
      <c r="AD14041" s="80"/>
      <c r="AE14041" s="81"/>
      <c r="AF14041" s="82"/>
      <c r="AG14041" s="80"/>
      <c r="AH14041" s="119"/>
      <c r="AI14041" s="119"/>
    </row>
    <row r="14042" spans="27:35" x14ac:dyDescent="0.25">
      <c r="AA14042" s="81"/>
      <c r="AB14042" s="81"/>
      <c r="AC14042" s="80"/>
      <c r="AD14042" s="80"/>
      <c r="AE14042" s="81"/>
      <c r="AF14042" s="82"/>
      <c r="AG14042" s="80"/>
      <c r="AH14042" s="119"/>
      <c r="AI14042" s="119"/>
    </row>
    <row r="14043" spans="27:35" x14ac:dyDescent="0.25">
      <c r="AA14043" s="81"/>
      <c r="AB14043" s="81"/>
      <c r="AC14043" s="80"/>
      <c r="AD14043" s="80"/>
      <c r="AE14043" s="81"/>
      <c r="AF14043" s="82"/>
      <c r="AG14043" s="80"/>
      <c r="AH14043" s="119"/>
      <c r="AI14043" s="119"/>
    </row>
    <row r="14044" spans="27:35" x14ac:dyDescent="0.25">
      <c r="AA14044" s="81"/>
      <c r="AB14044" s="81"/>
      <c r="AC14044" s="80"/>
      <c r="AD14044" s="80"/>
      <c r="AE14044" s="81"/>
      <c r="AF14044" s="82"/>
      <c r="AG14044" s="80"/>
      <c r="AH14044" s="119"/>
      <c r="AI14044" s="119"/>
    </row>
    <row r="14045" spans="27:35" x14ac:dyDescent="0.25">
      <c r="AA14045" s="81"/>
      <c r="AB14045" s="81"/>
      <c r="AC14045" s="80"/>
      <c r="AD14045" s="80"/>
      <c r="AE14045" s="81"/>
      <c r="AF14045" s="82"/>
      <c r="AG14045" s="80"/>
      <c r="AH14045" s="119"/>
      <c r="AI14045" s="119"/>
    </row>
    <row r="14046" spans="27:35" x14ac:dyDescent="0.25">
      <c r="AA14046" s="81"/>
      <c r="AB14046" s="81"/>
      <c r="AC14046" s="80"/>
      <c r="AD14046" s="80"/>
      <c r="AE14046" s="81"/>
      <c r="AF14046" s="82"/>
      <c r="AG14046" s="80"/>
      <c r="AH14046" s="119"/>
      <c r="AI14046" s="119"/>
    </row>
    <row r="14047" spans="27:35" x14ac:dyDescent="0.25">
      <c r="AA14047" s="81"/>
      <c r="AB14047" s="81"/>
      <c r="AC14047" s="80"/>
      <c r="AD14047" s="80"/>
      <c r="AE14047" s="81"/>
      <c r="AF14047" s="82"/>
      <c r="AG14047" s="80"/>
      <c r="AH14047" s="119"/>
      <c r="AI14047" s="119"/>
    </row>
    <row r="14048" spans="27:35" x14ac:dyDescent="0.25">
      <c r="AA14048" s="81"/>
      <c r="AB14048" s="81"/>
      <c r="AC14048" s="80"/>
      <c r="AD14048" s="80"/>
      <c r="AE14048" s="81"/>
      <c r="AF14048" s="82"/>
      <c r="AG14048" s="80"/>
      <c r="AH14048" s="119"/>
      <c r="AI14048" s="119"/>
    </row>
    <row r="14049" spans="27:35" x14ac:dyDescent="0.25">
      <c r="AA14049" s="81"/>
      <c r="AB14049" s="81"/>
      <c r="AC14049" s="80"/>
      <c r="AD14049" s="80"/>
      <c r="AE14049" s="81"/>
      <c r="AF14049" s="82"/>
      <c r="AG14049" s="80"/>
      <c r="AH14049" s="119"/>
      <c r="AI14049" s="119"/>
    </row>
    <row r="14050" spans="27:35" x14ac:dyDescent="0.25">
      <c r="AA14050" s="81"/>
      <c r="AB14050" s="81"/>
      <c r="AC14050" s="80"/>
      <c r="AD14050" s="80"/>
      <c r="AE14050" s="81"/>
      <c r="AF14050" s="82"/>
      <c r="AG14050" s="80"/>
      <c r="AH14050" s="119"/>
      <c r="AI14050" s="119"/>
    </row>
    <row r="14051" spans="27:35" x14ac:dyDescent="0.25">
      <c r="AA14051" s="81"/>
      <c r="AB14051" s="81"/>
      <c r="AC14051" s="80"/>
      <c r="AD14051" s="80"/>
      <c r="AE14051" s="81"/>
      <c r="AF14051" s="82"/>
      <c r="AG14051" s="80"/>
      <c r="AH14051" s="119"/>
      <c r="AI14051" s="119"/>
    </row>
    <row r="14052" spans="27:35" x14ac:dyDescent="0.25">
      <c r="AA14052" s="81"/>
      <c r="AB14052" s="81"/>
      <c r="AC14052" s="80"/>
      <c r="AD14052" s="80"/>
      <c r="AE14052" s="81"/>
      <c r="AF14052" s="82"/>
      <c r="AG14052" s="80"/>
      <c r="AH14052" s="119"/>
      <c r="AI14052" s="119"/>
    </row>
    <row r="14053" spans="27:35" x14ac:dyDescent="0.25">
      <c r="AA14053" s="81"/>
      <c r="AB14053" s="81"/>
      <c r="AC14053" s="80"/>
      <c r="AD14053" s="80"/>
      <c r="AE14053" s="81"/>
      <c r="AF14053" s="82"/>
      <c r="AG14053" s="80"/>
      <c r="AH14053" s="119"/>
      <c r="AI14053" s="119"/>
    </row>
    <row r="14054" spans="27:35" x14ac:dyDescent="0.25">
      <c r="AA14054" s="81"/>
      <c r="AB14054" s="81"/>
      <c r="AC14054" s="80"/>
      <c r="AD14054" s="80"/>
      <c r="AE14054" s="81"/>
      <c r="AF14054" s="82"/>
      <c r="AG14054" s="80"/>
      <c r="AH14054" s="119"/>
      <c r="AI14054" s="119"/>
    </row>
    <row r="14055" spans="27:35" x14ac:dyDescent="0.25">
      <c r="AA14055" s="81"/>
      <c r="AB14055" s="81"/>
      <c r="AC14055" s="80"/>
      <c r="AD14055" s="80"/>
      <c r="AE14055" s="81"/>
      <c r="AF14055" s="82"/>
      <c r="AG14055" s="80"/>
      <c r="AH14055" s="119"/>
      <c r="AI14055" s="119"/>
    </row>
    <row r="14056" spans="27:35" x14ac:dyDescent="0.25">
      <c r="AA14056" s="81"/>
      <c r="AB14056" s="81"/>
      <c r="AC14056" s="80"/>
      <c r="AD14056" s="80"/>
      <c r="AE14056" s="81"/>
      <c r="AF14056" s="82"/>
      <c r="AG14056" s="80"/>
      <c r="AH14056" s="119"/>
      <c r="AI14056" s="119"/>
    </row>
    <row r="14057" spans="27:35" x14ac:dyDescent="0.25">
      <c r="AA14057" s="81"/>
      <c r="AB14057" s="81"/>
      <c r="AC14057" s="80"/>
      <c r="AD14057" s="80"/>
      <c r="AE14057" s="81"/>
      <c r="AF14057" s="82"/>
      <c r="AG14057" s="80"/>
      <c r="AH14057" s="119"/>
      <c r="AI14057" s="119"/>
    </row>
    <row r="14058" spans="27:35" x14ac:dyDescent="0.25">
      <c r="AA14058" s="81"/>
      <c r="AB14058" s="81"/>
      <c r="AC14058" s="80"/>
      <c r="AD14058" s="80"/>
      <c r="AE14058" s="81"/>
      <c r="AF14058" s="82"/>
      <c r="AG14058" s="80"/>
      <c r="AH14058" s="119"/>
      <c r="AI14058" s="119"/>
    </row>
    <row r="14059" spans="27:35" x14ac:dyDescent="0.25">
      <c r="AA14059" s="81"/>
      <c r="AB14059" s="81"/>
      <c r="AC14059" s="80"/>
      <c r="AD14059" s="80"/>
      <c r="AE14059" s="81"/>
      <c r="AF14059" s="82"/>
      <c r="AG14059" s="80"/>
      <c r="AH14059" s="119"/>
      <c r="AI14059" s="119"/>
    </row>
    <row r="14060" spans="27:35" x14ac:dyDescent="0.25">
      <c r="AA14060" s="81"/>
      <c r="AB14060" s="81"/>
      <c r="AC14060" s="80"/>
      <c r="AD14060" s="80"/>
      <c r="AE14060" s="81"/>
      <c r="AF14060" s="82"/>
      <c r="AG14060" s="80"/>
      <c r="AH14060" s="119"/>
      <c r="AI14060" s="119"/>
    </row>
    <row r="14061" spans="27:35" x14ac:dyDescent="0.25">
      <c r="AA14061" s="81"/>
      <c r="AB14061" s="81"/>
      <c r="AC14061" s="80"/>
      <c r="AD14061" s="80"/>
      <c r="AE14061" s="81"/>
      <c r="AF14061" s="82"/>
      <c r="AG14061" s="80"/>
      <c r="AH14061" s="119"/>
      <c r="AI14061" s="119"/>
    </row>
    <row r="14062" spans="27:35" x14ac:dyDescent="0.25">
      <c r="AA14062" s="81"/>
      <c r="AB14062" s="81"/>
      <c r="AC14062" s="80"/>
      <c r="AD14062" s="80"/>
      <c r="AE14062" s="81"/>
      <c r="AF14062" s="82"/>
      <c r="AG14062" s="80"/>
      <c r="AH14062" s="119"/>
      <c r="AI14062" s="119"/>
    </row>
    <row r="14063" spans="27:35" x14ac:dyDescent="0.25">
      <c r="AA14063" s="81"/>
      <c r="AB14063" s="81"/>
      <c r="AC14063" s="80"/>
      <c r="AD14063" s="80"/>
      <c r="AE14063" s="81"/>
      <c r="AF14063" s="82"/>
      <c r="AG14063" s="80"/>
      <c r="AH14063" s="119"/>
      <c r="AI14063" s="119"/>
    </row>
    <row r="14064" spans="27:35" x14ac:dyDescent="0.25">
      <c r="AA14064" s="81"/>
      <c r="AB14064" s="81"/>
      <c r="AC14064" s="80"/>
      <c r="AD14064" s="80"/>
      <c r="AE14064" s="81"/>
      <c r="AF14064" s="82"/>
      <c r="AG14064" s="80"/>
      <c r="AH14064" s="119"/>
      <c r="AI14064" s="119"/>
    </row>
    <row r="14065" spans="27:35" x14ac:dyDescent="0.25">
      <c r="AA14065" s="81"/>
      <c r="AB14065" s="81"/>
      <c r="AC14065" s="80"/>
      <c r="AD14065" s="80"/>
      <c r="AE14065" s="81"/>
      <c r="AF14065" s="82"/>
      <c r="AG14065" s="80"/>
      <c r="AH14065" s="119"/>
      <c r="AI14065" s="119"/>
    </row>
    <row r="14066" spans="27:35" x14ac:dyDescent="0.25">
      <c r="AA14066" s="81"/>
      <c r="AB14066" s="81"/>
      <c r="AC14066" s="80"/>
      <c r="AD14066" s="80"/>
      <c r="AE14066" s="81"/>
      <c r="AF14066" s="82"/>
      <c r="AG14066" s="80"/>
      <c r="AH14066" s="119"/>
      <c r="AI14066" s="119"/>
    </row>
    <row r="14067" spans="27:35" x14ac:dyDescent="0.25">
      <c r="AA14067" s="81"/>
      <c r="AB14067" s="81"/>
      <c r="AC14067" s="80"/>
      <c r="AD14067" s="80"/>
      <c r="AE14067" s="81"/>
      <c r="AF14067" s="82"/>
      <c r="AG14067" s="80"/>
      <c r="AH14067" s="119"/>
      <c r="AI14067" s="119"/>
    </row>
    <row r="14068" spans="27:35" x14ac:dyDescent="0.25">
      <c r="AA14068" s="81"/>
      <c r="AB14068" s="81"/>
      <c r="AC14068" s="80"/>
      <c r="AD14068" s="80"/>
      <c r="AE14068" s="81"/>
      <c r="AF14068" s="82"/>
      <c r="AG14068" s="80"/>
      <c r="AH14068" s="119"/>
      <c r="AI14068" s="119"/>
    </row>
    <row r="14069" spans="27:35" x14ac:dyDescent="0.25">
      <c r="AA14069" s="81"/>
      <c r="AB14069" s="81"/>
      <c r="AC14069" s="80"/>
      <c r="AD14069" s="80"/>
      <c r="AE14069" s="81"/>
      <c r="AF14069" s="82"/>
      <c r="AG14069" s="80"/>
      <c r="AH14069" s="119"/>
      <c r="AI14069" s="119"/>
    </row>
    <row r="14070" spans="27:35" x14ac:dyDescent="0.25">
      <c r="AA14070" s="81"/>
      <c r="AB14070" s="81"/>
      <c r="AC14070" s="80"/>
      <c r="AD14070" s="80"/>
      <c r="AE14070" s="81"/>
      <c r="AF14070" s="82"/>
      <c r="AG14070" s="80"/>
      <c r="AH14070" s="119"/>
      <c r="AI14070" s="119"/>
    </row>
    <row r="14071" spans="27:35" x14ac:dyDescent="0.25">
      <c r="AA14071" s="81"/>
      <c r="AB14071" s="81"/>
      <c r="AC14071" s="80"/>
      <c r="AD14071" s="80"/>
      <c r="AE14071" s="81"/>
      <c r="AF14071" s="82"/>
      <c r="AG14071" s="80"/>
      <c r="AH14071" s="119"/>
      <c r="AI14071" s="119"/>
    </row>
    <row r="14072" spans="27:35" x14ac:dyDescent="0.25">
      <c r="AA14072" s="81"/>
      <c r="AB14072" s="81"/>
      <c r="AC14072" s="80"/>
      <c r="AD14072" s="80"/>
      <c r="AE14072" s="81"/>
      <c r="AF14072" s="82"/>
      <c r="AG14072" s="80"/>
      <c r="AH14072" s="119"/>
      <c r="AI14072" s="119"/>
    </row>
    <row r="14073" spans="27:35" x14ac:dyDescent="0.25">
      <c r="AA14073" s="81"/>
      <c r="AB14073" s="81"/>
      <c r="AC14073" s="80"/>
      <c r="AD14073" s="80"/>
      <c r="AE14073" s="81"/>
      <c r="AF14073" s="82"/>
      <c r="AG14073" s="80"/>
      <c r="AH14073" s="119"/>
      <c r="AI14073" s="119"/>
    </row>
    <row r="14074" spans="27:35" x14ac:dyDescent="0.25">
      <c r="AA14074" s="81"/>
      <c r="AB14074" s="81"/>
      <c r="AC14074" s="80"/>
      <c r="AD14074" s="80"/>
      <c r="AE14074" s="81"/>
      <c r="AF14074" s="82"/>
      <c r="AG14074" s="80"/>
      <c r="AH14074" s="119"/>
      <c r="AI14074" s="119"/>
    </row>
    <row r="14075" spans="27:35" x14ac:dyDescent="0.25">
      <c r="AA14075" s="81"/>
      <c r="AB14075" s="81"/>
      <c r="AC14075" s="80"/>
      <c r="AD14075" s="80"/>
      <c r="AE14075" s="81"/>
      <c r="AF14075" s="82"/>
      <c r="AG14075" s="80"/>
      <c r="AH14075" s="119"/>
      <c r="AI14075" s="119"/>
    </row>
    <row r="14076" spans="27:35" x14ac:dyDescent="0.25">
      <c r="AA14076" s="81"/>
      <c r="AB14076" s="81"/>
      <c r="AC14076" s="80"/>
      <c r="AD14076" s="80"/>
      <c r="AE14076" s="81"/>
      <c r="AF14076" s="82"/>
      <c r="AG14076" s="80"/>
      <c r="AH14076" s="119"/>
      <c r="AI14076" s="119"/>
    </row>
    <row r="14077" spans="27:35" x14ac:dyDescent="0.25">
      <c r="AA14077" s="81"/>
      <c r="AB14077" s="81"/>
      <c r="AC14077" s="80"/>
      <c r="AD14077" s="80"/>
      <c r="AE14077" s="81"/>
      <c r="AF14077" s="82"/>
      <c r="AG14077" s="80"/>
      <c r="AH14077" s="119"/>
      <c r="AI14077" s="119"/>
    </row>
    <row r="14078" spans="27:35" x14ac:dyDescent="0.25">
      <c r="AA14078" s="81"/>
      <c r="AB14078" s="81"/>
      <c r="AC14078" s="80"/>
      <c r="AD14078" s="80"/>
      <c r="AE14078" s="81"/>
      <c r="AF14078" s="82"/>
      <c r="AG14078" s="80"/>
      <c r="AH14078" s="119"/>
      <c r="AI14078" s="119"/>
    </row>
    <row r="14079" spans="27:35" x14ac:dyDescent="0.25">
      <c r="AA14079" s="81"/>
      <c r="AB14079" s="81"/>
      <c r="AC14079" s="80"/>
      <c r="AD14079" s="80"/>
      <c r="AE14079" s="81"/>
      <c r="AF14079" s="82"/>
      <c r="AG14079" s="80"/>
      <c r="AH14079" s="119"/>
      <c r="AI14079" s="119"/>
    </row>
    <row r="14080" spans="27:35" x14ac:dyDescent="0.25">
      <c r="AA14080" s="81"/>
      <c r="AB14080" s="81"/>
      <c r="AC14080" s="80"/>
      <c r="AD14080" s="80"/>
      <c r="AE14080" s="81"/>
      <c r="AF14080" s="82"/>
      <c r="AG14080" s="80"/>
      <c r="AH14080" s="119"/>
      <c r="AI14080" s="119"/>
    </row>
    <row r="14081" spans="27:35" x14ac:dyDescent="0.25">
      <c r="AA14081" s="81"/>
      <c r="AB14081" s="81"/>
      <c r="AC14081" s="80"/>
      <c r="AD14081" s="80"/>
      <c r="AE14081" s="81"/>
      <c r="AF14081" s="82"/>
      <c r="AG14081" s="80"/>
      <c r="AH14081" s="119"/>
      <c r="AI14081" s="119"/>
    </row>
    <row r="14082" spans="27:35" x14ac:dyDescent="0.25">
      <c r="AA14082" s="81"/>
      <c r="AB14082" s="81"/>
      <c r="AC14082" s="80"/>
      <c r="AD14082" s="80"/>
      <c r="AE14082" s="81"/>
      <c r="AF14082" s="82"/>
      <c r="AG14082" s="80"/>
      <c r="AH14082" s="119"/>
      <c r="AI14082" s="119"/>
    </row>
    <row r="14083" spans="27:35" x14ac:dyDescent="0.25">
      <c r="AA14083" s="81"/>
      <c r="AB14083" s="81"/>
      <c r="AC14083" s="80"/>
      <c r="AD14083" s="80"/>
      <c r="AE14083" s="81"/>
      <c r="AF14083" s="82"/>
      <c r="AG14083" s="80"/>
      <c r="AH14083" s="119"/>
      <c r="AI14083" s="119"/>
    </row>
    <row r="14084" spans="27:35" x14ac:dyDescent="0.25">
      <c r="AA14084" s="81"/>
      <c r="AB14084" s="81"/>
      <c r="AC14084" s="80"/>
      <c r="AD14084" s="80"/>
      <c r="AE14084" s="81"/>
      <c r="AF14084" s="82"/>
      <c r="AG14084" s="80"/>
      <c r="AH14084" s="119"/>
      <c r="AI14084" s="119"/>
    </row>
    <row r="14085" spans="27:35" x14ac:dyDescent="0.25">
      <c r="AA14085" s="81"/>
      <c r="AB14085" s="81"/>
      <c r="AC14085" s="80"/>
      <c r="AD14085" s="80"/>
      <c r="AE14085" s="81"/>
      <c r="AF14085" s="82"/>
      <c r="AG14085" s="80"/>
      <c r="AH14085" s="119"/>
      <c r="AI14085" s="119"/>
    </row>
    <row r="14086" spans="27:35" x14ac:dyDescent="0.25">
      <c r="AA14086" s="81"/>
      <c r="AB14086" s="81"/>
      <c r="AC14086" s="80"/>
      <c r="AD14086" s="80"/>
      <c r="AE14086" s="81"/>
      <c r="AF14086" s="82"/>
      <c r="AG14086" s="80"/>
      <c r="AH14086" s="119"/>
      <c r="AI14086" s="119"/>
    </row>
    <row r="14087" spans="27:35" x14ac:dyDescent="0.25">
      <c r="AA14087" s="81"/>
      <c r="AB14087" s="81"/>
      <c r="AC14087" s="80"/>
      <c r="AD14087" s="80"/>
      <c r="AE14087" s="81"/>
      <c r="AF14087" s="82"/>
      <c r="AG14087" s="80"/>
      <c r="AH14087" s="119"/>
      <c r="AI14087" s="119"/>
    </row>
    <row r="14088" spans="27:35" x14ac:dyDescent="0.25">
      <c r="AA14088" s="81"/>
      <c r="AB14088" s="81"/>
      <c r="AC14088" s="80"/>
      <c r="AD14088" s="80"/>
      <c r="AE14088" s="81"/>
      <c r="AF14088" s="82"/>
      <c r="AG14088" s="80"/>
      <c r="AH14088" s="119"/>
      <c r="AI14088" s="119"/>
    </row>
    <row r="14089" spans="27:35" x14ac:dyDescent="0.25">
      <c r="AA14089" s="81"/>
      <c r="AB14089" s="81"/>
      <c r="AC14089" s="80"/>
      <c r="AD14089" s="80"/>
      <c r="AE14089" s="81"/>
      <c r="AF14089" s="82"/>
      <c r="AG14089" s="80"/>
      <c r="AH14089" s="119"/>
      <c r="AI14089" s="119"/>
    </row>
    <row r="14090" spans="27:35" x14ac:dyDescent="0.25">
      <c r="AA14090" s="81"/>
      <c r="AB14090" s="81"/>
      <c r="AC14090" s="80"/>
      <c r="AD14090" s="80"/>
      <c r="AE14090" s="81"/>
      <c r="AF14090" s="82"/>
      <c r="AG14090" s="80"/>
      <c r="AH14090" s="119"/>
      <c r="AI14090" s="119"/>
    </row>
    <row r="14091" spans="27:35" x14ac:dyDescent="0.25">
      <c r="AA14091" s="81"/>
      <c r="AB14091" s="81"/>
      <c r="AC14091" s="80"/>
      <c r="AD14091" s="80"/>
      <c r="AE14091" s="81"/>
      <c r="AF14091" s="82"/>
      <c r="AG14091" s="80"/>
      <c r="AH14091" s="119"/>
      <c r="AI14091" s="119"/>
    </row>
    <row r="14092" spans="27:35" x14ac:dyDescent="0.25">
      <c r="AA14092" s="81"/>
      <c r="AB14092" s="81"/>
      <c r="AC14092" s="80"/>
      <c r="AD14092" s="80"/>
      <c r="AE14092" s="81"/>
      <c r="AF14092" s="82"/>
      <c r="AG14092" s="80"/>
      <c r="AH14092" s="119"/>
      <c r="AI14092" s="119"/>
    </row>
    <row r="14093" spans="27:35" x14ac:dyDescent="0.25">
      <c r="AA14093" s="81"/>
      <c r="AB14093" s="81"/>
      <c r="AC14093" s="80"/>
      <c r="AD14093" s="80"/>
      <c r="AE14093" s="81"/>
      <c r="AF14093" s="82"/>
      <c r="AG14093" s="80"/>
      <c r="AH14093" s="119"/>
      <c r="AI14093" s="119"/>
    </row>
    <row r="14094" spans="27:35" x14ac:dyDescent="0.25">
      <c r="AA14094" s="81"/>
      <c r="AB14094" s="81"/>
      <c r="AC14094" s="80"/>
      <c r="AD14094" s="80"/>
      <c r="AE14094" s="81"/>
      <c r="AF14094" s="82"/>
      <c r="AG14094" s="80"/>
      <c r="AH14094" s="119"/>
      <c r="AI14094" s="119"/>
    </row>
    <row r="14095" spans="27:35" x14ac:dyDescent="0.25">
      <c r="AA14095" s="81"/>
      <c r="AB14095" s="81"/>
      <c r="AC14095" s="80"/>
      <c r="AD14095" s="80"/>
      <c r="AE14095" s="81"/>
      <c r="AF14095" s="82"/>
      <c r="AG14095" s="80"/>
      <c r="AH14095" s="119"/>
      <c r="AI14095" s="119"/>
    </row>
    <row r="14096" spans="27:35" x14ac:dyDescent="0.25">
      <c r="AA14096" s="81"/>
      <c r="AB14096" s="81"/>
      <c r="AC14096" s="80"/>
      <c r="AD14096" s="80"/>
      <c r="AE14096" s="81"/>
      <c r="AF14096" s="82"/>
      <c r="AG14096" s="80"/>
      <c r="AH14096" s="119"/>
      <c r="AI14096" s="119"/>
    </row>
    <row r="14097" spans="27:35" x14ac:dyDescent="0.25">
      <c r="AA14097" s="81"/>
      <c r="AB14097" s="81"/>
      <c r="AC14097" s="80"/>
      <c r="AD14097" s="80"/>
      <c r="AE14097" s="81"/>
      <c r="AF14097" s="82"/>
      <c r="AG14097" s="80"/>
      <c r="AH14097" s="119"/>
      <c r="AI14097" s="119"/>
    </row>
    <row r="14098" spans="27:35" x14ac:dyDescent="0.25">
      <c r="AA14098" s="81"/>
      <c r="AB14098" s="81"/>
      <c r="AC14098" s="80"/>
      <c r="AD14098" s="80"/>
      <c r="AE14098" s="81"/>
      <c r="AF14098" s="82"/>
      <c r="AG14098" s="80"/>
      <c r="AH14098" s="119"/>
      <c r="AI14098" s="119"/>
    </row>
    <row r="14099" spans="27:35" x14ac:dyDescent="0.25">
      <c r="AA14099" s="81"/>
      <c r="AB14099" s="81"/>
      <c r="AC14099" s="80"/>
      <c r="AD14099" s="80"/>
      <c r="AE14099" s="81"/>
      <c r="AF14099" s="82"/>
      <c r="AG14099" s="80"/>
      <c r="AH14099" s="119"/>
      <c r="AI14099" s="119"/>
    </row>
    <row r="14100" spans="27:35" x14ac:dyDescent="0.25">
      <c r="AA14100" s="81"/>
      <c r="AB14100" s="81"/>
      <c r="AC14100" s="80"/>
      <c r="AD14100" s="80"/>
      <c r="AE14100" s="81"/>
      <c r="AF14100" s="82"/>
      <c r="AG14100" s="80"/>
      <c r="AH14100" s="119"/>
      <c r="AI14100" s="119"/>
    </row>
    <row r="14101" spans="27:35" x14ac:dyDescent="0.25">
      <c r="AA14101" s="81"/>
      <c r="AB14101" s="81"/>
      <c r="AC14101" s="80"/>
      <c r="AD14101" s="80"/>
      <c r="AE14101" s="81"/>
      <c r="AF14101" s="82"/>
      <c r="AG14101" s="80"/>
      <c r="AH14101" s="119"/>
      <c r="AI14101" s="119"/>
    </row>
    <row r="14102" spans="27:35" x14ac:dyDescent="0.25">
      <c r="AA14102" s="81"/>
      <c r="AB14102" s="81"/>
      <c r="AC14102" s="80"/>
      <c r="AD14102" s="80"/>
      <c r="AE14102" s="81"/>
      <c r="AF14102" s="82"/>
      <c r="AG14102" s="80"/>
      <c r="AH14102" s="119"/>
      <c r="AI14102" s="119"/>
    </row>
    <row r="14103" spans="27:35" x14ac:dyDescent="0.25">
      <c r="AA14103" s="81"/>
      <c r="AB14103" s="81"/>
      <c r="AC14103" s="80"/>
      <c r="AD14103" s="80"/>
      <c r="AE14103" s="81"/>
      <c r="AF14103" s="82"/>
      <c r="AG14103" s="80"/>
      <c r="AH14103" s="119"/>
      <c r="AI14103" s="119"/>
    </row>
    <row r="14104" spans="27:35" x14ac:dyDescent="0.25">
      <c r="AA14104" s="81"/>
      <c r="AB14104" s="81"/>
      <c r="AC14104" s="80"/>
      <c r="AD14104" s="80"/>
      <c r="AE14104" s="81"/>
      <c r="AF14104" s="82"/>
      <c r="AG14104" s="80"/>
      <c r="AH14104" s="119"/>
      <c r="AI14104" s="119"/>
    </row>
    <row r="14105" spans="27:35" x14ac:dyDescent="0.25">
      <c r="AA14105" s="81"/>
      <c r="AB14105" s="81"/>
      <c r="AC14105" s="80"/>
      <c r="AD14105" s="80"/>
      <c r="AE14105" s="81"/>
      <c r="AF14105" s="82"/>
      <c r="AG14105" s="80"/>
      <c r="AH14105" s="119"/>
      <c r="AI14105" s="119"/>
    </row>
    <row r="14106" spans="27:35" x14ac:dyDescent="0.25">
      <c r="AA14106" s="81"/>
      <c r="AB14106" s="81"/>
      <c r="AC14106" s="80"/>
      <c r="AD14106" s="80"/>
      <c r="AE14106" s="81"/>
      <c r="AF14106" s="82"/>
      <c r="AG14106" s="80"/>
      <c r="AH14106" s="119"/>
      <c r="AI14106" s="119"/>
    </row>
    <row r="14107" spans="27:35" x14ac:dyDescent="0.25">
      <c r="AA14107" s="81"/>
      <c r="AB14107" s="81"/>
      <c r="AC14107" s="80"/>
      <c r="AD14107" s="80"/>
      <c r="AE14107" s="81"/>
      <c r="AF14107" s="82"/>
      <c r="AG14107" s="80"/>
      <c r="AH14107" s="119"/>
      <c r="AI14107" s="119"/>
    </row>
    <row r="14108" spans="27:35" x14ac:dyDescent="0.25">
      <c r="AA14108" s="81"/>
      <c r="AB14108" s="81"/>
      <c r="AC14108" s="80"/>
      <c r="AD14108" s="80"/>
      <c r="AE14108" s="81"/>
      <c r="AF14108" s="82"/>
      <c r="AG14108" s="80"/>
      <c r="AH14108" s="119"/>
      <c r="AI14108" s="119"/>
    </row>
    <row r="14109" spans="27:35" x14ac:dyDescent="0.25">
      <c r="AA14109" s="81"/>
      <c r="AB14109" s="81"/>
      <c r="AC14109" s="80"/>
      <c r="AD14109" s="80"/>
      <c r="AE14109" s="81"/>
      <c r="AF14109" s="82"/>
      <c r="AG14109" s="80"/>
      <c r="AH14109" s="119"/>
      <c r="AI14109" s="119"/>
    </row>
    <row r="14110" spans="27:35" x14ac:dyDescent="0.25">
      <c r="AA14110" s="81"/>
      <c r="AB14110" s="81"/>
      <c r="AC14110" s="80"/>
      <c r="AD14110" s="80"/>
      <c r="AE14110" s="81"/>
      <c r="AF14110" s="82"/>
      <c r="AG14110" s="80"/>
      <c r="AH14110" s="119"/>
      <c r="AI14110" s="119"/>
    </row>
    <row r="14111" spans="27:35" x14ac:dyDescent="0.25">
      <c r="AA14111" s="81"/>
      <c r="AB14111" s="81"/>
      <c r="AC14111" s="80"/>
      <c r="AD14111" s="80"/>
      <c r="AE14111" s="81"/>
      <c r="AF14111" s="82"/>
      <c r="AG14111" s="80"/>
      <c r="AH14111" s="119"/>
      <c r="AI14111" s="119"/>
    </row>
    <row r="14112" spans="27:35" x14ac:dyDescent="0.25">
      <c r="AA14112" s="81"/>
      <c r="AB14112" s="81"/>
      <c r="AC14112" s="80"/>
      <c r="AD14112" s="80"/>
      <c r="AE14112" s="81"/>
      <c r="AF14112" s="82"/>
      <c r="AG14112" s="80"/>
      <c r="AH14112" s="119"/>
      <c r="AI14112" s="119"/>
    </row>
    <row r="14113" spans="27:35" x14ac:dyDescent="0.25">
      <c r="AA14113" s="81"/>
      <c r="AB14113" s="81"/>
      <c r="AC14113" s="80"/>
      <c r="AD14113" s="80"/>
      <c r="AE14113" s="81"/>
      <c r="AF14113" s="82"/>
      <c r="AG14113" s="80"/>
      <c r="AH14113" s="119"/>
      <c r="AI14113" s="119"/>
    </row>
    <row r="14114" spans="27:35" x14ac:dyDescent="0.25">
      <c r="AA14114" s="81"/>
      <c r="AB14114" s="81"/>
      <c r="AC14114" s="80"/>
      <c r="AD14114" s="80"/>
      <c r="AE14114" s="81"/>
      <c r="AF14114" s="82"/>
      <c r="AG14114" s="80"/>
      <c r="AH14114" s="119"/>
      <c r="AI14114" s="119"/>
    </row>
    <row r="14115" spans="27:35" x14ac:dyDescent="0.25">
      <c r="AA14115" s="81"/>
      <c r="AB14115" s="81"/>
      <c r="AC14115" s="80"/>
      <c r="AD14115" s="80"/>
      <c r="AE14115" s="81"/>
      <c r="AF14115" s="82"/>
      <c r="AG14115" s="80"/>
      <c r="AH14115" s="119"/>
      <c r="AI14115" s="119"/>
    </row>
    <row r="14116" spans="27:35" x14ac:dyDescent="0.25">
      <c r="AA14116" s="81"/>
      <c r="AB14116" s="81"/>
      <c r="AC14116" s="80"/>
      <c r="AD14116" s="80"/>
      <c r="AE14116" s="81"/>
      <c r="AF14116" s="82"/>
      <c r="AG14116" s="80"/>
      <c r="AH14116" s="119"/>
      <c r="AI14116" s="119"/>
    </row>
    <row r="14117" spans="27:35" x14ac:dyDescent="0.25">
      <c r="AA14117" s="81"/>
      <c r="AB14117" s="81"/>
      <c r="AC14117" s="80"/>
      <c r="AD14117" s="80"/>
      <c r="AE14117" s="81"/>
      <c r="AF14117" s="82"/>
      <c r="AG14117" s="80"/>
      <c r="AH14117" s="119"/>
      <c r="AI14117" s="119"/>
    </row>
    <row r="14118" spans="27:35" x14ac:dyDescent="0.25">
      <c r="AA14118" s="81"/>
      <c r="AB14118" s="81"/>
      <c r="AC14118" s="80"/>
      <c r="AD14118" s="80"/>
      <c r="AE14118" s="81"/>
      <c r="AF14118" s="82"/>
      <c r="AG14118" s="80"/>
      <c r="AH14118" s="119"/>
      <c r="AI14118" s="119"/>
    </row>
    <row r="14119" spans="27:35" x14ac:dyDescent="0.25">
      <c r="AA14119" s="81"/>
      <c r="AB14119" s="81"/>
      <c r="AC14119" s="80"/>
      <c r="AD14119" s="80"/>
      <c r="AE14119" s="81"/>
      <c r="AF14119" s="82"/>
      <c r="AG14119" s="80"/>
      <c r="AH14119" s="119"/>
      <c r="AI14119" s="119"/>
    </row>
    <row r="14120" spans="27:35" x14ac:dyDescent="0.25">
      <c r="AA14120" s="81"/>
      <c r="AB14120" s="81"/>
      <c r="AC14120" s="80"/>
      <c r="AD14120" s="80"/>
      <c r="AE14120" s="81"/>
      <c r="AF14120" s="82"/>
      <c r="AG14120" s="80"/>
      <c r="AH14120" s="119"/>
      <c r="AI14120" s="119"/>
    </row>
    <row r="14121" spans="27:35" x14ac:dyDescent="0.25">
      <c r="AA14121" s="81"/>
      <c r="AB14121" s="81"/>
      <c r="AC14121" s="80"/>
      <c r="AD14121" s="80"/>
      <c r="AE14121" s="81"/>
      <c r="AF14121" s="82"/>
      <c r="AG14121" s="80"/>
      <c r="AH14121" s="119"/>
      <c r="AI14121" s="119"/>
    </row>
    <row r="14122" spans="27:35" x14ac:dyDescent="0.25">
      <c r="AA14122" s="81"/>
      <c r="AB14122" s="81"/>
      <c r="AC14122" s="80"/>
      <c r="AD14122" s="80"/>
      <c r="AE14122" s="81"/>
      <c r="AF14122" s="82"/>
      <c r="AG14122" s="80"/>
      <c r="AH14122" s="119"/>
      <c r="AI14122" s="119"/>
    </row>
    <row r="14123" spans="27:35" x14ac:dyDescent="0.25">
      <c r="AA14123" s="81"/>
      <c r="AB14123" s="81"/>
      <c r="AC14123" s="80"/>
      <c r="AD14123" s="80"/>
      <c r="AE14123" s="81"/>
      <c r="AF14123" s="82"/>
      <c r="AG14123" s="80"/>
      <c r="AH14123" s="119"/>
      <c r="AI14123" s="119"/>
    </row>
    <row r="14124" spans="27:35" x14ac:dyDescent="0.25">
      <c r="AA14124" s="81"/>
      <c r="AB14124" s="81"/>
      <c r="AC14124" s="80"/>
      <c r="AD14124" s="80"/>
      <c r="AE14124" s="81"/>
      <c r="AF14124" s="82"/>
      <c r="AG14124" s="80"/>
      <c r="AH14124" s="119"/>
      <c r="AI14124" s="119"/>
    </row>
    <row r="14125" spans="27:35" x14ac:dyDescent="0.25">
      <c r="AA14125" s="81"/>
      <c r="AB14125" s="81"/>
      <c r="AC14125" s="80"/>
      <c r="AD14125" s="80"/>
      <c r="AE14125" s="81"/>
      <c r="AF14125" s="82"/>
      <c r="AG14125" s="80"/>
      <c r="AH14125" s="119"/>
      <c r="AI14125" s="119"/>
    </row>
    <row r="14126" spans="27:35" x14ac:dyDescent="0.25">
      <c r="AA14126" s="81"/>
      <c r="AB14126" s="81"/>
      <c r="AC14126" s="80"/>
      <c r="AD14126" s="80"/>
      <c r="AE14126" s="81"/>
      <c r="AF14126" s="82"/>
      <c r="AG14126" s="80"/>
      <c r="AH14126" s="119"/>
      <c r="AI14126" s="119"/>
    </row>
    <row r="14127" spans="27:35" x14ac:dyDescent="0.25">
      <c r="AA14127" s="81"/>
      <c r="AB14127" s="81"/>
      <c r="AC14127" s="80"/>
      <c r="AD14127" s="80"/>
      <c r="AE14127" s="81"/>
      <c r="AF14127" s="82"/>
      <c r="AG14127" s="80"/>
      <c r="AH14127" s="119"/>
      <c r="AI14127" s="119"/>
    </row>
    <row r="14128" spans="27:35" x14ac:dyDescent="0.25">
      <c r="AA14128" s="81"/>
      <c r="AB14128" s="81"/>
      <c r="AC14128" s="80"/>
      <c r="AD14128" s="80"/>
      <c r="AE14128" s="81"/>
      <c r="AF14128" s="82"/>
      <c r="AG14128" s="80"/>
      <c r="AH14128" s="119"/>
      <c r="AI14128" s="119"/>
    </row>
    <row r="14129" spans="27:35" x14ac:dyDescent="0.25">
      <c r="AA14129" s="81"/>
      <c r="AB14129" s="81"/>
      <c r="AC14129" s="80"/>
      <c r="AD14129" s="80"/>
      <c r="AE14129" s="81"/>
      <c r="AF14129" s="82"/>
      <c r="AG14129" s="80"/>
      <c r="AH14129" s="119"/>
      <c r="AI14129" s="119"/>
    </row>
    <row r="14130" spans="27:35" x14ac:dyDescent="0.25">
      <c r="AA14130" s="81"/>
      <c r="AB14130" s="81"/>
      <c r="AC14130" s="80"/>
      <c r="AD14130" s="80"/>
      <c r="AE14130" s="81"/>
      <c r="AF14130" s="82"/>
      <c r="AG14130" s="80"/>
      <c r="AH14130" s="119"/>
      <c r="AI14130" s="119"/>
    </row>
    <row r="14131" spans="27:35" x14ac:dyDescent="0.25">
      <c r="AA14131" s="81"/>
      <c r="AB14131" s="81"/>
      <c r="AC14131" s="80"/>
      <c r="AD14131" s="80"/>
      <c r="AE14131" s="81"/>
      <c r="AF14131" s="82"/>
      <c r="AG14131" s="80"/>
      <c r="AH14131" s="119"/>
      <c r="AI14131" s="119"/>
    </row>
    <row r="14132" spans="27:35" x14ac:dyDescent="0.25">
      <c r="AA14132" s="81"/>
      <c r="AB14132" s="81"/>
      <c r="AC14132" s="80"/>
      <c r="AD14132" s="80"/>
      <c r="AE14132" s="81"/>
      <c r="AF14132" s="82"/>
      <c r="AG14132" s="80"/>
      <c r="AH14132" s="119"/>
      <c r="AI14132" s="119"/>
    </row>
    <row r="14133" spans="27:35" x14ac:dyDescent="0.25">
      <c r="AA14133" s="81"/>
      <c r="AB14133" s="81"/>
      <c r="AC14133" s="80"/>
      <c r="AD14133" s="80"/>
      <c r="AE14133" s="81"/>
      <c r="AF14133" s="82"/>
      <c r="AG14133" s="80"/>
      <c r="AH14133" s="119"/>
      <c r="AI14133" s="119"/>
    </row>
    <row r="14134" spans="27:35" x14ac:dyDescent="0.25">
      <c r="AA14134" s="81"/>
      <c r="AB14134" s="81"/>
      <c r="AC14134" s="80"/>
      <c r="AD14134" s="80"/>
      <c r="AE14134" s="81"/>
      <c r="AF14134" s="82"/>
      <c r="AG14134" s="80"/>
      <c r="AH14134" s="119"/>
      <c r="AI14134" s="119"/>
    </row>
    <row r="14135" spans="27:35" x14ac:dyDescent="0.25">
      <c r="AA14135" s="81"/>
      <c r="AB14135" s="81"/>
      <c r="AC14135" s="80"/>
      <c r="AD14135" s="80"/>
      <c r="AE14135" s="81"/>
      <c r="AF14135" s="82"/>
      <c r="AG14135" s="80"/>
      <c r="AH14135" s="119"/>
      <c r="AI14135" s="119"/>
    </row>
    <row r="14136" spans="27:35" x14ac:dyDescent="0.25">
      <c r="AA14136" s="81"/>
      <c r="AB14136" s="81"/>
      <c r="AC14136" s="80"/>
      <c r="AD14136" s="80"/>
      <c r="AE14136" s="81"/>
      <c r="AF14136" s="82"/>
      <c r="AG14136" s="80"/>
      <c r="AH14136" s="119"/>
      <c r="AI14136" s="119"/>
    </row>
    <row r="14137" spans="27:35" x14ac:dyDescent="0.25">
      <c r="AA14137" s="81"/>
      <c r="AB14137" s="81"/>
      <c r="AC14137" s="80"/>
      <c r="AD14137" s="80"/>
      <c r="AE14137" s="81"/>
      <c r="AF14137" s="82"/>
      <c r="AG14137" s="80"/>
      <c r="AH14137" s="119"/>
      <c r="AI14137" s="119"/>
    </row>
    <row r="14138" spans="27:35" x14ac:dyDescent="0.25">
      <c r="AA14138" s="81"/>
      <c r="AB14138" s="81"/>
      <c r="AC14138" s="80"/>
      <c r="AD14138" s="80"/>
      <c r="AE14138" s="81"/>
      <c r="AF14138" s="82"/>
      <c r="AG14138" s="80"/>
      <c r="AH14138" s="119"/>
      <c r="AI14138" s="119"/>
    </row>
    <row r="14139" spans="27:35" x14ac:dyDescent="0.25">
      <c r="AA14139" s="81"/>
      <c r="AB14139" s="81"/>
      <c r="AC14139" s="80"/>
      <c r="AD14139" s="80"/>
      <c r="AE14139" s="81"/>
      <c r="AF14139" s="82"/>
      <c r="AG14139" s="80"/>
      <c r="AH14139" s="119"/>
      <c r="AI14139" s="119"/>
    </row>
    <row r="14140" spans="27:35" x14ac:dyDescent="0.25">
      <c r="AA14140" s="81"/>
      <c r="AB14140" s="81"/>
      <c r="AC14140" s="80"/>
      <c r="AD14140" s="80"/>
      <c r="AE14140" s="81"/>
      <c r="AF14140" s="82"/>
      <c r="AG14140" s="80"/>
      <c r="AH14140" s="119"/>
      <c r="AI14140" s="119"/>
    </row>
    <row r="14141" spans="27:35" x14ac:dyDescent="0.25">
      <c r="AA14141" s="81"/>
      <c r="AB14141" s="81"/>
      <c r="AC14141" s="80"/>
      <c r="AD14141" s="80"/>
      <c r="AE14141" s="81"/>
      <c r="AF14141" s="82"/>
      <c r="AG14141" s="80"/>
      <c r="AH14141" s="119"/>
      <c r="AI14141" s="119"/>
    </row>
    <row r="14142" spans="27:35" x14ac:dyDescent="0.25">
      <c r="AA14142" s="81"/>
      <c r="AB14142" s="81"/>
      <c r="AC14142" s="80"/>
      <c r="AD14142" s="80"/>
      <c r="AE14142" s="81"/>
      <c r="AF14142" s="82"/>
      <c r="AG14142" s="80"/>
      <c r="AH14142" s="119"/>
      <c r="AI14142" s="119"/>
    </row>
    <row r="14143" spans="27:35" x14ac:dyDescent="0.25">
      <c r="AA14143" s="81"/>
      <c r="AB14143" s="81"/>
      <c r="AC14143" s="80"/>
      <c r="AD14143" s="80"/>
      <c r="AE14143" s="81"/>
      <c r="AF14143" s="82"/>
      <c r="AG14143" s="80"/>
      <c r="AH14143" s="119"/>
      <c r="AI14143" s="119"/>
    </row>
    <row r="14144" spans="27:35" x14ac:dyDescent="0.25">
      <c r="AA14144" s="81"/>
      <c r="AB14144" s="81"/>
      <c r="AC14144" s="80"/>
      <c r="AD14144" s="80"/>
      <c r="AE14144" s="81"/>
      <c r="AF14144" s="82"/>
      <c r="AG14144" s="80"/>
      <c r="AH14144" s="119"/>
      <c r="AI14144" s="119"/>
    </row>
    <row r="14145" spans="27:35" x14ac:dyDescent="0.25">
      <c r="AA14145" s="81"/>
      <c r="AB14145" s="81"/>
      <c r="AC14145" s="80"/>
      <c r="AD14145" s="80"/>
      <c r="AE14145" s="81"/>
      <c r="AF14145" s="82"/>
      <c r="AG14145" s="80"/>
      <c r="AH14145" s="119"/>
      <c r="AI14145" s="119"/>
    </row>
    <row r="14146" spans="27:35" x14ac:dyDescent="0.25">
      <c r="AA14146" s="81"/>
      <c r="AB14146" s="81"/>
      <c r="AC14146" s="80"/>
      <c r="AD14146" s="80"/>
      <c r="AE14146" s="81"/>
      <c r="AF14146" s="82"/>
      <c r="AG14146" s="80"/>
      <c r="AH14146" s="119"/>
      <c r="AI14146" s="119"/>
    </row>
    <row r="14147" spans="27:35" x14ac:dyDescent="0.25">
      <c r="AA14147" s="81"/>
      <c r="AB14147" s="81"/>
      <c r="AC14147" s="80"/>
      <c r="AD14147" s="80"/>
      <c r="AE14147" s="81"/>
      <c r="AF14147" s="82"/>
      <c r="AG14147" s="80"/>
      <c r="AH14147" s="119"/>
      <c r="AI14147" s="119"/>
    </row>
    <row r="14148" spans="27:35" x14ac:dyDescent="0.25">
      <c r="AA14148" s="81"/>
      <c r="AB14148" s="81"/>
      <c r="AC14148" s="80"/>
      <c r="AD14148" s="80"/>
      <c r="AE14148" s="81"/>
      <c r="AF14148" s="82"/>
      <c r="AG14148" s="80"/>
      <c r="AH14148" s="119"/>
      <c r="AI14148" s="119"/>
    </row>
    <row r="14149" spans="27:35" x14ac:dyDescent="0.25">
      <c r="AA14149" s="81"/>
      <c r="AB14149" s="81"/>
      <c r="AC14149" s="80"/>
      <c r="AD14149" s="80"/>
      <c r="AE14149" s="81"/>
      <c r="AF14149" s="82"/>
      <c r="AG14149" s="80"/>
      <c r="AH14149" s="119"/>
      <c r="AI14149" s="119"/>
    </row>
    <row r="14150" spans="27:35" x14ac:dyDescent="0.25">
      <c r="AA14150" s="81"/>
      <c r="AB14150" s="81"/>
      <c r="AC14150" s="80"/>
      <c r="AD14150" s="80"/>
      <c r="AE14150" s="81"/>
      <c r="AF14150" s="82"/>
      <c r="AG14150" s="80"/>
      <c r="AH14150" s="119"/>
      <c r="AI14150" s="119"/>
    </row>
    <row r="14151" spans="27:35" x14ac:dyDescent="0.25">
      <c r="AA14151" s="81"/>
      <c r="AB14151" s="81"/>
      <c r="AC14151" s="80"/>
      <c r="AD14151" s="80"/>
      <c r="AE14151" s="81"/>
      <c r="AF14151" s="82"/>
      <c r="AG14151" s="80"/>
      <c r="AH14151" s="119"/>
      <c r="AI14151" s="119"/>
    </row>
    <row r="14152" spans="27:35" x14ac:dyDescent="0.25">
      <c r="AA14152" s="81"/>
      <c r="AB14152" s="81"/>
      <c r="AC14152" s="80"/>
      <c r="AD14152" s="80"/>
      <c r="AE14152" s="81"/>
      <c r="AF14152" s="82"/>
      <c r="AG14152" s="80"/>
      <c r="AH14152" s="119"/>
      <c r="AI14152" s="119"/>
    </row>
    <row r="14153" spans="27:35" x14ac:dyDescent="0.25">
      <c r="AA14153" s="81"/>
      <c r="AB14153" s="81"/>
      <c r="AC14153" s="80"/>
      <c r="AD14153" s="80"/>
      <c r="AE14153" s="81"/>
      <c r="AF14153" s="82"/>
      <c r="AG14153" s="80"/>
      <c r="AH14153" s="119"/>
      <c r="AI14153" s="119"/>
    </row>
    <row r="14154" spans="27:35" x14ac:dyDescent="0.25">
      <c r="AA14154" s="81"/>
      <c r="AB14154" s="81"/>
      <c r="AC14154" s="80"/>
      <c r="AD14154" s="80"/>
      <c r="AE14154" s="81"/>
      <c r="AF14154" s="82"/>
      <c r="AG14154" s="80"/>
      <c r="AH14154" s="119"/>
      <c r="AI14154" s="119"/>
    </row>
    <row r="14155" spans="27:35" x14ac:dyDescent="0.25">
      <c r="AA14155" s="81"/>
      <c r="AB14155" s="81"/>
      <c r="AC14155" s="80"/>
      <c r="AD14155" s="80"/>
      <c r="AE14155" s="81"/>
      <c r="AF14155" s="82"/>
      <c r="AG14155" s="80"/>
      <c r="AH14155" s="119"/>
      <c r="AI14155" s="119"/>
    </row>
    <row r="14156" spans="27:35" x14ac:dyDescent="0.25">
      <c r="AA14156" s="81"/>
      <c r="AB14156" s="81"/>
      <c r="AC14156" s="80"/>
      <c r="AD14156" s="80"/>
      <c r="AE14156" s="81"/>
      <c r="AF14156" s="82"/>
      <c r="AG14156" s="80"/>
      <c r="AH14156" s="119"/>
      <c r="AI14156" s="119"/>
    </row>
    <row r="14157" spans="27:35" x14ac:dyDescent="0.25">
      <c r="AA14157" s="81"/>
      <c r="AB14157" s="81"/>
      <c r="AC14157" s="80"/>
      <c r="AD14157" s="80"/>
      <c r="AE14157" s="81"/>
      <c r="AF14157" s="82"/>
      <c r="AG14157" s="80"/>
      <c r="AH14157" s="119"/>
      <c r="AI14157" s="119"/>
    </row>
    <row r="14158" spans="27:35" x14ac:dyDescent="0.25">
      <c r="AA14158" s="81"/>
      <c r="AB14158" s="81"/>
      <c r="AC14158" s="80"/>
      <c r="AD14158" s="80"/>
      <c r="AE14158" s="81"/>
      <c r="AF14158" s="82"/>
      <c r="AG14158" s="80"/>
      <c r="AH14158" s="119"/>
      <c r="AI14158" s="119"/>
    </row>
    <row r="14159" spans="27:35" x14ac:dyDescent="0.25">
      <c r="AA14159" s="81"/>
      <c r="AB14159" s="81"/>
      <c r="AC14159" s="80"/>
      <c r="AD14159" s="80"/>
      <c r="AE14159" s="81"/>
      <c r="AF14159" s="82"/>
      <c r="AG14159" s="80"/>
      <c r="AH14159" s="119"/>
      <c r="AI14159" s="119"/>
    </row>
    <row r="14160" spans="27:35" x14ac:dyDescent="0.25">
      <c r="AA14160" s="81"/>
      <c r="AB14160" s="81"/>
      <c r="AC14160" s="80"/>
      <c r="AD14160" s="80"/>
      <c r="AE14160" s="81"/>
      <c r="AF14160" s="82"/>
      <c r="AG14160" s="80"/>
      <c r="AH14160" s="119"/>
      <c r="AI14160" s="119"/>
    </row>
    <row r="14161" spans="27:35" x14ac:dyDescent="0.25">
      <c r="AA14161" s="81"/>
      <c r="AB14161" s="81"/>
      <c r="AC14161" s="80"/>
      <c r="AD14161" s="80"/>
      <c r="AE14161" s="81"/>
      <c r="AF14161" s="82"/>
      <c r="AG14161" s="80"/>
      <c r="AH14161" s="119"/>
      <c r="AI14161" s="119"/>
    </row>
    <row r="14162" spans="27:35" x14ac:dyDescent="0.25">
      <c r="AA14162" s="81"/>
      <c r="AB14162" s="81"/>
      <c r="AC14162" s="80"/>
      <c r="AD14162" s="80"/>
      <c r="AE14162" s="81"/>
      <c r="AF14162" s="82"/>
      <c r="AG14162" s="80"/>
      <c r="AH14162" s="119"/>
      <c r="AI14162" s="119"/>
    </row>
    <row r="14163" spans="27:35" x14ac:dyDescent="0.25">
      <c r="AA14163" s="81"/>
      <c r="AB14163" s="81"/>
      <c r="AC14163" s="80"/>
      <c r="AD14163" s="80"/>
      <c r="AE14163" s="81"/>
      <c r="AF14163" s="82"/>
      <c r="AG14163" s="80"/>
      <c r="AH14163" s="119"/>
      <c r="AI14163" s="119"/>
    </row>
    <row r="14164" spans="27:35" x14ac:dyDescent="0.25">
      <c r="AA14164" s="81"/>
      <c r="AB14164" s="81"/>
      <c r="AC14164" s="80"/>
      <c r="AD14164" s="80"/>
      <c r="AE14164" s="81"/>
      <c r="AF14164" s="82"/>
      <c r="AG14164" s="80"/>
      <c r="AH14164" s="119"/>
      <c r="AI14164" s="119"/>
    </row>
    <row r="14165" spans="27:35" x14ac:dyDescent="0.25">
      <c r="AA14165" s="81"/>
      <c r="AB14165" s="81"/>
      <c r="AC14165" s="80"/>
      <c r="AD14165" s="80"/>
      <c r="AE14165" s="81"/>
      <c r="AF14165" s="82"/>
      <c r="AG14165" s="80"/>
      <c r="AH14165" s="119"/>
      <c r="AI14165" s="119"/>
    </row>
    <row r="14166" spans="27:35" x14ac:dyDescent="0.25">
      <c r="AA14166" s="81"/>
      <c r="AB14166" s="81"/>
      <c r="AC14166" s="80"/>
      <c r="AD14166" s="80"/>
      <c r="AE14166" s="81"/>
      <c r="AF14166" s="82"/>
      <c r="AG14166" s="80"/>
      <c r="AH14166" s="119"/>
      <c r="AI14166" s="119"/>
    </row>
    <row r="14167" spans="27:35" x14ac:dyDescent="0.25">
      <c r="AA14167" s="81"/>
      <c r="AB14167" s="81"/>
      <c r="AC14167" s="80"/>
      <c r="AD14167" s="80"/>
      <c r="AE14167" s="81"/>
      <c r="AF14167" s="82"/>
      <c r="AG14167" s="80"/>
      <c r="AH14167" s="119"/>
      <c r="AI14167" s="119"/>
    </row>
    <row r="14168" spans="27:35" x14ac:dyDescent="0.25">
      <c r="AA14168" s="81"/>
      <c r="AB14168" s="81"/>
      <c r="AC14168" s="80"/>
      <c r="AD14168" s="80"/>
      <c r="AE14168" s="81"/>
      <c r="AF14168" s="82"/>
      <c r="AG14168" s="80"/>
      <c r="AH14168" s="119"/>
      <c r="AI14168" s="119"/>
    </row>
    <row r="14169" spans="27:35" x14ac:dyDescent="0.25">
      <c r="AA14169" s="81"/>
      <c r="AB14169" s="81"/>
      <c r="AC14169" s="80"/>
      <c r="AD14169" s="80"/>
      <c r="AE14169" s="81"/>
      <c r="AF14169" s="82"/>
      <c r="AG14169" s="80"/>
      <c r="AH14169" s="119"/>
      <c r="AI14169" s="119"/>
    </row>
    <row r="14170" spans="27:35" x14ac:dyDescent="0.25">
      <c r="AA14170" s="81"/>
      <c r="AB14170" s="81"/>
      <c r="AC14170" s="80"/>
      <c r="AD14170" s="80"/>
      <c r="AE14170" s="81"/>
      <c r="AF14170" s="82"/>
      <c r="AG14170" s="80"/>
      <c r="AH14170" s="119"/>
      <c r="AI14170" s="119"/>
    </row>
    <row r="14171" spans="27:35" x14ac:dyDescent="0.25">
      <c r="AA14171" s="81"/>
      <c r="AB14171" s="81"/>
      <c r="AC14171" s="80"/>
      <c r="AD14171" s="80"/>
      <c r="AE14171" s="81"/>
      <c r="AF14171" s="82"/>
      <c r="AG14171" s="80"/>
      <c r="AH14171" s="119"/>
      <c r="AI14171" s="119"/>
    </row>
    <row r="14172" spans="27:35" x14ac:dyDescent="0.25">
      <c r="AA14172" s="81"/>
      <c r="AB14172" s="81"/>
      <c r="AC14172" s="80"/>
      <c r="AD14172" s="80"/>
      <c r="AE14172" s="81"/>
      <c r="AF14172" s="82"/>
      <c r="AG14172" s="80"/>
      <c r="AH14172" s="119"/>
      <c r="AI14172" s="119"/>
    </row>
    <row r="14173" spans="27:35" x14ac:dyDescent="0.25">
      <c r="AA14173" s="81"/>
      <c r="AB14173" s="81"/>
      <c r="AC14173" s="80"/>
      <c r="AD14173" s="80"/>
      <c r="AE14173" s="81"/>
      <c r="AF14173" s="82"/>
      <c r="AG14173" s="80"/>
      <c r="AH14173" s="119"/>
      <c r="AI14173" s="119"/>
    </row>
    <row r="14174" spans="27:35" x14ac:dyDescent="0.25">
      <c r="AA14174" s="81"/>
      <c r="AB14174" s="81"/>
      <c r="AC14174" s="80"/>
      <c r="AD14174" s="80"/>
      <c r="AE14174" s="81"/>
      <c r="AF14174" s="82"/>
      <c r="AG14174" s="80"/>
      <c r="AH14174" s="119"/>
      <c r="AI14174" s="119"/>
    </row>
    <row r="14175" spans="27:35" x14ac:dyDescent="0.25">
      <c r="AA14175" s="81"/>
      <c r="AB14175" s="81"/>
      <c r="AC14175" s="80"/>
      <c r="AD14175" s="80"/>
      <c r="AE14175" s="81"/>
      <c r="AF14175" s="82"/>
      <c r="AG14175" s="80"/>
      <c r="AH14175" s="119"/>
      <c r="AI14175" s="119"/>
    </row>
    <row r="14176" spans="27:35" x14ac:dyDescent="0.25">
      <c r="AA14176" s="81"/>
      <c r="AB14176" s="81"/>
      <c r="AC14176" s="80"/>
      <c r="AD14176" s="80"/>
      <c r="AE14176" s="81"/>
      <c r="AF14176" s="82"/>
      <c r="AG14176" s="80"/>
      <c r="AH14176" s="119"/>
      <c r="AI14176" s="119"/>
    </row>
    <row r="14177" spans="27:35" x14ac:dyDescent="0.25">
      <c r="AA14177" s="81"/>
      <c r="AB14177" s="81"/>
      <c r="AC14177" s="80"/>
      <c r="AD14177" s="80"/>
      <c r="AE14177" s="81"/>
      <c r="AF14177" s="82"/>
      <c r="AG14177" s="80"/>
      <c r="AH14177" s="119"/>
      <c r="AI14177" s="119"/>
    </row>
    <row r="14178" spans="27:35" x14ac:dyDescent="0.25">
      <c r="AA14178" s="81"/>
      <c r="AB14178" s="81"/>
      <c r="AC14178" s="80"/>
      <c r="AD14178" s="80"/>
      <c r="AE14178" s="81"/>
      <c r="AF14178" s="82"/>
      <c r="AG14178" s="80"/>
      <c r="AH14178" s="119"/>
      <c r="AI14178" s="119"/>
    </row>
    <row r="14179" spans="27:35" x14ac:dyDescent="0.25">
      <c r="AA14179" s="81"/>
      <c r="AB14179" s="81"/>
      <c r="AC14179" s="80"/>
      <c r="AD14179" s="80"/>
      <c r="AE14179" s="81"/>
      <c r="AF14179" s="82"/>
      <c r="AG14179" s="80"/>
      <c r="AH14179" s="119"/>
      <c r="AI14179" s="119"/>
    </row>
    <row r="14180" spans="27:35" x14ac:dyDescent="0.25">
      <c r="AA14180" s="81"/>
      <c r="AB14180" s="81"/>
      <c r="AC14180" s="80"/>
      <c r="AD14180" s="80"/>
      <c r="AE14180" s="81"/>
      <c r="AF14180" s="82"/>
      <c r="AG14180" s="80"/>
      <c r="AH14180" s="119"/>
      <c r="AI14180" s="119"/>
    </row>
    <row r="14181" spans="27:35" x14ac:dyDescent="0.25">
      <c r="AA14181" s="81"/>
      <c r="AB14181" s="81"/>
      <c r="AC14181" s="80"/>
      <c r="AD14181" s="80"/>
      <c r="AE14181" s="81"/>
      <c r="AF14181" s="82"/>
      <c r="AG14181" s="80"/>
      <c r="AH14181" s="119"/>
      <c r="AI14181" s="119"/>
    </row>
    <row r="14182" spans="27:35" x14ac:dyDescent="0.25">
      <c r="AA14182" s="81"/>
      <c r="AB14182" s="81"/>
      <c r="AC14182" s="80"/>
      <c r="AD14182" s="80"/>
      <c r="AE14182" s="81"/>
      <c r="AF14182" s="82"/>
      <c r="AG14182" s="80"/>
      <c r="AH14182" s="119"/>
      <c r="AI14182" s="119"/>
    </row>
    <row r="14183" spans="27:35" x14ac:dyDescent="0.25">
      <c r="AA14183" s="81"/>
      <c r="AB14183" s="81"/>
      <c r="AC14183" s="80"/>
      <c r="AD14183" s="80"/>
      <c r="AE14183" s="81"/>
      <c r="AF14183" s="82"/>
      <c r="AG14183" s="80"/>
      <c r="AH14183" s="119"/>
      <c r="AI14183" s="119"/>
    </row>
    <row r="14184" spans="27:35" x14ac:dyDescent="0.25">
      <c r="AA14184" s="81"/>
      <c r="AB14184" s="81"/>
      <c r="AC14184" s="80"/>
      <c r="AD14184" s="80"/>
      <c r="AE14184" s="81"/>
      <c r="AF14184" s="82"/>
      <c r="AG14184" s="80"/>
      <c r="AH14184" s="119"/>
      <c r="AI14184" s="119"/>
    </row>
    <row r="14185" spans="27:35" x14ac:dyDescent="0.25">
      <c r="AA14185" s="81"/>
      <c r="AB14185" s="81"/>
      <c r="AC14185" s="80"/>
      <c r="AD14185" s="80"/>
      <c r="AE14185" s="81"/>
      <c r="AF14185" s="82"/>
      <c r="AG14185" s="80"/>
      <c r="AH14185" s="119"/>
      <c r="AI14185" s="119"/>
    </row>
    <row r="14186" spans="27:35" x14ac:dyDescent="0.25">
      <c r="AA14186" s="81"/>
      <c r="AB14186" s="81"/>
      <c r="AC14186" s="80"/>
      <c r="AD14186" s="80"/>
      <c r="AE14186" s="81"/>
      <c r="AF14186" s="82"/>
      <c r="AG14186" s="80"/>
      <c r="AH14186" s="119"/>
      <c r="AI14186" s="119"/>
    </row>
    <row r="14187" spans="27:35" x14ac:dyDescent="0.25">
      <c r="AA14187" s="81"/>
      <c r="AB14187" s="81"/>
      <c r="AC14187" s="80"/>
      <c r="AD14187" s="80"/>
      <c r="AE14187" s="81"/>
      <c r="AF14187" s="82"/>
      <c r="AG14187" s="80"/>
      <c r="AH14187" s="119"/>
      <c r="AI14187" s="119"/>
    </row>
    <row r="14188" spans="27:35" x14ac:dyDescent="0.25">
      <c r="AA14188" s="81"/>
      <c r="AB14188" s="81"/>
      <c r="AC14188" s="80"/>
      <c r="AD14188" s="80"/>
      <c r="AE14188" s="81"/>
      <c r="AF14188" s="82"/>
      <c r="AG14188" s="80"/>
      <c r="AH14188" s="119"/>
      <c r="AI14188" s="119"/>
    </row>
    <row r="14189" spans="27:35" x14ac:dyDescent="0.25">
      <c r="AA14189" s="81"/>
      <c r="AB14189" s="81"/>
      <c r="AC14189" s="80"/>
      <c r="AD14189" s="80"/>
      <c r="AE14189" s="81"/>
      <c r="AF14189" s="82"/>
      <c r="AG14189" s="80"/>
      <c r="AH14189" s="119"/>
      <c r="AI14189" s="119"/>
    </row>
    <row r="14190" spans="27:35" x14ac:dyDescent="0.25">
      <c r="AA14190" s="81"/>
      <c r="AB14190" s="81"/>
      <c r="AC14190" s="80"/>
      <c r="AD14190" s="80"/>
      <c r="AE14190" s="81"/>
      <c r="AF14190" s="82"/>
      <c r="AG14190" s="80"/>
      <c r="AH14190" s="119"/>
      <c r="AI14190" s="119"/>
    </row>
    <row r="14191" spans="27:35" x14ac:dyDescent="0.25">
      <c r="AA14191" s="81"/>
      <c r="AB14191" s="81"/>
      <c r="AC14191" s="80"/>
      <c r="AD14191" s="80"/>
      <c r="AE14191" s="81"/>
      <c r="AF14191" s="82"/>
      <c r="AG14191" s="80"/>
      <c r="AH14191" s="119"/>
      <c r="AI14191" s="119"/>
    </row>
    <row r="14192" spans="27:35" x14ac:dyDescent="0.25">
      <c r="AA14192" s="81"/>
      <c r="AB14192" s="81"/>
      <c r="AC14192" s="80"/>
      <c r="AD14192" s="80"/>
      <c r="AE14192" s="81"/>
      <c r="AF14192" s="82"/>
      <c r="AG14192" s="80"/>
      <c r="AH14192" s="119"/>
      <c r="AI14192" s="119"/>
    </row>
    <row r="14193" spans="27:35" x14ac:dyDescent="0.25">
      <c r="AA14193" s="81"/>
      <c r="AB14193" s="81"/>
      <c r="AC14193" s="80"/>
      <c r="AD14193" s="80"/>
      <c r="AE14193" s="81"/>
      <c r="AF14193" s="82"/>
      <c r="AG14193" s="80"/>
      <c r="AH14193" s="119"/>
      <c r="AI14193" s="119"/>
    </row>
    <row r="14194" spans="27:35" x14ac:dyDescent="0.25">
      <c r="AA14194" s="81"/>
      <c r="AB14194" s="81"/>
      <c r="AC14194" s="80"/>
      <c r="AD14194" s="80"/>
      <c r="AE14194" s="81"/>
      <c r="AF14194" s="82"/>
      <c r="AG14194" s="80"/>
      <c r="AH14194" s="119"/>
      <c r="AI14194" s="119"/>
    </row>
    <row r="14195" spans="27:35" x14ac:dyDescent="0.25">
      <c r="AA14195" s="81"/>
      <c r="AB14195" s="81"/>
      <c r="AC14195" s="80"/>
      <c r="AD14195" s="80"/>
      <c r="AE14195" s="81"/>
      <c r="AF14195" s="82"/>
      <c r="AG14195" s="80"/>
      <c r="AH14195" s="119"/>
      <c r="AI14195" s="119"/>
    </row>
    <row r="14196" spans="27:35" x14ac:dyDescent="0.25">
      <c r="AA14196" s="81"/>
      <c r="AB14196" s="81"/>
      <c r="AC14196" s="80"/>
      <c r="AD14196" s="80"/>
      <c r="AE14196" s="81"/>
      <c r="AF14196" s="82"/>
      <c r="AG14196" s="80"/>
      <c r="AH14196" s="119"/>
      <c r="AI14196" s="119"/>
    </row>
    <row r="14197" spans="27:35" x14ac:dyDescent="0.25">
      <c r="AA14197" s="81"/>
      <c r="AB14197" s="81"/>
      <c r="AC14197" s="80"/>
      <c r="AD14197" s="80"/>
      <c r="AE14197" s="81"/>
      <c r="AF14197" s="82"/>
      <c r="AG14197" s="80"/>
      <c r="AH14197" s="119"/>
      <c r="AI14197" s="119"/>
    </row>
    <row r="14198" spans="27:35" x14ac:dyDescent="0.25">
      <c r="AA14198" s="81"/>
      <c r="AB14198" s="81"/>
      <c r="AC14198" s="80"/>
      <c r="AD14198" s="80"/>
      <c r="AE14198" s="81"/>
      <c r="AF14198" s="82"/>
      <c r="AG14198" s="80"/>
      <c r="AH14198" s="119"/>
      <c r="AI14198" s="119"/>
    </row>
    <row r="14199" spans="27:35" x14ac:dyDescent="0.25">
      <c r="AA14199" s="81"/>
      <c r="AB14199" s="81"/>
      <c r="AC14199" s="80"/>
      <c r="AD14199" s="80"/>
      <c r="AE14199" s="81"/>
      <c r="AF14199" s="82"/>
      <c r="AG14199" s="80"/>
      <c r="AH14199" s="119"/>
      <c r="AI14199" s="119"/>
    </row>
    <row r="14200" spans="27:35" x14ac:dyDescent="0.25">
      <c r="AA14200" s="81"/>
      <c r="AB14200" s="81"/>
      <c r="AC14200" s="80"/>
      <c r="AD14200" s="80"/>
      <c r="AE14200" s="81"/>
      <c r="AF14200" s="82"/>
      <c r="AG14200" s="80"/>
      <c r="AH14200" s="119"/>
      <c r="AI14200" s="119"/>
    </row>
    <row r="14201" spans="27:35" x14ac:dyDescent="0.25">
      <c r="AA14201" s="81"/>
      <c r="AB14201" s="81"/>
      <c r="AC14201" s="80"/>
      <c r="AD14201" s="80"/>
      <c r="AE14201" s="81"/>
      <c r="AF14201" s="82"/>
      <c r="AG14201" s="80"/>
      <c r="AH14201" s="119"/>
      <c r="AI14201" s="119"/>
    </row>
    <row r="14202" spans="27:35" x14ac:dyDescent="0.25">
      <c r="AA14202" s="81"/>
      <c r="AB14202" s="81"/>
      <c r="AC14202" s="80"/>
      <c r="AD14202" s="80"/>
      <c r="AE14202" s="81"/>
      <c r="AF14202" s="82"/>
      <c r="AG14202" s="80"/>
      <c r="AH14202" s="119"/>
      <c r="AI14202" s="119"/>
    </row>
    <row r="14203" spans="27:35" x14ac:dyDescent="0.25">
      <c r="AA14203" s="81"/>
      <c r="AB14203" s="81"/>
      <c r="AC14203" s="80"/>
      <c r="AD14203" s="80"/>
      <c r="AE14203" s="81"/>
      <c r="AF14203" s="82"/>
      <c r="AG14203" s="80"/>
      <c r="AH14203" s="119"/>
      <c r="AI14203" s="119"/>
    </row>
    <row r="14204" spans="27:35" x14ac:dyDescent="0.25">
      <c r="AA14204" s="81"/>
      <c r="AB14204" s="81"/>
      <c r="AC14204" s="80"/>
      <c r="AD14204" s="80"/>
      <c r="AE14204" s="81"/>
      <c r="AF14204" s="82"/>
      <c r="AG14204" s="80"/>
      <c r="AH14204" s="119"/>
      <c r="AI14204" s="119"/>
    </row>
    <row r="14205" spans="27:35" x14ac:dyDescent="0.25">
      <c r="AA14205" s="81"/>
      <c r="AB14205" s="81"/>
      <c r="AC14205" s="80"/>
      <c r="AD14205" s="80"/>
      <c r="AE14205" s="81"/>
      <c r="AF14205" s="82"/>
      <c r="AG14205" s="80"/>
      <c r="AH14205" s="119"/>
      <c r="AI14205" s="119"/>
    </row>
    <row r="14206" spans="27:35" x14ac:dyDescent="0.25">
      <c r="AA14206" s="81"/>
      <c r="AB14206" s="81"/>
      <c r="AC14206" s="80"/>
      <c r="AD14206" s="80"/>
      <c r="AE14206" s="81"/>
      <c r="AF14206" s="82"/>
      <c r="AG14206" s="80"/>
      <c r="AH14206" s="119"/>
      <c r="AI14206" s="119"/>
    </row>
    <row r="14207" spans="27:35" x14ac:dyDescent="0.25">
      <c r="AA14207" s="81"/>
      <c r="AB14207" s="81"/>
      <c r="AC14207" s="80"/>
      <c r="AD14207" s="80"/>
      <c r="AE14207" s="81"/>
      <c r="AF14207" s="82"/>
      <c r="AG14207" s="80"/>
      <c r="AH14207" s="119"/>
      <c r="AI14207" s="119"/>
    </row>
    <row r="14208" spans="27:35" x14ac:dyDescent="0.25">
      <c r="AA14208" s="81"/>
      <c r="AB14208" s="81"/>
      <c r="AC14208" s="80"/>
      <c r="AD14208" s="80"/>
      <c r="AE14208" s="81"/>
      <c r="AF14208" s="82"/>
      <c r="AG14208" s="80"/>
      <c r="AH14208" s="119"/>
      <c r="AI14208" s="119"/>
    </row>
    <row r="14209" spans="27:35" x14ac:dyDescent="0.25">
      <c r="AA14209" s="81"/>
      <c r="AB14209" s="81"/>
      <c r="AC14209" s="80"/>
      <c r="AD14209" s="80"/>
      <c r="AE14209" s="81"/>
      <c r="AF14209" s="82"/>
      <c r="AG14209" s="80"/>
      <c r="AH14209" s="119"/>
      <c r="AI14209" s="119"/>
    </row>
    <row r="14210" spans="27:35" x14ac:dyDescent="0.25">
      <c r="AA14210" s="81"/>
      <c r="AB14210" s="81"/>
      <c r="AC14210" s="80"/>
      <c r="AD14210" s="80"/>
      <c r="AE14210" s="81"/>
      <c r="AF14210" s="82"/>
      <c r="AG14210" s="80"/>
      <c r="AH14210" s="119"/>
      <c r="AI14210" s="119"/>
    </row>
    <row r="14211" spans="27:35" x14ac:dyDescent="0.25">
      <c r="AA14211" s="81"/>
      <c r="AB14211" s="81"/>
      <c r="AC14211" s="80"/>
      <c r="AD14211" s="80"/>
      <c r="AE14211" s="81"/>
      <c r="AF14211" s="82"/>
      <c r="AG14211" s="80"/>
      <c r="AH14211" s="119"/>
      <c r="AI14211" s="119"/>
    </row>
    <row r="14212" spans="27:35" x14ac:dyDescent="0.25">
      <c r="AA14212" s="81"/>
      <c r="AB14212" s="81"/>
      <c r="AC14212" s="80"/>
      <c r="AD14212" s="80"/>
      <c r="AE14212" s="81"/>
      <c r="AF14212" s="82"/>
      <c r="AG14212" s="80"/>
      <c r="AH14212" s="119"/>
      <c r="AI14212" s="119"/>
    </row>
    <row r="14213" spans="27:35" x14ac:dyDescent="0.25">
      <c r="AA14213" s="81"/>
      <c r="AB14213" s="81"/>
      <c r="AC14213" s="80"/>
      <c r="AD14213" s="80"/>
      <c r="AE14213" s="81"/>
      <c r="AF14213" s="82"/>
      <c r="AG14213" s="80"/>
      <c r="AH14213" s="119"/>
      <c r="AI14213" s="119"/>
    </row>
    <row r="14214" spans="27:35" x14ac:dyDescent="0.25">
      <c r="AA14214" s="81"/>
      <c r="AB14214" s="81"/>
      <c r="AC14214" s="80"/>
      <c r="AD14214" s="80"/>
      <c r="AE14214" s="81"/>
      <c r="AF14214" s="82"/>
      <c r="AG14214" s="80"/>
      <c r="AH14214" s="119"/>
      <c r="AI14214" s="119"/>
    </row>
    <row r="14215" spans="27:35" x14ac:dyDescent="0.25">
      <c r="AA14215" s="81"/>
      <c r="AB14215" s="81"/>
      <c r="AC14215" s="80"/>
      <c r="AD14215" s="80"/>
      <c r="AE14215" s="81"/>
      <c r="AF14215" s="82"/>
      <c r="AG14215" s="80"/>
      <c r="AH14215" s="119"/>
      <c r="AI14215" s="119"/>
    </row>
    <row r="14216" spans="27:35" x14ac:dyDescent="0.25">
      <c r="AA14216" s="81"/>
      <c r="AB14216" s="81"/>
      <c r="AC14216" s="80"/>
      <c r="AD14216" s="80"/>
      <c r="AE14216" s="81"/>
      <c r="AF14216" s="82"/>
      <c r="AG14216" s="80"/>
      <c r="AH14216" s="119"/>
      <c r="AI14216" s="119"/>
    </row>
    <row r="14217" spans="27:35" x14ac:dyDescent="0.25">
      <c r="AA14217" s="81"/>
      <c r="AB14217" s="81"/>
      <c r="AC14217" s="80"/>
      <c r="AD14217" s="80"/>
      <c r="AE14217" s="81"/>
      <c r="AF14217" s="82"/>
      <c r="AG14217" s="80"/>
      <c r="AH14217" s="119"/>
      <c r="AI14217" s="119"/>
    </row>
    <row r="14218" spans="27:35" x14ac:dyDescent="0.25">
      <c r="AA14218" s="81"/>
      <c r="AB14218" s="81"/>
      <c r="AC14218" s="80"/>
      <c r="AD14218" s="80"/>
      <c r="AE14218" s="81"/>
      <c r="AF14218" s="82"/>
      <c r="AG14218" s="80"/>
      <c r="AH14218" s="119"/>
      <c r="AI14218" s="119"/>
    </row>
    <row r="14219" spans="27:35" x14ac:dyDescent="0.25">
      <c r="AA14219" s="81"/>
      <c r="AB14219" s="81"/>
      <c r="AC14219" s="80"/>
      <c r="AD14219" s="80"/>
      <c r="AE14219" s="81"/>
      <c r="AF14219" s="82"/>
      <c r="AG14219" s="80"/>
      <c r="AH14219" s="119"/>
      <c r="AI14219" s="119"/>
    </row>
    <row r="14220" spans="27:35" x14ac:dyDescent="0.25">
      <c r="AA14220" s="81"/>
      <c r="AB14220" s="81"/>
      <c r="AC14220" s="80"/>
      <c r="AD14220" s="80"/>
      <c r="AE14220" s="81"/>
      <c r="AF14220" s="82"/>
      <c r="AG14220" s="80"/>
      <c r="AH14220" s="119"/>
      <c r="AI14220" s="119"/>
    </row>
    <row r="14221" spans="27:35" x14ac:dyDescent="0.25">
      <c r="AA14221" s="81"/>
      <c r="AB14221" s="81"/>
      <c r="AC14221" s="80"/>
      <c r="AD14221" s="80"/>
      <c r="AE14221" s="81"/>
      <c r="AF14221" s="82"/>
      <c r="AG14221" s="80"/>
      <c r="AH14221" s="119"/>
      <c r="AI14221" s="119"/>
    </row>
    <row r="14222" spans="27:35" x14ac:dyDescent="0.25">
      <c r="AA14222" s="81"/>
      <c r="AB14222" s="81"/>
      <c r="AC14222" s="80"/>
      <c r="AD14222" s="80"/>
      <c r="AE14222" s="81"/>
      <c r="AF14222" s="82"/>
      <c r="AG14222" s="80"/>
      <c r="AH14222" s="119"/>
      <c r="AI14222" s="119"/>
    </row>
    <row r="14223" spans="27:35" x14ac:dyDescent="0.25">
      <c r="AA14223" s="81"/>
      <c r="AB14223" s="81"/>
      <c r="AC14223" s="80"/>
      <c r="AD14223" s="80"/>
      <c r="AE14223" s="81"/>
      <c r="AF14223" s="82"/>
      <c r="AG14223" s="80"/>
      <c r="AH14223" s="119"/>
      <c r="AI14223" s="119"/>
    </row>
    <row r="14224" spans="27:35" x14ac:dyDescent="0.25">
      <c r="AA14224" s="81"/>
      <c r="AB14224" s="81"/>
      <c r="AC14224" s="80"/>
      <c r="AD14224" s="80"/>
      <c r="AE14224" s="81"/>
      <c r="AF14224" s="82"/>
      <c r="AG14224" s="80"/>
      <c r="AH14224" s="119"/>
      <c r="AI14224" s="119"/>
    </row>
    <row r="14225" spans="27:35" x14ac:dyDescent="0.25">
      <c r="AA14225" s="81"/>
      <c r="AB14225" s="81"/>
      <c r="AC14225" s="80"/>
      <c r="AD14225" s="80"/>
      <c r="AE14225" s="81"/>
      <c r="AF14225" s="82"/>
      <c r="AG14225" s="80"/>
      <c r="AH14225" s="119"/>
      <c r="AI14225" s="119"/>
    </row>
    <row r="14226" spans="27:35" x14ac:dyDescent="0.25">
      <c r="AA14226" s="81"/>
      <c r="AB14226" s="81"/>
      <c r="AC14226" s="80"/>
      <c r="AD14226" s="80"/>
      <c r="AE14226" s="81"/>
      <c r="AF14226" s="82"/>
      <c r="AG14226" s="80"/>
      <c r="AH14226" s="119"/>
      <c r="AI14226" s="119"/>
    </row>
    <row r="14227" spans="27:35" x14ac:dyDescent="0.25">
      <c r="AA14227" s="81"/>
      <c r="AB14227" s="81"/>
      <c r="AC14227" s="80"/>
      <c r="AD14227" s="80"/>
      <c r="AE14227" s="81"/>
      <c r="AF14227" s="82"/>
      <c r="AG14227" s="80"/>
      <c r="AH14227" s="119"/>
      <c r="AI14227" s="119"/>
    </row>
    <row r="14228" spans="27:35" x14ac:dyDescent="0.25">
      <c r="AA14228" s="81"/>
      <c r="AB14228" s="81"/>
      <c r="AC14228" s="80"/>
      <c r="AD14228" s="80"/>
      <c r="AE14228" s="81"/>
      <c r="AF14228" s="82"/>
      <c r="AG14228" s="80"/>
      <c r="AH14228" s="119"/>
      <c r="AI14228" s="119"/>
    </row>
    <row r="14229" spans="27:35" x14ac:dyDescent="0.25">
      <c r="AA14229" s="81"/>
      <c r="AB14229" s="81"/>
      <c r="AC14229" s="80"/>
      <c r="AD14229" s="80"/>
      <c r="AE14229" s="81"/>
      <c r="AF14229" s="82"/>
      <c r="AG14229" s="80"/>
      <c r="AH14229" s="119"/>
      <c r="AI14229" s="119"/>
    </row>
    <row r="14230" spans="27:35" x14ac:dyDescent="0.25">
      <c r="AA14230" s="81"/>
      <c r="AB14230" s="81"/>
      <c r="AC14230" s="80"/>
      <c r="AD14230" s="80"/>
      <c r="AE14230" s="81"/>
      <c r="AF14230" s="82"/>
      <c r="AG14230" s="80"/>
      <c r="AH14230" s="119"/>
      <c r="AI14230" s="119"/>
    </row>
    <row r="14231" spans="27:35" x14ac:dyDescent="0.25">
      <c r="AA14231" s="81"/>
      <c r="AB14231" s="81"/>
      <c r="AC14231" s="80"/>
      <c r="AD14231" s="80"/>
      <c r="AE14231" s="81"/>
      <c r="AF14231" s="82"/>
      <c r="AG14231" s="80"/>
      <c r="AH14231" s="119"/>
      <c r="AI14231" s="119"/>
    </row>
    <row r="14232" spans="27:35" x14ac:dyDescent="0.25">
      <c r="AA14232" s="81"/>
      <c r="AB14232" s="81"/>
      <c r="AC14232" s="80"/>
      <c r="AD14232" s="80"/>
      <c r="AE14232" s="81"/>
      <c r="AF14232" s="82"/>
      <c r="AG14232" s="80"/>
      <c r="AH14232" s="119"/>
      <c r="AI14232" s="119"/>
    </row>
    <row r="14233" spans="27:35" x14ac:dyDescent="0.25">
      <c r="AA14233" s="81"/>
      <c r="AB14233" s="81"/>
      <c r="AC14233" s="80"/>
      <c r="AD14233" s="80"/>
      <c r="AE14233" s="81"/>
      <c r="AF14233" s="82"/>
      <c r="AG14233" s="80"/>
      <c r="AH14233" s="119"/>
      <c r="AI14233" s="119"/>
    </row>
    <row r="14234" spans="27:35" x14ac:dyDescent="0.25">
      <c r="AA14234" s="81"/>
      <c r="AB14234" s="81"/>
      <c r="AC14234" s="80"/>
      <c r="AD14234" s="80"/>
      <c r="AE14234" s="81"/>
      <c r="AF14234" s="82"/>
      <c r="AG14234" s="80"/>
      <c r="AH14234" s="119"/>
      <c r="AI14234" s="119"/>
    </row>
    <row r="14235" spans="27:35" x14ac:dyDescent="0.25">
      <c r="AA14235" s="81"/>
      <c r="AB14235" s="81"/>
      <c r="AC14235" s="80"/>
      <c r="AD14235" s="80"/>
      <c r="AE14235" s="81"/>
      <c r="AF14235" s="82"/>
      <c r="AG14235" s="80"/>
      <c r="AH14235" s="119"/>
      <c r="AI14235" s="119"/>
    </row>
    <row r="14236" spans="27:35" x14ac:dyDescent="0.25">
      <c r="AA14236" s="81"/>
      <c r="AB14236" s="81"/>
      <c r="AC14236" s="80"/>
      <c r="AD14236" s="80"/>
      <c r="AE14236" s="81"/>
      <c r="AF14236" s="82"/>
      <c r="AG14236" s="80"/>
      <c r="AH14236" s="119"/>
      <c r="AI14236" s="119"/>
    </row>
    <row r="14237" spans="27:35" x14ac:dyDescent="0.25">
      <c r="AA14237" s="81"/>
      <c r="AB14237" s="81"/>
      <c r="AC14237" s="80"/>
      <c r="AD14237" s="80"/>
      <c r="AE14237" s="81"/>
      <c r="AF14237" s="82"/>
      <c r="AG14237" s="80"/>
      <c r="AH14237" s="119"/>
      <c r="AI14237" s="119"/>
    </row>
    <row r="14238" spans="27:35" x14ac:dyDescent="0.25">
      <c r="AA14238" s="81"/>
      <c r="AB14238" s="81"/>
      <c r="AC14238" s="80"/>
      <c r="AD14238" s="80"/>
      <c r="AE14238" s="81"/>
      <c r="AF14238" s="82"/>
      <c r="AG14238" s="80"/>
      <c r="AH14238" s="119"/>
      <c r="AI14238" s="119"/>
    </row>
    <row r="14239" spans="27:35" x14ac:dyDescent="0.25">
      <c r="AA14239" s="81"/>
      <c r="AB14239" s="81"/>
      <c r="AC14239" s="80"/>
      <c r="AD14239" s="80"/>
      <c r="AE14239" s="81"/>
      <c r="AF14239" s="82"/>
      <c r="AG14239" s="80"/>
      <c r="AH14239" s="119"/>
      <c r="AI14239" s="119"/>
    </row>
    <row r="14240" spans="27:35" x14ac:dyDescent="0.25">
      <c r="AA14240" s="81"/>
      <c r="AB14240" s="81"/>
      <c r="AC14240" s="80"/>
      <c r="AD14240" s="80"/>
      <c r="AE14240" s="81"/>
      <c r="AF14240" s="82"/>
      <c r="AG14240" s="80"/>
      <c r="AH14240" s="119"/>
      <c r="AI14240" s="119"/>
    </row>
    <row r="14241" spans="27:35" x14ac:dyDescent="0.25">
      <c r="AA14241" s="81"/>
      <c r="AB14241" s="81"/>
      <c r="AC14241" s="80"/>
      <c r="AD14241" s="80"/>
      <c r="AE14241" s="81"/>
      <c r="AF14241" s="82"/>
      <c r="AG14241" s="80"/>
      <c r="AH14241" s="119"/>
      <c r="AI14241" s="119"/>
    </row>
    <row r="14242" spans="27:35" x14ac:dyDescent="0.25">
      <c r="AA14242" s="81"/>
      <c r="AB14242" s="81"/>
      <c r="AC14242" s="80"/>
      <c r="AD14242" s="80"/>
      <c r="AE14242" s="81"/>
      <c r="AF14242" s="82"/>
      <c r="AG14242" s="80"/>
      <c r="AH14242" s="119"/>
      <c r="AI14242" s="119"/>
    </row>
    <row r="14243" spans="27:35" x14ac:dyDescent="0.25">
      <c r="AA14243" s="81"/>
      <c r="AB14243" s="81"/>
      <c r="AC14243" s="80"/>
      <c r="AD14243" s="80"/>
      <c r="AE14243" s="81"/>
      <c r="AF14243" s="82"/>
      <c r="AG14243" s="80"/>
      <c r="AH14243" s="119"/>
      <c r="AI14243" s="119"/>
    </row>
    <row r="14244" spans="27:35" x14ac:dyDescent="0.25">
      <c r="AA14244" s="81"/>
      <c r="AB14244" s="81"/>
      <c r="AC14244" s="80"/>
      <c r="AD14244" s="80"/>
      <c r="AE14244" s="81"/>
      <c r="AF14244" s="82"/>
      <c r="AG14244" s="80"/>
      <c r="AH14244" s="119"/>
      <c r="AI14244" s="119"/>
    </row>
    <row r="14245" spans="27:35" x14ac:dyDescent="0.25">
      <c r="AA14245" s="81"/>
      <c r="AB14245" s="81"/>
      <c r="AC14245" s="80"/>
      <c r="AD14245" s="80"/>
      <c r="AE14245" s="81"/>
      <c r="AF14245" s="82"/>
      <c r="AG14245" s="80"/>
      <c r="AH14245" s="119"/>
      <c r="AI14245" s="119"/>
    </row>
    <row r="14246" spans="27:35" x14ac:dyDescent="0.25">
      <c r="AA14246" s="81"/>
      <c r="AB14246" s="81"/>
      <c r="AC14246" s="80"/>
      <c r="AD14246" s="80"/>
      <c r="AE14246" s="81"/>
      <c r="AF14246" s="82"/>
      <c r="AG14246" s="80"/>
      <c r="AH14246" s="119"/>
      <c r="AI14246" s="119"/>
    </row>
    <row r="14247" spans="27:35" x14ac:dyDescent="0.25">
      <c r="AA14247" s="81"/>
      <c r="AB14247" s="81"/>
      <c r="AC14247" s="80"/>
      <c r="AD14247" s="80"/>
      <c r="AE14247" s="81"/>
      <c r="AF14247" s="82"/>
      <c r="AG14247" s="80"/>
      <c r="AH14247" s="119"/>
      <c r="AI14247" s="119"/>
    </row>
    <row r="14248" spans="27:35" x14ac:dyDescent="0.25">
      <c r="AA14248" s="81"/>
      <c r="AB14248" s="81"/>
      <c r="AC14248" s="80"/>
      <c r="AD14248" s="80"/>
      <c r="AE14248" s="81"/>
      <c r="AF14248" s="82"/>
      <c r="AG14248" s="80"/>
      <c r="AH14248" s="119"/>
      <c r="AI14248" s="119"/>
    </row>
    <row r="14249" spans="27:35" x14ac:dyDescent="0.25">
      <c r="AA14249" s="81"/>
      <c r="AB14249" s="81"/>
      <c r="AC14249" s="80"/>
      <c r="AD14249" s="80"/>
      <c r="AE14249" s="81"/>
      <c r="AF14249" s="82"/>
      <c r="AG14249" s="80"/>
      <c r="AH14249" s="119"/>
      <c r="AI14249" s="119"/>
    </row>
    <row r="14250" spans="27:35" x14ac:dyDescent="0.25">
      <c r="AA14250" s="81"/>
      <c r="AB14250" s="81"/>
      <c r="AC14250" s="80"/>
      <c r="AD14250" s="80"/>
      <c r="AE14250" s="81"/>
      <c r="AF14250" s="82"/>
      <c r="AG14250" s="80"/>
      <c r="AH14250" s="119"/>
      <c r="AI14250" s="119"/>
    </row>
    <row r="14251" spans="27:35" x14ac:dyDescent="0.25">
      <c r="AA14251" s="81"/>
      <c r="AB14251" s="81"/>
      <c r="AC14251" s="80"/>
      <c r="AD14251" s="80"/>
      <c r="AE14251" s="81"/>
      <c r="AF14251" s="82"/>
      <c r="AG14251" s="80"/>
      <c r="AH14251" s="119"/>
      <c r="AI14251" s="119"/>
    </row>
    <row r="14252" spans="27:35" x14ac:dyDescent="0.25">
      <c r="AA14252" s="81"/>
      <c r="AB14252" s="81"/>
      <c r="AC14252" s="80"/>
      <c r="AD14252" s="80"/>
      <c r="AE14252" s="81"/>
      <c r="AF14252" s="82"/>
      <c r="AG14252" s="80"/>
      <c r="AH14252" s="119"/>
      <c r="AI14252" s="119"/>
    </row>
    <row r="14253" spans="27:35" x14ac:dyDescent="0.25">
      <c r="AA14253" s="81"/>
      <c r="AB14253" s="81"/>
      <c r="AC14253" s="80"/>
      <c r="AD14253" s="80"/>
      <c r="AE14253" s="81"/>
      <c r="AF14253" s="82"/>
      <c r="AG14253" s="80"/>
      <c r="AH14253" s="119"/>
      <c r="AI14253" s="119"/>
    </row>
    <row r="14254" spans="27:35" x14ac:dyDescent="0.25">
      <c r="AA14254" s="81"/>
      <c r="AB14254" s="81"/>
      <c r="AC14254" s="80"/>
      <c r="AD14254" s="80"/>
      <c r="AE14254" s="81"/>
      <c r="AF14254" s="82"/>
      <c r="AG14254" s="80"/>
      <c r="AH14254" s="119"/>
      <c r="AI14254" s="119"/>
    </row>
    <row r="14255" spans="27:35" x14ac:dyDescent="0.25">
      <c r="AA14255" s="81"/>
      <c r="AB14255" s="81"/>
      <c r="AC14255" s="80"/>
      <c r="AD14255" s="80"/>
      <c r="AE14255" s="81"/>
      <c r="AF14255" s="82"/>
      <c r="AG14255" s="80"/>
      <c r="AH14255" s="119"/>
      <c r="AI14255" s="119"/>
    </row>
    <row r="14256" spans="27:35" x14ac:dyDescent="0.25">
      <c r="AA14256" s="81"/>
      <c r="AB14256" s="81"/>
      <c r="AC14256" s="80"/>
      <c r="AD14256" s="80"/>
      <c r="AE14256" s="81"/>
      <c r="AF14256" s="82"/>
      <c r="AG14256" s="80"/>
      <c r="AH14256" s="119"/>
      <c r="AI14256" s="119"/>
    </row>
    <row r="14257" spans="27:35" x14ac:dyDescent="0.25">
      <c r="AA14257" s="81"/>
      <c r="AB14257" s="81"/>
      <c r="AC14257" s="80"/>
      <c r="AD14257" s="80"/>
      <c r="AE14257" s="81"/>
      <c r="AF14257" s="82"/>
      <c r="AG14257" s="80"/>
      <c r="AH14257" s="119"/>
      <c r="AI14257" s="119"/>
    </row>
    <row r="14258" spans="27:35" x14ac:dyDescent="0.25">
      <c r="AA14258" s="81"/>
      <c r="AB14258" s="81"/>
      <c r="AC14258" s="80"/>
      <c r="AD14258" s="80"/>
      <c r="AE14258" s="81"/>
      <c r="AF14258" s="82"/>
      <c r="AG14258" s="80"/>
      <c r="AH14258" s="119"/>
      <c r="AI14258" s="119"/>
    </row>
    <row r="14259" spans="27:35" x14ac:dyDescent="0.25">
      <c r="AA14259" s="81"/>
      <c r="AB14259" s="81"/>
      <c r="AC14259" s="80"/>
      <c r="AD14259" s="80"/>
      <c r="AE14259" s="81"/>
      <c r="AF14259" s="82"/>
      <c r="AG14259" s="80"/>
      <c r="AH14259" s="119"/>
      <c r="AI14259" s="119"/>
    </row>
    <row r="14260" spans="27:35" x14ac:dyDescent="0.25">
      <c r="AA14260" s="81"/>
      <c r="AB14260" s="81"/>
      <c r="AC14260" s="80"/>
      <c r="AD14260" s="80"/>
      <c r="AE14260" s="81"/>
      <c r="AF14260" s="82"/>
      <c r="AG14260" s="80"/>
      <c r="AH14260" s="119"/>
      <c r="AI14260" s="119"/>
    </row>
    <row r="14261" spans="27:35" x14ac:dyDescent="0.25">
      <c r="AA14261" s="81"/>
      <c r="AB14261" s="81"/>
      <c r="AC14261" s="80"/>
      <c r="AD14261" s="80"/>
      <c r="AE14261" s="81"/>
      <c r="AF14261" s="82"/>
      <c r="AG14261" s="80"/>
      <c r="AH14261" s="119"/>
      <c r="AI14261" s="119"/>
    </row>
    <row r="14262" spans="27:35" x14ac:dyDescent="0.25">
      <c r="AA14262" s="81"/>
      <c r="AB14262" s="81"/>
      <c r="AC14262" s="80"/>
      <c r="AD14262" s="80"/>
      <c r="AE14262" s="81"/>
      <c r="AF14262" s="82"/>
      <c r="AG14262" s="80"/>
      <c r="AH14262" s="119"/>
      <c r="AI14262" s="119"/>
    </row>
    <row r="14263" spans="27:35" x14ac:dyDescent="0.25">
      <c r="AA14263" s="81"/>
      <c r="AB14263" s="81"/>
      <c r="AC14263" s="80"/>
      <c r="AD14263" s="80"/>
      <c r="AE14263" s="81"/>
      <c r="AF14263" s="82"/>
      <c r="AG14263" s="80"/>
      <c r="AH14263" s="119"/>
      <c r="AI14263" s="119"/>
    </row>
    <row r="14264" spans="27:35" x14ac:dyDescent="0.25">
      <c r="AA14264" s="81"/>
      <c r="AB14264" s="81"/>
      <c r="AC14264" s="80"/>
      <c r="AD14264" s="80"/>
      <c r="AE14264" s="81"/>
      <c r="AF14264" s="82"/>
      <c r="AG14264" s="80"/>
      <c r="AH14264" s="119"/>
      <c r="AI14264" s="119"/>
    </row>
    <row r="14265" spans="27:35" x14ac:dyDescent="0.25">
      <c r="AA14265" s="81"/>
      <c r="AB14265" s="81"/>
      <c r="AC14265" s="80"/>
      <c r="AD14265" s="80"/>
      <c r="AE14265" s="81"/>
      <c r="AF14265" s="82"/>
      <c r="AG14265" s="80"/>
      <c r="AH14265" s="119"/>
      <c r="AI14265" s="119"/>
    </row>
    <row r="14266" spans="27:35" x14ac:dyDescent="0.25">
      <c r="AA14266" s="81"/>
      <c r="AB14266" s="81"/>
      <c r="AC14266" s="80"/>
      <c r="AD14266" s="80"/>
      <c r="AE14266" s="81"/>
      <c r="AF14266" s="82"/>
      <c r="AG14266" s="80"/>
      <c r="AH14266" s="119"/>
      <c r="AI14266" s="119"/>
    </row>
    <row r="14267" spans="27:35" x14ac:dyDescent="0.25">
      <c r="AA14267" s="81"/>
      <c r="AB14267" s="81"/>
      <c r="AC14267" s="80"/>
      <c r="AD14267" s="80"/>
      <c r="AE14267" s="81"/>
      <c r="AF14267" s="82"/>
      <c r="AG14267" s="80"/>
      <c r="AH14267" s="119"/>
      <c r="AI14267" s="119"/>
    </row>
    <row r="14268" spans="27:35" x14ac:dyDescent="0.25">
      <c r="AA14268" s="81"/>
      <c r="AB14268" s="81"/>
      <c r="AC14268" s="80"/>
      <c r="AD14268" s="80"/>
      <c r="AE14268" s="81"/>
      <c r="AF14268" s="82"/>
      <c r="AG14268" s="80"/>
      <c r="AH14268" s="119"/>
      <c r="AI14268" s="119"/>
    </row>
    <row r="14269" spans="27:35" x14ac:dyDescent="0.25">
      <c r="AA14269" s="81"/>
      <c r="AB14269" s="81"/>
      <c r="AC14269" s="80"/>
      <c r="AD14269" s="80"/>
      <c r="AE14269" s="81"/>
      <c r="AF14269" s="82"/>
      <c r="AG14269" s="80"/>
      <c r="AH14269" s="119"/>
      <c r="AI14269" s="119"/>
    </row>
    <row r="14270" spans="27:35" x14ac:dyDescent="0.25">
      <c r="AA14270" s="81"/>
      <c r="AB14270" s="81"/>
      <c r="AC14270" s="80"/>
      <c r="AD14270" s="80"/>
      <c r="AE14270" s="81"/>
      <c r="AF14270" s="82"/>
      <c r="AG14270" s="80"/>
      <c r="AH14270" s="119"/>
      <c r="AI14270" s="119"/>
    </row>
    <row r="14271" spans="27:35" x14ac:dyDescent="0.25">
      <c r="AA14271" s="81"/>
      <c r="AB14271" s="81"/>
      <c r="AC14271" s="80"/>
      <c r="AD14271" s="80"/>
      <c r="AE14271" s="81"/>
      <c r="AF14271" s="82"/>
      <c r="AG14271" s="80"/>
      <c r="AH14271" s="119"/>
      <c r="AI14271" s="119"/>
    </row>
    <row r="14272" spans="27:35" x14ac:dyDescent="0.25">
      <c r="AA14272" s="81"/>
      <c r="AB14272" s="81"/>
      <c r="AC14272" s="80"/>
      <c r="AD14272" s="80"/>
      <c r="AE14272" s="81"/>
      <c r="AF14272" s="82"/>
      <c r="AG14272" s="80"/>
      <c r="AH14272" s="119"/>
      <c r="AI14272" s="119"/>
    </row>
    <row r="14273" spans="27:35" x14ac:dyDescent="0.25">
      <c r="AA14273" s="81"/>
      <c r="AB14273" s="81"/>
      <c r="AC14273" s="80"/>
      <c r="AD14273" s="80"/>
      <c r="AE14273" s="81"/>
      <c r="AF14273" s="82"/>
      <c r="AG14273" s="80"/>
      <c r="AH14273" s="119"/>
      <c r="AI14273" s="119"/>
    </row>
    <row r="14274" spans="27:35" x14ac:dyDescent="0.25">
      <c r="AA14274" s="81"/>
      <c r="AB14274" s="81"/>
      <c r="AC14274" s="80"/>
      <c r="AD14274" s="80"/>
      <c r="AE14274" s="81"/>
      <c r="AF14274" s="82"/>
      <c r="AG14274" s="80"/>
      <c r="AH14274" s="119"/>
      <c r="AI14274" s="119"/>
    </row>
    <row r="14275" spans="27:35" x14ac:dyDescent="0.25">
      <c r="AA14275" s="81"/>
      <c r="AB14275" s="81"/>
      <c r="AC14275" s="80"/>
      <c r="AD14275" s="80"/>
      <c r="AE14275" s="81"/>
      <c r="AF14275" s="82"/>
      <c r="AG14275" s="80"/>
      <c r="AH14275" s="119"/>
      <c r="AI14275" s="119"/>
    </row>
    <row r="14276" spans="27:35" x14ac:dyDescent="0.25">
      <c r="AA14276" s="81"/>
      <c r="AB14276" s="81"/>
      <c r="AC14276" s="80"/>
      <c r="AD14276" s="80"/>
      <c r="AE14276" s="81"/>
      <c r="AF14276" s="82"/>
      <c r="AG14276" s="80"/>
      <c r="AH14276" s="119"/>
      <c r="AI14276" s="119"/>
    </row>
    <row r="14277" spans="27:35" x14ac:dyDescent="0.25">
      <c r="AA14277" s="81"/>
      <c r="AB14277" s="81"/>
      <c r="AC14277" s="80"/>
      <c r="AD14277" s="80"/>
      <c r="AE14277" s="81"/>
      <c r="AF14277" s="82"/>
      <c r="AG14277" s="80"/>
      <c r="AH14277" s="119"/>
      <c r="AI14277" s="119"/>
    </row>
    <row r="14278" spans="27:35" x14ac:dyDescent="0.25">
      <c r="AA14278" s="81"/>
      <c r="AB14278" s="81"/>
      <c r="AC14278" s="80"/>
      <c r="AD14278" s="80"/>
      <c r="AE14278" s="81"/>
      <c r="AF14278" s="82"/>
      <c r="AG14278" s="80"/>
      <c r="AH14278" s="119"/>
      <c r="AI14278" s="119"/>
    </row>
    <row r="14279" spans="27:35" x14ac:dyDescent="0.25">
      <c r="AA14279" s="81"/>
      <c r="AB14279" s="81"/>
      <c r="AC14279" s="80"/>
      <c r="AD14279" s="80"/>
      <c r="AE14279" s="81"/>
      <c r="AF14279" s="82"/>
      <c r="AG14279" s="80"/>
      <c r="AH14279" s="119"/>
      <c r="AI14279" s="119"/>
    </row>
    <row r="14280" spans="27:35" x14ac:dyDescent="0.25">
      <c r="AA14280" s="81"/>
      <c r="AB14280" s="81"/>
      <c r="AC14280" s="80"/>
      <c r="AD14280" s="80"/>
      <c r="AE14280" s="81"/>
      <c r="AF14280" s="82"/>
      <c r="AG14280" s="80"/>
      <c r="AH14280" s="119"/>
      <c r="AI14280" s="119"/>
    </row>
    <row r="14281" spans="27:35" x14ac:dyDescent="0.25">
      <c r="AA14281" s="81"/>
      <c r="AB14281" s="81"/>
      <c r="AC14281" s="80"/>
      <c r="AD14281" s="80"/>
      <c r="AE14281" s="81"/>
      <c r="AF14281" s="82"/>
      <c r="AG14281" s="80"/>
      <c r="AH14281" s="119"/>
      <c r="AI14281" s="119"/>
    </row>
    <row r="14282" spans="27:35" x14ac:dyDescent="0.25">
      <c r="AA14282" s="81"/>
      <c r="AB14282" s="81"/>
      <c r="AC14282" s="80"/>
      <c r="AD14282" s="80"/>
      <c r="AE14282" s="81"/>
      <c r="AF14282" s="82"/>
      <c r="AG14282" s="80"/>
      <c r="AH14282" s="119"/>
      <c r="AI14282" s="119"/>
    </row>
    <row r="14283" spans="27:35" x14ac:dyDescent="0.25">
      <c r="AA14283" s="81"/>
      <c r="AB14283" s="81"/>
      <c r="AC14283" s="80"/>
      <c r="AD14283" s="80"/>
      <c r="AE14283" s="81"/>
      <c r="AF14283" s="82"/>
      <c r="AG14283" s="80"/>
      <c r="AH14283" s="119"/>
      <c r="AI14283" s="119"/>
    </row>
    <row r="14284" spans="27:35" x14ac:dyDescent="0.25">
      <c r="AA14284" s="81"/>
      <c r="AB14284" s="81"/>
      <c r="AC14284" s="80"/>
      <c r="AD14284" s="80"/>
      <c r="AE14284" s="81"/>
      <c r="AF14284" s="82"/>
      <c r="AG14284" s="80"/>
      <c r="AH14284" s="119"/>
      <c r="AI14284" s="119"/>
    </row>
    <row r="14285" spans="27:35" x14ac:dyDescent="0.25">
      <c r="AA14285" s="81"/>
      <c r="AB14285" s="81"/>
      <c r="AC14285" s="80"/>
      <c r="AD14285" s="80"/>
      <c r="AE14285" s="81"/>
      <c r="AF14285" s="82"/>
      <c r="AG14285" s="80"/>
      <c r="AH14285" s="119"/>
      <c r="AI14285" s="119"/>
    </row>
    <row r="14286" spans="27:35" x14ac:dyDescent="0.25">
      <c r="AA14286" s="81"/>
      <c r="AB14286" s="81"/>
      <c r="AC14286" s="80"/>
      <c r="AD14286" s="80"/>
      <c r="AE14286" s="81"/>
      <c r="AF14286" s="82"/>
      <c r="AG14286" s="80"/>
      <c r="AH14286" s="119"/>
      <c r="AI14286" s="119"/>
    </row>
    <row r="14287" spans="27:35" x14ac:dyDescent="0.25">
      <c r="AA14287" s="81"/>
      <c r="AB14287" s="81"/>
      <c r="AC14287" s="80"/>
      <c r="AD14287" s="80"/>
      <c r="AE14287" s="81"/>
      <c r="AF14287" s="82"/>
      <c r="AG14287" s="80"/>
      <c r="AH14287" s="119"/>
      <c r="AI14287" s="119"/>
    </row>
    <row r="14288" spans="27:35" x14ac:dyDescent="0.25">
      <c r="AA14288" s="81"/>
      <c r="AB14288" s="81"/>
      <c r="AC14288" s="80"/>
      <c r="AD14288" s="80"/>
      <c r="AE14288" s="81"/>
      <c r="AF14288" s="82"/>
      <c r="AG14288" s="80"/>
      <c r="AH14288" s="119"/>
      <c r="AI14288" s="119"/>
    </row>
    <row r="14289" spans="27:35" x14ac:dyDescent="0.25">
      <c r="AA14289" s="81"/>
      <c r="AB14289" s="81"/>
      <c r="AC14289" s="80"/>
      <c r="AD14289" s="80"/>
      <c r="AE14289" s="81"/>
      <c r="AF14289" s="82"/>
      <c r="AG14289" s="80"/>
      <c r="AH14289" s="119"/>
      <c r="AI14289" s="119"/>
    </row>
    <row r="14290" spans="27:35" x14ac:dyDescent="0.25">
      <c r="AA14290" s="81"/>
      <c r="AB14290" s="81"/>
      <c r="AC14290" s="80"/>
      <c r="AD14290" s="80"/>
      <c r="AE14290" s="81"/>
      <c r="AF14290" s="82"/>
      <c r="AG14290" s="80"/>
      <c r="AH14290" s="119"/>
      <c r="AI14290" s="119"/>
    </row>
    <row r="14291" spans="27:35" x14ac:dyDescent="0.25">
      <c r="AA14291" s="81"/>
      <c r="AB14291" s="81"/>
      <c r="AC14291" s="80"/>
      <c r="AD14291" s="80"/>
      <c r="AE14291" s="81"/>
      <c r="AF14291" s="82"/>
      <c r="AG14291" s="80"/>
      <c r="AH14291" s="119"/>
      <c r="AI14291" s="119"/>
    </row>
    <row r="14292" spans="27:35" x14ac:dyDescent="0.25">
      <c r="AA14292" s="81"/>
      <c r="AB14292" s="81"/>
      <c r="AC14292" s="80"/>
      <c r="AD14292" s="80"/>
      <c r="AE14292" s="81"/>
      <c r="AF14292" s="82"/>
      <c r="AG14292" s="80"/>
      <c r="AH14292" s="119"/>
      <c r="AI14292" s="119"/>
    </row>
    <row r="14293" spans="27:35" x14ac:dyDescent="0.25">
      <c r="AA14293" s="81"/>
      <c r="AB14293" s="81"/>
      <c r="AC14293" s="80"/>
      <c r="AD14293" s="80"/>
      <c r="AE14293" s="81"/>
      <c r="AF14293" s="82"/>
      <c r="AG14293" s="80"/>
      <c r="AH14293" s="119"/>
      <c r="AI14293" s="119"/>
    </row>
    <row r="14294" spans="27:35" x14ac:dyDescent="0.25">
      <c r="AA14294" s="81"/>
      <c r="AB14294" s="81"/>
      <c r="AC14294" s="80"/>
      <c r="AD14294" s="80"/>
      <c r="AE14294" s="81"/>
      <c r="AF14294" s="82"/>
      <c r="AG14294" s="80"/>
      <c r="AH14294" s="119"/>
      <c r="AI14294" s="119"/>
    </row>
    <row r="14295" spans="27:35" x14ac:dyDescent="0.25">
      <c r="AA14295" s="81"/>
      <c r="AB14295" s="81"/>
      <c r="AC14295" s="80"/>
      <c r="AD14295" s="80"/>
      <c r="AE14295" s="81"/>
      <c r="AF14295" s="82"/>
      <c r="AG14295" s="80"/>
      <c r="AH14295" s="119"/>
      <c r="AI14295" s="119"/>
    </row>
    <row r="14296" spans="27:35" x14ac:dyDescent="0.25">
      <c r="AA14296" s="81"/>
      <c r="AB14296" s="81"/>
      <c r="AC14296" s="80"/>
      <c r="AD14296" s="80"/>
      <c r="AE14296" s="81"/>
      <c r="AF14296" s="82"/>
      <c r="AG14296" s="80"/>
      <c r="AH14296" s="119"/>
      <c r="AI14296" s="119"/>
    </row>
    <row r="14297" spans="27:35" x14ac:dyDescent="0.25">
      <c r="AA14297" s="81"/>
      <c r="AB14297" s="81"/>
      <c r="AC14297" s="80"/>
      <c r="AD14297" s="80"/>
      <c r="AE14297" s="81"/>
      <c r="AF14297" s="82"/>
      <c r="AG14297" s="80"/>
      <c r="AH14297" s="119"/>
      <c r="AI14297" s="119"/>
    </row>
    <row r="14298" spans="27:35" x14ac:dyDescent="0.25">
      <c r="AA14298" s="81"/>
      <c r="AB14298" s="81"/>
      <c r="AC14298" s="80"/>
      <c r="AD14298" s="80"/>
      <c r="AE14298" s="81"/>
      <c r="AF14298" s="82"/>
      <c r="AG14298" s="80"/>
      <c r="AH14298" s="119"/>
      <c r="AI14298" s="119"/>
    </row>
    <row r="14299" spans="27:35" x14ac:dyDescent="0.25">
      <c r="AA14299" s="81"/>
      <c r="AB14299" s="81"/>
      <c r="AC14299" s="80"/>
      <c r="AD14299" s="80"/>
      <c r="AE14299" s="81"/>
      <c r="AF14299" s="82"/>
      <c r="AG14299" s="80"/>
      <c r="AH14299" s="119"/>
      <c r="AI14299" s="119"/>
    </row>
    <row r="14300" spans="27:35" x14ac:dyDescent="0.25">
      <c r="AA14300" s="81"/>
      <c r="AB14300" s="81"/>
      <c r="AC14300" s="80"/>
      <c r="AD14300" s="80"/>
      <c r="AE14300" s="81"/>
      <c r="AF14300" s="82"/>
      <c r="AG14300" s="80"/>
      <c r="AH14300" s="119"/>
      <c r="AI14300" s="119"/>
    </row>
    <row r="14301" spans="27:35" x14ac:dyDescent="0.25">
      <c r="AA14301" s="81"/>
      <c r="AB14301" s="81"/>
      <c r="AC14301" s="80"/>
      <c r="AD14301" s="80"/>
      <c r="AE14301" s="81"/>
      <c r="AF14301" s="82"/>
      <c r="AG14301" s="80"/>
      <c r="AH14301" s="119"/>
      <c r="AI14301" s="119"/>
    </row>
    <row r="14302" spans="27:35" x14ac:dyDescent="0.25">
      <c r="AA14302" s="81"/>
      <c r="AB14302" s="81"/>
      <c r="AC14302" s="80"/>
      <c r="AD14302" s="80"/>
      <c r="AE14302" s="81"/>
      <c r="AF14302" s="82"/>
      <c r="AG14302" s="80"/>
      <c r="AH14302" s="119"/>
      <c r="AI14302" s="119"/>
    </row>
    <row r="14303" spans="27:35" x14ac:dyDescent="0.25">
      <c r="AA14303" s="81"/>
      <c r="AB14303" s="81"/>
      <c r="AC14303" s="80"/>
      <c r="AD14303" s="80"/>
      <c r="AE14303" s="81"/>
      <c r="AF14303" s="82"/>
      <c r="AG14303" s="80"/>
      <c r="AH14303" s="119"/>
      <c r="AI14303" s="119"/>
    </row>
    <row r="14304" spans="27:35" x14ac:dyDescent="0.25">
      <c r="AA14304" s="81"/>
      <c r="AB14304" s="81"/>
      <c r="AC14304" s="80"/>
      <c r="AD14304" s="80"/>
      <c r="AE14304" s="81"/>
      <c r="AF14304" s="82"/>
      <c r="AG14304" s="80"/>
      <c r="AH14304" s="119"/>
      <c r="AI14304" s="119"/>
    </row>
    <row r="14305" spans="27:35" x14ac:dyDescent="0.25">
      <c r="AA14305" s="81"/>
      <c r="AB14305" s="81"/>
      <c r="AC14305" s="80"/>
      <c r="AD14305" s="80"/>
      <c r="AE14305" s="81"/>
      <c r="AF14305" s="82"/>
      <c r="AG14305" s="80"/>
      <c r="AH14305" s="119"/>
      <c r="AI14305" s="119"/>
    </row>
    <row r="14306" spans="27:35" x14ac:dyDescent="0.25">
      <c r="AA14306" s="81"/>
      <c r="AB14306" s="81"/>
      <c r="AC14306" s="80"/>
      <c r="AD14306" s="80"/>
      <c r="AE14306" s="81"/>
      <c r="AF14306" s="82"/>
      <c r="AG14306" s="80"/>
      <c r="AH14306" s="119"/>
      <c r="AI14306" s="119"/>
    </row>
    <row r="14307" spans="27:35" x14ac:dyDescent="0.25">
      <c r="AA14307" s="81"/>
      <c r="AB14307" s="81"/>
      <c r="AC14307" s="80"/>
      <c r="AD14307" s="80"/>
      <c r="AE14307" s="81"/>
      <c r="AF14307" s="82"/>
      <c r="AG14307" s="80"/>
      <c r="AH14307" s="119"/>
      <c r="AI14307" s="119"/>
    </row>
    <row r="14308" spans="27:35" x14ac:dyDescent="0.25">
      <c r="AA14308" s="81"/>
      <c r="AB14308" s="81"/>
      <c r="AC14308" s="80"/>
      <c r="AD14308" s="80"/>
      <c r="AE14308" s="81"/>
      <c r="AF14308" s="82"/>
      <c r="AG14308" s="80"/>
      <c r="AH14308" s="119"/>
      <c r="AI14308" s="119"/>
    </row>
    <row r="14309" spans="27:35" x14ac:dyDescent="0.25">
      <c r="AA14309" s="81"/>
      <c r="AB14309" s="81"/>
      <c r="AC14309" s="80"/>
      <c r="AD14309" s="80"/>
      <c r="AE14309" s="81"/>
      <c r="AF14309" s="82"/>
      <c r="AG14309" s="80"/>
      <c r="AH14309" s="119"/>
      <c r="AI14309" s="119"/>
    </row>
    <row r="14310" spans="27:35" x14ac:dyDescent="0.25">
      <c r="AA14310" s="81"/>
      <c r="AB14310" s="81"/>
      <c r="AC14310" s="80"/>
      <c r="AD14310" s="80"/>
      <c r="AE14310" s="81"/>
      <c r="AF14310" s="82"/>
      <c r="AG14310" s="80"/>
      <c r="AH14310" s="119"/>
      <c r="AI14310" s="119"/>
    </row>
    <row r="14311" spans="27:35" x14ac:dyDescent="0.25">
      <c r="AA14311" s="81"/>
      <c r="AB14311" s="81"/>
      <c r="AC14311" s="80"/>
      <c r="AD14311" s="80"/>
      <c r="AE14311" s="81"/>
      <c r="AF14311" s="82"/>
      <c r="AG14311" s="80"/>
      <c r="AH14311" s="119"/>
      <c r="AI14311" s="119"/>
    </row>
    <row r="14312" spans="27:35" x14ac:dyDescent="0.25">
      <c r="AA14312" s="81"/>
      <c r="AB14312" s="81"/>
      <c r="AC14312" s="80"/>
      <c r="AD14312" s="80"/>
      <c r="AE14312" s="81"/>
      <c r="AF14312" s="82"/>
      <c r="AG14312" s="80"/>
      <c r="AH14312" s="119"/>
      <c r="AI14312" s="119"/>
    </row>
    <row r="14313" spans="27:35" x14ac:dyDescent="0.25">
      <c r="AA14313" s="81"/>
      <c r="AB14313" s="81"/>
      <c r="AC14313" s="80"/>
      <c r="AD14313" s="80"/>
      <c r="AE14313" s="81"/>
      <c r="AF14313" s="82"/>
      <c r="AG14313" s="80"/>
      <c r="AH14313" s="119"/>
      <c r="AI14313" s="119"/>
    </row>
    <row r="14314" spans="27:35" x14ac:dyDescent="0.25">
      <c r="AA14314" s="81"/>
      <c r="AB14314" s="81"/>
      <c r="AC14314" s="80"/>
      <c r="AD14314" s="80"/>
      <c r="AE14314" s="81"/>
      <c r="AF14314" s="82"/>
      <c r="AG14314" s="80"/>
      <c r="AH14314" s="119"/>
      <c r="AI14314" s="119"/>
    </row>
    <row r="14315" spans="27:35" x14ac:dyDescent="0.25">
      <c r="AA14315" s="81"/>
      <c r="AB14315" s="81"/>
      <c r="AC14315" s="80"/>
      <c r="AD14315" s="80"/>
      <c r="AE14315" s="81"/>
      <c r="AF14315" s="82"/>
      <c r="AG14315" s="80"/>
      <c r="AH14315" s="119"/>
      <c r="AI14315" s="119"/>
    </row>
    <row r="14316" spans="27:35" x14ac:dyDescent="0.25">
      <c r="AA14316" s="81"/>
      <c r="AB14316" s="81"/>
      <c r="AC14316" s="80"/>
      <c r="AD14316" s="80"/>
      <c r="AE14316" s="81"/>
      <c r="AF14316" s="82"/>
      <c r="AG14316" s="80"/>
      <c r="AH14316" s="119"/>
      <c r="AI14316" s="119"/>
    </row>
    <row r="14317" spans="27:35" x14ac:dyDescent="0.25">
      <c r="AA14317" s="81"/>
      <c r="AB14317" s="81"/>
      <c r="AC14317" s="80"/>
      <c r="AD14317" s="80"/>
      <c r="AE14317" s="81"/>
      <c r="AF14317" s="82"/>
      <c r="AG14317" s="80"/>
      <c r="AH14317" s="119"/>
      <c r="AI14317" s="119"/>
    </row>
    <row r="14318" spans="27:35" x14ac:dyDescent="0.25">
      <c r="AA14318" s="81"/>
      <c r="AB14318" s="81"/>
      <c r="AC14318" s="80"/>
      <c r="AD14318" s="80"/>
      <c r="AE14318" s="81"/>
      <c r="AF14318" s="82"/>
      <c r="AG14318" s="80"/>
      <c r="AH14318" s="119"/>
      <c r="AI14318" s="119"/>
    </row>
    <row r="14319" spans="27:35" x14ac:dyDescent="0.25">
      <c r="AA14319" s="81"/>
      <c r="AB14319" s="81"/>
      <c r="AC14319" s="80"/>
      <c r="AD14319" s="80"/>
      <c r="AE14319" s="81"/>
      <c r="AF14319" s="82"/>
      <c r="AG14319" s="80"/>
      <c r="AH14319" s="119"/>
      <c r="AI14319" s="119"/>
    </row>
    <row r="14320" spans="27:35" x14ac:dyDescent="0.25">
      <c r="AA14320" s="81"/>
      <c r="AB14320" s="81"/>
      <c r="AC14320" s="80"/>
      <c r="AD14320" s="80"/>
      <c r="AE14320" s="81"/>
      <c r="AF14320" s="82"/>
      <c r="AG14320" s="80"/>
      <c r="AH14320" s="119"/>
      <c r="AI14320" s="119"/>
    </row>
    <row r="14321" spans="27:35" x14ac:dyDescent="0.25">
      <c r="AA14321" s="81"/>
      <c r="AB14321" s="81"/>
      <c r="AC14321" s="80"/>
      <c r="AD14321" s="80"/>
      <c r="AE14321" s="81"/>
      <c r="AF14321" s="82"/>
      <c r="AG14321" s="80"/>
      <c r="AH14321" s="119"/>
      <c r="AI14321" s="119"/>
    </row>
    <row r="14322" spans="27:35" x14ac:dyDescent="0.25">
      <c r="AA14322" s="81"/>
      <c r="AB14322" s="81"/>
      <c r="AC14322" s="80"/>
      <c r="AD14322" s="80"/>
      <c r="AE14322" s="81"/>
      <c r="AF14322" s="82"/>
      <c r="AG14322" s="80"/>
      <c r="AH14322" s="119"/>
      <c r="AI14322" s="119"/>
    </row>
    <row r="14323" spans="27:35" x14ac:dyDescent="0.25">
      <c r="AA14323" s="81"/>
      <c r="AB14323" s="81"/>
      <c r="AC14323" s="80"/>
      <c r="AD14323" s="80"/>
      <c r="AE14323" s="81"/>
      <c r="AF14323" s="82"/>
      <c r="AG14323" s="80"/>
      <c r="AH14323" s="119"/>
      <c r="AI14323" s="119"/>
    </row>
    <row r="14324" spans="27:35" x14ac:dyDescent="0.25">
      <c r="AA14324" s="81"/>
      <c r="AB14324" s="81"/>
      <c r="AC14324" s="80"/>
      <c r="AD14324" s="80"/>
      <c r="AE14324" s="81"/>
      <c r="AF14324" s="82"/>
      <c r="AG14324" s="80"/>
      <c r="AH14324" s="119"/>
      <c r="AI14324" s="119"/>
    </row>
    <row r="14325" spans="27:35" x14ac:dyDescent="0.25">
      <c r="AA14325" s="81"/>
      <c r="AB14325" s="81"/>
      <c r="AC14325" s="80"/>
      <c r="AD14325" s="80"/>
      <c r="AE14325" s="81"/>
      <c r="AF14325" s="82"/>
      <c r="AG14325" s="80"/>
      <c r="AH14325" s="119"/>
      <c r="AI14325" s="119"/>
    </row>
    <row r="14326" spans="27:35" x14ac:dyDescent="0.25">
      <c r="AA14326" s="81"/>
      <c r="AB14326" s="81"/>
      <c r="AC14326" s="80"/>
      <c r="AD14326" s="80"/>
      <c r="AE14326" s="81"/>
      <c r="AF14326" s="82"/>
      <c r="AG14326" s="80"/>
      <c r="AH14326" s="119"/>
      <c r="AI14326" s="119"/>
    </row>
    <row r="14327" spans="27:35" x14ac:dyDescent="0.25">
      <c r="AA14327" s="81"/>
      <c r="AB14327" s="81"/>
      <c r="AC14327" s="80"/>
      <c r="AD14327" s="80"/>
      <c r="AE14327" s="81"/>
      <c r="AF14327" s="82"/>
      <c r="AG14327" s="80"/>
      <c r="AH14327" s="119"/>
      <c r="AI14327" s="119"/>
    </row>
    <row r="14328" spans="27:35" x14ac:dyDescent="0.25">
      <c r="AA14328" s="81"/>
      <c r="AB14328" s="81"/>
      <c r="AC14328" s="80"/>
      <c r="AD14328" s="80"/>
      <c r="AE14328" s="81"/>
      <c r="AF14328" s="82"/>
      <c r="AG14328" s="80"/>
      <c r="AH14328" s="119"/>
      <c r="AI14328" s="119"/>
    </row>
    <row r="14329" spans="27:35" x14ac:dyDescent="0.25">
      <c r="AA14329" s="81"/>
      <c r="AB14329" s="81"/>
      <c r="AC14329" s="80"/>
      <c r="AD14329" s="80"/>
      <c r="AE14329" s="81"/>
      <c r="AF14329" s="82"/>
      <c r="AG14329" s="80"/>
      <c r="AH14329" s="119"/>
      <c r="AI14329" s="119"/>
    </row>
    <row r="14330" spans="27:35" x14ac:dyDescent="0.25">
      <c r="AA14330" s="81"/>
      <c r="AB14330" s="81"/>
      <c r="AC14330" s="80"/>
      <c r="AD14330" s="80"/>
      <c r="AE14330" s="81"/>
      <c r="AF14330" s="82"/>
      <c r="AG14330" s="80"/>
      <c r="AH14330" s="119"/>
      <c r="AI14330" s="119"/>
    </row>
    <row r="14331" spans="27:35" x14ac:dyDescent="0.25">
      <c r="AA14331" s="81"/>
      <c r="AB14331" s="81"/>
      <c r="AC14331" s="80"/>
      <c r="AD14331" s="80"/>
      <c r="AE14331" s="81"/>
      <c r="AF14331" s="82"/>
      <c r="AG14331" s="80"/>
      <c r="AH14331" s="119"/>
      <c r="AI14331" s="119"/>
    </row>
    <row r="14332" spans="27:35" x14ac:dyDescent="0.25">
      <c r="AA14332" s="81"/>
      <c r="AB14332" s="81"/>
      <c r="AC14332" s="80"/>
      <c r="AD14332" s="80"/>
      <c r="AE14332" s="81"/>
      <c r="AF14332" s="82"/>
      <c r="AG14332" s="80"/>
      <c r="AH14332" s="119"/>
      <c r="AI14332" s="119"/>
    </row>
    <row r="14333" spans="27:35" x14ac:dyDescent="0.25">
      <c r="AA14333" s="81"/>
      <c r="AB14333" s="81"/>
      <c r="AC14333" s="80"/>
      <c r="AD14333" s="80"/>
      <c r="AE14333" s="81"/>
      <c r="AF14333" s="82"/>
      <c r="AG14333" s="80"/>
      <c r="AH14333" s="119"/>
      <c r="AI14333" s="119"/>
    </row>
    <row r="14334" spans="27:35" x14ac:dyDescent="0.25">
      <c r="AA14334" s="81"/>
      <c r="AB14334" s="81"/>
      <c r="AC14334" s="80"/>
      <c r="AD14334" s="80"/>
      <c r="AE14334" s="81"/>
      <c r="AF14334" s="82"/>
      <c r="AG14334" s="80"/>
      <c r="AH14334" s="119"/>
      <c r="AI14334" s="119"/>
    </row>
    <row r="14335" spans="27:35" x14ac:dyDescent="0.25">
      <c r="AA14335" s="81"/>
      <c r="AB14335" s="81"/>
      <c r="AC14335" s="80"/>
      <c r="AD14335" s="80"/>
      <c r="AE14335" s="81"/>
      <c r="AF14335" s="82"/>
      <c r="AG14335" s="80"/>
      <c r="AH14335" s="119"/>
      <c r="AI14335" s="119"/>
    </row>
    <row r="14336" spans="27:35" x14ac:dyDescent="0.25">
      <c r="AA14336" s="81"/>
      <c r="AB14336" s="81"/>
      <c r="AC14336" s="80"/>
      <c r="AD14336" s="80"/>
      <c r="AE14336" s="81"/>
      <c r="AF14336" s="82"/>
      <c r="AG14336" s="80"/>
      <c r="AH14336" s="119"/>
      <c r="AI14336" s="119"/>
    </row>
    <row r="14337" spans="27:35" x14ac:dyDescent="0.25">
      <c r="AA14337" s="81"/>
      <c r="AB14337" s="81"/>
      <c r="AC14337" s="80"/>
      <c r="AD14337" s="80"/>
      <c r="AE14337" s="81"/>
      <c r="AF14337" s="82"/>
      <c r="AG14337" s="80"/>
      <c r="AH14337" s="119"/>
      <c r="AI14337" s="119"/>
    </row>
    <row r="14338" spans="27:35" x14ac:dyDescent="0.25">
      <c r="AA14338" s="81"/>
      <c r="AB14338" s="81"/>
      <c r="AC14338" s="80"/>
      <c r="AD14338" s="80"/>
      <c r="AE14338" s="81"/>
      <c r="AF14338" s="82"/>
      <c r="AG14338" s="80"/>
      <c r="AH14338" s="119"/>
      <c r="AI14338" s="119"/>
    </row>
    <row r="14339" spans="27:35" x14ac:dyDescent="0.25">
      <c r="AA14339" s="81"/>
      <c r="AB14339" s="81"/>
      <c r="AC14339" s="80"/>
      <c r="AD14339" s="80"/>
      <c r="AE14339" s="81"/>
      <c r="AF14339" s="82"/>
      <c r="AG14339" s="80"/>
      <c r="AH14339" s="119"/>
      <c r="AI14339" s="119"/>
    </row>
    <row r="14340" spans="27:35" x14ac:dyDescent="0.25">
      <c r="AA14340" s="81"/>
      <c r="AB14340" s="81"/>
      <c r="AC14340" s="80"/>
      <c r="AD14340" s="80"/>
      <c r="AE14340" s="81"/>
      <c r="AF14340" s="82"/>
      <c r="AG14340" s="80"/>
      <c r="AH14340" s="119"/>
      <c r="AI14340" s="119"/>
    </row>
    <row r="14341" spans="27:35" x14ac:dyDescent="0.25">
      <c r="AA14341" s="81"/>
      <c r="AB14341" s="81"/>
      <c r="AC14341" s="80"/>
      <c r="AD14341" s="80"/>
      <c r="AE14341" s="81"/>
      <c r="AF14341" s="82"/>
      <c r="AG14341" s="80"/>
      <c r="AH14341" s="119"/>
      <c r="AI14341" s="119"/>
    </row>
    <row r="14342" spans="27:35" x14ac:dyDescent="0.25">
      <c r="AA14342" s="81"/>
      <c r="AB14342" s="81"/>
      <c r="AC14342" s="80"/>
      <c r="AD14342" s="80"/>
      <c r="AE14342" s="81"/>
      <c r="AF14342" s="82"/>
      <c r="AG14342" s="80"/>
      <c r="AH14342" s="119"/>
      <c r="AI14342" s="119"/>
    </row>
    <row r="14343" spans="27:35" x14ac:dyDescent="0.25">
      <c r="AA14343" s="81"/>
      <c r="AB14343" s="81"/>
      <c r="AC14343" s="80"/>
      <c r="AD14343" s="80"/>
      <c r="AE14343" s="81"/>
      <c r="AF14343" s="82"/>
      <c r="AG14343" s="80"/>
      <c r="AH14343" s="119"/>
      <c r="AI14343" s="119"/>
    </row>
    <row r="14344" spans="27:35" x14ac:dyDescent="0.25">
      <c r="AA14344" s="81"/>
      <c r="AB14344" s="81"/>
      <c r="AC14344" s="80"/>
      <c r="AD14344" s="80"/>
      <c r="AE14344" s="81"/>
      <c r="AF14344" s="82"/>
      <c r="AG14344" s="80"/>
      <c r="AH14344" s="119"/>
      <c r="AI14344" s="119"/>
    </row>
    <row r="14345" spans="27:35" x14ac:dyDescent="0.25">
      <c r="AA14345" s="81"/>
      <c r="AB14345" s="81"/>
      <c r="AC14345" s="80"/>
      <c r="AD14345" s="80"/>
      <c r="AE14345" s="81"/>
      <c r="AF14345" s="82"/>
      <c r="AG14345" s="80"/>
      <c r="AH14345" s="119"/>
      <c r="AI14345" s="119"/>
    </row>
    <row r="14346" spans="27:35" x14ac:dyDescent="0.25">
      <c r="AA14346" s="81"/>
      <c r="AB14346" s="81"/>
      <c r="AC14346" s="80"/>
      <c r="AD14346" s="80"/>
      <c r="AE14346" s="81"/>
      <c r="AF14346" s="82"/>
      <c r="AG14346" s="80"/>
      <c r="AH14346" s="119"/>
      <c r="AI14346" s="119"/>
    </row>
    <row r="14347" spans="27:35" x14ac:dyDescent="0.25">
      <c r="AA14347" s="81"/>
      <c r="AB14347" s="81"/>
      <c r="AC14347" s="80"/>
      <c r="AD14347" s="80"/>
      <c r="AE14347" s="81"/>
      <c r="AF14347" s="82"/>
      <c r="AG14347" s="80"/>
      <c r="AH14347" s="119"/>
      <c r="AI14347" s="119"/>
    </row>
    <row r="14348" spans="27:35" x14ac:dyDescent="0.25">
      <c r="AA14348" s="81"/>
      <c r="AB14348" s="81"/>
      <c r="AC14348" s="80"/>
      <c r="AD14348" s="80"/>
      <c r="AE14348" s="81"/>
      <c r="AF14348" s="82"/>
      <c r="AG14348" s="80"/>
      <c r="AH14348" s="119"/>
      <c r="AI14348" s="119"/>
    </row>
    <row r="14349" spans="27:35" x14ac:dyDescent="0.25">
      <c r="AA14349" s="81"/>
      <c r="AB14349" s="81"/>
      <c r="AC14349" s="80"/>
      <c r="AD14349" s="80"/>
      <c r="AE14349" s="81"/>
      <c r="AF14349" s="82"/>
      <c r="AG14349" s="80"/>
      <c r="AH14349" s="119"/>
      <c r="AI14349" s="119"/>
    </row>
    <row r="14350" spans="27:35" x14ac:dyDescent="0.25">
      <c r="AA14350" s="81"/>
      <c r="AB14350" s="81"/>
      <c r="AC14350" s="80"/>
      <c r="AD14350" s="80"/>
      <c r="AE14350" s="81"/>
      <c r="AF14350" s="82"/>
      <c r="AG14350" s="80"/>
      <c r="AH14350" s="119"/>
      <c r="AI14350" s="119"/>
    </row>
    <row r="14351" spans="27:35" x14ac:dyDescent="0.25">
      <c r="AA14351" s="81"/>
      <c r="AB14351" s="81"/>
      <c r="AC14351" s="80"/>
      <c r="AD14351" s="80"/>
      <c r="AE14351" s="81"/>
      <c r="AF14351" s="82"/>
      <c r="AG14351" s="80"/>
      <c r="AH14351" s="119"/>
      <c r="AI14351" s="119"/>
    </row>
    <row r="14352" spans="27:35" x14ac:dyDescent="0.25">
      <c r="AA14352" s="81"/>
      <c r="AB14352" s="81"/>
      <c r="AC14352" s="80"/>
      <c r="AD14352" s="80"/>
      <c r="AE14352" s="81"/>
      <c r="AF14352" s="82"/>
      <c r="AG14352" s="80"/>
      <c r="AH14352" s="119"/>
      <c r="AI14352" s="119"/>
    </row>
    <row r="14353" spans="27:35" x14ac:dyDescent="0.25">
      <c r="AA14353" s="81"/>
      <c r="AB14353" s="81"/>
      <c r="AC14353" s="80"/>
      <c r="AD14353" s="80"/>
      <c r="AE14353" s="81"/>
      <c r="AF14353" s="82"/>
      <c r="AG14353" s="80"/>
      <c r="AH14353" s="119"/>
      <c r="AI14353" s="119"/>
    </row>
    <row r="14354" spans="27:35" x14ac:dyDescent="0.25">
      <c r="AA14354" s="81"/>
      <c r="AB14354" s="81"/>
      <c r="AC14354" s="80"/>
      <c r="AD14354" s="80"/>
      <c r="AE14354" s="81"/>
      <c r="AF14354" s="82"/>
      <c r="AG14354" s="80"/>
      <c r="AH14354" s="119"/>
      <c r="AI14354" s="119"/>
    </row>
    <row r="14355" spans="27:35" x14ac:dyDescent="0.25">
      <c r="AA14355" s="81"/>
      <c r="AB14355" s="81"/>
      <c r="AC14355" s="80"/>
      <c r="AD14355" s="80"/>
      <c r="AE14355" s="81"/>
      <c r="AF14355" s="82"/>
      <c r="AG14355" s="80"/>
      <c r="AH14355" s="119"/>
      <c r="AI14355" s="119"/>
    </row>
    <row r="14356" spans="27:35" x14ac:dyDescent="0.25">
      <c r="AA14356" s="81"/>
      <c r="AB14356" s="81"/>
      <c r="AC14356" s="80"/>
      <c r="AD14356" s="80"/>
      <c r="AE14356" s="81"/>
      <c r="AF14356" s="82"/>
      <c r="AG14356" s="80"/>
      <c r="AH14356" s="119"/>
      <c r="AI14356" s="119"/>
    </row>
    <row r="14357" spans="27:35" x14ac:dyDescent="0.25">
      <c r="AA14357" s="81"/>
      <c r="AB14357" s="81"/>
      <c r="AC14357" s="80"/>
      <c r="AD14357" s="80"/>
      <c r="AE14357" s="81"/>
      <c r="AF14357" s="82"/>
      <c r="AG14357" s="80"/>
      <c r="AH14357" s="119"/>
      <c r="AI14357" s="119"/>
    </row>
    <row r="14358" spans="27:35" x14ac:dyDescent="0.25">
      <c r="AA14358" s="81"/>
      <c r="AB14358" s="81"/>
      <c r="AC14358" s="80"/>
      <c r="AD14358" s="80"/>
      <c r="AE14358" s="81"/>
      <c r="AF14358" s="82"/>
      <c r="AG14358" s="80"/>
      <c r="AH14358" s="119"/>
      <c r="AI14358" s="119"/>
    </row>
    <row r="14359" spans="27:35" x14ac:dyDescent="0.25">
      <c r="AA14359" s="81"/>
      <c r="AB14359" s="81"/>
      <c r="AC14359" s="80"/>
      <c r="AD14359" s="80"/>
      <c r="AE14359" s="81"/>
      <c r="AF14359" s="82"/>
      <c r="AG14359" s="80"/>
      <c r="AH14359" s="119"/>
      <c r="AI14359" s="119"/>
    </row>
    <row r="14360" spans="27:35" x14ac:dyDescent="0.25">
      <c r="AA14360" s="81"/>
      <c r="AB14360" s="81"/>
      <c r="AC14360" s="80"/>
      <c r="AD14360" s="80"/>
      <c r="AE14360" s="81"/>
      <c r="AF14360" s="82"/>
      <c r="AG14360" s="80"/>
      <c r="AH14360" s="119"/>
      <c r="AI14360" s="119"/>
    </row>
    <row r="14361" spans="27:35" x14ac:dyDescent="0.25">
      <c r="AA14361" s="81"/>
      <c r="AB14361" s="81"/>
      <c r="AC14361" s="80"/>
      <c r="AD14361" s="80"/>
      <c r="AE14361" s="81"/>
      <c r="AF14361" s="82"/>
      <c r="AG14361" s="80"/>
      <c r="AH14361" s="119"/>
      <c r="AI14361" s="119"/>
    </row>
    <row r="14362" spans="27:35" x14ac:dyDescent="0.25">
      <c r="AA14362" s="81"/>
      <c r="AB14362" s="81"/>
      <c r="AC14362" s="80"/>
      <c r="AD14362" s="80"/>
      <c r="AE14362" s="81"/>
      <c r="AF14362" s="82"/>
      <c r="AG14362" s="80"/>
      <c r="AH14362" s="119"/>
      <c r="AI14362" s="119"/>
    </row>
    <row r="14363" spans="27:35" x14ac:dyDescent="0.25">
      <c r="AA14363" s="81"/>
      <c r="AB14363" s="81"/>
      <c r="AC14363" s="80"/>
      <c r="AD14363" s="80"/>
      <c r="AE14363" s="81"/>
      <c r="AF14363" s="82"/>
      <c r="AG14363" s="80"/>
      <c r="AH14363" s="119"/>
      <c r="AI14363" s="119"/>
    </row>
    <row r="14364" spans="27:35" x14ac:dyDescent="0.25">
      <c r="AA14364" s="81"/>
      <c r="AB14364" s="81"/>
      <c r="AC14364" s="80"/>
      <c r="AD14364" s="80"/>
      <c r="AE14364" s="81"/>
      <c r="AF14364" s="82"/>
      <c r="AG14364" s="80"/>
      <c r="AH14364" s="119"/>
      <c r="AI14364" s="119"/>
    </row>
    <row r="14365" spans="27:35" x14ac:dyDescent="0.25">
      <c r="AA14365" s="81"/>
      <c r="AB14365" s="81"/>
      <c r="AC14365" s="80"/>
      <c r="AD14365" s="80"/>
      <c r="AE14365" s="81"/>
      <c r="AF14365" s="82"/>
      <c r="AG14365" s="80"/>
      <c r="AH14365" s="119"/>
      <c r="AI14365" s="119"/>
    </row>
    <row r="14366" spans="27:35" x14ac:dyDescent="0.25">
      <c r="AA14366" s="81"/>
      <c r="AB14366" s="81"/>
      <c r="AC14366" s="80"/>
      <c r="AD14366" s="80"/>
      <c r="AE14366" s="81"/>
      <c r="AF14366" s="82"/>
      <c r="AG14366" s="80"/>
      <c r="AH14366" s="119"/>
      <c r="AI14366" s="119"/>
    </row>
    <row r="14367" spans="27:35" x14ac:dyDescent="0.25">
      <c r="AA14367" s="81"/>
      <c r="AB14367" s="81"/>
      <c r="AC14367" s="80"/>
      <c r="AD14367" s="80"/>
      <c r="AE14367" s="81"/>
      <c r="AF14367" s="82"/>
      <c r="AG14367" s="80"/>
      <c r="AH14367" s="119"/>
      <c r="AI14367" s="119"/>
    </row>
    <row r="14368" spans="27:35" x14ac:dyDescent="0.25">
      <c r="AA14368" s="81"/>
      <c r="AB14368" s="81"/>
      <c r="AC14368" s="80"/>
      <c r="AD14368" s="80"/>
      <c r="AE14368" s="81"/>
      <c r="AF14368" s="82"/>
      <c r="AG14368" s="80"/>
      <c r="AH14368" s="119"/>
      <c r="AI14368" s="119"/>
    </row>
    <row r="14369" spans="27:35" x14ac:dyDescent="0.25">
      <c r="AA14369" s="81"/>
      <c r="AB14369" s="81"/>
      <c r="AC14369" s="80"/>
      <c r="AD14369" s="80"/>
      <c r="AE14369" s="81"/>
      <c r="AF14369" s="82"/>
      <c r="AG14369" s="80"/>
      <c r="AH14369" s="119"/>
      <c r="AI14369" s="119"/>
    </row>
    <row r="14370" spans="27:35" x14ac:dyDescent="0.25">
      <c r="AA14370" s="81"/>
      <c r="AB14370" s="81"/>
      <c r="AC14370" s="80"/>
      <c r="AD14370" s="80"/>
      <c r="AE14370" s="81"/>
      <c r="AF14370" s="82"/>
      <c r="AG14370" s="80"/>
      <c r="AH14370" s="119"/>
      <c r="AI14370" s="119"/>
    </row>
    <row r="14371" spans="27:35" x14ac:dyDescent="0.25">
      <c r="AA14371" s="81"/>
      <c r="AB14371" s="81"/>
      <c r="AC14371" s="80"/>
      <c r="AD14371" s="80"/>
      <c r="AE14371" s="81"/>
      <c r="AF14371" s="82"/>
      <c r="AG14371" s="80"/>
      <c r="AH14371" s="119"/>
      <c r="AI14371" s="119"/>
    </row>
    <row r="14372" spans="27:35" x14ac:dyDescent="0.25">
      <c r="AA14372" s="81"/>
      <c r="AB14372" s="81"/>
      <c r="AC14372" s="80"/>
      <c r="AD14372" s="80"/>
      <c r="AE14372" s="81"/>
      <c r="AF14372" s="82"/>
      <c r="AG14372" s="80"/>
      <c r="AH14372" s="119"/>
      <c r="AI14372" s="119"/>
    </row>
    <row r="14373" spans="27:35" x14ac:dyDescent="0.25">
      <c r="AA14373" s="81"/>
      <c r="AB14373" s="81"/>
      <c r="AC14373" s="80"/>
      <c r="AD14373" s="80"/>
      <c r="AE14373" s="81"/>
      <c r="AF14373" s="82"/>
      <c r="AG14373" s="80"/>
      <c r="AH14373" s="119"/>
      <c r="AI14373" s="119"/>
    </row>
    <row r="14374" spans="27:35" x14ac:dyDescent="0.25">
      <c r="AA14374" s="81"/>
      <c r="AB14374" s="81"/>
      <c r="AC14374" s="80"/>
      <c r="AD14374" s="80"/>
      <c r="AE14374" s="81"/>
      <c r="AF14374" s="82"/>
      <c r="AG14374" s="80"/>
      <c r="AH14374" s="119"/>
      <c r="AI14374" s="119"/>
    </row>
    <row r="14375" spans="27:35" x14ac:dyDescent="0.25">
      <c r="AA14375" s="81"/>
      <c r="AB14375" s="81"/>
      <c r="AC14375" s="80"/>
      <c r="AD14375" s="80"/>
      <c r="AE14375" s="81"/>
      <c r="AF14375" s="82"/>
      <c r="AG14375" s="80"/>
      <c r="AH14375" s="119"/>
      <c r="AI14375" s="119"/>
    </row>
    <row r="14376" spans="27:35" x14ac:dyDescent="0.25">
      <c r="AA14376" s="81"/>
      <c r="AB14376" s="81"/>
      <c r="AC14376" s="80"/>
      <c r="AD14376" s="80"/>
      <c r="AE14376" s="81"/>
      <c r="AF14376" s="82"/>
      <c r="AG14376" s="80"/>
      <c r="AH14376" s="119"/>
      <c r="AI14376" s="119"/>
    </row>
    <row r="14377" spans="27:35" x14ac:dyDescent="0.25">
      <c r="AA14377" s="81"/>
      <c r="AB14377" s="81"/>
      <c r="AC14377" s="80"/>
      <c r="AD14377" s="80"/>
      <c r="AE14377" s="81"/>
      <c r="AF14377" s="82"/>
      <c r="AG14377" s="80"/>
      <c r="AH14377" s="119"/>
      <c r="AI14377" s="119"/>
    </row>
    <row r="14378" spans="27:35" x14ac:dyDescent="0.25">
      <c r="AA14378" s="81"/>
      <c r="AB14378" s="81"/>
      <c r="AC14378" s="80"/>
      <c r="AD14378" s="80"/>
      <c r="AE14378" s="81"/>
      <c r="AF14378" s="82"/>
      <c r="AG14378" s="80"/>
      <c r="AH14378" s="119"/>
      <c r="AI14378" s="119"/>
    </row>
    <row r="14379" spans="27:35" x14ac:dyDescent="0.25">
      <c r="AA14379" s="81"/>
      <c r="AB14379" s="81"/>
      <c r="AC14379" s="80"/>
      <c r="AD14379" s="80"/>
      <c r="AE14379" s="81"/>
      <c r="AF14379" s="82"/>
      <c r="AG14379" s="80"/>
      <c r="AH14379" s="119"/>
      <c r="AI14379" s="119"/>
    </row>
    <row r="14380" spans="27:35" x14ac:dyDescent="0.25">
      <c r="AA14380" s="81"/>
      <c r="AB14380" s="81"/>
      <c r="AC14380" s="80"/>
      <c r="AD14380" s="80"/>
      <c r="AE14380" s="81"/>
      <c r="AF14380" s="82"/>
      <c r="AG14380" s="80"/>
      <c r="AH14380" s="119"/>
      <c r="AI14380" s="119"/>
    </row>
    <row r="14381" spans="27:35" x14ac:dyDescent="0.25">
      <c r="AA14381" s="81"/>
      <c r="AB14381" s="81"/>
      <c r="AC14381" s="80"/>
      <c r="AD14381" s="80"/>
      <c r="AE14381" s="81"/>
      <c r="AF14381" s="82"/>
      <c r="AG14381" s="80"/>
      <c r="AH14381" s="119"/>
      <c r="AI14381" s="119"/>
    </row>
    <row r="14382" spans="27:35" x14ac:dyDescent="0.25">
      <c r="AA14382" s="81"/>
      <c r="AB14382" s="81"/>
      <c r="AC14382" s="80"/>
      <c r="AD14382" s="80"/>
      <c r="AE14382" s="81"/>
      <c r="AF14382" s="82"/>
      <c r="AG14382" s="80"/>
      <c r="AH14382" s="119"/>
      <c r="AI14382" s="119"/>
    </row>
    <row r="14383" spans="27:35" x14ac:dyDescent="0.25">
      <c r="AA14383" s="81"/>
      <c r="AB14383" s="81"/>
      <c r="AC14383" s="80"/>
      <c r="AD14383" s="80"/>
      <c r="AE14383" s="81"/>
      <c r="AF14383" s="82"/>
      <c r="AG14383" s="80"/>
      <c r="AH14383" s="119"/>
      <c r="AI14383" s="119"/>
    </row>
    <row r="14384" spans="27:35" x14ac:dyDescent="0.25">
      <c r="AA14384" s="81"/>
      <c r="AB14384" s="81"/>
      <c r="AC14384" s="80"/>
      <c r="AD14384" s="80"/>
      <c r="AE14384" s="81"/>
      <c r="AF14384" s="82"/>
      <c r="AG14384" s="80"/>
      <c r="AH14384" s="119"/>
      <c r="AI14384" s="119"/>
    </row>
    <row r="14385" spans="27:35" x14ac:dyDescent="0.25">
      <c r="AA14385" s="81"/>
      <c r="AB14385" s="81"/>
      <c r="AC14385" s="80"/>
      <c r="AD14385" s="80"/>
      <c r="AE14385" s="81"/>
      <c r="AF14385" s="82"/>
      <c r="AG14385" s="80"/>
      <c r="AH14385" s="119"/>
      <c r="AI14385" s="119"/>
    </row>
    <row r="14386" spans="27:35" x14ac:dyDescent="0.25">
      <c r="AA14386" s="81"/>
      <c r="AB14386" s="81"/>
      <c r="AC14386" s="80"/>
      <c r="AD14386" s="80"/>
      <c r="AE14386" s="81"/>
      <c r="AF14386" s="82"/>
      <c r="AG14386" s="80"/>
      <c r="AH14386" s="119"/>
      <c r="AI14386" s="119"/>
    </row>
    <row r="14387" spans="27:35" x14ac:dyDescent="0.25">
      <c r="AA14387" s="81"/>
      <c r="AB14387" s="81"/>
      <c r="AC14387" s="80"/>
      <c r="AD14387" s="80"/>
      <c r="AE14387" s="81"/>
      <c r="AF14387" s="82"/>
      <c r="AG14387" s="80"/>
      <c r="AH14387" s="119"/>
      <c r="AI14387" s="119"/>
    </row>
    <row r="14388" spans="27:35" x14ac:dyDescent="0.25">
      <c r="AA14388" s="81"/>
      <c r="AB14388" s="81"/>
      <c r="AC14388" s="80"/>
      <c r="AD14388" s="80"/>
      <c r="AE14388" s="81"/>
      <c r="AF14388" s="82"/>
      <c r="AG14388" s="80"/>
      <c r="AH14388" s="119"/>
      <c r="AI14388" s="119"/>
    </row>
    <row r="14389" spans="27:35" x14ac:dyDescent="0.25">
      <c r="AA14389" s="81"/>
      <c r="AB14389" s="81"/>
      <c r="AC14389" s="80"/>
      <c r="AD14389" s="80"/>
      <c r="AE14389" s="81"/>
      <c r="AF14389" s="82"/>
      <c r="AG14389" s="80"/>
      <c r="AH14389" s="119"/>
      <c r="AI14389" s="119"/>
    </row>
    <row r="14390" spans="27:35" x14ac:dyDescent="0.25">
      <c r="AA14390" s="81"/>
      <c r="AB14390" s="81"/>
      <c r="AC14390" s="80"/>
      <c r="AD14390" s="80"/>
      <c r="AE14390" s="81"/>
      <c r="AF14390" s="82"/>
      <c r="AG14390" s="80"/>
      <c r="AH14390" s="119"/>
      <c r="AI14390" s="119"/>
    </row>
    <row r="14391" spans="27:35" x14ac:dyDescent="0.25">
      <c r="AA14391" s="81"/>
      <c r="AB14391" s="81"/>
      <c r="AC14391" s="80"/>
      <c r="AD14391" s="80"/>
      <c r="AE14391" s="81"/>
      <c r="AF14391" s="82"/>
      <c r="AG14391" s="80"/>
      <c r="AH14391" s="119"/>
      <c r="AI14391" s="119"/>
    </row>
    <row r="14392" spans="27:35" x14ac:dyDescent="0.25">
      <c r="AA14392" s="81"/>
      <c r="AB14392" s="81"/>
      <c r="AC14392" s="80"/>
      <c r="AD14392" s="80"/>
      <c r="AE14392" s="81"/>
      <c r="AF14392" s="82"/>
      <c r="AG14392" s="80"/>
      <c r="AH14392" s="119"/>
      <c r="AI14392" s="119"/>
    </row>
    <row r="14393" spans="27:35" x14ac:dyDescent="0.25">
      <c r="AA14393" s="81"/>
      <c r="AB14393" s="81"/>
      <c r="AC14393" s="80"/>
      <c r="AD14393" s="80"/>
      <c r="AE14393" s="81"/>
      <c r="AF14393" s="82"/>
      <c r="AG14393" s="80"/>
      <c r="AH14393" s="119"/>
      <c r="AI14393" s="119"/>
    </row>
    <row r="14394" spans="27:35" x14ac:dyDescent="0.25">
      <c r="AA14394" s="81"/>
      <c r="AB14394" s="81"/>
      <c r="AC14394" s="80"/>
      <c r="AD14394" s="80"/>
      <c r="AE14394" s="81"/>
      <c r="AF14394" s="82"/>
      <c r="AG14394" s="80"/>
      <c r="AH14394" s="119"/>
      <c r="AI14394" s="119"/>
    </row>
    <row r="14395" spans="27:35" x14ac:dyDescent="0.25">
      <c r="AA14395" s="81"/>
      <c r="AB14395" s="81"/>
      <c r="AC14395" s="80"/>
      <c r="AD14395" s="80"/>
      <c r="AE14395" s="81"/>
      <c r="AF14395" s="82"/>
      <c r="AG14395" s="80"/>
      <c r="AH14395" s="119"/>
      <c r="AI14395" s="119"/>
    </row>
    <row r="14396" spans="27:35" x14ac:dyDescent="0.25">
      <c r="AA14396" s="81"/>
      <c r="AB14396" s="81"/>
      <c r="AC14396" s="80"/>
      <c r="AD14396" s="80"/>
      <c r="AE14396" s="81"/>
      <c r="AF14396" s="82"/>
      <c r="AG14396" s="80"/>
      <c r="AH14396" s="119"/>
      <c r="AI14396" s="119"/>
    </row>
    <row r="14397" spans="27:35" x14ac:dyDescent="0.25">
      <c r="AA14397" s="81"/>
      <c r="AB14397" s="81"/>
      <c r="AC14397" s="80"/>
      <c r="AD14397" s="80"/>
      <c r="AE14397" s="81"/>
      <c r="AF14397" s="82"/>
      <c r="AG14397" s="80"/>
      <c r="AH14397" s="119"/>
      <c r="AI14397" s="119"/>
    </row>
    <row r="14398" spans="27:35" x14ac:dyDescent="0.25">
      <c r="AA14398" s="81"/>
      <c r="AB14398" s="81"/>
      <c r="AC14398" s="80"/>
      <c r="AD14398" s="80"/>
      <c r="AE14398" s="81"/>
      <c r="AF14398" s="82"/>
      <c r="AG14398" s="80"/>
      <c r="AH14398" s="119"/>
      <c r="AI14398" s="119"/>
    </row>
    <row r="14399" spans="27:35" x14ac:dyDescent="0.25">
      <c r="AA14399" s="81"/>
      <c r="AB14399" s="81"/>
      <c r="AC14399" s="80"/>
      <c r="AD14399" s="80"/>
      <c r="AE14399" s="81"/>
      <c r="AF14399" s="82"/>
      <c r="AG14399" s="80"/>
      <c r="AH14399" s="119"/>
      <c r="AI14399" s="119"/>
    </row>
    <row r="14400" spans="27:35" x14ac:dyDescent="0.25">
      <c r="AA14400" s="81"/>
      <c r="AB14400" s="81"/>
      <c r="AC14400" s="80"/>
      <c r="AD14400" s="80"/>
      <c r="AE14400" s="81"/>
      <c r="AF14400" s="82"/>
      <c r="AG14400" s="80"/>
      <c r="AH14400" s="119"/>
      <c r="AI14400" s="119"/>
    </row>
    <row r="14401" spans="27:35" x14ac:dyDescent="0.25">
      <c r="AA14401" s="81"/>
      <c r="AB14401" s="81"/>
      <c r="AC14401" s="80"/>
      <c r="AD14401" s="80"/>
      <c r="AE14401" s="81"/>
      <c r="AF14401" s="82"/>
      <c r="AG14401" s="80"/>
      <c r="AH14401" s="119"/>
      <c r="AI14401" s="119"/>
    </row>
    <row r="14402" spans="27:35" x14ac:dyDescent="0.25">
      <c r="AA14402" s="81"/>
      <c r="AB14402" s="81"/>
      <c r="AC14402" s="80"/>
      <c r="AD14402" s="80"/>
      <c r="AE14402" s="81"/>
      <c r="AF14402" s="82"/>
      <c r="AG14402" s="80"/>
      <c r="AH14402" s="119"/>
      <c r="AI14402" s="119"/>
    </row>
    <row r="14403" spans="27:35" x14ac:dyDescent="0.25">
      <c r="AA14403" s="81"/>
      <c r="AB14403" s="81"/>
      <c r="AC14403" s="80"/>
      <c r="AD14403" s="80"/>
      <c r="AE14403" s="81"/>
      <c r="AF14403" s="82"/>
      <c r="AG14403" s="80"/>
      <c r="AH14403" s="119"/>
      <c r="AI14403" s="119"/>
    </row>
    <row r="14404" spans="27:35" x14ac:dyDescent="0.25">
      <c r="AA14404" s="81"/>
      <c r="AB14404" s="81"/>
      <c r="AC14404" s="80"/>
      <c r="AD14404" s="80"/>
      <c r="AE14404" s="81"/>
      <c r="AF14404" s="82"/>
      <c r="AG14404" s="80"/>
      <c r="AH14404" s="119"/>
      <c r="AI14404" s="119"/>
    </row>
    <row r="14405" spans="27:35" x14ac:dyDescent="0.25">
      <c r="AA14405" s="81"/>
      <c r="AB14405" s="81"/>
      <c r="AC14405" s="80"/>
      <c r="AD14405" s="80"/>
      <c r="AE14405" s="81"/>
      <c r="AF14405" s="82"/>
      <c r="AG14405" s="80"/>
      <c r="AH14405" s="119"/>
      <c r="AI14405" s="119"/>
    </row>
    <row r="14406" spans="27:35" x14ac:dyDescent="0.25">
      <c r="AA14406" s="81"/>
      <c r="AB14406" s="81"/>
      <c r="AC14406" s="80"/>
      <c r="AD14406" s="80"/>
      <c r="AE14406" s="81"/>
      <c r="AF14406" s="82"/>
      <c r="AG14406" s="80"/>
      <c r="AH14406" s="119"/>
      <c r="AI14406" s="119"/>
    </row>
    <row r="14407" spans="27:35" x14ac:dyDescent="0.25">
      <c r="AA14407" s="81"/>
      <c r="AB14407" s="81"/>
      <c r="AC14407" s="80"/>
      <c r="AD14407" s="80"/>
      <c r="AE14407" s="81"/>
      <c r="AF14407" s="82"/>
      <c r="AG14407" s="80"/>
      <c r="AH14407" s="119"/>
      <c r="AI14407" s="119"/>
    </row>
    <row r="14408" spans="27:35" x14ac:dyDescent="0.25">
      <c r="AA14408" s="81"/>
      <c r="AB14408" s="81"/>
      <c r="AC14408" s="80"/>
      <c r="AD14408" s="80"/>
      <c r="AE14408" s="81"/>
      <c r="AF14408" s="82"/>
      <c r="AG14408" s="80"/>
      <c r="AH14408" s="119"/>
      <c r="AI14408" s="119"/>
    </row>
    <row r="14409" spans="27:35" x14ac:dyDescent="0.25">
      <c r="AA14409" s="81"/>
      <c r="AB14409" s="81"/>
      <c r="AC14409" s="80"/>
      <c r="AD14409" s="80"/>
      <c r="AE14409" s="81"/>
      <c r="AF14409" s="82"/>
      <c r="AG14409" s="80"/>
      <c r="AH14409" s="119"/>
      <c r="AI14409" s="119"/>
    </row>
    <row r="14410" spans="27:35" x14ac:dyDescent="0.25">
      <c r="AA14410" s="81"/>
      <c r="AB14410" s="81"/>
      <c r="AC14410" s="80"/>
      <c r="AD14410" s="80"/>
      <c r="AE14410" s="81"/>
      <c r="AF14410" s="82"/>
      <c r="AG14410" s="80"/>
      <c r="AH14410" s="119"/>
      <c r="AI14410" s="119"/>
    </row>
    <row r="14411" spans="27:35" x14ac:dyDescent="0.25">
      <c r="AA14411" s="81"/>
      <c r="AB14411" s="81"/>
      <c r="AC14411" s="80"/>
      <c r="AD14411" s="80"/>
      <c r="AE14411" s="81"/>
      <c r="AF14411" s="82"/>
      <c r="AG14411" s="80"/>
      <c r="AH14411" s="119"/>
      <c r="AI14411" s="119"/>
    </row>
    <row r="14412" spans="27:35" x14ac:dyDescent="0.25">
      <c r="AA14412" s="81"/>
      <c r="AB14412" s="81"/>
      <c r="AC14412" s="80"/>
      <c r="AD14412" s="80"/>
      <c r="AE14412" s="81"/>
      <c r="AF14412" s="82"/>
      <c r="AG14412" s="80"/>
      <c r="AH14412" s="119"/>
      <c r="AI14412" s="119"/>
    </row>
    <row r="14413" spans="27:35" x14ac:dyDescent="0.25">
      <c r="AA14413" s="81"/>
      <c r="AB14413" s="81"/>
      <c r="AC14413" s="80"/>
      <c r="AD14413" s="80"/>
      <c r="AE14413" s="81"/>
      <c r="AF14413" s="82"/>
      <c r="AG14413" s="80"/>
      <c r="AH14413" s="119"/>
      <c r="AI14413" s="119"/>
    </row>
    <row r="14414" spans="27:35" x14ac:dyDescent="0.25">
      <c r="AA14414" s="81"/>
      <c r="AB14414" s="81"/>
      <c r="AC14414" s="80"/>
      <c r="AD14414" s="80"/>
      <c r="AE14414" s="81"/>
      <c r="AF14414" s="82"/>
      <c r="AG14414" s="80"/>
      <c r="AH14414" s="119"/>
      <c r="AI14414" s="119"/>
    </row>
    <row r="14415" spans="27:35" x14ac:dyDescent="0.25">
      <c r="AA14415" s="81"/>
      <c r="AB14415" s="81"/>
      <c r="AC14415" s="80"/>
      <c r="AD14415" s="80"/>
      <c r="AE14415" s="81"/>
      <c r="AF14415" s="82"/>
      <c r="AG14415" s="80"/>
      <c r="AH14415" s="119"/>
      <c r="AI14415" s="119"/>
    </row>
    <row r="14416" spans="27:35" x14ac:dyDescent="0.25">
      <c r="AA14416" s="81"/>
      <c r="AB14416" s="81"/>
      <c r="AC14416" s="80"/>
      <c r="AD14416" s="80"/>
      <c r="AE14416" s="81"/>
      <c r="AF14416" s="82"/>
      <c r="AG14416" s="80"/>
      <c r="AH14416" s="119"/>
      <c r="AI14416" s="119"/>
    </row>
    <row r="14417" spans="27:35" x14ac:dyDescent="0.25">
      <c r="AA14417" s="81"/>
      <c r="AB14417" s="81"/>
      <c r="AC14417" s="80"/>
      <c r="AD14417" s="80"/>
      <c r="AE14417" s="81"/>
      <c r="AF14417" s="82"/>
      <c r="AG14417" s="80"/>
      <c r="AH14417" s="119"/>
      <c r="AI14417" s="119"/>
    </row>
    <row r="14418" spans="27:35" x14ac:dyDescent="0.25">
      <c r="AA14418" s="81"/>
      <c r="AB14418" s="81"/>
      <c r="AC14418" s="80"/>
      <c r="AD14418" s="80"/>
      <c r="AE14418" s="81"/>
      <c r="AF14418" s="82"/>
      <c r="AG14418" s="80"/>
      <c r="AH14418" s="119"/>
      <c r="AI14418" s="119"/>
    </row>
    <row r="14419" spans="27:35" x14ac:dyDescent="0.25">
      <c r="AA14419" s="81"/>
      <c r="AB14419" s="81"/>
      <c r="AC14419" s="80"/>
      <c r="AD14419" s="80"/>
      <c r="AE14419" s="81"/>
      <c r="AF14419" s="82"/>
      <c r="AG14419" s="80"/>
      <c r="AH14419" s="119"/>
      <c r="AI14419" s="119"/>
    </row>
    <row r="14420" spans="27:35" x14ac:dyDescent="0.25">
      <c r="AA14420" s="81"/>
      <c r="AB14420" s="81"/>
      <c r="AC14420" s="80"/>
      <c r="AD14420" s="80"/>
      <c r="AE14420" s="81"/>
      <c r="AF14420" s="82"/>
      <c r="AG14420" s="80"/>
      <c r="AH14420" s="119"/>
      <c r="AI14420" s="119"/>
    </row>
    <row r="14421" spans="27:35" x14ac:dyDescent="0.25">
      <c r="AA14421" s="81"/>
      <c r="AB14421" s="81"/>
      <c r="AC14421" s="80"/>
      <c r="AD14421" s="80"/>
      <c r="AE14421" s="81"/>
      <c r="AF14421" s="82"/>
      <c r="AG14421" s="80"/>
      <c r="AH14421" s="119"/>
      <c r="AI14421" s="119"/>
    </row>
    <row r="14422" spans="27:35" x14ac:dyDescent="0.25">
      <c r="AA14422" s="81"/>
      <c r="AB14422" s="81"/>
      <c r="AC14422" s="80"/>
      <c r="AD14422" s="80"/>
      <c r="AE14422" s="81"/>
      <c r="AF14422" s="82"/>
      <c r="AG14422" s="80"/>
      <c r="AH14422" s="119"/>
      <c r="AI14422" s="119"/>
    </row>
    <row r="14423" spans="27:35" x14ac:dyDescent="0.25">
      <c r="AA14423" s="81"/>
      <c r="AB14423" s="81"/>
      <c r="AC14423" s="80"/>
      <c r="AD14423" s="80"/>
      <c r="AE14423" s="81"/>
      <c r="AF14423" s="82"/>
      <c r="AG14423" s="80"/>
      <c r="AH14423" s="119"/>
      <c r="AI14423" s="119"/>
    </row>
    <row r="14424" spans="27:35" x14ac:dyDescent="0.25">
      <c r="AA14424" s="81"/>
      <c r="AB14424" s="81"/>
      <c r="AC14424" s="80"/>
      <c r="AD14424" s="80"/>
      <c r="AE14424" s="81"/>
      <c r="AF14424" s="82"/>
      <c r="AG14424" s="80"/>
      <c r="AH14424" s="119"/>
      <c r="AI14424" s="119"/>
    </row>
    <row r="14425" spans="27:35" x14ac:dyDescent="0.25">
      <c r="AA14425" s="81"/>
      <c r="AB14425" s="81"/>
      <c r="AC14425" s="80"/>
      <c r="AD14425" s="80"/>
      <c r="AE14425" s="81"/>
      <c r="AF14425" s="82"/>
      <c r="AG14425" s="80"/>
      <c r="AH14425" s="119"/>
      <c r="AI14425" s="119"/>
    </row>
    <row r="14426" spans="27:35" x14ac:dyDescent="0.25">
      <c r="AA14426" s="81"/>
      <c r="AB14426" s="81"/>
      <c r="AC14426" s="80"/>
      <c r="AD14426" s="80"/>
      <c r="AE14426" s="81"/>
      <c r="AF14426" s="82"/>
      <c r="AG14426" s="80"/>
      <c r="AH14426" s="119"/>
      <c r="AI14426" s="119"/>
    </row>
    <row r="14427" spans="27:35" x14ac:dyDescent="0.25">
      <c r="AA14427" s="81"/>
      <c r="AB14427" s="81"/>
      <c r="AC14427" s="80"/>
      <c r="AD14427" s="80"/>
      <c r="AE14427" s="81"/>
      <c r="AF14427" s="82"/>
      <c r="AG14427" s="80"/>
      <c r="AH14427" s="119"/>
      <c r="AI14427" s="119"/>
    </row>
    <row r="14428" spans="27:35" x14ac:dyDescent="0.25">
      <c r="AA14428" s="81"/>
      <c r="AB14428" s="81"/>
      <c r="AC14428" s="80"/>
      <c r="AD14428" s="80"/>
      <c r="AE14428" s="81"/>
      <c r="AF14428" s="82"/>
      <c r="AG14428" s="80"/>
      <c r="AH14428" s="119"/>
      <c r="AI14428" s="119"/>
    </row>
    <row r="14429" spans="27:35" x14ac:dyDescent="0.25">
      <c r="AA14429" s="81"/>
      <c r="AB14429" s="81"/>
      <c r="AC14429" s="80"/>
      <c r="AD14429" s="80"/>
      <c r="AE14429" s="81"/>
      <c r="AF14429" s="82"/>
      <c r="AG14429" s="80"/>
      <c r="AH14429" s="119"/>
      <c r="AI14429" s="119"/>
    </row>
    <row r="14430" spans="27:35" x14ac:dyDescent="0.25">
      <c r="AA14430" s="81"/>
      <c r="AB14430" s="81"/>
      <c r="AC14430" s="80"/>
      <c r="AD14430" s="80"/>
      <c r="AE14430" s="81"/>
      <c r="AF14430" s="82"/>
      <c r="AG14430" s="80"/>
      <c r="AH14430" s="119"/>
      <c r="AI14430" s="119"/>
    </row>
    <row r="14431" spans="27:35" x14ac:dyDescent="0.25">
      <c r="AA14431" s="81"/>
      <c r="AB14431" s="81"/>
      <c r="AC14431" s="80"/>
      <c r="AD14431" s="80"/>
      <c r="AE14431" s="81"/>
      <c r="AF14431" s="82"/>
      <c r="AG14431" s="80"/>
      <c r="AH14431" s="119"/>
      <c r="AI14431" s="119"/>
    </row>
    <row r="14432" spans="27:35" x14ac:dyDescent="0.25">
      <c r="AA14432" s="81"/>
      <c r="AB14432" s="81"/>
      <c r="AC14432" s="80"/>
      <c r="AD14432" s="80"/>
      <c r="AE14432" s="81"/>
      <c r="AF14432" s="82"/>
      <c r="AG14432" s="80"/>
      <c r="AH14432" s="119"/>
      <c r="AI14432" s="119"/>
    </row>
    <row r="14433" spans="27:35" x14ac:dyDescent="0.25">
      <c r="AA14433" s="81"/>
      <c r="AB14433" s="81"/>
      <c r="AC14433" s="80"/>
      <c r="AD14433" s="80"/>
      <c r="AE14433" s="81"/>
      <c r="AF14433" s="82"/>
      <c r="AG14433" s="80"/>
      <c r="AH14433" s="119"/>
      <c r="AI14433" s="119"/>
    </row>
    <row r="14434" spans="27:35" x14ac:dyDescent="0.25">
      <c r="AA14434" s="81"/>
      <c r="AB14434" s="81"/>
      <c r="AC14434" s="80"/>
      <c r="AD14434" s="80"/>
      <c r="AE14434" s="81"/>
      <c r="AF14434" s="82"/>
      <c r="AG14434" s="80"/>
      <c r="AH14434" s="119"/>
      <c r="AI14434" s="119"/>
    </row>
    <row r="14435" spans="27:35" x14ac:dyDescent="0.25">
      <c r="AA14435" s="81"/>
      <c r="AB14435" s="81"/>
      <c r="AC14435" s="80"/>
      <c r="AD14435" s="80"/>
      <c r="AE14435" s="81"/>
      <c r="AF14435" s="82"/>
      <c r="AG14435" s="80"/>
      <c r="AH14435" s="119"/>
      <c r="AI14435" s="119"/>
    </row>
    <row r="14436" spans="27:35" x14ac:dyDescent="0.25">
      <c r="AA14436" s="81"/>
      <c r="AB14436" s="81"/>
      <c r="AC14436" s="80"/>
      <c r="AD14436" s="80"/>
      <c r="AE14436" s="81"/>
      <c r="AF14436" s="82"/>
      <c r="AG14436" s="80"/>
      <c r="AH14436" s="119"/>
      <c r="AI14436" s="119"/>
    </row>
    <row r="14437" spans="27:35" x14ac:dyDescent="0.25">
      <c r="AA14437" s="81"/>
      <c r="AB14437" s="81"/>
      <c r="AC14437" s="80"/>
      <c r="AD14437" s="80"/>
      <c r="AE14437" s="81"/>
      <c r="AF14437" s="82"/>
      <c r="AG14437" s="80"/>
      <c r="AH14437" s="119"/>
      <c r="AI14437" s="119"/>
    </row>
    <row r="14438" spans="27:35" x14ac:dyDescent="0.25">
      <c r="AA14438" s="81"/>
      <c r="AB14438" s="81"/>
      <c r="AC14438" s="80"/>
      <c r="AD14438" s="80"/>
      <c r="AE14438" s="81"/>
      <c r="AF14438" s="82"/>
      <c r="AG14438" s="80"/>
      <c r="AH14438" s="119"/>
      <c r="AI14438" s="119"/>
    </row>
    <row r="14439" spans="27:35" x14ac:dyDescent="0.25">
      <c r="AA14439" s="81"/>
      <c r="AB14439" s="81"/>
      <c r="AC14439" s="80"/>
      <c r="AD14439" s="80"/>
      <c r="AE14439" s="81"/>
      <c r="AF14439" s="82"/>
      <c r="AG14439" s="80"/>
      <c r="AH14439" s="119"/>
      <c r="AI14439" s="119"/>
    </row>
    <row r="14440" spans="27:35" x14ac:dyDescent="0.25">
      <c r="AA14440" s="81"/>
      <c r="AB14440" s="81"/>
      <c r="AC14440" s="80"/>
      <c r="AD14440" s="80"/>
      <c r="AE14440" s="81"/>
      <c r="AF14440" s="82"/>
      <c r="AG14440" s="80"/>
      <c r="AH14440" s="119"/>
      <c r="AI14440" s="119"/>
    </row>
    <row r="14441" spans="27:35" x14ac:dyDescent="0.25">
      <c r="AA14441" s="81"/>
      <c r="AB14441" s="81"/>
      <c r="AC14441" s="80"/>
      <c r="AD14441" s="80"/>
      <c r="AE14441" s="81"/>
      <c r="AF14441" s="82"/>
      <c r="AG14441" s="80"/>
      <c r="AH14441" s="119"/>
      <c r="AI14441" s="119"/>
    </row>
    <row r="14442" spans="27:35" x14ac:dyDescent="0.25">
      <c r="AA14442" s="81"/>
      <c r="AB14442" s="81"/>
      <c r="AC14442" s="80"/>
      <c r="AD14442" s="80"/>
      <c r="AE14442" s="81"/>
      <c r="AF14442" s="82"/>
      <c r="AG14442" s="80"/>
      <c r="AH14442" s="119"/>
      <c r="AI14442" s="119"/>
    </row>
    <row r="14443" spans="27:35" x14ac:dyDescent="0.25">
      <c r="AA14443" s="81"/>
      <c r="AB14443" s="81"/>
      <c r="AC14443" s="80"/>
      <c r="AD14443" s="80"/>
      <c r="AE14443" s="81"/>
      <c r="AF14443" s="82"/>
      <c r="AG14443" s="80"/>
      <c r="AH14443" s="119"/>
      <c r="AI14443" s="119"/>
    </row>
    <row r="14444" spans="27:35" x14ac:dyDescent="0.25">
      <c r="AA14444" s="81"/>
      <c r="AB14444" s="81"/>
      <c r="AC14444" s="80"/>
      <c r="AD14444" s="80"/>
      <c r="AE14444" s="81"/>
      <c r="AF14444" s="82"/>
      <c r="AG14444" s="80"/>
      <c r="AH14444" s="119"/>
      <c r="AI14444" s="119"/>
    </row>
    <row r="14445" spans="27:35" x14ac:dyDescent="0.25">
      <c r="AA14445" s="81"/>
      <c r="AB14445" s="81"/>
      <c r="AC14445" s="80"/>
      <c r="AD14445" s="80"/>
      <c r="AE14445" s="81"/>
      <c r="AF14445" s="82"/>
      <c r="AG14445" s="80"/>
      <c r="AH14445" s="119"/>
      <c r="AI14445" s="119"/>
    </row>
    <row r="14446" spans="27:35" x14ac:dyDescent="0.25">
      <c r="AA14446" s="81"/>
      <c r="AB14446" s="81"/>
      <c r="AC14446" s="80"/>
      <c r="AD14446" s="80"/>
      <c r="AE14446" s="81"/>
      <c r="AF14446" s="82"/>
      <c r="AG14446" s="80"/>
      <c r="AH14446" s="119"/>
      <c r="AI14446" s="119"/>
    </row>
    <row r="14447" spans="27:35" x14ac:dyDescent="0.25">
      <c r="AA14447" s="81"/>
      <c r="AB14447" s="81"/>
      <c r="AC14447" s="80"/>
      <c r="AD14447" s="80"/>
      <c r="AE14447" s="81"/>
      <c r="AF14447" s="82"/>
      <c r="AG14447" s="80"/>
      <c r="AH14447" s="119"/>
      <c r="AI14447" s="119"/>
    </row>
    <row r="14448" spans="27:35" x14ac:dyDescent="0.25">
      <c r="AA14448" s="81"/>
      <c r="AB14448" s="81"/>
      <c r="AC14448" s="80"/>
      <c r="AD14448" s="80"/>
      <c r="AE14448" s="81"/>
      <c r="AF14448" s="82"/>
      <c r="AG14448" s="80"/>
      <c r="AH14448" s="119"/>
      <c r="AI14448" s="119"/>
    </row>
    <row r="14449" spans="27:35" x14ac:dyDescent="0.25">
      <c r="AA14449" s="81"/>
      <c r="AB14449" s="81"/>
      <c r="AC14449" s="80"/>
      <c r="AD14449" s="80"/>
      <c r="AE14449" s="81"/>
      <c r="AF14449" s="82"/>
      <c r="AG14449" s="80"/>
      <c r="AH14449" s="119"/>
      <c r="AI14449" s="119"/>
    </row>
    <row r="14450" spans="27:35" x14ac:dyDescent="0.25">
      <c r="AA14450" s="81"/>
      <c r="AB14450" s="81"/>
      <c r="AC14450" s="80"/>
      <c r="AD14450" s="80"/>
      <c r="AE14450" s="81"/>
      <c r="AF14450" s="82"/>
      <c r="AG14450" s="80"/>
      <c r="AH14450" s="119"/>
      <c r="AI14450" s="119"/>
    </row>
    <row r="14451" spans="27:35" x14ac:dyDescent="0.25">
      <c r="AA14451" s="81"/>
      <c r="AB14451" s="81"/>
      <c r="AC14451" s="80"/>
      <c r="AD14451" s="80"/>
      <c r="AE14451" s="81"/>
      <c r="AF14451" s="82"/>
      <c r="AG14451" s="80"/>
      <c r="AH14451" s="119"/>
      <c r="AI14451" s="119"/>
    </row>
    <row r="14452" spans="27:35" x14ac:dyDescent="0.25">
      <c r="AA14452" s="81"/>
      <c r="AB14452" s="81"/>
      <c r="AC14452" s="80"/>
      <c r="AD14452" s="80"/>
      <c r="AE14452" s="81"/>
      <c r="AF14452" s="82"/>
      <c r="AG14452" s="80"/>
      <c r="AH14452" s="119"/>
      <c r="AI14452" s="119"/>
    </row>
    <row r="14453" spans="27:35" x14ac:dyDescent="0.25">
      <c r="AA14453" s="81"/>
      <c r="AB14453" s="81"/>
      <c r="AC14453" s="80"/>
      <c r="AD14453" s="80"/>
      <c r="AE14453" s="81"/>
      <c r="AF14453" s="82"/>
      <c r="AG14453" s="80"/>
      <c r="AH14453" s="119"/>
      <c r="AI14453" s="119"/>
    </row>
    <row r="14454" spans="27:35" x14ac:dyDescent="0.25">
      <c r="AA14454" s="81"/>
      <c r="AB14454" s="81"/>
      <c r="AC14454" s="80"/>
      <c r="AD14454" s="80"/>
      <c r="AE14454" s="81"/>
      <c r="AF14454" s="82"/>
      <c r="AG14454" s="80"/>
      <c r="AH14454" s="119"/>
      <c r="AI14454" s="119"/>
    </row>
    <row r="14455" spans="27:35" x14ac:dyDescent="0.25">
      <c r="AA14455" s="81"/>
      <c r="AB14455" s="81"/>
      <c r="AC14455" s="80"/>
      <c r="AD14455" s="80"/>
      <c r="AE14455" s="81"/>
      <c r="AF14455" s="82"/>
      <c r="AG14455" s="80"/>
      <c r="AH14455" s="119"/>
      <c r="AI14455" s="119"/>
    </row>
    <row r="14456" spans="27:35" x14ac:dyDescent="0.25">
      <c r="AA14456" s="81"/>
      <c r="AB14456" s="81"/>
      <c r="AC14456" s="80"/>
      <c r="AD14456" s="80"/>
      <c r="AE14456" s="81"/>
      <c r="AF14456" s="82"/>
      <c r="AG14456" s="80"/>
      <c r="AH14456" s="119"/>
      <c r="AI14456" s="119"/>
    </row>
    <row r="14457" spans="27:35" x14ac:dyDescent="0.25">
      <c r="AA14457" s="81"/>
      <c r="AB14457" s="81"/>
      <c r="AC14457" s="80"/>
      <c r="AD14457" s="80"/>
      <c r="AE14457" s="81"/>
      <c r="AF14457" s="82"/>
      <c r="AG14457" s="80"/>
      <c r="AH14457" s="119"/>
      <c r="AI14457" s="119"/>
    </row>
    <row r="14458" spans="27:35" x14ac:dyDescent="0.25">
      <c r="AA14458" s="81"/>
      <c r="AB14458" s="81"/>
      <c r="AC14458" s="80"/>
      <c r="AD14458" s="80"/>
      <c r="AE14458" s="81"/>
      <c r="AF14458" s="82"/>
      <c r="AG14458" s="80"/>
      <c r="AH14458" s="119"/>
      <c r="AI14458" s="119"/>
    </row>
    <row r="14459" spans="27:35" x14ac:dyDescent="0.25">
      <c r="AA14459" s="81"/>
      <c r="AB14459" s="81"/>
      <c r="AC14459" s="80"/>
      <c r="AD14459" s="80"/>
      <c r="AE14459" s="81"/>
      <c r="AF14459" s="82"/>
      <c r="AG14459" s="80"/>
      <c r="AH14459" s="119"/>
      <c r="AI14459" s="119"/>
    </row>
    <row r="14460" spans="27:35" x14ac:dyDescent="0.25">
      <c r="AA14460" s="81"/>
      <c r="AB14460" s="81"/>
      <c r="AC14460" s="80"/>
      <c r="AD14460" s="80"/>
      <c r="AE14460" s="81"/>
      <c r="AF14460" s="82"/>
      <c r="AG14460" s="80"/>
      <c r="AH14460" s="119"/>
      <c r="AI14460" s="119"/>
    </row>
    <row r="14461" spans="27:35" x14ac:dyDescent="0.25">
      <c r="AA14461" s="81"/>
      <c r="AB14461" s="81"/>
      <c r="AC14461" s="80"/>
      <c r="AD14461" s="80"/>
      <c r="AE14461" s="81"/>
      <c r="AF14461" s="82"/>
      <c r="AG14461" s="80"/>
      <c r="AH14461" s="119"/>
      <c r="AI14461" s="119"/>
    </row>
    <row r="14462" spans="27:35" x14ac:dyDescent="0.25">
      <c r="AA14462" s="81"/>
      <c r="AB14462" s="81"/>
      <c r="AC14462" s="80"/>
      <c r="AD14462" s="80"/>
      <c r="AE14462" s="81"/>
      <c r="AF14462" s="82"/>
      <c r="AG14462" s="80"/>
      <c r="AH14462" s="119"/>
      <c r="AI14462" s="119"/>
    </row>
    <row r="14463" spans="27:35" x14ac:dyDescent="0.25">
      <c r="AA14463" s="81"/>
      <c r="AB14463" s="81"/>
      <c r="AC14463" s="80"/>
      <c r="AD14463" s="80"/>
      <c r="AE14463" s="81"/>
      <c r="AF14463" s="82"/>
      <c r="AG14463" s="80"/>
      <c r="AH14463" s="119"/>
      <c r="AI14463" s="119"/>
    </row>
    <row r="14464" spans="27:35" x14ac:dyDescent="0.25">
      <c r="AA14464" s="81"/>
      <c r="AB14464" s="81"/>
      <c r="AC14464" s="80"/>
      <c r="AD14464" s="80"/>
      <c r="AE14464" s="81"/>
      <c r="AF14464" s="82"/>
      <c r="AG14464" s="80"/>
      <c r="AH14464" s="119"/>
      <c r="AI14464" s="119"/>
    </row>
    <row r="14465" spans="27:35" x14ac:dyDescent="0.25">
      <c r="AA14465" s="81"/>
      <c r="AB14465" s="81"/>
      <c r="AC14465" s="80"/>
      <c r="AD14465" s="80"/>
      <c r="AE14465" s="81"/>
      <c r="AF14465" s="82"/>
      <c r="AG14465" s="80"/>
      <c r="AH14465" s="119"/>
      <c r="AI14465" s="119"/>
    </row>
    <row r="14466" spans="27:35" x14ac:dyDescent="0.25">
      <c r="AA14466" s="81"/>
      <c r="AB14466" s="81"/>
      <c r="AC14466" s="80"/>
      <c r="AD14466" s="80"/>
      <c r="AE14466" s="81"/>
      <c r="AF14466" s="82"/>
      <c r="AG14466" s="80"/>
      <c r="AH14466" s="119"/>
      <c r="AI14466" s="119"/>
    </row>
    <row r="14467" spans="27:35" x14ac:dyDescent="0.25">
      <c r="AA14467" s="81"/>
      <c r="AB14467" s="81"/>
      <c r="AC14467" s="80"/>
      <c r="AD14467" s="80"/>
      <c r="AE14467" s="81"/>
      <c r="AF14467" s="82"/>
      <c r="AG14467" s="80"/>
      <c r="AH14467" s="119"/>
      <c r="AI14467" s="119"/>
    </row>
    <row r="14468" spans="27:35" x14ac:dyDescent="0.25">
      <c r="AA14468" s="81"/>
      <c r="AB14468" s="81"/>
      <c r="AC14468" s="80"/>
      <c r="AD14468" s="80"/>
      <c r="AE14468" s="81"/>
      <c r="AF14468" s="82"/>
      <c r="AG14468" s="80"/>
      <c r="AH14468" s="119"/>
      <c r="AI14468" s="119"/>
    </row>
    <row r="14469" spans="27:35" x14ac:dyDescent="0.25">
      <c r="AA14469" s="81"/>
      <c r="AB14469" s="81"/>
      <c r="AC14469" s="80"/>
      <c r="AD14469" s="80"/>
      <c r="AE14469" s="81"/>
      <c r="AF14469" s="82"/>
      <c r="AG14469" s="80"/>
      <c r="AH14469" s="119"/>
      <c r="AI14469" s="119"/>
    </row>
    <row r="14470" spans="27:35" x14ac:dyDescent="0.25">
      <c r="AA14470" s="81"/>
      <c r="AB14470" s="81"/>
      <c r="AC14470" s="80"/>
      <c r="AD14470" s="80"/>
      <c r="AE14470" s="81"/>
      <c r="AF14470" s="82"/>
      <c r="AG14470" s="80"/>
      <c r="AH14470" s="119"/>
      <c r="AI14470" s="119"/>
    </row>
    <row r="14471" spans="27:35" x14ac:dyDescent="0.25">
      <c r="AA14471" s="81"/>
      <c r="AB14471" s="81"/>
      <c r="AC14471" s="80"/>
      <c r="AD14471" s="80"/>
      <c r="AE14471" s="81"/>
      <c r="AF14471" s="82"/>
      <c r="AG14471" s="80"/>
      <c r="AH14471" s="119"/>
      <c r="AI14471" s="119"/>
    </row>
    <row r="14472" spans="27:35" x14ac:dyDescent="0.25">
      <c r="AA14472" s="81"/>
      <c r="AB14472" s="81"/>
      <c r="AC14472" s="80"/>
      <c r="AD14472" s="80"/>
      <c r="AE14472" s="81"/>
      <c r="AF14472" s="82"/>
      <c r="AG14472" s="80"/>
      <c r="AH14472" s="119"/>
      <c r="AI14472" s="119"/>
    </row>
    <row r="14473" spans="27:35" x14ac:dyDescent="0.25">
      <c r="AA14473" s="81"/>
      <c r="AB14473" s="81"/>
      <c r="AC14473" s="80"/>
      <c r="AD14473" s="80"/>
      <c r="AE14473" s="81"/>
      <c r="AF14473" s="82"/>
      <c r="AG14473" s="80"/>
      <c r="AH14473" s="119"/>
      <c r="AI14473" s="119"/>
    </row>
    <row r="14474" spans="27:35" x14ac:dyDescent="0.25">
      <c r="AA14474" s="81"/>
      <c r="AB14474" s="81"/>
      <c r="AC14474" s="80"/>
      <c r="AD14474" s="80"/>
      <c r="AE14474" s="81"/>
      <c r="AF14474" s="82"/>
      <c r="AG14474" s="80"/>
      <c r="AH14474" s="119"/>
      <c r="AI14474" s="119"/>
    </row>
    <row r="14475" spans="27:35" x14ac:dyDescent="0.25">
      <c r="AA14475" s="81"/>
      <c r="AB14475" s="81"/>
      <c r="AC14475" s="80"/>
      <c r="AD14475" s="80"/>
      <c r="AE14475" s="81"/>
      <c r="AF14475" s="82"/>
      <c r="AG14475" s="80"/>
      <c r="AH14475" s="119"/>
      <c r="AI14475" s="119"/>
    </row>
    <row r="14476" spans="27:35" x14ac:dyDescent="0.25">
      <c r="AA14476" s="81"/>
      <c r="AB14476" s="81"/>
      <c r="AC14476" s="80"/>
      <c r="AD14476" s="80"/>
      <c r="AE14476" s="81"/>
      <c r="AF14476" s="82"/>
      <c r="AG14476" s="80"/>
      <c r="AH14476" s="119"/>
      <c r="AI14476" s="119"/>
    </row>
    <row r="14477" spans="27:35" x14ac:dyDescent="0.25">
      <c r="AA14477" s="81"/>
      <c r="AB14477" s="81"/>
      <c r="AC14477" s="80"/>
      <c r="AD14477" s="80"/>
      <c r="AE14477" s="81"/>
      <c r="AF14477" s="82"/>
      <c r="AG14477" s="80"/>
      <c r="AH14477" s="119"/>
      <c r="AI14477" s="119"/>
    </row>
    <row r="14478" spans="27:35" x14ac:dyDescent="0.25">
      <c r="AA14478" s="81"/>
      <c r="AB14478" s="81"/>
      <c r="AC14478" s="80"/>
      <c r="AD14478" s="80"/>
      <c r="AE14478" s="81"/>
      <c r="AF14478" s="82"/>
      <c r="AG14478" s="80"/>
      <c r="AH14478" s="119"/>
      <c r="AI14478" s="119"/>
    </row>
    <row r="14479" spans="27:35" x14ac:dyDescent="0.25">
      <c r="AA14479" s="81"/>
      <c r="AB14479" s="81"/>
      <c r="AC14479" s="80"/>
      <c r="AD14479" s="80"/>
      <c r="AE14479" s="81"/>
      <c r="AF14479" s="82"/>
      <c r="AG14479" s="80"/>
      <c r="AH14479" s="119"/>
      <c r="AI14479" s="119"/>
    </row>
    <row r="14480" spans="27:35" x14ac:dyDescent="0.25">
      <c r="AA14480" s="81"/>
      <c r="AB14480" s="81"/>
      <c r="AC14480" s="80"/>
      <c r="AD14480" s="80"/>
      <c r="AE14480" s="81"/>
      <c r="AF14480" s="82"/>
      <c r="AG14480" s="80"/>
      <c r="AH14480" s="119"/>
      <c r="AI14480" s="119"/>
    </row>
    <row r="14481" spans="27:35" x14ac:dyDescent="0.25">
      <c r="AA14481" s="81"/>
      <c r="AB14481" s="81"/>
      <c r="AC14481" s="80"/>
      <c r="AD14481" s="80"/>
      <c r="AE14481" s="81"/>
      <c r="AF14481" s="82"/>
      <c r="AG14481" s="80"/>
      <c r="AH14481" s="119"/>
      <c r="AI14481" s="119"/>
    </row>
    <row r="14482" spans="27:35" x14ac:dyDescent="0.25">
      <c r="AA14482" s="81"/>
      <c r="AB14482" s="81"/>
      <c r="AC14482" s="80"/>
      <c r="AD14482" s="80"/>
      <c r="AE14482" s="81"/>
      <c r="AF14482" s="82"/>
      <c r="AG14482" s="80"/>
      <c r="AH14482" s="119"/>
      <c r="AI14482" s="119"/>
    </row>
    <row r="14483" spans="27:35" x14ac:dyDescent="0.25">
      <c r="AA14483" s="81"/>
      <c r="AB14483" s="81"/>
      <c r="AC14483" s="80"/>
      <c r="AD14483" s="80"/>
      <c r="AE14483" s="81"/>
      <c r="AF14483" s="82"/>
      <c r="AG14483" s="80"/>
      <c r="AH14483" s="119"/>
      <c r="AI14483" s="119"/>
    </row>
    <row r="14484" spans="27:35" x14ac:dyDescent="0.25">
      <c r="AA14484" s="81"/>
      <c r="AB14484" s="81"/>
      <c r="AC14484" s="80"/>
      <c r="AD14484" s="80"/>
      <c r="AE14484" s="81"/>
      <c r="AF14484" s="82"/>
      <c r="AG14484" s="80"/>
      <c r="AH14484" s="119"/>
      <c r="AI14484" s="119"/>
    </row>
    <row r="14485" spans="27:35" x14ac:dyDescent="0.25">
      <c r="AA14485" s="81"/>
      <c r="AB14485" s="81"/>
      <c r="AC14485" s="80"/>
      <c r="AD14485" s="80"/>
      <c r="AE14485" s="81"/>
      <c r="AF14485" s="82"/>
      <c r="AG14485" s="80"/>
      <c r="AH14485" s="119"/>
      <c r="AI14485" s="119"/>
    </row>
    <row r="14486" spans="27:35" x14ac:dyDescent="0.25">
      <c r="AA14486" s="81"/>
      <c r="AB14486" s="81"/>
      <c r="AC14486" s="80"/>
      <c r="AD14486" s="80"/>
      <c r="AE14486" s="81"/>
      <c r="AF14486" s="82"/>
      <c r="AG14486" s="80"/>
      <c r="AH14486" s="119"/>
      <c r="AI14486" s="119"/>
    </row>
    <row r="14487" spans="27:35" x14ac:dyDescent="0.25">
      <c r="AA14487" s="81"/>
      <c r="AB14487" s="81"/>
      <c r="AC14487" s="80"/>
      <c r="AD14487" s="80"/>
      <c r="AE14487" s="81"/>
      <c r="AF14487" s="82"/>
      <c r="AG14487" s="80"/>
      <c r="AH14487" s="119"/>
      <c r="AI14487" s="119"/>
    </row>
    <row r="14488" spans="27:35" x14ac:dyDescent="0.25">
      <c r="AA14488" s="81"/>
      <c r="AB14488" s="81"/>
      <c r="AC14488" s="80"/>
      <c r="AD14488" s="80"/>
      <c r="AE14488" s="81"/>
      <c r="AF14488" s="82"/>
      <c r="AG14488" s="80"/>
      <c r="AH14488" s="119"/>
      <c r="AI14488" s="119"/>
    </row>
    <row r="14489" spans="27:35" x14ac:dyDescent="0.25">
      <c r="AA14489" s="81"/>
      <c r="AB14489" s="81"/>
      <c r="AC14489" s="80"/>
      <c r="AD14489" s="80"/>
      <c r="AE14489" s="81"/>
      <c r="AF14489" s="82"/>
      <c r="AG14489" s="80"/>
      <c r="AH14489" s="119"/>
      <c r="AI14489" s="119"/>
    </row>
    <row r="14490" spans="27:35" x14ac:dyDescent="0.25">
      <c r="AA14490" s="81"/>
      <c r="AB14490" s="81"/>
      <c r="AC14490" s="80"/>
      <c r="AD14490" s="80"/>
      <c r="AE14490" s="81"/>
      <c r="AF14490" s="82"/>
      <c r="AG14490" s="80"/>
      <c r="AH14490" s="119"/>
      <c r="AI14490" s="119"/>
    </row>
    <row r="14491" spans="27:35" x14ac:dyDescent="0.25">
      <c r="AA14491" s="81"/>
      <c r="AB14491" s="81"/>
      <c r="AC14491" s="80"/>
      <c r="AD14491" s="80"/>
      <c r="AE14491" s="81"/>
      <c r="AF14491" s="82"/>
      <c r="AG14491" s="80"/>
      <c r="AH14491" s="119"/>
      <c r="AI14491" s="119"/>
    </row>
    <row r="14492" spans="27:35" x14ac:dyDescent="0.25">
      <c r="AA14492" s="81"/>
      <c r="AB14492" s="81"/>
      <c r="AC14492" s="80"/>
      <c r="AD14492" s="80"/>
      <c r="AE14492" s="81"/>
      <c r="AF14492" s="82"/>
      <c r="AG14492" s="80"/>
      <c r="AH14492" s="119"/>
      <c r="AI14492" s="119"/>
    </row>
    <row r="14493" spans="27:35" x14ac:dyDescent="0.25">
      <c r="AA14493" s="81"/>
      <c r="AB14493" s="81"/>
      <c r="AC14493" s="80"/>
      <c r="AD14493" s="80"/>
      <c r="AE14493" s="81"/>
      <c r="AF14493" s="82"/>
      <c r="AG14493" s="80"/>
      <c r="AH14493" s="119"/>
      <c r="AI14493" s="119"/>
    </row>
    <row r="14494" spans="27:35" x14ac:dyDescent="0.25">
      <c r="AA14494" s="81"/>
      <c r="AB14494" s="81"/>
      <c r="AC14494" s="80"/>
      <c r="AD14494" s="80"/>
      <c r="AE14494" s="81"/>
      <c r="AF14494" s="82"/>
      <c r="AG14494" s="80"/>
      <c r="AH14494" s="119"/>
      <c r="AI14494" s="119"/>
    </row>
    <row r="14495" spans="27:35" x14ac:dyDescent="0.25">
      <c r="AA14495" s="81"/>
      <c r="AB14495" s="81"/>
      <c r="AC14495" s="80"/>
      <c r="AD14495" s="80"/>
      <c r="AE14495" s="81"/>
      <c r="AF14495" s="82"/>
      <c r="AG14495" s="80"/>
      <c r="AH14495" s="119"/>
      <c r="AI14495" s="119"/>
    </row>
    <row r="14496" spans="27:35" x14ac:dyDescent="0.25">
      <c r="AA14496" s="81"/>
      <c r="AB14496" s="81"/>
      <c r="AC14496" s="80"/>
      <c r="AD14496" s="80"/>
      <c r="AE14496" s="81"/>
      <c r="AF14496" s="82"/>
      <c r="AG14496" s="80"/>
      <c r="AH14496" s="119"/>
      <c r="AI14496" s="119"/>
    </row>
    <row r="14497" spans="27:35" x14ac:dyDescent="0.25">
      <c r="AA14497" s="81"/>
      <c r="AB14497" s="81"/>
      <c r="AC14497" s="80"/>
      <c r="AD14497" s="80"/>
      <c r="AE14497" s="81"/>
      <c r="AF14497" s="82"/>
      <c r="AG14497" s="80"/>
      <c r="AH14497" s="119"/>
      <c r="AI14497" s="119"/>
    </row>
    <row r="14498" spans="27:35" x14ac:dyDescent="0.25">
      <c r="AA14498" s="81"/>
      <c r="AB14498" s="81"/>
      <c r="AC14498" s="80"/>
      <c r="AD14498" s="80"/>
      <c r="AE14498" s="81"/>
      <c r="AF14498" s="82"/>
      <c r="AG14498" s="80"/>
      <c r="AH14498" s="119"/>
      <c r="AI14498" s="119"/>
    </row>
    <row r="14499" spans="27:35" x14ac:dyDescent="0.25">
      <c r="AA14499" s="81"/>
      <c r="AB14499" s="81"/>
      <c r="AC14499" s="80"/>
      <c r="AD14499" s="80"/>
      <c r="AE14499" s="81"/>
      <c r="AF14499" s="82"/>
      <c r="AG14499" s="80"/>
      <c r="AH14499" s="119"/>
      <c r="AI14499" s="119"/>
    </row>
    <row r="14500" spans="27:35" x14ac:dyDescent="0.25">
      <c r="AA14500" s="81"/>
      <c r="AB14500" s="81"/>
      <c r="AC14500" s="80"/>
      <c r="AD14500" s="80"/>
      <c r="AE14500" s="81"/>
      <c r="AF14500" s="82"/>
      <c r="AG14500" s="80"/>
      <c r="AH14500" s="119"/>
      <c r="AI14500" s="119"/>
    </row>
    <row r="14501" spans="27:35" x14ac:dyDescent="0.25">
      <c r="AA14501" s="81"/>
      <c r="AB14501" s="81"/>
      <c r="AC14501" s="80"/>
      <c r="AD14501" s="80"/>
      <c r="AE14501" s="81"/>
      <c r="AF14501" s="82"/>
      <c r="AG14501" s="80"/>
      <c r="AH14501" s="119"/>
      <c r="AI14501" s="119"/>
    </row>
    <row r="14502" spans="27:35" x14ac:dyDescent="0.25">
      <c r="AA14502" s="81"/>
      <c r="AB14502" s="81"/>
      <c r="AC14502" s="80"/>
      <c r="AD14502" s="80"/>
      <c r="AE14502" s="81"/>
      <c r="AF14502" s="82"/>
      <c r="AG14502" s="80"/>
      <c r="AH14502" s="119"/>
      <c r="AI14502" s="119"/>
    </row>
    <row r="14503" spans="27:35" x14ac:dyDescent="0.25">
      <c r="AA14503" s="81"/>
      <c r="AB14503" s="81"/>
      <c r="AC14503" s="80"/>
      <c r="AD14503" s="80"/>
      <c r="AE14503" s="81"/>
      <c r="AF14503" s="82"/>
      <c r="AG14503" s="80"/>
      <c r="AH14503" s="119"/>
      <c r="AI14503" s="119"/>
    </row>
    <row r="14504" spans="27:35" x14ac:dyDescent="0.25">
      <c r="AA14504" s="81"/>
      <c r="AB14504" s="81"/>
      <c r="AC14504" s="80"/>
      <c r="AD14504" s="80"/>
      <c r="AE14504" s="81"/>
      <c r="AF14504" s="82"/>
      <c r="AG14504" s="80"/>
      <c r="AH14504" s="119"/>
      <c r="AI14504" s="119"/>
    </row>
    <row r="14505" spans="27:35" x14ac:dyDescent="0.25">
      <c r="AA14505" s="81"/>
      <c r="AB14505" s="81"/>
      <c r="AC14505" s="80"/>
      <c r="AD14505" s="80"/>
      <c r="AE14505" s="81"/>
      <c r="AF14505" s="82"/>
      <c r="AG14505" s="80"/>
      <c r="AH14505" s="119"/>
      <c r="AI14505" s="119"/>
    </row>
    <row r="14506" spans="27:35" x14ac:dyDescent="0.25">
      <c r="AA14506" s="81"/>
      <c r="AB14506" s="81"/>
      <c r="AC14506" s="80"/>
      <c r="AD14506" s="80"/>
      <c r="AE14506" s="81"/>
      <c r="AF14506" s="82"/>
      <c r="AG14506" s="80"/>
      <c r="AH14506" s="119"/>
      <c r="AI14506" s="119"/>
    </row>
    <row r="14507" spans="27:35" x14ac:dyDescent="0.25">
      <c r="AA14507" s="81"/>
      <c r="AB14507" s="81"/>
      <c r="AC14507" s="80"/>
      <c r="AD14507" s="80"/>
      <c r="AE14507" s="81"/>
      <c r="AF14507" s="82"/>
      <c r="AG14507" s="80"/>
      <c r="AH14507" s="119"/>
      <c r="AI14507" s="119"/>
    </row>
    <row r="14508" spans="27:35" x14ac:dyDescent="0.25">
      <c r="AA14508" s="81"/>
      <c r="AB14508" s="81"/>
      <c r="AC14508" s="80"/>
      <c r="AD14508" s="80"/>
      <c r="AE14508" s="81"/>
      <c r="AF14508" s="82"/>
      <c r="AG14508" s="80"/>
      <c r="AH14508" s="119"/>
      <c r="AI14508" s="119"/>
    </row>
    <row r="14509" spans="27:35" x14ac:dyDescent="0.25">
      <c r="AA14509" s="81"/>
      <c r="AB14509" s="81"/>
      <c r="AC14509" s="80"/>
      <c r="AD14509" s="80"/>
      <c r="AE14509" s="81"/>
      <c r="AF14509" s="82"/>
      <c r="AG14509" s="80"/>
      <c r="AH14509" s="119"/>
      <c r="AI14509" s="119"/>
    </row>
    <row r="14510" spans="27:35" x14ac:dyDescent="0.25">
      <c r="AA14510" s="81"/>
      <c r="AB14510" s="81"/>
      <c r="AC14510" s="80"/>
      <c r="AD14510" s="80"/>
      <c r="AE14510" s="81"/>
      <c r="AF14510" s="82"/>
      <c r="AG14510" s="80"/>
      <c r="AH14510" s="119"/>
      <c r="AI14510" s="119"/>
    </row>
    <row r="14511" spans="27:35" x14ac:dyDescent="0.25">
      <c r="AA14511" s="81"/>
      <c r="AB14511" s="81"/>
      <c r="AC14511" s="80"/>
      <c r="AD14511" s="80"/>
      <c r="AE14511" s="81"/>
      <c r="AF14511" s="82"/>
      <c r="AG14511" s="80"/>
      <c r="AH14511" s="119"/>
      <c r="AI14511" s="119"/>
    </row>
    <row r="14512" spans="27:35" x14ac:dyDescent="0.25">
      <c r="AA14512" s="81"/>
      <c r="AB14512" s="81"/>
      <c r="AC14512" s="80"/>
      <c r="AD14512" s="80"/>
      <c r="AE14512" s="81"/>
      <c r="AF14512" s="82"/>
      <c r="AG14512" s="80"/>
      <c r="AH14512" s="119"/>
      <c r="AI14512" s="119"/>
    </row>
    <row r="14513" spans="27:35" x14ac:dyDescent="0.25">
      <c r="AA14513" s="81"/>
      <c r="AB14513" s="81"/>
      <c r="AC14513" s="80"/>
      <c r="AD14513" s="80"/>
      <c r="AE14513" s="81"/>
      <c r="AF14513" s="82"/>
      <c r="AG14513" s="80"/>
      <c r="AH14513" s="119"/>
      <c r="AI14513" s="119"/>
    </row>
    <row r="14514" spans="27:35" x14ac:dyDescent="0.25">
      <c r="AA14514" s="81"/>
      <c r="AB14514" s="81"/>
      <c r="AC14514" s="80"/>
      <c r="AD14514" s="80"/>
      <c r="AE14514" s="81"/>
      <c r="AF14514" s="82"/>
      <c r="AG14514" s="80"/>
      <c r="AH14514" s="119"/>
      <c r="AI14514" s="119"/>
    </row>
    <row r="14515" spans="27:35" x14ac:dyDescent="0.25">
      <c r="AA14515" s="81"/>
      <c r="AB14515" s="81"/>
      <c r="AC14515" s="80"/>
      <c r="AD14515" s="80"/>
      <c r="AE14515" s="81"/>
      <c r="AF14515" s="82"/>
      <c r="AG14515" s="80"/>
      <c r="AH14515" s="119"/>
      <c r="AI14515" s="119"/>
    </row>
    <row r="14516" spans="27:35" x14ac:dyDescent="0.25">
      <c r="AA14516" s="81"/>
      <c r="AB14516" s="81"/>
      <c r="AC14516" s="80"/>
      <c r="AD14516" s="80"/>
      <c r="AE14516" s="81"/>
      <c r="AF14516" s="82"/>
      <c r="AG14516" s="80"/>
      <c r="AH14516" s="119"/>
      <c r="AI14516" s="119"/>
    </row>
    <row r="14517" spans="27:35" x14ac:dyDescent="0.25">
      <c r="AA14517" s="81"/>
      <c r="AB14517" s="81"/>
      <c r="AC14517" s="80"/>
      <c r="AD14517" s="80"/>
      <c r="AE14517" s="81"/>
      <c r="AF14517" s="82"/>
      <c r="AG14517" s="80"/>
      <c r="AH14517" s="119"/>
      <c r="AI14517" s="119"/>
    </row>
    <row r="14518" spans="27:35" x14ac:dyDescent="0.25">
      <c r="AA14518" s="81"/>
      <c r="AB14518" s="81"/>
      <c r="AC14518" s="80"/>
      <c r="AD14518" s="80"/>
      <c r="AE14518" s="81"/>
      <c r="AF14518" s="82"/>
      <c r="AG14518" s="80"/>
      <c r="AH14518" s="119"/>
      <c r="AI14518" s="119"/>
    </row>
    <row r="14519" spans="27:35" x14ac:dyDescent="0.25">
      <c r="AA14519" s="81"/>
      <c r="AB14519" s="81"/>
      <c r="AC14519" s="80"/>
      <c r="AD14519" s="80"/>
      <c r="AE14519" s="81"/>
      <c r="AF14519" s="82"/>
      <c r="AG14519" s="80"/>
      <c r="AH14519" s="119"/>
      <c r="AI14519" s="119"/>
    </row>
    <row r="14520" spans="27:35" x14ac:dyDescent="0.25">
      <c r="AA14520" s="81"/>
      <c r="AB14520" s="81"/>
      <c r="AC14520" s="80"/>
      <c r="AD14520" s="80"/>
      <c r="AE14520" s="81"/>
      <c r="AF14520" s="82"/>
      <c r="AG14520" s="80"/>
      <c r="AH14520" s="119"/>
      <c r="AI14520" s="119"/>
    </row>
    <row r="14521" spans="27:35" x14ac:dyDescent="0.25">
      <c r="AA14521" s="81"/>
      <c r="AB14521" s="81"/>
      <c r="AC14521" s="80"/>
      <c r="AD14521" s="80"/>
      <c r="AE14521" s="81"/>
      <c r="AF14521" s="82"/>
      <c r="AG14521" s="80"/>
      <c r="AH14521" s="119"/>
      <c r="AI14521" s="119"/>
    </row>
    <row r="14522" spans="27:35" x14ac:dyDescent="0.25">
      <c r="AA14522" s="81"/>
      <c r="AB14522" s="81"/>
      <c r="AC14522" s="80"/>
      <c r="AD14522" s="80"/>
      <c r="AE14522" s="81"/>
      <c r="AF14522" s="82"/>
      <c r="AG14522" s="80"/>
      <c r="AH14522" s="119"/>
      <c r="AI14522" s="119"/>
    </row>
    <row r="14523" spans="27:35" x14ac:dyDescent="0.25">
      <c r="AA14523" s="81"/>
      <c r="AB14523" s="81"/>
      <c r="AC14523" s="80"/>
      <c r="AD14523" s="80"/>
      <c r="AE14523" s="81"/>
      <c r="AF14523" s="82"/>
      <c r="AG14523" s="80"/>
      <c r="AH14523" s="119"/>
      <c r="AI14523" s="119"/>
    </row>
    <row r="14524" spans="27:35" x14ac:dyDescent="0.25">
      <c r="AA14524" s="81"/>
      <c r="AB14524" s="81"/>
      <c r="AC14524" s="80"/>
      <c r="AD14524" s="80"/>
      <c r="AE14524" s="81"/>
      <c r="AF14524" s="82"/>
      <c r="AG14524" s="80"/>
      <c r="AH14524" s="119"/>
      <c r="AI14524" s="119"/>
    </row>
    <row r="14525" spans="27:35" x14ac:dyDescent="0.25">
      <c r="AA14525" s="81"/>
      <c r="AB14525" s="81"/>
      <c r="AC14525" s="80"/>
      <c r="AD14525" s="80"/>
      <c r="AE14525" s="81"/>
      <c r="AF14525" s="82"/>
      <c r="AG14525" s="80"/>
      <c r="AH14525" s="119"/>
      <c r="AI14525" s="119"/>
    </row>
    <row r="14526" spans="27:35" x14ac:dyDescent="0.25">
      <c r="AA14526" s="81"/>
      <c r="AB14526" s="81"/>
      <c r="AC14526" s="80"/>
      <c r="AD14526" s="80"/>
      <c r="AE14526" s="81"/>
      <c r="AF14526" s="82"/>
      <c r="AG14526" s="80"/>
      <c r="AH14526" s="119"/>
      <c r="AI14526" s="119"/>
    </row>
    <row r="14527" spans="27:35" x14ac:dyDescent="0.25">
      <c r="AA14527" s="81"/>
      <c r="AB14527" s="81"/>
      <c r="AC14527" s="80"/>
      <c r="AD14527" s="80"/>
      <c r="AE14527" s="81"/>
      <c r="AF14527" s="82"/>
      <c r="AG14527" s="80"/>
      <c r="AH14527" s="119"/>
      <c r="AI14527" s="119"/>
    </row>
    <row r="14528" spans="27:35" x14ac:dyDescent="0.25">
      <c r="AA14528" s="81"/>
      <c r="AB14528" s="81"/>
      <c r="AC14528" s="80"/>
      <c r="AD14528" s="80"/>
      <c r="AE14528" s="81"/>
      <c r="AF14528" s="82"/>
      <c r="AG14528" s="80"/>
      <c r="AH14528" s="119"/>
      <c r="AI14528" s="119"/>
    </row>
    <row r="14529" spans="27:35" x14ac:dyDescent="0.25">
      <c r="AA14529" s="81"/>
      <c r="AB14529" s="81"/>
      <c r="AC14529" s="80"/>
      <c r="AD14529" s="80"/>
      <c r="AE14529" s="81"/>
      <c r="AF14529" s="82"/>
      <c r="AG14529" s="80"/>
      <c r="AH14529" s="119"/>
      <c r="AI14529" s="119"/>
    </row>
    <row r="14530" spans="27:35" x14ac:dyDescent="0.25">
      <c r="AA14530" s="81"/>
      <c r="AB14530" s="81"/>
      <c r="AC14530" s="80"/>
      <c r="AD14530" s="80"/>
      <c r="AE14530" s="81"/>
      <c r="AF14530" s="82"/>
      <c r="AG14530" s="80"/>
      <c r="AH14530" s="119"/>
      <c r="AI14530" s="119"/>
    </row>
    <row r="14531" spans="27:35" x14ac:dyDescent="0.25">
      <c r="AA14531" s="81"/>
      <c r="AB14531" s="81"/>
      <c r="AC14531" s="80"/>
      <c r="AD14531" s="80"/>
      <c r="AE14531" s="81"/>
      <c r="AF14531" s="82"/>
      <c r="AG14531" s="80"/>
      <c r="AH14531" s="119"/>
      <c r="AI14531" s="119"/>
    </row>
    <row r="14532" spans="27:35" x14ac:dyDescent="0.25">
      <c r="AA14532" s="81"/>
      <c r="AB14532" s="81"/>
      <c r="AC14532" s="80"/>
      <c r="AD14532" s="80"/>
      <c r="AE14532" s="81"/>
      <c r="AF14532" s="82"/>
      <c r="AG14532" s="80"/>
      <c r="AH14532" s="119"/>
      <c r="AI14532" s="119"/>
    </row>
    <row r="14533" spans="27:35" x14ac:dyDescent="0.25">
      <c r="AA14533" s="81"/>
      <c r="AB14533" s="81"/>
      <c r="AC14533" s="80"/>
      <c r="AD14533" s="80"/>
      <c r="AE14533" s="81"/>
      <c r="AF14533" s="82"/>
      <c r="AG14533" s="80"/>
      <c r="AH14533" s="119"/>
      <c r="AI14533" s="119"/>
    </row>
    <row r="14534" spans="27:35" x14ac:dyDescent="0.25">
      <c r="AA14534" s="81"/>
      <c r="AB14534" s="81"/>
      <c r="AC14534" s="80"/>
      <c r="AD14534" s="80"/>
      <c r="AE14534" s="81"/>
      <c r="AF14534" s="82"/>
      <c r="AG14534" s="80"/>
      <c r="AH14534" s="119"/>
      <c r="AI14534" s="119"/>
    </row>
    <row r="14535" spans="27:35" x14ac:dyDescent="0.25">
      <c r="AA14535" s="81"/>
      <c r="AB14535" s="81"/>
      <c r="AC14535" s="80"/>
      <c r="AD14535" s="80"/>
      <c r="AE14535" s="81"/>
      <c r="AF14535" s="82"/>
      <c r="AG14535" s="80"/>
      <c r="AH14535" s="119"/>
      <c r="AI14535" s="119"/>
    </row>
    <row r="14536" spans="27:35" x14ac:dyDescent="0.25">
      <c r="AA14536" s="81"/>
      <c r="AB14536" s="81"/>
      <c r="AC14536" s="80"/>
      <c r="AD14536" s="80"/>
      <c r="AE14536" s="81"/>
      <c r="AF14536" s="82"/>
      <c r="AG14536" s="80"/>
      <c r="AH14536" s="119"/>
      <c r="AI14536" s="119"/>
    </row>
    <row r="14537" spans="27:35" x14ac:dyDescent="0.25">
      <c r="AA14537" s="81"/>
      <c r="AB14537" s="81"/>
      <c r="AC14537" s="80"/>
      <c r="AD14537" s="80"/>
      <c r="AE14537" s="81"/>
      <c r="AF14537" s="82"/>
      <c r="AG14537" s="80"/>
      <c r="AH14537" s="119"/>
      <c r="AI14537" s="119"/>
    </row>
    <row r="14538" spans="27:35" x14ac:dyDescent="0.25">
      <c r="AA14538" s="81"/>
      <c r="AB14538" s="81"/>
      <c r="AC14538" s="80"/>
      <c r="AD14538" s="80"/>
      <c r="AE14538" s="81"/>
      <c r="AF14538" s="82"/>
      <c r="AG14538" s="80"/>
      <c r="AH14538" s="119"/>
      <c r="AI14538" s="119"/>
    </row>
    <row r="14539" spans="27:35" x14ac:dyDescent="0.25">
      <c r="AA14539" s="81"/>
      <c r="AB14539" s="81"/>
      <c r="AC14539" s="80"/>
      <c r="AD14539" s="80"/>
      <c r="AE14539" s="81"/>
      <c r="AF14539" s="82"/>
      <c r="AG14539" s="80"/>
      <c r="AH14539" s="119"/>
      <c r="AI14539" s="119"/>
    </row>
    <row r="14540" spans="27:35" x14ac:dyDescent="0.25">
      <c r="AA14540" s="81"/>
      <c r="AB14540" s="81"/>
      <c r="AC14540" s="80"/>
      <c r="AD14540" s="80"/>
      <c r="AE14540" s="81"/>
      <c r="AF14540" s="82"/>
      <c r="AG14540" s="80"/>
      <c r="AH14540" s="119"/>
      <c r="AI14540" s="119"/>
    </row>
    <row r="14541" spans="27:35" x14ac:dyDescent="0.25">
      <c r="AA14541" s="81"/>
      <c r="AB14541" s="81"/>
      <c r="AC14541" s="80"/>
      <c r="AD14541" s="80"/>
      <c r="AE14541" s="81"/>
      <c r="AF14541" s="82"/>
      <c r="AG14541" s="80"/>
      <c r="AH14541" s="119"/>
      <c r="AI14541" s="119"/>
    </row>
    <row r="14542" spans="27:35" x14ac:dyDescent="0.25">
      <c r="AA14542" s="81"/>
      <c r="AB14542" s="81"/>
      <c r="AC14542" s="80"/>
      <c r="AD14542" s="80"/>
      <c r="AE14542" s="81"/>
      <c r="AF14542" s="82"/>
      <c r="AG14542" s="80"/>
      <c r="AH14542" s="119"/>
      <c r="AI14542" s="119"/>
    </row>
    <row r="14543" spans="27:35" x14ac:dyDescent="0.25">
      <c r="AA14543" s="81"/>
      <c r="AB14543" s="81"/>
      <c r="AC14543" s="80"/>
      <c r="AD14543" s="80"/>
      <c r="AE14543" s="81"/>
      <c r="AF14543" s="82"/>
      <c r="AG14543" s="80"/>
      <c r="AH14543" s="119"/>
      <c r="AI14543" s="119"/>
    </row>
    <row r="14544" spans="27:35" x14ac:dyDescent="0.25">
      <c r="AA14544" s="81"/>
      <c r="AB14544" s="81"/>
      <c r="AC14544" s="80"/>
      <c r="AD14544" s="80"/>
      <c r="AE14544" s="81"/>
      <c r="AF14544" s="82"/>
      <c r="AG14544" s="80"/>
      <c r="AH14544" s="119"/>
      <c r="AI14544" s="119"/>
    </row>
    <row r="14545" spans="27:35" x14ac:dyDescent="0.25">
      <c r="AA14545" s="81"/>
      <c r="AB14545" s="81"/>
      <c r="AC14545" s="80"/>
      <c r="AD14545" s="80"/>
      <c r="AE14545" s="81"/>
      <c r="AF14545" s="82"/>
      <c r="AG14545" s="80"/>
      <c r="AH14545" s="119"/>
      <c r="AI14545" s="119"/>
    </row>
    <row r="14546" spans="27:35" x14ac:dyDescent="0.25">
      <c r="AA14546" s="81"/>
      <c r="AB14546" s="81"/>
      <c r="AC14546" s="80"/>
      <c r="AD14546" s="80"/>
      <c r="AE14546" s="81"/>
      <c r="AF14546" s="82"/>
      <c r="AG14546" s="80"/>
      <c r="AH14546" s="119"/>
      <c r="AI14546" s="119"/>
    </row>
    <row r="14547" spans="27:35" x14ac:dyDescent="0.25">
      <c r="AA14547" s="81"/>
      <c r="AB14547" s="81"/>
      <c r="AC14547" s="80"/>
      <c r="AD14547" s="80"/>
      <c r="AE14547" s="81"/>
      <c r="AF14547" s="82"/>
      <c r="AG14547" s="80"/>
      <c r="AH14547" s="119"/>
      <c r="AI14547" s="119"/>
    </row>
    <row r="14548" spans="27:35" x14ac:dyDescent="0.25">
      <c r="AA14548" s="81"/>
      <c r="AB14548" s="81"/>
      <c r="AC14548" s="80"/>
      <c r="AD14548" s="80"/>
      <c r="AE14548" s="81"/>
      <c r="AF14548" s="82"/>
      <c r="AG14548" s="80"/>
      <c r="AH14548" s="119"/>
      <c r="AI14548" s="119"/>
    </row>
    <row r="14549" spans="27:35" x14ac:dyDescent="0.25">
      <c r="AA14549" s="81"/>
      <c r="AB14549" s="81"/>
      <c r="AC14549" s="80"/>
      <c r="AD14549" s="80"/>
      <c r="AE14549" s="81"/>
      <c r="AF14549" s="82"/>
      <c r="AG14549" s="80"/>
      <c r="AH14549" s="119"/>
      <c r="AI14549" s="119"/>
    </row>
    <row r="14550" spans="27:35" x14ac:dyDescent="0.25">
      <c r="AA14550" s="81"/>
      <c r="AB14550" s="81"/>
      <c r="AC14550" s="80"/>
      <c r="AD14550" s="80"/>
      <c r="AE14550" s="81"/>
      <c r="AF14550" s="82"/>
      <c r="AG14550" s="80"/>
      <c r="AH14550" s="119"/>
      <c r="AI14550" s="119"/>
    </row>
    <row r="14551" spans="27:35" x14ac:dyDescent="0.25">
      <c r="AA14551" s="81"/>
      <c r="AB14551" s="81"/>
      <c r="AC14551" s="80"/>
      <c r="AD14551" s="80"/>
      <c r="AE14551" s="81"/>
      <c r="AF14551" s="82"/>
      <c r="AG14551" s="80"/>
      <c r="AH14551" s="119"/>
      <c r="AI14551" s="119"/>
    </row>
    <row r="14552" spans="27:35" x14ac:dyDescent="0.25">
      <c r="AA14552" s="81"/>
      <c r="AB14552" s="81"/>
      <c r="AC14552" s="80"/>
      <c r="AD14552" s="80"/>
      <c r="AE14552" s="81"/>
      <c r="AF14552" s="82"/>
      <c r="AG14552" s="80"/>
      <c r="AH14552" s="119"/>
      <c r="AI14552" s="119"/>
    </row>
    <row r="14553" spans="27:35" x14ac:dyDescent="0.25">
      <c r="AA14553" s="81"/>
      <c r="AB14553" s="81"/>
      <c r="AC14553" s="80"/>
      <c r="AD14553" s="80"/>
      <c r="AE14553" s="81"/>
      <c r="AF14553" s="82"/>
      <c r="AG14553" s="80"/>
      <c r="AH14553" s="119"/>
      <c r="AI14553" s="119"/>
    </row>
    <row r="14554" spans="27:35" x14ac:dyDescent="0.25">
      <c r="AA14554" s="81"/>
      <c r="AB14554" s="81"/>
      <c r="AC14554" s="80"/>
      <c r="AD14554" s="80"/>
      <c r="AE14554" s="81"/>
      <c r="AF14554" s="82"/>
      <c r="AG14554" s="80"/>
      <c r="AH14554" s="119"/>
      <c r="AI14554" s="119"/>
    </row>
    <row r="14555" spans="27:35" x14ac:dyDescent="0.25">
      <c r="AA14555" s="81"/>
      <c r="AB14555" s="81"/>
      <c r="AC14555" s="80"/>
      <c r="AD14555" s="80"/>
      <c r="AE14555" s="81"/>
      <c r="AF14555" s="82"/>
      <c r="AG14555" s="80"/>
      <c r="AH14555" s="119"/>
      <c r="AI14555" s="119"/>
    </row>
    <row r="14556" spans="27:35" x14ac:dyDescent="0.25">
      <c r="AA14556" s="81"/>
      <c r="AB14556" s="81"/>
      <c r="AC14556" s="80"/>
      <c r="AD14556" s="80"/>
      <c r="AE14556" s="81"/>
      <c r="AF14556" s="82"/>
      <c r="AG14556" s="80"/>
      <c r="AH14556" s="119"/>
      <c r="AI14556" s="119"/>
    </row>
    <row r="14557" spans="27:35" x14ac:dyDescent="0.25">
      <c r="AA14557" s="81"/>
      <c r="AB14557" s="81"/>
      <c r="AC14557" s="80"/>
      <c r="AD14557" s="80"/>
      <c r="AE14557" s="81"/>
      <c r="AF14557" s="82"/>
      <c r="AG14557" s="80"/>
      <c r="AH14557" s="119"/>
      <c r="AI14557" s="119"/>
    </row>
    <row r="14558" spans="27:35" x14ac:dyDescent="0.25">
      <c r="AA14558" s="81"/>
      <c r="AB14558" s="81"/>
      <c r="AC14558" s="80"/>
      <c r="AD14558" s="80"/>
      <c r="AE14558" s="81"/>
      <c r="AF14558" s="82"/>
      <c r="AG14558" s="80"/>
      <c r="AH14558" s="119"/>
      <c r="AI14558" s="119"/>
    </row>
    <row r="14559" spans="27:35" x14ac:dyDescent="0.25">
      <c r="AA14559" s="81"/>
      <c r="AB14559" s="81"/>
      <c r="AC14559" s="80"/>
      <c r="AD14559" s="80"/>
      <c r="AE14559" s="81"/>
      <c r="AF14559" s="82"/>
      <c r="AG14559" s="80"/>
      <c r="AH14559" s="119"/>
      <c r="AI14559" s="119"/>
    </row>
    <row r="14560" spans="27:35" x14ac:dyDescent="0.25">
      <c r="AA14560" s="81"/>
      <c r="AB14560" s="81"/>
      <c r="AC14560" s="80"/>
      <c r="AD14560" s="80"/>
      <c r="AE14560" s="81"/>
      <c r="AF14560" s="82"/>
      <c r="AG14560" s="80"/>
      <c r="AH14560" s="119"/>
      <c r="AI14560" s="119"/>
    </row>
    <row r="14561" spans="27:35" x14ac:dyDescent="0.25">
      <c r="AA14561" s="81"/>
      <c r="AB14561" s="81"/>
      <c r="AC14561" s="80"/>
      <c r="AD14561" s="80"/>
      <c r="AE14561" s="81"/>
      <c r="AF14561" s="82"/>
      <c r="AG14561" s="80"/>
      <c r="AH14561" s="119"/>
      <c r="AI14561" s="119"/>
    </row>
    <row r="14562" spans="27:35" x14ac:dyDescent="0.25">
      <c r="AA14562" s="81"/>
      <c r="AB14562" s="81"/>
      <c r="AC14562" s="80"/>
      <c r="AD14562" s="80"/>
      <c r="AE14562" s="81"/>
      <c r="AF14562" s="82"/>
      <c r="AG14562" s="80"/>
      <c r="AH14562" s="119"/>
      <c r="AI14562" s="119"/>
    </row>
    <row r="14563" spans="27:35" x14ac:dyDescent="0.25">
      <c r="AA14563" s="81"/>
      <c r="AB14563" s="81"/>
      <c r="AC14563" s="80"/>
      <c r="AD14563" s="80"/>
      <c r="AE14563" s="81"/>
      <c r="AF14563" s="82"/>
      <c r="AG14563" s="80"/>
      <c r="AH14563" s="119"/>
      <c r="AI14563" s="119"/>
    </row>
    <row r="14564" spans="27:35" x14ac:dyDescent="0.25">
      <c r="AA14564" s="81"/>
      <c r="AB14564" s="81"/>
      <c r="AC14564" s="80"/>
      <c r="AD14564" s="80"/>
      <c r="AE14564" s="81"/>
      <c r="AF14564" s="82"/>
      <c r="AG14564" s="80"/>
      <c r="AH14564" s="119"/>
      <c r="AI14564" s="119"/>
    </row>
    <row r="14565" spans="27:35" x14ac:dyDescent="0.25">
      <c r="AA14565" s="81"/>
      <c r="AB14565" s="81"/>
      <c r="AC14565" s="80"/>
      <c r="AD14565" s="80"/>
      <c r="AE14565" s="81"/>
      <c r="AF14565" s="82"/>
      <c r="AG14565" s="80"/>
      <c r="AH14565" s="119"/>
      <c r="AI14565" s="119"/>
    </row>
    <row r="14566" spans="27:35" x14ac:dyDescent="0.25">
      <c r="AA14566" s="81"/>
      <c r="AB14566" s="81"/>
      <c r="AC14566" s="80"/>
      <c r="AD14566" s="80"/>
      <c r="AE14566" s="81"/>
      <c r="AF14566" s="82"/>
      <c r="AG14566" s="80"/>
      <c r="AH14566" s="119"/>
      <c r="AI14566" s="119"/>
    </row>
    <row r="14567" spans="27:35" x14ac:dyDescent="0.25">
      <c r="AA14567" s="81"/>
      <c r="AB14567" s="81"/>
      <c r="AC14567" s="80"/>
      <c r="AD14567" s="80"/>
      <c r="AE14567" s="81"/>
      <c r="AF14567" s="82"/>
      <c r="AG14567" s="80"/>
      <c r="AH14567" s="119"/>
      <c r="AI14567" s="119"/>
    </row>
    <row r="14568" spans="27:35" x14ac:dyDescent="0.25">
      <c r="AA14568" s="81"/>
      <c r="AB14568" s="81"/>
      <c r="AC14568" s="80"/>
      <c r="AD14568" s="80"/>
      <c r="AE14568" s="81"/>
      <c r="AF14568" s="82"/>
      <c r="AG14568" s="80"/>
      <c r="AH14568" s="119"/>
      <c r="AI14568" s="119"/>
    </row>
    <row r="14569" spans="27:35" x14ac:dyDescent="0.25">
      <c r="AA14569" s="81"/>
      <c r="AB14569" s="81"/>
      <c r="AC14569" s="80"/>
      <c r="AD14569" s="80"/>
      <c r="AE14569" s="81"/>
      <c r="AF14569" s="82"/>
      <c r="AG14569" s="80"/>
      <c r="AH14569" s="119"/>
      <c r="AI14569" s="119"/>
    </row>
    <row r="14570" spans="27:35" x14ac:dyDescent="0.25">
      <c r="AA14570" s="81"/>
      <c r="AB14570" s="81"/>
      <c r="AC14570" s="80"/>
      <c r="AD14570" s="80"/>
      <c r="AE14570" s="81"/>
      <c r="AF14570" s="82"/>
      <c r="AG14570" s="80"/>
      <c r="AH14570" s="119"/>
      <c r="AI14570" s="119"/>
    </row>
    <row r="14571" spans="27:35" x14ac:dyDescent="0.25">
      <c r="AA14571" s="81"/>
      <c r="AB14571" s="81"/>
      <c r="AC14571" s="80"/>
      <c r="AD14571" s="80"/>
      <c r="AE14571" s="81"/>
      <c r="AF14571" s="82"/>
      <c r="AG14571" s="80"/>
      <c r="AH14571" s="119"/>
      <c r="AI14571" s="119"/>
    </row>
    <row r="14572" spans="27:35" x14ac:dyDescent="0.25">
      <c r="AA14572" s="81"/>
      <c r="AB14572" s="81"/>
      <c r="AC14572" s="80"/>
      <c r="AD14572" s="80"/>
      <c r="AE14572" s="81"/>
      <c r="AF14572" s="82"/>
      <c r="AG14572" s="80"/>
      <c r="AH14572" s="119"/>
      <c r="AI14572" s="119"/>
    </row>
    <row r="14573" spans="27:35" x14ac:dyDescent="0.25">
      <c r="AA14573" s="81"/>
      <c r="AB14573" s="81"/>
      <c r="AC14573" s="80"/>
      <c r="AD14573" s="80"/>
      <c r="AE14573" s="81"/>
      <c r="AF14573" s="82"/>
      <c r="AG14573" s="80"/>
      <c r="AH14573" s="119"/>
      <c r="AI14573" s="119"/>
    </row>
    <row r="14574" spans="27:35" x14ac:dyDescent="0.25">
      <c r="AA14574" s="81"/>
      <c r="AB14574" s="81"/>
      <c r="AC14574" s="80"/>
      <c r="AD14574" s="80"/>
      <c r="AE14574" s="81"/>
      <c r="AF14574" s="82"/>
      <c r="AG14574" s="80"/>
      <c r="AH14574" s="119"/>
      <c r="AI14574" s="119"/>
    </row>
    <row r="14575" spans="27:35" x14ac:dyDescent="0.25">
      <c r="AA14575" s="81"/>
      <c r="AB14575" s="81"/>
      <c r="AC14575" s="80"/>
      <c r="AD14575" s="80"/>
      <c r="AE14575" s="81"/>
      <c r="AF14575" s="82"/>
      <c r="AG14575" s="80"/>
      <c r="AH14575" s="119"/>
      <c r="AI14575" s="119"/>
    </row>
    <row r="14576" spans="27:35" x14ac:dyDescent="0.25">
      <c r="AA14576" s="81"/>
      <c r="AB14576" s="81"/>
      <c r="AC14576" s="80"/>
      <c r="AD14576" s="80"/>
      <c r="AE14576" s="81"/>
      <c r="AF14576" s="82"/>
      <c r="AG14576" s="80"/>
      <c r="AH14576" s="119"/>
      <c r="AI14576" s="119"/>
    </row>
    <row r="14577" spans="27:35" x14ac:dyDescent="0.25">
      <c r="AA14577" s="81"/>
      <c r="AB14577" s="81"/>
      <c r="AC14577" s="80"/>
      <c r="AD14577" s="80"/>
      <c r="AE14577" s="81"/>
      <c r="AF14577" s="82"/>
      <c r="AG14577" s="80"/>
      <c r="AH14577" s="119"/>
      <c r="AI14577" s="119"/>
    </row>
    <row r="14578" spans="27:35" x14ac:dyDescent="0.25">
      <c r="AA14578" s="81"/>
      <c r="AB14578" s="81"/>
      <c r="AC14578" s="80"/>
      <c r="AD14578" s="80"/>
      <c r="AE14578" s="81"/>
      <c r="AF14578" s="82"/>
      <c r="AG14578" s="80"/>
      <c r="AH14578" s="119"/>
      <c r="AI14578" s="119"/>
    </row>
    <row r="14579" spans="27:35" x14ac:dyDescent="0.25">
      <c r="AA14579" s="81"/>
      <c r="AB14579" s="81"/>
      <c r="AC14579" s="80"/>
      <c r="AD14579" s="80"/>
      <c r="AE14579" s="81"/>
      <c r="AF14579" s="82"/>
      <c r="AG14579" s="80"/>
      <c r="AH14579" s="119"/>
      <c r="AI14579" s="119"/>
    </row>
    <row r="14580" spans="27:35" x14ac:dyDescent="0.25">
      <c r="AA14580" s="81"/>
      <c r="AB14580" s="81"/>
      <c r="AC14580" s="80"/>
      <c r="AD14580" s="80"/>
      <c r="AE14580" s="81"/>
      <c r="AF14580" s="82"/>
      <c r="AG14580" s="80"/>
      <c r="AH14580" s="119"/>
      <c r="AI14580" s="119"/>
    </row>
    <row r="14581" spans="27:35" x14ac:dyDescent="0.25">
      <c r="AA14581" s="81"/>
      <c r="AB14581" s="81"/>
      <c r="AC14581" s="80"/>
      <c r="AD14581" s="80"/>
      <c r="AE14581" s="81"/>
      <c r="AF14581" s="82"/>
      <c r="AG14581" s="80"/>
      <c r="AH14581" s="119"/>
      <c r="AI14581" s="119"/>
    </row>
    <row r="14582" spans="27:35" x14ac:dyDescent="0.25">
      <c r="AA14582" s="81"/>
      <c r="AB14582" s="81"/>
      <c r="AC14582" s="80"/>
      <c r="AD14582" s="80"/>
      <c r="AE14582" s="81"/>
      <c r="AF14582" s="82"/>
      <c r="AG14582" s="80"/>
      <c r="AH14582" s="119"/>
      <c r="AI14582" s="119"/>
    </row>
    <row r="14583" spans="27:35" x14ac:dyDescent="0.25">
      <c r="AA14583" s="81"/>
      <c r="AB14583" s="81"/>
      <c r="AC14583" s="80"/>
      <c r="AD14583" s="80"/>
      <c r="AE14583" s="81"/>
      <c r="AF14583" s="82"/>
      <c r="AG14583" s="80"/>
      <c r="AH14583" s="119"/>
      <c r="AI14583" s="119"/>
    </row>
    <row r="14584" spans="27:35" x14ac:dyDescent="0.25">
      <c r="AA14584" s="81"/>
      <c r="AB14584" s="81"/>
      <c r="AC14584" s="80"/>
      <c r="AD14584" s="80"/>
      <c r="AE14584" s="81"/>
      <c r="AF14584" s="82"/>
      <c r="AG14584" s="80"/>
      <c r="AH14584" s="119"/>
      <c r="AI14584" s="119"/>
    </row>
    <row r="14585" spans="27:35" x14ac:dyDescent="0.25">
      <c r="AA14585" s="81"/>
      <c r="AB14585" s="81"/>
      <c r="AC14585" s="80"/>
      <c r="AD14585" s="80"/>
      <c r="AE14585" s="81"/>
      <c r="AF14585" s="82"/>
      <c r="AG14585" s="80"/>
      <c r="AH14585" s="119"/>
      <c r="AI14585" s="119"/>
    </row>
    <row r="14586" spans="27:35" x14ac:dyDescent="0.25">
      <c r="AA14586" s="81"/>
      <c r="AB14586" s="81"/>
      <c r="AC14586" s="80"/>
      <c r="AD14586" s="80"/>
      <c r="AE14586" s="81"/>
      <c r="AF14586" s="82"/>
      <c r="AG14586" s="80"/>
      <c r="AH14586" s="119"/>
      <c r="AI14586" s="119"/>
    </row>
    <row r="14587" spans="27:35" x14ac:dyDescent="0.25">
      <c r="AA14587" s="81"/>
      <c r="AB14587" s="81"/>
      <c r="AC14587" s="80"/>
      <c r="AD14587" s="80"/>
      <c r="AE14587" s="81"/>
      <c r="AF14587" s="82"/>
      <c r="AG14587" s="80"/>
      <c r="AH14587" s="119"/>
      <c r="AI14587" s="119"/>
    </row>
    <row r="14588" spans="27:35" x14ac:dyDescent="0.25">
      <c r="AA14588" s="81"/>
      <c r="AB14588" s="81"/>
      <c r="AC14588" s="80"/>
      <c r="AD14588" s="80"/>
      <c r="AE14588" s="81"/>
      <c r="AF14588" s="82"/>
      <c r="AG14588" s="80"/>
      <c r="AH14588" s="119"/>
      <c r="AI14588" s="119"/>
    </row>
    <row r="14589" spans="27:35" x14ac:dyDescent="0.25">
      <c r="AA14589" s="81"/>
      <c r="AB14589" s="81"/>
      <c r="AC14589" s="80"/>
      <c r="AD14589" s="80"/>
      <c r="AE14589" s="81"/>
      <c r="AF14589" s="82"/>
      <c r="AG14589" s="80"/>
      <c r="AH14589" s="119"/>
      <c r="AI14589" s="119"/>
    </row>
    <row r="14590" spans="27:35" x14ac:dyDescent="0.25">
      <c r="AA14590" s="81"/>
      <c r="AB14590" s="81"/>
      <c r="AC14590" s="80"/>
      <c r="AD14590" s="80"/>
      <c r="AE14590" s="81"/>
      <c r="AF14590" s="82"/>
      <c r="AG14590" s="80"/>
      <c r="AH14590" s="119"/>
      <c r="AI14590" s="119"/>
    </row>
    <row r="14591" spans="27:35" x14ac:dyDescent="0.25">
      <c r="AA14591" s="81"/>
      <c r="AB14591" s="81"/>
      <c r="AC14591" s="80"/>
      <c r="AD14591" s="80"/>
      <c r="AE14591" s="81"/>
      <c r="AF14591" s="82"/>
      <c r="AG14591" s="80"/>
      <c r="AH14591" s="119"/>
      <c r="AI14591" s="119"/>
    </row>
    <row r="14592" spans="27:35" x14ac:dyDescent="0.25">
      <c r="AA14592" s="81"/>
      <c r="AB14592" s="81"/>
      <c r="AC14592" s="80"/>
      <c r="AD14592" s="80"/>
      <c r="AE14592" s="81"/>
      <c r="AF14592" s="82"/>
      <c r="AG14592" s="80"/>
      <c r="AH14592" s="119"/>
      <c r="AI14592" s="119"/>
    </row>
    <row r="14593" spans="27:35" x14ac:dyDescent="0.25">
      <c r="AA14593" s="81"/>
      <c r="AB14593" s="81"/>
      <c r="AC14593" s="80"/>
      <c r="AD14593" s="80"/>
      <c r="AE14593" s="81"/>
      <c r="AF14593" s="82"/>
      <c r="AG14593" s="80"/>
      <c r="AH14593" s="119"/>
      <c r="AI14593" s="119"/>
    </row>
    <row r="14594" spans="27:35" x14ac:dyDescent="0.25">
      <c r="AA14594" s="81"/>
      <c r="AB14594" s="81"/>
      <c r="AC14594" s="80"/>
      <c r="AD14594" s="80"/>
      <c r="AE14594" s="81"/>
      <c r="AF14594" s="82"/>
      <c r="AG14594" s="80"/>
      <c r="AH14594" s="119"/>
      <c r="AI14594" s="119"/>
    </row>
    <row r="14595" spans="27:35" x14ac:dyDescent="0.25">
      <c r="AA14595" s="81"/>
      <c r="AB14595" s="81"/>
      <c r="AC14595" s="80"/>
      <c r="AD14595" s="80"/>
      <c r="AE14595" s="81"/>
      <c r="AF14595" s="82"/>
      <c r="AG14595" s="80"/>
      <c r="AH14595" s="119"/>
      <c r="AI14595" s="119"/>
    </row>
    <row r="14596" spans="27:35" x14ac:dyDescent="0.25">
      <c r="AA14596" s="81"/>
      <c r="AB14596" s="81"/>
      <c r="AC14596" s="80"/>
      <c r="AD14596" s="80"/>
      <c r="AE14596" s="81"/>
      <c r="AF14596" s="82"/>
      <c r="AG14596" s="80"/>
      <c r="AH14596" s="119"/>
      <c r="AI14596" s="119"/>
    </row>
    <row r="14597" spans="27:35" x14ac:dyDescent="0.25">
      <c r="AA14597" s="81"/>
      <c r="AB14597" s="81"/>
      <c r="AC14597" s="80"/>
      <c r="AD14597" s="80"/>
      <c r="AE14597" s="81"/>
      <c r="AF14597" s="82"/>
      <c r="AG14597" s="80"/>
      <c r="AH14597" s="119"/>
      <c r="AI14597" s="119"/>
    </row>
    <row r="14598" spans="27:35" x14ac:dyDescent="0.25">
      <c r="AA14598" s="81"/>
      <c r="AB14598" s="81"/>
      <c r="AC14598" s="80"/>
      <c r="AD14598" s="80"/>
      <c r="AE14598" s="81"/>
      <c r="AF14598" s="82"/>
      <c r="AG14598" s="80"/>
      <c r="AH14598" s="119"/>
      <c r="AI14598" s="119"/>
    </row>
    <row r="14599" spans="27:35" x14ac:dyDescent="0.25">
      <c r="AA14599" s="81"/>
      <c r="AB14599" s="81"/>
      <c r="AC14599" s="80"/>
      <c r="AD14599" s="80"/>
      <c r="AE14599" s="81"/>
      <c r="AF14599" s="82"/>
      <c r="AG14599" s="80"/>
      <c r="AH14599" s="119"/>
      <c r="AI14599" s="119"/>
    </row>
    <row r="14600" spans="27:35" x14ac:dyDescent="0.25">
      <c r="AA14600" s="81"/>
      <c r="AB14600" s="81"/>
      <c r="AC14600" s="80"/>
      <c r="AD14600" s="80"/>
      <c r="AE14600" s="81"/>
      <c r="AF14600" s="82"/>
      <c r="AG14600" s="80"/>
      <c r="AH14600" s="119"/>
      <c r="AI14600" s="119"/>
    </row>
    <row r="14601" spans="27:35" x14ac:dyDescent="0.25">
      <c r="AA14601" s="81"/>
      <c r="AB14601" s="81"/>
      <c r="AC14601" s="80"/>
      <c r="AD14601" s="80"/>
      <c r="AE14601" s="81"/>
      <c r="AF14601" s="82"/>
      <c r="AG14601" s="80"/>
      <c r="AH14601" s="119"/>
      <c r="AI14601" s="119"/>
    </row>
    <row r="14602" spans="27:35" x14ac:dyDescent="0.25">
      <c r="AA14602" s="81"/>
      <c r="AB14602" s="81"/>
      <c r="AC14602" s="80"/>
      <c r="AD14602" s="80"/>
      <c r="AE14602" s="81"/>
      <c r="AF14602" s="82"/>
      <c r="AG14602" s="80"/>
      <c r="AH14602" s="119"/>
      <c r="AI14602" s="119"/>
    </row>
    <row r="14603" spans="27:35" x14ac:dyDescent="0.25">
      <c r="AA14603" s="81"/>
      <c r="AB14603" s="81"/>
      <c r="AC14603" s="80"/>
      <c r="AD14603" s="80"/>
      <c r="AE14603" s="81"/>
      <c r="AF14603" s="82"/>
      <c r="AG14603" s="80"/>
      <c r="AH14603" s="119"/>
      <c r="AI14603" s="119"/>
    </row>
    <row r="14604" spans="27:35" x14ac:dyDescent="0.25">
      <c r="AA14604" s="81"/>
      <c r="AB14604" s="81"/>
      <c r="AC14604" s="80"/>
      <c r="AD14604" s="80"/>
      <c r="AE14604" s="81"/>
      <c r="AF14604" s="82"/>
      <c r="AG14604" s="80"/>
      <c r="AH14604" s="119"/>
      <c r="AI14604" s="119"/>
    </row>
    <row r="14605" spans="27:35" x14ac:dyDescent="0.25">
      <c r="AA14605" s="81"/>
      <c r="AB14605" s="81"/>
      <c r="AC14605" s="80"/>
      <c r="AD14605" s="80"/>
      <c r="AE14605" s="81"/>
      <c r="AF14605" s="82"/>
      <c r="AG14605" s="80"/>
      <c r="AH14605" s="119"/>
      <c r="AI14605" s="119"/>
    </row>
    <row r="14606" spans="27:35" x14ac:dyDescent="0.25">
      <c r="AA14606" s="81"/>
      <c r="AB14606" s="81"/>
      <c r="AC14606" s="80"/>
      <c r="AD14606" s="80"/>
      <c r="AE14606" s="81"/>
      <c r="AF14606" s="82"/>
      <c r="AG14606" s="80"/>
      <c r="AH14606" s="119"/>
      <c r="AI14606" s="119"/>
    </row>
    <row r="14607" spans="27:35" x14ac:dyDescent="0.25">
      <c r="AA14607" s="81"/>
      <c r="AB14607" s="81"/>
      <c r="AC14607" s="80"/>
      <c r="AD14607" s="80"/>
      <c r="AE14607" s="81"/>
      <c r="AF14607" s="82"/>
      <c r="AG14607" s="80"/>
      <c r="AH14607" s="119"/>
      <c r="AI14607" s="119"/>
    </row>
    <row r="14608" spans="27:35" x14ac:dyDescent="0.25">
      <c r="AA14608" s="81"/>
      <c r="AB14608" s="81"/>
      <c r="AC14608" s="80"/>
      <c r="AD14608" s="80"/>
      <c r="AE14608" s="81"/>
      <c r="AF14608" s="82"/>
      <c r="AG14608" s="80"/>
      <c r="AH14608" s="119"/>
      <c r="AI14608" s="119"/>
    </row>
    <row r="14609" spans="27:35" x14ac:dyDescent="0.25">
      <c r="AA14609" s="81"/>
      <c r="AB14609" s="81"/>
      <c r="AC14609" s="80"/>
      <c r="AD14609" s="80"/>
      <c r="AE14609" s="81"/>
      <c r="AF14609" s="82"/>
      <c r="AG14609" s="80"/>
      <c r="AH14609" s="119"/>
      <c r="AI14609" s="119"/>
    </row>
    <row r="14610" spans="27:35" x14ac:dyDescent="0.25">
      <c r="AA14610" s="81"/>
      <c r="AB14610" s="81"/>
      <c r="AC14610" s="80"/>
      <c r="AD14610" s="80"/>
      <c r="AE14610" s="81"/>
      <c r="AF14610" s="82"/>
      <c r="AG14610" s="80"/>
      <c r="AH14610" s="119"/>
      <c r="AI14610" s="119"/>
    </row>
    <row r="14611" spans="27:35" x14ac:dyDescent="0.25">
      <c r="AA14611" s="81"/>
      <c r="AB14611" s="81"/>
      <c r="AC14611" s="80"/>
      <c r="AD14611" s="80"/>
      <c r="AE14611" s="81"/>
      <c r="AF14611" s="82"/>
      <c r="AG14611" s="80"/>
      <c r="AH14611" s="119"/>
      <c r="AI14611" s="119"/>
    </row>
    <row r="14612" spans="27:35" x14ac:dyDescent="0.25">
      <c r="AA14612" s="81"/>
      <c r="AB14612" s="81"/>
      <c r="AC14612" s="80"/>
      <c r="AD14612" s="80"/>
      <c r="AE14612" s="81"/>
      <c r="AF14612" s="82"/>
      <c r="AG14612" s="80"/>
      <c r="AH14612" s="119"/>
      <c r="AI14612" s="119"/>
    </row>
    <row r="14613" spans="27:35" x14ac:dyDescent="0.25">
      <c r="AA14613" s="81"/>
      <c r="AB14613" s="81"/>
      <c r="AC14613" s="80"/>
      <c r="AD14613" s="80"/>
      <c r="AE14613" s="81"/>
      <c r="AF14613" s="82"/>
      <c r="AG14613" s="80"/>
      <c r="AH14613" s="119"/>
      <c r="AI14613" s="119"/>
    </row>
    <row r="14614" spans="27:35" x14ac:dyDescent="0.25">
      <c r="AA14614" s="81"/>
      <c r="AB14614" s="81"/>
      <c r="AC14614" s="80"/>
      <c r="AD14614" s="80"/>
      <c r="AE14614" s="81"/>
      <c r="AF14614" s="82"/>
      <c r="AG14614" s="80"/>
      <c r="AH14614" s="119"/>
      <c r="AI14614" s="119"/>
    </row>
    <row r="14615" spans="27:35" x14ac:dyDescent="0.25">
      <c r="AA14615" s="81"/>
      <c r="AB14615" s="81"/>
      <c r="AC14615" s="80"/>
      <c r="AD14615" s="80"/>
      <c r="AE14615" s="81"/>
      <c r="AF14615" s="82"/>
      <c r="AG14615" s="80"/>
      <c r="AH14615" s="119"/>
      <c r="AI14615" s="119"/>
    </row>
    <row r="14616" spans="27:35" x14ac:dyDescent="0.25">
      <c r="AA14616" s="81"/>
      <c r="AB14616" s="81"/>
      <c r="AC14616" s="80"/>
      <c r="AD14616" s="80"/>
      <c r="AE14616" s="81"/>
      <c r="AF14616" s="82"/>
      <c r="AG14616" s="80"/>
      <c r="AH14616" s="119"/>
      <c r="AI14616" s="119"/>
    </row>
    <row r="14617" spans="27:35" x14ac:dyDescent="0.25">
      <c r="AA14617" s="81"/>
      <c r="AB14617" s="81"/>
      <c r="AC14617" s="80"/>
      <c r="AD14617" s="80"/>
      <c r="AE14617" s="81"/>
      <c r="AF14617" s="82"/>
      <c r="AG14617" s="80"/>
      <c r="AH14617" s="119"/>
      <c r="AI14617" s="119"/>
    </row>
    <row r="14618" spans="27:35" x14ac:dyDescent="0.25">
      <c r="AA14618" s="81"/>
      <c r="AB14618" s="81"/>
      <c r="AC14618" s="80"/>
      <c r="AD14618" s="80"/>
      <c r="AE14618" s="81"/>
      <c r="AF14618" s="82"/>
      <c r="AG14618" s="80"/>
      <c r="AH14618" s="119"/>
      <c r="AI14618" s="119"/>
    </row>
    <row r="14619" spans="27:35" x14ac:dyDescent="0.25">
      <c r="AA14619" s="81"/>
      <c r="AB14619" s="81"/>
      <c r="AC14619" s="80"/>
      <c r="AD14619" s="80"/>
      <c r="AE14619" s="81"/>
      <c r="AF14619" s="82"/>
      <c r="AG14619" s="80"/>
      <c r="AH14619" s="119"/>
      <c r="AI14619" s="119"/>
    </row>
    <row r="14620" spans="27:35" x14ac:dyDescent="0.25">
      <c r="AA14620" s="81"/>
      <c r="AB14620" s="81"/>
      <c r="AC14620" s="80"/>
      <c r="AD14620" s="80"/>
      <c r="AE14620" s="81"/>
      <c r="AF14620" s="82"/>
      <c r="AG14620" s="80"/>
      <c r="AH14620" s="119"/>
      <c r="AI14620" s="119"/>
    </row>
    <row r="14621" spans="27:35" x14ac:dyDescent="0.25">
      <c r="AA14621" s="81"/>
      <c r="AB14621" s="81"/>
      <c r="AC14621" s="80"/>
      <c r="AD14621" s="80"/>
      <c r="AE14621" s="81"/>
      <c r="AF14621" s="82"/>
      <c r="AG14621" s="80"/>
      <c r="AH14621" s="119"/>
      <c r="AI14621" s="119"/>
    </row>
    <row r="14622" spans="27:35" x14ac:dyDescent="0.25">
      <c r="AA14622" s="81"/>
      <c r="AB14622" s="81"/>
      <c r="AC14622" s="80"/>
      <c r="AD14622" s="80"/>
      <c r="AE14622" s="81"/>
      <c r="AF14622" s="82"/>
      <c r="AG14622" s="80"/>
      <c r="AH14622" s="119"/>
      <c r="AI14622" s="119"/>
    </row>
    <row r="14623" spans="27:35" x14ac:dyDescent="0.25">
      <c r="AA14623" s="81"/>
      <c r="AB14623" s="81"/>
      <c r="AC14623" s="80"/>
      <c r="AD14623" s="80"/>
      <c r="AE14623" s="81"/>
      <c r="AF14623" s="82"/>
      <c r="AG14623" s="80"/>
      <c r="AH14623" s="119"/>
      <c r="AI14623" s="119"/>
    </row>
    <row r="14624" spans="27:35" x14ac:dyDescent="0.25">
      <c r="AA14624" s="81"/>
      <c r="AB14624" s="81"/>
      <c r="AC14624" s="80"/>
      <c r="AD14624" s="80"/>
      <c r="AE14624" s="81"/>
      <c r="AF14624" s="82"/>
      <c r="AG14624" s="80"/>
      <c r="AH14624" s="119"/>
      <c r="AI14624" s="119"/>
    </row>
    <row r="14625" spans="27:35" x14ac:dyDescent="0.25">
      <c r="AA14625" s="81"/>
      <c r="AB14625" s="81"/>
      <c r="AC14625" s="80"/>
      <c r="AD14625" s="80"/>
      <c r="AE14625" s="81"/>
      <c r="AF14625" s="82"/>
      <c r="AG14625" s="80"/>
      <c r="AH14625" s="119"/>
      <c r="AI14625" s="119"/>
    </row>
    <row r="14626" spans="27:35" x14ac:dyDescent="0.25">
      <c r="AA14626" s="81"/>
      <c r="AB14626" s="81"/>
      <c r="AC14626" s="80"/>
      <c r="AD14626" s="80"/>
      <c r="AE14626" s="81"/>
      <c r="AF14626" s="82"/>
      <c r="AG14626" s="80"/>
      <c r="AH14626" s="119"/>
      <c r="AI14626" s="119"/>
    </row>
    <row r="14627" spans="27:35" x14ac:dyDescent="0.25">
      <c r="AA14627" s="81"/>
      <c r="AB14627" s="81"/>
      <c r="AC14627" s="80"/>
      <c r="AD14627" s="80"/>
      <c r="AE14627" s="81"/>
      <c r="AF14627" s="82"/>
      <c r="AG14627" s="80"/>
      <c r="AH14627" s="119"/>
      <c r="AI14627" s="119"/>
    </row>
    <row r="14628" spans="27:35" x14ac:dyDescent="0.25">
      <c r="AA14628" s="81"/>
      <c r="AB14628" s="81"/>
      <c r="AC14628" s="80"/>
      <c r="AD14628" s="80"/>
      <c r="AE14628" s="81"/>
      <c r="AF14628" s="82"/>
      <c r="AG14628" s="80"/>
      <c r="AH14628" s="119"/>
      <c r="AI14628" s="119"/>
    </row>
    <row r="14629" spans="27:35" x14ac:dyDescent="0.25">
      <c r="AA14629" s="81"/>
      <c r="AB14629" s="81"/>
      <c r="AC14629" s="80"/>
      <c r="AD14629" s="80"/>
      <c r="AE14629" s="81"/>
      <c r="AF14629" s="82"/>
      <c r="AG14629" s="80"/>
      <c r="AH14629" s="119"/>
      <c r="AI14629" s="119"/>
    </row>
    <row r="14630" spans="27:35" x14ac:dyDescent="0.25">
      <c r="AA14630" s="81"/>
      <c r="AB14630" s="81"/>
      <c r="AC14630" s="80"/>
      <c r="AD14630" s="80"/>
      <c r="AE14630" s="81"/>
      <c r="AF14630" s="82"/>
      <c r="AG14630" s="80"/>
      <c r="AH14630" s="119"/>
      <c r="AI14630" s="119"/>
    </row>
    <row r="14631" spans="27:35" x14ac:dyDescent="0.25">
      <c r="AA14631" s="81"/>
      <c r="AB14631" s="81"/>
      <c r="AC14631" s="80"/>
      <c r="AD14631" s="80"/>
      <c r="AE14631" s="81"/>
      <c r="AF14631" s="82"/>
      <c r="AG14631" s="80"/>
      <c r="AH14631" s="119"/>
      <c r="AI14631" s="119"/>
    </row>
    <row r="14632" spans="27:35" x14ac:dyDescent="0.25">
      <c r="AA14632" s="81"/>
      <c r="AB14632" s="81"/>
      <c r="AC14632" s="80"/>
      <c r="AD14632" s="80"/>
      <c r="AE14632" s="81"/>
      <c r="AF14632" s="82"/>
      <c r="AG14632" s="80"/>
      <c r="AH14632" s="119"/>
      <c r="AI14632" s="119"/>
    </row>
    <row r="14633" spans="27:35" x14ac:dyDescent="0.25">
      <c r="AA14633" s="81"/>
      <c r="AB14633" s="81"/>
      <c r="AC14633" s="80"/>
      <c r="AD14633" s="80"/>
      <c r="AE14633" s="81"/>
      <c r="AF14633" s="82"/>
      <c r="AG14633" s="80"/>
      <c r="AH14633" s="119"/>
      <c r="AI14633" s="119"/>
    </row>
    <row r="14634" spans="27:35" x14ac:dyDescent="0.25">
      <c r="AA14634" s="81"/>
      <c r="AB14634" s="81"/>
      <c r="AC14634" s="80"/>
      <c r="AD14634" s="80"/>
      <c r="AE14634" s="81"/>
      <c r="AF14634" s="82"/>
      <c r="AG14634" s="80"/>
      <c r="AH14634" s="119"/>
      <c r="AI14634" s="119"/>
    </row>
    <row r="14635" spans="27:35" x14ac:dyDescent="0.25">
      <c r="AA14635" s="81"/>
      <c r="AB14635" s="81"/>
      <c r="AC14635" s="80"/>
      <c r="AD14635" s="80"/>
      <c r="AE14635" s="81"/>
      <c r="AF14635" s="82"/>
      <c r="AG14635" s="80"/>
      <c r="AH14635" s="119"/>
      <c r="AI14635" s="119"/>
    </row>
    <row r="14636" spans="27:35" x14ac:dyDescent="0.25">
      <c r="AA14636" s="81"/>
      <c r="AB14636" s="81"/>
      <c r="AC14636" s="80"/>
      <c r="AD14636" s="80"/>
      <c r="AE14636" s="81"/>
      <c r="AF14636" s="82"/>
      <c r="AG14636" s="80"/>
      <c r="AH14636" s="119"/>
      <c r="AI14636" s="119"/>
    </row>
    <row r="14637" spans="27:35" x14ac:dyDescent="0.25">
      <c r="AA14637" s="81"/>
      <c r="AB14637" s="81"/>
      <c r="AC14637" s="80"/>
      <c r="AD14637" s="80"/>
      <c r="AE14637" s="81"/>
      <c r="AF14637" s="82"/>
      <c r="AG14637" s="80"/>
      <c r="AH14637" s="119"/>
      <c r="AI14637" s="119"/>
    </row>
    <row r="14638" spans="27:35" x14ac:dyDescent="0.25">
      <c r="AA14638" s="81"/>
      <c r="AB14638" s="81"/>
      <c r="AC14638" s="80"/>
      <c r="AD14638" s="80"/>
      <c r="AE14638" s="81"/>
      <c r="AF14638" s="82"/>
      <c r="AG14638" s="80"/>
      <c r="AH14638" s="119"/>
      <c r="AI14638" s="119"/>
    </row>
    <row r="14639" spans="27:35" x14ac:dyDescent="0.25">
      <c r="AA14639" s="81"/>
      <c r="AB14639" s="81"/>
      <c r="AC14639" s="80"/>
      <c r="AD14639" s="80"/>
      <c r="AE14639" s="81"/>
      <c r="AF14639" s="82"/>
      <c r="AG14639" s="80"/>
      <c r="AH14639" s="119"/>
      <c r="AI14639" s="119"/>
    </row>
    <row r="14640" spans="27:35" x14ac:dyDescent="0.25">
      <c r="AA14640" s="81"/>
      <c r="AB14640" s="81"/>
      <c r="AC14640" s="80"/>
      <c r="AD14640" s="80"/>
      <c r="AE14640" s="81"/>
      <c r="AF14640" s="82"/>
      <c r="AG14640" s="80"/>
      <c r="AH14640" s="119"/>
      <c r="AI14640" s="119"/>
    </row>
    <row r="14641" spans="27:35" x14ac:dyDescent="0.25">
      <c r="AA14641" s="81"/>
      <c r="AB14641" s="81"/>
      <c r="AC14641" s="80"/>
      <c r="AD14641" s="80"/>
      <c r="AE14641" s="81"/>
      <c r="AF14641" s="82"/>
      <c r="AG14641" s="80"/>
      <c r="AH14641" s="119"/>
      <c r="AI14641" s="119"/>
    </row>
    <row r="14642" spans="27:35" x14ac:dyDescent="0.25">
      <c r="AA14642" s="81"/>
      <c r="AB14642" s="81"/>
      <c r="AC14642" s="80"/>
      <c r="AD14642" s="80"/>
      <c r="AE14642" s="81"/>
      <c r="AF14642" s="82"/>
      <c r="AG14642" s="80"/>
      <c r="AH14642" s="119"/>
      <c r="AI14642" s="119"/>
    </row>
    <row r="14643" spans="27:35" x14ac:dyDescent="0.25">
      <c r="AA14643" s="81"/>
      <c r="AB14643" s="81"/>
      <c r="AC14643" s="80"/>
      <c r="AD14643" s="80"/>
      <c r="AE14643" s="81"/>
      <c r="AF14643" s="82"/>
      <c r="AG14643" s="80"/>
      <c r="AH14643" s="119"/>
      <c r="AI14643" s="119"/>
    </row>
    <row r="14644" spans="27:35" x14ac:dyDescent="0.25">
      <c r="AA14644" s="81"/>
      <c r="AB14644" s="81"/>
      <c r="AC14644" s="80"/>
      <c r="AD14644" s="80"/>
      <c r="AE14644" s="81"/>
      <c r="AF14644" s="82"/>
      <c r="AG14644" s="80"/>
      <c r="AH14644" s="119"/>
      <c r="AI14644" s="119"/>
    </row>
    <row r="14645" spans="27:35" x14ac:dyDescent="0.25">
      <c r="AA14645" s="81"/>
      <c r="AB14645" s="81"/>
      <c r="AC14645" s="80"/>
      <c r="AD14645" s="80"/>
      <c r="AE14645" s="81"/>
      <c r="AF14645" s="82"/>
      <c r="AG14645" s="80"/>
      <c r="AH14645" s="119"/>
      <c r="AI14645" s="119"/>
    </row>
    <row r="14646" spans="27:35" x14ac:dyDescent="0.25">
      <c r="AA14646" s="81"/>
      <c r="AB14646" s="81"/>
      <c r="AC14646" s="80"/>
      <c r="AD14646" s="80"/>
      <c r="AE14646" s="81"/>
      <c r="AF14646" s="82"/>
      <c r="AG14646" s="80"/>
      <c r="AH14646" s="119"/>
      <c r="AI14646" s="119"/>
    </row>
    <row r="14647" spans="27:35" x14ac:dyDescent="0.25">
      <c r="AA14647" s="81"/>
      <c r="AB14647" s="81"/>
      <c r="AC14647" s="80"/>
      <c r="AD14647" s="80"/>
      <c r="AE14647" s="81"/>
      <c r="AF14647" s="82"/>
      <c r="AG14647" s="80"/>
      <c r="AH14647" s="119"/>
      <c r="AI14647" s="119"/>
    </row>
    <row r="14648" spans="27:35" x14ac:dyDescent="0.25">
      <c r="AA14648" s="81"/>
      <c r="AB14648" s="81"/>
      <c r="AC14648" s="80"/>
      <c r="AD14648" s="80"/>
      <c r="AE14648" s="81"/>
      <c r="AF14648" s="82"/>
      <c r="AG14648" s="80"/>
      <c r="AH14648" s="119"/>
      <c r="AI14648" s="119"/>
    </row>
    <row r="14649" spans="27:35" x14ac:dyDescent="0.25">
      <c r="AA14649" s="81"/>
      <c r="AB14649" s="81"/>
      <c r="AC14649" s="80"/>
      <c r="AD14649" s="80"/>
      <c r="AE14649" s="81"/>
      <c r="AF14649" s="82"/>
      <c r="AG14649" s="80"/>
      <c r="AH14649" s="119"/>
      <c r="AI14649" s="119"/>
    </row>
    <row r="14650" spans="27:35" x14ac:dyDescent="0.25">
      <c r="AA14650" s="81"/>
      <c r="AB14650" s="81"/>
      <c r="AC14650" s="80"/>
      <c r="AD14650" s="80"/>
      <c r="AE14650" s="81"/>
      <c r="AF14650" s="82"/>
      <c r="AG14650" s="80"/>
      <c r="AH14650" s="119"/>
      <c r="AI14650" s="119"/>
    </row>
    <row r="14651" spans="27:35" x14ac:dyDescent="0.25">
      <c r="AA14651" s="81"/>
      <c r="AB14651" s="81"/>
      <c r="AC14651" s="80"/>
      <c r="AD14651" s="80"/>
      <c r="AE14651" s="81"/>
      <c r="AF14651" s="82"/>
      <c r="AG14651" s="80"/>
      <c r="AH14651" s="119"/>
      <c r="AI14651" s="119"/>
    </row>
    <row r="14652" spans="27:35" x14ac:dyDescent="0.25">
      <c r="AA14652" s="81"/>
      <c r="AB14652" s="81"/>
      <c r="AC14652" s="80"/>
      <c r="AD14652" s="80"/>
      <c r="AE14652" s="81"/>
      <c r="AF14652" s="82"/>
      <c r="AG14652" s="80"/>
      <c r="AH14652" s="119"/>
      <c r="AI14652" s="119"/>
    </row>
    <row r="14653" spans="27:35" x14ac:dyDescent="0.25">
      <c r="AA14653" s="81"/>
      <c r="AB14653" s="81"/>
      <c r="AC14653" s="80"/>
      <c r="AD14653" s="80"/>
      <c r="AE14653" s="81"/>
      <c r="AF14653" s="82"/>
      <c r="AG14653" s="80"/>
      <c r="AH14653" s="119"/>
      <c r="AI14653" s="119"/>
    </row>
    <row r="14654" spans="27:35" x14ac:dyDescent="0.25">
      <c r="AA14654" s="81"/>
      <c r="AB14654" s="81"/>
      <c r="AC14654" s="80"/>
      <c r="AD14654" s="80"/>
      <c r="AE14654" s="81"/>
      <c r="AF14654" s="82"/>
      <c r="AG14654" s="80"/>
      <c r="AH14654" s="119"/>
      <c r="AI14654" s="119"/>
    </row>
    <row r="14655" spans="27:35" x14ac:dyDescent="0.25">
      <c r="AA14655" s="81"/>
      <c r="AB14655" s="81"/>
      <c r="AC14655" s="80"/>
      <c r="AD14655" s="80"/>
      <c r="AE14655" s="81"/>
      <c r="AF14655" s="82"/>
      <c r="AG14655" s="80"/>
      <c r="AH14655" s="119"/>
      <c r="AI14655" s="119"/>
    </row>
    <row r="14656" spans="27:35" x14ac:dyDescent="0.25">
      <c r="AA14656" s="81"/>
      <c r="AB14656" s="81"/>
      <c r="AC14656" s="80"/>
      <c r="AD14656" s="80"/>
      <c r="AE14656" s="81"/>
      <c r="AF14656" s="82"/>
      <c r="AG14656" s="80"/>
      <c r="AH14656" s="119"/>
      <c r="AI14656" s="119"/>
    </row>
    <row r="14657" spans="27:35" x14ac:dyDescent="0.25">
      <c r="AA14657" s="81"/>
      <c r="AB14657" s="81"/>
      <c r="AC14657" s="80"/>
      <c r="AD14657" s="80"/>
      <c r="AE14657" s="81"/>
      <c r="AF14657" s="82"/>
      <c r="AG14657" s="80"/>
      <c r="AH14657" s="119"/>
      <c r="AI14657" s="119"/>
    </row>
    <row r="14658" spans="27:35" x14ac:dyDescent="0.25">
      <c r="AA14658" s="81"/>
      <c r="AB14658" s="81"/>
      <c r="AC14658" s="80"/>
      <c r="AD14658" s="80"/>
      <c r="AE14658" s="81"/>
      <c r="AF14658" s="82"/>
      <c r="AG14658" s="80"/>
      <c r="AH14658" s="119"/>
      <c r="AI14658" s="119"/>
    </row>
    <row r="14659" spans="27:35" x14ac:dyDescent="0.25">
      <c r="AA14659" s="81"/>
      <c r="AB14659" s="81"/>
      <c r="AC14659" s="80"/>
      <c r="AD14659" s="80"/>
      <c r="AE14659" s="81"/>
      <c r="AF14659" s="82"/>
      <c r="AG14659" s="80"/>
      <c r="AH14659" s="119"/>
      <c r="AI14659" s="119"/>
    </row>
    <row r="14660" spans="27:35" x14ac:dyDescent="0.25">
      <c r="AA14660" s="81"/>
      <c r="AB14660" s="81"/>
      <c r="AC14660" s="80"/>
      <c r="AD14660" s="80"/>
      <c r="AE14660" s="81"/>
      <c r="AF14660" s="82"/>
      <c r="AG14660" s="80"/>
      <c r="AH14660" s="119"/>
      <c r="AI14660" s="119"/>
    </row>
    <row r="14661" spans="27:35" x14ac:dyDescent="0.25">
      <c r="AA14661" s="81"/>
      <c r="AB14661" s="81"/>
      <c r="AC14661" s="80"/>
      <c r="AD14661" s="80"/>
      <c r="AE14661" s="81"/>
      <c r="AF14661" s="82"/>
      <c r="AG14661" s="80"/>
      <c r="AH14661" s="119"/>
      <c r="AI14661" s="119"/>
    </row>
    <row r="14662" spans="27:35" x14ac:dyDescent="0.25">
      <c r="AA14662" s="81"/>
      <c r="AB14662" s="81"/>
      <c r="AC14662" s="80"/>
      <c r="AD14662" s="80"/>
      <c r="AE14662" s="81"/>
      <c r="AF14662" s="82"/>
      <c r="AG14662" s="80"/>
      <c r="AH14662" s="119"/>
      <c r="AI14662" s="119"/>
    </row>
    <row r="14663" spans="27:35" x14ac:dyDescent="0.25">
      <c r="AA14663" s="81"/>
      <c r="AB14663" s="81"/>
      <c r="AC14663" s="80"/>
      <c r="AD14663" s="80"/>
      <c r="AE14663" s="81"/>
      <c r="AF14663" s="82"/>
      <c r="AG14663" s="80"/>
      <c r="AH14663" s="119"/>
      <c r="AI14663" s="119"/>
    </row>
    <row r="14664" spans="27:35" x14ac:dyDescent="0.25">
      <c r="AA14664" s="81"/>
      <c r="AB14664" s="81"/>
      <c r="AC14664" s="80"/>
      <c r="AD14664" s="80"/>
      <c r="AE14664" s="81"/>
      <c r="AF14664" s="82"/>
      <c r="AG14664" s="80"/>
      <c r="AH14664" s="119"/>
      <c r="AI14664" s="119"/>
    </row>
    <row r="14665" spans="27:35" x14ac:dyDescent="0.25">
      <c r="AA14665" s="81"/>
      <c r="AB14665" s="81"/>
      <c r="AC14665" s="80"/>
      <c r="AD14665" s="80"/>
      <c r="AE14665" s="81"/>
      <c r="AF14665" s="82"/>
      <c r="AG14665" s="80"/>
      <c r="AH14665" s="119"/>
      <c r="AI14665" s="119"/>
    </row>
    <row r="14666" spans="27:35" x14ac:dyDescent="0.25">
      <c r="AA14666" s="81"/>
      <c r="AB14666" s="81"/>
      <c r="AC14666" s="80"/>
      <c r="AD14666" s="80"/>
      <c r="AE14666" s="81"/>
      <c r="AF14666" s="82"/>
      <c r="AG14666" s="80"/>
      <c r="AH14666" s="119"/>
      <c r="AI14666" s="119"/>
    </row>
    <row r="14667" spans="27:35" x14ac:dyDescent="0.25">
      <c r="AA14667" s="81"/>
      <c r="AB14667" s="81"/>
      <c r="AC14667" s="80"/>
      <c r="AD14667" s="80"/>
      <c r="AE14667" s="81"/>
      <c r="AF14667" s="82"/>
      <c r="AG14667" s="80"/>
      <c r="AH14667" s="119"/>
      <c r="AI14667" s="119"/>
    </row>
    <row r="14668" spans="27:35" x14ac:dyDescent="0.25">
      <c r="AA14668" s="81"/>
      <c r="AB14668" s="81"/>
      <c r="AC14668" s="80"/>
      <c r="AD14668" s="80"/>
      <c r="AE14668" s="81"/>
      <c r="AF14668" s="82"/>
      <c r="AG14668" s="80"/>
      <c r="AH14668" s="119"/>
      <c r="AI14668" s="119"/>
    </row>
    <row r="14669" spans="27:35" x14ac:dyDescent="0.25">
      <c r="AA14669" s="81"/>
      <c r="AB14669" s="81"/>
      <c r="AC14669" s="80"/>
      <c r="AD14669" s="80"/>
      <c r="AE14669" s="81"/>
      <c r="AF14669" s="82"/>
      <c r="AG14669" s="80"/>
      <c r="AH14669" s="119"/>
      <c r="AI14669" s="119"/>
    </row>
    <row r="14670" spans="27:35" x14ac:dyDescent="0.25">
      <c r="AA14670" s="81"/>
      <c r="AB14670" s="81"/>
      <c r="AC14670" s="80"/>
      <c r="AD14670" s="80"/>
      <c r="AE14670" s="81"/>
      <c r="AF14670" s="82"/>
      <c r="AG14670" s="80"/>
      <c r="AH14670" s="119"/>
      <c r="AI14670" s="119"/>
    </row>
    <row r="14671" spans="27:35" x14ac:dyDescent="0.25">
      <c r="AA14671" s="81"/>
      <c r="AB14671" s="81"/>
      <c r="AC14671" s="80"/>
      <c r="AD14671" s="80"/>
      <c r="AE14671" s="81"/>
      <c r="AF14671" s="82"/>
      <c r="AG14671" s="80"/>
      <c r="AH14671" s="119"/>
      <c r="AI14671" s="119"/>
    </row>
    <row r="14672" spans="27:35" x14ac:dyDescent="0.25">
      <c r="AA14672" s="81"/>
      <c r="AB14672" s="81"/>
      <c r="AC14672" s="80"/>
      <c r="AD14672" s="80"/>
      <c r="AE14672" s="81"/>
      <c r="AF14672" s="82"/>
      <c r="AG14672" s="80"/>
      <c r="AH14672" s="119"/>
      <c r="AI14672" s="119"/>
    </row>
    <row r="14673" spans="27:35" x14ac:dyDescent="0.25">
      <c r="AA14673" s="81"/>
      <c r="AB14673" s="81"/>
      <c r="AC14673" s="80"/>
      <c r="AD14673" s="80"/>
      <c r="AE14673" s="81"/>
      <c r="AF14673" s="82"/>
      <c r="AG14673" s="80"/>
      <c r="AH14673" s="119"/>
      <c r="AI14673" s="119"/>
    </row>
    <row r="14674" spans="27:35" x14ac:dyDescent="0.25">
      <c r="AA14674" s="81"/>
      <c r="AB14674" s="81"/>
      <c r="AC14674" s="80"/>
      <c r="AD14674" s="80"/>
      <c r="AE14674" s="81"/>
      <c r="AF14674" s="82"/>
      <c r="AG14674" s="80"/>
      <c r="AH14674" s="119"/>
      <c r="AI14674" s="119"/>
    </row>
    <row r="14675" spans="27:35" x14ac:dyDescent="0.25">
      <c r="AA14675" s="81"/>
      <c r="AB14675" s="81"/>
      <c r="AC14675" s="80"/>
      <c r="AD14675" s="80"/>
      <c r="AE14675" s="81"/>
      <c r="AF14675" s="82"/>
      <c r="AG14675" s="80"/>
      <c r="AH14675" s="119"/>
      <c r="AI14675" s="119"/>
    </row>
    <row r="14676" spans="27:35" x14ac:dyDescent="0.25">
      <c r="AA14676" s="81"/>
      <c r="AB14676" s="81"/>
      <c r="AC14676" s="80"/>
      <c r="AD14676" s="80"/>
      <c r="AE14676" s="81"/>
      <c r="AF14676" s="82"/>
      <c r="AG14676" s="80"/>
      <c r="AH14676" s="119"/>
      <c r="AI14676" s="119"/>
    </row>
    <row r="14677" spans="27:35" x14ac:dyDescent="0.25">
      <c r="AA14677" s="81"/>
      <c r="AB14677" s="81"/>
      <c r="AC14677" s="80"/>
      <c r="AD14677" s="80"/>
      <c r="AE14677" s="81"/>
      <c r="AF14677" s="82"/>
      <c r="AG14677" s="80"/>
      <c r="AH14677" s="119"/>
      <c r="AI14677" s="119"/>
    </row>
    <row r="14678" spans="27:35" x14ac:dyDescent="0.25">
      <c r="AA14678" s="81"/>
      <c r="AB14678" s="81"/>
      <c r="AC14678" s="80"/>
      <c r="AD14678" s="80"/>
      <c r="AE14678" s="81"/>
      <c r="AF14678" s="82"/>
      <c r="AG14678" s="80"/>
      <c r="AH14678" s="119"/>
      <c r="AI14678" s="119"/>
    </row>
    <row r="14679" spans="27:35" x14ac:dyDescent="0.25">
      <c r="AA14679" s="81"/>
      <c r="AB14679" s="81"/>
      <c r="AC14679" s="80"/>
      <c r="AD14679" s="80"/>
      <c r="AE14679" s="81"/>
      <c r="AF14679" s="82"/>
      <c r="AG14679" s="80"/>
      <c r="AH14679" s="119"/>
      <c r="AI14679" s="119"/>
    </row>
    <row r="14680" spans="27:35" x14ac:dyDescent="0.25">
      <c r="AA14680" s="81"/>
      <c r="AB14680" s="81"/>
      <c r="AC14680" s="80"/>
      <c r="AD14680" s="80"/>
      <c r="AE14680" s="81"/>
      <c r="AF14680" s="82"/>
      <c r="AG14680" s="80"/>
      <c r="AH14680" s="119"/>
      <c r="AI14680" s="119"/>
    </row>
    <row r="14681" spans="27:35" x14ac:dyDescent="0.25">
      <c r="AA14681" s="81"/>
      <c r="AB14681" s="81"/>
      <c r="AC14681" s="80"/>
      <c r="AD14681" s="80"/>
      <c r="AE14681" s="81"/>
      <c r="AF14681" s="82"/>
      <c r="AG14681" s="80"/>
      <c r="AH14681" s="119"/>
      <c r="AI14681" s="119"/>
    </row>
    <row r="14682" spans="27:35" x14ac:dyDescent="0.25">
      <c r="AA14682" s="81"/>
      <c r="AB14682" s="81"/>
      <c r="AC14682" s="80"/>
      <c r="AD14682" s="80"/>
      <c r="AE14682" s="81"/>
      <c r="AF14682" s="82"/>
      <c r="AG14682" s="80"/>
      <c r="AH14682" s="119"/>
      <c r="AI14682" s="119"/>
    </row>
    <row r="14683" spans="27:35" x14ac:dyDescent="0.25">
      <c r="AA14683" s="81"/>
      <c r="AB14683" s="81"/>
      <c r="AC14683" s="80"/>
      <c r="AD14683" s="80"/>
      <c r="AE14683" s="81"/>
      <c r="AF14683" s="82"/>
      <c r="AG14683" s="80"/>
      <c r="AH14683" s="119"/>
      <c r="AI14683" s="119"/>
    </row>
    <row r="14684" spans="27:35" x14ac:dyDescent="0.25">
      <c r="AA14684" s="81"/>
      <c r="AB14684" s="81"/>
      <c r="AC14684" s="80"/>
      <c r="AD14684" s="80"/>
      <c r="AE14684" s="81"/>
      <c r="AF14684" s="82"/>
      <c r="AG14684" s="80"/>
      <c r="AH14684" s="119"/>
      <c r="AI14684" s="119"/>
    </row>
    <row r="14685" spans="27:35" x14ac:dyDescent="0.25">
      <c r="AA14685" s="81"/>
      <c r="AB14685" s="81"/>
      <c r="AC14685" s="80"/>
      <c r="AD14685" s="80"/>
      <c r="AE14685" s="81"/>
      <c r="AF14685" s="82"/>
      <c r="AG14685" s="80"/>
      <c r="AH14685" s="119"/>
      <c r="AI14685" s="119"/>
    </row>
    <row r="14686" spans="27:35" x14ac:dyDescent="0.25">
      <c r="AA14686" s="81"/>
      <c r="AB14686" s="81"/>
      <c r="AC14686" s="80"/>
      <c r="AD14686" s="80"/>
      <c r="AE14686" s="81"/>
      <c r="AF14686" s="82"/>
      <c r="AG14686" s="80"/>
      <c r="AH14686" s="119"/>
      <c r="AI14686" s="119"/>
    </row>
    <row r="14687" spans="27:35" x14ac:dyDescent="0.25">
      <c r="AA14687" s="81"/>
      <c r="AB14687" s="81"/>
      <c r="AC14687" s="80"/>
      <c r="AD14687" s="80"/>
      <c r="AE14687" s="81"/>
      <c r="AF14687" s="82"/>
      <c r="AG14687" s="80"/>
      <c r="AH14687" s="119"/>
      <c r="AI14687" s="119"/>
    </row>
    <row r="14688" spans="27:35" x14ac:dyDescent="0.25">
      <c r="AA14688" s="81"/>
      <c r="AB14688" s="81"/>
      <c r="AC14688" s="80"/>
      <c r="AD14688" s="80"/>
      <c r="AE14688" s="81"/>
      <c r="AF14688" s="82"/>
      <c r="AG14688" s="80"/>
      <c r="AH14688" s="119"/>
      <c r="AI14688" s="119"/>
    </row>
    <row r="14689" spans="27:35" x14ac:dyDescent="0.25">
      <c r="AA14689" s="81"/>
      <c r="AB14689" s="81"/>
      <c r="AC14689" s="80"/>
      <c r="AD14689" s="80"/>
      <c r="AE14689" s="81"/>
      <c r="AF14689" s="82"/>
      <c r="AG14689" s="80"/>
      <c r="AH14689" s="119"/>
      <c r="AI14689" s="119"/>
    </row>
    <row r="14690" spans="27:35" x14ac:dyDescent="0.25">
      <c r="AA14690" s="81"/>
      <c r="AB14690" s="81"/>
      <c r="AC14690" s="80"/>
      <c r="AD14690" s="80"/>
      <c r="AE14690" s="81"/>
      <c r="AF14690" s="82"/>
      <c r="AG14690" s="80"/>
      <c r="AH14690" s="119"/>
      <c r="AI14690" s="119"/>
    </row>
    <row r="14691" spans="27:35" x14ac:dyDescent="0.25">
      <c r="AA14691" s="81"/>
      <c r="AB14691" s="81"/>
      <c r="AC14691" s="80"/>
      <c r="AD14691" s="80"/>
      <c r="AE14691" s="81"/>
      <c r="AF14691" s="82"/>
      <c r="AG14691" s="80"/>
      <c r="AH14691" s="119"/>
      <c r="AI14691" s="119"/>
    </row>
    <row r="14692" spans="27:35" x14ac:dyDescent="0.25">
      <c r="AA14692" s="81"/>
      <c r="AB14692" s="81"/>
      <c r="AC14692" s="80"/>
      <c r="AD14692" s="80"/>
      <c r="AE14692" s="81"/>
      <c r="AF14692" s="82"/>
      <c r="AG14692" s="80"/>
      <c r="AH14692" s="119"/>
      <c r="AI14692" s="119"/>
    </row>
    <row r="14693" spans="27:35" x14ac:dyDescent="0.25">
      <c r="AA14693" s="81"/>
      <c r="AB14693" s="81"/>
      <c r="AC14693" s="80"/>
      <c r="AD14693" s="80"/>
      <c r="AE14693" s="81"/>
      <c r="AF14693" s="82"/>
      <c r="AG14693" s="80"/>
      <c r="AH14693" s="119"/>
      <c r="AI14693" s="119"/>
    </row>
    <row r="14694" spans="27:35" x14ac:dyDescent="0.25">
      <c r="AA14694" s="81"/>
      <c r="AB14694" s="81"/>
      <c r="AC14694" s="80"/>
      <c r="AD14694" s="80"/>
      <c r="AE14694" s="81"/>
      <c r="AF14694" s="82"/>
      <c r="AG14694" s="80"/>
      <c r="AH14694" s="119"/>
      <c r="AI14694" s="119"/>
    </row>
    <row r="14695" spans="27:35" x14ac:dyDescent="0.25">
      <c r="AA14695" s="81"/>
      <c r="AB14695" s="81"/>
      <c r="AC14695" s="80"/>
      <c r="AD14695" s="80"/>
      <c r="AE14695" s="81"/>
      <c r="AF14695" s="82"/>
      <c r="AG14695" s="80"/>
      <c r="AH14695" s="119"/>
      <c r="AI14695" s="119"/>
    </row>
    <row r="14696" spans="27:35" x14ac:dyDescent="0.25">
      <c r="AA14696" s="81"/>
      <c r="AB14696" s="81"/>
      <c r="AC14696" s="80"/>
      <c r="AD14696" s="80"/>
      <c r="AE14696" s="81"/>
      <c r="AF14696" s="82"/>
      <c r="AG14696" s="80"/>
      <c r="AH14696" s="119"/>
      <c r="AI14696" s="119"/>
    </row>
    <row r="14697" spans="27:35" x14ac:dyDescent="0.25">
      <c r="AA14697" s="81"/>
      <c r="AB14697" s="81"/>
      <c r="AC14697" s="80"/>
      <c r="AD14697" s="80"/>
      <c r="AE14697" s="81"/>
      <c r="AF14697" s="82"/>
      <c r="AG14697" s="80"/>
      <c r="AH14697" s="119"/>
      <c r="AI14697" s="119"/>
    </row>
    <row r="14698" spans="27:35" x14ac:dyDescent="0.25">
      <c r="AA14698" s="81"/>
      <c r="AB14698" s="81"/>
      <c r="AC14698" s="80"/>
      <c r="AD14698" s="80"/>
      <c r="AE14698" s="81"/>
      <c r="AF14698" s="82"/>
      <c r="AG14698" s="80"/>
      <c r="AH14698" s="119"/>
      <c r="AI14698" s="119"/>
    </row>
    <row r="14699" spans="27:35" x14ac:dyDescent="0.25">
      <c r="AA14699" s="81"/>
      <c r="AB14699" s="81"/>
      <c r="AC14699" s="80"/>
      <c r="AD14699" s="80"/>
      <c r="AE14699" s="81"/>
      <c r="AF14699" s="82"/>
      <c r="AG14699" s="80"/>
      <c r="AH14699" s="119"/>
      <c r="AI14699" s="119"/>
    </row>
    <row r="14700" spans="27:35" x14ac:dyDescent="0.25">
      <c r="AA14700" s="81"/>
      <c r="AB14700" s="81"/>
      <c r="AC14700" s="80"/>
      <c r="AD14700" s="80"/>
      <c r="AE14700" s="81"/>
      <c r="AF14700" s="82"/>
      <c r="AG14700" s="80"/>
      <c r="AH14700" s="119"/>
      <c r="AI14700" s="119"/>
    </row>
    <row r="14701" spans="27:35" x14ac:dyDescent="0.25">
      <c r="AA14701" s="81"/>
      <c r="AB14701" s="81"/>
      <c r="AC14701" s="80"/>
      <c r="AD14701" s="80"/>
      <c r="AE14701" s="81"/>
      <c r="AF14701" s="82"/>
      <c r="AG14701" s="80"/>
      <c r="AH14701" s="119"/>
      <c r="AI14701" s="119"/>
    </row>
    <row r="14702" spans="27:35" x14ac:dyDescent="0.25">
      <c r="AA14702" s="81"/>
      <c r="AB14702" s="81"/>
      <c r="AC14702" s="80"/>
      <c r="AD14702" s="80"/>
      <c r="AE14702" s="81"/>
      <c r="AF14702" s="82"/>
      <c r="AG14702" s="80"/>
      <c r="AH14702" s="119"/>
      <c r="AI14702" s="119"/>
    </row>
    <row r="14703" spans="27:35" x14ac:dyDescent="0.25">
      <c r="AA14703" s="81"/>
      <c r="AB14703" s="81"/>
      <c r="AC14703" s="80"/>
      <c r="AD14703" s="80"/>
      <c r="AE14703" s="81"/>
      <c r="AF14703" s="82"/>
      <c r="AG14703" s="80"/>
      <c r="AH14703" s="119"/>
      <c r="AI14703" s="119"/>
    </row>
    <row r="14704" spans="27:35" x14ac:dyDescent="0.25">
      <c r="AA14704" s="81"/>
      <c r="AB14704" s="81"/>
      <c r="AC14704" s="80"/>
      <c r="AD14704" s="80"/>
      <c r="AE14704" s="81"/>
      <c r="AF14704" s="82"/>
      <c r="AG14704" s="80"/>
      <c r="AH14704" s="119"/>
      <c r="AI14704" s="119"/>
    </row>
    <row r="14705" spans="27:35" x14ac:dyDescent="0.25">
      <c r="AA14705" s="81"/>
      <c r="AB14705" s="81"/>
      <c r="AC14705" s="80"/>
      <c r="AD14705" s="80"/>
      <c r="AE14705" s="81"/>
      <c r="AF14705" s="82"/>
      <c r="AG14705" s="80"/>
      <c r="AH14705" s="119"/>
      <c r="AI14705" s="119"/>
    </row>
    <row r="14706" spans="27:35" x14ac:dyDescent="0.25">
      <c r="AA14706" s="81"/>
      <c r="AB14706" s="81"/>
      <c r="AC14706" s="80"/>
      <c r="AD14706" s="80"/>
      <c r="AE14706" s="81"/>
      <c r="AF14706" s="82"/>
      <c r="AG14706" s="80"/>
      <c r="AH14706" s="119"/>
      <c r="AI14706" s="119"/>
    </row>
    <row r="14707" spans="27:35" x14ac:dyDescent="0.25">
      <c r="AA14707" s="81"/>
      <c r="AB14707" s="81"/>
      <c r="AC14707" s="80"/>
      <c r="AD14707" s="80"/>
      <c r="AE14707" s="81"/>
      <c r="AF14707" s="82"/>
      <c r="AG14707" s="80"/>
      <c r="AH14707" s="119"/>
      <c r="AI14707" s="119"/>
    </row>
    <row r="14708" spans="27:35" x14ac:dyDescent="0.25">
      <c r="AA14708" s="81"/>
      <c r="AB14708" s="81"/>
      <c r="AC14708" s="80"/>
      <c r="AD14708" s="80"/>
      <c r="AE14708" s="81"/>
      <c r="AF14708" s="82"/>
      <c r="AG14708" s="80"/>
      <c r="AH14708" s="119"/>
      <c r="AI14708" s="119"/>
    </row>
    <row r="14709" spans="27:35" x14ac:dyDescent="0.25">
      <c r="AA14709" s="81"/>
      <c r="AB14709" s="81"/>
      <c r="AC14709" s="80"/>
      <c r="AD14709" s="80"/>
      <c r="AE14709" s="81"/>
      <c r="AF14709" s="82"/>
      <c r="AG14709" s="80"/>
      <c r="AH14709" s="119"/>
      <c r="AI14709" s="119"/>
    </row>
    <row r="14710" spans="27:35" x14ac:dyDescent="0.25">
      <c r="AA14710" s="81"/>
      <c r="AB14710" s="81"/>
      <c r="AC14710" s="80"/>
      <c r="AD14710" s="80"/>
      <c r="AE14710" s="81"/>
      <c r="AF14710" s="82"/>
      <c r="AG14710" s="80"/>
      <c r="AH14710" s="119"/>
      <c r="AI14710" s="119"/>
    </row>
    <row r="14711" spans="27:35" x14ac:dyDescent="0.25">
      <c r="AA14711" s="81"/>
      <c r="AB14711" s="81"/>
      <c r="AC14711" s="80"/>
      <c r="AD14711" s="80"/>
      <c r="AE14711" s="81"/>
      <c r="AF14711" s="82"/>
      <c r="AG14711" s="80"/>
      <c r="AH14711" s="119"/>
      <c r="AI14711" s="119"/>
    </row>
    <row r="14712" spans="27:35" x14ac:dyDescent="0.25">
      <c r="AA14712" s="81"/>
      <c r="AB14712" s="81"/>
      <c r="AC14712" s="80"/>
      <c r="AD14712" s="80"/>
      <c r="AE14712" s="81"/>
      <c r="AF14712" s="82"/>
      <c r="AG14712" s="80"/>
      <c r="AH14712" s="119"/>
      <c r="AI14712" s="119"/>
    </row>
    <row r="14713" spans="27:35" x14ac:dyDescent="0.25">
      <c r="AA14713" s="81"/>
      <c r="AB14713" s="81"/>
      <c r="AC14713" s="80"/>
      <c r="AD14713" s="80"/>
      <c r="AE14713" s="81"/>
      <c r="AF14713" s="82"/>
      <c r="AG14713" s="80"/>
      <c r="AH14713" s="119"/>
      <c r="AI14713" s="119"/>
    </row>
    <row r="14714" spans="27:35" x14ac:dyDescent="0.25">
      <c r="AA14714" s="81"/>
      <c r="AB14714" s="81"/>
      <c r="AC14714" s="80"/>
      <c r="AD14714" s="80"/>
      <c r="AE14714" s="81"/>
      <c r="AF14714" s="82"/>
      <c r="AG14714" s="80"/>
      <c r="AH14714" s="119"/>
      <c r="AI14714" s="119"/>
    </row>
    <row r="14715" spans="27:35" x14ac:dyDescent="0.25">
      <c r="AA14715" s="81"/>
      <c r="AB14715" s="81"/>
      <c r="AC14715" s="80"/>
      <c r="AD14715" s="80"/>
      <c r="AE14715" s="81"/>
      <c r="AF14715" s="82"/>
      <c r="AG14715" s="80"/>
      <c r="AH14715" s="119"/>
      <c r="AI14715" s="119"/>
    </row>
    <row r="14716" spans="27:35" x14ac:dyDescent="0.25">
      <c r="AA14716" s="81"/>
      <c r="AB14716" s="81"/>
      <c r="AC14716" s="80"/>
      <c r="AD14716" s="80"/>
      <c r="AE14716" s="81"/>
      <c r="AF14716" s="82"/>
      <c r="AG14716" s="80"/>
      <c r="AH14716" s="119"/>
      <c r="AI14716" s="119"/>
    </row>
    <row r="14717" spans="27:35" x14ac:dyDescent="0.25">
      <c r="AA14717" s="81"/>
      <c r="AB14717" s="81"/>
      <c r="AC14717" s="80"/>
      <c r="AD14717" s="80"/>
      <c r="AE14717" s="81"/>
      <c r="AF14717" s="82"/>
      <c r="AG14717" s="80"/>
      <c r="AH14717" s="119"/>
      <c r="AI14717" s="119"/>
    </row>
    <row r="14718" spans="27:35" x14ac:dyDescent="0.25">
      <c r="AA14718" s="81"/>
      <c r="AB14718" s="81"/>
      <c r="AC14718" s="80"/>
      <c r="AD14718" s="80"/>
      <c r="AE14718" s="81"/>
      <c r="AF14718" s="82"/>
      <c r="AG14718" s="80"/>
      <c r="AH14718" s="119"/>
      <c r="AI14718" s="119"/>
    </row>
    <row r="14719" spans="27:35" x14ac:dyDescent="0.25">
      <c r="AA14719" s="81"/>
      <c r="AB14719" s="81"/>
      <c r="AC14719" s="80"/>
      <c r="AD14719" s="80"/>
      <c r="AE14719" s="81"/>
      <c r="AF14719" s="82"/>
      <c r="AG14719" s="80"/>
      <c r="AH14719" s="119"/>
      <c r="AI14719" s="119"/>
    </row>
    <row r="14720" spans="27:35" x14ac:dyDescent="0.25">
      <c r="AA14720" s="81"/>
      <c r="AB14720" s="81"/>
      <c r="AC14720" s="80"/>
      <c r="AD14720" s="80"/>
      <c r="AE14720" s="81"/>
      <c r="AF14720" s="82"/>
      <c r="AG14720" s="80"/>
      <c r="AH14720" s="119"/>
      <c r="AI14720" s="119"/>
    </row>
    <row r="14721" spans="27:35" x14ac:dyDescent="0.25">
      <c r="AA14721" s="81"/>
      <c r="AB14721" s="81"/>
      <c r="AC14721" s="80"/>
      <c r="AD14721" s="80"/>
      <c r="AE14721" s="81"/>
      <c r="AF14721" s="82"/>
      <c r="AG14721" s="80"/>
      <c r="AH14721" s="119"/>
      <c r="AI14721" s="119"/>
    </row>
    <row r="14722" spans="27:35" x14ac:dyDescent="0.25">
      <c r="AA14722" s="81"/>
      <c r="AB14722" s="81"/>
      <c r="AC14722" s="80"/>
      <c r="AD14722" s="80"/>
      <c r="AE14722" s="81"/>
      <c r="AF14722" s="82"/>
      <c r="AG14722" s="80"/>
      <c r="AH14722" s="119"/>
      <c r="AI14722" s="119"/>
    </row>
    <row r="14723" spans="27:35" x14ac:dyDescent="0.25">
      <c r="AA14723" s="81"/>
      <c r="AB14723" s="81"/>
      <c r="AC14723" s="80"/>
      <c r="AD14723" s="80"/>
      <c r="AE14723" s="81"/>
      <c r="AF14723" s="82"/>
      <c r="AG14723" s="80"/>
      <c r="AH14723" s="119"/>
      <c r="AI14723" s="119"/>
    </row>
    <row r="14724" spans="27:35" x14ac:dyDescent="0.25">
      <c r="AA14724" s="81"/>
      <c r="AB14724" s="81"/>
      <c r="AC14724" s="80"/>
      <c r="AD14724" s="80"/>
      <c r="AE14724" s="81"/>
      <c r="AF14724" s="82"/>
      <c r="AG14724" s="80"/>
      <c r="AH14724" s="119"/>
      <c r="AI14724" s="119"/>
    </row>
    <row r="14725" spans="27:35" x14ac:dyDescent="0.25">
      <c r="AA14725" s="81"/>
      <c r="AB14725" s="81"/>
      <c r="AC14725" s="80"/>
      <c r="AD14725" s="80"/>
      <c r="AE14725" s="81"/>
      <c r="AF14725" s="82"/>
      <c r="AG14725" s="80"/>
      <c r="AH14725" s="119"/>
      <c r="AI14725" s="119"/>
    </row>
    <row r="14726" spans="27:35" x14ac:dyDescent="0.25">
      <c r="AA14726" s="81"/>
      <c r="AB14726" s="81"/>
      <c r="AC14726" s="80"/>
      <c r="AD14726" s="80"/>
      <c r="AE14726" s="81"/>
      <c r="AF14726" s="82"/>
      <c r="AG14726" s="80"/>
      <c r="AH14726" s="119"/>
      <c r="AI14726" s="119"/>
    </row>
    <row r="14727" spans="27:35" x14ac:dyDescent="0.25">
      <c r="AA14727" s="81"/>
      <c r="AB14727" s="81"/>
      <c r="AC14727" s="80"/>
      <c r="AD14727" s="80"/>
      <c r="AE14727" s="81"/>
      <c r="AF14727" s="82"/>
      <c r="AG14727" s="80"/>
      <c r="AH14727" s="119"/>
      <c r="AI14727" s="119"/>
    </row>
    <row r="14728" spans="27:35" x14ac:dyDescent="0.25">
      <c r="AA14728" s="81"/>
      <c r="AB14728" s="81"/>
      <c r="AC14728" s="80"/>
      <c r="AD14728" s="80"/>
      <c r="AE14728" s="81"/>
      <c r="AF14728" s="82"/>
      <c r="AG14728" s="80"/>
      <c r="AH14728" s="119"/>
      <c r="AI14728" s="119"/>
    </row>
    <row r="14729" spans="27:35" x14ac:dyDescent="0.25">
      <c r="AA14729" s="81"/>
      <c r="AB14729" s="81"/>
      <c r="AC14729" s="80"/>
      <c r="AD14729" s="80"/>
      <c r="AE14729" s="81"/>
      <c r="AF14729" s="82"/>
      <c r="AG14729" s="80"/>
      <c r="AH14729" s="119"/>
      <c r="AI14729" s="119"/>
    </row>
    <row r="14730" spans="27:35" x14ac:dyDescent="0.25">
      <c r="AA14730" s="81"/>
      <c r="AB14730" s="81"/>
      <c r="AC14730" s="80"/>
      <c r="AD14730" s="80"/>
      <c r="AE14730" s="81"/>
      <c r="AF14730" s="82"/>
      <c r="AG14730" s="80"/>
      <c r="AH14730" s="119"/>
      <c r="AI14730" s="119"/>
    </row>
    <row r="14731" spans="27:35" x14ac:dyDescent="0.25">
      <c r="AA14731" s="81"/>
      <c r="AB14731" s="81"/>
      <c r="AC14731" s="80"/>
      <c r="AD14731" s="80"/>
      <c r="AE14731" s="81"/>
      <c r="AF14731" s="82"/>
      <c r="AG14731" s="80"/>
      <c r="AH14731" s="119"/>
      <c r="AI14731" s="119"/>
    </row>
    <row r="14732" spans="27:35" x14ac:dyDescent="0.25">
      <c r="AA14732" s="81"/>
      <c r="AB14732" s="81"/>
      <c r="AC14732" s="80"/>
      <c r="AD14732" s="80"/>
      <c r="AE14732" s="81"/>
      <c r="AF14732" s="82"/>
      <c r="AG14732" s="80"/>
      <c r="AH14732" s="119"/>
      <c r="AI14732" s="119"/>
    </row>
    <row r="14733" spans="27:35" x14ac:dyDescent="0.25">
      <c r="AA14733" s="81"/>
      <c r="AB14733" s="81"/>
      <c r="AC14733" s="80"/>
      <c r="AD14733" s="80"/>
      <c r="AE14733" s="81"/>
      <c r="AF14733" s="82"/>
      <c r="AG14733" s="80"/>
      <c r="AH14733" s="119"/>
      <c r="AI14733" s="119"/>
    </row>
    <row r="14734" spans="27:35" x14ac:dyDescent="0.25">
      <c r="AA14734" s="81"/>
      <c r="AB14734" s="81"/>
      <c r="AC14734" s="80"/>
      <c r="AD14734" s="80"/>
      <c r="AE14734" s="81"/>
      <c r="AF14734" s="82"/>
      <c r="AG14734" s="80"/>
      <c r="AH14734" s="119"/>
      <c r="AI14734" s="119"/>
    </row>
    <row r="14735" spans="27:35" x14ac:dyDescent="0.25">
      <c r="AA14735" s="81"/>
      <c r="AB14735" s="81"/>
      <c r="AC14735" s="80"/>
      <c r="AD14735" s="80"/>
      <c r="AE14735" s="81"/>
      <c r="AF14735" s="82"/>
      <c r="AG14735" s="80"/>
      <c r="AH14735" s="119"/>
      <c r="AI14735" s="119"/>
    </row>
    <row r="14736" spans="27:35" x14ac:dyDescent="0.25">
      <c r="AA14736" s="81"/>
      <c r="AB14736" s="81"/>
      <c r="AC14736" s="80"/>
      <c r="AD14736" s="80"/>
      <c r="AE14736" s="81"/>
      <c r="AF14736" s="82"/>
      <c r="AG14736" s="80"/>
      <c r="AH14736" s="119"/>
      <c r="AI14736" s="119"/>
    </row>
    <row r="14737" spans="27:35" x14ac:dyDescent="0.25">
      <c r="AA14737" s="81"/>
      <c r="AB14737" s="81"/>
      <c r="AC14737" s="80"/>
      <c r="AD14737" s="80"/>
      <c r="AE14737" s="81"/>
      <c r="AF14737" s="82"/>
      <c r="AG14737" s="80"/>
      <c r="AH14737" s="119"/>
      <c r="AI14737" s="119"/>
    </row>
    <row r="14738" spans="27:35" x14ac:dyDescent="0.25">
      <c r="AA14738" s="81"/>
      <c r="AB14738" s="81"/>
      <c r="AC14738" s="80"/>
      <c r="AD14738" s="80"/>
      <c r="AE14738" s="81"/>
      <c r="AF14738" s="82"/>
      <c r="AG14738" s="80"/>
      <c r="AH14738" s="119"/>
      <c r="AI14738" s="119"/>
    </row>
    <row r="14739" spans="27:35" x14ac:dyDescent="0.25">
      <c r="AA14739" s="81"/>
      <c r="AB14739" s="81"/>
      <c r="AC14739" s="80"/>
      <c r="AD14739" s="80"/>
      <c r="AE14739" s="81"/>
      <c r="AF14739" s="82"/>
      <c r="AG14739" s="80"/>
      <c r="AH14739" s="119"/>
      <c r="AI14739" s="119"/>
    </row>
    <row r="14740" spans="27:35" x14ac:dyDescent="0.25">
      <c r="AA14740" s="81"/>
      <c r="AB14740" s="81"/>
      <c r="AC14740" s="80"/>
      <c r="AD14740" s="80"/>
      <c r="AE14740" s="81"/>
      <c r="AF14740" s="82"/>
      <c r="AG14740" s="80"/>
      <c r="AH14740" s="119"/>
      <c r="AI14740" s="119"/>
    </row>
    <row r="14741" spans="27:35" x14ac:dyDescent="0.25">
      <c r="AA14741" s="81"/>
      <c r="AB14741" s="81"/>
      <c r="AC14741" s="80"/>
      <c r="AD14741" s="80"/>
      <c r="AE14741" s="81"/>
      <c r="AF14741" s="82"/>
      <c r="AG14741" s="80"/>
      <c r="AH14741" s="119"/>
      <c r="AI14741" s="119"/>
    </row>
    <row r="14742" spans="27:35" x14ac:dyDescent="0.25">
      <c r="AA14742" s="81"/>
      <c r="AB14742" s="81"/>
      <c r="AC14742" s="80"/>
      <c r="AD14742" s="80"/>
      <c r="AE14742" s="81"/>
      <c r="AF14742" s="82"/>
      <c r="AG14742" s="80"/>
      <c r="AH14742" s="119"/>
      <c r="AI14742" s="119"/>
    </row>
    <row r="14743" spans="27:35" x14ac:dyDescent="0.25">
      <c r="AA14743" s="81"/>
      <c r="AB14743" s="81"/>
      <c r="AC14743" s="80"/>
      <c r="AD14743" s="80"/>
      <c r="AE14743" s="81"/>
      <c r="AF14743" s="82"/>
      <c r="AG14743" s="80"/>
      <c r="AH14743" s="119"/>
      <c r="AI14743" s="119"/>
    </row>
    <row r="14744" spans="27:35" x14ac:dyDescent="0.25">
      <c r="AA14744" s="81"/>
      <c r="AB14744" s="81"/>
      <c r="AC14744" s="80"/>
      <c r="AD14744" s="80"/>
      <c r="AE14744" s="81"/>
      <c r="AF14744" s="82"/>
      <c r="AG14744" s="80"/>
      <c r="AH14744" s="119"/>
      <c r="AI14744" s="119"/>
    </row>
    <row r="14745" spans="27:35" x14ac:dyDescent="0.25">
      <c r="AA14745" s="81"/>
      <c r="AB14745" s="81"/>
      <c r="AC14745" s="80"/>
      <c r="AD14745" s="80"/>
      <c r="AE14745" s="81"/>
      <c r="AF14745" s="82"/>
      <c r="AG14745" s="80"/>
      <c r="AH14745" s="119"/>
      <c r="AI14745" s="119"/>
    </row>
    <row r="14746" spans="27:35" x14ac:dyDescent="0.25">
      <c r="AA14746" s="81"/>
      <c r="AB14746" s="81"/>
      <c r="AC14746" s="80"/>
      <c r="AD14746" s="80"/>
      <c r="AE14746" s="81"/>
      <c r="AF14746" s="82"/>
      <c r="AG14746" s="80"/>
      <c r="AH14746" s="119"/>
      <c r="AI14746" s="119"/>
    </row>
    <row r="14747" spans="27:35" x14ac:dyDescent="0.25">
      <c r="AA14747" s="81"/>
      <c r="AB14747" s="81"/>
      <c r="AC14747" s="80"/>
      <c r="AD14747" s="80"/>
      <c r="AE14747" s="81"/>
      <c r="AF14747" s="82"/>
      <c r="AG14747" s="80"/>
      <c r="AH14747" s="119"/>
      <c r="AI14747" s="119"/>
    </row>
    <row r="14748" spans="27:35" x14ac:dyDescent="0.25">
      <c r="AA14748" s="81"/>
      <c r="AB14748" s="81"/>
      <c r="AC14748" s="80"/>
      <c r="AD14748" s="80"/>
      <c r="AE14748" s="81"/>
      <c r="AF14748" s="82"/>
      <c r="AG14748" s="80"/>
      <c r="AH14748" s="119"/>
      <c r="AI14748" s="119"/>
    </row>
    <row r="14749" spans="27:35" x14ac:dyDescent="0.25">
      <c r="AA14749" s="81"/>
      <c r="AB14749" s="81"/>
      <c r="AC14749" s="80"/>
      <c r="AD14749" s="80"/>
      <c r="AE14749" s="81"/>
      <c r="AF14749" s="82"/>
      <c r="AG14749" s="80"/>
      <c r="AH14749" s="119"/>
      <c r="AI14749" s="119"/>
    </row>
    <row r="14750" spans="27:35" x14ac:dyDescent="0.25">
      <c r="AA14750" s="81"/>
      <c r="AB14750" s="81"/>
      <c r="AC14750" s="80"/>
      <c r="AD14750" s="80"/>
      <c r="AE14750" s="81"/>
      <c r="AF14750" s="82"/>
      <c r="AG14750" s="80"/>
      <c r="AH14750" s="119"/>
      <c r="AI14750" s="119"/>
    </row>
    <row r="14751" spans="27:35" x14ac:dyDescent="0.25">
      <c r="AA14751" s="81"/>
      <c r="AB14751" s="81"/>
      <c r="AC14751" s="80"/>
      <c r="AD14751" s="80"/>
      <c r="AE14751" s="81"/>
      <c r="AF14751" s="82"/>
      <c r="AG14751" s="80"/>
      <c r="AH14751" s="119"/>
      <c r="AI14751" s="119"/>
    </row>
    <row r="14752" spans="27:35" x14ac:dyDescent="0.25">
      <c r="AA14752" s="81"/>
      <c r="AB14752" s="81"/>
      <c r="AC14752" s="80"/>
      <c r="AD14752" s="80"/>
      <c r="AE14752" s="81"/>
      <c r="AF14752" s="82"/>
      <c r="AG14752" s="80"/>
      <c r="AH14752" s="119"/>
      <c r="AI14752" s="119"/>
    </row>
    <row r="14753" spans="27:35" x14ac:dyDescent="0.25">
      <c r="AA14753" s="81"/>
      <c r="AB14753" s="81"/>
      <c r="AC14753" s="80"/>
      <c r="AD14753" s="80"/>
      <c r="AE14753" s="81"/>
      <c r="AF14753" s="82"/>
      <c r="AG14753" s="80"/>
      <c r="AH14753" s="119"/>
      <c r="AI14753" s="119"/>
    </row>
    <row r="14754" spans="27:35" x14ac:dyDescent="0.25">
      <c r="AA14754" s="81"/>
      <c r="AB14754" s="81"/>
      <c r="AC14754" s="80"/>
      <c r="AD14754" s="80"/>
      <c r="AE14754" s="81"/>
      <c r="AF14754" s="82"/>
      <c r="AG14754" s="80"/>
      <c r="AH14754" s="119"/>
      <c r="AI14754" s="119"/>
    </row>
    <row r="14755" spans="27:35" x14ac:dyDescent="0.25">
      <c r="AA14755" s="81"/>
      <c r="AB14755" s="81"/>
      <c r="AC14755" s="80"/>
      <c r="AD14755" s="80"/>
      <c r="AE14755" s="81"/>
      <c r="AF14755" s="82"/>
      <c r="AG14755" s="80"/>
      <c r="AH14755" s="119"/>
      <c r="AI14755" s="119"/>
    </row>
    <row r="14756" spans="27:35" x14ac:dyDescent="0.25">
      <c r="AA14756" s="81"/>
      <c r="AB14756" s="81"/>
      <c r="AC14756" s="80"/>
      <c r="AD14756" s="80"/>
      <c r="AE14756" s="81"/>
      <c r="AF14756" s="82"/>
      <c r="AG14756" s="80"/>
      <c r="AH14756" s="119"/>
      <c r="AI14756" s="119"/>
    </row>
    <row r="14757" spans="27:35" x14ac:dyDescent="0.25">
      <c r="AA14757" s="81"/>
      <c r="AB14757" s="81"/>
      <c r="AC14757" s="80"/>
      <c r="AD14757" s="80"/>
      <c r="AE14757" s="81"/>
      <c r="AF14757" s="82"/>
      <c r="AG14757" s="80"/>
      <c r="AH14757" s="119"/>
      <c r="AI14757" s="119"/>
    </row>
    <row r="14758" spans="27:35" x14ac:dyDescent="0.25">
      <c r="AA14758" s="81"/>
      <c r="AB14758" s="81"/>
      <c r="AC14758" s="80"/>
      <c r="AD14758" s="80"/>
      <c r="AE14758" s="81"/>
      <c r="AF14758" s="82"/>
      <c r="AG14758" s="80"/>
      <c r="AH14758" s="119"/>
      <c r="AI14758" s="119"/>
    </row>
    <row r="14759" spans="27:35" x14ac:dyDescent="0.25">
      <c r="AA14759" s="81"/>
      <c r="AB14759" s="81"/>
      <c r="AC14759" s="80"/>
      <c r="AD14759" s="80"/>
      <c r="AE14759" s="81"/>
      <c r="AF14759" s="82"/>
      <c r="AG14759" s="80"/>
      <c r="AH14759" s="119"/>
      <c r="AI14759" s="119"/>
    </row>
    <row r="14760" spans="27:35" x14ac:dyDescent="0.25">
      <c r="AA14760" s="81"/>
      <c r="AB14760" s="81"/>
      <c r="AC14760" s="80"/>
      <c r="AD14760" s="80"/>
      <c r="AE14760" s="81"/>
      <c r="AF14760" s="82"/>
      <c r="AG14760" s="80"/>
      <c r="AH14760" s="119"/>
      <c r="AI14760" s="119"/>
    </row>
    <row r="14761" spans="27:35" x14ac:dyDescent="0.25">
      <c r="AA14761" s="81"/>
      <c r="AB14761" s="81"/>
      <c r="AC14761" s="80"/>
      <c r="AD14761" s="80"/>
      <c r="AE14761" s="81"/>
      <c r="AF14761" s="82"/>
      <c r="AG14761" s="80"/>
      <c r="AH14761" s="119"/>
      <c r="AI14761" s="119"/>
    </row>
    <row r="14762" spans="27:35" x14ac:dyDescent="0.25">
      <c r="AA14762" s="81"/>
      <c r="AB14762" s="81"/>
      <c r="AC14762" s="80"/>
      <c r="AD14762" s="80"/>
      <c r="AE14762" s="81"/>
      <c r="AF14762" s="82"/>
      <c r="AG14762" s="80"/>
      <c r="AH14762" s="119"/>
      <c r="AI14762" s="119"/>
    </row>
    <row r="14763" spans="27:35" x14ac:dyDescent="0.25">
      <c r="AA14763" s="81"/>
      <c r="AB14763" s="81"/>
      <c r="AC14763" s="80"/>
      <c r="AD14763" s="80"/>
      <c r="AE14763" s="81"/>
      <c r="AF14763" s="82"/>
      <c r="AG14763" s="80"/>
      <c r="AH14763" s="119"/>
      <c r="AI14763" s="119"/>
    </row>
    <row r="14764" spans="27:35" x14ac:dyDescent="0.25">
      <c r="AA14764" s="81"/>
      <c r="AB14764" s="81"/>
      <c r="AC14764" s="80"/>
      <c r="AD14764" s="80"/>
      <c r="AE14764" s="81"/>
      <c r="AF14764" s="82"/>
      <c r="AG14764" s="80"/>
      <c r="AH14764" s="119"/>
      <c r="AI14764" s="119"/>
    </row>
    <row r="14765" spans="27:35" x14ac:dyDescent="0.25">
      <c r="AA14765" s="81"/>
      <c r="AB14765" s="81"/>
      <c r="AC14765" s="80"/>
      <c r="AD14765" s="80"/>
      <c r="AE14765" s="81"/>
      <c r="AF14765" s="82"/>
      <c r="AG14765" s="80"/>
      <c r="AH14765" s="119"/>
      <c r="AI14765" s="119"/>
    </row>
    <row r="14766" spans="27:35" x14ac:dyDescent="0.25">
      <c r="AA14766" s="81"/>
      <c r="AB14766" s="81"/>
      <c r="AC14766" s="80"/>
      <c r="AD14766" s="80"/>
      <c r="AE14766" s="81"/>
      <c r="AF14766" s="82"/>
      <c r="AG14766" s="80"/>
      <c r="AH14766" s="119"/>
      <c r="AI14766" s="119"/>
    </row>
    <row r="14767" spans="27:35" x14ac:dyDescent="0.25">
      <c r="AA14767" s="81"/>
      <c r="AB14767" s="81"/>
      <c r="AC14767" s="80"/>
      <c r="AD14767" s="80"/>
      <c r="AE14767" s="81"/>
      <c r="AF14767" s="82"/>
      <c r="AG14767" s="80"/>
      <c r="AH14767" s="119"/>
      <c r="AI14767" s="119"/>
    </row>
    <row r="14768" spans="27:35" x14ac:dyDescent="0.25">
      <c r="AA14768" s="81"/>
      <c r="AB14768" s="81"/>
      <c r="AC14768" s="80"/>
      <c r="AD14768" s="80"/>
      <c r="AE14768" s="81"/>
      <c r="AF14768" s="82"/>
      <c r="AG14768" s="80"/>
      <c r="AH14768" s="119"/>
      <c r="AI14768" s="119"/>
    </row>
    <row r="14769" spans="27:35" x14ac:dyDescent="0.25">
      <c r="AA14769" s="81"/>
      <c r="AB14769" s="81"/>
      <c r="AC14769" s="80"/>
      <c r="AD14769" s="80"/>
      <c r="AE14769" s="81"/>
      <c r="AF14769" s="82"/>
      <c r="AG14769" s="80"/>
      <c r="AH14769" s="119"/>
      <c r="AI14769" s="119"/>
    </row>
    <row r="14770" spans="27:35" x14ac:dyDescent="0.25">
      <c r="AA14770" s="81"/>
      <c r="AB14770" s="81"/>
      <c r="AC14770" s="80"/>
      <c r="AD14770" s="80"/>
      <c r="AE14770" s="81"/>
      <c r="AF14770" s="82"/>
      <c r="AG14770" s="80"/>
      <c r="AH14770" s="119"/>
      <c r="AI14770" s="119"/>
    </row>
    <row r="14771" spans="27:35" x14ac:dyDescent="0.25">
      <c r="AA14771" s="81"/>
      <c r="AB14771" s="81"/>
      <c r="AC14771" s="80"/>
      <c r="AD14771" s="80"/>
      <c r="AE14771" s="81"/>
      <c r="AF14771" s="82"/>
      <c r="AG14771" s="80"/>
      <c r="AH14771" s="119"/>
      <c r="AI14771" s="119"/>
    </row>
    <row r="14772" spans="27:35" x14ac:dyDescent="0.25">
      <c r="AA14772" s="81"/>
      <c r="AB14772" s="81"/>
      <c r="AC14772" s="80"/>
      <c r="AD14772" s="80"/>
      <c r="AE14772" s="81"/>
      <c r="AF14772" s="82"/>
      <c r="AG14772" s="80"/>
      <c r="AH14772" s="119"/>
      <c r="AI14772" s="119"/>
    </row>
    <row r="14773" spans="27:35" x14ac:dyDescent="0.25">
      <c r="AA14773" s="81"/>
      <c r="AB14773" s="81"/>
      <c r="AC14773" s="80"/>
      <c r="AD14773" s="80"/>
      <c r="AE14773" s="81"/>
      <c r="AF14773" s="82"/>
      <c r="AG14773" s="80"/>
      <c r="AH14773" s="119"/>
      <c r="AI14773" s="119"/>
    </row>
    <row r="14774" spans="27:35" x14ac:dyDescent="0.25">
      <c r="AA14774" s="81"/>
      <c r="AB14774" s="81"/>
      <c r="AC14774" s="80"/>
      <c r="AD14774" s="80"/>
      <c r="AE14774" s="81"/>
      <c r="AF14774" s="82"/>
      <c r="AG14774" s="80"/>
      <c r="AH14774" s="119"/>
      <c r="AI14774" s="119"/>
    </row>
    <row r="14775" spans="27:35" x14ac:dyDescent="0.25">
      <c r="AA14775" s="81"/>
      <c r="AB14775" s="81"/>
      <c r="AC14775" s="80"/>
      <c r="AD14775" s="80"/>
      <c r="AE14775" s="81"/>
      <c r="AF14775" s="82"/>
      <c r="AG14775" s="80"/>
      <c r="AH14775" s="119"/>
      <c r="AI14775" s="119"/>
    </row>
    <row r="14776" spans="27:35" x14ac:dyDescent="0.25">
      <c r="AA14776" s="81"/>
      <c r="AB14776" s="81"/>
      <c r="AC14776" s="80"/>
      <c r="AD14776" s="80"/>
      <c r="AE14776" s="81"/>
      <c r="AF14776" s="82"/>
      <c r="AG14776" s="80"/>
      <c r="AH14776" s="119"/>
      <c r="AI14776" s="119"/>
    </row>
    <row r="14777" spans="27:35" x14ac:dyDescent="0.25">
      <c r="AA14777" s="81"/>
      <c r="AB14777" s="81"/>
      <c r="AC14777" s="80"/>
      <c r="AD14777" s="80"/>
      <c r="AE14777" s="81"/>
      <c r="AF14777" s="82"/>
      <c r="AG14777" s="80"/>
      <c r="AH14777" s="119"/>
      <c r="AI14777" s="119"/>
    </row>
    <row r="14778" spans="27:35" x14ac:dyDescent="0.25">
      <c r="AA14778" s="81"/>
      <c r="AB14778" s="81"/>
      <c r="AC14778" s="80"/>
      <c r="AD14778" s="80"/>
      <c r="AE14778" s="81"/>
      <c r="AF14778" s="82"/>
      <c r="AG14778" s="80"/>
      <c r="AH14778" s="119"/>
      <c r="AI14778" s="119"/>
    </row>
    <row r="14779" spans="27:35" x14ac:dyDescent="0.25">
      <c r="AA14779" s="81"/>
      <c r="AB14779" s="81"/>
      <c r="AC14779" s="80"/>
      <c r="AD14779" s="80"/>
      <c r="AE14779" s="81"/>
      <c r="AF14779" s="82"/>
      <c r="AG14779" s="80"/>
      <c r="AH14779" s="119"/>
      <c r="AI14779" s="119"/>
    </row>
    <row r="14780" spans="27:35" x14ac:dyDescent="0.25">
      <c r="AA14780" s="81"/>
      <c r="AB14780" s="81"/>
      <c r="AC14780" s="80"/>
      <c r="AD14780" s="80"/>
      <c r="AE14780" s="81"/>
      <c r="AF14780" s="82"/>
      <c r="AG14780" s="80"/>
      <c r="AH14780" s="119"/>
      <c r="AI14780" s="119"/>
    </row>
    <row r="14781" spans="27:35" x14ac:dyDescent="0.25">
      <c r="AA14781" s="81"/>
      <c r="AB14781" s="81"/>
      <c r="AC14781" s="80"/>
      <c r="AD14781" s="80"/>
      <c r="AE14781" s="81"/>
      <c r="AF14781" s="82"/>
      <c r="AG14781" s="80"/>
      <c r="AH14781" s="119"/>
      <c r="AI14781" s="119"/>
    </row>
    <row r="14782" spans="27:35" x14ac:dyDescent="0.25">
      <c r="AA14782" s="81"/>
      <c r="AB14782" s="81"/>
      <c r="AC14782" s="80"/>
      <c r="AD14782" s="80"/>
      <c r="AE14782" s="81"/>
      <c r="AF14782" s="82"/>
      <c r="AG14782" s="80"/>
      <c r="AH14782" s="119"/>
      <c r="AI14782" s="119"/>
    </row>
    <row r="14783" spans="27:35" x14ac:dyDescent="0.25">
      <c r="AA14783" s="81"/>
      <c r="AB14783" s="81"/>
      <c r="AC14783" s="80"/>
      <c r="AD14783" s="80"/>
      <c r="AE14783" s="81"/>
      <c r="AF14783" s="82"/>
      <c r="AG14783" s="80"/>
      <c r="AH14783" s="119"/>
      <c r="AI14783" s="119"/>
    </row>
    <row r="14784" spans="27:35" x14ac:dyDescent="0.25">
      <c r="AA14784" s="81"/>
      <c r="AB14784" s="81"/>
      <c r="AC14784" s="80"/>
      <c r="AD14784" s="80"/>
      <c r="AE14784" s="81"/>
      <c r="AF14784" s="82"/>
      <c r="AG14784" s="80"/>
      <c r="AH14784" s="119"/>
      <c r="AI14784" s="119"/>
    </row>
    <row r="14785" spans="27:35" x14ac:dyDescent="0.25">
      <c r="AA14785" s="81"/>
      <c r="AB14785" s="81"/>
      <c r="AC14785" s="80"/>
      <c r="AD14785" s="80"/>
      <c r="AE14785" s="81"/>
      <c r="AF14785" s="82"/>
      <c r="AG14785" s="80"/>
      <c r="AH14785" s="119"/>
      <c r="AI14785" s="119"/>
    </row>
    <row r="14786" spans="27:35" x14ac:dyDescent="0.25">
      <c r="AA14786" s="81"/>
      <c r="AB14786" s="81"/>
      <c r="AC14786" s="80"/>
      <c r="AD14786" s="80"/>
      <c r="AE14786" s="81"/>
      <c r="AF14786" s="82"/>
      <c r="AG14786" s="80"/>
      <c r="AH14786" s="119"/>
      <c r="AI14786" s="119"/>
    </row>
    <row r="14787" spans="27:35" x14ac:dyDescent="0.25">
      <c r="AA14787" s="81"/>
      <c r="AB14787" s="81"/>
      <c r="AC14787" s="80"/>
      <c r="AD14787" s="80"/>
      <c r="AE14787" s="81"/>
      <c r="AF14787" s="82"/>
      <c r="AG14787" s="80"/>
      <c r="AH14787" s="119"/>
      <c r="AI14787" s="119"/>
    </row>
    <row r="14788" spans="27:35" x14ac:dyDescent="0.25">
      <c r="AA14788" s="81"/>
      <c r="AB14788" s="81"/>
      <c r="AC14788" s="80"/>
      <c r="AD14788" s="80"/>
      <c r="AE14788" s="81"/>
      <c r="AF14788" s="82"/>
      <c r="AG14788" s="80"/>
      <c r="AH14788" s="119"/>
      <c r="AI14788" s="119"/>
    </row>
    <row r="14789" spans="27:35" x14ac:dyDescent="0.25">
      <c r="AA14789" s="81"/>
      <c r="AB14789" s="81"/>
      <c r="AC14789" s="80"/>
      <c r="AD14789" s="80"/>
      <c r="AE14789" s="81"/>
      <c r="AF14789" s="82"/>
      <c r="AG14789" s="80"/>
      <c r="AH14789" s="119"/>
      <c r="AI14789" s="119"/>
    </row>
    <row r="14790" spans="27:35" x14ac:dyDescent="0.25">
      <c r="AA14790" s="81"/>
      <c r="AB14790" s="81"/>
      <c r="AC14790" s="80"/>
      <c r="AD14790" s="80"/>
      <c r="AE14790" s="81"/>
      <c r="AF14790" s="82"/>
      <c r="AG14790" s="80"/>
      <c r="AH14790" s="119"/>
      <c r="AI14790" s="119"/>
    </row>
    <row r="14791" spans="27:35" x14ac:dyDescent="0.25">
      <c r="AA14791" s="81"/>
      <c r="AB14791" s="81"/>
      <c r="AC14791" s="80"/>
      <c r="AD14791" s="80"/>
      <c r="AE14791" s="81"/>
      <c r="AF14791" s="82"/>
      <c r="AG14791" s="80"/>
      <c r="AH14791" s="119"/>
      <c r="AI14791" s="119"/>
    </row>
    <row r="14792" spans="27:35" x14ac:dyDescent="0.25">
      <c r="AA14792" s="81"/>
      <c r="AB14792" s="81"/>
      <c r="AC14792" s="80"/>
      <c r="AD14792" s="80"/>
      <c r="AE14792" s="81"/>
      <c r="AF14792" s="82"/>
      <c r="AG14792" s="80"/>
      <c r="AH14792" s="119"/>
      <c r="AI14792" s="119"/>
    </row>
    <row r="14793" spans="27:35" x14ac:dyDescent="0.25">
      <c r="AA14793" s="81"/>
      <c r="AB14793" s="81"/>
      <c r="AC14793" s="80"/>
      <c r="AD14793" s="80"/>
      <c r="AE14793" s="81"/>
      <c r="AF14793" s="82"/>
      <c r="AG14793" s="80"/>
      <c r="AH14793" s="119"/>
      <c r="AI14793" s="119"/>
    </row>
    <row r="14794" spans="27:35" x14ac:dyDescent="0.25">
      <c r="AA14794" s="81"/>
      <c r="AB14794" s="81"/>
      <c r="AC14794" s="80"/>
      <c r="AD14794" s="80"/>
      <c r="AE14794" s="81"/>
      <c r="AF14794" s="82"/>
      <c r="AG14794" s="80"/>
      <c r="AH14794" s="119"/>
      <c r="AI14794" s="119"/>
    </row>
    <row r="14795" spans="27:35" x14ac:dyDescent="0.25">
      <c r="AA14795" s="81"/>
      <c r="AB14795" s="81"/>
      <c r="AC14795" s="80"/>
      <c r="AD14795" s="80"/>
      <c r="AE14795" s="81"/>
      <c r="AF14795" s="82"/>
      <c r="AG14795" s="80"/>
      <c r="AH14795" s="119"/>
      <c r="AI14795" s="119"/>
    </row>
    <row r="14796" spans="27:35" x14ac:dyDescent="0.25">
      <c r="AA14796" s="81"/>
      <c r="AB14796" s="81"/>
      <c r="AC14796" s="80"/>
      <c r="AD14796" s="80"/>
      <c r="AE14796" s="81"/>
      <c r="AF14796" s="82"/>
      <c r="AG14796" s="80"/>
      <c r="AH14796" s="119"/>
      <c r="AI14796" s="119"/>
    </row>
    <row r="14797" spans="27:35" x14ac:dyDescent="0.25">
      <c r="AA14797" s="81"/>
      <c r="AB14797" s="81"/>
      <c r="AC14797" s="80"/>
      <c r="AD14797" s="80"/>
      <c r="AE14797" s="81"/>
      <c r="AF14797" s="82"/>
      <c r="AG14797" s="80"/>
      <c r="AH14797" s="119"/>
      <c r="AI14797" s="119"/>
    </row>
    <row r="14798" spans="27:35" x14ac:dyDescent="0.25">
      <c r="AA14798" s="81"/>
      <c r="AB14798" s="81"/>
      <c r="AC14798" s="80"/>
      <c r="AD14798" s="80"/>
      <c r="AE14798" s="81"/>
      <c r="AF14798" s="82"/>
      <c r="AG14798" s="80"/>
      <c r="AH14798" s="119"/>
      <c r="AI14798" s="119"/>
    </row>
    <row r="14799" spans="27:35" x14ac:dyDescent="0.25">
      <c r="AA14799" s="81"/>
      <c r="AB14799" s="81"/>
      <c r="AC14799" s="80"/>
      <c r="AD14799" s="80"/>
      <c r="AE14799" s="81"/>
      <c r="AF14799" s="82"/>
      <c r="AG14799" s="80"/>
      <c r="AH14799" s="119"/>
      <c r="AI14799" s="119"/>
    </row>
    <row r="14800" spans="27:35" x14ac:dyDescent="0.25">
      <c r="AA14800" s="81"/>
      <c r="AB14800" s="81"/>
      <c r="AC14800" s="80"/>
      <c r="AD14800" s="80"/>
      <c r="AE14800" s="81"/>
      <c r="AF14800" s="82"/>
      <c r="AG14800" s="80"/>
      <c r="AH14800" s="119"/>
      <c r="AI14800" s="119"/>
    </row>
    <row r="14801" spans="27:35" x14ac:dyDescent="0.25">
      <c r="AA14801" s="81"/>
      <c r="AB14801" s="81"/>
      <c r="AC14801" s="80"/>
      <c r="AD14801" s="80"/>
      <c r="AE14801" s="81"/>
      <c r="AF14801" s="82"/>
      <c r="AG14801" s="80"/>
      <c r="AH14801" s="119"/>
      <c r="AI14801" s="119"/>
    </row>
    <row r="14802" spans="27:35" x14ac:dyDescent="0.25">
      <c r="AA14802" s="81"/>
      <c r="AB14802" s="81"/>
      <c r="AC14802" s="80"/>
      <c r="AD14802" s="80"/>
      <c r="AE14802" s="81"/>
      <c r="AF14802" s="82"/>
      <c r="AG14802" s="80"/>
      <c r="AH14802" s="119"/>
      <c r="AI14802" s="119"/>
    </row>
    <row r="14803" spans="27:35" x14ac:dyDescent="0.25">
      <c r="AA14803" s="81"/>
      <c r="AB14803" s="81"/>
      <c r="AC14803" s="80"/>
      <c r="AD14803" s="80"/>
      <c r="AE14803" s="81"/>
      <c r="AF14803" s="82"/>
      <c r="AG14803" s="80"/>
      <c r="AH14803" s="119"/>
      <c r="AI14803" s="119"/>
    </row>
    <row r="14804" spans="27:35" x14ac:dyDescent="0.25">
      <c r="AA14804" s="81"/>
      <c r="AB14804" s="81"/>
      <c r="AC14804" s="80"/>
      <c r="AD14804" s="80"/>
      <c r="AE14804" s="81"/>
      <c r="AF14804" s="82"/>
      <c r="AG14804" s="80"/>
      <c r="AH14804" s="119"/>
      <c r="AI14804" s="119"/>
    </row>
    <row r="14805" spans="27:35" x14ac:dyDescent="0.25">
      <c r="AA14805" s="81"/>
      <c r="AB14805" s="81"/>
      <c r="AC14805" s="80"/>
      <c r="AD14805" s="80"/>
      <c r="AE14805" s="81"/>
      <c r="AF14805" s="82"/>
      <c r="AG14805" s="80"/>
      <c r="AH14805" s="119"/>
      <c r="AI14805" s="119"/>
    </row>
    <row r="14806" spans="27:35" x14ac:dyDescent="0.25">
      <c r="AA14806" s="81"/>
      <c r="AB14806" s="81"/>
      <c r="AC14806" s="80"/>
      <c r="AD14806" s="80"/>
      <c r="AE14806" s="81"/>
      <c r="AF14806" s="82"/>
      <c r="AG14806" s="80"/>
      <c r="AH14806" s="119"/>
      <c r="AI14806" s="119"/>
    </row>
    <row r="14807" spans="27:35" x14ac:dyDescent="0.25">
      <c r="AA14807" s="81"/>
      <c r="AB14807" s="81"/>
      <c r="AC14807" s="80"/>
      <c r="AD14807" s="80"/>
      <c r="AE14807" s="81"/>
      <c r="AF14807" s="82"/>
      <c r="AG14807" s="80"/>
      <c r="AH14807" s="119"/>
      <c r="AI14807" s="119"/>
    </row>
    <row r="14808" spans="27:35" x14ac:dyDescent="0.25">
      <c r="AA14808" s="81"/>
      <c r="AB14808" s="81"/>
      <c r="AC14808" s="80"/>
      <c r="AD14808" s="80"/>
      <c r="AE14808" s="81"/>
      <c r="AF14808" s="82"/>
      <c r="AG14808" s="80"/>
      <c r="AH14808" s="119"/>
      <c r="AI14808" s="119"/>
    </row>
    <row r="14809" spans="27:35" x14ac:dyDescent="0.25">
      <c r="AA14809" s="81"/>
      <c r="AB14809" s="81"/>
      <c r="AC14809" s="80"/>
      <c r="AD14809" s="80"/>
      <c r="AE14809" s="81"/>
      <c r="AF14809" s="82"/>
      <c r="AG14809" s="80"/>
      <c r="AH14809" s="119"/>
      <c r="AI14809" s="119"/>
    </row>
    <row r="14810" spans="27:35" x14ac:dyDescent="0.25">
      <c r="AA14810" s="81"/>
      <c r="AB14810" s="81"/>
      <c r="AC14810" s="80"/>
      <c r="AD14810" s="80"/>
      <c r="AE14810" s="81"/>
      <c r="AF14810" s="82"/>
      <c r="AG14810" s="80"/>
      <c r="AH14810" s="119"/>
      <c r="AI14810" s="119"/>
    </row>
    <row r="14811" spans="27:35" x14ac:dyDescent="0.25">
      <c r="AA14811" s="81"/>
      <c r="AB14811" s="81"/>
      <c r="AC14811" s="80"/>
      <c r="AD14811" s="80"/>
      <c r="AE14811" s="81"/>
      <c r="AF14811" s="82"/>
      <c r="AG14811" s="80"/>
      <c r="AH14811" s="119"/>
      <c r="AI14811" s="119"/>
    </row>
    <row r="14812" spans="27:35" x14ac:dyDescent="0.25">
      <c r="AA14812" s="81"/>
      <c r="AB14812" s="81"/>
      <c r="AC14812" s="80"/>
      <c r="AD14812" s="80"/>
      <c r="AE14812" s="81"/>
      <c r="AF14812" s="82"/>
      <c r="AG14812" s="80"/>
      <c r="AH14812" s="119"/>
      <c r="AI14812" s="119"/>
    </row>
    <row r="14813" spans="27:35" x14ac:dyDescent="0.25">
      <c r="AA14813" s="81"/>
      <c r="AB14813" s="81"/>
      <c r="AC14813" s="80"/>
      <c r="AD14813" s="80"/>
      <c r="AE14813" s="81"/>
      <c r="AF14813" s="82"/>
      <c r="AG14813" s="80"/>
      <c r="AH14813" s="119"/>
      <c r="AI14813" s="119"/>
    </row>
    <row r="14814" spans="27:35" x14ac:dyDescent="0.25">
      <c r="AA14814" s="81"/>
      <c r="AB14814" s="81"/>
      <c r="AC14814" s="80"/>
      <c r="AD14814" s="80"/>
      <c r="AE14814" s="81"/>
      <c r="AF14814" s="82"/>
      <c r="AG14814" s="80"/>
      <c r="AH14814" s="119"/>
      <c r="AI14814" s="119"/>
    </row>
    <row r="14815" spans="27:35" x14ac:dyDescent="0.25">
      <c r="AA14815" s="81"/>
      <c r="AB14815" s="81"/>
      <c r="AC14815" s="80"/>
      <c r="AD14815" s="80"/>
      <c r="AE14815" s="81"/>
      <c r="AF14815" s="82"/>
      <c r="AG14815" s="80"/>
      <c r="AH14815" s="119"/>
      <c r="AI14815" s="119"/>
    </row>
    <row r="14816" spans="27:35" x14ac:dyDescent="0.25">
      <c r="AA14816" s="81"/>
      <c r="AB14816" s="81"/>
      <c r="AC14816" s="80"/>
      <c r="AD14816" s="80"/>
      <c r="AE14816" s="81"/>
      <c r="AF14816" s="82"/>
      <c r="AG14816" s="80"/>
      <c r="AH14816" s="119"/>
      <c r="AI14816" s="119"/>
    </row>
    <row r="14817" spans="27:35" x14ac:dyDescent="0.25">
      <c r="AA14817" s="81"/>
      <c r="AB14817" s="81"/>
      <c r="AC14817" s="80"/>
      <c r="AD14817" s="80"/>
      <c r="AE14817" s="81"/>
      <c r="AF14817" s="82"/>
      <c r="AG14817" s="80"/>
      <c r="AH14817" s="119"/>
      <c r="AI14817" s="119"/>
    </row>
    <row r="14818" spans="27:35" x14ac:dyDescent="0.25">
      <c r="AA14818" s="81"/>
      <c r="AB14818" s="81"/>
      <c r="AC14818" s="80"/>
      <c r="AD14818" s="80"/>
      <c r="AE14818" s="81"/>
      <c r="AF14818" s="82"/>
      <c r="AG14818" s="80"/>
      <c r="AH14818" s="119"/>
      <c r="AI14818" s="119"/>
    </row>
    <row r="14819" spans="27:35" x14ac:dyDescent="0.25">
      <c r="AA14819" s="81"/>
      <c r="AB14819" s="81"/>
      <c r="AC14819" s="80"/>
      <c r="AD14819" s="80"/>
      <c r="AE14819" s="81"/>
      <c r="AF14819" s="82"/>
      <c r="AG14819" s="80"/>
      <c r="AH14819" s="119"/>
      <c r="AI14819" s="119"/>
    </row>
    <row r="14820" spans="27:35" x14ac:dyDescent="0.25">
      <c r="AA14820" s="81"/>
      <c r="AB14820" s="81"/>
      <c r="AC14820" s="80"/>
      <c r="AD14820" s="80"/>
      <c r="AE14820" s="81"/>
      <c r="AF14820" s="82"/>
      <c r="AG14820" s="80"/>
      <c r="AH14820" s="119"/>
      <c r="AI14820" s="119"/>
    </row>
    <row r="14821" spans="27:35" x14ac:dyDescent="0.25">
      <c r="AA14821" s="81"/>
      <c r="AB14821" s="81"/>
      <c r="AC14821" s="80"/>
      <c r="AD14821" s="80"/>
      <c r="AE14821" s="81"/>
      <c r="AF14821" s="82"/>
      <c r="AG14821" s="80"/>
      <c r="AH14821" s="119"/>
      <c r="AI14821" s="119"/>
    </row>
    <row r="14822" spans="27:35" x14ac:dyDescent="0.25">
      <c r="AA14822" s="81"/>
      <c r="AB14822" s="81"/>
      <c r="AC14822" s="80"/>
      <c r="AD14822" s="80"/>
      <c r="AE14822" s="81"/>
      <c r="AF14822" s="82"/>
      <c r="AG14822" s="80"/>
      <c r="AH14822" s="119"/>
      <c r="AI14822" s="119"/>
    </row>
    <row r="14823" spans="27:35" x14ac:dyDescent="0.25">
      <c r="AA14823" s="81"/>
      <c r="AB14823" s="81"/>
      <c r="AC14823" s="80"/>
      <c r="AD14823" s="80"/>
      <c r="AE14823" s="81"/>
      <c r="AF14823" s="82"/>
      <c r="AG14823" s="80"/>
      <c r="AH14823" s="119"/>
      <c r="AI14823" s="119"/>
    </row>
    <row r="14824" spans="27:35" x14ac:dyDescent="0.25">
      <c r="AA14824" s="81"/>
      <c r="AB14824" s="81"/>
      <c r="AC14824" s="80"/>
      <c r="AD14824" s="80"/>
      <c r="AE14824" s="81"/>
      <c r="AF14824" s="82"/>
      <c r="AG14824" s="80"/>
      <c r="AH14824" s="119"/>
      <c r="AI14824" s="119"/>
    </row>
    <row r="14825" spans="27:35" x14ac:dyDescent="0.25">
      <c r="AA14825" s="81"/>
      <c r="AB14825" s="81"/>
      <c r="AC14825" s="80"/>
      <c r="AD14825" s="80"/>
      <c r="AE14825" s="81"/>
      <c r="AF14825" s="82"/>
      <c r="AG14825" s="80"/>
      <c r="AH14825" s="119"/>
      <c r="AI14825" s="119"/>
    </row>
    <row r="14826" spans="27:35" x14ac:dyDescent="0.25">
      <c r="AA14826" s="81"/>
      <c r="AB14826" s="81"/>
      <c r="AC14826" s="80"/>
      <c r="AD14826" s="80"/>
      <c r="AE14826" s="81"/>
      <c r="AF14826" s="82"/>
      <c r="AG14826" s="80"/>
      <c r="AH14826" s="119"/>
      <c r="AI14826" s="119"/>
    </row>
    <row r="14827" spans="27:35" x14ac:dyDescent="0.25">
      <c r="AA14827" s="81"/>
      <c r="AB14827" s="81"/>
      <c r="AC14827" s="80"/>
      <c r="AD14827" s="80"/>
      <c r="AE14827" s="81"/>
      <c r="AF14827" s="82"/>
      <c r="AG14827" s="80"/>
      <c r="AH14827" s="119"/>
      <c r="AI14827" s="119"/>
    </row>
    <row r="14828" spans="27:35" x14ac:dyDescent="0.25">
      <c r="AA14828" s="81"/>
      <c r="AB14828" s="81"/>
      <c r="AC14828" s="80"/>
      <c r="AD14828" s="80"/>
      <c r="AE14828" s="81"/>
      <c r="AF14828" s="82"/>
      <c r="AG14828" s="80"/>
      <c r="AH14828" s="119"/>
      <c r="AI14828" s="119"/>
    </row>
    <row r="14829" spans="27:35" x14ac:dyDescent="0.25">
      <c r="AA14829" s="81"/>
      <c r="AB14829" s="81"/>
      <c r="AC14829" s="80"/>
      <c r="AD14829" s="80"/>
      <c r="AE14829" s="81"/>
      <c r="AF14829" s="82"/>
      <c r="AG14829" s="80"/>
      <c r="AH14829" s="119"/>
      <c r="AI14829" s="119"/>
    </row>
    <row r="14830" spans="27:35" x14ac:dyDescent="0.25">
      <c r="AA14830" s="81"/>
      <c r="AB14830" s="81"/>
      <c r="AC14830" s="80"/>
      <c r="AD14830" s="80"/>
      <c r="AE14830" s="81"/>
      <c r="AF14830" s="82"/>
      <c r="AG14830" s="80"/>
      <c r="AH14830" s="119"/>
      <c r="AI14830" s="119"/>
    </row>
    <row r="14831" spans="27:35" x14ac:dyDescent="0.25">
      <c r="AA14831" s="81"/>
      <c r="AB14831" s="81"/>
      <c r="AC14831" s="80"/>
      <c r="AD14831" s="80"/>
      <c r="AE14831" s="81"/>
      <c r="AF14831" s="82"/>
      <c r="AG14831" s="80"/>
      <c r="AH14831" s="119"/>
      <c r="AI14831" s="119"/>
    </row>
    <row r="14832" spans="27:35" x14ac:dyDescent="0.25">
      <c r="AA14832" s="81"/>
      <c r="AB14832" s="81"/>
      <c r="AC14832" s="80"/>
      <c r="AD14832" s="80"/>
      <c r="AE14832" s="81"/>
      <c r="AF14832" s="82"/>
      <c r="AG14832" s="80"/>
      <c r="AH14832" s="119"/>
      <c r="AI14832" s="119"/>
    </row>
    <row r="14833" spans="27:35" x14ac:dyDescent="0.25">
      <c r="AA14833" s="81"/>
      <c r="AB14833" s="81"/>
      <c r="AC14833" s="80"/>
      <c r="AD14833" s="80"/>
      <c r="AE14833" s="81"/>
      <c r="AF14833" s="82"/>
      <c r="AG14833" s="80"/>
      <c r="AH14833" s="119"/>
      <c r="AI14833" s="119"/>
    </row>
    <row r="14834" spans="27:35" x14ac:dyDescent="0.25">
      <c r="AA14834" s="81"/>
      <c r="AB14834" s="81"/>
      <c r="AC14834" s="80"/>
      <c r="AD14834" s="80"/>
      <c r="AE14834" s="81"/>
      <c r="AF14834" s="82"/>
      <c r="AG14834" s="80"/>
      <c r="AH14834" s="119"/>
      <c r="AI14834" s="119"/>
    </row>
    <row r="14835" spans="27:35" x14ac:dyDescent="0.25">
      <c r="AA14835" s="81"/>
      <c r="AB14835" s="81"/>
      <c r="AC14835" s="80"/>
      <c r="AD14835" s="80"/>
      <c r="AE14835" s="81"/>
      <c r="AF14835" s="82"/>
      <c r="AG14835" s="80"/>
      <c r="AH14835" s="119"/>
      <c r="AI14835" s="119"/>
    </row>
    <row r="14836" spans="27:35" x14ac:dyDescent="0.25">
      <c r="AA14836" s="81"/>
      <c r="AB14836" s="81"/>
      <c r="AC14836" s="80"/>
      <c r="AD14836" s="80"/>
      <c r="AE14836" s="81"/>
      <c r="AF14836" s="82"/>
      <c r="AG14836" s="80"/>
      <c r="AH14836" s="119"/>
      <c r="AI14836" s="119"/>
    </row>
    <row r="14837" spans="27:35" x14ac:dyDescent="0.25">
      <c r="AA14837" s="81"/>
      <c r="AB14837" s="81"/>
      <c r="AC14837" s="80"/>
      <c r="AD14837" s="80"/>
      <c r="AE14837" s="81"/>
      <c r="AF14837" s="82"/>
      <c r="AG14837" s="80"/>
      <c r="AH14837" s="119"/>
      <c r="AI14837" s="119"/>
    </row>
    <row r="14838" spans="27:35" x14ac:dyDescent="0.25">
      <c r="AA14838" s="81"/>
      <c r="AB14838" s="81"/>
      <c r="AC14838" s="80"/>
      <c r="AD14838" s="80"/>
      <c r="AE14838" s="81"/>
      <c r="AF14838" s="82"/>
      <c r="AG14838" s="80"/>
      <c r="AH14838" s="119"/>
      <c r="AI14838" s="119"/>
    </row>
    <row r="14839" spans="27:35" x14ac:dyDescent="0.25">
      <c r="AA14839" s="81"/>
      <c r="AB14839" s="81"/>
      <c r="AC14839" s="80"/>
      <c r="AD14839" s="80"/>
      <c r="AE14839" s="81"/>
      <c r="AF14839" s="82"/>
      <c r="AG14839" s="80"/>
      <c r="AH14839" s="119"/>
      <c r="AI14839" s="119"/>
    </row>
    <row r="14840" spans="27:35" x14ac:dyDescent="0.25">
      <c r="AA14840" s="81"/>
      <c r="AB14840" s="81"/>
      <c r="AC14840" s="80"/>
      <c r="AD14840" s="80"/>
      <c r="AE14840" s="81"/>
      <c r="AF14840" s="82"/>
      <c r="AG14840" s="80"/>
      <c r="AH14840" s="119"/>
      <c r="AI14840" s="119"/>
    </row>
    <row r="14841" spans="27:35" x14ac:dyDescent="0.25">
      <c r="AA14841" s="81"/>
      <c r="AB14841" s="81"/>
      <c r="AC14841" s="80"/>
      <c r="AD14841" s="80"/>
      <c r="AE14841" s="81"/>
      <c r="AF14841" s="82"/>
      <c r="AG14841" s="80"/>
      <c r="AH14841" s="119"/>
      <c r="AI14841" s="119"/>
    </row>
    <row r="14842" spans="27:35" x14ac:dyDescent="0.25">
      <c r="AA14842" s="81"/>
      <c r="AB14842" s="81"/>
      <c r="AC14842" s="80"/>
      <c r="AD14842" s="80"/>
      <c r="AE14842" s="81"/>
      <c r="AF14842" s="82"/>
      <c r="AG14842" s="80"/>
      <c r="AH14842" s="119"/>
      <c r="AI14842" s="119"/>
    </row>
    <row r="14843" spans="27:35" x14ac:dyDescent="0.25">
      <c r="AA14843" s="81"/>
      <c r="AB14843" s="81"/>
      <c r="AC14843" s="80"/>
      <c r="AD14843" s="80"/>
      <c r="AE14843" s="81"/>
      <c r="AF14843" s="82"/>
      <c r="AG14843" s="80"/>
      <c r="AH14843" s="119"/>
      <c r="AI14843" s="119"/>
    </row>
    <row r="14844" spans="27:35" x14ac:dyDescent="0.25">
      <c r="AA14844" s="81"/>
      <c r="AB14844" s="81"/>
      <c r="AC14844" s="80"/>
      <c r="AD14844" s="80"/>
      <c r="AE14844" s="81"/>
      <c r="AF14844" s="82"/>
      <c r="AG14844" s="80"/>
      <c r="AH14844" s="119"/>
      <c r="AI14844" s="119"/>
    </row>
    <row r="14845" spans="27:35" x14ac:dyDescent="0.25">
      <c r="AA14845" s="81"/>
      <c r="AB14845" s="81"/>
      <c r="AC14845" s="80"/>
      <c r="AD14845" s="80"/>
      <c r="AE14845" s="81"/>
      <c r="AF14845" s="82"/>
      <c r="AG14845" s="80"/>
      <c r="AH14845" s="119"/>
      <c r="AI14845" s="119"/>
    </row>
    <row r="14846" spans="27:35" x14ac:dyDescent="0.25">
      <c r="AA14846" s="81"/>
      <c r="AB14846" s="81"/>
      <c r="AC14846" s="80"/>
      <c r="AD14846" s="80"/>
      <c r="AE14846" s="81"/>
      <c r="AF14846" s="82"/>
      <c r="AG14846" s="80"/>
      <c r="AH14846" s="119"/>
      <c r="AI14846" s="119"/>
    </row>
    <row r="14847" spans="27:35" x14ac:dyDescent="0.25">
      <c r="AA14847" s="81"/>
      <c r="AB14847" s="81"/>
      <c r="AC14847" s="80"/>
      <c r="AD14847" s="80"/>
      <c r="AE14847" s="81"/>
      <c r="AF14847" s="82"/>
      <c r="AG14847" s="80"/>
      <c r="AH14847" s="119"/>
      <c r="AI14847" s="119"/>
    </row>
    <row r="14848" spans="27:35" x14ac:dyDescent="0.25">
      <c r="AA14848" s="81"/>
      <c r="AB14848" s="81"/>
      <c r="AC14848" s="80"/>
      <c r="AD14848" s="80"/>
      <c r="AE14848" s="81"/>
      <c r="AF14848" s="82"/>
      <c r="AG14848" s="80"/>
      <c r="AH14848" s="119"/>
      <c r="AI14848" s="119"/>
    </row>
    <row r="14849" spans="27:35" x14ac:dyDescent="0.25">
      <c r="AA14849" s="81"/>
      <c r="AB14849" s="81"/>
      <c r="AC14849" s="80"/>
      <c r="AD14849" s="80"/>
      <c r="AE14849" s="81"/>
      <c r="AF14849" s="82"/>
      <c r="AG14849" s="80"/>
      <c r="AH14849" s="119"/>
      <c r="AI14849" s="119"/>
    </row>
    <row r="14850" spans="27:35" x14ac:dyDescent="0.25">
      <c r="AA14850" s="81"/>
      <c r="AB14850" s="81"/>
      <c r="AC14850" s="80"/>
      <c r="AD14850" s="80"/>
      <c r="AE14850" s="81"/>
      <c r="AF14850" s="82"/>
      <c r="AG14850" s="80"/>
      <c r="AH14850" s="119"/>
      <c r="AI14850" s="119"/>
    </row>
    <row r="14851" spans="27:35" x14ac:dyDescent="0.25">
      <c r="AA14851" s="81"/>
      <c r="AB14851" s="81"/>
      <c r="AC14851" s="80"/>
      <c r="AD14851" s="80"/>
      <c r="AE14851" s="81"/>
      <c r="AF14851" s="82"/>
      <c r="AG14851" s="80"/>
      <c r="AH14851" s="119"/>
      <c r="AI14851" s="119"/>
    </row>
    <row r="14852" spans="27:35" x14ac:dyDescent="0.25">
      <c r="AA14852" s="81"/>
      <c r="AB14852" s="81"/>
      <c r="AC14852" s="80"/>
      <c r="AD14852" s="80"/>
      <c r="AE14852" s="81"/>
      <c r="AF14852" s="82"/>
      <c r="AG14852" s="80"/>
      <c r="AH14852" s="119"/>
      <c r="AI14852" s="119"/>
    </row>
    <row r="14853" spans="27:35" x14ac:dyDescent="0.25">
      <c r="AA14853" s="81"/>
      <c r="AB14853" s="81"/>
      <c r="AC14853" s="80"/>
      <c r="AD14853" s="80"/>
      <c r="AE14853" s="81"/>
      <c r="AF14853" s="82"/>
      <c r="AG14853" s="80"/>
      <c r="AH14853" s="119"/>
      <c r="AI14853" s="119"/>
    </row>
    <row r="14854" spans="27:35" x14ac:dyDescent="0.25">
      <c r="AA14854" s="81"/>
      <c r="AB14854" s="81"/>
      <c r="AC14854" s="80"/>
      <c r="AD14854" s="80"/>
      <c r="AE14854" s="81"/>
      <c r="AF14854" s="82"/>
      <c r="AG14854" s="80"/>
      <c r="AH14854" s="119"/>
      <c r="AI14854" s="119"/>
    </row>
    <row r="14855" spans="27:35" x14ac:dyDescent="0.25">
      <c r="AA14855" s="81"/>
      <c r="AB14855" s="81"/>
      <c r="AC14855" s="80"/>
      <c r="AD14855" s="80"/>
      <c r="AE14855" s="81"/>
      <c r="AF14855" s="82"/>
      <c r="AG14855" s="80"/>
      <c r="AH14855" s="119"/>
      <c r="AI14855" s="119"/>
    </row>
    <row r="14856" spans="27:35" x14ac:dyDescent="0.25">
      <c r="AA14856" s="81"/>
      <c r="AB14856" s="81"/>
      <c r="AC14856" s="80"/>
      <c r="AD14856" s="80"/>
      <c r="AE14856" s="81"/>
      <c r="AF14856" s="82"/>
      <c r="AG14856" s="80"/>
      <c r="AH14856" s="119"/>
      <c r="AI14856" s="119"/>
    </row>
    <row r="14857" spans="27:35" x14ac:dyDescent="0.25">
      <c r="AA14857" s="81"/>
      <c r="AB14857" s="81"/>
      <c r="AC14857" s="80"/>
      <c r="AD14857" s="80"/>
      <c r="AE14857" s="81"/>
      <c r="AF14857" s="82"/>
      <c r="AG14857" s="80"/>
      <c r="AH14857" s="119"/>
      <c r="AI14857" s="119"/>
    </row>
    <row r="14858" spans="27:35" x14ac:dyDescent="0.25">
      <c r="AA14858" s="81"/>
      <c r="AB14858" s="81"/>
      <c r="AC14858" s="80"/>
      <c r="AD14858" s="80"/>
      <c r="AE14858" s="81"/>
      <c r="AF14858" s="82"/>
      <c r="AG14858" s="80"/>
      <c r="AH14858" s="119"/>
      <c r="AI14858" s="119"/>
    </row>
    <row r="14859" spans="27:35" x14ac:dyDescent="0.25">
      <c r="AA14859" s="81"/>
      <c r="AB14859" s="81"/>
      <c r="AC14859" s="80"/>
      <c r="AD14859" s="80"/>
      <c r="AE14859" s="81"/>
      <c r="AF14859" s="82"/>
      <c r="AG14859" s="80"/>
      <c r="AH14859" s="119"/>
      <c r="AI14859" s="119"/>
    </row>
    <row r="14860" spans="27:35" x14ac:dyDescent="0.25">
      <c r="AA14860" s="81"/>
      <c r="AB14860" s="81"/>
      <c r="AC14860" s="80"/>
      <c r="AD14860" s="80"/>
      <c r="AE14860" s="81"/>
      <c r="AF14860" s="82"/>
      <c r="AG14860" s="80"/>
      <c r="AH14860" s="119"/>
      <c r="AI14860" s="119"/>
    </row>
    <row r="14861" spans="27:35" x14ac:dyDescent="0.25">
      <c r="AA14861" s="81"/>
      <c r="AB14861" s="81"/>
      <c r="AC14861" s="80"/>
      <c r="AD14861" s="80"/>
      <c r="AE14861" s="81"/>
      <c r="AF14861" s="82"/>
      <c r="AG14861" s="80"/>
      <c r="AH14861" s="119"/>
      <c r="AI14861" s="119"/>
    </row>
    <row r="14862" spans="27:35" x14ac:dyDescent="0.25">
      <c r="AA14862" s="81"/>
      <c r="AB14862" s="81"/>
      <c r="AC14862" s="80"/>
      <c r="AD14862" s="80"/>
      <c r="AE14862" s="81"/>
      <c r="AF14862" s="82"/>
      <c r="AG14862" s="80"/>
      <c r="AH14862" s="119"/>
      <c r="AI14862" s="119"/>
    </row>
    <row r="14863" spans="27:35" x14ac:dyDescent="0.25">
      <c r="AA14863" s="81"/>
      <c r="AB14863" s="81"/>
      <c r="AC14863" s="80"/>
      <c r="AD14863" s="80"/>
      <c r="AE14863" s="81"/>
      <c r="AF14863" s="82"/>
      <c r="AG14863" s="80"/>
      <c r="AH14863" s="119"/>
      <c r="AI14863" s="119"/>
    </row>
    <row r="14864" spans="27:35" x14ac:dyDescent="0.25">
      <c r="AA14864" s="81"/>
      <c r="AB14864" s="81"/>
      <c r="AC14864" s="80"/>
      <c r="AD14864" s="80"/>
      <c r="AE14864" s="81"/>
      <c r="AF14864" s="82"/>
      <c r="AG14864" s="80"/>
      <c r="AH14864" s="119"/>
      <c r="AI14864" s="119"/>
    </row>
    <row r="14865" spans="27:35" x14ac:dyDescent="0.25">
      <c r="AA14865" s="81"/>
      <c r="AB14865" s="81"/>
      <c r="AC14865" s="80"/>
      <c r="AD14865" s="80"/>
      <c r="AE14865" s="81"/>
      <c r="AF14865" s="82"/>
      <c r="AG14865" s="80"/>
      <c r="AH14865" s="119"/>
      <c r="AI14865" s="119"/>
    </row>
    <row r="14866" spans="27:35" x14ac:dyDescent="0.25">
      <c r="AA14866" s="81"/>
      <c r="AB14866" s="81"/>
      <c r="AC14866" s="80"/>
      <c r="AD14866" s="80"/>
      <c r="AE14866" s="81"/>
      <c r="AF14866" s="82"/>
      <c r="AG14866" s="80"/>
      <c r="AH14866" s="119"/>
      <c r="AI14866" s="119"/>
    </row>
    <row r="14867" spans="27:35" x14ac:dyDescent="0.25">
      <c r="AA14867" s="81"/>
      <c r="AB14867" s="81"/>
      <c r="AC14867" s="80"/>
      <c r="AD14867" s="80"/>
      <c r="AE14867" s="81"/>
      <c r="AF14867" s="82"/>
      <c r="AG14867" s="80"/>
      <c r="AH14867" s="119"/>
      <c r="AI14867" s="119"/>
    </row>
    <row r="14868" spans="27:35" x14ac:dyDescent="0.25">
      <c r="AA14868" s="81"/>
      <c r="AB14868" s="81"/>
      <c r="AC14868" s="80"/>
      <c r="AD14868" s="80"/>
      <c r="AE14868" s="81"/>
      <c r="AF14868" s="82"/>
      <c r="AG14868" s="80"/>
      <c r="AH14868" s="119"/>
      <c r="AI14868" s="119"/>
    </row>
    <row r="14869" spans="27:35" x14ac:dyDescent="0.25">
      <c r="AA14869" s="81"/>
      <c r="AB14869" s="81"/>
      <c r="AC14869" s="80"/>
      <c r="AD14869" s="80"/>
      <c r="AE14869" s="81"/>
      <c r="AF14869" s="82"/>
      <c r="AG14869" s="80"/>
      <c r="AH14869" s="119"/>
      <c r="AI14869" s="119"/>
    </row>
    <row r="14870" spans="27:35" x14ac:dyDescent="0.25">
      <c r="AA14870" s="81"/>
      <c r="AB14870" s="81"/>
      <c r="AC14870" s="80"/>
      <c r="AD14870" s="80"/>
      <c r="AE14870" s="81"/>
      <c r="AF14870" s="82"/>
      <c r="AG14870" s="80"/>
      <c r="AH14870" s="119"/>
      <c r="AI14870" s="119"/>
    </row>
    <row r="14871" spans="27:35" x14ac:dyDescent="0.25">
      <c r="AA14871" s="81"/>
      <c r="AB14871" s="81"/>
      <c r="AC14871" s="80"/>
      <c r="AD14871" s="80"/>
      <c r="AE14871" s="81"/>
      <c r="AF14871" s="82"/>
      <c r="AG14871" s="80"/>
      <c r="AH14871" s="119"/>
      <c r="AI14871" s="119"/>
    </row>
    <row r="14872" spans="27:35" x14ac:dyDescent="0.25">
      <c r="AA14872" s="81"/>
      <c r="AB14872" s="81"/>
      <c r="AC14872" s="80"/>
      <c r="AD14872" s="80"/>
      <c r="AE14872" s="81"/>
      <c r="AF14872" s="82"/>
      <c r="AG14872" s="80"/>
      <c r="AH14872" s="119"/>
      <c r="AI14872" s="119"/>
    </row>
    <row r="14873" spans="27:35" x14ac:dyDescent="0.25">
      <c r="AA14873" s="81"/>
      <c r="AB14873" s="81"/>
      <c r="AC14873" s="80"/>
      <c r="AD14873" s="80"/>
      <c r="AE14873" s="81"/>
      <c r="AF14873" s="82"/>
      <c r="AG14873" s="80"/>
      <c r="AH14873" s="119"/>
      <c r="AI14873" s="119"/>
    </row>
    <row r="14874" spans="27:35" x14ac:dyDescent="0.25">
      <c r="AA14874" s="81"/>
      <c r="AB14874" s="81"/>
      <c r="AC14874" s="80"/>
      <c r="AD14874" s="80"/>
      <c r="AE14874" s="81"/>
      <c r="AF14874" s="82"/>
      <c r="AG14874" s="80"/>
      <c r="AH14874" s="119"/>
      <c r="AI14874" s="119"/>
    </row>
    <row r="14875" spans="27:35" x14ac:dyDescent="0.25">
      <c r="AA14875" s="81"/>
      <c r="AB14875" s="81"/>
      <c r="AC14875" s="80"/>
      <c r="AD14875" s="80"/>
      <c r="AE14875" s="81"/>
      <c r="AF14875" s="82"/>
      <c r="AG14875" s="80"/>
      <c r="AH14875" s="119"/>
      <c r="AI14875" s="119"/>
    </row>
    <row r="14876" spans="27:35" x14ac:dyDescent="0.25">
      <c r="AA14876" s="81"/>
      <c r="AB14876" s="81"/>
      <c r="AC14876" s="80"/>
      <c r="AD14876" s="80"/>
      <c r="AE14876" s="81"/>
      <c r="AF14876" s="82"/>
      <c r="AG14876" s="80"/>
      <c r="AH14876" s="119"/>
      <c r="AI14876" s="119"/>
    </row>
    <row r="14877" spans="27:35" x14ac:dyDescent="0.25">
      <c r="AA14877" s="81"/>
      <c r="AB14877" s="81"/>
      <c r="AC14877" s="80"/>
      <c r="AD14877" s="80"/>
      <c r="AE14877" s="81"/>
      <c r="AF14877" s="82"/>
      <c r="AG14877" s="80"/>
      <c r="AH14877" s="119"/>
      <c r="AI14877" s="119"/>
    </row>
    <row r="14878" spans="27:35" x14ac:dyDescent="0.25">
      <c r="AA14878" s="81"/>
      <c r="AB14878" s="81"/>
      <c r="AC14878" s="80"/>
      <c r="AD14878" s="80"/>
      <c r="AE14878" s="81"/>
      <c r="AF14878" s="82"/>
      <c r="AG14878" s="80"/>
      <c r="AH14878" s="119"/>
      <c r="AI14878" s="119"/>
    </row>
    <row r="14879" spans="27:35" x14ac:dyDescent="0.25">
      <c r="AA14879" s="81"/>
      <c r="AB14879" s="81"/>
      <c r="AC14879" s="80"/>
      <c r="AD14879" s="80"/>
      <c r="AE14879" s="81"/>
      <c r="AF14879" s="82"/>
      <c r="AG14879" s="80"/>
      <c r="AH14879" s="119"/>
      <c r="AI14879" s="119"/>
    </row>
    <row r="14880" spans="27:35" x14ac:dyDescent="0.25">
      <c r="AA14880" s="81"/>
      <c r="AB14880" s="81"/>
      <c r="AC14880" s="80"/>
      <c r="AD14880" s="80"/>
      <c r="AE14880" s="81"/>
      <c r="AF14880" s="82"/>
      <c r="AG14880" s="80"/>
      <c r="AH14880" s="119"/>
      <c r="AI14880" s="119"/>
    </row>
    <row r="14881" spans="27:35" x14ac:dyDescent="0.25">
      <c r="AA14881" s="81"/>
      <c r="AB14881" s="81"/>
      <c r="AC14881" s="80"/>
      <c r="AD14881" s="80"/>
      <c r="AE14881" s="81"/>
      <c r="AF14881" s="82"/>
      <c r="AG14881" s="80"/>
      <c r="AH14881" s="119"/>
      <c r="AI14881" s="119"/>
    </row>
    <row r="14882" spans="27:35" x14ac:dyDescent="0.25">
      <c r="AA14882" s="81"/>
      <c r="AB14882" s="81"/>
      <c r="AC14882" s="80"/>
      <c r="AD14882" s="80"/>
      <c r="AE14882" s="81"/>
      <c r="AF14882" s="82"/>
      <c r="AG14882" s="80"/>
      <c r="AH14882" s="119"/>
      <c r="AI14882" s="119"/>
    </row>
    <row r="14883" spans="27:35" x14ac:dyDescent="0.25">
      <c r="AA14883" s="81"/>
      <c r="AB14883" s="81"/>
      <c r="AC14883" s="80"/>
      <c r="AD14883" s="80"/>
      <c r="AE14883" s="81"/>
      <c r="AF14883" s="82"/>
      <c r="AG14883" s="80"/>
      <c r="AH14883" s="119"/>
      <c r="AI14883" s="119"/>
    </row>
    <row r="14884" spans="27:35" x14ac:dyDescent="0.25">
      <c r="AA14884" s="81"/>
      <c r="AB14884" s="81"/>
      <c r="AC14884" s="80"/>
      <c r="AD14884" s="80"/>
      <c r="AE14884" s="81"/>
      <c r="AF14884" s="82"/>
      <c r="AG14884" s="80"/>
      <c r="AH14884" s="119"/>
      <c r="AI14884" s="119"/>
    </row>
    <row r="14885" spans="27:35" x14ac:dyDescent="0.25">
      <c r="AA14885" s="81"/>
      <c r="AB14885" s="81"/>
      <c r="AC14885" s="80"/>
      <c r="AD14885" s="80"/>
      <c r="AE14885" s="81"/>
      <c r="AF14885" s="82"/>
      <c r="AG14885" s="80"/>
      <c r="AH14885" s="119"/>
      <c r="AI14885" s="119"/>
    </row>
    <row r="14886" spans="27:35" x14ac:dyDescent="0.25">
      <c r="AA14886" s="81"/>
      <c r="AB14886" s="81"/>
      <c r="AC14886" s="80"/>
      <c r="AD14886" s="80"/>
      <c r="AE14886" s="81"/>
      <c r="AF14886" s="82"/>
      <c r="AG14886" s="80"/>
      <c r="AH14886" s="119"/>
      <c r="AI14886" s="119"/>
    </row>
    <row r="14887" spans="27:35" x14ac:dyDescent="0.25">
      <c r="AA14887" s="81"/>
      <c r="AB14887" s="81"/>
      <c r="AC14887" s="80"/>
      <c r="AD14887" s="80"/>
      <c r="AE14887" s="81"/>
      <c r="AF14887" s="82"/>
      <c r="AG14887" s="80"/>
      <c r="AH14887" s="119"/>
      <c r="AI14887" s="119"/>
    </row>
    <row r="14888" spans="27:35" x14ac:dyDescent="0.25">
      <c r="AA14888" s="81"/>
      <c r="AB14888" s="81"/>
      <c r="AC14888" s="80"/>
      <c r="AD14888" s="80"/>
      <c r="AE14888" s="81"/>
      <c r="AF14888" s="82"/>
      <c r="AG14888" s="80"/>
      <c r="AH14888" s="119"/>
      <c r="AI14888" s="119"/>
    </row>
    <row r="14889" spans="27:35" x14ac:dyDescent="0.25">
      <c r="AA14889" s="81"/>
      <c r="AB14889" s="81"/>
      <c r="AC14889" s="80"/>
      <c r="AD14889" s="80"/>
      <c r="AE14889" s="81"/>
      <c r="AF14889" s="82"/>
      <c r="AG14889" s="80"/>
      <c r="AH14889" s="119"/>
      <c r="AI14889" s="119"/>
    </row>
    <row r="14890" spans="27:35" x14ac:dyDescent="0.25">
      <c r="AA14890" s="81"/>
      <c r="AB14890" s="81"/>
      <c r="AC14890" s="80"/>
      <c r="AD14890" s="80"/>
      <c r="AE14890" s="81"/>
      <c r="AF14890" s="82"/>
      <c r="AG14890" s="80"/>
      <c r="AH14890" s="119"/>
      <c r="AI14890" s="119"/>
    </row>
    <row r="14891" spans="27:35" x14ac:dyDescent="0.25">
      <c r="AA14891" s="81"/>
      <c r="AB14891" s="81"/>
      <c r="AC14891" s="80"/>
      <c r="AD14891" s="80"/>
      <c r="AE14891" s="81"/>
      <c r="AF14891" s="82"/>
      <c r="AG14891" s="80"/>
      <c r="AH14891" s="119"/>
      <c r="AI14891" s="119"/>
    </row>
    <row r="14892" spans="27:35" x14ac:dyDescent="0.25">
      <c r="AA14892" s="81"/>
      <c r="AB14892" s="81"/>
      <c r="AC14892" s="80"/>
      <c r="AD14892" s="80"/>
      <c r="AE14892" s="81"/>
      <c r="AF14892" s="82"/>
      <c r="AG14892" s="80"/>
      <c r="AH14892" s="119"/>
      <c r="AI14892" s="119"/>
    </row>
    <row r="14893" spans="27:35" x14ac:dyDescent="0.25">
      <c r="AA14893" s="81"/>
      <c r="AB14893" s="81"/>
      <c r="AC14893" s="80"/>
      <c r="AD14893" s="80"/>
      <c r="AE14893" s="81"/>
      <c r="AF14893" s="82"/>
      <c r="AG14893" s="80"/>
      <c r="AH14893" s="119"/>
      <c r="AI14893" s="119"/>
    </row>
    <row r="14894" spans="27:35" x14ac:dyDescent="0.25">
      <c r="AA14894" s="81"/>
      <c r="AB14894" s="81"/>
      <c r="AC14894" s="80"/>
      <c r="AD14894" s="80"/>
      <c r="AE14894" s="81"/>
      <c r="AF14894" s="82"/>
      <c r="AG14894" s="80"/>
      <c r="AH14894" s="119"/>
      <c r="AI14894" s="119"/>
    </row>
    <row r="14895" spans="27:35" x14ac:dyDescent="0.25">
      <c r="AA14895" s="81"/>
      <c r="AB14895" s="81"/>
      <c r="AC14895" s="80"/>
      <c r="AD14895" s="80"/>
      <c r="AE14895" s="81"/>
      <c r="AF14895" s="82"/>
      <c r="AG14895" s="80"/>
      <c r="AH14895" s="119"/>
      <c r="AI14895" s="119"/>
    </row>
    <row r="14896" spans="27:35" x14ac:dyDescent="0.25">
      <c r="AA14896" s="81"/>
      <c r="AB14896" s="81"/>
      <c r="AC14896" s="80"/>
      <c r="AD14896" s="80"/>
      <c r="AE14896" s="81"/>
      <c r="AF14896" s="82"/>
      <c r="AG14896" s="80"/>
      <c r="AH14896" s="119"/>
      <c r="AI14896" s="119"/>
    </row>
    <row r="14897" spans="27:35" x14ac:dyDescent="0.25">
      <c r="AA14897" s="81"/>
      <c r="AB14897" s="81"/>
      <c r="AC14897" s="80"/>
      <c r="AD14897" s="80"/>
      <c r="AE14897" s="81"/>
      <c r="AF14897" s="82"/>
      <c r="AG14897" s="80"/>
      <c r="AH14897" s="119"/>
      <c r="AI14897" s="119"/>
    </row>
    <row r="14898" spans="27:35" x14ac:dyDescent="0.25">
      <c r="AA14898" s="81"/>
      <c r="AB14898" s="81"/>
      <c r="AC14898" s="80"/>
      <c r="AD14898" s="80"/>
      <c r="AE14898" s="81"/>
      <c r="AF14898" s="82"/>
      <c r="AG14898" s="80"/>
      <c r="AH14898" s="119"/>
      <c r="AI14898" s="119"/>
    </row>
    <row r="14899" spans="27:35" x14ac:dyDescent="0.25">
      <c r="AA14899" s="81"/>
      <c r="AB14899" s="81"/>
      <c r="AC14899" s="80"/>
      <c r="AD14899" s="80"/>
      <c r="AE14899" s="81"/>
      <c r="AF14899" s="82"/>
      <c r="AG14899" s="80"/>
      <c r="AH14899" s="119"/>
      <c r="AI14899" s="119"/>
    </row>
    <row r="14900" spans="27:35" x14ac:dyDescent="0.25">
      <c r="AA14900" s="81"/>
      <c r="AB14900" s="81"/>
      <c r="AC14900" s="80"/>
      <c r="AD14900" s="80"/>
      <c r="AE14900" s="81"/>
      <c r="AF14900" s="82"/>
      <c r="AG14900" s="80"/>
      <c r="AH14900" s="119"/>
      <c r="AI14900" s="119"/>
    </row>
    <row r="14901" spans="27:35" x14ac:dyDescent="0.25">
      <c r="AA14901" s="81"/>
      <c r="AB14901" s="81"/>
      <c r="AC14901" s="80"/>
      <c r="AD14901" s="80"/>
      <c r="AE14901" s="81"/>
      <c r="AF14901" s="82"/>
      <c r="AG14901" s="80"/>
      <c r="AH14901" s="119"/>
      <c r="AI14901" s="119"/>
    </row>
    <row r="14902" spans="27:35" x14ac:dyDescent="0.25">
      <c r="AA14902" s="81"/>
      <c r="AB14902" s="81"/>
      <c r="AC14902" s="80"/>
      <c r="AD14902" s="80"/>
      <c r="AE14902" s="81"/>
      <c r="AF14902" s="82"/>
      <c r="AG14902" s="80"/>
      <c r="AH14902" s="119"/>
      <c r="AI14902" s="119"/>
    </row>
    <row r="14903" spans="27:35" x14ac:dyDescent="0.25">
      <c r="AA14903" s="81"/>
      <c r="AB14903" s="81"/>
      <c r="AC14903" s="80"/>
      <c r="AD14903" s="80"/>
      <c r="AE14903" s="81"/>
      <c r="AF14903" s="82"/>
      <c r="AG14903" s="80"/>
      <c r="AH14903" s="119"/>
      <c r="AI14903" s="119"/>
    </row>
    <row r="14904" spans="27:35" x14ac:dyDescent="0.25">
      <c r="AA14904" s="81"/>
      <c r="AB14904" s="81"/>
      <c r="AC14904" s="80"/>
      <c r="AD14904" s="80"/>
      <c r="AE14904" s="81"/>
      <c r="AF14904" s="82"/>
      <c r="AG14904" s="80"/>
      <c r="AH14904" s="119"/>
      <c r="AI14904" s="119"/>
    </row>
    <row r="14905" spans="27:35" x14ac:dyDescent="0.25">
      <c r="AA14905" s="81"/>
      <c r="AB14905" s="81"/>
      <c r="AC14905" s="80"/>
      <c r="AD14905" s="80"/>
      <c r="AE14905" s="81"/>
      <c r="AF14905" s="82"/>
      <c r="AG14905" s="80"/>
      <c r="AH14905" s="119"/>
      <c r="AI14905" s="119"/>
    </row>
    <row r="14906" spans="27:35" x14ac:dyDescent="0.25">
      <c r="AA14906" s="81"/>
      <c r="AB14906" s="81"/>
      <c r="AC14906" s="80"/>
      <c r="AD14906" s="80"/>
      <c r="AE14906" s="81"/>
      <c r="AF14906" s="82"/>
      <c r="AG14906" s="80"/>
      <c r="AH14906" s="119"/>
      <c r="AI14906" s="119"/>
    </row>
    <row r="14907" spans="27:35" x14ac:dyDescent="0.25">
      <c r="AA14907" s="81"/>
      <c r="AB14907" s="81"/>
      <c r="AC14907" s="80"/>
      <c r="AD14907" s="80"/>
      <c r="AE14907" s="81"/>
      <c r="AF14907" s="82"/>
      <c r="AG14907" s="80"/>
      <c r="AH14907" s="119"/>
      <c r="AI14907" s="119"/>
    </row>
    <row r="14908" spans="27:35" x14ac:dyDescent="0.25">
      <c r="AA14908" s="81"/>
      <c r="AB14908" s="81"/>
      <c r="AC14908" s="80"/>
      <c r="AD14908" s="80"/>
      <c r="AE14908" s="81"/>
      <c r="AF14908" s="82"/>
      <c r="AG14908" s="80"/>
      <c r="AH14908" s="119"/>
      <c r="AI14908" s="119"/>
    </row>
    <row r="14909" spans="27:35" x14ac:dyDescent="0.25">
      <c r="AA14909" s="81"/>
      <c r="AB14909" s="81"/>
      <c r="AC14909" s="80"/>
      <c r="AD14909" s="80"/>
      <c r="AE14909" s="81"/>
      <c r="AF14909" s="82"/>
      <c r="AG14909" s="80"/>
      <c r="AH14909" s="119"/>
      <c r="AI14909" s="119"/>
    </row>
    <row r="14910" spans="27:35" x14ac:dyDescent="0.25">
      <c r="AA14910" s="81"/>
      <c r="AB14910" s="81"/>
      <c r="AC14910" s="80"/>
      <c r="AD14910" s="80"/>
      <c r="AE14910" s="81"/>
      <c r="AF14910" s="82"/>
      <c r="AG14910" s="80"/>
      <c r="AH14910" s="119"/>
      <c r="AI14910" s="119"/>
    </row>
    <row r="14911" spans="27:35" x14ac:dyDescent="0.25">
      <c r="AA14911" s="81"/>
      <c r="AB14911" s="81"/>
      <c r="AC14911" s="80"/>
      <c r="AD14911" s="80"/>
      <c r="AE14911" s="81"/>
      <c r="AF14911" s="82"/>
      <c r="AG14911" s="80"/>
      <c r="AH14911" s="119"/>
      <c r="AI14911" s="119"/>
    </row>
    <row r="14912" spans="27:35" x14ac:dyDescent="0.25">
      <c r="AA14912" s="81"/>
      <c r="AB14912" s="81"/>
      <c r="AC14912" s="80"/>
      <c r="AD14912" s="80"/>
      <c r="AE14912" s="81"/>
      <c r="AF14912" s="82"/>
      <c r="AG14912" s="80"/>
      <c r="AH14912" s="119"/>
      <c r="AI14912" s="119"/>
    </row>
    <row r="14913" spans="27:35" x14ac:dyDescent="0.25">
      <c r="AA14913" s="81"/>
      <c r="AB14913" s="81"/>
      <c r="AC14913" s="80"/>
      <c r="AD14913" s="80"/>
      <c r="AE14913" s="81"/>
      <c r="AF14913" s="82"/>
      <c r="AG14913" s="80"/>
      <c r="AH14913" s="119"/>
      <c r="AI14913" s="119"/>
    </row>
    <row r="14914" spans="27:35" x14ac:dyDescent="0.25">
      <c r="AA14914" s="81"/>
      <c r="AB14914" s="81"/>
      <c r="AC14914" s="80"/>
      <c r="AD14914" s="80"/>
      <c r="AE14914" s="81"/>
      <c r="AF14914" s="82"/>
      <c r="AG14914" s="80"/>
      <c r="AH14914" s="119"/>
      <c r="AI14914" s="119"/>
    </row>
    <row r="14915" spans="27:35" x14ac:dyDescent="0.25">
      <c r="AA14915" s="81"/>
      <c r="AB14915" s="81"/>
      <c r="AC14915" s="80"/>
      <c r="AD14915" s="80"/>
      <c r="AE14915" s="81"/>
      <c r="AF14915" s="82"/>
      <c r="AG14915" s="80"/>
      <c r="AH14915" s="119"/>
      <c r="AI14915" s="119"/>
    </row>
    <row r="14916" spans="27:35" x14ac:dyDescent="0.25">
      <c r="AA14916" s="81"/>
      <c r="AB14916" s="81"/>
      <c r="AC14916" s="80"/>
      <c r="AD14916" s="80"/>
      <c r="AE14916" s="81"/>
      <c r="AF14916" s="82"/>
      <c r="AG14916" s="80"/>
      <c r="AH14916" s="119"/>
      <c r="AI14916" s="119"/>
    </row>
    <row r="14917" spans="27:35" x14ac:dyDescent="0.25">
      <c r="AA14917" s="81"/>
      <c r="AB14917" s="81"/>
      <c r="AC14917" s="80"/>
      <c r="AD14917" s="80"/>
      <c r="AE14917" s="81"/>
      <c r="AF14917" s="82"/>
      <c r="AG14917" s="80"/>
      <c r="AH14917" s="119"/>
      <c r="AI14917" s="119"/>
    </row>
    <row r="14918" spans="27:35" x14ac:dyDescent="0.25">
      <c r="AA14918" s="81"/>
      <c r="AB14918" s="81"/>
      <c r="AC14918" s="80"/>
      <c r="AD14918" s="80"/>
      <c r="AE14918" s="81"/>
      <c r="AF14918" s="82"/>
      <c r="AG14918" s="80"/>
      <c r="AH14918" s="119"/>
      <c r="AI14918" s="119"/>
    </row>
    <row r="14919" spans="27:35" x14ac:dyDescent="0.25">
      <c r="AA14919" s="81"/>
      <c r="AB14919" s="81"/>
      <c r="AC14919" s="80"/>
      <c r="AD14919" s="80"/>
      <c r="AE14919" s="81"/>
      <c r="AF14919" s="82"/>
      <c r="AG14919" s="80"/>
      <c r="AH14919" s="119"/>
      <c r="AI14919" s="119"/>
    </row>
    <row r="14920" spans="27:35" x14ac:dyDescent="0.25">
      <c r="AA14920" s="81"/>
      <c r="AB14920" s="81"/>
      <c r="AC14920" s="80"/>
      <c r="AD14920" s="80"/>
      <c r="AE14920" s="81"/>
      <c r="AF14920" s="82"/>
      <c r="AG14920" s="80"/>
      <c r="AH14920" s="119"/>
      <c r="AI14920" s="119"/>
    </row>
    <row r="14921" spans="27:35" x14ac:dyDescent="0.25">
      <c r="AA14921" s="81"/>
      <c r="AB14921" s="81"/>
      <c r="AC14921" s="80"/>
      <c r="AD14921" s="80"/>
      <c r="AE14921" s="81"/>
      <c r="AF14921" s="82"/>
      <c r="AG14921" s="80"/>
      <c r="AH14921" s="119"/>
      <c r="AI14921" s="119"/>
    </row>
    <row r="14922" spans="27:35" x14ac:dyDescent="0.25">
      <c r="AA14922" s="81"/>
      <c r="AB14922" s="81"/>
      <c r="AC14922" s="80"/>
      <c r="AD14922" s="80"/>
      <c r="AE14922" s="81"/>
      <c r="AF14922" s="82"/>
      <c r="AG14922" s="80"/>
      <c r="AH14922" s="119"/>
      <c r="AI14922" s="119"/>
    </row>
    <row r="14923" spans="27:35" x14ac:dyDescent="0.25">
      <c r="AA14923" s="81"/>
      <c r="AB14923" s="81"/>
      <c r="AC14923" s="80"/>
      <c r="AD14923" s="80"/>
      <c r="AE14923" s="81"/>
      <c r="AF14923" s="82"/>
      <c r="AG14923" s="80"/>
      <c r="AH14923" s="119"/>
      <c r="AI14923" s="119"/>
    </row>
    <row r="14924" spans="27:35" x14ac:dyDescent="0.25">
      <c r="AA14924" s="81"/>
      <c r="AB14924" s="81"/>
      <c r="AC14924" s="80"/>
      <c r="AD14924" s="80"/>
      <c r="AE14924" s="81"/>
      <c r="AF14924" s="82"/>
      <c r="AG14924" s="80"/>
      <c r="AH14924" s="119"/>
      <c r="AI14924" s="119"/>
    </row>
    <row r="14925" spans="27:35" x14ac:dyDescent="0.25">
      <c r="AA14925" s="81"/>
      <c r="AB14925" s="81"/>
      <c r="AC14925" s="80"/>
      <c r="AD14925" s="80"/>
      <c r="AE14925" s="81"/>
      <c r="AF14925" s="82"/>
      <c r="AG14925" s="80"/>
      <c r="AH14925" s="119"/>
      <c r="AI14925" s="119"/>
    </row>
    <row r="14926" spans="27:35" x14ac:dyDescent="0.25">
      <c r="AA14926" s="81"/>
      <c r="AB14926" s="81"/>
      <c r="AC14926" s="80"/>
      <c r="AD14926" s="80"/>
      <c r="AE14926" s="81"/>
      <c r="AF14926" s="82"/>
      <c r="AG14926" s="80"/>
      <c r="AH14926" s="119"/>
      <c r="AI14926" s="119"/>
    </row>
    <row r="14927" spans="27:35" x14ac:dyDescent="0.25">
      <c r="AA14927" s="81"/>
      <c r="AB14927" s="81"/>
      <c r="AC14927" s="80"/>
      <c r="AD14927" s="80"/>
      <c r="AE14927" s="81"/>
      <c r="AF14927" s="82"/>
      <c r="AG14927" s="80"/>
      <c r="AH14927" s="119"/>
      <c r="AI14927" s="119"/>
    </row>
    <row r="14928" spans="27:35" x14ac:dyDescent="0.25">
      <c r="AA14928" s="81"/>
      <c r="AB14928" s="81"/>
      <c r="AC14928" s="80"/>
      <c r="AD14928" s="80"/>
      <c r="AE14928" s="81"/>
      <c r="AF14928" s="82"/>
      <c r="AG14928" s="80"/>
      <c r="AH14928" s="119"/>
      <c r="AI14928" s="119"/>
    </row>
    <row r="14929" spans="27:35" x14ac:dyDescent="0.25">
      <c r="AA14929" s="81"/>
      <c r="AB14929" s="81"/>
      <c r="AC14929" s="80"/>
      <c r="AD14929" s="80"/>
      <c r="AE14929" s="81"/>
      <c r="AF14929" s="82"/>
      <c r="AG14929" s="80"/>
      <c r="AH14929" s="119"/>
      <c r="AI14929" s="119"/>
    </row>
    <row r="14930" spans="27:35" x14ac:dyDescent="0.25">
      <c r="AA14930" s="81"/>
      <c r="AB14930" s="81"/>
      <c r="AC14930" s="80"/>
      <c r="AD14930" s="80"/>
      <c r="AE14930" s="81"/>
      <c r="AF14930" s="82"/>
      <c r="AG14930" s="80"/>
      <c r="AH14930" s="119"/>
      <c r="AI14930" s="119"/>
    </row>
    <row r="14931" spans="27:35" x14ac:dyDescent="0.25">
      <c r="AA14931" s="81"/>
      <c r="AB14931" s="81"/>
      <c r="AC14931" s="80"/>
      <c r="AD14931" s="80"/>
      <c r="AE14931" s="81"/>
      <c r="AF14931" s="82"/>
      <c r="AG14931" s="80"/>
      <c r="AH14931" s="119"/>
      <c r="AI14931" s="119"/>
    </row>
    <row r="14932" spans="27:35" x14ac:dyDescent="0.25">
      <c r="AA14932" s="81"/>
      <c r="AB14932" s="81"/>
      <c r="AC14932" s="80"/>
      <c r="AD14932" s="80"/>
      <c r="AE14932" s="81"/>
      <c r="AF14932" s="82"/>
      <c r="AG14932" s="80"/>
      <c r="AH14932" s="119"/>
      <c r="AI14932" s="119"/>
    </row>
    <row r="14933" spans="27:35" x14ac:dyDescent="0.25">
      <c r="AA14933" s="81"/>
      <c r="AB14933" s="81"/>
      <c r="AC14933" s="80"/>
      <c r="AD14933" s="80"/>
      <c r="AE14933" s="81"/>
      <c r="AF14933" s="82"/>
      <c r="AG14933" s="80"/>
      <c r="AH14933" s="119"/>
      <c r="AI14933" s="119"/>
    </row>
    <row r="14934" spans="27:35" x14ac:dyDescent="0.25">
      <c r="AA14934" s="81"/>
      <c r="AB14934" s="81"/>
      <c r="AC14934" s="80"/>
      <c r="AD14934" s="80"/>
      <c r="AE14934" s="81"/>
      <c r="AF14934" s="82"/>
      <c r="AG14934" s="80"/>
      <c r="AH14934" s="119"/>
      <c r="AI14934" s="119"/>
    </row>
    <row r="14935" spans="27:35" x14ac:dyDescent="0.25">
      <c r="AA14935" s="81"/>
      <c r="AB14935" s="81"/>
      <c r="AC14935" s="80"/>
      <c r="AD14935" s="80"/>
      <c r="AE14935" s="81"/>
      <c r="AF14935" s="82"/>
      <c r="AG14935" s="80"/>
      <c r="AH14935" s="119"/>
      <c r="AI14935" s="119"/>
    </row>
    <row r="14936" spans="27:35" x14ac:dyDescent="0.25">
      <c r="AA14936" s="81"/>
      <c r="AB14936" s="81"/>
      <c r="AC14936" s="80"/>
      <c r="AD14936" s="80"/>
      <c r="AE14936" s="81"/>
      <c r="AF14936" s="82"/>
      <c r="AG14936" s="80"/>
      <c r="AH14936" s="119"/>
      <c r="AI14936" s="119"/>
    </row>
    <row r="14937" spans="27:35" x14ac:dyDescent="0.25">
      <c r="AA14937" s="81"/>
      <c r="AB14937" s="81"/>
      <c r="AC14937" s="80"/>
      <c r="AD14937" s="80"/>
      <c r="AE14937" s="81"/>
      <c r="AF14937" s="82"/>
      <c r="AG14937" s="80"/>
      <c r="AH14937" s="119"/>
      <c r="AI14937" s="119"/>
    </row>
    <row r="14938" spans="27:35" x14ac:dyDescent="0.25">
      <c r="AA14938" s="81"/>
      <c r="AB14938" s="81"/>
      <c r="AC14938" s="80"/>
      <c r="AD14938" s="80"/>
      <c r="AE14938" s="81"/>
      <c r="AF14938" s="82"/>
      <c r="AG14938" s="80"/>
      <c r="AH14938" s="119"/>
      <c r="AI14938" s="119"/>
    </row>
    <row r="14939" spans="27:35" x14ac:dyDescent="0.25">
      <c r="AA14939" s="81"/>
      <c r="AB14939" s="81"/>
      <c r="AC14939" s="80"/>
      <c r="AD14939" s="80"/>
      <c r="AE14939" s="81"/>
      <c r="AF14939" s="82"/>
      <c r="AG14939" s="80"/>
      <c r="AH14939" s="119"/>
      <c r="AI14939" s="119"/>
    </row>
    <row r="14940" spans="27:35" x14ac:dyDescent="0.25">
      <c r="AA14940" s="81"/>
      <c r="AB14940" s="81"/>
      <c r="AC14940" s="80"/>
      <c r="AD14940" s="80"/>
      <c r="AE14940" s="81"/>
      <c r="AF14940" s="82"/>
      <c r="AG14940" s="80"/>
      <c r="AH14940" s="119"/>
      <c r="AI14940" s="119"/>
    </row>
    <row r="14941" spans="27:35" x14ac:dyDescent="0.25">
      <c r="AA14941" s="81"/>
      <c r="AB14941" s="81"/>
      <c r="AC14941" s="80"/>
      <c r="AD14941" s="80"/>
      <c r="AE14941" s="81"/>
      <c r="AF14941" s="82"/>
      <c r="AG14941" s="80"/>
      <c r="AH14941" s="119"/>
      <c r="AI14941" s="119"/>
    </row>
    <row r="14942" spans="27:35" x14ac:dyDescent="0.25">
      <c r="AA14942" s="81"/>
      <c r="AB14942" s="81"/>
      <c r="AC14942" s="80"/>
      <c r="AD14942" s="80"/>
      <c r="AE14942" s="81"/>
      <c r="AF14942" s="82"/>
      <c r="AG14942" s="80"/>
      <c r="AH14942" s="119"/>
      <c r="AI14942" s="119"/>
    </row>
    <row r="14943" spans="27:35" x14ac:dyDescent="0.25">
      <c r="AA14943" s="81"/>
      <c r="AB14943" s="81"/>
      <c r="AC14943" s="80"/>
      <c r="AD14943" s="80"/>
      <c r="AE14943" s="81"/>
      <c r="AF14943" s="82"/>
      <c r="AG14943" s="80"/>
      <c r="AH14943" s="119"/>
      <c r="AI14943" s="119"/>
    </row>
    <row r="14944" spans="27:35" x14ac:dyDescent="0.25">
      <c r="AA14944" s="81"/>
      <c r="AB14944" s="81"/>
      <c r="AC14944" s="80"/>
      <c r="AD14944" s="80"/>
      <c r="AE14944" s="81"/>
      <c r="AF14944" s="82"/>
      <c r="AG14944" s="80"/>
      <c r="AH14944" s="119"/>
      <c r="AI14944" s="119"/>
    </row>
    <row r="14945" spans="27:35" x14ac:dyDescent="0.25">
      <c r="AA14945" s="81"/>
      <c r="AB14945" s="81"/>
      <c r="AC14945" s="80"/>
      <c r="AD14945" s="80"/>
      <c r="AE14945" s="81"/>
      <c r="AF14945" s="82"/>
      <c r="AG14945" s="80"/>
      <c r="AH14945" s="119"/>
      <c r="AI14945" s="119"/>
    </row>
    <row r="14946" spans="27:35" x14ac:dyDescent="0.25">
      <c r="AA14946" s="81"/>
      <c r="AB14946" s="81"/>
      <c r="AC14946" s="80"/>
      <c r="AD14946" s="80"/>
      <c r="AE14946" s="81"/>
      <c r="AF14946" s="82"/>
      <c r="AG14946" s="80"/>
      <c r="AH14946" s="119"/>
      <c r="AI14946" s="119"/>
    </row>
    <row r="14947" spans="27:35" x14ac:dyDescent="0.25">
      <c r="AA14947" s="81"/>
      <c r="AB14947" s="81"/>
      <c r="AC14947" s="80"/>
      <c r="AD14947" s="80"/>
      <c r="AE14947" s="81"/>
      <c r="AF14947" s="82"/>
      <c r="AG14947" s="80"/>
      <c r="AH14947" s="119"/>
      <c r="AI14947" s="119"/>
    </row>
    <row r="14948" spans="27:35" x14ac:dyDescent="0.25">
      <c r="AA14948" s="81"/>
      <c r="AB14948" s="81"/>
      <c r="AC14948" s="80"/>
      <c r="AD14948" s="80"/>
      <c r="AE14948" s="81"/>
      <c r="AF14948" s="82"/>
      <c r="AG14948" s="80"/>
      <c r="AH14948" s="119"/>
      <c r="AI14948" s="119"/>
    </row>
    <row r="14949" spans="27:35" x14ac:dyDescent="0.25">
      <c r="AA14949" s="81"/>
      <c r="AB14949" s="81"/>
      <c r="AC14949" s="80"/>
      <c r="AD14949" s="80"/>
      <c r="AE14949" s="81"/>
      <c r="AF14949" s="82"/>
      <c r="AG14949" s="80"/>
      <c r="AH14949" s="119"/>
      <c r="AI14949" s="119"/>
    </row>
    <row r="14950" spans="27:35" x14ac:dyDescent="0.25">
      <c r="AA14950" s="81"/>
      <c r="AB14950" s="81"/>
      <c r="AC14950" s="80"/>
      <c r="AD14950" s="80"/>
      <c r="AE14950" s="81"/>
      <c r="AF14950" s="82"/>
      <c r="AG14950" s="80"/>
      <c r="AH14950" s="119"/>
      <c r="AI14950" s="119"/>
    </row>
    <row r="14951" spans="27:35" x14ac:dyDescent="0.25">
      <c r="AA14951" s="81"/>
      <c r="AB14951" s="81"/>
      <c r="AC14951" s="80"/>
      <c r="AD14951" s="80"/>
      <c r="AE14951" s="81"/>
      <c r="AF14951" s="82"/>
      <c r="AG14951" s="80"/>
      <c r="AH14951" s="119"/>
      <c r="AI14951" s="119"/>
    </row>
    <row r="14952" spans="27:35" x14ac:dyDescent="0.25">
      <c r="AA14952" s="81"/>
      <c r="AB14952" s="81"/>
      <c r="AC14952" s="80"/>
      <c r="AD14952" s="80"/>
      <c r="AE14952" s="81"/>
      <c r="AF14952" s="82"/>
      <c r="AG14952" s="80"/>
      <c r="AH14952" s="119"/>
      <c r="AI14952" s="119"/>
    </row>
    <row r="14953" spans="27:35" x14ac:dyDescent="0.25">
      <c r="AA14953" s="81"/>
      <c r="AB14953" s="81"/>
      <c r="AC14953" s="80"/>
      <c r="AD14953" s="80"/>
      <c r="AE14953" s="81"/>
      <c r="AF14953" s="82"/>
      <c r="AG14953" s="80"/>
      <c r="AH14953" s="119"/>
      <c r="AI14953" s="119"/>
    </row>
    <row r="14954" spans="27:35" x14ac:dyDescent="0.25">
      <c r="AA14954" s="81"/>
      <c r="AB14954" s="81"/>
      <c r="AC14954" s="80"/>
      <c r="AD14954" s="80"/>
      <c r="AE14954" s="81"/>
      <c r="AF14954" s="82"/>
      <c r="AG14954" s="80"/>
      <c r="AH14954" s="119"/>
      <c r="AI14954" s="119"/>
    </row>
    <row r="14955" spans="27:35" x14ac:dyDescent="0.25">
      <c r="AA14955" s="81"/>
      <c r="AB14955" s="81"/>
      <c r="AC14955" s="80"/>
      <c r="AD14955" s="80"/>
      <c r="AE14955" s="81"/>
      <c r="AF14955" s="82"/>
      <c r="AG14955" s="80"/>
      <c r="AH14955" s="119"/>
      <c r="AI14955" s="119"/>
    </row>
    <row r="14956" spans="27:35" x14ac:dyDescent="0.25">
      <c r="AA14956" s="81"/>
      <c r="AB14956" s="81"/>
      <c r="AC14956" s="80"/>
      <c r="AD14956" s="80"/>
      <c r="AE14956" s="81"/>
      <c r="AF14956" s="82"/>
      <c r="AG14956" s="80"/>
      <c r="AH14956" s="119"/>
      <c r="AI14956" s="119"/>
    </row>
    <row r="14957" spans="27:35" x14ac:dyDescent="0.25">
      <c r="AA14957" s="81"/>
      <c r="AB14957" s="81"/>
      <c r="AC14957" s="80"/>
      <c r="AD14957" s="80"/>
      <c r="AE14957" s="81"/>
      <c r="AF14957" s="82"/>
      <c r="AG14957" s="80"/>
      <c r="AH14957" s="119"/>
      <c r="AI14957" s="119"/>
    </row>
    <row r="14958" spans="27:35" x14ac:dyDescent="0.25">
      <c r="AA14958" s="81"/>
      <c r="AB14958" s="81"/>
      <c r="AC14958" s="80"/>
      <c r="AD14958" s="80"/>
      <c r="AE14958" s="81"/>
      <c r="AF14958" s="82"/>
      <c r="AG14958" s="80"/>
      <c r="AH14958" s="119"/>
      <c r="AI14958" s="119"/>
    </row>
    <row r="14959" spans="27:35" x14ac:dyDescent="0.25">
      <c r="AA14959" s="81"/>
      <c r="AB14959" s="81"/>
      <c r="AC14959" s="80"/>
      <c r="AD14959" s="80"/>
      <c r="AE14959" s="81"/>
      <c r="AF14959" s="82"/>
      <c r="AG14959" s="80"/>
      <c r="AH14959" s="119"/>
      <c r="AI14959" s="119"/>
    </row>
    <row r="14960" spans="27:35" x14ac:dyDescent="0.25">
      <c r="AA14960" s="81"/>
      <c r="AB14960" s="81"/>
      <c r="AC14960" s="80"/>
      <c r="AD14960" s="80"/>
      <c r="AE14960" s="81"/>
      <c r="AF14960" s="82"/>
      <c r="AG14960" s="80"/>
      <c r="AH14960" s="119"/>
      <c r="AI14960" s="119"/>
    </row>
    <row r="14961" spans="27:35" x14ac:dyDescent="0.25">
      <c r="AA14961" s="81"/>
      <c r="AB14961" s="81"/>
      <c r="AC14961" s="80"/>
      <c r="AD14961" s="80"/>
      <c r="AE14961" s="81"/>
      <c r="AF14961" s="82"/>
      <c r="AG14961" s="80"/>
      <c r="AH14961" s="119"/>
      <c r="AI14961" s="119"/>
    </row>
    <row r="14962" spans="27:35" x14ac:dyDescent="0.25">
      <c r="AA14962" s="81"/>
      <c r="AB14962" s="81"/>
      <c r="AC14962" s="80"/>
      <c r="AD14962" s="80"/>
      <c r="AE14962" s="81"/>
      <c r="AF14962" s="82"/>
      <c r="AG14962" s="80"/>
      <c r="AH14962" s="119"/>
      <c r="AI14962" s="119"/>
    </row>
    <row r="14963" spans="27:35" x14ac:dyDescent="0.25">
      <c r="AA14963" s="81"/>
      <c r="AB14963" s="81"/>
      <c r="AC14963" s="80"/>
      <c r="AD14963" s="80"/>
      <c r="AE14963" s="81"/>
      <c r="AF14963" s="82"/>
      <c r="AG14963" s="80"/>
      <c r="AH14963" s="119"/>
      <c r="AI14963" s="119"/>
    </row>
    <row r="14964" spans="27:35" x14ac:dyDescent="0.25">
      <c r="AA14964" s="81"/>
      <c r="AB14964" s="81"/>
      <c r="AC14964" s="80"/>
      <c r="AD14964" s="80"/>
      <c r="AE14964" s="81"/>
      <c r="AF14964" s="82"/>
      <c r="AG14964" s="80"/>
      <c r="AH14964" s="119"/>
      <c r="AI14964" s="119"/>
    </row>
    <row r="14965" spans="27:35" x14ac:dyDescent="0.25">
      <c r="AA14965" s="81"/>
      <c r="AB14965" s="81"/>
      <c r="AC14965" s="80"/>
      <c r="AD14965" s="80"/>
      <c r="AE14965" s="81"/>
      <c r="AF14965" s="82"/>
      <c r="AG14965" s="80"/>
      <c r="AH14965" s="119"/>
      <c r="AI14965" s="119"/>
    </row>
    <row r="14966" spans="27:35" x14ac:dyDescent="0.25">
      <c r="AA14966" s="81"/>
      <c r="AB14966" s="81"/>
      <c r="AC14966" s="80"/>
      <c r="AD14966" s="80"/>
      <c r="AE14966" s="81"/>
      <c r="AF14966" s="82"/>
      <c r="AG14966" s="80"/>
      <c r="AH14966" s="119"/>
      <c r="AI14966" s="119"/>
    </row>
    <row r="14967" spans="27:35" x14ac:dyDescent="0.25">
      <c r="AA14967" s="81"/>
      <c r="AB14967" s="81"/>
      <c r="AC14967" s="80"/>
      <c r="AD14967" s="80"/>
      <c r="AE14967" s="81"/>
      <c r="AF14967" s="82"/>
      <c r="AG14967" s="80"/>
      <c r="AH14967" s="119"/>
      <c r="AI14967" s="119"/>
    </row>
    <row r="14968" spans="27:35" x14ac:dyDescent="0.25">
      <c r="AA14968" s="81"/>
      <c r="AB14968" s="81"/>
      <c r="AC14968" s="80"/>
      <c r="AD14968" s="80"/>
      <c r="AE14968" s="81"/>
      <c r="AF14968" s="82"/>
      <c r="AG14968" s="80"/>
      <c r="AH14968" s="119"/>
      <c r="AI14968" s="119"/>
    </row>
    <row r="14969" spans="27:35" x14ac:dyDescent="0.25">
      <c r="AA14969" s="81"/>
      <c r="AB14969" s="81"/>
      <c r="AC14969" s="80"/>
      <c r="AD14969" s="80"/>
      <c r="AE14969" s="81"/>
      <c r="AF14969" s="82"/>
      <c r="AG14969" s="80"/>
      <c r="AH14969" s="119"/>
      <c r="AI14969" s="119"/>
    </row>
    <row r="14970" spans="27:35" x14ac:dyDescent="0.25">
      <c r="AA14970" s="81"/>
      <c r="AB14970" s="81"/>
      <c r="AC14970" s="80"/>
      <c r="AD14970" s="80"/>
      <c r="AE14970" s="81"/>
      <c r="AF14970" s="82"/>
      <c r="AG14970" s="80"/>
      <c r="AH14970" s="119"/>
      <c r="AI14970" s="119"/>
    </row>
    <row r="14971" spans="27:35" x14ac:dyDescent="0.25">
      <c r="AA14971" s="81"/>
      <c r="AB14971" s="81"/>
      <c r="AC14971" s="80"/>
      <c r="AD14971" s="80"/>
      <c r="AE14971" s="81"/>
      <c r="AF14971" s="82"/>
      <c r="AG14971" s="80"/>
      <c r="AH14971" s="119"/>
      <c r="AI14971" s="119"/>
    </row>
    <row r="14972" spans="27:35" x14ac:dyDescent="0.25">
      <c r="AA14972" s="81"/>
      <c r="AB14972" s="81"/>
      <c r="AC14972" s="80"/>
      <c r="AD14972" s="80"/>
      <c r="AE14972" s="81"/>
      <c r="AF14972" s="82"/>
      <c r="AG14972" s="80"/>
      <c r="AH14972" s="119"/>
      <c r="AI14972" s="119"/>
    </row>
    <row r="14973" spans="27:35" x14ac:dyDescent="0.25">
      <c r="AA14973" s="81"/>
      <c r="AB14973" s="81"/>
      <c r="AC14973" s="80"/>
      <c r="AD14973" s="80"/>
      <c r="AE14973" s="81"/>
      <c r="AF14973" s="82"/>
      <c r="AG14973" s="80"/>
      <c r="AH14973" s="119"/>
      <c r="AI14973" s="119"/>
    </row>
    <row r="14974" spans="27:35" x14ac:dyDescent="0.25">
      <c r="AA14974" s="81"/>
      <c r="AB14974" s="81"/>
      <c r="AC14974" s="80"/>
      <c r="AD14974" s="80"/>
      <c r="AE14974" s="81"/>
      <c r="AF14974" s="82"/>
      <c r="AG14974" s="80"/>
      <c r="AH14974" s="119"/>
      <c r="AI14974" s="119"/>
    </row>
    <row r="14975" spans="27:35" x14ac:dyDescent="0.25">
      <c r="AA14975" s="81"/>
      <c r="AB14975" s="81"/>
      <c r="AC14975" s="80"/>
      <c r="AD14975" s="80"/>
      <c r="AE14975" s="81"/>
      <c r="AF14975" s="82"/>
      <c r="AG14975" s="80"/>
      <c r="AH14975" s="119"/>
      <c r="AI14975" s="119"/>
    </row>
    <row r="14976" spans="27:35" x14ac:dyDescent="0.25">
      <c r="AA14976" s="81"/>
      <c r="AB14976" s="81"/>
      <c r="AC14976" s="80"/>
      <c r="AD14976" s="80"/>
      <c r="AE14976" s="81"/>
      <c r="AF14976" s="82"/>
      <c r="AG14976" s="80"/>
      <c r="AH14976" s="119"/>
      <c r="AI14976" s="119"/>
    </row>
    <row r="14977" spans="27:35" x14ac:dyDescent="0.25">
      <c r="AA14977" s="81"/>
      <c r="AB14977" s="81"/>
      <c r="AC14977" s="80"/>
      <c r="AD14977" s="80"/>
      <c r="AE14977" s="81"/>
      <c r="AF14977" s="82"/>
      <c r="AG14977" s="80"/>
      <c r="AH14977" s="119"/>
      <c r="AI14977" s="119"/>
    </row>
    <row r="14978" spans="27:35" x14ac:dyDescent="0.25">
      <c r="AA14978" s="81"/>
      <c r="AB14978" s="81"/>
      <c r="AC14978" s="80"/>
      <c r="AD14978" s="80"/>
      <c r="AE14978" s="81"/>
      <c r="AF14978" s="82"/>
      <c r="AG14978" s="80"/>
      <c r="AH14978" s="119"/>
      <c r="AI14978" s="119"/>
    </row>
    <row r="14979" spans="27:35" x14ac:dyDescent="0.25">
      <c r="AA14979" s="81"/>
      <c r="AB14979" s="81"/>
      <c r="AC14979" s="80"/>
      <c r="AD14979" s="80"/>
      <c r="AE14979" s="81"/>
      <c r="AF14979" s="82"/>
      <c r="AG14979" s="80"/>
      <c r="AH14979" s="119"/>
      <c r="AI14979" s="119"/>
    </row>
    <row r="14980" spans="27:35" x14ac:dyDescent="0.25">
      <c r="AA14980" s="81"/>
      <c r="AB14980" s="81"/>
      <c r="AC14980" s="80"/>
      <c r="AD14980" s="80"/>
      <c r="AE14980" s="81"/>
      <c r="AF14980" s="82"/>
      <c r="AG14980" s="80"/>
      <c r="AH14980" s="119"/>
      <c r="AI14980" s="119"/>
    </row>
    <row r="14981" spans="27:35" x14ac:dyDescent="0.25">
      <c r="AA14981" s="81"/>
      <c r="AB14981" s="81"/>
      <c r="AC14981" s="80"/>
      <c r="AD14981" s="80"/>
      <c r="AE14981" s="81"/>
      <c r="AF14981" s="82"/>
      <c r="AG14981" s="80"/>
      <c r="AH14981" s="119"/>
      <c r="AI14981" s="119"/>
    </row>
    <row r="14982" spans="27:35" x14ac:dyDescent="0.25">
      <c r="AA14982" s="81"/>
      <c r="AB14982" s="81"/>
      <c r="AC14982" s="80"/>
      <c r="AD14982" s="80"/>
      <c r="AE14982" s="81"/>
      <c r="AF14982" s="82"/>
      <c r="AG14982" s="80"/>
      <c r="AH14982" s="119"/>
      <c r="AI14982" s="119"/>
    </row>
    <row r="14983" spans="27:35" x14ac:dyDescent="0.25">
      <c r="AA14983" s="81"/>
      <c r="AB14983" s="81"/>
      <c r="AC14983" s="80"/>
      <c r="AD14983" s="80"/>
      <c r="AE14983" s="81"/>
      <c r="AF14983" s="82"/>
      <c r="AG14983" s="80"/>
      <c r="AH14983" s="119"/>
      <c r="AI14983" s="119"/>
    </row>
    <row r="14984" spans="27:35" x14ac:dyDescent="0.25">
      <c r="AA14984" s="81"/>
      <c r="AB14984" s="81"/>
      <c r="AC14984" s="80"/>
      <c r="AD14984" s="80"/>
      <c r="AE14984" s="81"/>
      <c r="AF14984" s="82"/>
      <c r="AG14984" s="80"/>
      <c r="AH14984" s="119"/>
      <c r="AI14984" s="119"/>
    </row>
    <row r="14985" spans="27:35" x14ac:dyDescent="0.25">
      <c r="AA14985" s="81"/>
      <c r="AB14985" s="81"/>
      <c r="AC14985" s="80"/>
      <c r="AD14985" s="80"/>
      <c r="AE14985" s="81"/>
      <c r="AF14985" s="82"/>
      <c r="AG14985" s="80"/>
      <c r="AH14985" s="119"/>
      <c r="AI14985" s="119"/>
    </row>
    <row r="14986" spans="27:35" x14ac:dyDescent="0.25">
      <c r="AA14986" s="81"/>
      <c r="AB14986" s="81"/>
      <c r="AC14986" s="80"/>
      <c r="AD14986" s="80"/>
      <c r="AE14986" s="81"/>
      <c r="AF14986" s="82"/>
      <c r="AG14986" s="80"/>
      <c r="AH14986" s="119"/>
      <c r="AI14986" s="119"/>
    </row>
    <row r="14987" spans="27:35" x14ac:dyDescent="0.25">
      <c r="AA14987" s="81"/>
      <c r="AB14987" s="81"/>
      <c r="AC14987" s="80"/>
      <c r="AD14987" s="80"/>
      <c r="AE14987" s="81"/>
      <c r="AF14987" s="82"/>
      <c r="AG14987" s="80"/>
      <c r="AH14987" s="119"/>
      <c r="AI14987" s="119"/>
    </row>
    <row r="14988" spans="27:35" x14ac:dyDescent="0.25">
      <c r="AA14988" s="81"/>
      <c r="AB14988" s="81"/>
      <c r="AC14988" s="80"/>
      <c r="AD14988" s="80"/>
      <c r="AE14988" s="81"/>
      <c r="AF14988" s="82"/>
      <c r="AG14988" s="80"/>
      <c r="AH14988" s="119"/>
      <c r="AI14988" s="119"/>
    </row>
    <row r="14989" spans="27:35" x14ac:dyDescent="0.25">
      <c r="AA14989" s="81"/>
      <c r="AB14989" s="81"/>
      <c r="AC14989" s="80"/>
      <c r="AD14989" s="80"/>
      <c r="AE14989" s="81"/>
      <c r="AF14989" s="82"/>
      <c r="AG14989" s="80"/>
      <c r="AH14989" s="119"/>
      <c r="AI14989" s="119"/>
    </row>
    <row r="14990" spans="27:35" x14ac:dyDescent="0.25">
      <c r="AA14990" s="81"/>
      <c r="AB14990" s="81"/>
      <c r="AC14990" s="80"/>
      <c r="AD14990" s="80"/>
      <c r="AE14990" s="81"/>
      <c r="AF14990" s="82"/>
      <c r="AG14990" s="80"/>
      <c r="AH14990" s="119"/>
      <c r="AI14990" s="119"/>
    </row>
    <row r="14991" spans="27:35" x14ac:dyDescent="0.25">
      <c r="AA14991" s="81"/>
      <c r="AB14991" s="81"/>
      <c r="AC14991" s="80"/>
      <c r="AD14991" s="80"/>
      <c r="AE14991" s="81"/>
      <c r="AF14991" s="82"/>
      <c r="AG14991" s="80"/>
      <c r="AH14991" s="119"/>
      <c r="AI14991" s="119"/>
    </row>
    <row r="14992" spans="27:35" x14ac:dyDescent="0.25">
      <c r="AA14992" s="81"/>
      <c r="AB14992" s="81"/>
      <c r="AC14992" s="80"/>
      <c r="AD14992" s="80"/>
      <c r="AE14992" s="81"/>
      <c r="AF14992" s="82"/>
      <c r="AG14992" s="80"/>
      <c r="AH14992" s="119"/>
      <c r="AI14992" s="119"/>
    </row>
    <row r="14993" spans="27:35" x14ac:dyDescent="0.25">
      <c r="AA14993" s="81"/>
      <c r="AB14993" s="81"/>
      <c r="AC14993" s="80"/>
      <c r="AD14993" s="80"/>
      <c r="AE14993" s="81"/>
      <c r="AF14993" s="82"/>
      <c r="AG14993" s="80"/>
      <c r="AH14993" s="119"/>
      <c r="AI14993" s="119"/>
    </row>
    <row r="14994" spans="27:35" x14ac:dyDescent="0.25">
      <c r="AA14994" s="81"/>
      <c r="AB14994" s="81"/>
      <c r="AC14994" s="80"/>
      <c r="AD14994" s="80"/>
      <c r="AE14994" s="81"/>
      <c r="AF14994" s="82"/>
      <c r="AG14994" s="80"/>
      <c r="AH14994" s="119"/>
      <c r="AI14994" s="119"/>
    </row>
    <row r="14995" spans="27:35" x14ac:dyDescent="0.25">
      <c r="AA14995" s="81"/>
      <c r="AB14995" s="81"/>
      <c r="AC14995" s="80"/>
      <c r="AD14995" s="80"/>
      <c r="AE14995" s="81"/>
      <c r="AF14995" s="82"/>
      <c r="AG14995" s="80"/>
      <c r="AH14995" s="119"/>
      <c r="AI14995" s="119"/>
    </row>
    <row r="14996" spans="27:35" x14ac:dyDescent="0.25">
      <c r="AA14996" s="81"/>
      <c r="AB14996" s="81"/>
      <c r="AC14996" s="80"/>
      <c r="AD14996" s="80"/>
      <c r="AE14996" s="81"/>
      <c r="AF14996" s="82"/>
      <c r="AG14996" s="80"/>
      <c r="AH14996" s="119"/>
      <c r="AI14996" s="119"/>
    </row>
    <row r="14997" spans="27:35" x14ac:dyDescent="0.25">
      <c r="AA14997" s="81"/>
      <c r="AB14997" s="81"/>
      <c r="AC14997" s="80"/>
      <c r="AD14997" s="80"/>
      <c r="AE14997" s="81"/>
      <c r="AF14997" s="82"/>
      <c r="AG14997" s="80"/>
      <c r="AH14997" s="119"/>
      <c r="AI14997" s="119"/>
    </row>
    <row r="14998" spans="27:35" x14ac:dyDescent="0.25">
      <c r="AA14998" s="81"/>
      <c r="AB14998" s="81"/>
      <c r="AC14998" s="80"/>
      <c r="AD14998" s="80"/>
      <c r="AE14998" s="81"/>
      <c r="AF14998" s="82"/>
      <c r="AG14998" s="80"/>
      <c r="AH14998" s="119"/>
      <c r="AI14998" s="119"/>
    </row>
    <row r="14999" spans="27:35" x14ac:dyDescent="0.25">
      <c r="AA14999" s="81"/>
      <c r="AB14999" s="81"/>
      <c r="AC14999" s="80"/>
      <c r="AD14999" s="80"/>
      <c r="AE14999" s="81"/>
      <c r="AF14999" s="82"/>
      <c r="AG14999" s="80"/>
      <c r="AH14999" s="119"/>
      <c r="AI14999" s="119"/>
    </row>
    <row r="15000" spans="27:35" x14ac:dyDescent="0.25">
      <c r="AA15000" s="81"/>
      <c r="AB15000" s="81"/>
      <c r="AC15000" s="80"/>
      <c r="AD15000" s="80"/>
      <c r="AE15000" s="81"/>
      <c r="AF15000" s="82"/>
      <c r="AG15000" s="80"/>
      <c r="AH15000" s="119"/>
      <c r="AI15000" s="119"/>
    </row>
    <row r="15001" spans="27:35" x14ac:dyDescent="0.25">
      <c r="AA15001" s="81"/>
      <c r="AB15001" s="81"/>
      <c r="AC15001" s="80"/>
      <c r="AD15001" s="80"/>
      <c r="AE15001" s="81"/>
      <c r="AF15001" s="82"/>
      <c r="AG15001" s="80"/>
      <c r="AH15001" s="119"/>
      <c r="AI15001" s="119"/>
    </row>
    <row r="15002" spans="27:35" x14ac:dyDescent="0.25">
      <c r="AA15002" s="81"/>
      <c r="AB15002" s="81"/>
      <c r="AC15002" s="80"/>
      <c r="AD15002" s="80"/>
      <c r="AE15002" s="81"/>
      <c r="AF15002" s="82"/>
      <c r="AG15002" s="80"/>
      <c r="AH15002" s="119"/>
      <c r="AI15002" s="119"/>
    </row>
    <row r="15003" spans="27:35" x14ac:dyDescent="0.25">
      <c r="AA15003" s="81"/>
      <c r="AB15003" s="81"/>
      <c r="AC15003" s="80"/>
      <c r="AD15003" s="80"/>
      <c r="AE15003" s="81"/>
      <c r="AF15003" s="82"/>
      <c r="AG15003" s="80"/>
      <c r="AH15003" s="119"/>
      <c r="AI15003" s="119"/>
    </row>
    <row r="15004" spans="27:35" x14ac:dyDescent="0.25">
      <c r="AA15004" s="81"/>
      <c r="AB15004" s="81"/>
      <c r="AC15004" s="80"/>
      <c r="AD15004" s="80"/>
      <c r="AE15004" s="81"/>
      <c r="AF15004" s="82"/>
      <c r="AG15004" s="80"/>
      <c r="AH15004" s="119"/>
      <c r="AI15004" s="119"/>
    </row>
    <row r="15005" spans="27:35" x14ac:dyDescent="0.25">
      <c r="AA15005" s="81"/>
      <c r="AB15005" s="81"/>
      <c r="AC15005" s="80"/>
      <c r="AD15005" s="80"/>
      <c r="AE15005" s="81"/>
      <c r="AF15005" s="82"/>
      <c r="AG15005" s="80"/>
      <c r="AH15005" s="119"/>
      <c r="AI15005" s="119"/>
    </row>
    <row r="15006" spans="27:35" x14ac:dyDescent="0.25">
      <c r="AA15006" s="81"/>
      <c r="AB15006" s="81"/>
      <c r="AC15006" s="80"/>
      <c r="AD15006" s="80"/>
      <c r="AE15006" s="81"/>
      <c r="AF15006" s="82"/>
      <c r="AG15006" s="80"/>
      <c r="AH15006" s="119"/>
      <c r="AI15006" s="119"/>
    </row>
    <row r="15007" spans="27:35" x14ac:dyDescent="0.25">
      <c r="AA15007" s="81"/>
      <c r="AB15007" s="81"/>
      <c r="AC15007" s="80"/>
      <c r="AD15007" s="80"/>
      <c r="AE15007" s="81"/>
      <c r="AF15007" s="82"/>
      <c r="AG15007" s="80"/>
      <c r="AH15007" s="119"/>
      <c r="AI15007" s="119"/>
    </row>
    <row r="15008" spans="27:35" x14ac:dyDescent="0.25">
      <c r="AA15008" s="81"/>
      <c r="AB15008" s="81"/>
      <c r="AC15008" s="80"/>
      <c r="AD15008" s="80"/>
      <c r="AE15008" s="81"/>
      <c r="AF15008" s="82"/>
      <c r="AG15008" s="80"/>
      <c r="AH15008" s="119"/>
      <c r="AI15008" s="119"/>
    </row>
    <row r="15009" spans="27:35" x14ac:dyDescent="0.25">
      <c r="AA15009" s="81"/>
      <c r="AB15009" s="81"/>
      <c r="AC15009" s="80"/>
      <c r="AD15009" s="80"/>
      <c r="AE15009" s="81"/>
      <c r="AF15009" s="82"/>
      <c r="AG15009" s="80"/>
      <c r="AH15009" s="119"/>
      <c r="AI15009" s="119"/>
    </row>
    <row r="15010" spans="27:35" x14ac:dyDescent="0.25">
      <c r="AA15010" s="81"/>
      <c r="AB15010" s="81"/>
      <c r="AC15010" s="80"/>
      <c r="AD15010" s="80"/>
      <c r="AE15010" s="81"/>
      <c r="AF15010" s="82"/>
      <c r="AG15010" s="80"/>
      <c r="AH15010" s="119"/>
      <c r="AI15010" s="119"/>
    </row>
    <row r="15011" spans="27:35" x14ac:dyDescent="0.25">
      <c r="AA15011" s="81"/>
      <c r="AB15011" s="81"/>
      <c r="AC15011" s="80"/>
      <c r="AD15011" s="80"/>
      <c r="AE15011" s="81"/>
      <c r="AF15011" s="82"/>
      <c r="AG15011" s="80"/>
      <c r="AH15011" s="119"/>
      <c r="AI15011" s="119"/>
    </row>
    <row r="15012" spans="27:35" x14ac:dyDescent="0.25">
      <c r="AA15012" s="81"/>
      <c r="AB15012" s="81"/>
      <c r="AC15012" s="80"/>
      <c r="AD15012" s="80"/>
      <c r="AE15012" s="81"/>
      <c r="AF15012" s="82"/>
      <c r="AG15012" s="80"/>
      <c r="AH15012" s="119"/>
      <c r="AI15012" s="119"/>
    </row>
    <row r="15013" spans="27:35" x14ac:dyDescent="0.25">
      <c r="AA15013" s="81"/>
      <c r="AB15013" s="81"/>
      <c r="AC15013" s="80"/>
      <c r="AD15013" s="80"/>
      <c r="AE15013" s="81"/>
      <c r="AF15013" s="82"/>
      <c r="AG15013" s="80"/>
      <c r="AH15013" s="119"/>
      <c r="AI15013" s="119"/>
    </row>
    <row r="15014" spans="27:35" x14ac:dyDescent="0.25">
      <c r="AA15014" s="81"/>
      <c r="AB15014" s="81"/>
      <c r="AC15014" s="80"/>
      <c r="AD15014" s="80"/>
      <c r="AE15014" s="81"/>
      <c r="AF15014" s="82"/>
      <c r="AG15014" s="80"/>
      <c r="AH15014" s="119"/>
      <c r="AI15014" s="119"/>
    </row>
    <row r="15015" spans="27:35" x14ac:dyDescent="0.25">
      <c r="AA15015" s="81"/>
      <c r="AB15015" s="81"/>
      <c r="AC15015" s="80"/>
      <c r="AD15015" s="80"/>
      <c r="AE15015" s="81"/>
      <c r="AF15015" s="82"/>
      <c r="AG15015" s="80"/>
      <c r="AH15015" s="119"/>
      <c r="AI15015" s="119"/>
    </row>
    <row r="15016" spans="27:35" x14ac:dyDescent="0.25">
      <c r="AA15016" s="81"/>
      <c r="AB15016" s="81"/>
      <c r="AC15016" s="80"/>
      <c r="AD15016" s="80"/>
      <c r="AE15016" s="81"/>
      <c r="AF15016" s="82"/>
      <c r="AG15016" s="80"/>
      <c r="AH15016" s="119"/>
      <c r="AI15016" s="119"/>
    </row>
    <row r="15017" spans="27:35" x14ac:dyDescent="0.25">
      <c r="AA15017" s="81"/>
      <c r="AB15017" s="81"/>
      <c r="AC15017" s="80"/>
      <c r="AD15017" s="80"/>
      <c r="AE15017" s="81"/>
      <c r="AF15017" s="82"/>
      <c r="AG15017" s="80"/>
      <c r="AH15017" s="119"/>
      <c r="AI15017" s="119"/>
    </row>
    <row r="15018" spans="27:35" x14ac:dyDescent="0.25">
      <c r="AA15018" s="81"/>
      <c r="AB15018" s="81"/>
      <c r="AC15018" s="80"/>
      <c r="AD15018" s="80"/>
      <c r="AE15018" s="81"/>
      <c r="AF15018" s="82"/>
      <c r="AG15018" s="80"/>
      <c r="AH15018" s="119"/>
      <c r="AI15018" s="119"/>
    </row>
    <row r="15019" spans="27:35" x14ac:dyDescent="0.25">
      <c r="AA15019" s="81"/>
      <c r="AB15019" s="81"/>
      <c r="AC15019" s="80"/>
      <c r="AD15019" s="80"/>
      <c r="AE15019" s="81"/>
      <c r="AF15019" s="82"/>
      <c r="AG15019" s="80"/>
      <c r="AH15019" s="119"/>
      <c r="AI15019" s="119"/>
    </row>
    <row r="15020" spans="27:35" x14ac:dyDescent="0.25">
      <c r="AA15020" s="81"/>
      <c r="AB15020" s="81"/>
      <c r="AC15020" s="80"/>
      <c r="AD15020" s="80"/>
      <c r="AE15020" s="81"/>
      <c r="AF15020" s="82"/>
      <c r="AG15020" s="80"/>
      <c r="AH15020" s="119"/>
      <c r="AI15020" s="119"/>
    </row>
    <row r="15021" spans="27:35" x14ac:dyDescent="0.25">
      <c r="AA15021" s="81"/>
      <c r="AB15021" s="81"/>
      <c r="AC15021" s="80"/>
      <c r="AD15021" s="80"/>
      <c r="AE15021" s="81"/>
      <c r="AF15021" s="82"/>
      <c r="AG15021" s="80"/>
      <c r="AH15021" s="119"/>
      <c r="AI15021" s="119"/>
    </row>
    <row r="15022" spans="27:35" x14ac:dyDescent="0.25">
      <c r="AA15022" s="81"/>
      <c r="AB15022" s="81"/>
      <c r="AC15022" s="80"/>
      <c r="AD15022" s="80"/>
      <c r="AE15022" s="81"/>
      <c r="AF15022" s="82"/>
      <c r="AG15022" s="80"/>
      <c r="AH15022" s="119"/>
      <c r="AI15022" s="119"/>
    </row>
    <row r="15023" spans="27:35" x14ac:dyDescent="0.25">
      <c r="AA15023" s="81"/>
      <c r="AB15023" s="81"/>
      <c r="AC15023" s="80"/>
      <c r="AD15023" s="80"/>
      <c r="AE15023" s="81"/>
      <c r="AF15023" s="82"/>
      <c r="AG15023" s="80"/>
      <c r="AH15023" s="119"/>
      <c r="AI15023" s="119"/>
    </row>
    <row r="15024" spans="27:35" x14ac:dyDescent="0.25">
      <c r="AA15024" s="81"/>
      <c r="AB15024" s="81"/>
      <c r="AC15024" s="80"/>
      <c r="AD15024" s="80"/>
      <c r="AE15024" s="81"/>
      <c r="AF15024" s="82"/>
      <c r="AG15024" s="80"/>
      <c r="AH15024" s="119"/>
      <c r="AI15024" s="119"/>
    </row>
    <row r="15025" spans="27:35" x14ac:dyDescent="0.25">
      <c r="AA15025" s="81"/>
      <c r="AB15025" s="81"/>
      <c r="AC15025" s="80"/>
      <c r="AD15025" s="80"/>
      <c r="AE15025" s="81"/>
      <c r="AF15025" s="82"/>
      <c r="AG15025" s="80"/>
      <c r="AH15025" s="119"/>
      <c r="AI15025" s="119"/>
    </row>
    <row r="15026" spans="27:35" x14ac:dyDescent="0.25">
      <c r="AA15026" s="81"/>
      <c r="AB15026" s="81"/>
      <c r="AC15026" s="80"/>
      <c r="AD15026" s="80"/>
      <c r="AE15026" s="81"/>
      <c r="AF15026" s="82"/>
      <c r="AG15026" s="80"/>
      <c r="AH15026" s="119"/>
      <c r="AI15026" s="119"/>
    </row>
    <row r="15027" spans="27:35" x14ac:dyDescent="0.25">
      <c r="AA15027" s="81"/>
      <c r="AB15027" s="81"/>
      <c r="AC15027" s="80"/>
      <c r="AD15027" s="80"/>
      <c r="AE15027" s="81"/>
      <c r="AF15027" s="82"/>
      <c r="AG15027" s="80"/>
      <c r="AH15027" s="119"/>
      <c r="AI15027" s="119"/>
    </row>
    <row r="15028" spans="27:35" x14ac:dyDescent="0.25">
      <c r="AA15028" s="81"/>
      <c r="AB15028" s="81"/>
      <c r="AC15028" s="80"/>
      <c r="AD15028" s="80"/>
      <c r="AE15028" s="81"/>
      <c r="AF15028" s="82"/>
      <c r="AG15028" s="80"/>
      <c r="AH15028" s="119"/>
      <c r="AI15028" s="119"/>
    </row>
    <row r="15029" spans="27:35" x14ac:dyDescent="0.25">
      <c r="AA15029" s="81"/>
      <c r="AB15029" s="81"/>
      <c r="AC15029" s="80"/>
      <c r="AD15029" s="80"/>
      <c r="AE15029" s="81"/>
      <c r="AF15029" s="82"/>
      <c r="AG15029" s="80"/>
      <c r="AH15029" s="119"/>
      <c r="AI15029" s="119"/>
    </row>
    <row r="15030" spans="27:35" x14ac:dyDescent="0.25">
      <c r="AA15030" s="81"/>
      <c r="AB15030" s="81"/>
      <c r="AC15030" s="80"/>
      <c r="AD15030" s="80"/>
      <c r="AE15030" s="81"/>
      <c r="AF15030" s="82"/>
      <c r="AG15030" s="80"/>
      <c r="AH15030" s="119"/>
      <c r="AI15030" s="119"/>
    </row>
    <row r="15031" spans="27:35" x14ac:dyDescent="0.25">
      <c r="AA15031" s="81"/>
      <c r="AB15031" s="81"/>
      <c r="AC15031" s="80"/>
      <c r="AD15031" s="80"/>
      <c r="AE15031" s="81"/>
      <c r="AF15031" s="82"/>
      <c r="AG15031" s="80"/>
      <c r="AH15031" s="119"/>
      <c r="AI15031" s="119"/>
    </row>
    <row r="15032" spans="27:35" x14ac:dyDescent="0.25">
      <c r="AA15032" s="81"/>
      <c r="AB15032" s="81"/>
      <c r="AC15032" s="80"/>
      <c r="AD15032" s="80"/>
      <c r="AE15032" s="81"/>
      <c r="AF15032" s="82"/>
      <c r="AG15032" s="80"/>
      <c r="AH15032" s="119"/>
      <c r="AI15032" s="119"/>
    </row>
    <row r="15033" spans="27:35" x14ac:dyDescent="0.25">
      <c r="AA15033" s="81"/>
      <c r="AB15033" s="81"/>
      <c r="AC15033" s="80"/>
      <c r="AD15033" s="80"/>
      <c r="AE15033" s="81"/>
      <c r="AF15033" s="82"/>
      <c r="AG15033" s="80"/>
      <c r="AH15033" s="119"/>
      <c r="AI15033" s="119"/>
    </row>
    <row r="15034" spans="27:35" x14ac:dyDescent="0.25">
      <c r="AA15034" s="81"/>
      <c r="AB15034" s="81"/>
      <c r="AC15034" s="80"/>
      <c r="AD15034" s="80"/>
      <c r="AE15034" s="81"/>
      <c r="AF15034" s="82"/>
      <c r="AG15034" s="80"/>
      <c r="AH15034" s="119"/>
      <c r="AI15034" s="119"/>
    </row>
    <row r="15035" spans="27:35" x14ac:dyDescent="0.25">
      <c r="AA15035" s="81"/>
      <c r="AB15035" s="81"/>
      <c r="AC15035" s="80"/>
      <c r="AD15035" s="80"/>
      <c r="AE15035" s="81"/>
      <c r="AF15035" s="82"/>
      <c r="AG15035" s="80"/>
      <c r="AH15035" s="119"/>
      <c r="AI15035" s="119"/>
    </row>
    <row r="15036" spans="27:35" x14ac:dyDescent="0.25">
      <c r="AA15036" s="81"/>
      <c r="AB15036" s="81"/>
      <c r="AC15036" s="80"/>
      <c r="AD15036" s="80"/>
      <c r="AE15036" s="81"/>
      <c r="AF15036" s="82"/>
      <c r="AG15036" s="80"/>
      <c r="AH15036" s="119"/>
      <c r="AI15036" s="119"/>
    </row>
    <row r="15037" spans="27:35" x14ac:dyDescent="0.25">
      <c r="AA15037" s="81"/>
      <c r="AB15037" s="81"/>
      <c r="AC15037" s="80"/>
      <c r="AD15037" s="80"/>
      <c r="AE15037" s="81"/>
      <c r="AF15037" s="82"/>
      <c r="AG15037" s="80"/>
      <c r="AH15037" s="119"/>
      <c r="AI15037" s="119"/>
    </row>
    <row r="15038" spans="27:35" x14ac:dyDescent="0.25">
      <c r="AA15038" s="81"/>
      <c r="AB15038" s="81"/>
      <c r="AC15038" s="80"/>
      <c r="AD15038" s="80"/>
      <c r="AE15038" s="81"/>
      <c r="AF15038" s="82"/>
      <c r="AG15038" s="80"/>
      <c r="AH15038" s="119"/>
      <c r="AI15038" s="119"/>
    </row>
    <row r="15039" spans="27:35" x14ac:dyDescent="0.25">
      <c r="AA15039" s="81"/>
      <c r="AB15039" s="81"/>
      <c r="AC15039" s="80"/>
      <c r="AD15039" s="80"/>
      <c r="AE15039" s="81"/>
      <c r="AF15039" s="82"/>
      <c r="AG15039" s="80"/>
      <c r="AH15039" s="119"/>
      <c r="AI15039" s="119"/>
    </row>
    <row r="15040" spans="27:35" x14ac:dyDescent="0.25">
      <c r="AA15040" s="81"/>
      <c r="AB15040" s="81"/>
      <c r="AC15040" s="80"/>
      <c r="AD15040" s="80"/>
      <c r="AE15040" s="81"/>
      <c r="AF15040" s="82"/>
      <c r="AG15040" s="80"/>
      <c r="AH15040" s="119"/>
      <c r="AI15040" s="119"/>
    </row>
    <row r="15041" spans="27:35" x14ac:dyDescent="0.25">
      <c r="AA15041" s="81"/>
      <c r="AB15041" s="81"/>
      <c r="AC15041" s="80"/>
      <c r="AD15041" s="80"/>
      <c r="AE15041" s="81"/>
      <c r="AF15041" s="82"/>
      <c r="AG15041" s="80"/>
      <c r="AH15041" s="119"/>
      <c r="AI15041" s="119"/>
    </row>
    <row r="15042" spans="27:35" x14ac:dyDescent="0.25">
      <c r="AA15042" s="81"/>
      <c r="AB15042" s="81"/>
      <c r="AC15042" s="80"/>
      <c r="AD15042" s="80"/>
      <c r="AE15042" s="81"/>
      <c r="AF15042" s="82"/>
      <c r="AG15042" s="80"/>
      <c r="AH15042" s="119"/>
      <c r="AI15042" s="119"/>
    </row>
    <row r="15043" spans="27:35" x14ac:dyDescent="0.25">
      <c r="AA15043" s="81"/>
      <c r="AB15043" s="81"/>
      <c r="AC15043" s="80"/>
      <c r="AD15043" s="80"/>
      <c r="AE15043" s="81"/>
      <c r="AF15043" s="82"/>
      <c r="AG15043" s="80"/>
      <c r="AH15043" s="119"/>
      <c r="AI15043" s="119"/>
    </row>
    <row r="15044" spans="27:35" x14ac:dyDescent="0.25">
      <c r="AA15044" s="81"/>
      <c r="AB15044" s="81"/>
      <c r="AC15044" s="80"/>
      <c r="AD15044" s="80"/>
      <c r="AE15044" s="81"/>
      <c r="AF15044" s="82"/>
      <c r="AG15044" s="80"/>
      <c r="AH15044" s="119"/>
      <c r="AI15044" s="119"/>
    </row>
    <row r="15045" spans="27:35" x14ac:dyDescent="0.25">
      <c r="AA15045" s="81"/>
      <c r="AB15045" s="81"/>
      <c r="AC15045" s="80"/>
      <c r="AD15045" s="80"/>
      <c r="AE15045" s="81"/>
      <c r="AF15045" s="82"/>
      <c r="AG15045" s="80"/>
      <c r="AH15045" s="119"/>
      <c r="AI15045" s="119"/>
    </row>
    <row r="15046" spans="27:35" x14ac:dyDescent="0.25">
      <c r="AA15046" s="81"/>
      <c r="AB15046" s="81"/>
      <c r="AC15046" s="80"/>
      <c r="AD15046" s="80"/>
      <c r="AE15046" s="81"/>
      <c r="AF15046" s="82"/>
      <c r="AG15046" s="80"/>
      <c r="AH15046" s="119"/>
      <c r="AI15046" s="119"/>
    </row>
    <row r="15047" spans="27:35" x14ac:dyDescent="0.25">
      <c r="AA15047" s="81"/>
      <c r="AB15047" s="81"/>
      <c r="AC15047" s="80"/>
      <c r="AD15047" s="80"/>
      <c r="AE15047" s="81"/>
      <c r="AF15047" s="82"/>
      <c r="AG15047" s="80"/>
      <c r="AH15047" s="119"/>
      <c r="AI15047" s="119"/>
    </row>
    <row r="15048" spans="27:35" x14ac:dyDescent="0.25">
      <c r="AA15048" s="81"/>
      <c r="AB15048" s="81"/>
      <c r="AC15048" s="80"/>
      <c r="AD15048" s="80"/>
      <c r="AE15048" s="81"/>
      <c r="AF15048" s="82"/>
      <c r="AG15048" s="80"/>
      <c r="AH15048" s="119"/>
      <c r="AI15048" s="119"/>
    </row>
    <row r="15049" spans="27:35" x14ac:dyDescent="0.25">
      <c r="AA15049" s="81"/>
      <c r="AB15049" s="81"/>
      <c r="AC15049" s="80"/>
      <c r="AD15049" s="80"/>
      <c r="AE15049" s="81"/>
      <c r="AF15049" s="82"/>
      <c r="AG15049" s="80"/>
      <c r="AH15049" s="119"/>
      <c r="AI15049" s="119"/>
    </row>
    <row r="15050" spans="27:35" x14ac:dyDescent="0.25">
      <c r="AA15050" s="81"/>
      <c r="AB15050" s="81"/>
      <c r="AC15050" s="80"/>
      <c r="AD15050" s="80"/>
      <c r="AE15050" s="81"/>
      <c r="AF15050" s="82"/>
      <c r="AG15050" s="80"/>
      <c r="AH15050" s="119"/>
      <c r="AI15050" s="119"/>
    </row>
    <row r="15051" spans="27:35" x14ac:dyDescent="0.25">
      <c r="AA15051" s="81"/>
      <c r="AB15051" s="81"/>
      <c r="AC15051" s="80"/>
      <c r="AD15051" s="80"/>
      <c r="AE15051" s="81"/>
      <c r="AF15051" s="82"/>
      <c r="AG15051" s="80"/>
      <c r="AH15051" s="119"/>
      <c r="AI15051" s="119"/>
    </row>
    <row r="15052" spans="27:35" x14ac:dyDescent="0.25">
      <c r="AA15052" s="81"/>
      <c r="AB15052" s="81"/>
      <c r="AC15052" s="80"/>
      <c r="AD15052" s="80"/>
      <c r="AE15052" s="81"/>
      <c r="AF15052" s="82"/>
      <c r="AG15052" s="80"/>
      <c r="AH15052" s="119"/>
      <c r="AI15052" s="119"/>
    </row>
    <row r="15053" spans="27:35" x14ac:dyDescent="0.25">
      <c r="AA15053" s="81"/>
      <c r="AB15053" s="81"/>
      <c r="AC15053" s="80"/>
      <c r="AD15053" s="80"/>
      <c r="AE15053" s="81"/>
      <c r="AF15053" s="82"/>
      <c r="AG15053" s="80"/>
      <c r="AH15053" s="119"/>
      <c r="AI15053" s="119"/>
    </row>
    <row r="15054" spans="27:35" x14ac:dyDescent="0.25">
      <c r="AA15054" s="81"/>
      <c r="AB15054" s="81"/>
      <c r="AC15054" s="80"/>
      <c r="AD15054" s="80"/>
      <c r="AE15054" s="81"/>
      <c r="AF15054" s="82"/>
      <c r="AG15054" s="80"/>
      <c r="AH15054" s="119"/>
      <c r="AI15054" s="119"/>
    </row>
    <row r="15055" spans="27:35" x14ac:dyDescent="0.25">
      <c r="AA15055" s="81"/>
      <c r="AB15055" s="81"/>
      <c r="AC15055" s="80"/>
      <c r="AD15055" s="80"/>
      <c r="AE15055" s="81"/>
      <c r="AF15055" s="82"/>
      <c r="AG15055" s="80"/>
      <c r="AH15055" s="119"/>
      <c r="AI15055" s="119"/>
    </row>
    <row r="15056" spans="27:35" x14ac:dyDescent="0.25">
      <c r="AA15056" s="81"/>
      <c r="AB15056" s="81"/>
      <c r="AC15056" s="80"/>
      <c r="AD15056" s="80"/>
      <c r="AE15056" s="81"/>
      <c r="AF15056" s="82"/>
      <c r="AG15056" s="80"/>
      <c r="AH15056" s="119"/>
      <c r="AI15056" s="119"/>
    </row>
    <row r="15057" spans="27:35" x14ac:dyDescent="0.25">
      <c r="AA15057" s="81"/>
      <c r="AB15057" s="81"/>
      <c r="AC15057" s="80"/>
      <c r="AD15057" s="80"/>
      <c r="AE15057" s="81"/>
      <c r="AF15057" s="82"/>
      <c r="AG15057" s="80"/>
      <c r="AH15057" s="119"/>
      <c r="AI15057" s="119"/>
    </row>
    <row r="15058" spans="27:35" x14ac:dyDescent="0.25">
      <c r="AA15058" s="81"/>
      <c r="AB15058" s="81"/>
      <c r="AC15058" s="80"/>
      <c r="AD15058" s="80"/>
      <c r="AE15058" s="81"/>
      <c r="AF15058" s="82"/>
      <c r="AG15058" s="80"/>
      <c r="AH15058" s="119"/>
      <c r="AI15058" s="119"/>
    </row>
    <row r="15059" spans="27:35" x14ac:dyDescent="0.25">
      <c r="AA15059" s="81"/>
      <c r="AB15059" s="81"/>
      <c r="AC15059" s="80"/>
      <c r="AD15059" s="80"/>
      <c r="AE15059" s="81"/>
      <c r="AF15059" s="82"/>
      <c r="AG15059" s="80"/>
      <c r="AH15059" s="119"/>
      <c r="AI15059" s="119"/>
    </row>
    <row r="15060" spans="27:35" x14ac:dyDescent="0.25">
      <c r="AA15060" s="81"/>
      <c r="AB15060" s="81"/>
      <c r="AC15060" s="80"/>
      <c r="AD15060" s="80"/>
      <c r="AE15060" s="81"/>
      <c r="AF15060" s="82"/>
      <c r="AG15060" s="80"/>
      <c r="AH15060" s="119"/>
      <c r="AI15060" s="119"/>
    </row>
    <row r="15061" spans="27:35" x14ac:dyDescent="0.25">
      <c r="AA15061" s="81"/>
      <c r="AB15061" s="81"/>
      <c r="AC15061" s="80"/>
      <c r="AD15061" s="80"/>
      <c r="AE15061" s="81"/>
      <c r="AF15061" s="82"/>
      <c r="AG15061" s="80"/>
      <c r="AH15061" s="119"/>
      <c r="AI15061" s="119"/>
    </row>
    <row r="15062" spans="27:35" x14ac:dyDescent="0.25">
      <c r="AA15062" s="81"/>
      <c r="AB15062" s="81"/>
      <c r="AC15062" s="80"/>
      <c r="AD15062" s="80"/>
      <c r="AE15062" s="81"/>
      <c r="AF15062" s="82"/>
      <c r="AG15062" s="80"/>
      <c r="AH15062" s="119"/>
      <c r="AI15062" s="119"/>
    </row>
    <row r="15063" spans="27:35" x14ac:dyDescent="0.25">
      <c r="AA15063" s="81"/>
      <c r="AB15063" s="81"/>
      <c r="AC15063" s="80"/>
      <c r="AD15063" s="80"/>
      <c r="AE15063" s="81"/>
      <c r="AF15063" s="82"/>
      <c r="AG15063" s="80"/>
      <c r="AH15063" s="119"/>
      <c r="AI15063" s="119"/>
    </row>
    <row r="15064" spans="27:35" x14ac:dyDescent="0.25">
      <c r="AA15064" s="81"/>
      <c r="AB15064" s="81"/>
      <c r="AC15064" s="80"/>
      <c r="AD15064" s="80"/>
      <c r="AE15064" s="81"/>
      <c r="AF15064" s="82"/>
      <c r="AG15064" s="80"/>
      <c r="AH15064" s="119"/>
      <c r="AI15064" s="119"/>
    </row>
    <row r="15065" spans="27:35" x14ac:dyDescent="0.25">
      <c r="AA15065" s="81"/>
      <c r="AB15065" s="81"/>
      <c r="AC15065" s="80"/>
      <c r="AD15065" s="80"/>
      <c r="AE15065" s="81"/>
      <c r="AF15065" s="82"/>
      <c r="AG15065" s="80"/>
      <c r="AH15065" s="119"/>
      <c r="AI15065" s="119"/>
    </row>
    <row r="15066" spans="27:35" x14ac:dyDescent="0.25">
      <c r="AA15066" s="81"/>
      <c r="AB15066" s="81"/>
      <c r="AC15066" s="80"/>
      <c r="AD15066" s="80"/>
      <c r="AE15066" s="81"/>
      <c r="AF15066" s="82"/>
      <c r="AG15066" s="80"/>
      <c r="AH15066" s="119"/>
      <c r="AI15066" s="119"/>
    </row>
    <row r="15067" spans="27:35" x14ac:dyDescent="0.25">
      <c r="AA15067" s="81"/>
      <c r="AB15067" s="81"/>
      <c r="AC15067" s="80"/>
      <c r="AD15067" s="80"/>
      <c r="AE15067" s="81"/>
      <c r="AF15067" s="82"/>
      <c r="AG15067" s="80"/>
      <c r="AH15067" s="119"/>
      <c r="AI15067" s="119"/>
    </row>
    <row r="15068" spans="27:35" x14ac:dyDescent="0.25">
      <c r="AA15068" s="81"/>
      <c r="AB15068" s="81"/>
      <c r="AC15068" s="80"/>
      <c r="AD15068" s="80"/>
      <c r="AE15068" s="81"/>
      <c r="AF15068" s="82"/>
      <c r="AG15068" s="80"/>
      <c r="AH15068" s="119"/>
      <c r="AI15068" s="119"/>
    </row>
    <row r="15069" spans="27:35" x14ac:dyDescent="0.25">
      <c r="AA15069" s="81"/>
      <c r="AB15069" s="81"/>
      <c r="AC15069" s="80"/>
      <c r="AD15069" s="80"/>
      <c r="AE15069" s="81"/>
      <c r="AF15069" s="82"/>
      <c r="AG15069" s="80"/>
      <c r="AH15069" s="119"/>
      <c r="AI15069" s="119"/>
    </row>
    <row r="15070" spans="27:35" x14ac:dyDescent="0.25">
      <c r="AA15070" s="81"/>
      <c r="AB15070" s="81"/>
      <c r="AC15070" s="80"/>
      <c r="AD15070" s="80"/>
      <c r="AE15070" s="81"/>
      <c r="AF15070" s="82"/>
      <c r="AG15070" s="80"/>
      <c r="AH15070" s="119"/>
      <c r="AI15070" s="119"/>
    </row>
    <row r="15071" spans="27:35" x14ac:dyDescent="0.25">
      <c r="AA15071" s="81"/>
      <c r="AB15071" s="81"/>
      <c r="AC15071" s="80"/>
      <c r="AD15071" s="80"/>
      <c r="AE15071" s="81"/>
      <c r="AF15071" s="82"/>
      <c r="AG15071" s="80"/>
      <c r="AH15071" s="119"/>
      <c r="AI15071" s="119"/>
    </row>
    <row r="15072" spans="27:35" x14ac:dyDescent="0.25">
      <c r="AA15072" s="81"/>
      <c r="AB15072" s="81"/>
      <c r="AC15072" s="80"/>
      <c r="AD15072" s="80"/>
      <c r="AE15072" s="81"/>
      <c r="AF15072" s="82"/>
      <c r="AG15072" s="80"/>
      <c r="AH15072" s="119"/>
      <c r="AI15072" s="119"/>
    </row>
    <row r="15073" spans="27:35" x14ac:dyDescent="0.25">
      <c r="AA15073" s="81"/>
      <c r="AB15073" s="81"/>
      <c r="AC15073" s="80"/>
      <c r="AD15073" s="80"/>
      <c r="AE15073" s="81"/>
      <c r="AF15073" s="82"/>
      <c r="AG15073" s="80"/>
      <c r="AH15073" s="119"/>
      <c r="AI15073" s="119"/>
    </row>
    <row r="15074" spans="27:35" x14ac:dyDescent="0.25">
      <c r="AA15074" s="81"/>
      <c r="AB15074" s="81"/>
      <c r="AC15074" s="80"/>
      <c r="AD15074" s="80"/>
      <c r="AE15074" s="81"/>
      <c r="AF15074" s="82"/>
      <c r="AG15074" s="80"/>
      <c r="AH15074" s="119"/>
      <c r="AI15074" s="119"/>
    </row>
    <row r="15075" spans="27:35" x14ac:dyDescent="0.25">
      <c r="AA15075" s="81"/>
      <c r="AB15075" s="81"/>
      <c r="AC15075" s="80"/>
      <c r="AD15075" s="80"/>
      <c r="AE15075" s="81"/>
      <c r="AF15075" s="82"/>
      <c r="AG15075" s="80"/>
      <c r="AH15075" s="119"/>
      <c r="AI15075" s="119"/>
    </row>
    <row r="15076" spans="27:35" x14ac:dyDescent="0.25">
      <c r="AA15076" s="81"/>
      <c r="AB15076" s="81"/>
      <c r="AC15076" s="80"/>
      <c r="AD15076" s="80"/>
      <c r="AE15076" s="81"/>
      <c r="AF15076" s="82"/>
      <c r="AG15076" s="80"/>
      <c r="AH15076" s="119"/>
      <c r="AI15076" s="119"/>
    </row>
    <row r="15077" spans="27:35" x14ac:dyDescent="0.25">
      <c r="AA15077" s="81"/>
      <c r="AB15077" s="81"/>
      <c r="AC15077" s="80"/>
      <c r="AD15077" s="80"/>
      <c r="AE15077" s="81"/>
      <c r="AF15077" s="82"/>
      <c r="AG15077" s="80"/>
      <c r="AH15077" s="119"/>
      <c r="AI15077" s="119"/>
    </row>
    <row r="15078" spans="27:35" x14ac:dyDescent="0.25">
      <c r="AA15078" s="81"/>
      <c r="AB15078" s="81"/>
      <c r="AC15078" s="80"/>
      <c r="AD15078" s="80"/>
      <c r="AE15078" s="81"/>
      <c r="AF15078" s="82"/>
      <c r="AG15078" s="80"/>
      <c r="AH15078" s="119"/>
      <c r="AI15078" s="119"/>
    </row>
    <row r="15079" spans="27:35" x14ac:dyDescent="0.25">
      <c r="AA15079" s="81"/>
      <c r="AB15079" s="81"/>
      <c r="AC15079" s="80"/>
      <c r="AD15079" s="80"/>
      <c r="AE15079" s="81"/>
      <c r="AF15079" s="82"/>
      <c r="AG15079" s="80"/>
      <c r="AH15079" s="119"/>
      <c r="AI15079" s="119"/>
    </row>
    <row r="15080" spans="27:35" x14ac:dyDescent="0.25">
      <c r="AA15080" s="81"/>
      <c r="AB15080" s="81"/>
      <c r="AC15080" s="80"/>
      <c r="AD15080" s="80"/>
      <c r="AE15080" s="81"/>
      <c r="AF15080" s="82"/>
      <c r="AG15080" s="80"/>
      <c r="AH15080" s="119"/>
      <c r="AI15080" s="119"/>
    </row>
    <row r="15081" spans="27:35" x14ac:dyDescent="0.25">
      <c r="AA15081" s="81"/>
      <c r="AB15081" s="81"/>
      <c r="AC15081" s="80"/>
      <c r="AD15081" s="80"/>
      <c r="AE15081" s="81"/>
      <c r="AF15081" s="82"/>
      <c r="AG15081" s="80"/>
      <c r="AH15081" s="119"/>
      <c r="AI15081" s="119"/>
    </row>
    <row r="15082" spans="27:35" x14ac:dyDescent="0.25">
      <c r="AA15082" s="81"/>
      <c r="AB15082" s="81"/>
      <c r="AC15082" s="80"/>
      <c r="AD15082" s="80"/>
      <c r="AE15082" s="81"/>
      <c r="AF15082" s="82"/>
      <c r="AG15082" s="80"/>
      <c r="AH15082" s="119"/>
      <c r="AI15082" s="119"/>
    </row>
    <row r="15083" spans="27:35" x14ac:dyDescent="0.25">
      <c r="AA15083" s="81"/>
      <c r="AB15083" s="81"/>
      <c r="AC15083" s="80"/>
      <c r="AD15083" s="80"/>
      <c r="AE15083" s="81"/>
      <c r="AF15083" s="82"/>
      <c r="AG15083" s="80"/>
      <c r="AH15083" s="119"/>
      <c r="AI15083" s="119"/>
    </row>
    <row r="15084" spans="27:35" x14ac:dyDescent="0.25">
      <c r="AA15084" s="81"/>
      <c r="AB15084" s="81"/>
      <c r="AC15084" s="80"/>
      <c r="AD15084" s="80"/>
      <c r="AE15084" s="81"/>
      <c r="AF15084" s="82"/>
      <c r="AG15084" s="80"/>
      <c r="AH15084" s="119"/>
      <c r="AI15084" s="119"/>
    </row>
    <row r="15085" spans="27:35" x14ac:dyDescent="0.25">
      <c r="AA15085" s="81"/>
      <c r="AB15085" s="81"/>
      <c r="AC15085" s="80"/>
      <c r="AD15085" s="80"/>
      <c r="AE15085" s="81"/>
      <c r="AF15085" s="82"/>
      <c r="AG15085" s="80"/>
      <c r="AH15085" s="119"/>
      <c r="AI15085" s="119"/>
    </row>
    <row r="15086" spans="27:35" x14ac:dyDescent="0.25">
      <c r="AA15086" s="81"/>
      <c r="AB15086" s="81"/>
      <c r="AC15086" s="80"/>
      <c r="AD15086" s="80"/>
      <c r="AE15086" s="81"/>
      <c r="AF15086" s="82"/>
      <c r="AG15086" s="80"/>
      <c r="AH15086" s="119"/>
      <c r="AI15086" s="119"/>
    </row>
    <row r="15087" spans="27:35" x14ac:dyDescent="0.25">
      <c r="AA15087" s="81"/>
      <c r="AB15087" s="81"/>
      <c r="AC15087" s="80"/>
      <c r="AD15087" s="80"/>
      <c r="AE15087" s="81"/>
      <c r="AF15087" s="82"/>
      <c r="AG15087" s="80"/>
      <c r="AH15087" s="119"/>
      <c r="AI15087" s="119"/>
    </row>
    <row r="15088" spans="27:35" x14ac:dyDescent="0.25">
      <c r="AA15088" s="81"/>
      <c r="AB15088" s="81"/>
      <c r="AC15088" s="80"/>
      <c r="AD15088" s="80"/>
      <c r="AE15088" s="81"/>
      <c r="AF15088" s="82"/>
      <c r="AG15088" s="80"/>
      <c r="AH15088" s="119"/>
      <c r="AI15088" s="119"/>
    </row>
    <row r="15089" spans="27:35" x14ac:dyDescent="0.25">
      <c r="AA15089" s="81"/>
      <c r="AB15089" s="81"/>
      <c r="AC15089" s="80"/>
      <c r="AD15089" s="80"/>
      <c r="AE15089" s="81"/>
      <c r="AF15089" s="82"/>
      <c r="AG15089" s="80"/>
      <c r="AH15089" s="119"/>
      <c r="AI15089" s="119"/>
    </row>
    <row r="15090" spans="27:35" x14ac:dyDescent="0.25">
      <c r="AA15090" s="81"/>
      <c r="AB15090" s="81"/>
      <c r="AC15090" s="80"/>
      <c r="AD15090" s="80"/>
      <c r="AE15090" s="81"/>
      <c r="AF15090" s="82"/>
      <c r="AG15090" s="80"/>
      <c r="AH15090" s="119"/>
      <c r="AI15090" s="119"/>
    </row>
    <row r="15091" spans="27:35" x14ac:dyDescent="0.25">
      <c r="AA15091" s="81"/>
      <c r="AB15091" s="81"/>
      <c r="AC15091" s="80"/>
      <c r="AD15091" s="80"/>
      <c r="AE15091" s="81"/>
      <c r="AF15091" s="82"/>
      <c r="AG15091" s="80"/>
      <c r="AH15091" s="119"/>
      <c r="AI15091" s="119"/>
    </row>
    <row r="15092" spans="27:35" x14ac:dyDescent="0.25">
      <c r="AA15092" s="81"/>
      <c r="AB15092" s="81"/>
      <c r="AC15092" s="80"/>
      <c r="AD15092" s="80"/>
      <c r="AE15092" s="81"/>
      <c r="AF15092" s="82"/>
      <c r="AG15092" s="80"/>
      <c r="AH15092" s="119"/>
      <c r="AI15092" s="119"/>
    </row>
    <row r="15093" spans="27:35" x14ac:dyDescent="0.25">
      <c r="AA15093" s="81"/>
      <c r="AB15093" s="81"/>
      <c r="AC15093" s="80"/>
      <c r="AD15093" s="80"/>
      <c r="AE15093" s="81"/>
      <c r="AF15093" s="82"/>
      <c r="AG15093" s="80"/>
      <c r="AH15093" s="119"/>
      <c r="AI15093" s="119"/>
    </row>
    <row r="15094" spans="27:35" x14ac:dyDescent="0.25">
      <c r="AA15094" s="81"/>
      <c r="AB15094" s="81"/>
      <c r="AC15094" s="80"/>
      <c r="AD15094" s="80"/>
      <c r="AE15094" s="81"/>
      <c r="AF15094" s="82"/>
      <c r="AG15094" s="80"/>
      <c r="AH15094" s="119"/>
      <c r="AI15094" s="119"/>
    </row>
    <row r="15095" spans="27:35" x14ac:dyDescent="0.25">
      <c r="AA15095" s="81"/>
      <c r="AB15095" s="81"/>
      <c r="AC15095" s="80"/>
      <c r="AD15095" s="80"/>
      <c r="AE15095" s="81"/>
      <c r="AF15095" s="82"/>
      <c r="AG15095" s="80"/>
      <c r="AH15095" s="119"/>
      <c r="AI15095" s="119"/>
    </row>
    <row r="15096" spans="27:35" x14ac:dyDescent="0.25">
      <c r="AA15096" s="81"/>
      <c r="AB15096" s="81"/>
      <c r="AC15096" s="80"/>
      <c r="AD15096" s="80"/>
      <c r="AE15096" s="81"/>
      <c r="AF15096" s="82"/>
      <c r="AG15096" s="80"/>
      <c r="AH15096" s="119"/>
      <c r="AI15096" s="119"/>
    </row>
    <row r="15097" spans="27:35" x14ac:dyDescent="0.25">
      <c r="AA15097" s="81"/>
      <c r="AB15097" s="81"/>
      <c r="AC15097" s="80"/>
      <c r="AD15097" s="80"/>
      <c r="AE15097" s="81"/>
      <c r="AF15097" s="82"/>
      <c r="AG15097" s="80"/>
      <c r="AH15097" s="119"/>
      <c r="AI15097" s="119"/>
    </row>
    <row r="15098" spans="27:35" x14ac:dyDescent="0.25">
      <c r="AA15098" s="81"/>
      <c r="AB15098" s="81"/>
      <c r="AC15098" s="80"/>
      <c r="AD15098" s="80"/>
      <c r="AE15098" s="81"/>
      <c r="AF15098" s="82"/>
      <c r="AG15098" s="80"/>
      <c r="AH15098" s="119"/>
      <c r="AI15098" s="119"/>
    </row>
    <row r="15099" spans="27:35" x14ac:dyDescent="0.25">
      <c r="AA15099" s="81"/>
      <c r="AB15099" s="81"/>
      <c r="AC15099" s="80"/>
      <c r="AD15099" s="80"/>
      <c r="AE15099" s="81"/>
      <c r="AF15099" s="82"/>
      <c r="AG15099" s="80"/>
      <c r="AH15099" s="119"/>
      <c r="AI15099" s="119"/>
    </row>
    <row r="15100" spans="27:35" x14ac:dyDescent="0.25">
      <c r="AA15100" s="81"/>
      <c r="AB15100" s="81"/>
      <c r="AC15100" s="80"/>
      <c r="AD15100" s="80"/>
      <c r="AE15100" s="81"/>
      <c r="AF15100" s="82"/>
      <c r="AG15100" s="80"/>
      <c r="AH15100" s="119"/>
      <c r="AI15100" s="119"/>
    </row>
    <row r="15101" spans="27:35" x14ac:dyDescent="0.25">
      <c r="AA15101" s="81"/>
      <c r="AB15101" s="81"/>
      <c r="AC15101" s="80"/>
      <c r="AD15101" s="80"/>
      <c r="AE15101" s="81"/>
      <c r="AF15101" s="82"/>
      <c r="AG15101" s="80"/>
      <c r="AH15101" s="119"/>
      <c r="AI15101" s="119"/>
    </row>
    <row r="15102" spans="27:35" x14ac:dyDescent="0.25">
      <c r="AA15102" s="81"/>
      <c r="AB15102" s="81"/>
      <c r="AC15102" s="80"/>
      <c r="AD15102" s="80"/>
      <c r="AE15102" s="81"/>
      <c r="AF15102" s="82"/>
      <c r="AG15102" s="80"/>
      <c r="AH15102" s="119"/>
      <c r="AI15102" s="119"/>
    </row>
    <row r="15103" spans="27:35" x14ac:dyDescent="0.25">
      <c r="AA15103" s="81"/>
      <c r="AB15103" s="81"/>
      <c r="AC15103" s="80"/>
      <c r="AD15103" s="80"/>
      <c r="AE15103" s="81"/>
      <c r="AF15103" s="82"/>
      <c r="AG15103" s="80"/>
      <c r="AH15103" s="119"/>
      <c r="AI15103" s="119"/>
    </row>
    <row r="15104" spans="27:35" x14ac:dyDescent="0.25">
      <c r="AA15104" s="81"/>
      <c r="AB15104" s="81"/>
      <c r="AC15104" s="80"/>
      <c r="AD15104" s="80"/>
      <c r="AE15104" s="81"/>
      <c r="AF15104" s="82"/>
      <c r="AG15104" s="80"/>
      <c r="AH15104" s="119"/>
      <c r="AI15104" s="119"/>
    </row>
    <row r="15105" spans="27:35" x14ac:dyDescent="0.25">
      <c r="AA15105" s="81"/>
      <c r="AB15105" s="81"/>
      <c r="AC15105" s="80"/>
      <c r="AD15105" s="80"/>
      <c r="AE15105" s="81"/>
      <c r="AF15105" s="82"/>
      <c r="AG15105" s="80"/>
      <c r="AH15105" s="119"/>
      <c r="AI15105" s="119"/>
    </row>
    <row r="15106" spans="27:35" x14ac:dyDescent="0.25">
      <c r="AA15106" s="81"/>
      <c r="AB15106" s="81"/>
      <c r="AC15106" s="80"/>
      <c r="AD15106" s="80"/>
      <c r="AE15106" s="81"/>
      <c r="AF15106" s="82"/>
      <c r="AG15106" s="80"/>
      <c r="AH15106" s="119"/>
      <c r="AI15106" s="119"/>
    </row>
    <row r="15107" spans="27:35" x14ac:dyDescent="0.25">
      <c r="AA15107" s="81"/>
      <c r="AB15107" s="81"/>
      <c r="AC15107" s="80"/>
      <c r="AD15107" s="80"/>
      <c r="AE15107" s="81"/>
      <c r="AF15107" s="82"/>
      <c r="AG15107" s="80"/>
      <c r="AH15107" s="119"/>
      <c r="AI15107" s="119"/>
    </row>
    <row r="15108" spans="27:35" x14ac:dyDescent="0.25">
      <c r="AA15108" s="81"/>
      <c r="AB15108" s="81"/>
      <c r="AC15108" s="80"/>
      <c r="AD15108" s="80"/>
      <c r="AE15108" s="81"/>
      <c r="AF15108" s="82"/>
      <c r="AG15108" s="80"/>
      <c r="AH15108" s="119"/>
      <c r="AI15108" s="119"/>
    </row>
    <row r="15109" spans="27:35" x14ac:dyDescent="0.25">
      <c r="AA15109" s="81"/>
      <c r="AB15109" s="81"/>
      <c r="AC15109" s="80"/>
      <c r="AD15109" s="80"/>
      <c r="AE15109" s="81"/>
      <c r="AF15109" s="82"/>
      <c r="AG15109" s="80"/>
      <c r="AH15109" s="119"/>
      <c r="AI15109" s="119"/>
    </row>
    <row r="15110" spans="27:35" x14ac:dyDescent="0.25">
      <c r="AA15110" s="81"/>
      <c r="AB15110" s="81"/>
      <c r="AC15110" s="80"/>
      <c r="AD15110" s="80"/>
      <c r="AE15110" s="81"/>
      <c r="AF15110" s="82"/>
      <c r="AG15110" s="80"/>
      <c r="AH15110" s="119"/>
      <c r="AI15110" s="119"/>
    </row>
    <row r="15111" spans="27:35" x14ac:dyDescent="0.25">
      <c r="AA15111" s="81"/>
      <c r="AB15111" s="81"/>
      <c r="AC15111" s="80"/>
      <c r="AD15111" s="80"/>
      <c r="AE15111" s="81"/>
      <c r="AF15111" s="82"/>
      <c r="AG15111" s="80"/>
      <c r="AH15111" s="119"/>
      <c r="AI15111" s="119"/>
    </row>
    <row r="15112" spans="27:35" x14ac:dyDescent="0.25">
      <c r="AA15112" s="81"/>
      <c r="AB15112" s="81"/>
      <c r="AC15112" s="80"/>
      <c r="AD15112" s="80"/>
      <c r="AE15112" s="81"/>
      <c r="AF15112" s="82"/>
      <c r="AG15112" s="80"/>
      <c r="AH15112" s="119"/>
      <c r="AI15112" s="119"/>
    </row>
    <row r="15113" spans="27:35" x14ac:dyDescent="0.25">
      <c r="AA15113" s="81"/>
      <c r="AB15113" s="81"/>
      <c r="AC15113" s="80"/>
      <c r="AD15113" s="80"/>
      <c r="AE15113" s="81"/>
      <c r="AF15113" s="82"/>
      <c r="AG15113" s="80"/>
      <c r="AH15113" s="119"/>
      <c r="AI15113" s="119"/>
    </row>
    <row r="15114" spans="27:35" x14ac:dyDescent="0.25">
      <c r="AA15114" s="81"/>
      <c r="AB15114" s="81"/>
      <c r="AC15114" s="80"/>
      <c r="AD15114" s="80"/>
      <c r="AE15114" s="81"/>
      <c r="AF15114" s="82"/>
      <c r="AG15114" s="80"/>
      <c r="AH15114" s="119"/>
      <c r="AI15114" s="119"/>
    </row>
    <row r="15115" spans="27:35" x14ac:dyDescent="0.25">
      <c r="AA15115" s="81"/>
      <c r="AB15115" s="81"/>
      <c r="AC15115" s="80"/>
      <c r="AD15115" s="80"/>
      <c r="AE15115" s="81"/>
      <c r="AF15115" s="82"/>
      <c r="AG15115" s="80"/>
      <c r="AH15115" s="119"/>
      <c r="AI15115" s="119"/>
    </row>
    <row r="15116" spans="27:35" x14ac:dyDescent="0.25">
      <c r="AA15116" s="81"/>
      <c r="AB15116" s="81"/>
      <c r="AC15116" s="80"/>
      <c r="AD15116" s="80"/>
      <c r="AE15116" s="81"/>
      <c r="AF15116" s="82"/>
      <c r="AG15116" s="80"/>
      <c r="AH15116" s="119"/>
      <c r="AI15116" s="119"/>
    </row>
    <row r="15117" spans="27:35" x14ac:dyDescent="0.25">
      <c r="AA15117" s="81"/>
      <c r="AB15117" s="81"/>
      <c r="AC15117" s="80"/>
      <c r="AD15117" s="80"/>
      <c r="AE15117" s="81"/>
      <c r="AF15117" s="82"/>
      <c r="AG15117" s="80"/>
      <c r="AH15117" s="119"/>
      <c r="AI15117" s="119"/>
    </row>
    <row r="15118" spans="27:35" x14ac:dyDescent="0.25">
      <c r="AA15118" s="81"/>
      <c r="AB15118" s="81"/>
      <c r="AC15118" s="80"/>
      <c r="AD15118" s="80"/>
      <c r="AE15118" s="81"/>
      <c r="AF15118" s="82"/>
      <c r="AG15118" s="80"/>
      <c r="AH15118" s="119"/>
      <c r="AI15118" s="119"/>
    </row>
    <row r="15119" spans="27:35" x14ac:dyDescent="0.25">
      <c r="AA15119" s="81"/>
      <c r="AB15119" s="81"/>
      <c r="AC15119" s="80"/>
      <c r="AD15119" s="80"/>
      <c r="AE15119" s="81"/>
      <c r="AF15119" s="82"/>
      <c r="AG15119" s="80"/>
      <c r="AH15119" s="119"/>
      <c r="AI15119" s="119"/>
    </row>
    <row r="15120" spans="27:35" x14ac:dyDescent="0.25">
      <c r="AA15120" s="81"/>
      <c r="AB15120" s="81"/>
      <c r="AC15120" s="80"/>
      <c r="AD15120" s="80"/>
      <c r="AE15120" s="81"/>
      <c r="AF15120" s="82"/>
      <c r="AG15120" s="80"/>
      <c r="AH15120" s="119"/>
      <c r="AI15120" s="119"/>
    </row>
    <row r="15121" spans="27:35" x14ac:dyDescent="0.25">
      <c r="AA15121" s="81"/>
      <c r="AB15121" s="81"/>
      <c r="AC15121" s="80"/>
      <c r="AD15121" s="80"/>
      <c r="AE15121" s="81"/>
      <c r="AF15121" s="82"/>
      <c r="AG15121" s="80"/>
      <c r="AH15121" s="119"/>
      <c r="AI15121" s="119"/>
    </row>
    <row r="15122" spans="27:35" x14ac:dyDescent="0.25">
      <c r="AA15122" s="81"/>
      <c r="AB15122" s="81"/>
      <c r="AC15122" s="80"/>
      <c r="AD15122" s="80"/>
      <c r="AE15122" s="81"/>
      <c r="AF15122" s="82"/>
      <c r="AG15122" s="80"/>
      <c r="AH15122" s="119"/>
      <c r="AI15122" s="119"/>
    </row>
    <row r="15123" spans="27:35" x14ac:dyDescent="0.25">
      <c r="AA15123" s="81"/>
      <c r="AB15123" s="81"/>
      <c r="AC15123" s="80"/>
      <c r="AD15123" s="80"/>
      <c r="AE15123" s="81"/>
      <c r="AF15123" s="82"/>
      <c r="AG15123" s="80"/>
      <c r="AH15123" s="119"/>
      <c r="AI15123" s="119"/>
    </row>
    <row r="15124" spans="27:35" x14ac:dyDescent="0.25">
      <c r="AA15124" s="81"/>
      <c r="AB15124" s="81"/>
      <c r="AC15124" s="80"/>
      <c r="AD15124" s="80"/>
      <c r="AE15124" s="81"/>
      <c r="AF15124" s="82"/>
      <c r="AG15124" s="80"/>
      <c r="AH15124" s="119"/>
      <c r="AI15124" s="119"/>
    </row>
    <row r="15125" spans="27:35" x14ac:dyDescent="0.25">
      <c r="AA15125" s="81"/>
      <c r="AB15125" s="81"/>
      <c r="AC15125" s="80"/>
      <c r="AD15125" s="80"/>
      <c r="AE15125" s="81"/>
      <c r="AF15125" s="82"/>
      <c r="AG15125" s="80"/>
      <c r="AH15125" s="119"/>
      <c r="AI15125" s="119"/>
    </row>
    <row r="15126" spans="27:35" x14ac:dyDescent="0.25">
      <c r="AA15126" s="81"/>
      <c r="AB15126" s="81"/>
      <c r="AC15126" s="80"/>
      <c r="AD15126" s="80"/>
      <c r="AE15126" s="81"/>
      <c r="AF15126" s="82"/>
      <c r="AG15126" s="80"/>
      <c r="AH15126" s="119"/>
      <c r="AI15126" s="119"/>
    </row>
    <row r="15127" spans="27:35" x14ac:dyDescent="0.25">
      <c r="AA15127" s="81"/>
      <c r="AB15127" s="81"/>
      <c r="AC15127" s="80"/>
      <c r="AD15127" s="80"/>
      <c r="AE15127" s="81"/>
      <c r="AF15127" s="82"/>
      <c r="AG15127" s="80"/>
      <c r="AH15127" s="119"/>
      <c r="AI15127" s="119"/>
    </row>
    <row r="15128" spans="27:35" x14ac:dyDescent="0.25">
      <c r="AA15128" s="81"/>
      <c r="AB15128" s="81"/>
      <c r="AC15128" s="80"/>
      <c r="AD15128" s="80"/>
      <c r="AE15128" s="81"/>
      <c r="AF15128" s="82"/>
      <c r="AG15128" s="80"/>
      <c r="AH15128" s="119"/>
      <c r="AI15128" s="119"/>
    </row>
    <row r="15129" spans="27:35" x14ac:dyDescent="0.25">
      <c r="AA15129" s="81"/>
      <c r="AB15129" s="81"/>
      <c r="AC15129" s="80"/>
      <c r="AD15129" s="80"/>
      <c r="AE15129" s="81"/>
      <c r="AF15129" s="82"/>
      <c r="AG15129" s="80"/>
      <c r="AH15129" s="119"/>
      <c r="AI15129" s="119"/>
    </row>
    <row r="15130" spans="27:35" x14ac:dyDescent="0.25">
      <c r="AA15130" s="81"/>
      <c r="AB15130" s="81"/>
      <c r="AC15130" s="80"/>
      <c r="AD15130" s="80"/>
      <c r="AE15130" s="81"/>
      <c r="AF15130" s="82"/>
      <c r="AG15130" s="80"/>
      <c r="AH15130" s="119"/>
      <c r="AI15130" s="119"/>
    </row>
    <row r="15131" spans="27:35" x14ac:dyDescent="0.25">
      <c r="AA15131" s="81"/>
      <c r="AB15131" s="81"/>
      <c r="AC15131" s="80"/>
      <c r="AD15131" s="80"/>
      <c r="AE15131" s="81"/>
      <c r="AF15131" s="82"/>
      <c r="AG15131" s="80"/>
      <c r="AH15131" s="119"/>
      <c r="AI15131" s="119"/>
    </row>
    <row r="15132" spans="27:35" x14ac:dyDescent="0.25">
      <c r="AA15132" s="81"/>
      <c r="AB15132" s="81"/>
      <c r="AC15132" s="80"/>
      <c r="AD15132" s="80"/>
      <c r="AE15132" s="81"/>
      <c r="AF15132" s="82"/>
      <c r="AG15132" s="80"/>
      <c r="AH15132" s="119"/>
      <c r="AI15132" s="119"/>
    </row>
    <row r="15133" spans="27:35" x14ac:dyDescent="0.25">
      <c r="AA15133" s="81"/>
      <c r="AB15133" s="81"/>
      <c r="AC15133" s="80"/>
      <c r="AD15133" s="80"/>
      <c r="AE15133" s="81"/>
      <c r="AF15133" s="82"/>
      <c r="AG15133" s="80"/>
      <c r="AH15133" s="119"/>
      <c r="AI15133" s="119"/>
    </row>
    <row r="15134" spans="27:35" x14ac:dyDescent="0.25">
      <c r="AA15134" s="81"/>
      <c r="AB15134" s="81"/>
      <c r="AC15134" s="80"/>
      <c r="AD15134" s="80"/>
      <c r="AE15134" s="81"/>
      <c r="AF15134" s="82"/>
      <c r="AG15134" s="80"/>
      <c r="AH15134" s="119"/>
      <c r="AI15134" s="119"/>
    </row>
    <row r="15135" spans="27:35" x14ac:dyDescent="0.25">
      <c r="AA15135" s="81"/>
      <c r="AB15135" s="81"/>
      <c r="AC15135" s="80"/>
      <c r="AD15135" s="80"/>
      <c r="AE15135" s="81"/>
      <c r="AF15135" s="82"/>
      <c r="AG15135" s="80"/>
      <c r="AH15135" s="119"/>
      <c r="AI15135" s="119"/>
    </row>
    <row r="15136" spans="27:35" x14ac:dyDescent="0.25">
      <c r="AA15136" s="81"/>
      <c r="AB15136" s="81"/>
      <c r="AC15136" s="80"/>
      <c r="AD15136" s="80"/>
      <c r="AE15136" s="81"/>
      <c r="AF15136" s="82"/>
      <c r="AG15136" s="80"/>
      <c r="AH15136" s="119"/>
      <c r="AI15136" s="119"/>
    </row>
    <row r="15137" spans="27:35" x14ac:dyDescent="0.25">
      <c r="AA15137" s="81"/>
      <c r="AB15137" s="81"/>
      <c r="AC15137" s="80"/>
      <c r="AD15137" s="80"/>
      <c r="AE15137" s="81"/>
      <c r="AF15137" s="82"/>
      <c r="AG15137" s="80"/>
      <c r="AH15137" s="119"/>
      <c r="AI15137" s="119"/>
    </row>
    <row r="15138" spans="27:35" x14ac:dyDescent="0.25">
      <c r="AA15138" s="81"/>
      <c r="AB15138" s="81"/>
      <c r="AC15138" s="80"/>
      <c r="AD15138" s="80"/>
      <c r="AE15138" s="81"/>
      <c r="AF15138" s="82"/>
      <c r="AG15138" s="80"/>
      <c r="AH15138" s="119"/>
      <c r="AI15138" s="119"/>
    </row>
    <row r="15139" spans="27:35" x14ac:dyDescent="0.25">
      <c r="AA15139" s="81"/>
      <c r="AB15139" s="81"/>
      <c r="AC15139" s="80"/>
      <c r="AD15139" s="80"/>
      <c r="AE15139" s="81"/>
      <c r="AF15139" s="82"/>
      <c r="AG15139" s="80"/>
      <c r="AH15139" s="119"/>
      <c r="AI15139" s="119"/>
    </row>
    <row r="15140" spans="27:35" x14ac:dyDescent="0.25">
      <c r="AA15140" s="81"/>
      <c r="AB15140" s="81"/>
      <c r="AC15140" s="80"/>
      <c r="AD15140" s="80"/>
      <c r="AE15140" s="81"/>
      <c r="AF15140" s="82"/>
      <c r="AG15140" s="80"/>
      <c r="AH15140" s="119"/>
      <c r="AI15140" s="119"/>
    </row>
    <row r="15141" spans="27:35" x14ac:dyDescent="0.25">
      <c r="AA15141" s="81"/>
      <c r="AB15141" s="81"/>
      <c r="AC15141" s="80"/>
      <c r="AD15141" s="80"/>
      <c r="AE15141" s="81"/>
      <c r="AF15141" s="82"/>
      <c r="AG15141" s="80"/>
      <c r="AH15141" s="119"/>
      <c r="AI15141" s="119"/>
    </row>
    <row r="15142" spans="27:35" x14ac:dyDescent="0.25">
      <c r="AA15142" s="81"/>
      <c r="AB15142" s="81"/>
      <c r="AC15142" s="80"/>
      <c r="AD15142" s="80"/>
      <c r="AE15142" s="81"/>
      <c r="AF15142" s="82"/>
      <c r="AG15142" s="80"/>
      <c r="AH15142" s="119"/>
      <c r="AI15142" s="119"/>
    </row>
    <row r="15143" spans="27:35" x14ac:dyDescent="0.25">
      <c r="AA15143" s="81"/>
      <c r="AB15143" s="81"/>
      <c r="AC15143" s="80"/>
      <c r="AD15143" s="80"/>
      <c r="AE15143" s="81"/>
      <c r="AF15143" s="82"/>
      <c r="AG15143" s="80"/>
      <c r="AH15143" s="119"/>
      <c r="AI15143" s="119"/>
    </row>
    <row r="15144" spans="27:35" x14ac:dyDescent="0.25">
      <c r="AA15144" s="81"/>
      <c r="AB15144" s="81"/>
      <c r="AC15144" s="80"/>
      <c r="AD15144" s="80"/>
      <c r="AE15144" s="81"/>
      <c r="AF15144" s="82"/>
      <c r="AG15144" s="80"/>
      <c r="AH15144" s="119"/>
      <c r="AI15144" s="119"/>
    </row>
    <row r="15145" spans="27:35" x14ac:dyDescent="0.25">
      <c r="AA15145" s="81"/>
      <c r="AB15145" s="81"/>
      <c r="AC15145" s="80"/>
      <c r="AD15145" s="80"/>
      <c r="AE15145" s="81"/>
      <c r="AF15145" s="82"/>
      <c r="AG15145" s="80"/>
      <c r="AH15145" s="119"/>
      <c r="AI15145" s="119"/>
    </row>
    <row r="15146" spans="27:35" x14ac:dyDescent="0.25">
      <c r="AA15146" s="81"/>
      <c r="AB15146" s="81"/>
      <c r="AC15146" s="80"/>
      <c r="AD15146" s="80"/>
      <c r="AE15146" s="81"/>
      <c r="AF15146" s="82"/>
      <c r="AG15146" s="80"/>
      <c r="AH15146" s="119"/>
      <c r="AI15146" s="119"/>
    </row>
    <row r="15147" spans="27:35" x14ac:dyDescent="0.25">
      <c r="AA15147" s="81"/>
      <c r="AB15147" s="81"/>
      <c r="AC15147" s="80"/>
      <c r="AD15147" s="80"/>
      <c r="AE15147" s="81"/>
      <c r="AF15147" s="82"/>
      <c r="AG15147" s="80"/>
      <c r="AH15147" s="119"/>
      <c r="AI15147" s="119"/>
    </row>
    <row r="15148" spans="27:35" x14ac:dyDescent="0.25">
      <c r="AA15148" s="81"/>
      <c r="AB15148" s="81"/>
      <c r="AC15148" s="80"/>
      <c r="AD15148" s="80"/>
      <c r="AE15148" s="81"/>
      <c r="AF15148" s="82"/>
      <c r="AG15148" s="80"/>
      <c r="AH15148" s="119"/>
      <c r="AI15148" s="119"/>
    </row>
    <row r="15149" spans="27:35" x14ac:dyDescent="0.25">
      <c r="AA15149" s="81"/>
      <c r="AB15149" s="81"/>
      <c r="AC15149" s="80"/>
      <c r="AD15149" s="80"/>
      <c r="AE15149" s="81"/>
      <c r="AF15149" s="82"/>
      <c r="AG15149" s="80"/>
      <c r="AH15149" s="119"/>
      <c r="AI15149" s="119"/>
    </row>
    <row r="15150" spans="27:35" x14ac:dyDescent="0.25">
      <c r="AA15150" s="81"/>
      <c r="AB15150" s="81"/>
      <c r="AC15150" s="80"/>
      <c r="AD15150" s="80"/>
      <c r="AE15150" s="81"/>
      <c r="AF15150" s="82"/>
      <c r="AG15150" s="80"/>
      <c r="AH15150" s="119"/>
      <c r="AI15150" s="119"/>
    </row>
    <row r="15151" spans="27:35" x14ac:dyDescent="0.25">
      <c r="AA15151" s="81"/>
      <c r="AB15151" s="81"/>
      <c r="AC15151" s="80"/>
      <c r="AD15151" s="80"/>
      <c r="AE15151" s="81"/>
      <c r="AF15151" s="82"/>
      <c r="AG15151" s="80"/>
      <c r="AH15151" s="119"/>
      <c r="AI15151" s="119"/>
    </row>
    <row r="15152" spans="27:35" x14ac:dyDescent="0.25">
      <c r="AA15152" s="81"/>
      <c r="AB15152" s="81"/>
      <c r="AC15152" s="80"/>
      <c r="AD15152" s="80"/>
      <c r="AE15152" s="81"/>
      <c r="AF15152" s="82"/>
      <c r="AG15152" s="80"/>
      <c r="AH15152" s="119"/>
      <c r="AI15152" s="119"/>
    </row>
    <row r="15153" spans="27:35" x14ac:dyDescent="0.25">
      <c r="AA15153" s="81"/>
      <c r="AB15153" s="81"/>
      <c r="AC15153" s="80"/>
      <c r="AD15153" s="80"/>
      <c r="AE15153" s="81"/>
      <c r="AF15153" s="82"/>
      <c r="AG15153" s="80"/>
      <c r="AH15153" s="119"/>
      <c r="AI15153" s="119"/>
    </row>
    <row r="15154" spans="27:35" x14ac:dyDescent="0.25">
      <c r="AA15154" s="81"/>
      <c r="AB15154" s="81"/>
      <c r="AC15154" s="80"/>
      <c r="AD15154" s="80"/>
      <c r="AE15154" s="81"/>
      <c r="AF15154" s="82"/>
      <c r="AG15154" s="80"/>
      <c r="AH15154" s="119"/>
      <c r="AI15154" s="119"/>
    </row>
    <row r="15155" spans="27:35" x14ac:dyDescent="0.25">
      <c r="AA15155" s="81"/>
      <c r="AB15155" s="81"/>
      <c r="AC15155" s="80"/>
      <c r="AD15155" s="80"/>
      <c r="AE15155" s="81"/>
      <c r="AF15155" s="82"/>
      <c r="AG15155" s="80"/>
      <c r="AH15155" s="119"/>
      <c r="AI15155" s="119"/>
    </row>
    <row r="15156" spans="27:35" x14ac:dyDescent="0.25">
      <c r="AA15156" s="81"/>
      <c r="AB15156" s="81"/>
      <c r="AC15156" s="80"/>
      <c r="AD15156" s="80"/>
      <c r="AE15156" s="81"/>
      <c r="AF15156" s="82"/>
      <c r="AG15156" s="80"/>
      <c r="AH15156" s="119"/>
      <c r="AI15156" s="119"/>
    </row>
    <row r="15157" spans="27:35" x14ac:dyDescent="0.25">
      <c r="AA15157" s="81"/>
      <c r="AB15157" s="81"/>
      <c r="AC15157" s="80"/>
      <c r="AD15157" s="80"/>
      <c r="AE15157" s="81"/>
      <c r="AF15157" s="82"/>
      <c r="AG15157" s="80"/>
      <c r="AH15157" s="119"/>
      <c r="AI15157" s="119"/>
    </row>
    <row r="15158" spans="27:35" x14ac:dyDescent="0.25">
      <c r="AA15158" s="81"/>
      <c r="AB15158" s="81"/>
      <c r="AC15158" s="80"/>
      <c r="AD15158" s="80"/>
      <c r="AE15158" s="81"/>
      <c r="AF15158" s="82"/>
      <c r="AG15158" s="80"/>
      <c r="AH15158" s="119"/>
      <c r="AI15158" s="119"/>
    </row>
    <row r="15159" spans="27:35" x14ac:dyDescent="0.25">
      <c r="AA15159" s="81"/>
      <c r="AB15159" s="81"/>
      <c r="AC15159" s="80"/>
      <c r="AD15159" s="80"/>
      <c r="AE15159" s="81"/>
      <c r="AF15159" s="82"/>
      <c r="AG15159" s="80"/>
      <c r="AH15159" s="119"/>
      <c r="AI15159" s="119"/>
    </row>
    <row r="15160" spans="27:35" x14ac:dyDescent="0.25">
      <c r="AA15160" s="81"/>
      <c r="AB15160" s="81"/>
      <c r="AC15160" s="80"/>
      <c r="AD15160" s="80"/>
      <c r="AE15160" s="81"/>
      <c r="AF15160" s="82"/>
      <c r="AG15160" s="80"/>
      <c r="AH15160" s="119"/>
      <c r="AI15160" s="119"/>
    </row>
    <row r="15161" spans="27:35" x14ac:dyDescent="0.25">
      <c r="AA15161" s="81"/>
      <c r="AB15161" s="81"/>
      <c r="AC15161" s="80"/>
      <c r="AD15161" s="80"/>
      <c r="AE15161" s="81"/>
      <c r="AF15161" s="82"/>
      <c r="AG15161" s="80"/>
      <c r="AH15161" s="119"/>
      <c r="AI15161" s="119"/>
    </row>
    <row r="15162" spans="27:35" x14ac:dyDescent="0.25">
      <c r="AA15162" s="81"/>
      <c r="AB15162" s="81"/>
      <c r="AC15162" s="80"/>
      <c r="AD15162" s="80"/>
      <c r="AE15162" s="81"/>
      <c r="AF15162" s="82"/>
      <c r="AG15162" s="80"/>
      <c r="AH15162" s="119"/>
      <c r="AI15162" s="119"/>
    </row>
    <row r="15163" spans="27:35" x14ac:dyDescent="0.25">
      <c r="AA15163" s="81"/>
      <c r="AB15163" s="81"/>
      <c r="AC15163" s="80"/>
      <c r="AD15163" s="80"/>
      <c r="AE15163" s="81"/>
      <c r="AF15163" s="82"/>
      <c r="AG15163" s="80"/>
      <c r="AH15163" s="119"/>
      <c r="AI15163" s="119"/>
    </row>
    <row r="15164" spans="27:35" x14ac:dyDescent="0.25">
      <c r="AA15164" s="81"/>
      <c r="AB15164" s="81"/>
      <c r="AC15164" s="80"/>
      <c r="AD15164" s="80"/>
      <c r="AE15164" s="81"/>
      <c r="AF15164" s="82"/>
      <c r="AG15164" s="80"/>
      <c r="AH15164" s="119"/>
      <c r="AI15164" s="119"/>
    </row>
    <row r="15165" spans="27:35" x14ac:dyDescent="0.25">
      <c r="AA15165" s="81"/>
      <c r="AB15165" s="81"/>
      <c r="AC15165" s="80"/>
      <c r="AD15165" s="80"/>
      <c r="AE15165" s="81"/>
      <c r="AF15165" s="82"/>
      <c r="AG15165" s="80"/>
      <c r="AH15165" s="119"/>
      <c r="AI15165" s="119"/>
    </row>
    <row r="15166" spans="27:35" x14ac:dyDescent="0.25">
      <c r="AA15166" s="81"/>
      <c r="AB15166" s="81"/>
      <c r="AC15166" s="80"/>
      <c r="AD15166" s="80"/>
      <c r="AE15166" s="81"/>
      <c r="AF15166" s="82"/>
      <c r="AG15166" s="80"/>
      <c r="AH15166" s="119"/>
      <c r="AI15166" s="119"/>
    </row>
    <row r="15167" spans="27:35" x14ac:dyDescent="0.25">
      <c r="AA15167" s="81"/>
      <c r="AB15167" s="81"/>
      <c r="AC15167" s="80"/>
      <c r="AD15167" s="80"/>
      <c r="AE15167" s="81"/>
      <c r="AF15167" s="82"/>
      <c r="AG15167" s="80"/>
      <c r="AH15167" s="119"/>
      <c r="AI15167" s="119"/>
    </row>
    <row r="15168" spans="27:35" x14ac:dyDescent="0.25">
      <c r="AA15168" s="81"/>
      <c r="AB15168" s="81"/>
      <c r="AC15168" s="80"/>
      <c r="AD15168" s="80"/>
      <c r="AE15168" s="81"/>
      <c r="AF15168" s="82"/>
      <c r="AG15168" s="80"/>
      <c r="AH15168" s="119"/>
      <c r="AI15168" s="119"/>
    </row>
    <row r="15169" spans="27:35" x14ac:dyDescent="0.25">
      <c r="AA15169" s="81"/>
      <c r="AB15169" s="81"/>
      <c r="AC15169" s="80"/>
      <c r="AD15169" s="80"/>
      <c r="AE15169" s="81"/>
      <c r="AF15169" s="82"/>
      <c r="AG15169" s="80"/>
      <c r="AH15169" s="119"/>
      <c r="AI15169" s="119"/>
    </row>
    <row r="15170" spans="27:35" x14ac:dyDescent="0.25">
      <c r="AA15170" s="81"/>
      <c r="AB15170" s="81"/>
      <c r="AC15170" s="80"/>
      <c r="AD15170" s="80"/>
      <c r="AE15170" s="81"/>
      <c r="AF15170" s="82"/>
      <c r="AG15170" s="80"/>
      <c r="AH15170" s="119"/>
      <c r="AI15170" s="119"/>
    </row>
    <row r="15171" spans="27:35" x14ac:dyDescent="0.25">
      <c r="AA15171" s="81"/>
      <c r="AB15171" s="81"/>
      <c r="AC15171" s="80"/>
      <c r="AD15171" s="80"/>
      <c r="AE15171" s="81"/>
      <c r="AF15171" s="82"/>
      <c r="AG15171" s="80"/>
      <c r="AH15171" s="119"/>
      <c r="AI15171" s="119"/>
    </row>
    <row r="15172" spans="27:35" x14ac:dyDescent="0.25">
      <c r="AA15172" s="81"/>
      <c r="AB15172" s="81"/>
      <c r="AC15172" s="80"/>
      <c r="AD15172" s="80"/>
      <c r="AE15172" s="81"/>
      <c r="AF15172" s="82"/>
      <c r="AG15172" s="80"/>
      <c r="AH15172" s="119"/>
      <c r="AI15172" s="119"/>
    </row>
    <row r="15173" spans="27:35" x14ac:dyDescent="0.25">
      <c r="AA15173" s="81"/>
      <c r="AB15173" s="81"/>
      <c r="AC15173" s="80"/>
      <c r="AD15173" s="80"/>
      <c r="AE15173" s="81"/>
      <c r="AF15173" s="82"/>
      <c r="AG15173" s="80"/>
      <c r="AH15173" s="119"/>
      <c r="AI15173" s="119"/>
    </row>
    <row r="15174" spans="27:35" x14ac:dyDescent="0.25">
      <c r="AA15174" s="81"/>
      <c r="AB15174" s="81"/>
      <c r="AC15174" s="80"/>
      <c r="AD15174" s="80"/>
      <c r="AE15174" s="81"/>
      <c r="AF15174" s="82"/>
      <c r="AG15174" s="80"/>
      <c r="AH15174" s="119"/>
      <c r="AI15174" s="119"/>
    </row>
    <row r="15175" spans="27:35" x14ac:dyDescent="0.25">
      <c r="AA15175" s="81"/>
      <c r="AB15175" s="81"/>
      <c r="AC15175" s="80"/>
      <c r="AD15175" s="80"/>
      <c r="AE15175" s="81"/>
      <c r="AF15175" s="82"/>
      <c r="AG15175" s="80"/>
      <c r="AH15175" s="119"/>
      <c r="AI15175" s="119"/>
    </row>
    <row r="15176" spans="27:35" x14ac:dyDescent="0.25">
      <c r="AA15176" s="81"/>
      <c r="AB15176" s="81"/>
      <c r="AC15176" s="80"/>
      <c r="AD15176" s="80"/>
      <c r="AE15176" s="81"/>
      <c r="AF15176" s="82"/>
      <c r="AG15176" s="80"/>
      <c r="AH15176" s="119"/>
      <c r="AI15176" s="119"/>
    </row>
    <row r="15177" spans="27:35" x14ac:dyDescent="0.25">
      <c r="AA15177" s="81"/>
      <c r="AB15177" s="81"/>
      <c r="AC15177" s="80"/>
      <c r="AD15177" s="80"/>
      <c r="AE15177" s="81"/>
      <c r="AF15177" s="82"/>
      <c r="AG15177" s="80"/>
      <c r="AH15177" s="119"/>
      <c r="AI15177" s="119"/>
    </row>
    <row r="15178" spans="27:35" x14ac:dyDescent="0.25">
      <c r="AA15178" s="81"/>
      <c r="AB15178" s="81"/>
      <c r="AC15178" s="80"/>
      <c r="AD15178" s="80"/>
      <c r="AE15178" s="81"/>
      <c r="AF15178" s="82"/>
      <c r="AG15178" s="80"/>
      <c r="AH15178" s="119"/>
      <c r="AI15178" s="119"/>
    </row>
    <row r="15179" spans="27:35" x14ac:dyDescent="0.25">
      <c r="AA15179" s="81"/>
      <c r="AB15179" s="81"/>
      <c r="AC15179" s="80"/>
      <c r="AD15179" s="80"/>
      <c r="AE15179" s="81"/>
      <c r="AF15179" s="82"/>
      <c r="AG15179" s="80"/>
      <c r="AH15179" s="119"/>
      <c r="AI15179" s="119"/>
    </row>
    <row r="15180" spans="27:35" x14ac:dyDescent="0.25">
      <c r="AA15180" s="81"/>
      <c r="AB15180" s="81"/>
      <c r="AC15180" s="80"/>
      <c r="AD15180" s="80"/>
      <c r="AE15180" s="81"/>
      <c r="AF15180" s="82"/>
      <c r="AG15180" s="80"/>
      <c r="AH15180" s="119"/>
      <c r="AI15180" s="119"/>
    </row>
    <row r="15181" spans="27:35" x14ac:dyDescent="0.25">
      <c r="AA15181" s="81"/>
      <c r="AB15181" s="81"/>
      <c r="AC15181" s="80"/>
      <c r="AD15181" s="80"/>
      <c r="AE15181" s="81"/>
      <c r="AF15181" s="82"/>
      <c r="AG15181" s="80"/>
      <c r="AH15181" s="119"/>
      <c r="AI15181" s="119"/>
    </row>
    <row r="15182" spans="27:35" x14ac:dyDescent="0.25">
      <c r="AA15182" s="81"/>
      <c r="AB15182" s="81"/>
      <c r="AC15182" s="80"/>
      <c r="AD15182" s="80"/>
      <c r="AE15182" s="81"/>
      <c r="AF15182" s="82"/>
      <c r="AG15182" s="80"/>
      <c r="AH15182" s="119"/>
      <c r="AI15182" s="119"/>
    </row>
    <row r="15183" spans="27:35" x14ac:dyDescent="0.25">
      <c r="AA15183" s="81"/>
      <c r="AB15183" s="81"/>
      <c r="AC15183" s="80"/>
      <c r="AD15183" s="80"/>
      <c r="AE15183" s="81"/>
      <c r="AF15183" s="82"/>
      <c r="AG15183" s="80"/>
      <c r="AH15183" s="119"/>
      <c r="AI15183" s="119"/>
    </row>
    <row r="15184" spans="27:35" x14ac:dyDescent="0.25">
      <c r="AA15184" s="81"/>
      <c r="AB15184" s="81"/>
      <c r="AC15184" s="80"/>
      <c r="AD15184" s="80"/>
      <c r="AE15184" s="81"/>
      <c r="AF15184" s="82"/>
      <c r="AG15184" s="80"/>
      <c r="AH15184" s="119"/>
      <c r="AI15184" s="119"/>
    </row>
    <row r="15185" spans="27:35" x14ac:dyDescent="0.25">
      <c r="AA15185" s="81"/>
      <c r="AB15185" s="81"/>
      <c r="AC15185" s="80"/>
      <c r="AD15185" s="80"/>
      <c r="AE15185" s="81"/>
      <c r="AF15185" s="82"/>
      <c r="AG15185" s="80"/>
      <c r="AH15185" s="119"/>
      <c r="AI15185" s="119"/>
    </row>
    <row r="15186" spans="27:35" x14ac:dyDescent="0.25">
      <c r="AA15186" s="81"/>
      <c r="AB15186" s="81"/>
      <c r="AC15186" s="80"/>
      <c r="AD15186" s="80"/>
      <c r="AE15186" s="81"/>
      <c r="AF15186" s="82"/>
      <c r="AG15186" s="80"/>
      <c r="AH15186" s="119"/>
      <c r="AI15186" s="119"/>
    </row>
    <row r="15187" spans="27:35" x14ac:dyDescent="0.25">
      <c r="AA15187" s="81"/>
      <c r="AB15187" s="81"/>
      <c r="AC15187" s="80"/>
      <c r="AD15187" s="80"/>
      <c r="AE15187" s="81"/>
      <c r="AF15187" s="82"/>
      <c r="AG15187" s="80"/>
      <c r="AH15187" s="119"/>
      <c r="AI15187" s="119"/>
    </row>
    <row r="15188" spans="27:35" x14ac:dyDescent="0.25">
      <c r="AA15188" s="81"/>
      <c r="AB15188" s="81"/>
      <c r="AC15188" s="80"/>
      <c r="AD15188" s="80"/>
      <c r="AE15188" s="81"/>
      <c r="AF15188" s="82"/>
      <c r="AG15188" s="80"/>
      <c r="AH15188" s="119"/>
      <c r="AI15188" s="119"/>
    </row>
    <row r="15189" spans="27:35" x14ac:dyDescent="0.25">
      <c r="AA15189" s="81"/>
      <c r="AB15189" s="81"/>
      <c r="AC15189" s="80"/>
      <c r="AD15189" s="80"/>
      <c r="AE15189" s="81"/>
      <c r="AF15189" s="82"/>
      <c r="AG15189" s="80"/>
      <c r="AH15189" s="119"/>
      <c r="AI15189" s="119"/>
    </row>
    <row r="15190" spans="27:35" x14ac:dyDescent="0.25">
      <c r="AA15190" s="81"/>
      <c r="AB15190" s="81"/>
      <c r="AC15190" s="80"/>
      <c r="AD15190" s="80"/>
      <c r="AE15190" s="81"/>
      <c r="AF15190" s="82"/>
      <c r="AG15190" s="80"/>
      <c r="AH15190" s="119"/>
      <c r="AI15190" s="119"/>
    </row>
    <row r="15191" spans="27:35" x14ac:dyDescent="0.25">
      <c r="AA15191" s="81"/>
      <c r="AB15191" s="81"/>
      <c r="AC15191" s="80"/>
      <c r="AD15191" s="80"/>
      <c r="AE15191" s="81"/>
      <c r="AF15191" s="82"/>
      <c r="AG15191" s="80"/>
      <c r="AH15191" s="119"/>
      <c r="AI15191" s="119"/>
    </row>
    <row r="15192" spans="27:35" x14ac:dyDescent="0.25">
      <c r="AA15192" s="81"/>
      <c r="AB15192" s="81"/>
      <c r="AC15192" s="80"/>
      <c r="AD15192" s="80"/>
      <c r="AE15192" s="81"/>
      <c r="AF15192" s="82"/>
      <c r="AG15192" s="80"/>
      <c r="AH15192" s="119"/>
      <c r="AI15192" s="119"/>
    </row>
    <row r="15193" spans="27:35" x14ac:dyDescent="0.25">
      <c r="AA15193" s="81"/>
      <c r="AB15193" s="81"/>
      <c r="AC15193" s="80"/>
      <c r="AD15193" s="80"/>
      <c r="AE15193" s="81"/>
      <c r="AF15193" s="82"/>
      <c r="AG15193" s="80"/>
      <c r="AH15193" s="119"/>
      <c r="AI15193" s="119"/>
    </row>
    <row r="15194" spans="27:35" x14ac:dyDescent="0.25">
      <c r="AA15194" s="81"/>
      <c r="AB15194" s="81"/>
      <c r="AC15194" s="80"/>
      <c r="AD15194" s="80"/>
      <c r="AE15194" s="81"/>
      <c r="AF15194" s="82"/>
      <c r="AG15194" s="80"/>
      <c r="AH15194" s="119"/>
      <c r="AI15194" s="119"/>
    </row>
    <row r="15195" spans="27:35" x14ac:dyDescent="0.25">
      <c r="AA15195" s="81"/>
      <c r="AB15195" s="81"/>
      <c r="AC15195" s="80"/>
      <c r="AD15195" s="80"/>
      <c r="AE15195" s="81"/>
      <c r="AF15195" s="82"/>
      <c r="AG15195" s="80"/>
      <c r="AH15195" s="119"/>
      <c r="AI15195" s="119"/>
    </row>
    <row r="15196" spans="27:35" x14ac:dyDescent="0.25">
      <c r="AA15196" s="81"/>
      <c r="AB15196" s="81"/>
      <c r="AC15196" s="80"/>
      <c r="AD15196" s="80"/>
      <c r="AE15196" s="81"/>
      <c r="AF15196" s="82"/>
      <c r="AG15196" s="80"/>
      <c r="AH15196" s="119"/>
      <c r="AI15196" s="119"/>
    </row>
    <row r="15197" spans="27:35" x14ac:dyDescent="0.25">
      <c r="AA15197" s="81"/>
      <c r="AB15197" s="81"/>
      <c r="AC15197" s="80"/>
      <c r="AD15197" s="80"/>
      <c r="AE15197" s="81"/>
      <c r="AF15197" s="82"/>
      <c r="AG15197" s="80"/>
      <c r="AH15197" s="119"/>
      <c r="AI15197" s="119"/>
    </row>
    <row r="15198" spans="27:35" x14ac:dyDescent="0.25">
      <c r="AA15198" s="81"/>
      <c r="AB15198" s="81"/>
      <c r="AC15198" s="80"/>
      <c r="AD15198" s="80"/>
      <c r="AE15198" s="81"/>
      <c r="AF15198" s="82"/>
      <c r="AG15198" s="80"/>
      <c r="AH15198" s="119"/>
      <c r="AI15198" s="119"/>
    </row>
    <row r="15199" spans="27:35" x14ac:dyDescent="0.25">
      <c r="AA15199" s="81"/>
      <c r="AB15199" s="81"/>
      <c r="AC15199" s="80"/>
      <c r="AD15199" s="80"/>
      <c r="AE15199" s="81"/>
      <c r="AF15199" s="82"/>
      <c r="AG15199" s="80"/>
      <c r="AH15199" s="119"/>
      <c r="AI15199" s="119"/>
    </row>
    <row r="15200" spans="27:35" x14ac:dyDescent="0.25">
      <c r="AA15200" s="81"/>
      <c r="AB15200" s="81"/>
      <c r="AC15200" s="80"/>
      <c r="AD15200" s="80"/>
      <c r="AE15200" s="81"/>
      <c r="AF15200" s="82"/>
      <c r="AG15200" s="80"/>
      <c r="AH15200" s="119"/>
      <c r="AI15200" s="119"/>
    </row>
    <row r="15201" spans="27:35" x14ac:dyDescent="0.25">
      <c r="AA15201" s="81"/>
      <c r="AB15201" s="81"/>
      <c r="AC15201" s="80"/>
      <c r="AD15201" s="80"/>
      <c r="AE15201" s="81"/>
      <c r="AF15201" s="82"/>
      <c r="AG15201" s="80"/>
      <c r="AH15201" s="119"/>
      <c r="AI15201" s="119"/>
    </row>
    <row r="15202" spans="27:35" x14ac:dyDescent="0.25">
      <c r="AA15202" s="81"/>
      <c r="AB15202" s="81"/>
      <c r="AC15202" s="80"/>
      <c r="AD15202" s="80"/>
      <c r="AE15202" s="81"/>
      <c r="AF15202" s="82"/>
      <c r="AG15202" s="80"/>
      <c r="AH15202" s="119"/>
      <c r="AI15202" s="119"/>
    </row>
    <row r="15203" spans="27:35" x14ac:dyDescent="0.25">
      <c r="AA15203" s="81"/>
      <c r="AB15203" s="81"/>
      <c r="AC15203" s="80"/>
      <c r="AD15203" s="80"/>
      <c r="AE15203" s="81"/>
      <c r="AF15203" s="82"/>
      <c r="AG15203" s="80"/>
      <c r="AH15203" s="119"/>
      <c r="AI15203" s="119"/>
    </row>
    <row r="15204" spans="27:35" x14ac:dyDescent="0.25">
      <c r="AA15204" s="81"/>
      <c r="AB15204" s="81"/>
      <c r="AC15204" s="80"/>
      <c r="AD15204" s="80"/>
      <c r="AE15204" s="81"/>
      <c r="AF15204" s="82"/>
      <c r="AG15204" s="80"/>
      <c r="AH15204" s="119"/>
      <c r="AI15204" s="119"/>
    </row>
    <row r="15205" spans="27:35" x14ac:dyDescent="0.25">
      <c r="AA15205" s="81"/>
      <c r="AB15205" s="81"/>
      <c r="AC15205" s="80"/>
      <c r="AD15205" s="80"/>
      <c r="AE15205" s="81"/>
      <c r="AF15205" s="82"/>
      <c r="AG15205" s="80"/>
      <c r="AH15205" s="119"/>
      <c r="AI15205" s="119"/>
    </row>
    <row r="15206" spans="27:35" x14ac:dyDescent="0.25">
      <c r="AA15206" s="81"/>
      <c r="AB15206" s="81"/>
      <c r="AC15206" s="80"/>
      <c r="AD15206" s="80"/>
      <c r="AE15206" s="81"/>
      <c r="AF15206" s="82"/>
      <c r="AG15206" s="80"/>
      <c r="AH15206" s="119"/>
      <c r="AI15206" s="119"/>
    </row>
    <row r="15207" spans="27:35" x14ac:dyDescent="0.25">
      <c r="AA15207" s="81"/>
      <c r="AB15207" s="81"/>
      <c r="AC15207" s="80"/>
      <c r="AD15207" s="80"/>
      <c r="AE15207" s="81"/>
      <c r="AF15207" s="82"/>
      <c r="AG15207" s="80"/>
      <c r="AH15207" s="119"/>
      <c r="AI15207" s="119"/>
    </row>
    <row r="15208" spans="27:35" x14ac:dyDescent="0.25">
      <c r="AA15208" s="81"/>
      <c r="AB15208" s="81"/>
      <c r="AC15208" s="80"/>
      <c r="AD15208" s="80"/>
      <c r="AE15208" s="81"/>
      <c r="AF15208" s="82"/>
      <c r="AG15208" s="80"/>
      <c r="AH15208" s="119"/>
      <c r="AI15208" s="119"/>
    </row>
    <row r="15209" spans="27:35" x14ac:dyDescent="0.25">
      <c r="AA15209" s="81"/>
      <c r="AB15209" s="81"/>
      <c r="AC15209" s="80"/>
      <c r="AD15209" s="80"/>
      <c r="AE15209" s="81"/>
      <c r="AF15209" s="82"/>
      <c r="AG15209" s="80"/>
      <c r="AH15209" s="119"/>
      <c r="AI15209" s="119"/>
    </row>
    <row r="15210" spans="27:35" x14ac:dyDescent="0.25">
      <c r="AA15210" s="81"/>
      <c r="AB15210" s="81"/>
      <c r="AC15210" s="80"/>
      <c r="AD15210" s="80"/>
      <c r="AE15210" s="81"/>
      <c r="AF15210" s="82"/>
      <c r="AG15210" s="80"/>
      <c r="AH15210" s="119"/>
      <c r="AI15210" s="119"/>
    </row>
    <row r="15211" spans="27:35" x14ac:dyDescent="0.25">
      <c r="AA15211" s="81"/>
      <c r="AB15211" s="81"/>
      <c r="AC15211" s="80"/>
      <c r="AD15211" s="80"/>
      <c r="AE15211" s="81"/>
      <c r="AF15211" s="82"/>
      <c r="AG15211" s="80"/>
      <c r="AH15211" s="119"/>
      <c r="AI15211" s="119"/>
    </row>
    <row r="15212" spans="27:35" x14ac:dyDescent="0.25">
      <c r="AA15212" s="81"/>
      <c r="AB15212" s="81"/>
      <c r="AC15212" s="80"/>
      <c r="AD15212" s="80"/>
      <c r="AE15212" s="81"/>
      <c r="AF15212" s="82"/>
      <c r="AG15212" s="80"/>
      <c r="AH15212" s="119"/>
      <c r="AI15212" s="119"/>
    </row>
    <row r="15213" spans="27:35" x14ac:dyDescent="0.25">
      <c r="AA15213" s="81"/>
      <c r="AB15213" s="81"/>
      <c r="AC15213" s="80"/>
      <c r="AD15213" s="80"/>
      <c r="AE15213" s="81"/>
      <c r="AF15213" s="82"/>
      <c r="AG15213" s="80"/>
      <c r="AH15213" s="119"/>
      <c r="AI15213" s="119"/>
    </row>
    <row r="15214" spans="27:35" x14ac:dyDescent="0.25">
      <c r="AA15214" s="81"/>
      <c r="AB15214" s="81"/>
      <c r="AC15214" s="80"/>
      <c r="AD15214" s="80"/>
      <c r="AE15214" s="81"/>
      <c r="AF15214" s="82"/>
      <c r="AG15214" s="80"/>
      <c r="AH15214" s="119"/>
      <c r="AI15214" s="119"/>
    </row>
    <row r="15215" spans="27:35" x14ac:dyDescent="0.25">
      <c r="AA15215" s="81"/>
      <c r="AB15215" s="81"/>
      <c r="AC15215" s="80"/>
      <c r="AD15215" s="80"/>
      <c r="AE15215" s="81"/>
      <c r="AF15215" s="82"/>
      <c r="AG15215" s="80"/>
      <c r="AH15215" s="119"/>
      <c r="AI15215" s="119"/>
    </row>
    <row r="15216" spans="27:35" x14ac:dyDescent="0.25">
      <c r="AA15216" s="81"/>
      <c r="AB15216" s="81"/>
      <c r="AC15216" s="80"/>
      <c r="AD15216" s="80"/>
      <c r="AE15216" s="81"/>
      <c r="AF15216" s="82"/>
      <c r="AG15216" s="80"/>
      <c r="AH15216" s="119"/>
      <c r="AI15216" s="119"/>
    </row>
    <row r="15217" spans="27:35" x14ac:dyDescent="0.25">
      <c r="AA15217" s="81"/>
      <c r="AB15217" s="81"/>
      <c r="AC15217" s="80"/>
      <c r="AD15217" s="80"/>
      <c r="AE15217" s="81"/>
      <c r="AF15217" s="82"/>
      <c r="AG15217" s="80"/>
      <c r="AH15217" s="119"/>
      <c r="AI15217" s="119"/>
    </row>
    <row r="15218" spans="27:35" x14ac:dyDescent="0.25">
      <c r="AA15218" s="81"/>
      <c r="AB15218" s="81"/>
      <c r="AC15218" s="80"/>
      <c r="AD15218" s="80"/>
      <c r="AE15218" s="81"/>
      <c r="AF15218" s="82"/>
      <c r="AG15218" s="80"/>
      <c r="AH15218" s="119"/>
      <c r="AI15218" s="119"/>
    </row>
    <row r="15219" spans="27:35" x14ac:dyDescent="0.25">
      <c r="AA15219" s="81"/>
      <c r="AB15219" s="81"/>
      <c r="AC15219" s="80"/>
      <c r="AD15219" s="80"/>
      <c r="AE15219" s="81"/>
      <c r="AF15219" s="82"/>
      <c r="AG15219" s="80"/>
      <c r="AH15219" s="119"/>
      <c r="AI15219" s="119"/>
    </row>
    <row r="15220" spans="27:35" x14ac:dyDescent="0.25">
      <c r="AA15220" s="81"/>
      <c r="AB15220" s="81"/>
      <c r="AC15220" s="80"/>
      <c r="AD15220" s="80"/>
      <c r="AE15220" s="81"/>
      <c r="AF15220" s="82"/>
      <c r="AG15220" s="80"/>
      <c r="AH15220" s="119"/>
      <c r="AI15220" s="119"/>
    </row>
    <row r="15221" spans="27:35" x14ac:dyDescent="0.25">
      <c r="AA15221" s="81"/>
      <c r="AB15221" s="81"/>
      <c r="AC15221" s="80"/>
      <c r="AD15221" s="80"/>
      <c r="AE15221" s="81"/>
      <c r="AF15221" s="82"/>
      <c r="AG15221" s="80"/>
      <c r="AH15221" s="119"/>
      <c r="AI15221" s="119"/>
    </row>
    <row r="15222" spans="27:35" x14ac:dyDescent="0.25">
      <c r="AA15222" s="81"/>
      <c r="AB15222" s="81"/>
      <c r="AC15222" s="80"/>
      <c r="AD15222" s="80"/>
      <c r="AE15222" s="81"/>
      <c r="AF15222" s="82"/>
      <c r="AG15222" s="80"/>
      <c r="AH15222" s="119"/>
      <c r="AI15222" s="119"/>
    </row>
    <row r="15223" spans="27:35" x14ac:dyDescent="0.25">
      <c r="AA15223" s="81"/>
      <c r="AB15223" s="81"/>
      <c r="AC15223" s="80"/>
      <c r="AD15223" s="80"/>
      <c r="AE15223" s="81"/>
      <c r="AF15223" s="82"/>
      <c r="AG15223" s="80"/>
      <c r="AH15223" s="119"/>
      <c r="AI15223" s="119"/>
    </row>
    <row r="15224" spans="27:35" x14ac:dyDescent="0.25">
      <c r="AA15224" s="81"/>
      <c r="AB15224" s="81"/>
      <c r="AC15224" s="80"/>
      <c r="AD15224" s="80"/>
      <c r="AE15224" s="81"/>
      <c r="AF15224" s="82"/>
      <c r="AG15224" s="80"/>
      <c r="AH15224" s="119"/>
      <c r="AI15224" s="119"/>
    </row>
    <row r="15225" spans="27:35" x14ac:dyDescent="0.25">
      <c r="AA15225" s="81"/>
      <c r="AB15225" s="81"/>
      <c r="AC15225" s="80"/>
      <c r="AD15225" s="80"/>
      <c r="AE15225" s="81"/>
      <c r="AF15225" s="82"/>
      <c r="AG15225" s="80"/>
      <c r="AH15225" s="119"/>
      <c r="AI15225" s="119"/>
    </row>
    <row r="15226" spans="27:35" x14ac:dyDescent="0.25">
      <c r="AA15226" s="81"/>
      <c r="AB15226" s="81"/>
      <c r="AC15226" s="80"/>
      <c r="AD15226" s="80"/>
      <c r="AE15226" s="81"/>
      <c r="AF15226" s="82"/>
      <c r="AG15226" s="80"/>
      <c r="AH15226" s="119"/>
      <c r="AI15226" s="119"/>
    </row>
    <row r="15227" spans="27:35" x14ac:dyDescent="0.25">
      <c r="AA15227" s="81"/>
      <c r="AB15227" s="81"/>
      <c r="AC15227" s="80"/>
      <c r="AD15227" s="80"/>
      <c r="AE15227" s="81"/>
      <c r="AF15227" s="82"/>
      <c r="AG15227" s="80"/>
      <c r="AH15227" s="119"/>
      <c r="AI15227" s="119"/>
    </row>
    <row r="15228" spans="27:35" x14ac:dyDescent="0.25">
      <c r="AA15228" s="81"/>
      <c r="AB15228" s="81"/>
      <c r="AC15228" s="80"/>
      <c r="AD15228" s="80"/>
      <c r="AE15228" s="81"/>
      <c r="AF15228" s="82"/>
      <c r="AG15228" s="80"/>
      <c r="AH15228" s="119"/>
      <c r="AI15228" s="119"/>
    </row>
    <row r="15229" spans="27:35" x14ac:dyDescent="0.25">
      <c r="AA15229" s="81"/>
      <c r="AB15229" s="81"/>
      <c r="AC15229" s="80"/>
      <c r="AD15229" s="80"/>
      <c r="AE15229" s="81"/>
      <c r="AF15229" s="82"/>
      <c r="AG15229" s="80"/>
      <c r="AH15229" s="119"/>
      <c r="AI15229" s="119"/>
    </row>
    <row r="15230" spans="27:35" x14ac:dyDescent="0.25">
      <c r="AA15230" s="81"/>
      <c r="AB15230" s="81"/>
      <c r="AC15230" s="80"/>
      <c r="AD15230" s="80"/>
      <c r="AE15230" s="81"/>
      <c r="AF15230" s="82"/>
      <c r="AG15230" s="80"/>
      <c r="AH15230" s="119"/>
      <c r="AI15230" s="119"/>
    </row>
    <row r="15231" spans="27:35" x14ac:dyDescent="0.25">
      <c r="AA15231" s="81"/>
      <c r="AB15231" s="81"/>
      <c r="AC15231" s="80"/>
      <c r="AD15231" s="80"/>
      <c r="AE15231" s="81"/>
      <c r="AF15231" s="82"/>
      <c r="AG15231" s="80"/>
      <c r="AH15231" s="119"/>
      <c r="AI15231" s="119"/>
    </row>
    <row r="15232" spans="27:35" x14ac:dyDescent="0.25">
      <c r="AA15232" s="81"/>
      <c r="AB15232" s="81"/>
      <c r="AC15232" s="80"/>
      <c r="AD15232" s="80"/>
      <c r="AE15232" s="81"/>
      <c r="AF15232" s="82"/>
      <c r="AG15232" s="80"/>
      <c r="AH15232" s="119"/>
      <c r="AI15232" s="119"/>
    </row>
    <row r="15233" spans="27:35" x14ac:dyDescent="0.25">
      <c r="AA15233" s="81"/>
      <c r="AB15233" s="81"/>
      <c r="AC15233" s="80"/>
      <c r="AD15233" s="80"/>
      <c r="AE15233" s="81"/>
      <c r="AF15233" s="82"/>
      <c r="AG15233" s="80"/>
      <c r="AH15233" s="119"/>
      <c r="AI15233" s="119"/>
    </row>
    <row r="15234" spans="27:35" x14ac:dyDescent="0.25">
      <c r="AA15234" s="81"/>
      <c r="AB15234" s="81"/>
      <c r="AC15234" s="80"/>
      <c r="AD15234" s="80"/>
      <c r="AE15234" s="81"/>
      <c r="AF15234" s="82"/>
      <c r="AG15234" s="80"/>
      <c r="AH15234" s="119"/>
      <c r="AI15234" s="119"/>
    </row>
    <row r="15235" spans="27:35" x14ac:dyDescent="0.25">
      <c r="AA15235" s="81"/>
      <c r="AB15235" s="81"/>
      <c r="AC15235" s="80"/>
      <c r="AD15235" s="80"/>
      <c r="AE15235" s="81"/>
      <c r="AF15235" s="82"/>
      <c r="AG15235" s="80"/>
      <c r="AH15235" s="119"/>
      <c r="AI15235" s="119"/>
    </row>
    <row r="15236" spans="27:35" x14ac:dyDescent="0.25">
      <c r="AA15236" s="81"/>
      <c r="AB15236" s="81"/>
      <c r="AC15236" s="80"/>
      <c r="AD15236" s="80"/>
      <c r="AE15236" s="81"/>
      <c r="AF15236" s="82"/>
      <c r="AG15236" s="80"/>
      <c r="AH15236" s="119"/>
      <c r="AI15236" s="119"/>
    </row>
    <row r="15237" spans="27:35" x14ac:dyDescent="0.25">
      <c r="AA15237" s="81"/>
      <c r="AB15237" s="81"/>
      <c r="AC15237" s="80"/>
      <c r="AD15237" s="80"/>
      <c r="AE15237" s="81"/>
      <c r="AF15237" s="82"/>
      <c r="AG15237" s="80"/>
      <c r="AH15237" s="119"/>
      <c r="AI15237" s="119"/>
    </row>
    <row r="15238" spans="27:35" x14ac:dyDescent="0.25">
      <c r="AA15238" s="81"/>
      <c r="AB15238" s="81"/>
      <c r="AC15238" s="80"/>
      <c r="AD15238" s="80"/>
      <c r="AE15238" s="81"/>
      <c r="AF15238" s="82"/>
      <c r="AG15238" s="80"/>
      <c r="AH15238" s="119"/>
      <c r="AI15238" s="119"/>
    </row>
    <row r="15239" spans="27:35" x14ac:dyDescent="0.25">
      <c r="AA15239" s="81"/>
      <c r="AB15239" s="81"/>
      <c r="AC15239" s="80"/>
      <c r="AD15239" s="80"/>
      <c r="AE15239" s="81"/>
      <c r="AF15239" s="82"/>
      <c r="AG15239" s="80"/>
      <c r="AH15239" s="119"/>
      <c r="AI15239" s="119"/>
    </row>
    <row r="15240" spans="27:35" x14ac:dyDescent="0.25">
      <c r="AA15240" s="81"/>
      <c r="AB15240" s="81"/>
      <c r="AC15240" s="80"/>
      <c r="AD15240" s="80"/>
      <c r="AE15240" s="81"/>
      <c r="AF15240" s="82"/>
      <c r="AG15240" s="80"/>
      <c r="AH15240" s="119"/>
      <c r="AI15240" s="119"/>
    </row>
    <row r="15241" spans="27:35" x14ac:dyDescent="0.25">
      <c r="AA15241" s="81"/>
      <c r="AB15241" s="81"/>
      <c r="AC15241" s="80"/>
      <c r="AD15241" s="80"/>
      <c r="AE15241" s="81"/>
      <c r="AF15241" s="82"/>
      <c r="AG15241" s="80"/>
      <c r="AH15241" s="119"/>
      <c r="AI15241" s="119"/>
    </row>
    <row r="15242" spans="27:35" x14ac:dyDescent="0.25">
      <c r="AA15242" s="81"/>
      <c r="AB15242" s="81"/>
      <c r="AC15242" s="80"/>
      <c r="AD15242" s="80"/>
      <c r="AE15242" s="81"/>
      <c r="AF15242" s="82"/>
      <c r="AG15242" s="80"/>
      <c r="AH15242" s="119"/>
      <c r="AI15242" s="119"/>
    </row>
    <row r="15243" spans="27:35" x14ac:dyDescent="0.25">
      <c r="AA15243" s="81"/>
      <c r="AB15243" s="81"/>
      <c r="AC15243" s="80"/>
      <c r="AD15243" s="80"/>
      <c r="AE15243" s="81"/>
      <c r="AF15243" s="82"/>
      <c r="AG15243" s="80"/>
      <c r="AH15243" s="119"/>
      <c r="AI15243" s="119"/>
    </row>
    <row r="15244" spans="27:35" x14ac:dyDescent="0.25">
      <c r="AA15244" s="81"/>
      <c r="AB15244" s="81"/>
      <c r="AC15244" s="80"/>
      <c r="AD15244" s="80"/>
      <c r="AE15244" s="81"/>
      <c r="AF15244" s="82"/>
      <c r="AG15244" s="80"/>
      <c r="AH15244" s="119"/>
      <c r="AI15244" s="119"/>
    </row>
    <row r="15245" spans="27:35" x14ac:dyDescent="0.25">
      <c r="AA15245" s="81"/>
      <c r="AB15245" s="81"/>
      <c r="AC15245" s="80"/>
      <c r="AD15245" s="80"/>
      <c r="AE15245" s="81"/>
      <c r="AF15245" s="82"/>
      <c r="AG15245" s="80"/>
      <c r="AH15245" s="119"/>
      <c r="AI15245" s="119"/>
    </row>
    <row r="15246" spans="27:35" x14ac:dyDescent="0.25">
      <c r="AA15246" s="81"/>
      <c r="AB15246" s="81"/>
      <c r="AC15246" s="80"/>
      <c r="AD15246" s="80"/>
      <c r="AE15246" s="81"/>
      <c r="AF15246" s="82"/>
      <c r="AG15246" s="80"/>
      <c r="AH15246" s="119"/>
      <c r="AI15246" s="119"/>
    </row>
    <row r="15247" spans="27:35" x14ac:dyDescent="0.25">
      <c r="AA15247" s="81"/>
      <c r="AB15247" s="81"/>
      <c r="AC15247" s="80"/>
      <c r="AD15247" s="80"/>
      <c r="AE15247" s="81"/>
      <c r="AF15247" s="82"/>
      <c r="AG15247" s="80"/>
      <c r="AH15247" s="119"/>
      <c r="AI15247" s="119"/>
    </row>
    <row r="15248" spans="27:35" x14ac:dyDescent="0.25">
      <c r="AA15248" s="81"/>
      <c r="AB15248" s="81"/>
      <c r="AC15248" s="80"/>
      <c r="AD15248" s="80"/>
      <c r="AE15248" s="81"/>
      <c r="AF15248" s="82"/>
      <c r="AG15248" s="80"/>
      <c r="AH15248" s="119"/>
      <c r="AI15248" s="119"/>
    </row>
    <row r="15249" spans="27:35" x14ac:dyDescent="0.25">
      <c r="AA15249" s="81"/>
      <c r="AB15249" s="81"/>
      <c r="AC15249" s="80"/>
      <c r="AD15249" s="80"/>
      <c r="AE15249" s="81"/>
      <c r="AF15249" s="82"/>
      <c r="AG15249" s="80"/>
      <c r="AH15249" s="119"/>
      <c r="AI15249" s="119"/>
    </row>
    <row r="15250" spans="27:35" x14ac:dyDescent="0.25">
      <c r="AA15250" s="81"/>
      <c r="AB15250" s="81"/>
      <c r="AC15250" s="80"/>
      <c r="AD15250" s="80"/>
      <c r="AE15250" s="81"/>
      <c r="AF15250" s="82"/>
      <c r="AG15250" s="80"/>
      <c r="AH15250" s="119"/>
      <c r="AI15250" s="119"/>
    </row>
    <row r="15251" spans="27:35" x14ac:dyDescent="0.25">
      <c r="AA15251" s="81"/>
      <c r="AB15251" s="81"/>
      <c r="AC15251" s="80"/>
      <c r="AD15251" s="80"/>
      <c r="AE15251" s="81"/>
      <c r="AF15251" s="82"/>
      <c r="AG15251" s="80"/>
      <c r="AH15251" s="119"/>
      <c r="AI15251" s="119"/>
    </row>
    <row r="15252" spans="27:35" x14ac:dyDescent="0.25">
      <c r="AA15252" s="81"/>
      <c r="AB15252" s="81"/>
      <c r="AC15252" s="80"/>
      <c r="AD15252" s="80"/>
      <c r="AE15252" s="81"/>
      <c r="AF15252" s="82"/>
      <c r="AG15252" s="80"/>
      <c r="AH15252" s="119"/>
      <c r="AI15252" s="119"/>
    </row>
    <row r="15253" spans="27:35" x14ac:dyDescent="0.25">
      <c r="AA15253" s="81"/>
      <c r="AB15253" s="81"/>
      <c r="AC15253" s="80"/>
      <c r="AD15253" s="80"/>
      <c r="AE15253" s="81"/>
      <c r="AF15253" s="82"/>
      <c r="AG15253" s="80"/>
      <c r="AH15253" s="119"/>
      <c r="AI15253" s="119"/>
    </row>
    <row r="15254" spans="27:35" x14ac:dyDescent="0.25">
      <c r="AA15254" s="81"/>
      <c r="AB15254" s="81"/>
      <c r="AC15254" s="80"/>
      <c r="AD15254" s="80"/>
      <c r="AE15254" s="81"/>
      <c r="AF15254" s="82"/>
      <c r="AG15254" s="80"/>
      <c r="AH15254" s="119"/>
      <c r="AI15254" s="119"/>
    </row>
    <row r="15255" spans="27:35" x14ac:dyDescent="0.25">
      <c r="AA15255" s="81"/>
      <c r="AB15255" s="81"/>
      <c r="AC15255" s="80"/>
      <c r="AD15255" s="80"/>
      <c r="AE15255" s="81"/>
      <c r="AF15255" s="82"/>
      <c r="AG15255" s="80"/>
      <c r="AH15255" s="119"/>
      <c r="AI15255" s="119"/>
    </row>
    <row r="15256" spans="27:35" x14ac:dyDescent="0.25">
      <c r="AA15256" s="81"/>
      <c r="AB15256" s="81"/>
      <c r="AC15256" s="80"/>
      <c r="AD15256" s="80"/>
      <c r="AE15256" s="81"/>
      <c r="AF15256" s="82"/>
      <c r="AG15256" s="80"/>
      <c r="AH15256" s="119"/>
      <c r="AI15256" s="119"/>
    </row>
    <row r="15257" spans="27:35" x14ac:dyDescent="0.25">
      <c r="AA15257" s="81"/>
      <c r="AB15257" s="81"/>
      <c r="AC15257" s="80"/>
      <c r="AD15257" s="80"/>
      <c r="AE15257" s="81"/>
      <c r="AF15257" s="82"/>
      <c r="AG15257" s="80"/>
      <c r="AH15257" s="119"/>
      <c r="AI15257" s="119"/>
    </row>
    <row r="15258" spans="27:35" x14ac:dyDescent="0.25">
      <c r="AA15258" s="81"/>
      <c r="AB15258" s="81"/>
      <c r="AC15258" s="80"/>
      <c r="AD15258" s="80"/>
      <c r="AE15258" s="81"/>
      <c r="AF15258" s="82"/>
      <c r="AG15258" s="80"/>
      <c r="AH15258" s="119"/>
      <c r="AI15258" s="119"/>
    </row>
    <row r="15259" spans="27:35" x14ac:dyDescent="0.25">
      <c r="AA15259" s="81"/>
      <c r="AB15259" s="81"/>
      <c r="AC15259" s="80"/>
      <c r="AD15259" s="80"/>
      <c r="AE15259" s="81"/>
      <c r="AF15259" s="82"/>
      <c r="AG15259" s="80"/>
      <c r="AH15259" s="119"/>
      <c r="AI15259" s="119"/>
    </row>
    <row r="15260" spans="27:35" x14ac:dyDescent="0.25">
      <c r="AA15260" s="81"/>
      <c r="AB15260" s="81"/>
      <c r="AC15260" s="80"/>
      <c r="AD15260" s="80"/>
      <c r="AE15260" s="81"/>
      <c r="AF15260" s="82"/>
      <c r="AG15260" s="80"/>
      <c r="AH15260" s="119"/>
      <c r="AI15260" s="119"/>
    </row>
    <row r="15261" spans="27:35" x14ac:dyDescent="0.25">
      <c r="AA15261" s="81"/>
      <c r="AB15261" s="81"/>
      <c r="AC15261" s="80"/>
      <c r="AD15261" s="80"/>
      <c r="AE15261" s="81"/>
      <c r="AF15261" s="82"/>
      <c r="AG15261" s="80"/>
      <c r="AH15261" s="119"/>
      <c r="AI15261" s="119"/>
    </row>
    <row r="15262" spans="27:35" x14ac:dyDescent="0.25">
      <c r="AA15262" s="81"/>
      <c r="AB15262" s="81"/>
      <c r="AC15262" s="80"/>
      <c r="AD15262" s="80"/>
      <c r="AE15262" s="81"/>
      <c r="AF15262" s="82"/>
      <c r="AG15262" s="80"/>
      <c r="AH15262" s="119"/>
      <c r="AI15262" s="119"/>
    </row>
    <row r="15263" spans="27:35" x14ac:dyDescent="0.25">
      <c r="AA15263" s="81"/>
      <c r="AB15263" s="81"/>
      <c r="AC15263" s="80"/>
      <c r="AD15263" s="80"/>
      <c r="AE15263" s="81"/>
      <c r="AF15263" s="82"/>
      <c r="AG15263" s="80"/>
      <c r="AH15263" s="119"/>
      <c r="AI15263" s="119"/>
    </row>
    <row r="15264" spans="27:35" x14ac:dyDescent="0.25">
      <c r="AA15264" s="81"/>
      <c r="AB15264" s="81"/>
      <c r="AC15264" s="80"/>
      <c r="AD15264" s="80"/>
      <c r="AE15264" s="81"/>
      <c r="AF15264" s="82"/>
      <c r="AG15264" s="80"/>
      <c r="AH15264" s="119"/>
      <c r="AI15264" s="119"/>
    </row>
    <row r="15265" spans="27:35" x14ac:dyDescent="0.25">
      <c r="AA15265" s="81"/>
      <c r="AB15265" s="81"/>
      <c r="AC15265" s="80"/>
      <c r="AD15265" s="80"/>
      <c r="AE15265" s="81"/>
      <c r="AF15265" s="82"/>
      <c r="AG15265" s="80"/>
      <c r="AH15265" s="119"/>
      <c r="AI15265" s="119"/>
    </row>
    <row r="15266" spans="27:35" x14ac:dyDescent="0.25">
      <c r="AA15266" s="81"/>
      <c r="AB15266" s="81"/>
      <c r="AC15266" s="80"/>
      <c r="AD15266" s="80"/>
      <c r="AE15266" s="81"/>
      <c r="AF15266" s="82"/>
      <c r="AG15266" s="80"/>
      <c r="AH15266" s="119"/>
      <c r="AI15266" s="119"/>
    </row>
    <row r="15267" spans="27:35" x14ac:dyDescent="0.25">
      <c r="AA15267" s="81"/>
      <c r="AB15267" s="81"/>
      <c r="AC15267" s="80"/>
      <c r="AD15267" s="80"/>
      <c r="AE15267" s="81"/>
      <c r="AF15267" s="82"/>
      <c r="AG15267" s="80"/>
      <c r="AH15267" s="119"/>
      <c r="AI15267" s="119"/>
    </row>
    <row r="15268" spans="27:35" x14ac:dyDescent="0.25">
      <c r="AA15268" s="81"/>
      <c r="AB15268" s="81"/>
      <c r="AC15268" s="80"/>
      <c r="AD15268" s="80"/>
      <c r="AE15268" s="81"/>
      <c r="AF15268" s="82"/>
      <c r="AG15268" s="80"/>
      <c r="AH15268" s="119"/>
      <c r="AI15268" s="119"/>
    </row>
    <row r="15269" spans="27:35" x14ac:dyDescent="0.25">
      <c r="AA15269" s="81"/>
      <c r="AB15269" s="81"/>
      <c r="AC15269" s="80"/>
      <c r="AD15269" s="80"/>
      <c r="AE15269" s="81"/>
      <c r="AF15269" s="82"/>
      <c r="AG15269" s="80"/>
      <c r="AH15269" s="119"/>
      <c r="AI15269" s="119"/>
    </row>
    <row r="15270" spans="27:35" x14ac:dyDescent="0.25">
      <c r="AA15270" s="81"/>
      <c r="AB15270" s="81"/>
      <c r="AC15270" s="80"/>
      <c r="AD15270" s="80"/>
      <c r="AE15270" s="81"/>
      <c r="AF15270" s="82"/>
      <c r="AG15270" s="80"/>
      <c r="AH15270" s="119"/>
      <c r="AI15270" s="119"/>
    </row>
    <row r="15271" spans="27:35" x14ac:dyDescent="0.25">
      <c r="AA15271" s="81"/>
      <c r="AB15271" s="81"/>
      <c r="AC15271" s="80"/>
      <c r="AD15271" s="80"/>
      <c r="AE15271" s="81"/>
      <c r="AF15271" s="82"/>
      <c r="AG15271" s="80"/>
      <c r="AH15271" s="119"/>
      <c r="AI15271" s="119"/>
    </row>
    <row r="15272" spans="27:35" x14ac:dyDescent="0.25">
      <c r="AA15272" s="81"/>
      <c r="AB15272" s="81"/>
      <c r="AC15272" s="80"/>
      <c r="AD15272" s="80"/>
      <c r="AE15272" s="81"/>
      <c r="AF15272" s="82"/>
      <c r="AG15272" s="80"/>
      <c r="AH15272" s="119"/>
      <c r="AI15272" s="119"/>
    </row>
    <row r="15273" spans="27:35" x14ac:dyDescent="0.25">
      <c r="AA15273" s="81"/>
      <c r="AB15273" s="81"/>
      <c r="AC15273" s="80"/>
      <c r="AD15273" s="80"/>
      <c r="AE15273" s="81"/>
      <c r="AF15273" s="82"/>
      <c r="AG15273" s="80"/>
      <c r="AH15273" s="119"/>
      <c r="AI15273" s="119"/>
    </row>
    <row r="15274" spans="27:35" x14ac:dyDescent="0.25">
      <c r="AA15274" s="81"/>
      <c r="AB15274" s="81"/>
      <c r="AC15274" s="80"/>
      <c r="AD15274" s="80"/>
      <c r="AE15274" s="81"/>
      <c r="AF15274" s="82"/>
      <c r="AG15274" s="80"/>
      <c r="AH15274" s="119"/>
      <c r="AI15274" s="119"/>
    </row>
    <row r="15275" spans="27:35" x14ac:dyDescent="0.25">
      <c r="AA15275" s="81"/>
      <c r="AB15275" s="81"/>
      <c r="AC15275" s="80"/>
      <c r="AD15275" s="80"/>
      <c r="AE15275" s="81"/>
      <c r="AF15275" s="82"/>
      <c r="AG15275" s="80"/>
      <c r="AH15275" s="119"/>
      <c r="AI15275" s="119"/>
    </row>
    <row r="15276" spans="27:35" x14ac:dyDescent="0.25">
      <c r="AA15276" s="81"/>
      <c r="AB15276" s="81"/>
      <c r="AC15276" s="80"/>
      <c r="AD15276" s="80"/>
      <c r="AE15276" s="81"/>
      <c r="AF15276" s="82"/>
      <c r="AG15276" s="80"/>
      <c r="AH15276" s="119"/>
      <c r="AI15276" s="119"/>
    </row>
    <row r="15277" spans="27:35" x14ac:dyDescent="0.25">
      <c r="AA15277" s="81"/>
      <c r="AB15277" s="81"/>
      <c r="AC15277" s="80"/>
      <c r="AD15277" s="80"/>
      <c r="AE15277" s="81"/>
      <c r="AF15277" s="82"/>
      <c r="AG15277" s="80"/>
      <c r="AH15277" s="119"/>
      <c r="AI15277" s="119"/>
    </row>
    <row r="15278" spans="27:35" x14ac:dyDescent="0.25">
      <c r="AA15278" s="81"/>
      <c r="AB15278" s="81"/>
      <c r="AC15278" s="80"/>
      <c r="AD15278" s="80"/>
      <c r="AE15278" s="81"/>
      <c r="AF15278" s="82"/>
      <c r="AG15278" s="80"/>
      <c r="AH15278" s="119"/>
      <c r="AI15278" s="119"/>
    </row>
    <row r="15279" spans="27:35" x14ac:dyDescent="0.25">
      <c r="AA15279" s="81"/>
      <c r="AB15279" s="81"/>
      <c r="AC15279" s="80"/>
      <c r="AD15279" s="80"/>
      <c r="AE15279" s="81"/>
      <c r="AF15279" s="82"/>
      <c r="AG15279" s="80"/>
      <c r="AH15279" s="119"/>
      <c r="AI15279" s="119"/>
    </row>
    <row r="15280" spans="27:35" x14ac:dyDescent="0.25">
      <c r="AA15280" s="81"/>
      <c r="AB15280" s="81"/>
      <c r="AC15280" s="80"/>
      <c r="AD15280" s="80"/>
      <c r="AE15280" s="81"/>
      <c r="AF15280" s="82"/>
      <c r="AG15280" s="80"/>
      <c r="AH15280" s="119"/>
      <c r="AI15280" s="119"/>
    </row>
    <row r="15281" spans="27:35" x14ac:dyDescent="0.25">
      <c r="AA15281" s="81"/>
      <c r="AB15281" s="81"/>
      <c r="AC15281" s="80"/>
      <c r="AD15281" s="80"/>
      <c r="AE15281" s="81"/>
      <c r="AF15281" s="82"/>
      <c r="AG15281" s="80"/>
      <c r="AH15281" s="119"/>
      <c r="AI15281" s="119"/>
    </row>
    <row r="15282" spans="27:35" x14ac:dyDescent="0.25">
      <c r="AA15282" s="81"/>
      <c r="AB15282" s="81"/>
      <c r="AC15282" s="80"/>
      <c r="AD15282" s="80"/>
      <c r="AE15282" s="81"/>
      <c r="AF15282" s="82"/>
      <c r="AG15282" s="80"/>
      <c r="AH15282" s="119"/>
      <c r="AI15282" s="119"/>
    </row>
    <row r="15283" spans="27:35" x14ac:dyDescent="0.25">
      <c r="AA15283" s="81"/>
      <c r="AB15283" s="81"/>
      <c r="AC15283" s="80"/>
      <c r="AD15283" s="80"/>
      <c r="AE15283" s="81"/>
      <c r="AF15283" s="82"/>
      <c r="AG15283" s="80"/>
      <c r="AH15283" s="119"/>
      <c r="AI15283" s="119"/>
    </row>
    <row r="15284" spans="27:35" x14ac:dyDescent="0.25">
      <c r="AA15284" s="81"/>
      <c r="AB15284" s="81"/>
      <c r="AC15284" s="80"/>
      <c r="AD15284" s="80"/>
      <c r="AE15284" s="81"/>
      <c r="AF15284" s="82"/>
      <c r="AG15284" s="80"/>
      <c r="AH15284" s="119"/>
      <c r="AI15284" s="119"/>
    </row>
    <row r="15285" spans="27:35" x14ac:dyDescent="0.25">
      <c r="AA15285" s="81"/>
      <c r="AB15285" s="81"/>
      <c r="AC15285" s="80"/>
      <c r="AD15285" s="80"/>
      <c r="AE15285" s="81"/>
      <c r="AF15285" s="82"/>
      <c r="AG15285" s="80"/>
      <c r="AH15285" s="119"/>
      <c r="AI15285" s="119"/>
    </row>
    <row r="15286" spans="27:35" x14ac:dyDescent="0.25">
      <c r="AA15286" s="81"/>
      <c r="AB15286" s="81"/>
      <c r="AC15286" s="80"/>
      <c r="AD15286" s="80"/>
      <c r="AE15286" s="81"/>
      <c r="AF15286" s="82"/>
      <c r="AG15286" s="80"/>
      <c r="AH15286" s="119"/>
      <c r="AI15286" s="119"/>
    </row>
    <row r="15287" spans="27:35" x14ac:dyDescent="0.25">
      <c r="AA15287" s="81"/>
      <c r="AB15287" s="81"/>
      <c r="AC15287" s="80"/>
      <c r="AD15287" s="80"/>
      <c r="AE15287" s="81"/>
      <c r="AF15287" s="82"/>
      <c r="AG15287" s="80"/>
      <c r="AH15287" s="119"/>
      <c r="AI15287" s="119"/>
    </row>
    <row r="15288" spans="27:35" x14ac:dyDescent="0.25">
      <c r="AA15288" s="81"/>
      <c r="AB15288" s="81"/>
      <c r="AC15288" s="80"/>
      <c r="AD15288" s="80"/>
      <c r="AE15288" s="81"/>
      <c r="AF15288" s="82"/>
      <c r="AG15288" s="80"/>
      <c r="AH15288" s="119"/>
      <c r="AI15288" s="119"/>
    </row>
    <row r="15289" spans="27:35" x14ac:dyDescent="0.25">
      <c r="AA15289" s="81"/>
      <c r="AB15289" s="81"/>
      <c r="AC15289" s="80"/>
      <c r="AD15289" s="80"/>
      <c r="AE15289" s="81"/>
      <c r="AF15289" s="82"/>
      <c r="AG15289" s="80"/>
      <c r="AH15289" s="119"/>
      <c r="AI15289" s="119"/>
    </row>
    <row r="15290" spans="27:35" x14ac:dyDescent="0.25">
      <c r="AA15290" s="81"/>
      <c r="AB15290" s="81"/>
      <c r="AC15290" s="80"/>
      <c r="AD15290" s="80"/>
      <c r="AE15290" s="81"/>
      <c r="AF15290" s="82"/>
      <c r="AG15290" s="80"/>
      <c r="AH15290" s="119"/>
      <c r="AI15290" s="119"/>
    </row>
    <row r="15291" spans="27:35" x14ac:dyDescent="0.25">
      <c r="AA15291" s="81"/>
      <c r="AB15291" s="81"/>
      <c r="AC15291" s="80"/>
      <c r="AD15291" s="80"/>
      <c r="AE15291" s="81"/>
      <c r="AF15291" s="82"/>
      <c r="AG15291" s="80"/>
      <c r="AH15291" s="119"/>
      <c r="AI15291" s="119"/>
    </row>
    <row r="15292" spans="27:35" x14ac:dyDescent="0.25">
      <c r="AA15292" s="81"/>
      <c r="AB15292" s="81"/>
      <c r="AC15292" s="80"/>
      <c r="AD15292" s="80"/>
      <c r="AE15292" s="81"/>
      <c r="AF15292" s="82"/>
      <c r="AG15292" s="80"/>
      <c r="AH15292" s="119"/>
      <c r="AI15292" s="119"/>
    </row>
    <row r="15293" spans="27:35" x14ac:dyDescent="0.25">
      <c r="AA15293" s="81"/>
      <c r="AB15293" s="81"/>
      <c r="AC15293" s="80"/>
      <c r="AD15293" s="80"/>
      <c r="AE15293" s="81"/>
      <c r="AF15293" s="82"/>
      <c r="AG15293" s="80"/>
      <c r="AH15293" s="119"/>
      <c r="AI15293" s="119"/>
    </row>
    <row r="15294" spans="27:35" x14ac:dyDescent="0.25">
      <c r="AA15294" s="81"/>
      <c r="AB15294" s="81"/>
      <c r="AC15294" s="80"/>
      <c r="AD15294" s="80"/>
      <c r="AE15294" s="81"/>
      <c r="AF15294" s="82"/>
      <c r="AG15294" s="80"/>
      <c r="AH15294" s="119"/>
      <c r="AI15294" s="119"/>
    </row>
    <row r="15295" spans="27:35" x14ac:dyDescent="0.25">
      <c r="AA15295" s="81"/>
      <c r="AB15295" s="81"/>
      <c r="AC15295" s="80"/>
      <c r="AD15295" s="80"/>
      <c r="AE15295" s="81"/>
      <c r="AF15295" s="82"/>
      <c r="AG15295" s="80"/>
      <c r="AH15295" s="119"/>
      <c r="AI15295" s="119"/>
    </row>
    <row r="15296" spans="27:35" x14ac:dyDescent="0.25">
      <c r="AA15296" s="81"/>
      <c r="AB15296" s="81"/>
      <c r="AC15296" s="80"/>
      <c r="AD15296" s="80"/>
      <c r="AE15296" s="81"/>
      <c r="AF15296" s="82"/>
      <c r="AG15296" s="80"/>
      <c r="AH15296" s="119"/>
      <c r="AI15296" s="119"/>
    </row>
    <row r="15297" spans="27:35" x14ac:dyDescent="0.25">
      <c r="AA15297" s="81"/>
      <c r="AB15297" s="81"/>
      <c r="AC15297" s="80"/>
      <c r="AD15297" s="80"/>
      <c r="AE15297" s="81"/>
      <c r="AF15297" s="82"/>
      <c r="AG15297" s="80"/>
      <c r="AH15297" s="119"/>
      <c r="AI15297" s="119"/>
    </row>
    <row r="15298" spans="27:35" x14ac:dyDescent="0.25">
      <c r="AA15298" s="81"/>
      <c r="AB15298" s="81"/>
      <c r="AC15298" s="80"/>
      <c r="AD15298" s="80"/>
      <c r="AE15298" s="81"/>
      <c r="AF15298" s="82"/>
      <c r="AG15298" s="80"/>
      <c r="AH15298" s="119"/>
      <c r="AI15298" s="119"/>
    </row>
    <row r="15299" spans="27:35" x14ac:dyDescent="0.25">
      <c r="AA15299" s="81"/>
      <c r="AB15299" s="81"/>
      <c r="AC15299" s="80"/>
      <c r="AD15299" s="80"/>
      <c r="AE15299" s="81"/>
      <c r="AF15299" s="82"/>
      <c r="AG15299" s="80"/>
      <c r="AH15299" s="119"/>
      <c r="AI15299" s="119"/>
    </row>
    <row r="15300" spans="27:35" x14ac:dyDescent="0.25">
      <c r="AA15300" s="81"/>
      <c r="AB15300" s="81"/>
      <c r="AC15300" s="80"/>
      <c r="AD15300" s="80"/>
      <c r="AE15300" s="81"/>
      <c r="AF15300" s="82"/>
      <c r="AG15300" s="80"/>
      <c r="AH15300" s="119"/>
      <c r="AI15300" s="119"/>
    </row>
    <row r="15301" spans="27:35" x14ac:dyDescent="0.25">
      <c r="AA15301" s="81"/>
      <c r="AB15301" s="81"/>
      <c r="AC15301" s="80"/>
      <c r="AD15301" s="80"/>
      <c r="AE15301" s="81"/>
      <c r="AF15301" s="82"/>
      <c r="AG15301" s="80"/>
      <c r="AH15301" s="119"/>
      <c r="AI15301" s="119"/>
    </row>
    <row r="15302" spans="27:35" x14ac:dyDescent="0.25">
      <c r="AA15302" s="81"/>
      <c r="AB15302" s="81"/>
      <c r="AC15302" s="80"/>
      <c r="AD15302" s="80"/>
      <c r="AE15302" s="81"/>
      <c r="AF15302" s="82"/>
      <c r="AG15302" s="80"/>
      <c r="AH15302" s="119"/>
      <c r="AI15302" s="119"/>
    </row>
    <row r="15303" spans="27:35" x14ac:dyDescent="0.25">
      <c r="AA15303" s="81"/>
      <c r="AB15303" s="81"/>
      <c r="AC15303" s="80"/>
      <c r="AD15303" s="80"/>
      <c r="AE15303" s="81"/>
      <c r="AF15303" s="82"/>
      <c r="AG15303" s="80"/>
      <c r="AH15303" s="119"/>
      <c r="AI15303" s="119"/>
    </row>
    <row r="15304" spans="27:35" x14ac:dyDescent="0.25">
      <c r="AA15304" s="81"/>
      <c r="AB15304" s="81"/>
      <c r="AC15304" s="80"/>
      <c r="AD15304" s="80"/>
      <c r="AE15304" s="81"/>
      <c r="AF15304" s="82"/>
      <c r="AG15304" s="80"/>
      <c r="AH15304" s="119"/>
      <c r="AI15304" s="119"/>
    </row>
    <row r="15305" spans="27:35" x14ac:dyDescent="0.25">
      <c r="AA15305" s="81"/>
      <c r="AB15305" s="81"/>
      <c r="AC15305" s="80"/>
      <c r="AD15305" s="80"/>
      <c r="AE15305" s="81"/>
      <c r="AF15305" s="82"/>
      <c r="AG15305" s="80"/>
      <c r="AH15305" s="119"/>
      <c r="AI15305" s="119"/>
    </row>
    <row r="15306" spans="27:35" x14ac:dyDescent="0.25">
      <c r="AA15306" s="81"/>
      <c r="AB15306" s="81"/>
      <c r="AC15306" s="80"/>
      <c r="AD15306" s="80"/>
      <c r="AE15306" s="81"/>
      <c r="AF15306" s="82"/>
      <c r="AG15306" s="80"/>
      <c r="AH15306" s="119"/>
      <c r="AI15306" s="119"/>
    </row>
    <row r="15307" spans="27:35" x14ac:dyDescent="0.25">
      <c r="AA15307" s="81"/>
      <c r="AB15307" s="81"/>
      <c r="AC15307" s="80"/>
      <c r="AD15307" s="80"/>
      <c r="AE15307" s="81"/>
      <c r="AF15307" s="82"/>
      <c r="AG15307" s="80"/>
      <c r="AH15307" s="119"/>
      <c r="AI15307" s="119"/>
    </row>
    <row r="15308" spans="27:35" x14ac:dyDescent="0.25">
      <c r="AA15308" s="81"/>
      <c r="AB15308" s="81"/>
      <c r="AC15308" s="80"/>
      <c r="AD15308" s="80"/>
      <c r="AE15308" s="81"/>
      <c r="AF15308" s="82"/>
      <c r="AG15308" s="80"/>
      <c r="AH15308" s="119"/>
      <c r="AI15308" s="119"/>
    </row>
    <row r="15309" spans="27:35" x14ac:dyDescent="0.25">
      <c r="AA15309" s="81"/>
      <c r="AB15309" s="81"/>
      <c r="AC15309" s="80"/>
      <c r="AD15309" s="80"/>
      <c r="AE15309" s="81"/>
      <c r="AF15309" s="82"/>
      <c r="AG15309" s="80"/>
      <c r="AH15309" s="119"/>
      <c r="AI15309" s="119"/>
    </row>
    <row r="15310" spans="27:35" x14ac:dyDescent="0.25">
      <c r="AA15310" s="81"/>
      <c r="AB15310" s="81"/>
      <c r="AC15310" s="80"/>
      <c r="AD15310" s="80"/>
      <c r="AE15310" s="81"/>
      <c r="AF15310" s="82"/>
      <c r="AG15310" s="80"/>
      <c r="AH15310" s="119"/>
      <c r="AI15310" s="119"/>
    </row>
    <row r="15311" spans="27:35" x14ac:dyDescent="0.25">
      <c r="AA15311" s="81"/>
      <c r="AB15311" s="81"/>
      <c r="AC15311" s="80"/>
      <c r="AD15311" s="80"/>
      <c r="AE15311" s="81"/>
      <c r="AF15311" s="82"/>
      <c r="AG15311" s="80"/>
      <c r="AH15311" s="119"/>
      <c r="AI15311" s="119"/>
    </row>
    <row r="15312" spans="27:35" x14ac:dyDescent="0.25">
      <c r="AA15312" s="81"/>
      <c r="AB15312" s="81"/>
      <c r="AC15312" s="80"/>
      <c r="AD15312" s="80"/>
      <c r="AE15312" s="81"/>
      <c r="AF15312" s="82"/>
      <c r="AG15312" s="80"/>
      <c r="AH15312" s="119"/>
      <c r="AI15312" s="119"/>
    </row>
    <row r="15313" spans="27:35" x14ac:dyDescent="0.25">
      <c r="AA15313" s="81"/>
      <c r="AB15313" s="81"/>
      <c r="AC15313" s="80"/>
      <c r="AD15313" s="80"/>
      <c r="AE15313" s="81"/>
      <c r="AF15313" s="82"/>
      <c r="AG15313" s="80"/>
      <c r="AH15313" s="119"/>
      <c r="AI15313" s="119"/>
    </row>
    <row r="15314" spans="27:35" x14ac:dyDescent="0.25">
      <c r="AA15314" s="81"/>
      <c r="AB15314" s="81"/>
      <c r="AC15314" s="80"/>
      <c r="AD15314" s="80"/>
      <c r="AE15314" s="81"/>
      <c r="AF15314" s="82"/>
      <c r="AG15314" s="80"/>
      <c r="AH15314" s="119"/>
      <c r="AI15314" s="119"/>
    </row>
    <row r="15315" spans="27:35" x14ac:dyDescent="0.25">
      <c r="AA15315" s="81"/>
      <c r="AB15315" s="81"/>
      <c r="AC15315" s="80"/>
      <c r="AD15315" s="80"/>
      <c r="AE15315" s="81"/>
      <c r="AF15315" s="82"/>
      <c r="AG15315" s="80"/>
      <c r="AH15315" s="119"/>
      <c r="AI15315" s="119"/>
    </row>
    <row r="15316" spans="27:35" x14ac:dyDescent="0.25">
      <c r="AA15316" s="81"/>
      <c r="AB15316" s="81"/>
      <c r="AC15316" s="80"/>
      <c r="AD15316" s="80"/>
      <c r="AE15316" s="81"/>
      <c r="AF15316" s="82"/>
      <c r="AG15316" s="80"/>
      <c r="AH15316" s="119"/>
      <c r="AI15316" s="119"/>
    </row>
    <row r="15317" spans="27:35" x14ac:dyDescent="0.25">
      <c r="AA15317" s="81"/>
      <c r="AB15317" s="81"/>
      <c r="AC15317" s="80"/>
      <c r="AD15317" s="80"/>
      <c r="AE15317" s="81"/>
      <c r="AF15317" s="82"/>
      <c r="AG15317" s="80"/>
      <c r="AH15317" s="119"/>
      <c r="AI15317" s="119"/>
    </row>
    <row r="15318" spans="27:35" x14ac:dyDescent="0.25">
      <c r="AA15318" s="81"/>
      <c r="AB15318" s="81"/>
      <c r="AC15318" s="80"/>
      <c r="AD15318" s="80"/>
      <c r="AE15318" s="81"/>
      <c r="AF15318" s="82"/>
      <c r="AG15318" s="80"/>
      <c r="AH15318" s="119"/>
      <c r="AI15318" s="119"/>
    </row>
    <row r="15319" spans="27:35" x14ac:dyDescent="0.25">
      <c r="AA15319" s="81"/>
      <c r="AB15319" s="81"/>
      <c r="AC15319" s="80"/>
      <c r="AD15319" s="80"/>
      <c r="AE15319" s="81"/>
      <c r="AF15319" s="82"/>
      <c r="AG15319" s="80"/>
      <c r="AH15319" s="119"/>
      <c r="AI15319" s="119"/>
    </row>
    <row r="15320" spans="27:35" x14ac:dyDescent="0.25">
      <c r="AA15320" s="81"/>
      <c r="AB15320" s="81"/>
      <c r="AC15320" s="80"/>
      <c r="AD15320" s="80"/>
      <c r="AE15320" s="81"/>
      <c r="AF15320" s="82"/>
      <c r="AG15320" s="80"/>
      <c r="AH15320" s="119"/>
      <c r="AI15320" s="119"/>
    </row>
    <row r="15321" spans="27:35" x14ac:dyDescent="0.25">
      <c r="AA15321" s="81"/>
      <c r="AB15321" s="81"/>
      <c r="AC15321" s="80"/>
      <c r="AD15321" s="80"/>
      <c r="AE15321" s="81"/>
      <c r="AF15321" s="82"/>
      <c r="AG15321" s="80"/>
      <c r="AH15321" s="119"/>
      <c r="AI15321" s="119"/>
    </row>
    <row r="15322" spans="27:35" x14ac:dyDescent="0.25">
      <c r="AA15322" s="81"/>
      <c r="AB15322" s="81"/>
      <c r="AC15322" s="80"/>
      <c r="AD15322" s="80"/>
      <c r="AE15322" s="81"/>
      <c r="AF15322" s="82"/>
      <c r="AG15322" s="80"/>
      <c r="AH15322" s="119"/>
      <c r="AI15322" s="119"/>
    </row>
    <row r="15323" spans="27:35" x14ac:dyDescent="0.25">
      <c r="AA15323" s="81"/>
      <c r="AB15323" s="81"/>
      <c r="AC15323" s="80"/>
      <c r="AD15323" s="80"/>
      <c r="AE15323" s="81"/>
      <c r="AF15323" s="82"/>
      <c r="AG15323" s="80"/>
      <c r="AH15323" s="119"/>
      <c r="AI15323" s="119"/>
    </row>
    <row r="15324" spans="27:35" x14ac:dyDescent="0.25">
      <c r="AA15324" s="81"/>
      <c r="AB15324" s="81"/>
      <c r="AC15324" s="80"/>
      <c r="AD15324" s="80"/>
      <c r="AE15324" s="81"/>
      <c r="AF15324" s="82"/>
      <c r="AG15324" s="80"/>
      <c r="AH15324" s="119"/>
      <c r="AI15324" s="119"/>
    </row>
    <row r="15325" spans="27:35" x14ac:dyDescent="0.25">
      <c r="AA15325" s="81"/>
      <c r="AB15325" s="81"/>
      <c r="AC15325" s="80"/>
      <c r="AD15325" s="80"/>
      <c r="AE15325" s="81"/>
      <c r="AF15325" s="82"/>
      <c r="AG15325" s="80"/>
      <c r="AH15325" s="119"/>
      <c r="AI15325" s="119"/>
    </row>
    <row r="15326" spans="27:35" x14ac:dyDescent="0.25">
      <c r="AA15326" s="81"/>
      <c r="AB15326" s="81"/>
      <c r="AC15326" s="80"/>
      <c r="AD15326" s="80"/>
      <c r="AE15326" s="81"/>
      <c r="AF15326" s="82"/>
      <c r="AG15326" s="80"/>
      <c r="AH15326" s="119"/>
      <c r="AI15326" s="119"/>
    </row>
    <row r="15327" spans="27:35" x14ac:dyDescent="0.25">
      <c r="AA15327" s="81"/>
      <c r="AB15327" s="81"/>
      <c r="AC15327" s="80"/>
      <c r="AD15327" s="80"/>
      <c r="AE15327" s="81"/>
      <c r="AF15327" s="82"/>
      <c r="AG15327" s="80"/>
      <c r="AH15327" s="119"/>
      <c r="AI15327" s="119"/>
    </row>
    <row r="15328" spans="27:35" x14ac:dyDescent="0.25">
      <c r="AA15328" s="81"/>
      <c r="AB15328" s="81"/>
      <c r="AC15328" s="80"/>
      <c r="AD15328" s="80"/>
      <c r="AE15328" s="81"/>
      <c r="AF15328" s="82"/>
      <c r="AG15328" s="80"/>
      <c r="AH15328" s="119"/>
      <c r="AI15328" s="119"/>
    </row>
    <row r="15329" spans="27:35" x14ac:dyDescent="0.25">
      <c r="AA15329" s="81"/>
      <c r="AB15329" s="81"/>
      <c r="AC15329" s="80"/>
      <c r="AD15329" s="80"/>
      <c r="AE15329" s="81"/>
      <c r="AF15329" s="82"/>
      <c r="AG15329" s="80"/>
      <c r="AH15329" s="119"/>
      <c r="AI15329" s="119"/>
    </row>
    <row r="15330" spans="27:35" x14ac:dyDescent="0.25">
      <c r="AA15330" s="81"/>
      <c r="AB15330" s="81"/>
      <c r="AC15330" s="80"/>
      <c r="AD15330" s="80"/>
      <c r="AE15330" s="81"/>
      <c r="AF15330" s="82"/>
      <c r="AG15330" s="80"/>
      <c r="AH15330" s="119"/>
      <c r="AI15330" s="119"/>
    </row>
    <row r="15331" spans="27:35" x14ac:dyDescent="0.25">
      <c r="AA15331" s="81"/>
      <c r="AB15331" s="81"/>
      <c r="AC15331" s="80"/>
      <c r="AD15331" s="80"/>
      <c r="AE15331" s="81"/>
      <c r="AF15331" s="82"/>
      <c r="AG15331" s="80"/>
      <c r="AH15331" s="119"/>
      <c r="AI15331" s="119"/>
    </row>
    <row r="15332" spans="27:35" x14ac:dyDescent="0.25">
      <c r="AA15332" s="81"/>
      <c r="AB15332" s="81"/>
      <c r="AC15332" s="80"/>
      <c r="AD15332" s="80"/>
      <c r="AE15332" s="81"/>
      <c r="AF15332" s="82"/>
      <c r="AG15332" s="80"/>
      <c r="AH15332" s="119"/>
      <c r="AI15332" s="119"/>
    </row>
    <row r="15333" spans="27:35" x14ac:dyDescent="0.25">
      <c r="AA15333" s="81"/>
      <c r="AB15333" s="81"/>
      <c r="AC15333" s="80"/>
      <c r="AD15333" s="80"/>
      <c r="AE15333" s="81"/>
      <c r="AF15333" s="82"/>
      <c r="AG15333" s="80"/>
      <c r="AH15333" s="119"/>
      <c r="AI15333" s="119"/>
    </row>
    <row r="15334" spans="27:35" x14ac:dyDescent="0.25">
      <c r="AA15334" s="81"/>
      <c r="AB15334" s="81"/>
      <c r="AC15334" s="80"/>
      <c r="AD15334" s="80"/>
      <c r="AE15334" s="81"/>
      <c r="AF15334" s="82"/>
      <c r="AG15334" s="80"/>
      <c r="AH15334" s="119"/>
      <c r="AI15334" s="119"/>
    </row>
    <row r="15335" spans="27:35" x14ac:dyDescent="0.25">
      <c r="AA15335" s="81"/>
      <c r="AB15335" s="81"/>
      <c r="AC15335" s="80"/>
      <c r="AD15335" s="80"/>
      <c r="AE15335" s="81"/>
      <c r="AF15335" s="82"/>
      <c r="AG15335" s="80"/>
      <c r="AH15335" s="119"/>
      <c r="AI15335" s="119"/>
    </row>
    <row r="15336" spans="27:35" x14ac:dyDescent="0.25">
      <c r="AA15336" s="81"/>
      <c r="AB15336" s="81"/>
      <c r="AC15336" s="80"/>
      <c r="AD15336" s="80"/>
      <c r="AE15336" s="81"/>
      <c r="AF15336" s="82"/>
      <c r="AG15336" s="80"/>
      <c r="AH15336" s="119"/>
      <c r="AI15336" s="119"/>
    </row>
    <row r="15337" spans="27:35" x14ac:dyDescent="0.25">
      <c r="AA15337" s="81"/>
      <c r="AB15337" s="81"/>
      <c r="AC15337" s="80"/>
      <c r="AD15337" s="80"/>
      <c r="AE15337" s="81"/>
      <c r="AF15337" s="82"/>
      <c r="AG15337" s="80"/>
      <c r="AH15337" s="119"/>
      <c r="AI15337" s="119"/>
    </row>
    <row r="15338" spans="27:35" x14ac:dyDescent="0.25">
      <c r="AA15338" s="81"/>
      <c r="AB15338" s="81"/>
      <c r="AC15338" s="80"/>
      <c r="AD15338" s="80"/>
      <c r="AE15338" s="81"/>
      <c r="AF15338" s="82"/>
      <c r="AG15338" s="80"/>
      <c r="AH15338" s="119"/>
      <c r="AI15338" s="119"/>
    </row>
    <row r="15339" spans="27:35" x14ac:dyDescent="0.25">
      <c r="AA15339" s="81"/>
      <c r="AB15339" s="81"/>
      <c r="AC15339" s="80"/>
      <c r="AD15339" s="80"/>
      <c r="AE15339" s="81"/>
      <c r="AF15339" s="82"/>
      <c r="AG15339" s="80"/>
      <c r="AH15339" s="119"/>
      <c r="AI15339" s="119"/>
    </row>
    <row r="15340" spans="27:35" x14ac:dyDescent="0.25">
      <c r="AA15340" s="81"/>
      <c r="AB15340" s="81"/>
      <c r="AC15340" s="80"/>
      <c r="AD15340" s="80"/>
      <c r="AE15340" s="81"/>
      <c r="AF15340" s="82"/>
      <c r="AG15340" s="80"/>
      <c r="AH15340" s="119"/>
      <c r="AI15340" s="119"/>
    </row>
    <row r="15341" spans="27:35" x14ac:dyDescent="0.25">
      <c r="AA15341" s="81"/>
      <c r="AB15341" s="81"/>
      <c r="AC15341" s="80"/>
      <c r="AD15341" s="80"/>
      <c r="AE15341" s="81"/>
      <c r="AF15341" s="82"/>
      <c r="AG15341" s="80"/>
      <c r="AH15341" s="119"/>
      <c r="AI15341" s="119"/>
    </row>
    <row r="15342" spans="27:35" x14ac:dyDescent="0.25">
      <c r="AA15342" s="81"/>
      <c r="AB15342" s="81"/>
      <c r="AC15342" s="80"/>
      <c r="AD15342" s="80"/>
      <c r="AE15342" s="81"/>
      <c r="AF15342" s="82"/>
      <c r="AG15342" s="80"/>
      <c r="AH15342" s="119"/>
      <c r="AI15342" s="119"/>
    </row>
    <row r="15343" spans="27:35" x14ac:dyDescent="0.25">
      <c r="AA15343" s="81"/>
      <c r="AB15343" s="81"/>
      <c r="AC15343" s="80"/>
      <c r="AD15343" s="80"/>
      <c r="AE15343" s="81"/>
      <c r="AF15343" s="82"/>
      <c r="AG15343" s="80"/>
      <c r="AH15343" s="119"/>
      <c r="AI15343" s="119"/>
    </row>
    <row r="15344" spans="27:35" x14ac:dyDescent="0.25">
      <c r="AA15344" s="81"/>
      <c r="AB15344" s="81"/>
      <c r="AC15344" s="80"/>
      <c r="AD15344" s="80"/>
      <c r="AE15344" s="81"/>
      <c r="AF15344" s="82"/>
      <c r="AG15344" s="80"/>
      <c r="AH15344" s="119"/>
      <c r="AI15344" s="119"/>
    </row>
    <row r="15345" spans="27:35" x14ac:dyDescent="0.25">
      <c r="AA15345" s="81"/>
      <c r="AB15345" s="81"/>
      <c r="AC15345" s="80"/>
      <c r="AD15345" s="80"/>
      <c r="AE15345" s="81"/>
      <c r="AF15345" s="82"/>
      <c r="AG15345" s="80"/>
      <c r="AH15345" s="119"/>
      <c r="AI15345" s="119"/>
    </row>
    <row r="15346" spans="27:35" x14ac:dyDescent="0.25">
      <c r="AA15346" s="81"/>
      <c r="AB15346" s="81"/>
      <c r="AC15346" s="80"/>
      <c r="AD15346" s="80"/>
      <c r="AE15346" s="81"/>
      <c r="AF15346" s="82"/>
      <c r="AG15346" s="80"/>
      <c r="AH15346" s="119"/>
      <c r="AI15346" s="119"/>
    </row>
    <row r="15347" spans="27:35" x14ac:dyDescent="0.25">
      <c r="AA15347" s="81"/>
      <c r="AB15347" s="81"/>
      <c r="AC15347" s="80"/>
      <c r="AD15347" s="80"/>
      <c r="AE15347" s="81"/>
      <c r="AF15347" s="82"/>
      <c r="AG15347" s="80"/>
      <c r="AH15347" s="119"/>
      <c r="AI15347" s="119"/>
    </row>
    <row r="15348" spans="27:35" x14ac:dyDescent="0.25">
      <c r="AA15348" s="81"/>
      <c r="AB15348" s="81"/>
      <c r="AC15348" s="80"/>
      <c r="AD15348" s="80"/>
      <c r="AE15348" s="81"/>
      <c r="AF15348" s="82"/>
      <c r="AG15348" s="80"/>
      <c r="AH15348" s="119"/>
      <c r="AI15348" s="119"/>
    </row>
    <row r="15349" spans="27:35" x14ac:dyDescent="0.25">
      <c r="AA15349" s="81"/>
      <c r="AB15349" s="81"/>
      <c r="AC15349" s="80"/>
      <c r="AD15349" s="80"/>
      <c r="AE15349" s="81"/>
      <c r="AF15349" s="82"/>
      <c r="AG15349" s="80"/>
      <c r="AH15349" s="119"/>
      <c r="AI15349" s="119"/>
    </row>
    <row r="15350" spans="27:35" x14ac:dyDescent="0.25">
      <c r="AA15350" s="81"/>
      <c r="AB15350" s="81"/>
      <c r="AC15350" s="80"/>
      <c r="AD15350" s="80"/>
      <c r="AE15350" s="81"/>
      <c r="AF15350" s="82"/>
      <c r="AG15350" s="80"/>
      <c r="AH15350" s="119"/>
      <c r="AI15350" s="119"/>
    </row>
    <row r="15351" spans="27:35" x14ac:dyDescent="0.25">
      <c r="AA15351" s="81"/>
      <c r="AB15351" s="81"/>
      <c r="AC15351" s="80"/>
      <c r="AD15351" s="80"/>
      <c r="AE15351" s="81"/>
      <c r="AF15351" s="82"/>
      <c r="AG15351" s="80"/>
      <c r="AH15351" s="119"/>
      <c r="AI15351" s="119"/>
    </row>
    <row r="15352" spans="27:35" x14ac:dyDescent="0.25">
      <c r="AA15352" s="81"/>
      <c r="AB15352" s="81"/>
      <c r="AC15352" s="80"/>
      <c r="AD15352" s="80"/>
      <c r="AE15352" s="81"/>
      <c r="AF15352" s="82"/>
      <c r="AG15352" s="80"/>
      <c r="AH15352" s="119"/>
      <c r="AI15352" s="119"/>
    </row>
    <row r="15353" spans="27:35" x14ac:dyDescent="0.25">
      <c r="AA15353" s="81"/>
      <c r="AB15353" s="81"/>
      <c r="AC15353" s="80"/>
      <c r="AD15353" s="80"/>
      <c r="AE15353" s="81"/>
      <c r="AF15353" s="82"/>
      <c r="AG15353" s="80"/>
      <c r="AH15353" s="119"/>
      <c r="AI15353" s="119"/>
    </row>
    <row r="15354" spans="27:35" x14ac:dyDescent="0.25">
      <c r="AA15354" s="81"/>
      <c r="AB15354" s="81"/>
      <c r="AC15354" s="80"/>
      <c r="AD15354" s="80"/>
      <c r="AE15354" s="81"/>
      <c r="AF15354" s="82"/>
      <c r="AG15354" s="80"/>
      <c r="AH15354" s="119"/>
      <c r="AI15354" s="119"/>
    </row>
    <row r="15355" spans="27:35" x14ac:dyDescent="0.25">
      <c r="AA15355" s="81"/>
      <c r="AB15355" s="81"/>
      <c r="AC15355" s="80"/>
      <c r="AD15355" s="80"/>
      <c r="AE15355" s="81"/>
      <c r="AF15355" s="82"/>
      <c r="AG15355" s="80"/>
      <c r="AH15355" s="119"/>
      <c r="AI15355" s="119"/>
    </row>
    <row r="15356" spans="27:35" x14ac:dyDescent="0.25">
      <c r="AA15356" s="81"/>
      <c r="AB15356" s="81"/>
      <c r="AC15356" s="80"/>
      <c r="AD15356" s="80"/>
      <c r="AE15356" s="81"/>
      <c r="AF15356" s="82"/>
      <c r="AG15356" s="80"/>
      <c r="AH15356" s="119"/>
      <c r="AI15356" s="119"/>
    </row>
    <row r="15357" spans="27:35" x14ac:dyDescent="0.25">
      <c r="AA15357" s="81"/>
      <c r="AB15357" s="81"/>
      <c r="AC15357" s="80"/>
      <c r="AD15357" s="80"/>
      <c r="AE15357" s="81"/>
      <c r="AF15357" s="82"/>
      <c r="AG15357" s="80"/>
      <c r="AH15357" s="119"/>
      <c r="AI15357" s="119"/>
    </row>
    <row r="15358" spans="27:35" x14ac:dyDescent="0.25">
      <c r="AA15358" s="81"/>
      <c r="AB15358" s="81"/>
      <c r="AC15358" s="80"/>
      <c r="AD15358" s="80"/>
      <c r="AE15358" s="81"/>
      <c r="AF15358" s="82"/>
      <c r="AG15358" s="80"/>
      <c r="AH15358" s="119"/>
      <c r="AI15358" s="119"/>
    </row>
    <row r="15359" spans="27:35" x14ac:dyDescent="0.25">
      <c r="AA15359" s="81"/>
      <c r="AB15359" s="81"/>
      <c r="AC15359" s="80"/>
      <c r="AD15359" s="80"/>
      <c r="AE15359" s="81"/>
      <c r="AF15359" s="82"/>
      <c r="AG15359" s="80"/>
      <c r="AH15359" s="119"/>
      <c r="AI15359" s="119"/>
    </row>
    <row r="15360" spans="27:35" x14ac:dyDescent="0.25">
      <c r="AA15360" s="81"/>
      <c r="AB15360" s="81"/>
      <c r="AC15360" s="80"/>
      <c r="AD15360" s="80"/>
      <c r="AE15360" s="81"/>
      <c r="AF15360" s="82"/>
      <c r="AG15360" s="80"/>
      <c r="AH15360" s="119"/>
      <c r="AI15360" s="119"/>
    </row>
    <row r="15361" spans="27:35" x14ac:dyDescent="0.25">
      <c r="AA15361" s="81"/>
      <c r="AB15361" s="81"/>
      <c r="AC15361" s="80"/>
      <c r="AD15361" s="80"/>
      <c r="AE15361" s="81"/>
      <c r="AF15361" s="82"/>
      <c r="AG15361" s="80"/>
      <c r="AH15361" s="119"/>
      <c r="AI15361" s="119"/>
    </row>
    <row r="15362" spans="27:35" x14ac:dyDescent="0.25">
      <c r="AA15362" s="81"/>
      <c r="AB15362" s="81"/>
      <c r="AC15362" s="80"/>
      <c r="AD15362" s="80"/>
      <c r="AE15362" s="81"/>
      <c r="AF15362" s="82"/>
      <c r="AG15362" s="80"/>
      <c r="AH15362" s="119"/>
      <c r="AI15362" s="119"/>
    </row>
    <row r="15363" spans="27:35" x14ac:dyDescent="0.25">
      <c r="AA15363" s="81"/>
      <c r="AB15363" s="81"/>
      <c r="AC15363" s="80"/>
      <c r="AD15363" s="80"/>
      <c r="AE15363" s="81"/>
      <c r="AF15363" s="82"/>
      <c r="AG15363" s="80"/>
      <c r="AH15363" s="119"/>
      <c r="AI15363" s="119"/>
    </row>
    <row r="15364" spans="27:35" x14ac:dyDescent="0.25">
      <c r="AA15364" s="81"/>
      <c r="AB15364" s="81"/>
      <c r="AC15364" s="80"/>
      <c r="AD15364" s="80"/>
      <c r="AE15364" s="81"/>
      <c r="AF15364" s="82"/>
      <c r="AG15364" s="80"/>
      <c r="AH15364" s="119"/>
      <c r="AI15364" s="119"/>
    </row>
    <row r="15365" spans="27:35" x14ac:dyDescent="0.25">
      <c r="AA15365" s="81"/>
      <c r="AB15365" s="81"/>
      <c r="AC15365" s="80"/>
      <c r="AD15365" s="80"/>
      <c r="AE15365" s="81"/>
      <c r="AF15365" s="82"/>
      <c r="AG15365" s="80"/>
      <c r="AH15365" s="119"/>
      <c r="AI15365" s="119"/>
    </row>
    <row r="15366" spans="27:35" x14ac:dyDescent="0.25">
      <c r="AA15366" s="81"/>
      <c r="AB15366" s="81"/>
      <c r="AC15366" s="80"/>
      <c r="AD15366" s="80"/>
      <c r="AE15366" s="81"/>
      <c r="AF15366" s="82"/>
      <c r="AG15366" s="80"/>
      <c r="AH15366" s="119"/>
      <c r="AI15366" s="119"/>
    </row>
    <row r="15367" spans="27:35" x14ac:dyDescent="0.25">
      <c r="AA15367" s="81"/>
      <c r="AB15367" s="81"/>
      <c r="AC15367" s="80"/>
      <c r="AD15367" s="80"/>
      <c r="AE15367" s="81"/>
      <c r="AF15367" s="82"/>
      <c r="AG15367" s="80"/>
      <c r="AH15367" s="119"/>
      <c r="AI15367" s="119"/>
    </row>
    <row r="15368" spans="27:35" x14ac:dyDescent="0.25">
      <c r="AA15368" s="81"/>
      <c r="AB15368" s="81"/>
      <c r="AC15368" s="80"/>
      <c r="AD15368" s="80"/>
      <c r="AE15368" s="81"/>
      <c r="AF15368" s="82"/>
      <c r="AG15368" s="80"/>
      <c r="AH15368" s="119"/>
      <c r="AI15368" s="119"/>
    </row>
    <row r="15369" spans="27:35" x14ac:dyDescent="0.25">
      <c r="AA15369" s="81"/>
      <c r="AB15369" s="81"/>
      <c r="AC15369" s="80"/>
      <c r="AD15369" s="80"/>
      <c r="AE15369" s="81"/>
      <c r="AF15369" s="82"/>
      <c r="AG15369" s="80"/>
      <c r="AH15369" s="119"/>
      <c r="AI15369" s="119"/>
    </row>
    <row r="15370" spans="27:35" x14ac:dyDescent="0.25">
      <c r="AA15370" s="81"/>
      <c r="AB15370" s="81"/>
      <c r="AC15370" s="80"/>
      <c r="AD15370" s="80"/>
      <c r="AE15370" s="81"/>
      <c r="AF15370" s="82"/>
      <c r="AG15370" s="80"/>
      <c r="AH15370" s="119"/>
      <c r="AI15370" s="119"/>
    </row>
    <row r="15371" spans="27:35" x14ac:dyDescent="0.25">
      <c r="AA15371" s="81"/>
      <c r="AB15371" s="81"/>
      <c r="AC15371" s="80"/>
      <c r="AD15371" s="80"/>
      <c r="AE15371" s="81"/>
      <c r="AF15371" s="82"/>
      <c r="AG15371" s="80"/>
      <c r="AH15371" s="119"/>
      <c r="AI15371" s="119"/>
    </row>
    <row r="15372" spans="27:35" x14ac:dyDescent="0.25">
      <c r="AA15372" s="81"/>
      <c r="AB15372" s="81"/>
      <c r="AC15372" s="80"/>
      <c r="AD15372" s="80"/>
      <c r="AE15372" s="81"/>
      <c r="AF15372" s="82"/>
      <c r="AG15372" s="80"/>
      <c r="AH15372" s="119"/>
      <c r="AI15372" s="119"/>
    </row>
    <row r="15373" spans="27:35" x14ac:dyDescent="0.25">
      <c r="AA15373" s="81"/>
      <c r="AB15373" s="81"/>
      <c r="AC15373" s="80"/>
      <c r="AD15373" s="80"/>
      <c r="AE15373" s="81"/>
      <c r="AF15373" s="82"/>
      <c r="AG15373" s="80"/>
      <c r="AH15373" s="119"/>
      <c r="AI15373" s="119"/>
    </row>
    <row r="15374" spans="27:35" x14ac:dyDescent="0.25">
      <c r="AA15374" s="81"/>
      <c r="AB15374" s="81"/>
      <c r="AC15374" s="80"/>
      <c r="AD15374" s="80"/>
      <c r="AE15374" s="81"/>
      <c r="AF15374" s="82"/>
      <c r="AG15374" s="80"/>
      <c r="AH15374" s="119"/>
      <c r="AI15374" s="119"/>
    </row>
    <row r="15375" spans="27:35" x14ac:dyDescent="0.25">
      <c r="AA15375" s="81"/>
      <c r="AB15375" s="81"/>
      <c r="AC15375" s="80"/>
      <c r="AD15375" s="80"/>
      <c r="AE15375" s="81"/>
      <c r="AF15375" s="82"/>
      <c r="AG15375" s="80"/>
      <c r="AH15375" s="119"/>
      <c r="AI15375" s="119"/>
    </row>
    <row r="15376" spans="27:35" x14ac:dyDescent="0.25">
      <c r="AA15376" s="81"/>
      <c r="AB15376" s="81"/>
      <c r="AC15376" s="80"/>
      <c r="AD15376" s="80"/>
      <c r="AE15376" s="81"/>
      <c r="AF15376" s="82"/>
      <c r="AG15376" s="80"/>
      <c r="AH15376" s="119"/>
      <c r="AI15376" s="119"/>
    </row>
    <row r="15377" spans="27:35" x14ac:dyDescent="0.25">
      <c r="AA15377" s="81"/>
      <c r="AB15377" s="81"/>
      <c r="AC15377" s="80"/>
      <c r="AD15377" s="80"/>
      <c r="AE15377" s="81"/>
      <c r="AF15377" s="82"/>
      <c r="AG15377" s="80"/>
      <c r="AH15377" s="119"/>
      <c r="AI15377" s="119"/>
    </row>
    <row r="15378" spans="27:35" x14ac:dyDescent="0.25">
      <c r="AA15378" s="81"/>
      <c r="AB15378" s="81"/>
      <c r="AC15378" s="80"/>
      <c r="AD15378" s="80"/>
      <c r="AE15378" s="81"/>
      <c r="AF15378" s="82"/>
      <c r="AG15378" s="80"/>
      <c r="AH15378" s="119"/>
      <c r="AI15378" s="119"/>
    </row>
    <row r="15379" spans="27:35" x14ac:dyDescent="0.25">
      <c r="AA15379" s="81"/>
      <c r="AB15379" s="81"/>
      <c r="AC15379" s="80"/>
      <c r="AD15379" s="80"/>
      <c r="AE15379" s="81"/>
      <c r="AF15379" s="82"/>
      <c r="AG15379" s="80"/>
      <c r="AH15379" s="119"/>
      <c r="AI15379" s="119"/>
    </row>
    <row r="15380" spans="27:35" x14ac:dyDescent="0.25">
      <c r="AA15380" s="81"/>
      <c r="AB15380" s="81"/>
      <c r="AC15380" s="80"/>
      <c r="AD15380" s="80"/>
      <c r="AE15380" s="81"/>
      <c r="AF15380" s="82"/>
      <c r="AG15380" s="80"/>
      <c r="AH15380" s="119"/>
      <c r="AI15380" s="119"/>
    </row>
    <row r="15381" spans="27:35" x14ac:dyDescent="0.25">
      <c r="AA15381" s="81"/>
      <c r="AB15381" s="81"/>
      <c r="AC15381" s="80"/>
      <c r="AD15381" s="80"/>
      <c r="AE15381" s="81"/>
      <c r="AF15381" s="82"/>
      <c r="AG15381" s="80"/>
      <c r="AH15381" s="119"/>
      <c r="AI15381" s="119"/>
    </row>
    <row r="15382" spans="27:35" x14ac:dyDescent="0.25">
      <c r="AA15382" s="81"/>
      <c r="AB15382" s="81"/>
      <c r="AC15382" s="80"/>
      <c r="AD15382" s="80"/>
      <c r="AE15382" s="81"/>
      <c r="AF15382" s="82"/>
      <c r="AG15382" s="80"/>
      <c r="AH15382" s="119"/>
      <c r="AI15382" s="119"/>
    </row>
    <row r="15383" spans="27:35" x14ac:dyDescent="0.25">
      <c r="AA15383" s="81"/>
      <c r="AB15383" s="81"/>
      <c r="AC15383" s="80"/>
      <c r="AD15383" s="80"/>
      <c r="AE15383" s="81"/>
      <c r="AF15383" s="82"/>
      <c r="AG15383" s="80"/>
      <c r="AH15383" s="119"/>
      <c r="AI15383" s="119"/>
    </row>
    <row r="15384" spans="27:35" x14ac:dyDescent="0.25">
      <c r="AA15384" s="81"/>
      <c r="AB15384" s="81"/>
      <c r="AC15384" s="80"/>
      <c r="AD15384" s="80"/>
      <c r="AE15384" s="81"/>
      <c r="AF15384" s="82"/>
      <c r="AG15384" s="80"/>
      <c r="AH15384" s="119"/>
      <c r="AI15384" s="119"/>
    </row>
    <row r="15385" spans="27:35" x14ac:dyDescent="0.25">
      <c r="AA15385" s="81"/>
      <c r="AB15385" s="81"/>
      <c r="AC15385" s="80"/>
      <c r="AD15385" s="80"/>
      <c r="AE15385" s="81"/>
      <c r="AF15385" s="82"/>
      <c r="AG15385" s="80"/>
      <c r="AH15385" s="119"/>
      <c r="AI15385" s="119"/>
    </row>
    <row r="15386" spans="27:35" x14ac:dyDescent="0.25">
      <c r="AA15386" s="81"/>
      <c r="AB15386" s="81"/>
      <c r="AC15386" s="80"/>
      <c r="AD15386" s="80"/>
      <c r="AE15386" s="81"/>
      <c r="AF15386" s="82"/>
      <c r="AG15386" s="80"/>
      <c r="AH15386" s="119"/>
      <c r="AI15386" s="119"/>
    </row>
    <row r="15387" spans="27:35" x14ac:dyDescent="0.25">
      <c r="AA15387" s="81"/>
      <c r="AB15387" s="81"/>
      <c r="AC15387" s="80"/>
      <c r="AD15387" s="80"/>
      <c r="AE15387" s="81"/>
      <c r="AF15387" s="82"/>
      <c r="AG15387" s="80"/>
      <c r="AH15387" s="119"/>
      <c r="AI15387" s="119"/>
    </row>
    <row r="15388" spans="27:35" x14ac:dyDescent="0.25">
      <c r="AA15388" s="81"/>
      <c r="AB15388" s="81"/>
      <c r="AC15388" s="80"/>
      <c r="AD15388" s="80"/>
      <c r="AE15388" s="81"/>
      <c r="AF15388" s="82"/>
      <c r="AG15388" s="80"/>
      <c r="AH15388" s="119"/>
      <c r="AI15388" s="119"/>
    </row>
    <row r="15389" spans="27:35" x14ac:dyDescent="0.25">
      <c r="AA15389" s="81"/>
      <c r="AB15389" s="81"/>
      <c r="AC15389" s="80"/>
      <c r="AD15389" s="80"/>
      <c r="AE15389" s="81"/>
      <c r="AF15389" s="82"/>
      <c r="AG15389" s="80"/>
      <c r="AH15389" s="119"/>
      <c r="AI15389" s="119"/>
    </row>
    <row r="15390" spans="27:35" x14ac:dyDescent="0.25">
      <c r="AA15390" s="81"/>
      <c r="AB15390" s="81"/>
      <c r="AC15390" s="80"/>
      <c r="AD15390" s="80"/>
      <c r="AE15390" s="81"/>
      <c r="AF15390" s="82"/>
      <c r="AG15390" s="80"/>
      <c r="AH15390" s="119"/>
      <c r="AI15390" s="119"/>
    </row>
    <row r="15391" spans="27:35" x14ac:dyDescent="0.25">
      <c r="AA15391" s="81"/>
      <c r="AB15391" s="81"/>
      <c r="AC15391" s="80"/>
      <c r="AD15391" s="80"/>
      <c r="AE15391" s="81"/>
      <c r="AF15391" s="82"/>
      <c r="AG15391" s="80"/>
      <c r="AH15391" s="119"/>
      <c r="AI15391" s="119"/>
    </row>
    <row r="15392" spans="27:35" x14ac:dyDescent="0.25">
      <c r="AA15392" s="81"/>
      <c r="AB15392" s="81"/>
      <c r="AC15392" s="80"/>
      <c r="AD15392" s="80"/>
      <c r="AE15392" s="81"/>
      <c r="AF15392" s="82"/>
      <c r="AG15392" s="80"/>
      <c r="AH15392" s="119"/>
      <c r="AI15392" s="119"/>
    </row>
    <row r="15393" spans="27:35" x14ac:dyDescent="0.25">
      <c r="AA15393" s="81"/>
      <c r="AB15393" s="81"/>
      <c r="AC15393" s="80"/>
      <c r="AD15393" s="80"/>
      <c r="AE15393" s="81"/>
      <c r="AF15393" s="82"/>
      <c r="AG15393" s="80"/>
      <c r="AH15393" s="119"/>
      <c r="AI15393" s="119"/>
    </row>
    <row r="15394" spans="27:35" x14ac:dyDescent="0.25">
      <c r="AA15394" s="81"/>
      <c r="AB15394" s="81"/>
      <c r="AC15394" s="80"/>
      <c r="AD15394" s="80"/>
      <c r="AE15394" s="81"/>
      <c r="AF15394" s="82"/>
      <c r="AG15394" s="80"/>
      <c r="AH15394" s="119"/>
      <c r="AI15394" s="119"/>
    </row>
    <row r="15395" spans="27:35" x14ac:dyDescent="0.25">
      <c r="AA15395" s="81"/>
      <c r="AB15395" s="81"/>
      <c r="AC15395" s="80"/>
      <c r="AD15395" s="80"/>
      <c r="AE15395" s="81"/>
      <c r="AF15395" s="82"/>
      <c r="AG15395" s="80"/>
      <c r="AH15395" s="119"/>
      <c r="AI15395" s="119"/>
    </row>
    <row r="15396" spans="27:35" x14ac:dyDescent="0.25">
      <c r="AA15396" s="81"/>
      <c r="AB15396" s="81"/>
      <c r="AC15396" s="80"/>
      <c r="AD15396" s="80"/>
      <c r="AE15396" s="81"/>
      <c r="AF15396" s="82"/>
      <c r="AG15396" s="80"/>
      <c r="AH15396" s="119"/>
      <c r="AI15396" s="119"/>
    </row>
    <row r="15397" spans="27:35" x14ac:dyDescent="0.25">
      <c r="AA15397" s="81"/>
      <c r="AB15397" s="81"/>
      <c r="AC15397" s="80"/>
      <c r="AD15397" s="80"/>
      <c r="AE15397" s="81"/>
      <c r="AF15397" s="82"/>
      <c r="AG15397" s="80"/>
      <c r="AH15397" s="119"/>
      <c r="AI15397" s="119"/>
    </row>
    <row r="15398" spans="27:35" x14ac:dyDescent="0.25">
      <c r="AA15398" s="81"/>
      <c r="AB15398" s="81"/>
      <c r="AC15398" s="80"/>
      <c r="AD15398" s="80"/>
      <c r="AE15398" s="81"/>
      <c r="AF15398" s="82"/>
      <c r="AG15398" s="80"/>
      <c r="AH15398" s="119"/>
      <c r="AI15398" s="119"/>
    </row>
    <row r="15399" spans="27:35" x14ac:dyDescent="0.25">
      <c r="AA15399" s="81"/>
      <c r="AB15399" s="81"/>
      <c r="AC15399" s="80"/>
      <c r="AD15399" s="80"/>
      <c r="AE15399" s="81"/>
      <c r="AF15399" s="82"/>
      <c r="AG15399" s="80"/>
      <c r="AH15399" s="119"/>
      <c r="AI15399" s="119"/>
    </row>
    <row r="15400" spans="27:35" x14ac:dyDescent="0.25">
      <c r="AA15400" s="81"/>
      <c r="AB15400" s="81"/>
      <c r="AC15400" s="80"/>
      <c r="AD15400" s="80"/>
      <c r="AE15400" s="81"/>
      <c r="AF15400" s="82"/>
      <c r="AG15400" s="80"/>
      <c r="AH15400" s="119"/>
      <c r="AI15400" s="119"/>
    </row>
    <row r="15401" spans="27:35" x14ac:dyDescent="0.25">
      <c r="AA15401" s="81"/>
      <c r="AB15401" s="81"/>
      <c r="AC15401" s="80"/>
      <c r="AD15401" s="80"/>
      <c r="AE15401" s="81"/>
      <c r="AF15401" s="82"/>
      <c r="AG15401" s="80"/>
      <c r="AH15401" s="119"/>
      <c r="AI15401" s="119"/>
    </row>
    <row r="15402" spans="27:35" x14ac:dyDescent="0.25">
      <c r="AA15402" s="81"/>
      <c r="AB15402" s="81"/>
      <c r="AC15402" s="80"/>
      <c r="AD15402" s="80"/>
      <c r="AE15402" s="81"/>
      <c r="AF15402" s="82"/>
      <c r="AG15402" s="80"/>
      <c r="AH15402" s="119"/>
      <c r="AI15402" s="119"/>
    </row>
    <row r="15403" spans="27:35" x14ac:dyDescent="0.25">
      <c r="AA15403" s="81"/>
      <c r="AB15403" s="81"/>
      <c r="AC15403" s="80"/>
      <c r="AD15403" s="80"/>
      <c r="AE15403" s="81"/>
      <c r="AF15403" s="82"/>
      <c r="AG15403" s="80"/>
      <c r="AH15403" s="119"/>
      <c r="AI15403" s="119"/>
    </row>
    <row r="15404" spans="27:35" x14ac:dyDescent="0.25">
      <c r="AA15404" s="81"/>
      <c r="AB15404" s="81"/>
      <c r="AC15404" s="80"/>
      <c r="AD15404" s="80"/>
      <c r="AE15404" s="81"/>
      <c r="AF15404" s="82"/>
      <c r="AG15404" s="80"/>
      <c r="AH15404" s="119"/>
      <c r="AI15404" s="119"/>
    </row>
    <row r="15405" spans="27:35" x14ac:dyDescent="0.25">
      <c r="AA15405" s="81"/>
      <c r="AB15405" s="81"/>
      <c r="AC15405" s="80"/>
      <c r="AD15405" s="80"/>
      <c r="AE15405" s="81"/>
      <c r="AF15405" s="82"/>
      <c r="AG15405" s="80"/>
      <c r="AH15405" s="119"/>
      <c r="AI15405" s="119"/>
    </row>
    <row r="15406" spans="27:35" x14ac:dyDescent="0.25">
      <c r="AA15406" s="81"/>
      <c r="AB15406" s="81"/>
      <c r="AC15406" s="80"/>
      <c r="AD15406" s="80"/>
      <c r="AE15406" s="81"/>
      <c r="AF15406" s="82"/>
      <c r="AG15406" s="80"/>
      <c r="AH15406" s="119"/>
      <c r="AI15406" s="119"/>
    </row>
    <row r="15407" spans="27:35" x14ac:dyDescent="0.25">
      <c r="AA15407" s="81"/>
      <c r="AB15407" s="81"/>
      <c r="AC15407" s="80"/>
      <c r="AD15407" s="80"/>
      <c r="AE15407" s="81"/>
      <c r="AF15407" s="82"/>
      <c r="AG15407" s="80"/>
      <c r="AH15407" s="119"/>
      <c r="AI15407" s="119"/>
    </row>
    <row r="15408" spans="27:35" x14ac:dyDescent="0.25">
      <c r="AA15408" s="81"/>
      <c r="AB15408" s="81"/>
      <c r="AC15408" s="80"/>
      <c r="AD15408" s="80"/>
      <c r="AE15408" s="81"/>
      <c r="AF15408" s="82"/>
      <c r="AG15408" s="80"/>
      <c r="AH15408" s="119"/>
      <c r="AI15408" s="119"/>
    </row>
    <row r="15409" spans="27:35" x14ac:dyDescent="0.25">
      <c r="AA15409" s="81"/>
      <c r="AB15409" s="81"/>
      <c r="AC15409" s="80"/>
      <c r="AD15409" s="80"/>
      <c r="AE15409" s="81"/>
      <c r="AF15409" s="82"/>
      <c r="AG15409" s="80"/>
      <c r="AH15409" s="119"/>
      <c r="AI15409" s="119"/>
    </row>
    <row r="15410" spans="27:35" x14ac:dyDescent="0.25">
      <c r="AA15410" s="81"/>
      <c r="AB15410" s="81"/>
      <c r="AC15410" s="80"/>
      <c r="AD15410" s="80"/>
      <c r="AE15410" s="81"/>
      <c r="AF15410" s="82"/>
      <c r="AG15410" s="80"/>
      <c r="AH15410" s="119"/>
      <c r="AI15410" s="119"/>
    </row>
    <row r="15411" spans="27:35" x14ac:dyDescent="0.25">
      <c r="AA15411" s="81"/>
      <c r="AB15411" s="81"/>
      <c r="AC15411" s="80"/>
      <c r="AD15411" s="80"/>
      <c r="AE15411" s="81"/>
      <c r="AF15411" s="82"/>
      <c r="AG15411" s="80"/>
      <c r="AH15411" s="119"/>
      <c r="AI15411" s="119"/>
    </row>
    <row r="15412" spans="27:35" x14ac:dyDescent="0.25">
      <c r="AA15412" s="81"/>
      <c r="AB15412" s="81"/>
      <c r="AC15412" s="80"/>
      <c r="AD15412" s="80"/>
      <c r="AE15412" s="81"/>
      <c r="AF15412" s="82"/>
      <c r="AG15412" s="80"/>
      <c r="AH15412" s="119"/>
      <c r="AI15412" s="119"/>
    </row>
    <row r="15413" spans="27:35" x14ac:dyDescent="0.25">
      <c r="AA15413" s="81"/>
      <c r="AB15413" s="81"/>
      <c r="AC15413" s="80"/>
      <c r="AD15413" s="80"/>
      <c r="AE15413" s="81"/>
      <c r="AF15413" s="82"/>
      <c r="AG15413" s="80"/>
      <c r="AH15413" s="119"/>
      <c r="AI15413" s="119"/>
    </row>
    <row r="15414" spans="27:35" x14ac:dyDescent="0.25">
      <c r="AA15414" s="81"/>
      <c r="AB15414" s="81"/>
      <c r="AC15414" s="80"/>
      <c r="AD15414" s="80"/>
      <c r="AE15414" s="81"/>
      <c r="AF15414" s="82"/>
      <c r="AG15414" s="80"/>
      <c r="AH15414" s="119"/>
      <c r="AI15414" s="119"/>
    </row>
    <row r="15415" spans="27:35" x14ac:dyDescent="0.25">
      <c r="AA15415" s="81"/>
      <c r="AB15415" s="81"/>
      <c r="AC15415" s="80"/>
      <c r="AD15415" s="80"/>
      <c r="AE15415" s="81"/>
      <c r="AF15415" s="82"/>
      <c r="AG15415" s="80"/>
      <c r="AH15415" s="119"/>
      <c r="AI15415" s="119"/>
    </row>
    <row r="15416" spans="27:35" x14ac:dyDescent="0.25">
      <c r="AA15416" s="81"/>
      <c r="AB15416" s="81"/>
      <c r="AC15416" s="80"/>
      <c r="AD15416" s="80"/>
      <c r="AE15416" s="81"/>
      <c r="AF15416" s="82"/>
      <c r="AG15416" s="80"/>
      <c r="AH15416" s="119"/>
      <c r="AI15416" s="119"/>
    </row>
    <row r="15417" spans="27:35" x14ac:dyDescent="0.25">
      <c r="AA15417" s="81"/>
      <c r="AB15417" s="81"/>
      <c r="AC15417" s="80"/>
      <c r="AD15417" s="80"/>
      <c r="AE15417" s="81"/>
      <c r="AF15417" s="82"/>
      <c r="AG15417" s="80"/>
      <c r="AH15417" s="119"/>
      <c r="AI15417" s="119"/>
    </row>
    <row r="15418" spans="27:35" x14ac:dyDescent="0.25">
      <c r="AA15418" s="81"/>
      <c r="AB15418" s="81"/>
      <c r="AC15418" s="80"/>
      <c r="AD15418" s="80"/>
      <c r="AE15418" s="81"/>
      <c r="AF15418" s="82"/>
      <c r="AG15418" s="80"/>
      <c r="AH15418" s="119"/>
      <c r="AI15418" s="119"/>
    </row>
    <row r="15419" spans="27:35" x14ac:dyDescent="0.25">
      <c r="AA15419" s="81"/>
      <c r="AB15419" s="81"/>
      <c r="AC15419" s="80"/>
      <c r="AD15419" s="80"/>
      <c r="AE15419" s="81"/>
      <c r="AF15419" s="82"/>
      <c r="AG15419" s="80"/>
      <c r="AH15419" s="119"/>
      <c r="AI15419" s="119"/>
    </row>
    <row r="15420" spans="27:35" x14ac:dyDescent="0.25">
      <c r="AA15420" s="81"/>
      <c r="AB15420" s="81"/>
      <c r="AC15420" s="80"/>
      <c r="AD15420" s="80"/>
      <c r="AE15420" s="81"/>
      <c r="AF15420" s="82"/>
      <c r="AG15420" s="80"/>
      <c r="AH15420" s="119"/>
      <c r="AI15420" s="119"/>
    </row>
    <row r="15421" spans="27:35" x14ac:dyDescent="0.25">
      <c r="AA15421" s="81"/>
      <c r="AB15421" s="81"/>
      <c r="AC15421" s="80"/>
      <c r="AD15421" s="80"/>
      <c r="AE15421" s="81"/>
      <c r="AF15421" s="82"/>
      <c r="AG15421" s="80"/>
      <c r="AH15421" s="119"/>
      <c r="AI15421" s="119"/>
    </row>
    <row r="15422" spans="27:35" x14ac:dyDescent="0.25">
      <c r="AA15422" s="81"/>
      <c r="AB15422" s="81"/>
      <c r="AC15422" s="80"/>
      <c r="AD15422" s="80"/>
      <c r="AE15422" s="81"/>
      <c r="AF15422" s="82"/>
      <c r="AG15422" s="80"/>
      <c r="AH15422" s="119"/>
      <c r="AI15422" s="119"/>
    </row>
    <row r="15423" spans="27:35" x14ac:dyDescent="0.25">
      <c r="AA15423" s="81"/>
      <c r="AB15423" s="81"/>
      <c r="AC15423" s="80"/>
      <c r="AD15423" s="80"/>
      <c r="AE15423" s="81"/>
      <c r="AF15423" s="82"/>
      <c r="AG15423" s="80"/>
      <c r="AH15423" s="119"/>
      <c r="AI15423" s="119"/>
    </row>
    <row r="15424" spans="27:35" x14ac:dyDescent="0.25">
      <c r="AA15424" s="81"/>
      <c r="AB15424" s="81"/>
      <c r="AC15424" s="80"/>
      <c r="AD15424" s="80"/>
      <c r="AE15424" s="81"/>
      <c r="AF15424" s="82"/>
      <c r="AG15424" s="80"/>
      <c r="AH15424" s="119"/>
      <c r="AI15424" s="119"/>
    </row>
    <row r="15425" spans="27:35" x14ac:dyDescent="0.25">
      <c r="AA15425" s="81"/>
      <c r="AB15425" s="81"/>
      <c r="AC15425" s="80"/>
      <c r="AD15425" s="80"/>
      <c r="AE15425" s="81"/>
      <c r="AF15425" s="82"/>
      <c r="AG15425" s="80"/>
      <c r="AH15425" s="119"/>
      <c r="AI15425" s="119"/>
    </row>
    <row r="15426" spans="27:35" x14ac:dyDescent="0.25">
      <c r="AA15426" s="81"/>
      <c r="AB15426" s="81"/>
      <c r="AC15426" s="80"/>
      <c r="AD15426" s="80"/>
      <c r="AE15426" s="81"/>
      <c r="AF15426" s="82"/>
      <c r="AG15426" s="80"/>
      <c r="AH15426" s="119"/>
      <c r="AI15426" s="119"/>
    </row>
    <row r="15427" spans="27:35" x14ac:dyDescent="0.25">
      <c r="AA15427" s="81"/>
      <c r="AB15427" s="81"/>
      <c r="AC15427" s="80"/>
      <c r="AD15427" s="80"/>
      <c r="AE15427" s="81"/>
      <c r="AF15427" s="82"/>
      <c r="AG15427" s="80"/>
      <c r="AH15427" s="119"/>
      <c r="AI15427" s="119"/>
    </row>
    <row r="15428" spans="27:35" x14ac:dyDescent="0.25">
      <c r="AA15428" s="81"/>
      <c r="AB15428" s="81"/>
      <c r="AC15428" s="80"/>
      <c r="AD15428" s="80"/>
      <c r="AE15428" s="81"/>
      <c r="AF15428" s="82"/>
      <c r="AG15428" s="80"/>
      <c r="AH15428" s="119"/>
      <c r="AI15428" s="119"/>
    </row>
    <row r="15429" spans="27:35" x14ac:dyDescent="0.25">
      <c r="AA15429" s="81"/>
      <c r="AB15429" s="81"/>
      <c r="AC15429" s="80"/>
      <c r="AD15429" s="80"/>
      <c r="AE15429" s="81"/>
      <c r="AF15429" s="82"/>
      <c r="AG15429" s="80"/>
      <c r="AH15429" s="119"/>
      <c r="AI15429" s="119"/>
    </row>
    <row r="15430" spans="27:35" x14ac:dyDescent="0.25">
      <c r="AA15430" s="81"/>
      <c r="AB15430" s="81"/>
      <c r="AC15430" s="80"/>
      <c r="AD15430" s="80"/>
      <c r="AE15430" s="81"/>
      <c r="AF15430" s="82"/>
      <c r="AG15430" s="80"/>
      <c r="AH15430" s="119"/>
      <c r="AI15430" s="119"/>
    </row>
    <row r="15431" spans="27:35" x14ac:dyDescent="0.25">
      <c r="AA15431" s="81"/>
      <c r="AB15431" s="81"/>
      <c r="AC15431" s="80"/>
      <c r="AD15431" s="80"/>
      <c r="AE15431" s="81"/>
      <c r="AF15431" s="82"/>
      <c r="AG15431" s="80"/>
      <c r="AH15431" s="119"/>
      <c r="AI15431" s="119"/>
    </row>
    <row r="15432" spans="27:35" x14ac:dyDescent="0.25">
      <c r="AA15432" s="81"/>
      <c r="AB15432" s="81"/>
      <c r="AC15432" s="80"/>
      <c r="AD15432" s="80"/>
      <c r="AE15432" s="81"/>
      <c r="AF15432" s="82"/>
      <c r="AG15432" s="80"/>
      <c r="AH15432" s="119"/>
      <c r="AI15432" s="119"/>
    </row>
    <row r="15433" spans="27:35" x14ac:dyDescent="0.25">
      <c r="AA15433" s="81"/>
      <c r="AB15433" s="81"/>
      <c r="AC15433" s="80"/>
      <c r="AD15433" s="80"/>
      <c r="AE15433" s="81"/>
      <c r="AF15433" s="82"/>
      <c r="AG15433" s="80"/>
      <c r="AH15433" s="119"/>
      <c r="AI15433" s="119"/>
    </row>
    <row r="15434" spans="27:35" x14ac:dyDescent="0.25">
      <c r="AA15434" s="81"/>
      <c r="AB15434" s="81"/>
      <c r="AC15434" s="80"/>
      <c r="AD15434" s="80"/>
      <c r="AE15434" s="81"/>
      <c r="AF15434" s="82"/>
      <c r="AG15434" s="80"/>
      <c r="AH15434" s="119"/>
      <c r="AI15434" s="119"/>
    </row>
    <row r="15435" spans="27:35" x14ac:dyDescent="0.25">
      <c r="AA15435" s="81"/>
      <c r="AB15435" s="81"/>
      <c r="AC15435" s="80"/>
      <c r="AD15435" s="80"/>
      <c r="AE15435" s="81"/>
      <c r="AF15435" s="82"/>
      <c r="AG15435" s="80"/>
      <c r="AH15435" s="119"/>
      <c r="AI15435" s="119"/>
    </row>
    <row r="15436" spans="27:35" x14ac:dyDescent="0.25">
      <c r="AA15436" s="81"/>
      <c r="AB15436" s="81"/>
      <c r="AC15436" s="80"/>
      <c r="AD15436" s="80"/>
      <c r="AE15436" s="81"/>
      <c r="AF15436" s="82"/>
      <c r="AG15436" s="80"/>
      <c r="AH15436" s="119"/>
      <c r="AI15436" s="119"/>
    </row>
    <row r="15437" spans="27:35" x14ac:dyDescent="0.25">
      <c r="AA15437" s="81"/>
      <c r="AB15437" s="81"/>
      <c r="AC15437" s="80"/>
      <c r="AD15437" s="80"/>
      <c r="AE15437" s="81"/>
      <c r="AF15437" s="82"/>
      <c r="AG15437" s="80"/>
      <c r="AH15437" s="119"/>
      <c r="AI15437" s="119"/>
    </row>
    <row r="15438" spans="27:35" x14ac:dyDescent="0.25">
      <c r="AA15438" s="81"/>
      <c r="AB15438" s="81"/>
      <c r="AC15438" s="80"/>
      <c r="AD15438" s="80"/>
      <c r="AE15438" s="81"/>
      <c r="AF15438" s="82"/>
      <c r="AG15438" s="80"/>
      <c r="AH15438" s="119"/>
      <c r="AI15438" s="119"/>
    </row>
    <row r="15439" spans="27:35" x14ac:dyDescent="0.25">
      <c r="AA15439" s="81"/>
      <c r="AB15439" s="81"/>
      <c r="AC15439" s="80"/>
      <c r="AD15439" s="80"/>
      <c r="AE15439" s="81"/>
      <c r="AF15439" s="82"/>
      <c r="AG15439" s="80"/>
      <c r="AH15439" s="119"/>
      <c r="AI15439" s="119"/>
    </row>
    <row r="15440" spans="27:35" x14ac:dyDescent="0.25">
      <c r="AA15440" s="81"/>
      <c r="AB15440" s="81"/>
      <c r="AC15440" s="80"/>
      <c r="AD15440" s="80"/>
      <c r="AE15440" s="81"/>
      <c r="AF15440" s="82"/>
      <c r="AG15440" s="80"/>
      <c r="AH15440" s="119"/>
      <c r="AI15440" s="119"/>
    </row>
    <row r="15441" spans="27:35" x14ac:dyDescent="0.25">
      <c r="AA15441" s="81"/>
      <c r="AB15441" s="81"/>
      <c r="AC15441" s="80"/>
      <c r="AD15441" s="80"/>
      <c r="AE15441" s="81"/>
      <c r="AF15441" s="82"/>
      <c r="AG15441" s="80"/>
      <c r="AH15441" s="119"/>
      <c r="AI15441" s="119"/>
    </row>
    <row r="15442" spans="27:35" x14ac:dyDescent="0.25">
      <c r="AA15442" s="81"/>
      <c r="AB15442" s="81"/>
      <c r="AC15442" s="80"/>
      <c r="AD15442" s="80"/>
      <c r="AE15442" s="81"/>
      <c r="AF15442" s="82"/>
      <c r="AG15442" s="80"/>
      <c r="AH15442" s="119"/>
      <c r="AI15442" s="119"/>
    </row>
    <row r="15443" spans="27:35" x14ac:dyDescent="0.25">
      <c r="AA15443" s="81"/>
      <c r="AB15443" s="81"/>
      <c r="AC15443" s="80"/>
      <c r="AD15443" s="80"/>
      <c r="AE15443" s="81"/>
      <c r="AF15443" s="82"/>
      <c r="AG15443" s="80"/>
      <c r="AH15443" s="119"/>
      <c r="AI15443" s="119"/>
    </row>
    <row r="15444" spans="27:35" x14ac:dyDescent="0.25">
      <c r="AA15444" s="81"/>
      <c r="AB15444" s="81"/>
      <c r="AC15444" s="80"/>
      <c r="AD15444" s="80"/>
      <c r="AE15444" s="81"/>
      <c r="AF15444" s="82"/>
      <c r="AG15444" s="80"/>
      <c r="AH15444" s="119"/>
      <c r="AI15444" s="119"/>
    </row>
    <row r="15445" spans="27:35" x14ac:dyDescent="0.25">
      <c r="AA15445" s="81"/>
      <c r="AB15445" s="81"/>
      <c r="AC15445" s="80"/>
      <c r="AD15445" s="80"/>
      <c r="AE15445" s="81"/>
      <c r="AF15445" s="82"/>
      <c r="AG15445" s="80"/>
      <c r="AH15445" s="119"/>
      <c r="AI15445" s="119"/>
    </row>
    <row r="15446" spans="27:35" x14ac:dyDescent="0.25">
      <c r="AA15446" s="81"/>
      <c r="AB15446" s="81"/>
      <c r="AC15446" s="80"/>
      <c r="AD15446" s="80"/>
      <c r="AE15446" s="81"/>
      <c r="AF15446" s="82"/>
      <c r="AG15446" s="80"/>
      <c r="AH15446" s="119"/>
      <c r="AI15446" s="119"/>
    </row>
    <row r="15447" spans="27:35" x14ac:dyDescent="0.25">
      <c r="AA15447" s="81"/>
      <c r="AB15447" s="81"/>
      <c r="AC15447" s="80"/>
      <c r="AD15447" s="80"/>
      <c r="AE15447" s="81"/>
      <c r="AF15447" s="82"/>
      <c r="AG15447" s="80"/>
      <c r="AH15447" s="119"/>
      <c r="AI15447" s="119"/>
    </row>
    <row r="15448" spans="27:35" x14ac:dyDescent="0.25">
      <c r="AA15448" s="81"/>
      <c r="AB15448" s="81"/>
      <c r="AC15448" s="80"/>
      <c r="AD15448" s="80"/>
      <c r="AE15448" s="81"/>
      <c r="AF15448" s="82"/>
      <c r="AG15448" s="80"/>
      <c r="AH15448" s="119"/>
      <c r="AI15448" s="119"/>
    </row>
    <row r="15449" spans="27:35" x14ac:dyDescent="0.25">
      <c r="AA15449" s="81"/>
      <c r="AB15449" s="81"/>
      <c r="AC15449" s="80"/>
      <c r="AD15449" s="80"/>
      <c r="AE15449" s="81"/>
      <c r="AF15449" s="82"/>
      <c r="AG15449" s="80"/>
      <c r="AH15449" s="119"/>
      <c r="AI15449" s="119"/>
    </row>
    <row r="15450" spans="27:35" x14ac:dyDescent="0.25">
      <c r="AA15450" s="81"/>
      <c r="AB15450" s="81"/>
      <c r="AC15450" s="80"/>
      <c r="AD15450" s="80"/>
      <c r="AE15450" s="81"/>
      <c r="AF15450" s="82"/>
      <c r="AG15450" s="80"/>
      <c r="AH15450" s="119"/>
      <c r="AI15450" s="119"/>
    </row>
    <row r="15451" spans="27:35" x14ac:dyDescent="0.25">
      <c r="AA15451" s="81"/>
      <c r="AB15451" s="81"/>
      <c r="AC15451" s="80"/>
      <c r="AD15451" s="80"/>
      <c r="AE15451" s="81"/>
      <c r="AF15451" s="82"/>
      <c r="AG15451" s="80"/>
      <c r="AH15451" s="119"/>
      <c r="AI15451" s="119"/>
    </row>
    <row r="15452" spans="27:35" x14ac:dyDescent="0.25">
      <c r="AA15452" s="81"/>
      <c r="AB15452" s="81"/>
      <c r="AC15452" s="80"/>
      <c r="AD15452" s="80"/>
      <c r="AE15452" s="81"/>
      <c r="AF15452" s="82"/>
      <c r="AG15452" s="80"/>
      <c r="AH15452" s="119"/>
      <c r="AI15452" s="119"/>
    </row>
    <row r="15453" spans="27:35" x14ac:dyDescent="0.25">
      <c r="AA15453" s="81"/>
      <c r="AB15453" s="81"/>
      <c r="AC15453" s="80"/>
      <c r="AD15453" s="80"/>
      <c r="AE15453" s="81"/>
      <c r="AF15453" s="82"/>
      <c r="AG15453" s="80"/>
      <c r="AH15453" s="119"/>
      <c r="AI15453" s="119"/>
    </row>
    <row r="15454" spans="27:35" x14ac:dyDescent="0.25">
      <c r="AA15454" s="81"/>
      <c r="AB15454" s="81"/>
      <c r="AC15454" s="80"/>
      <c r="AD15454" s="80"/>
      <c r="AE15454" s="81"/>
      <c r="AF15454" s="82"/>
      <c r="AG15454" s="80"/>
      <c r="AH15454" s="119"/>
      <c r="AI15454" s="119"/>
    </row>
    <row r="15455" spans="27:35" x14ac:dyDescent="0.25">
      <c r="AA15455" s="81"/>
      <c r="AB15455" s="81"/>
      <c r="AC15455" s="80"/>
      <c r="AD15455" s="80"/>
      <c r="AE15455" s="81"/>
      <c r="AF15455" s="82"/>
      <c r="AG15455" s="80"/>
      <c r="AH15455" s="119"/>
      <c r="AI15455" s="119"/>
    </row>
    <row r="15456" spans="27:35" x14ac:dyDescent="0.25">
      <c r="AA15456" s="81"/>
      <c r="AB15456" s="81"/>
      <c r="AC15456" s="80"/>
      <c r="AD15456" s="80"/>
      <c r="AE15456" s="81"/>
      <c r="AF15456" s="82"/>
      <c r="AG15456" s="80"/>
      <c r="AH15456" s="119"/>
      <c r="AI15456" s="119"/>
    </row>
    <row r="15457" spans="27:35" x14ac:dyDescent="0.25">
      <c r="AA15457" s="81"/>
      <c r="AB15457" s="81"/>
      <c r="AC15457" s="80"/>
      <c r="AD15457" s="80"/>
      <c r="AE15457" s="81"/>
      <c r="AF15457" s="82"/>
      <c r="AG15457" s="80"/>
      <c r="AH15457" s="119"/>
      <c r="AI15457" s="119"/>
    </row>
    <row r="15458" spans="27:35" x14ac:dyDescent="0.25">
      <c r="AA15458" s="81"/>
      <c r="AB15458" s="81"/>
      <c r="AC15458" s="80"/>
      <c r="AD15458" s="80"/>
      <c r="AE15458" s="81"/>
      <c r="AF15458" s="82"/>
      <c r="AG15458" s="80"/>
      <c r="AH15458" s="119"/>
      <c r="AI15458" s="119"/>
    </row>
    <row r="15459" spans="27:35" x14ac:dyDescent="0.25">
      <c r="AA15459" s="81"/>
      <c r="AB15459" s="81"/>
      <c r="AC15459" s="80"/>
      <c r="AD15459" s="80"/>
      <c r="AE15459" s="81"/>
      <c r="AF15459" s="82"/>
      <c r="AG15459" s="80"/>
      <c r="AH15459" s="119"/>
      <c r="AI15459" s="119"/>
    </row>
    <row r="15460" spans="27:35" x14ac:dyDescent="0.25">
      <c r="AA15460" s="81"/>
      <c r="AB15460" s="81"/>
      <c r="AC15460" s="80"/>
      <c r="AD15460" s="80"/>
      <c r="AE15460" s="81"/>
      <c r="AF15460" s="82"/>
      <c r="AG15460" s="80"/>
      <c r="AH15460" s="119"/>
      <c r="AI15460" s="119"/>
    </row>
    <row r="15461" spans="27:35" x14ac:dyDescent="0.25">
      <c r="AA15461" s="81"/>
      <c r="AB15461" s="81"/>
      <c r="AC15461" s="80"/>
      <c r="AD15461" s="80"/>
      <c r="AE15461" s="81"/>
      <c r="AF15461" s="82"/>
      <c r="AG15461" s="80"/>
      <c r="AH15461" s="119"/>
      <c r="AI15461" s="119"/>
    </row>
    <row r="15462" spans="27:35" x14ac:dyDescent="0.25">
      <c r="AA15462" s="81"/>
      <c r="AB15462" s="81"/>
      <c r="AC15462" s="80"/>
      <c r="AD15462" s="80"/>
      <c r="AE15462" s="81"/>
      <c r="AF15462" s="82"/>
      <c r="AG15462" s="80"/>
      <c r="AH15462" s="119"/>
      <c r="AI15462" s="119"/>
    </row>
    <row r="15463" spans="27:35" x14ac:dyDescent="0.25">
      <c r="AA15463" s="81"/>
      <c r="AB15463" s="81"/>
      <c r="AC15463" s="80"/>
      <c r="AD15463" s="80"/>
      <c r="AE15463" s="81"/>
      <c r="AF15463" s="82"/>
      <c r="AG15463" s="80"/>
      <c r="AH15463" s="119"/>
      <c r="AI15463" s="119"/>
    </row>
    <row r="15464" spans="27:35" x14ac:dyDescent="0.25">
      <c r="AA15464" s="81"/>
      <c r="AB15464" s="81"/>
      <c r="AC15464" s="80"/>
      <c r="AD15464" s="80"/>
      <c r="AE15464" s="81"/>
      <c r="AF15464" s="82"/>
      <c r="AG15464" s="80"/>
      <c r="AH15464" s="119"/>
      <c r="AI15464" s="119"/>
    </row>
    <row r="15465" spans="27:35" x14ac:dyDescent="0.25">
      <c r="AA15465" s="81"/>
      <c r="AB15465" s="81"/>
      <c r="AC15465" s="80"/>
      <c r="AD15465" s="80"/>
      <c r="AE15465" s="81"/>
      <c r="AF15465" s="82"/>
      <c r="AG15465" s="80"/>
      <c r="AH15465" s="119"/>
      <c r="AI15465" s="119"/>
    </row>
    <row r="15466" spans="27:35" x14ac:dyDescent="0.25">
      <c r="AA15466" s="81"/>
      <c r="AB15466" s="81"/>
      <c r="AC15466" s="80"/>
      <c r="AD15466" s="80"/>
      <c r="AE15466" s="81"/>
      <c r="AF15466" s="82"/>
      <c r="AG15466" s="80"/>
      <c r="AH15466" s="119"/>
      <c r="AI15466" s="119"/>
    </row>
    <row r="15467" spans="27:35" x14ac:dyDescent="0.25">
      <c r="AA15467" s="81"/>
      <c r="AB15467" s="81"/>
      <c r="AC15467" s="80"/>
      <c r="AD15467" s="80"/>
      <c r="AE15467" s="81"/>
      <c r="AF15467" s="82"/>
      <c r="AG15467" s="80"/>
      <c r="AH15467" s="119"/>
      <c r="AI15467" s="119"/>
    </row>
    <row r="15468" spans="27:35" x14ac:dyDescent="0.25">
      <c r="AA15468" s="81"/>
      <c r="AB15468" s="81"/>
      <c r="AC15468" s="80"/>
      <c r="AD15468" s="80"/>
      <c r="AE15468" s="81"/>
      <c r="AF15468" s="82"/>
      <c r="AG15468" s="80"/>
      <c r="AH15468" s="119"/>
      <c r="AI15468" s="119"/>
    </row>
    <row r="15469" spans="27:35" x14ac:dyDescent="0.25">
      <c r="AA15469" s="81"/>
      <c r="AB15469" s="81"/>
      <c r="AC15469" s="80"/>
      <c r="AD15469" s="80"/>
      <c r="AE15469" s="81"/>
      <c r="AF15469" s="82"/>
      <c r="AG15469" s="80"/>
      <c r="AH15469" s="119"/>
      <c r="AI15469" s="119"/>
    </row>
    <row r="15470" spans="27:35" x14ac:dyDescent="0.25">
      <c r="AA15470" s="81"/>
      <c r="AB15470" s="81"/>
      <c r="AC15470" s="80"/>
      <c r="AD15470" s="80"/>
      <c r="AE15470" s="81"/>
      <c r="AF15470" s="82"/>
      <c r="AG15470" s="80"/>
      <c r="AH15470" s="119"/>
      <c r="AI15470" s="119"/>
    </row>
    <row r="15471" spans="27:35" x14ac:dyDescent="0.25">
      <c r="AA15471" s="81"/>
      <c r="AB15471" s="81"/>
      <c r="AC15471" s="80"/>
      <c r="AD15471" s="80"/>
      <c r="AE15471" s="81"/>
      <c r="AF15471" s="82"/>
      <c r="AG15471" s="80"/>
      <c r="AH15471" s="119"/>
      <c r="AI15471" s="119"/>
    </row>
    <row r="15472" spans="27:35" x14ac:dyDescent="0.25">
      <c r="AA15472" s="81"/>
      <c r="AB15472" s="81"/>
      <c r="AC15472" s="80"/>
      <c r="AD15472" s="80"/>
      <c r="AE15472" s="81"/>
      <c r="AF15472" s="82"/>
      <c r="AG15472" s="80"/>
      <c r="AH15472" s="119"/>
      <c r="AI15472" s="119"/>
    </row>
    <row r="15473" spans="27:35" x14ac:dyDescent="0.25">
      <c r="AA15473" s="81"/>
      <c r="AB15473" s="81"/>
      <c r="AC15473" s="80"/>
      <c r="AD15473" s="80"/>
      <c r="AE15473" s="81"/>
      <c r="AF15473" s="82"/>
      <c r="AG15473" s="80"/>
      <c r="AH15473" s="119"/>
      <c r="AI15473" s="119"/>
    </row>
    <row r="15474" spans="27:35" x14ac:dyDescent="0.25">
      <c r="AA15474" s="81"/>
      <c r="AB15474" s="81"/>
      <c r="AC15474" s="80"/>
      <c r="AD15474" s="80"/>
      <c r="AE15474" s="81"/>
      <c r="AF15474" s="82"/>
      <c r="AG15474" s="80"/>
      <c r="AH15474" s="119"/>
      <c r="AI15474" s="119"/>
    </row>
    <row r="15475" spans="27:35" x14ac:dyDescent="0.25">
      <c r="AA15475" s="81"/>
      <c r="AB15475" s="81"/>
      <c r="AC15475" s="80"/>
      <c r="AD15475" s="80"/>
      <c r="AE15475" s="81"/>
      <c r="AF15475" s="82"/>
      <c r="AG15475" s="80"/>
      <c r="AH15475" s="119"/>
      <c r="AI15475" s="119"/>
    </row>
    <row r="15476" spans="27:35" x14ac:dyDescent="0.25">
      <c r="AA15476" s="81"/>
      <c r="AB15476" s="81"/>
      <c r="AC15476" s="80"/>
      <c r="AD15476" s="80"/>
      <c r="AE15476" s="81"/>
      <c r="AF15476" s="82"/>
      <c r="AG15476" s="80"/>
      <c r="AH15476" s="119"/>
      <c r="AI15476" s="119"/>
    </row>
    <row r="15477" spans="27:35" x14ac:dyDescent="0.25">
      <c r="AA15477" s="81"/>
      <c r="AB15477" s="81"/>
      <c r="AC15477" s="80"/>
      <c r="AD15477" s="80"/>
      <c r="AE15477" s="81"/>
      <c r="AF15477" s="82"/>
      <c r="AG15477" s="80"/>
      <c r="AH15477" s="119"/>
      <c r="AI15477" s="119"/>
    </row>
    <row r="15478" spans="27:35" x14ac:dyDescent="0.25">
      <c r="AA15478" s="81"/>
      <c r="AB15478" s="81"/>
      <c r="AC15478" s="80"/>
      <c r="AD15478" s="80"/>
      <c r="AE15478" s="81"/>
      <c r="AF15478" s="82"/>
      <c r="AG15478" s="80"/>
      <c r="AH15478" s="119"/>
      <c r="AI15478" s="119"/>
    </row>
    <row r="15479" spans="27:35" x14ac:dyDescent="0.25">
      <c r="AA15479" s="81"/>
      <c r="AB15479" s="81"/>
      <c r="AC15479" s="80"/>
      <c r="AD15479" s="80"/>
      <c r="AE15479" s="81"/>
      <c r="AF15479" s="82"/>
      <c r="AG15479" s="80"/>
      <c r="AH15479" s="119"/>
      <c r="AI15479" s="119"/>
    </row>
    <row r="15480" spans="27:35" x14ac:dyDescent="0.25">
      <c r="AA15480" s="81"/>
      <c r="AB15480" s="81"/>
      <c r="AC15480" s="80"/>
      <c r="AD15480" s="80"/>
      <c r="AE15480" s="81"/>
      <c r="AF15480" s="82"/>
      <c r="AG15480" s="80"/>
      <c r="AH15480" s="119"/>
      <c r="AI15480" s="119"/>
    </row>
    <row r="15481" spans="27:35" x14ac:dyDescent="0.25">
      <c r="AA15481" s="81"/>
      <c r="AB15481" s="81"/>
      <c r="AC15481" s="80"/>
      <c r="AD15481" s="80"/>
      <c r="AE15481" s="81"/>
      <c r="AF15481" s="82"/>
      <c r="AG15481" s="80"/>
      <c r="AH15481" s="119"/>
      <c r="AI15481" s="119"/>
    </row>
    <row r="15482" spans="27:35" x14ac:dyDescent="0.25">
      <c r="AA15482" s="81"/>
      <c r="AB15482" s="81"/>
      <c r="AC15482" s="80"/>
      <c r="AD15482" s="80"/>
      <c r="AE15482" s="81"/>
      <c r="AF15482" s="82"/>
      <c r="AG15482" s="80"/>
      <c r="AH15482" s="119"/>
      <c r="AI15482" s="119"/>
    </row>
    <row r="15483" spans="27:35" x14ac:dyDescent="0.25">
      <c r="AA15483" s="81"/>
      <c r="AB15483" s="81"/>
      <c r="AC15483" s="80"/>
      <c r="AD15483" s="80"/>
      <c r="AE15483" s="81"/>
      <c r="AF15483" s="82"/>
      <c r="AG15483" s="80"/>
      <c r="AH15483" s="119"/>
      <c r="AI15483" s="119"/>
    </row>
    <row r="15484" spans="27:35" x14ac:dyDescent="0.25">
      <c r="AA15484" s="81"/>
      <c r="AB15484" s="81"/>
      <c r="AC15484" s="80"/>
      <c r="AD15484" s="80"/>
      <c r="AE15484" s="81"/>
      <c r="AF15484" s="82"/>
      <c r="AG15484" s="80"/>
      <c r="AH15484" s="119"/>
      <c r="AI15484" s="119"/>
    </row>
    <row r="15485" spans="27:35" x14ac:dyDescent="0.25">
      <c r="AA15485" s="81"/>
      <c r="AB15485" s="81"/>
      <c r="AC15485" s="80"/>
      <c r="AD15485" s="80"/>
      <c r="AE15485" s="81"/>
      <c r="AF15485" s="82"/>
      <c r="AG15485" s="80"/>
      <c r="AH15485" s="119"/>
      <c r="AI15485" s="119"/>
    </row>
    <row r="15486" spans="27:35" x14ac:dyDescent="0.25">
      <c r="AA15486" s="81"/>
      <c r="AB15486" s="81"/>
      <c r="AC15486" s="80"/>
      <c r="AD15486" s="80"/>
      <c r="AE15486" s="81"/>
      <c r="AF15486" s="82"/>
      <c r="AG15486" s="80"/>
      <c r="AH15486" s="119"/>
      <c r="AI15486" s="119"/>
    </row>
    <row r="15487" spans="27:35" x14ac:dyDescent="0.25">
      <c r="AA15487" s="81"/>
      <c r="AB15487" s="81"/>
      <c r="AC15487" s="80"/>
      <c r="AD15487" s="80"/>
      <c r="AE15487" s="81"/>
      <c r="AF15487" s="82"/>
      <c r="AG15487" s="80"/>
      <c r="AH15487" s="119"/>
      <c r="AI15487" s="119"/>
    </row>
    <row r="15488" spans="27:35" x14ac:dyDescent="0.25">
      <c r="AA15488" s="81"/>
      <c r="AB15488" s="81"/>
      <c r="AC15488" s="80"/>
      <c r="AD15488" s="80"/>
      <c r="AE15488" s="81"/>
      <c r="AF15488" s="82"/>
      <c r="AG15488" s="80"/>
      <c r="AH15488" s="119"/>
      <c r="AI15488" s="119"/>
    </row>
    <row r="15489" spans="27:35" x14ac:dyDescent="0.25">
      <c r="AA15489" s="81"/>
      <c r="AB15489" s="81"/>
      <c r="AC15489" s="80"/>
      <c r="AD15489" s="80"/>
      <c r="AE15489" s="81"/>
      <c r="AF15489" s="82"/>
      <c r="AG15489" s="80"/>
      <c r="AH15489" s="119"/>
      <c r="AI15489" s="119"/>
    </row>
    <row r="15490" spans="27:35" x14ac:dyDescent="0.25">
      <c r="AA15490" s="81"/>
      <c r="AB15490" s="81"/>
      <c r="AC15490" s="80"/>
      <c r="AD15490" s="80"/>
      <c r="AE15490" s="81"/>
      <c r="AF15490" s="82"/>
      <c r="AG15490" s="80"/>
      <c r="AH15490" s="119"/>
      <c r="AI15490" s="119"/>
    </row>
    <row r="15491" spans="27:35" x14ac:dyDescent="0.25">
      <c r="AA15491" s="81"/>
      <c r="AB15491" s="81"/>
      <c r="AC15491" s="80"/>
      <c r="AD15491" s="80"/>
      <c r="AE15491" s="81"/>
      <c r="AF15491" s="82"/>
      <c r="AG15491" s="80"/>
      <c r="AH15491" s="119"/>
      <c r="AI15491" s="119"/>
    </row>
    <row r="15492" spans="27:35" x14ac:dyDescent="0.25">
      <c r="AA15492" s="81"/>
      <c r="AB15492" s="81"/>
      <c r="AC15492" s="80"/>
      <c r="AD15492" s="80"/>
      <c r="AE15492" s="81"/>
      <c r="AF15492" s="82"/>
      <c r="AG15492" s="80"/>
      <c r="AH15492" s="119"/>
      <c r="AI15492" s="119"/>
    </row>
    <row r="15493" spans="27:35" x14ac:dyDescent="0.25">
      <c r="AA15493" s="81"/>
      <c r="AB15493" s="81"/>
      <c r="AC15493" s="80"/>
      <c r="AD15493" s="80"/>
      <c r="AE15493" s="81"/>
      <c r="AF15493" s="82"/>
      <c r="AG15493" s="80"/>
      <c r="AH15493" s="119"/>
      <c r="AI15493" s="119"/>
    </row>
    <row r="15494" spans="27:35" x14ac:dyDescent="0.25">
      <c r="AA15494" s="81"/>
      <c r="AB15494" s="81"/>
      <c r="AC15494" s="80"/>
      <c r="AD15494" s="80"/>
      <c r="AE15494" s="81"/>
      <c r="AF15494" s="82"/>
      <c r="AG15494" s="80"/>
      <c r="AH15494" s="119"/>
      <c r="AI15494" s="119"/>
    </row>
    <row r="15495" spans="27:35" x14ac:dyDescent="0.25">
      <c r="AA15495" s="81"/>
      <c r="AB15495" s="81"/>
      <c r="AC15495" s="80"/>
      <c r="AD15495" s="80"/>
      <c r="AE15495" s="81"/>
      <c r="AF15495" s="82"/>
      <c r="AG15495" s="80"/>
      <c r="AH15495" s="119"/>
      <c r="AI15495" s="119"/>
    </row>
    <row r="15496" spans="27:35" x14ac:dyDescent="0.25">
      <c r="AA15496" s="81"/>
      <c r="AB15496" s="81"/>
      <c r="AC15496" s="80"/>
      <c r="AD15496" s="80"/>
      <c r="AE15496" s="81"/>
      <c r="AF15496" s="82"/>
      <c r="AG15496" s="80"/>
      <c r="AH15496" s="119"/>
      <c r="AI15496" s="119"/>
    </row>
    <row r="15497" spans="27:35" x14ac:dyDescent="0.25">
      <c r="AA15497" s="81"/>
      <c r="AB15497" s="81"/>
      <c r="AC15497" s="80"/>
      <c r="AD15497" s="80"/>
      <c r="AE15497" s="81"/>
      <c r="AF15497" s="82"/>
      <c r="AG15497" s="80"/>
      <c r="AH15497" s="119"/>
      <c r="AI15497" s="119"/>
    </row>
    <row r="15498" spans="27:35" x14ac:dyDescent="0.25">
      <c r="AA15498" s="81"/>
      <c r="AB15498" s="81"/>
      <c r="AC15498" s="80"/>
      <c r="AD15498" s="80"/>
      <c r="AE15498" s="81"/>
      <c r="AF15498" s="82"/>
      <c r="AG15498" s="80"/>
      <c r="AH15498" s="119"/>
      <c r="AI15498" s="119"/>
    </row>
    <row r="15499" spans="27:35" x14ac:dyDescent="0.25">
      <c r="AA15499" s="81"/>
      <c r="AB15499" s="81"/>
      <c r="AC15499" s="80"/>
      <c r="AD15499" s="80"/>
      <c r="AE15499" s="81"/>
      <c r="AF15499" s="82"/>
      <c r="AG15499" s="80"/>
      <c r="AH15499" s="119"/>
      <c r="AI15499" s="119"/>
    </row>
    <row r="15500" spans="27:35" x14ac:dyDescent="0.25">
      <c r="AA15500" s="81"/>
      <c r="AB15500" s="81"/>
      <c r="AC15500" s="80"/>
      <c r="AD15500" s="80"/>
      <c r="AE15500" s="81"/>
      <c r="AF15500" s="82"/>
      <c r="AG15500" s="80"/>
      <c r="AH15500" s="119"/>
      <c r="AI15500" s="119"/>
    </row>
    <row r="15501" spans="27:35" x14ac:dyDescent="0.25">
      <c r="AA15501" s="81"/>
      <c r="AB15501" s="81"/>
      <c r="AC15501" s="80"/>
      <c r="AD15501" s="80"/>
      <c r="AE15501" s="81"/>
      <c r="AF15501" s="82"/>
      <c r="AG15501" s="80"/>
      <c r="AH15501" s="119"/>
      <c r="AI15501" s="119"/>
    </row>
    <row r="15502" spans="27:35" x14ac:dyDescent="0.25">
      <c r="AA15502" s="81"/>
      <c r="AB15502" s="81"/>
      <c r="AC15502" s="80"/>
      <c r="AD15502" s="80"/>
      <c r="AE15502" s="81"/>
      <c r="AF15502" s="82"/>
      <c r="AG15502" s="80"/>
      <c r="AH15502" s="119"/>
      <c r="AI15502" s="119"/>
    </row>
    <row r="15503" spans="27:35" x14ac:dyDescent="0.25">
      <c r="AA15503" s="81"/>
      <c r="AB15503" s="81"/>
      <c r="AC15503" s="80"/>
      <c r="AD15503" s="80"/>
      <c r="AE15503" s="81"/>
      <c r="AF15503" s="82"/>
      <c r="AG15503" s="80"/>
      <c r="AH15503" s="119"/>
      <c r="AI15503" s="119"/>
    </row>
    <row r="15504" spans="27:35" x14ac:dyDescent="0.25">
      <c r="AA15504" s="81"/>
      <c r="AB15504" s="81"/>
      <c r="AC15504" s="80"/>
      <c r="AD15504" s="80"/>
      <c r="AE15504" s="81"/>
      <c r="AF15504" s="82"/>
      <c r="AG15504" s="80"/>
      <c r="AH15504" s="119"/>
      <c r="AI15504" s="119"/>
    </row>
    <row r="15505" spans="27:35" x14ac:dyDescent="0.25">
      <c r="AA15505" s="81"/>
      <c r="AB15505" s="81"/>
      <c r="AC15505" s="80"/>
      <c r="AD15505" s="80"/>
      <c r="AE15505" s="81"/>
      <c r="AF15505" s="82"/>
      <c r="AG15505" s="80"/>
      <c r="AH15505" s="119"/>
      <c r="AI15505" s="119"/>
    </row>
    <row r="15506" spans="27:35" x14ac:dyDescent="0.25">
      <c r="AA15506" s="81"/>
      <c r="AB15506" s="81"/>
      <c r="AC15506" s="80"/>
      <c r="AD15506" s="80"/>
      <c r="AE15506" s="81"/>
      <c r="AF15506" s="82"/>
      <c r="AG15506" s="80"/>
      <c r="AH15506" s="119"/>
      <c r="AI15506" s="119"/>
    </row>
    <row r="15507" spans="27:35" x14ac:dyDescent="0.25">
      <c r="AA15507" s="81"/>
      <c r="AB15507" s="81"/>
      <c r="AC15507" s="80"/>
      <c r="AD15507" s="80"/>
      <c r="AE15507" s="81"/>
      <c r="AF15507" s="82"/>
      <c r="AG15507" s="80"/>
      <c r="AH15507" s="119"/>
      <c r="AI15507" s="119"/>
    </row>
    <row r="15508" spans="27:35" x14ac:dyDescent="0.25">
      <c r="AA15508" s="81"/>
      <c r="AB15508" s="81"/>
      <c r="AC15508" s="80"/>
      <c r="AD15508" s="80"/>
      <c r="AE15508" s="81"/>
      <c r="AF15508" s="82"/>
      <c r="AG15508" s="80"/>
      <c r="AH15508" s="119"/>
      <c r="AI15508" s="119"/>
    </row>
    <row r="15509" spans="27:35" x14ac:dyDescent="0.25">
      <c r="AA15509" s="81"/>
      <c r="AB15509" s="81"/>
      <c r="AC15509" s="80"/>
      <c r="AD15509" s="80"/>
      <c r="AE15509" s="81"/>
      <c r="AF15509" s="82"/>
      <c r="AG15509" s="80"/>
      <c r="AH15509" s="119"/>
      <c r="AI15509" s="119"/>
    </row>
    <row r="15510" spans="27:35" x14ac:dyDescent="0.25">
      <c r="AA15510" s="81"/>
      <c r="AB15510" s="81"/>
      <c r="AC15510" s="80"/>
      <c r="AD15510" s="80"/>
      <c r="AE15510" s="81"/>
      <c r="AF15510" s="82"/>
      <c r="AG15510" s="80"/>
      <c r="AH15510" s="119"/>
      <c r="AI15510" s="119"/>
    </row>
    <row r="15511" spans="27:35" x14ac:dyDescent="0.25">
      <c r="AA15511" s="81"/>
      <c r="AB15511" s="81"/>
      <c r="AC15511" s="80"/>
      <c r="AD15511" s="80"/>
      <c r="AE15511" s="81"/>
      <c r="AF15511" s="82"/>
      <c r="AG15511" s="80"/>
      <c r="AH15511" s="119"/>
      <c r="AI15511" s="119"/>
    </row>
    <row r="15512" spans="27:35" x14ac:dyDescent="0.25">
      <c r="AA15512" s="81"/>
      <c r="AB15512" s="81"/>
      <c r="AC15512" s="80"/>
      <c r="AD15512" s="80"/>
      <c r="AE15512" s="81"/>
      <c r="AF15512" s="82"/>
      <c r="AG15512" s="80"/>
      <c r="AH15512" s="119"/>
      <c r="AI15512" s="119"/>
    </row>
    <row r="15513" spans="27:35" x14ac:dyDescent="0.25">
      <c r="AA15513" s="81"/>
      <c r="AB15513" s="81"/>
      <c r="AC15513" s="80"/>
      <c r="AD15513" s="80"/>
      <c r="AE15513" s="81"/>
      <c r="AF15513" s="82"/>
      <c r="AG15513" s="80"/>
      <c r="AH15513" s="119"/>
      <c r="AI15513" s="119"/>
    </row>
    <row r="15514" spans="27:35" x14ac:dyDescent="0.25">
      <c r="AA15514" s="81"/>
      <c r="AB15514" s="81"/>
      <c r="AC15514" s="80"/>
      <c r="AD15514" s="80"/>
      <c r="AE15514" s="81"/>
      <c r="AF15514" s="82"/>
      <c r="AG15514" s="80"/>
      <c r="AH15514" s="119"/>
      <c r="AI15514" s="119"/>
    </row>
    <row r="15515" spans="27:35" x14ac:dyDescent="0.25">
      <c r="AA15515" s="81"/>
      <c r="AB15515" s="81"/>
      <c r="AC15515" s="80"/>
      <c r="AD15515" s="80"/>
      <c r="AE15515" s="81"/>
      <c r="AF15515" s="82"/>
      <c r="AG15515" s="80"/>
      <c r="AH15515" s="119"/>
      <c r="AI15515" s="119"/>
    </row>
    <row r="15516" spans="27:35" x14ac:dyDescent="0.25">
      <c r="AA15516" s="81"/>
      <c r="AB15516" s="81"/>
      <c r="AC15516" s="80"/>
      <c r="AD15516" s="80"/>
      <c r="AE15516" s="81"/>
      <c r="AF15516" s="82"/>
      <c r="AG15516" s="80"/>
      <c r="AH15516" s="119"/>
      <c r="AI15516" s="119"/>
    </row>
    <row r="15517" spans="27:35" x14ac:dyDescent="0.25">
      <c r="AA15517" s="81"/>
      <c r="AB15517" s="81"/>
      <c r="AC15517" s="80"/>
      <c r="AD15517" s="80"/>
      <c r="AE15517" s="81"/>
      <c r="AF15517" s="82"/>
      <c r="AG15517" s="80"/>
      <c r="AH15517" s="119"/>
      <c r="AI15517" s="119"/>
    </row>
    <row r="15518" spans="27:35" x14ac:dyDescent="0.25">
      <c r="AA15518" s="81"/>
      <c r="AB15518" s="81"/>
      <c r="AC15518" s="80"/>
      <c r="AD15518" s="80"/>
      <c r="AE15518" s="81"/>
      <c r="AF15518" s="82"/>
      <c r="AG15518" s="80"/>
      <c r="AH15518" s="119"/>
      <c r="AI15518" s="119"/>
    </row>
    <row r="15519" spans="27:35" x14ac:dyDescent="0.25">
      <c r="AA15519" s="81"/>
      <c r="AB15519" s="81"/>
      <c r="AC15519" s="80"/>
      <c r="AD15519" s="80"/>
      <c r="AE15519" s="81"/>
      <c r="AF15519" s="82"/>
      <c r="AG15519" s="80"/>
      <c r="AH15519" s="119"/>
      <c r="AI15519" s="119"/>
    </row>
    <row r="15520" spans="27:35" x14ac:dyDescent="0.25">
      <c r="AA15520" s="81"/>
      <c r="AB15520" s="81"/>
      <c r="AC15520" s="80"/>
      <c r="AD15520" s="80"/>
      <c r="AE15520" s="81"/>
      <c r="AF15520" s="82"/>
      <c r="AG15520" s="80"/>
      <c r="AH15520" s="119"/>
      <c r="AI15520" s="119"/>
    </row>
    <row r="15521" spans="27:35" x14ac:dyDescent="0.25">
      <c r="AA15521" s="81"/>
      <c r="AB15521" s="81"/>
      <c r="AC15521" s="80"/>
      <c r="AD15521" s="80"/>
      <c r="AE15521" s="81"/>
      <c r="AF15521" s="82"/>
      <c r="AG15521" s="80"/>
      <c r="AH15521" s="119"/>
      <c r="AI15521" s="119"/>
    </row>
    <row r="15522" spans="27:35" x14ac:dyDescent="0.25">
      <c r="AA15522" s="81"/>
      <c r="AB15522" s="81"/>
      <c r="AC15522" s="80"/>
      <c r="AD15522" s="80"/>
      <c r="AE15522" s="81"/>
      <c r="AF15522" s="82"/>
      <c r="AG15522" s="80"/>
      <c r="AH15522" s="119"/>
      <c r="AI15522" s="119"/>
    </row>
    <row r="15523" spans="27:35" x14ac:dyDescent="0.25">
      <c r="AA15523" s="81"/>
      <c r="AB15523" s="81"/>
      <c r="AC15523" s="80"/>
      <c r="AD15523" s="80"/>
      <c r="AE15523" s="81"/>
      <c r="AF15523" s="82"/>
      <c r="AG15523" s="80"/>
      <c r="AH15523" s="119"/>
      <c r="AI15523" s="119"/>
    </row>
    <row r="15524" spans="27:35" x14ac:dyDescent="0.25">
      <c r="AA15524" s="81"/>
      <c r="AB15524" s="81"/>
      <c r="AC15524" s="80"/>
      <c r="AD15524" s="80"/>
      <c r="AE15524" s="81"/>
      <c r="AF15524" s="82"/>
      <c r="AG15524" s="80"/>
      <c r="AH15524" s="119"/>
      <c r="AI15524" s="119"/>
    </row>
    <row r="15525" spans="27:35" x14ac:dyDescent="0.25">
      <c r="AA15525" s="81"/>
      <c r="AB15525" s="81"/>
      <c r="AC15525" s="80"/>
      <c r="AD15525" s="80"/>
      <c r="AE15525" s="81"/>
      <c r="AF15525" s="82"/>
      <c r="AG15525" s="80"/>
      <c r="AH15525" s="119"/>
      <c r="AI15525" s="119"/>
    </row>
    <row r="15526" spans="27:35" x14ac:dyDescent="0.25">
      <c r="AA15526" s="81"/>
      <c r="AB15526" s="81"/>
      <c r="AC15526" s="80"/>
      <c r="AD15526" s="80"/>
      <c r="AE15526" s="81"/>
      <c r="AF15526" s="82"/>
      <c r="AG15526" s="80"/>
      <c r="AH15526" s="119"/>
      <c r="AI15526" s="119"/>
    </row>
    <row r="15527" spans="27:35" x14ac:dyDescent="0.25">
      <c r="AA15527" s="81"/>
      <c r="AB15527" s="81"/>
      <c r="AC15527" s="80"/>
      <c r="AD15527" s="80"/>
      <c r="AE15527" s="81"/>
      <c r="AF15527" s="82"/>
      <c r="AG15527" s="80"/>
      <c r="AH15527" s="119"/>
      <c r="AI15527" s="119"/>
    </row>
    <row r="15528" spans="27:35" x14ac:dyDescent="0.25">
      <c r="AA15528" s="81"/>
      <c r="AB15528" s="81"/>
      <c r="AC15528" s="80"/>
      <c r="AD15528" s="80"/>
      <c r="AE15528" s="81"/>
      <c r="AF15528" s="82"/>
      <c r="AG15528" s="80"/>
      <c r="AH15528" s="119"/>
      <c r="AI15528" s="119"/>
    </row>
    <row r="15529" spans="27:35" x14ac:dyDescent="0.25">
      <c r="AA15529" s="81"/>
      <c r="AB15529" s="81"/>
      <c r="AC15529" s="80"/>
      <c r="AD15529" s="80"/>
      <c r="AE15529" s="81"/>
      <c r="AF15529" s="82"/>
      <c r="AG15529" s="80"/>
      <c r="AH15529" s="119"/>
      <c r="AI15529" s="119"/>
    </row>
    <row r="15530" spans="27:35" x14ac:dyDescent="0.25">
      <c r="AA15530" s="81"/>
      <c r="AB15530" s="81"/>
      <c r="AC15530" s="80"/>
      <c r="AD15530" s="80"/>
      <c r="AE15530" s="81"/>
      <c r="AF15530" s="82"/>
      <c r="AG15530" s="80"/>
      <c r="AH15530" s="119"/>
      <c r="AI15530" s="119"/>
    </row>
    <row r="15531" spans="27:35" x14ac:dyDescent="0.25">
      <c r="AA15531" s="81"/>
      <c r="AB15531" s="81"/>
      <c r="AC15531" s="80"/>
      <c r="AD15531" s="80"/>
      <c r="AE15531" s="81"/>
      <c r="AF15531" s="82"/>
      <c r="AG15531" s="80"/>
      <c r="AH15531" s="119"/>
      <c r="AI15531" s="119"/>
    </row>
    <row r="15532" spans="27:35" x14ac:dyDescent="0.25">
      <c r="AA15532" s="81"/>
      <c r="AB15532" s="81"/>
      <c r="AC15532" s="80"/>
      <c r="AD15532" s="80"/>
      <c r="AE15532" s="81"/>
      <c r="AF15532" s="82"/>
      <c r="AG15532" s="80"/>
      <c r="AH15532" s="119"/>
      <c r="AI15532" s="119"/>
    </row>
    <row r="15533" spans="27:35" x14ac:dyDescent="0.25">
      <c r="AA15533" s="81"/>
      <c r="AB15533" s="81"/>
      <c r="AC15533" s="80"/>
      <c r="AD15533" s="80"/>
      <c r="AE15533" s="81"/>
      <c r="AF15533" s="82"/>
      <c r="AG15533" s="80"/>
      <c r="AH15533" s="119"/>
      <c r="AI15533" s="119"/>
    </row>
    <row r="15534" spans="27:35" x14ac:dyDescent="0.25">
      <c r="AA15534" s="81"/>
      <c r="AB15534" s="81"/>
      <c r="AC15534" s="80"/>
      <c r="AD15534" s="80"/>
      <c r="AE15534" s="81"/>
      <c r="AF15534" s="82"/>
      <c r="AG15534" s="80"/>
      <c r="AH15534" s="119"/>
      <c r="AI15534" s="119"/>
    </row>
    <row r="15535" spans="27:35" x14ac:dyDescent="0.25">
      <c r="AA15535" s="81"/>
      <c r="AB15535" s="81"/>
      <c r="AC15535" s="80"/>
      <c r="AD15535" s="80"/>
      <c r="AE15535" s="81"/>
      <c r="AF15535" s="82"/>
      <c r="AG15535" s="80"/>
      <c r="AH15535" s="119"/>
      <c r="AI15535" s="119"/>
    </row>
    <row r="15536" spans="27:35" x14ac:dyDescent="0.25">
      <c r="AA15536" s="81"/>
      <c r="AB15536" s="81"/>
      <c r="AC15536" s="80"/>
      <c r="AD15536" s="80"/>
      <c r="AE15536" s="81"/>
      <c r="AF15536" s="82"/>
      <c r="AG15536" s="80"/>
      <c r="AH15536" s="119"/>
      <c r="AI15536" s="119"/>
    </row>
    <row r="15537" spans="27:35" x14ac:dyDescent="0.25">
      <c r="AA15537" s="81"/>
      <c r="AB15537" s="81"/>
      <c r="AC15537" s="80"/>
      <c r="AD15537" s="80"/>
      <c r="AE15537" s="81"/>
      <c r="AF15537" s="82"/>
      <c r="AG15537" s="80"/>
      <c r="AH15537" s="119"/>
      <c r="AI15537" s="119"/>
    </row>
    <row r="15538" spans="27:35" x14ac:dyDescent="0.25">
      <c r="AA15538" s="81"/>
      <c r="AB15538" s="81"/>
      <c r="AC15538" s="80"/>
      <c r="AD15538" s="80"/>
      <c r="AE15538" s="81"/>
      <c r="AF15538" s="82"/>
      <c r="AG15538" s="80"/>
      <c r="AH15538" s="119"/>
      <c r="AI15538" s="119"/>
    </row>
    <row r="15539" spans="27:35" x14ac:dyDescent="0.25">
      <c r="AA15539" s="81"/>
      <c r="AB15539" s="81"/>
      <c r="AC15539" s="80"/>
      <c r="AD15539" s="80"/>
      <c r="AE15539" s="81"/>
      <c r="AF15539" s="82"/>
      <c r="AG15539" s="80"/>
      <c r="AH15539" s="119"/>
      <c r="AI15539" s="119"/>
    </row>
    <row r="15540" spans="27:35" x14ac:dyDescent="0.25">
      <c r="AA15540" s="81"/>
      <c r="AB15540" s="81"/>
      <c r="AC15540" s="80"/>
      <c r="AD15540" s="80"/>
      <c r="AE15540" s="81"/>
      <c r="AF15540" s="82"/>
      <c r="AG15540" s="80"/>
      <c r="AH15540" s="119"/>
      <c r="AI15540" s="119"/>
    </row>
    <row r="15541" spans="27:35" x14ac:dyDescent="0.25">
      <c r="AA15541" s="81"/>
      <c r="AB15541" s="81"/>
      <c r="AC15541" s="80"/>
      <c r="AD15541" s="80"/>
      <c r="AE15541" s="81"/>
      <c r="AF15541" s="82"/>
      <c r="AG15541" s="80"/>
      <c r="AH15541" s="119"/>
      <c r="AI15541" s="119"/>
    </row>
    <row r="15542" spans="27:35" x14ac:dyDescent="0.25">
      <c r="AA15542" s="81"/>
      <c r="AB15542" s="81"/>
      <c r="AC15542" s="80"/>
      <c r="AD15542" s="80"/>
      <c r="AE15542" s="81"/>
      <c r="AF15542" s="82"/>
      <c r="AG15542" s="80"/>
      <c r="AH15542" s="119"/>
      <c r="AI15542" s="119"/>
    </row>
    <row r="15543" spans="27:35" x14ac:dyDescent="0.25">
      <c r="AA15543" s="81"/>
      <c r="AB15543" s="81"/>
      <c r="AC15543" s="80"/>
      <c r="AD15543" s="80"/>
      <c r="AE15543" s="81"/>
      <c r="AF15543" s="82"/>
      <c r="AG15543" s="80"/>
      <c r="AH15543" s="119"/>
      <c r="AI15543" s="119"/>
    </row>
    <row r="15544" spans="27:35" x14ac:dyDescent="0.25">
      <c r="AA15544" s="81"/>
      <c r="AB15544" s="81"/>
      <c r="AC15544" s="80"/>
      <c r="AD15544" s="80"/>
      <c r="AE15544" s="81"/>
      <c r="AF15544" s="82"/>
      <c r="AG15544" s="80"/>
      <c r="AH15544" s="119"/>
      <c r="AI15544" s="119"/>
    </row>
    <row r="15545" spans="27:35" x14ac:dyDescent="0.25">
      <c r="AA15545" s="81"/>
      <c r="AB15545" s="81"/>
      <c r="AC15545" s="80"/>
      <c r="AD15545" s="80"/>
      <c r="AE15545" s="81"/>
      <c r="AF15545" s="82"/>
      <c r="AG15545" s="80"/>
      <c r="AH15545" s="119"/>
      <c r="AI15545" s="119"/>
    </row>
    <row r="15546" spans="27:35" x14ac:dyDescent="0.25">
      <c r="AA15546" s="81"/>
      <c r="AB15546" s="81"/>
      <c r="AC15546" s="80"/>
      <c r="AD15546" s="80"/>
      <c r="AE15546" s="81"/>
      <c r="AF15546" s="82"/>
      <c r="AG15546" s="80"/>
      <c r="AH15546" s="119"/>
      <c r="AI15546" s="119"/>
    </row>
    <row r="15547" spans="27:35" x14ac:dyDescent="0.25">
      <c r="AA15547" s="81"/>
      <c r="AB15547" s="81"/>
      <c r="AC15547" s="80"/>
      <c r="AD15547" s="80"/>
      <c r="AE15547" s="81"/>
      <c r="AF15547" s="82"/>
      <c r="AG15547" s="80"/>
      <c r="AH15547" s="119"/>
      <c r="AI15547" s="119"/>
    </row>
    <row r="15548" spans="27:35" x14ac:dyDescent="0.25">
      <c r="AA15548" s="81"/>
      <c r="AB15548" s="81"/>
      <c r="AC15548" s="80"/>
      <c r="AD15548" s="80"/>
      <c r="AE15548" s="81"/>
      <c r="AF15548" s="82"/>
      <c r="AG15548" s="80"/>
      <c r="AH15548" s="119"/>
      <c r="AI15548" s="119"/>
    </row>
    <row r="15549" spans="27:35" x14ac:dyDescent="0.25">
      <c r="AA15549" s="81"/>
      <c r="AB15549" s="81"/>
      <c r="AC15549" s="80"/>
      <c r="AD15549" s="80"/>
      <c r="AE15549" s="81"/>
      <c r="AF15549" s="82"/>
      <c r="AG15549" s="80"/>
      <c r="AH15549" s="119"/>
      <c r="AI15549" s="119"/>
    </row>
    <row r="15550" spans="27:35" x14ac:dyDescent="0.25">
      <c r="AA15550" s="81"/>
      <c r="AB15550" s="81"/>
      <c r="AC15550" s="80"/>
      <c r="AD15550" s="80"/>
      <c r="AE15550" s="81"/>
      <c r="AF15550" s="82"/>
      <c r="AG15550" s="80"/>
      <c r="AH15550" s="119"/>
      <c r="AI15550" s="119"/>
    </row>
    <row r="15551" spans="27:35" x14ac:dyDescent="0.25">
      <c r="AA15551" s="81"/>
      <c r="AB15551" s="81"/>
      <c r="AC15551" s="80"/>
      <c r="AD15551" s="80"/>
      <c r="AE15551" s="81"/>
      <c r="AF15551" s="82"/>
      <c r="AG15551" s="80"/>
      <c r="AH15551" s="119"/>
      <c r="AI15551" s="119"/>
    </row>
    <row r="15552" spans="27:35" x14ac:dyDescent="0.25">
      <c r="AA15552" s="81"/>
      <c r="AB15552" s="81"/>
      <c r="AC15552" s="80"/>
      <c r="AD15552" s="80"/>
      <c r="AE15552" s="81"/>
      <c r="AF15552" s="82"/>
      <c r="AG15552" s="80"/>
      <c r="AH15552" s="119"/>
      <c r="AI15552" s="119"/>
    </row>
    <row r="15553" spans="27:35" x14ac:dyDescent="0.25">
      <c r="AA15553" s="81"/>
      <c r="AB15553" s="81"/>
      <c r="AC15553" s="80"/>
      <c r="AD15553" s="80"/>
      <c r="AE15553" s="81"/>
      <c r="AF15553" s="82"/>
      <c r="AG15553" s="80"/>
      <c r="AH15553" s="119"/>
      <c r="AI15553" s="119"/>
    </row>
    <row r="15554" spans="27:35" x14ac:dyDescent="0.25">
      <c r="AA15554" s="81"/>
      <c r="AB15554" s="81"/>
      <c r="AC15554" s="80"/>
      <c r="AD15554" s="80"/>
      <c r="AE15554" s="81"/>
      <c r="AF15554" s="82"/>
      <c r="AG15554" s="80"/>
      <c r="AH15554" s="119"/>
      <c r="AI15554" s="119"/>
    </row>
    <row r="15555" spans="27:35" x14ac:dyDescent="0.25">
      <c r="AA15555" s="81"/>
      <c r="AB15555" s="81"/>
      <c r="AC15555" s="80"/>
      <c r="AD15555" s="80"/>
      <c r="AE15555" s="81"/>
      <c r="AF15555" s="82"/>
      <c r="AG15555" s="80"/>
      <c r="AH15555" s="119"/>
      <c r="AI15555" s="119"/>
    </row>
    <row r="15556" spans="27:35" x14ac:dyDescent="0.25">
      <c r="AA15556" s="81"/>
      <c r="AB15556" s="81"/>
      <c r="AC15556" s="80"/>
      <c r="AD15556" s="80"/>
      <c r="AE15556" s="81"/>
      <c r="AF15556" s="82"/>
      <c r="AG15556" s="80"/>
      <c r="AH15556" s="119"/>
      <c r="AI15556" s="119"/>
    </row>
    <row r="15557" spans="27:35" x14ac:dyDescent="0.25">
      <c r="AA15557" s="81"/>
      <c r="AB15557" s="81"/>
      <c r="AC15557" s="80"/>
      <c r="AD15557" s="80"/>
      <c r="AE15557" s="81"/>
      <c r="AF15557" s="82"/>
      <c r="AG15557" s="80"/>
      <c r="AH15557" s="119"/>
      <c r="AI15557" s="119"/>
    </row>
    <row r="15558" spans="27:35" x14ac:dyDescent="0.25">
      <c r="AA15558" s="81"/>
      <c r="AB15558" s="81"/>
      <c r="AC15558" s="80"/>
      <c r="AD15558" s="80"/>
      <c r="AE15558" s="81"/>
      <c r="AF15558" s="82"/>
      <c r="AG15558" s="80"/>
      <c r="AH15558" s="119"/>
      <c r="AI15558" s="119"/>
    </row>
    <row r="15559" spans="27:35" x14ac:dyDescent="0.25">
      <c r="AA15559" s="81"/>
      <c r="AB15559" s="81"/>
      <c r="AC15559" s="80"/>
      <c r="AD15559" s="80"/>
      <c r="AE15559" s="81"/>
      <c r="AF15559" s="82"/>
      <c r="AG15559" s="80"/>
      <c r="AH15559" s="119"/>
      <c r="AI15559" s="119"/>
    </row>
    <row r="15560" spans="27:35" x14ac:dyDescent="0.25">
      <c r="AA15560" s="81"/>
      <c r="AB15560" s="81"/>
      <c r="AC15560" s="80"/>
      <c r="AD15560" s="80"/>
      <c r="AE15560" s="81"/>
      <c r="AF15560" s="82"/>
      <c r="AG15560" s="80"/>
      <c r="AH15560" s="119"/>
      <c r="AI15560" s="119"/>
    </row>
    <row r="15561" spans="27:35" x14ac:dyDescent="0.25">
      <c r="AA15561" s="81"/>
      <c r="AB15561" s="81"/>
      <c r="AC15561" s="80"/>
      <c r="AD15561" s="80"/>
      <c r="AE15561" s="81"/>
      <c r="AF15561" s="82"/>
      <c r="AG15561" s="80"/>
      <c r="AH15561" s="119"/>
      <c r="AI15561" s="119"/>
    </row>
    <row r="15562" spans="27:35" x14ac:dyDescent="0.25">
      <c r="AA15562" s="81"/>
      <c r="AB15562" s="81"/>
      <c r="AC15562" s="80"/>
      <c r="AD15562" s="80"/>
      <c r="AE15562" s="81"/>
      <c r="AF15562" s="82"/>
      <c r="AG15562" s="80"/>
      <c r="AH15562" s="119"/>
      <c r="AI15562" s="119"/>
    </row>
    <row r="15563" spans="27:35" x14ac:dyDescent="0.25">
      <c r="AA15563" s="81"/>
      <c r="AB15563" s="81"/>
      <c r="AC15563" s="80"/>
      <c r="AD15563" s="80"/>
      <c r="AE15563" s="81"/>
      <c r="AF15563" s="82"/>
      <c r="AG15563" s="80"/>
      <c r="AH15563" s="119"/>
      <c r="AI15563" s="119"/>
    </row>
    <row r="15564" spans="27:35" x14ac:dyDescent="0.25">
      <c r="AA15564" s="81"/>
      <c r="AB15564" s="81"/>
      <c r="AC15564" s="80"/>
      <c r="AD15564" s="80"/>
      <c r="AE15564" s="81"/>
      <c r="AF15564" s="82"/>
      <c r="AG15564" s="80"/>
      <c r="AH15564" s="119"/>
      <c r="AI15564" s="119"/>
    </row>
    <row r="15565" spans="27:35" x14ac:dyDescent="0.25">
      <c r="AA15565" s="81"/>
      <c r="AB15565" s="81"/>
      <c r="AC15565" s="80"/>
      <c r="AD15565" s="80"/>
      <c r="AE15565" s="81"/>
      <c r="AF15565" s="82"/>
      <c r="AG15565" s="80"/>
      <c r="AH15565" s="119"/>
      <c r="AI15565" s="119"/>
    </row>
    <row r="15566" spans="27:35" x14ac:dyDescent="0.25">
      <c r="AA15566" s="81"/>
      <c r="AB15566" s="81"/>
      <c r="AC15566" s="80"/>
      <c r="AD15566" s="80"/>
      <c r="AE15566" s="81"/>
      <c r="AF15566" s="82"/>
      <c r="AG15566" s="80"/>
      <c r="AH15566" s="119"/>
      <c r="AI15566" s="119"/>
    </row>
    <row r="15567" spans="27:35" x14ac:dyDescent="0.25">
      <c r="AA15567" s="81"/>
      <c r="AB15567" s="81"/>
      <c r="AC15567" s="80"/>
      <c r="AD15567" s="80"/>
      <c r="AE15567" s="81"/>
      <c r="AF15567" s="82"/>
      <c r="AG15567" s="80"/>
      <c r="AH15567" s="119"/>
      <c r="AI15567" s="119"/>
    </row>
    <row r="15568" spans="27:35" x14ac:dyDescent="0.25">
      <c r="AA15568" s="81"/>
      <c r="AB15568" s="81"/>
      <c r="AC15568" s="80"/>
      <c r="AD15568" s="80"/>
      <c r="AE15568" s="81"/>
      <c r="AF15568" s="82"/>
      <c r="AG15568" s="80"/>
      <c r="AH15568" s="119"/>
      <c r="AI15568" s="119"/>
    </row>
    <row r="15569" spans="27:35" x14ac:dyDescent="0.25">
      <c r="AA15569" s="81"/>
      <c r="AB15569" s="81"/>
      <c r="AC15569" s="80"/>
      <c r="AD15569" s="80"/>
      <c r="AE15569" s="81"/>
      <c r="AF15569" s="82"/>
      <c r="AG15569" s="80"/>
      <c r="AH15569" s="119"/>
      <c r="AI15569" s="119"/>
    </row>
    <row r="15570" spans="27:35" x14ac:dyDescent="0.25">
      <c r="AA15570" s="81"/>
      <c r="AB15570" s="81"/>
      <c r="AC15570" s="80"/>
      <c r="AD15570" s="80"/>
      <c r="AE15570" s="81"/>
      <c r="AF15570" s="82"/>
      <c r="AG15570" s="80"/>
      <c r="AH15570" s="119"/>
      <c r="AI15570" s="119"/>
    </row>
    <row r="15571" spans="27:35" x14ac:dyDescent="0.25">
      <c r="AA15571" s="81"/>
      <c r="AB15571" s="81"/>
      <c r="AC15571" s="80"/>
      <c r="AD15571" s="80"/>
      <c r="AE15571" s="81"/>
      <c r="AF15571" s="82"/>
      <c r="AG15571" s="80"/>
      <c r="AH15571" s="119"/>
      <c r="AI15571" s="119"/>
    </row>
    <row r="15572" spans="27:35" x14ac:dyDescent="0.25">
      <c r="AA15572" s="81"/>
      <c r="AB15572" s="81"/>
      <c r="AC15572" s="80"/>
      <c r="AD15572" s="80"/>
      <c r="AE15572" s="81"/>
      <c r="AF15572" s="82"/>
      <c r="AG15572" s="80"/>
      <c r="AH15572" s="119"/>
      <c r="AI15572" s="119"/>
    </row>
    <row r="15573" spans="27:35" x14ac:dyDescent="0.25">
      <c r="AA15573" s="81"/>
      <c r="AB15573" s="81"/>
      <c r="AC15573" s="80"/>
      <c r="AD15573" s="80"/>
      <c r="AE15573" s="81"/>
      <c r="AF15573" s="82"/>
      <c r="AG15573" s="80"/>
      <c r="AH15573" s="119"/>
      <c r="AI15573" s="119"/>
    </row>
    <row r="15574" spans="27:35" x14ac:dyDescent="0.25">
      <c r="AA15574" s="81"/>
      <c r="AB15574" s="81"/>
      <c r="AC15574" s="80"/>
      <c r="AD15574" s="80"/>
      <c r="AE15574" s="81"/>
      <c r="AF15574" s="82"/>
      <c r="AG15574" s="80"/>
      <c r="AH15574" s="119"/>
      <c r="AI15574" s="119"/>
    </row>
    <row r="15575" spans="27:35" x14ac:dyDescent="0.25">
      <c r="AA15575" s="81"/>
      <c r="AB15575" s="81"/>
      <c r="AC15575" s="80"/>
      <c r="AD15575" s="80"/>
      <c r="AE15575" s="81"/>
      <c r="AF15575" s="82"/>
      <c r="AG15575" s="80"/>
      <c r="AH15575" s="119"/>
      <c r="AI15575" s="119"/>
    </row>
    <row r="15576" spans="27:35" x14ac:dyDescent="0.25">
      <c r="AA15576" s="81"/>
      <c r="AB15576" s="81"/>
      <c r="AC15576" s="80"/>
      <c r="AD15576" s="80"/>
      <c r="AE15576" s="81"/>
      <c r="AF15576" s="82"/>
      <c r="AG15576" s="80"/>
      <c r="AH15576" s="119"/>
      <c r="AI15576" s="119"/>
    </row>
    <row r="15577" spans="27:35" x14ac:dyDescent="0.25">
      <c r="AA15577" s="81"/>
      <c r="AB15577" s="81"/>
      <c r="AC15577" s="80"/>
      <c r="AD15577" s="80"/>
      <c r="AE15577" s="81"/>
      <c r="AF15577" s="82"/>
      <c r="AG15577" s="80"/>
      <c r="AH15577" s="119"/>
      <c r="AI15577" s="119"/>
    </row>
    <row r="15578" spans="27:35" x14ac:dyDescent="0.25">
      <c r="AA15578" s="81"/>
      <c r="AB15578" s="81"/>
      <c r="AC15578" s="80"/>
      <c r="AD15578" s="80"/>
      <c r="AE15578" s="81"/>
      <c r="AF15578" s="82"/>
      <c r="AG15578" s="80"/>
      <c r="AH15578" s="119"/>
      <c r="AI15578" s="119"/>
    </row>
    <row r="15579" spans="27:35" x14ac:dyDescent="0.25">
      <c r="AA15579" s="81"/>
      <c r="AB15579" s="81"/>
      <c r="AC15579" s="80"/>
      <c r="AD15579" s="80"/>
      <c r="AE15579" s="81"/>
      <c r="AF15579" s="82"/>
      <c r="AG15579" s="80"/>
      <c r="AH15579" s="119"/>
      <c r="AI15579" s="119"/>
    </row>
    <row r="15580" spans="27:35" x14ac:dyDescent="0.25">
      <c r="AA15580" s="81"/>
      <c r="AB15580" s="81"/>
      <c r="AC15580" s="80"/>
      <c r="AD15580" s="80"/>
      <c r="AE15580" s="81"/>
      <c r="AF15580" s="82"/>
      <c r="AG15580" s="80"/>
      <c r="AH15580" s="119"/>
      <c r="AI15580" s="119"/>
    </row>
    <row r="15581" spans="27:35" x14ac:dyDescent="0.25">
      <c r="AA15581" s="81"/>
      <c r="AB15581" s="81"/>
      <c r="AC15581" s="80"/>
      <c r="AD15581" s="80"/>
      <c r="AE15581" s="81"/>
      <c r="AF15581" s="82"/>
      <c r="AG15581" s="80"/>
      <c r="AH15581" s="119"/>
      <c r="AI15581" s="119"/>
    </row>
    <row r="15582" spans="27:35" x14ac:dyDescent="0.25">
      <c r="AA15582" s="81"/>
      <c r="AB15582" s="81"/>
      <c r="AC15582" s="80"/>
      <c r="AD15582" s="80"/>
      <c r="AE15582" s="81"/>
      <c r="AF15582" s="82"/>
      <c r="AG15582" s="80"/>
      <c r="AH15582" s="119"/>
      <c r="AI15582" s="119"/>
    </row>
    <row r="15583" spans="27:35" x14ac:dyDescent="0.25">
      <c r="AA15583" s="81"/>
      <c r="AB15583" s="81"/>
      <c r="AC15583" s="80"/>
      <c r="AD15583" s="80"/>
      <c r="AE15583" s="81"/>
      <c r="AF15583" s="82"/>
      <c r="AG15583" s="80"/>
      <c r="AH15583" s="119"/>
      <c r="AI15583" s="119"/>
    </row>
    <row r="15584" spans="27:35" x14ac:dyDescent="0.25">
      <c r="AA15584" s="81"/>
      <c r="AB15584" s="81"/>
      <c r="AC15584" s="80"/>
      <c r="AD15584" s="80"/>
      <c r="AE15584" s="81"/>
      <c r="AF15584" s="82"/>
      <c r="AG15584" s="80"/>
      <c r="AH15584" s="119"/>
      <c r="AI15584" s="119"/>
    </row>
    <row r="15585" spans="27:35" x14ac:dyDescent="0.25">
      <c r="AA15585" s="81"/>
      <c r="AB15585" s="81"/>
      <c r="AC15585" s="80"/>
      <c r="AD15585" s="80"/>
      <c r="AE15585" s="81"/>
      <c r="AF15585" s="82"/>
      <c r="AG15585" s="80"/>
      <c r="AH15585" s="119"/>
      <c r="AI15585" s="119"/>
    </row>
    <row r="15586" spans="27:35" x14ac:dyDescent="0.25">
      <c r="AA15586" s="81"/>
      <c r="AB15586" s="81"/>
      <c r="AC15586" s="80"/>
      <c r="AD15586" s="80"/>
      <c r="AE15586" s="81"/>
      <c r="AF15586" s="82"/>
      <c r="AG15586" s="80"/>
      <c r="AH15586" s="119"/>
      <c r="AI15586" s="119"/>
    </row>
    <row r="15587" spans="27:35" x14ac:dyDescent="0.25">
      <c r="AA15587" s="81"/>
      <c r="AB15587" s="81"/>
      <c r="AC15587" s="80"/>
      <c r="AD15587" s="80"/>
      <c r="AE15587" s="81"/>
      <c r="AF15587" s="82"/>
      <c r="AG15587" s="80"/>
      <c r="AH15587" s="119"/>
      <c r="AI15587" s="119"/>
    </row>
    <row r="15588" spans="27:35" x14ac:dyDescent="0.25">
      <c r="AA15588" s="81"/>
      <c r="AB15588" s="81"/>
      <c r="AC15588" s="80"/>
      <c r="AD15588" s="80"/>
      <c r="AE15588" s="81"/>
      <c r="AF15588" s="82"/>
      <c r="AG15588" s="80"/>
      <c r="AH15588" s="119"/>
      <c r="AI15588" s="119"/>
    </row>
    <row r="15589" spans="27:35" x14ac:dyDescent="0.25">
      <c r="AA15589" s="81"/>
      <c r="AB15589" s="81"/>
      <c r="AC15589" s="80"/>
      <c r="AD15589" s="80"/>
      <c r="AE15589" s="81"/>
      <c r="AF15589" s="82"/>
      <c r="AG15589" s="80"/>
      <c r="AH15589" s="119"/>
      <c r="AI15589" s="119"/>
    </row>
    <row r="15590" spans="27:35" x14ac:dyDescent="0.25">
      <c r="AA15590" s="81"/>
      <c r="AB15590" s="81"/>
      <c r="AC15590" s="80"/>
      <c r="AD15590" s="80"/>
      <c r="AE15590" s="81"/>
      <c r="AF15590" s="82"/>
      <c r="AG15590" s="80"/>
      <c r="AH15590" s="119"/>
      <c r="AI15590" s="119"/>
    </row>
    <row r="15591" spans="27:35" x14ac:dyDescent="0.25">
      <c r="AA15591" s="81"/>
      <c r="AB15591" s="81"/>
      <c r="AC15591" s="80"/>
      <c r="AD15591" s="80"/>
      <c r="AE15591" s="81"/>
      <c r="AF15591" s="82"/>
      <c r="AG15591" s="80"/>
      <c r="AH15591" s="119"/>
      <c r="AI15591" s="119"/>
    </row>
    <row r="15592" spans="27:35" x14ac:dyDescent="0.25">
      <c r="AA15592" s="81"/>
      <c r="AB15592" s="81"/>
      <c r="AC15592" s="80"/>
      <c r="AD15592" s="80"/>
      <c r="AE15592" s="81"/>
      <c r="AF15592" s="82"/>
      <c r="AG15592" s="80"/>
      <c r="AH15592" s="119"/>
      <c r="AI15592" s="119"/>
    </row>
    <row r="15593" spans="27:35" x14ac:dyDescent="0.25">
      <c r="AA15593" s="81"/>
      <c r="AB15593" s="81"/>
      <c r="AC15593" s="80"/>
      <c r="AD15593" s="80"/>
      <c r="AE15593" s="81"/>
      <c r="AF15593" s="82"/>
      <c r="AG15593" s="80"/>
      <c r="AH15593" s="119"/>
      <c r="AI15593" s="119"/>
    </row>
    <row r="15594" spans="27:35" x14ac:dyDescent="0.25">
      <c r="AA15594" s="81"/>
      <c r="AB15594" s="81"/>
      <c r="AC15594" s="80"/>
      <c r="AD15594" s="80"/>
      <c r="AE15594" s="81"/>
      <c r="AF15594" s="82"/>
      <c r="AG15594" s="80"/>
      <c r="AH15594" s="119"/>
      <c r="AI15594" s="119"/>
    </row>
    <row r="15595" spans="27:35" x14ac:dyDescent="0.25">
      <c r="AA15595" s="81"/>
      <c r="AB15595" s="81"/>
      <c r="AC15595" s="80"/>
      <c r="AD15595" s="80"/>
      <c r="AE15595" s="81"/>
      <c r="AF15595" s="82"/>
      <c r="AG15595" s="80"/>
      <c r="AH15595" s="119"/>
      <c r="AI15595" s="119"/>
    </row>
    <row r="15596" spans="27:35" x14ac:dyDescent="0.25">
      <c r="AA15596" s="81"/>
      <c r="AB15596" s="81"/>
      <c r="AC15596" s="80"/>
      <c r="AD15596" s="80"/>
      <c r="AE15596" s="81"/>
      <c r="AF15596" s="82"/>
      <c r="AG15596" s="80"/>
      <c r="AH15596" s="119"/>
      <c r="AI15596" s="119"/>
    </row>
    <row r="15597" spans="27:35" x14ac:dyDescent="0.25">
      <c r="AA15597" s="81"/>
      <c r="AB15597" s="81"/>
      <c r="AC15597" s="80"/>
      <c r="AD15597" s="80"/>
      <c r="AE15597" s="81"/>
      <c r="AF15597" s="82"/>
      <c r="AG15597" s="80"/>
      <c r="AH15597" s="119"/>
      <c r="AI15597" s="119"/>
    </row>
    <row r="15598" spans="27:35" x14ac:dyDescent="0.25">
      <c r="AA15598" s="81"/>
      <c r="AB15598" s="81"/>
      <c r="AC15598" s="80"/>
      <c r="AD15598" s="80"/>
      <c r="AE15598" s="81"/>
      <c r="AF15598" s="82"/>
      <c r="AG15598" s="80"/>
      <c r="AH15598" s="119"/>
      <c r="AI15598" s="119"/>
    </row>
    <row r="15599" spans="27:35" x14ac:dyDescent="0.25">
      <c r="AA15599" s="81"/>
      <c r="AB15599" s="81"/>
      <c r="AC15599" s="80"/>
      <c r="AD15599" s="80"/>
      <c r="AE15599" s="81"/>
      <c r="AF15599" s="82"/>
      <c r="AG15599" s="80"/>
      <c r="AH15599" s="119"/>
      <c r="AI15599" s="119"/>
    </row>
    <row r="15600" spans="27:35" x14ac:dyDescent="0.25">
      <c r="AA15600" s="81"/>
      <c r="AB15600" s="81"/>
      <c r="AC15600" s="80"/>
      <c r="AD15600" s="80"/>
      <c r="AE15600" s="81"/>
      <c r="AF15600" s="82"/>
      <c r="AG15600" s="80"/>
      <c r="AH15600" s="119"/>
      <c r="AI15600" s="119"/>
    </row>
    <row r="15601" spans="27:35" x14ac:dyDescent="0.25">
      <c r="AA15601" s="81"/>
      <c r="AB15601" s="81"/>
      <c r="AC15601" s="80"/>
      <c r="AD15601" s="80"/>
      <c r="AE15601" s="81"/>
      <c r="AF15601" s="82"/>
      <c r="AG15601" s="80"/>
      <c r="AH15601" s="119"/>
      <c r="AI15601" s="119"/>
    </row>
    <row r="15602" spans="27:35" x14ac:dyDescent="0.25">
      <c r="AA15602" s="81"/>
      <c r="AB15602" s="81"/>
      <c r="AC15602" s="80"/>
      <c r="AD15602" s="80"/>
      <c r="AE15602" s="81"/>
      <c r="AF15602" s="82"/>
      <c r="AG15602" s="80"/>
      <c r="AH15602" s="119"/>
      <c r="AI15602" s="119"/>
    </row>
    <row r="15603" spans="27:35" x14ac:dyDescent="0.25">
      <c r="AA15603" s="81"/>
      <c r="AB15603" s="81"/>
      <c r="AC15603" s="80"/>
      <c r="AD15603" s="80"/>
      <c r="AE15603" s="81"/>
      <c r="AF15603" s="82"/>
      <c r="AG15603" s="80"/>
      <c r="AH15603" s="119"/>
      <c r="AI15603" s="119"/>
    </row>
    <row r="15604" spans="27:35" x14ac:dyDescent="0.25">
      <c r="AA15604" s="81"/>
      <c r="AB15604" s="81"/>
      <c r="AC15604" s="80"/>
      <c r="AD15604" s="80"/>
      <c r="AE15604" s="81"/>
      <c r="AF15604" s="82"/>
      <c r="AG15604" s="80"/>
      <c r="AH15604" s="119"/>
      <c r="AI15604" s="119"/>
    </row>
    <row r="15605" spans="27:35" x14ac:dyDescent="0.25">
      <c r="AA15605" s="81"/>
      <c r="AB15605" s="81"/>
      <c r="AC15605" s="80"/>
      <c r="AD15605" s="80"/>
      <c r="AE15605" s="81"/>
      <c r="AF15605" s="82"/>
      <c r="AG15605" s="80"/>
      <c r="AH15605" s="119"/>
      <c r="AI15605" s="119"/>
    </row>
    <row r="15606" spans="27:35" x14ac:dyDescent="0.25">
      <c r="AA15606" s="81"/>
      <c r="AB15606" s="81"/>
      <c r="AC15606" s="80"/>
      <c r="AD15606" s="80"/>
      <c r="AE15606" s="81"/>
      <c r="AF15606" s="82"/>
      <c r="AG15606" s="80"/>
      <c r="AH15606" s="119"/>
      <c r="AI15606" s="119"/>
    </row>
    <row r="15607" spans="27:35" x14ac:dyDescent="0.25">
      <c r="AA15607" s="81"/>
      <c r="AB15607" s="81"/>
      <c r="AC15607" s="80"/>
      <c r="AD15607" s="80"/>
      <c r="AE15607" s="81"/>
      <c r="AF15607" s="82"/>
      <c r="AG15607" s="80"/>
      <c r="AH15607" s="119"/>
      <c r="AI15607" s="119"/>
    </row>
    <row r="15608" spans="27:35" x14ac:dyDescent="0.25">
      <c r="AA15608" s="81"/>
      <c r="AB15608" s="81"/>
      <c r="AC15608" s="80"/>
      <c r="AD15608" s="80"/>
      <c r="AE15608" s="81"/>
      <c r="AF15608" s="82"/>
      <c r="AG15608" s="80"/>
      <c r="AH15608" s="119"/>
      <c r="AI15608" s="119"/>
    </row>
    <row r="15609" spans="27:35" x14ac:dyDescent="0.25">
      <c r="AA15609" s="81"/>
      <c r="AB15609" s="81"/>
      <c r="AC15609" s="80"/>
      <c r="AD15609" s="80"/>
      <c r="AE15609" s="81"/>
      <c r="AF15609" s="82"/>
      <c r="AG15609" s="80"/>
      <c r="AH15609" s="119"/>
      <c r="AI15609" s="119"/>
    </row>
    <row r="15610" spans="27:35" x14ac:dyDescent="0.25">
      <c r="AA15610" s="81"/>
      <c r="AB15610" s="81"/>
      <c r="AC15610" s="80"/>
      <c r="AD15610" s="80"/>
      <c r="AE15610" s="81"/>
      <c r="AF15610" s="82"/>
      <c r="AG15610" s="80"/>
      <c r="AH15610" s="119"/>
      <c r="AI15610" s="119"/>
    </row>
    <row r="15611" spans="27:35" x14ac:dyDescent="0.25">
      <c r="AA15611" s="81"/>
      <c r="AB15611" s="81"/>
      <c r="AC15611" s="80"/>
      <c r="AD15611" s="80"/>
      <c r="AE15611" s="81"/>
      <c r="AF15611" s="82"/>
      <c r="AG15611" s="80"/>
      <c r="AH15611" s="119"/>
      <c r="AI15611" s="119"/>
    </row>
    <row r="15612" spans="27:35" x14ac:dyDescent="0.25">
      <c r="AA15612" s="81"/>
      <c r="AB15612" s="81"/>
      <c r="AC15612" s="80"/>
      <c r="AD15612" s="80"/>
      <c r="AE15612" s="81"/>
      <c r="AF15612" s="82"/>
      <c r="AG15612" s="80"/>
      <c r="AH15612" s="119"/>
      <c r="AI15612" s="119"/>
    </row>
    <row r="15613" spans="27:35" x14ac:dyDescent="0.25">
      <c r="AA15613" s="81"/>
      <c r="AB15613" s="81"/>
      <c r="AC15613" s="80"/>
      <c r="AD15613" s="80"/>
      <c r="AE15613" s="81"/>
      <c r="AF15613" s="82"/>
      <c r="AG15613" s="80"/>
      <c r="AH15613" s="119"/>
      <c r="AI15613" s="119"/>
    </row>
    <row r="15614" spans="27:35" x14ac:dyDescent="0.25">
      <c r="AA15614" s="81"/>
      <c r="AB15614" s="81"/>
      <c r="AC15614" s="80"/>
      <c r="AD15614" s="80"/>
      <c r="AE15614" s="81"/>
      <c r="AF15614" s="82"/>
      <c r="AG15614" s="80"/>
      <c r="AH15614" s="119"/>
      <c r="AI15614" s="119"/>
    </row>
    <row r="15615" spans="27:35" x14ac:dyDescent="0.25">
      <c r="AA15615" s="81"/>
      <c r="AB15615" s="81"/>
      <c r="AC15615" s="80"/>
      <c r="AD15615" s="80"/>
      <c r="AE15615" s="81"/>
      <c r="AF15615" s="82"/>
      <c r="AG15615" s="80"/>
      <c r="AH15615" s="119"/>
      <c r="AI15615" s="119"/>
    </row>
    <row r="15616" spans="27:35" x14ac:dyDescent="0.25">
      <c r="AA15616" s="81"/>
      <c r="AB15616" s="81"/>
      <c r="AC15616" s="80"/>
      <c r="AD15616" s="80"/>
      <c r="AE15616" s="81"/>
      <c r="AF15616" s="82"/>
      <c r="AG15616" s="80"/>
      <c r="AH15616" s="119"/>
      <c r="AI15616" s="119"/>
    </row>
    <row r="15617" spans="27:35" x14ac:dyDescent="0.25">
      <c r="AA15617" s="81"/>
      <c r="AB15617" s="81"/>
      <c r="AC15617" s="80"/>
      <c r="AD15617" s="80"/>
      <c r="AE15617" s="81"/>
      <c r="AF15617" s="82"/>
      <c r="AG15617" s="80"/>
      <c r="AH15617" s="119"/>
      <c r="AI15617" s="119"/>
    </row>
    <row r="15618" spans="27:35" x14ac:dyDescent="0.25">
      <c r="AA15618" s="81"/>
      <c r="AB15618" s="81"/>
      <c r="AC15618" s="80"/>
      <c r="AD15618" s="80"/>
      <c r="AE15618" s="81"/>
      <c r="AF15618" s="82"/>
      <c r="AG15618" s="80"/>
      <c r="AH15618" s="119"/>
      <c r="AI15618" s="119"/>
    </row>
    <row r="15619" spans="27:35" x14ac:dyDescent="0.25">
      <c r="AA15619" s="81"/>
      <c r="AB15619" s="81"/>
      <c r="AC15619" s="80"/>
      <c r="AD15619" s="80"/>
      <c r="AE15619" s="81"/>
      <c r="AF15619" s="82"/>
      <c r="AG15619" s="80"/>
      <c r="AH15619" s="119"/>
      <c r="AI15619" s="119"/>
    </row>
    <row r="15620" spans="27:35" x14ac:dyDescent="0.25">
      <c r="AA15620" s="81"/>
      <c r="AB15620" s="81"/>
      <c r="AC15620" s="80"/>
      <c r="AD15620" s="80"/>
      <c r="AE15620" s="81"/>
      <c r="AF15620" s="82"/>
      <c r="AG15620" s="80"/>
      <c r="AH15620" s="119"/>
      <c r="AI15620" s="119"/>
    </row>
    <row r="15621" spans="27:35" x14ac:dyDescent="0.25">
      <c r="AA15621" s="81"/>
      <c r="AB15621" s="81"/>
      <c r="AC15621" s="80"/>
      <c r="AD15621" s="80"/>
      <c r="AE15621" s="81"/>
      <c r="AF15621" s="82"/>
      <c r="AG15621" s="80"/>
      <c r="AH15621" s="119"/>
      <c r="AI15621" s="119"/>
    </row>
    <row r="15622" spans="27:35" x14ac:dyDescent="0.25">
      <c r="AA15622" s="81"/>
      <c r="AB15622" s="81"/>
      <c r="AC15622" s="80"/>
      <c r="AD15622" s="80"/>
      <c r="AE15622" s="81"/>
      <c r="AF15622" s="82"/>
      <c r="AG15622" s="80"/>
      <c r="AH15622" s="119"/>
      <c r="AI15622" s="119"/>
    </row>
    <row r="15623" spans="27:35" x14ac:dyDescent="0.25">
      <c r="AA15623" s="81"/>
      <c r="AB15623" s="81"/>
      <c r="AC15623" s="80"/>
      <c r="AD15623" s="80"/>
      <c r="AE15623" s="81"/>
      <c r="AF15623" s="82"/>
      <c r="AG15623" s="80"/>
      <c r="AH15623" s="119"/>
      <c r="AI15623" s="119"/>
    </row>
    <row r="15624" spans="27:35" x14ac:dyDescent="0.25">
      <c r="AA15624" s="81"/>
      <c r="AB15624" s="81"/>
      <c r="AC15624" s="80"/>
      <c r="AD15624" s="80"/>
      <c r="AE15624" s="81"/>
      <c r="AF15624" s="82"/>
      <c r="AG15624" s="80"/>
      <c r="AH15624" s="119"/>
      <c r="AI15624" s="119"/>
    </row>
    <row r="15625" spans="27:35" x14ac:dyDescent="0.25">
      <c r="AA15625" s="81"/>
      <c r="AB15625" s="81"/>
      <c r="AC15625" s="80"/>
      <c r="AD15625" s="80"/>
      <c r="AE15625" s="81"/>
      <c r="AF15625" s="82"/>
      <c r="AG15625" s="80"/>
      <c r="AH15625" s="119"/>
      <c r="AI15625" s="119"/>
    </row>
    <row r="15626" spans="27:35" x14ac:dyDescent="0.25">
      <c r="AA15626" s="81"/>
      <c r="AB15626" s="81"/>
      <c r="AC15626" s="80"/>
      <c r="AD15626" s="80"/>
      <c r="AE15626" s="81"/>
      <c r="AF15626" s="82"/>
      <c r="AG15626" s="80"/>
      <c r="AH15626" s="119"/>
      <c r="AI15626" s="119"/>
    </row>
    <row r="15627" spans="27:35" x14ac:dyDescent="0.25">
      <c r="AA15627" s="81"/>
      <c r="AB15627" s="81"/>
      <c r="AC15627" s="80"/>
      <c r="AD15627" s="80"/>
      <c r="AE15627" s="81"/>
      <c r="AF15627" s="82"/>
      <c r="AG15627" s="80"/>
      <c r="AH15627" s="119"/>
      <c r="AI15627" s="119"/>
    </row>
    <row r="15628" spans="27:35" x14ac:dyDescent="0.25">
      <c r="AA15628" s="81"/>
      <c r="AB15628" s="81"/>
      <c r="AC15628" s="80"/>
      <c r="AD15628" s="80"/>
      <c r="AE15628" s="81"/>
      <c r="AF15628" s="82"/>
      <c r="AG15628" s="80"/>
      <c r="AH15628" s="119"/>
      <c r="AI15628" s="119"/>
    </row>
    <row r="15629" spans="27:35" x14ac:dyDescent="0.25">
      <c r="AA15629" s="81"/>
      <c r="AB15629" s="81"/>
      <c r="AC15629" s="80"/>
      <c r="AD15629" s="80"/>
      <c r="AE15629" s="81"/>
      <c r="AF15629" s="82"/>
      <c r="AG15629" s="80"/>
      <c r="AH15629" s="119"/>
      <c r="AI15629" s="119"/>
    </row>
    <row r="15630" spans="27:35" x14ac:dyDescent="0.25">
      <c r="AA15630" s="81"/>
      <c r="AB15630" s="81"/>
      <c r="AC15630" s="80"/>
      <c r="AD15630" s="80"/>
      <c r="AE15630" s="81"/>
      <c r="AF15630" s="82"/>
      <c r="AG15630" s="80"/>
      <c r="AH15630" s="119"/>
      <c r="AI15630" s="119"/>
    </row>
    <row r="15631" spans="27:35" x14ac:dyDescent="0.25">
      <c r="AA15631" s="81"/>
      <c r="AB15631" s="81"/>
      <c r="AC15631" s="80"/>
      <c r="AD15631" s="80"/>
      <c r="AE15631" s="81"/>
      <c r="AF15631" s="82"/>
      <c r="AG15631" s="80"/>
      <c r="AH15631" s="119"/>
      <c r="AI15631" s="119"/>
    </row>
    <row r="15632" spans="27:35" x14ac:dyDescent="0.25">
      <c r="AA15632" s="81"/>
      <c r="AB15632" s="81"/>
      <c r="AC15632" s="80"/>
      <c r="AD15632" s="80"/>
      <c r="AE15632" s="81"/>
      <c r="AF15632" s="82"/>
      <c r="AG15632" s="80"/>
      <c r="AH15632" s="119"/>
      <c r="AI15632" s="119"/>
    </row>
    <row r="15633" spans="27:35" x14ac:dyDescent="0.25">
      <c r="AA15633" s="81"/>
      <c r="AB15633" s="81"/>
      <c r="AC15633" s="80"/>
      <c r="AD15633" s="80"/>
      <c r="AE15633" s="81"/>
      <c r="AF15633" s="82"/>
      <c r="AG15633" s="80"/>
      <c r="AH15633" s="119"/>
      <c r="AI15633" s="119"/>
    </row>
    <row r="15634" spans="27:35" x14ac:dyDescent="0.25">
      <c r="AA15634" s="81"/>
      <c r="AB15634" s="81"/>
      <c r="AC15634" s="80"/>
      <c r="AD15634" s="80"/>
      <c r="AE15634" s="81"/>
      <c r="AF15634" s="82"/>
      <c r="AG15634" s="80"/>
      <c r="AH15634" s="119"/>
      <c r="AI15634" s="119"/>
    </row>
    <row r="15635" spans="27:35" x14ac:dyDescent="0.25">
      <c r="AA15635" s="81"/>
      <c r="AB15635" s="81"/>
      <c r="AC15635" s="80"/>
      <c r="AD15635" s="80"/>
      <c r="AE15635" s="81"/>
      <c r="AF15635" s="82"/>
      <c r="AG15635" s="80"/>
      <c r="AH15635" s="119"/>
      <c r="AI15635" s="119"/>
    </row>
    <row r="15636" spans="27:35" x14ac:dyDescent="0.25">
      <c r="AA15636" s="81"/>
      <c r="AB15636" s="81"/>
      <c r="AC15636" s="80"/>
      <c r="AD15636" s="80"/>
      <c r="AE15636" s="81"/>
      <c r="AF15636" s="82"/>
      <c r="AG15636" s="80"/>
      <c r="AH15636" s="119"/>
      <c r="AI15636" s="119"/>
    </row>
    <row r="15637" spans="27:35" x14ac:dyDescent="0.25">
      <c r="AA15637" s="81"/>
      <c r="AB15637" s="81"/>
      <c r="AC15637" s="80"/>
      <c r="AD15637" s="80"/>
      <c r="AE15637" s="81"/>
      <c r="AF15637" s="82"/>
      <c r="AG15637" s="80"/>
      <c r="AH15637" s="119"/>
      <c r="AI15637" s="119"/>
    </row>
    <row r="15638" spans="27:35" x14ac:dyDescent="0.25">
      <c r="AA15638" s="81"/>
      <c r="AB15638" s="81"/>
      <c r="AC15638" s="80"/>
      <c r="AD15638" s="80"/>
      <c r="AE15638" s="81"/>
      <c r="AF15638" s="82"/>
      <c r="AG15638" s="80"/>
      <c r="AH15638" s="119"/>
      <c r="AI15638" s="119"/>
    </row>
    <row r="15639" spans="27:35" x14ac:dyDescent="0.25">
      <c r="AA15639" s="81"/>
      <c r="AB15639" s="81"/>
      <c r="AC15639" s="80"/>
      <c r="AD15639" s="80"/>
      <c r="AE15639" s="81"/>
      <c r="AF15639" s="82"/>
      <c r="AG15639" s="80"/>
      <c r="AH15639" s="119"/>
      <c r="AI15639" s="119"/>
    </row>
    <row r="15640" spans="27:35" x14ac:dyDescent="0.25">
      <c r="AA15640" s="81"/>
      <c r="AB15640" s="81"/>
      <c r="AC15640" s="80"/>
      <c r="AD15640" s="80"/>
      <c r="AE15640" s="81"/>
      <c r="AF15640" s="82"/>
      <c r="AG15640" s="80"/>
      <c r="AH15640" s="119"/>
      <c r="AI15640" s="119"/>
    </row>
    <row r="15641" spans="27:35" x14ac:dyDescent="0.25">
      <c r="AA15641" s="81"/>
      <c r="AB15641" s="81"/>
      <c r="AC15641" s="80"/>
      <c r="AD15641" s="80"/>
      <c r="AE15641" s="81"/>
      <c r="AF15641" s="82"/>
      <c r="AG15641" s="80"/>
      <c r="AH15641" s="119"/>
      <c r="AI15641" s="119"/>
    </row>
    <row r="15642" spans="27:35" x14ac:dyDescent="0.25">
      <c r="AA15642" s="81"/>
      <c r="AB15642" s="81"/>
      <c r="AC15642" s="80"/>
      <c r="AD15642" s="80"/>
      <c r="AE15642" s="81"/>
      <c r="AF15642" s="82"/>
      <c r="AG15642" s="80"/>
      <c r="AH15642" s="119"/>
      <c r="AI15642" s="119"/>
    </row>
    <row r="15643" spans="27:35" x14ac:dyDescent="0.25">
      <c r="AA15643" s="81"/>
      <c r="AB15643" s="81"/>
      <c r="AC15643" s="80"/>
      <c r="AD15643" s="80"/>
      <c r="AE15643" s="81"/>
      <c r="AF15643" s="82"/>
      <c r="AG15643" s="80"/>
      <c r="AH15643" s="119"/>
      <c r="AI15643" s="119"/>
    </row>
    <row r="15644" spans="27:35" x14ac:dyDescent="0.25">
      <c r="AA15644" s="81"/>
      <c r="AB15644" s="81"/>
      <c r="AC15644" s="80"/>
      <c r="AD15644" s="80"/>
      <c r="AE15644" s="81"/>
      <c r="AF15644" s="82"/>
      <c r="AG15644" s="80"/>
      <c r="AH15644" s="119"/>
      <c r="AI15644" s="119"/>
    </row>
    <row r="15645" spans="27:35" x14ac:dyDescent="0.25">
      <c r="AA15645" s="81"/>
      <c r="AB15645" s="81"/>
      <c r="AC15645" s="80"/>
      <c r="AD15645" s="80"/>
      <c r="AE15645" s="81"/>
      <c r="AF15645" s="82"/>
      <c r="AG15645" s="80"/>
      <c r="AH15645" s="119"/>
      <c r="AI15645" s="119"/>
    </row>
    <row r="15646" spans="27:35" x14ac:dyDescent="0.25">
      <c r="AA15646" s="81"/>
      <c r="AB15646" s="81"/>
      <c r="AC15646" s="80"/>
      <c r="AD15646" s="80"/>
      <c r="AE15646" s="81"/>
      <c r="AF15646" s="82"/>
      <c r="AG15646" s="80"/>
      <c r="AH15646" s="119"/>
      <c r="AI15646" s="119"/>
    </row>
    <row r="15647" spans="27:35" x14ac:dyDescent="0.25">
      <c r="AA15647" s="81"/>
      <c r="AB15647" s="81"/>
      <c r="AC15647" s="80"/>
      <c r="AD15647" s="80"/>
      <c r="AE15647" s="81"/>
      <c r="AF15647" s="82"/>
      <c r="AG15647" s="80"/>
      <c r="AH15647" s="119"/>
      <c r="AI15647" s="119"/>
    </row>
    <row r="15648" spans="27:35" x14ac:dyDescent="0.25">
      <c r="AA15648" s="81"/>
      <c r="AB15648" s="81"/>
      <c r="AC15648" s="80"/>
      <c r="AD15648" s="80"/>
      <c r="AE15648" s="81"/>
      <c r="AF15648" s="82"/>
      <c r="AG15648" s="80"/>
      <c r="AH15648" s="119"/>
      <c r="AI15648" s="119"/>
    </row>
    <row r="15649" spans="27:35" x14ac:dyDescent="0.25">
      <c r="AA15649" s="81"/>
      <c r="AB15649" s="81"/>
      <c r="AC15649" s="80"/>
      <c r="AD15649" s="80"/>
      <c r="AE15649" s="81"/>
      <c r="AF15649" s="82"/>
      <c r="AG15649" s="80"/>
      <c r="AH15649" s="119"/>
      <c r="AI15649" s="119"/>
    </row>
    <row r="15650" spans="27:35" x14ac:dyDescent="0.25">
      <c r="AA15650" s="81"/>
      <c r="AB15650" s="81"/>
      <c r="AC15650" s="80"/>
      <c r="AD15650" s="80"/>
      <c r="AE15650" s="81"/>
      <c r="AF15650" s="82"/>
      <c r="AG15650" s="80"/>
      <c r="AH15650" s="119"/>
      <c r="AI15650" s="119"/>
    </row>
    <row r="15651" spans="27:35" x14ac:dyDescent="0.25">
      <c r="AA15651" s="81"/>
      <c r="AB15651" s="81"/>
      <c r="AC15651" s="80"/>
      <c r="AD15651" s="80"/>
      <c r="AE15651" s="81"/>
      <c r="AF15651" s="82"/>
      <c r="AG15651" s="80"/>
      <c r="AH15651" s="119"/>
      <c r="AI15651" s="119"/>
    </row>
    <row r="15652" spans="27:35" x14ac:dyDescent="0.25">
      <c r="AA15652" s="81"/>
      <c r="AB15652" s="81"/>
      <c r="AC15652" s="80"/>
      <c r="AD15652" s="80"/>
      <c r="AE15652" s="81"/>
      <c r="AF15652" s="82"/>
      <c r="AG15652" s="80"/>
      <c r="AH15652" s="119"/>
      <c r="AI15652" s="119"/>
    </row>
    <row r="15653" spans="27:35" x14ac:dyDescent="0.25">
      <c r="AA15653" s="81"/>
      <c r="AB15653" s="81"/>
      <c r="AC15653" s="80"/>
      <c r="AD15653" s="80"/>
      <c r="AE15653" s="81"/>
      <c r="AF15653" s="82"/>
      <c r="AG15653" s="80"/>
      <c r="AH15653" s="119"/>
      <c r="AI15653" s="119"/>
    </row>
    <row r="15654" spans="27:35" x14ac:dyDescent="0.25">
      <c r="AA15654" s="81"/>
      <c r="AB15654" s="81"/>
      <c r="AC15654" s="80"/>
      <c r="AD15654" s="80"/>
      <c r="AE15654" s="81"/>
      <c r="AF15654" s="82"/>
      <c r="AG15654" s="80"/>
      <c r="AH15654" s="119"/>
      <c r="AI15654" s="119"/>
    </row>
    <row r="15655" spans="27:35" x14ac:dyDescent="0.25">
      <c r="AA15655" s="81"/>
      <c r="AB15655" s="81"/>
      <c r="AC15655" s="80"/>
      <c r="AD15655" s="80"/>
      <c r="AE15655" s="81"/>
      <c r="AF15655" s="82"/>
      <c r="AG15655" s="80"/>
      <c r="AH15655" s="119"/>
      <c r="AI15655" s="119"/>
    </row>
    <row r="15656" spans="27:35" x14ac:dyDescent="0.25">
      <c r="AA15656" s="81"/>
      <c r="AB15656" s="81"/>
      <c r="AC15656" s="80"/>
      <c r="AD15656" s="80"/>
      <c r="AE15656" s="81"/>
      <c r="AF15656" s="82"/>
      <c r="AG15656" s="80"/>
      <c r="AH15656" s="119"/>
      <c r="AI15656" s="119"/>
    </row>
    <row r="15657" spans="27:35" x14ac:dyDescent="0.25">
      <c r="AA15657" s="81"/>
      <c r="AB15657" s="81"/>
      <c r="AC15657" s="80"/>
      <c r="AD15657" s="80"/>
      <c r="AE15657" s="81"/>
      <c r="AF15657" s="82"/>
      <c r="AG15657" s="80"/>
      <c r="AH15657" s="119"/>
      <c r="AI15657" s="119"/>
    </row>
    <row r="15658" spans="27:35" x14ac:dyDescent="0.25">
      <c r="AA15658" s="81"/>
      <c r="AB15658" s="81"/>
      <c r="AC15658" s="80"/>
      <c r="AD15658" s="80"/>
      <c r="AE15658" s="81"/>
      <c r="AF15658" s="82"/>
      <c r="AG15658" s="80"/>
      <c r="AH15658" s="119"/>
      <c r="AI15658" s="119"/>
    </row>
    <row r="15659" spans="27:35" x14ac:dyDescent="0.25">
      <c r="AA15659" s="81"/>
      <c r="AB15659" s="81"/>
      <c r="AC15659" s="80"/>
      <c r="AD15659" s="80"/>
      <c r="AE15659" s="81"/>
      <c r="AF15659" s="82"/>
      <c r="AG15659" s="80"/>
      <c r="AH15659" s="119"/>
      <c r="AI15659" s="119"/>
    </row>
    <row r="15660" spans="27:35" x14ac:dyDescent="0.25">
      <c r="AA15660" s="81"/>
      <c r="AB15660" s="81"/>
      <c r="AC15660" s="80"/>
      <c r="AD15660" s="80"/>
      <c r="AE15660" s="81"/>
      <c r="AF15660" s="82"/>
      <c r="AG15660" s="80"/>
      <c r="AH15660" s="119"/>
      <c r="AI15660" s="119"/>
    </row>
    <row r="15661" spans="27:35" x14ac:dyDescent="0.25">
      <c r="AA15661" s="81"/>
      <c r="AB15661" s="81"/>
      <c r="AC15661" s="80"/>
      <c r="AD15661" s="80"/>
      <c r="AE15661" s="81"/>
      <c r="AF15661" s="82"/>
      <c r="AG15661" s="80"/>
      <c r="AH15661" s="119"/>
      <c r="AI15661" s="119"/>
    </row>
    <row r="15662" spans="27:35" x14ac:dyDescent="0.25">
      <c r="AA15662" s="81"/>
      <c r="AB15662" s="81"/>
      <c r="AC15662" s="80"/>
      <c r="AD15662" s="80"/>
      <c r="AE15662" s="81"/>
      <c r="AF15662" s="82"/>
      <c r="AG15662" s="80"/>
      <c r="AH15662" s="119"/>
      <c r="AI15662" s="119"/>
    </row>
    <row r="15663" spans="27:35" x14ac:dyDescent="0.25">
      <c r="AA15663" s="81"/>
      <c r="AB15663" s="81"/>
      <c r="AC15663" s="80"/>
      <c r="AD15663" s="80"/>
      <c r="AE15663" s="81"/>
      <c r="AF15663" s="82"/>
      <c r="AG15663" s="80"/>
      <c r="AH15663" s="119"/>
      <c r="AI15663" s="119"/>
    </row>
    <row r="15664" spans="27:35" x14ac:dyDescent="0.25">
      <c r="AA15664" s="81"/>
      <c r="AB15664" s="81"/>
      <c r="AC15664" s="80"/>
      <c r="AD15664" s="80"/>
      <c r="AE15664" s="81"/>
      <c r="AF15664" s="82"/>
      <c r="AG15664" s="80"/>
      <c r="AH15664" s="119"/>
      <c r="AI15664" s="119"/>
    </row>
    <row r="15665" spans="27:35" x14ac:dyDescent="0.25">
      <c r="AA15665" s="81"/>
      <c r="AB15665" s="81"/>
      <c r="AC15665" s="80"/>
      <c r="AD15665" s="80"/>
      <c r="AE15665" s="81"/>
      <c r="AF15665" s="82"/>
      <c r="AG15665" s="80"/>
      <c r="AH15665" s="119"/>
      <c r="AI15665" s="119"/>
    </row>
    <row r="15666" spans="27:35" x14ac:dyDescent="0.25">
      <c r="AA15666" s="81"/>
      <c r="AB15666" s="81"/>
      <c r="AC15666" s="80"/>
      <c r="AD15666" s="80"/>
      <c r="AE15666" s="81"/>
      <c r="AF15666" s="82"/>
      <c r="AG15666" s="80"/>
      <c r="AH15666" s="119"/>
      <c r="AI15666" s="119"/>
    </row>
    <row r="15667" spans="27:35" x14ac:dyDescent="0.25">
      <c r="AA15667" s="81"/>
      <c r="AB15667" s="81"/>
      <c r="AC15667" s="80"/>
      <c r="AD15667" s="80"/>
      <c r="AE15667" s="81"/>
      <c r="AF15667" s="82"/>
      <c r="AG15667" s="80"/>
      <c r="AH15667" s="119"/>
      <c r="AI15667" s="119"/>
    </row>
    <row r="15668" spans="27:35" x14ac:dyDescent="0.25">
      <c r="AA15668" s="81"/>
      <c r="AB15668" s="81"/>
      <c r="AC15668" s="80"/>
      <c r="AD15668" s="80"/>
      <c r="AE15668" s="81"/>
      <c r="AF15668" s="82"/>
      <c r="AG15668" s="80"/>
      <c r="AH15668" s="119"/>
      <c r="AI15668" s="119"/>
    </row>
    <row r="15669" spans="27:35" x14ac:dyDescent="0.25">
      <c r="AA15669" s="81"/>
      <c r="AB15669" s="81"/>
      <c r="AC15669" s="80"/>
      <c r="AD15669" s="80"/>
      <c r="AE15669" s="81"/>
      <c r="AF15669" s="82"/>
      <c r="AG15669" s="80"/>
      <c r="AH15669" s="119"/>
      <c r="AI15669" s="119"/>
    </row>
    <row r="15670" spans="27:35" x14ac:dyDescent="0.25">
      <c r="AA15670" s="81"/>
      <c r="AB15670" s="81"/>
      <c r="AC15670" s="80"/>
      <c r="AD15670" s="80"/>
      <c r="AE15670" s="81"/>
      <c r="AF15670" s="82"/>
      <c r="AG15670" s="80"/>
      <c r="AH15670" s="119"/>
      <c r="AI15670" s="119"/>
    </row>
    <row r="15671" spans="27:35" x14ac:dyDescent="0.25">
      <c r="AA15671" s="81"/>
      <c r="AB15671" s="81"/>
      <c r="AC15671" s="80"/>
      <c r="AD15671" s="80"/>
      <c r="AE15671" s="81"/>
      <c r="AF15671" s="82"/>
      <c r="AG15671" s="80"/>
      <c r="AH15671" s="119"/>
      <c r="AI15671" s="119"/>
    </row>
    <row r="15672" spans="27:35" x14ac:dyDescent="0.25">
      <c r="AA15672" s="81"/>
      <c r="AB15672" s="81"/>
      <c r="AC15672" s="80"/>
      <c r="AD15672" s="80"/>
      <c r="AE15672" s="81"/>
      <c r="AF15672" s="82"/>
      <c r="AG15672" s="80"/>
      <c r="AH15672" s="119"/>
      <c r="AI15672" s="119"/>
    </row>
    <row r="15673" spans="27:35" x14ac:dyDescent="0.25">
      <c r="AA15673" s="81"/>
      <c r="AB15673" s="81"/>
      <c r="AC15673" s="80"/>
      <c r="AD15673" s="80"/>
      <c r="AE15673" s="81"/>
      <c r="AF15673" s="82"/>
      <c r="AG15673" s="80"/>
      <c r="AH15673" s="119"/>
      <c r="AI15673" s="119"/>
    </row>
    <row r="15674" spans="27:35" x14ac:dyDescent="0.25">
      <c r="AA15674" s="81"/>
      <c r="AB15674" s="81"/>
      <c r="AC15674" s="80"/>
      <c r="AD15674" s="80"/>
      <c r="AE15674" s="81"/>
      <c r="AF15674" s="82"/>
      <c r="AG15674" s="80"/>
      <c r="AH15674" s="119"/>
      <c r="AI15674" s="119"/>
    </row>
    <row r="15675" spans="27:35" x14ac:dyDescent="0.25">
      <c r="AA15675" s="81"/>
      <c r="AB15675" s="81"/>
      <c r="AC15675" s="80"/>
      <c r="AD15675" s="80"/>
      <c r="AE15675" s="81"/>
      <c r="AF15675" s="82"/>
      <c r="AG15675" s="80"/>
      <c r="AH15675" s="119"/>
      <c r="AI15675" s="119"/>
    </row>
    <row r="15676" spans="27:35" x14ac:dyDescent="0.25">
      <c r="AA15676" s="81"/>
      <c r="AB15676" s="81"/>
      <c r="AC15676" s="80"/>
      <c r="AD15676" s="80"/>
      <c r="AE15676" s="81"/>
      <c r="AF15676" s="82"/>
      <c r="AG15676" s="80"/>
      <c r="AH15676" s="119"/>
      <c r="AI15676" s="119"/>
    </row>
    <row r="15677" spans="27:35" x14ac:dyDescent="0.25">
      <c r="AA15677" s="81"/>
      <c r="AB15677" s="81"/>
      <c r="AC15677" s="80"/>
      <c r="AD15677" s="80"/>
      <c r="AE15677" s="81"/>
      <c r="AF15677" s="82"/>
      <c r="AG15677" s="80"/>
      <c r="AH15677" s="119"/>
      <c r="AI15677" s="119"/>
    </row>
    <row r="15678" spans="27:35" x14ac:dyDescent="0.25">
      <c r="AA15678" s="81"/>
      <c r="AB15678" s="81"/>
      <c r="AC15678" s="80"/>
      <c r="AD15678" s="80"/>
      <c r="AE15678" s="81"/>
      <c r="AF15678" s="82"/>
      <c r="AG15678" s="80"/>
      <c r="AH15678" s="119"/>
      <c r="AI15678" s="119"/>
    </row>
    <row r="15679" spans="27:35" x14ac:dyDescent="0.25">
      <c r="AA15679" s="81"/>
      <c r="AB15679" s="81"/>
      <c r="AC15679" s="80"/>
      <c r="AD15679" s="80"/>
      <c r="AE15679" s="81"/>
      <c r="AF15679" s="82"/>
      <c r="AG15679" s="80"/>
      <c r="AH15679" s="119"/>
      <c r="AI15679" s="119"/>
    </row>
    <row r="15680" spans="27:35" x14ac:dyDescent="0.25">
      <c r="AA15680" s="81"/>
      <c r="AB15680" s="81"/>
      <c r="AC15680" s="80"/>
      <c r="AD15680" s="80"/>
      <c r="AE15680" s="81"/>
      <c r="AF15680" s="82"/>
      <c r="AG15680" s="80"/>
      <c r="AH15680" s="119"/>
      <c r="AI15680" s="119"/>
    </row>
    <row r="15681" spans="27:35" x14ac:dyDescent="0.25">
      <c r="AA15681" s="81"/>
      <c r="AB15681" s="81"/>
      <c r="AC15681" s="80"/>
      <c r="AD15681" s="80"/>
      <c r="AE15681" s="81"/>
      <c r="AF15681" s="82"/>
      <c r="AG15681" s="80"/>
      <c r="AH15681" s="119"/>
      <c r="AI15681" s="119"/>
    </row>
    <row r="15682" spans="27:35" x14ac:dyDescent="0.25">
      <c r="AA15682" s="81"/>
      <c r="AB15682" s="81"/>
      <c r="AC15682" s="80"/>
      <c r="AD15682" s="80"/>
      <c r="AE15682" s="81"/>
      <c r="AF15682" s="82"/>
      <c r="AG15682" s="80"/>
      <c r="AH15682" s="119"/>
      <c r="AI15682" s="119"/>
    </row>
    <row r="15683" spans="27:35" x14ac:dyDescent="0.25">
      <c r="AA15683" s="81"/>
      <c r="AB15683" s="81"/>
      <c r="AC15683" s="80"/>
      <c r="AD15683" s="80"/>
      <c r="AE15683" s="81"/>
      <c r="AF15683" s="82"/>
      <c r="AG15683" s="80"/>
      <c r="AH15683" s="119"/>
      <c r="AI15683" s="119"/>
    </row>
    <row r="15684" spans="27:35" x14ac:dyDescent="0.25">
      <c r="AA15684" s="81"/>
      <c r="AB15684" s="81"/>
      <c r="AC15684" s="80"/>
      <c r="AD15684" s="80"/>
      <c r="AE15684" s="81"/>
      <c r="AF15684" s="82"/>
      <c r="AG15684" s="80"/>
      <c r="AH15684" s="119"/>
      <c r="AI15684" s="119"/>
    </row>
    <row r="15685" spans="27:35" x14ac:dyDescent="0.25">
      <c r="AA15685" s="81"/>
      <c r="AB15685" s="81"/>
      <c r="AC15685" s="80"/>
      <c r="AD15685" s="80"/>
      <c r="AE15685" s="81"/>
      <c r="AF15685" s="82"/>
      <c r="AG15685" s="80"/>
      <c r="AH15685" s="119"/>
      <c r="AI15685" s="119"/>
    </row>
    <row r="15686" spans="27:35" x14ac:dyDescent="0.25">
      <c r="AA15686" s="81"/>
      <c r="AB15686" s="81"/>
      <c r="AC15686" s="80"/>
      <c r="AD15686" s="80"/>
      <c r="AE15686" s="81"/>
      <c r="AF15686" s="82"/>
      <c r="AG15686" s="80"/>
      <c r="AH15686" s="119"/>
      <c r="AI15686" s="119"/>
    </row>
    <row r="15687" spans="27:35" x14ac:dyDescent="0.25">
      <c r="AA15687" s="81"/>
      <c r="AB15687" s="81"/>
      <c r="AC15687" s="80"/>
      <c r="AD15687" s="80"/>
      <c r="AE15687" s="81"/>
      <c r="AF15687" s="82"/>
      <c r="AG15687" s="80"/>
      <c r="AH15687" s="119"/>
      <c r="AI15687" s="119"/>
    </row>
    <row r="15688" spans="27:35" x14ac:dyDescent="0.25">
      <c r="AA15688" s="81"/>
      <c r="AB15688" s="81"/>
      <c r="AC15688" s="80"/>
      <c r="AD15688" s="80"/>
      <c r="AE15688" s="81"/>
      <c r="AF15688" s="82"/>
      <c r="AG15688" s="80"/>
      <c r="AH15688" s="119"/>
      <c r="AI15688" s="119"/>
    </row>
    <row r="15689" spans="27:35" x14ac:dyDescent="0.25">
      <c r="AA15689" s="81"/>
      <c r="AB15689" s="81"/>
      <c r="AC15689" s="80"/>
      <c r="AD15689" s="80"/>
      <c r="AE15689" s="81"/>
      <c r="AF15689" s="82"/>
      <c r="AG15689" s="80"/>
      <c r="AH15689" s="119"/>
      <c r="AI15689" s="119"/>
    </row>
    <row r="15690" spans="27:35" x14ac:dyDescent="0.25">
      <c r="AA15690" s="81"/>
      <c r="AB15690" s="81"/>
      <c r="AC15690" s="80"/>
      <c r="AD15690" s="80"/>
      <c r="AE15690" s="81"/>
      <c r="AF15690" s="82"/>
      <c r="AG15690" s="80"/>
      <c r="AH15690" s="119"/>
      <c r="AI15690" s="119"/>
    </row>
    <row r="15691" spans="27:35" x14ac:dyDescent="0.25">
      <c r="AA15691" s="81"/>
      <c r="AB15691" s="81"/>
      <c r="AC15691" s="80"/>
      <c r="AD15691" s="80"/>
      <c r="AE15691" s="81"/>
      <c r="AF15691" s="82"/>
      <c r="AG15691" s="80"/>
      <c r="AH15691" s="119"/>
      <c r="AI15691" s="119"/>
    </row>
    <row r="15692" spans="27:35" x14ac:dyDescent="0.25">
      <c r="AA15692" s="81"/>
      <c r="AB15692" s="81"/>
      <c r="AC15692" s="80"/>
      <c r="AD15692" s="80"/>
      <c r="AE15692" s="81"/>
      <c r="AF15692" s="82"/>
      <c r="AG15692" s="80"/>
      <c r="AH15692" s="119"/>
      <c r="AI15692" s="119"/>
    </row>
    <row r="15693" spans="27:35" x14ac:dyDescent="0.25">
      <c r="AA15693" s="81"/>
      <c r="AB15693" s="81"/>
      <c r="AC15693" s="80"/>
      <c r="AD15693" s="80"/>
      <c r="AE15693" s="81"/>
      <c r="AF15693" s="82"/>
      <c r="AG15693" s="80"/>
      <c r="AH15693" s="119"/>
      <c r="AI15693" s="119"/>
    </row>
    <row r="15694" spans="27:35" x14ac:dyDescent="0.25">
      <c r="AA15694" s="81"/>
      <c r="AB15694" s="81"/>
      <c r="AC15694" s="80"/>
      <c r="AD15694" s="80"/>
      <c r="AE15694" s="81"/>
      <c r="AF15694" s="82"/>
      <c r="AG15694" s="80"/>
      <c r="AH15694" s="119"/>
      <c r="AI15694" s="119"/>
    </row>
    <row r="15695" spans="27:35" x14ac:dyDescent="0.25">
      <c r="AA15695" s="81"/>
      <c r="AB15695" s="81"/>
      <c r="AC15695" s="80"/>
      <c r="AD15695" s="80"/>
      <c r="AE15695" s="81"/>
      <c r="AF15695" s="82"/>
      <c r="AG15695" s="80"/>
      <c r="AH15695" s="119"/>
      <c r="AI15695" s="119"/>
    </row>
    <row r="15696" spans="27:35" x14ac:dyDescent="0.25">
      <c r="AA15696" s="81"/>
      <c r="AB15696" s="81"/>
      <c r="AC15696" s="80"/>
      <c r="AD15696" s="80"/>
      <c r="AE15696" s="81"/>
      <c r="AF15696" s="82"/>
      <c r="AG15696" s="80"/>
      <c r="AH15696" s="119"/>
      <c r="AI15696" s="119"/>
    </row>
    <row r="15697" spans="27:35" x14ac:dyDescent="0.25">
      <c r="AA15697" s="81"/>
      <c r="AB15697" s="81"/>
      <c r="AC15697" s="80"/>
      <c r="AD15697" s="80"/>
      <c r="AE15697" s="81"/>
      <c r="AF15697" s="82"/>
      <c r="AG15697" s="80"/>
      <c r="AH15697" s="119"/>
      <c r="AI15697" s="119"/>
    </row>
    <row r="15698" spans="27:35" x14ac:dyDescent="0.25">
      <c r="AA15698" s="81"/>
      <c r="AB15698" s="81"/>
      <c r="AC15698" s="80"/>
      <c r="AD15698" s="80"/>
      <c r="AE15698" s="81"/>
      <c r="AF15698" s="82"/>
      <c r="AG15698" s="80"/>
      <c r="AH15698" s="119"/>
      <c r="AI15698" s="119"/>
    </row>
    <row r="15699" spans="27:35" x14ac:dyDescent="0.25">
      <c r="AA15699" s="81"/>
      <c r="AB15699" s="81"/>
      <c r="AC15699" s="80"/>
      <c r="AD15699" s="80"/>
      <c r="AE15699" s="81"/>
      <c r="AF15699" s="82"/>
      <c r="AG15699" s="80"/>
      <c r="AH15699" s="119"/>
      <c r="AI15699" s="119"/>
    </row>
    <row r="15700" spans="27:35" x14ac:dyDescent="0.25">
      <c r="AA15700" s="81"/>
      <c r="AB15700" s="81"/>
      <c r="AC15700" s="80"/>
      <c r="AD15700" s="80"/>
      <c r="AE15700" s="81"/>
      <c r="AF15700" s="82"/>
      <c r="AG15700" s="80"/>
      <c r="AH15700" s="119"/>
      <c r="AI15700" s="119"/>
    </row>
    <row r="15701" spans="27:35" x14ac:dyDescent="0.25">
      <c r="AA15701" s="81"/>
      <c r="AB15701" s="81"/>
      <c r="AC15701" s="80"/>
      <c r="AD15701" s="80"/>
      <c r="AE15701" s="81"/>
      <c r="AF15701" s="82"/>
      <c r="AG15701" s="80"/>
      <c r="AH15701" s="119"/>
      <c r="AI15701" s="119"/>
    </row>
    <row r="15702" spans="27:35" x14ac:dyDescent="0.25">
      <c r="AA15702" s="81"/>
      <c r="AB15702" s="81"/>
      <c r="AC15702" s="80"/>
      <c r="AD15702" s="80"/>
      <c r="AE15702" s="81"/>
      <c r="AF15702" s="82"/>
      <c r="AG15702" s="80"/>
      <c r="AH15702" s="119"/>
      <c r="AI15702" s="119"/>
    </row>
    <row r="15703" spans="27:35" x14ac:dyDescent="0.25">
      <c r="AA15703" s="81"/>
      <c r="AB15703" s="81"/>
      <c r="AC15703" s="80"/>
      <c r="AD15703" s="80"/>
      <c r="AE15703" s="81"/>
      <c r="AF15703" s="82"/>
      <c r="AG15703" s="80"/>
      <c r="AH15703" s="119"/>
      <c r="AI15703" s="119"/>
    </row>
    <row r="15704" spans="27:35" x14ac:dyDescent="0.25">
      <c r="AA15704" s="81"/>
      <c r="AB15704" s="81"/>
      <c r="AC15704" s="80"/>
      <c r="AD15704" s="80"/>
      <c r="AE15704" s="81"/>
      <c r="AF15704" s="82"/>
      <c r="AG15704" s="80"/>
      <c r="AH15704" s="119"/>
      <c r="AI15704" s="119"/>
    </row>
    <row r="15705" spans="27:35" x14ac:dyDescent="0.25">
      <c r="AA15705" s="81"/>
      <c r="AB15705" s="81"/>
      <c r="AC15705" s="80"/>
      <c r="AD15705" s="80"/>
      <c r="AE15705" s="81"/>
      <c r="AF15705" s="82"/>
      <c r="AG15705" s="80"/>
      <c r="AH15705" s="119"/>
      <c r="AI15705" s="119"/>
    </row>
    <row r="15706" spans="27:35" x14ac:dyDescent="0.25">
      <c r="AA15706" s="81"/>
      <c r="AB15706" s="81"/>
      <c r="AC15706" s="80"/>
      <c r="AD15706" s="80"/>
      <c r="AE15706" s="81"/>
      <c r="AF15706" s="82"/>
      <c r="AG15706" s="80"/>
      <c r="AH15706" s="119"/>
      <c r="AI15706" s="119"/>
    </row>
    <row r="15707" spans="27:35" x14ac:dyDescent="0.25">
      <c r="AA15707" s="81"/>
      <c r="AB15707" s="81"/>
      <c r="AC15707" s="80"/>
      <c r="AD15707" s="80"/>
      <c r="AE15707" s="81"/>
      <c r="AF15707" s="82"/>
      <c r="AG15707" s="80"/>
      <c r="AH15707" s="119"/>
      <c r="AI15707" s="119"/>
    </row>
    <row r="15708" spans="27:35" x14ac:dyDescent="0.25">
      <c r="AA15708" s="81"/>
      <c r="AB15708" s="81"/>
      <c r="AC15708" s="80"/>
      <c r="AD15708" s="80"/>
      <c r="AE15708" s="81"/>
      <c r="AF15708" s="82"/>
      <c r="AG15708" s="80"/>
      <c r="AH15708" s="119"/>
      <c r="AI15708" s="119"/>
    </row>
    <row r="15709" spans="27:35" x14ac:dyDescent="0.25">
      <c r="AA15709" s="81"/>
      <c r="AB15709" s="81"/>
      <c r="AC15709" s="80"/>
      <c r="AD15709" s="80"/>
      <c r="AE15709" s="81"/>
      <c r="AF15709" s="82"/>
      <c r="AG15709" s="80"/>
      <c r="AH15709" s="119"/>
      <c r="AI15709" s="119"/>
    </row>
    <row r="15710" spans="27:35" x14ac:dyDescent="0.25">
      <c r="AA15710" s="81"/>
      <c r="AB15710" s="81"/>
      <c r="AC15710" s="80"/>
      <c r="AD15710" s="80"/>
      <c r="AE15710" s="81"/>
      <c r="AF15710" s="82"/>
      <c r="AG15710" s="80"/>
      <c r="AH15710" s="119"/>
      <c r="AI15710" s="119"/>
    </row>
    <row r="15711" spans="27:35" x14ac:dyDescent="0.25">
      <c r="AA15711" s="81"/>
      <c r="AB15711" s="81"/>
      <c r="AC15711" s="80"/>
      <c r="AD15711" s="80"/>
      <c r="AE15711" s="81"/>
      <c r="AF15711" s="82"/>
      <c r="AG15711" s="80"/>
      <c r="AH15711" s="119"/>
      <c r="AI15711" s="119"/>
    </row>
    <row r="15712" spans="27:35" x14ac:dyDescent="0.25">
      <c r="AA15712" s="81"/>
      <c r="AB15712" s="81"/>
      <c r="AC15712" s="80"/>
      <c r="AD15712" s="80"/>
      <c r="AE15712" s="81"/>
      <c r="AF15712" s="82"/>
      <c r="AG15712" s="80"/>
      <c r="AH15712" s="119"/>
      <c r="AI15712" s="119"/>
    </row>
    <row r="15713" spans="27:35" x14ac:dyDescent="0.25">
      <c r="AA15713" s="81"/>
      <c r="AB15713" s="81"/>
      <c r="AC15713" s="80"/>
      <c r="AD15713" s="80"/>
      <c r="AE15713" s="81"/>
      <c r="AF15713" s="82"/>
      <c r="AG15713" s="80"/>
      <c r="AH15713" s="119"/>
      <c r="AI15713" s="119"/>
    </row>
    <row r="15714" spans="27:35" x14ac:dyDescent="0.25">
      <c r="AA15714" s="81"/>
      <c r="AB15714" s="81"/>
      <c r="AC15714" s="80"/>
      <c r="AD15714" s="80"/>
      <c r="AE15714" s="81"/>
      <c r="AF15714" s="82"/>
      <c r="AG15714" s="80"/>
      <c r="AH15714" s="119"/>
      <c r="AI15714" s="119"/>
    </row>
    <row r="15715" spans="27:35" x14ac:dyDescent="0.25">
      <c r="AA15715" s="81"/>
      <c r="AB15715" s="81"/>
      <c r="AC15715" s="80"/>
      <c r="AD15715" s="80"/>
      <c r="AE15715" s="81"/>
      <c r="AF15715" s="82"/>
      <c r="AG15715" s="80"/>
      <c r="AH15715" s="119"/>
      <c r="AI15715" s="119"/>
    </row>
    <row r="15716" spans="27:35" x14ac:dyDescent="0.25">
      <c r="AA15716" s="81"/>
      <c r="AB15716" s="81"/>
      <c r="AC15716" s="80"/>
      <c r="AD15716" s="80"/>
      <c r="AE15716" s="81"/>
      <c r="AF15716" s="82"/>
      <c r="AG15716" s="80"/>
      <c r="AH15716" s="119"/>
      <c r="AI15716" s="119"/>
    </row>
    <row r="15717" spans="27:35" x14ac:dyDescent="0.25">
      <c r="AA15717" s="81"/>
      <c r="AB15717" s="81"/>
      <c r="AC15717" s="80"/>
      <c r="AD15717" s="80"/>
      <c r="AE15717" s="81"/>
      <c r="AF15717" s="82"/>
      <c r="AG15717" s="80"/>
      <c r="AH15717" s="119"/>
      <c r="AI15717" s="119"/>
    </row>
    <row r="15718" spans="27:35" x14ac:dyDescent="0.25">
      <c r="AA15718" s="81"/>
      <c r="AB15718" s="81"/>
      <c r="AC15718" s="80"/>
      <c r="AD15718" s="80"/>
      <c r="AE15718" s="81"/>
      <c r="AF15718" s="82"/>
      <c r="AG15718" s="80"/>
      <c r="AH15718" s="119"/>
      <c r="AI15718" s="119"/>
    </row>
    <row r="15719" spans="27:35" x14ac:dyDescent="0.25">
      <c r="AA15719" s="81"/>
      <c r="AB15719" s="81"/>
      <c r="AC15719" s="80"/>
      <c r="AD15719" s="80"/>
      <c r="AE15719" s="81"/>
      <c r="AF15719" s="82"/>
      <c r="AG15719" s="80"/>
      <c r="AH15719" s="119"/>
      <c r="AI15719" s="119"/>
    </row>
    <row r="15720" spans="27:35" x14ac:dyDescent="0.25">
      <c r="AA15720" s="81"/>
      <c r="AB15720" s="81"/>
      <c r="AC15720" s="80"/>
      <c r="AD15720" s="80"/>
      <c r="AE15720" s="81"/>
      <c r="AF15720" s="82"/>
      <c r="AG15720" s="80"/>
      <c r="AH15720" s="119"/>
      <c r="AI15720" s="119"/>
    </row>
    <row r="15721" spans="27:35" x14ac:dyDescent="0.25">
      <c r="AA15721" s="81"/>
      <c r="AB15721" s="81"/>
      <c r="AC15721" s="80"/>
      <c r="AD15721" s="80"/>
      <c r="AE15721" s="81"/>
      <c r="AF15721" s="82"/>
      <c r="AG15721" s="80"/>
      <c r="AH15721" s="119"/>
      <c r="AI15721" s="119"/>
    </row>
    <row r="15722" spans="27:35" x14ac:dyDescent="0.25">
      <c r="AA15722" s="81"/>
      <c r="AB15722" s="81"/>
      <c r="AC15722" s="80"/>
      <c r="AD15722" s="80"/>
      <c r="AE15722" s="81"/>
      <c r="AF15722" s="82"/>
      <c r="AG15722" s="80"/>
      <c r="AH15722" s="119"/>
      <c r="AI15722" s="119"/>
    </row>
    <row r="15723" spans="27:35" x14ac:dyDescent="0.25">
      <c r="AA15723" s="81"/>
      <c r="AB15723" s="81"/>
      <c r="AC15723" s="80"/>
      <c r="AD15723" s="80"/>
      <c r="AE15723" s="81"/>
      <c r="AF15723" s="82"/>
      <c r="AG15723" s="80"/>
      <c r="AH15723" s="119"/>
      <c r="AI15723" s="119"/>
    </row>
    <row r="15724" spans="27:35" x14ac:dyDescent="0.25">
      <c r="AA15724" s="81"/>
      <c r="AB15724" s="81"/>
      <c r="AC15724" s="80"/>
      <c r="AD15724" s="80"/>
      <c r="AE15724" s="81"/>
      <c r="AF15724" s="82"/>
      <c r="AG15724" s="80"/>
      <c r="AH15724" s="119"/>
      <c r="AI15724" s="119"/>
    </row>
    <row r="15725" spans="27:35" x14ac:dyDescent="0.25">
      <c r="AA15725" s="81"/>
      <c r="AB15725" s="81"/>
      <c r="AC15725" s="80"/>
      <c r="AD15725" s="80"/>
      <c r="AE15725" s="81"/>
      <c r="AF15725" s="82"/>
      <c r="AG15725" s="80"/>
      <c r="AH15725" s="119"/>
      <c r="AI15725" s="119"/>
    </row>
    <row r="15726" spans="27:35" x14ac:dyDescent="0.25">
      <c r="AA15726" s="81"/>
      <c r="AB15726" s="81"/>
      <c r="AC15726" s="80"/>
      <c r="AD15726" s="80"/>
      <c r="AE15726" s="81"/>
      <c r="AF15726" s="82"/>
      <c r="AG15726" s="80"/>
      <c r="AH15726" s="119"/>
      <c r="AI15726" s="119"/>
    </row>
    <row r="15727" spans="27:35" x14ac:dyDescent="0.25">
      <c r="AA15727" s="81"/>
      <c r="AB15727" s="81"/>
      <c r="AC15727" s="80"/>
      <c r="AD15727" s="80"/>
      <c r="AE15727" s="81"/>
      <c r="AF15727" s="82"/>
      <c r="AG15727" s="80"/>
      <c r="AH15727" s="119"/>
      <c r="AI15727" s="119"/>
    </row>
    <row r="15728" spans="27:35" x14ac:dyDescent="0.25">
      <c r="AA15728" s="81"/>
      <c r="AB15728" s="81"/>
      <c r="AC15728" s="80"/>
      <c r="AD15728" s="80"/>
      <c r="AE15728" s="81"/>
      <c r="AF15728" s="82"/>
      <c r="AG15728" s="80"/>
      <c r="AH15728" s="119"/>
      <c r="AI15728" s="119"/>
    </row>
    <row r="15729" spans="27:35" x14ac:dyDescent="0.25">
      <c r="AA15729" s="81"/>
      <c r="AB15729" s="81"/>
      <c r="AC15729" s="80"/>
      <c r="AD15729" s="80"/>
      <c r="AE15729" s="81"/>
      <c r="AF15729" s="82"/>
      <c r="AG15729" s="80"/>
      <c r="AH15729" s="119"/>
      <c r="AI15729" s="119"/>
    </row>
    <row r="15730" spans="27:35" x14ac:dyDescent="0.25">
      <c r="AA15730" s="81"/>
      <c r="AB15730" s="81"/>
      <c r="AC15730" s="80"/>
      <c r="AD15730" s="80"/>
      <c r="AE15730" s="81"/>
      <c r="AF15730" s="82"/>
      <c r="AG15730" s="80"/>
      <c r="AH15730" s="119"/>
      <c r="AI15730" s="119"/>
    </row>
    <row r="15731" spans="27:35" x14ac:dyDescent="0.25">
      <c r="AA15731" s="81"/>
      <c r="AB15731" s="81"/>
      <c r="AC15731" s="80"/>
      <c r="AD15731" s="80"/>
      <c r="AE15731" s="81"/>
      <c r="AF15731" s="82"/>
      <c r="AG15731" s="80"/>
      <c r="AH15731" s="119"/>
      <c r="AI15731" s="119"/>
    </row>
    <row r="15732" spans="27:35" x14ac:dyDescent="0.25">
      <c r="AA15732" s="81"/>
      <c r="AB15732" s="81"/>
      <c r="AC15732" s="80"/>
      <c r="AD15732" s="80"/>
      <c r="AE15732" s="81"/>
      <c r="AF15732" s="82"/>
      <c r="AG15732" s="80"/>
      <c r="AH15732" s="119"/>
      <c r="AI15732" s="119"/>
    </row>
    <row r="15733" spans="27:35" x14ac:dyDescent="0.25">
      <c r="AA15733" s="81"/>
      <c r="AB15733" s="81"/>
      <c r="AC15733" s="80"/>
      <c r="AD15733" s="80"/>
      <c r="AE15733" s="81"/>
      <c r="AF15733" s="82"/>
      <c r="AG15733" s="80"/>
      <c r="AH15733" s="119"/>
      <c r="AI15733" s="119"/>
    </row>
    <row r="15734" spans="27:35" x14ac:dyDescent="0.25">
      <c r="AA15734" s="81"/>
      <c r="AB15734" s="81"/>
      <c r="AC15734" s="80"/>
      <c r="AD15734" s="80"/>
      <c r="AE15734" s="81"/>
      <c r="AF15734" s="82"/>
      <c r="AG15734" s="80"/>
      <c r="AH15734" s="119"/>
      <c r="AI15734" s="119"/>
    </row>
    <row r="15735" spans="27:35" x14ac:dyDescent="0.25">
      <c r="AA15735" s="81"/>
      <c r="AB15735" s="81"/>
      <c r="AC15735" s="80"/>
      <c r="AD15735" s="80"/>
      <c r="AE15735" s="81"/>
      <c r="AF15735" s="82"/>
      <c r="AG15735" s="80"/>
      <c r="AH15735" s="119"/>
      <c r="AI15735" s="119"/>
    </row>
    <row r="15736" spans="27:35" x14ac:dyDescent="0.25">
      <c r="AA15736" s="81"/>
      <c r="AB15736" s="81"/>
      <c r="AC15736" s="80"/>
      <c r="AD15736" s="80"/>
      <c r="AE15736" s="81"/>
      <c r="AF15736" s="82"/>
      <c r="AG15736" s="80"/>
      <c r="AH15736" s="119"/>
      <c r="AI15736" s="119"/>
    </row>
    <row r="15737" spans="27:35" x14ac:dyDescent="0.25">
      <c r="AA15737" s="81"/>
      <c r="AB15737" s="81"/>
      <c r="AC15737" s="80"/>
      <c r="AD15737" s="80"/>
      <c r="AE15737" s="81"/>
      <c r="AF15737" s="82"/>
      <c r="AG15737" s="80"/>
      <c r="AH15737" s="119"/>
      <c r="AI15737" s="119"/>
    </row>
    <row r="15738" spans="27:35" x14ac:dyDescent="0.25">
      <c r="AA15738" s="81"/>
      <c r="AB15738" s="81"/>
      <c r="AC15738" s="80"/>
      <c r="AD15738" s="80"/>
      <c r="AE15738" s="81"/>
      <c r="AF15738" s="82"/>
      <c r="AG15738" s="80"/>
      <c r="AH15738" s="119"/>
      <c r="AI15738" s="119"/>
    </row>
    <row r="15739" spans="27:35" x14ac:dyDescent="0.25">
      <c r="AA15739" s="81"/>
      <c r="AB15739" s="81"/>
      <c r="AC15739" s="80"/>
      <c r="AD15739" s="80"/>
      <c r="AE15739" s="81"/>
      <c r="AF15739" s="82"/>
      <c r="AG15739" s="80"/>
      <c r="AH15739" s="119"/>
      <c r="AI15739" s="119"/>
    </row>
    <row r="15740" spans="27:35" x14ac:dyDescent="0.25">
      <c r="AA15740" s="81"/>
      <c r="AB15740" s="81"/>
      <c r="AC15740" s="80"/>
      <c r="AD15740" s="80"/>
      <c r="AE15740" s="81"/>
      <c r="AF15740" s="82"/>
      <c r="AG15740" s="80"/>
      <c r="AH15740" s="119"/>
      <c r="AI15740" s="119"/>
    </row>
    <row r="15741" spans="27:35" x14ac:dyDescent="0.25">
      <c r="AA15741" s="81"/>
      <c r="AB15741" s="81"/>
      <c r="AC15741" s="80"/>
      <c r="AD15741" s="80"/>
      <c r="AE15741" s="81"/>
      <c r="AF15741" s="82"/>
      <c r="AG15741" s="80"/>
      <c r="AH15741" s="119"/>
      <c r="AI15741" s="119"/>
    </row>
    <row r="15742" spans="27:35" x14ac:dyDescent="0.25">
      <c r="AA15742" s="81"/>
      <c r="AB15742" s="81"/>
      <c r="AC15742" s="80"/>
      <c r="AD15742" s="80"/>
      <c r="AE15742" s="81"/>
      <c r="AF15742" s="82"/>
      <c r="AG15742" s="80"/>
      <c r="AH15742" s="119"/>
      <c r="AI15742" s="119"/>
    </row>
    <row r="15743" spans="27:35" x14ac:dyDescent="0.25">
      <c r="AA15743" s="81"/>
      <c r="AB15743" s="81"/>
      <c r="AC15743" s="80"/>
      <c r="AD15743" s="80"/>
      <c r="AE15743" s="81"/>
      <c r="AF15743" s="82"/>
      <c r="AG15743" s="80"/>
      <c r="AH15743" s="119"/>
      <c r="AI15743" s="119"/>
    </row>
    <row r="15744" spans="27:35" x14ac:dyDescent="0.25">
      <c r="AA15744" s="81"/>
      <c r="AB15744" s="81"/>
      <c r="AC15744" s="80"/>
      <c r="AD15744" s="80"/>
      <c r="AE15744" s="81"/>
      <c r="AF15744" s="82"/>
      <c r="AG15744" s="80"/>
      <c r="AH15744" s="119"/>
      <c r="AI15744" s="119"/>
    </row>
    <row r="15745" spans="27:35" x14ac:dyDescent="0.25">
      <c r="AA15745" s="81"/>
      <c r="AB15745" s="81"/>
      <c r="AC15745" s="80"/>
      <c r="AD15745" s="80"/>
      <c r="AE15745" s="81"/>
      <c r="AF15745" s="82"/>
      <c r="AG15745" s="80"/>
      <c r="AH15745" s="119"/>
      <c r="AI15745" s="119"/>
    </row>
    <row r="15746" spans="27:35" x14ac:dyDescent="0.25">
      <c r="AA15746" s="81"/>
      <c r="AB15746" s="81"/>
      <c r="AC15746" s="80"/>
      <c r="AD15746" s="80"/>
      <c r="AE15746" s="81"/>
      <c r="AF15746" s="82"/>
      <c r="AG15746" s="80"/>
      <c r="AH15746" s="119"/>
      <c r="AI15746" s="119"/>
    </row>
    <row r="15747" spans="27:35" x14ac:dyDescent="0.25">
      <c r="AA15747" s="81"/>
      <c r="AB15747" s="81"/>
      <c r="AC15747" s="80"/>
      <c r="AD15747" s="80"/>
      <c r="AE15747" s="81"/>
      <c r="AF15747" s="82"/>
      <c r="AG15747" s="80"/>
      <c r="AH15747" s="119"/>
      <c r="AI15747" s="119"/>
    </row>
    <row r="15748" spans="27:35" x14ac:dyDescent="0.25">
      <c r="AA15748" s="81"/>
      <c r="AB15748" s="81"/>
      <c r="AC15748" s="80"/>
      <c r="AD15748" s="80"/>
      <c r="AE15748" s="81"/>
      <c r="AF15748" s="82"/>
      <c r="AG15748" s="80"/>
      <c r="AH15748" s="119"/>
      <c r="AI15748" s="119"/>
    </row>
    <row r="15749" spans="27:35" x14ac:dyDescent="0.25">
      <c r="AA15749" s="81"/>
      <c r="AB15749" s="81"/>
      <c r="AC15749" s="80"/>
      <c r="AD15749" s="80"/>
      <c r="AE15749" s="81"/>
      <c r="AF15749" s="82"/>
      <c r="AG15749" s="80"/>
      <c r="AH15749" s="119"/>
      <c r="AI15749" s="119"/>
    </row>
    <row r="15750" spans="27:35" x14ac:dyDescent="0.25">
      <c r="AA15750" s="81"/>
      <c r="AB15750" s="81"/>
      <c r="AC15750" s="80"/>
      <c r="AD15750" s="80"/>
      <c r="AE15750" s="81"/>
      <c r="AF15750" s="82"/>
      <c r="AG15750" s="80"/>
      <c r="AH15750" s="119"/>
      <c r="AI15750" s="119"/>
    </row>
    <row r="15751" spans="27:35" x14ac:dyDescent="0.25">
      <c r="AA15751" s="81"/>
      <c r="AB15751" s="81"/>
      <c r="AC15751" s="80"/>
      <c r="AD15751" s="80"/>
      <c r="AE15751" s="81"/>
      <c r="AF15751" s="82"/>
      <c r="AG15751" s="80"/>
      <c r="AH15751" s="119"/>
      <c r="AI15751" s="119"/>
    </row>
    <row r="15752" spans="27:35" x14ac:dyDescent="0.25">
      <c r="AA15752" s="81"/>
      <c r="AB15752" s="81"/>
      <c r="AC15752" s="80"/>
      <c r="AD15752" s="80"/>
      <c r="AE15752" s="81"/>
      <c r="AF15752" s="82"/>
      <c r="AG15752" s="80"/>
      <c r="AH15752" s="119"/>
      <c r="AI15752" s="119"/>
    </row>
    <row r="15753" spans="27:35" x14ac:dyDescent="0.25">
      <c r="AA15753" s="81"/>
      <c r="AB15753" s="81"/>
      <c r="AC15753" s="80"/>
      <c r="AD15753" s="80"/>
      <c r="AE15753" s="81"/>
      <c r="AF15753" s="82"/>
      <c r="AG15753" s="80"/>
      <c r="AH15753" s="119"/>
      <c r="AI15753" s="119"/>
    </row>
    <row r="15754" spans="27:35" x14ac:dyDescent="0.25">
      <c r="AA15754" s="81"/>
      <c r="AB15754" s="81"/>
      <c r="AC15754" s="80"/>
      <c r="AD15754" s="80"/>
      <c r="AE15754" s="81"/>
      <c r="AF15754" s="82"/>
      <c r="AG15754" s="80"/>
      <c r="AH15754" s="119"/>
      <c r="AI15754" s="119"/>
    </row>
    <row r="15755" spans="27:35" x14ac:dyDescent="0.25">
      <c r="AA15755" s="81"/>
      <c r="AB15755" s="81"/>
      <c r="AC15755" s="80"/>
      <c r="AD15755" s="80"/>
      <c r="AE15755" s="81"/>
      <c r="AF15755" s="82"/>
      <c r="AG15755" s="80"/>
      <c r="AH15755" s="119"/>
      <c r="AI15755" s="119"/>
    </row>
    <row r="15756" spans="27:35" x14ac:dyDescent="0.25">
      <c r="AA15756" s="81"/>
      <c r="AB15756" s="81"/>
      <c r="AC15756" s="80"/>
      <c r="AD15756" s="80"/>
      <c r="AE15756" s="81"/>
      <c r="AF15756" s="82"/>
      <c r="AG15756" s="80"/>
      <c r="AH15756" s="119"/>
      <c r="AI15756" s="119"/>
    </row>
    <row r="15757" spans="27:35" x14ac:dyDescent="0.25">
      <c r="AA15757" s="81"/>
      <c r="AB15757" s="81"/>
      <c r="AC15757" s="80"/>
      <c r="AD15757" s="80"/>
      <c r="AE15757" s="81"/>
      <c r="AF15757" s="82"/>
      <c r="AG15757" s="80"/>
      <c r="AH15757" s="119"/>
      <c r="AI15757" s="119"/>
    </row>
    <row r="15758" spans="27:35" x14ac:dyDescent="0.25">
      <c r="AA15758" s="81"/>
      <c r="AB15758" s="81"/>
      <c r="AC15758" s="80"/>
      <c r="AD15758" s="80"/>
      <c r="AE15758" s="81"/>
      <c r="AF15758" s="82"/>
      <c r="AG15758" s="80"/>
      <c r="AH15758" s="119"/>
      <c r="AI15758" s="119"/>
    </row>
    <row r="15759" spans="27:35" x14ac:dyDescent="0.25">
      <c r="AA15759" s="81"/>
      <c r="AB15759" s="81"/>
      <c r="AC15759" s="80"/>
      <c r="AD15759" s="80"/>
      <c r="AE15759" s="81"/>
      <c r="AF15759" s="82"/>
      <c r="AG15759" s="80"/>
      <c r="AH15759" s="119"/>
      <c r="AI15759" s="119"/>
    </row>
    <row r="15760" spans="27:35" x14ac:dyDescent="0.25">
      <c r="AA15760" s="81"/>
      <c r="AB15760" s="81"/>
      <c r="AC15760" s="80"/>
      <c r="AD15760" s="80"/>
      <c r="AE15760" s="81"/>
      <c r="AF15760" s="82"/>
      <c r="AG15760" s="80"/>
      <c r="AH15760" s="119"/>
      <c r="AI15760" s="119"/>
    </row>
    <row r="15761" spans="27:35" x14ac:dyDescent="0.25">
      <c r="AA15761" s="81"/>
      <c r="AB15761" s="81"/>
      <c r="AC15761" s="80"/>
      <c r="AD15761" s="80"/>
      <c r="AE15761" s="81"/>
      <c r="AF15761" s="82"/>
      <c r="AG15761" s="80"/>
      <c r="AH15761" s="119"/>
      <c r="AI15761" s="119"/>
    </row>
    <row r="15762" spans="27:35" x14ac:dyDescent="0.25">
      <c r="AA15762" s="81"/>
      <c r="AB15762" s="81"/>
      <c r="AC15762" s="80"/>
      <c r="AD15762" s="80"/>
      <c r="AE15762" s="81"/>
      <c r="AF15762" s="82"/>
      <c r="AG15762" s="80"/>
      <c r="AH15762" s="119"/>
      <c r="AI15762" s="119"/>
    </row>
    <row r="15763" spans="27:35" x14ac:dyDescent="0.25">
      <c r="AA15763" s="81"/>
      <c r="AB15763" s="81"/>
      <c r="AC15763" s="80"/>
      <c r="AD15763" s="80"/>
      <c r="AE15763" s="81"/>
      <c r="AF15763" s="82"/>
      <c r="AG15763" s="80"/>
      <c r="AH15763" s="119"/>
      <c r="AI15763" s="119"/>
    </row>
    <row r="15764" spans="27:35" x14ac:dyDescent="0.25">
      <c r="AA15764" s="81"/>
      <c r="AB15764" s="81"/>
      <c r="AC15764" s="80"/>
      <c r="AD15764" s="80"/>
      <c r="AE15764" s="81"/>
      <c r="AF15764" s="82"/>
      <c r="AG15764" s="80"/>
      <c r="AH15764" s="119"/>
      <c r="AI15764" s="119"/>
    </row>
    <row r="15765" spans="27:35" x14ac:dyDescent="0.25">
      <c r="AA15765" s="81"/>
      <c r="AB15765" s="81"/>
      <c r="AC15765" s="80"/>
      <c r="AD15765" s="80"/>
      <c r="AE15765" s="81"/>
      <c r="AF15765" s="82"/>
      <c r="AG15765" s="80"/>
      <c r="AH15765" s="119"/>
      <c r="AI15765" s="119"/>
    </row>
    <row r="15766" spans="27:35" x14ac:dyDescent="0.25">
      <c r="AA15766" s="81"/>
      <c r="AB15766" s="81"/>
      <c r="AC15766" s="80"/>
      <c r="AD15766" s="80"/>
      <c r="AE15766" s="81"/>
      <c r="AF15766" s="82"/>
      <c r="AG15766" s="80"/>
      <c r="AH15766" s="119"/>
      <c r="AI15766" s="119"/>
    </row>
    <row r="15767" spans="27:35" x14ac:dyDescent="0.25">
      <c r="AA15767" s="81"/>
      <c r="AB15767" s="81"/>
      <c r="AC15767" s="80"/>
      <c r="AD15767" s="80"/>
      <c r="AE15767" s="81"/>
      <c r="AF15767" s="82"/>
      <c r="AG15767" s="80"/>
      <c r="AH15767" s="119"/>
      <c r="AI15767" s="119"/>
    </row>
    <row r="15768" spans="27:35" x14ac:dyDescent="0.25">
      <c r="AA15768" s="81"/>
      <c r="AB15768" s="81"/>
      <c r="AC15768" s="80"/>
      <c r="AD15768" s="80"/>
      <c r="AE15768" s="81"/>
      <c r="AF15768" s="82"/>
      <c r="AG15768" s="80"/>
      <c r="AH15768" s="119"/>
      <c r="AI15768" s="119"/>
    </row>
    <row r="15769" spans="27:35" x14ac:dyDescent="0.25">
      <c r="AA15769" s="81"/>
      <c r="AB15769" s="81"/>
      <c r="AC15769" s="80"/>
      <c r="AD15769" s="80"/>
      <c r="AE15769" s="81"/>
      <c r="AF15769" s="82"/>
      <c r="AG15769" s="80"/>
      <c r="AH15769" s="119"/>
      <c r="AI15769" s="119"/>
    </row>
    <row r="15770" spans="27:35" x14ac:dyDescent="0.25">
      <c r="AA15770" s="81"/>
      <c r="AB15770" s="81"/>
      <c r="AC15770" s="80"/>
      <c r="AD15770" s="80"/>
      <c r="AE15770" s="81"/>
      <c r="AF15770" s="82"/>
      <c r="AG15770" s="80"/>
      <c r="AH15770" s="119"/>
      <c r="AI15770" s="119"/>
    </row>
    <row r="15771" spans="27:35" x14ac:dyDescent="0.25">
      <c r="AA15771" s="81"/>
      <c r="AB15771" s="81"/>
      <c r="AC15771" s="80"/>
      <c r="AD15771" s="80"/>
      <c r="AE15771" s="81"/>
      <c r="AF15771" s="82"/>
      <c r="AG15771" s="80"/>
      <c r="AH15771" s="119"/>
      <c r="AI15771" s="119"/>
    </row>
    <row r="15772" spans="27:35" x14ac:dyDescent="0.25">
      <c r="AA15772" s="81"/>
      <c r="AB15772" s="81"/>
      <c r="AC15772" s="80"/>
      <c r="AD15772" s="80"/>
      <c r="AE15772" s="81"/>
      <c r="AF15772" s="82"/>
      <c r="AG15772" s="80"/>
      <c r="AH15772" s="119"/>
      <c r="AI15772" s="119"/>
    </row>
    <row r="15773" spans="27:35" x14ac:dyDescent="0.25">
      <c r="AA15773" s="81"/>
      <c r="AB15773" s="81"/>
      <c r="AC15773" s="80"/>
      <c r="AD15773" s="80"/>
      <c r="AE15773" s="81"/>
      <c r="AF15773" s="82"/>
      <c r="AG15773" s="80"/>
      <c r="AH15773" s="119"/>
      <c r="AI15773" s="119"/>
    </row>
    <row r="15774" spans="27:35" x14ac:dyDescent="0.25">
      <c r="AA15774" s="81"/>
      <c r="AB15774" s="81"/>
      <c r="AC15774" s="80"/>
      <c r="AD15774" s="80"/>
      <c r="AE15774" s="81"/>
      <c r="AF15774" s="82"/>
      <c r="AG15774" s="80"/>
      <c r="AH15774" s="119"/>
      <c r="AI15774" s="119"/>
    </row>
    <row r="15775" spans="27:35" x14ac:dyDescent="0.25">
      <c r="AA15775" s="81"/>
      <c r="AB15775" s="81"/>
      <c r="AC15775" s="80"/>
      <c r="AD15775" s="80"/>
      <c r="AE15775" s="81"/>
      <c r="AF15775" s="82"/>
      <c r="AG15775" s="80"/>
      <c r="AH15775" s="119"/>
      <c r="AI15775" s="119"/>
    </row>
    <row r="15776" spans="27:35" x14ac:dyDescent="0.25">
      <c r="AA15776" s="81"/>
      <c r="AB15776" s="81"/>
      <c r="AC15776" s="80"/>
      <c r="AD15776" s="80"/>
      <c r="AE15776" s="81"/>
      <c r="AF15776" s="82"/>
      <c r="AG15776" s="80"/>
      <c r="AH15776" s="119"/>
      <c r="AI15776" s="119"/>
    </row>
    <row r="15777" spans="27:35" x14ac:dyDescent="0.25">
      <c r="AA15777" s="81"/>
      <c r="AB15777" s="81"/>
      <c r="AC15777" s="80"/>
      <c r="AD15777" s="80"/>
      <c r="AE15777" s="81"/>
      <c r="AF15777" s="82"/>
      <c r="AG15777" s="80"/>
      <c r="AH15777" s="119"/>
      <c r="AI15777" s="119"/>
    </row>
    <row r="15778" spans="27:35" x14ac:dyDescent="0.25">
      <c r="AA15778" s="81"/>
      <c r="AB15778" s="81"/>
      <c r="AC15778" s="80"/>
      <c r="AD15778" s="80"/>
      <c r="AE15778" s="81"/>
      <c r="AF15778" s="82"/>
      <c r="AG15778" s="80"/>
      <c r="AH15778" s="119"/>
      <c r="AI15778" s="119"/>
    </row>
    <row r="15779" spans="27:35" x14ac:dyDescent="0.25">
      <c r="AA15779" s="81"/>
      <c r="AB15779" s="81"/>
      <c r="AC15779" s="80"/>
      <c r="AD15779" s="80"/>
      <c r="AE15779" s="81"/>
      <c r="AF15779" s="82"/>
      <c r="AG15779" s="80"/>
      <c r="AH15779" s="119"/>
      <c r="AI15779" s="119"/>
    </row>
    <row r="15780" spans="27:35" x14ac:dyDescent="0.25">
      <c r="AA15780" s="81"/>
      <c r="AB15780" s="81"/>
      <c r="AC15780" s="80"/>
      <c r="AD15780" s="80"/>
      <c r="AE15780" s="81"/>
      <c r="AF15780" s="82"/>
      <c r="AG15780" s="80"/>
      <c r="AH15780" s="119"/>
      <c r="AI15780" s="119"/>
    </row>
    <row r="15781" spans="27:35" x14ac:dyDescent="0.25">
      <c r="AA15781" s="81"/>
      <c r="AB15781" s="81"/>
      <c r="AC15781" s="80"/>
      <c r="AD15781" s="80"/>
      <c r="AE15781" s="81"/>
      <c r="AF15781" s="82"/>
      <c r="AG15781" s="80"/>
      <c r="AH15781" s="119"/>
      <c r="AI15781" s="119"/>
    </row>
    <row r="15782" spans="27:35" x14ac:dyDescent="0.25">
      <c r="AA15782" s="81"/>
      <c r="AB15782" s="81"/>
      <c r="AC15782" s="80"/>
      <c r="AD15782" s="80"/>
      <c r="AE15782" s="81"/>
      <c r="AF15782" s="82"/>
      <c r="AG15782" s="80"/>
      <c r="AH15782" s="119"/>
      <c r="AI15782" s="119"/>
    </row>
    <row r="15783" spans="27:35" x14ac:dyDescent="0.25">
      <c r="AA15783" s="81"/>
      <c r="AB15783" s="81"/>
      <c r="AC15783" s="80"/>
      <c r="AD15783" s="80"/>
      <c r="AE15783" s="81"/>
      <c r="AF15783" s="82"/>
      <c r="AG15783" s="80"/>
      <c r="AH15783" s="119"/>
      <c r="AI15783" s="119"/>
    </row>
    <row r="15784" spans="27:35" x14ac:dyDescent="0.25">
      <c r="AA15784" s="81"/>
      <c r="AB15784" s="81"/>
      <c r="AC15784" s="80"/>
      <c r="AD15784" s="80"/>
      <c r="AE15784" s="81"/>
      <c r="AF15784" s="82"/>
      <c r="AG15784" s="80"/>
      <c r="AH15784" s="119"/>
      <c r="AI15784" s="119"/>
    </row>
    <row r="15785" spans="27:35" x14ac:dyDescent="0.25">
      <c r="AA15785" s="81"/>
      <c r="AB15785" s="81"/>
      <c r="AC15785" s="80"/>
      <c r="AD15785" s="80"/>
      <c r="AE15785" s="81"/>
      <c r="AF15785" s="82"/>
      <c r="AG15785" s="80"/>
      <c r="AH15785" s="119"/>
      <c r="AI15785" s="119"/>
    </row>
    <row r="15786" spans="27:35" x14ac:dyDescent="0.25">
      <c r="AA15786" s="81"/>
      <c r="AB15786" s="81"/>
      <c r="AC15786" s="80"/>
      <c r="AD15786" s="80"/>
      <c r="AE15786" s="81"/>
      <c r="AF15786" s="82"/>
      <c r="AG15786" s="80"/>
      <c r="AH15786" s="119"/>
      <c r="AI15786" s="119"/>
    </row>
    <row r="15787" spans="27:35" x14ac:dyDescent="0.25">
      <c r="AA15787" s="81"/>
      <c r="AB15787" s="81"/>
      <c r="AC15787" s="80"/>
      <c r="AD15787" s="80"/>
      <c r="AE15787" s="81"/>
      <c r="AF15787" s="82"/>
      <c r="AG15787" s="80"/>
      <c r="AH15787" s="119"/>
      <c r="AI15787" s="119"/>
    </row>
    <row r="15788" spans="27:35" x14ac:dyDescent="0.25">
      <c r="AA15788" s="81"/>
      <c r="AB15788" s="81"/>
      <c r="AC15788" s="80"/>
      <c r="AD15788" s="80"/>
      <c r="AE15788" s="81"/>
      <c r="AF15788" s="82"/>
      <c r="AG15788" s="80"/>
      <c r="AH15788" s="119"/>
      <c r="AI15788" s="119"/>
    </row>
    <row r="15789" spans="27:35" x14ac:dyDescent="0.25">
      <c r="AA15789" s="81"/>
      <c r="AB15789" s="81"/>
      <c r="AC15789" s="80"/>
      <c r="AD15789" s="80"/>
      <c r="AE15789" s="81"/>
      <c r="AF15789" s="82"/>
      <c r="AG15789" s="80"/>
      <c r="AH15789" s="119"/>
      <c r="AI15789" s="119"/>
    </row>
    <row r="15790" spans="27:35" x14ac:dyDescent="0.25">
      <c r="AA15790" s="81"/>
      <c r="AB15790" s="81"/>
      <c r="AC15790" s="80"/>
      <c r="AD15790" s="80"/>
      <c r="AE15790" s="81"/>
      <c r="AF15790" s="82"/>
      <c r="AG15790" s="80"/>
      <c r="AH15790" s="119"/>
      <c r="AI15790" s="119"/>
    </row>
    <row r="15791" spans="27:35" x14ac:dyDescent="0.25">
      <c r="AA15791" s="81"/>
      <c r="AB15791" s="81"/>
      <c r="AC15791" s="80"/>
      <c r="AD15791" s="80"/>
      <c r="AE15791" s="81"/>
      <c r="AF15791" s="82"/>
      <c r="AG15791" s="80"/>
      <c r="AH15791" s="119"/>
      <c r="AI15791" s="119"/>
    </row>
    <row r="15792" spans="27:35" x14ac:dyDescent="0.25">
      <c r="AA15792" s="81"/>
      <c r="AB15792" s="81"/>
      <c r="AC15792" s="80"/>
      <c r="AD15792" s="80"/>
      <c r="AE15792" s="81"/>
      <c r="AF15792" s="82"/>
      <c r="AG15792" s="80"/>
      <c r="AH15792" s="119"/>
      <c r="AI15792" s="119"/>
    </row>
    <row r="15793" spans="27:35" x14ac:dyDescent="0.25">
      <c r="AA15793" s="81"/>
      <c r="AB15793" s="81"/>
      <c r="AC15793" s="80"/>
      <c r="AD15793" s="80"/>
      <c r="AE15793" s="81"/>
      <c r="AF15793" s="82"/>
      <c r="AG15793" s="80"/>
      <c r="AH15793" s="119"/>
      <c r="AI15793" s="119"/>
    </row>
    <row r="15794" spans="27:35" x14ac:dyDescent="0.25">
      <c r="AA15794" s="81"/>
      <c r="AB15794" s="81"/>
      <c r="AC15794" s="80"/>
      <c r="AD15794" s="80"/>
      <c r="AE15794" s="81"/>
      <c r="AF15794" s="82"/>
      <c r="AG15794" s="80"/>
      <c r="AH15794" s="119"/>
      <c r="AI15794" s="119"/>
    </row>
    <row r="15795" spans="27:35" x14ac:dyDescent="0.25">
      <c r="AA15795" s="81"/>
      <c r="AB15795" s="81"/>
      <c r="AC15795" s="80"/>
      <c r="AD15795" s="80"/>
      <c r="AE15795" s="81"/>
      <c r="AF15795" s="82"/>
      <c r="AG15795" s="80"/>
      <c r="AH15795" s="119"/>
      <c r="AI15795" s="119"/>
    </row>
    <row r="15796" spans="27:35" x14ac:dyDescent="0.25">
      <c r="AA15796" s="81"/>
      <c r="AB15796" s="81"/>
      <c r="AC15796" s="80"/>
      <c r="AD15796" s="80"/>
      <c r="AE15796" s="81"/>
      <c r="AF15796" s="82"/>
      <c r="AG15796" s="80"/>
      <c r="AH15796" s="119"/>
      <c r="AI15796" s="119"/>
    </row>
    <row r="15797" spans="27:35" x14ac:dyDescent="0.25">
      <c r="AA15797" s="81"/>
      <c r="AB15797" s="81"/>
      <c r="AC15797" s="80"/>
      <c r="AD15797" s="80"/>
      <c r="AE15797" s="81"/>
      <c r="AF15797" s="82"/>
      <c r="AG15797" s="80"/>
      <c r="AH15797" s="119"/>
      <c r="AI15797" s="119"/>
    </row>
    <row r="15798" spans="27:35" x14ac:dyDescent="0.25">
      <c r="AA15798" s="81"/>
      <c r="AB15798" s="81"/>
      <c r="AC15798" s="80"/>
      <c r="AD15798" s="80"/>
      <c r="AE15798" s="81"/>
      <c r="AF15798" s="82"/>
      <c r="AG15798" s="80"/>
      <c r="AH15798" s="119"/>
      <c r="AI15798" s="119"/>
    </row>
    <row r="15799" spans="27:35" x14ac:dyDescent="0.25">
      <c r="AA15799" s="81"/>
      <c r="AB15799" s="81"/>
      <c r="AC15799" s="80"/>
      <c r="AD15799" s="80"/>
      <c r="AE15799" s="81"/>
      <c r="AF15799" s="82"/>
      <c r="AG15799" s="80"/>
      <c r="AH15799" s="119"/>
      <c r="AI15799" s="119"/>
    </row>
    <row r="15800" spans="27:35" x14ac:dyDescent="0.25">
      <c r="AA15800" s="81"/>
      <c r="AB15800" s="81"/>
      <c r="AC15800" s="80"/>
      <c r="AD15800" s="80"/>
      <c r="AE15800" s="81"/>
      <c r="AF15800" s="82"/>
      <c r="AG15800" s="80"/>
      <c r="AH15800" s="119"/>
      <c r="AI15800" s="119"/>
    </row>
    <row r="15801" spans="27:35" x14ac:dyDescent="0.25">
      <c r="AA15801" s="81"/>
      <c r="AB15801" s="81"/>
      <c r="AC15801" s="80"/>
      <c r="AD15801" s="80"/>
      <c r="AE15801" s="81"/>
      <c r="AF15801" s="82"/>
      <c r="AG15801" s="80"/>
      <c r="AH15801" s="119"/>
      <c r="AI15801" s="119"/>
    </row>
    <row r="15802" spans="27:35" x14ac:dyDescent="0.25">
      <c r="AA15802" s="81"/>
      <c r="AB15802" s="81"/>
      <c r="AC15802" s="80"/>
      <c r="AD15802" s="80"/>
      <c r="AE15802" s="81"/>
      <c r="AF15802" s="82"/>
      <c r="AG15802" s="80"/>
      <c r="AH15802" s="119"/>
      <c r="AI15802" s="119"/>
    </row>
    <row r="15803" spans="27:35" x14ac:dyDescent="0.25">
      <c r="AA15803" s="81"/>
      <c r="AB15803" s="81"/>
      <c r="AC15803" s="80"/>
      <c r="AD15803" s="80"/>
      <c r="AE15803" s="81"/>
      <c r="AF15803" s="82"/>
      <c r="AG15803" s="80"/>
      <c r="AH15803" s="119"/>
      <c r="AI15803" s="119"/>
    </row>
    <row r="15804" spans="27:35" x14ac:dyDescent="0.25">
      <c r="AA15804" s="81"/>
      <c r="AB15804" s="81"/>
      <c r="AC15804" s="80"/>
      <c r="AD15804" s="80"/>
      <c r="AE15804" s="81"/>
      <c r="AF15804" s="82"/>
      <c r="AG15804" s="80"/>
      <c r="AH15804" s="119"/>
      <c r="AI15804" s="119"/>
    </row>
    <row r="15805" spans="27:35" x14ac:dyDescent="0.25">
      <c r="AA15805" s="81"/>
      <c r="AB15805" s="81"/>
      <c r="AC15805" s="80"/>
      <c r="AD15805" s="80"/>
      <c r="AE15805" s="81"/>
      <c r="AF15805" s="82"/>
      <c r="AG15805" s="80"/>
      <c r="AH15805" s="119"/>
      <c r="AI15805" s="119"/>
    </row>
    <row r="15806" spans="27:35" x14ac:dyDescent="0.25">
      <c r="AA15806" s="81"/>
      <c r="AB15806" s="81"/>
      <c r="AC15806" s="80"/>
      <c r="AD15806" s="80"/>
      <c r="AE15806" s="81"/>
      <c r="AF15806" s="82"/>
      <c r="AG15806" s="80"/>
      <c r="AH15806" s="119"/>
      <c r="AI15806" s="119"/>
    </row>
    <row r="15807" spans="27:35" x14ac:dyDescent="0.25">
      <c r="AA15807" s="81"/>
      <c r="AB15807" s="81"/>
      <c r="AC15807" s="80"/>
      <c r="AD15807" s="80"/>
      <c r="AE15807" s="81"/>
      <c r="AF15807" s="82"/>
      <c r="AG15807" s="80"/>
      <c r="AH15807" s="119"/>
      <c r="AI15807" s="119"/>
    </row>
    <row r="15808" spans="27:35" x14ac:dyDescent="0.25">
      <c r="AA15808" s="81"/>
      <c r="AB15808" s="81"/>
      <c r="AC15808" s="80"/>
      <c r="AD15808" s="80"/>
      <c r="AE15808" s="81"/>
      <c r="AF15808" s="82"/>
      <c r="AG15808" s="80"/>
      <c r="AH15808" s="119"/>
      <c r="AI15808" s="119"/>
    </row>
    <row r="15809" spans="27:35" x14ac:dyDescent="0.25">
      <c r="AA15809" s="81"/>
      <c r="AB15809" s="81"/>
      <c r="AC15809" s="80"/>
      <c r="AD15809" s="80"/>
      <c r="AE15809" s="81"/>
      <c r="AF15809" s="82"/>
      <c r="AG15809" s="80"/>
      <c r="AH15809" s="119"/>
      <c r="AI15809" s="119"/>
    </row>
    <row r="15810" spans="27:35" x14ac:dyDescent="0.25">
      <c r="AA15810" s="81"/>
      <c r="AB15810" s="81"/>
      <c r="AC15810" s="80"/>
      <c r="AD15810" s="80"/>
      <c r="AE15810" s="81"/>
      <c r="AF15810" s="82"/>
      <c r="AG15810" s="80"/>
      <c r="AH15810" s="119"/>
      <c r="AI15810" s="119"/>
    </row>
    <row r="15811" spans="27:35" x14ac:dyDescent="0.25">
      <c r="AA15811" s="81"/>
      <c r="AB15811" s="81"/>
      <c r="AC15811" s="80"/>
      <c r="AD15811" s="80"/>
      <c r="AE15811" s="81"/>
      <c r="AF15811" s="82"/>
      <c r="AG15811" s="80"/>
      <c r="AH15811" s="119"/>
      <c r="AI15811" s="119"/>
    </row>
    <row r="15812" spans="27:35" x14ac:dyDescent="0.25">
      <c r="AA15812" s="81"/>
      <c r="AB15812" s="81"/>
      <c r="AC15812" s="80"/>
      <c r="AD15812" s="80"/>
      <c r="AE15812" s="81"/>
      <c r="AF15812" s="82"/>
      <c r="AG15812" s="80"/>
      <c r="AH15812" s="119"/>
      <c r="AI15812" s="119"/>
    </row>
    <row r="15813" spans="27:35" x14ac:dyDescent="0.25">
      <c r="AA15813" s="81"/>
      <c r="AB15813" s="81"/>
      <c r="AC15813" s="80"/>
      <c r="AD15813" s="80"/>
      <c r="AE15813" s="81"/>
      <c r="AF15813" s="82"/>
      <c r="AG15813" s="80"/>
      <c r="AH15813" s="119"/>
      <c r="AI15813" s="119"/>
    </row>
    <row r="15814" spans="27:35" x14ac:dyDescent="0.25">
      <c r="AA15814" s="81"/>
      <c r="AB15814" s="81"/>
      <c r="AC15814" s="80"/>
      <c r="AD15814" s="80"/>
      <c r="AE15814" s="81"/>
      <c r="AF15814" s="82"/>
      <c r="AG15814" s="80"/>
      <c r="AH15814" s="119"/>
      <c r="AI15814" s="119"/>
    </row>
    <row r="15815" spans="27:35" x14ac:dyDescent="0.25">
      <c r="AA15815" s="81"/>
      <c r="AB15815" s="81"/>
      <c r="AC15815" s="80"/>
      <c r="AD15815" s="80"/>
      <c r="AE15815" s="81"/>
      <c r="AF15815" s="82"/>
      <c r="AG15815" s="80"/>
      <c r="AH15815" s="119"/>
      <c r="AI15815" s="119"/>
    </row>
    <row r="15816" spans="27:35" x14ac:dyDescent="0.25">
      <c r="AA15816" s="81"/>
      <c r="AB15816" s="81"/>
      <c r="AC15816" s="80"/>
      <c r="AD15816" s="80"/>
      <c r="AE15816" s="81"/>
      <c r="AF15816" s="82"/>
      <c r="AG15816" s="80"/>
      <c r="AH15816" s="119"/>
      <c r="AI15816" s="119"/>
    </row>
    <row r="15817" spans="27:35" x14ac:dyDescent="0.25">
      <c r="AA15817" s="81"/>
      <c r="AB15817" s="81"/>
      <c r="AC15817" s="80"/>
      <c r="AD15817" s="80"/>
      <c r="AE15817" s="81"/>
      <c r="AF15817" s="82"/>
      <c r="AG15817" s="80"/>
      <c r="AH15817" s="119"/>
      <c r="AI15817" s="119"/>
    </row>
    <row r="15818" spans="27:35" x14ac:dyDescent="0.25">
      <c r="AA15818" s="81"/>
      <c r="AB15818" s="81"/>
      <c r="AC15818" s="80"/>
      <c r="AD15818" s="80"/>
      <c r="AE15818" s="81"/>
      <c r="AF15818" s="82"/>
      <c r="AG15818" s="80"/>
      <c r="AH15818" s="119"/>
      <c r="AI15818" s="119"/>
    </row>
    <row r="15819" spans="27:35" x14ac:dyDescent="0.25">
      <c r="AA15819" s="81"/>
      <c r="AB15819" s="81"/>
      <c r="AC15819" s="80"/>
      <c r="AD15819" s="80"/>
      <c r="AE15819" s="81"/>
      <c r="AF15819" s="82"/>
      <c r="AG15819" s="80"/>
      <c r="AH15819" s="119"/>
      <c r="AI15819" s="119"/>
    </row>
    <row r="15820" spans="27:35" x14ac:dyDescent="0.25">
      <c r="AA15820" s="81"/>
      <c r="AB15820" s="81"/>
      <c r="AC15820" s="80"/>
      <c r="AD15820" s="80"/>
      <c r="AE15820" s="81"/>
      <c r="AF15820" s="82"/>
      <c r="AG15820" s="80"/>
      <c r="AH15820" s="119"/>
      <c r="AI15820" s="119"/>
    </row>
    <row r="15821" spans="27:35" x14ac:dyDescent="0.25">
      <c r="AA15821" s="81"/>
      <c r="AB15821" s="81"/>
      <c r="AC15821" s="80"/>
      <c r="AD15821" s="80"/>
      <c r="AE15821" s="81"/>
      <c r="AF15821" s="82"/>
      <c r="AG15821" s="80"/>
      <c r="AH15821" s="119"/>
      <c r="AI15821" s="119"/>
    </row>
    <row r="15822" spans="27:35" x14ac:dyDescent="0.25">
      <c r="AA15822" s="81"/>
      <c r="AB15822" s="81"/>
      <c r="AC15822" s="80"/>
      <c r="AD15822" s="80"/>
      <c r="AE15822" s="81"/>
      <c r="AF15822" s="82"/>
      <c r="AG15822" s="80"/>
      <c r="AH15822" s="119"/>
      <c r="AI15822" s="119"/>
    </row>
    <row r="15823" spans="27:35" x14ac:dyDescent="0.25">
      <c r="AA15823" s="81"/>
      <c r="AB15823" s="81"/>
      <c r="AC15823" s="80"/>
      <c r="AD15823" s="80"/>
      <c r="AE15823" s="81"/>
      <c r="AF15823" s="82"/>
      <c r="AG15823" s="80"/>
      <c r="AH15823" s="119"/>
      <c r="AI15823" s="119"/>
    </row>
    <row r="15824" spans="27:35" x14ac:dyDescent="0.25">
      <c r="AA15824" s="81"/>
      <c r="AB15824" s="81"/>
      <c r="AC15824" s="80"/>
      <c r="AD15824" s="80"/>
      <c r="AE15824" s="81"/>
      <c r="AF15824" s="82"/>
      <c r="AG15824" s="80"/>
      <c r="AH15824" s="119"/>
      <c r="AI15824" s="119"/>
    </row>
    <row r="15825" spans="27:35" x14ac:dyDescent="0.25">
      <c r="AA15825" s="81"/>
      <c r="AB15825" s="81"/>
      <c r="AC15825" s="80"/>
      <c r="AD15825" s="80"/>
      <c r="AE15825" s="81"/>
      <c r="AF15825" s="82"/>
      <c r="AG15825" s="80"/>
      <c r="AH15825" s="119"/>
      <c r="AI15825" s="119"/>
    </row>
    <row r="15826" spans="27:35" x14ac:dyDescent="0.25">
      <c r="AA15826" s="81"/>
      <c r="AB15826" s="81"/>
      <c r="AC15826" s="80"/>
      <c r="AD15826" s="80"/>
      <c r="AE15826" s="81"/>
      <c r="AF15826" s="82"/>
      <c r="AG15826" s="80"/>
      <c r="AH15826" s="119"/>
      <c r="AI15826" s="119"/>
    </row>
    <row r="15827" spans="27:35" x14ac:dyDescent="0.25">
      <c r="AA15827" s="81"/>
      <c r="AB15827" s="81"/>
      <c r="AC15827" s="80"/>
      <c r="AD15827" s="80"/>
      <c r="AE15827" s="81"/>
      <c r="AF15827" s="82"/>
      <c r="AG15827" s="80"/>
      <c r="AH15827" s="119"/>
      <c r="AI15827" s="119"/>
    </row>
    <row r="15828" spans="27:35" x14ac:dyDescent="0.25">
      <c r="AA15828" s="81"/>
      <c r="AB15828" s="81"/>
      <c r="AC15828" s="80"/>
      <c r="AD15828" s="80"/>
      <c r="AE15828" s="81"/>
      <c r="AF15828" s="82"/>
      <c r="AG15828" s="80"/>
      <c r="AH15828" s="119"/>
      <c r="AI15828" s="119"/>
    </row>
    <row r="15829" spans="27:35" x14ac:dyDescent="0.25">
      <c r="AA15829" s="81"/>
      <c r="AB15829" s="81"/>
      <c r="AC15829" s="80"/>
      <c r="AD15829" s="80"/>
      <c r="AE15829" s="81"/>
      <c r="AF15829" s="82"/>
      <c r="AG15829" s="80"/>
      <c r="AH15829" s="119"/>
      <c r="AI15829" s="119"/>
    </row>
    <row r="15830" spans="27:35" x14ac:dyDescent="0.25">
      <c r="AA15830" s="81"/>
      <c r="AB15830" s="81"/>
      <c r="AC15830" s="80"/>
      <c r="AD15830" s="80"/>
      <c r="AE15830" s="81"/>
      <c r="AF15830" s="82"/>
      <c r="AG15830" s="80"/>
      <c r="AH15830" s="119"/>
      <c r="AI15830" s="119"/>
    </row>
    <row r="15831" spans="27:35" x14ac:dyDescent="0.25">
      <c r="AA15831" s="81"/>
      <c r="AB15831" s="81"/>
      <c r="AC15831" s="80"/>
      <c r="AD15831" s="80"/>
      <c r="AE15831" s="81"/>
      <c r="AF15831" s="82"/>
      <c r="AG15831" s="80"/>
      <c r="AH15831" s="119"/>
      <c r="AI15831" s="119"/>
    </row>
    <row r="15832" spans="27:35" x14ac:dyDescent="0.25">
      <c r="AA15832" s="81"/>
      <c r="AB15832" s="81"/>
      <c r="AC15832" s="80"/>
      <c r="AD15832" s="80"/>
      <c r="AE15832" s="81"/>
      <c r="AF15832" s="82"/>
      <c r="AG15832" s="80"/>
      <c r="AH15832" s="119"/>
      <c r="AI15832" s="119"/>
    </row>
    <row r="15833" spans="27:35" x14ac:dyDescent="0.25">
      <c r="AA15833" s="81"/>
      <c r="AB15833" s="81"/>
      <c r="AC15833" s="80"/>
      <c r="AD15833" s="80"/>
      <c r="AE15833" s="81"/>
      <c r="AF15833" s="82"/>
      <c r="AG15833" s="80"/>
      <c r="AH15833" s="119"/>
      <c r="AI15833" s="119"/>
    </row>
    <row r="15834" spans="27:35" x14ac:dyDescent="0.25">
      <c r="AA15834" s="81"/>
      <c r="AB15834" s="81"/>
      <c r="AC15834" s="80"/>
      <c r="AD15834" s="80"/>
      <c r="AE15834" s="81"/>
      <c r="AF15834" s="82"/>
      <c r="AG15834" s="80"/>
      <c r="AH15834" s="119"/>
      <c r="AI15834" s="119"/>
    </row>
    <row r="15835" spans="27:35" x14ac:dyDescent="0.25">
      <c r="AA15835" s="81"/>
      <c r="AB15835" s="81"/>
      <c r="AC15835" s="80"/>
      <c r="AD15835" s="80"/>
      <c r="AE15835" s="81"/>
      <c r="AF15835" s="82"/>
      <c r="AG15835" s="80"/>
      <c r="AH15835" s="119"/>
      <c r="AI15835" s="119"/>
    </row>
    <row r="15836" spans="27:35" x14ac:dyDescent="0.25">
      <c r="AA15836" s="81"/>
      <c r="AB15836" s="81"/>
      <c r="AC15836" s="80"/>
      <c r="AD15836" s="80"/>
      <c r="AE15836" s="81"/>
      <c r="AF15836" s="82"/>
      <c r="AG15836" s="80"/>
      <c r="AH15836" s="119"/>
      <c r="AI15836" s="119"/>
    </row>
    <row r="15837" spans="27:35" x14ac:dyDescent="0.25">
      <c r="AA15837" s="81"/>
      <c r="AB15837" s="81"/>
      <c r="AC15837" s="80"/>
      <c r="AD15837" s="80"/>
      <c r="AE15837" s="81"/>
      <c r="AF15837" s="82"/>
      <c r="AG15837" s="80"/>
      <c r="AH15837" s="119"/>
      <c r="AI15837" s="119"/>
    </row>
    <row r="15838" spans="27:35" x14ac:dyDescent="0.25">
      <c r="AA15838" s="81"/>
      <c r="AB15838" s="81"/>
      <c r="AC15838" s="80"/>
      <c r="AD15838" s="80"/>
      <c r="AE15838" s="81"/>
      <c r="AF15838" s="82"/>
      <c r="AG15838" s="80"/>
      <c r="AH15838" s="119"/>
      <c r="AI15838" s="119"/>
    </row>
    <row r="15839" spans="27:35" x14ac:dyDescent="0.25">
      <c r="AA15839" s="81"/>
      <c r="AB15839" s="81"/>
      <c r="AC15839" s="80"/>
      <c r="AD15839" s="80"/>
      <c r="AE15839" s="81"/>
      <c r="AF15839" s="82"/>
      <c r="AG15839" s="80"/>
      <c r="AH15839" s="119"/>
      <c r="AI15839" s="119"/>
    </row>
    <row r="15840" spans="27:35" x14ac:dyDescent="0.25">
      <c r="AA15840" s="81"/>
      <c r="AB15840" s="81"/>
      <c r="AC15840" s="80"/>
      <c r="AD15840" s="80"/>
      <c r="AE15840" s="81"/>
      <c r="AF15840" s="82"/>
      <c r="AG15840" s="80"/>
      <c r="AH15840" s="119"/>
      <c r="AI15840" s="119"/>
    </row>
    <row r="15841" spans="27:35" x14ac:dyDescent="0.25">
      <c r="AA15841" s="81"/>
      <c r="AB15841" s="81"/>
      <c r="AC15841" s="80"/>
      <c r="AD15841" s="80"/>
      <c r="AE15841" s="81"/>
      <c r="AF15841" s="82"/>
      <c r="AG15841" s="80"/>
      <c r="AH15841" s="119"/>
      <c r="AI15841" s="119"/>
    </row>
    <row r="15842" spans="27:35" x14ac:dyDescent="0.25">
      <c r="AA15842" s="81"/>
      <c r="AB15842" s="81"/>
      <c r="AC15842" s="80"/>
      <c r="AD15842" s="80"/>
      <c r="AE15842" s="81"/>
      <c r="AF15842" s="82"/>
      <c r="AG15842" s="80"/>
      <c r="AH15842" s="119"/>
      <c r="AI15842" s="119"/>
    </row>
    <row r="15843" spans="27:35" x14ac:dyDescent="0.25">
      <c r="AA15843" s="81"/>
      <c r="AB15843" s="81"/>
      <c r="AC15843" s="80"/>
      <c r="AD15843" s="80"/>
      <c r="AE15843" s="81"/>
      <c r="AF15843" s="82"/>
      <c r="AG15843" s="80"/>
      <c r="AH15843" s="119"/>
      <c r="AI15843" s="119"/>
    </row>
    <row r="15844" spans="27:35" x14ac:dyDescent="0.25">
      <c r="AA15844" s="81"/>
      <c r="AB15844" s="81"/>
      <c r="AC15844" s="80"/>
      <c r="AD15844" s="80"/>
      <c r="AE15844" s="81"/>
      <c r="AF15844" s="82"/>
      <c r="AG15844" s="80"/>
      <c r="AH15844" s="119"/>
      <c r="AI15844" s="119"/>
    </row>
    <row r="15845" spans="27:35" x14ac:dyDescent="0.25">
      <c r="AA15845" s="81"/>
      <c r="AB15845" s="81"/>
      <c r="AC15845" s="80"/>
      <c r="AD15845" s="80"/>
      <c r="AE15845" s="81"/>
      <c r="AF15845" s="82"/>
      <c r="AG15845" s="80"/>
      <c r="AH15845" s="119"/>
      <c r="AI15845" s="119"/>
    </row>
    <row r="15846" spans="27:35" x14ac:dyDescent="0.25">
      <c r="AA15846" s="81"/>
      <c r="AB15846" s="81"/>
      <c r="AC15846" s="80"/>
      <c r="AD15846" s="80"/>
      <c r="AE15846" s="81"/>
      <c r="AF15846" s="82"/>
      <c r="AG15846" s="80"/>
      <c r="AH15846" s="119"/>
      <c r="AI15846" s="119"/>
    </row>
    <row r="15847" spans="27:35" x14ac:dyDescent="0.25">
      <c r="AA15847" s="81"/>
      <c r="AB15847" s="81"/>
      <c r="AC15847" s="80"/>
      <c r="AD15847" s="80"/>
      <c r="AE15847" s="81"/>
      <c r="AF15847" s="82"/>
      <c r="AG15847" s="80"/>
      <c r="AH15847" s="119"/>
      <c r="AI15847" s="119"/>
    </row>
    <row r="15848" spans="27:35" x14ac:dyDescent="0.25">
      <c r="AA15848" s="81"/>
      <c r="AB15848" s="81"/>
      <c r="AC15848" s="80"/>
      <c r="AD15848" s="80"/>
      <c r="AE15848" s="81"/>
      <c r="AF15848" s="82"/>
      <c r="AG15848" s="80"/>
      <c r="AH15848" s="119"/>
      <c r="AI15848" s="119"/>
    </row>
    <row r="15849" spans="27:35" x14ac:dyDescent="0.25">
      <c r="AA15849" s="81"/>
      <c r="AB15849" s="81"/>
      <c r="AC15849" s="80"/>
      <c r="AD15849" s="80"/>
      <c r="AE15849" s="81"/>
      <c r="AF15849" s="82"/>
      <c r="AG15849" s="80"/>
      <c r="AH15849" s="119"/>
      <c r="AI15849" s="119"/>
    </row>
    <row r="15850" spans="27:35" x14ac:dyDescent="0.25">
      <c r="AA15850" s="81"/>
      <c r="AB15850" s="81"/>
      <c r="AC15850" s="80"/>
      <c r="AD15850" s="80"/>
      <c r="AE15850" s="81"/>
      <c r="AF15850" s="82"/>
      <c r="AG15850" s="80"/>
      <c r="AH15850" s="119"/>
      <c r="AI15850" s="119"/>
    </row>
    <row r="15851" spans="27:35" x14ac:dyDescent="0.25">
      <c r="AA15851" s="81"/>
      <c r="AB15851" s="81"/>
      <c r="AC15851" s="80"/>
      <c r="AD15851" s="80"/>
      <c r="AE15851" s="81"/>
      <c r="AF15851" s="82"/>
      <c r="AG15851" s="80"/>
      <c r="AH15851" s="119"/>
      <c r="AI15851" s="119"/>
    </row>
    <row r="15852" spans="27:35" x14ac:dyDescent="0.25">
      <c r="AA15852" s="81"/>
      <c r="AB15852" s="81"/>
      <c r="AC15852" s="80"/>
      <c r="AD15852" s="80"/>
      <c r="AE15852" s="81"/>
      <c r="AF15852" s="82"/>
      <c r="AG15852" s="80"/>
      <c r="AH15852" s="119"/>
      <c r="AI15852" s="119"/>
    </row>
    <row r="15853" spans="27:35" x14ac:dyDescent="0.25">
      <c r="AA15853" s="81"/>
      <c r="AB15853" s="81"/>
      <c r="AC15853" s="80"/>
      <c r="AD15853" s="80"/>
      <c r="AE15853" s="81"/>
      <c r="AF15853" s="82"/>
      <c r="AG15853" s="80"/>
      <c r="AH15853" s="119"/>
      <c r="AI15853" s="119"/>
    </row>
    <row r="15854" spans="27:35" x14ac:dyDescent="0.25">
      <c r="AA15854" s="81"/>
      <c r="AB15854" s="81"/>
      <c r="AC15854" s="80"/>
      <c r="AD15854" s="80"/>
      <c r="AE15854" s="81"/>
      <c r="AF15854" s="82"/>
      <c r="AG15854" s="80"/>
      <c r="AH15854" s="119"/>
      <c r="AI15854" s="119"/>
    </row>
    <row r="15855" spans="27:35" x14ac:dyDescent="0.25">
      <c r="AA15855" s="81"/>
      <c r="AB15855" s="81"/>
      <c r="AC15855" s="80"/>
      <c r="AD15855" s="80"/>
      <c r="AE15855" s="81"/>
      <c r="AF15855" s="82"/>
      <c r="AG15855" s="80"/>
      <c r="AH15855" s="119"/>
      <c r="AI15855" s="119"/>
    </row>
    <row r="15856" spans="27:35" x14ac:dyDescent="0.25">
      <c r="AA15856" s="81"/>
      <c r="AB15856" s="81"/>
      <c r="AC15856" s="80"/>
      <c r="AD15856" s="80"/>
      <c r="AE15856" s="81"/>
      <c r="AF15856" s="82"/>
      <c r="AG15856" s="80"/>
      <c r="AH15856" s="119"/>
      <c r="AI15856" s="119"/>
    </row>
    <row r="15857" spans="27:35" x14ac:dyDescent="0.25">
      <c r="AA15857" s="81"/>
      <c r="AB15857" s="81"/>
      <c r="AC15857" s="80"/>
      <c r="AD15857" s="80"/>
      <c r="AE15857" s="81"/>
      <c r="AF15857" s="82"/>
      <c r="AG15857" s="80"/>
      <c r="AH15857" s="119"/>
      <c r="AI15857" s="119"/>
    </row>
    <row r="15858" spans="27:35" x14ac:dyDescent="0.25">
      <c r="AA15858" s="81"/>
      <c r="AB15858" s="81"/>
      <c r="AC15858" s="80"/>
      <c r="AD15858" s="80"/>
      <c r="AE15858" s="81"/>
      <c r="AF15858" s="82"/>
      <c r="AG15858" s="80"/>
      <c r="AH15858" s="119"/>
      <c r="AI15858" s="119"/>
    </row>
    <row r="15859" spans="27:35" x14ac:dyDescent="0.25">
      <c r="AA15859" s="81"/>
      <c r="AB15859" s="81"/>
      <c r="AC15859" s="80"/>
      <c r="AD15859" s="80"/>
      <c r="AE15859" s="81"/>
      <c r="AF15859" s="82"/>
      <c r="AG15859" s="80"/>
      <c r="AH15859" s="119"/>
      <c r="AI15859" s="119"/>
    </row>
    <row r="15860" spans="27:35" x14ac:dyDescent="0.25">
      <c r="AA15860" s="81"/>
      <c r="AB15860" s="81"/>
      <c r="AC15860" s="80"/>
      <c r="AD15860" s="80"/>
      <c r="AE15860" s="81"/>
      <c r="AF15860" s="82"/>
      <c r="AG15860" s="80"/>
      <c r="AH15860" s="119"/>
      <c r="AI15860" s="119"/>
    </row>
    <row r="15861" spans="27:35" x14ac:dyDescent="0.25">
      <c r="AA15861" s="81"/>
      <c r="AB15861" s="81"/>
      <c r="AC15861" s="80"/>
      <c r="AD15861" s="80"/>
      <c r="AE15861" s="81"/>
      <c r="AF15861" s="82"/>
      <c r="AG15861" s="80"/>
      <c r="AH15861" s="119"/>
      <c r="AI15861" s="119"/>
    </row>
    <row r="15862" spans="27:35" x14ac:dyDescent="0.25">
      <c r="AA15862" s="81"/>
      <c r="AB15862" s="81"/>
      <c r="AC15862" s="80"/>
      <c r="AD15862" s="80"/>
      <c r="AE15862" s="81"/>
      <c r="AF15862" s="82"/>
      <c r="AG15862" s="80"/>
      <c r="AH15862" s="119"/>
      <c r="AI15862" s="119"/>
    </row>
    <row r="15863" spans="27:35" x14ac:dyDescent="0.25">
      <c r="AA15863" s="81"/>
      <c r="AB15863" s="81"/>
      <c r="AC15863" s="80"/>
      <c r="AD15863" s="80"/>
      <c r="AE15863" s="81"/>
      <c r="AF15863" s="82"/>
      <c r="AG15863" s="80"/>
      <c r="AH15863" s="119"/>
      <c r="AI15863" s="119"/>
    </row>
    <row r="15864" spans="27:35" x14ac:dyDescent="0.25">
      <c r="AA15864" s="81"/>
      <c r="AB15864" s="81"/>
      <c r="AC15864" s="80"/>
      <c r="AD15864" s="80"/>
      <c r="AE15864" s="81"/>
      <c r="AF15864" s="82"/>
      <c r="AG15864" s="80"/>
      <c r="AH15864" s="119"/>
      <c r="AI15864" s="119"/>
    </row>
    <row r="15865" spans="27:35" x14ac:dyDescent="0.25">
      <c r="AA15865" s="81"/>
      <c r="AB15865" s="81"/>
      <c r="AC15865" s="80"/>
      <c r="AD15865" s="80"/>
      <c r="AE15865" s="81"/>
      <c r="AF15865" s="82"/>
      <c r="AG15865" s="80"/>
      <c r="AH15865" s="119"/>
      <c r="AI15865" s="119"/>
    </row>
    <row r="15866" spans="27:35" x14ac:dyDescent="0.25">
      <c r="AA15866" s="81"/>
      <c r="AB15866" s="81"/>
      <c r="AC15866" s="80"/>
      <c r="AD15866" s="80"/>
      <c r="AE15866" s="81"/>
      <c r="AF15866" s="82"/>
      <c r="AG15866" s="80"/>
      <c r="AH15866" s="119"/>
      <c r="AI15866" s="119"/>
    </row>
    <row r="15867" spans="27:35" x14ac:dyDescent="0.25">
      <c r="AA15867" s="81"/>
      <c r="AB15867" s="81"/>
      <c r="AC15867" s="80"/>
      <c r="AD15867" s="80"/>
      <c r="AE15867" s="81"/>
      <c r="AF15867" s="82"/>
      <c r="AG15867" s="80"/>
      <c r="AH15867" s="119"/>
      <c r="AI15867" s="119"/>
    </row>
    <row r="15868" spans="27:35" x14ac:dyDescent="0.25">
      <c r="AA15868" s="81"/>
      <c r="AB15868" s="81"/>
      <c r="AC15868" s="80"/>
      <c r="AD15868" s="80"/>
      <c r="AE15868" s="81"/>
      <c r="AF15868" s="82"/>
      <c r="AG15868" s="80"/>
      <c r="AH15868" s="119"/>
      <c r="AI15868" s="119"/>
    </row>
    <row r="15869" spans="27:35" x14ac:dyDescent="0.25">
      <c r="AA15869" s="81"/>
      <c r="AB15869" s="81"/>
      <c r="AC15869" s="80"/>
      <c r="AD15869" s="80"/>
      <c r="AE15869" s="81"/>
      <c r="AF15869" s="82"/>
      <c r="AG15869" s="80"/>
      <c r="AH15869" s="119"/>
      <c r="AI15869" s="119"/>
    </row>
    <row r="15870" spans="27:35" x14ac:dyDescent="0.25">
      <c r="AA15870" s="81"/>
      <c r="AB15870" s="81"/>
      <c r="AC15870" s="80"/>
      <c r="AD15870" s="80"/>
      <c r="AE15870" s="81"/>
      <c r="AF15870" s="82"/>
      <c r="AG15870" s="80"/>
      <c r="AH15870" s="119"/>
      <c r="AI15870" s="119"/>
    </row>
    <row r="15871" spans="27:35" x14ac:dyDescent="0.25">
      <c r="AA15871" s="81"/>
      <c r="AB15871" s="81"/>
      <c r="AC15871" s="80"/>
      <c r="AD15871" s="80"/>
      <c r="AE15871" s="81"/>
      <c r="AF15871" s="82"/>
      <c r="AG15871" s="80"/>
      <c r="AH15871" s="119"/>
      <c r="AI15871" s="119"/>
    </row>
    <row r="15872" spans="27:35" x14ac:dyDescent="0.25">
      <c r="AA15872" s="81"/>
      <c r="AB15872" s="81"/>
      <c r="AC15872" s="80"/>
      <c r="AD15872" s="80"/>
      <c r="AE15872" s="81"/>
      <c r="AF15872" s="82"/>
      <c r="AG15872" s="80"/>
      <c r="AH15872" s="119"/>
      <c r="AI15872" s="119"/>
    </row>
    <row r="15873" spans="27:35" x14ac:dyDescent="0.25">
      <c r="AA15873" s="81"/>
      <c r="AB15873" s="81"/>
      <c r="AC15873" s="80"/>
      <c r="AD15873" s="80"/>
      <c r="AE15873" s="81"/>
      <c r="AF15873" s="82"/>
      <c r="AG15873" s="80"/>
      <c r="AH15873" s="119"/>
      <c r="AI15873" s="119"/>
    </row>
    <row r="15874" spans="27:35" x14ac:dyDescent="0.25">
      <c r="AA15874" s="81"/>
      <c r="AB15874" s="81"/>
      <c r="AC15874" s="80"/>
      <c r="AD15874" s="80"/>
      <c r="AE15874" s="81"/>
      <c r="AF15874" s="82"/>
      <c r="AG15874" s="80"/>
      <c r="AH15874" s="119"/>
      <c r="AI15874" s="119"/>
    </row>
    <row r="15875" spans="27:35" x14ac:dyDescent="0.25">
      <c r="AA15875" s="81"/>
      <c r="AB15875" s="81"/>
      <c r="AC15875" s="80"/>
      <c r="AD15875" s="80"/>
      <c r="AE15875" s="81"/>
      <c r="AF15875" s="82"/>
      <c r="AG15875" s="80"/>
      <c r="AH15875" s="119"/>
      <c r="AI15875" s="119"/>
    </row>
    <row r="15876" spans="27:35" x14ac:dyDescent="0.25">
      <c r="AA15876" s="81"/>
      <c r="AB15876" s="81"/>
      <c r="AC15876" s="80"/>
      <c r="AD15876" s="80"/>
      <c r="AE15876" s="81"/>
      <c r="AF15876" s="82"/>
      <c r="AG15876" s="80"/>
      <c r="AH15876" s="119"/>
      <c r="AI15876" s="119"/>
    </row>
    <row r="15877" spans="27:35" x14ac:dyDescent="0.25">
      <c r="AA15877" s="81"/>
      <c r="AB15877" s="81"/>
      <c r="AC15877" s="80"/>
      <c r="AD15877" s="80"/>
      <c r="AE15877" s="81"/>
      <c r="AF15877" s="82"/>
      <c r="AG15877" s="80"/>
      <c r="AH15877" s="119"/>
      <c r="AI15877" s="119"/>
    </row>
    <row r="15878" spans="27:35" x14ac:dyDescent="0.25">
      <c r="AA15878" s="81"/>
      <c r="AB15878" s="81"/>
      <c r="AC15878" s="80"/>
      <c r="AD15878" s="80"/>
      <c r="AE15878" s="81"/>
      <c r="AF15878" s="82"/>
      <c r="AG15878" s="80"/>
      <c r="AH15878" s="119"/>
      <c r="AI15878" s="119"/>
    </row>
    <row r="15879" spans="27:35" x14ac:dyDescent="0.25">
      <c r="AA15879" s="81"/>
      <c r="AB15879" s="81"/>
      <c r="AC15879" s="80"/>
      <c r="AD15879" s="80"/>
      <c r="AE15879" s="81"/>
      <c r="AF15879" s="82"/>
      <c r="AG15879" s="80"/>
      <c r="AH15879" s="119"/>
      <c r="AI15879" s="119"/>
    </row>
    <row r="15880" spans="27:35" x14ac:dyDescent="0.25">
      <c r="AA15880" s="81"/>
      <c r="AB15880" s="81"/>
      <c r="AC15880" s="80"/>
      <c r="AD15880" s="80"/>
      <c r="AE15880" s="81"/>
      <c r="AF15880" s="82"/>
      <c r="AG15880" s="80"/>
      <c r="AH15880" s="119"/>
      <c r="AI15880" s="119"/>
    </row>
    <row r="15881" spans="27:35" x14ac:dyDescent="0.25">
      <c r="AA15881" s="81"/>
      <c r="AB15881" s="81"/>
      <c r="AC15881" s="80"/>
      <c r="AD15881" s="80"/>
      <c r="AE15881" s="81"/>
      <c r="AF15881" s="82"/>
      <c r="AG15881" s="80"/>
      <c r="AH15881" s="119"/>
      <c r="AI15881" s="119"/>
    </row>
    <row r="15882" spans="27:35" x14ac:dyDescent="0.25">
      <c r="AA15882" s="81"/>
      <c r="AB15882" s="81"/>
      <c r="AC15882" s="80"/>
      <c r="AD15882" s="80"/>
      <c r="AE15882" s="81"/>
      <c r="AF15882" s="82"/>
      <c r="AG15882" s="80"/>
      <c r="AH15882" s="119"/>
      <c r="AI15882" s="119"/>
    </row>
    <row r="15883" spans="27:35" x14ac:dyDescent="0.25">
      <c r="AA15883" s="81"/>
      <c r="AB15883" s="81"/>
      <c r="AC15883" s="80"/>
      <c r="AD15883" s="80"/>
      <c r="AE15883" s="81"/>
      <c r="AF15883" s="82"/>
      <c r="AG15883" s="80"/>
      <c r="AH15883" s="119"/>
      <c r="AI15883" s="119"/>
    </row>
    <row r="15884" spans="27:35" x14ac:dyDescent="0.25">
      <c r="AA15884" s="81"/>
      <c r="AB15884" s="81"/>
      <c r="AC15884" s="80"/>
      <c r="AD15884" s="80"/>
      <c r="AE15884" s="81"/>
      <c r="AF15884" s="82"/>
      <c r="AG15884" s="80"/>
      <c r="AH15884" s="119"/>
      <c r="AI15884" s="119"/>
    </row>
    <row r="15885" spans="27:35" x14ac:dyDescent="0.25">
      <c r="AA15885" s="81"/>
      <c r="AB15885" s="81"/>
      <c r="AC15885" s="80"/>
      <c r="AD15885" s="80"/>
      <c r="AE15885" s="81"/>
      <c r="AF15885" s="82"/>
      <c r="AG15885" s="80"/>
      <c r="AH15885" s="119"/>
      <c r="AI15885" s="119"/>
    </row>
    <row r="15886" spans="27:35" x14ac:dyDescent="0.25">
      <c r="AA15886" s="81"/>
      <c r="AB15886" s="81"/>
      <c r="AC15886" s="80"/>
      <c r="AD15886" s="80"/>
      <c r="AE15886" s="81"/>
      <c r="AF15886" s="82"/>
      <c r="AG15886" s="80"/>
      <c r="AH15886" s="119"/>
      <c r="AI15886" s="119"/>
    </row>
    <row r="15887" spans="27:35" x14ac:dyDescent="0.25">
      <c r="AA15887" s="81"/>
      <c r="AB15887" s="81"/>
      <c r="AC15887" s="80"/>
      <c r="AD15887" s="80"/>
      <c r="AE15887" s="81"/>
      <c r="AF15887" s="82"/>
      <c r="AG15887" s="80"/>
      <c r="AH15887" s="119"/>
      <c r="AI15887" s="119"/>
    </row>
    <row r="15888" spans="27:35" x14ac:dyDescent="0.25">
      <c r="AA15888" s="81"/>
      <c r="AB15888" s="81"/>
      <c r="AC15888" s="80"/>
      <c r="AD15888" s="80"/>
      <c r="AE15888" s="81"/>
      <c r="AF15888" s="82"/>
      <c r="AG15888" s="80"/>
      <c r="AH15888" s="119"/>
      <c r="AI15888" s="119"/>
    </row>
    <row r="15889" spans="27:35" x14ac:dyDescent="0.25">
      <c r="AA15889" s="81"/>
      <c r="AB15889" s="81"/>
      <c r="AC15889" s="80"/>
      <c r="AD15889" s="80"/>
      <c r="AE15889" s="81"/>
      <c r="AF15889" s="82"/>
      <c r="AG15889" s="80"/>
      <c r="AH15889" s="119"/>
      <c r="AI15889" s="119"/>
    </row>
    <row r="15890" spans="27:35" x14ac:dyDescent="0.25">
      <c r="AA15890" s="81"/>
      <c r="AB15890" s="81"/>
      <c r="AC15890" s="80"/>
      <c r="AD15890" s="80"/>
      <c r="AE15890" s="81"/>
      <c r="AF15890" s="82"/>
      <c r="AG15890" s="80"/>
      <c r="AH15890" s="119"/>
      <c r="AI15890" s="119"/>
    </row>
    <row r="15891" spans="27:35" x14ac:dyDescent="0.25">
      <c r="AA15891" s="81"/>
      <c r="AB15891" s="81"/>
      <c r="AC15891" s="80"/>
      <c r="AD15891" s="80"/>
      <c r="AE15891" s="81"/>
      <c r="AF15891" s="82"/>
      <c r="AG15891" s="80"/>
      <c r="AH15891" s="119"/>
      <c r="AI15891" s="119"/>
    </row>
    <row r="15892" spans="27:35" x14ac:dyDescent="0.25">
      <c r="AA15892" s="81"/>
      <c r="AB15892" s="81"/>
      <c r="AC15892" s="80"/>
      <c r="AD15892" s="80"/>
      <c r="AE15892" s="81"/>
      <c r="AF15892" s="82"/>
      <c r="AG15892" s="80"/>
      <c r="AH15892" s="119"/>
      <c r="AI15892" s="119"/>
    </row>
    <row r="15893" spans="27:35" x14ac:dyDescent="0.25">
      <c r="AA15893" s="81"/>
      <c r="AB15893" s="81"/>
      <c r="AC15893" s="80"/>
      <c r="AD15893" s="80"/>
      <c r="AE15893" s="81"/>
      <c r="AF15893" s="82"/>
      <c r="AG15893" s="80"/>
      <c r="AH15893" s="119"/>
      <c r="AI15893" s="119"/>
    </row>
    <row r="15894" spans="27:35" x14ac:dyDescent="0.25">
      <c r="AA15894" s="81"/>
      <c r="AB15894" s="81"/>
      <c r="AC15894" s="80"/>
      <c r="AD15894" s="80"/>
      <c r="AE15894" s="81"/>
      <c r="AF15894" s="82"/>
      <c r="AG15894" s="80"/>
      <c r="AH15894" s="119"/>
      <c r="AI15894" s="119"/>
    </row>
    <row r="15895" spans="27:35" x14ac:dyDescent="0.25">
      <c r="AA15895" s="81"/>
      <c r="AB15895" s="81"/>
      <c r="AC15895" s="80"/>
      <c r="AD15895" s="80"/>
      <c r="AE15895" s="81"/>
      <c r="AF15895" s="82"/>
      <c r="AG15895" s="80"/>
      <c r="AH15895" s="119"/>
      <c r="AI15895" s="119"/>
    </row>
    <row r="15896" spans="27:35" x14ac:dyDescent="0.25">
      <c r="AA15896" s="81"/>
      <c r="AB15896" s="81"/>
      <c r="AC15896" s="80"/>
      <c r="AD15896" s="80"/>
      <c r="AE15896" s="81"/>
      <c r="AF15896" s="82"/>
      <c r="AG15896" s="80"/>
      <c r="AH15896" s="119"/>
      <c r="AI15896" s="119"/>
    </row>
    <row r="15897" spans="27:35" x14ac:dyDescent="0.25">
      <c r="AA15897" s="81"/>
      <c r="AB15897" s="81"/>
      <c r="AC15897" s="80"/>
      <c r="AD15897" s="80"/>
      <c r="AE15897" s="81"/>
      <c r="AF15897" s="82"/>
      <c r="AG15897" s="80"/>
      <c r="AH15897" s="119"/>
      <c r="AI15897" s="119"/>
    </row>
    <row r="15898" spans="27:35" x14ac:dyDescent="0.25">
      <c r="AA15898" s="81"/>
      <c r="AB15898" s="81"/>
      <c r="AC15898" s="80"/>
      <c r="AD15898" s="80"/>
      <c r="AE15898" s="81"/>
      <c r="AF15898" s="82"/>
      <c r="AG15898" s="80"/>
      <c r="AH15898" s="119"/>
      <c r="AI15898" s="119"/>
    </row>
    <row r="15899" spans="27:35" x14ac:dyDescent="0.25">
      <c r="AA15899" s="81"/>
      <c r="AB15899" s="81"/>
      <c r="AC15899" s="80"/>
      <c r="AD15899" s="80"/>
      <c r="AE15899" s="81"/>
      <c r="AF15899" s="82"/>
      <c r="AG15899" s="80"/>
      <c r="AH15899" s="119"/>
      <c r="AI15899" s="119"/>
    </row>
    <row r="15900" spans="27:35" x14ac:dyDescent="0.25">
      <c r="AA15900" s="81"/>
      <c r="AB15900" s="81"/>
      <c r="AC15900" s="80"/>
      <c r="AD15900" s="80"/>
      <c r="AE15900" s="81"/>
      <c r="AF15900" s="82"/>
      <c r="AG15900" s="80"/>
      <c r="AH15900" s="119"/>
      <c r="AI15900" s="119"/>
    </row>
    <row r="15901" spans="27:35" x14ac:dyDescent="0.25">
      <c r="AA15901" s="81"/>
      <c r="AB15901" s="81"/>
      <c r="AC15901" s="80"/>
      <c r="AD15901" s="80"/>
      <c r="AE15901" s="81"/>
      <c r="AF15901" s="82"/>
      <c r="AG15901" s="80"/>
      <c r="AH15901" s="119"/>
      <c r="AI15901" s="119"/>
    </row>
    <row r="15902" spans="27:35" x14ac:dyDescent="0.25">
      <c r="AA15902" s="81"/>
      <c r="AB15902" s="81"/>
      <c r="AC15902" s="80"/>
      <c r="AD15902" s="80"/>
      <c r="AE15902" s="81"/>
      <c r="AF15902" s="82"/>
      <c r="AG15902" s="80"/>
      <c r="AH15902" s="119"/>
      <c r="AI15902" s="119"/>
    </row>
    <row r="15903" spans="27:35" x14ac:dyDescent="0.25">
      <c r="AA15903" s="81"/>
      <c r="AB15903" s="81"/>
      <c r="AC15903" s="80"/>
      <c r="AD15903" s="80"/>
      <c r="AE15903" s="81"/>
      <c r="AF15903" s="82"/>
      <c r="AG15903" s="80"/>
      <c r="AH15903" s="119"/>
      <c r="AI15903" s="119"/>
    </row>
    <row r="15904" spans="27:35" x14ac:dyDescent="0.25">
      <c r="AA15904" s="81"/>
      <c r="AB15904" s="81"/>
      <c r="AC15904" s="80"/>
      <c r="AD15904" s="80"/>
      <c r="AE15904" s="81"/>
      <c r="AF15904" s="82"/>
      <c r="AG15904" s="80"/>
      <c r="AH15904" s="119"/>
      <c r="AI15904" s="119"/>
    </row>
    <row r="15905" spans="27:35" x14ac:dyDescent="0.25">
      <c r="AA15905" s="81"/>
      <c r="AB15905" s="81"/>
      <c r="AC15905" s="80"/>
      <c r="AD15905" s="80"/>
      <c r="AE15905" s="81"/>
      <c r="AF15905" s="82"/>
      <c r="AG15905" s="80"/>
      <c r="AH15905" s="119"/>
      <c r="AI15905" s="119"/>
    </row>
    <row r="15906" spans="27:35" x14ac:dyDescent="0.25">
      <c r="AA15906" s="81"/>
      <c r="AB15906" s="81"/>
      <c r="AC15906" s="80"/>
      <c r="AD15906" s="80"/>
      <c r="AE15906" s="81"/>
      <c r="AF15906" s="82"/>
      <c r="AG15906" s="80"/>
      <c r="AH15906" s="119"/>
      <c r="AI15906" s="119"/>
    </row>
    <row r="15907" spans="27:35" x14ac:dyDescent="0.25">
      <c r="AA15907" s="81"/>
      <c r="AB15907" s="81"/>
      <c r="AC15907" s="80"/>
      <c r="AD15907" s="80"/>
      <c r="AE15907" s="81"/>
      <c r="AF15907" s="82"/>
      <c r="AG15907" s="80"/>
      <c r="AH15907" s="119"/>
      <c r="AI15907" s="119"/>
    </row>
    <row r="15908" spans="27:35" x14ac:dyDescent="0.25">
      <c r="AA15908" s="81"/>
      <c r="AB15908" s="81"/>
      <c r="AC15908" s="80"/>
      <c r="AD15908" s="80"/>
      <c r="AE15908" s="81"/>
      <c r="AF15908" s="82"/>
      <c r="AG15908" s="80"/>
      <c r="AH15908" s="119"/>
      <c r="AI15908" s="119"/>
    </row>
    <row r="15909" spans="27:35" x14ac:dyDescent="0.25">
      <c r="AA15909" s="81"/>
      <c r="AB15909" s="81"/>
      <c r="AC15909" s="80"/>
      <c r="AD15909" s="80"/>
      <c r="AE15909" s="81"/>
      <c r="AF15909" s="82"/>
      <c r="AG15909" s="80"/>
      <c r="AH15909" s="119"/>
      <c r="AI15909" s="119"/>
    </row>
    <row r="15910" spans="27:35" x14ac:dyDescent="0.25">
      <c r="AA15910" s="81"/>
      <c r="AB15910" s="81"/>
      <c r="AC15910" s="80"/>
      <c r="AD15910" s="80"/>
      <c r="AE15910" s="81"/>
      <c r="AF15910" s="82"/>
      <c r="AG15910" s="80"/>
      <c r="AH15910" s="119"/>
      <c r="AI15910" s="119"/>
    </row>
    <row r="15911" spans="27:35" x14ac:dyDescent="0.25">
      <c r="AA15911" s="81"/>
      <c r="AB15911" s="81"/>
      <c r="AC15911" s="80"/>
      <c r="AD15911" s="80"/>
      <c r="AE15911" s="81"/>
      <c r="AF15911" s="82"/>
      <c r="AG15911" s="80"/>
      <c r="AH15911" s="119"/>
      <c r="AI15911" s="119"/>
    </row>
    <row r="15912" spans="27:35" x14ac:dyDescent="0.25">
      <c r="AA15912" s="81"/>
      <c r="AB15912" s="81"/>
      <c r="AC15912" s="80"/>
      <c r="AD15912" s="80"/>
      <c r="AE15912" s="81"/>
      <c r="AF15912" s="82"/>
      <c r="AG15912" s="80"/>
      <c r="AH15912" s="119"/>
      <c r="AI15912" s="119"/>
    </row>
    <row r="15913" spans="27:35" x14ac:dyDescent="0.25">
      <c r="AA15913" s="81"/>
      <c r="AB15913" s="81"/>
      <c r="AC15913" s="80"/>
      <c r="AD15913" s="80"/>
      <c r="AE15913" s="81"/>
      <c r="AF15913" s="82"/>
      <c r="AG15913" s="80"/>
      <c r="AH15913" s="119"/>
      <c r="AI15913" s="119"/>
    </row>
    <row r="15914" spans="27:35" x14ac:dyDescent="0.25">
      <c r="AA15914" s="81"/>
      <c r="AB15914" s="81"/>
      <c r="AC15914" s="80"/>
      <c r="AD15914" s="80"/>
      <c r="AE15914" s="81"/>
      <c r="AF15914" s="82"/>
      <c r="AG15914" s="80"/>
      <c r="AH15914" s="119"/>
      <c r="AI15914" s="119"/>
    </row>
    <row r="15915" spans="27:35" x14ac:dyDescent="0.25">
      <c r="AA15915" s="81"/>
      <c r="AB15915" s="81"/>
      <c r="AC15915" s="80"/>
      <c r="AD15915" s="80"/>
      <c r="AE15915" s="81"/>
      <c r="AF15915" s="82"/>
      <c r="AG15915" s="80"/>
      <c r="AH15915" s="119"/>
      <c r="AI15915" s="119"/>
    </row>
    <row r="15916" spans="27:35" x14ac:dyDescent="0.25">
      <c r="AA15916" s="81"/>
      <c r="AB15916" s="81"/>
      <c r="AC15916" s="80"/>
      <c r="AD15916" s="80"/>
      <c r="AE15916" s="81"/>
      <c r="AF15916" s="82"/>
      <c r="AG15916" s="80"/>
      <c r="AH15916" s="119"/>
      <c r="AI15916" s="119"/>
    </row>
    <row r="15917" spans="27:35" x14ac:dyDescent="0.25">
      <c r="AA15917" s="81"/>
      <c r="AB15917" s="81"/>
      <c r="AC15917" s="80"/>
      <c r="AD15917" s="80"/>
      <c r="AE15917" s="81"/>
      <c r="AF15917" s="82"/>
      <c r="AG15917" s="80"/>
      <c r="AH15917" s="119"/>
      <c r="AI15917" s="119"/>
    </row>
    <row r="15918" spans="27:35" x14ac:dyDescent="0.25">
      <c r="AA15918" s="81"/>
      <c r="AB15918" s="81"/>
      <c r="AC15918" s="80"/>
      <c r="AD15918" s="80"/>
      <c r="AE15918" s="81"/>
      <c r="AF15918" s="82"/>
      <c r="AG15918" s="80"/>
      <c r="AH15918" s="119"/>
      <c r="AI15918" s="119"/>
    </row>
    <row r="15919" spans="27:35" x14ac:dyDescent="0.25">
      <c r="AA15919" s="81"/>
      <c r="AB15919" s="81"/>
      <c r="AC15919" s="80"/>
      <c r="AD15919" s="80"/>
      <c r="AE15919" s="81"/>
      <c r="AF15919" s="82"/>
      <c r="AG15919" s="80"/>
      <c r="AH15919" s="119"/>
      <c r="AI15919" s="119"/>
    </row>
    <row r="15920" spans="27:35" x14ac:dyDescent="0.25">
      <c r="AA15920" s="81"/>
      <c r="AB15920" s="81"/>
      <c r="AC15920" s="80"/>
      <c r="AD15920" s="80"/>
      <c r="AE15920" s="81"/>
      <c r="AF15920" s="82"/>
      <c r="AG15920" s="80"/>
      <c r="AH15920" s="119"/>
      <c r="AI15920" s="119"/>
    </row>
    <row r="15921" spans="27:35" x14ac:dyDescent="0.25">
      <c r="AA15921" s="81"/>
      <c r="AB15921" s="81"/>
      <c r="AC15921" s="80"/>
      <c r="AD15921" s="80"/>
      <c r="AE15921" s="81"/>
      <c r="AF15921" s="82"/>
      <c r="AG15921" s="80"/>
      <c r="AH15921" s="119"/>
      <c r="AI15921" s="119"/>
    </row>
    <row r="15922" spans="27:35" x14ac:dyDescent="0.25">
      <c r="AA15922" s="81"/>
      <c r="AB15922" s="81"/>
      <c r="AC15922" s="80"/>
      <c r="AD15922" s="80"/>
      <c r="AE15922" s="81"/>
      <c r="AF15922" s="82"/>
      <c r="AG15922" s="80"/>
      <c r="AH15922" s="119"/>
      <c r="AI15922" s="119"/>
    </row>
    <row r="15923" spans="27:35" x14ac:dyDescent="0.25">
      <c r="AA15923" s="81"/>
      <c r="AB15923" s="81"/>
      <c r="AC15923" s="80"/>
      <c r="AD15923" s="80"/>
      <c r="AE15923" s="81"/>
      <c r="AF15923" s="82"/>
      <c r="AG15923" s="80"/>
      <c r="AH15923" s="119"/>
      <c r="AI15923" s="119"/>
    </row>
    <row r="15924" spans="27:35" x14ac:dyDescent="0.25">
      <c r="AA15924" s="81"/>
      <c r="AB15924" s="81"/>
      <c r="AC15924" s="80"/>
      <c r="AD15924" s="80"/>
      <c r="AE15924" s="81"/>
      <c r="AF15924" s="82"/>
      <c r="AG15924" s="80"/>
      <c r="AH15924" s="119"/>
      <c r="AI15924" s="119"/>
    </row>
    <row r="15925" spans="27:35" x14ac:dyDescent="0.25">
      <c r="AA15925" s="81"/>
      <c r="AB15925" s="81"/>
      <c r="AC15925" s="80"/>
      <c r="AD15925" s="80"/>
      <c r="AE15925" s="81"/>
      <c r="AF15925" s="82"/>
      <c r="AG15925" s="80"/>
      <c r="AH15925" s="119"/>
      <c r="AI15925" s="119"/>
    </row>
    <row r="15926" spans="27:35" x14ac:dyDescent="0.25">
      <c r="AA15926" s="81"/>
      <c r="AB15926" s="81"/>
      <c r="AC15926" s="80"/>
      <c r="AD15926" s="80"/>
      <c r="AE15926" s="81"/>
      <c r="AF15926" s="82"/>
      <c r="AG15926" s="80"/>
      <c r="AH15926" s="119"/>
      <c r="AI15926" s="119"/>
    </row>
    <row r="15927" spans="27:35" x14ac:dyDescent="0.25">
      <c r="AA15927" s="81"/>
      <c r="AB15927" s="81"/>
      <c r="AC15927" s="80"/>
      <c r="AD15927" s="80"/>
      <c r="AE15927" s="81"/>
      <c r="AF15927" s="82"/>
      <c r="AG15927" s="80"/>
      <c r="AH15927" s="119"/>
      <c r="AI15927" s="119"/>
    </row>
    <row r="15928" spans="27:35" x14ac:dyDescent="0.25">
      <c r="AA15928" s="81"/>
      <c r="AB15928" s="81"/>
      <c r="AC15928" s="80"/>
      <c r="AD15928" s="80"/>
      <c r="AE15928" s="81"/>
      <c r="AF15928" s="82"/>
      <c r="AG15928" s="80"/>
      <c r="AH15928" s="119"/>
      <c r="AI15928" s="119"/>
    </row>
    <row r="15929" spans="27:35" x14ac:dyDescent="0.25">
      <c r="AA15929" s="81"/>
      <c r="AB15929" s="81"/>
      <c r="AC15929" s="80"/>
      <c r="AD15929" s="80"/>
      <c r="AE15929" s="81"/>
      <c r="AF15929" s="82"/>
      <c r="AG15929" s="80"/>
      <c r="AH15929" s="119"/>
      <c r="AI15929" s="119"/>
    </row>
    <row r="15930" spans="27:35" x14ac:dyDescent="0.25">
      <c r="AA15930" s="81"/>
      <c r="AB15930" s="81"/>
      <c r="AC15930" s="80"/>
      <c r="AD15930" s="80"/>
      <c r="AE15930" s="81"/>
      <c r="AF15930" s="82"/>
      <c r="AG15930" s="80"/>
      <c r="AH15930" s="119"/>
      <c r="AI15930" s="119"/>
    </row>
    <row r="15931" spans="27:35" x14ac:dyDescent="0.25">
      <c r="AA15931" s="81"/>
      <c r="AB15931" s="81"/>
      <c r="AC15931" s="80"/>
      <c r="AD15931" s="80"/>
      <c r="AE15931" s="81"/>
      <c r="AF15931" s="82"/>
      <c r="AG15931" s="80"/>
      <c r="AH15931" s="119"/>
      <c r="AI15931" s="119"/>
    </row>
    <row r="15932" spans="27:35" x14ac:dyDescent="0.25">
      <c r="AA15932" s="81"/>
      <c r="AB15932" s="81"/>
      <c r="AC15932" s="80"/>
      <c r="AD15932" s="80"/>
      <c r="AE15932" s="81"/>
      <c r="AF15932" s="82"/>
      <c r="AG15932" s="80"/>
      <c r="AH15932" s="119"/>
      <c r="AI15932" s="119"/>
    </row>
    <row r="15933" spans="27:35" x14ac:dyDescent="0.25">
      <c r="AA15933" s="81"/>
      <c r="AB15933" s="81"/>
      <c r="AC15933" s="80"/>
      <c r="AD15933" s="80"/>
      <c r="AE15933" s="81"/>
      <c r="AF15933" s="82"/>
      <c r="AG15933" s="80"/>
      <c r="AH15933" s="119"/>
      <c r="AI15933" s="119"/>
    </row>
    <row r="15934" spans="27:35" x14ac:dyDescent="0.25">
      <c r="AA15934" s="81"/>
      <c r="AB15934" s="81"/>
      <c r="AC15934" s="80"/>
      <c r="AD15934" s="80"/>
      <c r="AE15934" s="81"/>
      <c r="AF15934" s="82"/>
      <c r="AG15934" s="80"/>
      <c r="AH15934" s="119"/>
      <c r="AI15934" s="119"/>
    </row>
    <row r="15935" spans="27:35" x14ac:dyDescent="0.25">
      <c r="AA15935" s="81"/>
      <c r="AB15935" s="81"/>
      <c r="AC15935" s="80"/>
      <c r="AD15935" s="80"/>
      <c r="AE15935" s="81"/>
      <c r="AF15935" s="82"/>
      <c r="AG15935" s="80"/>
      <c r="AH15935" s="119"/>
      <c r="AI15935" s="119"/>
    </row>
    <row r="15936" spans="27:35" x14ac:dyDescent="0.25">
      <c r="AA15936" s="81"/>
      <c r="AB15936" s="81"/>
      <c r="AC15936" s="80"/>
      <c r="AD15936" s="80"/>
      <c r="AE15936" s="81"/>
      <c r="AF15936" s="82"/>
      <c r="AG15936" s="80"/>
      <c r="AH15936" s="119"/>
      <c r="AI15936" s="119"/>
    </row>
    <row r="15937" spans="27:35" x14ac:dyDescent="0.25">
      <c r="AA15937" s="81"/>
      <c r="AB15937" s="81"/>
      <c r="AC15937" s="80"/>
      <c r="AD15937" s="80"/>
      <c r="AE15937" s="81"/>
      <c r="AF15937" s="82"/>
      <c r="AG15937" s="80"/>
      <c r="AH15937" s="119"/>
      <c r="AI15937" s="119"/>
    </row>
    <row r="15938" spans="27:35" x14ac:dyDescent="0.25">
      <c r="AA15938" s="81"/>
      <c r="AB15938" s="81"/>
      <c r="AC15938" s="80"/>
      <c r="AD15938" s="80"/>
      <c r="AE15938" s="81"/>
      <c r="AF15938" s="82"/>
      <c r="AG15938" s="80"/>
      <c r="AH15938" s="119"/>
      <c r="AI15938" s="119"/>
    </row>
    <row r="15939" spans="27:35" x14ac:dyDescent="0.25">
      <c r="AA15939" s="81"/>
      <c r="AB15939" s="81"/>
      <c r="AC15939" s="80"/>
      <c r="AD15939" s="80"/>
      <c r="AE15939" s="81"/>
      <c r="AF15939" s="82"/>
      <c r="AG15939" s="80"/>
      <c r="AH15939" s="119"/>
      <c r="AI15939" s="119"/>
    </row>
    <row r="15940" spans="27:35" x14ac:dyDescent="0.25">
      <c r="AA15940" s="81"/>
      <c r="AB15940" s="81"/>
      <c r="AC15940" s="80"/>
      <c r="AD15940" s="80"/>
      <c r="AE15940" s="81"/>
      <c r="AF15940" s="82"/>
      <c r="AG15940" s="80"/>
      <c r="AH15940" s="119"/>
      <c r="AI15940" s="119"/>
    </row>
    <row r="15941" spans="27:35" x14ac:dyDescent="0.25">
      <c r="AA15941" s="81"/>
      <c r="AB15941" s="81"/>
      <c r="AC15941" s="80"/>
      <c r="AD15941" s="80"/>
      <c r="AE15941" s="81"/>
      <c r="AF15941" s="82"/>
      <c r="AG15941" s="80"/>
      <c r="AH15941" s="119"/>
      <c r="AI15941" s="119"/>
    </row>
    <row r="15942" spans="27:35" x14ac:dyDescent="0.25">
      <c r="AA15942" s="81"/>
      <c r="AB15942" s="81"/>
      <c r="AC15942" s="80"/>
      <c r="AD15942" s="80"/>
      <c r="AE15942" s="81"/>
      <c r="AF15942" s="82"/>
      <c r="AG15942" s="80"/>
      <c r="AH15942" s="119"/>
      <c r="AI15942" s="119"/>
    </row>
    <row r="15943" spans="27:35" x14ac:dyDescent="0.25">
      <c r="AA15943" s="81"/>
      <c r="AB15943" s="81"/>
      <c r="AC15943" s="80"/>
      <c r="AD15943" s="80"/>
      <c r="AE15943" s="81"/>
      <c r="AF15943" s="82"/>
      <c r="AG15943" s="80"/>
      <c r="AH15943" s="119"/>
      <c r="AI15943" s="119"/>
    </row>
    <row r="15944" spans="27:35" x14ac:dyDescent="0.25">
      <c r="AA15944" s="81"/>
      <c r="AB15944" s="81"/>
      <c r="AC15944" s="80"/>
      <c r="AD15944" s="80"/>
      <c r="AE15944" s="81"/>
      <c r="AF15944" s="82"/>
      <c r="AG15944" s="80"/>
      <c r="AH15944" s="119"/>
      <c r="AI15944" s="119"/>
    </row>
    <row r="15945" spans="27:35" x14ac:dyDescent="0.25">
      <c r="AA15945" s="81"/>
      <c r="AB15945" s="81"/>
      <c r="AC15945" s="80"/>
      <c r="AD15945" s="80"/>
      <c r="AE15945" s="81"/>
      <c r="AF15945" s="82"/>
      <c r="AG15945" s="80"/>
      <c r="AH15945" s="119"/>
      <c r="AI15945" s="119"/>
    </row>
    <row r="15946" spans="27:35" x14ac:dyDescent="0.25">
      <c r="AA15946" s="81"/>
      <c r="AB15946" s="81"/>
      <c r="AC15946" s="80"/>
      <c r="AD15946" s="80"/>
      <c r="AE15946" s="81"/>
      <c r="AF15946" s="82"/>
      <c r="AG15946" s="80"/>
      <c r="AH15946" s="119"/>
      <c r="AI15946" s="119"/>
    </row>
    <row r="15947" spans="27:35" x14ac:dyDescent="0.25">
      <c r="AA15947" s="81"/>
      <c r="AB15947" s="81"/>
      <c r="AC15947" s="80"/>
      <c r="AD15947" s="80"/>
      <c r="AE15947" s="81"/>
      <c r="AF15947" s="82"/>
      <c r="AG15947" s="80"/>
      <c r="AH15947" s="119"/>
      <c r="AI15947" s="119"/>
    </row>
    <row r="15948" spans="27:35" x14ac:dyDescent="0.25">
      <c r="AA15948" s="81"/>
      <c r="AB15948" s="81"/>
      <c r="AC15948" s="80"/>
      <c r="AD15948" s="80"/>
      <c r="AE15948" s="81"/>
      <c r="AF15948" s="82"/>
      <c r="AG15948" s="80"/>
      <c r="AH15948" s="119"/>
      <c r="AI15948" s="119"/>
    </row>
    <row r="15949" spans="27:35" x14ac:dyDescent="0.25">
      <c r="AA15949" s="81"/>
      <c r="AB15949" s="81"/>
      <c r="AC15949" s="80"/>
      <c r="AD15949" s="80"/>
      <c r="AE15949" s="81"/>
      <c r="AF15949" s="82"/>
      <c r="AG15949" s="80"/>
      <c r="AH15949" s="119"/>
      <c r="AI15949" s="119"/>
    </row>
    <row r="15950" spans="27:35" x14ac:dyDescent="0.25">
      <c r="AA15950" s="81"/>
      <c r="AB15950" s="81"/>
      <c r="AC15950" s="80"/>
      <c r="AD15950" s="80"/>
      <c r="AE15950" s="81"/>
      <c r="AF15950" s="82"/>
      <c r="AG15950" s="80"/>
      <c r="AH15950" s="119"/>
      <c r="AI15950" s="119"/>
    </row>
    <row r="15951" spans="27:35" x14ac:dyDescent="0.25">
      <c r="AA15951" s="81"/>
      <c r="AB15951" s="81"/>
      <c r="AC15951" s="80"/>
      <c r="AD15951" s="80"/>
      <c r="AE15951" s="81"/>
      <c r="AF15951" s="82"/>
      <c r="AG15951" s="80"/>
      <c r="AH15951" s="119"/>
      <c r="AI15951" s="119"/>
    </row>
    <row r="15952" spans="27:35" x14ac:dyDescent="0.25">
      <c r="AA15952" s="81"/>
      <c r="AB15952" s="81"/>
      <c r="AC15952" s="80"/>
      <c r="AD15952" s="80"/>
      <c r="AE15952" s="81"/>
      <c r="AF15952" s="82"/>
      <c r="AG15952" s="80"/>
      <c r="AH15952" s="119"/>
      <c r="AI15952" s="119"/>
    </row>
    <row r="15953" spans="27:35" x14ac:dyDescent="0.25">
      <c r="AA15953" s="81"/>
      <c r="AB15953" s="81"/>
      <c r="AC15953" s="80"/>
      <c r="AD15953" s="80"/>
      <c r="AE15953" s="81"/>
      <c r="AF15953" s="82"/>
      <c r="AG15953" s="80"/>
      <c r="AH15953" s="119"/>
      <c r="AI15953" s="119"/>
    </row>
    <row r="15954" spans="27:35" x14ac:dyDescent="0.25">
      <c r="AA15954" s="81"/>
      <c r="AB15954" s="81"/>
      <c r="AC15954" s="80"/>
      <c r="AD15954" s="80"/>
      <c r="AE15954" s="81"/>
      <c r="AF15954" s="82"/>
      <c r="AG15954" s="80"/>
      <c r="AH15954" s="119"/>
      <c r="AI15954" s="119"/>
    </row>
    <row r="15955" spans="27:35" x14ac:dyDescent="0.25">
      <c r="AA15955" s="81"/>
      <c r="AB15955" s="81"/>
      <c r="AC15955" s="80"/>
      <c r="AD15955" s="80"/>
      <c r="AE15955" s="81"/>
      <c r="AF15955" s="82"/>
      <c r="AG15955" s="80"/>
      <c r="AH15955" s="119"/>
      <c r="AI15955" s="119"/>
    </row>
    <row r="15956" spans="27:35" x14ac:dyDescent="0.25">
      <c r="AA15956" s="81"/>
      <c r="AB15956" s="81"/>
      <c r="AC15956" s="80"/>
      <c r="AD15956" s="80"/>
      <c r="AE15956" s="81"/>
      <c r="AF15956" s="82"/>
      <c r="AG15956" s="80"/>
      <c r="AH15956" s="119"/>
      <c r="AI15956" s="119"/>
    </row>
    <row r="15957" spans="27:35" x14ac:dyDescent="0.25">
      <c r="AA15957" s="81"/>
      <c r="AB15957" s="81"/>
      <c r="AC15957" s="80"/>
      <c r="AD15957" s="80"/>
      <c r="AE15957" s="81"/>
      <c r="AF15957" s="82"/>
      <c r="AG15957" s="80"/>
      <c r="AH15957" s="119"/>
      <c r="AI15957" s="119"/>
    </row>
    <row r="15958" spans="27:35" x14ac:dyDescent="0.25">
      <c r="AA15958" s="81"/>
      <c r="AB15958" s="81"/>
      <c r="AC15958" s="80"/>
      <c r="AD15958" s="80"/>
      <c r="AE15958" s="81"/>
      <c r="AF15958" s="82"/>
      <c r="AG15958" s="80"/>
      <c r="AH15958" s="119"/>
      <c r="AI15958" s="119"/>
    </row>
    <row r="15959" spans="27:35" x14ac:dyDescent="0.25">
      <c r="AA15959" s="81"/>
      <c r="AB15959" s="81"/>
      <c r="AC15959" s="80"/>
      <c r="AD15959" s="80"/>
      <c r="AE15959" s="81"/>
      <c r="AF15959" s="82"/>
      <c r="AG15959" s="80"/>
      <c r="AH15959" s="119"/>
      <c r="AI15959" s="119"/>
    </row>
    <row r="15960" spans="27:35" x14ac:dyDescent="0.25">
      <c r="AA15960" s="81"/>
      <c r="AB15960" s="81"/>
      <c r="AC15960" s="80"/>
      <c r="AD15960" s="80"/>
      <c r="AE15960" s="81"/>
      <c r="AF15960" s="82"/>
      <c r="AG15960" s="80"/>
      <c r="AH15960" s="119"/>
      <c r="AI15960" s="119"/>
    </row>
    <row r="15961" spans="27:35" x14ac:dyDescent="0.25">
      <c r="AA15961" s="81"/>
      <c r="AB15961" s="81"/>
      <c r="AC15961" s="80"/>
      <c r="AD15961" s="80"/>
      <c r="AE15961" s="81"/>
      <c r="AF15961" s="82"/>
      <c r="AG15961" s="80"/>
      <c r="AH15961" s="119"/>
      <c r="AI15961" s="119"/>
    </row>
    <row r="15962" spans="27:35" x14ac:dyDescent="0.25">
      <c r="AA15962" s="81"/>
      <c r="AB15962" s="81"/>
      <c r="AC15962" s="80"/>
      <c r="AD15962" s="80"/>
      <c r="AE15962" s="81"/>
      <c r="AF15962" s="82"/>
      <c r="AG15962" s="80"/>
      <c r="AH15962" s="119"/>
      <c r="AI15962" s="119"/>
    </row>
    <row r="15963" spans="27:35" x14ac:dyDescent="0.25">
      <c r="AA15963" s="81"/>
      <c r="AB15963" s="81"/>
      <c r="AC15963" s="80"/>
      <c r="AD15963" s="80"/>
      <c r="AE15963" s="81"/>
      <c r="AF15963" s="82"/>
      <c r="AG15963" s="80"/>
      <c r="AH15963" s="119"/>
      <c r="AI15963" s="119"/>
    </row>
    <row r="15964" spans="27:35" x14ac:dyDescent="0.25">
      <c r="AA15964" s="81"/>
      <c r="AB15964" s="81"/>
      <c r="AC15964" s="80"/>
      <c r="AD15964" s="80"/>
      <c r="AE15964" s="81"/>
      <c r="AF15964" s="82"/>
      <c r="AG15964" s="80"/>
      <c r="AH15964" s="119"/>
      <c r="AI15964" s="119"/>
    </row>
    <row r="15965" spans="27:35" x14ac:dyDescent="0.25">
      <c r="AA15965" s="81"/>
      <c r="AB15965" s="81"/>
      <c r="AC15965" s="80"/>
      <c r="AD15965" s="80"/>
      <c r="AE15965" s="81"/>
      <c r="AF15965" s="82"/>
      <c r="AG15965" s="80"/>
      <c r="AH15965" s="119"/>
      <c r="AI15965" s="119"/>
    </row>
    <row r="15966" spans="27:35" x14ac:dyDescent="0.25">
      <c r="AA15966" s="81"/>
      <c r="AB15966" s="81"/>
      <c r="AC15966" s="80"/>
      <c r="AD15966" s="80"/>
      <c r="AE15966" s="81"/>
      <c r="AF15966" s="82"/>
      <c r="AG15966" s="80"/>
      <c r="AH15966" s="119"/>
      <c r="AI15966" s="119"/>
    </row>
    <row r="15967" spans="27:35" x14ac:dyDescent="0.25">
      <c r="AA15967" s="81"/>
      <c r="AB15967" s="81"/>
      <c r="AC15967" s="80"/>
      <c r="AD15967" s="80"/>
      <c r="AE15967" s="81"/>
      <c r="AF15967" s="82"/>
      <c r="AG15967" s="80"/>
      <c r="AH15967" s="119"/>
      <c r="AI15967" s="119"/>
    </row>
    <row r="15968" spans="27:35" x14ac:dyDescent="0.25">
      <c r="AA15968" s="81"/>
      <c r="AB15968" s="81"/>
      <c r="AC15968" s="80"/>
      <c r="AD15968" s="80"/>
      <c r="AE15968" s="81"/>
      <c r="AF15968" s="82"/>
      <c r="AG15968" s="80"/>
      <c r="AH15968" s="119"/>
      <c r="AI15968" s="119"/>
    </row>
    <row r="15969" spans="27:35" x14ac:dyDescent="0.25">
      <c r="AA15969" s="81"/>
      <c r="AB15969" s="81"/>
      <c r="AC15969" s="80"/>
      <c r="AD15969" s="80"/>
      <c r="AE15969" s="81"/>
      <c r="AF15969" s="82"/>
      <c r="AG15969" s="80"/>
      <c r="AH15969" s="119"/>
      <c r="AI15969" s="119"/>
    </row>
    <row r="15970" spans="27:35" x14ac:dyDescent="0.25">
      <c r="AA15970" s="81"/>
      <c r="AB15970" s="81"/>
      <c r="AC15970" s="80"/>
      <c r="AD15970" s="80"/>
      <c r="AE15970" s="81"/>
      <c r="AF15970" s="82"/>
      <c r="AG15970" s="80"/>
      <c r="AH15970" s="119"/>
      <c r="AI15970" s="119"/>
    </row>
    <row r="15971" spans="27:35" x14ac:dyDescent="0.25">
      <c r="AA15971" s="81"/>
      <c r="AB15971" s="81"/>
      <c r="AC15971" s="80"/>
      <c r="AD15971" s="80"/>
      <c r="AE15971" s="81"/>
      <c r="AF15971" s="82"/>
      <c r="AG15971" s="80"/>
      <c r="AH15971" s="119"/>
      <c r="AI15971" s="119"/>
    </row>
    <row r="15972" spans="27:35" x14ac:dyDescent="0.25">
      <c r="AA15972" s="81"/>
      <c r="AB15972" s="81"/>
      <c r="AC15972" s="80"/>
      <c r="AD15972" s="80"/>
      <c r="AE15972" s="81"/>
      <c r="AF15972" s="82"/>
      <c r="AG15972" s="80"/>
      <c r="AH15972" s="119"/>
      <c r="AI15972" s="119"/>
    </row>
    <row r="15973" spans="27:35" x14ac:dyDescent="0.25">
      <c r="AA15973" s="81"/>
      <c r="AB15973" s="81"/>
      <c r="AC15973" s="80"/>
      <c r="AD15973" s="80"/>
      <c r="AE15973" s="81"/>
      <c r="AF15973" s="82"/>
      <c r="AG15973" s="80"/>
      <c r="AH15973" s="119"/>
      <c r="AI15973" s="119"/>
    </row>
    <row r="15974" spans="27:35" x14ac:dyDescent="0.25">
      <c r="AA15974" s="81"/>
      <c r="AB15974" s="81"/>
      <c r="AC15974" s="80"/>
      <c r="AD15974" s="80"/>
      <c r="AE15974" s="81"/>
      <c r="AF15974" s="82"/>
      <c r="AG15974" s="80"/>
      <c r="AH15974" s="119"/>
      <c r="AI15974" s="119"/>
    </row>
    <row r="15975" spans="27:35" x14ac:dyDescent="0.25">
      <c r="AA15975" s="81"/>
      <c r="AB15975" s="81"/>
      <c r="AC15975" s="80"/>
      <c r="AD15975" s="80"/>
      <c r="AE15975" s="81"/>
      <c r="AF15975" s="82"/>
      <c r="AG15975" s="80"/>
      <c r="AH15975" s="119"/>
      <c r="AI15975" s="119"/>
    </row>
    <row r="15976" spans="27:35" x14ac:dyDescent="0.25">
      <c r="AA15976" s="81"/>
      <c r="AB15976" s="81"/>
      <c r="AC15976" s="80"/>
      <c r="AD15976" s="80"/>
      <c r="AE15976" s="81"/>
      <c r="AF15976" s="82"/>
      <c r="AG15976" s="80"/>
      <c r="AH15976" s="119"/>
      <c r="AI15976" s="119"/>
    </row>
    <row r="15977" spans="27:35" x14ac:dyDescent="0.25">
      <c r="AA15977" s="81"/>
      <c r="AB15977" s="81"/>
      <c r="AC15977" s="80"/>
      <c r="AD15977" s="80"/>
      <c r="AE15977" s="81"/>
      <c r="AF15977" s="82"/>
      <c r="AG15977" s="80"/>
      <c r="AH15977" s="119"/>
      <c r="AI15977" s="119"/>
    </row>
    <row r="15978" spans="27:35" x14ac:dyDescent="0.25">
      <c r="AA15978" s="81"/>
      <c r="AB15978" s="81"/>
      <c r="AC15978" s="80"/>
      <c r="AD15978" s="80"/>
      <c r="AE15978" s="81"/>
      <c r="AF15978" s="82"/>
      <c r="AG15978" s="80"/>
      <c r="AH15978" s="119"/>
      <c r="AI15978" s="119"/>
    </row>
    <row r="15979" spans="27:35" x14ac:dyDescent="0.25">
      <c r="AA15979" s="81"/>
      <c r="AB15979" s="81"/>
      <c r="AC15979" s="80"/>
      <c r="AD15979" s="80"/>
      <c r="AE15979" s="81"/>
      <c r="AF15979" s="82"/>
      <c r="AG15979" s="80"/>
      <c r="AH15979" s="119"/>
      <c r="AI15979" s="119"/>
    </row>
    <row r="15980" spans="27:35" x14ac:dyDescent="0.25">
      <c r="AA15980" s="81"/>
      <c r="AB15980" s="81"/>
      <c r="AC15980" s="80"/>
      <c r="AD15980" s="80"/>
      <c r="AE15980" s="81"/>
      <c r="AF15980" s="82"/>
      <c r="AG15980" s="80"/>
      <c r="AH15980" s="119"/>
      <c r="AI15980" s="119"/>
    </row>
    <row r="15981" spans="27:35" x14ac:dyDescent="0.25">
      <c r="AA15981" s="81"/>
      <c r="AB15981" s="81"/>
      <c r="AC15981" s="80"/>
      <c r="AD15981" s="80"/>
      <c r="AE15981" s="81"/>
      <c r="AF15981" s="82"/>
      <c r="AG15981" s="80"/>
      <c r="AH15981" s="119"/>
      <c r="AI15981" s="119"/>
    </row>
    <row r="15982" spans="27:35" x14ac:dyDescent="0.25">
      <c r="AA15982" s="81"/>
      <c r="AB15982" s="81"/>
      <c r="AC15982" s="80"/>
      <c r="AD15982" s="80"/>
      <c r="AE15982" s="81"/>
      <c r="AF15982" s="82"/>
      <c r="AG15982" s="80"/>
      <c r="AH15982" s="119"/>
      <c r="AI15982" s="119"/>
    </row>
    <row r="15983" spans="27:35" x14ac:dyDescent="0.25">
      <c r="AA15983" s="81"/>
      <c r="AB15983" s="81"/>
      <c r="AC15983" s="80"/>
      <c r="AD15983" s="80"/>
      <c r="AE15983" s="81"/>
      <c r="AF15983" s="82"/>
      <c r="AG15983" s="80"/>
      <c r="AH15983" s="119"/>
      <c r="AI15983" s="119"/>
    </row>
    <row r="15984" spans="27:35" x14ac:dyDescent="0.25">
      <c r="AA15984" s="81"/>
      <c r="AB15984" s="81"/>
      <c r="AC15984" s="80"/>
      <c r="AD15984" s="80"/>
      <c r="AE15984" s="81"/>
      <c r="AF15984" s="82"/>
      <c r="AG15984" s="80"/>
      <c r="AH15984" s="119"/>
      <c r="AI15984" s="119"/>
    </row>
    <row r="15985" spans="27:35" x14ac:dyDescent="0.25">
      <c r="AA15985" s="81"/>
      <c r="AB15985" s="81"/>
      <c r="AC15985" s="80"/>
      <c r="AD15985" s="80"/>
      <c r="AE15985" s="81"/>
      <c r="AF15985" s="82"/>
      <c r="AG15985" s="80"/>
      <c r="AH15985" s="119"/>
      <c r="AI15985" s="119"/>
    </row>
    <row r="15986" spans="27:35" x14ac:dyDescent="0.25">
      <c r="AA15986" s="81"/>
      <c r="AB15986" s="81"/>
      <c r="AC15986" s="80"/>
      <c r="AD15986" s="80"/>
      <c r="AE15986" s="81"/>
      <c r="AF15986" s="82"/>
      <c r="AG15986" s="80"/>
      <c r="AH15986" s="119"/>
      <c r="AI15986" s="119"/>
    </row>
    <row r="15987" spans="27:35" x14ac:dyDescent="0.25">
      <c r="AA15987" s="81"/>
      <c r="AB15987" s="81"/>
      <c r="AC15987" s="80"/>
      <c r="AD15987" s="80"/>
      <c r="AE15987" s="81"/>
      <c r="AF15987" s="82"/>
      <c r="AG15987" s="80"/>
      <c r="AH15987" s="119"/>
      <c r="AI15987" s="119"/>
    </row>
    <row r="15988" spans="27:35" x14ac:dyDescent="0.25">
      <c r="AA15988" s="81"/>
      <c r="AB15988" s="81"/>
      <c r="AC15988" s="80"/>
      <c r="AD15988" s="80"/>
      <c r="AE15988" s="81"/>
      <c r="AF15988" s="82"/>
      <c r="AG15988" s="80"/>
      <c r="AH15988" s="119"/>
      <c r="AI15988" s="119"/>
    </row>
    <row r="15989" spans="27:35" x14ac:dyDescent="0.25">
      <c r="AA15989" s="81"/>
      <c r="AB15989" s="81"/>
      <c r="AC15989" s="80"/>
      <c r="AD15989" s="80"/>
      <c r="AE15989" s="81"/>
      <c r="AF15989" s="82"/>
      <c r="AG15989" s="80"/>
      <c r="AH15989" s="119"/>
      <c r="AI15989" s="119"/>
    </row>
    <row r="15990" spans="27:35" x14ac:dyDescent="0.25">
      <c r="AA15990" s="81"/>
      <c r="AB15990" s="81"/>
      <c r="AC15990" s="80"/>
      <c r="AD15990" s="80"/>
      <c r="AE15990" s="81"/>
      <c r="AF15990" s="82"/>
      <c r="AG15990" s="80"/>
      <c r="AH15990" s="119"/>
      <c r="AI15990" s="119"/>
    </row>
    <row r="15991" spans="27:35" x14ac:dyDescent="0.25">
      <c r="AA15991" s="81"/>
      <c r="AB15991" s="81"/>
      <c r="AC15991" s="80"/>
      <c r="AD15991" s="80"/>
      <c r="AE15991" s="81"/>
      <c r="AF15991" s="82"/>
      <c r="AG15991" s="80"/>
      <c r="AH15991" s="119"/>
      <c r="AI15991" s="119"/>
    </row>
    <row r="15992" spans="27:35" x14ac:dyDescent="0.25">
      <c r="AA15992" s="81"/>
      <c r="AB15992" s="81"/>
      <c r="AC15992" s="80"/>
      <c r="AD15992" s="80"/>
      <c r="AE15992" s="81"/>
      <c r="AF15992" s="82"/>
      <c r="AG15992" s="80"/>
      <c r="AH15992" s="119"/>
      <c r="AI15992" s="119"/>
    </row>
    <row r="15993" spans="27:35" x14ac:dyDescent="0.25">
      <c r="AA15993" s="81"/>
      <c r="AB15993" s="81"/>
      <c r="AC15993" s="80"/>
      <c r="AD15993" s="80"/>
      <c r="AE15993" s="81"/>
      <c r="AF15993" s="82"/>
      <c r="AG15993" s="80"/>
      <c r="AH15993" s="119"/>
      <c r="AI15993" s="119"/>
    </row>
    <row r="15994" spans="27:35" x14ac:dyDescent="0.25">
      <c r="AA15994" s="81"/>
      <c r="AB15994" s="81"/>
      <c r="AC15994" s="80"/>
      <c r="AD15994" s="80"/>
      <c r="AE15994" s="81"/>
      <c r="AF15994" s="82"/>
      <c r="AG15994" s="80"/>
      <c r="AH15994" s="119"/>
      <c r="AI15994" s="119"/>
    </row>
    <row r="15995" spans="27:35" x14ac:dyDescent="0.25">
      <c r="AA15995" s="81"/>
      <c r="AB15995" s="81"/>
      <c r="AC15995" s="80"/>
      <c r="AD15995" s="80"/>
      <c r="AE15995" s="81"/>
      <c r="AF15995" s="82"/>
      <c r="AG15995" s="80"/>
      <c r="AH15995" s="119"/>
      <c r="AI15995" s="119"/>
    </row>
    <row r="15996" spans="27:35" x14ac:dyDescent="0.25">
      <c r="AA15996" s="81"/>
      <c r="AB15996" s="81"/>
      <c r="AC15996" s="80"/>
      <c r="AD15996" s="80"/>
      <c r="AE15996" s="81"/>
      <c r="AF15996" s="82"/>
      <c r="AG15996" s="80"/>
      <c r="AH15996" s="119"/>
      <c r="AI15996" s="119"/>
    </row>
    <row r="15997" spans="27:35" x14ac:dyDescent="0.25">
      <c r="AA15997" s="81"/>
      <c r="AB15997" s="81"/>
      <c r="AC15997" s="80"/>
      <c r="AD15997" s="80"/>
      <c r="AE15997" s="81"/>
      <c r="AF15997" s="82"/>
      <c r="AG15997" s="80"/>
      <c r="AH15997" s="119"/>
      <c r="AI15997" s="119"/>
    </row>
    <row r="15998" spans="27:35" x14ac:dyDescent="0.25">
      <c r="AA15998" s="81"/>
      <c r="AB15998" s="81"/>
      <c r="AC15998" s="80"/>
      <c r="AD15998" s="80"/>
      <c r="AE15998" s="81"/>
      <c r="AF15998" s="82"/>
      <c r="AG15998" s="80"/>
      <c r="AH15998" s="119"/>
      <c r="AI15998" s="119"/>
    </row>
    <row r="15999" spans="27:35" x14ac:dyDescent="0.25">
      <c r="AA15999" s="81"/>
      <c r="AB15999" s="81"/>
      <c r="AC15999" s="80"/>
      <c r="AD15999" s="80"/>
      <c r="AE15999" s="81"/>
      <c r="AF15999" s="82"/>
      <c r="AG15999" s="80"/>
      <c r="AH15999" s="119"/>
      <c r="AI15999" s="119"/>
    </row>
    <row r="16000" spans="27:35" x14ac:dyDescent="0.25">
      <c r="AA16000" s="81"/>
      <c r="AB16000" s="81"/>
      <c r="AC16000" s="80"/>
      <c r="AD16000" s="80"/>
      <c r="AE16000" s="81"/>
      <c r="AF16000" s="82"/>
      <c r="AG16000" s="80"/>
      <c r="AH16000" s="119"/>
      <c r="AI16000" s="119"/>
    </row>
    <row r="16001" spans="27:35" x14ac:dyDescent="0.25">
      <c r="AA16001" s="81"/>
      <c r="AB16001" s="81"/>
      <c r="AC16001" s="80"/>
      <c r="AD16001" s="80"/>
      <c r="AE16001" s="81"/>
      <c r="AF16001" s="82"/>
      <c r="AG16001" s="80"/>
      <c r="AH16001" s="119"/>
      <c r="AI16001" s="119"/>
    </row>
    <row r="16002" spans="27:35" x14ac:dyDescent="0.25">
      <c r="AA16002" s="81"/>
      <c r="AB16002" s="81"/>
      <c r="AC16002" s="80"/>
      <c r="AD16002" s="80"/>
      <c r="AE16002" s="81"/>
      <c r="AF16002" s="82"/>
      <c r="AG16002" s="80"/>
      <c r="AH16002" s="119"/>
      <c r="AI16002" s="119"/>
    </row>
    <row r="16003" spans="27:35" x14ac:dyDescent="0.25">
      <c r="AA16003" s="81"/>
      <c r="AB16003" s="81"/>
      <c r="AC16003" s="80"/>
      <c r="AD16003" s="80"/>
      <c r="AE16003" s="81"/>
      <c r="AF16003" s="82"/>
      <c r="AG16003" s="80"/>
      <c r="AH16003" s="119"/>
      <c r="AI16003" s="119"/>
    </row>
    <row r="16004" spans="27:35" x14ac:dyDescent="0.25">
      <c r="AA16004" s="81"/>
      <c r="AB16004" s="81"/>
      <c r="AC16004" s="80"/>
      <c r="AD16004" s="80"/>
      <c r="AE16004" s="81"/>
      <c r="AF16004" s="82"/>
      <c r="AG16004" s="80"/>
      <c r="AH16004" s="119"/>
      <c r="AI16004" s="119"/>
    </row>
    <row r="16005" spans="27:35" x14ac:dyDescent="0.25">
      <c r="AA16005" s="81"/>
      <c r="AB16005" s="81"/>
      <c r="AC16005" s="80"/>
      <c r="AD16005" s="80"/>
      <c r="AE16005" s="81"/>
      <c r="AF16005" s="82"/>
      <c r="AG16005" s="80"/>
      <c r="AH16005" s="119"/>
      <c r="AI16005" s="119"/>
    </row>
    <row r="16006" spans="27:35" x14ac:dyDescent="0.25">
      <c r="AA16006" s="81"/>
      <c r="AB16006" s="81"/>
      <c r="AC16006" s="80"/>
      <c r="AD16006" s="80"/>
      <c r="AE16006" s="81"/>
      <c r="AF16006" s="82"/>
      <c r="AG16006" s="80"/>
      <c r="AH16006" s="119"/>
      <c r="AI16006" s="119"/>
    </row>
    <row r="16007" spans="27:35" x14ac:dyDescent="0.25">
      <c r="AA16007" s="81"/>
      <c r="AB16007" s="81"/>
      <c r="AC16007" s="80"/>
      <c r="AD16007" s="80"/>
      <c r="AE16007" s="81"/>
      <c r="AF16007" s="82"/>
      <c r="AG16007" s="80"/>
      <c r="AH16007" s="119"/>
      <c r="AI16007" s="119"/>
    </row>
    <row r="16008" spans="27:35" x14ac:dyDescent="0.25">
      <c r="AA16008" s="81"/>
      <c r="AB16008" s="81"/>
      <c r="AC16008" s="80"/>
      <c r="AD16008" s="80"/>
      <c r="AE16008" s="81"/>
      <c r="AF16008" s="82"/>
      <c r="AG16008" s="80"/>
      <c r="AH16008" s="119"/>
      <c r="AI16008" s="119"/>
    </row>
    <row r="16009" spans="27:35" x14ac:dyDescent="0.25">
      <c r="AA16009" s="81"/>
      <c r="AB16009" s="81"/>
      <c r="AC16009" s="80"/>
      <c r="AD16009" s="80"/>
      <c r="AE16009" s="81"/>
      <c r="AF16009" s="82"/>
      <c r="AG16009" s="80"/>
      <c r="AH16009" s="119"/>
      <c r="AI16009" s="119"/>
    </row>
    <row r="16010" spans="27:35" x14ac:dyDescent="0.25">
      <c r="AA16010" s="81"/>
      <c r="AB16010" s="81"/>
      <c r="AC16010" s="80"/>
      <c r="AD16010" s="80"/>
      <c r="AE16010" s="81"/>
      <c r="AF16010" s="82"/>
      <c r="AG16010" s="80"/>
      <c r="AH16010" s="119"/>
      <c r="AI16010" s="119"/>
    </row>
    <row r="16011" spans="27:35" x14ac:dyDescent="0.25">
      <c r="AA16011" s="81"/>
      <c r="AB16011" s="81"/>
      <c r="AC16011" s="80"/>
      <c r="AD16011" s="80"/>
      <c r="AE16011" s="81"/>
      <c r="AF16011" s="82"/>
      <c r="AG16011" s="80"/>
      <c r="AH16011" s="119"/>
      <c r="AI16011" s="119"/>
    </row>
    <row r="16012" spans="27:35" x14ac:dyDescent="0.25">
      <c r="AA16012" s="81"/>
      <c r="AB16012" s="81"/>
      <c r="AC16012" s="80"/>
      <c r="AD16012" s="80"/>
      <c r="AE16012" s="81"/>
      <c r="AF16012" s="82"/>
      <c r="AG16012" s="80"/>
      <c r="AH16012" s="119"/>
      <c r="AI16012" s="119"/>
    </row>
    <row r="16013" spans="27:35" x14ac:dyDescent="0.25">
      <c r="AA16013" s="81"/>
      <c r="AB16013" s="81"/>
      <c r="AC16013" s="80"/>
      <c r="AD16013" s="80"/>
      <c r="AE16013" s="81"/>
      <c r="AF16013" s="82"/>
      <c r="AG16013" s="80"/>
      <c r="AH16013" s="119"/>
      <c r="AI16013" s="119"/>
    </row>
    <row r="16014" spans="27:35" x14ac:dyDescent="0.25">
      <c r="AA16014" s="81"/>
      <c r="AB16014" s="81"/>
      <c r="AC16014" s="80"/>
      <c r="AD16014" s="80"/>
      <c r="AE16014" s="81"/>
      <c r="AF16014" s="82"/>
      <c r="AG16014" s="80"/>
      <c r="AH16014" s="119"/>
      <c r="AI16014" s="119"/>
    </row>
    <row r="16015" spans="27:35" x14ac:dyDescent="0.25">
      <c r="AA16015" s="81"/>
      <c r="AB16015" s="81"/>
      <c r="AC16015" s="80"/>
      <c r="AD16015" s="80"/>
      <c r="AE16015" s="81"/>
      <c r="AF16015" s="82"/>
      <c r="AG16015" s="80"/>
      <c r="AH16015" s="119"/>
      <c r="AI16015" s="119"/>
    </row>
    <row r="16016" spans="27:35" x14ac:dyDescent="0.25">
      <c r="AA16016" s="81"/>
      <c r="AB16016" s="81"/>
      <c r="AC16016" s="80"/>
      <c r="AD16016" s="80"/>
      <c r="AE16016" s="81"/>
      <c r="AF16016" s="82"/>
      <c r="AG16016" s="80"/>
      <c r="AH16016" s="119"/>
      <c r="AI16016" s="119"/>
    </row>
    <row r="16017" spans="27:35" x14ac:dyDescent="0.25">
      <c r="AA16017" s="81"/>
      <c r="AB16017" s="81"/>
      <c r="AC16017" s="80"/>
      <c r="AD16017" s="80"/>
      <c r="AE16017" s="81"/>
      <c r="AF16017" s="82"/>
      <c r="AG16017" s="80"/>
      <c r="AH16017" s="119"/>
      <c r="AI16017" s="119"/>
    </row>
    <row r="16018" spans="27:35" x14ac:dyDescent="0.25">
      <c r="AA16018" s="81"/>
      <c r="AB16018" s="81"/>
      <c r="AC16018" s="80"/>
      <c r="AD16018" s="80"/>
      <c r="AE16018" s="81"/>
      <c r="AF16018" s="82"/>
      <c r="AG16018" s="80"/>
      <c r="AH16018" s="119"/>
      <c r="AI16018" s="119"/>
    </row>
    <row r="16019" spans="27:35" x14ac:dyDescent="0.25">
      <c r="AA16019" s="81"/>
      <c r="AB16019" s="81"/>
      <c r="AC16019" s="80"/>
      <c r="AD16019" s="80"/>
      <c r="AE16019" s="81"/>
      <c r="AF16019" s="82"/>
      <c r="AG16019" s="80"/>
      <c r="AH16019" s="119"/>
      <c r="AI16019" s="119"/>
    </row>
    <row r="16020" spans="27:35" x14ac:dyDescent="0.25">
      <c r="AA16020" s="81"/>
      <c r="AB16020" s="81"/>
      <c r="AC16020" s="80"/>
      <c r="AD16020" s="80"/>
      <c r="AE16020" s="81"/>
      <c r="AF16020" s="82"/>
      <c r="AG16020" s="80"/>
      <c r="AH16020" s="119"/>
      <c r="AI16020" s="119"/>
    </row>
    <row r="16021" spans="27:35" x14ac:dyDescent="0.25">
      <c r="AA16021" s="81"/>
      <c r="AB16021" s="81"/>
      <c r="AC16021" s="80"/>
      <c r="AD16021" s="80"/>
      <c r="AE16021" s="81"/>
      <c r="AF16021" s="82"/>
      <c r="AG16021" s="80"/>
      <c r="AH16021" s="119"/>
      <c r="AI16021" s="119"/>
    </row>
    <row r="16022" spans="27:35" x14ac:dyDescent="0.25">
      <c r="AA16022" s="81"/>
      <c r="AB16022" s="81"/>
      <c r="AC16022" s="80"/>
      <c r="AD16022" s="80"/>
      <c r="AE16022" s="81"/>
      <c r="AF16022" s="82"/>
      <c r="AG16022" s="80"/>
      <c r="AH16022" s="119"/>
      <c r="AI16022" s="119"/>
    </row>
    <row r="16023" spans="27:35" x14ac:dyDescent="0.25">
      <c r="AA16023" s="81"/>
      <c r="AB16023" s="81"/>
      <c r="AC16023" s="80"/>
      <c r="AD16023" s="80"/>
      <c r="AE16023" s="81"/>
      <c r="AF16023" s="82"/>
      <c r="AG16023" s="80"/>
      <c r="AH16023" s="119"/>
      <c r="AI16023" s="119"/>
    </row>
    <row r="16024" spans="27:35" x14ac:dyDescent="0.25">
      <c r="AA16024" s="81"/>
      <c r="AB16024" s="81"/>
      <c r="AC16024" s="80"/>
      <c r="AD16024" s="80"/>
      <c r="AE16024" s="81"/>
      <c r="AF16024" s="82"/>
      <c r="AG16024" s="80"/>
      <c r="AH16024" s="119"/>
      <c r="AI16024" s="119"/>
    </row>
    <row r="16025" spans="27:35" x14ac:dyDescent="0.25">
      <c r="AA16025" s="81"/>
      <c r="AB16025" s="81"/>
      <c r="AC16025" s="80"/>
      <c r="AD16025" s="80"/>
      <c r="AE16025" s="81"/>
      <c r="AF16025" s="82"/>
      <c r="AG16025" s="80"/>
      <c r="AH16025" s="119"/>
      <c r="AI16025" s="119"/>
    </row>
    <row r="16026" spans="27:35" x14ac:dyDescent="0.25">
      <c r="AA16026" s="81"/>
      <c r="AB16026" s="81"/>
      <c r="AC16026" s="80"/>
      <c r="AD16026" s="80"/>
      <c r="AE16026" s="81"/>
      <c r="AF16026" s="82"/>
      <c r="AG16026" s="80"/>
      <c r="AH16026" s="119"/>
      <c r="AI16026" s="119"/>
    </row>
    <row r="16027" spans="27:35" x14ac:dyDescent="0.25">
      <c r="AA16027" s="81"/>
      <c r="AB16027" s="81"/>
      <c r="AC16027" s="80"/>
      <c r="AD16027" s="80"/>
      <c r="AE16027" s="81"/>
      <c r="AF16027" s="82"/>
      <c r="AG16027" s="80"/>
      <c r="AH16027" s="119"/>
      <c r="AI16027" s="119"/>
    </row>
    <row r="16028" spans="27:35" x14ac:dyDescent="0.25">
      <c r="AA16028" s="81"/>
      <c r="AB16028" s="81"/>
      <c r="AC16028" s="80"/>
      <c r="AD16028" s="80"/>
      <c r="AE16028" s="81"/>
      <c r="AF16028" s="82"/>
      <c r="AG16028" s="80"/>
      <c r="AH16028" s="119"/>
      <c r="AI16028" s="119"/>
    </row>
    <row r="16029" spans="27:35" x14ac:dyDescent="0.25">
      <c r="AA16029" s="81"/>
      <c r="AB16029" s="81"/>
      <c r="AC16029" s="80"/>
      <c r="AD16029" s="80"/>
      <c r="AE16029" s="81"/>
      <c r="AF16029" s="82"/>
      <c r="AG16029" s="80"/>
      <c r="AH16029" s="119"/>
      <c r="AI16029" s="119"/>
    </row>
    <row r="16030" spans="27:35" x14ac:dyDescent="0.25">
      <c r="AA16030" s="81"/>
      <c r="AB16030" s="81"/>
      <c r="AC16030" s="80"/>
      <c r="AD16030" s="80"/>
      <c r="AE16030" s="81"/>
      <c r="AF16030" s="82"/>
      <c r="AG16030" s="80"/>
      <c r="AH16030" s="119"/>
      <c r="AI16030" s="119"/>
    </row>
    <row r="16031" spans="27:35" x14ac:dyDescent="0.25">
      <c r="AA16031" s="81"/>
      <c r="AB16031" s="81"/>
      <c r="AC16031" s="80"/>
      <c r="AD16031" s="80"/>
      <c r="AE16031" s="81"/>
      <c r="AF16031" s="82"/>
      <c r="AG16031" s="80"/>
      <c r="AH16031" s="119"/>
      <c r="AI16031" s="119"/>
    </row>
    <row r="16032" spans="27:35" x14ac:dyDescent="0.25">
      <c r="AA16032" s="81"/>
      <c r="AB16032" s="81"/>
      <c r="AC16032" s="80"/>
      <c r="AD16032" s="80"/>
      <c r="AE16032" s="81"/>
      <c r="AF16032" s="82"/>
      <c r="AG16032" s="80"/>
      <c r="AH16032" s="119"/>
      <c r="AI16032" s="119"/>
    </row>
    <row r="16033" spans="27:35" x14ac:dyDescent="0.25">
      <c r="AA16033" s="81"/>
      <c r="AB16033" s="81"/>
      <c r="AC16033" s="80"/>
      <c r="AD16033" s="80"/>
      <c r="AE16033" s="81"/>
      <c r="AF16033" s="82"/>
      <c r="AG16033" s="80"/>
      <c r="AH16033" s="119"/>
      <c r="AI16033" s="119"/>
    </row>
    <row r="16034" spans="27:35" x14ac:dyDescent="0.25">
      <c r="AA16034" s="81"/>
      <c r="AB16034" s="81"/>
      <c r="AC16034" s="80"/>
      <c r="AD16034" s="80"/>
      <c r="AE16034" s="81"/>
      <c r="AF16034" s="82"/>
      <c r="AG16034" s="80"/>
      <c r="AH16034" s="119"/>
      <c r="AI16034" s="119"/>
    </row>
    <row r="16035" spans="27:35" x14ac:dyDescent="0.25">
      <c r="AA16035" s="81"/>
      <c r="AB16035" s="81"/>
      <c r="AC16035" s="80"/>
      <c r="AD16035" s="80"/>
      <c r="AE16035" s="81"/>
      <c r="AF16035" s="82"/>
      <c r="AG16035" s="80"/>
      <c r="AH16035" s="119"/>
      <c r="AI16035" s="119"/>
    </row>
    <row r="16036" spans="27:35" x14ac:dyDescent="0.25">
      <c r="AA16036" s="81"/>
      <c r="AB16036" s="81"/>
      <c r="AC16036" s="80"/>
      <c r="AD16036" s="80"/>
      <c r="AE16036" s="81"/>
      <c r="AF16036" s="82"/>
      <c r="AG16036" s="80"/>
      <c r="AH16036" s="119"/>
      <c r="AI16036" s="119"/>
    </row>
    <row r="16037" spans="27:35" x14ac:dyDescent="0.25">
      <c r="AA16037" s="81"/>
      <c r="AB16037" s="81"/>
      <c r="AC16037" s="80"/>
      <c r="AD16037" s="80"/>
      <c r="AE16037" s="81"/>
      <c r="AF16037" s="82"/>
      <c r="AG16037" s="80"/>
      <c r="AH16037" s="119"/>
      <c r="AI16037" s="119"/>
    </row>
    <row r="16038" spans="27:35" x14ac:dyDescent="0.25">
      <c r="AA16038" s="81"/>
      <c r="AB16038" s="81"/>
      <c r="AC16038" s="80"/>
      <c r="AD16038" s="80"/>
      <c r="AE16038" s="81"/>
      <c r="AF16038" s="82"/>
      <c r="AG16038" s="80"/>
      <c r="AH16038" s="119"/>
      <c r="AI16038" s="119"/>
    </row>
    <row r="16039" spans="27:35" x14ac:dyDescent="0.25">
      <c r="AA16039" s="81"/>
      <c r="AB16039" s="81"/>
      <c r="AC16039" s="80"/>
      <c r="AD16039" s="80"/>
      <c r="AE16039" s="81"/>
      <c r="AF16039" s="82"/>
      <c r="AG16039" s="80"/>
      <c r="AH16039" s="119"/>
      <c r="AI16039" s="119"/>
    </row>
    <row r="16040" spans="27:35" x14ac:dyDescent="0.25">
      <c r="AA16040" s="81"/>
      <c r="AB16040" s="81"/>
      <c r="AC16040" s="80"/>
      <c r="AD16040" s="80"/>
      <c r="AE16040" s="81"/>
      <c r="AF16040" s="82"/>
      <c r="AG16040" s="80"/>
      <c r="AH16040" s="119"/>
      <c r="AI16040" s="119"/>
    </row>
    <row r="16041" spans="27:35" x14ac:dyDescent="0.25">
      <c r="AA16041" s="81"/>
      <c r="AB16041" s="81"/>
      <c r="AC16041" s="80"/>
      <c r="AD16041" s="80"/>
      <c r="AE16041" s="81"/>
      <c r="AF16041" s="82"/>
      <c r="AG16041" s="80"/>
      <c r="AH16041" s="119"/>
      <c r="AI16041" s="119"/>
    </row>
    <row r="16042" spans="27:35" x14ac:dyDescent="0.25">
      <c r="AA16042" s="81"/>
      <c r="AB16042" s="81"/>
      <c r="AC16042" s="80"/>
      <c r="AD16042" s="80"/>
      <c r="AE16042" s="81"/>
      <c r="AF16042" s="82"/>
      <c r="AG16042" s="80"/>
      <c r="AH16042" s="119"/>
      <c r="AI16042" s="119"/>
    </row>
    <row r="16043" spans="27:35" x14ac:dyDescent="0.25">
      <c r="AA16043" s="81"/>
      <c r="AB16043" s="81"/>
      <c r="AC16043" s="80"/>
      <c r="AD16043" s="80"/>
      <c r="AE16043" s="81"/>
      <c r="AF16043" s="82"/>
      <c r="AG16043" s="80"/>
      <c r="AH16043" s="119"/>
      <c r="AI16043" s="119"/>
    </row>
    <row r="16044" spans="27:35" x14ac:dyDescent="0.25">
      <c r="AA16044" s="81"/>
      <c r="AB16044" s="81"/>
      <c r="AC16044" s="80"/>
      <c r="AD16044" s="80"/>
      <c r="AE16044" s="81"/>
      <c r="AF16044" s="82"/>
      <c r="AG16044" s="80"/>
      <c r="AH16044" s="119"/>
      <c r="AI16044" s="119"/>
    </row>
    <row r="16045" spans="27:35" x14ac:dyDescent="0.25">
      <c r="AA16045" s="81"/>
      <c r="AB16045" s="81"/>
      <c r="AC16045" s="80"/>
      <c r="AD16045" s="80"/>
      <c r="AE16045" s="81"/>
      <c r="AF16045" s="82"/>
      <c r="AG16045" s="80"/>
      <c r="AH16045" s="119"/>
      <c r="AI16045" s="119"/>
    </row>
    <row r="16046" spans="27:35" x14ac:dyDescent="0.25">
      <c r="AA16046" s="81"/>
      <c r="AB16046" s="81"/>
      <c r="AC16046" s="80"/>
      <c r="AD16046" s="80"/>
      <c r="AE16046" s="81"/>
      <c r="AF16046" s="82"/>
      <c r="AG16046" s="80"/>
      <c r="AH16046" s="119"/>
      <c r="AI16046" s="119"/>
    </row>
    <row r="16047" spans="27:35" x14ac:dyDescent="0.25">
      <c r="AA16047" s="81"/>
      <c r="AB16047" s="81"/>
      <c r="AC16047" s="80"/>
      <c r="AD16047" s="80"/>
      <c r="AE16047" s="81"/>
      <c r="AF16047" s="82"/>
      <c r="AG16047" s="80"/>
      <c r="AH16047" s="119"/>
      <c r="AI16047" s="119"/>
    </row>
    <row r="16048" spans="27:35" x14ac:dyDescent="0.25">
      <c r="AA16048" s="81"/>
      <c r="AB16048" s="81"/>
      <c r="AC16048" s="80"/>
      <c r="AD16048" s="80"/>
      <c r="AE16048" s="81"/>
      <c r="AF16048" s="82"/>
      <c r="AG16048" s="80"/>
      <c r="AH16048" s="119"/>
      <c r="AI16048" s="119"/>
    </row>
    <row r="16049" spans="27:35" x14ac:dyDescent="0.25">
      <c r="AA16049" s="81"/>
      <c r="AB16049" s="81"/>
      <c r="AC16049" s="80"/>
      <c r="AD16049" s="80"/>
      <c r="AE16049" s="81"/>
      <c r="AF16049" s="82"/>
      <c r="AG16049" s="80"/>
      <c r="AH16049" s="119"/>
      <c r="AI16049" s="119"/>
    </row>
    <row r="16050" spans="27:35" x14ac:dyDescent="0.25">
      <c r="AA16050" s="81"/>
      <c r="AB16050" s="81"/>
      <c r="AC16050" s="80"/>
      <c r="AD16050" s="80"/>
      <c r="AE16050" s="81"/>
      <c r="AF16050" s="82"/>
      <c r="AG16050" s="80"/>
      <c r="AH16050" s="119"/>
      <c r="AI16050" s="119"/>
    </row>
    <row r="16051" spans="27:35" x14ac:dyDescent="0.25">
      <c r="AA16051" s="81"/>
      <c r="AB16051" s="81"/>
      <c r="AC16051" s="80"/>
      <c r="AD16051" s="80"/>
      <c r="AE16051" s="81"/>
      <c r="AF16051" s="82"/>
      <c r="AG16051" s="80"/>
      <c r="AH16051" s="119"/>
      <c r="AI16051" s="119"/>
    </row>
    <row r="16052" spans="27:35" x14ac:dyDescent="0.25">
      <c r="AA16052" s="81"/>
      <c r="AB16052" s="81"/>
      <c r="AC16052" s="80"/>
      <c r="AD16052" s="80"/>
      <c r="AE16052" s="81"/>
      <c r="AF16052" s="82"/>
      <c r="AG16052" s="80"/>
      <c r="AH16052" s="119"/>
      <c r="AI16052" s="119"/>
    </row>
    <row r="16053" spans="27:35" x14ac:dyDescent="0.25">
      <c r="AA16053" s="81"/>
      <c r="AB16053" s="81"/>
      <c r="AC16053" s="80"/>
      <c r="AD16053" s="80"/>
      <c r="AE16053" s="81"/>
      <c r="AF16053" s="82"/>
      <c r="AG16053" s="80"/>
      <c r="AH16053" s="119"/>
      <c r="AI16053" s="119"/>
    </row>
    <row r="16054" spans="27:35" x14ac:dyDescent="0.25">
      <c r="AA16054" s="81"/>
      <c r="AB16054" s="81"/>
      <c r="AC16054" s="80"/>
      <c r="AD16054" s="80"/>
      <c r="AE16054" s="81"/>
      <c r="AF16054" s="82"/>
      <c r="AG16054" s="80"/>
      <c r="AH16054" s="119"/>
      <c r="AI16054" s="119"/>
    </row>
    <row r="16055" spans="27:35" x14ac:dyDescent="0.25">
      <c r="AA16055" s="81"/>
      <c r="AB16055" s="81"/>
      <c r="AC16055" s="80"/>
      <c r="AD16055" s="80"/>
      <c r="AE16055" s="81"/>
      <c r="AF16055" s="82"/>
      <c r="AG16055" s="80"/>
      <c r="AH16055" s="119"/>
      <c r="AI16055" s="119"/>
    </row>
    <row r="16056" spans="27:35" x14ac:dyDescent="0.25">
      <c r="AA16056" s="81"/>
      <c r="AB16056" s="81"/>
      <c r="AC16056" s="80"/>
      <c r="AD16056" s="80"/>
      <c r="AE16056" s="81"/>
      <c r="AF16056" s="82"/>
      <c r="AG16056" s="80"/>
      <c r="AH16056" s="119"/>
      <c r="AI16056" s="119"/>
    </row>
    <row r="16057" spans="27:35" x14ac:dyDescent="0.25">
      <c r="AA16057" s="81"/>
      <c r="AB16057" s="81"/>
      <c r="AC16057" s="80"/>
      <c r="AD16057" s="80"/>
      <c r="AE16057" s="81"/>
      <c r="AF16057" s="82"/>
      <c r="AG16057" s="80"/>
      <c r="AH16057" s="119"/>
      <c r="AI16057" s="119"/>
    </row>
    <row r="16058" spans="27:35" x14ac:dyDescent="0.25">
      <c r="AA16058" s="81"/>
      <c r="AB16058" s="81"/>
      <c r="AC16058" s="80"/>
      <c r="AD16058" s="80"/>
      <c r="AE16058" s="81"/>
      <c r="AF16058" s="82"/>
      <c r="AG16058" s="80"/>
      <c r="AH16058" s="119"/>
      <c r="AI16058" s="119"/>
    </row>
    <row r="16059" spans="27:35" x14ac:dyDescent="0.25">
      <c r="AA16059" s="81"/>
      <c r="AB16059" s="81"/>
      <c r="AC16059" s="80"/>
      <c r="AD16059" s="80"/>
      <c r="AE16059" s="81"/>
      <c r="AF16059" s="82"/>
      <c r="AG16059" s="80"/>
      <c r="AH16059" s="119"/>
      <c r="AI16059" s="119"/>
    </row>
    <row r="16060" spans="27:35" x14ac:dyDescent="0.25">
      <c r="AA16060" s="81"/>
      <c r="AB16060" s="81"/>
      <c r="AC16060" s="80"/>
      <c r="AD16060" s="80"/>
      <c r="AE16060" s="81"/>
      <c r="AF16060" s="82"/>
      <c r="AG16060" s="80"/>
      <c r="AH16060" s="119"/>
      <c r="AI16060" s="119"/>
    </row>
    <row r="16061" spans="27:35" x14ac:dyDescent="0.25">
      <c r="AA16061" s="81"/>
      <c r="AB16061" s="81"/>
      <c r="AC16061" s="80"/>
      <c r="AD16061" s="80"/>
      <c r="AE16061" s="81"/>
      <c r="AF16061" s="82"/>
      <c r="AG16061" s="80"/>
      <c r="AH16061" s="119"/>
      <c r="AI16061" s="119"/>
    </row>
    <row r="16062" spans="27:35" x14ac:dyDescent="0.25">
      <c r="AA16062" s="81"/>
      <c r="AB16062" s="81"/>
      <c r="AC16062" s="80"/>
      <c r="AD16062" s="80"/>
      <c r="AE16062" s="81"/>
      <c r="AF16062" s="82"/>
      <c r="AG16062" s="80"/>
      <c r="AH16062" s="119"/>
      <c r="AI16062" s="119"/>
    </row>
    <row r="16063" spans="27:35" x14ac:dyDescent="0.25">
      <c r="AA16063" s="81"/>
      <c r="AB16063" s="81"/>
      <c r="AC16063" s="80"/>
      <c r="AD16063" s="80"/>
      <c r="AE16063" s="81"/>
      <c r="AF16063" s="82"/>
      <c r="AG16063" s="80"/>
      <c r="AH16063" s="119"/>
      <c r="AI16063" s="119"/>
    </row>
    <row r="16064" spans="27:35" x14ac:dyDescent="0.25">
      <c r="AA16064" s="81"/>
      <c r="AB16064" s="81"/>
      <c r="AC16064" s="80"/>
      <c r="AD16064" s="80"/>
      <c r="AE16064" s="81"/>
      <c r="AF16064" s="82"/>
      <c r="AG16064" s="80"/>
      <c r="AH16064" s="119"/>
      <c r="AI16064" s="119"/>
    </row>
    <row r="16065" spans="27:35" x14ac:dyDescent="0.25">
      <c r="AA16065" s="81"/>
      <c r="AB16065" s="81"/>
      <c r="AC16065" s="80"/>
      <c r="AD16065" s="80"/>
      <c r="AE16065" s="81"/>
      <c r="AF16065" s="82"/>
      <c r="AG16065" s="80"/>
      <c r="AH16065" s="119"/>
      <c r="AI16065" s="119"/>
    </row>
    <row r="16066" spans="27:35" x14ac:dyDescent="0.25">
      <c r="AA16066" s="81"/>
      <c r="AB16066" s="81"/>
      <c r="AC16066" s="80"/>
      <c r="AD16066" s="80"/>
      <c r="AE16066" s="81"/>
      <c r="AF16066" s="82"/>
      <c r="AG16066" s="80"/>
      <c r="AH16066" s="119"/>
      <c r="AI16066" s="119"/>
    </row>
    <row r="16067" spans="27:35" x14ac:dyDescent="0.25">
      <c r="AA16067" s="81"/>
      <c r="AB16067" s="81"/>
      <c r="AC16067" s="80"/>
      <c r="AD16067" s="80"/>
      <c r="AE16067" s="81"/>
      <c r="AF16067" s="82"/>
      <c r="AG16067" s="80"/>
      <c r="AH16067" s="119"/>
      <c r="AI16067" s="119"/>
    </row>
    <row r="16068" spans="27:35" x14ac:dyDescent="0.25">
      <c r="AA16068" s="81"/>
      <c r="AB16068" s="81"/>
      <c r="AC16068" s="80"/>
      <c r="AD16068" s="80"/>
      <c r="AE16068" s="81"/>
      <c r="AF16068" s="82"/>
      <c r="AG16068" s="80"/>
      <c r="AH16068" s="119"/>
      <c r="AI16068" s="119"/>
    </row>
    <row r="16069" spans="27:35" x14ac:dyDescent="0.25">
      <c r="AA16069" s="81"/>
      <c r="AB16069" s="81"/>
      <c r="AC16069" s="80"/>
      <c r="AD16069" s="80"/>
      <c r="AE16069" s="81"/>
      <c r="AF16069" s="82"/>
      <c r="AG16069" s="80"/>
      <c r="AH16069" s="119"/>
      <c r="AI16069" s="119"/>
    </row>
    <row r="16070" spans="27:35" x14ac:dyDescent="0.25">
      <c r="AA16070" s="81"/>
      <c r="AB16070" s="81"/>
      <c r="AC16070" s="80"/>
      <c r="AD16070" s="80"/>
      <c r="AE16070" s="81"/>
      <c r="AF16070" s="82"/>
      <c r="AG16070" s="80"/>
      <c r="AH16070" s="119"/>
      <c r="AI16070" s="119"/>
    </row>
    <row r="16071" spans="27:35" x14ac:dyDescent="0.25">
      <c r="AA16071" s="81"/>
      <c r="AB16071" s="81"/>
      <c r="AC16071" s="80"/>
      <c r="AD16071" s="80"/>
      <c r="AE16071" s="81"/>
      <c r="AF16071" s="82"/>
      <c r="AG16071" s="80"/>
      <c r="AH16071" s="119"/>
      <c r="AI16071" s="119"/>
    </row>
    <row r="16072" spans="27:35" x14ac:dyDescent="0.25">
      <c r="AA16072" s="81"/>
      <c r="AB16072" s="81"/>
      <c r="AC16072" s="80"/>
      <c r="AD16072" s="80"/>
      <c r="AE16072" s="81"/>
      <c r="AF16072" s="82"/>
      <c r="AG16072" s="80"/>
      <c r="AH16072" s="119"/>
      <c r="AI16072" s="119"/>
    </row>
    <row r="16073" spans="27:35" x14ac:dyDescent="0.25">
      <c r="AA16073" s="81"/>
      <c r="AB16073" s="81"/>
      <c r="AC16073" s="80"/>
      <c r="AD16073" s="80"/>
      <c r="AE16073" s="81"/>
      <c r="AF16073" s="82"/>
      <c r="AG16073" s="80"/>
      <c r="AH16073" s="119"/>
      <c r="AI16073" s="119"/>
    </row>
    <row r="16074" spans="27:35" x14ac:dyDescent="0.25">
      <c r="AA16074" s="81"/>
      <c r="AB16074" s="81"/>
      <c r="AC16074" s="80"/>
      <c r="AD16074" s="80"/>
      <c r="AE16074" s="81"/>
      <c r="AF16074" s="82"/>
      <c r="AG16074" s="80"/>
      <c r="AH16074" s="119"/>
      <c r="AI16074" s="119"/>
    </row>
    <row r="16075" spans="27:35" x14ac:dyDescent="0.25">
      <c r="AA16075" s="81"/>
      <c r="AB16075" s="81"/>
      <c r="AC16075" s="80"/>
      <c r="AD16075" s="80"/>
      <c r="AE16075" s="81"/>
      <c r="AF16075" s="82"/>
      <c r="AG16075" s="80"/>
      <c r="AH16075" s="119"/>
      <c r="AI16075" s="119"/>
    </row>
    <row r="16076" spans="27:35" x14ac:dyDescent="0.25">
      <c r="AA16076" s="81"/>
      <c r="AB16076" s="81"/>
      <c r="AC16076" s="80"/>
      <c r="AD16076" s="80"/>
      <c r="AE16076" s="81"/>
      <c r="AF16076" s="82"/>
      <c r="AG16076" s="80"/>
      <c r="AH16076" s="119"/>
      <c r="AI16076" s="119"/>
    </row>
    <row r="16077" spans="27:35" x14ac:dyDescent="0.25">
      <c r="AA16077" s="81"/>
      <c r="AB16077" s="81"/>
      <c r="AC16077" s="80"/>
      <c r="AD16077" s="80"/>
      <c r="AE16077" s="81"/>
      <c r="AF16077" s="82"/>
      <c r="AG16077" s="80"/>
      <c r="AH16077" s="119"/>
      <c r="AI16077" s="119"/>
    </row>
    <row r="16078" spans="27:35" x14ac:dyDescent="0.25">
      <c r="AA16078" s="81"/>
      <c r="AB16078" s="81"/>
      <c r="AC16078" s="80"/>
      <c r="AD16078" s="80"/>
      <c r="AE16078" s="81"/>
      <c r="AF16078" s="82"/>
      <c r="AG16078" s="80"/>
      <c r="AH16078" s="119"/>
      <c r="AI16078" s="119"/>
    </row>
    <row r="16079" spans="27:35" x14ac:dyDescent="0.25">
      <c r="AA16079" s="81"/>
      <c r="AB16079" s="81"/>
      <c r="AC16079" s="80"/>
      <c r="AD16079" s="80"/>
      <c r="AE16079" s="81"/>
      <c r="AF16079" s="82"/>
      <c r="AG16079" s="80"/>
      <c r="AH16079" s="119"/>
      <c r="AI16079" s="119"/>
    </row>
    <row r="16080" spans="27:35" x14ac:dyDescent="0.25">
      <c r="AA16080" s="81"/>
      <c r="AB16080" s="81"/>
      <c r="AC16080" s="80"/>
      <c r="AD16080" s="80"/>
      <c r="AE16080" s="81"/>
      <c r="AF16080" s="82"/>
      <c r="AG16080" s="80"/>
      <c r="AH16080" s="119"/>
      <c r="AI16080" s="119"/>
    </row>
    <row r="16081" spans="27:35" x14ac:dyDescent="0.25">
      <c r="AA16081" s="81"/>
      <c r="AB16081" s="81"/>
      <c r="AC16081" s="80"/>
      <c r="AD16081" s="80"/>
      <c r="AE16081" s="81"/>
      <c r="AF16081" s="82"/>
      <c r="AG16081" s="80"/>
      <c r="AH16081" s="119"/>
      <c r="AI16081" s="119"/>
    </row>
    <row r="16082" spans="27:35" x14ac:dyDescent="0.25">
      <c r="AA16082" s="81"/>
      <c r="AB16082" s="81"/>
      <c r="AC16082" s="80"/>
      <c r="AD16082" s="80"/>
      <c r="AE16082" s="81"/>
      <c r="AF16082" s="82"/>
      <c r="AG16082" s="80"/>
      <c r="AH16082" s="119"/>
      <c r="AI16082" s="119"/>
    </row>
    <row r="16083" spans="27:35" x14ac:dyDescent="0.25">
      <c r="AA16083" s="81"/>
      <c r="AB16083" s="81"/>
      <c r="AC16083" s="80"/>
      <c r="AD16083" s="80"/>
      <c r="AE16083" s="81"/>
      <c r="AF16083" s="82"/>
      <c r="AG16083" s="80"/>
      <c r="AH16083" s="119"/>
      <c r="AI16083" s="119"/>
    </row>
    <row r="16084" spans="27:35" x14ac:dyDescent="0.25">
      <c r="AA16084" s="81"/>
      <c r="AB16084" s="81"/>
      <c r="AC16084" s="80"/>
      <c r="AD16084" s="80"/>
      <c r="AE16084" s="81"/>
      <c r="AF16084" s="82"/>
      <c r="AG16084" s="80"/>
      <c r="AH16084" s="119"/>
      <c r="AI16084" s="119"/>
    </row>
    <row r="16085" spans="27:35" x14ac:dyDescent="0.25">
      <c r="AA16085" s="81"/>
      <c r="AB16085" s="81"/>
      <c r="AC16085" s="80"/>
      <c r="AD16085" s="80"/>
      <c r="AE16085" s="81"/>
      <c r="AF16085" s="82"/>
      <c r="AG16085" s="80"/>
      <c r="AH16085" s="119"/>
      <c r="AI16085" s="119"/>
    </row>
    <row r="16086" spans="27:35" x14ac:dyDescent="0.25">
      <c r="AA16086" s="81"/>
      <c r="AB16086" s="81"/>
      <c r="AC16086" s="80"/>
      <c r="AD16086" s="80"/>
      <c r="AE16086" s="81"/>
      <c r="AF16086" s="82"/>
      <c r="AG16086" s="80"/>
      <c r="AH16086" s="119"/>
      <c r="AI16086" s="119"/>
    </row>
    <row r="16087" spans="27:35" x14ac:dyDescent="0.25">
      <c r="AA16087" s="81"/>
      <c r="AB16087" s="81"/>
      <c r="AC16087" s="80"/>
      <c r="AD16087" s="80"/>
      <c r="AE16087" s="81"/>
      <c r="AF16087" s="82"/>
      <c r="AG16087" s="80"/>
      <c r="AH16087" s="119"/>
      <c r="AI16087" s="119"/>
    </row>
    <row r="16088" spans="27:35" x14ac:dyDescent="0.25">
      <c r="AA16088" s="81"/>
      <c r="AB16088" s="81"/>
      <c r="AC16088" s="80"/>
      <c r="AD16088" s="80"/>
      <c r="AE16088" s="81"/>
      <c r="AF16088" s="82"/>
      <c r="AG16088" s="80"/>
      <c r="AH16088" s="119"/>
      <c r="AI16088" s="119"/>
    </row>
    <row r="16089" spans="27:35" x14ac:dyDescent="0.25">
      <c r="AA16089" s="81"/>
      <c r="AB16089" s="81"/>
      <c r="AC16089" s="80"/>
      <c r="AD16089" s="80"/>
      <c r="AE16089" s="81"/>
      <c r="AF16089" s="82"/>
      <c r="AG16089" s="80"/>
      <c r="AH16089" s="119"/>
      <c r="AI16089" s="119"/>
    </row>
    <row r="16090" spans="27:35" x14ac:dyDescent="0.25">
      <c r="AA16090" s="81"/>
      <c r="AB16090" s="81"/>
      <c r="AC16090" s="80"/>
      <c r="AD16090" s="80"/>
      <c r="AE16090" s="81"/>
      <c r="AF16090" s="82"/>
      <c r="AG16090" s="80"/>
      <c r="AH16090" s="119"/>
      <c r="AI16090" s="119"/>
    </row>
    <row r="16091" spans="27:35" x14ac:dyDescent="0.25">
      <c r="AA16091" s="81"/>
      <c r="AB16091" s="81"/>
      <c r="AC16091" s="80"/>
      <c r="AD16091" s="80"/>
      <c r="AE16091" s="81"/>
      <c r="AF16091" s="82"/>
      <c r="AG16091" s="80"/>
      <c r="AH16091" s="119"/>
      <c r="AI16091" s="119"/>
    </row>
    <row r="16092" spans="27:35" x14ac:dyDescent="0.25">
      <c r="AA16092" s="81"/>
      <c r="AB16092" s="81"/>
      <c r="AC16092" s="80"/>
      <c r="AD16092" s="80"/>
      <c r="AE16092" s="81"/>
      <c r="AF16092" s="82"/>
      <c r="AG16092" s="80"/>
      <c r="AH16092" s="119"/>
      <c r="AI16092" s="119"/>
    </row>
    <row r="16093" spans="27:35" x14ac:dyDescent="0.25">
      <c r="AA16093" s="81"/>
      <c r="AB16093" s="81"/>
      <c r="AC16093" s="80"/>
      <c r="AD16093" s="80"/>
      <c r="AE16093" s="81"/>
      <c r="AF16093" s="82"/>
      <c r="AG16093" s="80"/>
      <c r="AH16093" s="119"/>
      <c r="AI16093" s="119"/>
    </row>
    <row r="16094" spans="27:35" x14ac:dyDescent="0.25">
      <c r="AA16094" s="81"/>
      <c r="AB16094" s="81"/>
      <c r="AC16094" s="80"/>
      <c r="AD16094" s="80"/>
      <c r="AE16094" s="81"/>
      <c r="AF16094" s="82"/>
      <c r="AG16094" s="80"/>
      <c r="AH16094" s="119"/>
      <c r="AI16094" s="119"/>
    </row>
    <row r="16095" spans="27:35" x14ac:dyDescent="0.25">
      <c r="AA16095" s="81"/>
      <c r="AB16095" s="81"/>
      <c r="AC16095" s="80"/>
      <c r="AD16095" s="80"/>
      <c r="AE16095" s="81"/>
      <c r="AF16095" s="82"/>
      <c r="AG16095" s="80"/>
      <c r="AH16095" s="119"/>
      <c r="AI16095" s="119"/>
    </row>
    <row r="16096" spans="27:35" x14ac:dyDescent="0.25">
      <c r="AA16096" s="81"/>
      <c r="AB16096" s="81"/>
      <c r="AC16096" s="80"/>
      <c r="AD16096" s="80"/>
      <c r="AE16096" s="81"/>
      <c r="AF16096" s="82"/>
      <c r="AG16096" s="80"/>
      <c r="AH16096" s="119"/>
      <c r="AI16096" s="119"/>
    </row>
    <row r="16097" spans="27:35" x14ac:dyDescent="0.25">
      <c r="AA16097" s="81"/>
      <c r="AB16097" s="81"/>
      <c r="AC16097" s="80"/>
      <c r="AD16097" s="80"/>
      <c r="AE16097" s="81"/>
      <c r="AF16097" s="82"/>
      <c r="AG16097" s="80"/>
      <c r="AH16097" s="119"/>
      <c r="AI16097" s="119"/>
    </row>
    <row r="16098" spans="27:35" x14ac:dyDescent="0.25">
      <c r="AA16098" s="81"/>
      <c r="AB16098" s="81"/>
      <c r="AC16098" s="80"/>
      <c r="AD16098" s="80"/>
      <c r="AE16098" s="81"/>
      <c r="AF16098" s="82"/>
      <c r="AG16098" s="80"/>
      <c r="AH16098" s="119"/>
      <c r="AI16098" s="119"/>
    </row>
    <row r="16099" spans="27:35" x14ac:dyDescent="0.25">
      <c r="AA16099" s="81"/>
      <c r="AB16099" s="81"/>
      <c r="AC16099" s="80"/>
      <c r="AD16099" s="80"/>
      <c r="AE16099" s="81"/>
      <c r="AF16099" s="82"/>
      <c r="AG16099" s="80"/>
      <c r="AH16099" s="119"/>
      <c r="AI16099" s="119"/>
    </row>
    <row r="16100" spans="27:35" x14ac:dyDescent="0.25">
      <c r="AA16100" s="81"/>
      <c r="AB16100" s="81"/>
      <c r="AC16100" s="80"/>
      <c r="AD16100" s="80"/>
      <c r="AE16100" s="81"/>
      <c r="AF16100" s="82"/>
      <c r="AG16100" s="80"/>
      <c r="AH16100" s="119"/>
      <c r="AI16100" s="119"/>
    </row>
    <row r="16101" spans="27:35" x14ac:dyDescent="0.25">
      <c r="AA16101" s="81"/>
      <c r="AB16101" s="81"/>
      <c r="AC16101" s="80"/>
      <c r="AD16101" s="80"/>
      <c r="AE16101" s="81"/>
      <c r="AF16101" s="82"/>
      <c r="AG16101" s="80"/>
      <c r="AH16101" s="119"/>
      <c r="AI16101" s="119"/>
    </row>
    <row r="16102" spans="27:35" x14ac:dyDescent="0.25">
      <c r="AA16102" s="81"/>
      <c r="AB16102" s="81"/>
      <c r="AC16102" s="80"/>
      <c r="AD16102" s="80"/>
      <c r="AE16102" s="81"/>
      <c r="AF16102" s="82"/>
      <c r="AG16102" s="80"/>
      <c r="AH16102" s="119"/>
      <c r="AI16102" s="119"/>
    </row>
    <row r="16103" spans="27:35" x14ac:dyDescent="0.25">
      <c r="AA16103" s="81"/>
      <c r="AB16103" s="81"/>
      <c r="AC16103" s="80"/>
      <c r="AD16103" s="80"/>
      <c r="AE16103" s="81"/>
      <c r="AF16103" s="82"/>
      <c r="AG16103" s="80"/>
      <c r="AH16103" s="119"/>
      <c r="AI16103" s="119"/>
    </row>
    <row r="16104" spans="27:35" x14ac:dyDescent="0.25">
      <c r="AA16104" s="81"/>
      <c r="AB16104" s="81"/>
      <c r="AC16104" s="80"/>
      <c r="AD16104" s="80"/>
      <c r="AE16104" s="81"/>
      <c r="AF16104" s="82"/>
      <c r="AG16104" s="80"/>
      <c r="AH16104" s="119"/>
      <c r="AI16104" s="119"/>
    </row>
    <row r="16105" spans="27:35" x14ac:dyDescent="0.25">
      <c r="AA16105" s="81"/>
      <c r="AB16105" s="81"/>
      <c r="AC16105" s="80"/>
      <c r="AD16105" s="80"/>
      <c r="AE16105" s="81"/>
      <c r="AF16105" s="82"/>
      <c r="AG16105" s="80"/>
      <c r="AH16105" s="119"/>
      <c r="AI16105" s="119"/>
    </row>
    <row r="16106" spans="27:35" x14ac:dyDescent="0.25">
      <c r="AA16106" s="81"/>
      <c r="AB16106" s="81"/>
      <c r="AC16106" s="80"/>
      <c r="AD16106" s="80"/>
      <c r="AE16106" s="81"/>
      <c r="AF16106" s="82"/>
      <c r="AG16106" s="80"/>
      <c r="AH16106" s="119"/>
      <c r="AI16106" s="119"/>
    </row>
    <row r="16107" spans="27:35" x14ac:dyDescent="0.25">
      <c r="AA16107" s="81"/>
      <c r="AB16107" s="81"/>
      <c r="AC16107" s="80"/>
      <c r="AD16107" s="80"/>
      <c r="AE16107" s="81"/>
      <c r="AF16107" s="82"/>
      <c r="AG16107" s="80"/>
      <c r="AH16107" s="119"/>
      <c r="AI16107" s="119"/>
    </row>
    <row r="16108" spans="27:35" x14ac:dyDescent="0.25">
      <c r="AA16108" s="81"/>
      <c r="AB16108" s="81"/>
      <c r="AC16108" s="80"/>
      <c r="AD16108" s="80"/>
      <c r="AE16108" s="81"/>
      <c r="AF16108" s="82"/>
      <c r="AG16108" s="80"/>
      <c r="AH16108" s="119"/>
      <c r="AI16108" s="119"/>
    </row>
    <row r="16109" spans="27:35" x14ac:dyDescent="0.25">
      <c r="AA16109" s="81"/>
      <c r="AB16109" s="81"/>
      <c r="AC16109" s="80"/>
      <c r="AD16109" s="80"/>
      <c r="AE16109" s="81"/>
      <c r="AF16109" s="82"/>
      <c r="AG16109" s="80"/>
      <c r="AH16109" s="119"/>
      <c r="AI16109" s="119"/>
    </row>
    <row r="16110" spans="27:35" x14ac:dyDescent="0.25">
      <c r="AA16110" s="81"/>
      <c r="AB16110" s="81"/>
      <c r="AC16110" s="80"/>
      <c r="AD16110" s="80"/>
      <c r="AE16110" s="81"/>
      <c r="AF16110" s="82"/>
      <c r="AG16110" s="80"/>
      <c r="AH16110" s="119"/>
      <c r="AI16110" s="119"/>
    </row>
    <row r="16111" spans="27:35" x14ac:dyDescent="0.25">
      <c r="AA16111" s="81"/>
      <c r="AB16111" s="81"/>
      <c r="AC16111" s="80"/>
      <c r="AD16111" s="80"/>
      <c r="AE16111" s="81"/>
      <c r="AF16111" s="82"/>
      <c r="AG16111" s="80"/>
      <c r="AH16111" s="119"/>
      <c r="AI16111" s="119"/>
    </row>
    <row r="16112" spans="27:35" x14ac:dyDescent="0.25">
      <c r="AA16112" s="81"/>
      <c r="AB16112" s="81"/>
      <c r="AC16112" s="80"/>
      <c r="AD16112" s="80"/>
      <c r="AE16112" s="81"/>
      <c r="AF16112" s="82"/>
      <c r="AG16112" s="80"/>
      <c r="AH16112" s="119"/>
      <c r="AI16112" s="119"/>
    </row>
    <row r="16113" spans="27:35" x14ac:dyDescent="0.25">
      <c r="AA16113" s="81"/>
      <c r="AB16113" s="81"/>
      <c r="AC16113" s="80"/>
      <c r="AD16113" s="80"/>
      <c r="AE16113" s="81"/>
      <c r="AF16113" s="82"/>
      <c r="AG16113" s="80"/>
      <c r="AH16113" s="119"/>
      <c r="AI16113" s="119"/>
    </row>
    <row r="16114" spans="27:35" x14ac:dyDescent="0.25">
      <c r="AA16114" s="81"/>
      <c r="AB16114" s="81"/>
      <c r="AC16114" s="80"/>
      <c r="AD16114" s="80"/>
      <c r="AE16114" s="81"/>
      <c r="AF16114" s="82"/>
      <c r="AG16114" s="80"/>
      <c r="AH16114" s="119"/>
      <c r="AI16114" s="119"/>
    </row>
    <row r="16115" spans="27:35" x14ac:dyDescent="0.25">
      <c r="AA16115" s="81"/>
      <c r="AB16115" s="81"/>
      <c r="AC16115" s="80"/>
      <c r="AD16115" s="80"/>
      <c r="AE16115" s="81"/>
      <c r="AF16115" s="82"/>
      <c r="AG16115" s="80"/>
      <c r="AH16115" s="119"/>
      <c r="AI16115" s="119"/>
    </row>
    <row r="16116" spans="27:35" x14ac:dyDescent="0.25">
      <c r="AA16116" s="81"/>
      <c r="AB16116" s="81"/>
      <c r="AC16116" s="80"/>
      <c r="AD16116" s="80"/>
      <c r="AE16116" s="81"/>
      <c r="AF16116" s="82"/>
      <c r="AG16116" s="80"/>
      <c r="AH16116" s="119"/>
      <c r="AI16116" s="119"/>
    </row>
    <row r="16117" spans="27:35" x14ac:dyDescent="0.25">
      <c r="AA16117" s="81"/>
      <c r="AB16117" s="81"/>
      <c r="AC16117" s="80"/>
      <c r="AD16117" s="80"/>
      <c r="AE16117" s="81"/>
      <c r="AF16117" s="82"/>
      <c r="AG16117" s="80"/>
      <c r="AH16117" s="119"/>
      <c r="AI16117" s="119"/>
    </row>
    <row r="16118" spans="27:35" x14ac:dyDescent="0.25">
      <c r="AA16118" s="81"/>
      <c r="AB16118" s="81"/>
      <c r="AC16118" s="80"/>
      <c r="AD16118" s="80"/>
      <c r="AE16118" s="81"/>
      <c r="AF16118" s="82"/>
      <c r="AG16118" s="80"/>
      <c r="AH16118" s="119"/>
      <c r="AI16118" s="119"/>
    </row>
    <row r="16119" spans="27:35" x14ac:dyDescent="0.25">
      <c r="AA16119" s="81"/>
      <c r="AB16119" s="81"/>
      <c r="AC16119" s="80"/>
      <c r="AD16119" s="80"/>
      <c r="AE16119" s="81"/>
      <c r="AF16119" s="82"/>
      <c r="AG16119" s="80"/>
      <c r="AH16119" s="119"/>
      <c r="AI16119" s="119"/>
    </row>
    <row r="16120" spans="27:35" x14ac:dyDescent="0.25">
      <c r="AA16120" s="81"/>
      <c r="AB16120" s="81"/>
      <c r="AC16120" s="80"/>
      <c r="AD16120" s="80"/>
      <c r="AE16120" s="81"/>
      <c r="AF16120" s="82"/>
      <c r="AG16120" s="80"/>
      <c r="AH16120" s="119"/>
      <c r="AI16120" s="119"/>
    </row>
    <row r="16121" spans="27:35" x14ac:dyDescent="0.25">
      <c r="AA16121" s="81"/>
      <c r="AB16121" s="81"/>
      <c r="AC16121" s="80"/>
      <c r="AD16121" s="80"/>
      <c r="AE16121" s="81"/>
      <c r="AF16121" s="82"/>
      <c r="AG16121" s="80"/>
      <c r="AH16121" s="119"/>
      <c r="AI16121" s="119"/>
    </row>
    <row r="16122" spans="27:35" x14ac:dyDescent="0.25">
      <c r="AA16122" s="81"/>
      <c r="AB16122" s="81"/>
      <c r="AC16122" s="80"/>
      <c r="AD16122" s="80"/>
      <c r="AE16122" s="81"/>
      <c r="AF16122" s="82"/>
      <c r="AG16122" s="80"/>
      <c r="AH16122" s="119"/>
      <c r="AI16122" s="119"/>
    </row>
    <row r="16123" spans="27:35" x14ac:dyDescent="0.25">
      <c r="AA16123" s="81"/>
      <c r="AB16123" s="81"/>
      <c r="AC16123" s="80"/>
      <c r="AD16123" s="80"/>
      <c r="AE16123" s="81"/>
      <c r="AF16123" s="82"/>
      <c r="AG16123" s="80"/>
      <c r="AH16123" s="119"/>
      <c r="AI16123" s="119"/>
    </row>
    <row r="16124" spans="27:35" x14ac:dyDescent="0.25">
      <c r="AA16124" s="81"/>
      <c r="AB16124" s="81"/>
      <c r="AC16124" s="80"/>
      <c r="AD16124" s="80"/>
      <c r="AE16124" s="81"/>
      <c r="AF16124" s="82"/>
      <c r="AG16124" s="80"/>
      <c r="AH16124" s="119"/>
      <c r="AI16124" s="119"/>
    </row>
    <row r="16125" spans="27:35" x14ac:dyDescent="0.25">
      <c r="AA16125" s="81"/>
      <c r="AB16125" s="81"/>
      <c r="AC16125" s="80"/>
      <c r="AD16125" s="80"/>
      <c r="AE16125" s="81"/>
      <c r="AF16125" s="82"/>
      <c r="AG16125" s="80"/>
      <c r="AH16125" s="119"/>
      <c r="AI16125" s="119"/>
    </row>
    <row r="16126" spans="27:35" x14ac:dyDescent="0.25">
      <c r="AA16126" s="81"/>
      <c r="AB16126" s="81"/>
      <c r="AC16126" s="80"/>
      <c r="AD16126" s="80"/>
      <c r="AE16126" s="81"/>
      <c r="AF16126" s="82"/>
      <c r="AG16126" s="80"/>
      <c r="AH16126" s="119"/>
      <c r="AI16126" s="119"/>
    </row>
    <row r="16127" spans="27:35" x14ac:dyDescent="0.25">
      <c r="AA16127" s="81"/>
      <c r="AB16127" s="81"/>
      <c r="AC16127" s="80"/>
      <c r="AD16127" s="80"/>
      <c r="AE16127" s="81"/>
      <c r="AF16127" s="82"/>
      <c r="AG16127" s="80"/>
      <c r="AH16127" s="119"/>
      <c r="AI16127" s="119"/>
    </row>
    <row r="16128" spans="27:35" x14ac:dyDescent="0.25">
      <c r="AA16128" s="81"/>
      <c r="AB16128" s="81"/>
      <c r="AC16128" s="80"/>
      <c r="AD16128" s="80"/>
      <c r="AE16128" s="81"/>
      <c r="AF16128" s="82"/>
      <c r="AG16128" s="80"/>
      <c r="AH16128" s="119"/>
      <c r="AI16128" s="119"/>
    </row>
    <row r="16129" spans="27:35" x14ac:dyDescent="0.25">
      <c r="AA16129" s="81"/>
      <c r="AB16129" s="81"/>
      <c r="AC16129" s="80"/>
      <c r="AD16129" s="80"/>
      <c r="AE16129" s="81"/>
      <c r="AF16129" s="82"/>
      <c r="AG16129" s="80"/>
      <c r="AH16129" s="119"/>
      <c r="AI16129" s="119"/>
    </row>
    <row r="16130" spans="27:35" x14ac:dyDescent="0.25">
      <c r="AA16130" s="81"/>
      <c r="AB16130" s="81"/>
      <c r="AC16130" s="80"/>
      <c r="AD16130" s="80"/>
      <c r="AE16130" s="81"/>
      <c r="AF16130" s="82"/>
      <c r="AG16130" s="80"/>
      <c r="AH16130" s="119"/>
      <c r="AI16130" s="119"/>
    </row>
    <row r="16131" spans="27:35" x14ac:dyDescent="0.25">
      <c r="AA16131" s="81"/>
      <c r="AB16131" s="81"/>
      <c r="AC16131" s="80"/>
      <c r="AD16131" s="80"/>
      <c r="AE16131" s="81"/>
      <c r="AF16131" s="82"/>
      <c r="AG16131" s="80"/>
      <c r="AH16131" s="119"/>
      <c r="AI16131" s="119"/>
    </row>
    <row r="16132" spans="27:35" x14ac:dyDescent="0.25">
      <c r="AA16132" s="81"/>
      <c r="AB16132" s="81"/>
      <c r="AC16132" s="80"/>
      <c r="AD16132" s="80"/>
      <c r="AE16132" s="81"/>
      <c r="AF16132" s="82"/>
      <c r="AG16132" s="80"/>
      <c r="AH16132" s="119"/>
      <c r="AI16132" s="119"/>
    </row>
    <row r="16133" spans="27:35" x14ac:dyDescent="0.25">
      <c r="AA16133" s="81"/>
      <c r="AB16133" s="81"/>
      <c r="AC16133" s="80"/>
      <c r="AD16133" s="80"/>
      <c r="AE16133" s="81"/>
      <c r="AF16133" s="82"/>
      <c r="AG16133" s="80"/>
      <c r="AH16133" s="119"/>
      <c r="AI16133" s="119"/>
    </row>
    <row r="16134" spans="27:35" x14ac:dyDescent="0.25">
      <c r="AA16134" s="81"/>
      <c r="AB16134" s="81"/>
      <c r="AC16134" s="80"/>
      <c r="AD16134" s="80"/>
      <c r="AE16134" s="81"/>
      <c r="AF16134" s="82"/>
      <c r="AG16134" s="80"/>
      <c r="AH16134" s="119"/>
      <c r="AI16134" s="119"/>
    </row>
    <row r="16135" spans="27:35" x14ac:dyDescent="0.25">
      <c r="AA16135" s="81"/>
      <c r="AB16135" s="81"/>
      <c r="AC16135" s="80"/>
      <c r="AD16135" s="80"/>
      <c r="AE16135" s="81"/>
      <c r="AF16135" s="82"/>
      <c r="AG16135" s="80"/>
      <c r="AH16135" s="119"/>
      <c r="AI16135" s="119"/>
    </row>
    <row r="16136" spans="27:35" x14ac:dyDescent="0.25">
      <c r="AA16136" s="81"/>
      <c r="AB16136" s="81"/>
      <c r="AC16136" s="80"/>
      <c r="AD16136" s="80"/>
      <c r="AE16136" s="81"/>
      <c r="AF16136" s="82"/>
      <c r="AG16136" s="80"/>
      <c r="AH16136" s="119"/>
      <c r="AI16136" s="119"/>
    </row>
    <row r="16137" spans="27:35" x14ac:dyDescent="0.25">
      <c r="AA16137" s="81"/>
      <c r="AB16137" s="81"/>
      <c r="AC16137" s="80"/>
      <c r="AD16137" s="80"/>
      <c r="AE16137" s="81"/>
      <c r="AF16137" s="82"/>
      <c r="AG16137" s="80"/>
      <c r="AH16137" s="119"/>
      <c r="AI16137" s="119"/>
    </row>
    <row r="16138" spans="27:35" x14ac:dyDescent="0.25">
      <c r="AA16138" s="81"/>
      <c r="AB16138" s="81"/>
      <c r="AC16138" s="80"/>
      <c r="AD16138" s="80"/>
      <c r="AE16138" s="81"/>
      <c r="AF16138" s="82"/>
      <c r="AG16138" s="80"/>
      <c r="AH16138" s="119"/>
      <c r="AI16138" s="119"/>
    </row>
    <row r="16139" spans="27:35" x14ac:dyDescent="0.25">
      <c r="AA16139" s="81"/>
      <c r="AB16139" s="81"/>
      <c r="AC16139" s="80"/>
      <c r="AD16139" s="80"/>
      <c r="AE16139" s="81"/>
      <c r="AF16139" s="82"/>
      <c r="AG16139" s="80"/>
      <c r="AH16139" s="119"/>
      <c r="AI16139" s="119"/>
    </row>
    <row r="16140" spans="27:35" x14ac:dyDescent="0.25">
      <c r="AA16140" s="81"/>
      <c r="AB16140" s="81"/>
      <c r="AC16140" s="80"/>
      <c r="AD16140" s="80"/>
      <c r="AE16140" s="81"/>
      <c r="AF16140" s="82"/>
      <c r="AG16140" s="80"/>
      <c r="AH16140" s="119"/>
      <c r="AI16140" s="119"/>
    </row>
    <row r="16141" spans="27:35" x14ac:dyDescent="0.25">
      <c r="AA16141" s="81"/>
      <c r="AB16141" s="81"/>
      <c r="AC16141" s="80"/>
      <c r="AD16141" s="80"/>
      <c r="AE16141" s="81"/>
      <c r="AF16141" s="82"/>
      <c r="AG16141" s="80"/>
      <c r="AH16141" s="119"/>
      <c r="AI16141" s="119"/>
    </row>
    <row r="16142" spans="27:35" x14ac:dyDescent="0.25">
      <c r="AA16142" s="81"/>
      <c r="AB16142" s="81"/>
      <c r="AC16142" s="80"/>
      <c r="AD16142" s="80"/>
      <c r="AE16142" s="81"/>
      <c r="AF16142" s="82"/>
      <c r="AG16142" s="80"/>
      <c r="AH16142" s="119"/>
      <c r="AI16142" s="119"/>
    </row>
    <row r="16143" spans="27:35" x14ac:dyDescent="0.25">
      <c r="AA16143" s="81"/>
      <c r="AB16143" s="81"/>
      <c r="AC16143" s="80"/>
      <c r="AD16143" s="80"/>
      <c r="AE16143" s="81"/>
      <c r="AF16143" s="82"/>
      <c r="AG16143" s="80"/>
      <c r="AH16143" s="119"/>
      <c r="AI16143" s="119"/>
    </row>
    <row r="16144" spans="27:35" x14ac:dyDescent="0.25">
      <c r="AA16144" s="81"/>
      <c r="AB16144" s="81"/>
      <c r="AC16144" s="80"/>
      <c r="AD16144" s="80"/>
      <c r="AE16144" s="81"/>
      <c r="AF16144" s="82"/>
      <c r="AG16144" s="80"/>
      <c r="AH16144" s="119"/>
      <c r="AI16144" s="119"/>
    </row>
    <row r="16145" spans="27:35" x14ac:dyDescent="0.25">
      <c r="AA16145" s="81"/>
      <c r="AB16145" s="81"/>
      <c r="AC16145" s="80"/>
      <c r="AD16145" s="80"/>
      <c r="AE16145" s="81"/>
      <c r="AF16145" s="82"/>
      <c r="AG16145" s="80"/>
      <c r="AH16145" s="119"/>
      <c r="AI16145" s="119"/>
    </row>
    <row r="16146" spans="27:35" x14ac:dyDescent="0.25">
      <c r="AA16146" s="81"/>
      <c r="AB16146" s="81"/>
      <c r="AC16146" s="80"/>
      <c r="AD16146" s="80"/>
      <c r="AE16146" s="81"/>
      <c r="AF16146" s="82"/>
      <c r="AG16146" s="80"/>
      <c r="AH16146" s="119"/>
      <c r="AI16146" s="119"/>
    </row>
    <row r="16147" spans="27:35" x14ac:dyDescent="0.25">
      <c r="AA16147" s="81"/>
      <c r="AB16147" s="81"/>
      <c r="AC16147" s="80"/>
      <c r="AD16147" s="80"/>
      <c r="AE16147" s="81"/>
      <c r="AF16147" s="82"/>
      <c r="AG16147" s="80"/>
      <c r="AH16147" s="119"/>
      <c r="AI16147" s="119"/>
    </row>
    <row r="16148" spans="27:35" x14ac:dyDescent="0.25">
      <c r="AA16148" s="81"/>
      <c r="AB16148" s="81"/>
      <c r="AC16148" s="80"/>
      <c r="AD16148" s="80"/>
      <c r="AE16148" s="81"/>
      <c r="AF16148" s="82"/>
      <c r="AG16148" s="80"/>
      <c r="AH16148" s="119"/>
      <c r="AI16148" s="119"/>
    </row>
    <row r="16149" spans="27:35" x14ac:dyDescent="0.25">
      <c r="AA16149" s="81"/>
      <c r="AB16149" s="81"/>
      <c r="AC16149" s="80"/>
      <c r="AD16149" s="80"/>
      <c r="AE16149" s="81"/>
      <c r="AF16149" s="82"/>
      <c r="AG16149" s="80"/>
      <c r="AH16149" s="119"/>
      <c r="AI16149" s="119"/>
    </row>
    <row r="16150" spans="27:35" x14ac:dyDescent="0.25">
      <c r="AA16150" s="81"/>
      <c r="AB16150" s="81"/>
      <c r="AC16150" s="80"/>
      <c r="AD16150" s="80"/>
      <c r="AE16150" s="81"/>
      <c r="AF16150" s="82"/>
      <c r="AG16150" s="80"/>
      <c r="AH16150" s="119"/>
      <c r="AI16150" s="119"/>
    </row>
    <row r="16151" spans="27:35" x14ac:dyDescent="0.25">
      <c r="AA16151" s="81"/>
      <c r="AB16151" s="81"/>
      <c r="AC16151" s="80"/>
      <c r="AD16151" s="80"/>
      <c r="AE16151" s="81"/>
      <c r="AF16151" s="82"/>
      <c r="AG16151" s="80"/>
      <c r="AH16151" s="119"/>
      <c r="AI16151" s="119"/>
    </row>
    <row r="16152" spans="27:35" x14ac:dyDescent="0.25">
      <c r="AA16152" s="81"/>
      <c r="AB16152" s="81"/>
      <c r="AC16152" s="80"/>
      <c r="AD16152" s="80"/>
      <c r="AE16152" s="81"/>
      <c r="AF16152" s="82"/>
      <c r="AG16152" s="80"/>
      <c r="AH16152" s="119"/>
      <c r="AI16152" s="119"/>
    </row>
    <row r="16153" spans="27:35" x14ac:dyDescent="0.25">
      <c r="AA16153" s="81"/>
      <c r="AB16153" s="81"/>
      <c r="AC16153" s="80"/>
      <c r="AD16153" s="80"/>
      <c r="AE16153" s="81"/>
      <c r="AF16153" s="82"/>
      <c r="AG16153" s="80"/>
      <c r="AH16153" s="119"/>
      <c r="AI16153" s="119"/>
    </row>
    <row r="16154" spans="27:35" x14ac:dyDescent="0.25">
      <c r="AA16154" s="81"/>
      <c r="AB16154" s="81"/>
      <c r="AC16154" s="80"/>
      <c r="AD16154" s="80"/>
      <c r="AE16154" s="81"/>
      <c r="AF16154" s="82"/>
      <c r="AG16154" s="80"/>
      <c r="AH16154" s="119"/>
      <c r="AI16154" s="119"/>
    </row>
    <row r="16155" spans="27:35" x14ac:dyDescent="0.25">
      <c r="AA16155" s="81"/>
      <c r="AB16155" s="81"/>
      <c r="AC16155" s="80"/>
      <c r="AD16155" s="80"/>
      <c r="AE16155" s="81"/>
      <c r="AF16155" s="82"/>
      <c r="AG16155" s="80"/>
      <c r="AH16155" s="119"/>
      <c r="AI16155" s="119"/>
    </row>
    <row r="16156" spans="27:35" x14ac:dyDescent="0.25">
      <c r="AA16156" s="81"/>
      <c r="AB16156" s="81"/>
      <c r="AC16156" s="80"/>
      <c r="AD16156" s="80"/>
      <c r="AE16156" s="81"/>
      <c r="AF16156" s="82"/>
      <c r="AG16156" s="80"/>
      <c r="AH16156" s="119"/>
      <c r="AI16156" s="119"/>
    </row>
    <row r="16157" spans="27:35" x14ac:dyDescent="0.25">
      <c r="AA16157" s="81"/>
      <c r="AB16157" s="81"/>
      <c r="AC16157" s="80"/>
      <c r="AD16157" s="80"/>
      <c r="AE16157" s="81"/>
      <c r="AF16157" s="82"/>
      <c r="AG16157" s="80"/>
      <c r="AH16157" s="119"/>
      <c r="AI16157" s="119"/>
    </row>
    <row r="16158" spans="27:35" x14ac:dyDescent="0.25">
      <c r="AA16158" s="81"/>
      <c r="AB16158" s="81"/>
      <c r="AC16158" s="80"/>
      <c r="AD16158" s="80"/>
      <c r="AE16158" s="81"/>
      <c r="AF16158" s="82"/>
      <c r="AG16158" s="80"/>
      <c r="AH16158" s="119"/>
      <c r="AI16158" s="119"/>
    </row>
    <row r="16159" spans="27:35" x14ac:dyDescent="0.25">
      <c r="AA16159" s="81"/>
      <c r="AB16159" s="81"/>
      <c r="AC16159" s="80"/>
      <c r="AD16159" s="80"/>
      <c r="AE16159" s="81"/>
      <c r="AF16159" s="82"/>
      <c r="AG16159" s="80"/>
      <c r="AH16159" s="119"/>
      <c r="AI16159" s="119"/>
    </row>
    <row r="16160" spans="27:35" x14ac:dyDescent="0.25">
      <c r="AA16160" s="81"/>
      <c r="AB16160" s="81"/>
      <c r="AC16160" s="80"/>
      <c r="AD16160" s="80"/>
      <c r="AE16160" s="81"/>
      <c r="AF16160" s="82"/>
      <c r="AG16160" s="80"/>
      <c r="AH16160" s="119"/>
      <c r="AI16160" s="119"/>
    </row>
    <row r="16161" spans="27:35" x14ac:dyDescent="0.25">
      <c r="AA16161" s="81"/>
      <c r="AB16161" s="81"/>
      <c r="AC16161" s="80"/>
      <c r="AD16161" s="80"/>
      <c r="AE16161" s="81"/>
      <c r="AF16161" s="82"/>
      <c r="AG16161" s="80"/>
      <c r="AH16161" s="119"/>
      <c r="AI16161" s="119"/>
    </row>
    <row r="16162" spans="27:35" x14ac:dyDescent="0.25">
      <c r="AA16162" s="81"/>
      <c r="AB16162" s="81"/>
      <c r="AC16162" s="80"/>
      <c r="AD16162" s="80"/>
      <c r="AE16162" s="81"/>
      <c r="AF16162" s="82"/>
      <c r="AG16162" s="80"/>
      <c r="AH16162" s="119"/>
      <c r="AI16162" s="119"/>
    </row>
    <row r="16163" spans="27:35" x14ac:dyDescent="0.25">
      <c r="AA16163" s="81"/>
      <c r="AB16163" s="81"/>
      <c r="AC16163" s="80"/>
      <c r="AD16163" s="80"/>
      <c r="AE16163" s="81"/>
      <c r="AF16163" s="82"/>
      <c r="AG16163" s="80"/>
      <c r="AH16163" s="119"/>
      <c r="AI16163" s="119"/>
    </row>
    <row r="16164" spans="27:35" x14ac:dyDescent="0.25">
      <c r="AA16164" s="81"/>
      <c r="AB16164" s="81"/>
      <c r="AC16164" s="80"/>
      <c r="AD16164" s="80"/>
      <c r="AE16164" s="81"/>
      <c r="AF16164" s="82"/>
      <c r="AG16164" s="80"/>
      <c r="AH16164" s="119"/>
      <c r="AI16164" s="119"/>
    </row>
    <row r="16165" spans="27:35" x14ac:dyDescent="0.25">
      <c r="AA16165" s="81"/>
      <c r="AB16165" s="81"/>
      <c r="AC16165" s="80"/>
      <c r="AD16165" s="80"/>
      <c r="AE16165" s="81"/>
      <c r="AF16165" s="82"/>
      <c r="AG16165" s="80"/>
      <c r="AH16165" s="119"/>
      <c r="AI16165" s="119"/>
    </row>
    <row r="16166" spans="27:35" x14ac:dyDescent="0.25">
      <c r="AA16166" s="81"/>
      <c r="AB16166" s="81"/>
      <c r="AC16166" s="80"/>
      <c r="AD16166" s="80"/>
      <c r="AE16166" s="81"/>
      <c r="AF16166" s="82"/>
      <c r="AG16166" s="80"/>
      <c r="AH16166" s="119"/>
      <c r="AI16166" s="119"/>
    </row>
    <row r="16167" spans="27:35" x14ac:dyDescent="0.25">
      <c r="AA16167" s="81"/>
      <c r="AB16167" s="81"/>
      <c r="AC16167" s="80"/>
      <c r="AD16167" s="80"/>
      <c r="AE16167" s="81"/>
      <c r="AF16167" s="82"/>
      <c r="AG16167" s="80"/>
      <c r="AH16167" s="119"/>
      <c r="AI16167" s="119"/>
    </row>
    <row r="16168" spans="27:35" x14ac:dyDescent="0.25">
      <c r="AA16168" s="81"/>
      <c r="AB16168" s="81"/>
      <c r="AC16168" s="80"/>
      <c r="AD16168" s="80"/>
      <c r="AE16168" s="81"/>
      <c r="AF16168" s="82"/>
      <c r="AG16168" s="80"/>
      <c r="AH16168" s="119"/>
      <c r="AI16168" s="119"/>
    </row>
    <row r="16169" spans="27:35" x14ac:dyDescent="0.25">
      <c r="AA16169" s="81"/>
      <c r="AB16169" s="81"/>
      <c r="AC16169" s="80"/>
      <c r="AD16169" s="80"/>
      <c r="AE16169" s="81"/>
      <c r="AF16169" s="82"/>
      <c r="AG16169" s="80"/>
      <c r="AH16169" s="119"/>
      <c r="AI16169" s="119"/>
    </row>
    <row r="16170" spans="27:35" x14ac:dyDescent="0.25">
      <c r="AA16170" s="81"/>
      <c r="AB16170" s="81"/>
      <c r="AC16170" s="80"/>
      <c r="AD16170" s="80"/>
      <c r="AE16170" s="81"/>
      <c r="AF16170" s="82"/>
      <c r="AG16170" s="80"/>
      <c r="AH16170" s="119"/>
      <c r="AI16170" s="119"/>
    </row>
    <row r="16171" spans="27:35" x14ac:dyDescent="0.25">
      <c r="AA16171" s="81"/>
      <c r="AB16171" s="81"/>
      <c r="AC16171" s="80"/>
      <c r="AD16171" s="80"/>
      <c r="AE16171" s="81"/>
      <c r="AF16171" s="82"/>
      <c r="AG16171" s="80"/>
      <c r="AH16171" s="119"/>
      <c r="AI16171" s="119"/>
    </row>
    <row r="16172" spans="27:35" x14ac:dyDescent="0.25">
      <c r="AA16172" s="81"/>
      <c r="AB16172" s="81"/>
      <c r="AC16172" s="80"/>
      <c r="AD16172" s="80"/>
      <c r="AE16172" s="81"/>
      <c r="AF16172" s="82"/>
      <c r="AG16172" s="80"/>
      <c r="AH16172" s="119"/>
      <c r="AI16172" s="119"/>
    </row>
    <row r="16173" spans="27:35" x14ac:dyDescent="0.25">
      <c r="AA16173" s="81"/>
      <c r="AB16173" s="81"/>
      <c r="AC16173" s="80"/>
      <c r="AD16173" s="80"/>
      <c r="AE16173" s="81"/>
      <c r="AF16173" s="82"/>
      <c r="AG16173" s="80"/>
      <c r="AH16173" s="119"/>
      <c r="AI16173" s="119"/>
    </row>
    <row r="16174" spans="27:35" x14ac:dyDescent="0.25">
      <c r="AA16174" s="81"/>
      <c r="AB16174" s="81"/>
      <c r="AC16174" s="80"/>
      <c r="AD16174" s="80"/>
      <c r="AE16174" s="81"/>
      <c r="AF16174" s="82"/>
      <c r="AG16174" s="80"/>
      <c r="AH16174" s="119"/>
      <c r="AI16174" s="119"/>
    </row>
    <row r="16175" spans="27:35" x14ac:dyDescent="0.25">
      <c r="AA16175" s="81"/>
      <c r="AB16175" s="81"/>
      <c r="AC16175" s="80"/>
      <c r="AD16175" s="80"/>
      <c r="AE16175" s="81"/>
      <c r="AF16175" s="82"/>
      <c r="AG16175" s="80"/>
      <c r="AH16175" s="119"/>
      <c r="AI16175" s="119"/>
    </row>
    <row r="16176" spans="27:35" x14ac:dyDescent="0.25">
      <c r="AA16176" s="81"/>
      <c r="AB16176" s="81"/>
      <c r="AC16176" s="80"/>
      <c r="AD16176" s="80"/>
      <c r="AE16176" s="81"/>
      <c r="AF16176" s="82"/>
      <c r="AG16176" s="80"/>
      <c r="AH16176" s="119"/>
      <c r="AI16176" s="119"/>
    </row>
    <row r="16177" spans="27:35" x14ac:dyDescent="0.25">
      <c r="AA16177" s="81"/>
      <c r="AB16177" s="81"/>
      <c r="AC16177" s="80"/>
      <c r="AD16177" s="80"/>
      <c r="AE16177" s="81"/>
      <c r="AF16177" s="82"/>
      <c r="AG16177" s="80"/>
      <c r="AH16177" s="119"/>
      <c r="AI16177" s="119"/>
    </row>
    <row r="16178" spans="27:35" x14ac:dyDescent="0.25">
      <c r="AA16178" s="81"/>
      <c r="AB16178" s="81"/>
      <c r="AC16178" s="80"/>
      <c r="AD16178" s="80"/>
      <c r="AE16178" s="81"/>
      <c r="AF16178" s="82"/>
      <c r="AG16178" s="80"/>
      <c r="AH16178" s="119"/>
      <c r="AI16178" s="119"/>
    </row>
    <row r="16179" spans="27:35" x14ac:dyDescent="0.25">
      <c r="AA16179" s="81"/>
      <c r="AB16179" s="81"/>
      <c r="AC16179" s="80"/>
      <c r="AD16179" s="80"/>
      <c r="AE16179" s="81"/>
      <c r="AF16179" s="82"/>
      <c r="AG16179" s="80"/>
      <c r="AH16179" s="119"/>
      <c r="AI16179" s="119"/>
    </row>
    <row r="16180" spans="27:35" x14ac:dyDescent="0.25">
      <c r="AA16180" s="81"/>
      <c r="AB16180" s="81"/>
      <c r="AC16180" s="80"/>
      <c r="AD16180" s="80"/>
      <c r="AE16180" s="81"/>
      <c r="AF16180" s="82"/>
      <c r="AG16180" s="80"/>
      <c r="AH16180" s="119"/>
      <c r="AI16180" s="119"/>
    </row>
    <row r="16181" spans="27:35" x14ac:dyDescent="0.25">
      <c r="AA16181" s="81"/>
      <c r="AB16181" s="81"/>
      <c r="AC16181" s="80"/>
      <c r="AD16181" s="80"/>
      <c r="AE16181" s="81"/>
      <c r="AF16181" s="82"/>
      <c r="AG16181" s="80"/>
      <c r="AH16181" s="119"/>
      <c r="AI16181" s="119"/>
    </row>
    <row r="16182" spans="27:35" x14ac:dyDescent="0.25">
      <c r="AA16182" s="81"/>
      <c r="AB16182" s="81"/>
      <c r="AC16182" s="80"/>
      <c r="AD16182" s="80"/>
      <c r="AE16182" s="81"/>
      <c r="AF16182" s="82"/>
      <c r="AG16182" s="80"/>
      <c r="AH16182" s="119"/>
      <c r="AI16182" s="119"/>
    </row>
    <row r="16183" spans="27:35" x14ac:dyDescent="0.25">
      <c r="AA16183" s="81"/>
      <c r="AB16183" s="81"/>
      <c r="AC16183" s="80"/>
      <c r="AD16183" s="80"/>
      <c r="AE16183" s="81"/>
      <c r="AF16183" s="82"/>
      <c r="AG16183" s="80"/>
      <c r="AH16183" s="119"/>
      <c r="AI16183" s="119"/>
    </row>
    <row r="16184" spans="27:35" x14ac:dyDescent="0.25">
      <c r="AA16184" s="81"/>
      <c r="AB16184" s="81"/>
      <c r="AC16184" s="80"/>
      <c r="AD16184" s="80"/>
      <c r="AE16184" s="81"/>
      <c r="AF16184" s="82"/>
      <c r="AG16184" s="80"/>
      <c r="AH16184" s="119"/>
      <c r="AI16184" s="119"/>
    </row>
    <row r="16185" spans="27:35" x14ac:dyDescent="0.25">
      <c r="AA16185" s="81"/>
      <c r="AB16185" s="81"/>
      <c r="AC16185" s="80"/>
      <c r="AD16185" s="80"/>
      <c r="AE16185" s="81"/>
      <c r="AF16185" s="82"/>
      <c r="AG16185" s="80"/>
      <c r="AH16185" s="119"/>
      <c r="AI16185" s="119"/>
    </row>
    <row r="16186" spans="27:35" x14ac:dyDescent="0.25">
      <c r="AA16186" s="81"/>
      <c r="AB16186" s="81"/>
      <c r="AC16186" s="80"/>
      <c r="AD16186" s="80"/>
      <c r="AE16186" s="81"/>
      <c r="AF16186" s="82"/>
      <c r="AG16186" s="80"/>
      <c r="AH16186" s="119"/>
      <c r="AI16186" s="119"/>
    </row>
    <row r="16187" spans="27:35" x14ac:dyDescent="0.25">
      <c r="AA16187" s="81"/>
      <c r="AB16187" s="81"/>
      <c r="AC16187" s="80"/>
      <c r="AD16187" s="80"/>
      <c r="AE16187" s="81"/>
      <c r="AF16187" s="82"/>
      <c r="AG16187" s="80"/>
      <c r="AH16187" s="119"/>
      <c r="AI16187" s="119"/>
    </row>
    <row r="16188" spans="27:35" x14ac:dyDescent="0.25">
      <c r="AA16188" s="81"/>
      <c r="AB16188" s="81"/>
      <c r="AC16188" s="80"/>
      <c r="AD16188" s="80"/>
      <c r="AE16188" s="81"/>
      <c r="AF16188" s="82"/>
      <c r="AG16188" s="80"/>
      <c r="AH16188" s="119"/>
      <c r="AI16188" s="119"/>
    </row>
    <row r="16189" spans="27:35" x14ac:dyDescent="0.25">
      <c r="AA16189" s="81"/>
      <c r="AB16189" s="81"/>
      <c r="AC16189" s="80"/>
      <c r="AD16189" s="80"/>
      <c r="AE16189" s="81"/>
      <c r="AF16189" s="82"/>
      <c r="AG16189" s="80"/>
      <c r="AH16189" s="119"/>
      <c r="AI16189" s="119"/>
    </row>
    <row r="16190" spans="27:35" x14ac:dyDescent="0.25">
      <c r="AA16190" s="81"/>
      <c r="AB16190" s="81"/>
      <c r="AC16190" s="80"/>
      <c r="AD16190" s="80"/>
      <c r="AE16190" s="81"/>
      <c r="AF16190" s="82"/>
      <c r="AG16190" s="80"/>
      <c r="AH16190" s="119"/>
      <c r="AI16190" s="119"/>
    </row>
    <row r="16191" spans="27:35" x14ac:dyDescent="0.25">
      <c r="AA16191" s="81"/>
      <c r="AB16191" s="81"/>
      <c r="AC16191" s="80"/>
      <c r="AD16191" s="80"/>
      <c r="AE16191" s="81"/>
      <c r="AF16191" s="82"/>
      <c r="AG16191" s="80"/>
      <c r="AH16191" s="119"/>
      <c r="AI16191" s="119"/>
    </row>
    <row r="16192" spans="27:35" x14ac:dyDescent="0.25">
      <c r="AA16192" s="81"/>
      <c r="AB16192" s="81"/>
      <c r="AC16192" s="80"/>
      <c r="AD16192" s="80"/>
      <c r="AE16192" s="81"/>
      <c r="AF16192" s="82"/>
      <c r="AG16192" s="80"/>
      <c r="AH16192" s="119"/>
      <c r="AI16192" s="119"/>
    </row>
    <row r="16193" spans="27:35" x14ac:dyDescent="0.25">
      <c r="AA16193" s="81"/>
      <c r="AB16193" s="81"/>
      <c r="AC16193" s="80"/>
      <c r="AD16193" s="80"/>
      <c r="AE16193" s="81"/>
      <c r="AF16193" s="82"/>
      <c r="AG16193" s="80"/>
      <c r="AH16193" s="119"/>
      <c r="AI16193" s="119"/>
    </row>
    <row r="16194" spans="27:35" x14ac:dyDescent="0.25">
      <c r="AA16194" s="81"/>
      <c r="AB16194" s="81"/>
      <c r="AC16194" s="80"/>
      <c r="AD16194" s="80"/>
      <c r="AE16194" s="81"/>
      <c r="AF16194" s="82"/>
      <c r="AG16194" s="80"/>
      <c r="AH16194" s="119"/>
      <c r="AI16194" s="119"/>
    </row>
    <row r="16195" spans="27:35" x14ac:dyDescent="0.25">
      <c r="AA16195" s="81"/>
      <c r="AB16195" s="81"/>
      <c r="AC16195" s="80"/>
      <c r="AD16195" s="80"/>
      <c r="AE16195" s="81"/>
      <c r="AF16195" s="82"/>
      <c r="AG16195" s="80"/>
      <c r="AH16195" s="119"/>
      <c r="AI16195" s="119"/>
    </row>
    <row r="16196" spans="27:35" x14ac:dyDescent="0.25">
      <c r="AA16196" s="81"/>
      <c r="AB16196" s="81"/>
      <c r="AC16196" s="80"/>
      <c r="AD16196" s="80"/>
      <c r="AE16196" s="81"/>
      <c r="AF16196" s="82"/>
      <c r="AG16196" s="80"/>
      <c r="AH16196" s="119"/>
      <c r="AI16196" s="119"/>
    </row>
    <row r="16197" spans="27:35" x14ac:dyDescent="0.25">
      <c r="AA16197" s="81"/>
      <c r="AB16197" s="81"/>
      <c r="AC16197" s="80"/>
      <c r="AD16197" s="80"/>
      <c r="AE16197" s="81"/>
      <c r="AF16197" s="82"/>
      <c r="AG16197" s="80"/>
      <c r="AH16197" s="119"/>
      <c r="AI16197" s="119"/>
    </row>
    <row r="16198" spans="27:35" x14ac:dyDescent="0.25">
      <c r="AA16198" s="81"/>
      <c r="AB16198" s="81"/>
      <c r="AC16198" s="80"/>
      <c r="AD16198" s="80"/>
      <c r="AE16198" s="81"/>
      <c r="AF16198" s="82"/>
      <c r="AG16198" s="80"/>
      <c r="AH16198" s="119"/>
      <c r="AI16198" s="119"/>
    </row>
    <row r="16199" spans="27:35" x14ac:dyDescent="0.25">
      <c r="AA16199" s="81"/>
      <c r="AB16199" s="81"/>
      <c r="AC16199" s="80"/>
      <c r="AD16199" s="80"/>
      <c r="AE16199" s="81"/>
      <c r="AF16199" s="82"/>
      <c r="AG16199" s="80"/>
      <c r="AH16199" s="119"/>
      <c r="AI16199" s="119"/>
    </row>
    <row r="16200" spans="27:35" x14ac:dyDescent="0.25">
      <c r="AA16200" s="81"/>
      <c r="AB16200" s="81"/>
      <c r="AC16200" s="80"/>
      <c r="AD16200" s="80"/>
      <c r="AE16200" s="81"/>
      <c r="AF16200" s="82"/>
      <c r="AG16200" s="80"/>
      <c r="AH16200" s="119"/>
      <c r="AI16200" s="119"/>
    </row>
    <row r="16201" spans="27:35" x14ac:dyDescent="0.25">
      <c r="AA16201" s="81"/>
      <c r="AB16201" s="81"/>
      <c r="AC16201" s="80"/>
      <c r="AD16201" s="80"/>
      <c r="AE16201" s="81"/>
      <c r="AF16201" s="82"/>
      <c r="AG16201" s="80"/>
      <c r="AH16201" s="119"/>
      <c r="AI16201" s="119"/>
    </row>
    <row r="16202" spans="27:35" x14ac:dyDescent="0.25">
      <c r="AA16202" s="81"/>
      <c r="AB16202" s="81"/>
      <c r="AC16202" s="80"/>
      <c r="AD16202" s="80"/>
      <c r="AE16202" s="81"/>
      <c r="AF16202" s="82"/>
      <c r="AG16202" s="80"/>
      <c r="AH16202" s="119"/>
      <c r="AI16202" s="119"/>
    </row>
    <row r="16203" spans="27:35" x14ac:dyDescent="0.25">
      <c r="AA16203" s="81"/>
      <c r="AB16203" s="81"/>
      <c r="AC16203" s="80"/>
      <c r="AD16203" s="80"/>
      <c r="AE16203" s="81"/>
      <c r="AF16203" s="82"/>
      <c r="AG16203" s="80"/>
      <c r="AH16203" s="119"/>
      <c r="AI16203" s="119"/>
    </row>
    <row r="16204" spans="27:35" x14ac:dyDescent="0.25">
      <c r="AA16204" s="81"/>
      <c r="AB16204" s="81"/>
      <c r="AC16204" s="80"/>
      <c r="AD16204" s="80"/>
      <c r="AE16204" s="81"/>
      <c r="AF16204" s="82"/>
      <c r="AG16204" s="80"/>
      <c r="AH16204" s="119"/>
      <c r="AI16204" s="119"/>
    </row>
    <row r="16205" spans="27:35" x14ac:dyDescent="0.25">
      <c r="AA16205" s="81"/>
      <c r="AB16205" s="81"/>
      <c r="AC16205" s="80"/>
      <c r="AD16205" s="80"/>
      <c r="AE16205" s="81"/>
      <c r="AF16205" s="82"/>
      <c r="AG16205" s="80"/>
      <c r="AH16205" s="119"/>
      <c r="AI16205" s="119"/>
    </row>
    <row r="16206" spans="27:35" x14ac:dyDescent="0.25">
      <c r="AA16206" s="81"/>
      <c r="AB16206" s="81"/>
      <c r="AC16206" s="80"/>
      <c r="AD16206" s="80"/>
      <c r="AE16206" s="81"/>
      <c r="AF16206" s="82"/>
      <c r="AG16206" s="80"/>
      <c r="AH16206" s="119"/>
      <c r="AI16206" s="119"/>
    </row>
    <row r="16207" spans="27:35" x14ac:dyDescent="0.25">
      <c r="AA16207" s="81"/>
      <c r="AB16207" s="81"/>
      <c r="AC16207" s="80"/>
      <c r="AD16207" s="80"/>
      <c r="AE16207" s="81"/>
      <c r="AF16207" s="82"/>
      <c r="AG16207" s="80"/>
      <c r="AH16207" s="119"/>
      <c r="AI16207" s="119"/>
    </row>
    <row r="16208" spans="27:35" x14ac:dyDescent="0.25">
      <c r="AA16208" s="81"/>
      <c r="AB16208" s="81"/>
      <c r="AC16208" s="80"/>
      <c r="AD16208" s="80"/>
      <c r="AE16208" s="81"/>
      <c r="AF16208" s="82"/>
      <c r="AG16208" s="80"/>
      <c r="AH16208" s="119"/>
      <c r="AI16208" s="119"/>
    </row>
    <row r="16209" spans="27:35" x14ac:dyDescent="0.25">
      <c r="AA16209" s="81"/>
      <c r="AB16209" s="81"/>
      <c r="AC16209" s="80"/>
      <c r="AD16209" s="80"/>
      <c r="AE16209" s="81"/>
      <c r="AF16209" s="82"/>
      <c r="AG16209" s="80"/>
      <c r="AH16209" s="119"/>
      <c r="AI16209" s="119"/>
    </row>
    <row r="16210" spans="27:35" x14ac:dyDescent="0.25">
      <c r="AA16210" s="81"/>
      <c r="AB16210" s="81"/>
      <c r="AC16210" s="80"/>
      <c r="AD16210" s="80"/>
      <c r="AE16210" s="81"/>
      <c r="AF16210" s="82"/>
      <c r="AG16210" s="80"/>
      <c r="AH16210" s="119"/>
      <c r="AI16210" s="119"/>
    </row>
    <row r="16211" spans="27:35" x14ac:dyDescent="0.25">
      <c r="AA16211" s="81"/>
      <c r="AB16211" s="81"/>
      <c r="AC16211" s="80"/>
      <c r="AD16211" s="80"/>
      <c r="AE16211" s="81"/>
      <c r="AF16211" s="82"/>
      <c r="AG16211" s="80"/>
      <c r="AH16211" s="119"/>
      <c r="AI16211" s="119"/>
    </row>
    <row r="16212" spans="27:35" x14ac:dyDescent="0.25">
      <c r="AA16212" s="81"/>
      <c r="AB16212" s="81"/>
      <c r="AC16212" s="80"/>
      <c r="AD16212" s="80"/>
      <c r="AE16212" s="81"/>
      <c r="AF16212" s="82"/>
      <c r="AG16212" s="80"/>
      <c r="AH16212" s="119"/>
      <c r="AI16212" s="119"/>
    </row>
    <row r="16213" spans="27:35" x14ac:dyDescent="0.25">
      <c r="AA16213" s="81"/>
      <c r="AB16213" s="81"/>
      <c r="AC16213" s="80"/>
      <c r="AD16213" s="80"/>
      <c r="AE16213" s="81"/>
      <c r="AF16213" s="82"/>
      <c r="AG16213" s="80"/>
      <c r="AH16213" s="119"/>
      <c r="AI16213" s="119"/>
    </row>
    <row r="16214" spans="27:35" x14ac:dyDescent="0.25">
      <c r="AA16214" s="81"/>
      <c r="AB16214" s="81"/>
      <c r="AC16214" s="80"/>
      <c r="AD16214" s="80"/>
      <c r="AE16214" s="81"/>
      <c r="AF16214" s="82"/>
      <c r="AG16214" s="80"/>
      <c r="AH16214" s="119"/>
      <c r="AI16214" s="119"/>
    </row>
    <row r="16215" spans="27:35" x14ac:dyDescent="0.25">
      <c r="AA16215" s="81"/>
      <c r="AB16215" s="81"/>
      <c r="AC16215" s="80"/>
      <c r="AD16215" s="80"/>
      <c r="AE16215" s="81"/>
      <c r="AF16215" s="82"/>
      <c r="AG16215" s="80"/>
      <c r="AH16215" s="119"/>
      <c r="AI16215" s="119"/>
    </row>
    <row r="16216" spans="27:35" x14ac:dyDescent="0.25">
      <c r="AA16216" s="81"/>
      <c r="AB16216" s="81"/>
      <c r="AC16216" s="80"/>
      <c r="AD16216" s="80"/>
      <c r="AE16216" s="81"/>
      <c r="AF16216" s="82"/>
      <c r="AG16216" s="80"/>
      <c r="AH16216" s="119"/>
      <c r="AI16216" s="119"/>
    </row>
    <row r="16217" spans="27:35" x14ac:dyDescent="0.25">
      <c r="AA16217" s="81"/>
      <c r="AB16217" s="81"/>
      <c r="AC16217" s="80"/>
      <c r="AD16217" s="80"/>
      <c r="AE16217" s="81"/>
      <c r="AF16217" s="82"/>
      <c r="AG16217" s="80"/>
      <c r="AH16217" s="119"/>
      <c r="AI16217" s="119"/>
    </row>
    <row r="16218" spans="27:35" x14ac:dyDescent="0.25">
      <c r="AA16218" s="81"/>
      <c r="AB16218" s="81"/>
      <c r="AC16218" s="80"/>
      <c r="AD16218" s="80"/>
      <c r="AE16218" s="81"/>
      <c r="AF16218" s="82"/>
      <c r="AG16218" s="80"/>
      <c r="AH16218" s="119"/>
      <c r="AI16218" s="119"/>
    </row>
    <row r="16219" spans="27:35" x14ac:dyDescent="0.25">
      <c r="AA16219" s="81"/>
      <c r="AB16219" s="81"/>
      <c r="AC16219" s="80"/>
      <c r="AD16219" s="80"/>
      <c r="AE16219" s="81"/>
      <c r="AF16219" s="82"/>
      <c r="AG16219" s="80"/>
      <c r="AH16219" s="119"/>
      <c r="AI16219" s="119"/>
    </row>
    <row r="16220" spans="27:35" x14ac:dyDescent="0.25">
      <c r="AA16220" s="81"/>
      <c r="AB16220" s="81"/>
      <c r="AC16220" s="80"/>
      <c r="AD16220" s="80"/>
      <c r="AE16220" s="81"/>
      <c r="AF16220" s="82"/>
      <c r="AG16220" s="80"/>
      <c r="AH16220" s="119"/>
      <c r="AI16220" s="119"/>
    </row>
    <row r="16221" spans="27:35" x14ac:dyDescent="0.25">
      <c r="AA16221" s="81"/>
      <c r="AB16221" s="81"/>
      <c r="AC16221" s="80"/>
      <c r="AD16221" s="80"/>
      <c r="AE16221" s="81"/>
      <c r="AF16221" s="82"/>
      <c r="AG16221" s="80"/>
      <c r="AH16221" s="119"/>
      <c r="AI16221" s="119"/>
    </row>
    <row r="16222" spans="27:35" x14ac:dyDescent="0.25">
      <c r="AA16222" s="81"/>
      <c r="AB16222" s="81"/>
      <c r="AC16222" s="80"/>
      <c r="AD16222" s="80"/>
      <c r="AE16222" s="81"/>
      <c r="AF16222" s="82"/>
      <c r="AG16222" s="80"/>
      <c r="AH16222" s="119"/>
      <c r="AI16222" s="119"/>
    </row>
    <row r="16223" spans="27:35" x14ac:dyDescent="0.25">
      <c r="AA16223" s="81"/>
      <c r="AB16223" s="81"/>
      <c r="AC16223" s="80"/>
      <c r="AD16223" s="80"/>
      <c r="AE16223" s="81"/>
      <c r="AF16223" s="82"/>
      <c r="AG16223" s="80"/>
      <c r="AH16223" s="119"/>
      <c r="AI16223" s="119"/>
    </row>
    <row r="16224" spans="27:35" x14ac:dyDescent="0.25">
      <c r="AA16224" s="81"/>
      <c r="AB16224" s="81"/>
      <c r="AC16224" s="80"/>
      <c r="AD16224" s="80"/>
      <c r="AE16224" s="81"/>
      <c r="AF16224" s="82"/>
      <c r="AG16224" s="80"/>
      <c r="AH16224" s="119"/>
      <c r="AI16224" s="119"/>
    </row>
    <row r="16225" spans="27:35" x14ac:dyDescent="0.25">
      <c r="AA16225" s="81"/>
      <c r="AB16225" s="81"/>
      <c r="AC16225" s="80"/>
      <c r="AD16225" s="80"/>
      <c r="AE16225" s="81"/>
      <c r="AF16225" s="82"/>
      <c r="AG16225" s="80"/>
      <c r="AH16225" s="119"/>
      <c r="AI16225" s="119"/>
    </row>
    <row r="16226" spans="27:35" x14ac:dyDescent="0.25">
      <c r="AA16226" s="81"/>
      <c r="AB16226" s="81"/>
      <c r="AC16226" s="80"/>
      <c r="AD16226" s="80"/>
      <c r="AE16226" s="81"/>
      <c r="AF16226" s="82"/>
      <c r="AG16226" s="80"/>
      <c r="AH16226" s="119"/>
      <c r="AI16226" s="119"/>
    </row>
    <row r="16227" spans="27:35" x14ac:dyDescent="0.25">
      <c r="AA16227" s="81"/>
      <c r="AB16227" s="81"/>
      <c r="AC16227" s="80"/>
      <c r="AD16227" s="80"/>
      <c r="AE16227" s="81"/>
      <c r="AF16227" s="82"/>
      <c r="AG16227" s="80"/>
      <c r="AH16227" s="119"/>
      <c r="AI16227" s="119"/>
    </row>
    <row r="16228" spans="27:35" x14ac:dyDescent="0.25">
      <c r="AA16228" s="81"/>
      <c r="AB16228" s="81"/>
      <c r="AC16228" s="80"/>
      <c r="AD16228" s="80"/>
      <c r="AE16228" s="81"/>
      <c r="AF16228" s="82"/>
      <c r="AG16228" s="80"/>
      <c r="AH16228" s="119"/>
      <c r="AI16228" s="119"/>
    </row>
    <row r="16229" spans="27:35" x14ac:dyDescent="0.25">
      <c r="AA16229" s="81"/>
      <c r="AB16229" s="81"/>
      <c r="AC16229" s="80"/>
      <c r="AD16229" s="80"/>
      <c r="AE16229" s="81"/>
      <c r="AF16229" s="82"/>
      <c r="AG16229" s="80"/>
      <c r="AH16229" s="119"/>
      <c r="AI16229" s="119"/>
    </row>
    <row r="16230" spans="27:35" x14ac:dyDescent="0.25">
      <c r="AA16230" s="81"/>
      <c r="AB16230" s="81"/>
      <c r="AC16230" s="80"/>
      <c r="AD16230" s="80"/>
      <c r="AE16230" s="81"/>
      <c r="AF16230" s="82"/>
      <c r="AG16230" s="80"/>
      <c r="AH16230" s="119"/>
      <c r="AI16230" s="119"/>
    </row>
    <row r="16231" spans="27:35" x14ac:dyDescent="0.25">
      <c r="AA16231" s="81"/>
      <c r="AB16231" s="81"/>
      <c r="AC16231" s="80"/>
      <c r="AD16231" s="80"/>
      <c r="AE16231" s="81"/>
      <c r="AF16231" s="82"/>
      <c r="AG16231" s="80"/>
      <c r="AH16231" s="119"/>
      <c r="AI16231" s="119"/>
    </row>
    <row r="16232" spans="27:35" x14ac:dyDescent="0.25">
      <c r="AA16232" s="81"/>
      <c r="AB16232" s="81"/>
      <c r="AC16232" s="80"/>
      <c r="AD16232" s="80"/>
      <c r="AE16232" s="81"/>
      <c r="AF16232" s="82"/>
      <c r="AG16232" s="80"/>
      <c r="AH16232" s="119"/>
      <c r="AI16232" s="119"/>
    </row>
    <row r="16233" spans="27:35" x14ac:dyDescent="0.25">
      <c r="AA16233" s="81"/>
      <c r="AB16233" s="81"/>
      <c r="AC16233" s="80"/>
      <c r="AD16233" s="80"/>
      <c r="AE16233" s="81"/>
      <c r="AF16233" s="82"/>
      <c r="AG16233" s="80"/>
      <c r="AH16233" s="119"/>
      <c r="AI16233" s="119"/>
    </row>
    <row r="16234" spans="27:35" x14ac:dyDescent="0.25">
      <c r="AA16234" s="81"/>
      <c r="AB16234" s="81"/>
      <c r="AC16234" s="80"/>
      <c r="AD16234" s="80"/>
      <c r="AE16234" s="81"/>
      <c r="AF16234" s="82"/>
      <c r="AG16234" s="80"/>
      <c r="AH16234" s="119"/>
      <c r="AI16234" s="119"/>
    </row>
    <row r="16235" spans="27:35" x14ac:dyDescent="0.25">
      <c r="AA16235" s="81"/>
      <c r="AB16235" s="81"/>
      <c r="AC16235" s="80"/>
      <c r="AD16235" s="80"/>
      <c r="AE16235" s="81"/>
      <c r="AF16235" s="82"/>
      <c r="AG16235" s="80"/>
      <c r="AH16235" s="119"/>
      <c r="AI16235" s="119"/>
    </row>
    <row r="16236" spans="27:35" x14ac:dyDescent="0.25">
      <c r="AA16236" s="81"/>
      <c r="AB16236" s="81"/>
      <c r="AC16236" s="80"/>
      <c r="AD16236" s="80"/>
      <c r="AE16236" s="81"/>
      <c r="AF16236" s="82"/>
      <c r="AG16236" s="80"/>
      <c r="AH16236" s="119"/>
      <c r="AI16236" s="119"/>
    </row>
    <row r="16237" spans="27:35" x14ac:dyDescent="0.25">
      <c r="AA16237" s="81"/>
      <c r="AB16237" s="81"/>
      <c r="AC16237" s="80"/>
      <c r="AD16237" s="80"/>
      <c r="AE16237" s="81"/>
      <c r="AF16237" s="82"/>
      <c r="AG16237" s="80"/>
      <c r="AH16237" s="119"/>
      <c r="AI16237" s="119"/>
    </row>
    <row r="16238" spans="27:35" x14ac:dyDescent="0.25">
      <c r="AA16238" s="81"/>
      <c r="AB16238" s="81"/>
      <c r="AC16238" s="80"/>
      <c r="AD16238" s="80"/>
      <c r="AE16238" s="81"/>
      <c r="AF16238" s="82"/>
      <c r="AG16238" s="80"/>
      <c r="AH16238" s="119"/>
      <c r="AI16238" s="119"/>
    </row>
    <row r="16239" spans="27:35" x14ac:dyDescent="0.25">
      <c r="AA16239" s="81"/>
      <c r="AB16239" s="81"/>
      <c r="AC16239" s="80"/>
      <c r="AD16239" s="80"/>
      <c r="AE16239" s="81"/>
      <c r="AF16239" s="82"/>
      <c r="AG16239" s="80"/>
      <c r="AH16239" s="119"/>
      <c r="AI16239" s="119"/>
    </row>
    <row r="16240" spans="27:35" x14ac:dyDescent="0.25">
      <c r="AA16240" s="81"/>
      <c r="AB16240" s="81"/>
      <c r="AC16240" s="80"/>
      <c r="AD16240" s="80"/>
      <c r="AE16240" s="81"/>
      <c r="AF16240" s="82"/>
      <c r="AG16240" s="80"/>
      <c r="AH16240" s="119"/>
      <c r="AI16240" s="119"/>
    </row>
    <row r="16241" spans="27:35" x14ac:dyDescent="0.25">
      <c r="AA16241" s="81"/>
      <c r="AB16241" s="81"/>
      <c r="AC16241" s="80"/>
      <c r="AD16241" s="80"/>
      <c r="AE16241" s="81"/>
      <c r="AF16241" s="82"/>
      <c r="AG16241" s="80"/>
      <c r="AH16241" s="119"/>
      <c r="AI16241" s="119"/>
    </row>
    <row r="16242" spans="27:35" x14ac:dyDescent="0.25">
      <c r="AA16242" s="81"/>
      <c r="AB16242" s="81"/>
      <c r="AC16242" s="80"/>
      <c r="AD16242" s="80"/>
      <c r="AE16242" s="81"/>
      <c r="AF16242" s="82"/>
      <c r="AG16242" s="80"/>
      <c r="AH16242" s="119"/>
      <c r="AI16242" s="119"/>
    </row>
    <row r="16243" spans="27:35" x14ac:dyDescent="0.25">
      <c r="AA16243" s="81"/>
      <c r="AB16243" s="81"/>
      <c r="AC16243" s="80"/>
      <c r="AD16243" s="80"/>
      <c r="AE16243" s="81"/>
      <c r="AF16243" s="82"/>
      <c r="AG16243" s="80"/>
      <c r="AH16243" s="119"/>
      <c r="AI16243" s="119"/>
    </row>
    <row r="16244" spans="27:35" x14ac:dyDescent="0.25">
      <c r="AA16244" s="81"/>
      <c r="AB16244" s="81"/>
      <c r="AC16244" s="80"/>
      <c r="AD16244" s="80"/>
      <c r="AE16244" s="81"/>
      <c r="AF16244" s="82"/>
      <c r="AG16244" s="80"/>
      <c r="AH16244" s="119"/>
      <c r="AI16244" s="119"/>
    </row>
    <row r="16245" spans="27:35" x14ac:dyDescent="0.25">
      <c r="AA16245" s="81"/>
      <c r="AB16245" s="81"/>
      <c r="AC16245" s="80"/>
      <c r="AD16245" s="80"/>
      <c r="AE16245" s="81"/>
      <c r="AF16245" s="82"/>
      <c r="AG16245" s="80"/>
      <c r="AH16245" s="119"/>
      <c r="AI16245" s="119"/>
    </row>
    <row r="16246" spans="27:35" x14ac:dyDescent="0.25">
      <c r="AA16246" s="81"/>
      <c r="AB16246" s="81"/>
      <c r="AC16246" s="80"/>
      <c r="AD16246" s="80"/>
      <c r="AE16246" s="81"/>
      <c r="AF16246" s="82"/>
      <c r="AG16246" s="80"/>
      <c r="AH16246" s="119"/>
      <c r="AI16246" s="119"/>
    </row>
    <row r="16247" spans="27:35" x14ac:dyDescent="0.25">
      <c r="AA16247" s="81"/>
      <c r="AB16247" s="81"/>
      <c r="AC16247" s="80"/>
      <c r="AD16247" s="80"/>
      <c r="AE16247" s="81"/>
      <c r="AF16247" s="82"/>
      <c r="AG16247" s="80"/>
      <c r="AH16247" s="119"/>
      <c r="AI16247" s="119"/>
    </row>
    <row r="16248" spans="27:35" x14ac:dyDescent="0.25">
      <c r="AA16248" s="81"/>
      <c r="AB16248" s="81"/>
      <c r="AC16248" s="80"/>
      <c r="AD16248" s="80"/>
      <c r="AE16248" s="81"/>
      <c r="AF16248" s="82"/>
      <c r="AG16248" s="80"/>
      <c r="AH16248" s="119"/>
      <c r="AI16248" s="119"/>
    </row>
    <row r="16249" spans="27:35" x14ac:dyDescent="0.25">
      <c r="AA16249" s="81"/>
      <c r="AB16249" s="81"/>
      <c r="AC16249" s="80"/>
      <c r="AD16249" s="80"/>
      <c r="AE16249" s="81"/>
      <c r="AF16249" s="82"/>
      <c r="AG16249" s="80"/>
      <c r="AH16249" s="119"/>
      <c r="AI16249" s="119"/>
    </row>
    <row r="16250" spans="27:35" x14ac:dyDescent="0.25">
      <c r="AA16250" s="81"/>
      <c r="AB16250" s="81"/>
      <c r="AC16250" s="80"/>
      <c r="AD16250" s="80"/>
      <c r="AE16250" s="81"/>
      <c r="AF16250" s="82"/>
      <c r="AG16250" s="80"/>
      <c r="AH16250" s="119"/>
      <c r="AI16250" s="119"/>
    </row>
    <row r="16251" spans="27:35" x14ac:dyDescent="0.25">
      <c r="AA16251" s="81"/>
      <c r="AB16251" s="81"/>
      <c r="AC16251" s="80"/>
      <c r="AD16251" s="80"/>
      <c r="AE16251" s="81"/>
      <c r="AF16251" s="82"/>
      <c r="AG16251" s="80"/>
      <c r="AH16251" s="119"/>
      <c r="AI16251" s="119"/>
    </row>
    <row r="16252" spans="27:35" x14ac:dyDescent="0.25">
      <c r="AA16252" s="81"/>
      <c r="AB16252" s="81"/>
      <c r="AC16252" s="80"/>
      <c r="AD16252" s="80"/>
      <c r="AE16252" s="81"/>
      <c r="AF16252" s="82"/>
      <c r="AG16252" s="80"/>
      <c r="AH16252" s="119"/>
      <c r="AI16252" s="119"/>
    </row>
    <row r="16253" spans="27:35" x14ac:dyDescent="0.25">
      <c r="AA16253" s="81"/>
      <c r="AB16253" s="81"/>
      <c r="AC16253" s="80"/>
      <c r="AD16253" s="80"/>
      <c r="AE16253" s="81"/>
      <c r="AF16253" s="82"/>
      <c r="AG16253" s="80"/>
      <c r="AH16253" s="119"/>
      <c r="AI16253" s="119"/>
    </row>
    <row r="16254" spans="27:35" x14ac:dyDescent="0.25">
      <c r="AA16254" s="81"/>
      <c r="AB16254" s="81"/>
      <c r="AC16254" s="80"/>
      <c r="AD16254" s="80"/>
      <c r="AE16254" s="81"/>
      <c r="AF16254" s="82"/>
      <c r="AG16254" s="80"/>
      <c r="AH16254" s="119"/>
      <c r="AI16254" s="119"/>
    </row>
    <row r="16255" spans="27:35" x14ac:dyDescent="0.25">
      <c r="AA16255" s="81"/>
      <c r="AB16255" s="81"/>
      <c r="AC16255" s="80"/>
      <c r="AD16255" s="80"/>
      <c r="AE16255" s="81"/>
      <c r="AF16255" s="82"/>
      <c r="AG16255" s="80"/>
      <c r="AH16255" s="119"/>
      <c r="AI16255" s="119"/>
    </row>
    <row r="16256" spans="27:35" x14ac:dyDescent="0.25">
      <c r="AA16256" s="81"/>
      <c r="AB16256" s="81"/>
      <c r="AC16256" s="80"/>
      <c r="AD16256" s="80"/>
      <c r="AE16256" s="81"/>
      <c r="AF16256" s="82"/>
      <c r="AG16256" s="80"/>
      <c r="AH16256" s="119"/>
      <c r="AI16256" s="119"/>
    </row>
    <row r="16257" spans="27:35" x14ac:dyDescent="0.25">
      <c r="AA16257" s="81"/>
      <c r="AB16257" s="81"/>
      <c r="AC16257" s="80"/>
      <c r="AD16257" s="80"/>
      <c r="AE16257" s="81"/>
      <c r="AF16257" s="82"/>
      <c r="AG16257" s="80"/>
      <c r="AH16257" s="119"/>
      <c r="AI16257" s="119"/>
    </row>
    <row r="16258" spans="27:35" x14ac:dyDescent="0.25">
      <c r="AA16258" s="81"/>
      <c r="AB16258" s="81"/>
      <c r="AC16258" s="80"/>
      <c r="AD16258" s="80"/>
      <c r="AE16258" s="81"/>
      <c r="AF16258" s="82"/>
      <c r="AG16258" s="80"/>
      <c r="AH16258" s="119"/>
      <c r="AI16258" s="119"/>
    </row>
    <row r="16259" spans="27:35" x14ac:dyDescent="0.25">
      <c r="AA16259" s="81"/>
      <c r="AB16259" s="81"/>
      <c r="AC16259" s="80"/>
      <c r="AD16259" s="80"/>
      <c r="AE16259" s="81"/>
      <c r="AF16259" s="82"/>
      <c r="AG16259" s="80"/>
      <c r="AH16259" s="119"/>
      <c r="AI16259" s="119"/>
    </row>
    <row r="16260" spans="27:35" x14ac:dyDescent="0.25">
      <c r="AA16260" s="81"/>
      <c r="AB16260" s="81"/>
      <c r="AC16260" s="80"/>
      <c r="AD16260" s="80"/>
      <c r="AE16260" s="81"/>
      <c r="AF16260" s="82"/>
      <c r="AG16260" s="80"/>
      <c r="AH16260" s="119"/>
      <c r="AI16260" s="119"/>
    </row>
    <row r="16261" spans="27:35" x14ac:dyDescent="0.25">
      <c r="AA16261" s="81"/>
      <c r="AB16261" s="81"/>
      <c r="AC16261" s="80"/>
      <c r="AD16261" s="80"/>
      <c r="AE16261" s="81"/>
      <c r="AF16261" s="82"/>
      <c r="AG16261" s="80"/>
      <c r="AH16261" s="119"/>
      <c r="AI16261" s="119"/>
    </row>
    <row r="16262" spans="27:35" x14ac:dyDescent="0.25">
      <c r="AA16262" s="81"/>
      <c r="AB16262" s="81"/>
      <c r="AC16262" s="80"/>
      <c r="AD16262" s="80"/>
      <c r="AE16262" s="81"/>
      <c r="AF16262" s="82"/>
      <c r="AG16262" s="80"/>
      <c r="AH16262" s="119"/>
      <c r="AI16262" s="119"/>
    </row>
    <row r="16263" spans="27:35" x14ac:dyDescent="0.25">
      <c r="AA16263" s="81"/>
      <c r="AB16263" s="81"/>
      <c r="AC16263" s="80"/>
      <c r="AD16263" s="80"/>
      <c r="AE16263" s="81"/>
      <c r="AF16263" s="82"/>
      <c r="AG16263" s="80"/>
      <c r="AH16263" s="119"/>
      <c r="AI16263" s="119"/>
    </row>
    <row r="16264" spans="27:35" x14ac:dyDescent="0.25">
      <c r="AA16264" s="81"/>
      <c r="AB16264" s="81"/>
      <c r="AC16264" s="80"/>
      <c r="AD16264" s="80"/>
      <c r="AE16264" s="81"/>
      <c r="AF16264" s="82"/>
      <c r="AG16264" s="80"/>
      <c r="AH16264" s="119"/>
      <c r="AI16264" s="119"/>
    </row>
    <row r="16265" spans="27:35" x14ac:dyDescent="0.25">
      <c r="AA16265" s="81"/>
      <c r="AB16265" s="81"/>
      <c r="AC16265" s="80"/>
      <c r="AD16265" s="80"/>
      <c r="AE16265" s="81"/>
      <c r="AF16265" s="82"/>
      <c r="AG16265" s="80"/>
      <c r="AH16265" s="119"/>
      <c r="AI16265" s="119"/>
    </row>
    <row r="16266" spans="27:35" x14ac:dyDescent="0.25">
      <c r="AA16266" s="81"/>
      <c r="AB16266" s="81"/>
      <c r="AC16266" s="80"/>
      <c r="AD16266" s="80"/>
      <c r="AE16266" s="81"/>
      <c r="AF16266" s="82"/>
      <c r="AG16266" s="80"/>
      <c r="AH16266" s="119"/>
      <c r="AI16266" s="119"/>
    </row>
    <row r="16267" spans="27:35" x14ac:dyDescent="0.25">
      <c r="AA16267" s="81"/>
      <c r="AB16267" s="81"/>
      <c r="AC16267" s="80"/>
      <c r="AD16267" s="80"/>
      <c r="AE16267" s="81"/>
      <c r="AF16267" s="82"/>
      <c r="AG16267" s="80"/>
      <c r="AH16267" s="119"/>
      <c r="AI16267" s="119"/>
    </row>
    <row r="16268" spans="27:35" x14ac:dyDescent="0.25">
      <c r="AA16268" s="81"/>
      <c r="AB16268" s="81"/>
      <c r="AC16268" s="80"/>
      <c r="AD16268" s="80"/>
      <c r="AE16268" s="81"/>
      <c r="AF16268" s="82"/>
      <c r="AG16268" s="80"/>
      <c r="AH16268" s="119"/>
      <c r="AI16268" s="119"/>
    </row>
    <row r="16269" spans="27:35" x14ac:dyDescent="0.25">
      <c r="AA16269" s="81"/>
      <c r="AB16269" s="81"/>
      <c r="AC16269" s="80"/>
      <c r="AD16269" s="80"/>
      <c r="AE16269" s="81"/>
      <c r="AF16269" s="82"/>
      <c r="AG16269" s="80"/>
      <c r="AH16269" s="119"/>
      <c r="AI16269" s="119"/>
    </row>
    <row r="16270" spans="27:35" x14ac:dyDescent="0.25">
      <c r="AA16270" s="81"/>
      <c r="AB16270" s="81"/>
      <c r="AC16270" s="80"/>
      <c r="AD16270" s="80"/>
      <c r="AE16270" s="81"/>
      <c r="AF16270" s="82"/>
      <c r="AG16270" s="80"/>
      <c r="AH16270" s="119"/>
      <c r="AI16270" s="119"/>
    </row>
    <row r="16271" spans="27:35" x14ac:dyDescent="0.25">
      <c r="AA16271" s="81"/>
      <c r="AB16271" s="81"/>
      <c r="AC16271" s="80"/>
      <c r="AD16271" s="80"/>
      <c r="AE16271" s="81"/>
      <c r="AF16271" s="82"/>
      <c r="AG16271" s="80"/>
      <c r="AH16271" s="119"/>
      <c r="AI16271" s="119"/>
    </row>
    <row r="16272" spans="27:35" x14ac:dyDescent="0.25">
      <c r="AA16272" s="81"/>
      <c r="AB16272" s="81"/>
      <c r="AC16272" s="80"/>
      <c r="AD16272" s="80"/>
      <c r="AE16272" s="81"/>
      <c r="AF16272" s="82"/>
      <c r="AG16272" s="80"/>
      <c r="AH16272" s="119"/>
      <c r="AI16272" s="119"/>
    </row>
    <row r="16273" spans="27:35" x14ac:dyDescent="0.25">
      <c r="AA16273" s="81"/>
      <c r="AB16273" s="81"/>
      <c r="AC16273" s="80"/>
      <c r="AD16273" s="80"/>
      <c r="AE16273" s="81"/>
      <c r="AF16273" s="82"/>
      <c r="AG16273" s="80"/>
      <c r="AH16273" s="119"/>
      <c r="AI16273" s="119"/>
    </row>
    <row r="16274" spans="27:35" x14ac:dyDescent="0.25">
      <c r="AA16274" s="81"/>
      <c r="AB16274" s="81"/>
      <c r="AC16274" s="80"/>
      <c r="AD16274" s="80"/>
      <c r="AE16274" s="81"/>
      <c r="AF16274" s="82"/>
      <c r="AG16274" s="80"/>
      <c r="AH16274" s="119"/>
      <c r="AI16274" s="119"/>
    </row>
    <row r="16275" spans="27:35" x14ac:dyDescent="0.25">
      <c r="AA16275" s="81"/>
      <c r="AB16275" s="81"/>
      <c r="AC16275" s="80"/>
      <c r="AD16275" s="80"/>
      <c r="AE16275" s="81"/>
      <c r="AF16275" s="82"/>
      <c r="AG16275" s="80"/>
      <c r="AH16275" s="119"/>
      <c r="AI16275" s="119"/>
    </row>
    <row r="16276" spans="27:35" x14ac:dyDescent="0.25">
      <c r="AA16276" s="81"/>
      <c r="AB16276" s="81"/>
      <c r="AC16276" s="80"/>
      <c r="AD16276" s="80"/>
      <c r="AE16276" s="81"/>
      <c r="AF16276" s="82"/>
      <c r="AG16276" s="80"/>
      <c r="AH16276" s="119"/>
      <c r="AI16276" s="119"/>
    </row>
    <row r="16277" spans="27:35" x14ac:dyDescent="0.25">
      <c r="AA16277" s="81"/>
      <c r="AB16277" s="81"/>
      <c r="AC16277" s="80"/>
      <c r="AD16277" s="80"/>
      <c r="AE16277" s="81"/>
      <c r="AF16277" s="82"/>
      <c r="AG16277" s="80"/>
      <c r="AH16277" s="119"/>
      <c r="AI16277" s="119"/>
    </row>
    <row r="16278" spans="27:35" x14ac:dyDescent="0.25">
      <c r="AA16278" s="81"/>
      <c r="AB16278" s="81"/>
      <c r="AC16278" s="80"/>
      <c r="AD16278" s="80"/>
      <c r="AE16278" s="81"/>
      <c r="AF16278" s="82"/>
      <c r="AG16278" s="80"/>
      <c r="AH16278" s="119"/>
      <c r="AI16278" s="119"/>
    </row>
    <row r="16279" spans="27:35" x14ac:dyDescent="0.25">
      <c r="AA16279" s="81"/>
      <c r="AB16279" s="81"/>
      <c r="AC16279" s="80"/>
      <c r="AD16279" s="80"/>
      <c r="AE16279" s="81"/>
      <c r="AF16279" s="82"/>
      <c r="AG16279" s="80"/>
      <c r="AH16279" s="119"/>
      <c r="AI16279" s="119"/>
    </row>
    <row r="16280" spans="27:35" x14ac:dyDescent="0.25">
      <c r="AA16280" s="81"/>
      <c r="AB16280" s="81"/>
      <c r="AC16280" s="80"/>
      <c r="AD16280" s="80"/>
      <c r="AE16280" s="81"/>
      <c r="AF16280" s="82"/>
      <c r="AG16280" s="80"/>
      <c r="AH16280" s="119"/>
      <c r="AI16280" s="119"/>
    </row>
    <row r="16281" spans="27:35" x14ac:dyDescent="0.25">
      <c r="AA16281" s="81"/>
      <c r="AB16281" s="81"/>
      <c r="AC16281" s="80"/>
      <c r="AD16281" s="80"/>
      <c r="AE16281" s="81"/>
      <c r="AF16281" s="82"/>
      <c r="AG16281" s="80"/>
      <c r="AH16281" s="119"/>
      <c r="AI16281" s="119"/>
    </row>
    <row r="16282" spans="27:35" x14ac:dyDescent="0.25">
      <c r="AA16282" s="81"/>
      <c r="AB16282" s="81"/>
      <c r="AC16282" s="80"/>
      <c r="AD16282" s="80"/>
      <c r="AE16282" s="81"/>
      <c r="AF16282" s="82"/>
      <c r="AG16282" s="80"/>
      <c r="AH16282" s="119"/>
      <c r="AI16282" s="119"/>
    </row>
    <row r="16283" spans="27:35" x14ac:dyDescent="0.25">
      <c r="AA16283" s="81"/>
      <c r="AB16283" s="81"/>
      <c r="AC16283" s="80"/>
      <c r="AD16283" s="80"/>
      <c r="AE16283" s="81"/>
      <c r="AF16283" s="82"/>
      <c r="AG16283" s="80"/>
      <c r="AH16283" s="119"/>
      <c r="AI16283" s="119"/>
    </row>
    <row r="16284" spans="27:35" x14ac:dyDescent="0.25">
      <c r="AA16284" s="81"/>
      <c r="AB16284" s="81"/>
      <c r="AC16284" s="80"/>
      <c r="AD16284" s="80"/>
      <c r="AE16284" s="81"/>
      <c r="AF16284" s="82"/>
      <c r="AG16284" s="80"/>
      <c r="AH16284" s="119"/>
      <c r="AI16284" s="119"/>
    </row>
    <row r="16285" spans="27:35" x14ac:dyDescent="0.25">
      <c r="AA16285" s="81"/>
      <c r="AB16285" s="81"/>
      <c r="AC16285" s="80"/>
      <c r="AD16285" s="80"/>
      <c r="AE16285" s="81"/>
      <c r="AF16285" s="82"/>
      <c r="AG16285" s="80"/>
      <c r="AH16285" s="119"/>
      <c r="AI16285" s="119"/>
    </row>
    <row r="16286" spans="27:35" x14ac:dyDescent="0.25">
      <c r="AA16286" s="81"/>
      <c r="AB16286" s="81"/>
      <c r="AC16286" s="80"/>
      <c r="AD16286" s="80"/>
      <c r="AE16286" s="81"/>
      <c r="AF16286" s="82"/>
      <c r="AG16286" s="80"/>
      <c r="AH16286" s="119"/>
      <c r="AI16286" s="119"/>
    </row>
    <row r="16287" spans="27:35" x14ac:dyDescent="0.25">
      <c r="AA16287" s="81"/>
      <c r="AB16287" s="81"/>
      <c r="AC16287" s="80"/>
      <c r="AD16287" s="80"/>
      <c r="AE16287" s="81"/>
      <c r="AF16287" s="82"/>
      <c r="AG16287" s="80"/>
      <c r="AH16287" s="119"/>
      <c r="AI16287" s="119"/>
    </row>
    <row r="16288" spans="27:35" x14ac:dyDescent="0.25">
      <c r="AA16288" s="81"/>
      <c r="AB16288" s="81"/>
      <c r="AC16288" s="80"/>
      <c r="AD16288" s="80"/>
      <c r="AE16288" s="81"/>
      <c r="AF16288" s="82"/>
      <c r="AG16288" s="80"/>
      <c r="AH16288" s="119"/>
      <c r="AI16288" s="119"/>
    </row>
    <row r="16289" spans="27:35" x14ac:dyDescent="0.25">
      <c r="AA16289" s="81"/>
      <c r="AB16289" s="81"/>
      <c r="AC16289" s="80"/>
      <c r="AD16289" s="80"/>
      <c r="AE16289" s="81"/>
      <c r="AF16289" s="82"/>
      <c r="AG16289" s="80"/>
      <c r="AH16289" s="119"/>
      <c r="AI16289" s="119"/>
    </row>
    <row r="16290" spans="27:35" x14ac:dyDescent="0.25">
      <c r="AA16290" s="81"/>
      <c r="AB16290" s="81"/>
      <c r="AC16290" s="80"/>
      <c r="AD16290" s="80"/>
      <c r="AE16290" s="81"/>
      <c r="AF16290" s="82"/>
      <c r="AG16290" s="80"/>
      <c r="AH16290" s="119"/>
      <c r="AI16290" s="119"/>
    </row>
    <row r="16291" spans="27:35" x14ac:dyDescent="0.25">
      <c r="AA16291" s="81"/>
      <c r="AB16291" s="81"/>
      <c r="AC16291" s="80"/>
      <c r="AD16291" s="80"/>
      <c r="AE16291" s="81"/>
      <c r="AF16291" s="82"/>
      <c r="AG16291" s="80"/>
      <c r="AH16291" s="119"/>
      <c r="AI16291" s="119"/>
    </row>
    <row r="16292" spans="27:35" x14ac:dyDescent="0.25">
      <c r="AA16292" s="81"/>
      <c r="AB16292" s="81"/>
      <c r="AC16292" s="80"/>
      <c r="AD16292" s="80"/>
      <c r="AE16292" s="81"/>
      <c r="AF16292" s="82"/>
      <c r="AG16292" s="80"/>
      <c r="AH16292" s="119"/>
      <c r="AI16292" s="119"/>
    </row>
    <row r="16293" spans="27:35" x14ac:dyDescent="0.25">
      <c r="AA16293" s="81"/>
      <c r="AB16293" s="81"/>
      <c r="AC16293" s="80"/>
      <c r="AD16293" s="80"/>
      <c r="AE16293" s="81"/>
      <c r="AF16293" s="82"/>
      <c r="AG16293" s="80"/>
      <c r="AH16293" s="119"/>
      <c r="AI16293" s="119"/>
    </row>
    <row r="16294" spans="27:35" x14ac:dyDescent="0.25">
      <c r="AA16294" s="81"/>
      <c r="AB16294" s="81"/>
      <c r="AC16294" s="80"/>
      <c r="AD16294" s="80"/>
      <c r="AE16294" s="81"/>
      <c r="AF16294" s="82"/>
      <c r="AG16294" s="80"/>
      <c r="AH16294" s="119"/>
      <c r="AI16294" s="119"/>
    </row>
    <row r="16295" spans="27:35" x14ac:dyDescent="0.25">
      <c r="AA16295" s="81"/>
      <c r="AB16295" s="81"/>
      <c r="AC16295" s="80"/>
      <c r="AD16295" s="80"/>
      <c r="AE16295" s="81"/>
      <c r="AF16295" s="82"/>
      <c r="AG16295" s="80"/>
      <c r="AH16295" s="119"/>
      <c r="AI16295" s="119"/>
    </row>
    <row r="16296" spans="27:35" x14ac:dyDescent="0.25">
      <c r="AA16296" s="81"/>
      <c r="AB16296" s="81"/>
      <c r="AC16296" s="80"/>
      <c r="AD16296" s="80"/>
      <c r="AE16296" s="81"/>
      <c r="AF16296" s="82"/>
      <c r="AG16296" s="80"/>
      <c r="AH16296" s="119"/>
      <c r="AI16296" s="119"/>
    </row>
    <row r="16297" spans="27:35" x14ac:dyDescent="0.25">
      <c r="AA16297" s="81"/>
      <c r="AB16297" s="81"/>
      <c r="AC16297" s="80"/>
      <c r="AD16297" s="80"/>
      <c r="AE16297" s="81"/>
      <c r="AF16297" s="82"/>
      <c r="AG16297" s="80"/>
      <c r="AH16297" s="119"/>
      <c r="AI16297" s="119"/>
    </row>
    <row r="16298" spans="27:35" x14ac:dyDescent="0.25">
      <c r="AA16298" s="81"/>
      <c r="AB16298" s="81"/>
      <c r="AC16298" s="80"/>
      <c r="AD16298" s="80"/>
      <c r="AE16298" s="81"/>
      <c r="AF16298" s="82"/>
      <c r="AG16298" s="80"/>
      <c r="AH16298" s="119"/>
      <c r="AI16298" s="119"/>
    </row>
    <row r="16299" spans="27:35" x14ac:dyDescent="0.25">
      <c r="AA16299" s="81"/>
      <c r="AB16299" s="81"/>
      <c r="AC16299" s="80"/>
      <c r="AD16299" s="80"/>
      <c r="AE16299" s="81"/>
      <c r="AF16299" s="82"/>
      <c r="AG16299" s="80"/>
      <c r="AH16299" s="119"/>
      <c r="AI16299" s="119"/>
    </row>
    <row r="16300" spans="27:35" x14ac:dyDescent="0.25">
      <c r="AA16300" s="81"/>
      <c r="AB16300" s="81"/>
      <c r="AC16300" s="80"/>
      <c r="AD16300" s="80"/>
      <c r="AE16300" s="81"/>
      <c r="AF16300" s="82"/>
      <c r="AG16300" s="80"/>
      <c r="AH16300" s="119"/>
      <c r="AI16300" s="119"/>
    </row>
    <row r="16301" spans="27:35" x14ac:dyDescent="0.25">
      <c r="AA16301" s="81"/>
      <c r="AB16301" s="81"/>
      <c r="AC16301" s="80"/>
      <c r="AD16301" s="80"/>
      <c r="AE16301" s="81"/>
      <c r="AF16301" s="82"/>
      <c r="AG16301" s="80"/>
      <c r="AH16301" s="119"/>
      <c r="AI16301" s="119"/>
    </row>
    <row r="16302" spans="27:35" x14ac:dyDescent="0.25">
      <c r="AA16302" s="81"/>
      <c r="AB16302" s="81"/>
      <c r="AC16302" s="80"/>
      <c r="AD16302" s="80"/>
      <c r="AE16302" s="81"/>
      <c r="AF16302" s="82"/>
      <c r="AG16302" s="80"/>
      <c r="AH16302" s="119"/>
      <c r="AI16302" s="119"/>
    </row>
    <row r="16303" spans="27:35" x14ac:dyDescent="0.25">
      <c r="AA16303" s="81"/>
      <c r="AB16303" s="81"/>
      <c r="AC16303" s="80"/>
      <c r="AD16303" s="80"/>
      <c r="AE16303" s="81"/>
      <c r="AF16303" s="82"/>
      <c r="AG16303" s="80"/>
      <c r="AH16303" s="119"/>
      <c r="AI16303" s="119"/>
    </row>
    <row r="16304" spans="27:35" x14ac:dyDescent="0.25">
      <c r="AA16304" s="81"/>
      <c r="AB16304" s="81"/>
      <c r="AC16304" s="80"/>
      <c r="AD16304" s="80"/>
      <c r="AE16304" s="81"/>
      <c r="AF16304" s="82"/>
      <c r="AG16304" s="80"/>
      <c r="AH16304" s="119"/>
      <c r="AI16304" s="119"/>
    </row>
    <row r="16305" spans="27:35" x14ac:dyDescent="0.25">
      <c r="AA16305" s="81"/>
      <c r="AB16305" s="81"/>
      <c r="AC16305" s="80"/>
      <c r="AD16305" s="80"/>
      <c r="AE16305" s="81"/>
      <c r="AF16305" s="82"/>
      <c r="AG16305" s="80"/>
      <c r="AH16305" s="119"/>
      <c r="AI16305" s="119"/>
    </row>
    <row r="16306" spans="27:35" x14ac:dyDescent="0.25">
      <c r="AA16306" s="81"/>
      <c r="AB16306" s="81"/>
      <c r="AC16306" s="80"/>
      <c r="AD16306" s="80"/>
      <c r="AE16306" s="81"/>
      <c r="AF16306" s="82"/>
      <c r="AG16306" s="80"/>
      <c r="AH16306" s="119"/>
      <c r="AI16306" s="119"/>
    </row>
    <row r="16307" spans="27:35" x14ac:dyDescent="0.25">
      <c r="AA16307" s="81"/>
      <c r="AB16307" s="81"/>
      <c r="AC16307" s="80"/>
      <c r="AD16307" s="80"/>
      <c r="AE16307" s="81"/>
      <c r="AF16307" s="82"/>
      <c r="AG16307" s="80"/>
      <c r="AH16307" s="119"/>
      <c r="AI16307" s="119"/>
    </row>
    <row r="16308" spans="27:35" x14ac:dyDescent="0.25">
      <c r="AA16308" s="81"/>
      <c r="AB16308" s="81"/>
      <c r="AC16308" s="80"/>
      <c r="AD16308" s="80"/>
      <c r="AE16308" s="81"/>
      <c r="AF16308" s="82"/>
      <c r="AG16308" s="80"/>
      <c r="AH16308" s="119"/>
      <c r="AI16308" s="119"/>
    </row>
    <row r="16309" spans="27:35" x14ac:dyDescent="0.25">
      <c r="AA16309" s="81"/>
      <c r="AB16309" s="81"/>
      <c r="AC16309" s="80"/>
      <c r="AD16309" s="80"/>
      <c r="AE16309" s="81"/>
      <c r="AF16309" s="82"/>
      <c r="AG16309" s="80"/>
      <c r="AH16309" s="119"/>
      <c r="AI16309" s="119"/>
    </row>
    <row r="16310" spans="27:35" x14ac:dyDescent="0.25">
      <c r="AA16310" s="81"/>
      <c r="AB16310" s="81"/>
      <c r="AC16310" s="80"/>
      <c r="AD16310" s="80"/>
      <c r="AE16310" s="81"/>
      <c r="AF16310" s="82"/>
      <c r="AG16310" s="80"/>
      <c r="AH16310" s="119"/>
      <c r="AI16310" s="119"/>
    </row>
    <row r="16311" spans="27:35" x14ac:dyDescent="0.25">
      <c r="AA16311" s="81"/>
      <c r="AB16311" s="81"/>
      <c r="AC16311" s="80"/>
      <c r="AD16311" s="80"/>
      <c r="AE16311" s="81"/>
      <c r="AF16311" s="82"/>
      <c r="AG16311" s="80"/>
      <c r="AH16311" s="119"/>
      <c r="AI16311" s="119"/>
    </row>
    <row r="16312" spans="27:35" x14ac:dyDescent="0.25">
      <c r="AA16312" s="81"/>
      <c r="AB16312" s="81"/>
      <c r="AC16312" s="80"/>
      <c r="AD16312" s="80"/>
      <c r="AE16312" s="81"/>
      <c r="AF16312" s="82"/>
      <c r="AG16312" s="80"/>
      <c r="AH16312" s="119"/>
      <c r="AI16312" s="119"/>
    </row>
    <row r="16313" spans="27:35" x14ac:dyDescent="0.25">
      <c r="AA16313" s="81"/>
      <c r="AB16313" s="81"/>
      <c r="AC16313" s="80"/>
      <c r="AD16313" s="80"/>
      <c r="AE16313" s="81"/>
      <c r="AF16313" s="82"/>
      <c r="AG16313" s="80"/>
      <c r="AH16313" s="119"/>
      <c r="AI16313" s="119"/>
    </row>
    <row r="16314" spans="27:35" x14ac:dyDescent="0.25">
      <c r="AA16314" s="81"/>
      <c r="AB16314" s="81"/>
      <c r="AC16314" s="80"/>
      <c r="AD16314" s="80"/>
      <c r="AE16314" s="81"/>
      <c r="AF16314" s="82"/>
      <c r="AG16314" s="80"/>
      <c r="AH16314" s="119"/>
      <c r="AI16314" s="119"/>
    </row>
    <row r="16315" spans="27:35" x14ac:dyDescent="0.25">
      <c r="AA16315" s="81"/>
      <c r="AB16315" s="81"/>
      <c r="AC16315" s="80"/>
      <c r="AD16315" s="80"/>
      <c r="AE16315" s="81"/>
      <c r="AF16315" s="82"/>
      <c r="AG16315" s="80"/>
      <c r="AH16315" s="119"/>
      <c r="AI16315" s="119"/>
    </row>
    <row r="16316" spans="27:35" x14ac:dyDescent="0.25">
      <c r="AA16316" s="81"/>
      <c r="AB16316" s="81"/>
      <c r="AC16316" s="80"/>
      <c r="AD16316" s="80"/>
      <c r="AE16316" s="81"/>
      <c r="AF16316" s="82"/>
      <c r="AG16316" s="80"/>
      <c r="AH16316" s="119"/>
      <c r="AI16316" s="119"/>
    </row>
    <row r="16317" spans="27:35" x14ac:dyDescent="0.25">
      <c r="AA16317" s="81"/>
      <c r="AB16317" s="81"/>
      <c r="AC16317" s="80"/>
      <c r="AD16317" s="80"/>
      <c r="AE16317" s="81"/>
      <c r="AF16317" s="82"/>
      <c r="AG16317" s="80"/>
      <c r="AH16317" s="119"/>
      <c r="AI16317" s="119"/>
    </row>
    <row r="16318" spans="27:35" x14ac:dyDescent="0.25">
      <c r="AA16318" s="81"/>
      <c r="AB16318" s="81"/>
      <c r="AC16318" s="80"/>
      <c r="AD16318" s="80"/>
      <c r="AE16318" s="81"/>
      <c r="AF16318" s="82"/>
      <c r="AG16318" s="80"/>
      <c r="AH16318" s="119"/>
      <c r="AI16318" s="119"/>
    </row>
    <row r="16319" spans="27:35" x14ac:dyDescent="0.25">
      <c r="AA16319" s="81"/>
      <c r="AB16319" s="81"/>
      <c r="AC16319" s="80"/>
      <c r="AD16319" s="80"/>
      <c r="AE16319" s="81"/>
      <c r="AF16319" s="82"/>
      <c r="AG16319" s="80"/>
      <c r="AH16319" s="119"/>
      <c r="AI16319" s="119"/>
    </row>
    <row r="16320" spans="27:35" x14ac:dyDescent="0.25">
      <c r="AA16320" s="81"/>
      <c r="AB16320" s="81"/>
      <c r="AC16320" s="80"/>
      <c r="AD16320" s="80"/>
      <c r="AE16320" s="81"/>
      <c r="AF16320" s="82"/>
      <c r="AG16320" s="80"/>
      <c r="AH16320" s="119"/>
      <c r="AI16320" s="119"/>
    </row>
    <row r="16321" spans="27:35" x14ac:dyDescent="0.25">
      <c r="AA16321" s="81"/>
      <c r="AB16321" s="81"/>
      <c r="AC16321" s="80"/>
      <c r="AD16321" s="80"/>
      <c r="AE16321" s="81"/>
      <c r="AF16321" s="82"/>
      <c r="AG16321" s="80"/>
      <c r="AH16321" s="119"/>
      <c r="AI16321" s="119"/>
    </row>
    <row r="16322" spans="27:35" x14ac:dyDescent="0.25">
      <c r="AA16322" s="81"/>
      <c r="AB16322" s="81"/>
      <c r="AC16322" s="80"/>
      <c r="AD16322" s="80"/>
      <c r="AE16322" s="81"/>
      <c r="AF16322" s="82"/>
      <c r="AG16322" s="80"/>
      <c r="AH16322" s="119"/>
      <c r="AI16322" s="119"/>
    </row>
    <row r="16323" spans="27:35" x14ac:dyDescent="0.25">
      <c r="AA16323" s="81"/>
      <c r="AB16323" s="81"/>
      <c r="AC16323" s="80"/>
      <c r="AD16323" s="80"/>
      <c r="AE16323" s="81"/>
      <c r="AF16323" s="82"/>
      <c r="AG16323" s="80"/>
      <c r="AH16323" s="119"/>
      <c r="AI16323" s="119"/>
    </row>
    <row r="16324" spans="27:35" x14ac:dyDescent="0.25">
      <c r="AA16324" s="81"/>
      <c r="AB16324" s="81"/>
      <c r="AC16324" s="80"/>
      <c r="AD16324" s="80"/>
      <c r="AE16324" s="81"/>
      <c r="AF16324" s="82"/>
      <c r="AG16324" s="80"/>
      <c r="AH16324" s="119"/>
      <c r="AI16324" s="119"/>
    </row>
    <row r="16325" spans="27:35" x14ac:dyDescent="0.25">
      <c r="AA16325" s="81"/>
      <c r="AB16325" s="81"/>
      <c r="AC16325" s="80"/>
      <c r="AD16325" s="80"/>
      <c r="AE16325" s="81"/>
      <c r="AF16325" s="82"/>
      <c r="AG16325" s="80"/>
      <c r="AH16325" s="119"/>
      <c r="AI16325" s="119"/>
    </row>
    <row r="16326" spans="27:35" x14ac:dyDescent="0.25">
      <c r="AA16326" s="81"/>
      <c r="AB16326" s="81"/>
      <c r="AC16326" s="80"/>
      <c r="AD16326" s="80"/>
      <c r="AE16326" s="81"/>
      <c r="AF16326" s="82"/>
      <c r="AG16326" s="80"/>
      <c r="AH16326" s="119"/>
      <c r="AI16326" s="119"/>
    </row>
    <row r="16327" spans="27:35" x14ac:dyDescent="0.25">
      <c r="AA16327" s="81"/>
      <c r="AB16327" s="81"/>
      <c r="AC16327" s="80"/>
      <c r="AD16327" s="80"/>
      <c r="AE16327" s="81"/>
      <c r="AF16327" s="82"/>
      <c r="AG16327" s="80"/>
      <c r="AH16327" s="119"/>
      <c r="AI16327" s="119"/>
    </row>
    <row r="16328" spans="27:35" x14ac:dyDescent="0.25">
      <c r="AA16328" s="81"/>
      <c r="AB16328" s="81"/>
      <c r="AC16328" s="80"/>
      <c r="AD16328" s="80"/>
      <c r="AE16328" s="81"/>
      <c r="AF16328" s="82"/>
      <c r="AG16328" s="80"/>
      <c r="AH16328" s="119"/>
      <c r="AI16328" s="119"/>
    </row>
    <row r="16329" spans="27:35" x14ac:dyDescent="0.25">
      <c r="AA16329" s="81"/>
      <c r="AB16329" s="81"/>
      <c r="AC16329" s="80"/>
      <c r="AD16329" s="80"/>
      <c r="AE16329" s="81"/>
      <c r="AF16329" s="82"/>
      <c r="AG16329" s="80"/>
      <c r="AH16329" s="119"/>
      <c r="AI16329" s="119"/>
    </row>
    <row r="16330" spans="27:35" x14ac:dyDescent="0.25">
      <c r="AA16330" s="81"/>
      <c r="AB16330" s="81"/>
      <c r="AC16330" s="80"/>
      <c r="AD16330" s="80"/>
      <c r="AE16330" s="81"/>
      <c r="AF16330" s="82"/>
      <c r="AG16330" s="80"/>
      <c r="AH16330" s="119"/>
      <c r="AI16330" s="119"/>
    </row>
    <row r="16331" spans="27:35" x14ac:dyDescent="0.25">
      <c r="AA16331" s="81"/>
      <c r="AB16331" s="81"/>
      <c r="AC16331" s="80"/>
      <c r="AD16331" s="80"/>
      <c r="AE16331" s="81"/>
      <c r="AF16331" s="82"/>
      <c r="AG16331" s="80"/>
      <c r="AH16331" s="119"/>
      <c r="AI16331" s="119"/>
    </row>
    <row r="16332" spans="27:35" x14ac:dyDescent="0.25">
      <c r="AA16332" s="81"/>
      <c r="AB16332" s="81"/>
      <c r="AC16332" s="80"/>
      <c r="AD16332" s="80"/>
      <c r="AE16332" s="81"/>
      <c r="AF16332" s="82"/>
      <c r="AG16332" s="80"/>
      <c r="AH16332" s="119"/>
      <c r="AI16332" s="119"/>
    </row>
    <row r="16333" spans="27:35" x14ac:dyDescent="0.25">
      <c r="AA16333" s="81"/>
      <c r="AB16333" s="81"/>
      <c r="AC16333" s="80"/>
      <c r="AD16333" s="80"/>
      <c r="AE16333" s="81"/>
      <c r="AF16333" s="82"/>
      <c r="AG16333" s="80"/>
      <c r="AH16333" s="119"/>
      <c r="AI16333" s="119"/>
    </row>
    <row r="16334" spans="27:35" x14ac:dyDescent="0.25">
      <c r="AA16334" s="81"/>
      <c r="AB16334" s="81"/>
      <c r="AC16334" s="80"/>
      <c r="AD16334" s="80"/>
      <c r="AE16334" s="81"/>
      <c r="AF16334" s="82"/>
      <c r="AG16334" s="80"/>
      <c r="AH16334" s="119"/>
      <c r="AI16334" s="119"/>
    </row>
    <row r="16335" spans="27:35" x14ac:dyDescent="0.25">
      <c r="AA16335" s="81"/>
      <c r="AB16335" s="81"/>
      <c r="AC16335" s="80"/>
      <c r="AD16335" s="80"/>
      <c r="AE16335" s="81"/>
      <c r="AF16335" s="82"/>
      <c r="AG16335" s="80"/>
      <c r="AH16335" s="119"/>
      <c r="AI16335" s="119"/>
    </row>
    <row r="16336" spans="27:35" x14ac:dyDescent="0.25">
      <c r="AA16336" s="81"/>
      <c r="AB16336" s="81"/>
      <c r="AC16336" s="80"/>
      <c r="AD16336" s="80"/>
      <c r="AE16336" s="81"/>
      <c r="AF16336" s="82"/>
      <c r="AG16336" s="80"/>
      <c r="AH16336" s="119"/>
      <c r="AI16336" s="119"/>
    </row>
    <row r="16337" spans="27:35" x14ac:dyDescent="0.25">
      <c r="AA16337" s="81"/>
      <c r="AB16337" s="81"/>
      <c r="AC16337" s="80"/>
      <c r="AD16337" s="80"/>
      <c r="AE16337" s="81"/>
      <c r="AF16337" s="82"/>
      <c r="AG16337" s="80"/>
      <c r="AH16337" s="119"/>
      <c r="AI16337" s="119"/>
    </row>
    <row r="16338" spans="27:35" x14ac:dyDescent="0.25">
      <c r="AA16338" s="81"/>
      <c r="AB16338" s="81"/>
      <c r="AC16338" s="80"/>
      <c r="AD16338" s="80"/>
      <c r="AE16338" s="81"/>
      <c r="AF16338" s="82"/>
      <c r="AG16338" s="80"/>
      <c r="AH16338" s="119"/>
      <c r="AI16338" s="119"/>
    </row>
    <row r="16339" spans="27:35" x14ac:dyDescent="0.25">
      <c r="AA16339" s="81"/>
      <c r="AB16339" s="81"/>
      <c r="AC16339" s="80"/>
      <c r="AD16339" s="80"/>
      <c r="AE16339" s="81"/>
      <c r="AF16339" s="82"/>
      <c r="AG16339" s="80"/>
      <c r="AH16339" s="119"/>
      <c r="AI16339" s="119"/>
    </row>
    <row r="16340" spans="27:35" x14ac:dyDescent="0.25">
      <c r="AA16340" s="81"/>
      <c r="AB16340" s="81"/>
      <c r="AC16340" s="80"/>
      <c r="AD16340" s="80"/>
      <c r="AE16340" s="81"/>
      <c r="AF16340" s="82"/>
      <c r="AG16340" s="80"/>
      <c r="AH16340" s="119"/>
      <c r="AI16340" s="119"/>
    </row>
    <row r="16341" spans="27:35" x14ac:dyDescent="0.25">
      <c r="AA16341" s="81"/>
      <c r="AB16341" s="81"/>
      <c r="AC16341" s="80"/>
      <c r="AD16341" s="80"/>
      <c r="AE16341" s="81"/>
      <c r="AF16341" s="82"/>
      <c r="AG16341" s="80"/>
      <c r="AH16341" s="119"/>
      <c r="AI16341" s="119"/>
    </row>
    <row r="16342" spans="27:35" x14ac:dyDescent="0.25">
      <c r="AA16342" s="81"/>
      <c r="AB16342" s="81"/>
      <c r="AC16342" s="80"/>
      <c r="AD16342" s="80"/>
      <c r="AE16342" s="81"/>
      <c r="AF16342" s="82"/>
      <c r="AG16342" s="80"/>
      <c r="AH16342" s="119"/>
      <c r="AI16342" s="119"/>
    </row>
    <row r="16343" spans="27:35" x14ac:dyDescent="0.25">
      <c r="AA16343" s="81"/>
      <c r="AB16343" s="81"/>
      <c r="AC16343" s="80"/>
      <c r="AD16343" s="80"/>
      <c r="AE16343" s="81"/>
      <c r="AF16343" s="82"/>
      <c r="AG16343" s="80"/>
      <c r="AH16343" s="119"/>
      <c r="AI16343" s="119"/>
    </row>
    <row r="16344" spans="27:35" x14ac:dyDescent="0.25">
      <c r="AA16344" s="81"/>
      <c r="AB16344" s="81"/>
      <c r="AC16344" s="80"/>
      <c r="AD16344" s="80"/>
      <c r="AE16344" s="81"/>
      <c r="AF16344" s="82"/>
      <c r="AG16344" s="80"/>
      <c r="AH16344" s="119"/>
      <c r="AI16344" s="119"/>
    </row>
    <row r="16345" spans="27:35" x14ac:dyDescent="0.25">
      <c r="AA16345" s="81"/>
      <c r="AB16345" s="81"/>
      <c r="AC16345" s="80"/>
      <c r="AD16345" s="80"/>
      <c r="AE16345" s="81"/>
      <c r="AF16345" s="82"/>
      <c r="AG16345" s="80"/>
      <c r="AH16345" s="119"/>
      <c r="AI16345" s="119"/>
    </row>
    <row r="16346" spans="27:35" x14ac:dyDescent="0.25">
      <c r="AA16346" s="81"/>
      <c r="AB16346" s="81"/>
      <c r="AC16346" s="80"/>
      <c r="AD16346" s="80"/>
      <c r="AE16346" s="81"/>
      <c r="AF16346" s="82"/>
      <c r="AG16346" s="80"/>
      <c r="AH16346" s="119"/>
      <c r="AI16346" s="119"/>
    </row>
    <row r="16347" spans="27:35" x14ac:dyDescent="0.25">
      <c r="AA16347" s="81"/>
      <c r="AB16347" s="81"/>
      <c r="AC16347" s="80"/>
      <c r="AD16347" s="80"/>
      <c r="AE16347" s="81"/>
      <c r="AF16347" s="82"/>
      <c r="AG16347" s="80"/>
      <c r="AH16347" s="119"/>
      <c r="AI16347" s="119"/>
    </row>
    <row r="16348" spans="27:35" x14ac:dyDescent="0.25">
      <c r="AA16348" s="81"/>
      <c r="AB16348" s="81"/>
      <c r="AC16348" s="80"/>
      <c r="AD16348" s="80"/>
      <c r="AE16348" s="81"/>
      <c r="AF16348" s="82"/>
      <c r="AG16348" s="80"/>
      <c r="AH16348" s="119"/>
      <c r="AI16348" s="119"/>
    </row>
    <row r="16349" spans="27:35" x14ac:dyDescent="0.25">
      <c r="AA16349" s="81"/>
      <c r="AB16349" s="81"/>
      <c r="AC16349" s="80"/>
      <c r="AD16349" s="80"/>
      <c r="AE16349" s="81"/>
      <c r="AF16349" s="82"/>
      <c r="AG16349" s="80"/>
      <c r="AH16349" s="119"/>
      <c r="AI16349" s="119"/>
    </row>
    <row r="16350" spans="27:35" x14ac:dyDescent="0.25">
      <c r="AA16350" s="81"/>
      <c r="AB16350" s="81"/>
      <c r="AC16350" s="80"/>
      <c r="AD16350" s="80"/>
      <c r="AE16350" s="81"/>
      <c r="AF16350" s="82"/>
      <c r="AG16350" s="80"/>
      <c r="AH16350" s="119"/>
      <c r="AI16350" s="119"/>
    </row>
    <row r="16351" spans="27:35" x14ac:dyDescent="0.25">
      <c r="AA16351" s="81"/>
      <c r="AB16351" s="81"/>
      <c r="AC16351" s="80"/>
      <c r="AD16351" s="80"/>
      <c r="AE16351" s="81"/>
      <c r="AF16351" s="82"/>
      <c r="AG16351" s="80"/>
      <c r="AH16351" s="119"/>
      <c r="AI16351" s="119"/>
    </row>
    <row r="16352" spans="27:35" x14ac:dyDescent="0.25">
      <c r="AA16352" s="81"/>
      <c r="AB16352" s="81"/>
      <c r="AC16352" s="80"/>
      <c r="AD16352" s="80"/>
      <c r="AE16352" s="81"/>
      <c r="AF16352" s="82"/>
      <c r="AG16352" s="80"/>
      <c r="AH16352" s="119"/>
      <c r="AI16352" s="119"/>
    </row>
    <row r="16353" spans="27:35" x14ac:dyDescent="0.25">
      <c r="AA16353" s="81"/>
      <c r="AB16353" s="81"/>
      <c r="AC16353" s="80"/>
      <c r="AD16353" s="80"/>
      <c r="AE16353" s="81"/>
      <c r="AF16353" s="82"/>
      <c r="AG16353" s="80"/>
      <c r="AH16353" s="119"/>
      <c r="AI16353" s="119"/>
    </row>
    <row r="16354" spans="27:35" x14ac:dyDescent="0.25">
      <c r="AA16354" s="81"/>
      <c r="AB16354" s="81"/>
      <c r="AC16354" s="80"/>
      <c r="AD16354" s="80"/>
      <c r="AE16354" s="81"/>
      <c r="AF16354" s="82"/>
      <c r="AG16354" s="80"/>
      <c r="AH16354" s="119"/>
      <c r="AI16354" s="119"/>
    </row>
    <row r="16355" spans="27:35" x14ac:dyDescent="0.25">
      <c r="AA16355" s="81"/>
      <c r="AB16355" s="81"/>
      <c r="AC16355" s="80"/>
      <c r="AD16355" s="80"/>
      <c r="AE16355" s="81"/>
      <c r="AF16355" s="82"/>
      <c r="AG16355" s="80"/>
      <c r="AH16355" s="119"/>
      <c r="AI16355" s="119"/>
    </row>
    <row r="16356" spans="27:35" x14ac:dyDescent="0.25">
      <c r="AA16356" s="81"/>
      <c r="AB16356" s="81"/>
      <c r="AC16356" s="80"/>
      <c r="AD16356" s="80"/>
      <c r="AE16356" s="81"/>
      <c r="AF16356" s="82"/>
      <c r="AG16356" s="80"/>
      <c r="AH16356" s="119"/>
      <c r="AI16356" s="119"/>
    </row>
    <row r="16357" spans="27:35" x14ac:dyDescent="0.25">
      <c r="AA16357" s="81"/>
      <c r="AB16357" s="81"/>
      <c r="AC16357" s="80"/>
      <c r="AD16357" s="80"/>
      <c r="AE16357" s="81"/>
      <c r="AF16357" s="82"/>
      <c r="AG16357" s="80"/>
      <c r="AH16357" s="119"/>
      <c r="AI16357" s="119"/>
    </row>
    <row r="16358" spans="27:35" x14ac:dyDescent="0.25">
      <c r="AA16358" s="81"/>
      <c r="AB16358" s="81"/>
      <c r="AC16358" s="80"/>
      <c r="AD16358" s="80"/>
      <c r="AE16358" s="81"/>
      <c r="AF16358" s="82"/>
      <c r="AG16358" s="80"/>
      <c r="AH16358" s="119"/>
      <c r="AI16358" s="119"/>
    </row>
    <row r="16359" spans="27:35" x14ac:dyDescent="0.25">
      <c r="AA16359" s="81"/>
      <c r="AB16359" s="81"/>
      <c r="AC16359" s="80"/>
      <c r="AD16359" s="80"/>
      <c r="AE16359" s="81"/>
      <c r="AF16359" s="82"/>
      <c r="AG16359" s="80"/>
      <c r="AH16359" s="119"/>
      <c r="AI16359" s="119"/>
    </row>
    <row r="16360" spans="27:35" x14ac:dyDescent="0.25">
      <c r="AA16360" s="81"/>
      <c r="AB16360" s="81"/>
      <c r="AC16360" s="80"/>
      <c r="AD16360" s="80"/>
      <c r="AE16360" s="81"/>
      <c r="AF16360" s="82"/>
      <c r="AG16360" s="80"/>
      <c r="AH16360" s="119"/>
      <c r="AI16360" s="119"/>
    </row>
    <row r="16361" spans="27:35" x14ac:dyDescent="0.25">
      <c r="AA16361" s="81"/>
      <c r="AB16361" s="81"/>
      <c r="AC16361" s="80"/>
      <c r="AD16361" s="80"/>
      <c r="AE16361" s="81"/>
      <c r="AF16361" s="82"/>
      <c r="AG16361" s="80"/>
      <c r="AH16361" s="119"/>
      <c r="AI16361" s="119"/>
    </row>
    <row r="16362" spans="27:35" x14ac:dyDescent="0.25">
      <c r="AA16362" s="81"/>
      <c r="AB16362" s="81"/>
      <c r="AC16362" s="80"/>
      <c r="AD16362" s="80"/>
      <c r="AE16362" s="81"/>
      <c r="AF16362" s="82"/>
      <c r="AG16362" s="80"/>
      <c r="AH16362" s="119"/>
      <c r="AI16362" s="119"/>
    </row>
    <row r="16363" spans="27:35" x14ac:dyDescent="0.25">
      <c r="AA16363" s="81"/>
      <c r="AB16363" s="81"/>
      <c r="AC16363" s="80"/>
      <c r="AD16363" s="80"/>
      <c r="AE16363" s="81"/>
      <c r="AF16363" s="82"/>
      <c r="AG16363" s="80"/>
      <c r="AH16363" s="119"/>
      <c r="AI16363" s="119"/>
    </row>
    <row r="16364" spans="27:35" x14ac:dyDescent="0.25">
      <c r="AA16364" s="81"/>
      <c r="AB16364" s="81"/>
      <c r="AC16364" s="80"/>
      <c r="AD16364" s="80"/>
      <c r="AE16364" s="81"/>
      <c r="AF16364" s="82"/>
      <c r="AG16364" s="80"/>
      <c r="AH16364" s="119"/>
      <c r="AI16364" s="119"/>
    </row>
    <row r="16365" spans="27:35" x14ac:dyDescent="0.25">
      <c r="AA16365" s="81"/>
      <c r="AB16365" s="81"/>
      <c r="AC16365" s="80"/>
      <c r="AD16365" s="80"/>
      <c r="AE16365" s="81"/>
      <c r="AF16365" s="82"/>
      <c r="AG16365" s="80"/>
      <c r="AH16365" s="119"/>
      <c r="AI16365" s="119"/>
    </row>
    <row r="16366" spans="27:35" x14ac:dyDescent="0.25">
      <c r="AA16366" s="81"/>
      <c r="AB16366" s="81"/>
      <c r="AC16366" s="80"/>
      <c r="AD16366" s="80"/>
      <c r="AE16366" s="81"/>
      <c r="AF16366" s="82"/>
      <c r="AG16366" s="80"/>
      <c r="AH16366" s="119"/>
      <c r="AI16366" s="119"/>
    </row>
    <row r="16367" spans="27:35" x14ac:dyDescent="0.25">
      <c r="AA16367" s="81"/>
      <c r="AB16367" s="81"/>
      <c r="AC16367" s="80"/>
      <c r="AD16367" s="80"/>
      <c r="AE16367" s="81"/>
      <c r="AF16367" s="82"/>
      <c r="AG16367" s="80"/>
      <c r="AH16367" s="119"/>
      <c r="AI16367" s="119"/>
    </row>
    <row r="16368" spans="27:35" x14ac:dyDescent="0.25">
      <c r="AA16368" s="81"/>
      <c r="AB16368" s="81"/>
      <c r="AC16368" s="80"/>
      <c r="AD16368" s="80"/>
      <c r="AE16368" s="81"/>
      <c r="AF16368" s="82"/>
      <c r="AG16368" s="80"/>
      <c r="AH16368" s="119"/>
      <c r="AI16368" s="119"/>
    </row>
    <row r="16369" spans="27:35" x14ac:dyDescent="0.25">
      <c r="AA16369" s="81"/>
      <c r="AB16369" s="81"/>
      <c r="AC16369" s="80"/>
      <c r="AD16369" s="80"/>
      <c r="AE16369" s="81"/>
      <c r="AF16369" s="82"/>
      <c r="AG16369" s="80"/>
      <c r="AH16369" s="119"/>
      <c r="AI16369" s="119"/>
    </row>
    <row r="16370" spans="27:35" x14ac:dyDescent="0.25">
      <c r="AA16370" s="81"/>
      <c r="AB16370" s="81"/>
      <c r="AC16370" s="80"/>
      <c r="AD16370" s="80"/>
      <c r="AE16370" s="81"/>
      <c r="AF16370" s="82"/>
      <c r="AG16370" s="80"/>
      <c r="AH16370" s="119"/>
      <c r="AI16370" s="119"/>
    </row>
    <row r="16371" spans="27:35" x14ac:dyDescent="0.25">
      <c r="AA16371" s="81"/>
      <c r="AB16371" s="81"/>
      <c r="AC16371" s="80"/>
      <c r="AD16371" s="80"/>
      <c r="AE16371" s="81"/>
      <c r="AF16371" s="82"/>
      <c r="AG16371" s="80"/>
      <c r="AH16371" s="119"/>
      <c r="AI16371" s="119"/>
    </row>
    <row r="16372" spans="27:35" x14ac:dyDescent="0.25">
      <c r="AA16372" s="81"/>
      <c r="AB16372" s="81"/>
      <c r="AC16372" s="80"/>
      <c r="AD16372" s="80"/>
      <c r="AE16372" s="81"/>
      <c r="AF16372" s="82"/>
      <c r="AG16372" s="80"/>
      <c r="AH16372" s="119"/>
      <c r="AI16372" s="119"/>
    </row>
    <row r="16373" spans="27:35" x14ac:dyDescent="0.25">
      <c r="AA16373" s="81"/>
      <c r="AB16373" s="81"/>
      <c r="AC16373" s="80"/>
      <c r="AD16373" s="80"/>
      <c r="AE16373" s="81"/>
      <c r="AF16373" s="82"/>
      <c r="AG16373" s="80"/>
      <c r="AH16373" s="119"/>
      <c r="AI16373" s="119"/>
    </row>
    <row r="16374" spans="27:35" x14ac:dyDescent="0.25">
      <c r="AA16374" s="81"/>
      <c r="AB16374" s="81"/>
      <c r="AC16374" s="80"/>
      <c r="AD16374" s="80"/>
      <c r="AE16374" s="81"/>
      <c r="AF16374" s="82"/>
      <c r="AG16374" s="80"/>
      <c r="AH16374" s="119"/>
      <c r="AI16374" s="119"/>
    </row>
    <row r="16375" spans="27:35" x14ac:dyDescent="0.25">
      <c r="AA16375" s="81"/>
      <c r="AB16375" s="81"/>
      <c r="AC16375" s="80"/>
      <c r="AD16375" s="80"/>
      <c r="AE16375" s="81"/>
      <c r="AF16375" s="82"/>
      <c r="AG16375" s="80"/>
      <c r="AH16375" s="119"/>
      <c r="AI16375" s="119"/>
    </row>
    <row r="16376" spans="27:35" x14ac:dyDescent="0.25">
      <c r="AA16376" s="81"/>
      <c r="AB16376" s="81"/>
      <c r="AC16376" s="80"/>
      <c r="AD16376" s="80"/>
      <c r="AE16376" s="81"/>
      <c r="AF16376" s="82"/>
      <c r="AG16376" s="80"/>
      <c r="AH16376" s="119"/>
      <c r="AI16376" s="119"/>
    </row>
    <row r="16377" spans="27:35" x14ac:dyDescent="0.25">
      <c r="AA16377" s="81"/>
      <c r="AB16377" s="81"/>
      <c r="AC16377" s="80"/>
      <c r="AD16377" s="80"/>
      <c r="AE16377" s="81"/>
      <c r="AF16377" s="82"/>
      <c r="AG16377" s="80"/>
      <c r="AH16377" s="119"/>
      <c r="AI16377" s="119"/>
    </row>
    <row r="16378" spans="27:35" x14ac:dyDescent="0.25">
      <c r="AA16378" s="81"/>
      <c r="AB16378" s="81"/>
      <c r="AC16378" s="80"/>
      <c r="AD16378" s="80"/>
      <c r="AE16378" s="81"/>
      <c r="AF16378" s="82"/>
      <c r="AG16378" s="80"/>
      <c r="AH16378" s="119"/>
      <c r="AI16378" s="119"/>
    </row>
    <row r="16379" spans="27:35" x14ac:dyDescent="0.25">
      <c r="AA16379" s="81"/>
      <c r="AB16379" s="81"/>
      <c r="AC16379" s="80"/>
      <c r="AD16379" s="80"/>
      <c r="AE16379" s="81"/>
      <c r="AF16379" s="82"/>
      <c r="AG16379" s="80"/>
      <c r="AH16379" s="119"/>
      <c r="AI16379" s="119"/>
    </row>
    <row r="16380" spans="27:35" x14ac:dyDescent="0.25">
      <c r="AA16380" s="81"/>
      <c r="AB16380" s="81"/>
      <c r="AC16380" s="80"/>
      <c r="AD16380" s="80"/>
      <c r="AE16380" s="81"/>
      <c r="AF16380" s="82"/>
      <c r="AG16380" s="80"/>
      <c r="AH16380" s="119"/>
      <c r="AI16380" s="119"/>
    </row>
    <row r="16381" spans="27:35" x14ac:dyDescent="0.25">
      <c r="AA16381" s="81"/>
      <c r="AB16381" s="81"/>
      <c r="AC16381" s="80"/>
      <c r="AD16381" s="80"/>
      <c r="AE16381" s="81"/>
      <c r="AF16381" s="82"/>
      <c r="AG16381" s="80"/>
      <c r="AH16381" s="119"/>
      <c r="AI16381" s="119"/>
    </row>
    <row r="16382" spans="27:35" x14ac:dyDescent="0.25">
      <c r="AA16382" s="81"/>
      <c r="AB16382" s="81"/>
      <c r="AC16382" s="80"/>
      <c r="AD16382" s="80"/>
      <c r="AE16382" s="81"/>
      <c r="AF16382" s="82"/>
      <c r="AG16382" s="80"/>
      <c r="AH16382" s="119"/>
      <c r="AI16382" s="119"/>
    </row>
    <row r="16383" spans="27:35" x14ac:dyDescent="0.25">
      <c r="AA16383" s="81"/>
      <c r="AB16383" s="81"/>
      <c r="AC16383" s="80"/>
      <c r="AD16383" s="80"/>
      <c r="AE16383" s="81"/>
      <c r="AF16383" s="82"/>
      <c r="AG16383" s="80"/>
      <c r="AH16383" s="119"/>
      <c r="AI16383" s="119"/>
    </row>
    <row r="16384" spans="27:35" x14ac:dyDescent="0.25">
      <c r="AA16384" s="81"/>
      <c r="AB16384" s="81"/>
      <c r="AC16384" s="80"/>
      <c r="AD16384" s="80"/>
      <c r="AE16384" s="81"/>
      <c r="AF16384" s="82"/>
      <c r="AG16384" s="80"/>
      <c r="AH16384" s="119"/>
      <c r="AI16384" s="119"/>
    </row>
    <row r="16385" spans="27:35" x14ac:dyDescent="0.25">
      <c r="AA16385" s="81"/>
      <c r="AB16385" s="81"/>
      <c r="AC16385" s="80"/>
      <c r="AD16385" s="80"/>
      <c r="AE16385" s="81"/>
      <c r="AF16385" s="82"/>
      <c r="AG16385" s="80"/>
      <c r="AH16385" s="119"/>
      <c r="AI16385" s="119"/>
    </row>
    <row r="16386" spans="27:35" x14ac:dyDescent="0.25">
      <c r="AA16386" s="81"/>
      <c r="AB16386" s="81"/>
      <c r="AC16386" s="80"/>
      <c r="AD16386" s="80"/>
      <c r="AE16386" s="81"/>
      <c r="AF16386" s="82"/>
      <c r="AG16386" s="80"/>
      <c r="AH16386" s="119"/>
      <c r="AI16386" s="119"/>
    </row>
    <row r="16387" spans="27:35" x14ac:dyDescent="0.25">
      <c r="AA16387" s="81"/>
      <c r="AB16387" s="81"/>
      <c r="AC16387" s="80"/>
      <c r="AD16387" s="80"/>
      <c r="AE16387" s="81"/>
      <c r="AF16387" s="82"/>
      <c r="AG16387" s="80"/>
      <c r="AH16387" s="119"/>
      <c r="AI16387" s="119"/>
    </row>
    <row r="16388" spans="27:35" x14ac:dyDescent="0.25">
      <c r="AA16388" s="81"/>
      <c r="AB16388" s="81"/>
      <c r="AC16388" s="80"/>
      <c r="AD16388" s="80"/>
      <c r="AE16388" s="81"/>
      <c r="AF16388" s="82"/>
      <c r="AG16388" s="80"/>
      <c r="AH16388" s="119"/>
      <c r="AI16388" s="119"/>
    </row>
    <row r="16389" spans="27:35" x14ac:dyDescent="0.25">
      <c r="AA16389" s="81"/>
      <c r="AB16389" s="81"/>
      <c r="AC16389" s="80"/>
      <c r="AD16389" s="80"/>
      <c r="AE16389" s="81"/>
      <c r="AF16389" s="82"/>
      <c r="AG16389" s="80"/>
      <c r="AH16389" s="119"/>
      <c r="AI16389" s="119"/>
    </row>
    <row r="16390" spans="27:35" x14ac:dyDescent="0.25">
      <c r="AA16390" s="81"/>
      <c r="AB16390" s="81"/>
      <c r="AC16390" s="80"/>
      <c r="AD16390" s="80"/>
      <c r="AE16390" s="81"/>
      <c r="AF16390" s="82"/>
      <c r="AG16390" s="80"/>
      <c r="AH16390" s="119"/>
      <c r="AI16390" s="119"/>
    </row>
    <row r="16391" spans="27:35" x14ac:dyDescent="0.25">
      <c r="AA16391" s="81"/>
      <c r="AB16391" s="81"/>
      <c r="AC16391" s="80"/>
      <c r="AD16391" s="80"/>
      <c r="AE16391" s="81"/>
      <c r="AF16391" s="82"/>
      <c r="AG16391" s="80"/>
      <c r="AH16391" s="119"/>
      <c r="AI16391" s="119"/>
    </row>
    <row r="16392" spans="27:35" x14ac:dyDescent="0.25">
      <c r="AA16392" s="81"/>
      <c r="AB16392" s="81"/>
      <c r="AC16392" s="80"/>
      <c r="AD16392" s="80"/>
      <c r="AE16392" s="81"/>
      <c r="AF16392" s="82"/>
      <c r="AG16392" s="80"/>
      <c r="AH16392" s="119"/>
      <c r="AI16392" s="119"/>
    </row>
    <row r="16393" spans="27:35" x14ac:dyDescent="0.25">
      <c r="AA16393" s="81"/>
      <c r="AB16393" s="81"/>
      <c r="AC16393" s="80"/>
      <c r="AD16393" s="80"/>
      <c r="AE16393" s="81"/>
      <c r="AF16393" s="82"/>
      <c r="AG16393" s="80"/>
      <c r="AH16393" s="119"/>
      <c r="AI16393" s="119"/>
    </row>
    <row r="16394" spans="27:35" x14ac:dyDescent="0.25">
      <c r="AA16394" s="81"/>
      <c r="AB16394" s="81"/>
      <c r="AC16394" s="80"/>
      <c r="AD16394" s="80"/>
      <c r="AE16394" s="81"/>
      <c r="AF16394" s="82"/>
      <c r="AG16394" s="80"/>
      <c r="AH16394" s="119"/>
      <c r="AI16394" s="119"/>
    </row>
    <row r="16395" spans="27:35" x14ac:dyDescent="0.25">
      <c r="AA16395" s="81"/>
      <c r="AB16395" s="81"/>
      <c r="AC16395" s="80"/>
      <c r="AD16395" s="80"/>
      <c r="AE16395" s="81"/>
      <c r="AF16395" s="82"/>
      <c r="AG16395" s="80"/>
      <c r="AH16395" s="119"/>
      <c r="AI16395" s="119"/>
    </row>
    <row r="16396" spans="27:35" x14ac:dyDescent="0.25">
      <c r="AA16396" s="81"/>
      <c r="AB16396" s="81"/>
      <c r="AC16396" s="80"/>
      <c r="AD16396" s="80"/>
      <c r="AE16396" s="81"/>
      <c r="AF16396" s="82"/>
      <c r="AG16396" s="80"/>
      <c r="AH16396" s="119"/>
      <c r="AI16396" s="119"/>
    </row>
    <row r="16397" spans="27:35" x14ac:dyDescent="0.25">
      <c r="AA16397" s="81"/>
      <c r="AB16397" s="81"/>
      <c r="AC16397" s="80"/>
      <c r="AD16397" s="80"/>
      <c r="AE16397" s="81"/>
      <c r="AF16397" s="82"/>
      <c r="AG16397" s="80"/>
      <c r="AH16397" s="119"/>
      <c r="AI16397" s="119"/>
    </row>
    <row r="16398" spans="27:35" x14ac:dyDescent="0.25">
      <c r="AA16398" s="81"/>
      <c r="AB16398" s="81"/>
      <c r="AC16398" s="80"/>
      <c r="AD16398" s="80"/>
      <c r="AE16398" s="81"/>
      <c r="AF16398" s="82"/>
      <c r="AG16398" s="80"/>
      <c r="AH16398" s="119"/>
      <c r="AI16398" s="119"/>
    </row>
    <row r="16399" spans="27:35" x14ac:dyDescent="0.25">
      <c r="AA16399" s="81"/>
      <c r="AB16399" s="81"/>
      <c r="AC16399" s="80"/>
      <c r="AD16399" s="80"/>
      <c r="AE16399" s="81"/>
      <c r="AF16399" s="82"/>
      <c r="AG16399" s="80"/>
      <c r="AH16399" s="119"/>
      <c r="AI16399" s="119"/>
    </row>
    <row r="16400" spans="27:35" x14ac:dyDescent="0.25">
      <c r="AA16400" s="81"/>
      <c r="AB16400" s="81"/>
      <c r="AC16400" s="80"/>
      <c r="AD16400" s="80"/>
      <c r="AE16400" s="81"/>
      <c r="AF16400" s="82"/>
      <c r="AG16400" s="80"/>
      <c r="AH16400" s="119"/>
      <c r="AI16400" s="119"/>
    </row>
    <row r="16401" spans="27:35" x14ac:dyDescent="0.25">
      <c r="AA16401" s="81"/>
      <c r="AB16401" s="81"/>
      <c r="AC16401" s="80"/>
      <c r="AD16401" s="80"/>
      <c r="AE16401" s="81"/>
      <c r="AF16401" s="82"/>
      <c r="AG16401" s="80"/>
      <c r="AH16401" s="119"/>
      <c r="AI16401" s="119"/>
    </row>
    <row r="16402" spans="27:35" x14ac:dyDescent="0.25">
      <c r="AA16402" s="81"/>
      <c r="AB16402" s="81"/>
      <c r="AC16402" s="80"/>
      <c r="AD16402" s="80"/>
      <c r="AE16402" s="81"/>
      <c r="AF16402" s="82"/>
      <c r="AG16402" s="80"/>
      <c r="AH16402" s="119"/>
      <c r="AI16402" s="119"/>
    </row>
    <row r="16403" spans="27:35" x14ac:dyDescent="0.25">
      <c r="AA16403" s="81"/>
      <c r="AB16403" s="81"/>
      <c r="AC16403" s="80"/>
      <c r="AD16403" s="80"/>
      <c r="AE16403" s="81"/>
      <c r="AF16403" s="82"/>
      <c r="AG16403" s="80"/>
      <c r="AH16403" s="119"/>
      <c r="AI16403" s="119"/>
    </row>
    <row r="16404" spans="27:35" x14ac:dyDescent="0.25">
      <c r="AA16404" s="81"/>
      <c r="AB16404" s="81"/>
      <c r="AC16404" s="80"/>
      <c r="AD16404" s="80"/>
      <c r="AE16404" s="81"/>
      <c r="AF16404" s="82"/>
      <c r="AG16404" s="80"/>
      <c r="AH16404" s="119"/>
      <c r="AI16404" s="119"/>
    </row>
    <row r="16405" spans="27:35" x14ac:dyDescent="0.25">
      <c r="AA16405" s="81"/>
      <c r="AB16405" s="81"/>
      <c r="AC16405" s="80"/>
      <c r="AD16405" s="80"/>
      <c r="AE16405" s="81"/>
      <c r="AF16405" s="82"/>
      <c r="AG16405" s="80"/>
      <c r="AH16405" s="119"/>
      <c r="AI16405" s="119"/>
    </row>
    <row r="16406" spans="27:35" x14ac:dyDescent="0.25">
      <c r="AA16406" s="81"/>
      <c r="AB16406" s="81"/>
      <c r="AC16406" s="80"/>
      <c r="AD16406" s="80"/>
      <c r="AE16406" s="81"/>
      <c r="AF16406" s="82"/>
      <c r="AG16406" s="80"/>
      <c r="AH16406" s="119"/>
      <c r="AI16406" s="119"/>
    </row>
    <row r="16407" spans="27:35" x14ac:dyDescent="0.25">
      <c r="AA16407" s="81"/>
      <c r="AB16407" s="81"/>
      <c r="AC16407" s="80"/>
      <c r="AD16407" s="80"/>
      <c r="AE16407" s="81"/>
      <c r="AF16407" s="82"/>
      <c r="AG16407" s="80"/>
      <c r="AH16407" s="119"/>
      <c r="AI16407" s="119"/>
    </row>
    <row r="16408" spans="27:35" x14ac:dyDescent="0.25">
      <c r="AA16408" s="81"/>
      <c r="AB16408" s="81"/>
      <c r="AC16408" s="80"/>
      <c r="AD16408" s="80"/>
      <c r="AE16408" s="81"/>
      <c r="AF16408" s="82"/>
      <c r="AG16408" s="80"/>
      <c r="AH16408" s="119"/>
      <c r="AI16408" s="119"/>
    </row>
    <row r="16409" spans="27:35" x14ac:dyDescent="0.25">
      <c r="AA16409" s="81"/>
      <c r="AB16409" s="81"/>
      <c r="AC16409" s="80"/>
      <c r="AD16409" s="80"/>
      <c r="AE16409" s="81"/>
      <c r="AF16409" s="82"/>
      <c r="AG16409" s="80"/>
      <c r="AH16409" s="119"/>
      <c r="AI16409" s="119"/>
    </row>
    <row r="16410" spans="27:35" x14ac:dyDescent="0.25">
      <c r="AA16410" s="81"/>
      <c r="AB16410" s="81"/>
      <c r="AC16410" s="80"/>
      <c r="AD16410" s="80"/>
      <c r="AE16410" s="81"/>
      <c r="AF16410" s="82"/>
      <c r="AG16410" s="80"/>
      <c r="AH16410" s="119"/>
      <c r="AI16410" s="119"/>
    </row>
    <row r="16411" spans="27:35" x14ac:dyDescent="0.25">
      <c r="AA16411" s="81"/>
      <c r="AB16411" s="81"/>
      <c r="AC16411" s="80"/>
      <c r="AD16411" s="80"/>
      <c r="AE16411" s="81"/>
      <c r="AF16411" s="82"/>
      <c r="AG16411" s="80"/>
      <c r="AH16411" s="119"/>
      <c r="AI16411" s="119"/>
    </row>
    <row r="16412" spans="27:35" x14ac:dyDescent="0.25">
      <c r="AA16412" s="81"/>
      <c r="AB16412" s="81"/>
      <c r="AC16412" s="80"/>
      <c r="AD16412" s="80"/>
      <c r="AE16412" s="81"/>
      <c r="AF16412" s="82"/>
      <c r="AG16412" s="80"/>
      <c r="AH16412" s="119"/>
      <c r="AI16412" s="119"/>
    </row>
    <row r="16413" spans="27:35" x14ac:dyDescent="0.25">
      <c r="AA16413" s="81"/>
      <c r="AB16413" s="81"/>
      <c r="AC16413" s="80"/>
      <c r="AD16413" s="80"/>
      <c r="AE16413" s="81"/>
      <c r="AF16413" s="82"/>
      <c r="AG16413" s="80"/>
      <c r="AH16413" s="119"/>
      <c r="AI16413" s="119"/>
    </row>
    <row r="16414" spans="27:35" x14ac:dyDescent="0.25">
      <c r="AA16414" s="81"/>
      <c r="AB16414" s="81"/>
      <c r="AC16414" s="80"/>
      <c r="AD16414" s="80"/>
      <c r="AE16414" s="81"/>
      <c r="AF16414" s="82"/>
      <c r="AG16414" s="80"/>
      <c r="AH16414" s="119"/>
      <c r="AI16414" s="119"/>
    </row>
    <row r="16415" spans="27:35" x14ac:dyDescent="0.25">
      <c r="AA16415" s="81"/>
      <c r="AB16415" s="81"/>
      <c r="AC16415" s="80"/>
      <c r="AD16415" s="80"/>
      <c r="AE16415" s="81"/>
      <c r="AF16415" s="82"/>
      <c r="AG16415" s="80"/>
      <c r="AH16415" s="119"/>
      <c r="AI16415" s="119"/>
    </row>
    <row r="16416" spans="27:35" x14ac:dyDescent="0.25">
      <c r="AA16416" s="81"/>
      <c r="AB16416" s="81"/>
      <c r="AC16416" s="80"/>
      <c r="AD16416" s="80"/>
      <c r="AE16416" s="81"/>
      <c r="AF16416" s="82"/>
      <c r="AG16416" s="80"/>
      <c r="AH16416" s="119"/>
      <c r="AI16416" s="119"/>
    </row>
    <row r="16417" spans="27:35" x14ac:dyDescent="0.25">
      <c r="AA16417" s="81"/>
      <c r="AB16417" s="81"/>
      <c r="AC16417" s="80"/>
      <c r="AD16417" s="80"/>
      <c r="AE16417" s="81"/>
      <c r="AF16417" s="82"/>
      <c r="AG16417" s="80"/>
      <c r="AH16417" s="119"/>
      <c r="AI16417" s="119"/>
    </row>
    <row r="16418" spans="27:35" x14ac:dyDescent="0.25">
      <c r="AA16418" s="81"/>
      <c r="AB16418" s="81"/>
      <c r="AC16418" s="80"/>
      <c r="AD16418" s="80"/>
      <c r="AE16418" s="81"/>
      <c r="AF16418" s="82"/>
      <c r="AG16418" s="80"/>
      <c r="AH16418" s="119"/>
      <c r="AI16418" s="119"/>
    </row>
    <row r="16419" spans="27:35" x14ac:dyDescent="0.25">
      <c r="AA16419" s="81"/>
      <c r="AB16419" s="81"/>
      <c r="AC16419" s="80"/>
      <c r="AD16419" s="80"/>
      <c r="AE16419" s="81"/>
      <c r="AF16419" s="82"/>
      <c r="AG16419" s="80"/>
      <c r="AH16419" s="119"/>
      <c r="AI16419" s="119"/>
    </row>
    <row r="16420" spans="27:35" x14ac:dyDescent="0.25">
      <c r="AA16420" s="81"/>
      <c r="AB16420" s="81"/>
      <c r="AC16420" s="80"/>
      <c r="AD16420" s="80"/>
      <c r="AE16420" s="81"/>
      <c r="AF16420" s="82"/>
      <c r="AG16420" s="80"/>
      <c r="AH16420" s="119"/>
      <c r="AI16420" s="119"/>
    </row>
    <row r="16421" spans="27:35" x14ac:dyDescent="0.25">
      <c r="AA16421" s="81"/>
      <c r="AB16421" s="81"/>
      <c r="AC16421" s="80"/>
      <c r="AD16421" s="80"/>
      <c r="AE16421" s="81"/>
      <c r="AF16421" s="82"/>
      <c r="AG16421" s="80"/>
      <c r="AH16421" s="119"/>
      <c r="AI16421" s="119"/>
    </row>
    <row r="16422" spans="27:35" x14ac:dyDescent="0.25">
      <c r="AA16422" s="81"/>
      <c r="AB16422" s="81"/>
      <c r="AC16422" s="80"/>
      <c r="AD16422" s="80"/>
      <c r="AE16422" s="81"/>
      <c r="AF16422" s="82"/>
      <c r="AG16422" s="80"/>
      <c r="AH16422" s="119"/>
      <c r="AI16422" s="119"/>
    </row>
    <row r="16423" spans="27:35" x14ac:dyDescent="0.25">
      <c r="AA16423" s="81"/>
      <c r="AB16423" s="81"/>
      <c r="AC16423" s="80"/>
      <c r="AD16423" s="80"/>
      <c r="AE16423" s="81"/>
      <c r="AF16423" s="82"/>
      <c r="AG16423" s="80"/>
      <c r="AH16423" s="119"/>
      <c r="AI16423" s="119"/>
    </row>
    <row r="16424" spans="27:35" x14ac:dyDescent="0.25">
      <c r="AA16424" s="81"/>
      <c r="AB16424" s="81"/>
      <c r="AC16424" s="80"/>
      <c r="AD16424" s="80"/>
      <c r="AE16424" s="81"/>
      <c r="AF16424" s="82"/>
      <c r="AG16424" s="80"/>
      <c r="AH16424" s="119"/>
      <c r="AI16424" s="119"/>
    </row>
    <row r="16425" spans="27:35" x14ac:dyDescent="0.25">
      <c r="AA16425" s="81"/>
      <c r="AB16425" s="81"/>
      <c r="AC16425" s="80"/>
      <c r="AD16425" s="80"/>
      <c r="AE16425" s="81"/>
      <c r="AF16425" s="82"/>
      <c r="AG16425" s="80"/>
      <c r="AH16425" s="119"/>
      <c r="AI16425" s="119"/>
    </row>
    <row r="16426" spans="27:35" x14ac:dyDescent="0.25">
      <c r="AA16426" s="81"/>
      <c r="AB16426" s="81"/>
      <c r="AC16426" s="80"/>
      <c r="AD16426" s="80"/>
      <c r="AE16426" s="81"/>
      <c r="AF16426" s="82"/>
      <c r="AG16426" s="80"/>
      <c r="AH16426" s="119"/>
      <c r="AI16426" s="119"/>
    </row>
    <row r="16427" spans="27:35" x14ac:dyDescent="0.25">
      <c r="AA16427" s="81"/>
      <c r="AB16427" s="81"/>
      <c r="AC16427" s="80"/>
      <c r="AD16427" s="80"/>
      <c r="AE16427" s="81"/>
      <c r="AF16427" s="82"/>
      <c r="AG16427" s="80"/>
      <c r="AH16427" s="119"/>
      <c r="AI16427" s="119"/>
    </row>
    <row r="16428" spans="27:35" x14ac:dyDescent="0.25">
      <c r="AA16428" s="81"/>
      <c r="AB16428" s="81"/>
      <c r="AC16428" s="80"/>
      <c r="AD16428" s="80"/>
      <c r="AE16428" s="81"/>
      <c r="AF16428" s="82"/>
      <c r="AG16428" s="80"/>
      <c r="AH16428" s="119"/>
      <c r="AI16428" s="119"/>
    </row>
    <row r="16429" spans="27:35" x14ac:dyDescent="0.25">
      <c r="AA16429" s="81"/>
      <c r="AB16429" s="81"/>
      <c r="AC16429" s="80"/>
      <c r="AD16429" s="80"/>
      <c r="AE16429" s="81"/>
      <c r="AF16429" s="82"/>
      <c r="AG16429" s="80"/>
      <c r="AH16429" s="119"/>
      <c r="AI16429" s="119"/>
    </row>
    <row r="16430" spans="27:35" x14ac:dyDescent="0.25">
      <c r="AA16430" s="81"/>
      <c r="AB16430" s="81"/>
      <c r="AC16430" s="80"/>
      <c r="AD16430" s="80"/>
      <c r="AE16430" s="81"/>
      <c r="AF16430" s="82"/>
      <c r="AG16430" s="80"/>
      <c r="AH16430" s="119"/>
      <c r="AI16430" s="119"/>
    </row>
    <row r="16431" spans="27:35" x14ac:dyDescent="0.25">
      <c r="AA16431" s="81"/>
      <c r="AB16431" s="81"/>
      <c r="AC16431" s="80"/>
      <c r="AD16431" s="80"/>
      <c r="AE16431" s="81"/>
      <c r="AF16431" s="82"/>
      <c r="AG16431" s="80"/>
      <c r="AH16431" s="119"/>
      <c r="AI16431" s="119"/>
    </row>
    <row r="16432" spans="27:35" x14ac:dyDescent="0.25">
      <c r="AA16432" s="81"/>
      <c r="AB16432" s="81"/>
      <c r="AC16432" s="80"/>
      <c r="AD16432" s="80"/>
      <c r="AE16432" s="81"/>
      <c r="AF16432" s="82"/>
      <c r="AG16432" s="80"/>
      <c r="AH16432" s="119"/>
      <c r="AI16432" s="119"/>
    </row>
    <row r="16433" spans="27:35" x14ac:dyDescent="0.25">
      <c r="AA16433" s="81"/>
      <c r="AB16433" s="81"/>
      <c r="AC16433" s="80"/>
      <c r="AD16433" s="80"/>
      <c r="AE16433" s="81"/>
      <c r="AF16433" s="82"/>
      <c r="AG16433" s="80"/>
      <c r="AH16433" s="119"/>
      <c r="AI16433" s="119"/>
    </row>
    <row r="16434" spans="27:35" x14ac:dyDescent="0.25">
      <c r="AA16434" s="81"/>
      <c r="AB16434" s="81"/>
      <c r="AC16434" s="80"/>
      <c r="AD16434" s="80"/>
      <c r="AE16434" s="81"/>
      <c r="AF16434" s="82"/>
      <c r="AG16434" s="80"/>
      <c r="AH16434" s="119"/>
      <c r="AI16434" s="119"/>
    </row>
    <row r="16435" spans="27:35" x14ac:dyDescent="0.25">
      <c r="AA16435" s="81"/>
      <c r="AB16435" s="81"/>
      <c r="AC16435" s="80"/>
      <c r="AD16435" s="80"/>
      <c r="AE16435" s="81"/>
      <c r="AF16435" s="82"/>
      <c r="AG16435" s="80"/>
      <c r="AH16435" s="119"/>
      <c r="AI16435" s="119"/>
    </row>
    <row r="16436" spans="27:35" x14ac:dyDescent="0.25">
      <c r="AA16436" s="81"/>
      <c r="AB16436" s="81"/>
      <c r="AC16436" s="80"/>
      <c r="AD16436" s="80"/>
      <c r="AE16436" s="81"/>
      <c r="AF16436" s="82"/>
      <c r="AG16436" s="80"/>
      <c r="AH16436" s="119"/>
      <c r="AI16436" s="119"/>
    </row>
    <row r="16437" spans="27:35" x14ac:dyDescent="0.25">
      <c r="AA16437" s="81"/>
      <c r="AB16437" s="81"/>
      <c r="AC16437" s="80"/>
      <c r="AD16437" s="80"/>
      <c r="AE16437" s="81"/>
      <c r="AF16437" s="82"/>
      <c r="AG16437" s="80"/>
      <c r="AH16437" s="119"/>
      <c r="AI16437" s="119"/>
    </row>
    <row r="16438" spans="27:35" x14ac:dyDescent="0.25">
      <c r="AA16438" s="81"/>
      <c r="AB16438" s="81"/>
      <c r="AC16438" s="80"/>
      <c r="AD16438" s="80"/>
      <c r="AE16438" s="81"/>
      <c r="AF16438" s="82"/>
      <c r="AG16438" s="80"/>
      <c r="AH16438" s="119"/>
      <c r="AI16438" s="119"/>
    </row>
    <row r="16439" spans="27:35" x14ac:dyDescent="0.25">
      <c r="AA16439" s="81"/>
      <c r="AB16439" s="81"/>
      <c r="AC16439" s="80"/>
      <c r="AD16439" s="80"/>
      <c r="AE16439" s="81"/>
      <c r="AF16439" s="82"/>
      <c r="AG16439" s="80"/>
      <c r="AH16439" s="119"/>
      <c r="AI16439" s="119"/>
    </row>
    <row r="16440" spans="27:35" x14ac:dyDescent="0.25">
      <c r="AA16440" s="81"/>
      <c r="AB16440" s="81"/>
      <c r="AC16440" s="80"/>
      <c r="AD16440" s="80"/>
      <c r="AE16440" s="81"/>
      <c r="AF16440" s="82"/>
      <c r="AG16440" s="80"/>
      <c r="AH16440" s="119"/>
      <c r="AI16440" s="119"/>
    </row>
    <row r="16441" spans="27:35" x14ac:dyDescent="0.25">
      <c r="AA16441" s="81"/>
      <c r="AB16441" s="81"/>
      <c r="AC16441" s="80"/>
      <c r="AD16441" s="80"/>
      <c r="AE16441" s="81"/>
      <c r="AF16441" s="82"/>
      <c r="AG16441" s="80"/>
      <c r="AH16441" s="119"/>
      <c r="AI16441" s="119"/>
    </row>
    <row r="16442" spans="27:35" x14ac:dyDescent="0.25">
      <c r="AA16442" s="81"/>
      <c r="AB16442" s="81"/>
      <c r="AC16442" s="80"/>
      <c r="AD16442" s="80"/>
      <c r="AE16442" s="81"/>
      <c r="AF16442" s="82"/>
      <c r="AG16442" s="80"/>
      <c r="AH16442" s="119"/>
      <c r="AI16442" s="119"/>
    </row>
    <row r="16443" spans="27:35" x14ac:dyDescent="0.25">
      <c r="AA16443" s="81"/>
      <c r="AB16443" s="81"/>
      <c r="AC16443" s="80"/>
      <c r="AD16443" s="80"/>
      <c r="AE16443" s="81"/>
      <c r="AF16443" s="82"/>
      <c r="AG16443" s="80"/>
      <c r="AH16443" s="119"/>
      <c r="AI16443" s="119"/>
    </row>
    <row r="16444" spans="27:35" x14ac:dyDescent="0.25">
      <c r="AA16444" s="81"/>
      <c r="AB16444" s="81"/>
      <c r="AC16444" s="80"/>
      <c r="AD16444" s="80"/>
      <c r="AE16444" s="81"/>
      <c r="AF16444" s="82"/>
      <c r="AG16444" s="80"/>
      <c r="AH16444" s="119"/>
      <c r="AI16444" s="119"/>
    </row>
    <row r="16445" spans="27:35" x14ac:dyDescent="0.25">
      <c r="AA16445" s="81"/>
      <c r="AB16445" s="81"/>
      <c r="AC16445" s="80"/>
      <c r="AD16445" s="80"/>
      <c r="AE16445" s="81"/>
      <c r="AF16445" s="82"/>
      <c r="AG16445" s="80"/>
      <c r="AH16445" s="119"/>
      <c r="AI16445" s="119"/>
    </row>
    <row r="16446" spans="27:35" x14ac:dyDescent="0.25">
      <c r="AA16446" s="81"/>
      <c r="AB16446" s="81"/>
      <c r="AC16446" s="80"/>
      <c r="AD16446" s="80"/>
      <c r="AE16446" s="81"/>
      <c r="AF16446" s="82"/>
      <c r="AG16446" s="80"/>
      <c r="AH16446" s="119"/>
      <c r="AI16446" s="119"/>
    </row>
    <row r="16447" spans="27:35" x14ac:dyDescent="0.25">
      <c r="AA16447" s="81"/>
      <c r="AB16447" s="81"/>
      <c r="AC16447" s="80"/>
      <c r="AD16447" s="80"/>
      <c r="AE16447" s="81"/>
      <c r="AF16447" s="82"/>
      <c r="AG16447" s="80"/>
      <c r="AH16447" s="119"/>
      <c r="AI16447" s="119"/>
    </row>
    <row r="16448" spans="27:35" x14ac:dyDescent="0.25">
      <c r="AA16448" s="81"/>
      <c r="AB16448" s="81"/>
      <c r="AC16448" s="80"/>
      <c r="AD16448" s="80"/>
      <c r="AE16448" s="81"/>
      <c r="AF16448" s="82"/>
      <c r="AG16448" s="80"/>
      <c r="AH16448" s="119"/>
      <c r="AI16448" s="119"/>
    </row>
    <row r="16449" spans="27:35" x14ac:dyDescent="0.25">
      <c r="AA16449" s="81"/>
      <c r="AB16449" s="81"/>
      <c r="AC16449" s="80"/>
      <c r="AD16449" s="80"/>
      <c r="AE16449" s="81"/>
      <c r="AF16449" s="82"/>
      <c r="AG16449" s="80"/>
      <c r="AH16449" s="119"/>
      <c r="AI16449" s="119"/>
    </row>
    <row r="16450" spans="27:35" x14ac:dyDescent="0.25">
      <c r="AA16450" s="81"/>
      <c r="AB16450" s="81"/>
      <c r="AC16450" s="80"/>
      <c r="AD16450" s="80"/>
      <c r="AE16450" s="81"/>
      <c r="AF16450" s="82"/>
      <c r="AG16450" s="80"/>
      <c r="AH16450" s="119"/>
      <c r="AI16450" s="119"/>
    </row>
    <row r="16451" spans="27:35" x14ac:dyDescent="0.25">
      <c r="AA16451" s="81"/>
      <c r="AB16451" s="81"/>
      <c r="AC16451" s="80"/>
      <c r="AD16451" s="80"/>
      <c r="AE16451" s="81"/>
      <c r="AF16451" s="82"/>
      <c r="AG16451" s="80"/>
      <c r="AH16451" s="119"/>
      <c r="AI16451" s="119"/>
    </row>
    <row r="16452" spans="27:35" x14ac:dyDescent="0.25">
      <c r="AA16452" s="81"/>
      <c r="AB16452" s="81"/>
      <c r="AC16452" s="80"/>
      <c r="AD16452" s="80"/>
      <c r="AE16452" s="81"/>
      <c r="AF16452" s="82"/>
      <c r="AG16452" s="80"/>
      <c r="AH16452" s="119"/>
      <c r="AI16452" s="119"/>
    </row>
    <row r="16453" spans="27:35" x14ac:dyDescent="0.25">
      <c r="AA16453" s="81"/>
      <c r="AB16453" s="81"/>
      <c r="AC16453" s="80"/>
      <c r="AD16453" s="80"/>
      <c r="AE16453" s="81"/>
      <c r="AF16453" s="82"/>
      <c r="AG16453" s="80"/>
      <c r="AH16453" s="119"/>
      <c r="AI16453" s="119"/>
    </row>
    <row r="16454" spans="27:35" x14ac:dyDescent="0.25">
      <c r="AA16454" s="81"/>
      <c r="AB16454" s="81"/>
      <c r="AC16454" s="80"/>
      <c r="AD16454" s="80"/>
      <c r="AE16454" s="81"/>
      <c r="AF16454" s="82"/>
      <c r="AG16454" s="80"/>
      <c r="AH16454" s="119"/>
      <c r="AI16454" s="119"/>
    </row>
    <row r="16455" spans="27:35" x14ac:dyDescent="0.25">
      <c r="AA16455" s="81"/>
      <c r="AB16455" s="81"/>
      <c r="AC16455" s="80"/>
      <c r="AD16455" s="80"/>
      <c r="AE16455" s="81"/>
      <c r="AF16455" s="82"/>
      <c r="AG16455" s="80"/>
      <c r="AH16455" s="119"/>
      <c r="AI16455" s="119"/>
    </row>
    <row r="16456" spans="27:35" x14ac:dyDescent="0.25">
      <c r="AA16456" s="81"/>
      <c r="AB16456" s="81"/>
      <c r="AC16456" s="80"/>
      <c r="AD16456" s="80"/>
      <c r="AE16456" s="81"/>
      <c r="AF16456" s="82"/>
      <c r="AG16456" s="80"/>
      <c r="AH16456" s="119"/>
      <c r="AI16456" s="119"/>
    </row>
    <row r="16457" spans="27:35" x14ac:dyDescent="0.25">
      <c r="AA16457" s="81"/>
      <c r="AB16457" s="81"/>
      <c r="AC16457" s="80"/>
      <c r="AD16457" s="80"/>
      <c r="AE16457" s="81"/>
      <c r="AF16457" s="82"/>
      <c r="AG16457" s="80"/>
      <c r="AH16457" s="119"/>
      <c r="AI16457" s="119"/>
    </row>
    <row r="16458" spans="27:35" x14ac:dyDescent="0.25">
      <c r="AA16458" s="81"/>
      <c r="AB16458" s="81"/>
      <c r="AC16458" s="80"/>
      <c r="AD16458" s="80"/>
      <c r="AE16458" s="81"/>
      <c r="AF16458" s="82"/>
      <c r="AG16458" s="80"/>
      <c r="AH16458" s="119"/>
      <c r="AI16458" s="119"/>
    </row>
    <row r="16459" spans="27:35" x14ac:dyDescent="0.25">
      <c r="AA16459" s="81"/>
      <c r="AB16459" s="81"/>
      <c r="AC16459" s="80"/>
      <c r="AD16459" s="80"/>
      <c r="AE16459" s="81"/>
      <c r="AF16459" s="82"/>
      <c r="AG16459" s="80"/>
      <c r="AH16459" s="119"/>
      <c r="AI16459" s="119"/>
    </row>
    <row r="16460" spans="27:35" x14ac:dyDescent="0.25">
      <c r="AA16460" s="81"/>
      <c r="AB16460" s="81"/>
      <c r="AC16460" s="80"/>
      <c r="AD16460" s="80"/>
      <c r="AE16460" s="81"/>
      <c r="AF16460" s="82"/>
      <c r="AG16460" s="80"/>
      <c r="AH16460" s="119"/>
      <c r="AI16460" s="119"/>
    </row>
    <row r="16461" spans="27:35" x14ac:dyDescent="0.25">
      <c r="AA16461" s="81"/>
      <c r="AB16461" s="81"/>
      <c r="AC16461" s="80"/>
      <c r="AD16461" s="80"/>
      <c r="AE16461" s="81"/>
      <c r="AF16461" s="82"/>
      <c r="AG16461" s="80"/>
      <c r="AH16461" s="119"/>
      <c r="AI16461" s="119"/>
    </row>
    <row r="16462" spans="27:35" x14ac:dyDescent="0.25">
      <c r="AA16462" s="81"/>
      <c r="AB16462" s="81"/>
      <c r="AC16462" s="80"/>
      <c r="AD16462" s="80"/>
      <c r="AE16462" s="81"/>
      <c r="AF16462" s="82"/>
      <c r="AG16462" s="80"/>
      <c r="AH16462" s="119"/>
      <c r="AI16462" s="119"/>
    </row>
    <row r="16463" spans="27:35" x14ac:dyDescent="0.25">
      <c r="AA16463" s="81"/>
      <c r="AB16463" s="81"/>
      <c r="AC16463" s="80"/>
      <c r="AD16463" s="80"/>
      <c r="AE16463" s="81"/>
      <c r="AF16463" s="82"/>
      <c r="AG16463" s="80"/>
      <c r="AH16463" s="119"/>
      <c r="AI16463" s="119"/>
    </row>
    <row r="16464" spans="27:35" x14ac:dyDescent="0.25">
      <c r="AA16464" s="81"/>
      <c r="AB16464" s="81"/>
      <c r="AC16464" s="80"/>
      <c r="AD16464" s="80"/>
      <c r="AE16464" s="81"/>
      <c r="AF16464" s="82"/>
      <c r="AG16464" s="80"/>
      <c r="AH16464" s="119"/>
      <c r="AI16464" s="119"/>
    </row>
    <row r="16465" spans="27:35" x14ac:dyDescent="0.25">
      <c r="AA16465" s="81"/>
      <c r="AB16465" s="81"/>
      <c r="AC16465" s="80"/>
      <c r="AD16465" s="80"/>
      <c r="AE16465" s="81"/>
      <c r="AF16465" s="82"/>
      <c r="AG16465" s="80"/>
      <c r="AH16465" s="119"/>
      <c r="AI16465" s="119"/>
    </row>
    <row r="16466" spans="27:35" x14ac:dyDescent="0.25">
      <c r="AA16466" s="81"/>
      <c r="AB16466" s="81"/>
      <c r="AC16466" s="80"/>
      <c r="AD16466" s="80"/>
      <c r="AE16466" s="81"/>
      <c r="AF16466" s="82"/>
      <c r="AG16466" s="80"/>
      <c r="AH16466" s="119"/>
      <c r="AI16466" s="119"/>
    </row>
    <row r="16467" spans="27:35" x14ac:dyDescent="0.25">
      <c r="AA16467" s="81"/>
      <c r="AB16467" s="81"/>
      <c r="AC16467" s="80"/>
      <c r="AD16467" s="80"/>
      <c r="AE16467" s="81"/>
      <c r="AF16467" s="82"/>
      <c r="AG16467" s="80"/>
      <c r="AH16467" s="119"/>
      <c r="AI16467" s="119"/>
    </row>
    <row r="16468" spans="27:35" x14ac:dyDescent="0.25">
      <c r="AA16468" s="81"/>
      <c r="AB16468" s="81"/>
      <c r="AC16468" s="80"/>
      <c r="AD16468" s="80"/>
      <c r="AE16468" s="81"/>
      <c r="AF16468" s="82"/>
      <c r="AG16468" s="80"/>
      <c r="AH16468" s="119"/>
      <c r="AI16468" s="119"/>
    </row>
    <row r="16469" spans="27:35" x14ac:dyDescent="0.25">
      <c r="AA16469" s="81"/>
      <c r="AB16469" s="81"/>
      <c r="AC16469" s="80"/>
      <c r="AD16469" s="80"/>
      <c r="AE16469" s="81"/>
      <c r="AF16469" s="82"/>
      <c r="AG16469" s="80"/>
      <c r="AH16469" s="119"/>
      <c r="AI16469" s="119"/>
    </row>
    <row r="16470" spans="27:35" x14ac:dyDescent="0.25">
      <c r="AA16470" s="81"/>
      <c r="AB16470" s="81"/>
      <c r="AC16470" s="80"/>
      <c r="AD16470" s="80"/>
      <c r="AE16470" s="81"/>
      <c r="AF16470" s="82"/>
      <c r="AG16470" s="80"/>
      <c r="AH16470" s="119"/>
      <c r="AI16470" s="119"/>
    </row>
    <row r="16471" spans="27:35" x14ac:dyDescent="0.25">
      <c r="AA16471" s="81"/>
      <c r="AB16471" s="81"/>
      <c r="AC16471" s="80"/>
      <c r="AD16471" s="80"/>
      <c r="AE16471" s="81"/>
      <c r="AF16471" s="82"/>
      <c r="AG16471" s="80"/>
      <c r="AH16471" s="119"/>
      <c r="AI16471" s="119"/>
    </row>
    <row r="16472" spans="27:35" x14ac:dyDescent="0.25">
      <c r="AA16472" s="81"/>
      <c r="AB16472" s="81"/>
      <c r="AC16472" s="80"/>
      <c r="AD16472" s="80"/>
      <c r="AE16472" s="81"/>
      <c r="AF16472" s="82"/>
      <c r="AG16472" s="80"/>
      <c r="AH16472" s="119"/>
      <c r="AI16472" s="119"/>
    </row>
    <row r="16473" spans="27:35" x14ac:dyDescent="0.25">
      <c r="AA16473" s="81"/>
      <c r="AB16473" s="81"/>
      <c r="AC16473" s="80"/>
      <c r="AD16473" s="80"/>
      <c r="AE16473" s="81"/>
      <c r="AF16473" s="82"/>
      <c r="AG16473" s="80"/>
      <c r="AH16473" s="119"/>
      <c r="AI16473" s="119"/>
    </row>
    <row r="16474" spans="27:35" x14ac:dyDescent="0.25">
      <c r="AA16474" s="81"/>
      <c r="AB16474" s="81"/>
      <c r="AC16474" s="80"/>
      <c r="AD16474" s="80"/>
      <c r="AE16474" s="81"/>
      <c r="AF16474" s="82"/>
      <c r="AG16474" s="80"/>
      <c r="AH16474" s="119"/>
      <c r="AI16474" s="119"/>
    </row>
    <row r="16475" spans="27:35" x14ac:dyDescent="0.25">
      <c r="AA16475" s="81"/>
      <c r="AB16475" s="81"/>
      <c r="AC16475" s="80"/>
      <c r="AD16475" s="80"/>
      <c r="AE16475" s="81"/>
      <c r="AF16475" s="82"/>
      <c r="AG16475" s="80"/>
      <c r="AH16475" s="119"/>
      <c r="AI16475" s="119"/>
    </row>
    <row r="16476" spans="27:35" x14ac:dyDescent="0.25">
      <c r="AA16476" s="81"/>
      <c r="AB16476" s="81"/>
      <c r="AC16476" s="80"/>
      <c r="AD16476" s="80"/>
      <c r="AE16476" s="81"/>
      <c r="AF16476" s="82"/>
      <c r="AG16476" s="80"/>
      <c r="AH16476" s="119"/>
      <c r="AI16476" s="119"/>
    </row>
    <row r="16477" spans="27:35" x14ac:dyDescent="0.25">
      <c r="AA16477" s="81"/>
      <c r="AB16477" s="81"/>
      <c r="AC16477" s="80"/>
      <c r="AD16477" s="80"/>
      <c r="AE16477" s="81"/>
      <c r="AF16477" s="82"/>
      <c r="AG16477" s="80"/>
      <c r="AH16477" s="119"/>
      <c r="AI16477" s="119"/>
    </row>
    <row r="16478" spans="27:35" x14ac:dyDescent="0.25">
      <c r="AA16478" s="81"/>
      <c r="AB16478" s="81"/>
      <c r="AC16478" s="80"/>
      <c r="AD16478" s="80"/>
      <c r="AE16478" s="81"/>
      <c r="AF16478" s="82"/>
      <c r="AG16478" s="80"/>
      <c r="AH16478" s="119"/>
      <c r="AI16478" s="119"/>
    </row>
    <row r="16479" spans="27:35" x14ac:dyDescent="0.25">
      <c r="AA16479" s="81"/>
      <c r="AB16479" s="81"/>
      <c r="AC16479" s="80"/>
      <c r="AD16479" s="80"/>
      <c r="AE16479" s="81"/>
      <c r="AF16479" s="82"/>
      <c r="AG16479" s="80"/>
      <c r="AH16479" s="119"/>
      <c r="AI16479" s="119"/>
    </row>
    <row r="16480" spans="27:35" x14ac:dyDescent="0.25">
      <c r="AA16480" s="81"/>
      <c r="AB16480" s="81"/>
      <c r="AC16480" s="80"/>
      <c r="AD16480" s="80"/>
      <c r="AE16480" s="81"/>
      <c r="AF16480" s="82"/>
      <c r="AG16480" s="80"/>
      <c r="AH16480" s="119"/>
      <c r="AI16480" s="119"/>
    </row>
    <row r="16481" spans="27:35" x14ac:dyDescent="0.25">
      <c r="AA16481" s="81"/>
      <c r="AB16481" s="81"/>
      <c r="AC16481" s="80"/>
      <c r="AD16481" s="80"/>
      <c r="AE16481" s="81"/>
      <c r="AF16481" s="82"/>
      <c r="AG16481" s="80"/>
      <c r="AH16481" s="119"/>
      <c r="AI16481" s="119"/>
    </row>
    <row r="16482" spans="27:35" x14ac:dyDescent="0.25">
      <c r="AA16482" s="81"/>
      <c r="AB16482" s="81"/>
      <c r="AC16482" s="80"/>
      <c r="AD16482" s="80"/>
      <c r="AE16482" s="81"/>
      <c r="AF16482" s="82"/>
      <c r="AG16482" s="80"/>
      <c r="AH16482" s="119"/>
      <c r="AI16482" s="119"/>
    </row>
    <row r="16483" spans="27:35" x14ac:dyDescent="0.25">
      <c r="AA16483" s="81"/>
      <c r="AB16483" s="81"/>
      <c r="AC16483" s="80"/>
      <c r="AD16483" s="80"/>
      <c r="AE16483" s="81"/>
      <c r="AF16483" s="82"/>
      <c r="AG16483" s="80"/>
      <c r="AH16483" s="119"/>
      <c r="AI16483" s="119"/>
    </row>
    <row r="16484" spans="27:35" x14ac:dyDescent="0.25">
      <c r="AA16484" s="81"/>
      <c r="AB16484" s="81"/>
      <c r="AC16484" s="80"/>
      <c r="AD16484" s="80"/>
      <c r="AE16484" s="81"/>
      <c r="AF16484" s="82"/>
      <c r="AG16484" s="80"/>
      <c r="AH16484" s="119"/>
      <c r="AI16484" s="119"/>
    </row>
    <row r="16485" spans="27:35" x14ac:dyDescent="0.25">
      <c r="AA16485" s="81"/>
      <c r="AB16485" s="81"/>
      <c r="AC16485" s="80"/>
      <c r="AD16485" s="80"/>
      <c r="AE16485" s="81"/>
      <c r="AF16485" s="82"/>
      <c r="AG16485" s="80"/>
      <c r="AH16485" s="119"/>
      <c r="AI16485" s="119"/>
    </row>
    <row r="16486" spans="27:35" x14ac:dyDescent="0.25">
      <c r="AA16486" s="81"/>
      <c r="AB16486" s="81"/>
      <c r="AC16486" s="80"/>
      <c r="AD16486" s="80"/>
      <c r="AE16486" s="81"/>
      <c r="AF16486" s="82"/>
      <c r="AG16486" s="80"/>
      <c r="AH16486" s="119"/>
      <c r="AI16486" s="119"/>
    </row>
    <row r="16487" spans="27:35" x14ac:dyDescent="0.25">
      <c r="AA16487" s="81"/>
      <c r="AB16487" s="81"/>
      <c r="AC16487" s="80"/>
      <c r="AD16487" s="80"/>
      <c r="AE16487" s="81"/>
      <c r="AF16487" s="82"/>
      <c r="AG16487" s="80"/>
      <c r="AH16487" s="119"/>
      <c r="AI16487" s="119"/>
    </row>
    <row r="16488" spans="27:35" x14ac:dyDescent="0.25">
      <c r="AA16488" s="81"/>
      <c r="AB16488" s="81"/>
      <c r="AC16488" s="80"/>
      <c r="AD16488" s="80"/>
      <c r="AE16488" s="81"/>
      <c r="AF16488" s="82"/>
      <c r="AG16488" s="80"/>
      <c r="AH16488" s="119"/>
      <c r="AI16488" s="119"/>
    </row>
    <row r="16489" spans="27:35" x14ac:dyDescent="0.25">
      <c r="AA16489" s="81"/>
      <c r="AB16489" s="81"/>
      <c r="AC16489" s="80"/>
      <c r="AD16489" s="80"/>
      <c r="AE16489" s="81"/>
      <c r="AF16489" s="82"/>
      <c r="AG16489" s="80"/>
      <c r="AH16489" s="119"/>
      <c r="AI16489" s="119"/>
    </row>
    <row r="16490" spans="27:35" x14ac:dyDescent="0.25">
      <c r="AA16490" s="81"/>
      <c r="AB16490" s="81"/>
      <c r="AC16490" s="80"/>
      <c r="AD16490" s="80"/>
      <c r="AE16490" s="81"/>
      <c r="AF16490" s="82"/>
      <c r="AG16490" s="80"/>
      <c r="AH16490" s="119"/>
      <c r="AI16490" s="119"/>
    </row>
    <row r="16491" spans="27:35" x14ac:dyDescent="0.25">
      <c r="AA16491" s="81"/>
      <c r="AB16491" s="81"/>
      <c r="AC16491" s="80"/>
      <c r="AD16491" s="80"/>
      <c r="AE16491" s="81"/>
      <c r="AF16491" s="82"/>
      <c r="AG16491" s="80"/>
      <c r="AH16491" s="119"/>
      <c r="AI16491" s="119"/>
    </row>
    <row r="16492" spans="27:35" x14ac:dyDescent="0.25">
      <c r="AA16492" s="81"/>
      <c r="AB16492" s="81"/>
      <c r="AC16492" s="80"/>
      <c r="AD16492" s="80"/>
      <c r="AE16492" s="81"/>
      <c r="AF16492" s="82"/>
      <c r="AG16492" s="80"/>
      <c r="AH16492" s="119"/>
      <c r="AI16492" s="119"/>
    </row>
    <row r="16493" spans="27:35" x14ac:dyDescent="0.25">
      <c r="AA16493" s="81"/>
      <c r="AB16493" s="81"/>
      <c r="AC16493" s="80"/>
      <c r="AD16493" s="80"/>
      <c r="AE16493" s="81"/>
      <c r="AF16493" s="82"/>
      <c r="AG16493" s="80"/>
      <c r="AH16493" s="119"/>
      <c r="AI16493" s="119"/>
    </row>
    <row r="16494" spans="27:35" x14ac:dyDescent="0.25">
      <c r="AA16494" s="81"/>
      <c r="AB16494" s="81"/>
      <c r="AC16494" s="80"/>
      <c r="AD16494" s="80"/>
      <c r="AE16494" s="81"/>
      <c r="AF16494" s="82"/>
      <c r="AG16494" s="80"/>
      <c r="AH16494" s="119"/>
      <c r="AI16494" s="119"/>
    </row>
    <row r="16495" spans="27:35" x14ac:dyDescent="0.25">
      <c r="AA16495" s="81"/>
      <c r="AB16495" s="81"/>
      <c r="AC16495" s="80"/>
      <c r="AD16495" s="80"/>
      <c r="AE16495" s="81"/>
      <c r="AF16495" s="82"/>
      <c r="AG16495" s="80"/>
      <c r="AH16495" s="119"/>
      <c r="AI16495" s="119"/>
    </row>
    <row r="16496" spans="27:35" x14ac:dyDescent="0.25">
      <c r="AA16496" s="81"/>
      <c r="AB16496" s="81"/>
      <c r="AC16496" s="80"/>
      <c r="AD16496" s="80"/>
      <c r="AE16496" s="81"/>
      <c r="AF16496" s="82"/>
      <c r="AG16496" s="80"/>
      <c r="AH16496" s="119"/>
      <c r="AI16496" s="119"/>
    </row>
    <row r="16497" spans="27:35" x14ac:dyDescent="0.25">
      <c r="AA16497" s="81"/>
      <c r="AB16497" s="81"/>
      <c r="AC16497" s="80"/>
      <c r="AD16497" s="80"/>
      <c r="AE16497" s="81"/>
      <c r="AF16497" s="82"/>
      <c r="AG16497" s="80"/>
      <c r="AH16497" s="119"/>
      <c r="AI16497" s="119"/>
    </row>
    <row r="16498" spans="27:35" x14ac:dyDescent="0.25">
      <c r="AA16498" s="81"/>
      <c r="AB16498" s="81"/>
      <c r="AC16498" s="80"/>
      <c r="AD16498" s="80"/>
      <c r="AE16498" s="81"/>
      <c r="AF16498" s="82"/>
      <c r="AG16498" s="80"/>
      <c r="AH16498" s="119"/>
      <c r="AI16498" s="119"/>
    </row>
    <row r="16499" spans="27:35" x14ac:dyDescent="0.25">
      <c r="AA16499" s="81"/>
      <c r="AB16499" s="81"/>
      <c r="AC16499" s="80"/>
      <c r="AD16499" s="80"/>
      <c r="AE16499" s="81"/>
      <c r="AF16499" s="82"/>
      <c r="AG16499" s="80"/>
      <c r="AH16499" s="119"/>
      <c r="AI16499" s="119"/>
    </row>
    <row r="16500" spans="27:35" x14ac:dyDescent="0.25">
      <c r="AA16500" s="81"/>
      <c r="AB16500" s="81"/>
      <c r="AC16500" s="80"/>
      <c r="AD16500" s="80"/>
      <c r="AE16500" s="81"/>
      <c r="AF16500" s="82"/>
      <c r="AG16500" s="80"/>
      <c r="AH16500" s="119"/>
      <c r="AI16500" s="119"/>
    </row>
    <row r="16501" spans="27:35" x14ac:dyDescent="0.25">
      <c r="AA16501" s="81"/>
      <c r="AB16501" s="81"/>
      <c r="AC16501" s="80"/>
      <c r="AD16501" s="80"/>
      <c r="AE16501" s="81"/>
      <c r="AF16501" s="82"/>
      <c r="AG16501" s="80"/>
      <c r="AH16501" s="119"/>
      <c r="AI16501" s="119"/>
    </row>
    <row r="16502" spans="27:35" x14ac:dyDescent="0.25">
      <c r="AA16502" s="81"/>
      <c r="AB16502" s="81"/>
      <c r="AC16502" s="80"/>
      <c r="AD16502" s="80"/>
      <c r="AE16502" s="81"/>
      <c r="AF16502" s="82"/>
      <c r="AG16502" s="80"/>
      <c r="AH16502" s="119"/>
      <c r="AI16502" s="119"/>
    </row>
    <row r="16503" spans="27:35" x14ac:dyDescent="0.25">
      <c r="AA16503" s="81"/>
      <c r="AB16503" s="81"/>
      <c r="AC16503" s="80"/>
      <c r="AD16503" s="80"/>
      <c r="AE16503" s="81"/>
      <c r="AF16503" s="82"/>
      <c r="AG16503" s="80"/>
      <c r="AH16503" s="119"/>
      <c r="AI16503" s="119"/>
    </row>
    <row r="16504" spans="27:35" x14ac:dyDescent="0.25">
      <c r="AA16504" s="81"/>
      <c r="AB16504" s="81"/>
      <c r="AC16504" s="80"/>
      <c r="AD16504" s="80"/>
      <c r="AE16504" s="81"/>
      <c r="AF16504" s="82"/>
      <c r="AG16504" s="80"/>
      <c r="AH16504" s="119"/>
      <c r="AI16504" s="119"/>
    </row>
    <row r="16505" spans="27:35" x14ac:dyDescent="0.25">
      <c r="AA16505" s="81"/>
      <c r="AB16505" s="81"/>
      <c r="AC16505" s="80"/>
      <c r="AD16505" s="80"/>
      <c r="AE16505" s="81"/>
      <c r="AF16505" s="82"/>
      <c r="AG16505" s="80"/>
      <c r="AH16505" s="119"/>
      <c r="AI16505" s="119"/>
    </row>
    <row r="16506" spans="27:35" x14ac:dyDescent="0.25">
      <c r="AA16506" s="81"/>
      <c r="AB16506" s="81"/>
      <c r="AC16506" s="80"/>
      <c r="AD16506" s="80"/>
      <c r="AE16506" s="81"/>
      <c r="AF16506" s="82"/>
      <c r="AG16506" s="80"/>
      <c r="AH16506" s="119"/>
      <c r="AI16506" s="119"/>
    </row>
    <row r="16507" spans="27:35" x14ac:dyDescent="0.25">
      <c r="AA16507" s="81"/>
      <c r="AB16507" s="81"/>
      <c r="AC16507" s="80"/>
      <c r="AD16507" s="80"/>
      <c r="AE16507" s="81"/>
      <c r="AF16507" s="82"/>
      <c r="AG16507" s="80"/>
      <c r="AH16507" s="119"/>
      <c r="AI16507" s="119"/>
    </row>
    <row r="16508" spans="27:35" x14ac:dyDescent="0.25">
      <c r="AA16508" s="81"/>
      <c r="AB16508" s="81"/>
      <c r="AC16508" s="80"/>
      <c r="AD16508" s="80"/>
      <c r="AE16508" s="81"/>
      <c r="AF16508" s="82"/>
      <c r="AG16508" s="80"/>
      <c r="AH16508" s="119"/>
      <c r="AI16508" s="119"/>
    </row>
    <row r="16509" spans="27:35" x14ac:dyDescent="0.25">
      <c r="AA16509" s="81"/>
      <c r="AB16509" s="81"/>
      <c r="AC16509" s="80"/>
      <c r="AD16509" s="80"/>
      <c r="AE16509" s="81"/>
      <c r="AF16509" s="82"/>
      <c r="AG16509" s="80"/>
      <c r="AH16509" s="119"/>
      <c r="AI16509" s="119"/>
    </row>
    <row r="16510" spans="27:35" x14ac:dyDescent="0.25">
      <c r="AA16510" s="81"/>
      <c r="AB16510" s="81"/>
      <c r="AC16510" s="80"/>
      <c r="AD16510" s="80"/>
      <c r="AE16510" s="81"/>
      <c r="AF16510" s="82"/>
      <c r="AG16510" s="80"/>
      <c r="AH16510" s="119"/>
      <c r="AI16510" s="119"/>
    </row>
    <row r="16511" spans="27:35" x14ac:dyDescent="0.25">
      <c r="AA16511" s="81"/>
      <c r="AB16511" s="81"/>
      <c r="AC16511" s="80"/>
      <c r="AD16511" s="80"/>
      <c r="AE16511" s="81"/>
      <c r="AF16511" s="82"/>
      <c r="AG16511" s="80"/>
      <c r="AH16511" s="119"/>
      <c r="AI16511" s="119"/>
    </row>
    <row r="16512" spans="27:35" x14ac:dyDescent="0.25">
      <c r="AA16512" s="81"/>
      <c r="AB16512" s="81"/>
      <c r="AC16512" s="80"/>
      <c r="AD16512" s="80"/>
      <c r="AE16512" s="81"/>
      <c r="AF16512" s="82"/>
      <c r="AG16512" s="80"/>
      <c r="AH16512" s="119"/>
      <c r="AI16512" s="119"/>
    </row>
    <row r="16513" spans="27:35" x14ac:dyDescent="0.25">
      <c r="AA16513" s="81"/>
      <c r="AB16513" s="81"/>
      <c r="AC16513" s="80"/>
      <c r="AD16513" s="80"/>
      <c r="AE16513" s="81"/>
      <c r="AF16513" s="82"/>
      <c r="AG16513" s="80"/>
      <c r="AH16513" s="119"/>
      <c r="AI16513" s="119"/>
    </row>
    <row r="16514" spans="27:35" x14ac:dyDescent="0.25">
      <c r="AA16514" s="81"/>
      <c r="AB16514" s="81"/>
      <c r="AC16514" s="80"/>
      <c r="AD16514" s="80"/>
      <c r="AE16514" s="81"/>
      <c r="AF16514" s="82"/>
      <c r="AG16514" s="80"/>
      <c r="AH16514" s="119"/>
      <c r="AI16514" s="119"/>
    </row>
    <row r="16515" spans="27:35" x14ac:dyDescent="0.25">
      <c r="AA16515" s="81"/>
      <c r="AB16515" s="81"/>
      <c r="AC16515" s="80"/>
      <c r="AD16515" s="80"/>
      <c r="AE16515" s="81"/>
      <c r="AF16515" s="82"/>
      <c r="AG16515" s="80"/>
      <c r="AH16515" s="119"/>
      <c r="AI16515" s="119"/>
    </row>
    <row r="16516" spans="27:35" x14ac:dyDescent="0.25">
      <c r="AA16516" s="81"/>
      <c r="AB16516" s="81"/>
      <c r="AC16516" s="80"/>
      <c r="AD16516" s="80"/>
      <c r="AE16516" s="81"/>
      <c r="AF16516" s="82"/>
      <c r="AG16516" s="80"/>
      <c r="AH16516" s="119"/>
      <c r="AI16516" s="119"/>
    </row>
    <row r="16517" spans="27:35" x14ac:dyDescent="0.25">
      <c r="AA16517" s="81"/>
      <c r="AB16517" s="81"/>
      <c r="AC16517" s="80"/>
      <c r="AD16517" s="80"/>
      <c r="AE16517" s="81"/>
      <c r="AF16517" s="82"/>
      <c r="AG16517" s="80"/>
      <c r="AH16517" s="119"/>
      <c r="AI16517" s="119"/>
    </row>
    <row r="16518" spans="27:35" x14ac:dyDescent="0.25">
      <c r="AA16518" s="81"/>
      <c r="AB16518" s="81"/>
      <c r="AC16518" s="80"/>
      <c r="AD16518" s="80"/>
      <c r="AE16518" s="81"/>
      <c r="AF16518" s="82"/>
      <c r="AG16518" s="80"/>
      <c r="AH16518" s="119"/>
      <c r="AI16518" s="119"/>
    </row>
    <row r="16519" spans="27:35" x14ac:dyDescent="0.25">
      <c r="AA16519" s="81"/>
      <c r="AB16519" s="81"/>
      <c r="AC16519" s="80"/>
      <c r="AD16519" s="80"/>
      <c r="AE16519" s="81"/>
      <c r="AF16519" s="82"/>
      <c r="AG16519" s="80"/>
      <c r="AH16519" s="119"/>
      <c r="AI16519" s="119"/>
    </row>
    <row r="16520" spans="27:35" x14ac:dyDescent="0.25">
      <c r="AA16520" s="81"/>
      <c r="AB16520" s="81"/>
      <c r="AC16520" s="80"/>
      <c r="AD16520" s="80"/>
      <c r="AE16520" s="81"/>
      <c r="AF16520" s="82"/>
      <c r="AG16520" s="80"/>
      <c r="AH16520" s="119"/>
      <c r="AI16520" s="119"/>
    </row>
    <row r="16521" spans="27:35" x14ac:dyDescent="0.25">
      <c r="AA16521" s="81"/>
      <c r="AB16521" s="81"/>
      <c r="AC16521" s="80"/>
      <c r="AD16521" s="80"/>
      <c r="AE16521" s="81"/>
      <c r="AF16521" s="82"/>
      <c r="AG16521" s="80"/>
      <c r="AH16521" s="119"/>
      <c r="AI16521" s="119"/>
    </row>
    <row r="16522" spans="27:35" x14ac:dyDescent="0.25">
      <c r="AA16522" s="81"/>
      <c r="AB16522" s="81"/>
      <c r="AC16522" s="80"/>
      <c r="AD16522" s="80"/>
      <c r="AE16522" s="81"/>
      <c r="AF16522" s="82"/>
      <c r="AG16522" s="80"/>
      <c r="AH16522" s="119"/>
      <c r="AI16522" s="119"/>
    </row>
    <row r="16523" spans="27:35" x14ac:dyDescent="0.25">
      <c r="AA16523" s="81"/>
      <c r="AB16523" s="81"/>
      <c r="AC16523" s="80"/>
      <c r="AD16523" s="80"/>
      <c r="AE16523" s="81"/>
      <c r="AF16523" s="82"/>
      <c r="AG16523" s="80"/>
      <c r="AH16523" s="119"/>
      <c r="AI16523" s="119"/>
    </row>
    <row r="16524" spans="27:35" x14ac:dyDescent="0.25">
      <c r="AA16524" s="81"/>
      <c r="AB16524" s="81"/>
      <c r="AC16524" s="80"/>
      <c r="AD16524" s="80"/>
      <c r="AE16524" s="81"/>
      <c r="AF16524" s="82"/>
      <c r="AG16524" s="80"/>
      <c r="AH16524" s="119"/>
      <c r="AI16524" s="119"/>
    </row>
    <row r="16525" spans="27:35" x14ac:dyDescent="0.25">
      <c r="AA16525" s="81"/>
      <c r="AB16525" s="81"/>
      <c r="AC16525" s="80"/>
      <c r="AD16525" s="80"/>
      <c r="AE16525" s="81"/>
      <c r="AF16525" s="82"/>
      <c r="AG16525" s="80"/>
      <c r="AH16525" s="119"/>
      <c r="AI16525" s="119"/>
    </row>
    <row r="16526" spans="27:35" x14ac:dyDescent="0.25">
      <c r="AA16526" s="81"/>
      <c r="AB16526" s="81"/>
      <c r="AC16526" s="80"/>
      <c r="AD16526" s="80"/>
      <c r="AE16526" s="81"/>
      <c r="AF16526" s="82"/>
      <c r="AG16526" s="80"/>
      <c r="AH16526" s="119"/>
      <c r="AI16526" s="119"/>
    </row>
    <row r="16527" spans="27:35" x14ac:dyDescent="0.25">
      <c r="AA16527" s="81"/>
      <c r="AB16527" s="81"/>
      <c r="AC16527" s="80"/>
      <c r="AD16527" s="80"/>
      <c r="AE16527" s="81"/>
      <c r="AF16527" s="82"/>
      <c r="AG16527" s="80"/>
      <c r="AH16527" s="119"/>
      <c r="AI16527" s="119"/>
    </row>
    <row r="16528" spans="27:35" x14ac:dyDescent="0.25">
      <c r="AA16528" s="81"/>
      <c r="AB16528" s="81"/>
      <c r="AC16528" s="80"/>
      <c r="AD16528" s="80"/>
      <c r="AE16528" s="81"/>
      <c r="AF16528" s="82"/>
      <c r="AG16528" s="80"/>
      <c r="AH16528" s="119"/>
      <c r="AI16528" s="119"/>
    </row>
    <row r="16529" spans="27:35" x14ac:dyDescent="0.25">
      <c r="AA16529" s="81"/>
      <c r="AB16529" s="81"/>
      <c r="AC16529" s="80"/>
      <c r="AD16529" s="80"/>
      <c r="AE16529" s="81"/>
      <c r="AF16529" s="82"/>
      <c r="AG16529" s="80"/>
      <c r="AH16529" s="119"/>
      <c r="AI16529" s="119"/>
    </row>
    <row r="16530" spans="27:35" x14ac:dyDescent="0.25">
      <c r="AA16530" s="81"/>
      <c r="AB16530" s="81"/>
      <c r="AC16530" s="80"/>
      <c r="AD16530" s="80"/>
      <c r="AE16530" s="81"/>
      <c r="AF16530" s="82"/>
      <c r="AG16530" s="80"/>
      <c r="AH16530" s="119"/>
      <c r="AI16530" s="119"/>
    </row>
    <row r="16531" spans="27:35" x14ac:dyDescent="0.25">
      <c r="AA16531" s="81"/>
      <c r="AB16531" s="81"/>
      <c r="AC16531" s="80"/>
      <c r="AD16531" s="80"/>
      <c r="AE16531" s="81"/>
      <c r="AF16531" s="82"/>
      <c r="AG16531" s="80"/>
      <c r="AH16531" s="119"/>
      <c r="AI16531" s="119"/>
    </row>
    <row r="16532" spans="27:35" x14ac:dyDescent="0.25">
      <c r="AA16532" s="81"/>
      <c r="AB16532" s="81"/>
      <c r="AC16532" s="80"/>
      <c r="AD16532" s="80"/>
      <c r="AE16532" s="81"/>
      <c r="AF16532" s="82"/>
      <c r="AG16532" s="80"/>
      <c r="AH16532" s="119"/>
      <c r="AI16532" s="119"/>
    </row>
    <row r="16533" spans="27:35" x14ac:dyDescent="0.25">
      <c r="AA16533" s="81"/>
      <c r="AB16533" s="81"/>
      <c r="AC16533" s="80"/>
      <c r="AD16533" s="80"/>
      <c r="AE16533" s="81"/>
      <c r="AF16533" s="82"/>
      <c r="AG16533" s="80"/>
      <c r="AH16533" s="119"/>
      <c r="AI16533" s="119"/>
    </row>
    <row r="16534" spans="27:35" x14ac:dyDescent="0.25">
      <c r="AA16534" s="81"/>
      <c r="AB16534" s="81"/>
      <c r="AC16534" s="80"/>
      <c r="AD16534" s="80"/>
      <c r="AE16534" s="81"/>
      <c r="AF16534" s="82"/>
      <c r="AG16534" s="80"/>
      <c r="AH16534" s="119"/>
      <c r="AI16534" s="119"/>
    </row>
    <row r="16535" spans="27:35" x14ac:dyDescent="0.25">
      <c r="AA16535" s="81"/>
      <c r="AB16535" s="81"/>
      <c r="AC16535" s="80"/>
      <c r="AD16535" s="80"/>
      <c r="AE16535" s="81"/>
      <c r="AF16535" s="82"/>
      <c r="AG16535" s="80"/>
      <c r="AH16535" s="119"/>
      <c r="AI16535" s="119"/>
    </row>
    <row r="16536" spans="27:35" x14ac:dyDescent="0.25">
      <c r="AA16536" s="81"/>
      <c r="AB16536" s="81"/>
      <c r="AC16536" s="80"/>
      <c r="AD16536" s="80"/>
      <c r="AE16536" s="81"/>
      <c r="AF16536" s="82"/>
      <c r="AG16536" s="80"/>
      <c r="AH16536" s="119"/>
      <c r="AI16536" s="119"/>
    </row>
    <row r="16537" spans="27:35" x14ac:dyDescent="0.25">
      <c r="AA16537" s="81"/>
      <c r="AB16537" s="81"/>
      <c r="AC16537" s="80"/>
      <c r="AD16537" s="80"/>
      <c r="AE16537" s="81"/>
      <c r="AF16537" s="82"/>
      <c r="AG16537" s="80"/>
      <c r="AH16537" s="119"/>
      <c r="AI16537" s="119"/>
    </row>
    <row r="16538" spans="27:35" x14ac:dyDescent="0.25">
      <c r="AA16538" s="81"/>
      <c r="AB16538" s="81"/>
      <c r="AC16538" s="80"/>
      <c r="AD16538" s="80"/>
      <c r="AE16538" s="81"/>
      <c r="AF16538" s="82"/>
      <c r="AG16538" s="80"/>
      <c r="AH16538" s="119"/>
      <c r="AI16538" s="119"/>
    </row>
    <row r="16539" spans="27:35" x14ac:dyDescent="0.25">
      <c r="AA16539" s="81"/>
      <c r="AB16539" s="81"/>
      <c r="AC16539" s="80"/>
      <c r="AD16539" s="80"/>
      <c r="AE16539" s="81"/>
      <c r="AF16539" s="82"/>
      <c r="AG16539" s="80"/>
      <c r="AH16539" s="119"/>
      <c r="AI16539" s="119"/>
    </row>
    <row r="16540" spans="27:35" x14ac:dyDescent="0.25">
      <c r="AA16540" s="81"/>
      <c r="AB16540" s="81"/>
      <c r="AC16540" s="80"/>
      <c r="AD16540" s="80"/>
      <c r="AE16540" s="81"/>
      <c r="AF16540" s="82"/>
      <c r="AG16540" s="80"/>
      <c r="AH16540" s="119"/>
      <c r="AI16540" s="119"/>
    </row>
    <row r="16541" spans="27:35" x14ac:dyDescent="0.25">
      <c r="AA16541" s="81"/>
      <c r="AB16541" s="81"/>
      <c r="AC16541" s="80"/>
      <c r="AD16541" s="80"/>
      <c r="AE16541" s="81"/>
      <c r="AF16541" s="82"/>
      <c r="AG16541" s="80"/>
      <c r="AH16541" s="119"/>
      <c r="AI16541" s="119"/>
    </row>
    <row r="16542" spans="27:35" x14ac:dyDescent="0.25">
      <c r="AA16542" s="81"/>
      <c r="AB16542" s="81"/>
      <c r="AC16542" s="80"/>
      <c r="AD16542" s="80"/>
      <c r="AE16542" s="81"/>
      <c r="AF16542" s="82"/>
      <c r="AG16542" s="80"/>
      <c r="AH16542" s="119"/>
      <c r="AI16542" s="119"/>
    </row>
    <row r="16543" spans="27:35" x14ac:dyDescent="0.25">
      <c r="AA16543" s="81"/>
      <c r="AB16543" s="81"/>
      <c r="AC16543" s="80"/>
      <c r="AD16543" s="80"/>
      <c r="AE16543" s="81"/>
      <c r="AF16543" s="82"/>
      <c r="AG16543" s="80"/>
      <c r="AH16543" s="119"/>
      <c r="AI16543" s="119"/>
    </row>
    <row r="16544" spans="27:35" x14ac:dyDescent="0.25">
      <c r="AA16544" s="81"/>
      <c r="AB16544" s="81"/>
      <c r="AC16544" s="80"/>
      <c r="AD16544" s="80"/>
      <c r="AE16544" s="81"/>
      <c r="AF16544" s="82"/>
      <c r="AG16544" s="80"/>
      <c r="AH16544" s="119"/>
      <c r="AI16544" s="119"/>
    </row>
    <row r="16545" spans="27:35" x14ac:dyDescent="0.25">
      <c r="AA16545" s="81"/>
      <c r="AB16545" s="81"/>
      <c r="AC16545" s="80"/>
      <c r="AD16545" s="80"/>
      <c r="AE16545" s="81"/>
      <c r="AF16545" s="82"/>
      <c r="AG16545" s="80"/>
      <c r="AH16545" s="119"/>
      <c r="AI16545" s="119"/>
    </row>
    <row r="16546" spans="27:35" x14ac:dyDescent="0.25">
      <c r="AA16546" s="81"/>
      <c r="AB16546" s="81"/>
      <c r="AC16546" s="80"/>
      <c r="AD16546" s="80"/>
      <c r="AE16546" s="81"/>
      <c r="AF16546" s="82"/>
      <c r="AG16546" s="80"/>
      <c r="AH16546" s="119"/>
      <c r="AI16546" s="119"/>
    </row>
    <row r="16547" spans="27:35" x14ac:dyDescent="0.25">
      <c r="AA16547" s="81"/>
      <c r="AB16547" s="81"/>
      <c r="AC16547" s="80"/>
      <c r="AD16547" s="80"/>
      <c r="AE16547" s="81"/>
      <c r="AF16547" s="82"/>
      <c r="AG16547" s="80"/>
      <c r="AH16547" s="119"/>
      <c r="AI16547" s="119"/>
    </row>
    <row r="16548" spans="27:35" x14ac:dyDescent="0.25">
      <c r="AA16548" s="81"/>
      <c r="AB16548" s="81"/>
      <c r="AC16548" s="80"/>
      <c r="AD16548" s="80"/>
      <c r="AE16548" s="81"/>
      <c r="AF16548" s="82"/>
      <c r="AG16548" s="80"/>
      <c r="AH16548" s="119"/>
      <c r="AI16548" s="119"/>
    </row>
    <row r="16549" spans="27:35" x14ac:dyDescent="0.25">
      <c r="AA16549" s="81"/>
      <c r="AB16549" s="81"/>
      <c r="AC16549" s="80"/>
      <c r="AD16549" s="80"/>
      <c r="AE16549" s="81"/>
      <c r="AF16549" s="82"/>
      <c r="AG16549" s="80"/>
      <c r="AH16549" s="119"/>
      <c r="AI16549" s="119"/>
    </row>
    <row r="16550" spans="27:35" x14ac:dyDescent="0.25">
      <c r="AA16550" s="81"/>
      <c r="AB16550" s="81"/>
      <c r="AC16550" s="80"/>
      <c r="AD16550" s="80"/>
      <c r="AE16550" s="81"/>
      <c r="AF16550" s="82"/>
      <c r="AG16550" s="80"/>
      <c r="AH16550" s="119"/>
      <c r="AI16550" s="119"/>
    </row>
    <row r="16551" spans="27:35" x14ac:dyDescent="0.25">
      <c r="AA16551" s="81"/>
      <c r="AB16551" s="81"/>
      <c r="AC16551" s="80"/>
      <c r="AD16551" s="80"/>
      <c r="AE16551" s="81"/>
      <c r="AF16551" s="82"/>
      <c r="AG16551" s="80"/>
      <c r="AH16551" s="119"/>
      <c r="AI16551" s="119"/>
    </row>
    <row r="16552" spans="27:35" x14ac:dyDescent="0.25">
      <c r="AA16552" s="81"/>
      <c r="AB16552" s="81"/>
      <c r="AC16552" s="80"/>
      <c r="AD16552" s="80"/>
      <c r="AE16552" s="81"/>
      <c r="AF16552" s="82"/>
      <c r="AG16552" s="80"/>
      <c r="AH16552" s="119"/>
      <c r="AI16552" s="119"/>
    </row>
    <row r="16553" spans="27:35" x14ac:dyDescent="0.25">
      <c r="AA16553" s="81"/>
      <c r="AB16553" s="81"/>
      <c r="AC16553" s="80"/>
      <c r="AD16553" s="80"/>
      <c r="AE16553" s="81"/>
      <c r="AF16553" s="82"/>
      <c r="AG16553" s="80"/>
      <c r="AH16553" s="119"/>
      <c r="AI16553" s="119"/>
    </row>
    <row r="16554" spans="27:35" x14ac:dyDescent="0.25">
      <c r="AA16554" s="81"/>
      <c r="AB16554" s="81"/>
      <c r="AC16554" s="80"/>
      <c r="AD16554" s="80"/>
      <c r="AE16554" s="81"/>
      <c r="AF16554" s="82"/>
      <c r="AG16554" s="80"/>
      <c r="AH16554" s="119"/>
      <c r="AI16554" s="119"/>
    </row>
    <row r="16555" spans="27:35" x14ac:dyDescent="0.25">
      <c r="AA16555" s="81"/>
      <c r="AB16555" s="81"/>
      <c r="AC16555" s="80"/>
      <c r="AD16555" s="80"/>
      <c r="AE16555" s="81"/>
      <c r="AF16555" s="82"/>
      <c r="AG16555" s="80"/>
      <c r="AH16555" s="119"/>
      <c r="AI16555" s="119"/>
    </row>
    <row r="16556" spans="27:35" x14ac:dyDescent="0.25">
      <c r="AA16556" s="81"/>
      <c r="AB16556" s="81"/>
      <c r="AC16556" s="80"/>
      <c r="AD16556" s="80"/>
      <c r="AE16556" s="81"/>
      <c r="AF16556" s="82"/>
      <c r="AG16556" s="80"/>
      <c r="AH16556" s="119"/>
      <c r="AI16556" s="119"/>
    </row>
    <row r="16557" spans="27:35" x14ac:dyDescent="0.25">
      <c r="AA16557" s="81"/>
      <c r="AB16557" s="81"/>
      <c r="AC16557" s="80"/>
      <c r="AD16557" s="80"/>
      <c r="AE16557" s="81"/>
      <c r="AF16557" s="82"/>
      <c r="AG16557" s="80"/>
      <c r="AH16557" s="119"/>
      <c r="AI16557" s="119"/>
    </row>
    <row r="16558" spans="27:35" x14ac:dyDescent="0.25">
      <c r="AA16558" s="81"/>
      <c r="AB16558" s="81"/>
      <c r="AC16558" s="80"/>
      <c r="AD16558" s="80"/>
      <c r="AE16558" s="81"/>
      <c r="AF16558" s="82"/>
      <c r="AG16558" s="80"/>
      <c r="AH16558" s="119"/>
      <c r="AI16558" s="119"/>
    </row>
    <row r="16559" spans="27:35" x14ac:dyDescent="0.25">
      <c r="AA16559" s="81"/>
      <c r="AB16559" s="81"/>
      <c r="AC16559" s="80"/>
      <c r="AD16559" s="80"/>
      <c r="AE16559" s="81"/>
      <c r="AF16559" s="82"/>
      <c r="AG16559" s="80"/>
      <c r="AH16559" s="119"/>
      <c r="AI16559" s="119"/>
    </row>
    <row r="16560" spans="27:35" x14ac:dyDescent="0.25">
      <c r="AA16560" s="81"/>
      <c r="AB16560" s="81"/>
      <c r="AC16560" s="80"/>
      <c r="AD16560" s="80"/>
      <c r="AE16560" s="81"/>
      <c r="AF16560" s="82"/>
      <c r="AG16560" s="80"/>
      <c r="AH16560" s="119"/>
      <c r="AI16560" s="119"/>
    </row>
    <row r="16561" spans="27:35" x14ac:dyDescent="0.25">
      <c r="AA16561" s="81"/>
      <c r="AB16561" s="81"/>
      <c r="AC16561" s="80"/>
      <c r="AD16561" s="80"/>
      <c r="AE16561" s="81"/>
      <c r="AF16561" s="82"/>
      <c r="AG16561" s="80"/>
      <c r="AH16561" s="119"/>
      <c r="AI16561" s="119"/>
    </row>
    <row r="16562" spans="27:35" x14ac:dyDescent="0.25">
      <c r="AA16562" s="81"/>
      <c r="AB16562" s="81"/>
      <c r="AC16562" s="80"/>
      <c r="AD16562" s="80"/>
      <c r="AE16562" s="81"/>
      <c r="AF16562" s="82"/>
      <c r="AG16562" s="80"/>
      <c r="AH16562" s="119"/>
      <c r="AI16562" s="119"/>
    </row>
    <row r="16563" spans="27:35" x14ac:dyDescent="0.25">
      <c r="AA16563" s="81"/>
      <c r="AB16563" s="81"/>
      <c r="AC16563" s="80"/>
      <c r="AD16563" s="80"/>
      <c r="AE16563" s="81"/>
      <c r="AF16563" s="82"/>
      <c r="AG16563" s="80"/>
      <c r="AH16563" s="119"/>
      <c r="AI16563" s="119"/>
    </row>
    <row r="16564" spans="27:35" x14ac:dyDescent="0.25">
      <c r="AA16564" s="81"/>
      <c r="AB16564" s="81"/>
      <c r="AC16564" s="80"/>
      <c r="AD16564" s="80"/>
      <c r="AE16564" s="81"/>
      <c r="AF16564" s="82"/>
      <c r="AG16564" s="80"/>
      <c r="AH16564" s="119"/>
      <c r="AI16564" s="119"/>
    </row>
    <row r="16565" spans="27:35" x14ac:dyDescent="0.25">
      <c r="AA16565" s="81"/>
      <c r="AB16565" s="81"/>
      <c r="AC16565" s="80"/>
      <c r="AD16565" s="80"/>
      <c r="AE16565" s="81"/>
      <c r="AF16565" s="82"/>
      <c r="AG16565" s="80"/>
      <c r="AH16565" s="119"/>
      <c r="AI16565" s="119"/>
    </row>
    <row r="16566" spans="27:35" x14ac:dyDescent="0.25">
      <c r="AA16566" s="81"/>
      <c r="AB16566" s="81"/>
      <c r="AC16566" s="80"/>
      <c r="AD16566" s="80"/>
      <c r="AE16566" s="81"/>
      <c r="AF16566" s="82"/>
      <c r="AG16566" s="80"/>
      <c r="AH16566" s="119"/>
      <c r="AI16566" s="119"/>
    </row>
    <row r="16567" spans="27:35" x14ac:dyDescent="0.25">
      <c r="AA16567" s="81"/>
      <c r="AB16567" s="81"/>
      <c r="AC16567" s="80"/>
      <c r="AD16567" s="80"/>
      <c r="AE16567" s="81"/>
      <c r="AF16567" s="82"/>
      <c r="AG16567" s="80"/>
      <c r="AH16567" s="119"/>
      <c r="AI16567" s="119"/>
    </row>
    <row r="16568" spans="27:35" x14ac:dyDescent="0.25">
      <c r="AA16568" s="81"/>
      <c r="AB16568" s="81"/>
      <c r="AC16568" s="80"/>
      <c r="AD16568" s="80"/>
      <c r="AE16568" s="81"/>
      <c r="AF16568" s="82"/>
      <c r="AG16568" s="80"/>
      <c r="AH16568" s="119"/>
      <c r="AI16568" s="119"/>
    </row>
    <row r="16569" spans="27:35" x14ac:dyDescent="0.25">
      <c r="AA16569" s="81"/>
      <c r="AB16569" s="81"/>
      <c r="AC16569" s="80"/>
      <c r="AD16569" s="80"/>
      <c r="AE16569" s="81"/>
      <c r="AF16569" s="82"/>
      <c r="AG16569" s="80"/>
      <c r="AH16569" s="119"/>
      <c r="AI16569" s="119"/>
    </row>
    <row r="16570" spans="27:35" x14ac:dyDescent="0.25">
      <c r="AA16570" s="81"/>
      <c r="AB16570" s="81"/>
      <c r="AC16570" s="80"/>
      <c r="AD16570" s="80"/>
      <c r="AE16570" s="81"/>
      <c r="AF16570" s="82"/>
      <c r="AG16570" s="80"/>
      <c r="AH16570" s="119"/>
      <c r="AI16570" s="119"/>
    </row>
    <row r="16571" spans="27:35" x14ac:dyDescent="0.25">
      <c r="AA16571" s="81"/>
      <c r="AB16571" s="81"/>
      <c r="AC16571" s="80"/>
      <c r="AD16571" s="80"/>
      <c r="AE16571" s="81"/>
      <c r="AF16571" s="82"/>
      <c r="AG16571" s="80"/>
      <c r="AH16571" s="119"/>
      <c r="AI16571" s="119"/>
    </row>
    <row r="16572" spans="27:35" x14ac:dyDescent="0.25">
      <c r="AA16572" s="81"/>
      <c r="AB16572" s="81"/>
      <c r="AC16572" s="80"/>
      <c r="AD16572" s="80"/>
      <c r="AE16572" s="81"/>
      <c r="AF16572" s="82"/>
      <c r="AG16572" s="80"/>
      <c r="AH16572" s="119"/>
      <c r="AI16572" s="119"/>
    </row>
    <row r="16573" spans="27:35" x14ac:dyDescent="0.25">
      <c r="AA16573" s="81"/>
      <c r="AB16573" s="81"/>
      <c r="AC16573" s="80"/>
      <c r="AD16573" s="80"/>
      <c r="AE16573" s="81"/>
      <c r="AF16573" s="82"/>
      <c r="AG16573" s="80"/>
      <c r="AH16573" s="119"/>
      <c r="AI16573" s="119"/>
    </row>
    <row r="16574" spans="27:35" x14ac:dyDescent="0.25">
      <c r="AA16574" s="81"/>
      <c r="AB16574" s="81"/>
      <c r="AC16574" s="80"/>
      <c r="AD16574" s="80"/>
      <c r="AE16574" s="81"/>
      <c r="AF16574" s="82"/>
      <c r="AG16574" s="80"/>
      <c r="AH16574" s="119"/>
      <c r="AI16574" s="119"/>
    </row>
    <row r="16575" spans="27:35" x14ac:dyDescent="0.25">
      <c r="AA16575" s="81"/>
      <c r="AB16575" s="81"/>
      <c r="AC16575" s="80"/>
      <c r="AD16575" s="80"/>
      <c r="AE16575" s="81"/>
      <c r="AF16575" s="82"/>
      <c r="AG16575" s="80"/>
      <c r="AH16575" s="119"/>
      <c r="AI16575" s="119"/>
    </row>
    <row r="16576" spans="27:35" x14ac:dyDescent="0.25">
      <c r="AA16576" s="81"/>
      <c r="AB16576" s="81"/>
      <c r="AC16576" s="80"/>
      <c r="AD16576" s="80"/>
      <c r="AE16576" s="81"/>
      <c r="AF16576" s="82"/>
      <c r="AG16576" s="80"/>
      <c r="AH16576" s="119"/>
      <c r="AI16576" s="119"/>
    </row>
    <row r="16577" spans="27:35" x14ac:dyDescent="0.25">
      <c r="AA16577" s="81"/>
      <c r="AB16577" s="81"/>
      <c r="AC16577" s="80"/>
      <c r="AD16577" s="80"/>
      <c r="AE16577" s="81"/>
      <c r="AF16577" s="82"/>
      <c r="AG16577" s="80"/>
      <c r="AH16577" s="119"/>
      <c r="AI16577" s="119"/>
    </row>
    <row r="16578" spans="27:35" x14ac:dyDescent="0.25">
      <c r="AA16578" s="81"/>
      <c r="AB16578" s="81"/>
      <c r="AC16578" s="80"/>
      <c r="AD16578" s="80"/>
      <c r="AE16578" s="81"/>
      <c r="AF16578" s="82"/>
      <c r="AG16578" s="80"/>
      <c r="AH16578" s="119"/>
      <c r="AI16578" s="119"/>
    </row>
    <row r="16579" spans="27:35" x14ac:dyDescent="0.25">
      <c r="AA16579" s="81"/>
      <c r="AB16579" s="81"/>
      <c r="AC16579" s="80"/>
      <c r="AD16579" s="80"/>
      <c r="AE16579" s="81"/>
      <c r="AF16579" s="82"/>
      <c r="AG16579" s="80"/>
      <c r="AH16579" s="119"/>
      <c r="AI16579" s="119"/>
    </row>
    <row r="16580" spans="27:35" x14ac:dyDescent="0.25">
      <c r="AA16580" s="81"/>
      <c r="AB16580" s="81"/>
      <c r="AC16580" s="80"/>
      <c r="AD16580" s="80"/>
      <c r="AE16580" s="81"/>
      <c r="AF16580" s="82"/>
      <c r="AG16580" s="80"/>
      <c r="AH16580" s="119"/>
      <c r="AI16580" s="119"/>
    </row>
    <row r="16581" spans="27:35" x14ac:dyDescent="0.25">
      <c r="AA16581" s="81"/>
      <c r="AB16581" s="81"/>
      <c r="AC16581" s="80"/>
      <c r="AD16581" s="80"/>
      <c r="AE16581" s="81"/>
      <c r="AF16581" s="82"/>
      <c r="AG16581" s="80"/>
      <c r="AH16581" s="119"/>
      <c r="AI16581" s="119"/>
    </row>
    <row r="16582" spans="27:35" x14ac:dyDescent="0.25">
      <c r="AA16582" s="81"/>
      <c r="AB16582" s="81"/>
      <c r="AC16582" s="80"/>
      <c r="AD16582" s="80"/>
      <c r="AE16582" s="81"/>
      <c r="AF16582" s="82"/>
      <c r="AG16582" s="80"/>
      <c r="AH16582" s="119"/>
      <c r="AI16582" s="119"/>
    </row>
    <row r="16583" spans="27:35" x14ac:dyDescent="0.25">
      <c r="AA16583" s="81"/>
      <c r="AB16583" s="81"/>
      <c r="AC16583" s="80"/>
      <c r="AD16583" s="80"/>
      <c r="AE16583" s="81"/>
      <c r="AF16583" s="82"/>
      <c r="AG16583" s="80"/>
      <c r="AH16583" s="119"/>
      <c r="AI16583" s="119"/>
    </row>
    <row r="16584" spans="27:35" x14ac:dyDescent="0.25">
      <c r="AA16584" s="81"/>
      <c r="AB16584" s="81"/>
      <c r="AC16584" s="80"/>
      <c r="AD16584" s="80"/>
      <c r="AE16584" s="81"/>
      <c r="AF16584" s="82"/>
      <c r="AG16584" s="80"/>
      <c r="AH16584" s="119"/>
      <c r="AI16584" s="119"/>
    </row>
    <row r="16585" spans="27:35" x14ac:dyDescent="0.25">
      <c r="AA16585" s="81"/>
      <c r="AB16585" s="81"/>
      <c r="AC16585" s="80"/>
      <c r="AD16585" s="80"/>
      <c r="AE16585" s="81"/>
      <c r="AF16585" s="82"/>
      <c r="AG16585" s="80"/>
      <c r="AH16585" s="119"/>
      <c r="AI16585" s="119"/>
    </row>
    <row r="16586" spans="27:35" x14ac:dyDescent="0.25">
      <c r="AA16586" s="81"/>
      <c r="AB16586" s="81"/>
      <c r="AC16586" s="80"/>
      <c r="AD16586" s="80"/>
      <c r="AE16586" s="81"/>
      <c r="AF16586" s="82"/>
      <c r="AG16586" s="80"/>
      <c r="AH16586" s="119"/>
      <c r="AI16586" s="119"/>
    </row>
    <row r="16587" spans="27:35" x14ac:dyDescent="0.25">
      <c r="AA16587" s="81"/>
      <c r="AB16587" s="81"/>
      <c r="AC16587" s="80"/>
      <c r="AD16587" s="80"/>
      <c r="AE16587" s="81"/>
      <c r="AF16587" s="82"/>
      <c r="AG16587" s="80"/>
      <c r="AH16587" s="119"/>
      <c r="AI16587" s="119"/>
    </row>
    <row r="16588" spans="27:35" x14ac:dyDescent="0.25">
      <c r="AA16588" s="81"/>
      <c r="AB16588" s="81"/>
      <c r="AC16588" s="80"/>
      <c r="AD16588" s="80"/>
      <c r="AE16588" s="81"/>
      <c r="AF16588" s="82"/>
      <c r="AG16588" s="80"/>
      <c r="AH16588" s="119"/>
      <c r="AI16588" s="119"/>
    </row>
    <row r="16589" spans="27:35" x14ac:dyDescent="0.25">
      <c r="AA16589" s="81"/>
      <c r="AB16589" s="81"/>
      <c r="AC16589" s="80"/>
      <c r="AD16589" s="80"/>
      <c r="AE16589" s="81"/>
      <c r="AF16589" s="82"/>
      <c r="AG16589" s="80"/>
      <c r="AH16589" s="119"/>
      <c r="AI16589" s="119"/>
    </row>
    <row r="16590" spans="27:35" x14ac:dyDescent="0.25">
      <c r="AA16590" s="81"/>
      <c r="AB16590" s="81"/>
      <c r="AC16590" s="80"/>
      <c r="AD16590" s="80"/>
      <c r="AE16590" s="81"/>
      <c r="AF16590" s="82"/>
      <c r="AG16590" s="80"/>
      <c r="AH16590" s="119"/>
      <c r="AI16590" s="119"/>
    </row>
    <row r="16591" spans="27:35" x14ac:dyDescent="0.25">
      <c r="AA16591" s="81"/>
      <c r="AB16591" s="81"/>
      <c r="AC16591" s="80"/>
      <c r="AD16591" s="80"/>
      <c r="AE16591" s="81"/>
      <c r="AF16591" s="82"/>
      <c r="AG16591" s="80"/>
      <c r="AH16591" s="119"/>
      <c r="AI16591" s="119"/>
    </row>
    <row r="16592" spans="27:35" x14ac:dyDescent="0.25">
      <c r="AA16592" s="81"/>
      <c r="AB16592" s="81"/>
      <c r="AC16592" s="80"/>
      <c r="AD16592" s="80"/>
      <c r="AE16592" s="81"/>
      <c r="AF16592" s="82"/>
      <c r="AG16592" s="80"/>
      <c r="AH16592" s="119"/>
      <c r="AI16592" s="119"/>
    </row>
    <row r="16593" spans="27:35" x14ac:dyDescent="0.25">
      <c r="AA16593" s="81"/>
      <c r="AB16593" s="81"/>
      <c r="AC16593" s="80"/>
      <c r="AD16593" s="80"/>
      <c r="AE16593" s="81"/>
      <c r="AF16593" s="82"/>
      <c r="AG16593" s="80"/>
      <c r="AH16593" s="119"/>
      <c r="AI16593" s="119"/>
    </row>
    <row r="16594" spans="27:35" x14ac:dyDescent="0.25">
      <c r="AA16594" s="81"/>
      <c r="AB16594" s="81"/>
      <c r="AC16594" s="80"/>
      <c r="AD16594" s="80"/>
      <c r="AE16594" s="81"/>
      <c r="AF16594" s="82"/>
      <c r="AG16594" s="80"/>
      <c r="AH16594" s="119"/>
      <c r="AI16594" s="119"/>
    </row>
    <row r="16595" spans="27:35" x14ac:dyDescent="0.25">
      <c r="AA16595" s="81"/>
      <c r="AB16595" s="81"/>
      <c r="AC16595" s="80"/>
      <c r="AD16595" s="80"/>
      <c r="AE16595" s="81"/>
      <c r="AF16595" s="82"/>
      <c r="AG16595" s="80"/>
      <c r="AH16595" s="119"/>
      <c r="AI16595" s="119"/>
    </row>
    <row r="16596" spans="27:35" x14ac:dyDescent="0.25">
      <c r="AA16596" s="81"/>
      <c r="AB16596" s="81"/>
      <c r="AC16596" s="80"/>
      <c r="AD16596" s="80"/>
      <c r="AE16596" s="81"/>
      <c r="AF16596" s="82"/>
      <c r="AG16596" s="80"/>
      <c r="AH16596" s="119"/>
      <c r="AI16596" s="119"/>
    </row>
    <row r="16597" spans="27:35" x14ac:dyDescent="0.25">
      <c r="AA16597" s="81"/>
      <c r="AB16597" s="81"/>
      <c r="AC16597" s="80"/>
      <c r="AD16597" s="80"/>
      <c r="AE16597" s="81"/>
      <c r="AF16597" s="82"/>
      <c r="AG16597" s="80"/>
      <c r="AH16597" s="119"/>
      <c r="AI16597" s="119"/>
    </row>
    <row r="16598" spans="27:35" x14ac:dyDescent="0.25">
      <c r="AA16598" s="81"/>
      <c r="AB16598" s="81"/>
      <c r="AC16598" s="80"/>
      <c r="AD16598" s="80"/>
      <c r="AE16598" s="81"/>
      <c r="AF16598" s="82"/>
      <c r="AG16598" s="80"/>
      <c r="AH16598" s="119"/>
      <c r="AI16598" s="119"/>
    </row>
    <row r="16599" spans="27:35" x14ac:dyDescent="0.25">
      <c r="AA16599" s="81"/>
      <c r="AB16599" s="81"/>
      <c r="AC16599" s="80"/>
      <c r="AD16599" s="80"/>
      <c r="AE16599" s="81"/>
      <c r="AF16599" s="82"/>
      <c r="AG16599" s="80"/>
      <c r="AH16599" s="119"/>
      <c r="AI16599" s="119"/>
    </row>
    <row r="16600" spans="27:35" x14ac:dyDescent="0.25">
      <c r="AA16600" s="81"/>
      <c r="AB16600" s="81"/>
      <c r="AC16600" s="80"/>
      <c r="AD16600" s="80"/>
      <c r="AE16600" s="81"/>
      <c r="AF16600" s="82"/>
      <c r="AG16600" s="80"/>
      <c r="AH16600" s="119"/>
      <c r="AI16600" s="119"/>
    </row>
    <row r="16601" spans="27:35" x14ac:dyDescent="0.25">
      <c r="AA16601" s="81"/>
      <c r="AB16601" s="81"/>
      <c r="AC16601" s="80"/>
      <c r="AD16601" s="80"/>
      <c r="AE16601" s="81"/>
      <c r="AF16601" s="82"/>
      <c r="AG16601" s="80"/>
      <c r="AH16601" s="119"/>
      <c r="AI16601" s="119"/>
    </row>
    <row r="16602" spans="27:35" x14ac:dyDescent="0.25">
      <c r="AA16602" s="81"/>
      <c r="AB16602" s="81"/>
      <c r="AC16602" s="80"/>
      <c r="AD16602" s="80"/>
      <c r="AE16602" s="81"/>
      <c r="AF16602" s="82"/>
      <c r="AG16602" s="80"/>
      <c r="AH16602" s="119"/>
      <c r="AI16602" s="119"/>
    </row>
    <row r="16603" spans="27:35" x14ac:dyDescent="0.25">
      <c r="AA16603" s="81"/>
      <c r="AB16603" s="81"/>
      <c r="AC16603" s="80"/>
      <c r="AD16603" s="80"/>
      <c r="AE16603" s="81"/>
      <c r="AF16603" s="82"/>
      <c r="AG16603" s="80"/>
      <c r="AH16603" s="119"/>
      <c r="AI16603" s="119"/>
    </row>
    <row r="16604" spans="27:35" x14ac:dyDescent="0.25">
      <c r="AA16604" s="81"/>
      <c r="AB16604" s="81"/>
      <c r="AC16604" s="80"/>
      <c r="AD16604" s="80"/>
      <c r="AE16604" s="81"/>
      <c r="AF16604" s="82"/>
      <c r="AG16604" s="80"/>
      <c r="AH16604" s="119"/>
      <c r="AI16604" s="119"/>
    </row>
    <row r="16605" spans="27:35" x14ac:dyDescent="0.25">
      <c r="AA16605" s="81"/>
      <c r="AB16605" s="81"/>
      <c r="AC16605" s="80"/>
      <c r="AD16605" s="80"/>
      <c r="AE16605" s="81"/>
      <c r="AF16605" s="82"/>
      <c r="AG16605" s="80"/>
      <c r="AH16605" s="119"/>
      <c r="AI16605" s="119"/>
    </row>
    <row r="16606" spans="27:35" x14ac:dyDescent="0.25">
      <c r="AA16606" s="81"/>
      <c r="AB16606" s="81"/>
      <c r="AC16606" s="80"/>
      <c r="AD16606" s="80"/>
      <c r="AE16606" s="81"/>
      <c r="AF16606" s="82"/>
      <c r="AG16606" s="80"/>
      <c r="AH16606" s="119"/>
      <c r="AI16606" s="119"/>
    </row>
    <row r="16607" spans="27:35" x14ac:dyDescent="0.25">
      <c r="AA16607" s="81"/>
      <c r="AB16607" s="81"/>
      <c r="AC16607" s="80"/>
      <c r="AD16607" s="80"/>
      <c r="AE16607" s="81"/>
      <c r="AF16607" s="82"/>
      <c r="AG16607" s="80"/>
      <c r="AH16607" s="119"/>
      <c r="AI16607" s="119"/>
    </row>
    <row r="16608" spans="27:35" x14ac:dyDescent="0.25">
      <c r="AA16608" s="81"/>
      <c r="AB16608" s="81"/>
      <c r="AC16608" s="80"/>
      <c r="AD16608" s="80"/>
      <c r="AE16608" s="81"/>
      <c r="AF16608" s="82"/>
      <c r="AG16608" s="80"/>
      <c r="AH16608" s="119"/>
      <c r="AI16608" s="119"/>
    </row>
    <row r="16609" spans="27:35" x14ac:dyDescent="0.25">
      <c r="AA16609" s="81"/>
      <c r="AB16609" s="81"/>
      <c r="AC16609" s="80"/>
      <c r="AD16609" s="80"/>
      <c r="AE16609" s="81"/>
      <c r="AF16609" s="82"/>
      <c r="AG16609" s="80"/>
      <c r="AH16609" s="119"/>
      <c r="AI16609" s="119"/>
    </row>
    <row r="16610" spans="27:35" x14ac:dyDescent="0.25">
      <c r="AA16610" s="81"/>
      <c r="AB16610" s="81"/>
      <c r="AC16610" s="80"/>
      <c r="AD16610" s="80"/>
      <c r="AE16610" s="81"/>
      <c r="AF16610" s="82"/>
      <c r="AG16610" s="80"/>
      <c r="AH16610" s="119"/>
      <c r="AI16610" s="119"/>
    </row>
    <row r="16611" spans="27:35" x14ac:dyDescent="0.25">
      <c r="AA16611" s="81"/>
      <c r="AB16611" s="81"/>
      <c r="AC16611" s="80"/>
      <c r="AD16611" s="80"/>
      <c r="AE16611" s="81"/>
      <c r="AF16611" s="82"/>
      <c r="AG16611" s="80"/>
      <c r="AH16611" s="119"/>
      <c r="AI16611" s="119"/>
    </row>
    <row r="16612" spans="27:35" x14ac:dyDescent="0.25">
      <c r="AA16612" s="81"/>
      <c r="AB16612" s="81"/>
      <c r="AC16612" s="80"/>
      <c r="AD16612" s="80"/>
      <c r="AE16612" s="81"/>
      <c r="AF16612" s="82"/>
      <c r="AG16612" s="80"/>
      <c r="AH16612" s="119"/>
      <c r="AI16612" s="119"/>
    </row>
    <row r="16613" spans="27:35" x14ac:dyDescent="0.25">
      <c r="AA16613" s="81"/>
      <c r="AB16613" s="81"/>
      <c r="AC16613" s="80"/>
      <c r="AD16613" s="80"/>
      <c r="AE16613" s="81"/>
      <c r="AF16613" s="82"/>
      <c r="AG16613" s="80"/>
      <c r="AH16613" s="119"/>
      <c r="AI16613" s="119"/>
    </row>
    <row r="16614" spans="27:35" x14ac:dyDescent="0.25">
      <c r="AA16614" s="81"/>
      <c r="AB16614" s="81"/>
      <c r="AC16614" s="80"/>
      <c r="AD16614" s="80"/>
      <c r="AE16614" s="81"/>
      <c r="AF16614" s="82"/>
      <c r="AG16614" s="80"/>
      <c r="AH16614" s="119"/>
      <c r="AI16614" s="119"/>
    </row>
    <row r="16615" spans="27:35" x14ac:dyDescent="0.25">
      <c r="AA16615" s="81"/>
      <c r="AB16615" s="81"/>
      <c r="AC16615" s="80"/>
      <c r="AD16615" s="80"/>
      <c r="AE16615" s="81"/>
      <c r="AF16615" s="82"/>
      <c r="AG16615" s="80"/>
      <c r="AH16615" s="119"/>
      <c r="AI16615" s="119"/>
    </row>
    <row r="16616" spans="27:35" x14ac:dyDescent="0.25">
      <c r="AA16616" s="81"/>
      <c r="AB16616" s="81"/>
      <c r="AC16616" s="80"/>
      <c r="AD16616" s="80"/>
      <c r="AE16616" s="81"/>
      <c r="AF16616" s="82"/>
      <c r="AG16616" s="80"/>
      <c r="AH16616" s="119"/>
      <c r="AI16616" s="119"/>
    </row>
    <row r="16617" spans="27:35" x14ac:dyDescent="0.25">
      <c r="AA16617" s="81"/>
      <c r="AB16617" s="81"/>
      <c r="AC16617" s="80"/>
      <c r="AD16617" s="80"/>
      <c r="AE16617" s="81"/>
      <c r="AF16617" s="82"/>
      <c r="AG16617" s="80"/>
      <c r="AH16617" s="119"/>
      <c r="AI16617" s="119"/>
    </row>
    <row r="16618" spans="27:35" x14ac:dyDescent="0.25">
      <c r="AA16618" s="81"/>
      <c r="AB16618" s="81"/>
      <c r="AC16618" s="80"/>
      <c r="AD16618" s="80"/>
      <c r="AE16618" s="81"/>
      <c r="AF16618" s="82"/>
      <c r="AG16618" s="80"/>
      <c r="AH16618" s="119"/>
      <c r="AI16618" s="119"/>
    </row>
    <row r="16619" spans="27:35" x14ac:dyDescent="0.25">
      <c r="AA16619" s="81"/>
      <c r="AB16619" s="81"/>
      <c r="AC16619" s="80"/>
      <c r="AD16619" s="80"/>
      <c r="AE16619" s="81"/>
      <c r="AF16619" s="82"/>
      <c r="AG16619" s="80"/>
      <c r="AH16619" s="119"/>
      <c r="AI16619" s="119"/>
    </row>
    <row r="16620" spans="27:35" x14ac:dyDescent="0.25">
      <c r="AA16620" s="81"/>
      <c r="AB16620" s="81"/>
      <c r="AC16620" s="80"/>
      <c r="AD16620" s="80"/>
      <c r="AE16620" s="81"/>
      <c r="AF16620" s="82"/>
      <c r="AG16620" s="80"/>
      <c r="AH16620" s="119"/>
      <c r="AI16620" s="119"/>
    </row>
    <row r="16621" spans="27:35" x14ac:dyDescent="0.25">
      <c r="AA16621" s="81"/>
      <c r="AB16621" s="81"/>
      <c r="AC16621" s="80"/>
      <c r="AD16621" s="80"/>
      <c r="AE16621" s="81"/>
      <c r="AF16621" s="82"/>
      <c r="AG16621" s="80"/>
      <c r="AH16621" s="119"/>
      <c r="AI16621" s="119"/>
    </row>
    <row r="16622" spans="27:35" x14ac:dyDescent="0.25">
      <c r="AA16622" s="81"/>
      <c r="AB16622" s="81"/>
      <c r="AC16622" s="80"/>
      <c r="AD16622" s="80"/>
      <c r="AE16622" s="81"/>
      <c r="AF16622" s="82"/>
      <c r="AG16622" s="80"/>
      <c r="AH16622" s="119"/>
      <c r="AI16622" s="119"/>
    </row>
    <row r="16623" spans="27:35" x14ac:dyDescent="0.25">
      <c r="AA16623" s="81"/>
      <c r="AB16623" s="81"/>
      <c r="AC16623" s="80"/>
      <c r="AD16623" s="80"/>
      <c r="AE16623" s="81"/>
      <c r="AF16623" s="82"/>
      <c r="AG16623" s="80"/>
      <c r="AH16623" s="119"/>
      <c r="AI16623" s="119"/>
    </row>
    <row r="16624" spans="27:35" x14ac:dyDescent="0.25">
      <c r="AA16624" s="81"/>
      <c r="AB16624" s="81"/>
      <c r="AC16624" s="80"/>
      <c r="AD16624" s="80"/>
      <c r="AE16624" s="81"/>
      <c r="AF16624" s="82"/>
      <c r="AG16624" s="80"/>
      <c r="AH16624" s="119"/>
      <c r="AI16624" s="119"/>
    </row>
    <row r="16625" spans="27:35" x14ac:dyDescent="0.25">
      <c r="AA16625" s="81"/>
      <c r="AB16625" s="81"/>
      <c r="AC16625" s="80"/>
      <c r="AD16625" s="80"/>
      <c r="AE16625" s="81"/>
      <c r="AF16625" s="82"/>
      <c r="AG16625" s="80"/>
      <c r="AH16625" s="119"/>
      <c r="AI16625" s="119"/>
    </row>
    <row r="16626" spans="27:35" x14ac:dyDescent="0.25">
      <c r="AA16626" s="81"/>
      <c r="AB16626" s="81"/>
      <c r="AC16626" s="80"/>
      <c r="AD16626" s="80"/>
      <c r="AE16626" s="81"/>
      <c r="AF16626" s="82"/>
      <c r="AG16626" s="80"/>
      <c r="AH16626" s="119"/>
      <c r="AI16626" s="119"/>
    </row>
    <row r="16627" spans="27:35" x14ac:dyDescent="0.25">
      <c r="AA16627" s="81"/>
      <c r="AB16627" s="81"/>
      <c r="AC16627" s="80"/>
      <c r="AD16627" s="80"/>
      <c r="AE16627" s="81"/>
      <c r="AF16627" s="82"/>
      <c r="AG16627" s="80"/>
      <c r="AH16627" s="119"/>
      <c r="AI16627" s="119"/>
    </row>
    <row r="16628" spans="27:35" x14ac:dyDescent="0.25">
      <c r="AA16628" s="81"/>
      <c r="AB16628" s="81"/>
      <c r="AC16628" s="80"/>
      <c r="AD16628" s="80"/>
      <c r="AE16628" s="81"/>
      <c r="AF16628" s="82"/>
      <c r="AG16628" s="80"/>
      <c r="AH16628" s="119"/>
      <c r="AI16628" s="119"/>
    </row>
    <row r="16629" spans="27:35" x14ac:dyDescent="0.25">
      <c r="AA16629" s="81"/>
      <c r="AB16629" s="81"/>
      <c r="AC16629" s="80"/>
      <c r="AD16629" s="80"/>
      <c r="AE16629" s="81"/>
      <c r="AF16629" s="82"/>
      <c r="AG16629" s="80"/>
      <c r="AH16629" s="119"/>
      <c r="AI16629" s="119"/>
    </row>
    <row r="16630" spans="27:35" x14ac:dyDescent="0.25">
      <c r="AA16630" s="81"/>
      <c r="AB16630" s="81"/>
      <c r="AC16630" s="80"/>
      <c r="AD16630" s="80"/>
      <c r="AE16630" s="81"/>
      <c r="AF16630" s="82"/>
      <c r="AG16630" s="80"/>
      <c r="AH16630" s="119"/>
      <c r="AI16630" s="119"/>
    </row>
    <row r="16631" spans="27:35" x14ac:dyDescent="0.25">
      <c r="AA16631" s="81"/>
      <c r="AB16631" s="81"/>
      <c r="AC16631" s="80"/>
      <c r="AD16631" s="80"/>
      <c r="AE16631" s="81"/>
      <c r="AF16631" s="82"/>
      <c r="AG16631" s="80"/>
      <c r="AH16631" s="119"/>
      <c r="AI16631" s="119"/>
    </row>
    <row r="16632" spans="27:35" x14ac:dyDescent="0.25">
      <c r="AA16632" s="81"/>
      <c r="AB16632" s="81"/>
      <c r="AC16632" s="80"/>
      <c r="AD16632" s="80"/>
      <c r="AE16632" s="81"/>
      <c r="AF16632" s="82"/>
      <c r="AG16632" s="80"/>
      <c r="AH16632" s="119"/>
      <c r="AI16632" s="119"/>
    </row>
    <row r="16633" spans="27:35" x14ac:dyDescent="0.25">
      <c r="AA16633" s="81"/>
      <c r="AB16633" s="81"/>
      <c r="AC16633" s="80"/>
      <c r="AD16633" s="80"/>
      <c r="AE16633" s="81"/>
      <c r="AF16633" s="82"/>
      <c r="AG16633" s="80"/>
      <c r="AH16633" s="119"/>
      <c r="AI16633" s="119"/>
    </row>
    <row r="16634" spans="27:35" x14ac:dyDescent="0.25">
      <c r="AA16634" s="81"/>
      <c r="AB16634" s="81"/>
      <c r="AC16634" s="80"/>
      <c r="AD16634" s="80"/>
      <c r="AE16634" s="81"/>
      <c r="AF16634" s="82"/>
      <c r="AG16634" s="80"/>
      <c r="AH16634" s="119"/>
      <c r="AI16634" s="119"/>
    </row>
    <row r="16635" spans="27:35" x14ac:dyDescent="0.25">
      <c r="AA16635" s="81"/>
      <c r="AB16635" s="81"/>
      <c r="AC16635" s="80"/>
      <c r="AD16635" s="80"/>
      <c r="AE16635" s="81"/>
      <c r="AF16635" s="82"/>
      <c r="AG16635" s="80"/>
      <c r="AH16635" s="119"/>
      <c r="AI16635" s="119"/>
    </row>
    <row r="16636" spans="27:35" x14ac:dyDescent="0.25">
      <c r="AA16636" s="81"/>
      <c r="AB16636" s="81"/>
      <c r="AC16636" s="80"/>
      <c r="AD16636" s="80"/>
      <c r="AE16636" s="81"/>
      <c r="AF16636" s="82"/>
      <c r="AG16636" s="80"/>
      <c r="AH16636" s="119"/>
      <c r="AI16636" s="119"/>
    </row>
    <row r="16637" spans="27:35" x14ac:dyDescent="0.25">
      <c r="AA16637" s="81"/>
      <c r="AB16637" s="81"/>
      <c r="AC16637" s="80"/>
      <c r="AD16637" s="80"/>
      <c r="AE16637" s="81"/>
      <c r="AF16637" s="82"/>
      <c r="AG16637" s="80"/>
      <c r="AH16637" s="119"/>
      <c r="AI16637" s="119"/>
    </row>
    <row r="16638" spans="27:35" x14ac:dyDescent="0.25">
      <c r="AA16638" s="81"/>
      <c r="AB16638" s="81"/>
      <c r="AC16638" s="80"/>
      <c r="AD16638" s="80"/>
      <c r="AE16638" s="81"/>
      <c r="AF16638" s="82"/>
      <c r="AG16638" s="80"/>
      <c r="AH16638" s="119"/>
      <c r="AI16638" s="119"/>
    </row>
    <row r="16639" spans="27:35" x14ac:dyDescent="0.25">
      <c r="AA16639" s="81"/>
      <c r="AB16639" s="81"/>
      <c r="AC16639" s="80"/>
      <c r="AD16639" s="80"/>
      <c r="AE16639" s="81"/>
      <c r="AF16639" s="82"/>
      <c r="AG16639" s="80"/>
      <c r="AH16639" s="119"/>
      <c r="AI16639" s="119"/>
    </row>
    <row r="16640" spans="27:35" x14ac:dyDescent="0.25">
      <c r="AA16640" s="81"/>
      <c r="AB16640" s="81"/>
      <c r="AC16640" s="80"/>
      <c r="AD16640" s="80"/>
      <c r="AE16640" s="81"/>
      <c r="AF16640" s="82"/>
      <c r="AG16640" s="80"/>
      <c r="AH16640" s="119"/>
      <c r="AI16640" s="119"/>
    </row>
    <row r="16641" spans="27:35" x14ac:dyDescent="0.25">
      <c r="AA16641" s="81"/>
      <c r="AB16641" s="81"/>
      <c r="AC16641" s="80"/>
      <c r="AD16641" s="80"/>
      <c r="AE16641" s="81"/>
      <c r="AF16641" s="82"/>
      <c r="AG16641" s="80"/>
      <c r="AH16641" s="119"/>
      <c r="AI16641" s="119"/>
    </row>
    <row r="16642" spans="27:35" x14ac:dyDescent="0.25">
      <c r="AA16642" s="81"/>
      <c r="AB16642" s="81"/>
      <c r="AC16642" s="80"/>
      <c r="AD16642" s="80"/>
      <c r="AE16642" s="81"/>
      <c r="AF16642" s="82"/>
      <c r="AG16642" s="80"/>
      <c r="AH16642" s="119"/>
      <c r="AI16642" s="119"/>
    </row>
    <row r="16643" spans="27:35" x14ac:dyDescent="0.25">
      <c r="AA16643" s="81"/>
      <c r="AB16643" s="81"/>
      <c r="AC16643" s="80"/>
      <c r="AD16643" s="80"/>
      <c r="AE16643" s="81"/>
      <c r="AF16643" s="82"/>
      <c r="AG16643" s="80"/>
      <c r="AH16643" s="119"/>
      <c r="AI16643" s="119"/>
    </row>
    <row r="16644" spans="27:35" x14ac:dyDescent="0.25">
      <c r="AA16644" s="81"/>
      <c r="AB16644" s="81"/>
      <c r="AC16644" s="80"/>
      <c r="AD16644" s="80"/>
      <c r="AE16644" s="81"/>
      <c r="AF16644" s="82"/>
      <c r="AG16644" s="80"/>
      <c r="AH16644" s="119"/>
      <c r="AI16644" s="119"/>
    </row>
    <row r="16645" spans="27:35" x14ac:dyDescent="0.25">
      <c r="AA16645" s="81"/>
      <c r="AB16645" s="81"/>
      <c r="AC16645" s="80"/>
      <c r="AD16645" s="80"/>
      <c r="AE16645" s="81"/>
      <c r="AF16645" s="82"/>
      <c r="AG16645" s="80"/>
      <c r="AH16645" s="119"/>
      <c r="AI16645" s="119"/>
    </row>
    <row r="16646" spans="27:35" x14ac:dyDescent="0.25">
      <c r="AA16646" s="81"/>
      <c r="AB16646" s="81"/>
      <c r="AC16646" s="80"/>
      <c r="AD16646" s="80"/>
      <c r="AE16646" s="81"/>
      <c r="AF16646" s="82"/>
      <c r="AG16646" s="80"/>
      <c r="AH16646" s="119"/>
      <c r="AI16646" s="119"/>
    </row>
    <row r="16647" spans="27:35" x14ac:dyDescent="0.25">
      <c r="AA16647" s="81"/>
      <c r="AB16647" s="81"/>
      <c r="AC16647" s="80"/>
      <c r="AD16647" s="80"/>
      <c r="AE16647" s="81"/>
      <c r="AF16647" s="82"/>
      <c r="AG16647" s="80"/>
      <c r="AH16647" s="119"/>
      <c r="AI16647" s="119"/>
    </row>
    <row r="16648" spans="27:35" x14ac:dyDescent="0.25">
      <c r="AA16648" s="81"/>
      <c r="AB16648" s="81"/>
      <c r="AC16648" s="80"/>
      <c r="AD16648" s="80"/>
      <c r="AE16648" s="81"/>
      <c r="AF16648" s="82"/>
      <c r="AG16648" s="80"/>
      <c r="AH16648" s="119"/>
      <c r="AI16648" s="119"/>
    </row>
    <row r="16649" spans="27:35" x14ac:dyDescent="0.25">
      <c r="AA16649" s="81"/>
      <c r="AB16649" s="81"/>
      <c r="AC16649" s="80"/>
      <c r="AD16649" s="80"/>
      <c r="AE16649" s="81"/>
      <c r="AF16649" s="82"/>
      <c r="AG16649" s="80"/>
      <c r="AH16649" s="119"/>
      <c r="AI16649" s="119"/>
    </row>
    <row r="16650" spans="27:35" x14ac:dyDescent="0.25">
      <c r="AA16650" s="81"/>
      <c r="AB16650" s="81"/>
      <c r="AC16650" s="80"/>
      <c r="AD16650" s="80"/>
      <c r="AE16650" s="81"/>
      <c r="AF16650" s="82"/>
      <c r="AG16650" s="80"/>
      <c r="AH16650" s="119"/>
      <c r="AI16650" s="119"/>
    </row>
    <row r="16651" spans="27:35" x14ac:dyDescent="0.25">
      <c r="AA16651" s="81"/>
      <c r="AB16651" s="81"/>
      <c r="AC16651" s="80"/>
      <c r="AD16651" s="80"/>
      <c r="AE16651" s="81"/>
      <c r="AF16651" s="82"/>
      <c r="AG16651" s="80"/>
      <c r="AH16651" s="119"/>
      <c r="AI16651" s="119"/>
    </row>
    <row r="16652" spans="27:35" x14ac:dyDescent="0.25">
      <c r="AA16652" s="81"/>
      <c r="AB16652" s="81"/>
      <c r="AC16652" s="80"/>
      <c r="AD16652" s="80"/>
      <c r="AE16652" s="81"/>
      <c r="AF16652" s="82"/>
      <c r="AG16652" s="80"/>
      <c r="AH16652" s="119"/>
      <c r="AI16652" s="119"/>
    </row>
    <row r="16653" spans="27:35" x14ac:dyDescent="0.25">
      <c r="AA16653" s="81"/>
      <c r="AB16653" s="81"/>
      <c r="AC16653" s="80"/>
      <c r="AD16653" s="80"/>
      <c r="AE16653" s="81"/>
      <c r="AF16653" s="82"/>
      <c r="AG16653" s="80"/>
      <c r="AH16653" s="119"/>
      <c r="AI16653" s="119"/>
    </row>
    <row r="16654" spans="27:35" x14ac:dyDescent="0.25">
      <c r="AA16654" s="81"/>
      <c r="AB16654" s="81"/>
      <c r="AC16654" s="80"/>
      <c r="AD16654" s="80"/>
      <c r="AE16654" s="81"/>
      <c r="AF16654" s="82"/>
      <c r="AG16654" s="80"/>
      <c r="AH16654" s="119"/>
      <c r="AI16654" s="119"/>
    </row>
    <row r="16655" spans="27:35" x14ac:dyDescent="0.25">
      <c r="AA16655" s="81"/>
      <c r="AB16655" s="81"/>
      <c r="AC16655" s="80"/>
      <c r="AD16655" s="80"/>
      <c r="AE16655" s="81"/>
      <c r="AF16655" s="82"/>
      <c r="AG16655" s="80"/>
      <c r="AH16655" s="119"/>
      <c r="AI16655" s="119"/>
    </row>
    <row r="16656" spans="27:35" x14ac:dyDescent="0.25">
      <c r="AA16656" s="81"/>
      <c r="AB16656" s="81"/>
      <c r="AC16656" s="80"/>
      <c r="AD16656" s="80"/>
      <c r="AE16656" s="81"/>
      <c r="AF16656" s="82"/>
      <c r="AG16656" s="80"/>
      <c r="AH16656" s="119"/>
      <c r="AI16656" s="119"/>
    </row>
    <row r="16657" spans="27:35" x14ac:dyDescent="0.25">
      <c r="AA16657" s="81"/>
      <c r="AB16657" s="81"/>
      <c r="AC16657" s="80"/>
      <c r="AD16657" s="80"/>
      <c r="AE16657" s="81"/>
      <c r="AF16657" s="82"/>
      <c r="AG16657" s="80"/>
      <c r="AH16657" s="119"/>
      <c r="AI16657" s="119"/>
    </row>
    <row r="16658" spans="27:35" x14ac:dyDescent="0.25">
      <c r="AA16658" s="81"/>
      <c r="AB16658" s="81"/>
      <c r="AC16658" s="80"/>
      <c r="AD16658" s="80"/>
      <c r="AE16658" s="81"/>
      <c r="AF16658" s="82"/>
      <c r="AG16658" s="80"/>
      <c r="AH16658" s="119"/>
      <c r="AI16658" s="119"/>
    </row>
    <row r="16659" spans="27:35" x14ac:dyDescent="0.25">
      <c r="AA16659" s="81"/>
      <c r="AB16659" s="81"/>
      <c r="AC16659" s="80"/>
      <c r="AD16659" s="80"/>
      <c r="AE16659" s="81"/>
      <c r="AF16659" s="82"/>
      <c r="AG16659" s="80"/>
      <c r="AH16659" s="119"/>
      <c r="AI16659" s="119"/>
    </row>
    <row r="16660" spans="27:35" x14ac:dyDescent="0.25">
      <c r="AA16660" s="81"/>
      <c r="AB16660" s="81"/>
      <c r="AC16660" s="80"/>
      <c r="AD16660" s="80"/>
      <c r="AE16660" s="81"/>
      <c r="AF16660" s="82"/>
      <c r="AG16660" s="80"/>
      <c r="AH16660" s="119"/>
      <c r="AI16660" s="119"/>
    </row>
    <row r="16661" spans="27:35" x14ac:dyDescent="0.25">
      <c r="AA16661" s="81"/>
      <c r="AB16661" s="81"/>
      <c r="AC16661" s="80"/>
      <c r="AD16661" s="80"/>
      <c r="AE16661" s="81"/>
      <c r="AF16661" s="82"/>
      <c r="AG16661" s="80"/>
      <c r="AH16661" s="119"/>
      <c r="AI16661" s="119"/>
    </row>
    <row r="16662" spans="27:35" x14ac:dyDescent="0.25">
      <c r="AA16662" s="81"/>
      <c r="AB16662" s="81"/>
      <c r="AC16662" s="80"/>
      <c r="AD16662" s="80"/>
      <c r="AE16662" s="81"/>
      <c r="AF16662" s="82"/>
      <c r="AG16662" s="80"/>
      <c r="AH16662" s="119"/>
      <c r="AI16662" s="119"/>
    </row>
    <row r="16663" spans="27:35" x14ac:dyDescent="0.25">
      <c r="AA16663" s="81"/>
      <c r="AB16663" s="81"/>
      <c r="AC16663" s="80"/>
      <c r="AD16663" s="80"/>
      <c r="AE16663" s="81"/>
      <c r="AF16663" s="82"/>
      <c r="AG16663" s="80"/>
      <c r="AH16663" s="119"/>
      <c r="AI16663" s="119"/>
    </row>
    <row r="16664" spans="27:35" x14ac:dyDescent="0.25">
      <c r="AA16664" s="81"/>
      <c r="AB16664" s="81"/>
      <c r="AC16664" s="80"/>
      <c r="AD16664" s="80"/>
      <c r="AE16664" s="81"/>
      <c r="AF16664" s="82"/>
      <c r="AG16664" s="80"/>
      <c r="AH16664" s="119"/>
      <c r="AI16664" s="119"/>
    </row>
    <row r="16665" spans="27:35" x14ac:dyDescent="0.25">
      <c r="AA16665" s="81"/>
      <c r="AB16665" s="81"/>
      <c r="AC16665" s="80"/>
      <c r="AD16665" s="80"/>
      <c r="AE16665" s="81"/>
      <c r="AF16665" s="82"/>
      <c r="AG16665" s="80"/>
      <c r="AH16665" s="119"/>
      <c r="AI16665" s="119"/>
    </row>
    <row r="16666" spans="27:35" x14ac:dyDescent="0.25">
      <c r="AA16666" s="81"/>
      <c r="AB16666" s="81"/>
      <c r="AC16666" s="80"/>
      <c r="AD16666" s="80"/>
      <c r="AE16666" s="81"/>
      <c r="AF16666" s="82"/>
      <c r="AG16666" s="80"/>
      <c r="AH16666" s="119"/>
      <c r="AI16666" s="119"/>
    </row>
    <row r="16667" spans="27:35" x14ac:dyDescent="0.25">
      <c r="AA16667" s="81"/>
      <c r="AB16667" s="81"/>
      <c r="AC16667" s="80"/>
      <c r="AD16667" s="80"/>
      <c r="AE16667" s="81"/>
      <c r="AF16667" s="82"/>
      <c r="AG16667" s="80"/>
      <c r="AH16667" s="119"/>
      <c r="AI16667" s="119"/>
    </row>
    <row r="16668" spans="27:35" x14ac:dyDescent="0.25">
      <c r="AA16668" s="81"/>
      <c r="AB16668" s="81"/>
      <c r="AC16668" s="80"/>
      <c r="AD16668" s="80"/>
      <c r="AE16668" s="81"/>
      <c r="AF16668" s="82"/>
      <c r="AG16668" s="80"/>
      <c r="AH16668" s="119"/>
      <c r="AI16668" s="119"/>
    </row>
    <row r="16669" spans="27:35" x14ac:dyDescent="0.25">
      <c r="AA16669" s="81"/>
      <c r="AB16669" s="81"/>
      <c r="AC16669" s="80"/>
      <c r="AD16669" s="80"/>
      <c r="AE16669" s="81"/>
      <c r="AF16669" s="82"/>
      <c r="AG16669" s="80"/>
      <c r="AH16669" s="119"/>
      <c r="AI16669" s="119"/>
    </row>
    <row r="16670" spans="27:35" x14ac:dyDescent="0.25">
      <c r="AA16670" s="81"/>
      <c r="AB16670" s="81"/>
      <c r="AC16670" s="80"/>
      <c r="AD16670" s="80"/>
      <c r="AE16670" s="81"/>
      <c r="AF16670" s="82"/>
      <c r="AG16670" s="80"/>
      <c r="AH16670" s="119"/>
      <c r="AI16670" s="119"/>
    </row>
    <row r="16671" spans="27:35" x14ac:dyDescent="0.25">
      <c r="AA16671" s="81"/>
      <c r="AB16671" s="81"/>
      <c r="AC16671" s="80"/>
      <c r="AD16671" s="80"/>
      <c r="AE16671" s="81"/>
      <c r="AF16671" s="82"/>
      <c r="AG16671" s="80"/>
      <c r="AH16671" s="119"/>
      <c r="AI16671" s="119"/>
    </row>
    <row r="16672" spans="27:35" x14ac:dyDescent="0.25">
      <c r="AA16672" s="81"/>
      <c r="AB16672" s="81"/>
      <c r="AC16672" s="80"/>
      <c r="AD16672" s="80"/>
      <c r="AE16672" s="81"/>
      <c r="AF16672" s="82"/>
      <c r="AG16672" s="80"/>
      <c r="AH16672" s="119"/>
      <c r="AI16672" s="119"/>
    </row>
    <row r="16673" spans="27:35" x14ac:dyDescent="0.25">
      <c r="AA16673" s="81"/>
      <c r="AB16673" s="81"/>
      <c r="AC16673" s="80"/>
      <c r="AD16673" s="80"/>
      <c r="AE16673" s="81"/>
      <c r="AF16673" s="82"/>
      <c r="AG16673" s="80"/>
      <c r="AH16673" s="119"/>
      <c r="AI16673" s="119"/>
    </row>
    <row r="16674" spans="27:35" x14ac:dyDescent="0.25">
      <c r="AA16674" s="81"/>
      <c r="AB16674" s="81"/>
      <c r="AC16674" s="80"/>
      <c r="AD16674" s="80"/>
      <c r="AE16674" s="81"/>
      <c r="AF16674" s="82"/>
      <c r="AG16674" s="80"/>
      <c r="AH16674" s="119"/>
      <c r="AI16674" s="119"/>
    </row>
    <row r="16675" spans="27:35" x14ac:dyDescent="0.25">
      <c r="AA16675" s="81"/>
      <c r="AB16675" s="81"/>
      <c r="AC16675" s="80"/>
      <c r="AD16675" s="80"/>
      <c r="AE16675" s="81"/>
      <c r="AF16675" s="82"/>
      <c r="AG16675" s="80"/>
      <c r="AH16675" s="119"/>
      <c r="AI16675" s="119"/>
    </row>
    <row r="16676" spans="27:35" x14ac:dyDescent="0.25">
      <c r="AA16676" s="81"/>
      <c r="AB16676" s="81"/>
      <c r="AC16676" s="80"/>
      <c r="AD16676" s="80"/>
      <c r="AE16676" s="81"/>
      <c r="AF16676" s="82"/>
      <c r="AG16676" s="80"/>
      <c r="AH16676" s="119"/>
      <c r="AI16676" s="119"/>
    </row>
    <row r="16677" spans="27:35" x14ac:dyDescent="0.25">
      <c r="AA16677" s="81"/>
      <c r="AB16677" s="81"/>
      <c r="AC16677" s="80"/>
      <c r="AD16677" s="80"/>
      <c r="AE16677" s="81"/>
      <c r="AF16677" s="82"/>
      <c r="AG16677" s="80"/>
      <c r="AH16677" s="119"/>
      <c r="AI16677" s="119"/>
    </row>
    <row r="16678" spans="27:35" x14ac:dyDescent="0.25">
      <c r="AA16678" s="81"/>
      <c r="AB16678" s="81"/>
      <c r="AC16678" s="80"/>
      <c r="AD16678" s="80"/>
      <c r="AE16678" s="81"/>
      <c r="AF16678" s="82"/>
      <c r="AG16678" s="80"/>
      <c r="AH16678" s="119"/>
      <c r="AI16678" s="119"/>
    </row>
    <row r="16679" spans="27:35" x14ac:dyDescent="0.25">
      <c r="AA16679" s="81"/>
      <c r="AB16679" s="81"/>
      <c r="AC16679" s="80"/>
      <c r="AD16679" s="80"/>
      <c r="AE16679" s="81"/>
      <c r="AF16679" s="82"/>
      <c r="AG16679" s="80"/>
      <c r="AH16679" s="119"/>
      <c r="AI16679" s="119"/>
    </row>
    <row r="16680" spans="27:35" x14ac:dyDescent="0.25">
      <c r="AA16680" s="81"/>
      <c r="AB16680" s="81"/>
      <c r="AC16680" s="80"/>
      <c r="AD16680" s="80"/>
      <c r="AE16680" s="81"/>
      <c r="AF16680" s="82"/>
      <c r="AG16680" s="80"/>
      <c r="AH16680" s="119"/>
      <c r="AI16680" s="119"/>
    </row>
    <row r="16681" spans="27:35" x14ac:dyDescent="0.25">
      <c r="AA16681" s="81"/>
      <c r="AB16681" s="81"/>
      <c r="AC16681" s="80"/>
      <c r="AD16681" s="80"/>
      <c r="AE16681" s="81"/>
      <c r="AF16681" s="82"/>
      <c r="AG16681" s="80"/>
      <c r="AH16681" s="119"/>
      <c r="AI16681" s="119"/>
    </row>
    <row r="16682" spans="27:35" x14ac:dyDescent="0.25">
      <c r="AA16682" s="81"/>
      <c r="AB16682" s="81"/>
      <c r="AC16682" s="80"/>
      <c r="AD16682" s="80"/>
      <c r="AE16682" s="81"/>
      <c r="AF16682" s="82"/>
      <c r="AG16682" s="80"/>
      <c r="AH16682" s="119"/>
      <c r="AI16682" s="119"/>
    </row>
    <row r="16683" spans="27:35" x14ac:dyDescent="0.25">
      <c r="AA16683" s="81"/>
      <c r="AB16683" s="81"/>
      <c r="AC16683" s="80"/>
      <c r="AD16683" s="80"/>
      <c r="AE16683" s="81"/>
      <c r="AF16683" s="82"/>
      <c r="AG16683" s="80"/>
      <c r="AH16683" s="119"/>
      <c r="AI16683" s="119"/>
    </row>
    <row r="16684" spans="27:35" x14ac:dyDescent="0.25">
      <c r="AA16684" s="81"/>
      <c r="AB16684" s="81"/>
      <c r="AC16684" s="80"/>
      <c r="AD16684" s="80"/>
      <c r="AE16684" s="81"/>
      <c r="AF16684" s="82"/>
      <c r="AG16684" s="80"/>
      <c r="AH16684" s="119"/>
      <c r="AI16684" s="119"/>
    </row>
    <row r="16685" spans="27:35" x14ac:dyDescent="0.25">
      <c r="AA16685" s="81"/>
      <c r="AB16685" s="81"/>
      <c r="AC16685" s="80"/>
      <c r="AD16685" s="80"/>
      <c r="AE16685" s="81"/>
      <c r="AF16685" s="82"/>
      <c r="AG16685" s="80"/>
      <c r="AH16685" s="119"/>
      <c r="AI16685" s="119"/>
    </row>
    <row r="16686" spans="27:35" x14ac:dyDescent="0.25">
      <c r="AA16686" s="81"/>
      <c r="AB16686" s="81"/>
      <c r="AC16686" s="80"/>
      <c r="AD16686" s="80"/>
      <c r="AE16686" s="81"/>
      <c r="AF16686" s="82"/>
      <c r="AG16686" s="80"/>
      <c r="AH16686" s="119"/>
      <c r="AI16686" s="119"/>
    </row>
    <row r="16687" spans="27:35" x14ac:dyDescent="0.25">
      <c r="AA16687" s="81"/>
      <c r="AB16687" s="81"/>
      <c r="AC16687" s="80"/>
      <c r="AD16687" s="80"/>
      <c r="AE16687" s="81"/>
      <c r="AF16687" s="82"/>
      <c r="AG16687" s="80"/>
      <c r="AH16687" s="119"/>
      <c r="AI16687" s="119"/>
    </row>
    <row r="16688" spans="27:35" x14ac:dyDescent="0.25">
      <c r="AA16688" s="81"/>
      <c r="AB16688" s="81"/>
      <c r="AC16688" s="80"/>
      <c r="AD16688" s="80"/>
      <c r="AE16688" s="81"/>
      <c r="AF16688" s="82"/>
      <c r="AG16688" s="80"/>
      <c r="AH16688" s="119"/>
      <c r="AI16688" s="119"/>
    </row>
    <row r="16689" spans="27:35" x14ac:dyDescent="0.25">
      <c r="AA16689" s="81"/>
      <c r="AB16689" s="81"/>
      <c r="AC16689" s="80"/>
      <c r="AD16689" s="80"/>
      <c r="AE16689" s="81"/>
      <c r="AF16689" s="82"/>
      <c r="AG16689" s="80"/>
      <c r="AH16689" s="119"/>
      <c r="AI16689" s="119"/>
    </row>
    <row r="16690" spans="27:35" x14ac:dyDescent="0.25">
      <c r="AA16690" s="81"/>
      <c r="AB16690" s="81"/>
      <c r="AC16690" s="80"/>
      <c r="AD16690" s="80"/>
      <c r="AE16690" s="81"/>
      <c r="AF16690" s="82"/>
      <c r="AG16690" s="80"/>
      <c r="AH16690" s="119"/>
      <c r="AI16690" s="119"/>
    </row>
    <row r="16691" spans="27:35" x14ac:dyDescent="0.25">
      <c r="AA16691" s="81"/>
      <c r="AB16691" s="81"/>
      <c r="AC16691" s="80"/>
      <c r="AD16691" s="80"/>
      <c r="AE16691" s="81"/>
      <c r="AF16691" s="82"/>
      <c r="AG16691" s="80"/>
      <c r="AH16691" s="119"/>
      <c r="AI16691" s="119"/>
    </row>
    <row r="16692" spans="27:35" x14ac:dyDescent="0.25">
      <c r="AA16692" s="81"/>
      <c r="AB16692" s="81"/>
      <c r="AC16692" s="80"/>
      <c r="AD16692" s="80"/>
      <c r="AE16692" s="81"/>
      <c r="AF16692" s="82"/>
      <c r="AG16692" s="80"/>
      <c r="AH16692" s="119"/>
      <c r="AI16692" s="119"/>
    </row>
    <row r="16693" spans="27:35" x14ac:dyDescent="0.25">
      <c r="AA16693" s="81"/>
      <c r="AB16693" s="81"/>
      <c r="AC16693" s="80"/>
      <c r="AD16693" s="80"/>
      <c r="AE16693" s="81"/>
      <c r="AF16693" s="82"/>
      <c r="AG16693" s="80"/>
      <c r="AH16693" s="119"/>
      <c r="AI16693" s="119"/>
    </row>
    <row r="16694" spans="27:35" x14ac:dyDescent="0.25">
      <c r="AA16694" s="81"/>
      <c r="AB16694" s="81"/>
      <c r="AC16694" s="80"/>
      <c r="AD16694" s="80"/>
      <c r="AE16694" s="81"/>
      <c r="AF16694" s="82"/>
      <c r="AG16694" s="80"/>
      <c r="AH16694" s="119"/>
      <c r="AI16694" s="119"/>
    </row>
    <row r="16695" spans="27:35" x14ac:dyDescent="0.25">
      <c r="AA16695" s="81"/>
      <c r="AB16695" s="81"/>
      <c r="AC16695" s="80"/>
      <c r="AD16695" s="80"/>
      <c r="AE16695" s="81"/>
      <c r="AF16695" s="82"/>
      <c r="AG16695" s="80"/>
      <c r="AH16695" s="119"/>
      <c r="AI16695" s="119"/>
    </row>
    <row r="16696" spans="27:35" x14ac:dyDescent="0.25">
      <c r="AA16696" s="81"/>
      <c r="AB16696" s="81"/>
      <c r="AC16696" s="80"/>
      <c r="AD16696" s="80"/>
      <c r="AE16696" s="81"/>
      <c r="AF16696" s="82"/>
      <c r="AG16696" s="80"/>
      <c r="AH16696" s="119"/>
      <c r="AI16696" s="119"/>
    </row>
    <row r="16697" spans="27:35" x14ac:dyDescent="0.25">
      <c r="AA16697" s="81"/>
      <c r="AB16697" s="81"/>
      <c r="AC16697" s="80"/>
      <c r="AD16697" s="80"/>
      <c r="AE16697" s="81"/>
      <c r="AF16697" s="82"/>
      <c r="AG16697" s="80"/>
      <c r="AH16697" s="119"/>
      <c r="AI16697" s="119"/>
    </row>
    <row r="16698" spans="27:35" x14ac:dyDescent="0.25">
      <c r="AA16698" s="81"/>
      <c r="AB16698" s="81"/>
      <c r="AC16698" s="80"/>
      <c r="AD16698" s="80"/>
      <c r="AE16698" s="81"/>
      <c r="AF16698" s="82"/>
      <c r="AG16698" s="80"/>
      <c r="AH16698" s="119"/>
      <c r="AI16698" s="119"/>
    </row>
    <row r="16699" spans="27:35" x14ac:dyDescent="0.25">
      <c r="AA16699" s="81"/>
      <c r="AB16699" s="81"/>
      <c r="AC16699" s="80"/>
      <c r="AD16699" s="80"/>
      <c r="AE16699" s="81"/>
      <c r="AF16699" s="82"/>
      <c r="AG16699" s="80"/>
      <c r="AH16699" s="119"/>
      <c r="AI16699" s="119"/>
    </row>
    <row r="16700" spans="27:35" x14ac:dyDescent="0.25">
      <c r="AA16700" s="81"/>
      <c r="AB16700" s="81"/>
      <c r="AC16700" s="80"/>
      <c r="AD16700" s="80"/>
      <c r="AE16700" s="81"/>
      <c r="AF16700" s="82"/>
      <c r="AG16700" s="80"/>
      <c r="AH16700" s="119"/>
      <c r="AI16700" s="119"/>
    </row>
    <row r="16701" spans="27:35" x14ac:dyDescent="0.25">
      <c r="AA16701" s="81"/>
      <c r="AB16701" s="81"/>
      <c r="AC16701" s="80"/>
      <c r="AD16701" s="80"/>
      <c r="AE16701" s="81"/>
      <c r="AF16701" s="82"/>
      <c r="AG16701" s="80"/>
      <c r="AH16701" s="119"/>
      <c r="AI16701" s="119"/>
    </row>
    <row r="16702" spans="27:35" x14ac:dyDescent="0.25">
      <c r="AA16702" s="81"/>
      <c r="AB16702" s="81"/>
      <c r="AC16702" s="80"/>
      <c r="AD16702" s="80"/>
      <c r="AE16702" s="81"/>
      <c r="AF16702" s="82"/>
      <c r="AG16702" s="80"/>
      <c r="AH16702" s="119"/>
      <c r="AI16702" s="119"/>
    </row>
    <row r="16703" spans="27:35" x14ac:dyDescent="0.25">
      <c r="AA16703" s="81"/>
      <c r="AB16703" s="81"/>
      <c r="AC16703" s="80"/>
      <c r="AD16703" s="80"/>
      <c r="AE16703" s="81"/>
      <c r="AF16703" s="82"/>
      <c r="AG16703" s="80"/>
      <c r="AH16703" s="119"/>
      <c r="AI16703" s="119"/>
    </row>
    <row r="16704" spans="27:35" x14ac:dyDescent="0.25">
      <c r="AA16704" s="81"/>
      <c r="AB16704" s="81"/>
      <c r="AC16704" s="80"/>
      <c r="AD16704" s="80"/>
      <c r="AE16704" s="81"/>
      <c r="AF16704" s="82"/>
      <c r="AG16704" s="80"/>
      <c r="AH16704" s="119"/>
      <c r="AI16704" s="119"/>
    </row>
    <row r="16705" spans="27:35" x14ac:dyDescent="0.25">
      <c r="AA16705" s="81"/>
      <c r="AB16705" s="81"/>
      <c r="AC16705" s="80"/>
      <c r="AD16705" s="80"/>
      <c r="AE16705" s="81"/>
      <c r="AF16705" s="82"/>
      <c r="AG16705" s="80"/>
      <c r="AH16705" s="119"/>
      <c r="AI16705" s="119"/>
    </row>
    <row r="16706" spans="27:35" x14ac:dyDescent="0.25">
      <c r="AA16706" s="81"/>
      <c r="AB16706" s="81"/>
      <c r="AC16706" s="80"/>
      <c r="AD16706" s="80"/>
      <c r="AE16706" s="81"/>
      <c r="AF16706" s="82"/>
      <c r="AG16706" s="80"/>
      <c r="AH16706" s="119"/>
      <c r="AI16706" s="119"/>
    </row>
    <row r="16707" spans="27:35" x14ac:dyDescent="0.25">
      <c r="AA16707" s="81"/>
      <c r="AB16707" s="81"/>
      <c r="AC16707" s="80"/>
      <c r="AD16707" s="80"/>
      <c r="AE16707" s="81"/>
      <c r="AF16707" s="82"/>
      <c r="AG16707" s="80"/>
      <c r="AH16707" s="119"/>
      <c r="AI16707" s="119"/>
    </row>
    <row r="16708" spans="27:35" x14ac:dyDescent="0.25">
      <c r="AA16708" s="81"/>
      <c r="AB16708" s="81"/>
      <c r="AC16708" s="80"/>
      <c r="AD16708" s="80"/>
      <c r="AE16708" s="81"/>
      <c r="AF16708" s="82"/>
      <c r="AG16708" s="80"/>
      <c r="AH16708" s="119"/>
      <c r="AI16708" s="119"/>
    </row>
    <row r="16709" spans="27:35" x14ac:dyDescent="0.25">
      <c r="AA16709" s="81"/>
      <c r="AB16709" s="81"/>
      <c r="AC16709" s="80"/>
      <c r="AD16709" s="80"/>
      <c r="AE16709" s="81"/>
      <c r="AF16709" s="82"/>
      <c r="AG16709" s="80"/>
      <c r="AH16709" s="119"/>
      <c r="AI16709" s="119"/>
    </row>
    <row r="16710" spans="27:35" x14ac:dyDescent="0.25">
      <c r="AA16710" s="81"/>
      <c r="AB16710" s="81"/>
      <c r="AC16710" s="80"/>
      <c r="AD16710" s="80"/>
      <c r="AE16710" s="81"/>
      <c r="AF16710" s="82"/>
      <c r="AG16710" s="80"/>
      <c r="AH16710" s="119"/>
      <c r="AI16710" s="119"/>
    </row>
    <row r="16711" spans="27:35" x14ac:dyDescent="0.25">
      <c r="AA16711" s="81"/>
      <c r="AB16711" s="81"/>
      <c r="AC16711" s="80"/>
      <c r="AD16711" s="80"/>
      <c r="AE16711" s="81"/>
      <c r="AF16711" s="82"/>
      <c r="AG16711" s="80"/>
      <c r="AH16711" s="119"/>
      <c r="AI16711" s="119"/>
    </row>
    <row r="16712" spans="27:35" x14ac:dyDescent="0.25">
      <c r="AA16712" s="81"/>
      <c r="AB16712" s="81"/>
      <c r="AC16712" s="80"/>
      <c r="AD16712" s="80"/>
      <c r="AE16712" s="81"/>
      <c r="AF16712" s="82"/>
      <c r="AG16712" s="80"/>
      <c r="AH16712" s="119"/>
      <c r="AI16712" s="119"/>
    </row>
    <row r="16713" spans="27:35" x14ac:dyDescent="0.25">
      <c r="AA16713" s="81"/>
      <c r="AB16713" s="81"/>
      <c r="AC16713" s="80"/>
      <c r="AD16713" s="80"/>
      <c r="AE16713" s="81"/>
      <c r="AF16713" s="82"/>
      <c r="AG16713" s="80"/>
      <c r="AH16713" s="119"/>
      <c r="AI16713" s="119"/>
    </row>
    <row r="16714" spans="27:35" x14ac:dyDescent="0.25">
      <c r="AA16714" s="81"/>
      <c r="AB16714" s="81"/>
      <c r="AC16714" s="80"/>
      <c r="AD16714" s="80"/>
      <c r="AE16714" s="81"/>
      <c r="AF16714" s="82"/>
      <c r="AG16714" s="80"/>
      <c r="AH16714" s="119"/>
      <c r="AI16714" s="119"/>
    </row>
    <row r="16715" spans="27:35" x14ac:dyDescent="0.25">
      <c r="AA16715" s="81"/>
      <c r="AB16715" s="81"/>
      <c r="AC16715" s="80"/>
      <c r="AD16715" s="80"/>
      <c r="AE16715" s="81"/>
      <c r="AF16715" s="82"/>
      <c r="AG16715" s="80"/>
      <c r="AH16715" s="119"/>
      <c r="AI16715" s="119"/>
    </row>
    <row r="16716" spans="27:35" x14ac:dyDescent="0.25">
      <c r="AA16716" s="81"/>
      <c r="AB16716" s="81"/>
      <c r="AC16716" s="80"/>
      <c r="AD16716" s="80"/>
      <c r="AE16716" s="81"/>
      <c r="AF16716" s="82"/>
      <c r="AG16716" s="80"/>
      <c r="AH16716" s="119"/>
      <c r="AI16716" s="119"/>
    </row>
    <row r="16717" spans="27:35" x14ac:dyDescent="0.25">
      <c r="AA16717" s="81"/>
      <c r="AB16717" s="81"/>
      <c r="AC16717" s="80"/>
      <c r="AD16717" s="80"/>
      <c r="AE16717" s="81"/>
      <c r="AF16717" s="82"/>
      <c r="AG16717" s="80"/>
      <c r="AH16717" s="119"/>
      <c r="AI16717" s="119"/>
    </row>
    <row r="16718" spans="27:35" x14ac:dyDescent="0.25">
      <c r="AA16718" s="81"/>
      <c r="AB16718" s="81"/>
      <c r="AC16718" s="80"/>
      <c r="AD16718" s="80"/>
      <c r="AE16718" s="81"/>
      <c r="AF16718" s="82"/>
      <c r="AG16718" s="80"/>
      <c r="AH16718" s="119"/>
      <c r="AI16718" s="119"/>
    </row>
    <row r="16719" spans="27:35" x14ac:dyDescent="0.25">
      <c r="AA16719" s="81"/>
      <c r="AB16719" s="81"/>
      <c r="AC16719" s="80"/>
      <c r="AD16719" s="80"/>
      <c r="AE16719" s="81"/>
      <c r="AF16719" s="82"/>
      <c r="AG16719" s="80"/>
      <c r="AH16719" s="119"/>
      <c r="AI16719" s="119"/>
    </row>
    <row r="16720" spans="27:35" x14ac:dyDescent="0.25">
      <c r="AA16720" s="81"/>
      <c r="AB16720" s="81"/>
      <c r="AC16720" s="80"/>
      <c r="AD16720" s="80"/>
      <c r="AE16720" s="81"/>
      <c r="AF16720" s="82"/>
      <c r="AG16720" s="80"/>
      <c r="AH16720" s="119"/>
      <c r="AI16720" s="119"/>
    </row>
    <row r="16721" spans="27:35" x14ac:dyDescent="0.25">
      <c r="AA16721" s="81"/>
      <c r="AB16721" s="81"/>
      <c r="AC16721" s="80"/>
      <c r="AD16721" s="80"/>
      <c r="AE16721" s="81"/>
      <c r="AF16721" s="82"/>
      <c r="AG16721" s="80"/>
      <c r="AH16721" s="119"/>
      <c r="AI16721" s="119"/>
    </row>
    <row r="16722" spans="27:35" x14ac:dyDescent="0.25">
      <c r="AA16722" s="81"/>
      <c r="AB16722" s="81"/>
      <c r="AC16722" s="80"/>
      <c r="AD16722" s="80"/>
      <c r="AE16722" s="81"/>
      <c r="AF16722" s="82"/>
      <c r="AG16722" s="80"/>
      <c r="AH16722" s="119"/>
      <c r="AI16722" s="119"/>
    </row>
    <row r="16723" spans="27:35" x14ac:dyDescent="0.25">
      <c r="AA16723" s="81"/>
      <c r="AB16723" s="81"/>
      <c r="AC16723" s="80"/>
      <c r="AD16723" s="80"/>
      <c r="AE16723" s="81"/>
      <c r="AF16723" s="82"/>
      <c r="AG16723" s="80"/>
      <c r="AH16723" s="119"/>
      <c r="AI16723" s="119"/>
    </row>
    <row r="16724" spans="27:35" x14ac:dyDescent="0.25">
      <c r="AA16724" s="81"/>
      <c r="AB16724" s="81"/>
      <c r="AC16724" s="80"/>
      <c r="AD16724" s="80"/>
      <c r="AE16724" s="81"/>
      <c r="AF16724" s="82"/>
      <c r="AG16724" s="80"/>
      <c r="AH16724" s="119"/>
      <c r="AI16724" s="119"/>
    </row>
    <row r="16725" spans="27:35" x14ac:dyDescent="0.25">
      <c r="AA16725" s="81"/>
      <c r="AB16725" s="81"/>
      <c r="AC16725" s="80"/>
      <c r="AD16725" s="80"/>
      <c r="AE16725" s="81"/>
      <c r="AF16725" s="82"/>
      <c r="AG16725" s="80"/>
      <c r="AH16725" s="119"/>
      <c r="AI16725" s="119"/>
    </row>
    <row r="16726" spans="27:35" x14ac:dyDescent="0.25">
      <c r="AA16726" s="81"/>
      <c r="AB16726" s="81"/>
      <c r="AC16726" s="80"/>
      <c r="AD16726" s="80"/>
      <c r="AE16726" s="81"/>
      <c r="AF16726" s="82"/>
      <c r="AG16726" s="80"/>
      <c r="AH16726" s="119"/>
      <c r="AI16726" s="119"/>
    </row>
    <row r="16727" spans="27:35" x14ac:dyDescent="0.25">
      <c r="AA16727" s="81"/>
      <c r="AB16727" s="81"/>
      <c r="AC16727" s="80"/>
      <c r="AD16727" s="80"/>
      <c r="AE16727" s="81"/>
      <c r="AF16727" s="82"/>
      <c r="AG16727" s="80"/>
      <c r="AH16727" s="119"/>
      <c r="AI16727" s="119"/>
    </row>
    <row r="16728" spans="27:35" x14ac:dyDescent="0.25">
      <c r="AA16728" s="81"/>
      <c r="AB16728" s="81"/>
      <c r="AC16728" s="80"/>
      <c r="AD16728" s="80"/>
      <c r="AE16728" s="81"/>
      <c r="AF16728" s="82"/>
      <c r="AG16728" s="80"/>
      <c r="AH16728" s="119"/>
      <c r="AI16728" s="119"/>
    </row>
    <row r="16729" spans="27:35" x14ac:dyDescent="0.25">
      <c r="AA16729" s="81"/>
      <c r="AB16729" s="81"/>
      <c r="AC16729" s="80"/>
      <c r="AD16729" s="80"/>
      <c r="AE16729" s="81"/>
      <c r="AF16729" s="82"/>
      <c r="AG16729" s="80"/>
      <c r="AH16729" s="119"/>
      <c r="AI16729" s="119"/>
    </row>
    <row r="16730" spans="27:35" x14ac:dyDescent="0.25">
      <c r="AA16730" s="81"/>
      <c r="AB16730" s="81"/>
      <c r="AC16730" s="80"/>
      <c r="AD16730" s="80"/>
      <c r="AE16730" s="81"/>
      <c r="AF16730" s="82"/>
      <c r="AG16730" s="80"/>
      <c r="AH16730" s="119"/>
      <c r="AI16730" s="119"/>
    </row>
    <row r="16731" spans="27:35" x14ac:dyDescent="0.25">
      <c r="AA16731" s="81"/>
      <c r="AB16731" s="81"/>
      <c r="AC16731" s="80"/>
      <c r="AD16731" s="80"/>
      <c r="AE16731" s="81"/>
      <c r="AF16731" s="82"/>
      <c r="AG16731" s="80"/>
      <c r="AH16731" s="119"/>
      <c r="AI16731" s="119"/>
    </row>
    <row r="16732" spans="27:35" x14ac:dyDescent="0.25">
      <c r="AA16732" s="81"/>
      <c r="AB16732" s="81"/>
      <c r="AC16732" s="80"/>
      <c r="AD16732" s="80"/>
      <c r="AE16732" s="81"/>
      <c r="AF16732" s="82"/>
      <c r="AG16732" s="80"/>
      <c r="AH16732" s="119"/>
      <c r="AI16732" s="119"/>
    </row>
    <row r="16733" spans="27:35" x14ac:dyDescent="0.25">
      <c r="AA16733" s="81"/>
      <c r="AB16733" s="81"/>
      <c r="AC16733" s="80"/>
      <c r="AD16733" s="80"/>
      <c r="AE16733" s="81"/>
      <c r="AF16733" s="82"/>
      <c r="AG16733" s="80"/>
      <c r="AH16733" s="119"/>
      <c r="AI16733" s="119"/>
    </row>
    <row r="16734" spans="27:35" x14ac:dyDescent="0.25">
      <c r="AA16734" s="81"/>
      <c r="AB16734" s="81"/>
      <c r="AC16734" s="80"/>
      <c r="AD16734" s="80"/>
      <c r="AE16734" s="81"/>
      <c r="AF16734" s="82"/>
      <c r="AG16734" s="80"/>
      <c r="AH16734" s="119"/>
      <c r="AI16734" s="119"/>
    </row>
    <row r="16735" spans="27:35" x14ac:dyDescent="0.25">
      <c r="AA16735" s="81"/>
      <c r="AB16735" s="81"/>
      <c r="AC16735" s="80"/>
      <c r="AD16735" s="80"/>
      <c r="AE16735" s="81"/>
      <c r="AF16735" s="82"/>
      <c r="AG16735" s="80"/>
      <c r="AH16735" s="119"/>
      <c r="AI16735" s="119"/>
    </row>
    <row r="16736" spans="27:35" x14ac:dyDescent="0.25">
      <c r="AA16736" s="81"/>
      <c r="AB16736" s="81"/>
      <c r="AC16736" s="80"/>
      <c r="AD16736" s="80"/>
      <c r="AE16736" s="81"/>
      <c r="AF16736" s="82"/>
      <c r="AG16736" s="80"/>
      <c r="AH16736" s="119"/>
      <c r="AI16736" s="119"/>
    </row>
    <row r="16737" spans="27:35" x14ac:dyDescent="0.25">
      <c r="AA16737" s="81"/>
      <c r="AB16737" s="81"/>
      <c r="AC16737" s="80"/>
      <c r="AD16737" s="80"/>
      <c r="AE16737" s="81"/>
      <c r="AF16737" s="82"/>
      <c r="AG16737" s="80"/>
      <c r="AH16737" s="119"/>
      <c r="AI16737" s="119"/>
    </row>
    <row r="16738" spans="27:35" x14ac:dyDescent="0.25">
      <c r="AA16738" s="81"/>
      <c r="AB16738" s="81"/>
      <c r="AC16738" s="80"/>
      <c r="AD16738" s="80"/>
      <c r="AE16738" s="81"/>
      <c r="AF16738" s="82"/>
      <c r="AG16738" s="80"/>
      <c r="AH16738" s="119"/>
      <c r="AI16738" s="119"/>
    </row>
    <row r="16739" spans="27:35" x14ac:dyDescent="0.25">
      <c r="AA16739" s="81"/>
      <c r="AB16739" s="81"/>
      <c r="AC16739" s="80"/>
      <c r="AD16739" s="80"/>
      <c r="AE16739" s="81"/>
      <c r="AF16739" s="82"/>
      <c r="AG16739" s="80"/>
      <c r="AH16739" s="119"/>
      <c r="AI16739" s="119"/>
    </row>
    <row r="16740" spans="27:35" x14ac:dyDescent="0.25">
      <c r="AA16740" s="81"/>
      <c r="AB16740" s="81"/>
      <c r="AC16740" s="80"/>
      <c r="AD16740" s="80"/>
      <c r="AE16740" s="81"/>
      <c r="AF16740" s="82"/>
      <c r="AG16740" s="80"/>
      <c r="AH16740" s="119"/>
      <c r="AI16740" s="119"/>
    </row>
    <row r="16741" spans="27:35" x14ac:dyDescent="0.25">
      <c r="AA16741" s="81"/>
      <c r="AB16741" s="81"/>
      <c r="AC16741" s="80"/>
      <c r="AD16741" s="80"/>
      <c r="AE16741" s="81"/>
      <c r="AF16741" s="82"/>
      <c r="AG16741" s="80"/>
      <c r="AH16741" s="119"/>
      <c r="AI16741" s="119"/>
    </row>
    <row r="16742" spans="27:35" x14ac:dyDescent="0.25">
      <c r="AA16742" s="81"/>
      <c r="AB16742" s="81"/>
      <c r="AC16742" s="80"/>
      <c r="AD16742" s="80"/>
      <c r="AE16742" s="81"/>
      <c r="AF16742" s="82"/>
      <c r="AG16742" s="80"/>
      <c r="AH16742" s="119"/>
      <c r="AI16742" s="119"/>
    </row>
    <row r="16743" spans="27:35" x14ac:dyDescent="0.25">
      <c r="AA16743" s="81"/>
      <c r="AB16743" s="81"/>
      <c r="AC16743" s="80"/>
      <c r="AD16743" s="80"/>
      <c r="AE16743" s="81"/>
      <c r="AF16743" s="82"/>
      <c r="AG16743" s="80"/>
      <c r="AH16743" s="119"/>
      <c r="AI16743" s="119"/>
    </row>
    <row r="16744" spans="27:35" x14ac:dyDescent="0.25">
      <c r="AA16744" s="81"/>
      <c r="AB16744" s="81"/>
      <c r="AC16744" s="80"/>
      <c r="AD16744" s="80"/>
      <c r="AE16744" s="81"/>
      <c r="AF16744" s="82"/>
      <c r="AG16744" s="80"/>
      <c r="AH16744" s="119"/>
      <c r="AI16744" s="119"/>
    </row>
    <row r="16745" spans="27:35" x14ac:dyDescent="0.25">
      <c r="AA16745" s="81"/>
      <c r="AB16745" s="81"/>
      <c r="AC16745" s="80"/>
      <c r="AD16745" s="80"/>
      <c r="AE16745" s="81"/>
      <c r="AF16745" s="82"/>
      <c r="AG16745" s="80"/>
      <c r="AH16745" s="119"/>
      <c r="AI16745" s="119"/>
    </row>
    <row r="16746" spans="27:35" x14ac:dyDescent="0.25">
      <c r="AA16746" s="81"/>
      <c r="AB16746" s="81"/>
      <c r="AC16746" s="80"/>
      <c r="AD16746" s="80"/>
      <c r="AE16746" s="81"/>
      <c r="AF16746" s="82"/>
      <c r="AG16746" s="80"/>
      <c r="AH16746" s="119"/>
      <c r="AI16746" s="119"/>
    </row>
    <row r="16747" spans="27:35" x14ac:dyDescent="0.25">
      <c r="AA16747" s="81"/>
      <c r="AB16747" s="81"/>
      <c r="AC16747" s="80"/>
      <c r="AD16747" s="80"/>
      <c r="AE16747" s="81"/>
      <c r="AF16747" s="82"/>
      <c r="AG16747" s="80"/>
      <c r="AH16747" s="119"/>
      <c r="AI16747" s="119"/>
    </row>
    <row r="16748" spans="27:35" x14ac:dyDescent="0.25">
      <c r="AA16748" s="81"/>
      <c r="AB16748" s="81"/>
      <c r="AC16748" s="80"/>
      <c r="AD16748" s="80"/>
      <c r="AE16748" s="81"/>
      <c r="AF16748" s="82"/>
      <c r="AG16748" s="80"/>
      <c r="AH16748" s="119"/>
      <c r="AI16748" s="119"/>
    </row>
    <row r="16749" spans="27:35" x14ac:dyDescent="0.25">
      <c r="AA16749" s="81"/>
      <c r="AB16749" s="81"/>
      <c r="AC16749" s="80"/>
      <c r="AD16749" s="80"/>
      <c r="AE16749" s="81"/>
      <c r="AF16749" s="82"/>
      <c r="AG16749" s="80"/>
      <c r="AH16749" s="119"/>
      <c r="AI16749" s="119"/>
    </row>
    <row r="16750" spans="27:35" x14ac:dyDescent="0.25">
      <c r="AA16750" s="81"/>
      <c r="AB16750" s="81"/>
      <c r="AC16750" s="80"/>
      <c r="AD16750" s="80"/>
      <c r="AE16750" s="81"/>
      <c r="AF16750" s="82"/>
      <c r="AG16750" s="80"/>
      <c r="AH16750" s="119"/>
      <c r="AI16750" s="119"/>
    </row>
    <row r="16751" spans="27:35" x14ac:dyDescent="0.25">
      <c r="AA16751" s="81"/>
      <c r="AB16751" s="81"/>
      <c r="AC16751" s="80"/>
      <c r="AD16751" s="80"/>
      <c r="AE16751" s="81"/>
      <c r="AF16751" s="82"/>
      <c r="AG16751" s="80"/>
      <c r="AH16751" s="119"/>
      <c r="AI16751" s="119"/>
    </row>
    <row r="16752" spans="27:35" x14ac:dyDescent="0.25">
      <c r="AA16752" s="81"/>
      <c r="AB16752" s="81"/>
      <c r="AC16752" s="80"/>
      <c r="AD16752" s="80"/>
      <c r="AE16752" s="81"/>
      <c r="AF16752" s="82"/>
      <c r="AG16752" s="80"/>
      <c r="AH16752" s="119"/>
      <c r="AI16752" s="119"/>
    </row>
    <row r="16753" spans="27:35" x14ac:dyDescent="0.25">
      <c r="AA16753" s="81"/>
      <c r="AB16753" s="81"/>
      <c r="AC16753" s="80"/>
      <c r="AD16753" s="80"/>
      <c r="AE16753" s="81"/>
      <c r="AF16753" s="82"/>
      <c r="AG16753" s="80"/>
      <c r="AH16753" s="119"/>
      <c r="AI16753" s="119"/>
    </row>
    <row r="16754" spans="27:35" x14ac:dyDescent="0.25">
      <c r="AA16754" s="81"/>
      <c r="AB16754" s="81"/>
      <c r="AC16754" s="80"/>
      <c r="AD16754" s="80"/>
      <c r="AE16754" s="81"/>
      <c r="AF16754" s="82"/>
      <c r="AG16754" s="80"/>
      <c r="AH16754" s="119"/>
      <c r="AI16754" s="119"/>
    </row>
    <row r="16755" spans="27:35" x14ac:dyDescent="0.25">
      <c r="AA16755" s="81"/>
      <c r="AB16755" s="81"/>
      <c r="AC16755" s="80"/>
      <c r="AD16755" s="80"/>
      <c r="AE16755" s="81"/>
      <c r="AF16755" s="82"/>
      <c r="AG16755" s="80"/>
      <c r="AH16755" s="119"/>
      <c r="AI16755" s="119"/>
    </row>
    <row r="16756" spans="27:35" x14ac:dyDescent="0.25">
      <c r="AA16756" s="81"/>
      <c r="AB16756" s="81"/>
      <c r="AC16756" s="80"/>
      <c r="AD16756" s="80"/>
      <c r="AE16756" s="81"/>
      <c r="AF16756" s="82"/>
      <c r="AG16756" s="80"/>
      <c r="AH16756" s="119"/>
      <c r="AI16756" s="119"/>
    </row>
    <row r="16757" spans="27:35" x14ac:dyDescent="0.25">
      <c r="AA16757" s="81"/>
      <c r="AB16757" s="81"/>
      <c r="AC16757" s="80"/>
      <c r="AD16757" s="80"/>
      <c r="AE16757" s="81"/>
      <c r="AF16757" s="82"/>
      <c r="AG16757" s="80"/>
      <c r="AH16757" s="119"/>
      <c r="AI16757" s="119"/>
    </row>
    <row r="16758" spans="27:35" x14ac:dyDescent="0.25">
      <c r="AA16758" s="81"/>
      <c r="AB16758" s="81"/>
      <c r="AC16758" s="80"/>
      <c r="AD16758" s="80"/>
      <c r="AE16758" s="81"/>
      <c r="AF16758" s="82"/>
      <c r="AG16758" s="80"/>
      <c r="AH16758" s="119"/>
      <c r="AI16758" s="119"/>
    </row>
    <row r="16759" spans="27:35" x14ac:dyDescent="0.25">
      <c r="AA16759" s="81"/>
      <c r="AB16759" s="81"/>
      <c r="AC16759" s="80"/>
      <c r="AD16759" s="80"/>
      <c r="AE16759" s="81"/>
      <c r="AF16759" s="82"/>
      <c r="AG16759" s="80"/>
      <c r="AH16759" s="119"/>
      <c r="AI16759" s="119"/>
    </row>
    <row r="16760" spans="27:35" x14ac:dyDescent="0.25">
      <c r="AA16760" s="81"/>
      <c r="AB16760" s="81"/>
      <c r="AC16760" s="80"/>
      <c r="AD16760" s="80"/>
      <c r="AE16760" s="81"/>
      <c r="AF16760" s="82"/>
      <c r="AG16760" s="80"/>
      <c r="AH16760" s="119"/>
      <c r="AI16760" s="119"/>
    </row>
    <row r="16761" spans="27:35" x14ac:dyDescent="0.25">
      <c r="AA16761" s="81"/>
      <c r="AB16761" s="81"/>
      <c r="AC16761" s="80"/>
      <c r="AD16761" s="80"/>
      <c r="AE16761" s="81"/>
      <c r="AF16761" s="82"/>
      <c r="AG16761" s="80"/>
      <c r="AH16761" s="119"/>
      <c r="AI16761" s="119"/>
    </row>
    <row r="16762" spans="27:35" x14ac:dyDescent="0.25">
      <c r="AA16762" s="81"/>
      <c r="AB16762" s="81"/>
      <c r="AC16762" s="80"/>
      <c r="AD16762" s="80"/>
      <c r="AE16762" s="81"/>
      <c r="AF16762" s="82"/>
      <c r="AG16762" s="80"/>
      <c r="AH16762" s="119"/>
      <c r="AI16762" s="119"/>
    </row>
    <row r="16763" spans="27:35" x14ac:dyDescent="0.25">
      <c r="AA16763" s="81"/>
      <c r="AB16763" s="81"/>
      <c r="AC16763" s="80"/>
      <c r="AD16763" s="80"/>
      <c r="AE16763" s="81"/>
      <c r="AF16763" s="82"/>
      <c r="AG16763" s="80"/>
      <c r="AH16763" s="119"/>
      <c r="AI16763" s="119"/>
    </row>
    <row r="16764" spans="27:35" x14ac:dyDescent="0.25">
      <c r="AA16764" s="81"/>
      <c r="AB16764" s="81"/>
      <c r="AC16764" s="80"/>
      <c r="AD16764" s="80"/>
      <c r="AE16764" s="81"/>
      <c r="AF16764" s="82"/>
      <c r="AG16764" s="80"/>
      <c r="AH16764" s="119"/>
      <c r="AI16764" s="119"/>
    </row>
    <row r="16765" spans="27:35" x14ac:dyDescent="0.25">
      <c r="AA16765" s="81"/>
      <c r="AB16765" s="81"/>
      <c r="AC16765" s="80"/>
      <c r="AD16765" s="80"/>
      <c r="AE16765" s="81"/>
      <c r="AF16765" s="82"/>
      <c r="AG16765" s="80"/>
      <c r="AH16765" s="119"/>
      <c r="AI16765" s="119"/>
    </row>
    <row r="16766" spans="27:35" x14ac:dyDescent="0.25">
      <c r="AA16766" s="81"/>
      <c r="AB16766" s="81"/>
      <c r="AC16766" s="80"/>
      <c r="AD16766" s="80"/>
      <c r="AE16766" s="81"/>
      <c r="AF16766" s="82"/>
      <c r="AG16766" s="80"/>
      <c r="AH16766" s="119"/>
      <c r="AI16766" s="119"/>
    </row>
    <row r="16767" spans="27:35" x14ac:dyDescent="0.25">
      <c r="AA16767" s="81"/>
      <c r="AB16767" s="81"/>
      <c r="AC16767" s="80"/>
      <c r="AD16767" s="80"/>
      <c r="AE16767" s="81"/>
      <c r="AF16767" s="82"/>
      <c r="AG16767" s="80"/>
      <c r="AH16767" s="119"/>
      <c r="AI16767" s="119"/>
    </row>
    <row r="16768" spans="27:35" x14ac:dyDescent="0.25">
      <c r="AA16768" s="81"/>
      <c r="AB16768" s="81"/>
      <c r="AC16768" s="80"/>
      <c r="AD16768" s="80"/>
      <c r="AE16768" s="81"/>
      <c r="AF16768" s="82"/>
      <c r="AG16768" s="80"/>
      <c r="AH16768" s="119"/>
      <c r="AI16768" s="119"/>
    </row>
    <row r="16769" spans="27:35" x14ac:dyDescent="0.25">
      <c r="AA16769" s="81"/>
      <c r="AB16769" s="81"/>
      <c r="AC16769" s="80"/>
      <c r="AD16769" s="80"/>
      <c r="AE16769" s="81"/>
      <c r="AF16769" s="82"/>
      <c r="AG16769" s="80"/>
      <c r="AH16769" s="119"/>
      <c r="AI16769" s="119"/>
    </row>
    <row r="16770" spans="27:35" x14ac:dyDescent="0.25">
      <c r="AA16770" s="81"/>
      <c r="AB16770" s="81"/>
      <c r="AC16770" s="80"/>
      <c r="AD16770" s="80"/>
      <c r="AE16770" s="81"/>
      <c r="AF16770" s="82"/>
      <c r="AG16770" s="80"/>
      <c r="AH16770" s="119"/>
      <c r="AI16770" s="119"/>
    </row>
    <row r="16771" spans="27:35" x14ac:dyDescent="0.25">
      <c r="AA16771" s="81"/>
      <c r="AB16771" s="81"/>
      <c r="AC16771" s="80"/>
      <c r="AD16771" s="80"/>
      <c r="AE16771" s="81"/>
      <c r="AF16771" s="82"/>
      <c r="AG16771" s="80"/>
      <c r="AH16771" s="119"/>
      <c r="AI16771" s="119"/>
    </row>
    <row r="16772" spans="27:35" x14ac:dyDescent="0.25">
      <c r="AA16772" s="81"/>
      <c r="AB16772" s="81"/>
      <c r="AC16772" s="80"/>
      <c r="AD16772" s="80"/>
      <c r="AE16772" s="81"/>
      <c r="AF16772" s="82"/>
      <c r="AG16772" s="80"/>
      <c r="AH16772" s="119"/>
      <c r="AI16772" s="119"/>
    </row>
    <row r="16773" spans="27:35" x14ac:dyDescent="0.25">
      <c r="AA16773" s="81"/>
      <c r="AB16773" s="81"/>
      <c r="AC16773" s="80"/>
      <c r="AD16773" s="80"/>
      <c r="AE16773" s="81"/>
      <c r="AF16773" s="82"/>
      <c r="AG16773" s="80"/>
      <c r="AH16773" s="119"/>
      <c r="AI16773" s="119"/>
    </row>
    <row r="16774" spans="27:35" x14ac:dyDescent="0.25">
      <c r="AA16774" s="81"/>
      <c r="AB16774" s="81"/>
      <c r="AC16774" s="80"/>
      <c r="AD16774" s="80"/>
      <c r="AE16774" s="81"/>
      <c r="AF16774" s="82"/>
      <c r="AG16774" s="80"/>
      <c r="AH16774" s="119"/>
      <c r="AI16774" s="119"/>
    </row>
    <row r="16775" spans="27:35" x14ac:dyDescent="0.25">
      <c r="AA16775" s="81"/>
      <c r="AB16775" s="81"/>
      <c r="AC16775" s="80"/>
      <c r="AD16775" s="80"/>
      <c r="AE16775" s="81"/>
      <c r="AF16775" s="82"/>
      <c r="AG16775" s="80"/>
      <c r="AH16775" s="119"/>
      <c r="AI16775" s="119"/>
    </row>
    <row r="16776" spans="27:35" x14ac:dyDescent="0.25">
      <c r="AA16776" s="81"/>
      <c r="AB16776" s="81"/>
      <c r="AC16776" s="80"/>
      <c r="AD16776" s="80"/>
      <c r="AE16776" s="81"/>
      <c r="AF16776" s="82"/>
      <c r="AG16776" s="80"/>
      <c r="AH16776" s="119"/>
      <c r="AI16776" s="119"/>
    </row>
    <row r="16777" spans="27:35" x14ac:dyDescent="0.25">
      <c r="AA16777" s="81"/>
      <c r="AB16777" s="81"/>
      <c r="AC16777" s="80"/>
      <c r="AD16777" s="80"/>
      <c r="AE16777" s="81"/>
      <c r="AF16777" s="82"/>
      <c r="AG16777" s="80"/>
      <c r="AH16777" s="119"/>
      <c r="AI16777" s="119"/>
    </row>
    <row r="16778" spans="27:35" x14ac:dyDescent="0.25">
      <c r="AA16778" s="81"/>
      <c r="AB16778" s="81"/>
      <c r="AC16778" s="80"/>
      <c r="AD16778" s="80"/>
      <c r="AE16778" s="81"/>
      <c r="AF16778" s="82"/>
      <c r="AG16778" s="80"/>
      <c r="AH16778" s="119"/>
      <c r="AI16778" s="119"/>
    </row>
    <row r="16779" spans="27:35" x14ac:dyDescent="0.25">
      <c r="AA16779" s="81"/>
      <c r="AB16779" s="81"/>
      <c r="AC16779" s="80"/>
      <c r="AD16779" s="80"/>
      <c r="AE16779" s="81"/>
      <c r="AF16779" s="82"/>
      <c r="AG16779" s="80"/>
      <c r="AH16779" s="119"/>
      <c r="AI16779" s="119"/>
    </row>
    <row r="16780" spans="27:35" x14ac:dyDescent="0.25">
      <c r="AA16780" s="81"/>
      <c r="AB16780" s="81"/>
      <c r="AC16780" s="80"/>
      <c r="AD16780" s="80"/>
      <c r="AE16780" s="81"/>
      <c r="AF16780" s="82"/>
      <c r="AG16780" s="80"/>
      <c r="AH16780" s="119"/>
      <c r="AI16780" s="119"/>
    </row>
    <row r="16781" spans="27:35" x14ac:dyDescent="0.25">
      <c r="AA16781" s="81"/>
      <c r="AB16781" s="81"/>
      <c r="AC16781" s="80"/>
      <c r="AD16781" s="80"/>
      <c r="AE16781" s="81"/>
      <c r="AF16781" s="82"/>
      <c r="AG16781" s="80"/>
      <c r="AH16781" s="119"/>
      <c r="AI16781" s="119"/>
    </row>
    <row r="16782" spans="27:35" x14ac:dyDescent="0.25">
      <c r="AA16782" s="81"/>
      <c r="AB16782" s="81"/>
      <c r="AC16782" s="80"/>
      <c r="AD16782" s="80"/>
      <c r="AE16782" s="81"/>
      <c r="AF16782" s="82"/>
      <c r="AG16782" s="80"/>
      <c r="AH16782" s="119"/>
      <c r="AI16782" s="119"/>
    </row>
    <row r="16783" spans="27:35" x14ac:dyDescent="0.25">
      <c r="AA16783" s="81"/>
      <c r="AB16783" s="81"/>
      <c r="AC16783" s="80"/>
      <c r="AD16783" s="80"/>
      <c r="AE16783" s="81"/>
      <c r="AF16783" s="82"/>
      <c r="AG16783" s="80"/>
      <c r="AH16783" s="119"/>
      <c r="AI16783" s="119"/>
    </row>
    <row r="16784" spans="27:35" x14ac:dyDescent="0.25">
      <c r="AA16784" s="81"/>
      <c r="AB16784" s="81"/>
      <c r="AC16784" s="80"/>
      <c r="AD16784" s="80"/>
      <c r="AE16784" s="81"/>
      <c r="AF16784" s="82"/>
      <c r="AG16784" s="80"/>
      <c r="AH16784" s="119"/>
      <c r="AI16784" s="119"/>
    </row>
    <row r="16785" spans="27:35" x14ac:dyDescent="0.25">
      <c r="AA16785" s="81"/>
      <c r="AB16785" s="81"/>
      <c r="AC16785" s="80"/>
      <c r="AD16785" s="80"/>
      <c r="AE16785" s="81"/>
      <c r="AF16785" s="82"/>
      <c r="AG16785" s="80"/>
      <c r="AH16785" s="119"/>
      <c r="AI16785" s="119"/>
    </row>
    <row r="16786" spans="27:35" x14ac:dyDescent="0.25">
      <c r="AA16786" s="81"/>
      <c r="AB16786" s="81"/>
      <c r="AC16786" s="80"/>
      <c r="AD16786" s="80"/>
      <c r="AE16786" s="81"/>
      <c r="AF16786" s="82"/>
      <c r="AG16786" s="80"/>
      <c r="AH16786" s="119"/>
      <c r="AI16786" s="119"/>
    </row>
    <row r="16787" spans="27:35" x14ac:dyDescent="0.25">
      <c r="AA16787" s="81"/>
      <c r="AB16787" s="81"/>
      <c r="AC16787" s="80"/>
      <c r="AD16787" s="80"/>
      <c r="AE16787" s="81"/>
      <c r="AF16787" s="82"/>
      <c r="AG16787" s="80"/>
      <c r="AH16787" s="119"/>
      <c r="AI16787" s="119"/>
    </row>
    <row r="16788" spans="27:35" x14ac:dyDescent="0.25">
      <c r="AA16788" s="81"/>
      <c r="AB16788" s="81"/>
      <c r="AC16788" s="80"/>
      <c r="AD16788" s="80"/>
      <c r="AE16788" s="81"/>
      <c r="AF16788" s="82"/>
      <c r="AG16788" s="80"/>
      <c r="AH16788" s="119"/>
      <c r="AI16788" s="119"/>
    </row>
    <row r="16789" spans="27:35" x14ac:dyDescent="0.25">
      <c r="AA16789" s="81"/>
      <c r="AB16789" s="81"/>
      <c r="AC16789" s="80"/>
      <c r="AD16789" s="80"/>
      <c r="AE16789" s="81"/>
      <c r="AF16789" s="82"/>
      <c r="AG16789" s="80"/>
      <c r="AH16789" s="119"/>
      <c r="AI16789" s="119"/>
    </row>
    <row r="16790" spans="27:35" x14ac:dyDescent="0.25">
      <c r="AA16790" s="81"/>
      <c r="AB16790" s="81"/>
      <c r="AC16790" s="80"/>
      <c r="AD16790" s="80"/>
      <c r="AE16790" s="81"/>
      <c r="AF16790" s="82"/>
      <c r="AG16790" s="80"/>
      <c r="AH16790" s="119"/>
      <c r="AI16790" s="119"/>
    </row>
    <row r="16791" spans="27:35" x14ac:dyDescent="0.25">
      <c r="AA16791" s="81"/>
      <c r="AB16791" s="81"/>
      <c r="AC16791" s="80"/>
      <c r="AD16791" s="80"/>
      <c r="AE16791" s="81"/>
      <c r="AF16791" s="82"/>
      <c r="AG16791" s="80"/>
      <c r="AH16791" s="119"/>
      <c r="AI16791" s="119"/>
    </row>
    <row r="16792" spans="27:35" x14ac:dyDescent="0.25">
      <c r="AA16792" s="81"/>
      <c r="AB16792" s="81"/>
      <c r="AC16792" s="80"/>
      <c r="AD16792" s="80"/>
      <c r="AE16792" s="81"/>
      <c r="AF16792" s="82"/>
      <c r="AG16792" s="80"/>
      <c r="AH16792" s="119"/>
      <c r="AI16792" s="119"/>
    </row>
    <row r="16793" spans="27:35" x14ac:dyDescent="0.25">
      <c r="AA16793" s="81"/>
      <c r="AB16793" s="81"/>
      <c r="AC16793" s="80"/>
      <c r="AD16793" s="80"/>
      <c r="AE16793" s="81"/>
      <c r="AF16793" s="82"/>
      <c r="AG16793" s="80"/>
      <c r="AH16793" s="119"/>
      <c r="AI16793" s="119"/>
    </row>
    <row r="16794" spans="27:35" x14ac:dyDescent="0.25">
      <c r="AA16794" s="81"/>
      <c r="AB16794" s="81"/>
      <c r="AC16794" s="80"/>
      <c r="AD16794" s="80"/>
      <c r="AE16794" s="81"/>
      <c r="AF16794" s="82"/>
      <c r="AG16794" s="80"/>
      <c r="AH16794" s="119"/>
      <c r="AI16794" s="119"/>
    </row>
    <row r="16795" spans="27:35" x14ac:dyDescent="0.25">
      <c r="AA16795" s="81"/>
      <c r="AB16795" s="81"/>
      <c r="AC16795" s="80"/>
      <c r="AD16795" s="80"/>
      <c r="AE16795" s="81"/>
      <c r="AF16795" s="82"/>
      <c r="AG16795" s="80"/>
      <c r="AH16795" s="119"/>
      <c r="AI16795" s="119"/>
    </row>
    <row r="16796" spans="27:35" x14ac:dyDescent="0.25">
      <c r="AA16796" s="81"/>
      <c r="AB16796" s="81"/>
      <c r="AC16796" s="80"/>
      <c r="AD16796" s="80"/>
      <c r="AE16796" s="81"/>
      <c r="AF16796" s="82"/>
      <c r="AG16796" s="80"/>
      <c r="AH16796" s="119"/>
      <c r="AI16796" s="119"/>
    </row>
    <row r="16797" spans="27:35" x14ac:dyDescent="0.25">
      <c r="AA16797" s="81"/>
      <c r="AB16797" s="81"/>
      <c r="AC16797" s="80"/>
      <c r="AD16797" s="80"/>
      <c r="AE16797" s="81"/>
      <c r="AF16797" s="82"/>
      <c r="AG16797" s="80"/>
      <c r="AH16797" s="119"/>
      <c r="AI16797" s="119"/>
    </row>
    <row r="16798" spans="27:35" x14ac:dyDescent="0.25">
      <c r="AA16798" s="81"/>
      <c r="AB16798" s="81"/>
      <c r="AC16798" s="80"/>
      <c r="AD16798" s="80"/>
      <c r="AE16798" s="81"/>
      <c r="AF16798" s="82"/>
      <c r="AG16798" s="80"/>
      <c r="AH16798" s="119"/>
      <c r="AI16798" s="119"/>
    </row>
    <row r="16799" spans="27:35" x14ac:dyDescent="0.25">
      <c r="AA16799" s="81"/>
      <c r="AB16799" s="81"/>
      <c r="AC16799" s="80"/>
      <c r="AD16799" s="80"/>
      <c r="AE16799" s="81"/>
      <c r="AF16799" s="82"/>
      <c r="AG16799" s="80"/>
      <c r="AH16799" s="119"/>
      <c r="AI16799" s="119"/>
    </row>
    <row r="16800" spans="27:35" x14ac:dyDescent="0.25">
      <c r="AA16800" s="81"/>
      <c r="AB16800" s="81"/>
      <c r="AC16800" s="80"/>
      <c r="AD16800" s="80"/>
      <c r="AE16800" s="81"/>
      <c r="AF16800" s="82"/>
      <c r="AG16800" s="80"/>
      <c r="AH16800" s="119"/>
      <c r="AI16800" s="119"/>
    </row>
    <row r="16801" spans="27:35" x14ac:dyDescent="0.25">
      <c r="AA16801" s="81"/>
      <c r="AB16801" s="81"/>
      <c r="AC16801" s="80"/>
      <c r="AD16801" s="80"/>
      <c r="AE16801" s="81"/>
      <c r="AF16801" s="82"/>
      <c r="AG16801" s="80"/>
      <c r="AH16801" s="119"/>
      <c r="AI16801" s="119"/>
    </row>
    <row r="16802" spans="27:35" x14ac:dyDescent="0.25">
      <c r="AA16802" s="81"/>
      <c r="AB16802" s="81"/>
      <c r="AC16802" s="80"/>
      <c r="AD16802" s="80"/>
      <c r="AE16802" s="81"/>
      <c r="AF16802" s="82"/>
      <c r="AG16802" s="80"/>
      <c r="AH16802" s="119"/>
      <c r="AI16802" s="119"/>
    </row>
    <row r="16803" spans="27:35" x14ac:dyDescent="0.25">
      <c r="AA16803" s="81"/>
      <c r="AB16803" s="81"/>
      <c r="AC16803" s="80"/>
      <c r="AD16803" s="80"/>
      <c r="AE16803" s="81"/>
      <c r="AF16803" s="82"/>
      <c r="AG16803" s="80"/>
      <c r="AH16803" s="119"/>
      <c r="AI16803" s="119"/>
    </row>
    <row r="16804" spans="27:35" x14ac:dyDescent="0.25">
      <c r="AA16804" s="81"/>
      <c r="AB16804" s="81"/>
      <c r="AC16804" s="80"/>
      <c r="AD16804" s="80"/>
      <c r="AE16804" s="81"/>
      <c r="AF16804" s="82"/>
      <c r="AG16804" s="80"/>
      <c r="AH16804" s="119"/>
      <c r="AI16804" s="119"/>
    </row>
    <row r="16805" spans="27:35" x14ac:dyDescent="0.25">
      <c r="AA16805" s="81"/>
      <c r="AB16805" s="81"/>
      <c r="AC16805" s="80"/>
      <c r="AD16805" s="80"/>
      <c r="AE16805" s="81"/>
      <c r="AF16805" s="82"/>
      <c r="AG16805" s="80"/>
      <c r="AH16805" s="119"/>
      <c r="AI16805" s="119"/>
    </row>
    <row r="16806" spans="27:35" x14ac:dyDescent="0.25">
      <c r="AA16806" s="81"/>
      <c r="AB16806" s="81"/>
      <c r="AC16806" s="80"/>
      <c r="AD16806" s="80"/>
      <c r="AE16806" s="81"/>
      <c r="AF16806" s="82"/>
      <c r="AG16806" s="80"/>
      <c r="AH16806" s="119"/>
      <c r="AI16806" s="119"/>
    </row>
    <row r="16807" spans="27:35" x14ac:dyDescent="0.25">
      <c r="AA16807" s="81"/>
      <c r="AB16807" s="81"/>
      <c r="AC16807" s="80"/>
      <c r="AD16807" s="80"/>
      <c r="AE16807" s="81"/>
      <c r="AF16807" s="82"/>
      <c r="AG16807" s="80"/>
      <c r="AH16807" s="119"/>
      <c r="AI16807" s="119"/>
    </row>
    <row r="16808" spans="27:35" x14ac:dyDescent="0.25">
      <c r="AA16808" s="81"/>
      <c r="AB16808" s="81"/>
      <c r="AC16808" s="80"/>
      <c r="AD16808" s="80"/>
      <c r="AE16808" s="81"/>
      <c r="AF16808" s="82"/>
      <c r="AG16808" s="80"/>
      <c r="AH16808" s="119"/>
      <c r="AI16808" s="119"/>
    </row>
    <row r="16809" spans="27:35" x14ac:dyDescent="0.25">
      <c r="AA16809" s="81"/>
      <c r="AB16809" s="81"/>
      <c r="AC16809" s="80"/>
      <c r="AD16809" s="80"/>
      <c r="AE16809" s="81"/>
      <c r="AF16809" s="82"/>
      <c r="AG16809" s="80"/>
      <c r="AH16809" s="119"/>
      <c r="AI16809" s="119"/>
    </row>
    <row r="16810" spans="27:35" x14ac:dyDescent="0.25">
      <c r="AA16810" s="81"/>
      <c r="AB16810" s="81"/>
      <c r="AC16810" s="80"/>
      <c r="AD16810" s="80"/>
      <c r="AE16810" s="81"/>
      <c r="AF16810" s="82"/>
      <c r="AG16810" s="80"/>
      <c r="AH16810" s="119"/>
      <c r="AI16810" s="119"/>
    </row>
    <row r="16811" spans="27:35" x14ac:dyDescent="0.25">
      <c r="AA16811" s="81"/>
      <c r="AB16811" s="81"/>
      <c r="AC16811" s="80"/>
      <c r="AD16811" s="80"/>
      <c r="AE16811" s="81"/>
      <c r="AF16811" s="82"/>
      <c r="AG16811" s="80"/>
      <c r="AH16811" s="119"/>
      <c r="AI16811" s="119"/>
    </row>
    <row r="16812" spans="27:35" x14ac:dyDescent="0.25">
      <c r="AA16812" s="81"/>
      <c r="AB16812" s="81"/>
      <c r="AC16812" s="80"/>
      <c r="AD16812" s="80"/>
      <c r="AE16812" s="81"/>
      <c r="AF16812" s="82"/>
      <c r="AG16812" s="80"/>
      <c r="AH16812" s="119"/>
      <c r="AI16812" s="119"/>
    </row>
    <row r="16813" spans="27:35" x14ac:dyDescent="0.25">
      <c r="AA16813" s="81"/>
      <c r="AB16813" s="81"/>
      <c r="AC16813" s="80"/>
      <c r="AD16813" s="80"/>
      <c r="AE16813" s="81"/>
      <c r="AF16813" s="82"/>
      <c r="AG16813" s="80"/>
      <c r="AH16813" s="119"/>
      <c r="AI16813" s="119"/>
    </row>
    <row r="16814" spans="27:35" x14ac:dyDescent="0.25">
      <c r="AA16814" s="81"/>
      <c r="AB16814" s="81"/>
      <c r="AC16814" s="80"/>
      <c r="AD16814" s="80"/>
      <c r="AE16814" s="81"/>
      <c r="AF16814" s="82"/>
      <c r="AG16814" s="80"/>
      <c r="AH16814" s="119"/>
      <c r="AI16814" s="119"/>
    </row>
    <row r="16815" spans="27:35" x14ac:dyDescent="0.25">
      <c r="AA16815" s="81"/>
      <c r="AB16815" s="81"/>
      <c r="AC16815" s="80"/>
      <c r="AD16815" s="80"/>
      <c r="AE16815" s="81"/>
      <c r="AF16815" s="82"/>
      <c r="AG16815" s="80"/>
      <c r="AH16815" s="119"/>
      <c r="AI16815" s="119"/>
    </row>
    <row r="16816" spans="27:35" x14ac:dyDescent="0.25">
      <c r="AA16816" s="81"/>
      <c r="AB16816" s="81"/>
      <c r="AC16816" s="80"/>
      <c r="AD16816" s="80"/>
      <c r="AE16816" s="81"/>
      <c r="AF16816" s="82"/>
      <c r="AG16816" s="80"/>
      <c r="AH16816" s="119"/>
      <c r="AI16816" s="119"/>
    </row>
    <row r="16817" spans="27:35" x14ac:dyDescent="0.25">
      <c r="AA16817" s="81"/>
      <c r="AB16817" s="81"/>
      <c r="AC16817" s="80"/>
      <c r="AD16817" s="80"/>
      <c r="AE16817" s="81"/>
      <c r="AF16817" s="82"/>
      <c r="AG16817" s="80"/>
      <c r="AH16817" s="119"/>
      <c r="AI16817" s="119"/>
    </row>
    <row r="16818" spans="27:35" x14ac:dyDescent="0.25">
      <c r="AA16818" s="81"/>
      <c r="AB16818" s="81"/>
      <c r="AC16818" s="80"/>
      <c r="AD16818" s="80"/>
      <c r="AE16818" s="81"/>
      <c r="AF16818" s="82"/>
      <c r="AG16818" s="80"/>
      <c r="AH16818" s="119"/>
      <c r="AI16818" s="119"/>
    </row>
    <row r="16819" spans="27:35" x14ac:dyDescent="0.25">
      <c r="AA16819" s="81"/>
      <c r="AB16819" s="81"/>
      <c r="AC16819" s="80"/>
      <c r="AD16819" s="80"/>
      <c r="AE16819" s="81"/>
      <c r="AF16819" s="82"/>
      <c r="AG16819" s="80"/>
      <c r="AH16819" s="119"/>
      <c r="AI16819" s="119"/>
    </row>
    <row r="16820" spans="27:35" x14ac:dyDescent="0.25">
      <c r="AA16820" s="81"/>
      <c r="AB16820" s="81"/>
      <c r="AC16820" s="80"/>
      <c r="AD16820" s="80"/>
      <c r="AE16820" s="81"/>
      <c r="AF16820" s="82"/>
      <c r="AG16820" s="80"/>
      <c r="AH16820" s="119"/>
      <c r="AI16820" s="119"/>
    </row>
    <row r="16821" spans="27:35" x14ac:dyDescent="0.25">
      <c r="AA16821" s="81"/>
      <c r="AB16821" s="81"/>
      <c r="AC16821" s="80"/>
      <c r="AD16821" s="80"/>
      <c r="AE16821" s="81"/>
      <c r="AF16821" s="82"/>
      <c r="AG16821" s="80"/>
      <c r="AH16821" s="119"/>
      <c r="AI16821" s="119"/>
    </row>
    <row r="16822" spans="27:35" x14ac:dyDescent="0.25">
      <c r="AA16822" s="81"/>
      <c r="AB16822" s="81"/>
      <c r="AC16822" s="80"/>
      <c r="AD16822" s="80"/>
      <c r="AE16822" s="81"/>
      <c r="AF16822" s="82"/>
      <c r="AG16822" s="80"/>
      <c r="AH16822" s="119"/>
      <c r="AI16822" s="119"/>
    </row>
    <row r="16823" spans="27:35" x14ac:dyDescent="0.25">
      <c r="AA16823" s="81"/>
      <c r="AB16823" s="81"/>
      <c r="AC16823" s="80"/>
      <c r="AD16823" s="80"/>
      <c r="AE16823" s="81"/>
      <c r="AF16823" s="82"/>
      <c r="AG16823" s="80"/>
      <c r="AH16823" s="119"/>
      <c r="AI16823" s="119"/>
    </row>
    <row r="16824" spans="27:35" x14ac:dyDescent="0.25">
      <c r="AA16824" s="81"/>
      <c r="AB16824" s="81"/>
      <c r="AC16824" s="80"/>
      <c r="AD16824" s="80"/>
      <c r="AE16824" s="81"/>
      <c r="AF16824" s="82"/>
      <c r="AG16824" s="80"/>
      <c r="AH16824" s="119"/>
      <c r="AI16824" s="119"/>
    </row>
    <row r="16825" spans="27:35" x14ac:dyDescent="0.25">
      <c r="AA16825" s="81"/>
      <c r="AB16825" s="81"/>
      <c r="AC16825" s="80"/>
      <c r="AD16825" s="80"/>
      <c r="AE16825" s="81"/>
      <c r="AF16825" s="82"/>
      <c r="AG16825" s="80"/>
      <c r="AH16825" s="119"/>
      <c r="AI16825" s="119"/>
    </row>
    <row r="16826" spans="27:35" x14ac:dyDescent="0.25">
      <c r="AA16826" s="81"/>
      <c r="AB16826" s="81"/>
      <c r="AC16826" s="80"/>
      <c r="AD16826" s="80"/>
      <c r="AE16826" s="81"/>
      <c r="AF16826" s="82"/>
      <c r="AG16826" s="80"/>
      <c r="AH16826" s="119"/>
      <c r="AI16826" s="119"/>
    </row>
    <row r="16827" spans="27:35" x14ac:dyDescent="0.25">
      <c r="AA16827" s="81"/>
      <c r="AB16827" s="81"/>
      <c r="AC16827" s="80"/>
      <c r="AD16827" s="80"/>
      <c r="AE16827" s="81"/>
      <c r="AF16827" s="82"/>
      <c r="AG16827" s="80"/>
      <c r="AH16827" s="119"/>
      <c r="AI16827" s="119"/>
    </row>
    <row r="16828" spans="27:35" x14ac:dyDescent="0.25">
      <c r="AA16828" s="81"/>
      <c r="AB16828" s="81"/>
      <c r="AC16828" s="80"/>
      <c r="AD16828" s="80"/>
      <c r="AE16828" s="81"/>
      <c r="AF16828" s="82"/>
      <c r="AG16828" s="80"/>
      <c r="AH16828" s="119"/>
      <c r="AI16828" s="119"/>
    </row>
    <row r="16829" spans="27:35" x14ac:dyDescent="0.25">
      <c r="AA16829" s="81"/>
      <c r="AB16829" s="81"/>
      <c r="AC16829" s="80"/>
      <c r="AD16829" s="80"/>
      <c r="AE16829" s="81"/>
      <c r="AF16829" s="82"/>
      <c r="AG16829" s="80"/>
      <c r="AH16829" s="119"/>
      <c r="AI16829" s="119"/>
    </row>
    <row r="16830" spans="27:35" x14ac:dyDescent="0.25">
      <c r="AA16830" s="81"/>
      <c r="AB16830" s="81"/>
      <c r="AC16830" s="80"/>
      <c r="AD16830" s="80"/>
      <c r="AE16830" s="81"/>
      <c r="AF16830" s="82"/>
      <c r="AG16830" s="80"/>
      <c r="AH16830" s="119"/>
      <c r="AI16830" s="119"/>
    </row>
    <row r="16831" spans="27:35" x14ac:dyDescent="0.25">
      <c r="AA16831" s="81"/>
      <c r="AB16831" s="81"/>
      <c r="AC16831" s="80"/>
      <c r="AD16831" s="80"/>
      <c r="AE16831" s="81"/>
      <c r="AF16831" s="82"/>
      <c r="AG16831" s="80"/>
      <c r="AH16831" s="119"/>
      <c r="AI16831" s="119"/>
    </row>
    <row r="16832" spans="27:35" x14ac:dyDescent="0.25">
      <c r="AA16832" s="81"/>
      <c r="AB16832" s="81"/>
      <c r="AC16832" s="80"/>
      <c r="AD16832" s="80"/>
      <c r="AE16832" s="81"/>
      <c r="AF16832" s="82"/>
      <c r="AG16832" s="80"/>
      <c r="AH16832" s="119"/>
      <c r="AI16832" s="119"/>
    </row>
    <row r="16833" spans="27:35" x14ac:dyDescent="0.25">
      <c r="AA16833" s="81"/>
      <c r="AB16833" s="81"/>
      <c r="AC16833" s="80"/>
      <c r="AD16833" s="80"/>
      <c r="AE16833" s="81"/>
      <c r="AF16833" s="82"/>
      <c r="AG16833" s="80"/>
      <c r="AH16833" s="119"/>
      <c r="AI16833" s="119"/>
    </row>
    <row r="16834" spans="27:35" x14ac:dyDescent="0.25">
      <c r="AA16834" s="81"/>
      <c r="AB16834" s="81"/>
      <c r="AC16834" s="80"/>
      <c r="AD16834" s="80"/>
      <c r="AE16834" s="81"/>
      <c r="AF16834" s="82"/>
      <c r="AG16834" s="80"/>
      <c r="AH16834" s="119"/>
      <c r="AI16834" s="119"/>
    </row>
    <row r="16835" spans="27:35" x14ac:dyDescent="0.25">
      <c r="AA16835" s="81"/>
      <c r="AB16835" s="81"/>
      <c r="AC16835" s="80"/>
      <c r="AD16835" s="80"/>
      <c r="AE16835" s="81"/>
      <c r="AF16835" s="82"/>
      <c r="AG16835" s="80"/>
      <c r="AH16835" s="119"/>
      <c r="AI16835" s="119"/>
    </row>
    <row r="16836" spans="27:35" x14ac:dyDescent="0.25">
      <c r="AA16836" s="81"/>
      <c r="AB16836" s="81"/>
      <c r="AC16836" s="80"/>
      <c r="AD16836" s="80"/>
      <c r="AE16836" s="81"/>
      <c r="AF16836" s="82"/>
      <c r="AG16836" s="80"/>
      <c r="AH16836" s="119"/>
      <c r="AI16836" s="119"/>
    </row>
    <row r="16837" spans="27:35" x14ac:dyDescent="0.25">
      <c r="AA16837" s="81"/>
      <c r="AB16837" s="81"/>
      <c r="AC16837" s="80"/>
      <c r="AD16837" s="80"/>
      <c r="AE16837" s="81"/>
      <c r="AF16837" s="82"/>
      <c r="AG16837" s="80"/>
      <c r="AH16837" s="119"/>
      <c r="AI16837" s="119"/>
    </row>
    <row r="16838" spans="27:35" x14ac:dyDescent="0.25">
      <c r="AA16838" s="81"/>
      <c r="AB16838" s="81"/>
      <c r="AC16838" s="80"/>
      <c r="AD16838" s="80"/>
      <c r="AE16838" s="81"/>
      <c r="AF16838" s="82"/>
      <c r="AG16838" s="80"/>
      <c r="AH16838" s="119"/>
      <c r="AI16838" s="119"/>
    </row>
    <row r="16839" spans="27:35" x14ac:dyDescent="0.25">
      <c r="AA16839" s="81"/>
      <c r="AB16839" s="81"/>
      <c r="AC16839" s="80"/>
      <c r="AD16839" s="80"/>
      <c r="AE16839" s="81"/>
      <c r="AF16839" s="82"/>
      <c r="AG16839" s="80"/>
      <c r="AH16839" s="119"/>
      <c r="AI16839" s="119"/>
    </row>
    <row r="16840" spans="27:35" x14ac:dyDescent="0.25">
      <c r="AA16840" s="81"/>
      <c r="AB16840" s="81"/>
      <c r="AC16840" s="80"/>
      <c r="AD16840" s="80"/>
      <c r="AE16840" s="81"/>
      <c r="AF16840" s="82"/>
      <c r="AG16840" s="80"/>
      <c r="AH16840" s="119"/>
      <c r="AI16840" s="119"/>
    </row>
    <row r="16841" spans="27:35" x14ac:dyDescent="0.25">
      <c r="AA16841" s="81"/>
      <c r="AB16841" s="81"/>
      <c r="AC16841" s="80"/>
      <c r="AD16841" s="80"/>
      <c r="AE16841" s="81"/>
      <c r="AF16841" s="82"/>
      <c r="AG16841" s="80"/>
      <c r="AH16841" s="119"/>
      <c r="AI16841" s="119"/>
    </row>
    <row r="16842" spans="27:35" x14ac:dyDescent="0.25">
      <c r="AA16842" s="81"/>
      <c r="AB16842" s="81"/>
      <c r="AC16842" s="80"/>
      <c r="AD16842" s="80"/>
      <c r="AE16842" s="81"/>
      <c r="AF16842" s="82"/>
      <c r="AG16842" s="80"/>
      <c r="AH16842" s="119"/>
      <c r="AI16842" s="119"/>
    </row>
    <row r="16843" spans="27:35" x14ac:dyDescent="0.25">
      <c r="AA16843" s="81"/>
      <c r="AB16843" s="81"/>
      <c r="AC16843" s="80"/>
      <c r="AD16843" s="80"/>
      <c r="AE16843" s="81"/>
      <c r="AF16843" s="82"/>
      <c r="AG16843" s="80"/>
      <c r="AH16843" s="119"/>
      <c r="AI16843" s="119"/>
    </row>
    <row r="16844" spans="27:35" x14ac:dyDescent="0.25">
      <c r="AA16844" s="81"/>
      <c r="AB16844" s="81"/>
      <c r="AC16844" s="80"/>
      <c r="AD16844" s="80"/>
      <c r="AE16844" s="81"/>
      <c r="AF16844" s="82"/>
      <c r="AG16844" s="80"/>
      <c r="AH16844" s="119"/>
      <c r="AI16844" s="119"/>
    </row>
    <row r="16845" spans="27:35" x14ac:dyDescent="0.25">
      <c r="AA16845" s="81"/>
      <c r="AB16845" s="81"/>
      <c r="AC16845" s="80"/>
      <c r="AD16845" s="80"/>
      <c r="AE16845" s="81"/>
      <c r="AF16845" s="82"/>
      <c r="AG16845" s="80"/>
      <c r="AH16845" s="119"/>
      <c r="AI16845" s="119"/>
    </row>
    <row r="16846" spans="27:35" x14ac:dyDescent="0.25">
      <c r="AA16846" s="81"/>
      <c r="AB16846" s="81"/>
      <c r="AC16846" s="80"/>
      <c r="AD16846" s="80"/>
      <c r="AE16846" s="81"/>
      <c r="AF16846" s="82"/>
      <c r="AG16846" s="80"/>
      <c r="AH16846" s="119"/>
      <c r="AI16846" s="119"/>
    </row>
    <row r="16847" spans="27:35" x14ac:dyDescent="0.25">
      <c r="AA16847" s="81"/>
      <c r="AB16847" s="81"/>
      <c r="AC16847" s="80"/>
      <c r="AD16847" s="80"/>
      <c r="AE16847" s="81"/>
      <c r="AF16847" s="82"/>
      <c r="AG16847" s="80"/>
      <c r="AH16847" s="119"/>
      <c r="AI16847" s="119"/>
    </row>
    <row r="16848" spans="27:35" x14ac:dyDescent="0.25">
      <c r="AA16848" s="81"/>
      <c r="AB16848" s="81"/>
      <c r="AC16848" s="80"/>
      <c r="AD16848" s="80"/>
      <c r="AE16848" s="81"/>
      <c r="AF16848" s="82"/>
      <c r="AG16848" s="80"/>
      <c r="AH16848" s="119"/>
      <c r="AI16848" s="119"/>
    </row>
    <row r="16849" spans="27:35" x14ac:dyDescent="0.25">
      <c r="AA16849" s="81"/>
      <c r="AB16849" s="81"/>
      <c r="AC16849" s="80"/>
      <c r="AD16849" s="80"/>
      <c r="AE16849" s="81"/>
      <c r="AF16849" s="82"/>
      <c r="AG16849" s="80"/>
      <c r="AH16849" s="119"/>
      <c r="AI16849" s="119"/>
    </row>
    <row r="16850" spans="27:35" x14ac:dyDescent="0.25">
      <c r="AA16850" s="81"/>
      <c r="AB16850" s="81"/>
      <c r="AC16850" s="80"/>
      <c r="AD16850" s="80"/>
      <c r="AE16850" s="81"/>
      <c r="AF16850" s="82"/>
      <c r="AG16850" s="80"/>
      <c r="AH16850" s="119"/>
      <c r="AI16850" s="119"/>
    </row>
    <row r="16851" spans="27:35" x14ac:dyDescent="0.25">
      <c r="AA16851" s="81"/>
      <c r="AB16851" s="81"/>
      <c r="AC16851" s="80"/>
      <c r="AD16851" s="80"/>
      <c r="AE16851" s="81"/>
      <c r="AF16851" s="82"/>
      <c r="AG16851" s="80"/>
      <c r="AH16851" s="119"/>
      <c r="AI16851" s="119"/>
    </row>
    <row r="16852" spans="27:35" x14ac:dyDescent="0.25">
      <c r="AA16852" s="81"/>
      <c r="AB16852" s="81"/>
      <c r="AC16852" s="80"/>
      <c r="AD16852" s="80"/>
      <c r="AE16852" s="81"/>
      <c r="AF16852" s="82"/>
      <c r="AG16852" s="80"/>
      <c r="AH16852" s="119"/>
      <c r="AI16852" s="119"/>
    </row>
    <row r="16853" spans="27:35" x14ac:dyDescent="0.25">
      <c r="AA16853" s="81"/>
      <c r="AB16853" s="81"/>
      <c r="AC16853" s="80"/>
      <c r="AD16853" s="80"/>
      <c r="AE16853" s="81"/>
      <c r="AF16853" s="82"/>
      <c r="AG16853" s="80"/>
      <c r="AH16853" s="119"/>
      <c r="AI16853" s="119"/>
    </row>
    <row r="16854" spans="27:35" x14ac:dyDescent="0.25">
      <c r="AA16854" s="81"/>
      <c r="AB16854" s="81"/>
      <c r="AC16854" s="80"/>
      <c r="AD16854" s="80"/>
      <c r="AE16854" s="81"/>
      <c r="AF16854" s="82"/>
      <c r="AG16854" s="80"/>
      <c r="AH16854" s="119"/>
      <c r="AI16854" s="119"/>
    </row>
    <row r="16855" spans="27:35" x14ac:dyDescent="0.25">
      <c r="AA16855" s="81"/>
      <c r="AB16855" s="81"/>
      <c r="AC16855" s="80"/>
      <c r="AD16855" s="80"/>
      <c r="AE16855" s="81"/>
      <c r="AF16855" s="82"/>
      <c r="AG16855" s="80"/>
      <c r="AH16855" s="119"/>
      <c r="AI16855" s="119"/>
    </row>
    <row r="16856" spans="27:35" x14ac:dyDescent="0.25">
      <c r="AA16856" s="81"/>
      <c r="AB16856" s="81"/>
      <c r="AC16856" s="80"/>
      <c r="AD16856" s="80"/>
      <c r="AE16856" s="81"/>
      <c r="AF16856" s="82"/>
      <c r="AG16856" s="80"/>
      <c r="AH16856" s="119"/>
      <c r="AI16856" s="119"/>
    </row>
    <row r="16857" spans="27:35" x14ac:dyDescent="0.25">
      <c r="AA16857" s="81"/>
      <c r="AB16857" s="81"/>
      <c r="AC16857" s="80"/>
      <c r="AD16857" s="80"/>
      <c r="AE16857" s="81"/>
      <c r="AF16857" s="82"/>
      <c r="AG16857" s="80"/>
      <c r="AH16857" s="119"/>
      <c r="AI16857" s="119"/>
    </row>
    <row r="16858" spans="27:35" x14ac:dyDescent="0.25">
      <c r="AA16858" s="81"/>
      <c r="AB16858" s="81"/>
      <c r="AC16858" s="80"/>
      <c r="AD16858" s="80"/>
      <c r="AE16858" s="81"/>
      <c r="AF16858" s="82"/>
      <c r="AG16858" s="80"/>
      <c r="AH16858" s="119"/>
      <c r="AI16858" s="119"/>
    </row>
    <row r="16859" spans="27:35" x14ac:dyDescent="0.25">
      <c r="AA16859" s="81"/>
      <c r="AB16859" s="81"/>
      <c r="AC16859" s="80"/>
      <c r="AD16859" s="80"/>
      <c r="AE16859" s="81"/>
      <c r="AF16859" s="82"/>
      <c r="AG16859" s="80"/>
      <c r="AH16859" s="119"/>
      <c r="AI16859" s="119"/>
    </row>
    <row r="16860" spans="27:35" x14ac:dyDescent="0.25">
      <c r="AA16860" s="81"/>
      <c r="AB16860" s="81"/>
      <c r="AC16860" s="80"/>
      <c r="AD16860" s="80"/>
      <c r="AE16860" s="81"/>
      <c r="AF16860" s="82"/>
      <c r="AG16860" s="80"/>
      <c r="AH16860" s="119"/>
      <c r="AI16860" s="119"/>
    </row>
    <row r="16861" spans="27:35" x14ac:dyDescent="0.25">
      <c r="AA16861" s="81"/>
      <c r="AB16861" s="81"/>
      <c r="AC16861" s="80"/>
      <c r="AD16861" s="80"/>
      <c r="AE16861" s="81"/>
      <c r="AF16861" s="82"/>
      <c r="AG16861" s="80"/>
      <c r="AH16861" s="119"/>
      <c r="AI16861" s="119"/>
    </row>
    <row r="16862" spans="27:35" x14ac:dyDescent="0.25">
      <c r="AA16862" s="81"/>
      <c r="AB16862" s="81"/>
      <c r="AC16862" s="80"/>
      <c r="AD16862" s="80"/>
      <c r="AE16862" s="81"/>
      <c r="AF16862" s="82"/>
      <c r="AG16862" s="80"/>
      <c r="AH16862" s="119"/>
      <c r="AI16862" s="119"/>
    </row>
    <row r="16863" spans="27:35" x14ac:dyDescent="0.25">
      <c r="AA16863" s="81"/>
      <c r="AB16863" s="81"/>
      <c r="AC16863" s="80"/>
      <c r="AD16863" s="80"/>
      <c r="AE16863" s="81"/>
      <c r="AF16863" s="82"/>
      <c r="AG16863" s="80"/>
      <c r="AH16863" s="119"/>
      <c r="AI16863" s="119"/>
    </row>
    <row r="16864" spans="27:35" x14ac:dyDescent="0.25">
      <c r="AA16864" s="81"/>
      <c r="AB16864" s="81"/>
      <c r="AC16864" s="80"/>
      <c r="AD16864" s="80"/>
      <c r="AE16864" s="81"/>
      <c r="AF16864" s="82"/>
      <c r="AG16864" s="80"/>
      <c r="AH16864" s="119"/>
      <c r="AI16864" s="119"/>
    </row>
    <row r="16865" spans="27:35" x14ac:dyDescent="0.25">
      <c r="AA16865" s="81"/>
      <c r="AB16865" s="81"/>
      <c r="AC16865" s="80"/>
      <c r="AD16865" s="80"/>
      <c r="AE16865" s="81"/>
      <c r="AF16865" s="82"/>
      <c r="AG16865" s="80"/>
      <c r="AH16865" s="119"/>
      <c r="AI16865" s="119"/>
    </row>
    <row r="16866" spans="27:35" x14ac:dyDescent="0.25">
      <c r="AA16866" s="81"/>
      <c r="AB16866" s="81"/>
      <c r="AC16866" s="80"/>
      <c r="AD16866" s="80"/>
      <c r="AE16866" s="81"/>
      <c r="AF16866" s="82"/>
      <c r="AG16866" s="80"/>
      <c r="AH16866" s="119"/>
      <c r="AI16866" s="119"/>
    </row>
    <row r="16867" spans="27:35" x14ac:dyDescent="0.25">
      <c r="AA16867" s="81"/>
      <c r="AB16867" s="81"/>
      <c r="AC16867" s="80"/>
      <c r="AD16867" s="80"/>
      <c r="AE16867" s="81"/>
      <c r="AF16867" s="82"/>
      <c r="AG16867" s="80"/>
      <c r="AH16867" s="119"/>
      <c r="AI16867" s="119"/>
    </row>
    <row r="16868" spans="27:35" x14ac:dyDescent="0.25">
      <c r="AA16868" s="81"/>
      <c r="AB16868" s="81"/>
      <c r="AC16868" s="80"/>
      <c r="AD16868" s="80"/>
      <c r="AE16868" s="81"/>
      <c r="AF16868" s="82"/>
      <c r="AG16868" s="80"/>
      <c r="AH16868" s="119"/>
      <c r="AI16868" s="119"/>
    </row>
    <row r="16869" spans="27:35" x14ac:dyDescent="0.25">
      <c r="AA16869" s="81"/>
      <c r="AB16869" s="81"/>
      <c r="AC16869" s="80"/>
      <c r="AD16869" s="80"/>
      <c r="AE16869" s="81"/>
      <c r="AF16869" s="82"/>
      <c r="AG16869" s="80"/>
      <c r="AH16869" s="119"/>
      <c r="AI16869" s="119"/>
    </row>
    <row r="16870" spans="27:35" x14ac:dyDescent="0.25">
      <c r="AA16870" s="81"/>
      <c r="AB16870" s="81"/>
      <c r="AC16870" s="80"/>
      <c r="AD16870" s="80"/>
      <c r="AE16870" s="81"/>
      <c r="AF16870" s="82"/>
      <c r="AG16870" s="80"/>
      <c r="AH16870" s="119"/>
      <c r="AI16870" s="119"/>
    </row>
    <row r="16871" spans="27:35" x14ac:dyDescent="0.25">
      <c r="AA16871" s="81"/>
      <c r="AB16871" s="81"/>
      <c r="AC16871" s="80"/>
      <c r="AD16871" s="80"/>
      <c r="AE16871" s="81"/>
      <c r="AF16871" s="82"/>
      <c r="AG16871" s="80"/>
      <c r="AH16871" s="119"/>
      <c r="AI16871" s="119"/>
    </row>
    <row r="16872" spans="27:35" x14ac:dyDescent="0.25">
      <c r="AA16872" s="81"/>
      <c r="AB16872" s="81"/>
      <c r="AC16872" s="80"/>
      <c r="AD16872" s="80"/>
      <c r="AE16872" s="81"/>
      <c r="AF16872" s="82"/>
      <c r="AG16872" s="80"/>
      <c r="AH16872" s="119"/>
      <c r="AI16872" s="119"/>
    </row>
    <row r="16873" spans="27:35" x14ac:dyDescent="0.25">
      <c r="AA16873" s="81"/>
      <c r="AB16873" s="81"/>
      <c r="AC16873" s="80"/>
      <c r="AD16873" s="80"/>
      <c r="AE16873" s="81"/>
      <c r="AF16873" s="82"/>
      <c r="AG16873" s="80"/>
      <c r="AH16873" s="119"/>
      <c r="AI16873" s="119"/>
    </row>
    <row r="16874" spans="27:35" x14ac:dyDescent="0.25">
      <c r="AA16874" s="81"/>
      <c r="AB16874" s="81"/>
      <c r="AC16874" s="80"/>
      <c r="AD16874" s="80"/>
      <c r="AE16874" s="81"/>
      <c r="AF16874" s="82"/>
      <c r="AG16874" s="80"/>
      <c r="AH16874" s="119"/>
      <c r="AI16874" s="119"/>
    </row>
    <row r="16875" spans="27:35" x14ac:dyDescent="0.25">
      <c r="AA16875" s="81"/>
      <c r="AB16875" s="81"/>
      <c r="AC16875" s="80"/>
      <c r="AD16875" s="80"/>
      <c r="AE16875" s="81"/>
      <c r="AF16875" s="82"/>
      <c r="AG16875" s="80"/>
      <c r="AH16875" s="119"/>
      <c r="AI16875" s="119"/>
    </row>
    <row r="16876" spans="27:35" x14ac:dyDescent="0.25">
      <c r="AA16876" s="81"/>
      <c r="AB16876" s="81"/>
      <c r="AC16876" s="80"/>
      <c r="AD16876" s="80"/>
      <c r="AE16876" s="81"/>
      <c r="AF16876" s="82"/>
      <c r="AG16876" s="80"/>
      <c r="AH16876" s="119"/>
      <c r="AI16876" s="119"/>
    </row>
    <row r="16877" spans="27:35" x14ac:dyDescent="0.25">
      <c r="AA16877" s="81"/>
      <c r="AB16877" s="81"/>
      <c r="AC16877" s="80"/>
      <c r="AD16877" s="80"/>
      <c r="AE16877" s="81"/>
      <c r="AF16877" s="82"/>
      <c r="AG16877" s="80"/>
      <c r="AH16877" s="119"/>
      <c r="AI16877" s="119"/>
    </row>
    <row r="16878" spans="27:35" x14ac:dyDescent="0.25">
      <c r="AA16878" s="81"/>
      <c r="AB16878" s="81"/>
      <c r="AC16878" s="80"/>
      <c r="AD16878" s="80"/>
      <c r="AE16878" s="81"/>
      <c r="AF16878" s="82"/>
      <c r="AG16878" s="80"/>
      <c r="AH16878" s="119"/>
      <c r="AI16878" s="119"/>
    </row>
    <row r="16879" spans="27:35" x14ac:dyDescent="0.25">
      <c r="AA16879" s="81"/>
      <c r="AB16879" s="81"/>
      <c r="AC16879" s="80"/>
      <c r="AD16879" s="80"/>
      <c r="AE16879" s="81"/>
      <c r="AF16879" s="82"/>
      <c r="AG16879" s="80"/>
      <c r="AH16879" s="119"/>
      <c r="AI16879" s="119"/>
    </row>
    <row r="16880" spans="27:35" x14ac:dyDescent="0.25">
      <c r="AA16880" s="81"/>
      <c r="AB16880" s="81"/>
      <c r="AC16880" s="80"/>
      <c r="AD16880" s="80"/>
      <c r="AE16880" s="81"/>
      <c r="AF16880" s="82"/>
      <c r="AG16880" s="80"/>
      <c r="AH16880" s="119"/>
      <c r="AI16880" s="119"/>
    </row>
    <row r="16881" spans="27:35" x14ac:dyDescent="0.25">
      <c r="AA16881" s="81"/>
      <c r="AB16881" s="81"/>
      <c r="AC16881" s="80"/>
      <c r="AD16881" s="80"/>
      <c r="AE16881" s="81"/>
      <c r="AF16881" s="82"/>
      <c r="AG16881" s="80"/>
      <c r="AH16881" s="119"/>
      <c r="AI16881" s="119"/>
    </row>
    <row r="16882" spans="27:35" x14ac:dyDescent="0.25">
      <c r="AA16882" s="81"/>
      <c r="AB16882" s="81"/>
      <c r="AC16882" s="80"/>
      <c r="AD16882" s="80"/>
      <c r="AE16882" s="81"/>
      <c r="AF16882" s="82"/>
      <c r="AG16882" s="80"/>
      <c r="AH16882" s="119"/>
      <c r="AI16882" s="119"/>
    </row>
    <row r="16883" spans="27:35" x14ac:dyDescent="0.25">
      <c r="AA16883" s="81"/>
      <c r="AB16883" s="81"/>
      <c r="AC16883" s="80"/>
      <c r="AD16883" s="80"/>
      <c r="AE16883" s="81"/>
      <c r="AF16883" s="82"/>
      <c r="AG16883" s="80"/>
      <c r="AH16883" s="119"/>
      <c r="AI16883" s="119"/>
    </row>
    <row r="16884" spans="27:35" x14ac:dyDescent="0.25">
      <c r="AA16884" s="81"/>
      <c r="AB16884" s="81"/>
      <c r="AC16884" s="80"/>
      <c r="AD16884" s="80"/>
      <c r="AE16884" s="81"/>
      <c r="AF16884" s="82"/>
      <c r="AG16884" s="80"/>
      <c r="AH16884" s="119"/>
      <c r="AI16884" s="119"/>
    </row>
    <row r="16885" spans="27:35" x14ac:dyDescent="0.25">
      <c r="AA16885" s="81"/>
      <c r="AB16885" s="81"/>
      <c r="AC16885" s="80"/>
      <c r="AD16885" s="80"/>
      <c r="AE16885" s="81"/>
      <c r="AF16885" s="82"/>
      <c r="AG16885" s="80"/>
      <c r="AH16885" s="119"/>
      <c r="AI16885" s="119"/>
    </row>
    <row r="16886" spans="27:35" x14ac:dyDescent="0.25">
      <c r="AA16886" s="81"/>
      <c r="AB16886" s="81"/>
      <c r="AC16886" s="80"/>
      <c r="AD16886" s="80"/>
      <c r="AE16886" s="81"/>
      <c r="AF16886" s="82"/>
      <c r="AG16886" s="80"/>
      <c r="AH16886" s="119"/>
      <c r="AI16886" s="119"/>
    </row>
    <row r="16887" spans="27:35" x14ac:dyDescent="0.25">
      <c r="AA16887" s="81"/>
      <c r="AB16887" s="81"/>
      <c r="AC16887" s="80"/>
      <c r="AD16887" s="80"/>
      <c r="AE16887" s="81"/>
      <c r="AF16887" s="82"/>
      <c r="AG16887" s="80"/>
      <c r="AH16887" s="119"/>
      <c r="AI16887" s="119"/>
    </row>
    <row r="16888" spans="27:35" x14ac:dyDescent="0.25">
      <c r="AA16888" s="81"/>
      <c r="AB16888" s="81"/>
      <c r="AC16888" s="80"/>
      <c r="AD16888" s="80"/>
      <c r="AE16888" s="81"/>
      <c r="AF16888" s="82"/>
      <c r="AG16888" s="80"/>
      <c r="AH16888" s="119"/>
      <c r="AI16888" s="119"/>
    </row>
    <row r="16889" spans="27:35" x14ac:dyDescent="0.25">
      <c r="AA16889" s="81"/>
      <c r="AB16889" s="81"/>
      <c r="AC16889" s="80"/>
      <c r="AD16889" s="80"/>
      <c r="AE16889" s="81"/>
      <c r="AF16889" s="82"/>
      <c r="AG16889" s="80"/>
      <c r="AH16889" s="119"/>
      <c r="AI16889" s="119"/>
    </row>
    <row r="16890" spans="27:35" x14ac:dyDescent="0.25">
      <c r="AA16890" s="81"/>
      <c r="AB16890" s="81"/>
      <c r="AC16890" s="80"/>
      <c r="AD16890" s="80"/>
      <c r="AE16890" s="81"/>
      <c r="AF16890" s="82"/>
      <c r="AG16890" s="80"/>
      <c r="AH16890" s="119"/>
      <c r="AI16890" s="119"/>
    </row>
    <row r="16891" spans="27:35" x14ac:dyDescent="0.25">
      <c r="AA16891" s="81"/>
      <c r="AB16891" s="81"/>
      <c r="AC16891" s="80"/>
      <c r="AD16891" s="80"/>
      <c r="AE16891" s="81"/>
      <c r="AF16891" s="82"/>
      <c r="AG16891" s="80"/>
      <c r="AH16891" s="119"/>
      <c r="AI16891" s="119"/>
    </row>
    <row r="16892" spans="27:35" x14ac:dyDescent="0.25">
      <c r="AA16892" s="81"/>
      <c r="AB16892" s="81"/>
      <c r="AC16892" s="80"/>
      <c r="AD16892" s="80"/>
      <c r="AE16892" s="81"/>
      <c r="AF16892" s="82"/>
      <c r="AG16892" s="80"/>
      <c r="AH16892" s="119"/>
      <c r="AI16892" s="119"/>
    </row>
    <row r="16893" spans="27:35" x14ac:dyDescent="0.25">
      <c r="AA16893" s="81"/>
      <c r="AB16893" s="81"/>
      <c r="AC16893" s="80"/>
      <c r="AD16893" s="80"/>
      <c r="AE16893" s="81"/>
      <c r="AF16893" s="82"/>
      <c r="AG16893" s="80"/>
      <c r="AH16893" s="119"/>
      <c r="AI16893" s="119"/>
    </row>
    <row r="16894" spans="27:35" x14ac:dyDescent="0.25">
      <c r="AA16894" s="81"/>
      <c r="AB16894" s="81"/>
      <c r="AC16894" s="80"/>
      <c r="AD16894" s="80"/>
      <c r="AE16894" s="81"/>
      <c r="AF16894" s="82"/>
      <c r="AG16894" s="80"/>
      <c r="AH16894" s="119"/>
      <c r="AI16894" s="119"/>
    </row>
    <row r="16895" spans="27:35" x14ac:dyDescent="0.25">
      <c r="AA16895" s="81"/>
      <c r="AB16895" s="81"/>
      <c r="AC16895" s="80"/>
      <c r="AD16895" s="80"/>
      <c r="AE16895" s="81"/>
      <c r="AF16895" s="82"/>
      <c r="AG16895" s="80"/>
      <c r="AH16895" s="119"/>
      <c r="AI16895" s="119"/>
    </row>
    <row r="16896" spans="27:35" x14ac:dyDescent="0.25">
      <c r="AA16896" s="81"/>
      <c r="AB16896" s="81"/>
      <c r="AC16896" s="80"/>
      <c r="AD16896" s="80"/>
      <c r="AE16896" s="81"/>
      <c r="AF16896" s="82"/>
      <c r="AG16896" s="80"/>
      <c r="AH16896" s="119"/>
      <c r="AI16896" s="119"/>
    </row>
    <row r="16897" spans="27:35" x14ac:dyDescent="0.25">
      <c r="AA16897" s="81"/>
      <c r="AB16897" s="81"/>
      <c r="AC16897" s="80"/>
      <c r="AD16897" s="80"/>
      <c r="AE16897" s="81"/>
      <c r="AF16897" s="82"/>
      <c r="AG16897" s="80"/>
      <c r="AH16897" s="119"/>
      <c r="AI16897" s="119"/>
    </row>
    <row r="16898" spans="27:35" x14ac:dyDescent="0.25">
      <c r="AA16898" s="81"/>
      <c r="AB16898" s="81"/>
      <c r="AC16898" s="80"/>
      <c r="AD16898" s="80"/>
      <c r="AE16898" s="81"/>
      <c r="AF16898" s="82"/>
      <c r="AG16898" s="80"/>
      <c r="AH16898" s="119"/>
      <c r="AI16898" s="119"/>
    </row>
    <row r="16899" spans="27:35" x14ac:dyDescent="0.25">
      <c r="AA16899" s="81"/>
      <c r="AB16899" s="81"/>
      <c r="AC16899" s="80"/>
      <c r="AD16899" s="80"/>
      <c r="AE16899" s="81"/>
      <c r="AF16899" s="82"/>
      <c r="AG16899" s="80"/>
      <c r="AH16899" s="119"/>
      <c r="AI16899" s="119"/>
    </row>
    <row r="16900" spans="27:35" x14ac:dyDescent="0.25">
      <c r="AA16900" s="81"/>
      <c r="AB16900" s="81"/>
      <c r="AC16900" s="80"/>
      <c r="AD16900" s="80"/>
      <c r="AE16900" s="81"/>
      <c r="AF16900" s="82"/>
      <c r="AG16900" s="80"/>
      <c r="AH16900" s="119"/>
      <c r="AI16900" s="119"/>
    </row>
    <row r="16901" spans="27:35" x14ac:dyDescent="0.25">
      <c r="AA16901" s="81"/>
      <c r="AB16901" s="81"/>
      <c r="AC16901" s="80"/>
      <c r="AD16901" s="80"/>
      <c r="AE16901" s="81"/>
      <c r="AF16901" s="82"/>
      <c r="AG16901" s="80"/>
      <c r="AH16901" s="119"/>
      <c r="AI16901" s="119"/>
    </row>
    <row r="16902" spans="27:35" x14ac:dyDescent="0.25">
      <c r="AA16902" s="81"/>
      <c r="AB16902" s="81"/>
      <c r="AC16902" s="80"/>
      <c r="AD16902" s="80"/>
      <c r="AE16902" s="81"/>
      <c r="AF16902" s="82"/>
      <c r="AG16902" s="80"/>
      <c r="AH16902" s="119"/>
      <c r="AI16902" s="119"/>
    </row>
    <row r="16903" spans="27:35" x14ac:dyDescent="0.25">
      <c r="AA16903" s="81"/>
      <c r="AB16903" s="81"/>
      <c r="AC16903" s="80"/>
      <c r="AD16903" s="80"/>
      <c r="AE16903" s="81"/>
      <c r="AF16903" s="82"/>
      <c r="AG16903" s="80"/>
      <c r="AH16903" s="119"/>
      <c r="AI16903" s="119"/>
    </row>
    <row r="16904" spans="27:35" x14ac:dyDescent="0.25">
      <c r="AA16904" s="81"/>
      <c r="AB16904" s="81"/>
      <c r="AC16904" s="80"/>
      <c r="AD16904" s="80"/>
      <c r="AE16904" s="81"/>
      <c r="AF16904" s="82"/>
      <c r="AG16904" s="80"/>
      <c r="AH16904" s="119"/>
      <c r="AI16904" s="119"/>
    </row>
    <row r="16905" spans="27:35" x14ac:dyDescent="0.25">
      <c r="AA16905" s="81"/>
      <c r="AB16905" s="81"/>
      <c r="AC16905" s="80"/>
      <c r="AD16905" s="80"/>
      <c r="AE16905" s="81"/>
      <c r="AF16905" s="82"/>
      <c r="AG16905" s="80"/>
      <c r="AH16905" s="119"/>
      <c r="AI16905" s="119"/>
    </row>
    <row r="16906" spans="27:35" x14ac:dyDescent="0.25">
      <c r="AA16906" s="81"/>
      <c r="AB16906" s="81"/>
      <c r="AC16906" s="80"/>
      <c r="AD16906" s="80"/>
      <c r="AE16906" s="81"/>
      <c r="AF16906" s="82"/>
      <c r="AG16906" s="80"/>
      <c r="AH16906" s="119"/>
      <c r="AI16906" s="119"/>
    </row>
    <row r="16907" spans="27:35" x14ac:dyDescent="0.25">
      <c r="AA16907" s="81"/>
      <c r="AB16907" s="81"/>
      <c r="AC16907" s="80"/>
      <c r="AD16907" s="80"/>
      <c r="AE16907" s="81"/>
      <c r="AF16907" s="82"/>
      <c r="AG16907" s="80"/>
      <c r="AH16907" s="119"/>
      <c r="AI16907" s="119"/>
    </row>
    <row r="16908" spans="27:35" x14ac:dyDescent="0.25">
      <c r="AA16908" s="81"/>
      <c r="AB16908" s="81"/>
      <c r="AC16908" s="80"/>
      <c r="AD16908" s="80"/>
      <c r="AE16908" s="81"/>
      <c r="AF16908" s="82"/>
      <c r="AG16908" s="80"/>
      <c r="AH16908" s="119"/>
      <c r="AI16908" s="119"/>
    </row>
    <row r="16909" spans="27:35" x14ac:dyDescent="0.25">
      <c r="AA16909" s="81"/>
      <c r="AB16909" s="81"/>
      <c r="AC16909" s="80"/>
      <c r="AD16909" s="80"/>
      <c r="AE16909" s="81"/>
      <c r="AF16909" s="82"/>
      <c r="AG16909" s="80"/>
      <c r="AH16909" s="119"/>
      <c r="AI16909" s="119"/>
    </row>
    <row r="16910" spans="27:35" x14ac:dyDescent="0.25">
      <c r="AA16910" s="81"/>
      <c r="AB16910" s="81"/>
      <c r="AC16910" s="80"/>
      <c r="AD16910" s="80"/>
      <c r="AE16910" s="81"/>
      <c r="AF16910" s="82"/>
      <c r="AG16910" s="80"/>
      <c r="AH16910" s="119"/>
      <c r="AI16910" s="119"/>
    </row>
    <row r="16911" spans="27:35" x14ac:dyDescent="0.25">
      <c r="AA16911" s="81"/>
      <c r="AB16911" s="81"/>
      <c r="AC16911" s="80"/>
      <c r="AD16911" s="80"/>
      <c r="AE16911" s="81"/>
      <c r="AF16911" s="82"/>
      <c r="AG16911" s="80"/>
      <c r="AH16911" s="119"/>
      <c r="AI16911" s="119"/>
    </row>
    <row r="16912" spans="27:35" x14ac:dyDescent="0.25">
      <c r="AA16912" s="81"/>
      <c r="AB16912" s="81"/>
      <c r="AC16912" s="80"/>
      <c r="AD16912" s="80"/>
      <c r="AE16912" s="81"/>
      <c r="AF16912" s="82"/>
      <c r="AG16912" s="80"/>
      <c r="AH16912" s="119"/>
      <c r="AI16912" s="119"/>
    </row>
    <row r="16913" spans="27:35" x14ac:dyDescent="0.25">
      <c r="AA16913" s="81"/>
      <c r="AB16913" s="81"/>
      <c r="AC16913" s="80"/>
      <c r="AD16913" s="80"/>
      <c r="AE16913" s="81"/>
      <c r="AF16913" s="82"/>
      <c r="AG16913" s="80"/>
      <c r="AH16913" s="119"/>
      <c r="AI16913" s="119"/>
    </row>
    <row r="16914" spans="27:35" x14ac:dyDescent="0.25">
      <c r="AA16914" s="81"/>
      <c r="AB16914" s="81"/>
      <c r="AC16914" s="80"/>
      <c r="AD16914" s="80"/>
      <c r="AE16914" s="81"/>
      <c r="AF16914" s="82"/>
      <c r="AG16914" s="80"/>
      <c r="AH16914" s="119"/>
      <c r="AI16914" s="119"/>
    </row>
    <row r="16915" spans="27:35" x14ac:dyDescent="0.25">
      <c r="AA16915" s="81"/>
      <c r="AB16915" s="81"/>
      <c r="AC16915" s="80"/>
      <c r="AD16915" s="80"/>
      <c r="AE16915" s="81"/>
      <c r="AF16915" s="82"/>
      <c r="AG16915" s="80"/>
      <c r="AH16915" s="119"/>
      <c r="AI16915" s="119"/>
    </row>
    <row r="16916" spans="27:35" x14ac:dyDescent="0.25">
      <c r="AA16916" s="81"/>
      <c r="AB16916" s="81"/>
      <c r="AC16916" s="80"/>
      <c r="AD16916" s="80"/>
      <c r="AE16916" s="81"/>
      <c r="AF16916" s="82"/>
      <c r="AG16916" s="80"/>
      <c r="AH16916" s="119"/>
      <c r="AI16916" s="119"/>
    </row>
    <row r="16917" spans="27:35" x14ac:dyDescent="0.25">
      <c r="AA16917" s="81"/>
      <c r="AB16917" s="81"/>
      <c r="AC16917" s="80"/>
      <c r="AD16917" s="80"/>
      <c r="AE16917" s="81"/>
      <c r="AF16917" s="82"/>
      <c r="AG16917" s="80"/>
      <c r="AH16917" s="119"/>
      <c r="AI16917" s="119"/>
    </row>
    <row r="16918" spans="27:35" x14ac:dyDescent="0.25">
      <c r="AA16918" s="81"/>
      <c r="AB16918" s="81"/>
      <c r="AC16918" s="80"/>
      <c r="AD16918" s="80"/>
      <c r="AE16918" s="81"/>
      <c r="AF16918" s="82"/>
      <c r="AG16918" s="80"/>
      <c r="AH16918" s="119"/>
      <c r="AI16918" s="119"/>
    </row>
    <row r="16919" spans="27:35" x14ac:dyDescent="0.25">
      <c r="AA16919" s="81"/>
      <c r="AB16919" s="81"/>
      <c r="AC16919" s="80"/>
      <c r="AD16919" s="80"/>
      <c r="AE16919" s="81"/>
      <c r="AF16919" s="82"/>
      <c r="AG16919" s="80"/>
      <c r="AH16919" s="119"/>
      <c r="AI16919" s="119"/>
    </row>
    <row r="16920" spans="27:35" x14ac:dyDescent="0.25">
      <c r="AA16920" s="81"/>
      <c r="AB16920" s="81"/>
      <c r="AC16920" s="80"/>
      <c r="AD16920" s="80"/>
      <c r="AE16920" s="81"/>
      <c r="AF16920" s="82"/>
      <c r="AG16920" s="80"/>
      <c r="AH16920" s="119"/>
      <c r="AI16920" s="119"/>
    </row>
    <row r="16921" spans="27:35" x14ac:dyDescent="0.25">
      <c r="AA16921" s="81"/>
      <c r="AB16921" s="81"/>
      <c r="AC16921" s="80"/>
      <c r="AD16921" s="80"/>
      <c r="AE16921" s="81"/>
      <c r="AF16921" s="82"/>
      <c r="AG16921" s="80"/>
      <c r="AH16921" s="119"/>
      <c r="AI16921" s="119"/>
    </row>
    <row r="16922" spans="27:35" x14ac:dyDescent="0.25">
      <c r="AA16922" s="81"/>
      <c r="AB16922" s="81"/>
      <c r="AC16922" s="80"/>
      <c r="AD16922" s="80"/>
      <c r="AE16922" s="81"/>
      <c r="AF16922" s="82"/>
      <c r="AG16922" s="80"/>
      <c r="AH16922" s="119"/>
      <c r="AI16922" s="119"/>
    </row>
    <row r="16923" spans="27:35" x14ac:dyDescent="0.25">
      <c r="AA16923" s="81"/>
      <c r="AB16923" s="81"/>
      <c r="AC16923" s="80"/>
      <c r="AD16923" s="80"/>
      <c r="AE16923" s="81"/>
      <c r="AF16923" s="82"/>
      <c r="AG16923" s="80"/>
      <c r="AH16923" s="119"/>
      <c r="AI16923" s="119"/>
    </row>
    <row r="16924" spans="27:35" x14ac:dyDescent="0.25">
      <c r="AA16924" s="81"/>
      <c r="AB16924" s="81"/>
      <c r="AC16924" s="80"/>
      <c r="AD16924" s="80"/>
      <c r="AE16924" s="81"/>
      <c r="AF16924" s="82"/>
      <c r="AG16924" s="80"/>
      <c r="AH16924" s="119"/>
      <c r="AI16924" s="119"/>
    </row>
    <row r="16925" spans="27:35" x14ac:dyDescent="0.25">
      <c r="AA16925" s="81"/>
      <c r="AB16925" s="81"/>
      <c r="AC16925" s="80"/>
      <c r="AD16925" s="80"/>
      <c r="AE16925" s="81"/>
      <c r="AF16925" s="82"/>
      <c r="AG16925" s="80"/>
      <c r="AH16925" s="119"/>
      <c r="AI16925" s="119"/>
    </row>
    <row r="16926" spans="27:35" x14ac:dyDescent="0.25">
      <c r="AA16926" s="81"/>
      <c r="AB16926" s="81"/>
      <c r="AC16926" s="80"/>
      <c r="AD16926" s="80"/>
      <c r="AE16926" s="81"/>
      <c r="AF16926" s="82"/>
      <c r="AG16926" s="80"/>
      <c r="AH16926" s="119"/>
      <c r="AI16926" s="119"/>
    </row>
    <row r="16927" spans="27:35" x14ac:dyDescent="0.25">
      <c r="AA16927" s="81"/>
      <c r="AB16927" s="81"/>
      <c r="AC16927" s="80"/>
      <c r="AD16927" s="80"/>
      <c r="AE16927" s="81"/>
      <c r="AF16927" s="82"/>
      <c r="AG16927" s="80"/>
      <c r="AH16927" s="119"/>
      <c r="AI16927" s="119"/>
    </row>
    <row r="16928" spans="27:35" x14ac:dyDescent="0.25">
      <c r="AA16928" s="81"/>
      <c r="AB16928" s="81"/>
      <c r="AC16928" s="80"/>
      <c r="AD16928" s="80"/>
      <c r="AE16928" s="81"/>
      <c r="AF16928" s="82"/>
      <c r="AG16928" s="80"/>
      <c r="AH16928" s="119"/>
      <c r="AI16928" s="119"/>
    </row>
    <row r="16929" spans="27:35" x14ac:dyDescent="0.25">
      <c r="AA16929" s="81"/>
      <c r="AB16929" s="81"/>
      <c r="AC16929" s="80"/>
      <c r="AD16929" s="80"/>
      <c r="AE16929" s="81"/>
      <c r="AF16929" s="82"/>
      <c r="AG16929" s="80"/>
      <c r="AH16929" s="119"/>
      <c r="AI16929" s="119"/>
    </row>
    <row r="16930" spans="27:35" x14ac:dyDescent="0.25">
      <c r="AA16930" s="81"/>
      <c r="AB16930" s="81"/>
      <c r="AC16930" s="80"/>
      <c r="AD16930" s="80"/>
      <c r="AE16930" s="81"/>
      <c r="AF16930" s="82"/>
      <c r="AG16930" s="80"/>
      <c r="AH16930" s="119"/>
      <c r="AI16930" s="119"/>
    </row>
    <row r="16931" spans="27:35" x14ac:dyDescent="0.25">
      <c r="AA16931" s="81"/>
      <c r="AB16931" s="81"/>
      <c r="AC16931" s="80"/>
      <c r="AD16931" s="80"/>
      <c r="AE16931" s="81"/>
      <c r="AF16931" s="82"/>
      <c r="AG16931" s="80"/>
      <c r="AH16931" s="119"/>
      <c r="AI16931" s="119"/>
    </row>
    <row r="16932" spans="27:35" x14ac:dyDescent="0.25">
      <c r="AA16932" s="81"/>
      <c r="AB16932" s="81"/>
      <c r="AC16932" s="80"/>
      <c r="AD16932" s="80"/>
      <c r="AE16932" s="81"/>
      <c r="AF16932" s="82"/>
      <c r="AG16932" s="80"/>
      <c r="AH16932" s="119"/>
      <c r="AI16932" s="119"/>
    </row>
    <row r="16933" spans="27:35" x14ac:dyDescent="0.25">
      <c r="AA16933" s="81"/>
      <c r="AB16933" s="81"/>
      <c r="AC16933" s="80"/>
      <c r="AD16933" s="80"/>
      <c r="AE16933" s="81"/>
      <c r="AF16933" s="82"/>
      <c r="AG16933" s="80"/>
      <c r="AH16933" s="119"/>
      <c r="AI16933" s="119"/>
    </row>
    <row r="16934" spans="27:35" x14ac:dyDescent="0.25">
      <c r="AA16934" s="81"/>
      <c r="AB16934" s="81"/>
      <c r="AC16934" s="80"/>
      <c r="AD16934" s="80"/>
      <c r="AE16934" s="81"/>
      <c r="AF16934" s="82"/>
      <c r="AG16934" s="80"/>
      <c r="AH16934" s="119"/>
      <c r="AI16934" s="119"/>
    </row>
    <row r="16935" spans="27:35" x14ac:dyDescent="0.25">
      <c r="AA16935" s="81"/>
      <c r="AB16935" s="81"/>
      <c r="AC16935" s="80"/>
      <c r="AD16935" s="80"/>
      <c r="AE16935" s="81"/>
      <c r="AF16935" s="82"/>
      <c r="AG16935" s="80"/>
      <c r="AH16935" s="119"/>
      <c r="AI16935" s="119"/>
    </row>
    <row r="16936" spans="27:35" x14ac:dyDescent="0.25">
      <c r="AA16936" s="81"/>
      <c r="AB16936" s="81"/>
      <c r="AC16936" s="80"/>
      <c r="AD16936" s="80"/>
      <c r="AE16936" s="81"/>
      <c r="AF16936" s="82"/>
      <c r="AG16936" s="80"/>
      <c r="AH16936" s="119"/>
      <c r="AI16936" s="119"/>
    </row>
    <row r="16937" spans="27:35" x14ac:dyDescent="0.25">
      <c r="AA16937" s="81"/>
      <c r="AB16937" s="81"/>
      <c r="AC16937" s="80"/>
      <c r="AD16937" s="80"/>
      <c r="AE16937" s="81"/>
      <c r="AF16937" s="82"/>
      <c r="AG16937" s="80"/>
      <c r="AH16937" s="119"/>
      <c r="AI16937" s="119"/>
    </row>
    <row r="16938" spans="27:35" x14ac:dyDescent="0.25">
      <c r="AA16938" s="81"/>
      <c r="AB16938" s="81"/>
      <c r="AC16938" s="80"/>
      <c r="AD16938" s="80"/>
      <c r="AE16938" s="81"/>
      <c r="AF16938" s="82"/>
      <c r="AG16938" s="80"/>
      <c r="AH16938" s="119"/>
      <c r="AI16938" s="119"/>
    </row>
    <row r="16939" spans="27:35" x14ac:dyDescent="0.25">
      <c r="AA16939" s="81"/>
      <c r="AB16939" s="81"/>
      <c r="AC16939" s="80"/>
      <c r="AD16939" s="80"/>
      <c r="AE16939" s="81"/>
      <c r="AF16939" s="82"/>
      <c r="AG16939" s="80"/>
      <c r="AH16939" s="119"/>
      <c r="AI16939" s="119"/>
    </row>
    <row r="16940" spans="27:35" x14ac:dyDescent="0.25">
      <c r="AA16940" s="81"/>
      <c r="AB16940" s="81"/>
      <c r="AC16940" s="80"/>
      <c r="AD16940" s="80"/>
      <c r="AE16940" s="81"/>
      <c r="AF16940" s="82"/>
      <c r="AG16940" s="80"/>
      <c r="AH16940" s="119"/>
      <c r="AI16940" s="119"/>
    </row>
    <row r="16941" spans="27:35" x14ac:dyDescent="0.25">
      <c r="AA16941" s="81"/>
      <c r="AB16941" s="81"/>
      <c r="AC16941" s="80"/>
      <c r="AD16941" s="80"/>
      <c r="AE16941" s="81"/>
      <c r="AF16941" s="82"/>
      <c r="AG16941" s="80"/>
      <c r="AH16941" s="119"/>
      <c r="AI16941" s="119"/>
    </row>
    <row r="16942" spans="27:35" x14ac:dyDescent="0.25">
      <c r="AA16942" s="81"/>
      <c r="AB16942" s="81"/>
      <c r="AC16942" s="80"/>
      <c r="AD16942" s="80"/>
      <c r="AE16942" s="81"/>
      <c r="AF16942" s="82"/>
      <c r="AG16942" s="80"/>
      <c r="AH16942" s="119"/>
      <c r="AI16942" s="119"/>
    </row>
    <row r="16943" spans="27:35" x14ac:dyDescent="0.25">
      <c r="AA16943" s="81"/>
      <c r="AB16943" s="81"/>
      <c r="AC16943" s="80"/>
      <c r="AD16943" s="80"/>
      <c r="AE16943" s="81"/>
      <c r="AF16943" s="82"/>
      <c r="AG16943" s="80"/>
      <c r="AH16943" s="119"/>
      <c r="AI16943" s="119"/>
    </row>
    <row r="16944" spans="27:35" x14ac:dyDescent="0.25">
      <c r="AA16944" s="81"/>
      <c r="AB16944" s="81"/>
      <c r="AC16944" s="80"/>
      <c r="AD16944" s="80"/>
      <c r="AE16944" s="81"/>
      <c r="AF16944" s="82"/>
      <c r="AG16944" s="80"/>
      <c r="AH16944" s="119"/>
      <c r="AI16944" s="119"/>
    </row>
    <row r="16945" spans="27:35" x14ac:dyDescent="0.25">
      <c r="AA16945" s="81"/>
      <c r="AB16945" s="81"/>
      <c r="AC16945" s="80"/>
      <c r="AD16945" s="80"/>
      <c r="AE16945" s="81"/>
      <c r="AF16945" s="82"/>
      <c r="AG16945" s="80"/>
      <c r="AH16945" s="119"/>
      <c r="AI16945" s="119"/>
    </row>
    <row r="16946" spans="27:35" x14ac:dyDescent="0.25">
      <c r="AA16946" s="81"/>
      <c r="AB16946" s="81"/>
      <c r="AC16946" s="80"/>
      <c r="AD16946" s="80"/>
      <c r="AE16946" s="81"/>
      <c r="AF16946" s="82"/>
      <c r="AG16946" s="80"/>
      <c r="AH16946" s="119"/>
      <c r="AI16946" s="119"/>
    </row>
    <row r="16947" spans="27:35" x14ac:dyDescent="0.25">
      <c r="AA16947" s="81"/>
      <c r="AB16947" s="81"/>
      <c r="AC16947" s="80"/>
      <c r="AD16947" s="80"/>
      <c r="AE16947" s="81"/>
      <c r="AF16947" s="82"/>
      <c r="AG16947" s="80"/>
      <c r="AH16947" s="119"/>
      <c r="AI16947" s="119"/>
    </row>
    <row r="16948" spans="27:35" x14ac:dyDescent="0.25">
      <c r="AA16948" s="81"/>
      <c r="AB16948" s="81"/>
      <c r="AC16948" s="80"/>
      <c r="AD16948" s="80"/>
      <c r="AE16948" s="81"/>
      <c r="AF16948" s="82"/>
      <c r="AG16948" s="80"/>
      <c r="AH16948" s="119"/>
      <c r="AI16948" s="119"/>
    </row>
    <row r="16949" spans="27:35" x14ac:dyDescent="0.25">
      <c r="AA16949" s="81"/>
      <c r="AB16949" s="81"/>
      <c r="AC16949" s="80"/>
      <c r="AD16949" s="80"/>
      <c r="AE16949" s="81"/>
      <c r="AF16949" s="82"/>
      <c r="AG16949" s="80"/>
      <c r="AH16949" s="119"/>
      <c r="AI16949" s="119"/>
    </row>
    <row r="16950" spans="27:35" x14ac:dyDescent="0.25">
      <c r="AA16950" s="81"/>
      <c r="AB16950" s="81"/>
      <c r="AC16950" s="80"/>
      <c r="AD16950" s="80"/>
      <c r="AE16950" s="81"/>
      <c r="AF16950" s="82"/>
      <c r="AG16950" s="80"/>
      <c r="AH16950" s="119"/>
      <c r="AI16950" s="119"/>
    </row>
    <row r="16951" spans="27:35" x14ac:dyDescent="0.25">
      <c r="AA16951" s="81"/>
      <c r="AB16951" s="81"/>
      <c r="AC16951" s="80"/>
      <c r="AD16951" s="80"/>
      <c r="AE16951" s="81"/>
      <c r="AF16951" s="82"/>
      <c r="AG16951" s="80"/>
      <c r="AH16951" s="119"/>
      <c r="AI16951" s="119"/>
    </row>
    <row r="16952" spans="27:35" x14ac:dyDescent="0.25">
      <c r="AA16952" s="81"/>
      <c r="AB16952" s="81"/>
      <c r="AC16952" s="80"/>
      <c r="AD16952" s="80"/>
      <c r="AE16952" s="81"/>
      <c r="AF16952" s="82"/>
      <c r="AG16952" s="80"/>
      <c r="AH16952" s="119"/>
      <c r="AI16952" s="119"/>
    </row>
    <row r="16953" spans="27:35" x14ac:dyDescent="0.25">
      <c r="AA16953" s="81"/>
      <c r="AB16953" s="81"/>
      <c r="AC16953" s="80"/>
      <c r="AD16953" s="80"/>
      <c r="AE16953" s="81"/>
      <c r="AF16953" s="82"/>
      <c r="AG16953" s="80"/>
      <c r="AH16953" s="119"/>
      <c r="AI16953" s="119"/>
    </row>
    <row r="16954" spans="27:35" x14ac:dyDescent="0.25">
      <c r="AA16954" s="81"/>
      <c r="AB16954" s="81"/>
      <c r="AC16954" s="80"/>
      <c r="AD16954" s="80"/>
      <c r="AE16954" s="81"/>
      <c r="AF16954" s="82"/>
      <c r="AG16954" s="80"/>
      <c r="AH16954" s="119"/>
      <c r="AI16954" s="119"/>
    </row>
    <row r="16955" spans="27:35" x14ac:dyDescent="0.25">
      <c r="AA16955" s="81"/>
      <c r="AB16955" s="81"/>
      <c r="AC16955" s="80"/>
      <c r="AD16955" s="80"/>
      <c r="AE16955" s="81"/>
      <c r="AF16955" s="82"/>
      <c r="AG16955" s="80"/>
      <c r="AH16955" s="119"/>
      <c r="AI16955" s="119"/>
    </row>
    <row r="16956" spans="27:35" x14ac:dyDescent="0.25">
      <c r="AA16956" s="81"/>
      <c r="AB16956" s="81"/>
      <c r="AC16956" s="80"/>
      <c r="AD16956" s="80"/>
      <c r="AE16956" s="81"/>
      <c r="AF16956" s="82"/>
      <c r="AG16956" s="80"/>
      <c r="AH16956" s="119"/>
      <c r="AI16956" s="119"/>
    </row>
    <row r="16957" spans="27:35" x14ac:dyDescent="0.25">
      <c r="AA16957" s="81"/>
      <c r="AB16957" s="81"/>
      <c r="AC16957" s="80"/>
      <c r="AD16957" s="80"/>
      <c r="AE16957" s="81"/>
      <c r="AF16957" s="82"/>
      <c r="AG16957" s="80"/>
      <c r="AH16957" s="119"/>
      <c r="AI16957" s="119"/>
    </row>
    <row r="16958" spans="27:35" x14ac:dyDescent="0.25">
      <c r="AA16958" s="81"/>
      <c r="AB16958" s="81"/>
      <c r="AC16958" s="80"/>
      <c r="AD16958" s="80"/>
      <c r="AE16958" s="81"/>
      <c r="AF16958" s="82"/>
      <c r="AG16958" s="80"/>
      <c r="AH16958" s="119"/>
      <c r="AI16958" s="119"/>
    </row>
    <row r="16959" spans="27:35" x14ac:dyDescent="0.25">
      <c r="AA16959" s="81"/>
      <c r="AB16959" s="81"/>
      <c r="AC16959" s="80"/>
      <c r="AD16959" s="80"/>
      <c r="AE16959" s="81"/>
      <c r="AF16959" s="82"/>
      <c r="AG16959" s="80"/>
      <c r="AH16959" s="119"/>
      <c r="AI16959" s="119"/>
    </row>
    <row r="16960" spans="27:35" x14ac:dyDescent="0.25">
      <c r="AA16960" s="81"/>
      <c r="AB16960" s="81"/>
      <c r="AC16960" s="80"/>
      <c r="AD16960" s="80"/>
      <c r="AE16960" s="81"/>
      <c r="AF16960" s="82"/>
      <c r="AG16960" s="80"/>
      <c r="AH16960" s="119"/>
      <c r="AI16960" s="119"/>
    </row>
    <row r="16961" spans="27:35" x14ac:dyDescent="0.25">
      <c r="AA16961" s="81"/>
      <c r="AB16961" s="81"/>
      <c r="AC16961" s="80"/>
      <c r="AD16961" s="80"/>
      <c r="AE16961" s="81"/>
      <c r="AF16961" s="82"/>
      <c r="AG16961" s="80"/>
      <c r="AH16961" s="119"/>
      <c r="AI16961" s="119"/>
    </row>
    <row r="16962" spans="27:35" x14ac:dyDescent="0.25">
      <c r="AA16962" s="81"/>
      <c r="AB16962" s="81"/>
      <c r="AC16962" s="80"/>
      <c r="AD16962" s="80"/>
      <c r="AE16962" s="81"/>
      <c r="AF16962" s="82"/>
      <c r="AG16962" s="80"/>
      <c r="AH16962" s="119"/>
      <c r="AI16962" s="119"/>
    </row>
    <row r="16963" spans="27:35" x14ac:dyDescent="0.25">
      <c r="AA16963" s="81"/>
      <c r="AB16963" s="81"/>
      <c r="AC16963" s="80"/>
      <c r="AD16963" s="80"/>
      <c r="AE16963" s="81"/>
      <c r="AF16963" s="82"/>
      <c r="AG16963" s="80"/>
      <c r="AH16963" s="119"/>
      <c r="AI16963" s="119"/>
    </row>
    <row r="16964" spans="27:35" x14ac:dyDescent="0.25">
      <c r="AA16964" s="81"/>
      <c r="AB16964" s="81"/>
      <c r="AC16964" s="80"/>
      <c r="AD16964" s="80"/>
      <c r="AE16964" s="81"/>
      <c r="AF16964" s="82"/>
      <c r="AG16964" s="80"/>
      <c r="AH16964" s="119"/>
      <c r="AI16964" s="119"/>
    </row>
    <row r="16965" spans="27:35" x14ac:dyDescent="0.25">
      <c r="AA16965" s="81"/>
      <c r="AB16965" s="81"/>
      <c r="AC16965" s="80"/>
      <c r="AD16965" s="80"/>
      <c r="AE16965" s="81"/>
      <c r="AF16965" s="82"/>
      <c r="AG16965" s="80"/>
      <c r="AH16965" s="119"/>
      <c r="AI16965" s="119"/>
    </row>
    <row r="16966" spans="27:35" x14ac:dyDescent="0.25">
      <c r="AA16966" s="81"/>
      <c r="AB16966" s="81"/>
      <c r="AC16966" s="80"/>
      <c r="AD16966" s="80"/>
      <c r="AE16966" s="81"/>
      <c r="AF16966" s="82"/>
      <c r="AG16966" s="80"/>
      <c r="AH16966" s="119"/>
      <c r="AI16966" s="119"/>
    </row>
    <row r="16967" spans="27:35" x14ac:dyDescent="0.25">
      <c r="AA16967" s="81"/>
      <c r="AB16967" s="81"/>
      <c r="AC16967" s="80"/>
      <c r="AD16967" s="80"/>
      <c r="AE16967" s="81"/>
      <c r="AF16967" s="82"/>
      <c r="AG16967" s="80"/>
      <c r="AH16967" s="119"/>
      <c r="AI16967" s="119"/>
    </row>
    <row r="16968" spans="27:35" x14ac:dyDescent="0.25">
      <c r="AA16968" s="81"/>
      <c r="AB16968" s="81"/>
      <c r="AC16968" s="80"/>
      <c r="AD16968" s="80"/>
      <c r="AE16968" s="81"/>
      <c r="AF16968" s="82"/>
      <c r="AG16968" s="80"/>
      <c r="AH16968" s="119"/>
      <c r="AI16968" s="119"/>
    </row>
    <row r="16969" spans="27:35" x14ac:dyDescent="0.25">
      <c r="AA16969" s="81"/>
      <c r="AB16969" s="81"/>
      <c r="AC16969" s="80"/>
      <c r="AD16969" s="80"/>
      <c r="AE16969" s="81"/>
      <c r="AF16969" s="82"/>
      <c r="AG16969" s="80"/>
      <c r="AH16969" s="119"/>
      <c r="AI16969" s="119"/>
    </row>
    <row r="16970" spans="27:35" x14ac:dyDescent="0.25">
      <c r="AA16970" s="81"/>
      <c r="AB16970" s="81"/>
      <c r="AC16970" s="80"/>
      <c r="AD16970" s="80"/>
      <c r="AE16970" s="81"/>
      <c r="AF16970" s="82"/>
      <c r="AG16970" s="80"/>
      <c r="AH16970" s="119"/>
      <c r="AI16970" s="119"/>
    </row>
    <row r="16971" spans="27:35" x14ac:dyDescent="0.25">
      <c r="AA16971" s="81"/>
      <c r="AB16971" s="81"/>
      <c r="AC16971" s="80"/>
      <c r="AD16971" s="80"/>
      <c r="AE16971" s="81"/>
      <c r="AF16971" s="82"/>
      <c r="AG16971" s="80"/>
      <c r="AH16971" s="119"/>
      <c r="AI16971" s="119"/>
    </row>
    <row r="16972" spans="27:35" x14ac:dyDescent="0.25">
      <c r="AA16972" s="81"/>
      <c r="AB16972" s="81"/>
      <c r="AC16972" s="80"/>
      <c r="AD16972" s="80"/>
      <c r="AE16972" s="81"/>
      <c r="AF16972" s="82"/>
      <c r="AG16972" s="80"/>
      <c r="AH16972" s="119"/>
      <c r="AI16972" s="119"/>
    </row>
    <row r="16973" spans="27:35" x14ac:dyDescent="0.25">
      <c r="AA16973" s="81"/>
      <c r="AB16973" s="81"/>
      <c r="AC16973" s="80"/>
      <c r="AD16973" s="80"/>
      <c r="AE16973" s="81"/>
      <c r="AF16973" s="82"/>
      <c r="AG16973" s="80"/>
      <c r="AH16973" s="119"/>
      <c r="AI16973" s="119"/>
    </row>
    <row r="16974" spans="27:35" x14ac:dyDescent="0.25">
      <c r="AA16974" s="81"/>
      <c r="AB16974" s="81"/>
      <c r="AC16974" s="80"/>
      <c r="AD16974" s="80"/>
      <c r="AE16974" s="81"/>
      <c r="AF16974" s="82"/>
      <c r="AG16974" s="80"/>
      <c r="AH16974" s="119"/>
      <c r="AI16974" s="119"/>
    </row>
    <row r="16975" spans="27:35" x14ac:dyDescent="0.25">
      <c r="AA16975" s="81"/>
      <c r="AB16975" s="81"/>
      <c r="AC16975" s="80"/>
      <c r="AD16975" s="80"/>
      <c r="AE16975" s="81"/>
      <c r="AF16975" s="82"/>
      <c r="AG16975" s="80"/>
      <c r="AH16975" s="119"/>
      <c r="AI16975" s="119"/>
    </row>
    <row r="16976" spans="27:35" x14ac:dyDescent="0.25">
      <c r="AA16976" s="81"/>
      <c r="AB16976" s="81"/>
      <c r="AC16976" s="80"/>
      <c r="AD16976" s="80"/>
      <c r="AE16976" s="81"/>
      <c r="AF16976" s="82"/>
      <c r="AG16976" s="80"/>
      <c r="AH16976" s="119"/>
      <c r="AI16976" s="119"/>
    </row>
    <row r="16977" spans="27:35" x14ac:dyDescent="0.25">
      <c r="AA16977" s="81"/>
      <c r="AB16977" s="81"/>
      <c r="AC16977" s="80"/>
      <c r="AD16977" s="80"/>
      <c r="AE16977" s="81"/>
      <c r="AF16977" s="82"/>
      <c r="AG16977" s="80"/>
      <c r="AH16977" s="119"/>
      <c r="AI16977" s="119"/>
    </row>
    <row r="16978" spans="27:35" x14ac:dyDescent="0.25">
      <c r="AA16978" s="81"/>
      <c r="AB16978" s="81"/>
      <c r="AC16978" s="80"/>
      <c r="AD16978" s="80"/>
      <c r="AE16978" s="81"/>
      <c r="AF16978" s="82"/>
      <c r="AG16978" s="80"/>
      <c r="AH16978" s="119"/>
      <c r="AI16978" s="119"/>
    </row>
    <row r="16979" spans="27:35" x14ac:dyDescent="0.25">
      <c r="AA16979" s="81"/>
      <c r="AB16979" s="81"/>
      <c r="AC16979" s="80"/>
      <c r="AD16979" s="80"/>
      <c r="AE16979" s="81"/>
      <c r="AF16979" s="82"/>
      <c r="AG16979" s="80"/>
      <c r="AH16979" s="119"/>
      <c r="AI16979" s="119"/>
    </row>
    <row r="16980" spans="27:35" x14ac:dyDescent="0.25">
      <c r="AA16980" s="81"/>
      <c r="AB16980" s="81"/>
      <c r="AC16980" s="80"/>
      <c r="AD16980" s="80"/>
      <c r="AE16980" s="81"/>
      <c r="AF16980" s="82"/>
      <c r="AG16980" s="80"/>
      <c r="AH16980" s="119"/>
      <c r="AI16980" s="119"/>
    </row>
    <row r="16981" spans="27:35" x14ac:dyDescent="0.25">
      <c r="AA16981" s="81"/>
      <c r="AB16981" s="81"/>
      <c r="AC16981" s="80"/>
      <c r="AD16981" s="80"/>
      <c r="AE16981" s="81"/>
      <c r="AF16981" s="82"/>
      <c r="AG16981" s="80"/>
      <c r="AH16981" s="119"/>
      <c r="AI16981" s="119"/>
    </row>
    <row r="16982" spans="27:35" x14ac:dyDescent="0.25">
      <c r="AA16982" s="81"/>
      <c r="AB16982" s="81"/>
      <c r="AC16982" s="80"/>
      <c r="AD16982" s="80"/>
      <c r="AE16982" s="81"/>
      <c r="AF16982" s="82"/>
      <c r="AG16982" s="80"/>
      <c r="AH16982" s="119"/>
      <c r="AI16982" s="119"/>
    </row>
    <row r="16983" spans="27:35" x14ac:dyDescent="0.25">
      <c r="AA16983" s="81"/>
      <c r="AB16983" s="81"/>
      <c r="AC16983" s="80"/>
      <c r="AD16983" s="80"/>
      <c r="AE16983" s="81"/>
      <c r="AF16983" s="82"/>
      <c r="AG16983" s="80"/>
      <c r="AH16983" s="119"/>
      <c r="AI16983" s="119"/>
    </row>
    <row r="16984" spans="27:35" x14ac:dyDescent="0.25">
      <c r="AA16984" s="81"/>
      <c r="AB16984" s="81"/>
      <c r="AC16984" s="80"/>
      <c r="AD16984" s="80"/>
      <c r="AE16984" s="81"/>
      <c r="AF16984" s="82"/>
      <c r="AG16984" s="80"/>
      <c r="AH16984" s="119"/>
      <c r="AI16984" s="119"/>
    </row>
    <row r="16985" spans="27:35" x14ac:dyDescent="0.25">
      <c r="AA16985" s="81"/>
      <c r="AB16985" s="81"/>
      <c r="AC16985" s="80"/>
      <c r="AD16985" s="80"/>
      <c r="AE16985" s="81"/>
      <c r="AF16985" s="82"/>
      <c r="AG16985" s="80"/>
      <c r="AH16985" s="119"/>
      <c r="AI16985" s="119"/>
    </row>
    <row r="16986" spans="27:35" x14ac:dyDescent="0.25">
      <c r="AA16986" s="81"/>
      <c r="AB16986" s="81"/>
      <c r="AC16986" s="80"/>
      <c r="AD16986" s="80"/>
      <c r="AE16986" s="81"/>
      <c r="AF16986" s="82"/>
      <c r="AG16986" s="80"/>
      <c r="AH16986" s="119"/>
      <c r="AI16986" s="119"/>
    </row>
    <row r="16987" spans="27:35" x14ac:dyDescent="0.25">
      <c r="AA16987" s="81"/>
      <c r="AB16987" s="81"/>
      <c r="AC16987" s="80"/>
      <c r="AD16987" s="80"/>
      <c r="AE16987" s="81"/>
      <c r="AF16987" s="82"/>
      <c r="AG16987" s="80"/>
      <c r="AH16987" s="119"/>
      <c r="AI16987" s="119"/>
    </row>
    <row r="16988" spans="27:35" x14ac:dyDescent="0.25">
      <c r="AA16988" s="81"/>
      <c r="AB16988" s="81"/>
      <c r="AC16988" s="80"/>
      <c r="AD16988" s="80"/>
      <c r="AE16988" s="81"/>
      <c r="AF16988" s="82"/>
      <c r="AG16988" s="80"/>
      <c r="AH16988" s="119"/>
      <c r="AI16988" s="119"/>
    </row>
    <row r="16989" spans="27:35" x14ac:dyDescent="0.25">
      <c r="AA16989" s="81"/>
      <c r="AB16989" s="81"/>
      <c r="AC16989" s="80"/>
      <c r="AD16989" s="80"/>
      <c r="AE16989" s="81"/>
      <c r="AF16989" s="82"/>
      <c r="AG16989" s="80"/>
      <c r="AH16989" s="119"/>
      <c r="AI16989" s="119"/>
    </row>
    <row r="16990" spans="27:35" x14ac:dyDescent="0.25">
      <c r="AA16990" s="81"/>
      <c r="AB16990" s="81"/>
      <c r="AC16990" s="80"/>
      <c r="AD16990" s="80"/>
      <c r="AE16990" s="81"/>
      <c r="AF16990" s="82"/>
      <c r="AG16990" s="80"/>
      <c r="AH16990" s="119"/>
      <c r="AI16990" s="119"/>
    </row>
    <row r="16991" spans="27:35" x14ac:dyDescent="0.25">
      <c r="AA16991" s="81"/>
      <c r="AB16991" s="81"/>
      <c r="AC16991" s="80"/>
      <c r="AD16991" s="80"/>
      <c r="AE16991" s="81"/>
      <c r="AF16991" s="82"/>
      <c r="AG16991" s="80"/>
      <c r="AH16991" s="119"/>
      <c r="AI16991" s="119"/>
    </row>
    <row r="16992" spans="27:35" x14ac:dyDescent="0.25">
      <c r="AA16992" s="81"/>
      <c r="AB16992" s="81"/>
      <c r="AC16992" s="80"/>
      <c r="AD16992" s="80"/>
      <c r="AE16992" s="81"/>
      <c r="AF16992" s="82"/>
      <c r="AG16992" s="80"/>
      <c r="AH16992" s="119"/>
      <c r="AI16992" s="119"/>
    </row>
    <row r="16993" spans="27:35" x14ac:dyDescent="0.25">
      <c r="AA16993" s="81"/>
      <c r="AB16993" s="81"/>
      <c r="AC16993" s="80"/>
      <c r="AD16993" s="80"/>
      <c r="AE16993" s="81"/>
      <c r="AF16993" s="82"/>
      <c r="AG16993" s="80"/>
      <c r="AH16993" s="119"/>
      <c r="AI16993" s="119"/>
    </row>
    <row r="16994" spans="27:35" x14ac:dyDescent="0.25">
      <c r="AA16994" s="81"/>
      <c r="AB16994" s="81"/>
      <c r="AC16994" s="80"/>
      <c r="AD16994" s="80"/>
      <c r="AE16994" s="81"/>
      <c r="AF16994" s="82"/>
      <c r="AG16994" s="80"/>
      <c r="AH16994" s="119"/>
      <c r="AI16994" s="119"/>
    </row>
    <row r="16995" spans="27:35" x14ac:dyDescent="0.25">
      <c r="AA16995" s="81"/>
      <c r="AB16995" s="81"/>
      <c r="AC16995" s="80"/>
      <c r="AD16995" s="80"/>
      <c r="AE16995" s="81"/>
      <c r="AF16995" s="82"/>
      <c r="AG16995" s="80"/>
      <c r="AH16995" s="119"/>
      <c r="AI16995" s="119"/>
    </row>
    <row r="16996" spans="27:35" x14ac:dyDescent="0.25">
      <c r="AA16996" s="81"/>
      <c r="AB16996" s="81"/>
      <c r="AC16996" s="80"/>
      <c r="AD16996" s="80"/>
      <c r="AE16996" s="81"/>
      <c r="AF16996" s="82"/>
      <c r="AG16996" s="80"/>
      <c r="AH16996" s="119"/>
      <c r="AI16996" s="119"/>
    </row>
    <row r="16997" spans="27:35" x14ac:dyDescent="0.25">
      <c r="AA16997" s="81"/>
      <c r="AB16997" s="81"/>
      <c r="AC16997" s="80"/>
      <c r="AD16997" s="80"/>
      <c r="AE16997" s="81"/>
      <c r="AF16997" s="82"/>
      <c r="AG16997" s="80"/>
      <c r="AH16997" s="119"/>
      <c r="AI16997" s="119"/>
    </row>
    <row r="16998" spans="27:35" x14ac:dyDescent="0.25">
      <c r="AA16998" s="81"/>
      <c r="AB16998" s="81"/>
      <c r="AC16998" s="80"/>
      <c r="AD16998" s="80"/>
      <c r="AE16998" s="81"/>
      <c r="AF16998" s="82"/>
      <c r="AG16998" s="80"/>
      <c r="AH16998" s="119"/>
      <c r="AI16998" s="119"/>
    </row>
    <row r="16999" spans="27:35" x14ac:dyDescent="0.25">
      <c r="AA16999" s="81"/>
      <c r="AB16999" s="81"/>
      <c r="AC16999" s="80"/>
      <c r="AD16999" s="80"/>
      <c r="AE16999" s="81"/>
      <c r="AF16999" s="82"/>
      <c r="AG16999" s="80"/>
      <c r="AH16999" s="119"/>
      <c r="AI16999" s="119"/>
    </row>
    <row r="17000" spans="27:35" x14ac:dyDescent="0.25">
      <c r="AA17000" s="81"/>
      <c r="AB17000" s="81"/>
      <c r="AC17000" s="80"/>
      <c r="AD17000" s="80"/>
      <c r="AE17000" s="81"/>
      <c r="AF17000" s="82"/>
      <c r="AG17000" s="80"/>
      <c r="AH17000" s="119"/>
      <c r="AI17000" s="119"/>
    </row>
    <row r="17001" spans="27:35" x14ac:dyDescent="0.25">
      <c r="AA17001" s="81"/>
      <c r="AB17001" s="81"/>
      <c r="AC17001" s="80"/>
      <c r="AD17001" s="80"/>
      <c r="AE17001" s="81"/>
      <c r="AF17001" s="82"/>
      <c r="AG17001" s="80"/>
      <c r="AH17001" s="119"/>
      <c r="AI17001" s="119"/>
    </row>
    <row r="17002" spans="27:35" x14ac:dyDescent="0.25">
      <c r="AA17002" s="81"/>
      <c r="AB17002" s="81"/>
      <c r="AC17002" s="80"/>
      <c r="AD17002" s="80"/>
      <c r="AE17002" s="81"/>
      <c r="AF17002" s="82"/>
      <c r="AG17002" s="80"/>
      <c r="AH17002" s="119"/>
      <c r="AI17002" s="119"/>
    </row>
    <row r="17003" spans="27:35" x14ac:dyDescent="0.25">
      <c r="AA17003" s="81"/>
      <c r="AB17003" s="81"/>
      <c r="AC17003" s="80"/>
      <c r="AD17003" s="80"/>
      <c r="AE17003" s="81"/>
      <c r="AF17003" s="82"/>
      <c r="AG17003" s="80"/>
      <c r="AH17003" s="119"/>
      <c r="AI17003" s="119"/>
    </row>
    <row r="17004" spans="27:35" x14ac:dyDescent="0.25">
      <c r="AA17004" s="81"/>
      <c r="AB17004" s="81"/>
      <c r="AC17004" s="80"/>
      <c r="AD17004" s="80"/>
      <c r="AE17004" s="81"/>
      <c r="AF17004" s="82"/>
      <c r="AG17004" s="80"/>
      <c r="AH17004" s="119"/>
      <c r="AI17004" s="119"/>
    </row>
    <row r="17005" spans="27:35" x14ac:dyDescent="0.25">
      <c r="AA17005" s="81"/>
      <c r="AB17005" s="81"/>
      <c r="AC17005" s="80"/>
      <c r="AD17005" s="80"/>
      <c r="AE17005" s="81"/>
      <c r="AF17005" s="82"/>
      <c r="AG17005" s="80"/>
      <c r="AH17005" s="119"/>
      <c r="AI17005" s="119"/>
    </row>
    <row r="17006" spans="27:35" x14ac:dyDescent="0.25">
      <c r="AA17006" s="81"/>
      <c r="AB17006" s="81"/>
      <c r="AC17006" s="80"/>
      <c r="AD17006" s="80"/>
      <c r="AE17006" s="81"/>
      <c r="AF17006" s="82"/>
      <c r="AG17006" s="80"/>
      <c r="AH17006" s="119"/>
      <c r="AI17006" s="119"/>
    </row>
    <row r="17007" spans="27:35" x14ac:dyDescent="0.25">
      <c r="AA17007" s="81"/>
      <c r="AB17007" s="81"/>
      <c r="AC17007" s="80"/>
      <c r="AD17007" s="80"/>
      <c r="AE17007" s="81"/>
      <c r="AF17007" s="82"/>
      <c r="AG17007" s="80"/>
      <c r="AH17007" s="119"/>
      <c r="AI17007" s="119"/>
    </row>
    <row r="17008" spans="27:35" x14ac:dyDescent="0.25">
      <c r="AA17008" s="81"/>
      <c r="AB17008" s="81"/>
      <c r="AC17008" s="80"/>
      <c r="AD17008" s="80"/>
      <c r="AE17008" s="81"/>
      <c r="AF17008" s="82"/>
      <c r="AG17008" s="80"/>
      <c r="AH17008" s="119"/>
      <c r="AI17008" s="119"/>
    </row>
    <row r="17009" spans="27:35" x14ac:dyDescent="0.25">
      <c r="AA17009" s="81"/>
      <c r="AB17009" s="81"/>
      <c r="AC17009" s="80"/>
      <c r="AD17009" s="80"/>
      <c r="AE17009" s="81"/>
      <c r="AF17009" s="82"/>
      <c r="AG17009" s="80"/>
      <c r="AH17009" s="119"/>
      <c r="AI17009" s="119"/>
    </row>
    <row r="17010" spans="27:35" x14ac:dyDescent="0.25">
      <c r="AA17010" s="81"/>
      <c r="AB17010" s="81"/>
      <c r="AC17010" s="80"/>
      <c r="AD17010" s="80"/>
      <c r="AE17010" s="81"/>
      <c r="AF17010" s="82"/>
      <c r="AG17010" s="80"/>
      <c r="AH17010" s="119"/>
      <c r="AI17010" s="119"/>
    </row>
    <row r="17011" spans="27:35" x14ac:dyDescent="0.25">
      <c r="AA17011" s="81"/>
      <c r="AB17011" s="81"/>
      <c r="AC17011" s="80"/>
      <c r="AD17011" s="80"/>
      <c r="AE17011" s="81"/>
      <c r="AF17011" s="82"/>
      <c r="AG17011" s="80"/>
      <c r="AH17011" s="119"/>
      <c r="AI17011" s="119"/>
    </row>
    <row r="17012" spans="27:35" x14ac:dyDescent="0.25">
      <c r="AA17012" s="81"/>
      <c r="AB17012" s="81"/>
      <c r="AC17012" s="80"/>
      <c r="AD17012" s="80"/>
      <c r="AE17012" s="81"/>
      <c r="AF17012" s="82"/>
      <c r="AG17012" s="80"/>
      <c r="AH17012" s="119"/>
      <c r="AI17012" s="119"/>
    </row>
    <row r="17013" spans="27:35" x14ac:dyDescent="0.25">
      <c r="AA17013" s="81"/>
      <c r="AB17013" s="81"/>
      <c r="AC17013" s="80"/>
      <c r="AD17013" s="80"/>
      <c r="AE17013" s="81"/>
      <c r="AF17013" s="82"/>
      <c r="AG17013" s="80"/>
      <c r="AH17013" s="119"/>
      <c r="AI17013" s="119"/>
    </row>
    <row r="17014" spans="27:35" x14ac:dyDescent="0.25">
      <c r="AA17014" s="81"/>
      <c r="AB17014" s="81"/>
      <c r="AC17014" s="80"/>
      <c r="AD17014" s="80"/>
      <c r="AE17014" s="81"/>
      <c r="AF17014" s="82"/>
      <c r="AG17014" s="80"/>
      <c r="AH17014" s="119"/>
      <c r="AI17014" s="119"/>
    </row>
    <row r="17015" spans="27:35" x14ac:dyDescent="0.25">
      <c r="AA17015" s="81"/>
      <c r="AB17015" s="81"/>
      <c r="AC17015" s="80"/>
      <c r="AD17015" s="80"/>
      <c r="AE17015" s="81"/>
      <c r="AF17015" s="82"/>
      <c r="AG17015" s="80"/>
      <c r="AH17015" s="119"/>
      <c r="AI17015" s="119"/>
    </row>
    <row r="17016" spans="27:35" x14ac:dyDescent="0.25">
      <c r="AA17016" s="81"/>
      <c r="AB17016" s="81"/>
      <c r="AC17016" s="80"/>
      <c r="AD17016" s="80"/>
      <c r="AE17016" s="81"/>
      <c r="AF17016" s="82"/>
      <c r="AG17016" s="80"/>
      <c r="AH17016" s="119"/>
      <c r="AI17016" s="119"/>
    </row>
    <row r="17017" spans="27:35" x14ac:dyDescent="0.25">
      <c r="AA17017" s="81"/>
      <c r="AB17017" s="81"/>
      <c r="AC17017" s="80"/>
      <c r="AD17017" s="80"/>
      <c r="AE17017" s="81"/>
      <c r="AF17017" s="82"/>
      <c r="AG17017" s="80"/>
      <c r="AH17017" s="119"/>
      <c r="AI17017" s="119"/>
    </row>
    <row r="17018" spans="27:35" x14ac:dyDescent="0.25">
      <c r="AA17018" s="81"/>
      <c r="AB17018" s="81"/>
      <c r="AC17018" s="80"/>
      <c r="AD17018" s="80"/>
      <c r="AE17018" s="81"/>
      <c r="AF17018" s="82"/>
      <c r="AG17018" s="80"/>
      <c r="AH17018" s="119"/>
      <c r="AI17018" s="119"/>
    </row>
    <row r="17019" spans="27:35" x14ac:dyDescent="0.25">
      <c r="AA17019" s="81"/>
      <c r="AB17019" s="81"/>
      <c r="AC17019" s="80"/>
      <c r="AD17019" s="80"/>
      <c r="AE17019" s="81"/>
      <c r="AF17019" s="82"/>
      <c r="AG17019" s="80"/>
      <c r="AH17019" s="119"/>
      <c r="AI17019" s="119"/>
    </row>
    <row r="17020" spans="27:35" x14ac:dyDescent="0.25">
      <c r="AA17020" s="81"/>
      <c r="AB17020" s="81"/>
      <c r="AC17020" s="80"/>
      <c r="AD17020" s="80"/>
      <c r="AE17020" s="81"/>
      <c r="AF17020" s="82"/>
      <c r="AG17020" s="80"/>
      <c r="AH17020" s="119"/>
      <c r="AI17020" s="119"/>
    </row>
    <row r="17021" spans="27:35" x14ac:dyDescent="0.25">
      <c r="AA17021" s="81"/>
      <c r="AB17021" s="81"/>
      <c r="AC17021" s="80"/>
      <c r="AD17021" s="80"/>
      <c r="AE17021" s="81"/>
      <c r="AF17021" s="82"/>
      <c r="AG17021" s="80"/>
      <c r="AH17021" s="119"/>
      <c r="AI17021" s="119"/>
    </row>
    <row r="17022" spans="27:35" x14ac:dyDescent="0.25">
      <c r="AA17022" s="81"/>
      <c r="AB17022" s="81"/>
      <c r="AC17022" s="80"/>
      <c r="AD17022" s="80"/>
      <c r="AE17022" s="81"/>
      <c r="AF17022" s="82"/>
      <c r="AG17022" s="80"/>
      <c r="AH17022" s="119"/>
      <c r="AI17022" s="119"/>
    </row>
    <row r="17023" spans="27:35" x14ac:dyDescent="0.25">
      <c r="AA17023" s="81"/>
      <c r="AB17023" s="81"/>
      <c r="AC17023" s="80"/>
      <c r="AD17023" s="80"/>
      <c r="AE17023" s="81"/>
      <c r="AF17023" s="82"/>
      <c r="AG17023" s="80"/>
      <c r="AH17023" s="119"/>
      <c r="AI17023" s="119"/>
    </row>
    <row r="17024" spans="27:35" x14ac:dyDescent="0.25">
      <c r="AA17024" s="81"/>
      <c r="AB17024" s="81"/>
      <c r="AC17024" s="80"/>
      <c r="AD17024" s="80"/>
      <c r="AE17024" s="81"/>
      <c r="AF17024" s="82"/>
      <c r="AG17024" s="80"/>
      <c r="AH17024" s="119"/>
      <c r="AI17024" s="119"/>
    </row>
    <row r="17025" spans="27:35" x14ac:dyDescent="0.25">
      <c r="AA17025" s="81"/>
      <c r="AB17025" s="81"/>
      <c r="AC17025" s="80"/>
      <c r="AD17025" s="80"/>
      <c r="AE17025" s="81"/>
      <c r="AF17025" s="82"/>
      <c r="AG17025" s="80"/>
      <c r="AH17025" s="119"/>
      <c r="AI17025" s="119"/>
    </row>
    <row r="17026" spans="27:35" x14ac:dyDescent="0.25">
      <c r="AA17026" s="81"/>
      <c r="AB17026" s="81"/>
      <c r="AC17026" s="80"/>
      <c r="AD17026" s="80"/>
      <c r="AE17026" s="81"/>
      <c r="AF17026" s="82"/>
      <c r="AG17026" s="80"/>
      <c r="AH17026" s="119"/>
      <c r="AI17026" s="119"/>
    </row>
    <row r="17027" spans="27:35" x14ac:dyDescent="0.25">
      <c r="AA17027" s="81"/>
      <c r="AB17027" s="81"/>
      <c r="AC17027" s="80"/>
      <c r="AD17027" s="80"/>
      <c r="AE17027" s="81"/>
      <c r="AF17027" s="82"/>
      <c r="AG17027" s="80"/>
      <c r="AH17027" s="119"/>
      <c r="AI17027" s="119"/>
    </row>
    <row r="17028" spans="27:35" x14ac:dyDescent="0.25">
      <c r="AA17028" s="81"/>
      <c r="AB17028" s="81"/>
      <c r="AC17028" s="80"/>
      <c r="AD17028" s="80"/>
      <c r="AE17028" s="81"/>
      <c r="AF17028" s="82"/>
      <c r="AG17028" s="80"/>
      <c r="AH17028" s="119"/>
      <c r="AI17028" s="119"/>
    </row>
    <row r="17029" spans="27:35" x14ac:dyDescent="0.25">
      <c r="AA17029" s="81"/>
      <c r="AB17029" s="81"/>
      <c r="AC17029" s="80"/>
      <c r="AD17029" s="80"/>
      <c r="AE17029" s="81"/>
      <c r="AF17029" s="82"/>
      <c r="AG17029" s="80"/>
      <c r="AH17029" s="119"/>
      <c r="AI17029" s="119"/>
    </row>
    <row r="17030" spans="27:35" x14ac:dyDescent="0.25">
      <c r="AA17030" s="81"/>
      <c r="AB17030" s="81"/>
      <c r="AC17030" s="80"/>
      <c r="AD17030" s="80"/>
      <c r="AE17030" s="81"/>
      <c r="AF17030" s="82"/>
      <c r="AG17030" s="80"/>
      <c r="AH17030" s="119"/>
      <c r="AI17030" s="119"/>
    </row>
    <row r="17031" spans="27:35" x14ac:dyDescent="0.25">
      <c r="AA17031" s="81"/>
      <c r="AB17031" s="81"/>
      <c r="AC17031" s="80"/>
      <c r="AD17031" s="80"/>
      <c r="AE17031" s="81"/>
      <c r="AF17031" s="82"/>
      <c r="AG17031" s="80"/>
      <c r="AH17031" s="119"/>
      <c r="AI17031" s="119"/>
    </row>
    <row r="17032" spans="27:35" x14ac:dyDescent="0.25">
      <c r="AA17032" s="81"/>
      <c r="AB17032" s="81"/>
      <c r="AC17032" s="80"/>
      <c r="AD17032" s="80"/>
      <c r="AE17032" s="81"/>
      <c r="AF17032" s="82"/>
      <c r="AG17032" s="80"/>
      <c r="AH17032" s="119"/>
      <c r="AI17032" s="119"/>
    </row>
    <row r="17033" spans="27:35" x14ac:dyDescent="0.25">
      <c r="AA17033" s="81"/>
      <c r="AB17033" s="81"/>
      <c r="AC17033" s="80"/>
      <c r="AD17033" s="80"/>
      <c r="AE17033" s="81"/>
      <c r="AF17033" s="82"/>
      <c r="AG17033" s="80"/>
      <c r="AH17033" s="119"/>
      <c r="AI17033" s="119"/>
    </row>
    <row r="17034" spans="27:35" x14ac:dyDescent="0.25">
      <c r="AA17034" s="81"/>
      <c r="AB17034" s="81"/>
      <c r="AC17034" s="80"/>
      <c r="AD17034" s="80"/>
      <c r="AE17034" s="81"/>
      <c r="AF17034" s="82"/>
      <c r="AG17034" s="80"/>
      <c r="AH17034" s="119"/>
      <c r="AI17034" s="119"/>
    </row>
    <row r="17035" spans="27:35" x14ac:dyDescent="0.25">
      <c r="AA17035" s="81"/>
      <c r="AB17035" s="81"/>
      <c r="AC17035" s="80"/>
      <c r="AD17035" s="80"/>
      <c r="AE17035" s="81"/>
      <c r="AF17035" s="82"/>
      <c r="AG17035" s="80"/>
      <c r="AH17035" s="119"/>
      <c r="AI17035" s="119"/>
    </row>
    <row r="17036" spans="27:35" x14ac:dyDescent="0.25">
      <c r="AA17036" s="81"/>
      <c r="AB17036" s="81"/>
      <c r="AC17036" s="80"/>
      <c r="AD17036" s="80"/>
      <c r="AE17036" s="81"/>
      <c r="AF17036" s="82"/>
      <c r="AG17036" s="80"/>
      <c r="AH17036" s="119"/>
      <c r="AI17036" s="119"/>
    </row>
    <row r="17037" spans="27:35" x14ac:dyDescent="0.25">
      <c r="AA17037" s="81"/>
      <c r="AB17037" s="81"/>
      <c r="AC17037" s="80"/>
      <c r="AD17037" s="80"/>
      <c r="AE17037" s="81"/>
      <c r="AF17037" s="82"/>
      <c r="AG17037" s="80"/>
      <c r="AH17037" s="119"/>
      <c r="AI17037" s="119"/>
    </row>
    <row r="17038" spans="27:35" x14ac:dyDescent="0.25">
      <c r="AA17038" s="81"/>
      <c r="AB17038" s="81"/>
      <c r="AC17038" s="80"/>
      <c r="AD17038" s="80"/>
      <c r="AE17038" s="81"/>
      <c r="AF17038" s="82"/>
      <c r="AG17038" s="80"/>
      <c r="AH17038" s="119"/>
      <c r="AI17038" s="119"/>
    </row>
    <row r="17039" spans="27:35" x14ac:dyDescent="0.25">
      <c r="AA17039" s="81"/>
      <c r="AB17039" s="81"/>
      <c r="AC17039" s="80"/>
      <c r="AD17039" s="80"/>
      <c r="AE17039" s="81"/>
      <c r="AF17039" s="82"/>
      <c r="AG17039" s="80"/>
      <c r="AH17039" s="119"/>
      <c r="AI17039" s="119"/>
    </row>
    <row r="17040" spans="27:35" x14ac:dyDescent="0.25">
      <c r="AA17040" s="81"/>
      <c r="AB17040" s="81"/>
      <c r="AC17040" s="80"/>
      <c r="AD17040" s="80"/>
      <c r="AE17040" s="81"/>
      <c r="AF17040" s="82"/>
      <c r="AG17040" s="80"/>
      <c r="AH17040" s="119"/>
      <c r="AI17040" s="119"/>
    </row>
    <row r="17041" spans="27:35" x14ac:dyDescent="0.25">
      <c r="AA17041" s="81"/>
      <c r="AB17041" s="81"/>
      <c r="AC17041" s="80"/>
      <c r="AD17041" s="80"/>
      <c r="AE17041" s="81"/>
      <c r="AF17041" s="82"/>
      <c r="AG17041" s="80"/>
      <c r="AH17041" s="119"/>
      <c r="AI17041" s="119"/>
    </row>
    <row r="17042" spans="27:35" x14ac:dyDescent="0.25">
      <c r="AA17042" s="81"/>
      <c r="AB17042" s="81"/>
      <c r="AC17042" s="80"/>
      <c r="AD17042" s="80"/>
      <c r="AE17042" s="81"/>
      <c r="AF17042" s="82"/>
      <c r="AG17042" s="80"/>
      <c r="AH17042" s="119"/>
      <c r="AI17042" s="119"/>
    </row>
    <row r="17043" spans="27:35" x14ac:dyDescent="0.25">
      <c r="AA17043" s="81"/>
      <c r="AB17043" s="81"/>
      <c r="AC17043" s="80"/>
      <c r="AD17043" s="80"/>
      <c r="AE17043" s="81"/>
      <c r="AF17043" s="82"/>
      <c r="AG17043" s="80"/>
      <c r="AH17043" s="119"/>
      <c r="AI17043" s="119"/>
    </row>
    <row r="17044" spans="27:35" x14ac:dyDescent="0.25">
      <c r="AA17044" s="81"/>
      <c r="AB17044" s="81"/>
      <c r="AC17044" s="80"/>
      <c r="AD17044" s="80"/>
      <c r="AE17044" s="81"/>
      <c r="AF17044" s="82"/>
      <c r="AG17044" s="80"/>
      <c r="AH17044" s="119"/>
      <c r="AI17044" s="119"/>
    </row>
    <row r="17045" spans="27:35" x14ac:dyDescent="0.25">
      <c r="AA17045" s="81"/>
      <c r="AB17045" s="81"/>
      <c r="AC17045" s="80"/>
      <c r="AD17045" s="80"/>
      <c r="AE17045" s="81"/>
      <c r="AF17045" s="82"/>
      <c r="AG17045" s="80"/>
      <c r="AH17045" s="119"/>
      <c r="AI17045" s="119"/>
    </row>
    <row r="17046" spans="27:35" x14ac:dyDescent="0.25">
      <c r="AA17046" s="81"/>
      <c r="AB17046" s="81"/>
      <c r="AC17046" s="80"/>
      <c r="AD17046" s="80"/>
      <c r="AE17046" s="81"/>
      <c r="AF17046" s="82"/>
      <c r="AG17046" s="80"/>
      <c r="AH17046" s="119"/>
      <c r="AI17046" s="119"/>
    </row>
    <row r="17047" spans="27:35" x14ac:dyDescent="0.25">
      <c r="AA17047" s="81"/>
      <c r="AB17047" s="81"/>
      <c r="AC17047" s="80"/>
      <c r="AD17047" s="80"/>
      <c r="AE17047" s="81"/>
      <c r="AF17047" s="82"/>
      <c r="AG17047" s="80"/>
      <c r="AH17047" s="119"/>
      <c r="AI17047" s="119"/>
    </row>
    <row r="17048" spans="27:35" x14ac:dyDescent="0.25">
      <c r="AA17048" s="81"/>
      <c r="AB17048" s="81"/>
      <c r="AC17048" s="80"/>
      <c r="AD17048" s="80"/>
      <c r="AE17048" s="81"/>
      <c r="AF17048" s="82"/>
      <c r="AG17048" s="80"/>
      <c r="AH17048" s="119"/>
      <c r="AI17048" s="119"/>
    </row>
    <row r="17049" spans="27:35" x14ac:dyDescent="0.25">
      <c r="AA17049" s="81"/>
      <c r="AB17049" s="81"/>
      <c r="AC17049" s="80"/>
      <c r="AD17049" s="80"/>
      <c r="AE17049" s="81"/>
      <c r="AF17049" s="82"/>
      <c r="AG17049" s="80"/>
      <c r="AH17049" s="119"/>
      <c r="AI17049" s="119"/>
    </row>
    <row r="17050" spans="27:35" x14ac:dyDescent="0.25">
      <c r="AA17050" s="81"/>
      <c r="AB17050" s="81"/>
      <c r="AC17050" s="80"/>
      <c r="AD17050" s="80"/>
      <c r="AE17050" s="81"/>
      <c r="AF17050" s="82"/>
      <c r="AG17050" s="80"/>
      <c r="AH17050" s="119"/>
      <c r="AI17050" s="119"/>
    </row>
    <row r="17051" spans="27:35" x14ac:dyDescent="0.25">
      <c r="AA17051" s="81"/>
      <c r="AB17051" s="81"/>
      <c r="AC17051" s="80"/>
      <c r="AD17051" s="80"/>
      <c r="AE17051" s="81"/>
      <c r="AF17051" s="82"/>
      <c r="AG17051" s="80"/>
      <c r="AH17051" s="119"/>
      <c r="AI17051" s="119"/>
    </row>
    <row r="17052" spans="27:35" x14ac:dyDescent="0.25">
      <c r="AA17052" s="81"/>
      <c r="AB17052" s="81"/>
      <c r="AC17052" s="80"/>
      <c r="AD17052" s="80"/>
      <c r="AE17052" s="81"/>
      <c r="AF17052" s="82"/>
      <c r="AG17052" s="80"/>
      <c r="AH17052" s="119"/>
      <c r="AI17052" s="119"/>
    </row>
    <row r="17053" spans="27:35" x14ac:dyDescent="0.25">
      <c r="AA17053" s="81"/>
      <c r="AB17053" s="81"/>
      <c r="AC17053" s="80"/>
      <c r="AD17053" s="80"/>
      <c r="AE17053" s="81"/>
      <c r="AF17053" s="82"/>
      <c r="AG17053" s="80"/>
      <c r="AH17053" s="119"/>
      <c r="AI17053" s="119"/>
    </row>
    <row r="17054" spans="27:35" x14ac:dyDescent="0.25">
      <c r="AA17054" s="81"/>
      <c r="AB17054" s="81"/>
      <c r="AC17054" s="80"/>
      <c r="AD17054" s="80"/>
      <c r="AE17054" s="81"/>
      <c r="AF17054" s="82"/>
      <c r="AG17054" s="80"/>
      <c r="AH17054" s="119"/>
      <c r="AI17054" s="119"/>
    </row>
    <row r="17055" spans="27:35" x14ac:dyDescent="0.25">
      <c r="AA17055" s="81"/>
      <c r="AB17055" s="81"/>
      <c r="AC17055" s="80"/>
      <c r="AD17055" s="80"/>
      <c r="AE17055" s="81"/>
      <c r="AF17055" s="82"/>
      <c r="AG17055" s="80"/>
      <c r="AH17055" s="119"/>
      <c r="AI17055" s="119"/>
    </row>
    <row r="17056" spans="27:35" x14ac:dyDescent="0.25">
      <c r="AA17056" s="81"/>
      <c r="AB17056" s="81"/>
      <c r="AC17056" s="80"/>
      <c r="AD17056" s="80"/>
      <c r="AE17056" s="81"/>
      <c r="AF17056" s="82"/>
      <c r="AG17056" s="80"/>
      <c r="AH17056" s="119"/>
      <c r="AI17056" s="119"/>
    </row>
    <row r="17057" spans="27:35" x14ac:dyDescent="0.25">
      <c r="AA17057" s="81"/>
      <c r="AB17057" s="81"/>
      <c r="AC17057" s="80"/>
      <c r="AD17057" s="80"/>
      <c r="AE17057" s="81"/>
      <c r="AF17057" s="82"/>
      <c r="AG17057" s="80"/>
      <c r="AH17057" s="119"/>
      <c r="AI17057" s="119"/>
    </row>
    <row r="17058" spans="27:35" x14ac:dyDescent="0.25">
      <c r="AA17058" s="81"/>
      <c r="AB17058" s="81"/>
      <c r="AC17058" s="80"/>
      <c r="AD17058" s="80"/>
      <c r="AE17058" s="81"/>
      <c r="AF17058" s="82"/>
      <c r="AG17058" s="80"/>
      <c r="AH17058" s="119"/>
      <c r="AI17058" s="119"/>
    </row>
    <row r="17059" spans="27:35" x14ac:dyDescent="0.25">
      <c r="AA17059" s="81"/>
      <c r="AB17059" s="81"/>
      <c r="AC17059" s="80"/>
      <c r="AD17059" s="80"/>
      <c r="AE17059" s="81"/>
      <c r="AF17059" s="82"/>
      <c r="AG17059" s="80"/>
      <c r="AH17059" s="119"/>
      <c r="AI17059" s="119"/>
    </row>
    <row r="17060" spans="27:35" x14ac:dyDescent="0.25">
      <c r="AA17060" s="81"/>
      <c r="AB17060" s="81"/>
      <c r="AC17060" s="80"/>
      <c r="AD17060" s="80"/>
      <c r="AE17060" s="81"/>
      <c r="AF17060" s="82"/>
      <c r="AG17060" s="80"/>
      <c r="AH17060" s="119"/>
      <c r="AI17060" s="119"/>
    </row>
    <row r="17061" spans="27:35" x14ac:dyDescent="0.25">
      <c r="AA17061" s="81"/>
      <c r="AB17061" s="81"/>
      <c r="AC17061" s="80"/>
      <c r="AD17061" s="80"/>
      <c r="AE17061" s="81"/>
      <c r="AF17061" s="82"/>
      <c r="AG17061" s="80"/>
      <c r="AH17061" s="119"/>
      <c r="AI17061" s="119"/>
    </row>
    <row r="17062" spans="27:35" x14ac:dyDescent="0.25">
      <c r="AA17062" s="81"/>
      <c r="AB17062" s="81"/>
      <c r="AC17062" s="80"/>
      <c r="AD17062" s="80"/>
      <c r="AE17062" s="81"/>
      <c r="AF17062" s="82"/>
      <c r="AG17062" s="80"/>
      <c r="AH17062" s="119"/>
      <c r="AI17062" s="119"/>
    </row>
    <row r="17063" spans="27:35" x14ac:dyDescent="0.25">
      <c r="AA17063" s="81"/>
      <c r="AB17063" s="81"/>
      <c r="AC17063" s="80"/>
      <c r="AD17063" s="80"/>
      <c r="AE17063" s="81"/>
      <c r="AF17063" s="82"/>
      <c r="AG17063" s="80"/>
      <c r="AH17063" s="119"/>
      <c r="AI17063" s="119"/>
    </row>
    <row r="17064" spans="27:35" x14ac:dyDescent="0.25">
      <c r="AA17064" s="81"/>
      <c r="AB17064" s="81"/>
      <c r="AC17064" s="80"/>
      <c r="AD17064" s="80"/>
      <c r="AE17064" s="81"/>
      <c r="AF17064" s="82"/>
      <c r="AG17064" s="80"/>
      <c r="AH17064" s="119"/>
      <c r="AI17064" s="119"/>
    </row>
    <row r="17065" spans="27:35" x14ac:dyDescent="0.25">
      <c r="AA17065" s="81"/>
      <c r="AB17065" s="81"/>
      <c r="AC17065" s="80"/>
      <c r="AD17065" s="80"/>
      <c r="AE17065" s="81"/>
      <c r="AF17065" s="82"/>
      <c r="AG17065" s="80"/>
      <c r="AH17065" s="119"/>
      <c r="AI17065" s="119"/>
    </row>
    <row r="17066" spans="27:35" x14ac:dyDescent="0.25">
      <c r="AA17066" s="81"/>
      <c r="AB17066" s="81"/>
      <c r="AC17066" s="80"/>
      <c r="AD17066" s="80"/>
      <c r="AE17066" s="81"/>
      <c r="AF17066" s="82"/>
      <c r="AG17066" s="80"/>
      <c r="AH17066" s="119"/>
      <c r="AI17066" s="119"/>
    </row>
    <row r="17067" spans="27:35" x14ac:dyDescent="0.25">
      <c r="AA17067" s="81"/>
      <c r="AB17067" s="81"/>
      <c r="AC17067" s="80"/>
      <c r="AD17067" s="80"/>
      <c r="AE17067" s="81"/>
      <c r="AF17067" s="82"/>
      <c r="AG17067" s="80"/>
      <c r="AH17067" s="119"/>
      <c r="AI17067" s="119"/>
    </row>
    <row r="17068" spans="27:35" x14ac:dyDescent="0.25">
      <c r="AA17068" s="81"/>
      <c r="AB17068" s="81"/>
      <c r="AC17068" s="80"/>
      <c r="AD17068" s="80"/>
      <c r="AE17068" s="81"/>
      <c r="AF17068" s="82"/>
      <c r="AG17068" s="80"/>
      <c r="AH17068" s="119"/>
      <c r="AI17068" s="119"/>
    </row>
    <row r="17069" spans="27:35" x14ac:dyDescent="0.25">
      <c r="AA17069" s="81"/>
      <c r="AB17069" s="81"/>
      <c r="AC17069" s="80"/>
      <c r="AD17069" s="80"/>
      <c r="AE17069" s="81"/>
      <c r="AF17069" s="82"/>
      <c r="AG17069" s="80"/>
      <c r="AH17069" s="119"/>
      <c r="AI17069" s="119"/>
    </row>
    <row r="17070" spans="27:35" x14ac:dyDescent="0.25">
      <c r="AA17070" s="81"/>
      <c r="AB17070" s="81"/>
      <c r="AC17070" s="80"/>
      <c r="AD17070" s="80"/>
      <c r="AE17070" s="81"/>
      <c r="AF17070" s="82"/>
      <c r="AG17070" s="80"/>
      <c r="AH17070" s="119"/>
      <c r="AI17070" s="119"/>
    </row>
    <row r="17071" spans="27:35" x14ac:dyDescent="0.25">
      <c r="AA17071" s="81"/>
      <c r="AB17071" s="81"/>
      <c r="AC17071" s="80"/>
      <c r="AD17071" s="80"/>
      <c r="AE17071" s="81"/>
      <c r="AF17071" s="82"/>
      <c r="AG17071" s="80"/>
      <c r="AH17071" s="119"/>
      <c r="AI17071" s="119"/>
    </row>
    <row r="17072" spans="27:35" x14ac:dyDescent="0.25">
      <c r="AA17072" s="81"/>
      <c r="AB17072" s="81"/>
      <c r="AC17072" s="80"/>
      <c r="AD17072" s="80"/>
      <c r="AE17072" s="81"/>
      <c r="AF17072" s="82"/>
      <c r="AG17072" s="80"/>
      <c r="AH17072" s="119"/>
      <c r="AI17072" s="119"/>
    </row>
    <row r="17073" spans="27:35" x14ac:dyDescent="0.25">
      <c r="AA17073" s="81"/>
      <c r="AB17073" s="81"/>
      <c r="AC17073" s="80"/>
      <c r="AD17073" s="80"/>
      <c r="AE17073" s="81"/>
      <c r="AF17073" s="82"/>
      <c r="AG17073" s="80"/>
      <c r="AH17073" s="119"/>
      <c r="AI17073" s="119"/>
    </row>
    <row r="17074" spans="27:35" x14ac:dyDescent="0.25">
      <c r="AA17074" s="81"/>
      <c r="AB17074" s="81"/>
      <c r="AC17074" s="80"/>
      <c r="AD17074" s="80"/>
      <c r="AE17074" s="81"/>
      <c r="AF17074" s="82"/>
      <c r="AG17074" s="80"/>
      <c r="AH17074" s="119"/>
      <c r="AI17074" s="119"/>
    </row>
    <row r="17075" spans="27:35" x14ac:dyDescent="0.25">
      <c r="AA17075" s="81"/>
      <c r="AB17075" s="81"/>
      <c r="AC17075" s="80"/>
      <c r="AD17075" s="80"/>
      <c r="AE17075" s="81"/>
      <c r="AF17075" s="82"/>
      <c r="AG17075" s="80"/>
      <c r="AH17075" s="119"/>
      <c r="AI17075" s="119"/>
    </row>
    <row r="17076" spans="27:35" x14ac:dyDescent="0.25">
      <c r="AA17076" s="81"/>
      <c r="AB17076" s="81"/>
      <c r="AC17076" s="80"/>
      <c r="AD17076" s="80"/>
      <c r="AE17076" s="81"/>
      <c r="AF17076" s="82"/>
      <c r="AG17076" s="80"/>
      <c r="AH17076" s="119"/>
      <c r="AI17076" s="119"/>
    </row>
    <row r="17077" spans="27:35" x14ac:dyDescent="0.25">
      <c r="AA17077" s="81"/>
      <c r="AB17077" s="81"/>
      <c r="AC17077" s="80"/>
      <c r="AD17077" s="80"/>
      <c r="AE17077" s="81"/>
      <c r="AF17077" s="82"/>
      <c r="AG17077" s="80"/>
      <c r="AH17077" s="119"/>
      <c r="AI17077" s="119"/>
    </row>
    <row r="17078" spans="27:35" x14ac:dyDescent="0.25">
      <c r="AA17078" s="81"/>
      <c r="AB17078" s="81"/>
      <c r="AC17078" s="80"/>
      <c r="AD17078" s="80"/>
      <c r="AE17078" s="81"/>
      <c r="AF17078" s="82"/>
      <c r="AG17078" s="80"/>
      <c r="AH17078" s="119"/>
      <c r="AI17078" s="119"/>
    </row>
    <row r="17079" spans="27:35" x14ac:dyDescent="0.25">
      <c r="AA17079" s="81"/>
      <c r="AB17079" s="81"/>
      <c r="AC17079" s="80"/>
      <c r="AD17079" s="80"/>
      <c r="AE17079" s="81"/>
      <c r="AF17079" s="82"/>
      <c r="AG17079" s="80"/>
      <c r="AH17079" s="119"/>
      <c r="AI17079" s="119"/>
    </row>
    <row r="17080" spans="27:35" x14ac:dyDescent="0.25">
      <c r="AA17080" s="81"/>
      <c r="AB17080" s="81"/>
      <c r="AC17080" s="80"/>
      <c r="AD17080" s="80"/>
      <c r="AE17080" s="81"/>
      <c r="AF17080" s="82"/>
      <c r="AG17080" s="80"/>
      <c r="AH17080" s="119"/>
      <c r="AI17080" s="119"/>
    </row>
    <row r="17081" spans="27:35" x14ac:dyDescent="0.25">
      <c r="AA17081" s="81"/>
      <c r="AB17081" s="81"/>
      <c r="AC17081" s="80"/>
      <c r="AD17081" s="80"/>
      <c r="AE17081" s="81"/>
      <c r="AF17081" s="82"/>
      <c r="AG17081" s="80"/>
      <c r="AH17081" s="119"/>
      <c r="AI17081" s="119"/>
    </row>
    <row r="17082" spans="27:35" x14ac:dyDescent="0.25">
      <c r="AA17082" s="81"/>
      <c r="AB17082" s="81"/>
      <c r="AC17082" s="80"/>
      <c r="AD17082" s="80"/>
      <c r="AE17082" s="81"/>
      <c r="AF17082" s="82"/>
      <c r="AG17082" s="80"/>
      <c r="AH17082" s="119"/>
      <c r="AI17082" s="119"/>
    </row>
    <row r="17083" spans="27:35" x14ac:dyDescent="0.25">
      <c r="AA17083" s="81"/>
      <c r="AB17083" s="81"/>
      <c r="AC17083" s="80"/>
      <c r="AD17083" s="80"/>
      <c r="AE17083" s="81"/>
      <c r="AF17083" s="82"/>
      <c r="AG17083" s="80"/>
      <c r="AH17083" s="119"/>
      <c r="AI17083" s="119"/>
    </row>
    <row r="17084" spans="27:35" x14ac:dyDescent="0.25">
      <c r="AA17084" s="81"/>
      <c r="AB17084" s="81"/>
      <c r="AC17084" s="80"/>
      <c r="AD17084" s="80"/>
      <c r="AE17084" s="81"/>
      <c r="AF17084" s="82"/>
      <c r="AG17084" s="80"/>
      <c r="AH17084" s="119"/>
      <c r="AI17084" s="119"/>
    </row>
    <row r="17085" spans="27:35" x14ac:dyDescent="0.25">
      <c r="AA17085" s="81"/>
      <c r="AB17085" s="81"/>
      <c r="AC17085" s="80"/>
      <c r="AD17085" s="80"/>
      <c r="AE17085" s="81"/>
      <c r="AF17085" s="82"/>
      <c r="AG17085" s="80"/>
      <c r="AH17085" s="119"/>
      <c r="AI17085" s="119"/>
    </row>
    <row r="17086" spans="27:35" x14ac:dyDescent="0.25">
      <c r="AA17086" s="81"/>
      <c r="AB17086" s="81"/>
      <c r="AC17086" s="80"/>
      <c r="AD17086" s="80"/>
      <c r="AE17086" s="81"/>
      <c r="AF17086" s="82"/>
      <c r="AG17086" s="80"/>
      <c r="AH17086" s="119"/>
      <c r="AI17086" s="119"/>
    </row>
    <row r="17087" spans="27:35" x14ac:dyDescent="0.25">
      <c r="AA17087" s="81"/>
      <c r="AB17087" s="81"/>
      <c r="AC17087" s="80"/>
      <c r="AD17087" s="80"/>
      <c r="AE17087" s="81"/>
      <c r="AF17087" s="82"/>
      <c r="AG17087" s="80"/>
      <c r="AH17087" s="119"/>
      <c r="AI17087" s="119"/>
    </row>
    <row r="17088" spans="27:35" x14ac:dyDescent="0.25">
      <c r="AA17088" s="81"/>
      <c r="AB17088" s="81"/>
      <c r="AC17088" s="80"/>
      <c r="AD17088" s="80"/>
      <c r="AE17088" s="81"/>
      <c r="AF17088" s="82"/>
      <c r="AG17088" s="80"/>
      <c r="AH17088" s="119"/>
      <c r="AI17088" s="119"/>
    </row>
    <row r="17089" spans="27:35" x14ac:dyDescent="0.25">
      <c r="AA17089" s="81"/>
      <c r="AB17089" s="81"/>
      <c r="AC17089" s="80"/>
      <c r="AD17089" s="80"/>
      <c r="AE17089" s="81"/>
      <c r="AF17089" s="82"/>
      <c r="AG17089" s="80"/>
      <c r="AH17089" s="119"/>
      <c r="AI17089" s="119"/>
    </row>
    <row r="17090" spans="27:35" x14ac:dyDescent="0.25">
      <c r="AA17090" s="81"/>
      <c r="AB17090" s="81"/>
      <c r="AC17090" s="80"/>
      <c r="AD17090" s="80"/>
      <c r="AE17090" s="81"/>
      <c r="AF17090" s="82"/>
      <c r="AG17090" s="80"/>
      <c r="AH17090" s="119"/>
      <c r="AI17090" s="119"/>
    </row>
    <row r="17091" spans="27:35" x14ac:dyDescent="0.25">
      <c r="AA17091" s="81"/>
      <c r="AB17091" s="81"/>
      <c r="AC17091" s="80"/>
      <c r="AD17091" s="80"/>
      <c r="AE17091" s="81"/>
      <c r="AF17091" s="82"/>
      <c r="AG17091" s="80"/>
      <c r="AH17091" s="119"/>
      <c r="AI17091" s="119"/>
    </row>
    <row r="17092" spans="27:35" x14ac:dyDescent="0.25">
      <c r="AA17092" s="81"/>
      <c r="AB17092" s="81"/>
      <c r="AC17092" s="80"/>
      <c r="AD17092" s="80"/>
      <c r="AE17092" s="81"/>
      <c r="AF17092" s="82"/>
      <c r="AG17092" s="80"/>
      <c r="AH17092" s="119"/>
      <c r="AI17092" s="119"/>
    </row>
    <row r="17093" spans="27:35" x14ac:dyDescent="0.25">
      <c r="AA17093" s="81"/>
      <c r="AB17093" s="81"/>
      <c r="AC17093" s="80"/>
      <c r="AD17093" s="80"/>
      <c r="AE17093" s="81"/>
      <c r="AF17093" s="82"/>
      <c r="AG17093" s="80"/>
      <c r="AH17093" s="119"/>
      <c r="AI17093" s="119"/>
    </row>
    <row r="17094" spans="27:35" x14ac:dyDescent="0.25">
      <c r="AA17094" s="81"/>
      <c r="AB17094" s="81"/>
      <c r="AC17094" s="80"/>
      <c r="AD17094" s="80"/>
      <c r="AE17094" s="81"/>
      <c r="AF17094" s="82"/>
      <c r="AG17094" s="80"/>
      <c r="AH17094" s="119"/>
      <c r="AI17094" s="119"/>
    </row>
    <row r="17095" spans="27:35" x14ac:dyDescent="0.25">
      <c r="AA17095" s="81"/>
      <c r="AB17095" s="81"/>
      <c r="AC17095" s="80"/>
      <c r="AD17095" s="80"/>
      <c r="AE17095" s="81"/>
      <c r="AF17095" s="82"/>
      <c r="AG17095" s="80"/>
      <c r="AH17095" s="119"/>
      <c r="AI17095" s="119"/>
    </row>
    <row r="17096" spans="27:35" x14ac:dyDescent="0.25">
      <c r="AA17096" s="81"/>
      <c r="AB17096" s="81"/>
      <c r="AC17096" s="80"/>
      <c r="AD17096" s="80"/>
      <c r="AE17096" s="81"/>
      <c r="AF17096" s="82"/>
      <c r="AG17096" s="80"/>
      <c r="AH17096" s="119"/>
      <c r="AI17096" s="119"/>
    </row>
    <row r="17097" spans="27:35" x14ac:dyDescent="0.25">
      <c r="AA17097" s="81"/>
      <c r="AB17097" s="81"/>
      <c r="AC17097" s="80"/>
      <c r="AD17097" s="80"/>
      <c r="AE17097" s="81"/>
      <c r="AF17097" s="82"/>
      <c r="AG17097" s="80"/>
      <c r="AH17097" s="119"/>
      <c r="AI17097" s="119"/>
    </row>
    <row r="17098" spans="27:35" x14ac:dyDescent="0.25">
      <c r="AA17098" s="81"/>
      <c r="AB17098" s="81"/>
      <c r="AC17098" s="80"/>
      <c r="AD17098" s="80"/>
      <c r="AE17098" s="81"/>
      <c r="AF17098" s="82"/>
      <c r="AG17098" s="80"/>
      <c r="AH17098" s="119"/>
      <c r="AI17098" s="119"/>
    </row>
    <row r="17099" spans="27:35" x14ac:dyDescent="0.25">
      <c r="AA17099" s="81"/>
      <c r="AB17099" s="81"/>
      <c r="AC17099" s="80"/>
      <c r="AD17099" s="80"/>
      <c r="AE17099" s="81"/>
      <c r="AF17099" s="82"/>
      <c r="AG17099" s="80"/>
      <c r="AH17099" s="119"/>
      <c r="AI17099" s="119"/>
    </row>
    <row r="17100" spans="27:35" x14ac:dyDescent="0.25">
      <c r="AA17100" s="81"/>
      <c r="AB17100" s="81"/>
      <c r="AC17100" s="80"/>
      <c r="AD17100" s="80"/>
      <c r="AE17100" s="81"/>
      <c r="AF17100" s="82"/>
      <c r="AG17100" s="80"/>
      <c r="AH17100" s="119"/>
      <c r="AI17100" s="119"/>
    </row>
    <row r="17101" spans="27:35" x14ac:dyDescent="0.25">
      <c r="AA17101" s="81"/>
      <c r="AB17101" s="81"/>
      <c r="AC17101" s="80"/>
      <c r="AD17101" s="80"/>
      <c r="AE17101" s="81"/>
      <c r="AF17101" s="82"/>
      <c r="AG17101" s="80"/>
      <c r="AH17101" s="119"/>
      <c r="AI17101" s="119"/>
    </row>
    <row r="17102" spans="27:35" x14ac:dyDescent="0.25">
      <c r="AA17102" s="81"/>
      <c r="AB17102" s="81"/>
      <c r="AC17102" s="80"/>
      <c r="AD17102" s="80"/>
      <c r="AE17102" s="81"/>
      <c r="AF17102" s="82"/>
      <c r="AG17102" s="80"/>
      <c r="AH17102" s="119"/>
      <c r="AI17102" s="119"/>
    </row>
    <row r="17103" spans="27:35" x14ac:dyDescent="0.25">
      <c r="AA17103" s="81"/>
      <c r="AB17103" s="81"/>
      <c r="AC17103" s="80"/>
      <c r="AD17103" s="80"/>
      <c r="AE17103" s="81"/>
      <c r="AF17103" s="82"/>
      <c r="AG17103" s="80"/>
      <c r="AH17103" s="119"/>
      <c r="AI17103" s="119"/>
    </row>
    <row r="17104" spans="27:35" x14ac:dyDescent="0.25">
      <c r="AA17104" s="81"/>
      <c r="AB17104" s="81"/>
      <c r="AC17104" s="80"/>
      <c r="AD17104" s="80"/>
      <c r="AE17104" s="81"/>
      <c r="AF17104" s="82"/>
      <c r="AG17104" s="80"/>
      <c r="AH17104" s="119"/>
      <c r="AI17104" s="119"/>
    </row>
    <row r="17105" spans="27:35" x14ac:dyDescent="0.25">
      <c r="AA17105" s="81"/>
      <c r="AB17105" s="81"/>
      <c r="AC17105" s="80"/>
      <c r="AD17105" s="80"/>
      <c r="AE17105" s="81"/>
      <c r="AF17105" s="82"/>
      <c r="AG17105" s="80"/>
      <c r="AH17105" s="119"/>
      <c r="AI17105" s="119"/>
    </row>
    <row r="17106" spans="27:35" x14ac:dyDescent="0.25">
      <c r="AA17106" s="81"/>
      <c r="AB17106" s="81"/>
      <c r="AC17106" s="80"/>
      <c r="AD17106" s="80"/>
      <c r="AE17106" s="81"/>
      <c r="AF17106" s="82"/>
      <c r="AG17106" s="80"/>
      <c r="AH17106" s="119"/>
      <c r="AI17106" s="119"/>
    </row>
    <row r="17107" spans="27:35" x14ac:dyDescent="0.25">
      <c r="AA17107" s="81"/>
      <c r="AB17107" s="81"/>
      <c r="AC17107" s="80"/>
      <c r="AD17107" s="80"/>
      <c r="AE17107" s="81"/>
      <c r="AF17107" s="82"/>
      <c r="AG17107" s="80"/>
      <c r="AH17107" s="119"/>
      <c r="AI17107" s="119"/>
    </row>
    <row r="17108" spans="27:35" x14ac:dyDescent="0.25">
      <c r="AA17108" s="81"/>
      <c r="AB17108" s="81"/>
      <c r="AC17108" s="80"/>
      <c r="AD17108" s="80"/>
      <c r="AE17108" s="81"/>
      <c r="AF17108" s="82"/>
      <c r="AG17108" s="80"/>
      <c r="AH17108" s="119"/>
      <c r="AI17108" s="119"/>
    </row>
    <row r="17109" spans="27:35" x14ac:dyDescent="0.25">
      <c r="AA17109" s="81"/>
      <c r="AB17109" s="81"/>
      <c r="AC17109" s="80"/>
      <c r="AD17109" s="80"/>
      <c r="AE17109" s="81"/>
      <c r="AF17109" s="82"/>
      <c r="AG17109" s="80"/>
      <c r="AH17109" s="119"/>
      <c r="AI17109" s="119"/>
    </row>
    <row r="17110" spans="27:35" x14ac:dyDescent="0.25">
      <c r="AA17110" s="81"/>
      <c r="AB17110" s="81"/>
      <c r="AC17110" s="80"/>
      <c r="AD17110" s="80"/>
      <c r="AE17110" s="81"/>
      <c r="AF17110" s="82"/>
      <c r="AG17110" s="80"/>
      <c r="AH17110" s="119"/>
      <c r="AI17110" s="119"/>
    </row>
    <row r="17111" spans="27:35" x14ac:dyDescent="0.25">
      <c r="AA17111" s="81"/>
      <c r="AB17111" s="81"/>
      <c r="AC17111" s="80"/>
      <c r="AD17111" s="80"/>
      <c r="AE17111" s="81"/>
      <c r="AF17111" s="82"/>
      <c r="AG17111" s="80"/>
      <c r="AH17111" s="119"/>
      <c r="AI17111" s="119"/>
    </row>
    <row r="17112" spans="27:35" x14ac:dyDescent="0.25">
      <c r="AA17112" s="81"/>
      <c r="AB17112" s="81"/>
      <c r="AC17112" s="80"/>
      <c r="AD17112" s="80"/>
      <c r="AE17112" s="81"/>
      <c r="AF17112" s="82"/>
      <c r="AG17112" s="80"/>
      <c r="AH17112" s="119"/>
      <c r="AI17112" s="119"/>
    </row>
    <row r="17113" spans="27:35" x14ac:dyDescent="0.25">
      <c r="AA17113" s="81"/>
      <c r="AB17113" s="81"/>
      <c r="AC17113" s="80"/>
      <c r="AD17113" s="80"/>
      <c r="AE17113" s="81"/>
      <c r="AF17113" s="82"/>
      <c r="AG17113" s="80"/>
      <c r="AH17113" s="119"/>
      <c r="AI17113" s="119"/>
    </row>
    <row r="17114" spans="27:35" x14ac:dyDescent="0.25">
      <c r="AA17114" s="81"/>
      <c r="AB17114" s="81"/>
      <c r="AC17114" s="80"/>
      <c r="AD17114" s="80"/>
      <c r="AE17114" s="81"/>
      <c r="AF17114" s="82"/>
      <c r="AG17114" s="80"/>
      <c r="AH17114" s="119"/>
      <c r="AI17114" s="119"/>
    </row>
    <row r="17115" spans="27:35" x14ac:dyDescent="0.25">
      <c r="AA17115" s="81"/>
      <c r="AB17115" s="81"/>
      <c r="AC17115" s="80"/>
      <c r="AD17115" s="80"/>
      <c r="AE17115" s="81"/>
      <c r="AF17115" s="82"/>
      <c r="AG17115" s="80"/>
      <c r="AH17115" s="119"/>
      <c r="AI17115" s="119"/>
    </row>
    <row r="17116" spans="27:35" x14ac:dyDescent="0.25">
      <c r="AA17116" s="81"/>
      <c r="AB17116" s="81"/>
      <c r="AC17116" s="80"/>
      <c r="AD17116" s="80"/>
      <c r="AE17116" s="81"/>
      <c r="AF17116" s="82"/>
      <c r="AG17116" s="80"/>
      <c r="AH17116" s="119"/>
      <c r="AI17116" s="119"/>
    </row>
    <row r="17117" spans="27:35" x14ac:dyDescent="0.25">
      <c r="AA17117" s="81"/>
      <c r="AB17117" s="81"/>
      <c r="AC17117" s="80"/>
      <c r="AD17117" s="80"/>
      <c r="AE17117" s="81"/>
      <c r="AF17117" s="82"/>
      <c r="AG17117" s="80"/>
      <c r="AH17117" s="119"/>
      <c r="AI17117" s="119"/>
    </row>
    <row r="17118" spans="27:35" x14ac:dyDescent="0.25">
      <c r="AA17118" s="81"/>
      <c r="AB17118" s="81"/>
      <c r="AC17118" s="80"/>
      <c r="AD17118" s="80"/>
      <c r="AE17118" s="81"/>
      <c r="AF17118" s="82"/>
      <c r="AG17118" s="80"/>
      <c r="AH17118" s="119"/>
      <c r="AI17118" s="119"/>
    </row>
    <row r="17119" spans="27:35" x14ac:dyDescent="0.25">
      <c r="AA17119" s="81"/>
      <c r="AB17119" s="81"/>
      <c r="AC17119" s="80"/>
      <c r="AD17119" s="80"/>
      <c r="AE17119" s="81"/>
      <c r="AF17119" s="82"/>
      <c r="AG17119" s="80"/>
      <c r="AH17119" s="119"/>
      <c r="AI17119" s="119"/>
    </row>
    <row r="17120" spans="27:35" x14ac:dyDescent="0.25">
      <c r="AA17120" s="81"/>
      <c r="AB17120" s="81"/>
      <c r="AC17120" s="80"/>
      <c r="AD17120" s="80"/>
      <c r="AE17120" s="81"/>
      <c r="AF17120" s="82"/>
      <c r="AG17120" s="80"/>
      <c r="AH17120" s="119"/>
      <c r="AI17120" s="119"/>
    </row>
    <row r="17121" spans="27:35" x14ac:dyDescent="0.25">
      <c r="AA17121" s="81"/>
      <c r="AB17121" s="81"/>
      <c r="AC17121" s="80"/>
      <c r="AD17121" s="80"/>
      <c r="AE17121" s="81"/>
      <c r="AF17121" s="82"/>
      <c r="AG17121" s="80"/>
      <c r="AH17121" s="119"/>
      <c r="AI17121" s="119"/>
    </row>
    <row r="17122" spans="27:35" x14ac:dyDescent="0.25">
      <c r="AA17122" s="81"/>
      <c r="AB17122" s="81"/>
      <c r="AC17122" s="80"/>
      <c r="AD17122" s="80"/>
      <c r="AE17122" s="81"/>
      <c r="AF17122" s="82"/>
      <c r="AG17122" s="80"/>
      <c r="AH17122" s="119"/>
      <c r="AI17122" s="119"/>
    </row>
    <row r="17123" spans="27:35" x14ac:dyDescent="0.25">
      <c r="AA17123" s="81"/>
      <c r="AB17123" s="81"/>
      <c r="AC17123" s="80"/>
      <c r="AD17123" s="80"/>
      <c r="AE17123" s="81"/>
      <c r="AF17123" s="82"/>
      <c r="AG17123" s="80"/>
      <c r="AH17123" s="119"/>
      <c r="AI17123" s="119"/>
    </row>
    <row r="17124" spans="27:35" x14ac:dyDescent="0.25">
      <c r="AA17124" s="81"/>
      <c r="AB17124" s="81"/>
      <c r="AC17124" s="80"/>
      <c r="AD17124" s="80"/>
      <c r="AE17124" s="81"/>
      <c r="AF17124" s="82"/>
      <c r="AG17124" s="80"/>
      <c r="AH17124" s="119"/>
      <c r="AI17124" s="119"/>
    </row>
    <row r="17125" spans="27:35" x14ac:dyDescent="0.25">
      <c r="AA17125" s="81"/>
      <c r="AB17125" s="81"/>
      <c r="AC17125" s="80"/>
      <c r="AD17125" s="80"/>
      <c r="AE17125" s="81"/>
      <c r="AF17125" s="82"/>
      <c r="AG17125" s="80"/>
      <c r="AH17125" s="119"/>
      <c r="AI17125" s="119"/>
    </row>
    <row r="17126" spans="27:35" x14ac:dyDescent="0.25">
      <c r="AA17126" s="81"/>
      <c r="AB17126" s="81"/>
      <c r="AC17126" s="80"/>
      <c r="AD17126" s="80"/>
      <c r="AE17126" s="81"/>
      <c r="AF17126" s="82"/>
      <c r="AG17126" s="80"/>
      <c r="AH17126" s="119"/>
      <c r="AI17126" s="119"/>
    </row>
    <row r="17127" spans="27:35" x14ac:dyDescent="0.25">
      <c r="AA17127" s="81"/>
      <c r="AB17127" s="81"/>
      <c r="AC17127" s="80"/>
      <c r="AD17127" s="80"/>
      <c r="AE17127" s="81"/>
      <c r="AF17127" s="82"/>
      <c r="AG17127" s="80"/>
      <c r="AH17127" s="119"/>
      <c r="AI17127" s="119"/>
    </row>
    <row r="17128" spans="27:35" x14ac:dyDescent="0.25">
      <c r="AA17128" s="81"/>
      <c r="AB17128" s="81"/>
      <c r="AC17128" s="80"/>
      <c r="AD17128" s="80"/>
      <c r="AE17128" s="81"/>
      <c r="AF17128" s="82"/>
      <c r="AG17128" s="80"/>
      <c r="AH17128" s="119"/>
      <c r="AI17128" s="119"/>
    </row>
    <row r="17129" spans="27:35" x14ac:dyDescent="0.25">
      <c r="AA17129" s="81"/>
      <c r="AB17129" s="81"/>
      <c r="AC17129" s="80"/>
      <c r="AD17129" s="80"/>
      <c r="AE17129" s="81"/>
      <c r="AF17129" s="82"/>
      <c r="AG17129" s="80"/>
      <c r="AH17129" s="119"/>
      <c r="AI17129" s="119"/>
    </row>
    <row r="17130" spans="27:35" x14ac:dyDescent="0.25">
      <c r="AA17130" s="81"/>
      <c r="AB17130" s="81"/>
      <c r="AC17130" s="80"/>
      <c r="AD17130" s="80"/>
      <c r="AE17130" s="81"/>
      <c r="AF17130" s="82"/>
      <c r="AG17130" s="80"/>
      <c r="AH17130" s="119"/>
      <c r="AI17130" s="119"/>
    </row>
    <row r="17131" spans="27:35" x14ac:dyDescent="0.25">
      <c r="AA17131" s="81"/>
      <c r="AB17131" s="81"/>
      <c r="AC17131" s="80"/>
      <c r="AD17131" s="80"/>
      <c r="AE17131" s="81"/>
      <c r="AF17131" s="82"/>
      <c r="AG17131" s="80"/>
      <c r="AH17131" s="119"/>
      <c r="AI17131" s="119"/>
    </row>
    <row r="17132" spans="27:35" x14ac:dyDescent="0.25">
      <c r="AA17132" s="81"/>
      <c r="AB17132" s="81"/>
      <c r="AC17132" s="80"/>
      <c r="AD17132" s="80"/>
      <c r="AE17132" s="81"/>
      <c r="AF17132" s="82"/>
      <c r="AG17132" s="80"/>
      <c r="AH17132" s="119"/>
      <c r="AI17132" s="119"/>
    </row>
    <row r="17133" spans="27:35" x14ac:dyDescent="0.25">
      <c r="AA17133" s="81"/>
      <c r="AB17133" s="81"/>
      <c r="AC17133" s="80"/>
      <c r="AD17133" s="80"/>
      <c r="AE17133" s="81"/>
      <c r="AF17133" s="82"/>
      <c r="AG17133" s="80"/>
      <c r="AH17133" s="119"/>
      <c r="AI17133" s="119"/>
    </row>
    <row r="17134" spans="27:35" x14ac:dyDescent="0.25">
      <c r="AA17134" s="81"/>
      <c r="AB17134" s="81"/>
      <c r="AC17134" s="80"/>
      <c r="AD17134" s="80"/>
      <c r="AE17134" s="81"/>
      <c r="AF17134" s="82"/>
      <c r="AG17134" s="80"/>
      <c r="AH17134" s="119"/>
      <c r="AI17134" s="119"/>
    </row>
    <row r="17135" spans="27:35" x14ac:dyDescent="0.25">
      <c r="AA17135" s="81"/>
      <c r="AB17135" s="81"/>
      <c r="AC17135" s="80"/>
      <c r="AD17135" s="80"/>
      <c r="AE17135" s="81"/>
      <c r="AF17135" s="82"/>
      <c r="AG17135" s="80"/>
      <c r="AH17135" s="119"/>
      <c r="AI17135" s="119"/>
    </row>
    <row r="17136" spans="27:35" x14ac:dyDescent="0.25">
      <c r="AA17136" s="81"/>
      <c r="AB17136" s="81"/>
      <c r="AC17136" s="80"/>
      <c r="AD17136" s="80"/>
      <c r="AE17136" s="81"/>
      <c r="AF17136" s="82"/>
      <c r="AG17136" s="80"/>
      <c r="AH17136" s="119"/>
      <c r="AI17136" s="119"/>
    </row>
    <row r="17137" spans="27:35" x14ac:dyDescent="0.25">
      <c r="AA17137" s="81"/>
      <c r="AB17137" s="81"/>
      <c r="AC17137" s="80"/>
      <c r="AD17137" s="80"/>
      <c r="AE17137" s="81"/>
      <c r="AF17137" s="82"/>
      <c r="AG17137" s="80"/>
      <c r="AH17137" s="119"/>
      <c r="AI17137" s="119"/>
    </row>
    <row r="17138" spans="27:35" x14ac:dyDescent="0.25">
      <c r="AA17138" s="81"/>
      <c r="AB17138" s="81"/>
      <c r="AC17138" s="80"/>
      <c r="AD17138" s="80"/>
      <c r="AE17138" s="81"/>
      <c r="AF17138" s="82"/>
      <c r="AG17138" s="80"/>
      <c r="AH17138" s="119"/>
      <c r="AI17138" s="119"/>
    </row>
    <row r="17139" spans="27:35" x14ac:dyDescent="0.25">
      <c r="AA17139" s="81"/>
      <c r="AB17139" s="81"/>
      <c r="AC17139" s="80"/>
      <c r="AD17139" s="80"/>
      <c r="AE17139" s="81"/>
      <c r="AF17139" s="82"/>
      <c r="AG17139" s="80"/>
      <c r="AH17139" s="119"/>
      <c r="AI17139" s="119"/>
    </row>
    <row r="17140" spans="27:35" x14ac:dyDescent="0.25">
      <c r="AA17140" s="81"/>
      <c r="AB17140" s="81"/>
      <c r="AC17140" s="80"/>
      <c r="AD17140" s="80"/>
      <c r="AE17140" s="81"/>
      <c r="AF17140" s="82"/>
      <c r="AG17140" s="80"/>
      <c r="AH17140" s="119"/>
      <c r="AI17140" s="119"/>
    </row>
    <row r="17141" spans="27:35" x14ac:dyDescent="0.25">
      <c r="AA17141" s="81"/>
      <c r="AB17141" s="81"/>
      <c r="AC17141" s="80"/>
      <c r="AD17141" s="80"/>
      <c r="AE17141" s="81"/>
      <c r="AF17141" s="82"/>
      <c r="AG17141" s="80"/>
      <c r="AH17141" s="119"/>
      <c r="AI17141" s="119"/>
    </row>
    <row r="17142" spans="27:35" x14ac:dyDescent="0.25">
      <c r="AA17142" s="81"/>
      <c r="AB17142" s="81"/>
      <c r="AC17142" s="80"/>
      <c r="AD17142" s="80"/>
      <c r="AE17142" s="81"/>
      <c r="AF17142" s="82"/>
      <c r="AG17142" s="80"/>
      <c r="AH17142" s="119"/>
      <c r="AI17142" s="119"/>
    </row>
    <row r="17143" spans="27:35" x14ac:dyDescent="0.25">
      <c r="AA17143" s="81"/>
      <c r="AB17143" s="81"/>
      <c r="AC17143" s="80"/>
      <c r="AD17143" s="80"/>
      <c r="AE17143" s="81"/>
      <c r="AF17143" s="82"/>
      <c r="AG17143" s="80"/>
      <c r="AH17143" s="119"/>
      <c r="AI17143" s="119"/>
    </row>
    <row r="17144" spans="27:35" x14ac:dyDescent="0.25">
      <c r="AA17144" s="81"/>
      <c r="AB17144" s="81"/>
      <c r="AC17144" s="80"/>
      <c r="AD17144" s="80"/>
      <c r="AE17144" s="81"/>
      <c r="AF17144" s="82"/>
      <c r="AG17144" s="80"/>
      <c r="AH17144" s="119"/>
      <c r="AI17144" s="119"/>
    </row>
    <row r="17145" spans="27:35" x14ac:dyDescent="0.25">
      <c r="AA17145" s="81"/>
      <c r="AB17145" s="81"/>
      <c r="AC17145" s="80"/>
      <c r="AD17145" s="80"/>
      <c r="AE17145" s="81"/>
      <c r="AF17145" s="82"/>
      <c r="AG17145" s="80"/>
      <c r="AH17145" s="119"/>
      <c r="AI17145" s="119"/>
    </row>
    <row r="17146" spans="27:35" x14ac:dyDescent="0.25">
      <c r="AA17146" s="81"/>
      <c r="AB17146" s="81"/>
      <c r="AC17146" s="80"/>
      <c r="AD17146" s="80"/>
      <c r="AE17146" s="81"/>
      <c r="AF17146" s="82"/>
      <c r="AG17146" s="80"/>
      <c r="AH17146" s="119"/>
      <c r="AI17146" s="119"/>
    </row>
    <row r="17147" spans="27:35" x14ac:dyDescent="0.25">
      <c r="AA17147" s="81"/>
      <c r="AB17147" s="81"/>
      <c r="AC17147" s="80"/>
      <c r="AD17147" s="80"/>
      <c r="AE17147" s="81"/>
      <c r="AF17147" s="82"/>
      <c r="AG17147" s="80"/>
      <c r="AH17147" s="119"/>
      <c r="AI17147" s="119"/>
    </row>
    <row r="17148" spans="27:35" x14ac:dyDescent="0.25">
      <c r="AA17148" s="81"/>
      <c r="AB17148" s="81"/>
      <c r="AC17148" s="80"/>
      <c r="AD17148" s="80"/>
      <c r="AE17148" s="81"/>
      <c r="AF17148" s="82"/>
      <c r="AG17148" s="80"/>
      <c r="AH17148" s="119"/>
      <c r="AI17148" s="119"/>
    </row>
    <row r="17149" spans="27:35" x14ac:dyDescent="0.25">
      <c r="AA17149" s="81"/>
      <c r="AB17149" s="81"/>
      <c r="AC17149" s="80"/>
      <c r="AD17149" s="80"/>
      <c r="AE17149" s="81"/>
      <c r="AF17149" s="82"/>
      <c r="AG17149" s="80"/>
      <c r="AH17149" s="119"/>
      <c r="AI17149" s="119"/>
    </row>
    <row r="17150" spans="27:35" x14ac:dyDescent="0.25">
      <c r="AA17150" s="81"/>
      <c r="AB17150" s="81"/>
      <c r="AC17150" s="80"/>
      <c r="AD17150" s="80"/>
      <c r="AE17150" s="81"/>
      <c r="AF17150" s="82"/>
      <c r="AG17150" s="80"/>
      <c r="AH17150" s="119"/>
      <c r="AI17150" s="119"/>
    </row>
    <row r="17151" spans="27:35" x14ac:dyDescent="0.25">
      <c r="AA17151" s="81"/>
      <c r="AB17151" s="81"/>
      <c r="AC17151" s="80"/>
      <c r="AD17151" s="80"/>
      <c r="AE17151" s="81"/>
      <c r="AF17151" s="82"/>
      <c r="AG17151" s="80"/>
      <c r="AH17151" s="119"/>
      <c r="AI17151" s="119"/>
    </row>
    <row r="17152" spans="27:35" x14ac:dyDescent="0.25">
      <c r="AA17152" s="81"/>
      <c r="AB17152" s="81"/>
      <c r="AC17152" s="80"/>
      <c r="AD17152" s="80"/>
      <c r="AE17152" s="81"/>
      <c r="AF17152" s="82"/>
      <c r="AG17152" s="80"/>
      <c r="AH17152" s="119"/>
      <c r="AI17152" s="119"/>
    </row>
    <row r="17153" spans="27:35" x14ac:dyDescent="0.25">
      <c r="AA17153" s="81"/>
      <c r="AB17153" s="81"/>
      <c r="AC17153" s="80"/>
      <c r="AD17153" s="80"/>
      <c r="AE17153" s="81"/>
      <c r="AF17153" s="82"/>
      <c r="AG17153" s="80"/>
      <c r="AH17153" s="119"/>
      <c r="AI17153" s="119"/>
    </row>
    <row r="17154" spans="27:35" x14ac:dyDescent="0.25">
      <c r="AA17154" s="81"/>
      <c r="AB17154" s="81"/>
      <c r="AC17154" s="80"/>
      <c r="AD17154" s="80"/>
      <c r="AE17154" s="81"/>
      <c r="AF17154" s="82"/>
      <c r="AG17154" s="80"/>
      <c r="AH17154" s="119"/>
      <c r="AI17154" s="119"/>
    </row>
    <row r="17155" spans="27:35" x14ac:dyDescent="0.25">
      <c r="AA17155" s="81"/>
      <c r="AB17155" s="81"/>
      <c r="AC17155" s="80"/>
      <c r="AD17155" s="80"/>
      <c r="AE17155" s="81"/>
      <c r="AF17155" s="82"/>
      <c r="AG17155" s="80"/>
      <c r="AH17155" s="119"/>
      <c r="AI17155" s="119"/>
    </row>
    <row r="17156" spans="27:35" x14ac:dyDescent="0.25">
      <c r="AA17156" s="81"/>
      <c r="AB17156" s="81"/>
      <c r="AC17156" s="80"/>
      <c r="AD17156" s="80"/>
      <c r="AE17156" s="81"/>
      <c r="AF17156" s="82"/>
      <c r="AG17156" s="80"/>
      <c r="AH17156" s="119"/>
      <c r="AI17156" s="119"/>
    </row>
    <row r="17157" spans="27:35" x14ac:dyDescent="0.25">
      <c r="AA17157" s="81"/>
      <c r="AB17157" s="81"/>
      <c r="AC17157" s="80"/>
      <c r="AD17157" s="80"/>
      <c r="AE17157" s="81"/>
      <c r="AF17157" s="82"/>
      <c r="AG17157" s="80"/>
      <c r="AH17157" s="119"/>
      <c r="AI17157" s="119"/>
    </row>
    <row r="17158" spans="27:35" x14ac:dyDescent="0.25">
      <c r="AA17158" s="81"/>
      <c r="AB17158" s="81"/>
      <c r="AC17158" s="80"/>
      <c r="AD17158" s="80"/>
      <c r="AE17158" s="81"/>
      <c r="AF17158" s="82"/>
      <c r="AG17158" s="80"/>
      <c r="AH17158" s="119"/>
      <c r="AI17158" s="119"/>
    </row>
    <row r="17159" spans="27:35" x14ac:dyDescent="0.25">
      <c r="AA17159" s="81"/>
      <c r="AB17159" s="81"/>
      <c r="AC17159" s="80"/>
      <c r="AD17159" s="80"/>
      <c r="AE17159" s="81"/>
      <c r="AF17159" s="82"/>
      <c r="AG17159" s="80"/>
      <c r="AH17159" s="119"/>
      <c r="AI17159" s="119"/>
    </row>
    <row r="17160" spans="27:35" x14ac:dyDescent="0.25">
      <c r="AA17160" s="81"/>
      <c r="AB17160" s="81"/>
      <c r="AC17160" s="80"/>
      <c r="AD17160" s="80"/>
      <c r="AE17160" s="81"/>
      <c r="AF17160" s="82"/>
      <c r="AG17160" s="80"/>
      <c r="AH17160" s="119"/>
      <c r="AI17160" s="119"/>
    </row>
    <row r="17161" spans="27:35" x14ac:dyDescent="0.25">
      <c r="AA17161" s="81"/>
      <c r="AB17161" s="81"/>
      <c r="AC17161" s="80"/>
      <c r="AD17161" s="80"/>
      <c r="AE17161" s="81"/>
      <c r="AF17161" s="82"/>
      <c r="AG17161" s="80"/>
      <c r="AH17161" s="119"/>
      <c r="AI17161" s="119"/>
    </row>
    <row r="17162" spans="27:35" x14ac:dyDescent="0.25">
      <c r="AA17162" s="81"/>
      <c r="AB17162" s="81"/>
      <c r="AC17162" s="80"/>
      <c r="AD17162" s="80"/>
      <c r="AE17162" s="81"/>
      <c r="AF17162" s="82"/>
      <c r="AG17162" s="80"/>
      <c r="AH17162" s="119"/>
      <c r="AI17162" s="119"/>
    </row>
    <row r="17163" spans="27:35" x14ac:dyDescent="0.25">
      <c r="AA17163" s="81"/>
      <c r="AB17163" s="81"/>
      <c r="AC17163" s="80"/>
      <c r="AD17163" s="80"/>
      <c r="AE17163" s="81"/>
      <c r="AF17163" s="82"/>
      <c r="AG17163" s="80"/>
      <c r="AH17163" s="119"/>
      <c r="AI17163" s="119"/>
    </row>
    <row r="17164" spans="27:35" x14ac:dyDescent="0.25">
      <c r="AA17164" s="81"/>
      <c r="AB17164" s="81"/>
      <c r="AC17164" s="80"/>
      <c r="AD17164" s="80"/>
      <c r="AE17164" s="81"/>
      <c r="AF17164" s="82"/>
      <c r="AG17164" s="80"/>
      <c r="AH17164" s="119"/>
      <c r="AI17164" s="119"/>
    </row>
    <row r="17165" spans="27:35" x14ac:dyDescent="0.25">
      <c r="AA17165" s="81"/>
      <c r="AB17165" s="81"/>
      <c r="AC17165" s="80"/>
      <c r="AD17165" s="80"/>
      <c r="AE17165" s="81"/>
      <c r="AF17165" s="82"/>
      <c r="AG17165" s="80"/>
      <c r="AH17165" s="119"/>
      <c r="AI17165" s="119"/>
    </row>
    <row r="17166" spans="27:35" x14ac:dyDescent="0.25">
      <c r="AA17166" s="81"/>
      <c r="AB17166" s="81"/>
      <c r="AC17166" s="80"/>
      <c r="AD17166" s="80"/>
      <c r="AE17166" s="81"/>
      <c r="AF17166" s="82"/>
      <c r="AG17166" s="80"/>
      <c r="AH17166" s="119"/>
      <c r="AI17166" s="119"/>
    </row>
    <row r="17167" spans="27:35" x14ac:dyDescent="0.25">
      <c r="AA17167" s="81"/>
      <c r="AB17167" s="81"/>
      <c r="AC17167" s="80"/>
      <c r="AD17167" s="80"/>
      <c r="AE17167" s="81"/>
      <c r="AF17167" s="82"/>
      <c r="AG17167" s="80"/>
      <c r="AH17167" s="119"/>
      <c r="AI17167" s="119"/>
    </row>
    <row r="17168" spans="27:35" x14ac:dyDescent="0.25">
      <c r="AA17168" s="81"/>
      <c r="AB17168" s="81"/>
      <c r="AC17168" s="80"/>
      <c r="AD17168" s="80"/>
      <c r="AE17168" s="81"/>
      <c r="AF17168" s="82"/>
      <c r="AG17168" s="80"/>
      <c r="AH17168" s="119"/>
      <c r="AI17168" s="119"/>
    </row>
    <row r="17169" spans="27:35" x14ac:dyDescent="0.25">
      <c r="AA17169" s="81"/>
      <c r="AB17169" s="81"/>
      <c r="AC17169" s="80"/>
      <c r="AD17169" s="80"/>
      <c r="AE17169" s="81"/>
      <c r="AF17169" s="82"/>
      <c r="AG17169" s="80"/>
      <c r="AH17169" s="119"/>
      <c r="AI17169" s="119"/>
    </row>
    <row r="17170" spans="27:35" x14ac:dyDescent="0.25">
      <c r="AA17170" s="81"/>
      <c r="AB17170" s="81"/>
      <c r="AC17170" s="80"/>
      <c r="AD17170" s="80"/>
      <c r="AE17170" s="81"/>
      <c r="AF17170" s="82"/>
      <c r="AG17170" s="80"/>
      <c r="AH17170" s="119"/>
      <c r="AI17170" s="119"/>
    </row>
    <row r="17171" spans="27:35" x14ac:dyDescent="0.25">
      <c r="AA17171" s="81"/>
      <c r="AB17171" s="81"/>
      <c r="AC17171" s="80"/>
      <c r="AD17171" s="80"/>
      <c r="AE17171" s="81"/>
      <c r="AF17171" s="82"/>
      <c r="AG17171" s="80"/>
      <c r="AH17171" s="119"/>
      <c r="AI17171" s="119"/>
    </row>
    <row r="17172" spans="27:35" x14ac:dyDescent="0.25">
      <c r="AA17172" s="81"/>
      <c r="AB17172" s="81"/>
      <c r="AC17172" s="80"/>
      <c r="AD17172" s="80"/>
      <c r="AE17172" s="81"/>
      <c r="AF17172" s="82"/>
      <c r="AG17172" s="80"/>
      <c r="AH17172" s="119"/>
      <c r="AI17172" s="119"/>
    </row>
    <row r="17173" spans="27:35" x14ac:dyDescent="0.25">
      <c r="AA17173" s="81"/>
      <c r="AB17173" s="81"/>
      <c r="AC17173" s="80"/>
      <c r="AD17173" s="80"/>
      <c r="AE17173" s="81"/>
      <c r="AF17173" s="82"/>
      <c r="AG17173" s="80"/>
      <c r="AH17173" s="119"/>
      <c r="AI17173" s="119"/>
    </row>
    <row r="17174" spans="27:35" x14ac:dyDescent="0.25">
      <c r="AA17174" s="81"/>
      <c r="AB17174" s="81"/>
      <c r="AC17174" s="80"/>
      <c r="AD17174" s="80"/>
      <c r="AE17174" s="81"/>
      <c r="AF17174" s="82"/>
      <c r="AG17174" s="80"/>
      <c r="AH17174" s="119"/>
      <c r="AI17174" s="119"/>
    </row>
    <row r="17175" spans="27:35" x14ac:dyDescent="0.25">
      <c r="AA17175" s="81"/>
      <c r="AB17175" s="81"/>
      <c r="AC17175" s="80"/>
      <c r="AD17175" s="80"/>
      <c r="AE17175" s="81"/>
      <c r="AF17175" s="82"/>
      <c r="AG17175" s="80"/>
      <c r="AH17175" s="119"/>
      <c r="AI17175" s="119"/>
    </row>
    <row r="17176" spans="27:35" x14ac:dyDescent="0.25">
      <c r="AA17176" s="81"/>
      <c r="AB17176" s="81"/>
      <c r="AC17176" s="80"/>
      <c r="AD17176" s="80"/>
      <c r="AE17176" s="81"/>
      <c r="AF17176" s="82"/>
      <c r="AG17176" s="80"/>
      <c r="AH17176" s="119"/>
      <c r="AI17176" s="119"/>
    </row>
    <row r="17177" spans="27:35" x14ac:dyDescent="0.25">
      <c r="AA17177" s="81"/>
      <c r="AB17177" s="81"/>
      <c r="AC17177" s="80"/>
      <c r="AD17177" s="80"/>
      <c r="AE17177" s="81"/>
      <c r="AF17177" s="82"/>
      <c r="AG17177" s="80"/>
      <c r="AH17177" s="119"/>
      <c r="AI17177" s="119"/>
    </row>
    <row r="17178" spans="27:35" x14ac:dyDescent="0.25">
      <c r="AA17178" s="81"/>
      <c r="AB17178" s="81"/>
      <c r="AC17178" s="80"/>
      <c r="AD17178" s="80"/>
      <c r="AE17178" s="81"/>
      <c r="AF17178" s="82"/>
      <c r="AG17178" s="80"/>
      <c r="AH17178" s="119"/>
      <c r="AI17178" s="119"/>
    </row>
    <row r="17179" spans="27:35" x14ac:dyDescent="0.25">
      <c r="AA17179" s="81"/>
      <c r="AB17179" s="81"/>
      <c r="AC17179" s="80"/>
      <c r="AD17179" s="80"/>
      <c r="AE17179" s="81"/>
      <c r="AF17179" s="82"/>
      <c r="AG17179" s="80"/>
      <c r="AH17179" s="119"/>
      <c r="AI17179" s="119"/>
    </row>
    <row r="17180" spans="27:35" x14ac:dyDescent="0.25">
      <c r="AA17180" s="81"/>
      <c r="AB17180" s="81"/>
      <c r="AC17180" s="80"/>
      <c r="AD17180" s="80"/>
      <c r="AE17180" s="81"/>
      <c r="AF17180" s="82"/>
      <c r="AG17180" s="80"/>
      <c r="AH17180" s="119"/>
      <c r="AI17180" s="119"/>
    </row>
    <row r="17181" spans="27:35" x14ac:dyDescent="0.25">
      <c r="AA17181" s="81"/>
      <c r="AB17181" s="81"/>
      <c r="AC17181" s="80"/>
      <c r="AD17181" s="80"/>
      <c r="AE17181" s="81"/>
      <c r="AF17181" s="82"/>
      <c r="AG17181" s="80"/>
      <c r="AH17181" s="119"/>
      <c r="AI17181" s="119"/>
    </row>
    <row r="17182" spans="27:35" x14ac:dyDescent="0.25">
      <c r="AA17182" s="81"/>
      <c r="AB17182" s="81"/>
      <c r="AC17182" s="80"/>
      <c r="AD17182" s="80"/>
      <c r="AE17182" s="81"/>
      <c r="AF17182" s="82"/>
      <c r="AG17182" s="80"/>
      <c r="AH17182" s="119"/>
      <c r="AI17182" s="119"/>
    </row>
    <row r="17183" spans="27:35" x14ac:dyDescent="0.25">
      <c r="AA17183" s="81"/>
      <c r="AB17183" s="81"/>
      <c r="AC17183" s="80"/>
      <c r="AD17183" s="80"/>
      <c r="AE17183" s="81"/>
      <c r="AF17183" s="82"/>
      <c r="AG17183" s="80"/>
      <c r="AH17183" s="119"/>
      <c r="AI17183" s="119"/>
    </row>
    <row r="17184" spans="27:35" x14ac:dyDescent="0.25">
      <c r="AA17184" s="81"/>
      <c r="AB17184" s="81"/>
      <c r="AC17184" s="80"/>
      <c r="AD17184" s="80"/>
      <c r="AE17184" s="81"/>
      <c r="AF17184" s="82"/>
      <c r="AG17184" s="80"/>
      <c r="AH17184" s="119"/>
      <c r="AI17184" s="119"/>
    </row>
    <row r="17185" spans="27:35" x14ac:dyDescent="0.25">
      <c r="AA17185" s="81"/>
      <c r="AB17185" s="81"/>
      <c r="AC17185" s="80"/>
      <c r="AD17185" s="80"/>
      <c r="AE17185" s="81"/>
      <c r="AF17185" s="82"/>
      <c r="AG17185" s="80"/>
      <c r="AH17185" s="119"/>
      <c r="AI17185" s="119"/>
    </row>
    <row r="17186" spans="27:35" x14ac:dyDescent="0.25">
      <c r="AA17186" s="81"/>
      <c r="AB17186" s="81"/>
      <c r="AC17186" s="80"/>
      <c r="AD17186" s="80"/>
      <c r="AE17186" s="81"/>
      <c r="AF17186" s="82"/>
      <c r="AG17186" s="80"/>
      <c r="AH17186" s="119"/>
      <c r="AI17186" s="119"/>
    </row>
    <row r="17187" spans="27:35" x14ac:dyDescent="0.25">
      <c r="AA17187" s="81"/>
      <c r="AB17187" s="81"/>
      <c r="AC17187" s="80"/>
      <c r="AD17187" s="80"/>
      <c r="AE17187" s="81"/>
      <c r="AF17187" s="82"/>
      <c r="AG17187" s="80"/>
      <c r="AH17187" s="119"/>
      <c r="AI17187" s="119"/>
    </row>
    <row r="17188" spans="27:35" x14ac:dyDescent="0.25">
      <c r="AA17188" s="81"/>
      <c r="AB17188" s="81"/>
      <c r="AC17188" s="80"/>
      <c r="AD17188" s="80"/>
      <c r="AE17188" s="81"/>
      <c r="AF17188" s="82"/>
      <c r="AG17188" s="80"/>
      <c r="AH17188" s="119"/>
      <c r="AI17188" s="119"/>
    </row>
    <row r="17189" spans="27:35" x14ac:dyDescent="0.25">
      <c r="AA17189" s="81"/>
      <c r="AB17189" s="81"/>
      <c r="AC17189" s="80"/>
      <c r="AD17189" s="80"/>
      <c r="AE17189" s="81"/>
      <c r="AF17189" s="82"/>
      <c r="AG17189" s="80"/>
      <c r="AH17189" s="119"/>
      <c r="AI17189" s="119"/>
    </row>
    <row r="17190" spans="27:35" x14ac:dyDescent="0.25">
      <c r="AA17190" s="81"/>
      <c r="AB17190" s="81"/>
      <c r="AC17190" s="80"/>
      <c r="AD17190" s="80"/>
      <c r="AE17190" s="81"/>
      <c r="AF17190" s="82"/>
      <c r="AG17190" s="80"/>
      <c r="AH17190" s="119"/>
      <c r="AI17190" s="119"/>
    </row>
    <row r="17191" spans="27:35" x14ac:dyDescent="0.25">
      <c r="AA17191" s="81"/>
      <c r="AB17191" s="81"/>
      <c r="AC17191" s="80"/>
      <c r="AD17191" s="80"/>
      <c r="AE17191" s="81"/>
      <c r="AF17191" s="82"/>
      <c r="AG17191" s="80"/>
      <c r="AH17191" s="119"/>
      <c r="AI17191" s="119"/>
    </row>
    <row r="17192" spans="27:35" x14ac:dyDescent="0.25">
      <c r="AA17192" s="81"/>
      <c r="AB17192" s="81"/>
      <c r="AC17192" s="80"/>
      <c r="AD17192" s="80"/>
      <c r="AE17192" s="81"/>
      <c r="AF17192" s="82"/>
      <c r="AG17192" s="80"/>
      <c r="AH17192" s="119"/>
      <c r="AI17192" s="119"/>
    </row>
    <row r="17193" spans="27:35" x14ac:dyDescent="0.25">
      <c r="AA17193" s="81"/>
      <c r="AB17193" s="81"/>
      <c r="AC17193" s="80"/>
      <c r="AD17193" s="80"/>
      <c r="AE17193" s="81"/>
      <c r="AF17193" s="82"/>
      <c r="AG17193" s="80"/>
      <c r="AH17193" s="119"/>
      <c r="AI17193" s="119"/>
    </row>
    <row r="17194" spans="27:35" x14ac:dyDescent="0.25">
      <c r="AA17194" s="81"/>
      <c r="AB17194" s="81"/>
      <c r="AC17194" s="80"/>
      <c r="AD17194" s="80"/>
      <c r="AE17194" s="81"/>
      <c r="AF17194" s="82"/>
      <c r="AG17194" s="80"/>
      <c r="AH17194" s="119"/>
      <c r="AI17194" s="119"/>
    </row>
    <row r="17195" spans="27:35" x14ac:dyDescent="0.25">
      <c r="AA17195" s="81"/>
      <c r="AB17195" s="81"/>
      <c r="AC17195" s="80"/>
      <c r="AD17195" s="80"/>
      <c r="AE17195" s="81"/>
      <c r="AF17195" s="82"/>
      <c r="AG17195" s="80"/>
      <c r="AH17195" s="119"/>
      <c r="AI17195" s="119"/>
    </row>
    <row r="17196" spans="27:35" x14ac:dyDescent="0.25">
      <c r="AA17196" s="81"/>
      <c r="AB17196" s="81"/>
      <c r="AC17196" s="80"/>
      <c r="AD17196" s="80"/>
      <c r="AE17196" s="81"/>
      <c r="AF17196" s="82"/>
      <c r="AG17196" s="80"/>
      <c r="AH17196" s="119"/>
      <c r="AI17196" s="119"/>
    </row>
    <row r="17197" spans="27:35" x14ac:dyDescent="0.25">
      <c r="AA17197" s="81"/>
      <c r="AB17197" s="81"/>
      <c r="AC17197" s="80"/>
      <c r="AD17197" s="80"/>
      <c r="AE17197" s="81"/>
      <c r="AF17197" s="82"/>
      <c r="AG17197" s="80"/>
      <c r="AH17197" s="119"/>
      <c r="AI17197" s="119"/>
    </row>
    <row r="17198" spans="27:35" x14ac:dyDescent="0.25">
      <c r="AA17198" s="81"/>
      <c r="AB17198" s="81"/>
      <c r="AC17198" s="80"/>
      <c r="AD17198" s="80"/>
      <c r="AE17198" s="81"/>
      <c r="AF17198" s="82"/>
      <c r="AG17198" s="80"/>
      <c r="AH17198" s="119"/>
      <c r="AI17198" s="119"/>
    </row>
    <row r="17199" spans="27:35" x14ac:dyDescent="0.25">
      <c r="AA17199" s="81"/>
      <c r="AB17199" s="81"/>
      <c r="AC17199" s="80"/>
      <c r="AD17199" s="80"/>
      <c r="AE17199" s="81"/>
      <c r="AF17199" s="82"/>
      <c r="AG17199" s="80"/>
      <c r="AH17199" s="119"/>
      <c r="AI17199" s="119"/>
    </row>
    <row r="17200" spans="27:35" x14ac:dyDescent="0.25">
      <c r="AA17200" s="81"/>
      <c r="AB17200" s="81"/>
      <c r="AC17200" s="80"/>
      <c r="AD17200" s="80"/>
      <c r="AE17200" s="81"/>
      <c r="AF17200" s="82"/>
      <c r="AG17200" s="80"/>
      <c r="AH17200" s="119"/>
      <c r="AI17200" s="119"/>
    </row>
    <row r="17201" spans="27:35" x14ac:dyDescent="0.25">
      <c r="AA17201" s="81"/>
      <c r="AB17201" s="81"/>
      <c r="AC17201" s="80"/>
      <c r="AD17201" s="80"/>
      <c r="AE17201" s="81"/>
      <c r="AF17201" s="82"/>
      <c r="AG17201" s="80"/>
      <c r="AH17201" s="119"/>
      <c r="AI17201" s="119"/>
    </row>
    <row r="17202" spans="27:35" x14ac:dyDescent="0.25">
      <c r="AA17202" s="81"/>
      <c r="AB17202" s="81"/>
      <c r="AC17202" s="80"/>
      <c r="AD17202" s="80"/>
      <c r="AE17202" s="81"/>
      <c r="AF17202" s="82"/>
      <c r="AG17202" s="80"/>
      <c r="AH17202" s="119"/>
      <c r="AI17202" s="119"/>
    </row>
    <row r="17203" spans="27:35" x14ac:dyDescent="0.25">
      <c r="AA17203" s="81"/>
      <c r="AB17203" s="81"/>
      <c r="AC17203" s="80"/>
      <c r="AD17203" s="80"/>
      <c r="AE17203" s="81"/>
      <c r="AF17203" s="82"/>
      <c r="AG17203" s="80"/>
      <c r="AH17203" s="119"/>
      <c r="AI17203" s="119"/>
    </row>
    <row r="17204" spans="27:35" x14ac:dyDescent="0.25">
      <c r="AA17204" s="81"/>
      <c r="AB17204" s="81"/>
      <c r="AC17204" s="80"/>
      <c r="AD17204" s="80"/>
      <c r="AE17204" s="81"/>
      <c r="AF17204" s="82"/>
      <c r="AG17204" s="80"/>
      <c r="AH17204" s="119"/>
      <c r="AI17204" s="119"/>
    </row>
    <row r="17205" spans="27:35" x14ac:dyDescent="0.25">
      <c r="AA17205" s="81"/>
      <c r="AB17205" s="81"/>
      <c r="AC17205" s="80"/>
      <c r="AD17205" s="80"/>
      <c r="AE17205" s="81"/>
      <c r="AF17205" s="82"/>
      <c r="AG17205" s="80"/>
      <c r="AH17205" s="119"/>
      <c r="AI17205" s="119"/>
    </row>
    <row r="17206" spans="27:35" x14ac:dyDescent="0.25">
      <c r="AA17206" s="81"/>
      <c r="AB17206" s="81"/>
      <c r="AC17206" s="80"/>
      <c r="AD17206" s="80"/>
      <c r="AE17206" s="81"/>
      <c r="AF17206" s="82"/>
      <c r="AG17206" s="80"/>
      <c r="AH17206" s="119"/>
      <c r="AI17206" s="119"/>
    </row>
    <row r="17207" spans="27:35" x14ac:dyDescent="0.25">
      <c r="AA17207" s="81"/>
      <c r="AB17207" s="81"/>
      <c r="AC17207" s="80"/>
      <c r="AD17207" s="80"/>
      <c r="AE17207" s="81"/>
      <c r="AF17207" s="82"/>
      <c r="AG17207" s="80"/>
      <c r="AH17207" s="119"/>
      <c r="AI17207" s="119"/>
    </row>
    <row r="17208" spans="27:35" x14ac:dyDescent="0.25">
      <c r="AA17208" s="81"/>
      <c r="AB17208" s="81"/>
      <c r="AC17208" s="80"/>
      <c r="AD17208" s="80"/>
      <c r="AE17208" s="81"/>
      <c r="AF17208" s="82"/>
      <c r="AG17208" s="80"/>
      <c r="AH17208" s="119"/>
      <c r="AI17208" s="119"/>
    </row>
    <row r="17209" spans="27:35" x14ac:dyDescent="0.25">
      <c r="AA17209" s="81"/>
      <c r="AB17209" s="81"/>
      <c r="AC17209" s="80"/>
      <c r="AD17209" s="80"/>
      <c r="AE17209" s="81"/>
      <c r="AF17209" s="82"/>
      <c r="AG17209" s="80"/>
      <c r="AH17209" s="119"/>
      <c r="AI17209" s="119"/>
    </row>
    <row r="17210" spans="27:35" x14ac:dyDescent="0.25">
      <c r="AA17210" s="81"/>
      <c r="AB17210" s="81"/>
      <c r="AC17210" s="80"/>
      <c r="AD17210" s="80"/>
      <c r="AE17210" s="81"/>
      <c r="AF17210" s="82"/>
      <c r="AG17210" s="80"/>
      <c r="AH17210" s="119"/>
      <c r="AI17210" s="119"/>
    </row>
    <row r="17211" spans="27:35" x14ac:dyDescent="0.25">
      <c r="AA17211" s="81"/>
      <c r="AB17211" s="81"/>
      <c r="AC17211" s="80"/>
      <c r="AD17211" s="80"/>
      <c r="AE17211" s="81"/>
      <c r="AF17211" s="82"/>
      <c r="AG17211" s="80"/>
      <c r="AH17211" s="119"/>
      <c r="AI17211" s="119"/>
    </row>
    <row r="17212" spans="27:35" x14ac:dyDescent="0.25">
      <c r="AA17212" s="81"/>
      <c r="AB17212" s="81"/>
      <c r="AC17212" s="80"/>
      <c r="AD17212" s="80"/>
      <c r="AE17212" s="81"/>
      <c r="AF17212" s="82"/>
      <c r="AG17212" s="80"/>
      <c r="AH17212" s="119"/>
      <c r="AI17212" s="119"/>
    </row>
    <row r="17213" spans="27:35" x14ac:dyDescent="0.25">
      <c r="AA17213" s="81"/>
      <c r="AB17213" s="81"/>
      <c r="AC17213" s="80"/>
      <c r="AD17213" s="80"/>
      <c r="AE17213" s="81"/>
      <c r="AF17213" s="82"/>
      <c r="AG17213" s="80"/>
      <c r="AH17213" s="119"/>
      <c r="AI17213" s="119"/>
    </row>
    <row r="17214" spans="27:35" x14ac:dyDescent="0.25">
      <c r="AA17214" s="81"/>
      <c r="AB17214" s="81"/>
      <c r="AC17214" s="80"/>
      <c r="AD17214" s="80"/>
      <c r="AE17214" s="81"/>
      <c r="AF17214" s="82"/>
      <c r="AG17214" s="80"/>
      <c r="AH17214" s="119"/>
      <c r="AI17214" s="119"/>
    </row>
    <row r="17215" spans="27:35" x14ac:dyDescent="0.25">
      <c r="AA17215" s="81"/>
      <c r="AB17215" s="81"/>
      <c r="AC17215" s="80"/>
      <c r="AD17215" s="80"/>
      <c r="AE17215" s="81"/>
      <c r="AF17215" s="82"/>
      <c r="AG17215" s="80"/>
      <c r="AH17215" s="119"/>
      <c r="AI17215" s="119"/>
    </row>
    <row r="17216" spans="27:35" x14ac:dyDescent="0.25">
      <c r="AA17216" s="81"/>
      <c r="AB17216" s="81"/>
      <c r="AC17216" s="80"/>
      <c r="AD17216" s="80"/>
      <c r="AE17216" s="81"/>
      <c r="AF17216" s="82"/>
      <c r="AG17216" s="80"/>
      <c r="AH17216" s="119"/>
      <c r="AI17216" s="119"/>
    </row>
    <row r="17217" spans="27:35" x14ac:dyDescent="0.25">
      <c r="AA17217" s="81"/>
      <c r="AB17217" s="81"/>
      <c r="AC17217" s="80"/>
      <c r="AD17217" s="80"/>
      <c r="AE17217" s="81"/>
      <c r="AF17217" s="82"/>
      <c r="AG17217" s="80"/>
      <c r="AH17217" s="119"/>
      <c r="AI17217" s="119"/>
    </row>
    <row r="17218" spans="27:35" x14ac:dyDescent="0.25">
      <c r="AA17218" s="81"/>
      <c r="AB17218" s="81"/>
      <c r="AC17218" s="80"/>
      <c r="AD17218" s="80"/>
      <c r="AE17218" s="81"/>
      <c r="AF17218" s="82"/>
      <c r="AG17218" s="80"/>
      <c r="AH17218" s="119"/>
      <c r="AI17218" s="119"/>
    </row>
    <row r="17219" spans="27:35" x14ac:dyDescent="0.25">
      <c r="AA17219" s="81"/>
      <c r="AB17219" s="81"/>
      <c r="AC17219" s="80"/>
      <c r="AD17219" s="80"/>
      <c r="AE17219" s="81"/>
      <c r="AF17219" s="82"/>
      <c r="AG17219" s="80"/>
      <c r="AH17219" s="119"/>
      <c r="AI17219" s="119"/>
    </row>
    <row r="17220" spans="27:35" x14ac:dyDescent="0.25">
      <c r="AA17220" s="81"/>
      <c r="AB17220" s="81"/>
      <c r="AC17220" s="80"/>
      <c r="AD17220" s="80"/>
      <c r="AE17220" s="81"/>
      <c r="AF17220" s="82"/>
      <c r="AG17220" s="80"/>
      <c r="AH17220" s="119"/>
      <c r="AI17220" s="119"/>
    </row>
    <row r="17221" spans="27:35" x14ac:dyDescent="0.25">
      <c r="AA17221" s="81"/>
      <c r="AB17221" s="81"/>
      <c r="AC17221" s="80"/>
      <c r="AD17221" s="80"/>
      <c r="AE17221" s="81"/>
      <c r="AF17221" s="82"/>
      <c r="AG17221" s="80"/>
      <c r="AH17221" s="119"/>
      <c r="AI17221" s="119"/>
    </row>
    <row r="17222" spans="27:35" x14ac:dyDescent="0.25">
      <c r="AA17222" s="81"/>
      <c r="AB17222" s="81"/>
      <c r="AC17222" s="80"/>
      <c r="AD17222" s="80"/>
      <c r="AE17222" s="81"/>
      <c r="AF17222" s="82"/>
      <c r="AG17222" s="80"/>
      <c r="AH17222" s="119"/>
      <c r="AI17222" s="119"/>
    </row>
    <row r="17223" spans="27:35" x14ac:dyDescent="0.25">
      <c r="AA17223" s="81"/>
      <c r="AB17223" s="81"/>
      <c r="AC17223" s="80"/>
      <c r="AD17223" s="80"/>
      <c r="AE17223" s="81"/>
      <c r="AF17223" s="82"/>
      <c r="AG17223" s="80"/>
      <c r="AH17223" s="119"/>
      <c r="AI17223" s="119"/>
    </row>
    <row r="17224" spans="27:35" x14ac:dyDescent="0.25">
      <c r="AA17224" s="81"/>
      <c r="AB17224" s="81"/>
      <c r="AC17224" s="80"/>
      <c r="AD17224" s="80"/>
      <c r="AE17224" s="81"/>
      <c r="AF17224" s="82"/>
      <c r="AG17224" s="80"/>
      <c r="AH17224" s="119"/>
      <c r="AI17224" s="119"/>
    </row>
    <row r="17225" spans="27:35" x14ac:dyDescent="0.25">
      <c r="AA17225" s="81"/>
      <c r="AB17225" s="81"/>
      <c r="AC17225" s="80"/>
      <c r="AD17225" s="80"/>
      <c r="AE17225" s="81"/>
      <c r="AF17225" s="82"/>
      <c r="AG17225" s="80"/>
      <c r="AH17225" s="119"/>
      <c r="AI17225" s="119"/>
    </row>
    <row r="17226" spans="27:35" x14ac:dyDescent="0.25">
      <c r="AA17226" s="81"/>
      <c r="AB17226" s="81"/>
      <c r="AC17226" s="80"/>
      <c r="AD17226" s="80"/>
      <c r="AE17226" s="81"/>
      <c r="AF17226" s="82"/>
      <c r="AG17226" s="80"/>
      <c r="AH17226" s="119"/>
      <c r="AI17226" s="119"/>
    </row>
    <row r="17227" spans="27:35" x14ac:dyDescent="0.25">
      <c r="AA17227" s="81"/>
      <c r="AB17227" s="81"/>
      <c r="AC17227" s="80"/>
      <c r="AD17227" s="80"/>
      <c r="AE17227" s="81"/>
      <c r="AF17227" s="82"/>
      <c r="AG17227" s="80"/>
      <c r="AH17227" s="119"/>
      <c r="AI17227" s="119"/>
    </row>
    <row r="17228" spans="27:35" x14ac:dyDescent="0.25">
      <c r="AA17228" s="81"/>
      <c r="AB17228" s="81"/>
      <c r="AC17228" s="80"/>
      <c r="AD17228" s="80"/>
      <c r="AE17228" s="81"/>
      <c r="AF17228" s="82"/>
      <c r="AG17228" s="80"/>
      <c r="AH17228" s="119"/>
      <c r="AI17228" s="119"/>
    </row>
    <row r="17229" spans="27:35" x14ac:dyDescent="0.25">
      <c r="AA17229" s="81"/>
      <c r="AB17229" s="81"/>
      <c r="AC17229" s="80"/>
      <c r="AD17229" s="80"/>
      <c r="AE17229" s="81"/>
      <c r="AF17229" s="82"/>
      <c r="AG17229" s="80"/>
      <c r="AH17229" s="119"/>
      <c r="AI17229" s="119"/>
    </row>
    <row r="17230" spans="27:35" x14ac:dyDescent="0.25">
      <c r="AA17230" s="81"/>
      <c r="AB17230" s="81"/>
      <c r="AC17230" s="80"/>
      <c r="AD17230" s="80"/>
      <c r="AE17230" s="81"/>
      <c r="AF17230" s="82"/>
      <c r="AG17230" s="80"/>
      <c r="AH17230" s="119"/>
      <c r="AI17230" s="119"/>
    </row>
    <row r="17231" spans="27:35" x14ac:dyDescent="0.25">
      <c r="AA17231" s="81"/>
      <c r="AB17231" s="81"/>
      <c r="AC17231" s="80"/>
      <c r="AD17231" s="80"/>
      <c r="AE17231" s="81"/>
      <c r="AF17231" s="82"/>
      <c r="AG17231" s="80"/>
      <c r="AH17231" s="119"/>
      <c r="AI17231" s="119"/>
    </row>
    <row r="17232" spans="27:35" x14ac:dyDescent="0.25">
      <c r="AA17232" s="81"/>
      <c r="AB17232" s="81"/>
      <c r="AC17232" s="80"/>
      <c r="AD17232" s="80"/>
      <c r="AE17232" s="81"/>
      <c r="AF17232" s="82"/>
      <c r="AG17232" s="80"/>
      <c r="AH17232" s="119"/>
      <c r="AI17232" s="119"/>
    </row>
    <row r="17233" spans="27:35" x14ac:dyDescent="0.25">
      <c r="AA17233" s="81"/>
      <c r="AB17233" s="81"/>
      <c r="AC17233" s="80"/>
      <c r="AD17233" s="80"/>
      <c r="AE17233" s="81"/>
      <c r="AF17233" s="82"/>
      <c r="AG17233" s="80"/>
      <c r="AH17233" s="119"/>
      <c r="AI17233" s="119"/>
    </row>
    <row r="17234" spans="27:35" x14ac:dyDescent="0.25">
      <c r="AA17234" s="81"/>
      <c r="AB17234" s="81"/>
      <c r="AC17234" s="80"/>
      <c r="AD17234" s="80"/>
      <c r="AE17234" s="81"/>
      <c r="AF17234" s="82"/>
      <c r="AG17234" s="80"/>
      <c r="AH17234" s="119"/>
      <c r="AI17234" s="119"/>
    </row>
    <row r="17235" spans="27:35" x14ac:dyDescent="0.25">
      <c r="AA17235" s="81"/>
      <c r="AB17235" s="81"/>
      <c r="AC17235" s="80"/>
      <c r="AD17235" s="80"/>
      <c r="AE17235" s="81"/>
      <c r="AF17235" s="82"/>
      <c r="AG17235" s="80"/>
      <c r="AH17235" s="119"/>
      <c r="AI17235" s="119"/>
    </row>
    <row r="17236" spans="27:35" x14ac:dyDescent="0.25">
      <c r="AA17236" s="81"/>
      <c r="AB17236" s="81"/>
      <c r="AC17236" s="80"/>
      <c r="AD17236" s="80"/>
      <c r="AE17236" s="81"/>
      <c r="AF17236" s="82"/>
      <c r="AG17236" s="80"/>
      <c r="AH17236" s="119"/>
      <c r="AI17236" s="119"/>
    </row>
    <row r="17237" spans="27:35" x14ac:dyDescent="0.25">
      <c r="AA17237" s="81"/>
      <c r="AB17237" s="81"/>
      <c r="AC17237" s="80"/>
      <c r="AD17237" s="80"/>
      <c r="AE17237" s="81"/>
      <c r="AF17237" s="82"/>
      <c r="AG17237" s="80"/>
      <c r="AH17237" s="119"/>
      <c r="AI17237" s="119"/>
    </row>
    <row r="17238" spans="27:35" x14ac:dyDescent="0.25">
      <c r="AA17238" s="81"/>
      <c r="AB17238" s="81"/>
      <c r="AC17238" s="80"/>
      <c r="AD17238" s="80"/>
      <c r="AE17238" s="81"/>
      <c r="AF17238" s="82"/>
      <c r="AG17238" s="80"/>
      <c r="AH17238" s="119"/>
      <c r="AI17238" s="119"/>
    </row>
    <row r="17239" spans="27:35" x14ac:dyDescent="0.25">
      <c r="AA17239" s="81"/>
      <c r="AB17239" s="81"/>
      <c r="AC17239" s="80"/>
      <c r="AD17239" s="80"/>
      <c r="AE17239" s="81"/>
      <c r="AF17239" s="82"/>
      <c r="AG17239" s="80"/>
      <c r="AH17239" s="119"/>
      <c r="AI17239" s="119"/>
    </row>
    <row r="17240" spans="27:35" x14ac:dyDescent="0.25">
      <c r="AA17240" s="81"/>
      <c r="AB17240" s="81"/>
      <c r="AC17240" s="80"/>
      <c r="AD17240" s="80"/>
      <c r="AE17240" s="81"/>
      <c r="AF17240" s="82"/>
      <c r="AG17240" s="80"/>
      <c r="AH17240" s="119"/>
      <c r="AI17240" s="119"/>
    </row>
    <row r="17241" spans="27:35" x14ac:dyDescent="0.25">
      <c r="AA17241" s="81"/>
      <c r="AB17241" s="81"/>
      <c r="AC17241" s="80"/>
      <c r="AD17241" s="80"/>
      <c r="AE17241" s="81"/>
      <c r="AF17241" s="82"/>
      <c r="AG17241" s="80"/>
      <c r="AH17241" s="119"/>
      <c r="AI17241" s="119"/>
    </row>
    <row r="17242" spans="27:35" x14ac:dyDescent="0.25">
      <c r="AA17242" s="81"/>
      <c r="AB17242" s="81"/>
      <c r="AC17242" s="80"/>
      <c r="AD17242" s="80"/>
      <c r="AE17242" s="81"/>
      <c r="AF17242" s="82"/>
      <c r="AG17242" s="80"/>
      <c r="AH17242" s="119"/>
      <c r="AI17242" s="119"/>
    </row>
    <row r="17243" spans="27:35" x14ac:dyDescent="0.25">
      <c r="AA17243" s="81"/>
      <c r="AB17243" s="81"/>
      <c r="AC17243" s="80"/>
      <c r="AD17243" s="80"/>
      <c r="AE17243" s="81"/>
      <c r="AF17243" s="82"/>
      <c r="AG17243" s="80"/>
      <c r="AH17243" s="119"/>
      <c r="AI17243" s="119"/>
    </row>
    <row r="17244" spans="27:35" x14ac:dyDescent="0.25">
      <c r="AA17244" s="81"/>
      <c r="AB17244" s="81"/>
      <c r="AC17244" s="80"/>
      <c r="AD17244" s="80"/>
      <c r="AE17244" s="81"/>
      <c r="AF17244" s="82"/>
      <c r="AG17244" s="80"/>
      <c r="AH17244" s="119"/>
      <c r="AI17244" s="119"/>
    </row>
    <row r="17245" spans="27:35" x14ac:dyDescent="0.25">
      <c r="AA17245" s="81"/>
      <c r="AB17245" s="81"/>
      <c r="AC17245" s="80"/>
      <c r="AD17245" s="80"/>
      <c r="AE17245" s="81"/>
      <c r="AF17245" s="82"/>
      <c r="AG17245" s="80"/>
      <c r="AH17245" s="119"/>
      <c r="AI17245" s="119"/>
    </row>
    <row r="17246" spans="27:35" x14ac:dyDescent="0.25">
      <c r="AA17246" s="81"/>
      <c r="AB17246" s="81"/>
      <c r="AC17246" s="80"/>
      <c r="AD17246" s="80"/>
      <c r="AE17246" s="81"/>
      <c r="AF17246" s="82"/>
      <c r="AG17246" s="80"/>
      <c r="AH17246" s="119"/>
      <c r="AI17246" s="119"/>
    </row>
    <row r="17247" spans="27:35" x14ac:dyDescent="0.25">
      <c r="AA17247" s="81"/>
      <c r="AB17247" s="81"/>
      <c r="AC17247" s="80"/>
      <c r="AD17247" s="80"/>
      <c r="AE17247" s="81"/>
      <c r="AF17247" s="82"/>
      <c r="AG17247" s="80"/>
      <c r="AH17247" s="119"/>
      <c r="AI17247" s="119"/>
    </row>
    <row r="17248" spans="27:35" x14ac:dyDescent="0.25">
      <c r="AA17248" s="81"/>
      <c r="AB17248" s="81"/>
      <c r="AC17248" s="80"/>
      <c r="AD17248" s="80"/>
      <c r="AE17248" s="81"/>
      <c r="AF17248" s="82"/>
      <c r="AG17248" s="80"/>
      <c r="AH17248" s="119"/>
      <c r="AI17248" s="119"/>
    </row>
    <row r="17249" spans="27:35" x14ac:dyDescent="0.25">
      <c r="AA17249" s="81"/>
      <c r="AB17249" s="81"/>
      <c r="AC17249" s="80"/>
      <c r="AD17249" s="80"/>
      <c r="AE17249" s="81"/>
      <c r="AF17249" s="82"/>
      <c r="AG17249" s="80"/>
      <c r="AH17249" s="119"/>
      <c r="AI17249" s="119"/>
    </row>
    <row r="17250" spans="27:35" x14ac:dyDescent="0.25">
      <c r="AA17250" s="81"/>
      <c r="AB17250" s="81"/>
      <c r="AC17250" s="80"/>
      <c r="AD17250" s="80"/>
      <c r="AE17250" s="81"/>
      <c r="AF17250" s="82"/>
      <c r="AG17250" s="80"/>
      <c r="AH17250" s="119"/>
      <c r="AI17250" s="119"/>
    </row>
    <row r="17251" spans="27:35" x14ac:dyDescent="0.25">
      <c r="AA17251" s="81"/>
      <c r="AB17251" s="81"/>
      <c r="AC17251" s="80"/>
      <c r="AD17251" s="80"/>
      <c r="AE17251" s="81"/>
      <c r="AF17251" s="82"/>
      <c r="AG17251" s="80"/>
      <c r="AH17251" s="119"/>
      <c r="AI17251" s="119"/>
    </row>
    <row r="17252" spans="27:35" x14ac:dyDescent="0.25">
      <c r="AA17252" s="81"/>
      <c r="AB17252" s="81"/>
      <c r="AC17252" s="80"/>
      <c r="AD17252" s="80"/>
      <c r="AE17252" s="81"/>
      <c r="AF17252" s="82"/>
      <c r="AG17252" s="80"/>
      <c r="AH17252" s="119"/>
      <c r="AI17252" s="119"/>
    </row>
    <row r="17253" spans="27:35" x14ac:dyDescent="0.25">
      <c r="AA17253" s="81"/>
      <c r="AB17253" s="81"/>
      <c r="AC17253" s="80"/>
      <c r="AD17253" s="80"/>
      <c r="AE17253" s="81"/>
      <c r="AF17253" s="82"/>
      <c r="AG17253" s="80"/>
      <c r="AH17253" s="119"/>
      <c r="AI17253" s="119"/>
    </row>
    <row r="17254" spans="27:35" x14ac:dyDescent="0.25">
      <c r="AA17254" s="81"/>
      <c r="AB17254" s="81"/>
      <c r="AC17254" s="80"/>
      <c r="AD17254" s="80"/>
      <c r="AE17254" s="81"/>
      <c r="AF17254" s="82"/>
      <c r="AG17254" s="80"/>
      <c r="AH17254" s="119"/>
      <c r="AI17254" s="119"/>
    </row>
    <row r="17255" spans="27:35" x14ac:dyDescent="0.25">
      <c r="AA17255" s="81"/>
      <c r="AB17255" s="81"/>
      <c r="AC17255" s="80"/>
      <c r="AD17255" s="80"/>
      <c r="AE17255" s="81"/>
      <c r="AF17255" s="82"/>
      <c r="AG17255" s="80"/>
      <c r="AH17255" s="119"/>
      <c r="AI17255" s="119"/>
    </row>
    <row r="17256" spans="27:35" x14ac:dyDescent="0.25">
      <c r="AA17256" s="81"/>
      <c r="AB17256" s="81"/>
      <c r="AC17256" s="80"/>
      <c r="AD17256" s="80"/>
      <c r="AE17256" s="81"/>
      <c r="AF17256" s="82"/>
      <c r="AG17256" s="80"/>
      <c r="AH17256" s="119"/>
      <c r="AI17256" s="119"/>
    </row>
    <row r="17257" spans="27:35" x14ac:dyDescent="0.25">
      <c r="AA17257" s="81"/>
      <c r="AB17257" s="81"/>
      <c r="AC17257" s="80"/>
      <c r="AD17257" s="80"/>
      <c r="AE17257" s="81"/>
      <c r="AF17257" s="82"/>
      <c r="AG17257" s="80"/>
      <c r="AH17257" s="119"/>
      <c r="AI17257" s="119"/>
    </row>
    <row r="17258" spans="27:35" x14ac:dyDescent="0.25">
      <c r="AA17258" s="81"/>
      <c r="AB17258" s="81"/>
      <c r="AC17258" s="80"/>
      <c r="AD17258" s="80"/>
      <c r="AE17258" s="81"/>
      <c r="AF17258" s="82"/>
      <c r="AG17258" s="80"/>
      <c r="AH17258" s="119"/>
      <c r="AI17258" s="119"/>
    </row>
    <row r="17259" spans="27:35" x14ac:dyDescent="0.25">
      <c r="AA17259" s="81"/>
      <c r="AB17259" s="81"/>
      <c r="AC17259" s="80"/>
      <c r="AD17259" s="80"/>
      <c r="AE17259" s="81"/>
      <c r="AF17259" s="82"/>
      <c r="AG17259" s="80"/>
      <c r="AH17259" s="119"/>
      <c r="AI17259" s="119"/>
    </row>
    <row r="17260" spans="27:35" x14ac:dyDescent="0.25">
      <c r="AA17260" s="81"/>
      <c r="AB17260" s="81"/>
      <c r="AC17260" s="80"/>
      <c r="AD17260" s="80"/>
      <c r="AE17260" s="81"/>
      <c r="AF17260" s="82"/>
      <c r="AG17260" s="80"/>
      <c r="AH17260" s="119"/>
      <c r="AI17260" s="119"/>
    </row>
    <row r="17261" spans="27:35" x14ac:dyDescent="0.25">
      <c r="AA17261" s="81"/>
      <c r="AB17261" s="81"/>
      <c r="AC17261" s="80"/>
      <c r="AD17261" s="80"/>
      <c r="AE17261" s="81"/>
      <c r="AF17261" s="82"/>
      <c r="AG17261" s="80"/>
      <c r="AH17261" s="119"/>
      <c r="AI17261" s="119"/>
    </row>
    <row r="17262" spans="27:35" x14ac:dyDescent="0.25">
      <c r="AA17262" s="81"/>
      <c r="AB17262" s="81"/>
      <c r="AC17262" s="80"/>
      <c r="AD17262" s="80"/>
      <c r="AE17262" s="81"/>
      <c r="AF17262" s="82"/>
      <c r="AG17262" s="80"/>
      <c r="AH17262" s="119"/>
      <c r="AI17262" s="119"/>
    </row>
    <row r="17263" spans="27:35" x14ac:dyDescent="0.25">
      <c r="AA17263" s="81"/>
      <c r="AB17263" s="81"/>
      <c r="AC17263" s="80"/>
      <c r="AD17263" s="80"/>
      <c r="AE17263" s="81"/>
      <c r="AF17263" s="82"/>
      <c r="AG17263" s="80"/>
      <c r="AH17263" s="119"/>
      <c r="AI17263" s="119"/>
    </row>
    <row r="17264" spans="27:35" x14ac:dyDescent="0.25">
      <c r="AA17264" s="81"/>
      <c r="AB17264" s="81"/>
      <c r="AC17264" s="80"/>
      <c r="AD17264" s="80"/>
      <c r="AE17264" s="81"/>
      <c r="AF17264" s="82"/>
      <c r="AG17264" s="80"/>
      <c r="AH17264" s="119"/>
      <c r="AI17264" s="119"/>
    </row>
    <row r="17265" spans="27:35" x14ac:dyDescent="0.25">
      <c r="AA17265" s="81"/>
      <c r="AB17265" s="81"/>
      <c r="AC17265" s="80"/>
      <c r="AD17265" s="80"/>
      <c r="AE17265" s="81"/>
      <c r="AF17265" s="82"/>
      <c r="AG17265" s="80"/>
      <c r="AH17265" s="119"/>
      <c r="AI17265" s="119"/>
    </row>
    <row r="17266" spans="27:35" x14ac:dyDescent="0.25">
      <c r="AA17266" s="81"/>
      <c r="AB17266" s="81"/>
      <c r="AC17266" s="80"/>
      <c r="AD17266" s="80"/>
      <c r="AE17266" s="81"/>
      <c r="AF17266" s="82"/>
      <c r="AG17266" s="80"/>
      <c r="AH17266" s="119"/>
      <c r="AI17266" s="119"/>
    </row>
    <row r="17267" spans="27:35" x14ac:dyDescent="0.25">
      <c r="AA17267" s="81"/>
      <c r="AB17267" s="81"/>
      <c r="AC17267" s="80"/>
      <c r="AD17267" s="80"/>
      <c r="AE17267" s="81"/>
      <c r="AF17267" s="82"/>
      <c r="AG17267" s="80"/>
      <c r="AH17267" s="119"/>
      <c r="AI17267" s="119"/>
    </row>
    <row r="17268" spans="27:35" x14ac:dyDescent="0.25">
      <c r="AA17268" s="81"/>
      <c r="AB17268" s="81"/>
      <c r="AC17268" s="80"/>
      <c r="AD17268" s="80"/>
      <c r="AE17268" s="81"/>
      <c r="AF17268" s="82"/>
      <c r="AG17268" s="80"/>
      <c r="AH17268" s="119"/>
      <c r="AI17268" s="119"/>
    </row>
    <row r="17269" spans="27:35" x14ac:dyDescent="0.25">
      <c r="AA17269" s="81"/>
      <c r="AB17269" s="81"/>
      <c r="AC17269" s="80"/>
      <c r="AD17269" s="80"/>
      <c r="AE17269" s="81"/>
      <c r="AF17269" s="82"/>
      <c r="AG17269" s="80"/>
      <c r="AH17269" s="119"/>
      <c r="AI17269" s="119"/>
    </row>
    <row r="17270" spans="27:35" x14ac:dyDescent="0.25">
      <c r="AA17270" s="81"/>
      <c r="AB17270" s="81"/>
      <c r="AC17270" s="80"/>
      <c r="AD17270" s="80"/>
      <c r="AE17270" s="81"/>
      <c r="AF17270" s="82"/>
      <c r="AG17270" s="80"/>
      <c r="AH17270" s="119"/>
      <c r="AI17270" s="119"/>
    </row>
    <row r="17271" spans="27:35" x14ac:dyDescent="0.25">
      <c r="AA17271" s="81"/>
      <c r="AB17271" s="81"/>
      <c r="AC17271" s="80"/>
      <c r="AD17271" s="80"/>
      <c r="AE17271" s="81"/>
      <c r="AF17271" s="82"/>
      <c r="AG17271" s="80"/>
      <c r="AH17271" s="119"/>
      <c r="AI17271" s="119"/>
    </row>
    <row r="17272" spans="27:35" x14ac:dyDescent="0.25">
      <c r="AA17272" s="81"/>
      <c r="AB17272" s="81"/>
      <c r="AC17272" s="80"/>
      <c r="AD17272" s="80"/>
      <c r="AE17272" s="81"/>
      <c r="AF17272" s="82"/>
      <c r="AG17272" s="80"/>
      <c r="AH17272" s="119"/>
      <c r="AI17272" s="119"/>
    </row>
    <row r="17273" spans="27:35" x14ac:dyDescent="0.25">
      <c r="AA17273" s="81"/>
      <c r="AB17273" s="81"/>
      <c r="AC17273" s="80"/>
      <c r="AD17273" s="80"/>
      <c r="AE17273" s="81"/>
      <c r="AF17273" s="82"/>
      <c r="AG17273" s="80"/>
      <c r="AH17273" s="119"/>
      <c r="AI17273" s="119"/>
    </row>
    <row r="17274" spans="27:35" x14ac:dyDescent="0.25">
      <c r="AA17274" s="81"/>
      <c r="AB17274" s="81"/>
      <c r="AC17274" s="80"/>
      <c r="AD17274" s="80"/>
      <c r="AE17274" s="81"/>
      <c r="AF17274" s="82"/>
      <c r="AG17274" s="80"/>
      <c r="AH17274" s="119"/>
      <c r="AI17274" s="119"/>
    </row>
    <row r="17275" spans="27:35" x14ac:dyDescent="0.25">
      <c r="AA17275" s="81"/>
      <c r="AB17275" s="81"/>
      <c r="AC17275" s="80"/>
      <c r="AD17275" s="80"/>
      <c r="AE17275" s="81"/>
      <c r="AF17275" s="82"/>
      <c r="AG17275" s="80"/>
      <c r="AH17275" s="119"/>
      <c r="AI17275" s="119"/>
    </row>
    <row r="17276" spans="27:35" x14ac:dyDescent="0.25">
      <c r="AA17276" s="81"/>
      <c r="AB17276" s="81"/>
      <c r="AC17276" s="80"/>
      <c r="AD17276" s="80"/>
      <c r="AE17276" s="81"/>
      <c r="AF17276" s="82"/>
      <c r="AG17276" s="80"/>
      <c r="AH17276" s="119"/>
      <c r="AI17276" s="119"/>
    </row>
    <row r="17277" spans="27:35" x14ac:dyDescent="0.25">
      <c r="AA17277" s="81"/>
      <c r="AB17277" s="81"/>
      <c r="AC17277" s="80"/>
      <c r="AD17277" s="80"/>
      <c r="AE17277" s="81"/>
      <c r="AF17277" s="82"/>
      <c r="AG17277" s="80"/>
      <c r="AH17277" s="119"/>
      <c r="AI17277" s="119"/>
    </row>
    <row r="17278" spans="27:35" x14ac:dyDescent="0.25">
      <c r="AA17278" s="81"/>
      <c r="AB17278" s="81"/>
      <c r="AC17278" s="80"/>
      <c r="AD17278" s="80"/>
      <c r="AE17278" s="81"/>
      <c r="AF17278" s="82"/>
      <c r="AG17278" s="80"/>
      <c r="AH17278" s="119"/>
      <c r="AI17278" s="119"/>
    </row>
    <row r="17279" spans="27:35" x14ac:dyDescent="0.25">
      <c r="AA17279" s="81"/>
      <c r="AB17279" s="81"/>
      <c r="AC17279" s="80"/>
      <c r="AD17279" s="80"/>
      <c r="AE17279" s="81"/>
      <c r="AF17279" s="82"/>
      <c r="AG17279" s="80"/>
      <c r="AH17279" s="119"/>
      <c r="AI17279" s="119"/>
    </row>
    <row r="17280" spans="27:35" x14ac:dyDescent="0.25">
      <c r="AA17280" s="81"/>
      <c r="AB17280" s="81"/>
      <c r="AC17280" s="80"/>
      <c r="AD17280" s="80"/>
      <c r="AE17280" s="81"/>
      <c r="AF17280" s="82"/>
      <c r="AG17280" s="80"/>
      <c r="AH17280" s="119"/>
      <c r="AI17280" s="119"/>
    </row>
    <row r="17281" spans="27:35" x14ac:dyDescent="0.25">
      <c r="AA17281" s="81"/>
      <c r="AB17281" s="81"/>
      <c r="AC17281" s="80"/>
      <c r="AD17281" s="80"/>
      <c r="AE17281" s="81"/>
      <c r="AF17281" s="82"/>
      <c r="AG17281" s="80"/>
      <c r="AH17281" s="119"/>
      <c r="AI17281" s="119"/>
    </row>
    <row r="17282" spans="27:35" x14ac:dyDescent="0.25">
      <c r="AA17282" s="81"/>
      <c r="AB17282" s="81"/>
      <c r="AC17282" s="80"/>
      <c r="AD17282" s="80"/>
      <c r="AE17282" s="81"/>
      <c r="AF17282" s="82"/>
      <c r="AG17282" s="80"/>
      <c r="AH17282" s="119"/>
      <c r="AI17282" s="119"/>
    </row>
    <row r="17283" spans="27:35" x14ac:dyDescent="0.25">
      <c r="AA17283" s="81"/>
      <c r="AB17283" s="81"/>
      <c r="AC17283" s="80"/>
      <c r="AD17283" s="80"/>
      <c r="AE17283" s="81"/>
      <c r="AF17283" s="82"/>
      <c r="AG17283" s="80"/>
      <c r="AH17283" s="119"/>
      <c r="AI17283" s="119"/>
    </row>
    <row r="17284" spans="27:35" x14ac:dyDescent="0.25">
      <c r="AA17284" s="81"/>
      <c r="AB17284" s="81"/>
      <c r="AC17284" s="80"/>
      <c r="AD17284" s="80"/>
      <c r="AE17284" s="81"/>
      <c r="AF17284" s="82"/>
      <c r="AG17284" s="80"/>
      <c r="AH17284" s="119"/>
      <c r="AI17284" s="119"/>
    </row>
    <row r="17285" spans="27:35" x14ac:dyDescent="0.25">
      <c r="AA17285" s="81"/>
      <c r="AB17285" s="81"/>
      <c r="AC17285" s="80"/>
      <c r="AD17285" s="80"/>
      <c r="AE17285" s="81"/>
      <c r="AF17285" s="82"/>
      <c r="AG17285" s="80"/>
      <c r="AH17285" s="119"/>
      <c r="AI17285" s="119"/>
    </row>
    <row r="17286" spans="27:35" x14ac:dyDescent="0.25">
      <c r="AA17286" s="81"/>
      <c r="AB17286" s="81"/>
      <c r="AC17286" s="80"/>
      <c r="AD17286" s="80"/>
      <c r="AE17286" s="81"/>
      <c r="AF17286" s="82"/>
      <c r="AG17286" s="80"/>
      <c r="AH17286" s="119"/>
      <c r="AI17286" s="119"/>
    </row>
    <row r="17287" spans="27:35" x14ac:dyDescent="0.25">
      <c r="AA17287" s="81"/>
      <c r="AB17287" s="81"/>
      <c r="AC17287" s="80"/>
      <c r="AD17287" s="80"/>
      <c r="AE17287" s="81"/>
      <c r="AF17287" s="82"/>
      <c r="AG17287" s="80"/>
      <c r="AH17287" s="119"/>
      <c r="AI17287" s="119"/>
    </row>
    <row r="17288" spans="27:35" x14ac:dyDescent="0.25">
      <c r="AA17288" s="81"/>
      <c r="AB17288" s="81"/>
      <c r="AC17288" s="80"/>
      <c r="AD17288" s="80"/>
      <c r="AE17288" s="81"/>
      <c r="AF17288" s="82"/>
      <c r="AG17288" s="80"/>
      <c r="AH17288" s="119"/>
      <c r="AI17288" s="119"/>
    </row>
    <row r="17289" spans="27:35" x14ac:dyDescent="0.25">
      <c r="AA17289" s="81"/>
      <c r="AB17289" s="81"/>
      <c r="AC17289" s="80"/>
      <c r="AD17289" s="80"/>
      <c r="AE17289" s="81"/>
      <c r="AF17289" s="82"/>
      <c r="AG17289" s="80"/>
      <c r="AH17289" s="119"/>
      <c r="AI17289" s="119"/>
    </row>
    <row r="17290" spans="27:35" x14ac:dyDescent="0.25">
      <c r="AA17290" s="81"/>
      <c r="AB17290" s="81"/>
      <c r="AC17290" s="80"/>
      <c r="AD17290" s="80"/>
      <c r="AE17290" s="81"/>
      <c r="AF17290" s="82"/>
      <c r="AG17290" s="80"/>
      <c r="AH17290" s="119"/>
      <c r="AI17290" s="119"/>
    </row>
    <row r="17291" spans="27:35" x14ac:dyDescent="0.25">
      <c r="AA17291" s="81"/>
      <c r="AB17291" s="81"/>
      <c r="AC17291" s="80"/>
      <c r="AD17291" s="80"/>
      <c r="AE17291" s="81"/>
      <c r="AF17291" s="82"/>
      <c r="AG17291" s="80"/>
      <c r="AH17291" s="119"/>
      <c r="AI17291" s="119"/>
    </row>
    <row r="17292" spans="27:35" x14ac:dyDescent="0.25">
      <c r="AA17292" s="81"/>
      <c r="AB17292" s="81"/>
      <c r="AC17292" s="80"/>
      <c r="AD17292" s="80"/>
      <c r="AE17292" s="81"/>
      <c r="AF17292" s="82"/>
      <c r="AG17292" s="80"/>
      <c r="AH17292" s="119"/>
      <c r="AI17292" s="119"/>
    </row>
    <row r="17293" spans="27:35" x14ac:dyDescent="0.25">
      <c r="AA17293" s="81"/>
      <c r="AB17293" s="81"/>
      <c r="AC17293" s="80"/>
      <c r="AD17293" s="80"/>
      <c r="AE17293" s="81"/>
      <c r="AF17293" s="82"/>
      <c r="AG17293" s="80"/>
      <c r="AH17293" s="119"/>
      <c r="AI17293" s="119"/>
    </row>
    <row r="17294" spans="27:35" x14ac:dyDescent="0.25">
      <c r="AA17294" s="81"/>
      <c r="AB17294" s="81"/>
      <c r="AC17294" s="80"/>
      <c r="AD17294" s="80"/>
      <c r="AE17294" s="81"/>
      <c r="AF17294" s="82"/>
      <c r="AG17294" s="80"/>
      <c r="AH17294" s="119"/>
      <c r="AI17294" s="119"/>
    </row>
    <row r="17295" spans="27:35" x14ac:dyDescent="0.25">
      <c r="AA17295" s="81"/>
      <c r="AB17295" s="81"/>
      <c r="AC17295" s="80"/>
      <c r="AD17295" s="80"/>
      <c r="AE17295" s="81"/>
      <c r="AF17295" s="82"/>
      <c r="AG17295" s="80"/>
      <c r="AH17295" s="119"/>
      <c r="AI17295" s="119"/>
    </row>
    <row r="17296" spans="27:35" x14ac:dyDescent="0.25">
      <c r="AA17296" s="81"/>
      <c r="AB17296" s="81"/>
      <c r="AC17296" s="80"/>
      <c r="AD17296" s="80"/>
      <c r="AE17296" s="81"/>
      <c r="AF17296" s="82"/>
      <c r="AG17296" s="80"/>
      <c r="AH17296" s="119"/>
      <c r="AI17296" s="119"/>
    </row>
    <row r="17297" spans="27:35" x14ac:dyDescent="0.25">
      <c r="AA17297" s="81"/>
      <c r="AB17297" s="81"/>
      <c r="AC17297" s="80"/>
      <c r="AD17297" s="80"/>
      <c r="AE17297" s="81"/>
      <c r="AF17297" s="82"/>
      <c r="AG17297" s="80"/>
      <c r="AH17297" s="119"/>
      <c r="AI17297" s="119"/>
    </row>
    <row r="17298" spans="27:35" x14ac:dyDescent="0.25">
      <c r="AA17298" s="81"/>
      <c r="AB17298" s="81"/>
      <c r="AC17298" s="80"/>
      <c r="AD17298" s="80"/>
      <c r="AE17298" s="81"/>
      <c r="AF17298" s="82"/>
      <c r="AG17298" s="80"/>
      <c r="AH17298" s="119"/>
      <c r="AI17298" s="119"/>
    </row>
    <row r="17299" spans="27:35" x14ac:dyDescent="0.25">
      <c r="AA17299" s="81"/>
      <c r="AB17299" s="81"/>
      <c r="AC17299" s="80"/>
      <c r="AD17299" s="80"/>
      <c r="AE17299" s="81"/>
      <c r="AF17299" s="82"/>
      <c r="AG17299" s="80"/>
      <c r="AH17299" s="119"/>
      <c r="AI17299" s="119"/>
    </row>
    <row r="17300" spans="27:35" x14ac:dyDescent="0.25">
      <c r="AA17300" s="81"/>
      <c r="AB17300" s="81"/>
      <c r="AC17300" s="80"/>
      <c r="AD17300" s="80"/>
      <c r="AE17300" s="81"/>
      <c r="AF17300" s="82"/>
      <c r="AG17300" s="80"/>
      <c r="AH17300" s="119"/>
      <c r="AI17300" s="119"/>
    </row>
    <row r="17301" spans="27:35" x14ac:dyDescent="0.25">
      <c r="AA17301" s="81"/>
      <c r="AB17301" s="81"/>
      <c r="AC17301" s="80"/>
      <c r="AD17301" s="80"/>
      <c r="AE17301" s="81"/>
      <c r="AF17301" s="82"/>
      <c r="AG17301" s="80"/>
      <c r="AH17301" s="119"/>
      <c r="AI17301" s="119"/>
    </row>
    <row r="17302" spans="27:35" x14ac:dyDescent="0.25">
      <c r="AA17302" s="81"/>
      <c r="AB17302" s="81"/>
      <c r="AC17302" s="80"/>
      <c r="AD17302" s="80"/>
      <c r="AE17302" s="81"/>
      <c r="AF17302" s="82"/>
      <c r="AG17302" s="80"/>
      <c r="AH17302" s="119"/>
      <c r="AI17302" s="119"/>
    </row>
    <row r="17303" spans="27:35" x14ac:dyDescent="0.25">
      <c r="AA17303" s="81"/>
      <c r="AB17303" s="81"/>
      <c r="AC17303" s="80"/>
      <c r="AD17303" s="80"/>
      <c r="AE17303" s="81"/>
      <c r="AF17303" s="82"/>
      <c r="AG17303" s="80"/>
      <c r="AH17303" s="119"/>
      <c r="AI17303" s="119"/>
    </row>
    <row r="17304" spans="27:35" x14ac:dyDescent="0.25">
      <c r="AA17304" s="81"/>
      <c r="AB17304" s="81"/>
      <c r="AC17304" s="80"/>
      <c r="AD17304" s="80"/>
      <c r="AE17304" s="81"/>
      <c r="AF17304" s="82"/>
      <c r="AG17304" s="80"/>
      <c r="AH17304" s="119"/>
      <c r="AI17304" s="119"/>
    </row>
    <row r="17305" spans="27:35" x14ac:dyDescent="0.25">
      <c r="AA17305" s="81"/>
      <c r="AB17305" s="81"/>
      <c r="AC17305" s="80"/>
      <c r="AD17305" s="80"/>
      <c r="AE17305" s="81"/>
      <c r="AF17305" s="82"/>
      <c r="AG17305" s="80"/>
      <c r="AH17305" s="119"/>
      <c r="AI17305" s="119"/>
    </row>
    <row r="17306" spans="27:35" x14ac:dyDescent="0.25">
      <c r="AA17306" s="81"/>
      <c r="AB17306" s="81"/>
      <c r="AC17306" s="80"/>
      <c r="AD17306" s="80"/>
      <c r="AE17306" s="81"/>
      <c r="AF17306" s="82"/>
      <c r="AG17306" s="80"/>
      <c r="AH17306" s="119"/>
      <c r="AI17306" s="119"/>
    </row>
    <row r="17307" spans="27:35" x14ac:dyDescent="0.25">
      <c r="AA17307" s="81"/>
      <c r="AB17307" s="81"/>
      <c r="AC17307" s="80"/>
      <c r="AD17307" s="80"/>
      <c r="AE17307" s="81"/>
      <c r="AF17307" s="82"/>
      <c r="AG17307" s="80"/>
      <c r="AH17307" s="119"/>
      <c r="AI17307" s="119"/>
    </row>
    <row r="17308" spans="27:35" x14ac:dyDescent="0.25">
      <c r="AA17308" s="81"/>
      <c r="AB17308" s="81"/>
      <c r="AC17308" s="80"/>
      <c r="AD17308" s="80"/>
      <c r="AE17308" s="81"/>
      <c r="AF17308" s="82"/>
      <c r="AG17308" s="80"/>
      <c r="AH17308" s="119"/>
      <c r="AI17308" s="119"/>
    </row>
    <row r="17309" spans="27:35" x14ac:dyDescent="0.25">
      <c r="AA17309" s="81"/>
      <c r="AB17309" s="81"/>
      <c r="AC17309" s="80"/>
      <c r="AD17309" s="80"/>
      <c r="AE17309" s="81"/>
      <c r="AF17309" s="82"/>
      <c r="AG17309" s="80"/>
      <c r="AH17309" s="119"/>
      <c r="AI17309" s="119"/>
    </row>
    <row r="17310" spans="27:35" x14ac:dyDescent="0.25">
      <c r="AA17310" s="81"/>
      <c r="AB17310" s="81"/>
      <c r="AC17310" s="80"/>
      <c r="AD17310" s="80"/>
      <c r="AE17310" s="81"/>
      <c r="AF17310" s="82"/>
      <c r="AG17310" s="80"/>
      <c r="AH17310" s="119"/>
      <c r="AI17310" s="119"/>
    </row>
    <row r="17311" spans="27:35" x14ac:dyDescent="0.25">
      <c r="AA17311" s="81"/>
      <c r="AB17311" s="81"/>
      <c r="AC17311" s="80"/>
      <c r="AD17311" s="80"/>
      <c r="AE17311" s="81"/>
      <c r="AF17311" s="82"/>
      <c r="AG17311" s="80"/>
      <c r="AH17311" s="119"/>
      <c r="AI17311" s="119"/>
    </row>
    <row r="17312" spans="27:35" x14ac:dyDescent="0.25">
      <c r="AA17312" s="81"/>
      <c r="AB17312" s="81"/>
      <c r="AC17312" s="80"/>
      <c r="AD17312" s="80"/>
      <c r="AE17312" s="81"/>
      <c r="AF17312" s="82"/>
      <c r="AG17312" s="80"/>
      <c r="AH17312" s="119"/>
      <c r="AI17312" s="119"/>
    </row>
    <row r="17313" spans="27:35" x14ac:dyDescent="0.25">
      <c r="AA17313" s="81"/>
      <c r="AB17313" s="81"/>
      <c r="AC17313" s="80"/>
      <c r="AD17313" s="80"/>
      <c r="AE17313" s="81"/>
      <c r="AF17313" s="82"/>
      <c r="AG17313" s="80"/>
      <c r="AH17313" s="119"/>
      <c r="AI17313" s="119"/>
    </row>
    <row r="17314" spans="27:35" x14ac:dyDescent="0.25">
      <c r="AA17314" s="81"/>
      <c r="AB17314" s="81"/>
      <c r="AC17314" s="80"/>
      <c r="AD17314" s="80"/>
      <c r="AE17314" s="81"/>
      <c r="AF17314" s="82"/>
      <c r="AG17314" s="80"/>
      <c r="AH17314" s="119"/>
      <c r="AI17314" s="119"/>
    </row>
    <row r="17315" spans="27:35" x14ac:dyDescent="0.25">
      <c r="AA17315" s="81"/>
      <c r="AB17315" s="81"/>
      <c r="AC17315" s="80"/>
      <c r="AD17315" s="80"/>
      <c r="AE17315" s="81"/>
      <c r="AF17315" s="82"/>
      <c r="AG17315" s="80"/>
      <c r="AH17315" s="119"/>
      <c r="AI17315" s="119"/>
    </row>
    <row r="17316" spans="27:35" x14ac:dyDescent="0.25">
      <c r="AA17316" s="81"/>
      <c r="AB17316" s="81"/>
      <c r="AC17316" s="80"/>
      <c r="AD17316" s="80"/>
      <c r="AE17316" s="81"/>
      <c r="AF17316" s="82"/>
      <c r="AG17316" s="80"/>
      <c r="AH17316" s="119"/>
      <c r="AI17316" s="119"/>
    </row>
    <row r="17317" spans="27:35" x14ac:dyDescent="0.25">
      <c r="AA17317" s="81"/>
      <c r="AB17317" s="81"/>
      <c r="AC17317" s="80"/>
      <c r="AD17317" s="80"/>
      <c r="AE17317" s="81"/>
      <c r="AF17317" s="82"/>
      <c r="AG17317" s="80"/>
      <c r="AH17317" s="119"/>
      <c r="AI17317" s="119"/>
    </row>
    <row r="17318" spans="27:35" x14ac:dyDescent="0.25">
      <c r="AA17318" s="81"/>
      <c r="AB17318" s="81"/>
      <c r="AC17318" s="80"/>
      <c r="AD17318" s="80"/>
      <c r="AE17318" s="81"/>
      <c r="AF17318" s="82"/>
      <c r="AG17318" s="80"/>
      <c r="AH17318" s="119"/>
      <c r="AI17318" s="119"/>
    </row>
    <row r="17319" spans="27:35" x14ac:dyDescent="0.25">
      <c r="AA17319" s="81"/>
      <c r="AB17319" s="81"/>
      <c r="AC17319" s="80"/>
      <c r="AD17319" s="80"/>
      <c r="AE17319" s="81"/>
      <c r="AF17319" s="82"/>
      <c r="AG17319" s="80"/>
      <c r="AH17319" s="119"/>
      <c r="AI17319" s="119"/>
    </row>
    <row r="17320" spans="27:35" x14ac:dyDescent="0.25">
      <c r="AA17320" s="81"/>
      <c r="AB17320" s="81"/>
      <c r="AC17320" s="80"/>
      <c r="AD17320" s="80"/>
      <c r="AE17320" s="81"/>
      <c r="AF17320" s="82"/>
      <c r="AG17320" s="80"/>
      <c r="AH17320" s="119"/>
      <c r="AI17320" s="119"/>
    </row>
    <row r="17321" spans="27:35" x14ac:dyDescent="0.25">
      <c r="AA17321" s="81"/>
      <c r="AB17321" s="81"/>
      <c r="AC17321" s="80"/>
      <c r="AD17321" s="80"/>
      <c r="AE17321" s="81"/>
      <c r="AF17321" s="82"/>
      <c r="AG17321" s="80"/>
      <c r="AH17321" s="119"/>
      <c r="AI17321" s="119"/>
    </row>
    <row r="17322" spans="27:35" x14ac:dyDescent="0.25">
      <c r="AA17322" s="81"/>
      <c r="AB17322" s="81"/>
      <c r="AC17322" s="80"/>
      <c r="AD17322" s="80"/>
      <c r="AE17322" s="81"/>
      <c r="AF17322" s="82"/>
      <c r="AG17322" s="80"/>
      <c r="AH17322" s="119"/>
      <c r="AI17322" s="119"/>
    </row>
    <row r="17323" spans="27:35" x14ac:dyDescent="0.25">
      <c r="AA17323" s="81"/>
      <c r="AB17323" s="81"/>
      <c r="AC17323" s="80"/>
      <c r="AD17323" s="80"/>
      <c r="AE17323" s="81"/>
      <c r="AF17323" s="82"/>
      <c r="AG17323" s="80"/>
      <c r="AH17323" s="119"/>
      <c r="AI17323" s="119"/>
    </row>
    <row r="17324" spans="27:35" x14ac:dyDescent="0.25">
      <c r="AA17324" s="81"/>
      <c r="AB17324" s="81"/>
      <c r="AC17324" s="80"/>
      <c r="AD17324" s="80"/>
      <c r="AE17324" s="81"/>
      <c r="AF17324" s="82"/>
      <c r="AG17324" s="80"/>
      <c r="AH17324" s="119"/>
      <c r="AI17324" s="119"/>
    </row>
    <row r="17325" spans="27:35" x14ac:dyDescent="0.25">
      <c r="AA17325" s="81"/>
      <c r="AB17325" s="81"/>
      <c r="AC17325" s="80"/>
      <c r="AD17325" s="80"/>
      <c r="AE17325" s="81"/>
      <c r="AF17325" s="82"/>
      <c r="AG17325" s="80"/>
      <c r="AH17325" s="119"/>
      <c r="AI17325" s="119"/>
    </row>
    <row r="17326" spans="27:35" x14ac:dyDescent="0.25">
      <c r="AA17326" s="81"/>
      <c r="AB17326" s="81"/>
      <c r="AC17326" s="80"/>
      <c r="AD17326" s="80"/>
      <c r="AE17326" s="81"/>
      <c r="AF17326" s="82"/>
      <c r="AG17326" s="80"/>
      <c r="AH17326" s="119"/>
      <c r="AI17326" s="119"/>
    </row>
    <row r="17327" spans="27:35" x14ac:dyDescent="0.25">
      <c r="AA17327" s="81"/>
      <c r="AB17327" s="81"/>
      <c r="AC17327" s="80"/>
      <c r="AD17327" s="80"/>
      <c r="AE17327" s="81"/>
      <c r="AF17327" s="82"/>
      <c r="AG17327" s="80"/>
      <c r="AH17327" s="119"/>
      <c r="AI17327" s="119"/>
    </row>
    <row r="17328" spans="27:35" x14ac:dyDescent="0.25">
      <c r="AA17328" s="81"/>
      <c r="AB17328" s="81"/>
      <c r="AC17328" s="80"/>
      <c r="AD17328" s="80"/>
      <c r="AE17328" s="81"/>
      <c r="AF17328" s="82"/>
      <c r="AG17328" s="80"/>
      <c r="AH17328" s="119"/>
      <c r="AI17328" s="119"/>
    </row>
    <row r="17329" spans="27:35" x14ac:dyDescent="0.25">
      <c r="AA17329" s="81"/>
      <c r="AB17329" s="81"/>
      <c r="AC17329" s="80"/>
      <c r="AD17329" s="80"/>
      <c r="AE17329" s="81"/>
      <c r="AF17329" s="82"/>
      <c r="AG17329" s="80"/>
      <c r="AH17329" s="119"/>
      <c r="AI17329" s="119"/>
    </row>
    <row r="17330" spans="27:35" x14ac:dyDescent="0.25">
      <c r="AA17330" s="81"/>
      <c r="AB17330" s="81"/>
      <c r="AC17330" s="80"/>
      <c r="AD17330" s="80"/>
      <c r="AE17330" s="81"/>
      <c r="AF17330" s="82"/>
      <c r="AG17330" s="80"/>
      <c r="AH17330" s="119"/>
      <c r="AI17330" s="119"/>
    </row>
    <row r="17331" spans="27:35" x14ac:dyDescent="0.25">
      <c r="AA17331" s="81"/>
      <c r="AB17331" s="81"/>
      <c r="AC17331" s="80"/>
      <c r="AD17331" s="80"/>
      <c r="AE17331" s="81"/>
      <c r="AF17331" s="82"/>
      <c r="AG17331" s="80"/>
      <c r="AH17331" s="119"/>
      <c r="AI17331" s="119"/>
    </row>
    <row r="17332" spans="27:35" x14ac:dyDescent="0.25">
      <c r="AA17332" s="81"/>
      <c r="AB17332" s="81"/>
      <c r="AC17332" s="80"/>
      <c r="AD17332" s="80"/>
      <c r="AE17332" s="81"/>
      <c r="AF17332" s="82"/>
      <c r="AG17332" s="80"/>
      <c r="AH17332" s="119"/>
      <c r="AI17332" s="119"/>
    </row>
    <row r="17333" spans="27:35" x14ac:dyDescent="0.25">
      <c r="AA17333" s="81"/>
      <c r="AB17333" s="81"/>
      <c r="AC17333" s="80"/>
      <c r="AD17333" s="80"/>
      <c r="AE17333" s="81"/>
      <c r="AF17333" s="82"/>
      <c r="AG17333" s="80"/>
      <c r="AH17333" s="119"/>
      <c r="AI17333" s="119"/>
    </row>
    <row r="17334" spans="27:35" x14ac:dyDescent="0.25">
      <c r="AA17334" s="81"/>
      <c r="AB17334" s="81"/>
      <c r="AC17334" s="80"/>
      <c r="AD17334" s="80"/>
      <c r="AE17334" s="81"/>
      <c r="AF17334" s="82"/>
      <c r="AG17334" s="80"/>
      <c r="AH17334" s="119"/>
      <c r="AI17334" s="119"/>
    </row>
    <row r="17335" spans="27:35" x14ac:dyDescent="0.25">
      <c r="AA17335" s="81"/>
      <c r="AB17335" s="81"/>
      <c r="AC17335" s="80"/>
      <c r="AD17335" s="80"/>
      <c r="AE17335" s="81"/>
      <c r="AF17335" s="82"/>
      <c r="AG17335" s="80"/>
      <c r="AH17335" s="119"/>
      <c r="AI17335" s="119"/>
    </row>
    <row r="17336" spans="27:35" x14ac:dyDescent="0.25">
      <c r="AA17336" s="81"/>
      <c r="AB17336" s="81"/>
      <c r="AC17336" s="80"/>
      <c r="AD17336" s="80"/>
      <c r="AE17336" s="81"/>
      <c r="AF17336" s="82"/>
      <c r="AG17336" s="80"/>
      <c r="AH17336" s="119"/>
      <c r="AI17336" s="119"/>
    </row>
    <row r="17337" spans="27:35" x14ac:dyDescent="0.25">
      <c r="AA17337" s="81"/>
      <c r="AB17337" s="81"/>
      <c r="AC17337" s="80"/>
      <c r="AD17337" s="80"/>
      <c r="AE17337" s="81"/>
      <c r="AF17337" s="82"/>
      <c r="AG17337" s="80"/>
      <c r="AH17337" s="119"/>
      <c r="AI17337" s="119"/>
    </row>
    <row r="17338" spans="27:35" x14ac:dyDescent="0.25">
      <c r="AA17338" s="81"/>
      <c r="AB17338" s="81"/>
      <c r="AC17338" s="80"/>
      <c r="AD17338" s="80"/>
      <c r="AE17338" s="81"/>
      <c r="AF17338" s="82"/>
      <c r="AG17338" s="80"/>
      <c r="AH17338" s="119"/>
      <c r="AI17338" s="119"/>
    </row>
    <row r="17339" spans="27:35" x14ac:dyDescent="0.25">
      <c r="AA17339" s="81"/>
      <c r="AB17339" s="81"/>
      <c r="AC17339" s="80"/>
      <c r="AD17339" s="80"/>
      <c r="AE17339" s="81"/>
      <c r="AF17339" s="82"/>
      <c r="AG17339" s="80"/>
      <c r="AH17339" s="119"/>
      <c r="AI17339" s="119"/>
    </row>
    <row r="17340" spans="27:35" x14ac:dyDescent="0.25">
      <c r="AA17340" s="81"/>
      <c r="AB17340" s="81"/>
      <c r="AC17340" s="80"/>
      <c r="AD17340" s="80"/>
      <c r="AE17340" s="81"/>
      <c r="AF17340" s="82"/>
      <c r="AG17340" s="80"/>
      <c r="AH17340" s="119"/>
      <c r="AI17340" s="119"/>
    </row>
    <row r="17341" spans="27:35" x14ac:dyDescent="0.25">
      <c r="AA17341" s="81"/>
      <c r="AB17341" s="81"/>
      <c r="AC17341" s="80"/>
      <c r="AD17341" s="80"/>
      <c r="AE17341" s="81"/>
      <c r="AF17341" s="82"/>
      <c r="AG17341" s="80"/>
      <c r="AH17341" s="119"/>
      <c r="AI17341" s="119"/>
    </row>
    <row r="17342" spans="27:35" x14ac:dyDescent="0.25">
      <c r="AA17342" s="81"/>
      <c r="AB17342" s="81"/>
      <c r="AC17342" s="80"/>
      <c r="AD17342" s="80"/>
      <c r="AE17342" s="81"/>
      <c r="AF17342" s="82"/>
      <c r="AG17342" s="80"/>
      <c r="AH17342" s="119"/>
      <c r="AI17342" s="119"/>
    </row>
    <row r="17343" spans="27:35" x14ac:dyDescent="0.25">
      <c r="AA17343" s="81"/>
      <c r="AB17343" s="81"/>
      <c r="AC17343" s="80"/>
      <c r="AD17343" s="80"/>
      <c r="AE17343" s="81"/>
      <c r="AF17343" s="82"/>
      <c r="AG17343" s="80"/>
      <c r="AH17343" s="119"/>
      <c r="AI17343" s="119"/>
    </row>
    <row r="17344" spans="27:35" x14ac:dyDescent="0.25">
      <c r="AA17344" s="81"/>
      <c r="AB17344" s="81"/>
      <c r="AC17344" s="80"/>
      <c r="AD17344" s="80"/>
      <c r="AE17344" s="81"/>
      <c r="AF17344" s="82"/>
      <c r="AG17344" s="80"/>
      <c r="AH17344" s="119"/>
      <c r="AI17344" s="119"/>
    </row>
    <row r="17345" spans="27:35" x14ac:dyDescent="0.25">
      <c r="AA17345" s="81"/>
      <c r="AB17345" s="81"/>
      <c r="AC17345" s="80"/>
      <c r="AD17345" s="80"/>
      <c r="AE17345" s="81"/>
      <c r="AF17345" s="82"/>
      <c r="AG17345" s="80"/>
      <c r="AH17345" s="119"/>
      <c r="AI17345" s="119"/>
    </row>
    <row r="17346" spans="27:35" x14ac:dyDescent="0.25">
      <c r="AA17346" s="81"/>
      <c r="AB17346" s="81"/>
      <c r="AC17346" s="80"/>
      <c r="AD17346" s="80"/>
      <c r="AE17346" s="81"/>
      <c r="AF17346" s="82"/>
      <c r="AG17346" s="80"/>
      <c r="AH17346" s="119"/>
      <c r="AI17346" s="119"/>
    </row>
    <row r="17347" spans="27:35" x14ac:dyDescent="0.25">
      <c r="AA17347" s="81"/>
      <c r="AB17347" s="81"/>
      <c r="AC17347" s="80"/>
      <c r="AD17347" s="80"/>
      <c r="AE17347" s="81"/>
      <c r="AF17347" s="82"/>
      <c r="AG17347" s="80"/>
      <c r="AH17347" s="119"/>
      <c r="AI17347" s="119"/>
    </row>
    <row r="17348" spans="27:35" x14ac:dyDescent="0.25">
      <c r="AA17348" s="81"/>
      <c r="AB17348" s="81"/>
      <c r="AC17348" s="80"/>
      <c r="AD17348" s="80"/>
      <c r="AE17348" s="81"/>
      <c r="AF17348" s="82"/>
      <c r="AG17348" s="80"/>
      <c r="AH17348" s="119"/>
      <c r="AI17348" s="119"/>
    </row>
    <row r="17349" spans="27:35" x14ac:dyDescent="0.25">
      <c r="AA17349" s="81"/>
      <c r="AB17349" s="81"/>
      <c r="AC17349" s="80"/>
      <c r="AD17349" s="80"/>
      <c r="AE17349" s="81"/>
      <c r="AF17349" s="82"/>
      <c r="AG17349" s="80"/>
      <c r="AH17349" s="119"/>
      <c r="AI17349" s="119"/>
    </row>
    <row r="17350" spans="27:35" x14ac:dyDescent="0.25">
      <c r="AA17350" s="81"/>
      <c r="AB17350" s="81"/>
      <c r="AC17350" s="80"/>
      <c r="AD17350" s="80"/>
      <c r="AE17350" s="81"/>
      <c r="AF17350" s="82"/>
      <c r="AG17350" s="80"/>
      <c r="AH17350" s="119"/>
      <c r="AI17350" s="119"/>
    </row>
    <row r="17351" spans="27:35" x14ac:dyDescent="0.25">
      <c r="AA17351" s="81"/>
      <c r="AB17351" s="81"/>
      <c r="AC17351" s="80"/>
      <c r="AD17351" s="80"/>
      <c r="AE17351" s="81"/>
      <c r="AF17351" s="82"/>
      <c r="AG17351" s="80"/>
      <c r="AH17351" s="119"/>
      <c r="AI17351" s="119"/>
    </row>
    <row r="17352" spans="27:35" x14ac:dyDescent="0.25">
      <c r="AA17352" s="81"/>
      <c r="AB17352" s="81"/>
      <c r="AC17352" s="80"/>
      <c r="AD17352" s="80"/>
      <c r="AE17352" s="81"/>
      <c r="AF17352" s="82"/>
      <c r="AG17352" s="80"/>
      <c r="AH17352" s="119"/>
      <c r="AI17352" s="119"/>
    </row>
    <row r="17353" spans="27:35" x14ac:dyDescent="0.25">
      <c r="AA17353" s="81"/>
      <c r="AB17353" s="81"/>
      <c r="AC17353" s="80"/>
      <c r="AD17353" s="80"/>
      <c r="AE17353" s="81"/>
      <c r="AF17353" s="82"/>
      <c r="AG17353" s="80"/>
      <c r="AH17353" s="119"/>
      <c r="AI17353" s="119"/>
    </row>
    <row r="17354" spans="27:35" x14ac:dyDescent="0.25">
      <c r="AA17354" s="81"/>
      <c r="AB17354" s="81"/>
      <c r="AC17354" s="80"/>
      <c r="AD17354" s="80"/>
      <c r="AE17354" s="81"/>
      <c r="AF17354" s="82"/>
      <c r="AG17354" s="80"/>
      <c r="AH17354" s="119"/>
      <c r="AI17354" s="119"/>
    </row>
    <row r="17355" spans="27:35" x14ac:dyDescent="0.25">
      <c r="AA17355" s="81"/>
      <c r="AB17355" s="81"/>
      <c r="AC17355" s="80"/>
      <c r="AD17355" s="80"/>
      <c r="AE17355" s="81"/>
      <c r="AF17355" s="82"/>
      <c r="AG17355" s="80"/>
      <c r="AH17355" s="119"/>
      <c r="AI17355" s="119"/>
    </row>
    <row r="17356" spans="27:35" x14ac:dyDescent="0.25">
      <c r="AA17356" s="81"/>
      <c r="AB17356" s="81"/>
      <c r="AC17356" s="80"/>
      <c r="AD17356" s="80"/>
      <c r="AE17356" s="81"/>
      <c r="AF17356" s="82"/>
      <c r="AG17356" s="80"/>
      <c r="AH17356" s="119"/>
      <c r="AI17356" s="119"/>
    </row>
    <row r="17357" spans="27:35" x14ac:dyDescent="0.25">
      <c r="AA17357" s="81"/>
      <c r="AB17357" s="81"/>
      <c r="AC17357" s="80"/>
      <c r="AD17357" s="80"/>
      <c r="AE17357" s="81"/>
      <c r="AF17357" s="82"/>
      <c r="AG17357" s="80"/>
      <c r="AH17357" s="119"/>
      <c r="AI17357" s="119"/>
    </row>
    <row r="17358" spans="27:35" x14ac:dyDescent="0.25">
      <c r="AA17358" s="81"/>
      <c r="AB17358" s="81"/>
      <c r="AC17358" s="80"/>
      <c r="AD17358" s="80"/>
      <c r="AE17358" s="81"/>
      <c r="AF17358" s="82"/>
      <c r="AG17358" s="80"/>
      <c r="AH17358" s="119"/>
      <c r="AI17358" s="119"/>
    </row>
    <row r="17359" spans="27:35" x14ac:dyDescent="0.25">
      <c r="AA17359" s="81"/>
      <c r="AB17359" s="81"/>
      <c r="AC17359" s="80"/>
      <c r="AD17359" s="80"/>
      <c r="AE17359" s="81"/>
      <c r="AF17359" s="82"/>
      <c r="AG17359" s="80"/>
      <c r="AH17359" s="119"/>
      <c r="AI17359" s="119"/>
    </row>
    <row r="17360" spans="27:35" x14ac:dyDescent="0.25">
      <c r="AA17360" s="81"/>
      <c r="AB17360" s="81"/>
      <c r="AC17360" s="80"/>
      <c r="AD17360" s="80"/>
      <c r="AE17360" s="81"/>
      <c r="AF17360" s="82"/>
      <c r="AG17360" s="80"/>
      <c r="AH17360" s="119"/>
      <c r="AI17360" s="119"/>
    </row>
    <row r="17361" spans="27:35" x14ac:dyDescent="0.25">
      <c r="AA17361" s="81"/>
      <c r="AB17361" s="81"/>
      <c r="AC17361" s="80"/>
      <c r="AD17361" s="80"/>
      <c r="AE17361" s="81"/>
      <c r="AF17361" s="82"/>
      <c r="AG17361" s="80"/>
      <c r="AH17361" s="119"/>
      <c r="AI17361" s="119"/>
    </row>
    <row r="17362" spans="27:35" x14ac:dyDescent="0.25">
      <c r="AA17362" s="81"/>
      <c r="AB17362" s="81"/>
      <c r="AC17362" s="80"/>
      <c r="AD17362" s="80"/>
      <c r="AE17362" s="81"/>
      <c r="AF17362" s="82"/>
      <c r="AG17362" s="80"/>
      <c r="AH17362" s="119"/>
      <c r="AI17362" s="119"/>
    </row>
    <row r="17363" spans="27:35" x14ac:dyDescent="0.25">
      <c r="AA17363" s="81"/>
      <c r="AB17363" s="81"/>
      <c r="AC17363" s="80"/>
      <c r="AD17363" s="80"/>
      <c r="AE17363" s="81"/>
      <c r="AF17363" s="82"/>
      <c r="AG17363" s="80"/>
      <c r="AH17363" s="119"/>
      <c r="AI17363" s="119"/>
    </row>
    <row r="17364" spans="27:35" x14ac:dyDescent="0.25">
      <c r="AA17364" s="81"/>
      <c r="AB17364" s="81"/>
      <c r="AC17364" s="80"/>
      <c r="AD17364" s="80"/>
      <c r="AE17364" s="81"/>
      <c r="AF17364" s="82"/>
      <c r="AG17364" s="80"/>
      <c r="AH17364" s="119"/>
      <c r="AI17364" s="119"/>
    </row>
    <row r="17365" spans="27:35" x14ac:dyDescent="0.25">
      <c r="AA17365" s="81"/>
      <c r="AB17365" s="81"/>
      <c r="AC17365" s="80"/>
      <c r="AD17365" s="80"/>
      <c r="AE17365" s="81"/>
      <c r="AF17365" s="82"/>
      <c r="AG17365" s="80"/>
      <c r="AH17365" s="119"/>
      <c r="AI17365" s="119"/>
    </row>
    <row r="17366" spans="27:35" x14ac:dyDescent="0.25">
      <c r="AA17366" s="81"/>
      <c r="AB17366" s="81"/>
      <c r="AC17366" s="80"/>
      <c r="AD17366" s="80"/>
      <c r="AE17366" s="81"/>
      <c r="AF17366" s="82"/>
      <c r="AG17366" s="80"/>
      <c r="AH17366" s="119"/>
      <c r="AI17366" s="119"/>
    </row>
    <row r="17367" spans="27:35" x14ac:dyDescent="0.25">
      <c r="AA17367" s="81"/>
      <c r="AB17367" s="81"/>
      <c r="AC17367" s="80"/>
      <c r="AD17367" s="80"/>
      <c r="AE17367" s="81"/>
      <c r="AF17367" s="82"/>
      <c r="AG17367" s="80"/>
      <c r="AH17367" s="119"/>
      <c r="AI17367" s="119"/>
    </row>
    <row r="17368" spans="27:35" x14ac:dyDescent="0.25">
      <c r="AA17368" s="81"/>
      <c r="AB17368" s="81"/>
      <c r="AC17368" s="80"/>
      <c r="AD17368" s="80"/>
      <c r="AE17368" s="81"/>
      <c r="AF17368" s="82"/>
      <c r="AG17368" s="80"/>
      <c r="AH17368" s="119"/>
      <c r="AI17368" s="119"/>
    </row>
    <row r="17369" spans="27:35" x14ac:dyDescent="0.25">
      <c r="AA17369" s="81"/>
      <c r="AB17369" s="81"/>
      <c r="AC17369" s="80"/>
      <c r="AD17369" s="80"/>
      <c r="AE17369" s="81"/>
      <c r="AF17369" s="82"/>
      <c r="AG17369" s="80"/>
      <c r="AH17369" s="119"/>
      <c r="AI17369" s="119"/>
    </row>
    <row r="17370" spans="27:35" x14ac:dyDescent="0.25">
      <c r="AA17370" s="81"/>
      <c r="AB17370" s="81"/>
      <c r="AC17370" s="80"/>
      <c r="AD17370" s="80"/>
      <c r="AE17370" s="81"/>
      <c r="AF17370" s="82"/>
      <c r="AG17370" s="80"/>
      <c r="AH17370" s="119"/>
      <c r="AI17370" s="119"/>
    </row>
    <row r="17371" spans="27:35" x14ac:dyDescent="0.25">
      <c r="AA17371" s="81"/>
      <c r="AB17371" s="81"/>
      <c r="AC17371" s="80"/>
      <c r="AD17371" s="80"/>
      <c r="AE17371" s="81"/>
      <c r="AF17371" s="82"/>
      <c r="AG17371" s="80"/>
      <c r="AH17371" s="119"/>
      <c r="AI17371" s="119"/>
    </row>
    <row r="17372" spans="27:35" x14ac:dyDescent="0.25">
      <c r="AA17372" s="81"/>
      <c r="AB17372" s="81"/>
      <c r="AC17372" s="80"/>
      <c r="AD17372" s="80"/>
      <c r="AE17372" s="81"/>
      <c r="AF17372" s="82"/>
      <c r="AG17372" s="80"/>
      <c r="AH17372" s="119"/>
      <c r="AI17372" s="119"/>
    </row>
    <row r="17373" spans="27:35" x14ac:dyDescent="0.25">
      <c r="AA17373" s="81"/>
      <c r="AB17373" s="81"/>
      <c r="AC17373" s="80"/>
      <c r="AD17373" s="80"/>
      <c r="AE17373" s="81"/>
      <c r="AF17373" s="82"/>
      <c r="AG17373" s="80"/>
      <c r="AH17373" s="119"/>
      <c r="AI17373" s="119"/>
    </row>
    <row r="17374" spans="27:35" x14ac:dyDescent="0.25">
      <c r="AA17374" s="81"/>
      <c r="AB17374" s="81"/>
      <c r="AC17374" s="80"/>
      <c r="AD17374" s="80"/>
      <c r="AE17374" s="81"/>
      <c r="AF17374" s="82"/>
      <c r="AG17374" s="80"/>
      <c r="AH17374" s="119"/>
      <c r="AI17374" s="119"/>
    </row>
    <row r="17375" spans="27:35" x14ac:dyDescent="0.25">
      <c r="AA17375" s="81"/>
      <c r="AB17375" s="81"/>
      <c r="AC17375" s="80"/>
      <c r="AD17375" s="80"/>
      <c r="AE17375" s="81"/>
      <c r="AF17375" s="82"/>
      <c r="AG17375" s="80"/>
      <c r="AH17375" s="119"/>
      <c r="AI17375" s="119"/>
    </row>
    <row r="17376" spans="27:35" x14ac:dyDescent="0.25">
      <c r="AA17376" s="81"/>
      <c r="AB17376" s="81"/>
      <c r="AC17376" s="80"/>
      <c r="AD17376" s="80"/>
      <c r="AE17376" s="81"/>
      <c r="AF17376" s="82"/>
      <c r="AG17376" s="80"/>
      <c r="AH17376" s="119"/>
      <c r="AI17376" s="119"/>
    </row>
    <row r="17377" spans="27:35" x14ac:dyDescent="0.25">
      <c r="AA17377" s="81"/>
      <c r="AB17377" s="81"/>
      <c r="AC17377" s="80"/>
      <c r="AD17377" s="80"/>
      <c r="AE17377" s="81"/>
      <c r="AF17377" s="82"/>
      <c r="AG17377" s="80"/>
      <c r="AH17377" s="119"/>
      <c r="AI17377" s="119"/>
    </row>
    <row r="17378" spans="27:35" x14ac:dyDescent="0.25">
      <c r="AA17378" s="81"/>
      <c r="AB17378" s="81"/>
      <c r="AC17378" s="80"/>
      <c r="AD17378" s="80"/>
      <c r="AE17378" s="81"/>
      <c r="AF17378" s="82"/>
      <c r="AG17378" s="80"/>
      <c r="AH17378" s="119"/>
      <c r="AI17378" s="119"/>
    </row>
    <row r="17379" spans="27:35" x14ac:dyDescent="0.25">
      <c r="AA17379" s="81"/>
      <c r="AB17379" s="81"/>
      <c r="AC17379" s="80"/>
      <c r="AD17379" s="80"/>
      <c r="AE17379" s="81"/>
      <c r="AF17379" s="82"/>
      <c r="AG17379" s="80"/>
      <c r="AH17379" s="119"/>
      <c r="AI17379" s="119"/>
    </row>
    <row r="17380" spans="27:35" x14ac:dyDescent="0.25">
      <c r="AA17380" s="81"/>
      <c r="AB17380" s="81"/>
      <c r="AC17380" s="80"/>
      <c r="AD17380" s="80"/>
      <c r="AE17380" s="81"/>
      <c r="AF17380" s="82"/>
      <c r="AG17380" s="80"/>
      <c r="AH17380" s="119"/>
      <c r="AI17380" s="119"/>
    </row>
    <row r="17381" spans="27:35" x14ac:dyDescent="0.25">
      <c r="AA17381" s="81"/>
      <c r="AB17381" s="81"/>
      <c r="AC17381" s="80"/>
      <c r="AD17381" s="80"/>
      <c r="AE17381" s="81"/>
      <c r="AF17381" s="82"/>
      <c r="AG17381" s="80"/>
      <c r="AH17381" s="119"/>
      <c r="AI17381" s="119"/>
    </row>
    <row r="17382" spans="27:35" x14ac:dyDescent="0.25">
      <c r="AA17382" s="81"/>
      <c r="AB17382" s="81"/>
      <c r="AC17382" s="80"/>
      <c r="AD17382" s="80"/>
      <c r="AE17382" s="81"/>
      <c r="AF17382" s="82"/>
      <c r="AG17382" s="80"/>
      <c r="AH17382" s="119"/>
      <c r="AI17382" s="119"/>
    </row>
    <row r="17383" spans="27:35" x14ac:dyDescent="0.25">
      <c r="AA17383" s="81"/>
      <c r="AB17383" s="81"/>
      <c r="AC17383" s="80"/>
      <c r="AD17383" s="80"/>
      <c r="AE17383" s="81"/>
      <c r="AF17383" s="82"/>
      <c r="AG17383" s="80"/>
      <c r="AH17383" s="119"/>
      <c r="AI17383" s="119"/>
    </row>
    <row r="17384" spans="27:35" x14ac:dyDescent="0.25">
      <c r="AA17384" s="81"/>
      <c r="AB17384" s="81"/>
      <c r="AC17384" s="80"/>
      <c r="AD17384" s="80"/>
      <c r="AE17384" s="81"/>
      <c r="AF17384" s="82"/>
      <c r="AG17384" s="80"/>
      <c r="AH17384" s="119"/>
      <c r="AI17384" s="119"/>
    </row>
    <row r="17385" spans="27:35" x14ac:dyDescent="0.25">
      <c r="AA17385" s="81"/>
      <c r="AB17385" s="81"/>
      <c r="AC17385" s="80"/>
      <c r="AD17385" s="80"/>
      <c r="AE17385" s="81"/>
      <c r="AF17385" s="82"/>
      <c r="AG17385" s="80"/>
      <c r="AH17385" s="119"/>
      <c r="AI17385" s="119"/>
    </row>
    <row r="17386" spans="27:35" x14ac:dyDescent="0.25">
      <c r="AA17386" s="81"/>
      <c r="AB17386" s="81"/>
      <c r="AC17386" s="80"/>
      <c r="AD17386" s="80"/>
      <c r="AE17386" s="81"/>
      <c r="AF17386" s="82"/>
      <c r="AG17386" s="80"/>
      <c r="AH17386" s="119"/>
      <c r="AI17386" s="119"/>
    </row>
    <row r="17387" spans="27:35" x14ac:dyDescent="0.25">
      <c r="AA17387" s="81"/>
      <c r="AB17387" s="81"/>
      <c r="AC17387" s="80"/>
      <c r="AD17387" s="80"/>
      <c r="AE17387" s="81"/>
      <c r="AF17387" s="82"/>
      <c r="AG17387" s="80"/>
      <c r="AH17387" s="119"/>
      <c r="AI17387" s="119"/>
    </row>
    <row r="17388" spans="27:35" x14ac:dyDescent="0.25">
      <c r="AA17388" s="81"/>
      <c r="AB17388" s="81"/>
      <c r="AC17388" s="80"/>
      <c r="AD17388" s="80"/>
      <c r="AE17388" s="81"/>
      <c r="AF17388" s="82"/>
      <c r="AG17388" s="80"/>
      <c r="AH17388" s="119"/>
      <c r="AI17388" s="119"/>
    </row>
    <row r="17389" spans="27:35" x14ac:dyDescent="0.25">
      <c r="AA17389" s="81"/>
      <c r="AB17389" s="81"/>
      <c r="AC17389" s="80"/>
      <c r="AD17389" s="80"/>
      <c r="AE17389" s="81"/>
      <c r="AF17389" s="82"/>
      <c r="AG17389" s="80"/>
      <c r="AH17389" s="119"/>
      <c r="AI17389" s="119"/>
    </row>
    <row r="17390" spans="27:35" x14ac:dyDescent="0.25">
      <c r="AA17390" s="81"/>
      <c r="AB17390" s="81"/>
      <c r="AC17390" s="80"/>
      <c r="AD17390" s="80"/>
      <c r="AE17390" s="81"/>
      <c r="AF17390" s="82"/>
      <c r="AG17390" s="80"/>
      <c r="AH17390" s="119"/>
      <c r="AI17390" s="119"/>
    </row>
    <row r="17391" spans="27:35" x14ac:dyDescent="0.25">
      <c r="AA17391" s="81"/>
      <c r="AB17391" s="81"/>
      <c r="AC17391" s="80"/>
      <c r="AD17391" s="80"/>
      <c r="AE17391" s="81"/>
      <c r="AF17391" s="82"/>
      <c r="AG17391" s="80"/>
      <c r="AH17391" s="119"/>
      <c r="AI17391" s="119"/>
    </row>
    <row r="17392" spans="27:35" x14ac:dyDescent="0.25">
      <c r="AA17392" s="81"/>
      <c r="AB17392" s="81"/>
      <c r="AC17392" s="80"/>
      <c r="AD17392" s="80"/>
      <c r="AE17392" s="81"/>
      <c r="AF17392" s="82"/>
      <c r="AG17392" s="80"/>
      <c r="AH17392" s="119"/>
      <c r="AI17392" s="119"/>
    </row>
    <row r="17393" spans="27:35" x14ac:dyDescent="0.25">
      <c r="AA17393" s="81"/>
      <c r="AB17393" s="81"/>
      <c r="AC17393" s="80"/>
      <c r="AD17393" s="80"/>
      <c r="AE17393" s="81"/>
      <c r="AF17393" s="82"/>
      <c r="AG17393" s="80"/>
      <c r="AH17393" s="119"/>
      <c r="AI17393" s="119"/>
    </row>
    <row r="17394" spans="27:35" x14ac:dyDescent="0.25">
      <c r="AA17394" s="81"/>
      <c r="AB17394" s="81"/>
      <c r="AC17394" s="80"/>
      <c r="AD17394" s="80"/>
      <c r="AE17394" s="81"/>
      <c r="AF17394" s="82"/>
      <c r="AG17394" s="80"/>
      <c r="AH17394" s="119"/>
      <c r="AI17394" s="119"/>
    </row>
    <row r="17395" spans="27:35" x14ac:dyDescent="0.25">
      <c r="AA17395" s="81"/>
      <c r="AB17395" s="81"/>
      <c r="AC17395" s="80"/>
      <c r="AD17395" s="80"/>
      <c r="AE17395" s="81"/>
      <c r="AF17395" s="82"/>
      <c r="AG17395" s="80"/>
      <c r="AH17395" s="119"/>
      <c r="AI17395" s="119"/>
    </row>
    <row r="17396" spans="27:35" x14ac:dyDescent="0.25">
      <c r="AA17396" s="81"/>
      <c r="AB17396" s="81"/>
      <c r="AC17396" s="80"/>
      <c r="AD17396" s="80"/>
      <c r="AE17396" s="81"/>
      <c r="AF17396" s="82"/>
      <c r="AG17396" s="80"/>
      <c r="AH17396" s="119"/>
      <c r="AI17396" s="119"/>
    </row>
    <row r="17397" spans="27:35" x14ac:dyDescent="0.25">
      <c r="AA17397" s="81"/>
      <c r="AB17397" s="81"/>
      <c r="AC17397" s="80"/>
      <c r="AD17397" s="80"/>
      <c r="AE17397" s="81"/>
      <c r="AF17397" s="82"/>
      <c r="AG17397" s="80"/>
      <c r="AH17397" s="119"/>
      <c r="AI17397" s="119"/>
    </row>
    <row r="17398" spans="27:35" x14ac:dyDescent="0.25">
      <c r="AA17398" s="81"/>
      <c r="AB17398" s="81"/>
      <c r="AC17398" s="80"/>
      <c r="AD17398" s="80"/>
      <c r="AE17398" s="81"/>
      <c r="AF17398" s="82"/>
      <c r="AG17398" s="80"/>
      <c r="AH17398" s="119"/>
      <c r="AI17398" s="119"/>
    </row>
    <row r="17399" spans="27:35" x14ac:dyDescent="0.25">
      <c r="AA17399" s="81"/>
      <c r="AB17399" s="81"/>
      <c r="AC17399" s="80"/>
      <c r="AD17399" s="80"/>
      <c r="AE17399" s="81"/>
      <c r="AF17399" s="82"/>
      <c r="AG17399" s="80"/>
      <c r="AH17399" s="119"/>
      <c r="AI17399" s="119"/>
    </row>
    <row r="17400" spans="27:35" x14ac:dyDescent="0.25">
      <c r="AA17400" s="81"/>
      <c r="AB17400" s="81"/>
      <c r="AC17400" s="80"/>
      <c r="AD17400" s="80"/>
      <c r="AE17400" s="81"/>
      <c r="AF17400" s="82"/>
      <c r="AG17400" s="80"/>
      <c r="AH17400" s="119"/>
      <c r="AI17400" s="119"/>
    </row>
    <row r="17401" spans="27:35" x14ac:dyDescent="0.25">
      <c r="AA17401" s="81"/>
      <c r="AB17401" s="81"/>
      <c r="AC17401" s="80"/>
      <c r="AD17401" s="80"/>
      <c r="AE17401" s="81"/>
      <c r="AF17401" s="82"/>
      <c r="AG17401" s="80"/>
      <c r="AH17401" s="119"/>
      <c r="AI17401" s="119"/>
    </row>
    <row r="17402" spans="27:35" x14ac:dyDescent="0.25">
      <c r="AA17402" s="81"/>
      <c r="AB17402" s="81"/>
      <c r="AC17402" s="80"/>
      <c r="AD17402" s="80"/>
      <c r="AE17402" s="81"/>
      <c r="AF17402" s="82"/>
      <c r="AG17402" s="80"/>
      <c r="AH17402" s="119"/>
      <c r="AI17402" s="119"/>
    </row>
    <row r="17403" spans="27:35" x14ac:dyDescent="0.25">
      <c r="AA17403" s="81"/>
      <c r="AB17403" s="81"/>
      <c r="AC17403" s="80"/>
      <c r="AD17403" s="80"/>
      <c r="AE17403" s="81"/>
      <c r="AF17403" s="82"/>
      <c r="AG17403" s="80"/>
      <c r="AH17403" s="119"/>
      <c r="AI17403" s="119"/>
    </row>
    <row r="17404" spans="27:35" x14ac:dyDescent="0.25">
      <c r="AA17404" s="81"/>
      <c r="AB17404" s="81"/>
      <c r="AC17404" s="80"/>
      <c r="AD17404" s="80"/>
      <c r="AE17404" s="81"/>
      <c r="AF17404" s="82"/>
      <c r="AG17404" s="80"/>
      <c r="AH17404" s="119"/>
      <c r="AI17404" s="119"/>
    </row>
    <row r="17405" spans="27:35" x14ac:dyDescent="0.25">
      <c r="AA17405" s="81"/>
      <c r="AB17405" s="81"/>
      <c r="AC17405" s="80"/>
      <c r="AD17405" s="80"/>
      <c r="AE17405" s="81"/>
      <c r="AF17405" s="82"/>
      <c r="AG17405" s="80"/>
      <c r="AH17405" s="119"/>
      <c r="AI17405" s="119"/>
    </row>
    <row r="17406" spans="27:35" x14ac:dyDescent="0.25">
      <c r="AA17406" s="81"/>
      <c r="AB17406" s="81"/>
      <c r="AC17406" s="80"/>
      <c r="AD17406" s="80"/>
      <c r="AE17406" s="81"/>
      <c r="AF17406" s="82"/>
      <c r="AG17406" s="80"/>
      <c r="AH17406" s="119"/>
      <c r="AI17406" s="119"/>
    </row>
    <row r="17407" spans="27:35" x14ac:dyDescent="0.25">
      <c r="AA17407" s="81"/>
      <c r="AB17407" s="81"/>
      <c r="AC17407" s="80"/>
      <c r="AD17407" s="80"/>
      <c r="AE17407" s="81"/>
      <c r="AF17407" s="82"/>
      <c r="AG17407" s="80"/>
      <c r="AH17407" s="119"/>
      <c r="AI17407" s="119"/>
    </row>
    <row r="17408" spans="27:35" x14ac:dyDescent="0.25">
      <c r="AA17408" s="81"/>
      <c r="AB17408" s="81"/>
      <c r="AC17408" s="80"/>
      <c r="AD17408" s="80"/>
      <c r="AE17408" s="81"/>
      <c r="AF17408" s="82"/>
      <c r="AG17408" s="80"/>
      <c r="AH17408" s="119"/>
      <c r="AI17408" s="119"/>
    </row>
    <row r="17409" spans="27:35" x14ac:dyDescent="0.25">
      <c r="AA17409" s="81"/>
      <c r="AB17409" s="81"/>
      <c r="AC17409" s="80"/>
      <c r="AD17409" s="80"/>
      <c r="AE17409" s="81"/>
      <c r="AF17409" s="82"/>
      <c r="AG17409" s="80"/>
      <c r="AH17409" s="119"/>
      <c r="AI17409" s="119"/>
    </row>
    <row r="17410" spans="27:35" x14ac:dyDescent="0.25">
      <c r="AA17410" s="81"/>
      <c r="AB17410" s="81"/>
      <c r="AC17410" s="80"/>
      <c r="AD17410" s="80"/>
      <c r="AE17410" s="81"/>
      <c r="AF17410" s="82"/>
      <c r="AG17410" s="80"/>
      <c r="AH17410" s="119"/>
      <c r="AI17410" s="119"/>
    </row>
    <row r="17411" spans="27:35" x14ac:dyDescent="0.25">
      <c r="AA17411" s="81"/>
      <c r="AB17411" s="81"/>
      <c r="AC17411" s="80"/>
      <c r="AD17411" s="80"/>
      <c r="AE17411" s="81"/>
      <c r="AF17411" s="82"/>
      <c r="AG17411" s="80"/>
      <c r="AH17411" s="119"/>
      <c r="AI17411" s="119"/>
    </row>
    <row r="17412" spans="27:35" x14ac:dyDescent="0.25">
      <c r="AA17412" s="81"/>
      <c r="AB17412" s="81"/>
      <c r="AC17412" s="80"/>
      <c r="AD17412" s="80"/>
      <c r="AE17412" s="81"/>
      <c r="AF17412" s="82"/>
      <c r="AG17412" s="80"/>
      <c r="AH17412" s="119"/>
      <c r="AI17412" s="119"/>
    </row>
    <row r="17413" spans="27:35" x14ac:dyDescent="0.25">
      <c r="AA17413" s="81"/>
      <c r="AB17413" s="81"/>
      <c r="AC17413" s="80"/>
      <c r="AD17413" s="80"/>
      <c r="AE17413" s="81"/>
      <c r="AF17413" s="82"/>
      <c r="AG17413" s="80"/>
      <c r="AH17413" s="119"/>
      <c r="AI17413" s="119"/>
    </row>
    <row r="17414" spans="27:35" x14ac:dyDescent="0.25">
      <c r="AA17414" s="81"/>
      <c r="AB17414" s="81"/>
      <c r="AC17414" s="80"/>
      <c r="AD17414" s="80"/>
      <c r="AE17414" s="81"/>
      <c r="AF17414" s="82"/>
      <c r="AG17414" s="80"/>
      <c r="AH17414" s="119"/>
      <c r="AI17414" s="119"/>
    </row>
    <row r="17415" spans="27:35" x14ac:dyDescent="0.25">
      <c r="AA17415" s="81"/>
      <c r="AB17415" s="81"/>
      <c r="AC17415" s="80"/>
      <c r="AD17415" s="80"/>
      <c r="AE17415" s="81"/>
      <c r="AF17415" s="82"/>
      <c r="AG17415" s="80"/>
      <c r="AH17415" s="119"/>
      <c r="AI17415" s="119"/>
    </row>
    <row r="17416" spans="27:35" x14ac:dyDescent="0.25">
      <c r="AA17416" s="81"/>
      <c r="AB17416" s="81"/>
      <c r="AC17416" s="80"/>
      <c r="AD17416" s="80"/>
      <c r="AE17416" s="81"/>
      <c r="AF17416" s="82"/>
      <c r="AG17416" s="80"/>
      <c r="AH17416" s="119"/>
      <c r="AI17416" s="119"/>
    </row>
    <row r="17417" spans="27:35" x14ac:dyDescent="0.25">
      <c r="AA17417" s="81"/>
      <c r="AB17417" s="81"/>
      <c r="AC17417" s="80"/>
      <c r="AD17417" s="80"/>
      <c r="AE17417" s="81"/>
      <c r="AF17417" s="82"/>
      <c r="AG17417" s="80"/>
      <c r="AH17417" s="119"/>
      <c r="AI17417" s="119"/>
    </row>
    <row r="17418" spans="27:35" x14ac:dyDescent="0.25">
      <c r="AA17418" s="81"/>
      <c r="AB17418" s="81"/>
      <c r="AC17418" s="80"/>
      <c r="AD17418" s="80"/>
      <c r="AE17418" s="81"/>
      <c r="AF17418" s="82"/>
      <c r="AG17418" s="80"/>
      <c r="AH17418" s="119"/>
      <c r="AI17418" s="119"/>
    </row>
    <row r="17419" spans="27:35" x14ac:dyDescent="0.25">
      <c r="AA17419" s="81"/>
      <c r="AB17419" s="81"/>
      <c r="AC17419" s="80"/>
      <c r="AD17419" s="80"/>
      <c r="AE17419" s="81"/>
      <c r="AF17419" s="82"/>
      <c r="AG17419" s="80"/>
      <c r="AH17419" s="119"/>
      <c r="AI17419" s="119"/>
    </row>
    <row r="17420" spans="27:35" x14ac:dyDescent="0.25">
      <c r="AA17420" s="81"/>
      <c r="AB17420" s="81"/>
      <c r="AC17420" s="80"/>
      <c r="AD17420" s="80"/>
      <c r="AE17420" s="81"/>
      <c r="AF17420" s="82"/>
      <c r="AG17420" s="80"/>
      <c r="AH17420" s="119"/>
      <c r="AI17420" s="119"/>
    </row>
    <row r="17421" spans="27:35" x14ac:dyDescent="0.25">
      <c r="AA17421" s="81"/>
      <c r="AB17421" s="81"/>
      <c r="AC17421" s="80"/>
      <c r="AD17421" s="80"/>
      <c r="AE17421" s="81"/>
      <c r="AF17421" s="82"/>
      <c r="AG17421" s="80"/>
      <c r="AH17421" s="119"/>
      <c r="AI17421" s="119"/>
    </row>
    <row r="17422" spans="27:35" x14ac:dyDescent="0.25">
      <c r="AA17422" s="81"/>
      <c r="AB17422" s="81"/>
      <c r="AC17422" s="80"/>
      <c r="AD17422" s="80"/>
      <c r="AE17422" s="81"/>
      <c r="AF17422" s="82"/>
      <c r="AG17422" s="80"/>
      <c r="AH17422" s="119"/>
      <c r="AI17422" s="119"/>
    </row>
    <row r="17423" spans="27:35" x14ac:dyDescent="0.25">
      <c r="AA17423" s="81"/>
      <c r="AB17423" s="81"/>
      <c r="AC17423" s="80"/>
      <c r="AD17423" s="80"/>
      <c r="AE17423" s="81"/>
      <c r="AF17423" s="82"/>
      <c r="AG17423" s="80"/>
      <c r="AH17423" s="119"/>
      <c r="AI17423" s="119"/>
    </row>
    <row r="17424" spans="27:35" x14ac:dyDescent="0.25">
      <c r="AA17424" s="81"/>
      <c r="AB17424" s="81"/>
      <c r="AC17424" s="80"/>
      <c r="AD17424" s="80"/>
      <c r="AE17424" s="81"/>
      <c r="AF17424" s="82"/>
      <c r="AG17424" s="80"/>
      <c r="AH17424" s="119"/>
      <c r="AI17424" s="119"/>
    </row>
    <row r="17425" spans="27:35" x14ac:dyDescent="0.25">
      <c r="AA17425" s="81"/>
      <c r="AB17425" s="81"/>
      <c r="AC17425" s="80"/>
      <c r="AD17425" s="80"/>
      <c r="AE17425" s="81"/>
      <c r="AF17425" s="82"/>
      <c r="AG17425" s="80"/>
      <c r="AH17425" s="119"/>
      <c r="AI17425" s="119"/>
    </row>
    <row r="17426" spans="27:35" x14ac:dyDescent="0.25">
      <c r="AA17426" s="81"/>
      <c r="AB17426" s="81"/>
      <c r="AC17426" s="80"/>
      <c r="AD17426" s="80"/>
      <c r="AE17426" s="81"/>
      <c r="AF17426" s="82"/>
      <c r="AG17426" s="80"/>
      <c r="AH17426" s="119"/>
      <c r="AI17426" s="119"/>
    </row>
    <row r="17427" spans="27:35" x14ac:dyDescent="0.25">
      <c r="AA17427" s="81"/>
      <c r="AB17427" s="81"/>
      <c r="AC17427" s="80"/>
      <c r="AD17427" s="80"/>
      <c r="AE17427" s="81"/>
      <c r="AF17427" s="82"/>
      <c r="AG17427" s="80"/>
      <c r="AH17427" s="119"/>
      <c r="AI17427" s="119"/>
    </row>
    <row r="17428" spans="27:35" x14ac:dyDescent="0.25">
      <c r="AA17428" s="81"/>
      <c r="AB17428" s="81"/>
      <c r="AC17428" s="80"/>
      <c r="AD17428" s="80"/>
      <c r="AE17428" s="81"/>
      <c r="AF17428" s="82"/>
      <c r="AG17428" s="80"/>
      <c r="AH17428" s="119"/>
      <c r="AI17428" s="119"/>
    </row>
    <row r="17429" spans="27:35" x14ac:dyDescent="0.25">
      <c r="AA17429" s="81"/>
      <c r="AB17429" s="81"/>
      <c r="AC17429" s="80"/>
      <c r="AD17429" s="80"/>
      <c r="AE17429" s="81"/>
      <c r="AF17429" s="82"/>
      <c r="AG17429" s="80"/>
      <c r="AH17429" s="119"/>
      <c r="AI17429" s="119"/>
    </row>
    <row r="17430" spans="27:35" x14ac:dyDescent="0.25">
      <c r="AA17430" s="81"/>
      <c r="AB17430" s="81"/>
      <c r="AC17430" s="80"/>
      <c r="AD17430" s="80"/>
      <c r="AE17430" s="81"/>
      <c r="AF17430" s="82"/>
      <c r="AG17430" s="80"/>
      <c r="AH17430" s="119"/>
      <c r="AI17430" s="119"/>
    </row>
    <row r="17431" spans="27:35" x14ac:dyDescent="0.25">
      <c r="AA17431" s="81"/>
      <c r="AB17431" s="81"/>
      <c r="AC17431" s="80"/>
      <c r="AD17431" s="80"/>
      <c r="AE17431" s="81"/>
      <c r="AF17431" s="82"/>
      <c r="AG17431" s="80"/>
      <c r="AH17431" s="119"/>
      <c r="AI17431" s="119"/>
    </row>
    <row r="17432" spans="27:35" x14ac:dyDescent="0.25">
      <c r="AA17432" s="81"/>
      <c r="AB17432" s="81"/>
      <c r="AC17432" s="80"/>
      <c r="AD17432" s="80"/>
      <c r="AE17432" s="81"/>
      <c r="AF17432" s="82"/>
      <c r="AG17432" s="80"/>
      <c r="AH17432" s="119"/>
      <c r="AI17432" s="119"/>
    </row>
    <row r="17433" spans="27:35" x14ac:dyDescent="0.25">
      <c r="AA17433" s="81"/>
      <c r="AB17433" s="81"/>
      <c r="AC17433" s="80"/>
      <c r="AD17433" s="80"/>
      <c r="AE17433" s="81"/>
      <c r="AF17433" s="82"/>
      <c r="AG17433" s="80"/>
      <c r="AH17433" s="119"/>
      <c r="AI17433" s="119"/>
    </row>
    <row r="17434" spans="27:35" x14ac:dyDescent="0.25">
      <c r="AA17434" s="81"/>
      <c r="AB17434" s="81"/>
      <c r="AC17434" s="80"/>
      <c r="AD17434" s="80"/>
      <c r="AE17434" s="81"/>
      <c r="AF17434" s="82"/>
      <c r="AG17434" s="80"/>
      <c r="AH17434" s="119"/>
      <c r="AI17434" s="119"/>
    </row>
    <row r="17435" spans="27:35" x14ac:dyDescent="0.25">
      <c r="AA17435" s="81"/>
      <c r="AB17435" s="81"/>
      <c r="AC17435" s="80"/>
      <c r="AD17435" s="80"/>
      <c r="AE17435" s="81"/>
      <c r="AF17435" s="82"/>
      <c r="AG17435" s="80"/>
      <c r="AH17435" s="119"/>
      <c r="AI17435" s="119"/>
    </row>
    <row r="17436" spans="27:35" x14ac:dyDescent="0.25">
      <c r="AA17436" s="81"/>
      <c r="AB17436" s="81"/>
      <c r="AC17436" s="80"/>
      <c r="AD17436" s="80"/>
      <c r="AE17436" s="81"/>
      <c r="AF17436" s="82"/>
      <c r="AG17436" s="80"/>
      <c r="AH17436" s="119"/>
      <c r="AI17436" s="119"/>
    </row>
    <row r="17437" spans="27:35" x14ac:dyDescent="0.25">
      <c r="AA17437" s="81"/>
      <c r="AB17437" s="81"/>
      <c r="AC17437" s="80"/>
      <c r="AD17437" s="80"/>
      <c r="AE17437" s="81"/>
      <c r="AF17437" s="82"/>
      <c r="AG17437" s="80"/>
      <c r="AH17437" s="119"/>
      <c r="AI17437" s="119"/>
    </row>
    <row r="17438" spans="27:35" x14ac:dyDescent="0.25">
      <c r="AA17438" s="81"/>
      <c r="AB17438" s="81"/>
      <c r="AC17438" s="80"/>
      <c r="AD17438" s="80"/>
      <c r="AE17438" s="81"/>
      <c r="AF17438" s="82"/>
      <c r="AG17438" s="80"/>
      <c r="AH17438" s="119"/>
      <c r="AI17438" s="119"/>
    </row>
    <row r="17439" spans="27:35" x14ac:dyDescent="0.25">
      <c r="AA17439" s="81"/>
      <c r="AB17439" s="81"/>
      <c r="AC17439" s="80"/>
      <c r="AD17439" s="80"/>
      <c r="AE17439" s="81"/>
      <c r="AF17439" s="82"/>
      <c r="AG17439" s="80"/>
      <c r="AH17439" s="119"/>
      <c r="AI17439" s="119"/>
    </row>
    <row r="17440" spans="27:35" x14ac:dyDescent="0.25">
      <c r="AA17440" s="81"/>
      <c r="AB17440" s="81"/>
      <c r="AC17440" s="80"/>
      <c r="AD17440" s="80"/>
      <c r="AE17440" s="81"/>
      <c r="AF17440" s="82"/>
      <c r="AG17440" s="80"/>
      <c r="AH17440" s="119"/>
      <c r="AI17440" s="119"/>
    </row>
    <row r="17441" spans="27:35" x14ac:dyDescent="0.25">
      <c r="AA17441" s="81"/>
      <c r="AB17441" s="81"/>
      <c r="AC17441" s="80"/>
      <c r="AD17441" s="80"/>
      <c r="AE17441" s="81"/>
      <c r="AF17441" s="82"/>
      <c r="AG17441" s="80"/>
      <c r="AH17441" s="119"/>
      <c r="AI17441" s="119"/>
    </row>
    <row r="17442" spans="27:35" x14ac:dyDescent="0.25">
      <c r="AA17442" s="81"/>
      <c r="AB17442" s="81"/>
      <c r="AC17442" s="80"/>
      <c r="AD17442" s="80"/>
      <c r="AE17442" s="81"/>
      <c r="AF17442" s="82"/>
      <c r="AG17442" s="80"/>
      <c r="AH17442" s="119"/>
      <c r="AI17442" s="119"/>
    </row>
    <row r="17443" spans="27:35" x14ac:dyDescent="0.25">
      <c r="AA17443" s="81"/>
      <c r="AB17443" s="81"/>
      <c r="AC17443" s="80"/>
      <c r="AD17443" s="80"/>
      <c r="AE17443" s="81"/>
      <c r="AF17443" s="82"/>
      <c r="AG17443" s="80"/>
      <c r="AH17443" s="119"/>
      <c r="AI17443" s="119"/>
    </row>
    <row r="17444" spans="27:35" x14ac:dyDescent="0.25">
      <c r="AA17444" s="81"/>
      <c r="AB17444" s="81"/>
      <c r="AC17444" s="80"/>
      <c r="AD17444" s="80"/>
      <c r="AE17444" s="81"/>
      <c r="AF17444" s="82"/>
      <c r="AG17444" s="80"/>
      <c r="AH17444" s="119"/>
      <c r="AI17444" s="119"/>
    </row>
    <row r="17445" spans="27:35" x14ac:dyDescent="0.25">
      <c r="AA17445" s="81"/>
      <c r="AB17445" s="81"/>
      <c r="AC17445" s="80"/>
      <c r="AD17445" s="80"/>
      <c r="AE17445" s="81"/>
      <c r="AF17445" s="82"/>
      <c r="AG17445" s="80"/>
      <c r="AH17445" s="119"/>
      <c r="AI17445" s="119"/>
    </row>
    <row r="17446" spans="27:35" x14ac:dyDescent="0.25">
      <c r="AA17446" s="81"/>
      <c r="AB17446" s="81"/>
      <c r="AC17446" s="80"/>
      <c r="AD17446" s="80"/>
      <c r="AE17446" s="81"/>
      <c r="AF17446" s="82"/>
      <c r="AG17446" s="80"/>
      <c r="AH17446" s="119"/>
      <c r="AI17446" s="119"/>
    </row>
    <row r="17447" spans="27:35" x14ac:dyDescent="0.25">
      <c r="AA17447" s="81"/>
      <c r="AB17447" s="81"/>
      <c r="AC17447" s="80"/>
      <c r="AD17447" s="80"/>
      <c r="AE17447" s="81"/>
      <c r="AF17447" s="82"/>
      <c r="AG17447" s="80"/>
      <c r="AH17447" s="119"/>
      <c r="AI17447" s="119"/>
    </row>
    <row r="17448" spans="27:35" x14ac:dyDescent="0.25">
      <c r="AA17448" s="81"/>
      <c r="AB17448" s="81"/>
      <c r="AC17448" s="80"/>
      <c r="AD17448" s="80"/>
      <c r="AE17448" s="81"/>
      <c r="AF17448" s="82"/>
      <c r="AG17448" s="80"/>
      <c r="AH17448" s="119"/>
      <c r="AI17448" s="119"/>
    </row>
    <row r="17449" spans="27:35" x14ac:dyDescent="0.25">
      <c r="AA17449" s="81"/>
      <c r="AB17449" s="81"/>
      <c r="AC17449" s="80"/>
      <c r="AD17449" s="80"/>
      <c r="AE17449" s="81"/>
      <c r="AF17449" s="82"/>
      <c r="AG17449" s="80"/>
      <c r="AH17449" s="119"/>
      <c r="AI17449" s="119"/>
    </row>
    <row r="17450" spans="27:35" x14ac:dyDescent="0.25">
      <c r="AA17450" s="81"/>
      <c r="AB17450" s="81"/>
      <c r="AC17450" s="80"/>
      <c r="AD17450" s="80"/>
      <c r="AE17450" s="81"/>
      <c r="AF17450" s="82"/>
      <c r="AG17450" s="80"/>
      <c r="AH17450" s="119"/>
      <c r="AI17450" s="119"/>
    </row>
    <row r="17451" spans="27:35" x14ac:dyDescent="0.25">
      <c r="AA17451" s="81"/>
      <c r="AB17451" s="81"/>
      <c r="AC17451" s="80"/>
      <c r="AD17451" s="80"/>
      <c r="AE17451" s="81"/>
      <c r="AF17451" s="82"/>
      <c r="AG17451" s="80"/>
      <c r="AH17451" s="119"/>
      <c r="AI17451" s="119"/>
    </row>
    <row r="17452" spans="27:35" x14ac:dyDescent="0.25">
      <c r="AA17452" s="81"/>
      <c r="AB17452" s="81"/>
      <c r="AC17452" s="80"/>
      <c r="AD17452" s="80"/>
      <c r="AE17452" s="81"/>
      <c r="AF17452" s="82"/>
      <c r="AG17452" s="80"/>
      <c r="AH17452" s="119"/>
      <c r="AI17452" s="119"/>
    </row>
    <row r="17453" spans="27:35" x14ac:dyDescent="0.25">
      <c r="AA17453" s="81"/>
      <c r="AB17453" s="81"/>
      <c r="AC17453" s="80"/>
      <c r="AD17453" s="80"/>
      <c r="AE17453" s="81"/>
      <c r="AF17453" s="82"/>
      <c r="AG17453" s="80"/>
      <c r="AH17453" s="119"/>
      <c r="AI17453" s="119"/>
    </row>
    <row r="17454" spans="27:35" x14ac:dyDescent="0.25">
      <c r="AA17454" s="81"/>
      <c r="AB17454" s="81"/>
      <c r="AC17454" s="80"/>
      <c r="AD17454" s="80"/>
      <c r="AE17454" s="81"/>
      <c r="AF17454" s="82"/>
      <c r="AG17454" s="80"/>
      <c r="AH17454" s="119"/>
      <c r="AI17454" s="119"/>
    </row>
    <row r="17455" spans="27:35" x14ac:dyDescent="0.25">
      <c r="AA17455" s="81"/>
      <c r="AB17455" s="81"/>
      <c r="AC17455" s="80"/>
      <c r="AD17455" s="80"/>
      <c r="AE17455" s="81"/>
      <c r="AF17455" s="82"/>
      <c r="AG17455" s="80"/>
      <c r="AH17455" s="119"/>
      <c r="AI17455" s="119"/>
    </row>
    <row r="17456" spans="27:35" x14ac:dyDescent="0.25">
      <c r="AA17456" s="81"/>
      <c r="AB17456" s="81"/>
      <c r="AC17456" s="80"/>
      <c r="AD17456" s="80"/>
      <c r="AE17456" s="81"/>
      <c r="AF17456" s="82"/>
      <c r="AG17456" s="80"/>
      <c r="AH17456" s="119"/>
      <c r="AI17456" s="119"/>
    </row>
    <row r="17457" spans="27:35" x14ac:dyDescent="0.25">
      <c r="AA17457" s="81"/>
      <c r="AB17457" s="81"/>
      <c r="AC17457" s="80"/>
      <c r="AD17457" s="80"/>
      <c r="AE17457" s="81"/>
      <c r="AF17457" s="82"/>
      <c r="AG17457" s="80"/>
      <c r="AH17457" s="119"/>
      <c r="AI17457" s="119"/>
    </row>
    <row r="17458" spans="27:35" x14ac:dyDescent="0.25">
      <c r="AA17458" s="81"/>
      <c r="AB17458" s="81"/>
      <c r="AC17458" s="80"/>
      <c r="AD17458" s="80"/>
      <c r="AE17458" s="81"/>
      <c r="AF17458" s="82"/>
      <c r="AG17458" s="80"/>
      <c r="AH17458" s="119"/>
      <c r="AI17458" s="119"/>
    </row>
    <row r="17459" spans="27:35" x14ac:dyDescent="0.25">
      <c r="AA17459" s="81"/>
      <c r="AB17459" s="81"/>
      <c r="AC17459" s="80"/>
      <c r="AD17459" s="80"/>
      <c r="AE17459" s="81"/>
      <c r="AF17459" s="82"/>
      <c r="AG17459" s="80"/>
      <c r="AH17459" s="119"/>
      <c r="AI17459" s="119"/>
    </row>
    <row r="17460" spans="27:35" x14ac:dyDescent="0.25">
      <c r="AA17460" s="81"/>
      <c r="AB17460" s="81"/>
      <c r="AC17460" s="80"/>
      <c r="AD17460" s="80"/>
      <c r="AE17460" s="81"/>
      <c r="AF17460" s="82"/>
      <c r="AG17460" s="80"/>
      <c r="AH17460" s="119"/>
      <c r="AI17460" s="119"/>
    </row>
    <row r="17461" spans="27:35" x14ac:dyDescent="0.25">
      <c r="AA17461" s="81"/>
      <c r="AB17461" s="81"/>
      <c r="AC17461" s="80"/>
      <c r="AD17461" s="80"/>
      <c r="AE17461" s="81"/>
      <c r="AF17461" s="82"/>
      <c r="AG17461" s="80"/>
      <c r="AH17461" s="119"/>
      <c r="AI17461" s="119"/>
    </row>
    <row r="17462" spans="27:35" x14ac:dyDescent="0.25">
      <c r="AA17462" s="81"/>
      <c r="AB17462" s="81"/>
      <c r="AC17462" s="80"/>
      <c r="AD17462" s="80"/>
      <c r="AE17462" s="81"/>
      <c r="AF17462" s="82"/>
      <c r="AG17462" s="80"/>
      <c r="AH17462" s="119"/>
      <c r="AI17462" s="119"/>
    </row>
    <row r="17463" spans="27:35" x14ac:dyDescent="0.25">
      <c r="AA17463" s="81"/>
      <c r="AB17463" s="81"/>
      <c r="AC17463" s="80"/>
      <c r="AD17463" s="80"/>
      <c r="AE17463" s="81"/>
      <c r="AF17463" s="82"/>
      <c r="AG17463" s="80"/>
      <c r="AH17463" s="119"/>
      <c r="AI17463" s="119"/>
    </row>
    <row r="17464" spans="27:35" x14ac:dyDescent="0.25">
      <c r="AA17464" s="81"/>
      <c r="AB17464" s="81"/>
      <c r="AC17464" s="80"/>
      <c r="AD17464" s="80"/>
      <c r="AE17464" s="81"/>
      <c r="AF17464" s="82"/>
      <c r="AG17464" s="80"/>
      <c r="AH17464" s="119"/>
      <c r="AI17464" s="119"/>
    </row>
    <row r="17465" spans="27:35" x14ac:dyDescent="0.25">
      <c r="AA17465" s="81"/>
      <c r="AB17465" s="81"/>
      <c r="AC17465" s="80"/>
      <c r="AD17465" s="80"/>
      <c r="AE17465" s="81"/>
      <c r="AF17465" s="82"/>
      <c r="AG17465" s="80"/>
      <c r="AH17465" s="119"/>
      <c r="AI17465" s="119"/>
    </row>
    <row r="17466" spans="27:35" x14ac:dyDescent="0.25">
      <c r="AA17466" s="81"/>
      <c r="AB17466" s="81"/>
      <c r="AC17466" s="80"/>
      <c r="AD17466" s="80"/>
      <c r="AE17466" s="81"/>
      <c r="AF17466" s="82"/>
      <c r="AG17466" s="80"/>
      <c r="AH17466" s="119"/>
      <c r="AI17466" s="119"/>
    </row>
    <row r="17467" spans="27:35" x14ac:dyDescent="0.25">
      <c r="AA17467" s="81"/>
      <c r="AB17467" s="81"/>
      <c r="AC17467" s="80"/>
      <c r="AD17467" s="80"/>
      <c r="AE17467" s="81"/>
      <c r="AF17467" s="82"/>
      <c r="AG17467" s="80"/>
      <c r="AH17467" s="119"/>
      <c r="AI17467" s="119"/>
    </row>
    <row r="17468" spans="27:35" x14ac:dyDescent="0.25">
      <c r="AA17468" s="81"/>
      <c r="AB17468" s="81"/>
      <c r="AC17468" s="80"/>
      <c r="AD17468" s="80"/>
      <c r="AE17468" s="81"/>
      <c r="AF17468" s="82"/>
      <c r="AG17468" s="80"/>
      <c r="AH17468" s="119"/>
      <c r="AI17468" s="119"/>
    </row>
    <row r="17469" spans="27:35" x14ac:dyDescent="0.25">
      <c r="AA17469" s="81"/>
      <c r="AB17469" s="81"/>
      <c r="AC17469" s="80"/>
      <c r="AD17469" s="80"/>
      <c r="AE17469" s="81"/>
      <c r="AF17469" s="82"/>
      <c r="AG17469" s="80"/>
      <c r="AH17469" s="119"/>
      <c r="AI17469" s="119"/>
    </row>
    <row r="17470" spans="27:35" x14ac:dyDescent="0.25">
      <c r="AA17470" s="81"/>
      <c r="AB17470" s="81"/>
      <c r="AC17470" s="80"/>
      <c r="AD17470" s="80"/>
      <c r="AE17470" s="81"/>
      <c r="AF17470" s="82"/>
      <c r="AG17470" s="80"/>
      <c r="AH17470" s="119"/>
      <c r="AI17470" s="119"/>
    </row>
    <row r="17471" spans="27:35" x14ac:dyDescent="0.25">
      <c r="AA17471" s="81"/>
      <c r="AB17471" s="81"/>
      <c r="AC17471" s="80"/>
      <c r="AD17471" s="80"/>
      <c r="AE17471" s="81"/>
      <c r="AF17471" s="82"/>
      <c r="AG17471" s="80"/>
      <c r="AH17471" s="119"/>
      <c r="AI17471" s="119"/>
    </row>
    <row r="17472" spans="27:35" x14ac:dyDescent="0.25">
      <c r="AA17472" s="81"/>
      <c r="AB17472" s="81"/>
      <c r="AC17472" s="80"/>
      <c r="AD17472" s="80"/>
      <c r="AE17472" s="81"/>
      <c r="AF17472" s="82"/>
      <c r="AG17472" s="80"/>
      <c r="AH17472" s="119"/>
      <c r="AI17472" s="119"/>
    </row>
    <row r="17473" spans="27:35" x14ac:dyDescent="0.25">
      <c r="AA17473" s="81"/>
      <c r="AB17473" s="81"/>
      <c r="AC17473" s="80"/>
      <c r="AD17473" s="80"/>
      <c r="AE17473" s="81"/>
      <c r="AF17473" s="82"/>
      <c r="AG17473" s="80"/>
      <c r="AH17473" s="119"/>
      <c r="AI17473" s="119"/>
    </row>
    <row r="17474" spans="27:35" x14ac:dyDescent="0.25">
      <c r="AA17474" s="81"/>
      <c r="AB17474" s="81"/>
      <c r="AC17474" s="80"/>
      <c r="AD17474" s="80"/>
      <c r="AE17474" s="81"/>
      <c r="AF17474" s="82"/>
      <c r="AG17474" s="80"/>
      <c r="AH17474" s="119"/>
      <c r="AI17474" s="119"/>
    </row>
    <row r="17475" spans="27:35" x14ac:dyDescent="0.25">
      <c r="AA17475" s="81"/>
      <c r="AB17475" s="81"/>
      <c r="AC17475" s="80"/>
      <c r="AD17475" s="80"/>
      <c r="AE17475" s="81"/>
      <c r="AF17475" s="82"/>
      <c r="AG17475" s="80"/>
      <c r="AH17475" s="119"/>
      <c r="AI17475" s="119"/>
    </row>
    <row r="17476" spans="27:35" x14ac:dyDescent="0.25">
      <c r="AA17476" s="81"/>
      <c r="AB17476" s="81"/>
      <c r="AC17476" s="80"/>
      <c r="AD17476" s="80"/>
      <c r="AE17476" s="81"/>
      <c r="AF17476" s="82"/>
      <c r="AG17476" s="80"/>
      <c r="AH17476" s="119"/>
      <c r="AI17476" s="119"/>
    </row>
    <row r="17477" spans="27:35" x14ac:dyDescent="0.25">
      <c r="AA17477" s="81"/>
      <c r="AB17477" s="81"/>
      <c r="AC17477" s="80"/>
      <c r="AD17477" s="80"/>
      <c r="AE17477" s="81"/>
      <c r="AF17477" s="82"/>
      <c r="AG17477" s="80"/>
      <c r="AH17477" s="119"/>
      <c r="AI17477" s="119"/>
    </row>
    <row r="17478" spans="27:35" x14ac:dyDescent="0.25">
      <c r="AA17478" s="81"/>
      <c r="AB17478" s="81"/>
      <c r="AC17478" s="80"/>
      <c r="AD17478" s="80"/>
      <c r="AE17478" s="81"/>
      <c r="AF17478" s="82"/>
      <c r="AG17478" s="80"/>
      <c r="AH17478" s="119"/>
      <c r="AI17478" s="119"/>
    </row>
    <row r="17479" spans="27:35" x14ac:dyDescent="0.25">
      <c r="AA17479" s="81"/>
      <c r="AB17479" s="81"/>
      <c r="AC17479" s="80"/>
      <c r="AD17479" s="80"/>
      <c r="AE17479" s="81"/>
      <c r="AF17479" s="82"/>
      <c r="AG17479" s="80"/>
      <c r="AH17479" s="119"/>
      <c r="AI17479" s="119"/>
    </row>
    <row r="17480" spans="27:35" x14ac:dyDescent="0.25">
      <c r="AA17480" s="81"/>
      <c r="AB17480" s="81"/>
      <c r="AC17480" s="80"/>
      <c r="AD17480" s="80"/>
      <c r="AE17480" s="81"/>
      <c r="AF17480" s="82"/>
      <c r="AG17480" s="80"/>
      <c r="AH17480" s="119"/>
      <c r="AI17480" s="119"/>
    </row>
    <row r="17481" spans="27:35" x14ac:dyDescent="0.25">
      <c r="AA17481" s="81"/>
      <c r="AB17481" s="81"/>
      <c r="AC17481" s="80"/>
      <c r="AD17481" s="80"/>
      <c r="AE17481" s="81"/>
      <c r="AF17481" s="82"/>
      <c r="AG17481" s="80"/>
      <c r="AH17481" s="119"/>
      <c r="AI17481" s="119"/>
    </row>
    <row r="17482" spans="27:35" x14ac:dyDescent="0.25">
      <c r="AA17482" s="81"/>
      <c r="AB17482" s="81"/>
      <c r="AC17482" s="80"/>
      <c r="AD17482" s="80"/>
      <c r="AE17482" s="81"/>
      <c r="AF17482" s="82"/>
      <c r="AG17482" s="80"/>
      <c r="AH17482" s="119"/>
      <c r="AI17482" s="119"/>
    </row>
    <row r="17483" spans="27:35" x14ac:dyDescent="0.25">
      <c r="AA17483" s="81"/>
      <c r="AB17483" s="81"/>
      <c r="AC17483" s="80"/>
      <c r="AD17483" s="80"/>
      <c r="AE17483" s="81"/>
      <c r="AF17483" s="82"/>
      <c r="AG17483" s="80"/>
      <c r="AH17483" s="119"/>
      <c r="AI17483" s="119"/>
    </row>
    <row r="17484" spans="27:35" x14ac:dyDescent="0.25">
      <c r="AA17484" s="81"/>
      <c r="AB17484" s="81"/>
      <c r="AC17484" s="80"/>
      <c r="AD17484" s="80"/>
      <c r="AE17484" s="81"/>
      <c r="AF17484" s="82"/>
      <c r="AG17484" s="80"/>
      <c r="AH17484" s="119"/>
      <c r="AI17484" s="119"/>
    </row>
    <row r="17485" spans="27:35" x14ac:dyDescent="0.25">
      <c r="AA17485" s="81"/>
      <c r="AB17485" s="81"/>
      <c r="AC17485" s="80"/>
      <c r="AD17485" s="80"/>
      <c r="AE17485" s="81"/>
      <c r="AF17485" s="82"/>
      <c r="AG17485" s="80"/>
      <c r="AH17485" s="119"/>
      <c r="AI17485" s="119"/>
    </row>
    <row r="17486" spans="27:35" x14ac:dyDescent="0.25">
      <c r="AA17486" s="81"/>
      <c r="AB17486" s="81"/>
      <c r="AC17486" s="80"/>
      <c r="AD17486" s="80"/>
      <c r="AE17486" s="81"/>
      <c r="AF17486" s="82"/>
      <c r="AG17486" s="80"/>
      <c r="AH17486" s="119"/>
      <c r="AI17486" s="119"/>
    </row>
    <row r="17487" spans="27:35" x14ac:dyDescent="0.25">
      <c r="AA17487" s="81"/>
      <c r="AB17487" s="81"/>
      <c r="AC17487" s="80"/>
      <c r="AD17487" s="80"/>
      <c r="AE17487" s="81"/>
      <c r="AF17487" s="82"/>
      <c r="AG17487" s="80"/>
      <c r="AH17487" s="119"/>
      <c r="AI17487" s="119"/>
    </row>
    <row r="17488" spans="27:35" x14ac:dyDescent="0.25">
      <c r="AA17488" s="81"/>
      <c r="AB17488" s="81"/>
      <c r="AC17488" s="80"/>
      <c r="AD17488" s="80"/>
      <c r="AE17488" s="81"/>
      <c r="AF17488" s="82"/>
      <c r="AG17488" s="80"/>
      <c r="AH17488" s="119"/>
      <c r="AI17488" s="119"/>
    </row>
    <row r="17489" spans="27:35" x14ac:dyDescent="0.25">
      <c r="AA17489" s="81"/>
      <c r="AB17489" s="81"/>
      <c r="AC17489" s="80"/>
      <c r="AD17489" s="80"/>
      <c r="AE17489" s="81"/>
      <c r="AF17489" s="82"/>
      <c r="AG17489" s="80"/>
      <c r="AH17489" s="119"/>
      <c r="AI17489" s="119"/>
    </row>
    <row r="17490" spans="27:35" x14ac:dyDescent="0.25">
      <c r="AA17490" s="81"/>
      <c r="AB17490" s="81"/>
      <c r="AC17490" s="80"/>
      <c r="AD17490" s="80"/>
      <c r="AE17490" s="81"/>
      <c r="AF17490" s="82"/>
      <c r="AG17490" s="80"/>
      <c r="AH17490" s="119"/>
      <c r="AI17490" s="119"/>
    </row>
    <row r="17491" spans="27:35" x14ac:dyDescent="0.25">
      <c r="AA17491" s="81"/>
      <c r="AB17491" s="81"/>
      <c r="AC17491" s="80"/>
      <c r="AD17491" s="80"/>
      <c r="AE17491" s="81"/>
      <c r="AF17491" s="82"/>
      <c r="AG17491" s="80"/>
      <c r="AH17491" s="119"/>
      <c r="AI17491" s="119"/>
    </row>
    <row r="17492" spans="27:35" x14ac:dyDescent="0.25">
      <c r="AA17492" s="81"/>
      <c r="AB17492" s="81"/>
      <c r="AC17492" s="80"/>
      <c r="AD17492" s="80"/>
      <c r="AE17492" s="81"/>
      <c r="AF17492" s="82"/>
      <c r="AG17492" s="80"/>
      <c r="AH17492" s="119"/>
      <c r="AI17492" s="119"/>
    </row>
    <row r="17493" spans="27:35" x14ac:dyDescent="0.25">
      <c r="AA17493" s="81"/>
      <c r="AB17493" s="81"/>
      <c r="AC17493" s="80"/>
      <c r="AD17493" s="80"/>
      <c r="AE17493" s="81"/>
      <c r="AF17493" s="82"/>
      <c r="AG17493" s="80"/>
      <c r="AH17493" s="119"/>
      <c r="AI17493" s="119"/>
    </row>
    <row r="17494" spans="27:35" x14ac:dyDescent="0.25">
      <c r="AA17494" s="81"/>
      <c r="AB17494" s="81"/>
      <c r="AC17494" s="80"/>
      <c r="AD17494" s="80"/>
      <c r="AE17494" s="81"/>
      <c r="AF17494" s="82"/>
      <c r="AG17494" s="80"/>
      <c r="AH17494" s="119"/>
      <c r="AI17494" s="119"/>
    </row>
    <row r="17495" spans="27:35" x14ac:dyDescent="0.25">
      <c r="AA17495" s="81"/>
      <c r="AB17495" s="81"/>
      <c r="AC17495" s="80"/>
      <c r="AD17495" s="80"/>
      <c r="AE17495" s="81"/>
      <c r="AF17495" s="82"/>
      <c r="AG17495" s="80"/>
      <c r="AH17495" s="119"/>
      <c r="AI17495" s="119"/>
    </row>
    <row r="17496" spans="27:35" x14ac:dyDescent="0.25">
      <c r="AA17496" s="81"/>
      <c r="AB17496" s="81"/>
      <c r="AC17496" s="80"/>
      <c r="AD17496" s="80"/>
      <c r="AE17496" s="81"/>
      <c r="AF17496" s="82"/>
      <c r="AG17496" s="80"/>
      <c r="AH17496" s="119"/>
      <c r="AI17496" s="119"/>
    </row>
    <row r="17497" spans="27:35" x14ac:dyDescent="0.25">
      <c r="AA17497" s="81"/>
      <c r="AB17497" s="81"/>
      <c r="AC17497" s="80"/>
      <c r="AD17497" s="80"/>
      <c r="AE17497" s="81"/>
      <c r="AF17497" s="82"/>
      <c r="AG17497" s="80"/>
      <c r="AH17497" s="119"/>
      <c r="AI17497" s="119"/>
    </row>
    <row r="17498" spans="27:35" x14ac:dyDescent="0.25">
      <c r="AA17498" s="81"/>
      <c r="AB17498" s="81"/>
      <c r="AC17498" s="80"/>
      <c r="AD17498" s="80"/>
      <c r="AE17498" s="81"/>
      <c r="AF17498" s="82"/>
      <c r="AG17498" s="80"/>
      <c r="AH17498" s="119"/>
      <c r="AI17498" s="119"/>
    </row>
    <row r="17499" spans="27:35" x14ac:dyDescent="0.25">
      <c r="AA17499" s="81"/>
      <c r="AB17499" s="81"/>
      <c r="AC17499" s="80"/>
      <c r="AD17499" s="80"/>
      <c r="AE17499" s="81"/>
      <c r="AF17499" s="82"/>
      <c r="AG17499" s="80"/>
      <c r="AH17499" s="119"/>
      <c r="AI17499" s="119"/>
    </row>
    <row r="17500" spans="27:35" x14ac:dyDescent="0.25">
      <c r="AA17500" s="81"/>
      <c r="AB17500" s="81"/>
      <c r="AC17500" s="80"/>
      <c r="AD17500" s="80"/>
      <c r="AE17500" s="81"/>
      <c r="AF17500" s="82"/>
      <c r="AG17500" s="80"/>
      <c r="AH17500" s="119"/>
      <c r="AI17500" s="119"/>
    </row>
    <row r="17501" spans="27:35" x14ac:dyDescent="0.25">
      <c r="AA17501" s="81"/>
      <c r="AB17501" s="81"/>
      <c r="AC17501" s="80"/>
      <c r="AD17501" s="80"/>
      <c r="AE17501" s="81"/>
      <c r="AF17501" s="82"/>
      <c r="AG17501" s="80"/>
      <c r="AH17501" s="119"/>
      <c r="AI17501" s="119"/>
    </row>
    <row r="17502" spans="27:35" x14ac:dyDescent="0.25">
      <c r="AA17502" s="81"/>
      <c r="AB17502" s="81"/>
      <c r="AC17502" s="80"/>
      <c r="AD17502" s="80"/>
      <c r="AE17502" s="81"/>
      <c r="AF17502" s="82"/>
      <c r="AG17502" s="80"/>
      <c r="AH17502" s="119"/>
      <c r="AI17502" s="119"/>
    </row>
    <row r="17503" spans="27:35" x14ac:dyDescent="0.25">
      <c r="AA17503" s="81"/>
      <c r="AB17503" s="81"/>
      <c r="AC17503" s="80"/>
      <c r="AD17503" s="80"/>
      <c r="AE17503" s="81"/>
      <c r="AF17503" s="82"/>
      <c r="AG17503" s="80"/>
      <c r="AH17503" s="119"/>
      <c r="AI17503" s="119"/>
    </row>
    <row r="17504" spans="27:35" x14ac:dyDescent="0.25">
      <c r="AA17504" s="81"/>
      <c r="AB17504" s="81"/>
      <c r="AC17504" s="80"/>
      <c r="AD17504" s="80"/>
      <c r="AE17504" s="81"/>
      <c r="AF17504" s="82"/>
      <c r="AG17504" s="80"/>
      <c r="AH17504" s="119"/>
      <c r="AI17504" s="119"/>
    </row>
    <row r="17505" spans="27:35" x14ac:dyDescent="0.25">
      <c r="AA17505" s="81"/>
      <c r="AB17505" s="81"/>
      <c r="AC17505" s="80"/>
      <c r="AD17505" s="80"/>
      <c r="AE17505" s="81"/>
      <c r="AF17505" s="82"/>
      <c r="AG17505" s="80"/>
      <c r="AH17505" s="119"/>
      <c r="AI17505" s="119"/>
    </row>
    <row r="17506" spans="27:35" x14ac:dyDescent="0.25">
      <c r="AA17506" s="81"/>
      <c r="AB17506" s="81"/>
      <c r="AC17506" s="80"/>
      <c r="AD17506" s="80"/>
      <c r="AE17506" s="81"/>
      <c r="AF17506" s="82"/>
      <c r="AG17506" s="80"/>
      <c r="AH17506" s="119"/>
      <c r="AI17506" s="119"/>
    </row>
    <row r="17507" spans="27:35" x14ac:dyDescent="0.25">
      <c r="AA17507" s="81"/>
      <c r="AB17507" s="81"/>
      <c r="AC17507" s="80"/>
      <c r="AD17507" s="80"/>
      <c r="AE17507" s="81"/>
      <c r="AF17507" s="82"/>
      <c r="AG17507" s="80"/>
      <c r="AH17507" s="119"/>
      <c r="AI17507" s="119"/>
    </row>
    <row r="17508" spans="27:35" x14ac:dyDescent="0.25">
      <c r="AA17508" s="81"/>
      <c r="AB17508" s="81"/>
      <c r="AC17508" s="80"/>
      <c r="AD17508" s="80"/>
      <c r="AE17508" s="81"/>
      <c r="AF17508" s="82"/>
      <c r="AG17508" s="80"/>
      <c r="AH17508" s="119"/>
      <c r="AI17508" s="119"/>
    </row>
    <row r="17509" spans="27:35" x14ac:dyDescent="0.25">
      <c r="AA17509" s="81"/>
      <c r="AB17509" s="81"/>
      <c r="AC17509" s="80"/>
      <c r="AD17509" s="80"/>
      <c r="AE17509" s="81"/>
      <c r="AF17509" s="82"/>
      <c r="AG17509" s="80"/>
      <c r="AH17509" s="119"/>
      <c r="AI17509" s="119"/>
    </row>
    <row r="17510" spans="27:35" x14ac:dyDescent="0.25">
      <c r="AA17510" s="81"/>
      <c r="AB17510" s="81"/>
      <c r="AC17510" s="80"/>
      <c r="AD17510" s="80"/>
      <c r="AE17510" s="81"/>
      <c r="AF17510" s="82"/>
      <c r="AG17510" s="80"/>
      <c r="AH17510" s="119"/>
      <c r="AI17510" s="119"/>
    </row>
    <row r="17511" spans="27:35" x14ac:dyDescent="0.25">
      <c r="AA17511" s="81"/>
      <c r="AB17511" s="81"/>
      <c r="AC17511" s="80"/>
      <c r="AD17511" s="80"/>
      <c r="AE17511" s="81"/>
      <c r="AF17511" s="82"/>
      <c r="AG17511" s="80"/>
      <c r="AH17511" s="119"/>
      <c r="AI17511" s="119"/>
    </row>
    <row r="17512" spans="27:35" x14ac:dyDescent="0.25">
      <c r="AA17512" s="81"/>
      <c r="AB17512" s="81"/>
      <c r="AC17512" s="80"/>
      <c r="AD17512" s="80"/>
      <c r="AE17512" s="81"/>
      <c r="AF17512" s="82"/>
      <c r="AG17512" s="80"/>
      <c r="AH17512" s="119"/>
      <c r="AI17512" s="119"/>
    </row>
    <row r="17513" spans="27:35" x14ac:dyDescent="0.25">
      <c r="AA17513" s="81"/>
      <c r="AB17513" s="81"/>
      <c r="AC17513" s="80"/>
      <c r="AD17513" s="80"/>
      <c r="AE17513" s="81"/>
      <c r="AF17513" s="82"/>
      <c r="AG17513" s="80"/>
      <c r="AH17513" s="119"/>
      <c r="AI17513" s="119"/>
    </row>
    <row r="17514" spans="27:35" x14ac:dyDescent="0.25">
      <c r="AA17514" s="81"/>
      <c r="AB17514" s="81"/>
      <c r="AC17514" s="80"/>
      <c r="AD17514" s="80"/>
      <c r="AE17514" s="81"/>
      <c r="AF17514" s="82"/>
      <c r="AG17514" s="80"/>
      <c r="AH17514" s="119"/>
      <c r="AI17514" s="119"/>
    </row>
    <row r="17515" spans="27:35" x14ac:dyDescent="0.25">
      <c r="AA17515" s="81"/>
      <c r="AB17515" s="81"/>
      <c r="AC17515" s="80"/>
      <c r="AD17515" s="80"/>
      <c r="AE17515" s="81"/>
      <c r="AF17515" s="82"/>
      <c r="AG17515" s="80"/>
      <c r="AH17515" s="119"/>
      <c r="AI17515" s="119"/>
    </row>
    <row r="17516" spans="27:35" x14ac:dyDescent="0.25">
      <c r="AA17516" s="81"/>
      <c r="AB17516" s="81"/>
      <c r="AC17516" s="80"/>
      <c r="AD17516" s="80"/>
      <c r="AE17516" s="81"/>
      <c r="AF17516" s="82"/>
      <c r="AG17516" s="80"/>
      <c r="AH17516" s="119"/>
      <c r="AI17516" s="119"/>
    </row>
    <row r="17517" spans="27:35" x14ac:dyDescent="0.25">
      <c r="AA17517" s="81"/>
      <c r="AB17517" s="81"/>
      <c r="AC17517" s="80"/>
      <c r="AD17517" s="80"/>
      <c r="AE17517" s="81"/>
      <c r="AF17517" s="82"/>
      <c r="AG17517" s="80"/>
      <c r="AH17517" s="119"/>
      <c r="AI17517" s="119"/>
    </row>
    <row r="17518" spans="27:35" x14ac:dyDescent="0.25">
      <c r="AA17518" s="81"/>
      <c r="AB17518" s="81"/>
      <c r="AC17518" s="80"/>
      <c r="AD17518" s="80"/>
      <c r="AE17518" s="81"/>
      <c r="AF17518" s="82"/>
      <c r="AG17518" s="80"/>
      <c r="AH17518" s="119"/>
      <c r="AI17518" s="119"/>
    </row>
    <row r="17519" spans="27:35" x14ac:dyDescent="0.25">
      <c r="AA17519" s="81"/>
      <c r="AB17519" s="81"/>
      <c r="AC17519" s="80"/>
      <c r="AD17519" s="80"/>
      <c r="AE17519" s="81"/>
      <c r="AF17519" s="82"/>
      <c r="AG17519" s="80"/>
      <c r="AH17519" s="119"/>
      <c r="AI17519" s="119"/>
    </row>
    <row r="17520" spans="27:35" x14ac:dyDescent="0.25">
      <c r="AA17520" s="81"/>
      <c r="AB17520" s="81"/>
      <c r="AC17520" s="80"/>
      <c r="AD17520" s="80"/>
      <c r="AE17520" s="81"/>
      <c r="AF17520" s="82"/>
      <c r="AG17520" s="80"/>
      <c r="AH17520" s="119"/>
      <c r="AI17520" s="119"/>
    </row>
    <row r="17521" spans="27:35" x14ac:dyDescent="0.25">
      <c r="AA17521" s="81"/>
      <c r="AB17521" s="81"/>
      <c r="AC17521" s="80"/>
      <c r="AD17521" s="80"/>
      <c r="AE17521" s="81"/>
      <c r="AF17521" s="82"/>
      <c r="AG17521" s="80"/>
      <c r="AH17521" s="119"/>
      <c r="AI17521" s="119"/>
    </row>
    <row r="17522" spans="27:35" x14ac:dyDescent="0.25">
      <c r="AA17522" s="81"/>
      <c r="AB17522" s="81"/>
      <c r="AC17522" s="80"/>
      <c r="AD17522" s="80"/>
      <c r="AE17522" s="81"/>
      <c r="AF17522" s="82"/>
      <c r="AG17522" s="80"/>
      <c r="AH17522" s="119"/>
      <c r="AI17522" s="119"/>
    </row>
    <row r="17523" spans="27:35" x14ac:dyDescent="0.25">
      <c r="AA17523" s="81"/>
      <c r="AB17523" s="81"/>
      <c r="AC17523" s="80"/>
      <c r="AD17523" s="80"/>
      <c r="AE17523" s="81"/>
      <c r="AF17523" s="82"/>
      <c r="AG17523" s="80"/>
      <c r="AH17523" s="119"/>
      <c r="AI17523" s="119"/>
    </row>
    <row r="17524" spans="27:35" x14ac:dyDescent="0.25">
      <c r="AA17524" s="81"/>
      <c r="AB17524" s="81"/>
      <c r="AC17524" s="80"/>
      <c r="AD17524" s="80"/>
      <c r="AE17524" s="81"/>
      <c r="AF17524" s="82"/>
      <c r="AG17524" s="80"/>
      <c r="AH17524" s="119"/>
      <c r="AI17524" s="119"/>
    </row>
    <row r="17525" spans="27:35" x14ac:dyDescent="0.25">
      <c r="AA17525" s="81"/>
      <c r="AB17525" s="81"/>
      <c r="AC17525" s="80"/>
      <c r="AD17525" s="80"/>
      <c r="AE17525" s="81"/>
      <c r="AF17525" s="82"/>
      <c r="AG17525" s="80"/>
      <c r="AH17525" s="119"/>
      <c r="AI17525" s="119"/>
    </row>
    <row r="17526" spans="27:35" x14ac:dyDescent="0.25">
      <c r="AA17526" s="81"/>
      <c r="AB17526" s="81"/>
      <c r="AC17526" s="80"/>
      <c r="AD17526" s="80"/>
      <c r="AE17526" s="81"/>
      <c r="AF17526" s="82"/>
      <c r="AG17526" s="80"/>
      <c r="AH17526" s="119"/>
      <c r="AI17526" s="119"/>
    </row>
    <row r="17527" spans="27:35" x14ac:dyDescent="0.25">
      <c r="AA17527" s="81"/>
      <c r="AB17527" s="81"/>
      <c r="AC17527" s="80"/>
      <c r="AD17527" s="80"/>
      <c r="AE17527" s="81"/>
      <c r="AF17527" s="82"/>
      <c r="AG17527" s="80"/>
      <c r="AH17527" s="119"/>
      <c r="AI17527" s="119"/>
    </row>
    <row r="17528" spans="27:35" x14ac:dyDescent="0.25">
      <c r="AA17528" s="81"/>
      <c r="AB17528" s="81"/>
      <c r="AC17528" s="80"/>
      <c r="AD17528" s="80"/>
      <c r="AE17528" s="81"/>
      <c r="AF17528" s="82"/>
      <c r="AG17528" s="80"/>
      <c r="AH17528" s="119"/>
      <c r="AI17528" s="119"/>
    </row>
    <row r="17529" spans="27:35" x14ac:dyDescent="0.25">
      <c r="AA17529" s="81"/>
      <c r="AB17529" s="81"/>
      <c r="AC17529" s="80"/>
      <c r="AD17529" s="80"/>
      <c r="AE17529" s="81"/>
      <c r="AF17529" s="82"/>
      <c r="AG17529" s="80"/>
      <c r="AH17529" s="119"/>
      <c r="AI17529" s="119"/>
    </row>
    <row r="17530" spans="27:35" x14ac:dyDescent="0.25">
      <c r="AA17530" s="81"/>
      <c r="AB17530" s="81"/>
      <c r="AC17530" s="80"/>
      <c r="AD17530" s="80"/>
      <c r="AE17530" s="81"/>
      <c r="AF17530" s="82"/>
      <c r="AG17530" s="80"/>
      <c r="AH17530" s="119"/>
      <c r="AI17530" s="119"/>
    </row>
    <row r="17531" spans="27:35" x14ac:dyDescent="0.25">
      <c r="AA17531" s="81"/>
      <c r="AB17531" s="81"/>
      <c r="AC17531" s="80"/>
      <c r="AD17531" s="80"/>
      <c r="AE17531" s="81"/>
      <c r="AF17531" s="82"/>
      <c r="AG17531" s="80"/>
      <c r="AH17531" s="119"/>
      <c r="AI17531" s="119"/>
    </row>
    <row r="17532" spans="27:35" x14ac:dyDescent="0.25">
      <c r="AA17532" s="81"/>
      <c r="AB17532" s="81"/>
      <c r="AC17532" s="80"/>
      <c r="AD17532" s="80"/>
      <c r="AE17532" s="81"/>
      <c r="AF17532" s="82"/>
      <c r="AG17532" s="80"/>
      <c r="AH17532" s="119"/>
      <c r="AI17532" s="119"/>
    </row>
    <row r="17533" spans="27:35" x14ac:dyDescent="0.25">
      <c r="AA17533" s="81"/>
      <c r="AB17533" s="81"/>
      <c r="AC17533" s="80"/>
      <c r="AD17533" s="80"/>
      <c r="AE17533" s="81"/>
      <c r="AF17533" s="82"/>
      <c r="AG17533" s="80"/>
      <c r="AH17533" s="119"/>
      <c r="AI17533" s="119"/>
    </row>
    <row r="17534" spans="27:35" x14ac:dyDescent="0.25">
      <c r="AA17534" s="81"/>
      <c r="AB17534" s="81"/>
      <c r="AC17534" s="80"/>
      <c r="AD17534" s="80"/>
      <c r="AE17534" s="81"/>
      <c r="AF17534" s="82"/>
      <c r="AG17534" s="80"/>
      <c r="AH17534" s="119"/>
      <c r="AI17534" s="119"/>
    </row>
    <row r="17535" spans="27:35" x14ac:dyDescent="0.25">
      <c r="AA17535" s="81"/>
      <c r="AB17535" s="81"/>
      <c r="AC17535" s="80"/>
      <c r="AD17535" s="80"/>
      <c r="AE17535" s="81"/>
      <c r="AF17535" s="82"/>
      <c r="AG17535" s="80"/>
      <c r="AH17535" s="119"/>
      <c r="AI17535" s="119"/>
    </row>
    <row r="17536" spans="27:35" x14ac:dyDescent="0.25">
      <c r="AA17536" s="81"/>
      <c r="AB17536" s="81"/>
      <c r="AC17536" s="80"/>
      <c r="AD17536" s="80"/>
      <c r="AE17536" s="81"/>
      <c r="AF17536" s="82"/>
      <c r="AG17536" s="80"/>
      <c r="AH17536" s="119"/>
      <c r="AI17536" s="119"/>
    </row>
    <row r="17537" spans="27:35" x14ac:dyDescent="0.25">
      <c r="AA17537" s="81"/>
      <c r="AB17537" s="81"/>
      <c r="AC17537" s="80"/>
      <c r="AD17537" s="80"/>
      <c r="AE17537" s="81"/>
      <c r="AF17537" s="82"/>
      <c r="AG17537" s="80"/>
      <c r="AH17537" s="119"/>
      <c r="AI17537" s="119"/>
    </row>
    <row r="17538" spans="27:35" x14ac:dyDescent="0.25">
      <c r="AA17538" s="81"/>
      <c r="AB17538" s="81"/>
      <c r="AC17538" s="80"/>
      <c r="AD17538" s="80"/>
      <c r="AE17538" s="81"/>
      <c r="AF17538" s="82"/>
      <c r="AG17538" s="80"/>
      <c r="AH17538" s="119"/>
      <c r="AI17538" s="119"/>
    </row>
    <row r="17539" spans="27:35" x14ac:dyDescent="0.25">
      <c r="AA17539" s="81"/>
      <c r="AB17539" s="81"/>
      <c r="AC17539" s="80"/>
      <c r="AD17539" s="80"/>
      <c r="AE17539" s="81"/>
      <c r="AF17539" s="82"/>
      <c r="AG17539" s="80"/>
      <c r="AH17539" s="119"/>
      <c r="AI17539" s="119"/>
    </row>
    <row r="17540" spans="27:35" x14ac:dyDescent="0.25">
      <c r="AA17540" s="81"/>
      <c r="AB17540" s="81"/>
      <c r="AC17540" s="80"/>
      <c r="AD17540" s="80"/>
      <c r="AE17540" s="81"/>
      <c r="AF17540" s="82"/>
      <c r="AG17540" s="80"/>
      <c r="AH17540" s="119"/>
      <c r="AI17540" s="119"/>
    </row>
    <row r="17541" spans="27:35" x14ac:dyDescent="0.25">
      <c r="AA17541" s="81"/>
      <c r="AB17541" s="81"/>
      <c r="AC17541" s="80"/>
      <c r="AD17541" s="80"/>
      <c r="AE17541" s="81"/>
      <c r="AF17541" s="82"/>
      <c r="AG17541" s="80"/>
      <c r="AH17541" s="119"/>
      <c r="AI17541" s="119"/>
    </row>
    <row r="17542" spans="27:35" x14ac:dyDescent="0.25">
      <c r="AA17542" s="81"/>
      <c r="AB17542" s="81"/>
      <c r="AC17542" s="80"/>
      <c r="AD17542" s="80"/>
      <c r="AE17542" s="81"/>
      <c r="AF17542" s="82"/>
      <c r="AG17542" s="80"/>
      <c r="AH17542" s="119"/>
      <c r="AI17542" s="119"/>
    </row>
    <row r="17543" spans="27:35" x14ac:dyDescent="0.25">
      <c r="AA17543" s="81"/>
      <c r="AB17543" s="81"/>
      <c r="AC17543" s="80"/>
      <c r="AD17543" s="80"/>
      <c r="AE17543" s="81"/>
      <c r="AF17543" s="82"/>
      <c r="AG17543" s="80"/>
      <c r="AH17543" s="119"/>
      <c r="AI17543" s="119"/>
    </row>
    <row r="17544" spans="27:35" x14ac:dyDescent="0.25">
      <c r="AA17544" s="81"/>
      <c r="AB17544" s="81"/>
      <c r="AC17544" s="80"/>
      <c r="AD17544" s="80"/>
      <c r="AE17544" s="81"/>
      <c r="AF17544" s="82"/>
      <c r="AG17544" s="80"/>
      <c r="AH17544" s="119"/>
      <c r="AI17544" s="119"/>
    </row>
    <row r="17545" spans="27:35" x14ac:dyDescent="0.25">
      <c r="AA17545" s="81"/>
      <c r="AB17545" s="81"/>
      <c r="AC17545" s="80"/>
      <c r="AD17545" s="80"/>
      <c r="AE17545" s="81"/>
      <c r="AF17545" s="82"/>
      <c r="AG17545" s="80"/>
      <c r="AH17545" s="119"/>
      <c r="AI17545" s="119"/>
    </row>
    <row r="17546" spans="27:35" x14ac:dyDescent="0.25">
      <c r="AA17546" s="81"/>
      <c r="AB17546" s="81"/>
      <c r="AC17546" s="80"/>
      <c r="AD17546" s="80"/>
      <c r="AE17546" s="81"/>
      <c r="AF17546" s="82"/>
      <c r="AG17546" s="80"/>
      <c r="AH17546" s="119"/>
      <c r="AI17546" s="119"/>
    </row>
    <row r="17547" spans="27:35" x14ac:dyDescent="0.25">
      <c r="AA17547" s="81"/>
      <c r="AB17547" s="81"/>
      <c r="AC17547" s="80"/>
      <c r="AD17547" s="80"/>
      <c r="AE17547" s="81"/>
      <c r="AF17547" s="82"/>
      <c r="AG17547" s="80"/>
      <c r="AH17547" s="119"/>
      <c r="AI17547" s="119"/>
    </row>
    <row r="17548" spans="27:35" x14ac:dyDescent="0.25">
      <c r="AA17548" s="81"/>
      <c r="AB17548" s="81"/>
      <c r="AC17548" s="80"/>
      <c r="AD17548" s="80"/>
      <c r="AE17548" s="81"/>
      <c r="AF17548" s="82"/>
      <c r="AG17548" s="80"/>
      <c r="AH17548" s="119"/>
      <c r="AI17548" s="119"/>
    </row>
    <row r="17549" spans="27:35" x14ac:dyDescent="0.25">
      <c r="AA17549" s="81"/>
      <c r="AB17549" s="81"/>
      <c r="AC17549" s="80"/>
      <c r="AD17549" s="80"/>
      <c r="AE17549" s="81"/>
      <c r="AF17549" s="82"/>
      <c r="AG17549" s="80"/>
      <c r="AH17549" s="119"/>
      <c r="AI17549" s="119"/>
    </row>
    <row r="17550" spans="27:35" x14ac:dyDescent="0.25">
      <c r="AA17550" s="81"/>
      <c r="AB17550" s="81"/>
      <c r="AC17550" s="80"/>
      <c r="AD17550" s="80"/>
      <c r="AE17550" s="81"/>
      <c r="AF17550" s="82"/>
      <c r="AG17550" s="80"/>
      <c r="AH17550" s="119"/>
      <c r="AI17550" s="119"/>
    </row>
    <row r="17551" spans="27:35" x14ac:dyDescent="0.25">
      <c r="AA17551" s="81"/>
      <c r="AB17551" s="81"/>
      <c r="AC17551" s="80"/>
      <c r="AD17551" s="80"/>
      <c r="AE17551" s="81"/>
      <c r="AF17551" s="82"/>
      <c r="AG17551" s="80"/>
      <c r="AH17551" s="119"/>
      <c r="AI17551" s="119"/>
    </row>
    <row r="17552" spans="27:35" x14ac:dyDescent="0.25">
      <c r="AA17552" s="81"/>
      <c r="AB17552" s="81"/>
      <c r="AC17552" s="80"/>
      <c r="AD17552" s="80"/>
      <c r="AE17552" s="81"/>
      <c r="AF17552" s="82"/>
      <c r="AG17552" s="80"/>
      <c r="AH17552" s="119"/>
      <c r="AI17552" s="119"/>
    </row>
    <row r="17553" spans="27:35" x14ac:dyDescent="0.25">
      <c r="AA17553" s="81"/>
      <c r="AB17553" s="81"/>
      <c r="AC17553" s="80"/>
      <c r="AD17553" s="80"/>
      <c r="AE17553" s="81"/>
      <c r="AF17553" s="82"/>
      <c r="AG17553" s="80"/>
      <c r="AH17553" s="119"/>
      <c r="AI17553" s="119"/>
    </row>
    <row r="17554" spans="27:35" x14ac:dyDescent="0.25">
      <c r="AA17554" s="81"/>
      <c r="AB17554" s="81"/>
      <c r="AC17554" s="80"/>
      <c r="AD17554" s="80"/>
      <c r="AE17554" s="81"/>
      <c r="AF17554" s="82"/>
      <c r="AG17554" s="80"/>
      <c r="AH17554" s="119"/>
      <c r="AI17554" s="119"/>
    </row>
    <row r="17555" spans="27:35" x14ac:dyDescent="0.25">
      <c r="AA17555" s="81"/>
      <c r="AB17555" s="81"/>
      <c r="AC17555" s="80"/>
      <c r="AD17555" s="80"/>
      <c r="AE17555" s="81"/>
      <c r="AF17555" s="82"/>
      <c r="AG17555" s="80"/>
      <c r="AH17555" s="119"/>
      <c r="AI17555" s="119"/>
    </row>
    <row r="17556" spans="27:35" x14ac:dyDescent="0.25">
      <c r="AA17556" s="81"/>
      <c r="AB17556" s="81"/>
      <c r="AC17556" s="80"/>
      <c r="AD17556" s="80"/>
      <c r="AE17556" s="81"/>
      <c r="AF17556" s="82"/>
      <c r="AG17556" s="80"/>
      <c r="AH17556" s="119"/>
      <c r="AI17556" s="119"/>
    </row>
    <row r="17557" spans="27:35" x14ac:dyDescent="0.25">
      <c r="AA17557" s="81"/>
      <c r="AB17557" s="81"/>
      <c r="AC17557" s="80"/>
      <c r="AD17557" s="80"/>
      <c r="AE17557" s="81"/>
      <c r="AF17557" s="82"/>
      <c r="AG17557" s="80"/>
      <c r="AH17557" s="119"/>
      <c r="AI17557" s="119"/>
    </row>
    <row r="17558" spans="27:35" x14ac:dyDescent="0.25">
      <c r="AA17558" s="81"/>
      <c r="AB17558" s="81"/>
      <c r="AC17558" s="80"/>
      <c r="AD17558" s="80"/>
      <c r="AE17558" s="81"/>
      <c r="AF17558" s="82"/>
      <c r="AG17558" s="80"/>
      <c r="AH17558" s="119"/>
      <c r="AI17558" s="119"/>
    </row>
    <row r="17559" spans="27:35" x14ac:dyDescent="0.25">
      <c r="AA17559" s="81"/>
      <c r="AB17559" s="81"/>
      <c r="AC17559" s="80"/>
      <c r="AD17559" s="80"/>
      <c r="AE17559" s="81"/>
      <c r="AF17559" s="82"/>
      <c r="AG17559" s="80"/>
      <c r="AH17559" s="119"/>
      <c r="AI17559" s="119"/>
    </row>
    <row r="17560" spans="27:35" x14ac:dyDescent="0.25">
      <c r="AA17560" s="81"/>
      <c r="AB17560" s="81"/>
      <c r="AC17560" s="80"/>
      <c r="AD17560" s="80"/>
      <c r="AE17560" s="81"/>
      <c r="AF17560" s="82"/>
      <c r="AG17560" s="80"/>
      <c r="AH17560" s="119"/>
      <c r="AI17560" s="119"/>
    </row>
    <row r="17561" spans="27:35" x14ac:dyDescent="0.25">
      <c r="AA17561" s="81"/>
      <c r="AB17561" s="81"/>
      <c r="AC17561" s="80"/>
      <c r="AD17561" s="80"/>
      <c r="AE17561" s="81"/>
      <c r="AF17561" s="82"/>
      <c r="AG17561" s="80"/>
      <c r="AH17561" s="119"/>
      <c r="AI17561" s="119"/>
    </row>
    <row r="17562" spans="27:35" x14ac:dyDescent="0.25">
      <c r="AA17562" s="81"/>
      <c r="AB17562" s="81"/>
      <c r="AC17562" s="80"/>
      <c r="AD17562" s="80"/>
      <c r="AE17562" s="81"/>
      <c r="AF17562" s="82"/>
      <c r="AG17562" s="80"/>
      <c r="AH17562" s="119"/>
      <c r="AI17562" s="119"/>
    </row>
    <row r="17563" spans="27:35" x14ac:dyDescent="0.25">
      <c r="AA17563" s="81"/>
      <c r="AB17563" s="81"/>
      <c r="AC17563" s="80"/>
      <c r="AD17563" s="80"/>
      <c r="AE17563" s="81"/>
      <c r="AF17563" s="82"/>
      <c r="AG17563" s="80"/>
      <c r="AH17563" s="119"/>
      <c r="AI17563" s="119"/>
    </row>
    <row r="17564" spans="27:35" x14ac:dyDescent="0.25">
      <c r="AA17564" s="81"/>
      <c r="AB17564" s="81"/>
      <c r="AC17564" s="80"/>
      <c r="AD17564" s="80"/>
      <c r="AE17564" s="81"/>
      <c r="AF17564" s="82"/>
      <c r="AG17564" s="80"/>
      <c r="AH17564" s="119"/>
      <c r="AI17564" s="119"/>
    </row>
    <row r="17565" spans="27:35" x14ac:dyDescent="0.25">
      <c r="AA17565" s="81"/>
      <c r="AB17565" s="81"/>
      <c r="AC17565" s="80"/>
      <c r="AD17565" s="80"/>
      <c r="AE17565" s="81"/>
      <c r="AF17565" s="82"/>
      <c r="AG17565" s="80"/>
      <c r="AH17565" s="119"/>
      <c r="AI17565" s="119"/>
    </row>
    <row r="17566" spans="27:35" x14ac:dyDescent="0.25">
      <c r="AA17566" s="81"/>
      <c r="AB17566" s="81"/>
      <c r="AC17566" s="80"/>
      <c r="AD17566" s="80"/>
      <c r="AE17566" s="81"/>
      <c r="AF17566" s="82"/>
      <c r="AG17566" s="80"/>
      <c r="AH17566" s="119"/>
      <c r="AI17566" s="119"/>
    </row>
    <row r="17567" spans="27:35" x14ac:dyDescent="0.25">
      <c r="AA17567" s="81"/>
      <c r="AB17567" s="81"/>
      <c r="AC17567" s="80"/>
      <c r="AD17567" s="80"/>
      <c r="AE17567" s="81"/>
      <c r="AF17567" s="82"/>
      <c r="AG17567" s="80"/>
      <c r="AH17567" s="119"/>
      <c r="AI17567" s="119"/>
    </row>
    <row r="17568" spans="27:35" x14ac:dyDescent="0.25">
      <c r="AA17568" s="81"/>
      <c r="AB17568" s="81"/>
      <c r="AC17568" s="80"/>
      <c r="AD17568" s="80"/>
      <c r="AE17568" s="81"/>
      <c r="AF17568" s="82"/>
      <c r="AG17568" s="80"/>
      <c r="AH17568" s="119"/>
      <c r="AI17568" s="119"/>
    </row>
    <row r="17569" spans="27:35" x14ac:dyDescent="0.25">
      <c r="AA17569" s="81"/>
      <c r="AB17569" s="81"/>
      <c r="AC17569" s="80"/>
      <c r="AD17569" s="80"/>
      <c r="AE17569" s="81"/>
      <c r="AF17569" s="82"/>
      <c r="AG17569" s="80"/>
      <c r="AH17569" s="119"/>
      <c r="AI17569" s="119"/>
    </row>
    <row r="17570" spans="27:35" x14ac:dyDescent="0.25">
      <c r="AA17570" s="81"/>
      <c r="AB17570" s="81"/>
      <c r="AC17570" s="80"/>
      <c r="AD17570" s="80"/>
      <c r="AE17570" s="81"/>
      <c r="AF17570" s="82"/>
      <c r="AG17570" s="80"/>
      <c r="AH17570" s="119"/>
      <c r="AI17570" s="119"/>
    </row>
    <row r="17571" spans="27:35" x14ac:dyDescent="0.25">
      <c r="AA17571" s="81"/>
      <c r="AB17571" s="81"/>
      <c r="AC17571" s="80"/>
      <c r="AD17571" s="80"/>
      <c r="AE17571" s="81"/>
      <c r="AF17571" s="82"/>
      <c r="AG17571" s="80"/>
      <c r="AH17571" s="119"/>
      <c r="AI17571" s="119"/>
    </row>
    <row r="17572" spans="27:35" x14ac:dyDescent="0.25">
      <c r="AA17572" s="81"/>
      <c r="AB17572" s="81"/>
      <c r="AC17572" s="80"/>
      <c r="AD17572" s="80"/>
      <c r="AE17572" s="81"/>
      <c r="AF17572" s="82"/>
      <c r="AG17572" s="80"/>
      <c r="AH17572" s="119"/>
      <c r="AI17572" s="119"/>
    </row>
    <row r="17573" spans="27:35" x14ac:dyDescent="0.25">
      <c r="AA17573" s="81"/>
      <c r="AB17573" s="81"/>
      <c r="AC17573" s="80"/>
      <c r="AD17573" s="80"/>
      <c r="AE17573" s="81"/>
      <c r="AF17573" s="82"/>
      <c r="AG17573" s="80"/>
      <c r="AH17573" s="119"/>
      <c r="AI17573" s="119"/>
    </row>
    <row r="17574" spans="27:35" x14ac:dyDescent="0.25">
      <c r="AA17574" s="81"/>
      <c r="AB17574" s="81"/>
      <c r="AC17574" s="80"/>
      <c r="AD17574" s="80"/>
      <c r="AE17574" s="81"/>
      <c r="AF17574" s="82"/>
      <c r="AG17574" s="80"/>
      <c r="AH17574" s="119"/>
      <c r="AI17574" s="119"/>
    </row>
    <row r="17575" spans="27:35" x14ac:dyDescent="0.25">
      <c r="AA17575" s="81"/>
      <c r="AB17575" s="81"/>
      <c r="AC17575" s="80"/>
      <c r="AD17575" s="80"/>
      <c r="AE17575" s="81"/>
      <c r="AF17575" s="82"/>
      <c r="AG17575" s="80"/>
      <c r="AH17575" s="119"/>
      <c r="AI17575" s="119"/>
    </row>
    <row r="17576" spans="27:35" x14ac:dyDescent="0.25">
      <c r="AA17576" s="81"/>
      <c r="AB17576" s="81"/>
      <c r="AC17576" s="80"/>
      <c r="AD17576" s="80"/>
      <c r="AE17576" s="81"/>
      <c r="AF17576" s="82"/>
      <c r="AG17576" s="80"/>
      <c r="AH17576" s="119"/>
      <c r="AI17576" s="119"/>
    </row>
    <row r="17577" spans="27:35" x14ac:dyDescent="0.25">
      <c r="AA17577" s="81"/>
      <c r="AB17577" s="81"/>
      <c r="AC17577" s="80"/>
      <c r="AD17577" s="80"/>
      <c r="AE17577" s="81"/>
      <c r="AF17577" s="82"/>
      <c r="AG17577" s="80"/>
      <c r="AH17577" s="119"/>
      <c r="AI17577" s="119"/>
    </row>
    <row r="17578" spans="27:35" x14ac:dyDescent="0.25">
      <c r="AA17578" s="81"/>
      <c r="AB17578" s="81"/>
      <c r="AC17578" s="80"/>
      <c r="AD17578" s="80"/>
      <c r="AE17578" s="81"/>
      <c r="AF17578" s="82"/>
      <c r="AG17578" s="80"/>
      <c r="AH17578" s="119"/>
      <c r="AI17578" s="119"/>
    </row>
    <row r="17579" spans="27:35" x14ac:dyDescent="0.25">
      <c r="AA17579" s="81"/>
      <c r="AB17579" s="81"/>
      <c r="AC17579" s="80"/>
      <c r="AD17579" s="80"/>
      <c r="AE17579" s="81"/>
      <c r="AF17579" s="82"/>
      <c r="AG17579" s="80"/>
      <c r="AH17579" s="119"/>
      <c r="AI17579" s="119"/>
    </row>
    <row r="17580" spans="27:35" x14ac:dyDescent="0.25">
      <c r="AA17580" s="81"/>
      <c r="AB17580" s="81"/>
      <c r="AC17580" s="80"/>
      <c r="AD17580" s="80"/>
      <c r="AE17580" s="81"/>
      <c r="AF17580" s="82"/>
      <c r="AG17580" s="80"/>
      <c r="AH17580" s="119"/>
      <c r="AI17580" s="119"/>
    </row>
    <row r="17581" spans="27:35" x14ac:dyDescent="0.25">
      <c r="AA17581" s="81"/>
      <c r="AB17581" s="81"/>
      <c r="AC17581" s="80"/>
      <c r="AD17581" s="80"/>
      <c r="AE17581" s="81"/>
      <c r="AF17581" s="82"/>
      <c r="AG17581" s="80"/>
      <c r="AH17581" s="119"/>
      <c r="AI17581" s="119"/>
    </row>
    <row r="17582" spans="27:35" x14ac:dyDescent="0.25">
      <c r="AA17582" s="81"/>
      <c r="AB17582" s="81"/>
      <c r="AC17582" s="80"/>
      <c r="AD17582" s="80"/>
      <c r="AE17582" s="81"/>
      <c r="AF17582" s="82"/>
      <c r="AG17582" s="80"/>
      <c r="AH17582" s="119"/>
      <c r="AI17582" s="119"/>
    </row>
    <row r="17583" spans="27:35" x14ac:dyDescent="0.25">
      <c r="AA17583" s="81"/>
      <c r="AB17583" s="81"/>
      <c r="AC17583" s="80"/>
      <c r="AD17583" s="80"/>
      <c r="AE17583" s="81"/>
      <c r="AF17583" s="82"/>
      <c r="AG17583" s="80"/>
      <c r="AH17583" s="119"/>
      <c r="AI17583" s="119"/>
    </row>
    <row r="17584" spans="27:35" x14ac:dyDescent="0.25">
      <c r="AA17584" s="81"/>
      <c r="AB17584" s="81"/>
      <c r="AC17584" s="80"/>
      <c r="AD17584" s="80"/>
      <c r="AE17584" s="81"/>
      <c r="AF17584" s="82"/>
      <c r="AG17584" s="80"/>
      <c r="AH17584" s="119"/>
      <c r="AI17584" s="119"/>
    </row>
    <row r="17585" spans="27:35" x14ac:dyDescent="0.25">
      <c r="AA17585" s="81"/>
      <c r="AB17585" s="81"/>
      <c r="AC17585" s="80"/>
      <c r="AD17585" s="80"/>
      <c r="AE17585" s="81"/>
      <c r="AF17585" s="82"/>
      <c r="AG17585" s="80"/>
      <c r="AH17585" s="119"/>
      <c r="AI17585" s="119"/>
    </row>
    <row r="17586" spans="27:35" x14ac:dyDescent="0.25">
      <c r="AA17586" s="81"/>
      <c r="AB17586" s="81"/>
      <c r="AC17586" s="80"/>
      <c r="AD17586" s="80"/>
      <c r="AE17586" s="81"/>
      <c r="AF17586" s="82"/>
      <c r="AG17586" s="80"/>
      <c r="AH17586" s="119"/>
      <c r="AI17586" s="119"/>
    </row>
    <row r="17587" spans="27:35" x14ac:dyDescent="0.25">
      <c r="AA17587" s="81"/>
      <c r="AB17587" s="81"/>
      <c r="AC17587" s="80"/>
      <c r="AD17587" s="80"/>
      <c r="AE17587" s="81"/>
      <c r="AF17587" s="82"/>
      <c r="AG17587" s="80"/>
      <c r="AH17587" s="119"/>
      <c r="AI17587" s="119"/>
    </row>
    <row r="17588" spans="27:35" x14ac:dyDescent="0.25">
      <c r="AA17588" s="81"/>
      <c r="AB17588" s="81"/>
      <c r="AC17588" s="80"/>
      <c r="AD17588" s="80"/>
      <c r="AE17588" s="81"/>
      <c r="AF17588" s="82"/>
      <c r="AG17588" s="80"/>
      <c r="AH17588" s="119"/>
      <c r="AI17588" s="119"/>
    </row>
    <row r="17589" spans="27:35" x14ac:dyDescent="0.25">
      <c r="AA17589" s="81"/>
      <c r="AB17589" s="81"/>
      <c r="AC17589" s="80"/>
      <c r="AD17589" s="80"/>
      <c r="AE17589" s="81"/>
      <c r="AF17589" s="82"/>
      <c r="AG17589" s="80"/>
      <c r="AH17589" s="119"/>
      <c r="AI17589" s="119"/>
    </row>
    <row r="17590" spans="27:35" x14ac:dyDescent="0.25">
      <c r="AA17590" s="81"/>
      <c r="AB17590" s="81"/>
      <c r="AC17590" s="80"/>
      <c r="AD17590" s="80"/>
      <c r="AE17590" s="81"/>
      <c r="AF17590" s="82"/>
      <c r="AG17590" s="80"/>
      <c r="AH17590" s="119"/>
      <c r="AI17590" s="119"/>
    </row>
    <row r="17591" spans="27:35" x14ac:dyDescent="0.25">
      <c r="AA17591" s="81"/>
      <c r="AB17591" s="81"/>
      <c r="AC17591" s="80"/>
      <c r="AD17591" s="80"/>
      <c r="AE17591" s="81"/>
      <c r="AF17591" s="82"/>
      <c r="AG17591" s="80"/>
      <c r="AH17591" s="119"/>
      <c r="AI17591" s="119"/>
    </row>
    <row r="17592" spans="27:35" x14ac:dyDescent="0.25">
      <c r="AA17592" s="81"/>
      <c r="AB17592" s="81"/>
      <c r="AC17592" s="80"/>
      <c r="AD17592" s="80"/>
      <c r="AE17592" s="81"/>
      <c r="AF17592" s="82"/>
      <c r="AG17592" s="80"/>
      <c r="AH17592" s="119"/>
      <c r="AI17592" s="119"/>
    </row>
    <row r="17593" spans="27:35" x14ac:dyDescent="0.25">
      <c r="AA17593" s="81"/>
      <c r="AB17593" s="81"/>
      <c r="AC17593" s="80"/>
      <c r="AD17593" s="80"/>
      <c r="AE17593" s="81"/>
      <c r="AF17593" s="82"/>
      <c r="AG17593" s="80"/>
      <c r="AH17593" s="119"/>
      <c r="AI17593" s="119"/>
    </row>
    <row r="17594" spans="27:35" x14ac:dyDescent="0.25">
      <c r="AA17594" s="81"/>
      <c r="AB17594" s="81"/>
      <c r="AC17594" s="80"/>
      <c r="AD17594" s="80"/>
      <c r="AE17594" s="81"/>
      <c r="AF17594" s="82"/>
      <c r="AG17594" s="80"/>
      <c r="AH17594" s="119"/>
      <c r="AI17594" s="119"/>
    </row>
    <row r="17595" spans="27:35" x14ac:dyDescent="0.25">
      <c r="AA17595" s="81"/>
      <c r="AB17595" s="81"/>
      <c r="AC17595" s="80"/>
      <c r="AD17595" s="80"/>
      <c r="AE17595" s="81"/>
      <c r="AF17595" s="82"/>
      <c r="AG17595" s="80"/>
      <c r="AH17595" s="119"/>
      <c r="AI17595" s="119"/>
    </row>
    <row r="17596" spans="27:35" x14ac:dyDescent="0.25">
      <c r="AA17596" s="81"/>
      <c r="AB17596" s="81"/>
      <c r="AC17596" s="80"/>
      <c r="AD17596" s="80"/>
      <c r="AE17596" s="81"/>
      <c r="AF17596" s="82"/>
      <c r="AG17596" s="80"/>
      <c r="AH17596" s="119"/>
      <c r="AI17596" s="119"/>
    </row>
    <row r="17597" spans="27:35" x14ac:dyDescent="0.25">
      <c r="AA17597" s="81"/>
      <c r="AB17597" s="81"/>
      <c r="AC17597" s="80"/>
      <c r="AD17597" s="80"/>
      <c r="AE17597" s="81"/>
      <c r="AF17597" s="82"/>
      <c r="AG17597" s="80"/>
      <c r="AH17597" s="119"/>
      <c r="AI17597" s="119"/>
    </row>
    <row r="17598" spans="27:35" x14ac:dyDescent="0.25">
      <c r="AA17598" s="81"/>
      <c r="AB17598" s="81"/>
      <c r="AC17598" s="80"/>
      <c r="AD17598" s="80"/>
      <c r="AE17598" s="81"/>
      <c r="AF17598" s="82"/>
      <c r="AG17598" s="80"/>
      <c r="AH17598" s="119"/>
      <c r="AI17598" s="119"/>
    </row>
    <row r="17599" spans="27:35" x14ac:dyDescent="0.25">
      <c r="AA17599" s="81"/>
      <c r="AB17599" s="81"/>
      <c r="AC17599" s="80"/>
      <c r="AD17599" s="80"/>
      <c r="AE17599" s="81"/>
      <c r="AF17599" s="82"/>
      <c r="AG17599" s="80"/>
      <c r="AH17599" s="119"/>
      <c r="AI17599" s="119"/>
    </row>
    <row r="17600" spans="27:35" x14ac:dyDescent="0.25">
      <c r="AA17600" s="81"/>
      <c r="AB17600" s="81"/>
      <c r="AC17600" s="80"/>
      <c r="AD17600" s="80"/>
      <c r="AE17600" s="81"/>
      <c r="AF17600" s="82"/>
      <c r="AG17600" s="80"/>
      <c r="AH17600" s="119"/>
      <c r="AI17600" s="119"/>
    </row>
    <row r="17601" spans="27:35" x14ac:dyDescent="0.25">
      <c r="AA17601" s="81"/>
      <c r="AB17601" s="81"/>
      <c r="AC17601" s="80"/>
      <c r="AD17601" s="80"/>
      <c r="AE17601" s="81"/>
      <c r="AF17601" s="82"/>
      <c r="AG17601" s="80"/>
      <c r="AH17601" s="119"/>
      <c r="AI17601" s="119"/>
    </row>
    <row r="17602" spans="27:35" x14ac:dyDescent="0.25">
      <c r="AA17602" s="81"/>
      <c r="AB17602" s="81"/>
      <c r="AC17602" s="80"/>
      <c r="AD17602" s="80"/>
      <c r="AE17602" s="81"/>
      <c r="AF17602" s="82"/>
      <c r="AG17602" s="80"/>
      <c r="AH17602" s="119"/>
      <c r="AI17602" s="119"/>
    </row>
    <row r="17603" spans="27:35" x14ac:dyDescent="0.25">
      <c r="AA17603" s="81"/>
      <c r="AB17603" s="81"/>
      <c r="AC17603" s="80"/>
      <c r="AD17603" s="80"/>
      <c r="AE17603" s="81"/>
      <c r="AF17603" s="82"/>
      <c r="AG17603" s="80"/>
      <c r="AH17603" s="119"/>
      <c r="AI17603" s="119"/>
    </row>
    <row r="17604" spans="27:35" x14ac:dyDescent="0.25">
      <c r="AA17604" s="81"/>
      <c r="AB17604" s="81"/>
      <c r="AC17604" s="80"/>
      <c r="AD17604" s="80"/>
      <c r="AE17604" s="81"/>
      <c r="AF17604" s="82"/>
      <c r="AG17604" s="80"/>
      <c r="AH17604" s="119"/>
      <c r="AI17604" s="119"/>
    </row>
    <row r="17605" spans="27:35" x14ac:dyDescent="0.25">
      <c r="AA17605" s="81"/>
      <c r="AB17605" s="81"/>
      <c r="AC17605" s="80"/>
      <c r="AD17605" s="80"/>
      <c r="AE17605" s="81"/>
      <c r="AF17605" s="82"/>
      <c r="AG17605" s="80"/>
      <c r="AH17605" s="119"/>
      <c r="AI17605" s="119"/>
    </row>
    <row r="17606" spans="27:35" x14ac:dyDescent="0.25">
      <c r="AA17606" s="81"/>
      <c r="AB17606" s="81"/>
      <c r="AC17606" s="80"/>
      <c r="AD17606" s="80"/>
      <c r="AE17606" s="81"/>
      <c r="AF17606" s="82"/>
      <c r="AG17606" s="80"/>
      <c r="AH17606" s="119"/>
      <c r="AI17606" s="119"/>
    </row>
    <row r="17607" spans="27:35" x14ac:dyDescent="0.25">
      <c r="AA17607" s="81"/>
      <c r="AB17607" s="81"/>
      <c r="AC17607" s="80"/>
      <c r="AD17607" s="80"/>
      <c r="AE17607" s="81"/>
      <c r="AF17607" s="82"/>
      <c r="AG17607" s="80"/>
      <c r="AH17607" s="119"/>
      <c r="AI17607" s="119"/>
    </row>
    <row r="17608" spans="27:35" x14ac:dyDescent="0.25">
      <c r="AA17608" s="81"/>
      <c r="AB17608" s="81"/>
      <c r="AC17608" s="80"/>
      <c r="AD17608" s="80"/>
      <c r="AE17608" s="81"/>
      <c r="AF17608" s="82"/>
      <c r="AG17608" s="80"/>
      <c r="AH17608" s="119"/>
      <c r="AI17608" s="119"/>
    </row>
    <row r="17609" spans="27:35" x14ac:dyDescent="0.25">
      <c r="AA17609" s="81"/>
      <c r="AB17609" s="81"/>
      <c r="AC17609" s="80"/>
      <c r="AD17609" s="80"/>
      <c r="AE17609" s="81"/>
      <c r="AF17609" s="82"/>
      <c r="AG17609" s="80"/>
      <c r="AH17609" s="119"/>
      <c r="AI17609" s="119"/>
    </row>
    <row r="17610" spans="27:35" x14ac:dyDescent="0.25">
      <c r="AA17610" s="81"/>
      <c r="AB17610" s="81"/>
      <c r="AC17610" s="80"/>
      <c r="AD17610" s="80"/>
      <c r="AE17610" s="81"/>
      <c r="AF17610" s="82"/>
      <c r="AG17610" s="80"/>
      <c r="AH17610" s="119"/>
      <c r="AI17610" s="119"/>
    </row>
    <row r="17611" spans="27:35" x14ac:dyDescent="0.25">
      <c r="AA17611" s="81"/>
      <c r="AB17611" s="81"/>
      <c r="AC17611" s="80"/>
      <c r="AD17611" s="80"/>
      <c r="AE17611" s="81"/>
      <c r="AF17611" s="82"/>
      <c r="AG17611" s="80"/>
      <c r="AH17611" s="119"/>
      <c r="AI17611" s="119"/>
    </row>
    <row r="17612" spans="27:35" x14ac:dyDescent="0.25">
      <c r="AA17612" s="81"/>
      <c r="AB17612" s="81"/>
      <c r="AC17612" s="80"/>
      <c r="AD17612" s="80"/>
      <c r="AE17612" s="81"/>
      <c r="AF17612" s="82"/>
      <c r="AG17612" s="80"/>
      <c r="AH17612" s="119"/>
      <c r="AI17612" s="119"/>
    </row>
    <row r="17613" spans="27:35" x14ac:dyDescent="0.25">
      <c r="AA17613" s="81"/>
      <c r="AB17613" s="81"/>
      <c r="AC17613" s="80"/>
      <c r="AD17613" s="80"/>
      <c r="AE17613" s="81"/>
      <c r="AF17613" s="82"/>
      <c r="AG17613" s="80"/>
      <c r="AH17613" s="119"/>
      <c r="AI17613" s="119"/>
    </row>
    <row r="17614" spans="27:35" x14ac:dyDescent="0.25">
      <c r="AA17614" s="81"/>
      <c r="AB17614" s="81"/>
      <c r="AC17614" s="80"/>
      <c r="AD17614" s="80"/>
      <c r="AE17614" s="81"/>
      <c r="AF17614" s="82"/>
      <c r="AG17614" s="80"/>
      <c r="AH17614" s="119"/>
      <c r="AI17614" s="119"/>
    </row>
    <row r="17615" spans="27:35" x14ac:dyDescent="0.25">
      <c r="AA17615" s="81"/>
      <c r="AB17615" s="81"/>
      <c r="AC17615" s="80"/>
      <c r="AD17615" s="80"/>
      <c r="AE17615" s="81"/>
      <c r="AF17615" s="82"/>
      <c r="AG17615" s="80"/>
      <c r="AH17615" s="119"/>
      <c r="AI17615" s="119"/>
    </row>
    <row r="17616" spans="27:35" x14ac:dyDescent="0.25">
      <c r="AA17616" s="81"/>
      <c r="AB17616" s="81"/>
      <c r="AC17616" s="80"/>
      <c r="AD17616" s="80"/>
      <c r="AE17616" s="81"/>
      <c r="AF17616" s="82"/>
      <c r="AG17616" s="80"/>
      <c r="AH17616" s="119"/>
      <c r="AI17616" s="119"/>
    </row>
    <row r="17617" spans="27:35" x14ac:dyDescent="0.25">
      <c r="AA17617" s="81"/>
      <c r="AB17617" s="81"/>
      <c r="AC17617" s="80"/>
      <c r="AD17617" s="80"/>
      <c r="AE17617" s="81"/>
      <c r="AF17617" s="82"/>
      <c r="AG17617" s="80"/>
      <c r="AH17617" s="119"/>
      <c r="AI17617" s="119"/>
    </row>
    <row r="17618" spans="27:35" x14ac:dyDescent="0.25">
      <c r="AA17618" s="81"/>
      <c r="AB17618" s="81"/>
      <c r="AC17618" s="80"/>
      <c r="AD17618" s="80"/>
      <c r="AE17618" s="81"/>
      <c r="AF17618" s="82"/>
      <c r="AG17618" s="80"/>
      <c r="AH17618" s="119"/>
      <c r="AI17618" s="119"/>
    </row>
    <row r="17619" spans="27:35" x14ac:dyDescent="0.25">
      <c r="AA17619" s="81"/>
      <c r="AB17619" s="81"/>
      <c r="AC17619" s="80"/>
      <c r="AD17619" s="80"/>
      <c r="AE17619" s="81"/>
      <c r="AF17619" s="82"/>
      <c r="AG17619" s="80"/>
      <c r="AH17619" s="119"/>
      <c r="AI17619" s="119"/>
    </row>
    <row r="17620" spans="27:35" x14ac:dyDescent="0.25">
      <c r="AA17620" s="81"/>
      <c r="AB17620" s="81"/>
      <c r="AC17620" s="80"/>
      <c r="AD17620" s="80"/>
      <c r="AE17620" s="81"/>
      <c r="AF17620" s="82"/>
      <c r="AG17620" s="80"/>
      <c r="AH17620" s="119"/>
      <c r="AI17620" s="119"/>
    </row>
    <row r="17621" spans="27:35" x14ac:dyDescent="0.25">
      <c r="AA17621" s="81"/>
      <c r="AB17621" s="81"/>
      <c r="AC17621" s="80"/>
      <c r="AD17621" s="80"/>
      <c r="AE17621" s="81"/>
      <c r="AF17621" s="82"/>
      <c r="AG17621" s="80"/>
      <c r="AH17621" s="119"/>
      <c r="AI17621" s="119"/>
    </row>
    <row r="17622" spans="27:35" x14ac:dyDescent="0.25">
      <c r="AA17622" s="81"/>
      <c r="AB17622" s="81"/>
      <c r="AC17622" s="80"/>
      <c r="AD17622" s="80"/>
      <c r="AE17622" s="81"/>
      <c r="AF17622" s="82"/>
      <c r="AG17622" s="80"/>
      <c r="AH17622" s="119"/>
      <c r="AI17622" s="119"/>
    </row>
    <row r="17623" spans="27:35" x14ac:dyDescent="0.25">
      <c r="AA17623" s="81"/>
      <c r="AB17623" s="81"/>
      <c r="AC17623" s="80"/>
      <c r="AD17623" s="80"/>
      <c r="AE17623" s="81"/>
      <c r="AF17623" s="82"/>
      <c r="AG17623" s="80"/>
      <c r="AH17623" s="119"/>
      <c r="AI17623" s="119"/>
    </row>
    <row r="17624" spans="27:35" x14ac:dyDescent="0.25">
      <c r="AA17624" s="81"/>
      <c r="AB17624" s="81"/>
      <c r="AC17624" s="80"/>
      <c r="AD17624" s="80"/>
      <c r="AE17624" s="81"/>
      <c r="AF17624" s="82"/>
      <c r="AG17624" s="80"/>
      <c r="AH17624" s="119"/>
      <c r="AI17624" s="119"/>
    </row>
    <row r="17625" spans="27:35" x14ac:dyDescent="0.25">
      <c r="AA17625" s="81"/>
      <c r="AB17625" s="81"/>
      <c r="AC17625" s="80"/>
      <c r="AD17625" s="80"/>
      <c r="AE17625" s="81"/>
      <c r="AF17625" s="82"/>
      <c r="AG17625" s="80"/>
      <c r="AH17625" s="119"/>
      <c r="AI17625" s="119"/>
    </row>
    <row r="17626" spans="27:35" x14ac:dyDescent="0.25">
      <c r="AA17626" s="81"/>
      <c r="AB17626" s="81"/>
      <c r="AC17626" s="80"/>
      <c r="AD17626" s="80"/>
      <c r="AE17626" s="81"/>
      <c r="AF17626" s="82"/>
      <c r="AG17626" s="80"/>
      <c r="AH17626" s="119"/>
      <c r="AI17626" s="119"/>
    </row>
    <row r="17627" spans="27:35" x14ac:dyDescent="0.25">
      <c r="AA17627" s="81"/>
      <c r="AB17627" s="81"/>
      <c r="AC17627" s="80"/>
      <c r="AD17627" s="80"/>
      <c r="AE17627" s="81"/>
      <c r="AF17627" s="82"/>
      <c r="AG17627" s="80"/>
      <c r="AH17627" s="119"/>
      <c r="AI17627" s="119"/>
    </row>
    <row r="17628" spans="27:35" x14ac:dyDescent="0.25">
      <c r="AA17628" s="81"/>
      <c r="AB17628" s="81"/>
      <c r="AC17628" s="80"/>
      <c r="AD17628" s="80"/>
      <c r="AE17628" s="81"/>
      <c r="AF17628" s="82"/>
      <c r="AG17628" s="80"/>
      <c r="AH17628" s="119"/>
      <c r="AI17628" s="119"/>
    </row>
    <row r="17629" spans="27:35" x14ac:dyDescent="0.25">
      <c r="AA17629" s="81"/>
      <c r="AB17629" s="81"/>
      <c r="AC17629" s="80"/>
      <c r="AD17629" s="80"/>
      <c r="AE17629" s="81"/>
      <c r="AF17629" s="82"/>
      <c r="AG17629" s="80"/>
      <c r="AH17629" s="119"/>
      <c r="AI17629" s="119"/>
    </row>
    <row r="17630" spans="27:35" x14ac:dyDescent="0.25">
      <c r="AA17630" s="81"/>
      <c r="AB17630" s="81"/>
      <c r="AC17630" s="80"/>
      <c r="AD17630" s="80"/>
      <c r="AE17630" s="81"/>
      <c r="AF17630" s="82"/>
      <c r="AG17630" s="80"/>
      <c r="AH17630" s="119"/>
      <c r="AI17630" s="119"/>
    </row>
    <row r="17631" spans="27:35" x14ac:dyDescent="0.25">
      <c r="AA17631" s="81"/>
      <c r="AB17631" s="81"/>
      <c r="AC17631" s="80"/>
      <c r="AD17631" s="80"/>
      <c r="AE17631" s="81"/>
      <c r="AF17631" s="82"/>
      <c r="AG17631" s="80"/>
      <c r="AH17631" s="119"/>
      <c r="AI17631" s="119"/>
    </row>
    <row r="17632" spans="27:35" x14ac:dyDescent="0.25">
      <c r="AA17632" s="81"/>
      <c r="AB17632" s="81"/>
      <c r="AC17632" s="80"/>
      <c r="AD17632" s="80"/>
      <c r="AE17632" s="81"/>
      <c r="AF17632" s="82"/>
      <c r="AG17632" s="80"/>
      <c r="AH17632" s="119"/>
      <c r="AI17632" s="119"/>
    </row>
    <row r="17633" spans="27:35" x14ac:dyDescent="0.25">
      <c r="AA17633" s="81"/>
      <c r="AB17633" s="81"/>
      <c r="AC17633" s="80"/>
      <c r="AD17633" s="80"/>
      <c r="AE17633" s="81"/>
      <c r="AF17633" s="82"/>
      <c r="AG17633" s="80"/>
      <c r="AH17633" s="119"/>
      <c r="AI17633" s="119"/>
    </row>
    <row r="17634" spans="27:35" x14ac:dyDescent="0.25">
      <c r="AA17634" s="81"/>
      <c r="AB17634" s="81"/>
      <c r="AC17634" s="80"/>
      <c r="AD17634" s="80"/>
      <c r="AE17634" s="81"/>
      <c r="AF17634" s="82"/>
      <c r="AG17634" s="80"/>
      <c r="AH17634" s="119"/>
      <c r="AI17634" s="119"/>
    </row>
    <row r="17635" spans="27:35" x14ac:dyDescent="0.25">
      <c r="AA17635" s="81"/>
      <c r="AB17635" s="81"/>
      <c r="AC17635" s="80"/>
      <c r="AD17635" s="80"/>
      <c r="AE17635" s="81"/>
      <c r="AF17635" s="82"/>
      <c r="AG17635" s="80"/>
      <c r="AH17635" s="119"/>
      <c r="AI17635" s="119"/>
    </row>
    <row r="17636" spans="27:35" x14ac:dyDescent="0.25">
      <c r="AA17636" s="81"/>
      <c r="AB17636" s="81"/>
      <c r="AC17636" s="80"/>
      <c r="AD17636" s="80"/>
      <c r="AE17636" s="81"/>
      <c r="AF17636" s="82"/>
      <c r="AG17636" s="80"/>
      <c r="AH17636" s="119"/>
      <c r="AI17636" s="119"/>
    </row>
    <row r="17637" spans="27:35" x14ac:dyDescent="0.25">
      <c r="AA17637" s="81"/>
      <c r="AB17637" s="81"/>
      <c r="AC17637" s="80"/>
      <c r="AD17637" s="80"/>
      <c r="AE17637" s="81"/>
      <c r="AF17637" s="82"/>
      <c r="AG17637" s="80"/>
      <c r="AH17637" s="119"/>
      <c r="AI17637" s="119"/>
    </row>
    <row r="17638" spans="27:35" x14ac:dyDescent="0.25">
      <c r="AA17638" s="81"/>
      <c r="AB17638" s="81"/>
      <c r="AC17638" s="80"/>
      <c r="AD17638" s="80"/>
      <c r="AE17638" s="81"/>
      <c r="AF17638" s="82"/>
      <c r="AG17638" s="80"/>
      <c r="AH17638" s="119"/>
      <c r="AI17638" s="119"/>
    </row>
    <row r="17639" spans="27:35" x14ac:dyDescent="0.25">
      <c r="AA17639" s="81"/>
      <c r="AB17639" s="81"/>
      <c r="AC17639" s="80"/>
      <c r="AD17639" s="80"/>
      <c r="AE17639" s="81"/>
      <c r="AF17639" s="82"/>
      <c r="AG17639" s="80"/>
      <c r="AH17639" s="119"/>
      <c r="AI17639" s="119"/>
    </row>
    <row r="17640" spans="27:35" x14ac:dyDescent="0.25">
      <c r="AA17640" s="81"/>
      <c r="AB17640" s="81"/>
      <c r="AC17640" s="80"/>
      <c r="AD17640" s="80"/>
      <c r="AE17640" s="81"/>
      <c r="AF17640" s="82"/>
      <c r="AG17640" s="80"/>
      <c r="AH17640" s="119"/>
      <c r="AI17640" s="119"/>
    </row>
    <row r="17641" spans="27:35" x14ac:dyDescent="0.25">
      <c r="AA17641" s="81"/>
      <c r="AB17641" s="81"/>
      <c r="AC17641" s="80"/>
      <c r="AD17641" s="80"/>
      <c r="AE17641" s="81"/>
      <c r="AF17641" s="82"/>
      <c r="AG17641" s="80"/>
      <c r="AH17641" s="119"/>
      <c r="AI17641" s="119"/>
    </row>
    <row r="17642" spans="27:35" x14ac:dyDescent="0.25">
      <c r="AA17642" s="81"/>
      <c r="AB17642" s="81"/>
      <c r="AC17642" s="80"/>
      <c r="AD17642" s="80"/>
      <c r="AE17642" s="81"/>
      <c r="AF17642" s="82"/>
      <c r="AG17642" s="80"/>
      <c r="AH17642" s="119"/>
      <c r="AI17642" s="119"/>
    </row>
    <row r="17643" spans="27:35" x14ac:dyDescent="0.25">
      <c r="AA17643" s="81"/>
      <c r="AB17643" s="81"/>
      <c r="AC17643" s="80"/>
      <c r="AD17643" s="80"/>
      <c r="AE17643" s="81"/>
      <c r="AF17643" s="82"/>
      <c r="AG17643" s="80"/>
      <c r="AH17643" s="119"/>
      <c r="AI17643" s="119"/>
    </row>
    <row r="17644" spans="27:35" x14ac:dyDescent="0.25">
      <c r="AA17644" s="81"/>
      <c r="AB17644" s="81"/>
      <c r="AC17644" s="80"/>
      <c r="AD17644" s="80"/>
      <c r="AE17644" s="81"/>
      <c r="AF17644" s="82"/>
      <c r="AG17644" s="80"/>
      <c r="AH17644" s="119"/>
      <c r="AI17644" s="119"/>
    </row>
    <row r="17645" spans="27:35" x14ac:dyDescent="0.25">
      <c r="AA17645" s="81"/>
      <c r="AB17645" s="81"/>
      <c r="AC17645" s="80"/>
      <c r="AD17645" s="80"/>
      <c r="AE17645" s="81"/>
      <c r="AF17645" s="82"/>
      <c r="AG17645" s="80"/>
      <c r="AH17645" s="119"/>
      <c r="AI17645" s="119"/>
    </row>
    <row r="17646" spans="27:35" x14ac:dyDescent="0.25">
      <c r="AA17646" s="81"/>
      <c r="AB17646" s="81"/>
      <c r="AC17646" s="80"/>
      <c r="AD17646" s="80"/>
      <c r="AE17646" s="81"/>
      <c r="AF17646" s="82"/>
      <c r="AG17646" s="80"/>
      <c r="AH17646" s="119"/>
      <c r="AI17646" s="119"/>
    </row>
    <row r="17647" spans="27:35" x14ac:dyDescent="0.25">
      <c r="AA17647" s="81"/>
      <c r="AB17647" s="81"/>
      <c r="AC17647" s="80"/>
      <c r="AD17647" s="80"/>
      <c r="AE17647" s="81"/>
      <c r="AF17647" s="82"/>
      <c r="AG17647" s="80"/>
      <c r="AH17647" s="119"/>
      <c r="AI17647" s="119"/>
    </row>
    <row r="17648" spans="27:35" x14ac:dyDescent="0.25">
      <c r="AA17648" s="81"/>
      <c r="AB17648" s="81"/>
      <c r="AC17648" s="80"/>
      <c r="AD17648" s="80"/>
      <c r="AE17648" s="81"/>
      <c r="AF17648" s="82"/>
      <c r="AG17648" s="80"/>
      <c r="AH17648" s="119"/>
      <c r="AI17648" s="119"/>
    </row>
    <row r="17649" spans="27:35" x14ac:dyDescent="0.25">
      <c r="AA17649" s="81"/>
      <c r="AB17649" s="81"/>
      <c r="AC17649" s="80"/>
      <c r="AD17649" s="80"/>
      <c r="AE17649" s="81"/>
      <c r="AF17649" s="82"/>
      <c r="AG17649" s="80"/>
      <c r="AH17649" s="119"/>
      <c r="AI17649" s="119"/>
    </row>
    <row r="17650" spans="27:35" x14ac:dyDescent="0.25">
      <c r="AA17650" s="81"/>
      <c r="AB17650" s="81"/>
      <c r="AC17650" s="80"/>
      <c r="AD17650" s="80"/>
      <c r="AE17650" s="81"/>
      <c r="AF17650" s="82"/>
      <c r="AG17650" s="80"/>
      <c r="AH17650" s="119"/>
      <c r="AI17650" s="119"/>
    </row>
    <row r="17651" spans="27:35" x14ac:dyDescent="0.25">
      <c r="AA17651" s="81"/>
      <c r="AB17651" s="81"/>
      <c r="AC17651" s="80"/>
      <c r="AD17651" s="80"/>
      <c r="AE17651" s="81"/>
      <c r="AF17651" s="82"/>
      <c r="AG17651" s="80"/>
      <c r="AH17651" s="119"/>
      <c r="AI17651" s="119"/>
    </row>
    <row r="17652" spans="27:35" x14ac:dyDescent="0.25">
      <c r="AA17652" s="81"/>
      <c r="AB17652" s="81"/>
      <c r="AC17652" s="80"/>
      <c r="AD17652" s="80"/>
      <c r="AE17652" s="81"/>
      <c r="AF17652" s="82"/>
      <c r="AG17652" s="80"/>
      <c r="AH17652" s="119"/>
      <c r="AI17652" s="119"/>
    </row>
    <row r="17653" spans="27:35" x14ac:dyDescent="0.25">
      <c r="AA17653" s="81"/>
      <c r="AB17653" s="81"/>
      <c r="AC17653" s="80"/>
      <c r="AD17653" s="80"/>
      <c r="AE17653" s="81"/>
      <c r="AF17653" s="82"/>
      <c r="AG17653" s="80"/>
      <c r="AH17653" s="119"/>
      <c r="AI17653" s="119"/>
    </row>
    <row r="17654" spans="27:35" x14ac:dyDescent="0.25">
      <c r="AA17654" s="81"/>
      <c r="AB17654" s="81"/>
      <c r="AC17654" s="80"/>
      <c r="AD17654" s="80"/>
      <c r="AE17654" s="81"/>
      <c r="AF17654" s="82"/>
      <c r="AG17654" s="80"/>
      <c r="AH17654" s="119"/>
      <c r="AI17654" s="119"/>
    </row>
    <row r="17655" spans="27:35" x14ac:dyDescent="0.25">
      <c r="AA17655" s="81"/>
      <c r="AB17655" s="81"/>
      <c r="AC17655" s="80"/>
      <c r="AD17655" s="80"/>
      <c r="AE17655" s="81"/>
      <c r="AF17655" s="82"/>
      <c r="AG17655" s="80"/>
      <c r="AH17655" s="119"/>
      <c r="AI17655" s="119"/>
    </row>
    <row r="17656" spans="27:35" x14ac:dyDescent="0.25">
      <c r="AA17656" s="81"/>
      <c r="AB17656" s="81"/>
      <c r="AC17656" s="80"/>
      <c r="AD17656" s="80"/>
      <c r="AE17656" s="81"/>
      <c r="AF17656" s="82"/>
      <c r="AG17656" s="80"/>
      <c r="AH17656" s="119"/>
      <c r="AI17656" s="119"/>
    </row>
    <row r="17657" spans="27:35" x14ac:dyDescent="0.25">
      <c r="AA17657" s="81"/>
      <c r="AB17657" s="81"/>
      <c r="AC17657" s="80"/>
      <c r="AD17657" s="80"/>
      <c r="AE17657" s="81"/>
      <c r="AF17657" s="82"/>
      <c r="AG17657" s="80"/>
      <c r="AH17657" s="119"/>
      <c r="AI17657" s="119"/>
    </row>
    <row r="17658" spans="27:35" x14ac:dyDescent="0.25">
      <c r="AA17658" s="81"/>
      <c r="AB17658" s="81"/>
      <c r="AC17658" s="80"/>
      <c r="AD17658" s="80"/>
      <c r="AE17658" s="81"/>
      <c r="AF17658" s="82"/>
      <c r="AG17658" s="80"/>
      <c r="AH17658" s="119"/>
      <c r="AI17658" s="119"/>
    </row>
    <row r="17659" spans="27:35" x14ac:dyDescent="0.25">
      <c r="AA17659" s="81"/>
      <c r="AB17659" s="81"/>
      <c r="AC17659" s="80"/>
      <c r="AD17659" s="80"/>
      <c r="AE17659" s="81"/>
      <c r="AF17659" s="82"/>
      <c r="AG17659" s="80"/>
      <c r="AH17659" s="119"/>
      <c r="AI17659" s="119"/>
    </row>
    <row r="17660" spans="27:35" x14ac:dyDescent="0.25">
      <c r="AA17660" s="81"/>
      <c r="AB17660" s="81"/>
      <c r="AC17660" s="80"/>
      <c r="AD17660" s="80"/>
      <c r="AE17660" s="81"/>
      <c r="AF17660" s="82"/>
      <c r="AG17660" s="80"/>
      <c r="AH17660" s="119"/>
      <c r="AI17660" s="119"/>
    </row>
    <row r="17661" spans="27:35" x14ac:dyDescent="0.25">
      <c r="AA17661" s="81"/>
      <c r="AB17661" s="81"/>
      <c r="AC17661" s="80"/>
      <c r="AD17661" s="80"/>
      <c r="AE17661" s="81"/>
      <c r="AF17661" s="82"/>
      <c r="AG17661" s="80"/>
      <c r="AH17661" s="119"/>
      <c r="AI17661" s="119"/>
    </row>
    <row r="17662" spans="27:35" x14ac:dyDescent="0.25">
      <c r="AA17662" s="81"/>
      <c r="AB17662" s="81"/>
      <c r="AC17662" s="80"/>
      <c r="AD17662" s="80"/>
      <c r="AE17662" s="81"/>
      <c r="AF17662" s="82"/>
      <c r="AG17662" s="80"/>
      <c r="AH17662" s="119"/>
      <c r="AI17662" s="119"/>
    </row>
    <row r="17663" spans="27:35" x14ac:dyDescent="0.25">
      <c r="AA17663" s="81"/>
      <c r="AB17663" s="81"/>
      <c r="AC17663" s="80"/>
      <c r="AD17663" s="80"/>
      <c r="AE17663" s="81"/>
      <c r="AF17663" s="82"/>
      <c r="AG17663" s="80"/>
      <c r="AH17663" s="119"/>
      <c r="AI17663" s="119"/>
    </row>
    <row r="17664" spans="27:35" x14ac:dyDescent="0.25">
      <c r="AA17664" s="81"/>
      <c r="AB17664" s="81"/>
      <c r="AC17664" s="80"/>
      <c r="AD17664" s="80"/>
      <c r="AE17664" s="81"/>
      <c r="AF17664" s="82"/>
      <c r="AG17664" s="80"/>
      <c r="AH17664" s="119"/>
      <c r="AI17664" s="119"/>
    </row>
    <row r="17665" spans="27:35" x14ac:dyDescent="0.25">
      <c r="AA17665" s="81"/>
      <c r="AB17665" s="81"/>
      <c r="AC17665" s="80"/>
      <c r="AD17665" s="80"/>
      <c r="AE17665" s="81"/>
      <c r="AF17665" s="82"/>
      <c r="AG17665" s="80"/>
      <c r="AH17665" s="119"/>
      <c r="AI17665" s="119"/>
    </row>
    <row r="17666" spans="27:35" x14ac:dyDescent="0.25">
      <c r="AA17666" s="81"/>
      <c r="AB17666" s="81"/>
      <c r="AC17666" s="80"/>
      <c r="AD17666" s="80"/>
      <c r="AE17666" s="81"/>
      <c r="AF17666" s="82"/>
      <c r="AG17666" s="80"/>
      <c r="AH17666" s="119"/>
      <c r="AI17666" s="119"/>
    </row>
    <row r="17667" spans="27:35" x14ac:dyDescent="0.25">
      <c r="AA17667" s="81"/>
      <c r="AB17667" s="81"/>
      <c r="AC17667" s="80"/>
      <c r="AD17667" s="80"/>
      <c r="AE17667" s="81"/>
      <c r="AF17667" s="82"/>
      <c r="AG17667" s="80"/>
      <c r="AH17667" s="119"/>
      <c r="AI17667" s="119"/>
    </row>
    <row r="17668" spans="27:35" x14ac:dyDescent="0.25">
      <c r="AA17668" s="81"/>
      <c r="AB17668" s="81"/>
      <c r="AC17668" s="80"/>
      <c r="AD17668" s="80"/>
      <c r="AE17668" s="81"/>
      <c r="AF17668" s="82"/>
      <c r="AG17668" s="80"/>
      <c r="AH17668" s="119"/>
      <c r="AI17668" s="119"/>
    </row>
    <row r="17669" spans="27:35" x14ac:dyDescent="0.25">
      <c r="AA17669" s="81"/>
      <c r="AB17669" s="81"/>
      <c r="AC17669" s="80"/>
      <c r="AD17669" s="80"/>
      <c r="AE17669" s="81"/>
      <c r="AF17669" s="82"/>
      <c r="AG17669" s="80"/>
      <c r="AH17669" s="119"/>
      <c r="AI17669" s="119"/>
    </row>
    <row r="17670" spans="27:35" x14ac:dyDescent="0.25">
      <c r="AA17670" s="81"/>
      <c r="AB17670" s="81"/>
      <c r="AC17670" s="80"/>
      <c r="AD17670" s="80"/>
      <c r="AE17670" s="81"/>
      <c r="AF17670" s="82"/>
      <c r="AG17670" s="80"/>
      <c r="AH17670" s="119"/>
      <c r="AI17670" s="119"/>
    </row>
    <row r="17671" spans="27:35" x14ac:dyDescent="0.25">
      <c r="AA17671" s="81"/>
      <c r="AB17671" s="81"/>
      <c r="AC17671" s="80"/>
      <c r="AD17671" s="80"/>
      <c r="AE17671" s="81"/>
      <c r="AF17671" s="82"/>
      <c r="AG17671" s="80"/>
      <c r="AH17671" s="119"/>
      <c r="AI17671" s="119"/>
    </row>
    <row r="17672" spans="27:35" x14ac:dyDescent="0.25">
      <c r="AA17672" s="81"/>
      <c r="AB17672" s="81"/>
      <c r="AC17672" s="80"/>
      <c r="AD17672" s="80"/>
      <c r="AE17672" s="81"/>
      <c r="AF17672" s="82"/>
      <c r="AG17672" s="80"/>
      <c r="AH17672" s="119"/>
      <c r="AI17672" s="119"/>
    </row>
    <row r="17673" spans="27:35" x14ac:dyDescent="0.25">
      <c r="AA17673" s="81"/>
      <c r="AB17673" s="81"/>
      <c r="AC17673" s="80"/>
      <c r="AD17673" s="80"/>
      <c r="AE17673" s="81"/>
      <c r="AF17673" s="82"/>
      <c r="AG17673" s="80"/>
      <c r="AH17673" s="119"/>
      <c r="AI17673" s="119"/>
    </row>
    <row r="17674" spans="27:35" x14ac:dyDescent="0.25">
      <c r="AA17674" s="81"/>
      <c r="AB17674" s="81"/>
      <c r="AC17674" s="80"/>
      <c r="AD17674" s="80"/>
      <c r="AE17674" s="81"/>
      <c r="AF17674" s="82"/>
      <c r="AG17674" s="80"/>
      <c r="AH17674" s="119"/>
      <c r="AI17674" s="119"/>
    </row>
    <row r="17675" spans="27:35" x14ac:dyDescent="0.25">
      <c r="AA17675" s="81"/>
      <c r="AB17675" s="81"/>
      <c r="AC17675" s="80"/>
      <c r="AD17675" s="80"/>
      <c r="AE17675" s="81"/>
      <c r="AF17675" s="82"/>
      <c r="AG17675" s="80"/>
      <c r="AH17675" s="119"/>
      <c r="AI17675" s="119"/>
    </row>
    <row r="17676" spans="27:35" x14ac:dyDescent="0.25">
      <c r="AA17676" s="81"/>
      <c r="AB17676" s="81"/>
      <c r="AC17676" s="80"/>
      <c r="AD17676" s="80"/>
      <c r="AE17676" s="81"/>
      <c r="AF17676" s="82"/>
      <c r="AG17676" s="80"/>
      <c r="AH17676" s="119"/>
      <c r="AI17676" s="119"/>
    </row>
    <row r="17677" spans="27:35" x14ac:dyDescent="0.25">
      <c r="AA17677" s="81"/>
      <c r="AB17677" s="81"/>
      <c r="AC17677" s="80"/>
      <c r="AD17677" s="80"/>
      <c r="AE17677" s="81"/>
      <c r="AF17677" s="82"/>
      <c r="AG17677" s="80"/>
      <c r="AH17677" s="119"/>
      <c r="AI17677" s="119"/>
    </row>
    <row r="17678" spans="27:35" x14ac:dyDescent="0.25">
      <c r="AA17678" s="81"/>
      <c r="AB17678" s="81"/>
      <c r="AC17678" s="80"/>
      <c r="AD17678" s="80"/>
      <c r="AE17678" s="81"/>
      <c r="AF17678" s="82"/>
      <c r="AG17678" s="80"/>
      <c r="AH17678" s="119"/>
      <c r="AI17678" s="119"/>
    </row>
    <row r="17679" spans="27:35" x14ac:dyDescent="0.25">
      <c r="AA17679" s="81"/>
      <c r="AB17679" s="81"/>
      <c r="AC17679" s="80"/>
      <c r="AD17679" s="80"/>
      <c r="AE17679" s="81"/>
      <c r="AF17679" s="82"/>
      <c r="AG17679" s="80"/>
      <c r="AH17679" s="119"/>
      <c r="AI17679" s="119"/>
    </row>
    <row r="17680" spans="27:35" x14ac:dyDescent="0.25">
      <c r="AA17680" s="81"/>
      <c r="AB17680" s="81"/>
      <c r="AC17680" s="80"/>
      <c r="AD17680" s="80"/>
      <c r="AE17680" s="81"/>
      <c r="AF17680" s="82"/>
      <c r="AG17680" s="80"/>
      <c r="AH17680" s="119"/>
      <c r="AI17680" s="119"/>
    </row>
    <row r="17681" spans="27:35" x14ac:dyDescent="0.25">
      <c r="AA17681" s="81"/>
      <c r="AB17681" s="81"/>
      <c r="AC17681" s="80"/>
      <c r="AD17681" s="80"/>
      <c r="AE17681" s="81"/>
      <c r="AF17681" s="82"/>
      <c r="AG17681" s="80"/>
      <c r="AH17681" s="119"/>
      <c r="AI17681" s="119"/>
    </row>
    <row r="17682" spans="27:35" x14ac:dyDescent="0.25">
      <c r="AA17682" s="81"/>
      <c r="AB17682" s="81"/>
      <c r="AC17682" s="80"/>
      <c r="AD17682" s="80"/>
      <c r="AE17682" s="81"/>
      <c r="AF17682" s="82"/>
      <c r="AG17682" s="80"/>
      <c r="AH17682" s="119"/>
      <c r="AI17682" s="119"/>
    </row>
    <row r="17683" spans="27:35" x14ac:dyDescent="0.25">
      <c r="AA17683" s="81"/>
      <c r="AB17683" s="81"/>
      <c r="AC17683" s="80"/>
      <c r="AD17683" s="80"/>
      <c r="AE17683" s="81"/>
      <c r="AF17683" s="82"/>
      <c r="AG17683" s="80"/>
      <c r="AH17683" s="119"/>
      <c r="AI17683" s="119"/>
    </row>
    <row r="17684" spans="27:35" x14ac:dyDescent="0.25">
      <c r="AA17684" s="81"/>
      <c r="AB17684" s="81"/>
      <c r="AC17684" s="80"/>
      <c r="AD17684" s="80"/>
      <c r="AE17684" s="81"/>
      <c r="AF17684" s="82"/>
      <c r="AG17684" s="80"/>
      <c r="AH17684" s="119"/>
      <c r="AI17684" s="119"/>
    </row>
    <row r="17685" spans="27:35" x14ac:dyDescent="0.25">
      <c r="AA17685" s="81"/>
      <c r="AB17685" s="81"/>
      <c r="AC17685" s="80"/>
      <c r="AD17685" s="80"/>
      <c r="AE17685" s="81"/>
      <c r="AF17685" s="82"/>
      <c r="AG17685" s="80"/>
      <c r="AH17685" s="119"/>
      <c r="AI17685" s="119"/>
    </row>
    <row r="17686" spans="27:35" x14ac:dyDescent="0.25">
      <c r="AA17686" s="81"/>
      <c r="AB17686" s="81"/>
      <c r="AC17686" s="80"/>
      <c r="AD17686" s="80"/>
      <c r="AE17686" s="81"/>
      <c r="AF17686" s="82"/>
      <c r="AG17686" s="80"/>
      <c r="AH17686" s="119"/>
      <c r="AI17686" s="119"/>
    </row>
    <row r="17687" spans="27:35" x14ac:dyDescent="0.25">
      <c r="AA17687" s="81"/>
      <c r="AB17687" s="81"/>
      <c r="AC17687" s="80"/>
      <c r="AD17687" s="80"/>
      <c r="AE17687" s="81"/>
      <c r="AF17687" s="82"/>
      <c r="AG17687" s="80"/>
      <c r="AH17687" s="119"/>
      <c r="AI17687" s="119"/>
    </row>
    <row r="17688" spans="27:35" x14ac:dyDescent="0.25">
      <c r="AA17688" s="81"/>
      <c r="AB17688" s="81"/>
      <c r="AC17688" s="80"/>
      <c r="AD17688" s="80"/>
      <c r="AE17688" s="81"/>
      <c r="AF17688" s="82"/>
      <c r="AG17688" s="80"/>
      <c r="AH17688" s="119"/>
      <c r="AI17688" s="119"/>
    </row>
    <row r="17689" spans="27:35" x14ac:dyDescent="0.25">
      <c r="AA17689" s="81"/>
      <c r="AB17689" s="81"/>
      <c r="AC17689" s="80"/>
      <c r="AD17689" s="80"/>
      <c r="AE17689" s="81"/>
      <c r="AF17689" s="82"/>
      <c r="AG17689" s="80"/>
      <c r="AH17689" s="119"/>
      <c r="AI17689" s="119"/>
    </row>
    <row r="17690" spans="27:35" x14ac:dyDescent="0.25">
      <c r="AA17690" s="81"/>
      <c r="AB17690" s="81"/>
      <c r="AC17690" s="80"/>
      <c r="AD17690" s="80"/>
      <c r="AE17690" s="81"/>
      <c r="AF17690" s="82"/>
      <c r="AG17690" s="80"/>
      <c r="AH17690" s="119"/>
      <c r="AI17690" s="119"/>
    </row>
    <row r="17691" spans="27:35" x14ac:dyDescent="0.25">
      <c r="AA17691" s="81"/>
      <c r="AB17691" s="81"/>
      <c r="AC17691" s="80"/>
      <c r="AD17691" s="80"/>
      <c r="AE17691" s="81"/>
      <c r="AF17691" s="82"/>
      <c r="AG17691" s="80"/>
      <c r="AH17691" s="119"/>
      <c r="AI17691" s="119"/>
    </row>
    <row r="17692" spans="27:35" x14ac:dyDescent="0.25">
      <c r="AA17692" s="81"/>
      <c r="AB17692" s="81"/>
      <c r="AC17692" s="80"/>
      <c r="AD17692" s="80"/>
      <c r="AE17692" s="81"/>
      <c r="AF17692" s="82"/>
      <c r="AG17692" s="80"/>
      <c r="AH17692" s="119"/>
      <c r="AI17692" s="119"/>
    </row>
    <row r="17693" spans="27:35" x14ac:dyDescent="0.25">
      <c r="AA17693" s="81"/>
      <c r="AB17693" s="81"/>
      <c r="AC17693" s="80"/>
      <c r="AD17693" s="80"/>
      <c r="AE17693" s="81"/>
      <c r="AF17693" s="82"/>
      <c r="AG17693" s="80"/>
      <c r="AH17693" s="119"/>
      <c r="AI17693" s="119"/>
    </row>
    <row r="17694" spans="27:35" x14ac:dyDescent="0.25">
      <c r="AA17694" s="81"/>
      <c r="AB17694" s="81"/>
      <c r="AC17694" s="80"/>
      <c r="AD17694" s="80"/>
      <c r="AE17694" s="81"/>
      <c r="AF17694" s="82"/>
      <c r="AG17694" s="80"/>
      <c r="AH17694" s="119"/>
      <c r="AI17694" s="119"/>
    </row>
    <row r="17695" spans="27:35" x14ac:dyDescent="0.25">
      <c r="AA17695" s="81"/>
      <c r="AB17695" s="81"/>
      <c r="AC17695" s="80"/>
      <c r="AD17695" s="80"/>
      <c r="AE17695" s="81"/>
      <c r="AF17695" s="82"/>
      <c r="AG17695" s="80"/>
      <c r="AH17695" s="119"/>
      <c r="AI17695" s="119"/>
    </row>
    <row r="17696" spans="27:35" x14ac:dyDescent="0.25">
      <c r="AA17696" s="81"/>
      <c r="AB17696" s="81"/>
      <c r="AC17696" s="80"/>
      <c r="AD17696" s="80"/>
      <c r="AE17696" s="81"/>
      <c r="AF17696" s="82"/>
      <c r="AG17696" s="80"/>
      <c r="AH17696" s="119"/>
      <c r="AI17696" s="119"/>
    </row>
    <row r="17697" spans="27:35" x14ac:dyDescent="0.25">
      <c r="AA17697" s="81"/>
      <c r="AB17697" s="81"/>
      <c r="AC17697" s="80"/>
      <c r="AD17697" s="80"/>
      <c r="AE17697" s="81"/>
      <c r="AF17697" s="82"/>
      <c r="AG17697" s="80"/>
      <c r="AH17697" s="119"/>
      <c r="AI17697" s="119"/>
    </row>
    <row r="17698" spans="27:35" x14ac:dyDescent="0.25">
      <c r="AA17698" s="81"/>
      <c r="AB17698" s="81"/>
      <c r="AC17698" s="80"/>
      <c r="AD17698" s="80"/>
      <c r="AE17698" s="81"/>
      <c r="AF17698" s="82"/>
      <c r="AG17698" s="80"/>
      <c r="AH17698" s="119"/>
      <c r="AI17698" s="119"/>
    </row>
    <row r="17699" spans="27:35" x14ac:dyDescent="0.25">
      <c r="AA17699" s="81"/>
      <c r="AB17699" s="81"/>
      <c r="AC17699" s="80"/>
      <c r="AD17699" s="80"/>
      <c r="AE17699" s="81"/>
      <c r="AF17699" s="82"/>
      <c r="AG17699" s="80"/>
      <c r="AH17699" s="119"/>
      <c r="AI17699" s="119"/>
    </row>
    <row r="17700" spans="27:35" x14ac:dyDescent="0.25">
      <c r="AA17700" s="81"/>
      <c r="AB17700" s="81"/>
      <c r="AC17700" s="80"/>
      <c r="AD17700" s="80"/>
      <c r="AE17700" s="81"/>
      <c r="AF17700" s="82"/>
      <c r="AG17700" s="80"/>
      <c r="AH17700" s="119"/>
      <c r="AI17700" s="119"/>
    </row>
    <row r="17701" spans="27:35" x14ac:dyDescent="0.25">
      <c r="AA17701" s="81"/>
      <c r="AB17701" s="81"/>
      <c r="AC17701" s="80"/>
      <c r="AD17701" s="80"/>
      <c r="AE17701" s="81"/>
      <c r="AF17701" s="82"/>
      <c r="AG17701" s="80"/>
      <c r="AH17701" s="119"/>
      <c r="AI17701" s="119"/>
    </row>
    <row r="17702" spans="27:35" x14ac:dyDescent="0.25">
      <c r="AA17702" s="81"/>
      <c r="AB17702" s="81"/>
      <c r="AC17702" s="80"/>
      <c r="AD17702" s="80"/>
      <c r="AE17702" s="81"/>
      <c r="AF17702" s="82"/>
      <c r="AG17702" s="80"/>
      <c r="AH17702" s="119"/>
      <c r="AI17702" s="119"/>
    </row>
    <row r="17703" spans="27:35" x14ac:dyDescent="0.25">
      <c r="AA17703" s="81"/>
      <c r="AB17703" s="81"/>
      <c r="AC17703" s="80"/>
      <c r="AD17703" s="80"/>
      <c r="AE17703" s="81"/>
      <c r="AF17703" s="82"/>
      <c r="AG17703" s="80"/>
      <c r="AH17703" s="119"/>
      <c r="AI17703" s="119"/>
    </row>
    <row r="17704" spans="27:35" x14ac:dyDescent="0.25">
      <c r="AA17704" s="81"/>
      <c r="AB17704" s="81"/>
      <c r="AC17704" s="80"/>
      <c r="AD17704" s="80"/>
      <c r="AE17704" s="81"/>
      <c r="AF17704" s="82"/>
      <c r="AG17704" s="80"/>
      <c r="AH17704" s="119"/>
      <c r="AI17704" s="119"/>
    </row>
    <row r="17705" spans="27:35" x14ac:dyDescent="0.25">
      <c r="AA17705" s="81"/>
      <c r="AB17705" s="81"/>
      <c r="AC17705" s="80"/>
      <c r="AD17705" s="80"/>
      <c r="AE17705" s="81"/>
      <c r="AF17705" s="82"/>
      <c r="AG17705" s="80"/>
      <c r="AH17705" s="119"/>
      <c r="AI17705" s="119"/>
    </row>
    <row r="17706" spans="27:35" x14ac:dyDescent="0.25">
      <c r="AA17706" s="81"/>
      <c r="AB17706" s="81"/>
      <c r="AC17706" s="80"/>
      <c r="AD17706" s="80"/>
      <c r="AE17706" s="81"/>
      <c r="AF17706" s="82"/>
      <c r="AG17706" s="80"/>
      <c r="AH17706" s="119"/>
      <c r="AI17706" s="119"/>
    </row>
    <row r="17707" spans="27:35" x14ac:dyDescent="0.25">
      <c r="AA17707" s="81"/>
      <c r="AB17707" s="81"/>
      <c r="AC17707" s="80"/>
      <c r="AD17707" s="80"/>
      <c r="AE17707" s="81"/>
      <c r="AF17707" s="82"/>
      <c r="AG17707" s="80"/>
      <c r="AH17707" s="119"/>
      <c r="AI17707" s="119"/>
    </row>
    <row r="17708" spans="27:35" x14ac:dyDescent="0.25">
      <c r="AA17708" s="81"/>
      <c r="AB17708" s="81"/>
      <c r="AC17708" s="80"/>
      <c r="AD17708" s="80"/>
      <c r="AE17708" s="81"/>
      <c r="AF17708" s="82"/>
      <c r="AG17708" s="80"/>
      <c r="AH17708" s="119"/>
      <c r="AI17708" s="119"/>
    </row>
    <row r="17709" spans="27:35" x14ac:dyDescent="0.25">
      <c r="AA17709" s="81"/>
      <c r="AB17709" s="81"/>
      <c r="AC17709" s="80"/>
      <c r="AD17709" s="80"/>
      <c r="AE17709" s="81"/>
      <c r="AF17709" s="82"/>
      <c r="AG17709" s="80"/>
      <c r="AH17709" s="119"/>
      <c r="AI17709" s="119"/>
    </row>
    <row r="17710" spans="27:35" x14ac:dyDescent="0.25">
      <c r="AA17710" s="81"/>
      <c r="AB17710" s="81"/>
      <c r="AC17710" s="80"/>
      <c r="AD17710" s="80"/>
      <c r="AE17710" s="81"/>
      <c r="AF17710" s="82"/>
      <c r="AG17710" s="80"/>
      <c r="AH17710" s="119"/>
      <c r="AI17710" s="119"/>
    </row>
    <row r="17711" spans="27:35" x14ac:dyDescent="0.25">
      <c r="AA17711" s="81"/>
      <c r="AB17711" s="81"/>
      <c r="AC17711" s="80"/>
      <c r="AD17711" s="80"/>
      <c r="AE17711" s="81"/>
      <c r="AF17711" s="82"/>
      <c r="AG17711" s="80"/>
      <c r="AH17711" s="119"/>
      <c r="AI17711" s="119"/>
    </row>
    <row r="17712" spans="27:35" x14ac:dyDescent="0.25">
      <c r="AA17712" s="81"/>
      <c r="AB17712" s="81"/>
      <c r="AC17712" s="80"/>
      <c r="AD17712" s="80"/>
      <c r="AE17712" s="81"/>
      <c r="AF17712" s="82"/>
      <c r="AG17712" s="80"/>
      <c r="AH17712" s="119"/>
      <c r="AI17712" s="119"/>
    </row>
    <row r="17713" spans="27:35" x14ac:dyDescent="0.25">
      <c r="AA17713" s="81"/>
      <c r="AB17713" s="81"/>
      <c r="AC17713" s="80"/>
      <c r="AD17713" s="80"/>
      <c r="AE17713" s="81"/>
      <c r="AF17713" s="82"/>
      <c r="AG17713" s="80"/>
      <c r="AH17713" s="119"/>
      <c r="AI17713" s="119"/>
    </row>
    <row r="17714" spans="27:35" x14ac:dyDescent="0.25">
      <c r="AA17714" s="81"/>
      <c r="AB17714" s="81"/>
      <c r="AC17714" s="80"/>
      <c r="AD17714" s="80"/>
      <c r="AE17714" s="81"/>
      <c r="AF17714" s="82"/>
      <c r="AG17714" s="80"/>
      <c r="AH17714" s="119"/>
      <c r="AI17714" s="119"/>
    </row>
    <row r="17715" spans="27:35" x14ac:dyDescent="0.25">
      <c r="AA17715" s="81"/>
      <c r="AB17715" s="81"/>
      <c r="AC17715" s="80"/>
      <c r="AD17715" s="80"/>
      <c r="AE17715" s="81"/>
      <c r="AF17715" s="82"/>
      <c r="AG17715" s="80"/>
      <c r="AH17715" s="119"/>
      <c r="AI17715" s="119"/>
    </row>
    <row r="17716" spans="27:35" x14ac:dyDescent="0.25">
      <c r="AA17716" s="81"/>
      <c r="AB17716" s="81"/>
      <c r="AC17716" s="80"/>
      <c r="AD17716" s="80"/>
      <c r="AE17716" s="81"/>
      <c r="AF17716" s="82"/>
      <c r="AG17716" s="80"/>
      <c r="AH17716" s="119"/>
      <c r="AI17716" s="119"/>
    </row>
    <row r="17717" spans="27:35" x14ac:dyDescent="0.25">
      <c r="AA17717" s="81"/>
      <c r="AB17717" s="81"/>
      <c r="AC17717" s="80"/>
      <c r="AD17717" s="80"/>
      <c r="AE17717" s="81"/>
      <c r="AF17717" s="82"/>
      <c r="AG17717" s="80"/>
      <c r="AH17717" s="119"/>
      <c r="AI17717" s="119"/>
    </row>
    <row r="17718" spans="27:35" x14ac:dyDescent="0.25">
      <c r="AA17718" s="81"/>
      <c r="AB17718" s="81"/>
      <c r="AC17718" s="80"/>
      <c r="AD17718" s="80"/>
      <c r="AE17718" s="81"/>
      <c r="AF17718" s="82"/>
      <c r="AG17718" s="80"/>
      <c r="AH17718" s="119"/>
      <c r="AI17718" s="119"/>
    </row>
    <row r="17719" spans="27:35" x14ac:dyDescent="0.25">
      <c r="AA17719" s="81"/>
      <c r="AB17719" s="81"/>
      <c r="AC17719" s="80"/>
      <c r="AD17719" s="80"/>
      <c r="AE17719" s="81"/>
      <c r="AF17719" s="82"/>
      <c r="AG17719" s="80"/>
      <c r="AH17719" s="119"/>
      <c r="AI17719" s="119"/>
    </row>
    <row r="17720" spans="27:35" x14ac:dyDescent="0.25">
      <c r="AA17720" s="81"/>
      <c r="AB17720" s="81"/>
      <c r="AC17720" s="80"/>
      <c r="AD17720" s="80"/>
      <c r="AE17720" s="81"/>
      <c r="AF17720" s="82"/>
      <c r="AG17720" s="80"/>
      <c r="AH17720" s="119"/>
      <c r="AI17720" s="119"/>
    </row>
    <row r="17721" spans="27:35" x14ac:dyDescent="0.25">
      <c r="AA17721" s="81"/>
      <c r="AB17721" s="81"/>
      <c r="AC17721" s="80"/>
      <c r="AD17721" s="80"/>
      <c r="AE17721" s="81"/>
      <c r="AF17721" s="82"/>
      <c r="AG17721" s="80"/>
      <c r="AH17721" s="119"/>
      <c r="AI17721" s="119"/>
    </row>
    <row r="17722" spans="27:35" x14ac:dyDescent="0.25">
      <c r="AA17722" s="81"/>
      <c r="AB17722" s="81"/>
      <c r="AC17722" s="80"/>
      <c r="AD17722" s="80"/>
      <c r="AE17722" s="81"/>
      <c r="AF17722" s="82"/>
      <c r="AG17722" s="80"/>
      <c r="AH17722" s="119"/>
      <c r="AI17722" s="119"/>
    </row>
    <row r="17723" spans="27:35" x14ac:dyDescent="0.25">
      <c r="AA17723" s="81"/>
      <c r="AB17723" s="81"/>
      <c r="AC17723" s="80"/>
      <c r="AD17723" s="80"/>
      <c r="AE17723" s="81"/>
      <c r="AF17723" s="82"/>
      <c r="AG17723" s="80"/>
      <c r="AH17723" s="119"/>
      <c r="AI17723" s="119"/>
    </row>
    <row r="17724" spans="27:35" x14ac:dyDescent="0.25">
      <c r="AA17724" s="81"/>
      <c r="AB17724" s="81"/>
      <c r="AC17724" s="80"/>
      <c r="AD17724" s="80"/>
      <c r="AE17724" s="81"/>
      <c r="AF17724" s="82"/>
      <c r="AG17724" s="80"/>
      <c r="AH17724" s="119"/>
      <c r="AI17724" s="119"/>
    </row>
    <row r="17725" spans="27:35" x14ac:dyDescent="0.25">
      <c r="AA17725" s="81"/>
      <c r="AB17725" s="81"/>
      <c r="AC17725" s="80"/>
      <c r="AD17725" s="80"/>
      <c r="AE17725" s="81"/>
      <c r="AF17725" s="82"/>
      <c r="AG17725" s="80"/>
      <c r="AH17725" s="119"/>
      <c r="AI17725" s="119"/>
    </row>
    <row r="17726" spans="27:35" x14ac:dyDescent="0.25">
      <c r="AA17726" s="81"/>
      <c r="AB17726" s="81"/>
      <c r="AC17726" s="80"/>
      <c r="AD17726" s="80"/>
      <c r="AE17726" s="81"/>
      <c r="AF17726" s="82"/>
      <c r="AG17726" s="80"/>
      <c r="AH17726" s="119"/>
      <c r="AI17726" s="119"/>
    </row>
    <row r="17727" spans="27:35" x14ac:dyDescent="0.25">
      <c r="AA17727" s="81"/>
      <c r="AB17727" s="81"/>
      <c r="AC17727" s="80"/>
      <c r="AD17727" s="80"/>
      <c r="AE17727" s="81"/>
      <c r="AF17727" s="82"/>
      <c r="AG17727" s="80"/>
      <c r="AH17727" s="119"/>
      <c r="AI17727" s="119"/>
    </row>
    <row r="17728" spans="27:35" x14ac:dyDescent="0.25">
      <c r="AA17728" s="81"/>
      <c r="AB17728" s="81"/>
      <c r="AC17728" s="80"/>
      <c r="AD17728" s="80"/>
      <c r="AE17728" s="81"/>
      <c r="AF17728" s="82"/>
      <c r="AG17728" s="80"/>
      <c r="AH17728" s="119"/>
      <c r="AI17728" s="119"/>
    </row>
    <row r="17729" spans="27:35" x14ac:dyDescent="0.25">
      <c r="AA17729" s="81"/>
      <c r="AB17729" s="81"/>
      <c r="AC17729" s="80"/>
      <c r="AD17729" s="80"/>
      <c r="AE17729" s="81"/>
      <c r="AF17729" s="82"/>
      <c r="AG17729" s="80"/>
      <c r="AH17729" s="119"/>
      <c r="AI17729" s="119"/>
    </row>
    <row r="17730" spans="27:35" x14ac:dyDescent="0.25">
      <c r="AA17730" s="81"/>
      <c r="AB17730" s="81"/>
      <c r="AC17730" s="80"/>
      <c r="AD17730" s="80"/>
      <c r="AE17730" s="81"/>
      <c r="AF17730" s="82"/>
      <c r="AG17730" s="80"/>
      <c r="AH17730" s="119"/>
      <c r="AI17730" s="119"/>
    </row>
    <row r="17731" spans="27:35" x14ac:dyDescent="0.25">
      <c r="AA17731" s="81"/>
      <c r="AB17731" s="81"/>
      <c r="AC17731" s="80"/>
      <c r="AD17731" s="80"/>
      <c r="AE17731" s="81"/>
      <c r="AF17731" s="82"/>
      <c r="AG17731" s="80"/>
      <c r="AH17731" s="119"/>
      <c r="AI17731" s="119"/>
    </row>
    <row r="17732" spans="27:35" x14ac:dyDescent="0.25">
      <c r="AA17732" s="81"/>
      <c r="AB17732" s="81"/>
      <c r="AC17732" s="80"/>
      <c r="AD17732" s="80"/>
      <c r="AE17732" s="81"/>
      <c r="AF17732" s="82"/>
      <c r="AG17732" s="80"/>
      <c r="AH17732" s="119"/>
      <c r="AI17732" s="119"/>
    </row>
    <row r="17733" spans="27:35" x14ac:dyDescent="0.25">
      <c r="AA17733" s="81"/>
      <c r="AB17733" s="81"/>
      <c r="AC17733" s="80"/>
      <c r="AD17733" s="80"/>
      <c r="AE17733" s="81"/>
      <c r="AF17733" s="82"/>
      <c r="AG17733" s="80"/>
      <c r="AH17733" s="119"/>
      <c r="AI17733" s="119"/>
    </row>
    <row r="17734" spans="27:35" x14ac:dyDescent="0.25">
      <c r="AA17734" s="81"/>
      <c r="AB17734" s="81"/>
      <c r="AC17734" s="80"/>
      <c r="AD17734" s="80"/>
      <c r="AE17734" s="81"/>
      <c r="AF17734" s="82"/>
      <c r="AG17734" s="80"/>
      <c r="AH17734" s="119"/>
      <c r="AI17734" s="119"/>
    </row>
    <row r="17735" spans="27:35" x14ac:dyDescent="0.25">
      <c r="AA17735" s="81"/>
      <c r="AB17735" s="81"/>
      <c r="AC17735" s="80"/>
      <c r="AD17735" s="80"/>
      <c r="AE17735" s="81"/>
      <c r="AF17735" s="82"/>
      <c r="AG17735" s="80"/>
      <c r="AH17735" s="119"/>
      <c r="AI17735" s="119"/>
    </row>
    <row r="17736" spans="27:35" x14ac:dyDescent="0.25">
      <c r="AA17736" s="81"/>
      <c r="AB17736" s="81"/>
      <c r="AC17736" s="80"/>
      <c r="AD17736" s="80"/>
      <c r="AE17736" s="81"/>
      <c r="AF17736" s="82"/>
      <c r="AG17736" s="80"/>
      <c r="AH17736" s="119"/>
      <c r="AI17736" s="119"/>
    </row>
    <row r="17737" spans="27:35" x14ac:dyDescent="0.25">
      <c r="AA17737" s="81"/>
      <c r="AB17737" s="81"/>
      <c r="AC17737" s="80"/>
      <c r="AD17737" s="80"/>
      <c r="AE17737" s="81"/>
      <c r="AF17737" s="82"/>
      <c r="AG17737" s="80"/>
      <c r="AH17737" s="119"/>
      <c r="AI17737" s="119"/>
    </row>
    <row r="17738" spans="27:35" x14ac:dyDescent="0.25">
      <c r="AA17738" s="81"/>
      <c r="AB17738" s="81"/>
      <c r="AC17738" s="80"/>
      <c r="AD17738" s="80"/>
      <c r="AE17738" s="81"/>
      <c r="AF17738" s="82"/>
      <c r="AG17738" s="80"/>
      <c r="AH17738" s="119"/>
      <c r="AI17738" s="119"/>
    </row>
    <row r="17739" spans="27:35" x14ac:dyDescent="0.25">
      <c r="AA17739" s="81"/>
      <c r="AB17739" s="81"/>
      <c r="AC17739" s="80"/>
      <c r="AD17739" s="80"/>
      <c r="AE17739" s="81"/>
      <c r="AF17739" s="82"/>
      <c r="AG17739" s="80"/>
      <c r="AH17739" s="119"/>
      <c r="AI17739" s="119"/>
    </row>
    <row r="17740" spans="27:35" x14ac:dyDescent="0.25">
      <c r="AA17740" s="81"/>
      <c r="AB17740" s="81"/>
      <c r="AC17740" s="80"/>
      <c r="AD17740" s="80"/>
      <c r="AE17740" s="81"/>
      <c r="AF17740" s="82"/>
      <c r="AG17740" s="80"/>
      <c r="AH17740" s="119"/>
      <c r="AI17740" s="119"/>
    </row>
    <row r="17741" spans="27:35" x14ac:dyDescent="0.25">
      <c r="AA17741" s="81"/>
      <c r="AB17741" s="81"/>
      <c r="AC17741" s="80"/>
      <c r="AD17741" s="80"/>
      <c r="AE17741" s="81"/>
      <c r="AF17741" s="82"/>
      <c r="AG17741" s="80"/>
      <c r="AH17741" s="119"/>
      <c r="AI17741" s="119"/>
    </row>
    <row r="17742" spans="27:35" x14ac:dyDescent="0.25">
      <c r="AA17742" s="81"/>
      <c r="AB17742" s="81"/>
      <c r="AC17742" s="80"/>
      <c r="AD17742" s="80"/>
      <c r="AE17742" s="81"/>
      <c r="AF17742" s="82"/>
      <c r="AG17742" s="80"/>
      <c r="AH17742" s="119"/>
      <c r="AI17742" s="119"/>
    </row>
    <row r="17743" spans="27:35" x14ac:dyDescent="0.25">
      <c r="AA17743" s="81"/>
      <c r="AB17743" s="81"/>
      <c r="AC17743" s="80"/>
      <c r="AD17743" s="80"/>
      <c r="AE17743" s="81"/>
      <c r="AF17743" s="82"/>
      <c r="AG17743" s="80"/>
      <c r="AH17743" s="119"/>
      <c r="AI17743" s="119"/>
    </row>
    <row r="17744" spans="27:35" x14ac:dyDescent="0.25">
      <c r="AA17744" s="81"/>
      <c r="AB17744" s="81"/>
      <c r="AC17744" s="80"/>
      <c r="AD17744" s="80"/>
      <c r="AE17744" s="81"/>
      <c r="AF17744" s="82"/>
      <c r="AG17744" s="80"/>
      <c r="AH17744" s="119"/>
      <c r="AI17744" s="119"/>
    </row>
    <row r="17745" spans="27:35" x14ac:dyDescent="0.25">
      <c r="AA17745" s="81"/>
      <c r="AB17745" s="81"/>
      <c r="AC17745" s="80"/>
      <c r="AD17745" s="80"/>
      <c r="AE17745" s="81"/>
      <c r="AF17745" s="82"/>
      <c r="AG17745" s="80"/>
      <c r="AH17745" s="119"/>
      <c r="AI17745" s="119"/>
    </row>
    <row r="17746" spans="27:35" x14ac:dyDescent="0.25">
      <c r="AA17746" s="81"/>
      <c r="AB17746" s="81"/>
      <c r="AC17746" s="80"/>
      <c r="AD17746" s="80"/>
      <c r="AE17746" s="81"/>
      <c r="AF17746" s="82"/>
      <c r="AG17746" s="80"/>
      <c r="AH17746" s="119"/>
      <c r="AI17746" s="119"/>
    </row>
    <row r="17747" spans="27:35" x14ac:dyDescent="0.25">
      <c r="AA17747" s="81"/>
      <c r="AB17747" s="81"/>
      <c r="AC17747" s="80"/>
      <c r="AD17747" s="80"/>
      <c r="AE17747" s="81"/>
      <c r="AF17747" s="82"/>
      <c r="AG17747" s="80"/>
      <c r="AH17747" s="119"/>
      <c r="AI17747" s="119"/>
    </row>
    <row r="17748" spans="27:35" x14ac:dyDescent="0.25">
      <c r="AA17748" s="81"/>
      <c r="AB17748" s="81"/>
      <c r="AC17748" s="80"/>
      <c r="AD17748" s="80"/>
      <c r="AE17748" s="81"/>
      <c r="AF17748" s="82"/>
      <c r="AG17748" s="80"/>
      <c r="AH17748" s="119"/>
      <c r="AI17748" s="119"/>
    </row>
    <row r="17749" spans="27:35" x14ac:dyDescent="0.25">
      <c r="AA17749" s="81"/>
      <c r="AB17749" s="81"/>
      <c r="AC17749" s="80"/>
      <c r="AD17749" s="80"/>
      <c r="AE17749" s="81"/>
      <c r="AF17749" s="82"/>
      <c r="AG17749" s="80"/>
      <c r="AH17749" s="119"/>
      <c r="AI17749" s="119"/>
    </row>
    <row r="17750" spans="27:35" x14ac:dyDescent="0.25">
      <c r="AA17750" s="81"/>
      <c r="AB17750" s="81"/>
      <c r="AC17750" s="80"/>
      <c r="AD17750" s="80"/>
      <c r="AE17750" s="81"/>
      <c r="AF17750" s="82"/>
      <c r="AG17750" s="80"/>
      <c r="AH17750" s="119"/>
      <c r="AI17750" s="119"/>
    </row>
    <row r="17751" spans="27:35" x14ac:dyDescent="0.25">
      <c r="AA17751" s="81"/>
      <c r="AB17751" s="81"/>
      <c r="AC17751" s="80"/>
      <c r="AD17751" s="80"/>
      <c r="AE17751" s="81"/>
      <c r="AF17751" s="82"/>
      <c r="AG17751" s="80"/>
      <c r="AH17751" s="119"/>
      <c r="AI17751" s="119"/>
    </row>
    <row r="17752" spans="27:35" x14ac:dyDescent="0.25">
      <c r="AA17752" s="81"/>
      <c r="AB17752" s="81"/>
      <c r="AC17752" s="80"/>
      <c r="AD17752" s="80"/>
      <c r="AE17752" s="81"/>
      <c r="AF17752" s="82"/>
      <c r="AG17752" s="80"/>
      <c r="AH17752" s="119"/>
      <c r="AI17752" s="119"/>
    </row>
    <row r="17753" spans="27:35" x14ac:dyDescent="0.25">
      <c r="AA17753" s="81"/>
      <c r="AB17753" s="81"/>
      <c r="AC17753" s="80"/>
      <c r="AD17753" s="80"/>
      <c r="AE17753" s="81"/>
      <c r="AF17753" s="82"/>
      <c r="AG17753" s="80"/>
      <c r="AH17753" s="119"/>
      <c r="AI17753" s="119"/>
    </row>
    <row r="17754" spans="27:35" x14ac:dyDescent="0.25">
      <c r="AA17754" s="81"/>
      <c r="AB17754" s="81"/>
      <c r="AC17754" s="80"/>
      <c r="AD17754" s="80"/>
      <c r="AE17754" s="81"/>
      <c r="AF17754" s="82"/>
      <c r="AG17754" s="80"/>
      <c r="AH17754" s="119"/>
      <c r="AI17754" s="119"/>
    </row>
    <row r="17755" spans="27:35" x14ac:dyDescent="0.25">
      <c r="AA17755" s="81"/>
      <c r="AB17755" s="81"/>
      <c r="AC17755" s="80"/>
      <c r="AD17755" s="80"/>
      <c r="AE17755" s="81"/>
      <c r="AF17755" s="82"/>
      <c r="AG17755" s="80"/>
      <c r="AH17755" s="119"/>
      <c r="AI17755" s="119"/>
    </row>
    <row r="17756" spans="27:35" x14ac:dyDescent="0.25">
      <c r="AA17756" s="81"/>
      <c r="AB17756" s="81"/>
      <c r="AC17756" s="80"/>
      <c r="AD17756" s="80"/>
      <c r="AE17756" s="81"/>
      <c r="AF17756" s="82"/>
      <c r="AG17756" s="80"/>
      <c r="AH17756" s="119"/>
      <c r="AI17756" s="119"/>
    </row>
    <row r="17757" spans="27:35" x14ac:dyDescent="0.25">
      <c r="AA17757" s="81"/>
      <c r="AB17757" s="81"/>
      <c r="AC17757" s="80"/>
      <c r="AD17757" s="80"/>
      <c r="AE17757" s="81"/>
      <c r="AF17757" s="82"/>
      <c r="AG17757" s="80"/>
      <c r="AH17757" s="119"/>
      <c r="AI17757" s="119"/>
    </row>
    <row r="17758" spans="27:35" x14ac:dyDescent="0.25">
      <c r="AA17758" s="81"/>
      <c r="AB17758" s="81"/>
      <c r="AC17758" s="80"/>
      <c r="AD17758" s="80"/>
      <c r="AE17758" s="81"/>
      <c r="AF17758" s="82"/>
      <c r="AG17758" s="80"/>
      <c r="AH17758" s="119"/>
      <c r="AI17758" s="119"/>
    </row>
    <row r="17759" spans="27:35" x14ac:dyDescent="0.25">
      <c r="AA17759" s="81"/>
      <c r="AB17759" s="81"/>
      <c r="AC17759" s="80"/>
      <c r="AD17759" s="80"/>
      <c r="AE17759" s="81"/>
      <c r="AF17759" s="82"/>
      <c r="AG17759" s="80"/>
      <c r="AH17759" s="119"/>
      <c r="AI17759" s="119"/>
    </row>
    <row r="17760" spans="27:35" x14ac:dyDescent="0.25">
      <c r="AA17760" s="81"/>
      <c r="AB17760" s="81"/>
      <c r="AC17760" s="80"/>
      <c r="AD17760" s="80"/>
      <c r="AE17760" s="81"/>
      <c r="AF17760" s="82"/>
      <c r="AG17760" s="80"/>
      <c r="AH17760" s="119"/>
      <c r="AI17760" s="119"/>
    </row>
    <row r="17761" spans="27:35" x14ac:dyDescent="0.25">
      <c r="AA17761" s="81"/>
      <c r="AB17761" s="81"/>
      <c r="AC17761" s="80"/>
      <c r="AD17761" s="80"/>
      <c r="AE17761" s="81"/>
      <c r="AF17761" s="82"/>
      <c r="AG17761" s="80"/>
      <c r="AH17761" s="119"/>
      <c r="AI17761" s="119"/>
    </row>
    <row r="17762" spans="27:35" x14ac:dyDescent="0.25">
      <c r="AA17762" s="81"/>
      <c r="AB17762" s="81"/>
      <c r="AC17762" s="80"/>
      <c r="AD17762" s="80"/>
      <c r="AE17762" s="81"/>
      <c r="AF17762" s="82"/>
      <c r="AG17762" s="80"/>
      <c r="AH17762" s="119"/>
      <c r="AI17762" s="119"/>
    </row>
    <row r="17763" spans="27:35" x14ac:dyDescent="0.25">
      <c r="AA17763" s="81"/>
      <c r="AB17763" s="81"/>
      <c r="AC17763" s="80"/>
      <c r="AD17763" s="80"/>
      <c r="AE17763" s="81"/>
      <c r="AF17763" s="82"/>
      <c r="AG17763" s="80"/>
      <c r="AH17763" s="119"/>
      <c r="AI17763" s="119"/>
    </row>
    <row r="17764" spans="27:35" x14ac:dyDescent="0.25">
      <c r="AA17764" s="81"/>
      <c r="AB17764" s="81"/>
      <c r="AC17764" s="80"/>
      <c r="AD17764" s="80"/>
      <c r="AE17764" s="81"/>
      <c r="AF17764" s="82"/>
      <c r="AG17764" s="80"/>
      <c r="AH17764" s="119"/>
      <c r="AI17764" s="119"/>
    </row>
    <row r="17765" spans="27:35" x14ac:dyDescent="0.25">
      <c r="AA17765" s="81"/>
      <c r="AB17765" s="81"/>
      <c r="AC17765" s="80"/>
      <c r="AD17765" s="80"/>
      <c r="AE17765" s="81"/>
      <c r="AF17765" s="82"/>
      <c r="AG17765" s="80"/>
      <c r="AH17765" s="119"/>
      <c r="AI17765" s="119"/>
    </row>
    <row r="17766" spans="27:35" x14ac:dyDescent="0.25">
      <c r="AA17766" s="81"/>
      <c r="AB17766" s="81"/>
      <c r="AC17766" s="80"/>
      <c r="AD17766" s="80"/>
      <c r="AE17766" s="81"/>
      <c r="AF17766" s="82"/>
      <c r="AG17766" s="80"/>
      <c r="AH17766" s="119"/>
      <c r="AI17766" s="119"/>
    </row>
    <row r="17767" spans="27:35" x14ac:dyDescent="0.25">
      <c r="AA17767" s="81"/>
      <c r="AB17767" s="81"/>
      <c r="AC17767" s="80"/>
      <c r="AD17767" s="80"/>
      <c r="AE17767" s="81"/>
      <c r="AF17767" s="82"/>
      <c r="AG17767" s="80"/>
      <c r="AH17767" s="119"/>
      <c r="AI17767" s="119"/>
    </row>
    <row r="17768" spans="27:35" x14ac:dyDescent="0.25">
      <c r="AA17768" s="81"/>
      <c r="AB17768" s="81"/>
      <c r="AC17768" s="80"/>
      <c r="AD17768" s="80"/>
      <c r="AE17768" s="81"/>
      <c r="AF17768" s="82"/>
      <c r="AG17768" s="80"/>
      <c r="AH17768" s="119"/>
      <c r="AI17768" s="119"/>
    </row>
    <row r="17769" spans="27:35" x14ac:dyDescent="0.25">
      <c r="AA17769" s="81"/>
      <c r="AB17769" s="81"/>
      <c r="AC17769" s="80"/>
      <c r="AD17769" s="80"/>
      <c r="AE17769" s="81"/>
      <c r="AF17769" s="82"/>
      <c r="AG17769" s="80"/>
      <c r="AH17769" s="119"/>
      <c r="AI17769" s="119"/>
    </row>
    <row r="17770" spans="27:35" x14ac:dyDescent="0.25">
      <c r="AA17770" s="81"/>
      <c r="AB17770" s="81"/>
      <c r="AC17770" s="80"/>
      <c r="AD17770" s="80"/>
      <c r="AE17770" s="81"/>
      <c r="AF17770" s="82"/>
      <c r="AG17770" s="80"/>
      <c r="AH17770" s="119"/>
      <c r="AI17770" s="119"/>
    </row>
    <row r="17771" spans="27:35" x14ac:dyDescent="0.25">
      <c r="AA17771" s="81"/>
      <c r="AB17771" s="81"/>
      <c r="AC17771" s="80"/>
      <c r="AD17771" s="80"/>
      <c r="AE17771" s="81"/>
      <c r="AF17771" s="82"/>
      <c r="AG17771" s="80"/>
      <c r="AH17771" s="119"/>
      <c r="AI17771" s="119"/>
    </row>
    <row r="17772" spans="27:35" x14ac:dyDescent="0.25">
      <c r="AA17772" s="81"/>
      <c r="AB17772" s="81"/>
      <c r="AC17772" s="80"/>
      <c r="AD17772" s="80"/>
      <c r="AE17772" s="81"/>
      <c r="AF17772" s="82"/>
      <c r="AG17772" s="80"/>
      <c r="AH17772" s="119"/>
      <c r="AI17772" s="119"/>
    </row>
    <row r="17773" spans="27:35" x14ac:dyDescent="0.25">
      <c r="AA17773" s="81"/>
      <c r="AB17773" s="81"/>
      <c r="AC17773" s="80"/>
      <c r="AD17773" s="80"/>
      <c r="AE17773" s="81"/>
      <c r="AF17773" s="82"/>
      <c r="AG17773" s="80"/>
      <c r="AH17773" s="119"/>
      <c r="AI17773" s="119"/>
    </row>
    <row r="17774" spans="27:35" x14ac:dyDescent="0.25">
      <c r="AA17774" s="81"/>
      <c r="AB17774" s="81"/>
      <c r="AC17774" s="80"/>
      <c r="AD17774" s="80"/>
      <c r="AE17774" s="81"/>
      <c r="AF17774" s="82"/>
      <c r="AG17774" s="80"/>
      <c r="AH17774" s="119"/>
      <c r="AI17774" s="119"/>
    </row>
    <row r="17775" spans="27:35" x14ac:dyDescent="0.25">
      <c r="AA17775" s="81"/>
      <c r="AB17775" s="81"/>
      <c r="AC17775" s="80"/>
      <c r="AD17775" s="80"/>
      <c r="AE17775" s="81"/>
      <c r="AF17775" s="82"/>
      <c r="AG17775" s="80"/>
      <c r="AH17775" s="119"/>
      <c r="AI17775" s="119"/>
    </row>
    <row r="17776" spans="27:35" x14ac:dyDescent="0.25">
      <c r="AA17776" s="81"/>
      <c r="AB17776" s="81"/>
      <c r="AC17776" s="80"/>
      <c r="AD17776" s="80"/>
      <c r="AE17776" s="81"/>
      <c r="AF17776" s="82"/>
      <c r="AG17776" s="80"/>
      <c r="AH17776" s="119"/>
      <c r="AI17776" s="119"/>
    </row>
    <row r="17777" spans="27:35" x14ac:dyDescent="0.25">
      <c r="AA17777" s="81"/>
      <c r="AB17777" s="81"/>
      <c r="AC17777" s="80"/>
      <c r="AD17777" s="80"/>
      <c r="AE17777" s="81"/>
      <c r="AF17777" s="82"/>
      <c r="AG17777" s="80"/>
      <c r="AH17777" s="119"/>
      <c r="AI17777" s="119"/>
    </row>
    <row r="17778" spans="27:35" x14ac:dyDescent="0.25">
      <c r="AA17778" s="81"/>
      <c r="AB17778" s="81"/>
      <c r="AC17778" s="80"/>
      <c r="AD17778" s="80"/>
      <c r="AE17778" s="81"/>
      <c r="AF17778" s="82"/>
      <c r="AG17778" s="80"/>
      <c r="AH17778" s="119"/>
      <c r="AI17778" s="119"/>
    </row>
    <row r="17779" spans="27:35" x14ac:dyDescent="0.25">
      <c r="AA17779" s="81"/>
      <c r="AB17779" s="81"/>
      <c r="AC17779" s="80"/>
      <c r="AD17779" s="80"/>
      <c r="AE17779" s="81"/>
      <c r="AF17779" s="82"/>
      <c r="AG17779" s="80"/>
      <c r="AH17779" s="119"/>
      <c r="AI17779" s="119"/>
    </row>
    <row r="17780" spans="27:35" x14ac:dyDescent="0.25">
      <c r="AA17780" s="81"/>
      <c r="AB17780" s="81"/>
      <c r="AC17780" s="80"/>
      <c r="AD17780" s="80"/>
      <c r="AE17780" s="81"/>
      <c r="AF17780" s="82"/>
      <c r="AG17780" s="80"/>
      <c r="AH17780" s="119"/>
      <c r="AI17780" s="119"/>
    </row>
    <row r="17781" spans="27:35" x14ac:dyDescent="0.25">
      <c r="AA17781" s="81"/>
      <c r="AB17781" s="81"/>
      <c r="AC17781" s="80"/>
      <c r="AD17781" s="80"/>
      <c r="AE17781" s="81"/>
      <c r="AF17781" s="82"/>
      <c r="AG17781" s="80"/>
      <c r="AH17781" s="119"/>
      <c r="AI17781" s="119"/>
    </row>
    <row r="17782" spans="27:35" x14ac:dyDescent="0.25">
      <c r="AA17782" s="81"/>
      <c r="AB17782" s="81"/>
      <c r="AC17782" s="80"/>
      <c r="AD17782" s="80"/>
      <c r="AE17782" s="81"/>
      <c r="AF17782" s="82"/>
      <c r="AG17782" s="80"/>
      <c r="AH17782" s="119"/>
      <c r="AI17782" s="119"/>
    </row>
    <row r="17783" spans="27:35" x14ac:dyDescent="0.25">
      <c r="AA17783" s="81"/>
      <c r="AB17783" s="81"/>
      <c r="AC17783" s="80"/>
      <c r="AD17783" s="80"/>
      <c r="AE17783" s="81"/>
      <c r="AF17783" s="82"/>
      <c r="AG17783" s="80"/>
      <c r="AH17783" s="119"/>
      <c r="AI17783" s="119"/>
    </row>
    <row r="17784" spans="27:35" x14ac:dyDescent="0.25">
      <c r="AA17784" s="81"/>
      <c r="AB17784" s="81"/>
      <c r="AC17784" s="80"/>
      <c r="AD17784" s="80"/>
      <c r="AE17784" s="81"/>
      <c r="AF17784" s="82"/>
      <c r="AG17784" s="80"/>
      <c r="AH17784" s="119"/>
      <c r="AI17784" s="119"/>
    </row>
    <row r="17785" spans="27:35" x14ac:dyDescent="0.25">
      <c r="AA17785" s="81"/>
      <c r="AB17785" s="81"/>
      <c r="AC17785" s="80"/>
      <c r="AD17785" s="80"/>
      <c r="AE17785" s="81"/>
      <c r="AF17785" s="82"/>
      <c r="AG17785" s="80"/>
      <c r="AH17785" s="119"/>
      <c r="AI17785" s="119"/>
    </row>
    <row r="17786" spans="27:35" x14ac:dyDescent="0.25">
      <c r="AA17786" s="81"/>
      <c r="AB17786" s="81"/>
      <c r="AC17786" s="80"/>
      <c r="AD17786" s="80"/>
      <c r="AE17786" s="81"/>
      <c r="AF17786" s="82"/>
      <c r="AG17786" s="80"/>
      <c r="AH17786" s="119"/>
      <c r="AI17786" s="119"/>
    </row>
    <row r="17787" spans="27:35" x14ac:dyDescent="0.25">
      <c r="AA17787" s="81"/>
      <c r="AB17787" s="81"/>
      <c r="AC17787" s="80"/>
      <c r="AD17787" s="80"/>
      <c r="AE17787" s="81"/>
      <c r="AF17787" s="82"/>
      <c r="AG17787" s="80"/>
      <c r="AH17787" s="119"/>
      <c r="AI17787" s="119"/>
    </row>
    <row r="17788" spans="27:35" x14ac:dyDescent="0.25">
      <c r="AA17788" s="81"/>
      <c r="AB17788" s="81"/>
      <c r="AC17788" s="80"/>
      <c r="AD17788" s="80"/>
      <c r="AE17788" s="81"/>
      <c r="AF17788" s="82"/>
      <c r="AG17788" s="80"/>
      <c r="AH17788" s="119"/>
      <c r="AI17788" s="119"/>
    </row>
    <row r="17789" spans="27:35" x14ac:dyDescent="0.25">
      <c r="AA17789" s="81"/>
      <c r="AB17789" s="81"/>
      <c r="AC17789" s="80"/>
      <c r="AD17789" s="80"/>
      <c r="AE17789" s="81"/>
      <c r="AF17789" s="82"/>
      <c r="AG17789" s="80"/>
      <c r="AH17789" s="119"/>
      <c r="AI17789" s="119"/>
    </row>
    <row r="17790" spans="27:35" x14ac:dyDescent="0.25">
      <c r="AA17790" s="81"/>
      <c r="AB17790" s="81"/>
      <c r="AC17790" s="80"/>
      <c r="AD17790" s="80"/>
      <c r="AE17790" s="81"/>
      <c r="AF17790" s="82"/>
      <c r="AG17790" s="80"/>
      <c r="AH17790" s="119"/>
      <c r="AI17790" s="119"/>
    </row>
    <row r="17791" spans="27:35" x14ac:dyDescent="0.25">
      <c r="AA17791" s="81"/>
      <c r="AB17791" s="81"/>
      <c r="AC17791" s="80"/>
      <c r="AD17791" s="80"/>
      <c r="AE17791" s="81"/>
      <c r="AF17791" s="82"/>
      <c r="AG17791" s="80"/>
      <c r="AH17791" s="119"/>
      <c r="AI17791" s="119"/>
    </row>
    <row r="17792" spans="27:35" x14ac:dyDescent="0.25">
      <c r="AA17792" s="81"/>
      <c r="AB17792" s="81"/>
      <c r="AC17792" s="80"/>
      <c r="AD17792" s="80"/>
      <c r="AE17792" s="81"/>
      <c r="AF17792" s="82"/>
      <c r="AG17792" s="80"/>
      <c r="AH17792" s="119"/>
      <c r="AI17792" s="119"/>
    </row>
    <row r="17793" spans="27:35" x14ac:dyDescent="0.25">
      <c r="AA17793" s="81"/>
      <c r="AB17793" s="81"/>
      <c r="AC17793" s="80"/>
      <c r="AD17793" s="80"/>
      <c r="AE17793" s="81"/>
      <c r="AF17793" s="82"/>
      <c r="AG17793" s="80"/>
      <c r="AH17793" s="119"/>
      <c r="AI17793" s="119"/>
    </row>
    <row r="17794" spans="27:35" x14ac:dyDescent="0.25">
      <c r="AA17794" s="81"/>
      <c r="AB17794" s="81"/>
      <c r="AC17794" s="80"/>
      <c r="AD17794" s="80"/>
      <c r="AE17794" s="81"/>
      <c r="AF17794" s="82"/>
      <c r="AG17794" s="80"/>
      <c r="AH17794" s="119"/>
      <c r="AI17794" s="119"/>
    </row>
    <row r="17795" spans="27:35" x14ac:dyDescent="0.25">
      <c r="AA17795" s="81"/>
      <c r="AB17795" s="81"/>
      <c r="AC17795" s="80"/>
      <c r="AD17795" s="80"/>
      <c r="AE17795" s="81"/>
      <c r="AF17795" s="82"/>
      <c r="AG17795" s="80"/>
      <c r="AH17795" s="119"/>
      <c r="AI17795" s="119"/>
    </row>
    <row r="17796" spans="27:35" x14ac:dyDescent="0.25">
      <c r="AA17796" s="81"/>
      <c r="AB17796" s="81"/>
      <c r="AC17796" s="80"/>
      <c r="AD17796" s="80"/>
      <c r="AE17796" s="81"/>
      <c r="AF17796" s="82"/>
      <c r="AG17796" s="80"/>
      <c r="AH17796" s="119"/>
      <c r="AI17796" s="119"/>
    </row>
    <row r="17797" spans="27:35" x14ac:dyDescent="0.25">
      <c r="AA17797" s="81"/>
      <c r="AB17797" s="81"/>
      <c r="AC17797" s="80"/>
      <c r="AD17797" s="80"/>
      <c r="AE17797" s="81"/>
      <c r="AF17797" s="82"/>
      <c r="AG17797" s="80"/>
      <c r="AH17797" s="119"/>
      <c r="AI17797" s="119"/>
    </row>
    <row r="17798" spans="27:35" x14ac:dyDescent="0.25">
      <c r="AA17798" s="81"/>
      <c r="AB17798" s="81"/>
      <c r="AC17798" s="80"/>
      <c r="AD17798" s="80"/>
      <c r="AE17798" s="81"/>
      <c r="AF17798" s="82"/>
      <c r="AG17798" s="80"/>
      <c r="AH17798" s="119"/>
      <c r="AI17798" s="119"/>
    </row>
    <row r="17799" spans="27:35" x14ac:dyDescent="0.25">
      <c r="AA17799" s="81"/>
      <c r="AB17799" s="81"/>
      <c r="AC17799" s="80"/>
      <c r="AD17799" s="80"/>
      <c r="AE17799" s="81"/>
      <c r="AF17799" s="82"/>
      <c r="AG17799" s="80"/>
      <c r="AH17799" s="119"/>
      <c r="AI17799" s="119"/>
    </row>
    <row r="17800" spans="27:35" x14ac:dyDescent="0.25">
      <c r="AA17800" s="81"/>
      <c r="AB17800" s="81"/>
      <c r="AC17800" s="80"/>
      <c r="AD17800" s="80"/>
      <c r="AE17800" s="81"/>
      <c r="AF17800" s="82"/>
      <c r="AG17800" s="80"/>
      <c r="AH17800" s="119"/>
      <c r="AI17800" s="119"/>
    </row>
    <row r="17801" spans="27:35" x14ac:dyDescent="0.25">
      <c r="AA17801" s="81"/>
      <c r="AB17801" s="81"/>
      <c r="AC17801" s="80"/>
      <c r="AD17801" s="80"/>
      <c r="AE17801" s="81"/>
      <c r="AF17801" s="82"/>
      <c r="AG17801" s="80"/>
      <c r="AH17801" s="119"/>
      <c r="AI17801" s="119"/>
    </row>
    <row r="17802" spans="27:35" x14ac:dyDescent="0.25">
      <c r="AA17802" s="81"/>
      <c r="AB17802" s="81"/>
      <c r="AC17802" s="80"/>
      <c r="AD17802" s="80"/>
      <c r="AE17802" s="81"/>
      <c r="AF17802" s="82"/>
      <c r="AG17802" s="80"/>
      <c r="AH17802" s="119"/>
      <c r="AI17802" s="119"/>
    </row>
    <row r="17803" spans="27:35" x14ac:dyDescent="0.25">
      <c r="AA17803" s="81"/>
      <c r="AB17803" s="81"/>
      <c r="AC17803" s="80"/>
      <c r="AD17803" s="80"/>
      <c r="AE17803" s="81"/>
      <c r="AF17803" s="82"/>
      <c r="AG17803" s="80"/>
      <c r="AH17803" s="119"/>
      <c r="AI17803" s="119"/>
    </row>
    <row r="17804" spans="27:35" x14ac:dyDescent="0.25">
      <c r="AA17804" s="81"/>
      <c r="AB17804" s="81"/>
      <c r="AC17804" s="80"/>
      <c r="AD17804" s="80"/>
      <c r="AE17804" s="81"/>
      <c r="AF17804" s="82"/>
      <c r="AG17804" s="80"/>
      <c r="AH17804" s="119"/>
      <c r="AI17804" s="119"/>
    </row>
    <row r="17805" spans="27:35" x14ac:dyDescent="0.25">
      <c r="AA17805" s="81"/>
      <c r="AB17805" s="81"/>
      <c r="AC17805" s="80"/>
      <c r="AD17805" s="80"/>
      <c r="AE17805" s="81"/>
      <c r="AF17805" s="82"/>
      <c r="AG17805" s="80"/>
      <c r="AH17805" s="119"/>
      <c r="AI17805" s="119"/>
    </row>
    <row r="17806" spans="27:35" x14ac:dyDescent="0.25">
      <c r="AA17806" s="81"/>
      <c r="AB17806" s="81"/>
      <c r="AC17806" s="80"/>
      <c r="AD17806" s="80"/>
      <c r="AE17806" s="81"/>
      <c r="AF17806" s="82"/>
      <c r="AG17806" s="80"/>
      <c r="AH17806" s="119"/>
      <c r="AI17806" s="119"/>
    </row>
    <row r="17807" spans="27:35" x14ac:dyDescent="0.25">
      <c r="AA17807" s="81"/>
      <c r="AB17807" s="81"/>
      <c r="AC17807" s="80"/>
      <c r="AD17807" s="80"/>
      <c r="AE17807" s="81"/>
      <c r="AF17807" s="82"/>
      <c r="AG17807" s="80"/>
      <c r="AH17807" s="119"/>
      <c r="AI17807" s="119"/>
    </row>
    <row r="17808" spans="27:35" x14ac:dyDescent="0.25">
      <c r="AA17808" s="81"/>
      <c r="AB17808" s="81"/>
      <c r="AC17808" s="80"/>
      <c r="AD17808" s="80"/>
      <c r="AE17808" s="81"/>
      <c r="AF17808" s="82"/>
      <c r="AG17808" s="80"/>
      <c r="AH17808" s="119"/>
      <c r="AI17808" s="119"/>
    </row>
    <row r="17809" spans="27:35" x14ac:dyDescent="0.25">
      <c r="AA17809" s="81"/>
      <c r="AB17809" s="81"/>
      <c r="AC17809" s="80"/>
      <c r="AD17809" s="80"/>
      <c r="AE17809" s="81"/>
      <c r="AF17809" s="82"/>
      <c r="AG17809" s="80"/>
      <c r="AH17809" s="119"/>
      <c r="AI17809" s="119"/>
    </row>
    <row r="17810" spans="27:35" x14ac:dyDescent="0.25">
      <c r="AA17810" s="81"/>
      <c r="AB17810" s="81"/>
      <c r="AC17810" s="80"/>
      <c r="AD17810" s="80"/>
      <c r="AE17810" s="81"/>
      <c r="AF17810" s="82"/>
      <c r="AG17810" s="80"/>
      <c r="AH17810" s="119"/>
      <c r="AI17810" s="119"/>
    </row>
    <row r="17811" spans="27:35" x14ac:dyDescent="0.25">
      <c r="AA17811" s="81"/>
      <c r="AB17811" s="81"/>
      <c r="AC17811" s="80"/>
      <c r="AD17811" s="80"/>
      <c r="AE17811" s="81"/>
      <c r="AF17811" s="82"/>
      <c r="AG17811" s="80"/>
      <c r="AH17811" s="119"/>
      <c r="AI17811" s="119"/>
    </row>
    <row r="17812" spans="27:35" x14ac:dyDescent="0.25">
      <c r="AA17812" s="81"/>
      <c r="AB17812" s="81"/>
      <c r="AC17812" s="80"/>
      <c r="AD17812" s="80"/>
      <c r="AE17812" s="81"/>
      <c r="AF17812" s="82"/>
      <c r="AG17812" s="80"/>
      <c r="AH17812" s="119"/>
      <c r="AI17812" s="119"/>
    </row>
    <row r="17813" spans="27:35" x14ac:dyDescent="0.25">
      <c r="AA17813" s="81"/>
      <c r="AB17813" s="81"/>
      <c r="AC17813" s="80"/>
      <c r="AD17813" s="80"/>
      <c r="AE17813" s="81"/>
      <c r="AF17813" s="82"/>
      <c r="AG17813" s="80"/>
      <c r="AH17813" s="119"/>
      <c r="AI17813" s="119"/>
    </row>
    <row r="17814" spans="27:35" x14ac:dyDescent="0.25">
      <c r="AA17814" s="81"/>
      <c r="AB17814" s="81"/>
      <c r="AC17814" s="80"/>
      <c r="AD17814" s="80"/>
      <c r="AE17814" s="81"/>
      <c r="AF17814" s="82"/>
      <c r="AG17814" s="80"/>
      <c r="AH17814" s="119"/>
      <c r="AI17814" s="119"/>
    </row>
    <row r="17815" spans="27:35" x14ac:dyDescent="0.25">
      <c r="AA17815" s="81"/>
      <c r="AB17815" s="81"/>
      <c r="AC17815" s="80"/>
      <c r="AD17815" s="80"/>
      <c r="AE17815" s="81"/>
      <c r="AF17815" s="82"/>
      <c r="AG17815" s="80"/>
      <c r="AH17815" s="119"/>
      <c r="AI17815" s="119"/>
    </row>
    <row r="17816" spans="27:35" x14ac:dyDescent="0.25">
      <c r="AA17816" s="81"/>
      <c r="AB17816" s="81"/>
      <c r="AC17816" s="80"/>
      <c r="AD17816" s="80"/>
      <c r="AE17816" s="81"/>
      <c r="AF17816" s="82"/>
      <c r="AG17816" s="80"/>
      <c r="AH17816" s="119"/>
      <c r="AI17816" s="119"/>
    </row>
    <row r="17817" spans="27:35" x14ac:dyDescent="0.25">
      <c r="AA17817" s="81"/>
      <c r="AB17817" s="81"/>
      <c r="AC17817" s="80"/>
      <c r="AD17817" s="80"/>
      <c r="AE17817" s="81"/>
      <c r="AF17817" s="82"/>
      <c r="AG17817" s="80"/>
      <c r="AH17817" s="119"/>
      <c r="AI17817" s="119"/>
    </row>
    <row r="17818" spans="27:35" x14ac:dyDescent="0.25">
      <c r="AA17818" s="81"/>
      <c r="AB17818" s="81"/>
      <c r="AC17818" s="80"/>
      <c r="AD17818" s="80"/>
      <c r="AE17818" s="81"/>
      <c r="AF17818" s="82"/>
      <c r="AG17818" s="80"/>
      <c r="AH17818" s="119"/>
      <c r="AI17818" s="119"/>
    </row>
    <row r="17819" spans="27:35" x14ac:dyDescent="0.25">
      <c r="AA17819" s="81"/>
      <c r="AB17819" s="81"/>
      <c r="AC17819" s="80"/>
      <c r="AD17819" s="80"/>
      <c r="AE17819" s="81"/>
      <c r="AF17819" s="82"/>
      <c r="AG17819" s="80"/>
      <c r="AH17819" s="119"/>
      <c r="AI17819" s="119"/>
    </row>
    <row r="17820" spans="27:35" x14ac:dyDescent="0.25">
      <c r="AA17820" s="81"/>
      <c r="AB17820" s="81"/>
      <c r="AC17820" s="80"/>
      <c r="AD17820" s="80"/>
      <c r="AE17820" s="81"/>
      <c r="AF17820" s="82"/>
      <c r="AG17820" s="80"/>
      <c r="AH17820" s="119"/>
      <c r="AI17820" s="119"/>
    </row>
    <row r="17821" spans="27:35" x14ac:dyDescent="0.25">
      <c r="AA17821" s="81"/>
      <c r="AB17821" s="81"/>
      <c r="AC17821" s="80"/>
      <c r="AD17821" s="80"/>
      <c r="AE17821" s="81"/>
      <c r="AF17821" s="82"/>
      <c r="AG17821" s="80"/>
      <c r="AH17821" s="119"/>
      <c r="AI17821" s="119"/>
    </row>
    <row r="17822" spans="27:35" x14ac:dyDescent="0.25">
      <c r="AA17822" s="81"/>
      <c r="AB17822" s="81"/>
      <c r="AC17822" s="80"/>
      <c r="AD17822" s="80"/>
      <c r="AE17822" s="81"/>
      <c r="AF17822" s="82"/>
      <c r="AG17822" s="80"/>
      <c r="AH17822" s="119"/>
      <c r="AI17822" s="119"/>
    </row>
    <row r="17823" spans="27:35" x14ac:dyDescent="0.25">
      <c r="AA17823" s="81"/>
      <c r="AB17823" s="81"/>
      <c r="AC17823" s="80"/>
      <c r="AD17823" s="80"/>
      <c r="AE17823" s="81"/>
      <c r="AF17823" s="82"/>
      <c r="AG17823" s="80"/>
      <c r="AH17823" s="119"/>
      <c r="AI17823" s="119"/>
    </row>
    <row r="17824" spans="27:35" x14ac:dyDescent="0.25">
      <c r="AA17824" s="81"/>
      <c r="AB17824" s="81"/>
      <c r="AC17824" s="80"/>
      <c r="AD17824" s="80"/>
      <c r="AE17824" s="81"/>
      <c r="AF17824" s="82"/>
      <c r="AG17824" s="80"/>
      <c r="AH17824" s="119"/>
      <c r="AI17824" s="119"/>
    </row>
    <row r="17825" spans="27:35" x14ac:dyDescent="0.25">
      <c r="AA17825" s="81"/>
      <c r="AB17825" s="81"/>
      <c r="AC17825" s="80"/>
      <c r="AD17825" s="80"/>
      <c r="AE17825" s="81"/>
      <c r="AF17825" s="82"/>
      <c r="AG17825" s="80"/>
      <c r="AH17825" s="119"/>
      <c r="AI17825" s="119"/>
    </row>
    <row r="17826" spans="27:35" x14ac:dyDescent="0.25">
      <c r="AA17826" s="81"/>
      <c r="AB17826" s="81"/>
      <c r="AC17826" s="80"/>
      <c r="AD17826" s="80"/>
      <c r="AE17826" s="81"/>
      <c r="AF17826" s="82"/>
      <c r="AG17826" s="80"/>
      <c r="AH17826" s="119"/>
      <c r="AI17826" s="119"/>
    </row>
    <row r="17827" spans="27:35" x14ac:dyDescent="0.25">
      <c r="AA17827" s="81"/>
      <c r="AB17827" s="81"/>
      <c r="AC17827" s="80"/>
      <c r="AD17827" s="80"/>
      <c r="AE17827" s="81"/>
      <c r="AF17827" s="82"/>
      <c r="AG17827" s="80"/>
      <c r="AH17827" s="119"/>
      <c r="AI17827" s="119"/>
    </row>
    <row r="17828" spans="27:35" x14ac:dyDescent="0.25">
      <c r="AA17828" s="81"/>
      <c r="AB17828" s="81"/>
      <c r="AC17828" s="80"/>
      <c r="AD17828" s="80"/>
      <c r="AE17828" s="81"/>
      <c r="AF17828" s="82"/>
      <c r="AG17828" s="80"/>
      <c r="AH17828" s="119"/>
      <c r="AI17828" s="119"/>
    </row>
    <row r="17829" spans="27:35" x14ac:dyDescent="0.25">
      <c r="AA17829" s="81"/>
      <c r="AB17829" s="81"/>
      <c r="AC17829" s="80"/>
      <c r="AD17829" s="80"/>
      <c r="AE17829" s="81"/>
      <c r="AF17829" s="82"/>
      <c r="AG17829" s="80"/>
      <c r="AH17829" s="119"/>
      <c r="AI17829" s="119"/>
    </row>
    <row r="17830" spans="27:35" x14ac:dyDescent="0.25">
      <c r="AA17830" s="81"/>
      <c r="AB17830" s="81"/>
      <c r="AC17830" s="80"/>
      <c r="AD17830" s="80"/>
      <c r="AE17830" s="81"/>
      <c r="AF17830" s="82"/>
      <c r="AG17830" s="80"/>
      <c r="AH17830" s="119"/>
      <c r="AI17830" s="119"/>
    </row>
    <row r="17831" spans="27:35" x14ac:dyDescent="0.25">
      <c r="AA17831" s="81"/>
      <c r="AB17831" s="81"/>
      <c r="AC17831" s="80"/>
      <c r="AD17831" s="80"/>
      <c r="AE17831" s="81"/>
      <c r="AF17831" s="82"/>
      <c r="AG17831" s="80"/>
      <c r="AH17831" s="119"/>
      <c r="AI17831" s="119"/>
    </row>
    <row r="17832" spans="27:35" x14ac:dyDescent="0.25">
      <c r="AA17832" s="81"/>
      <c r="AB17832" s="81"/>
      <c r="AC17832" s="80"/>
      <c r="AD17832" s="80"/>
      <c r="AE17832" s="81"/>
      <c r="AF17832" s="82"/>
      <c r="AG17832" s="80"/>
      <c r="AH17832" s="119"/>
      <c r="AI17832" s="119"/>
    </row>
    <row r="17833" spans="27:35" x14ac:dyDescent="0.25">
      <c r="AA17833" s="81"/>
      <c r="AB17833" s="81"/>
      <c r="AC17833" s="80"/>
      <c r="AD17833" s="80"/>
      <c r="AE17833" s="81"/>
      <c r="AF17833" s="82"/>
      <c r="AG17833" s="80"/>
      <c r="AH17833" s="119"/>
      <c r="AI17833" s="119"/>
    </row>
    <row r="17834" spans="27:35" x14ac:dyDescent="0.25">
      <c r="AA17834" s="81"/>
      <c r="AB17834" s="81"/>
      <c r="AC17834" s="80"/>
      <c r="AD17834" s="80"/>
      <c r="AE17834" s="81"/>
      <c r="AF17834" s="82"/>
      <c r="AG17834" s="80"/>
      <c r="AH17834" s="119"/>
      <c r="AI17834" s="119"/>
    </row>
    <row r="17835" spans="27:35" x14ac:dyDescent="0.25">
      <c r="AA17835" s="81"/>
      <c r="AB17835" s="81"/>
      <c r="AC17835" s="80"/>
      <c r="AD17835" s="80"/>
      <c r="AE17835" s="81"/>
      <c r="AF17835" s="82"/>
      <c r="AG17835" s="80"/>
      <c r="AH17835" s="119"/>
      <c r="AI17835" s="119"/>
    </row>
    <row r="17836" spans="27:35" x14ac:dyDescent="0.25">
      <c r="AA17836" s="81"/>
      <c r="AB17836" s="81"/>
      <c r="AC17836" s="80"/>
      <c r="AD17836" s="80"/>
      <c r="AE17836" s="81"/>
      <c r="AF17836" s="82"/>
      <c r="AG17836" s="80"/>
      <c r="AH17836" s="119"/>
      <c r="AI17836" s="119"/>
    </row>
    <row r="17837" spans="27:35" x14ac:dyDescent="0.25">
      <c r="AA17837" s="81"/>
      <c r="AB17837" s="81"/>
      <c r="AC17837" s="80"/>
      <c r="AD17837" s="80"/>
      <c r="AE17837" s="81"/>
      <c r="AF17837" s="82"/>
      <c r="AG17837" s="80"/>
      <c r="AH17837" s="119"/>
      <c r="AI17837" s="119"/>
    </row>
    <row r="17838" spans="27:35" x14ac:dyDescent="0.25">
      <c r="AA17838" s="81"/>
      <c r="AB17838" s="81"/>
      <c r="AC17838" s="80"/>
      <c r="AD17838" s="80"/>
      <c r="AE17838" s="81"/>
      <c r="AF17838" s="82"/>
      <c r="AG17838" s="80"/>
      <c r="AH17838" s="119"/>
      <c r="AI17838" s="119"/>
    </row>
    <row r="17839" spans="27:35" x14ac:dyDescent="0.25">
      <c r="AA17839" s="81"/>
      <c r="AB17839" s="81"/>
      <c r="AC17839" s="80"/>
      <c r="AD17839" s="80"/>
      <c r="AE17839" s="81"/>
      <c r="AF17839" s="82"/>
      <c r="AG17839" s="80"/>
      <c r="AH17839" s="119"/>
      <c r="AI17839" s="119"/>
    </row>
    <row r="17840" spans="27:35" x14ac:dyDescent="0.25">
      <c r="AA17840" s="81"/>
      <c r="AB17840" s="81"/>
      <c r="AC17840" s="80"/>
      <c r="AD17840" s="80"/>
      <c r="AE17840" s="81"/>
      <c r="AF17840" s="82"/>
      <c r="AG17840" s="80"/>
      <c r="AH17840" s="119"/>
      <c r="AI17840" s="119"/>
    </row>
    <row r="17841" spans="27:35" x14ac:dyDescent="0.25">
      <c r="AA17841" s="81"/>
      <c r="AB17841" s="81"/>
      <c r="AC17841" s="80"/>
      <c r="AD17841" s="80"/>
      <c r="AE17841" s="81"/>
      <c r="AF17841" s="82"/>
      <c r="AG17841" s="80"/>
      <c r="AH17841" s="119"/>
      <c r="AI17841" s="119"/>
    </row>
    <row r="17842" spans="27:35" x14ac:dyDescent="0.25">
      <c r="AA17842" s="81"/>
      <c r="AB17842" s="81"/>
      <c r="AC17842" s="80"/>
      <c r="AD17842" s="80"/>
      <c r="AE17842" s="81"/>
      <c r="AF17842" s="82"/>
      <c r="AG17842" s="80"/>
      <c r="AH17842" s="119"/>
      <c r="AI17842" s="119"/>
    </row>
    <row r="17843" spans="27:35" x14ac:dyDescent="0.25">
      <c r="AA17843" s="81"/>
      <c r="AB17843" s="81"/>
      <c r="AC17843" s="80"/>
      <c r="AD17843" s="80"/>
      <c r="AE17843" s="81"/>
      <c r="AF17843" s="82"/>
      <c r="AG17843" s="80"/>
      <c r="AH17843" s="119"/>
      <c r="AI17843" s="119"/>
    </row>
    <row r="17844" spans="27:35" x14ac:dyDescent="0.25">
      <c r="AA17844" s="81"/>
      <c r="AB17844" s="81"/>
      <c r="AC17844" s="80"/>
      <c r="AD17844" s="80"/>
      <c r="AE17844" s="81"/>
      <c r="AF17844" s="82"/>
      <c r="AG17844" s="80"/>
      <c r="AH17844" s="119"/>
      <c r="AI17844" s="119"/>
    </row>
    <row r="17845" spans="27:35" x14ac:dyDescent="0.25">
      <c r="AA17845" s="81"/>
      <c r="AB17845" s="81"/>
      <c r="AC17845" s="80"/>
      <c r="AD17845" s="80"/>
      <c r="AE17845" s="81"/>
      <c r="AF17845" s="82"/>
      <c r="AG17845" s="80"/>
      <c r="AH17845" s="119"/>
      <c r="AI17845" s="119"/>
    </row>
    <row r="17846" spans="27:35" x14ac:dyDescent="0.25">
      <c r="AA17846" s="81"/>
      <c r="AB17846" s="81"/>
      <c r="AC17846" s="80"/>
      <c r="AD17846" s="80"/>
      <c r="AE17846" s="81"/>
      <c r="AF17846" s="82"/>
      <c r="AG17846" s="80"/>
      <c r="AH17846" s="119"/>
      <c r="AI17846" s="119"/>
    </row>
    <row r="17847" spans="27:35" x14ac:dyDescent="0.25">
      <c r="AA17847" s="81"/>
      <c r="AB17847" s="81"/>
      <c r="AC17847" s="80"/>
      <c r="AD17847" s="80"/>
      <c r="AE17847" s="81"/>
      <c r="AF17847" s="82"/>
      <c r="AG17847" s="80"/>
      <c r="AH17847" s="119"/>
      <c r="AI17847" s="119"/>
    </row>
    <row r="17848" spans="27:35" x14ac:dyDescent="0.25">
      <c r="AA17848" s="81"/>
      <c r="AB17848" s="81"/>
      <c r="AC17848" s="80"/>
      <c r="AD17848" s="80"/>
      <c r="AE17848" s="81"/>
      <c r="AF17848" s="82"/>
      <c r="AG17848" s="80"/>
      <c r="AH17848" s="119"/>
      <c r="AI17848" s="119"/>
    </row>
    <row r="17849" spans="27:35" x14ac:dyDescent="0.25">
      <c r="AA17849" s="81"/>
      <c r="AB17849" s="81"/>
      <c r="AC17849" s="80"/>
      <c r="AD17849" s="80"/>
      <c r="AE17849" s="81"/>
      <c r="AF17849" s="82"/>
      <c r="AG17849" s="80"/>
      <c r="AH17849" s="119"/>
      <c r="AI17849" s="119"/>
    </row>
    <row r="17850" spans="27:35" x14ac:dyDescent="0.25">
      <c r="AA17850" s="81"/>
      <c r="AB17850" s="81"/>
      <c r="AC17850" s="80"/>
      <c r="AD17850" s="80"/>
      <c r="AE17850" s="81"/>
      <c r="AF17850" s="82"/>
      <c r="AG17850" s="80"/>
      <c r="AH17850" s="119"/>
      <c r="AI17850" s="119"/>
    </row>
    <row r="17851" spans="27:35" x14ac:dyDescent="0.25">
      <c r="AA17851" s="81"/>
      <c r="AB17851" s="81"/>
      <c r="AC17851" s="80"/>
      <c r="AD17851" s="80"/>
      <c r="AE17851" s="81"/>
      <c r="AF17851" s="82"/>
      <c r="AG17851" s="80"/>
      <c r="AH17851" s="119"/>
      <c r="AI17851" s="119"/>
    </row>
    <row r="17852" spans="27:35" x14ac:dyDescent="0.25">
      <c r="AA17852" s="81"/>
      <c r="AB17852" s="81"/>
      <c r="AC17852" s="80"/>
      <c r="AD17852" s="80"/>
      <c r="AE17852" s="81"/>
      <c r="AF17852" s="82"/>
      <c r="AG17852" s="80"/>
      <c r="AH17852" s="119"/>
      <c r="AI17852" s="119"/>
    </row>
    <row r="17853" spans="27:35" x14ac:dyDescent="0.25">
      <c r="AA17853" s="81"/>
      <c r="AB17853" s="81"/>
      <c r="AC17853" s="80"/>
      <c r="AD17853" s="80"/>
      <c r="AE17853" s="81"/>
      <c r="AF17853" s="82"/>
      <c r="AG17853" s="80"/>
      <c r="AH17853" s="119"/>
      <c r="AI17853" s="119"/>
    </row>
    <row r="17854" spans="27:35" x14ac:dyDescent="0.25">
      <c r="AA17854" s="81"/>
      <c r="AB17854" s="81"/>
      <c r="AC17854" s="80"/>
      <c r="AD17854" s="80"/>
      <c r="AE17854" s="81"/>
      <c r="AF17854" s="82"/>
      <c r="AG17854" s="80"/>
      <c r="AH17854" s="119"/>
      <c r="AI17854" s="119"/>
    </row>
    <row r="17855" spans="27:35" x14ac:dyDescent="0.25">
      <c r="AA17855" s="81"/>
      <c r="AB17855" s="81"/>
      <c r="AC17855" s="80"/>
      <c r="AD17855" s="80"/>
      <c r="AE17855" s="81"/>
      <c r="AF17855" s="82"/>
      <c r="AG17855" s="80"/>
      <c r="AH17855" s="119"/>
      <c r="AI17855" s="119"/>
    </row>
    <row r="17856" spans="27:35" x14ac:dyDescent="0.25">
      <c r="AA17856" s="81"/>
      <c r="AB17856" s="81"/>
      <c r="AC17856" s="80"/>
      <c r="AD17856" s="80"/>
      <c r="AE17856" s="81"/>
      <c r="AF17856" s="82"/>
      <c r="AG17856" s="80"/>
      <c r="AH17856" s="119"/>
      <c r="AI17856" s="119"/>
    </row>
    <row r="17857" spans="27:35" x14ac:dyDescent="0.25">
      <c r="AA17857" s="81"/>
      <c r="AB17857" s="81"/>
      <c r="AC17857" s="80"/>
      <c r="AD17857" s="80"/>
      <c r="AE17857" s="81"/>
      <c r="AF17857" s="82"/>
      <c r="AG17857" s="80"/>
      <c r="AH17857" s="119"/>
      <c r="AI17857" s="119"/>
    </row>
    <row r="17858" spans="27:35" x14ac:dyDescent="0.25">
      <c r="AA17858" s="81"/>
      <c r="AB17858" s="81"/>
      <c r="AC17858" s="80"/>
      <c r="AD17858" s="80"/>
      <c r="AE17858" s="81"/>
      <c r="AF17858" s="82"/>
      <c r="AG17858" s="80"/>
      <c r="AH17858" s="119"/>
      <c r="AI17858" s="119"/>
    </row>
    <row r="17859" spans="27:35" x14ac:dyDescent="0.25">
      <c r="AA17859" s="81"/>
      <c r="AB17859" s="81"/>
      <c r="AC17859" s="80"/>
      <c r="AD17859" s="80"/>
      <c r="AE17859" s="81"/>
      <c r="AF17859" s="82"/>
      <c r="AG17859" s="80"/>
      <c r="AH17859" s="119"/>
      <c r="AI17859" s="119"/>
    </row>
    <row r="17860" spans="27:35" x14ac:dyDescent="0.25">
      <c r="AA17860" s="81"/>
      <c r="AB17860" s="81"/>
      <c r="AC17860" s="80"/>
      <c r="AD17860" s="80"/>
      <c r="AE17860" s="81"/>
      <c r="AF17860" s="82"/>
      <c r="AG17860" s="80"/>
      <c r="AH17860" s="119"/>
      <c r="AI17860" s="119"/>
    </row>
    <row r="17861" spans="27:35" x14ac:dyDescent="0.25">
      <c r="AA17861" s="81"/>
      <c r="AB17861" s="81"/>
      <c r="AC17861" s="80"/>
      <c r="AD17861" s="80"/>
      <c r="AE17861" s="81"/>
      <c r="AF17861" s="82"/>
      <c r="AG17861" s="80"/>
      <c r="AH17861" s="119"/>
      <c r="AI17861" s="119"/>
    </row>
    <row r="17862" spans="27:35" x14ac:dyDescent="0.25">
      <c r="AA17862" s="81"/>
      <c r="AB17862" s="81"/>
      <c r="AC17862" s="80"/>
      <c r="AD17862" s="80"/>
      <c r="AE17862" s="81"/>
      <c r="AF17862" s="82"/>
      <c r="AG17862" s="80"/>
      <c r="AH17862" s="119"/>
      <c r="AI17862" s="119"/>
    </row>
    <row r="17863" spans="27:35" x14ac:dyDescent="0.25">
      <c r="AA17863" s="81"/>
      <c r="AB17863" s="81"/>
      <c r="AC17863" s="80"/>
      <c r="AD17863" s="80"/>
      <c r="AE17863" s="81"/>
      <c r="AF17863" s="82"/>
      <c r="AG17863" s="80"/>
      <c r="AH17863" s="119"/>
      <c r="AI17863" s="119"/>
    </row>
    <row r="17864" spans="27:35" x14ac:dyDescent="0.25">
      <c r="AA17864" s="81"/>
      <c r="AB17864" s="81"/>
      <c r="AC17864" s="80"/>
      <c r="AD17864" s="80"/>
      <c r="AE17864" s="81"/>
      <c r="AF17864" s="82"/>
      <c r="AG17864" s="80"/>
      <c r="AH17864" s="119"/>
      <c r="AI17864" s="119"/>
    </row>
    <row r="17865" spans="27:35" x14ac:dyDescent="0.25">
      <c r="AA17865" s="81"/>
      <c r="AB17865" s="81"/>
      <c r="AC17865" s="80"/>
      <c r="AD17865" s="80"/>
      <c r="AE17865" s="81"/>
      <c r="AF17865" s="82"/>
      <c r="AG17865" s="80"/>
      <c r="AH17865" s="119"/>
      <c r="AI17865" s="119"/>
    </row>
    <row r="17866" spans="27:35" x14ac:dyDescent="0.25">
      <c r="AA17866" s="81"/>
      <c r="AB17866" s="81"/>
      <c r="AC17866" s="80"/>
      <c r="AD17866" s="80"/>
      <c r="AE17866" s="81"/>
      <c r="AF17866" s="82"/>
      <c r="AG17866" s="80"/>
      <c r="AH17866" s="119"/>
      <c r="AI17866" s="119"/>
    </row>
    <row r="17867" spans="27:35" x14ac:dyDescent="0.25">
      <c r="AA17867" s="81"/>
      <c r="AB17867" s="81"/>
      <c r="AC17867" s="80"/>
      <c r="AD17867" s="80"/>
      <c r="AE17867" s="81"/>
      <c r="AF17867" s="82"/>
      <c r="AG17867" s="80"/>
      <c r="AH17867" s="119"/>
      <c r="AI17867" s="119"/>
    </row>
    <row r="17868" spans="27:35" x14ac:dyDescent="0.25">
      <c r="AA17868" s="81"/>
      <c r="AB17868" s="81"/>
      <c r="AC17868" s="80"/>
      <c r="AD17868" s="80"/>
      <c r="AE17868" s="81"/>
      <c r="AF17868" s="82"/>
      <c r="AG17868" s="80"/>
      <c r="AH17868" s="119"/>
      <c r="AI17868" s="119"/>
    </row>
    <row r="17869" spans="27:35" x14ac:dyDescent="0.25">
      <c r="AA17869" s="81"/>
      <c r="AB17869" s="81"/>
      <c r="AC17869" s="80"/>
      <c r="AD17869" s="80"/>
      <c r="AE17869" s="81"/>
      <c r="AF17869" s="82"/>
      <c r="AG17869" s="80"/>
      <c r="AH17869" s="119"/>
      <c r="AI17869" s="119"/>
    </row>
    <row r="17870" spans="27:35" x14ac:dyDescent="0.25">
      <c r="AA17870" s="81"/>
      <c r="AB17870" s="81"/>
      <c r="AC17870" s="80"/>
      <c r="AD17870" s="80"/>
      <c r="AE17870" s="81"/>
      <c r="AF17870" s="82"/>
      <c r="AG17870" s="80"/>
      <c r="AH17870" s="119"/>
      <c r="AI17870" s="119"/>
    </row>
    <row r="17871" spans="27:35" x14ac:dyDescent="0.25">
      <c r="AA17871" s="81"/>
      <c r="AB17871" s="81"/>
      <c r="AC17871" s="80"/>
      <c r="AD17871" s="80"/>
      <c r="AE17871" s="81"/>
      <c r="AF17871" s="82"/>
      <c r="AG17871" s="80"/>
      <c r="AH17871" s="119"/>
      <c r="AI17871" s="119"/>
    </row>
    <row r="17872" spans="27:35" x14ac:dyDescent="0.25">
      <c r="AA17872" s="81"/>
      <c r="AB17872" s="81"/>
      <c r="AC17872" s="80"/>
      <c r="AD17872" s="80"/>
      <c r="AE17872" s="81"/>
      <c r="AF17872" s="82"/>
      <c r="AG17872" s="80"/>
      <c r="AH17872" s="119"/>
      <c r="AI17872" s="119"/>
    </row>
    <row r="17873" spans="27:35" x14ac:dyDescent="0.25">
      <c r="AA17873" s="81"/>
      <c r="AB17873" s="81"/>
      <c r="AC17873" s="80"/>
      <c r="AD17873" s="80"/>
      <c r="AE17873" s="81"/>
      <c r="AF17873" s="82"/>
      <c r="AG17873" s="80"/>
      <c r="AH17873" s="119"/>
      <c r="AI17873" s="119"/>
    </row>
    <row r="17874" spans="27:35" x14ac:dyDescent="0.25">
      <c r="AA17874" s="81"/>
      <c r="AB17874" s="81"/>
      <c r="AC17874" s="80"/>
      <c r="AD17874" s="80"/>
      <c r="AE17874" s="81"/>
      <c r="AF17874" s="82"/>
      <c r="AG17874" s="80"/>
      <c r="AH17874" s="119"/>
      <c r="AI17874" s="119"/>
    </row>
    <row r="17875" spans="27:35" x14ac:dyDescent="0.25">
      <c r="AA17875" s="81"/>
      <c r="AB17875" s="81"/>
      <c r="AC17875" s="80"/>
      <c r="AD17875" s="80"/>
      <c r="AE17875" s="81"/>
      <c r="AF17875" s="82"/>
      <c r="AG17875" s="80"/>
      <c r="AH17875" s="119"/>
      <c r="AI17875" s="119"/>
    </row>
    <row r="17876" spans="27:35" x14ac:dyDescent="0.25">
      <c r="AA17876" s="81"/>
      <c r="AB17876" s="81"/>
      <c r="AC17876" s="80"/>
      <c r="AD17876" s="80"/>
      <c r="AE17876" s="81"/>
      <c r="AF17876" s="82"/>
      <c r="AG17876" s="80"/>
      <c r="AH17876" s="119"/>
      <c r="AI17876" s="119"/>
    </row>
    <row r="17877" spans="27:35" x14ac:dyDescent="0.25">
      <c r="AA17877" s="81"/>
      <c r="AB17877" s="81"/>
      <c r="AC17877" s="80"/>
      <c r="AD17877" s="80"/>
      <c r="AE17877" s="81"/>
      <c r="AF17877" s="82"/>
      <c r="AG17877" s="80"/>
      <c r="AH17877" s="119"/>
      <c r="AI17877" s="119"/>
    </row>
    <row r="17878" spans="27:35" x14ac:dyDescent="0.25">
      <c r="AA17878" s="81"/>
      <c r="AB17878" s="81"/>
      <c r="AC17878" s="80"/>
      <c r="AD17878" s="80"/>
      <c r="AE17878" s="81"/>
      <c r="AF17878" s="82"/>
      <c r="AG17878" s="80"/>
      <c r="AH17878" s="119"/>
      <c r="AI17878" s="119"/>
    </row>
    <row r="17879" spans="27:35" x14ac:dyDescent="0.25">
      <c r="AA17879" s="81"/>
      <c r="AB17879" s="81"/>
      <c r="AC17879" s="80"/>
      <c r="AD17879" s="80"/>
      <c r="AE17879" s="81"/>
      <c r="AF17879" s="82"/>
      <c r="AG17879" s="80"/>
      <c r="AH17879" s="119"/>
      <c r="AI17879" s="119"/>
    </row>
    <row r="17880" spans="27:35" x14ac:dyDescent="0.25">
      <c r="AA17880" s="81"/>
      <c r="AB17880" s="81"/>
      <c r="AC17880" s="80"/>
      <c r="AD17880" s="80"/>
      <c r="AE17880" s="81"/>
      <c r="AF17880" s="82"/>
      <c r="AG17880" s="80"/>
      <c r="AH17880" s="119"/>
      <c r="AI17880" s="119"/>
    </row>
    <row r="17881" spans="27:35" x14ac:dyDescent="0.25">
      <c r="AA17881" s="81"/>
      <c r="AB17881" s="81"/>
      <c r="AC17881" s="80"/>
      <c r="AD17881" s="80"/>
      <c r="AE17881" s="81"/>
      <c r="AF17881" s="82"/>
      <c r="AG17881" s="80"/>
      <c r="AH17881" s="119"/>
      <c r="AI17881" s="119"/>
    </row>
    <row r="17882" spans="27:35" x14ac:dyDescent="0.25">
      <c r="AA17882" s="81"/>
      <c r="AB17882" s="81"/>
      <c r="AC17882" s="80"/>
      <c r="AD17882" s="80"/>
      <c r="AE17882" s="81"/>
      <c r="AF17882" s="82"/>
      <c r="AG17882" s="80"/>
      <c r="AH17882" s="119"/>
      <c r="AI17882" s="119"/>
    </row>
    <row r="17883" spans="27:35" x14ac:dyDescent="0.25">
      <c r="AA17883" s="81"/>
      <c r="AB17883" s="81"/>
      <c r="AC17883" s="80"/>
      <c r="AD17883" s="80"/>
      <c r="AE17883" s="81"/>
      <c r="AF17883" s="82"/>
      <c r="AG17883" s="80"/>
      <c r="AH17883" s="119"/>
      <c r="AI17883" s="119"/>
    </row>
    <row r="17884" spans="27:35" x14ac:dyDescent="0.25">
      <c r="AA17884" s="81"/>
      <c r="AB17884" s="81"/>
      <c r="AC17884" s="80"/>
      <c r="AD17884" s="80"/>
      <c r="AE17884" s="81"/>
      <c r="AF17884" s="82"/>
      <c r="AG17884" s="80"/>
      <c r="AH17884" s="119"/>
      <c r="AI17884" s="119"/>
    </row>
    <row r="17885" spans="27:35" x14ac:dyDescent="0.25">
      <c r="AA17885" s="81"/>
      <c r="AB17885" s="81"/>
      <c r="AC17885" s="80"/>
      <c r="AD17885" s="80"/>
      <c r="AE17885" s="81"/>
      <c r="AF17885" s="82"/>
      <c r="AG17885" s="80"/>
      <c r="AH17885" s="119"/>
      <c r="AI17885" s="119"/>
    </row>
    <row r="17886" spans="27:35" x14ac:dyDescent="0.25">
      <c r="AA17886" s="81"/>
      <c r="AB17886" s="81"/>
      <c r="AC17886" s="80"/>
      <c r="AD17886" s="80"/>
      <c r="AE17886" s="81"/>
      <c r="AF17886" s="82"/>
      <c r="AG17886" s="80"/>
      <c r="AH17886" s="119"/>
      <c r="AI17886" s="119"/>
    </row>
    <row r="17887" spans="27:35" x14ac:dyDescent="0.25">
      <c r="AA17887" s="81"/>
      <c r="AB17887" s="81"/>
      <c r="AC17887" s="80"/>
      <c r="AD17887" s="80"/>
      <c r="AE17887" s="81"/>
      <c r="AF17887" s="82"/>
      <c r="AG17887" s="80"/>
      <c r="AH17887" s="119"/>
      <c r="AI17887" s="119"/>
    </row>
    <row r="17888" spans="27:35" x14ac:dyDescent="0.25">
      <c r="AA17888" s="81"/>
      <c r="AB17888" s="81"/>
      <c r="AC17888" s="80"/>
      <c r="AD17888" s="80"/>
      <c r="AE17888" s="81"/>
      <c r="AF17888" s="82"/>
      <c r="AG17888" s="80"/>
      <c r="AH17888" s="119"/>
      <c r="AI17888" s="119"/>
    </row>
    <row r="17889" spans="27:35" x14ac:dyDescent="0.25">
      <c r="AA17889" s="81"/>
      <c r="AB17889" s="81"/>
      <c r="AC17889" s="80"/>
      <c r="AD17889" s="80"/>
      <c r="AE17889" s="81"/>
      <c r="AF17889" s="82"/>
      <c r="AG17889" s="80"/>
      <c r="AH17889" s="119"/>
      <c r="AI17889" s="119"/>
    </row>
    <row r="17890" spans="27:35" x14ac:dyDescent="0.25">
      <c r="AA17890" s="81"/>
      <c r="AB17890" s="81"/>
      <c r="AC17890" s="80"/>
      <c r="AD17890" s="80"/>
      <c r="AE17890" s="81"/>
      <c r="AF17890" s="82"/>
      <c r="AG17890" s="80"/>
      <c r="AH17890" s="119"/>
      <c r="AI17890" s="119"/>
    </row>
    <row r="17891" spans="27:35" x14ac:dyDescent="0.25">
      <c r="AA17891" s="81"/>
      <c r="AB17891" s="81"/>
      <c r="AC17891" s="80"/>
      <c r="AD17891" s="80"/>
      <c r="AE17891" s="81"/>
      <c r="AF17891" s="82"/>
      <c r="AG17891" s="80"/>
      <c r="AH17891" s="119"/>
      <c r="AI17891" s="119"/>
    </row>
    <row r="17892" spans="27:35" x14ac:dyDescent="0.25">
      <c r="AA17892" s="81"/>
      <c r="AB17892" s="81"/>
      <c r="AC17892" s="80"/>
      <c r="AD17892" s="80"/>
      <c r="AE17892" s="81"/>
      <c r="AF17892" s="82"/>
      <c r="AG17892" s="80"/>
      <c r="AH17892" s="119"/>
      <c r="AI17892" s="119"/>
    </row>
    <row r="17893" spans="27:35" x14ac:dyDescent="0.25">
      <c r="AA17893" s="81"/>
      <c r="AB17893" s="81"/>
      <c r="AC17893" s="80"/>
      <c r="AD17893" s="80"/>
      <c r="AE17893" s="81"/>
      <c r="AF17893" s="82"/>
      <c r="AG17893" s="80"/>
      <c r="AH17893" s="119"/>
      <c r="AI17893" s="119"/>
    </row>
    <row r="17894" spans="27:35" x14ac:dyDescent="0.25">
      <c r="AA17894" s="81"/>
      <c r="AB17894" s="81"/>
      <c r="AC17894" s="80"/>
      <c r="AD17894" s="80"/>
      <c r="AE17894" s="81"/>
      <c r="AF17894" s="82"/>
      <c r="AG17894" s="80"/>
      <c r="AH17894" s="119"/>
      <c r="AI17894" s="119"/>
    </row>
    <row r="17895" spans="27:35" x14ac:dyDescent="0.25">
      <c r="AA17895" s="81"/>
      <c r="AB17895" s="81"/>
      <c r="AC17895" s="80"/>
      <c r="AD17895" s="80"/>
      <c r="AE17895" s="81"/>
      <c r="AF17895" s="82"/>
      <c r="AG17895" s="80"/>
      <c r="AH17895" s="119"/>
      <c r="AI17895" s="119"/>
    </row>
    <row r="17896" spans="27:35" x14ac:dyDescent="0.25">
      <c r="AA17896" s="81"/>
      <c r="AB17896" s="81"/>
      <c r="AC17896" s="80"/>
      <c r="AD17896" s="80"/>
      <c r="AE17896" s="81"/>
      <c r="AF17896" s="82"/>
      <c r="AG17896" s="80"/>
      <c r="AH17896" s="119"/>
      <c r="AI17896" s="119"/>
    </row>
    <row r="17897" spans="27:35" x14ac:dyDescent="0.25">
      <c r="AA17897" s="81"/>
      <c r="AB17897" s="81"/>
      <c r="AC17897" s="80"/>
      <c r="AD17897" s="80"/>
      <c r="AE17897" s="81"/>
      <c r="AF17897" s="82"/>
      <c r="AG17897" s="80"/>
      <c r="AH17897" s="119"/>
      <c r="AI17897" s="119"/>
    </row>
    <row r="17898" spans="27:35" x14ac:dyDescent="0.25">
      <c r="AA17898" s="81"/>
      <c r="AB17898" s="81"/>
      <c r="AC17898" s="80"/>
      <c r="AD17898" s="80"/>
      <c r="AE17898" s="81"/>
      <c r="AF17898" s="82"/>
      <c r="AG17898" s="80"/>
      <c r="AH17898" s="119"/>
      <c r="AI17898" s="119"/>
    </row>
    <row r="17899" spans="27:35" x14ac:dyDescent="0.25">
      <c r="AA17899" s="81"/>
      <c r="AB17899" s="81"/>
      <c r="AC17899" s="80"/>
      <c r="AD17899" s="80"/>
      <c r="AE17899" s="81"/>
      <c r="AF17899" s="82"/>
      <c r="AG17899" s="80"/>
      <c r="AH17899" s="119"/>
      <c r="AI17899" s="119"/>
    </row>
    <row r="17900" spans="27:35" x14ac:dyDescent="0.25">
      <c r="AA17900" s="81"/>
      <c r="AB17900" s="81"/>
      <c r="AC17900" s="80"/>
      <c r="AD17900" s="80"/>
      <c r="AE17900" s="81"/>
      <c r="AF17900" s="82"/>
      <c r="AG17900" s="80"/>
      <c r="AH17900" s="119"/>
      <c r="AI17900" s="119"/>
    </row>
    <row r="17901" spans="27:35" x14ac:dyDescent="0.25">
      <c r="AA17901" s="81"/>
      <c r="AB17901" s="81"/>
      <c r="AC17901" s="80"/>
      <c r="AD17901" s="80"/>
      <c r="AE17901" s="81"/>
      <c r="AF17901" s="82"/>
      <c r="AG17901" s="80"/>
      <c r="AH17901" s="119"/>
      <c r="AI17901" s="119"/>
    </row>
    <row r="17902" spans="27:35" x14ac:dyDescent="0.25">
      <c r="AA17902" s="81"/>
      <c r="AB17902" s="81"/>
      <c r="AC17902" s="80"/>
      <c r="AD17902" s="80"/>
      <c r="AE17902" s="81"/>
      <c r="AF17902" s="82"/>
      <c r="AG17902" s="80"/>
      <c r="AH17902" s="119"/>
      <c r="AI17902" s="119"/>
    </row>
    <row r="17903" spans="27:35" x14ac:dyDescent="0.25">
      <c r="AA17903" s="81"/>
      <c r="AB17903" s="81"/>
      <c r="AC17903" s="80"/>
      <c r="AD17903" s="80"/>
      <c r="AE17903" s="81"/>
      <c r="AF17903" s="82"/>
      <c r="AG17903" s="80"/>
      <c r="AH17903" s="119"/>
      <c r="AI17903" s="119"/>
    </row>
    <row r="17904" spans="27:35" x14ac:dyDescent="0.25">
      <c r="AA17904" s="81"/>
      <c r="AB17904" s="81"/>
      <c r="AC17904" s="80"/>
      <c r="AD17904" s="80"/>
      <c r="AE17904" s="81"/>
      <c r="AF17904" s="82"/>
      <c r="AG17904" s="80"/>
      <c r="AH17904" s="119"/>
      <c r="AI17904" s="119"/>
    </row>
    <row r="17905" spans="27:35" x14ac:dyDescent="0.25">
      <c r="AA17905" s="81"/>
      <c r="AB17905" s="81"/>
      <c r="AC17905" s="80"/>
      <c r="AD17905" s="80"/>
      <c r="AE17905" s="81"/>
      <c r="AF17905" s="82"/>
      <c r="AG17905" s="80"/>
      <c r="AH17905" s="119"/>
      <c r="AI17905" s="119"/>
    </row>
    <row r="17906" spans="27:35" x14ac:dyDescent="0.25">
      <c r="AA17906" s="81"/>
      <c r="AB17906" s="81"/>
      <c r="AC17906" s="80"/>
      <c r="AD17906" s="80"/>
      <c r="AE17906" s="81"/>
      <c r="AF17906" s="82"/>
      <c r="AG17906" s="80"/>
      <c r="AH17906" s="119"/>
      <c r="AI17906" s="119"/>
    </row>
    <row r="17907" spans="27:35" x14ac:dyDescent="0.25">
      <c r="AA17907" s="81"/>
      <c r="AB17907" s="81"/>
      <c r="AC17907" s="80"/>
      <c r="AD17907" s="80"/>
      <c r="AE17907" s="81"/>
      <c r="AF17907" s="82"/>
      <c r="AG17907" s="80"/>
      <c r="AH17907" s="119"/>
      <c r="AI17907" s="119"/>
    </row>
    <row r="17908" spans="27:35" x14ac:dyDescent="0.25">
      <c r="AA17908" s="81"/>
      <c r="AB17908" s="81"/>
      <c r="AC17908" s="80"/>
      <c r="AD17908" s="80"/>
      <c r="AE17908" s="81"/>
      <c r="AF17908" s="82"/>
      <c r="AG17908" s="80"/>
      <c r="AH17908" s="119"/>
      <c r="AI17908" s="119"/>
    </row>
    <row r="17909" spans="27:35" x14ac:dyDescent="0.25">
      <c r="AA17909" s="81"/>
      <c r="AB17909" s="81"/>
      <c r="AC17909" s="80"/>
      <c r="AD17909" s="80"/>
      <c r="AE17909" s="81"/>
      <c r="AF17909" s="82"/>
      <c r="AG17909" s="80"/>
      <c r="AH17909" s="119"/>
      <c r="AI17909" s="119"/>
    </row>
    <row r="17910" spans="27:35" x14ac:dyDescent="0.25">
      <c r="AA17910" s="81"/>
      <c r="AB17910" s="81"/>
      <c r="AC17910" s="80"/>
      <c r="AD17910" s="80"/>
      <c r="AE17910" s="81"/>
      <c r="AF17910" s="82"/>
      <c r="AG17910" s="80"/>
      <c r="AH17910" s="119"/>
      <c r="AI17910" s="119"/>
    </row>
    <row r="17911" spans="27:35" x14ac:dyDescent="0.25">
      <c r="AA17911" s="81"/>
      <c r="AB17911" s="81"/>
      <c r="AC17911" s="80"/>
      <c r="AD17911" s="80"/>
      <c r="AE17911" s="81"/>
      <c r="AF17911" s="82"/>
      <c r="AG17911" s="80"/>
      <c r="AH17911" s="119"/>
      <c r="AI17911" s="119"/>
    </row>
    <row r="17912" spans="27:35" x14ac:dyDescent="0.25">
      <c r="AA17912" s="81"/>
      <c r="AB17912" s="81"/>
      <c r="AC17912" s="80"/>
      <c r="AD17912" s="80"/>
      <c r="AE17912" s="81"/>
      <c r="AF17912" s="82"/>
      <c r="AG17912" s="80"/>
      <c r="AH17912" s="119"/>
      <c r="AI17912" s="119"/>
    </row>
    <row r="17913" spans="27:35" x14ac:dyDescent="0.25">
      <c r="AA17913" s="81"/>
      <c r="AB17913" s="81"/>
      <c r="AC17913" s="80"/>
      <c r="AD17913" s="80"/>
      <c r="AE17913" s="81"/>
      <c r="AF17913" s="82"/>
      <c r="AG17913" s="80"/>
      <c r="AH17913" s="119"/>
      <c r="AI17913" s="119"/>
    </row>
    <row r="17914" spans="27:35" x14ac:dyDescent="0.25">
      <c r="AA17914" s="81"/>
      <c r="AB17914" s="81"/>
      <c r="AC17914" s="80"/>
      <c r="AD17914" s="80"/>
      <c r="AE17914" s="81"/>
      <c r="AF17914" s="82"/>
      <c r="AG17914" s="80"/>
      <c r="AH17914" s="119"/>
      <c r="AI17914" s="119"/>
    </row>
    <row r="17915" spans="27:35" x14ac:dyDescent="0.25">
      <c r="AA17915" s="81"/>
      <c r="AB17915" s="81"/>
      <c r="AC17915" s="80"/>
      <c r="AD17915" s="80"/>
      <c r="AE17915" s="81"/>
      <c r="AF17915" s="82"/>
      <c r="AG17915" s="80"/>
      <c r="AH17915" s="119"/>
      <c r="AI17915" s="119"/>
    </row>
    <row r="17916" spans="27:35" x14ac:dyDescent="0.25">
      <c r="AA17916" s="81"/>
      <c r="AB17916" s="81"/>
      <c r="AC17916" s="80"/>
      <c r="AD17916" s="80"/>
      <c r="AE17916" s="81"/>
      <c r="AF17916" s="82"/>
      <c r="AG17916" s="80"/>
      <c r="AH17916" s="119"/>
      <c r="AI17916" s="119"/>
    </row>
    <row r="17917" spans="27:35" x14ac:dyDescent="0.25">
      <c r="AA17917" s="81"/>
      <c r="AB17917" s="81"/>
      <c r="AC17917" s="80"/>
      <c r="AD17917" s="80"/>
      <c r="AE17917" s="81"/>
      <c r="AF17917" s="82"/>
      <c r="AG17917" s="80"/>
      <c r="AH17917" s="119"/>
      <c r="AI17917" s="119"/>
    </row>
    <row r="17918" spans="27:35" x14ac:dyDescent="0.25">
      <c r="AA17918" s="81"/>
      <c r="AB17918" s="81"/>
      <c r="AC17918" s="80"/>
      <c r="AD17918" s="80"/>
      <c r="AE17918" s="81"/>
      <c r="AF17918" s="82"/>
      <c r="AG17918" s="80"/>
      <c r="AH17918" s="119"/>
      <c r="AI17918" s="119"/>
    </row>
    <row r="17919" spans="27:35" x14ac:dyDescent="0.25">
      <c r="AA17919" s="81"/>
      <c r="AB17919" s="81"/>
      <c r="AC17919" s="80"/>
      <c r="AD17919" s="80"/>
      <c r="AE17919" s="81"/>
      <c r="AF17919" s="82"/>
      <c r="AG17919" s="80"/>
      <c r="AH17919" s="119"/>
      <c r="AI17919" s="119"/>
    </row>
    <row r="17920" spans="27:35" x14ac:dyDescent="0.25">
      <c r="AA17920" s="81"/>
      <c r="AB17920" s="81"/>
      <c r="AC17920" s="80"/>
      <c r="AD17920" s="80"/>
      <c r="AE17920" s="81"/>
      <c r="AF17920" s="82"/>
      <c r="AG17920" s="80"/>
      <c r="AH17920" s="119"/>
      <c r="AI17920" s="119"/>
    </row>
    <row r="17921" spans="27:35" x14ac:dyDescent="0.25">
      <c r="AA17921" s="81"/>
      <c r="AB17921" s="81"/>
      <c r="AC17921" s="80"/>
      <c r="AD17921" s="80"/>
      <c r="AE17921" s="81"/>
      <c r="AF17921" s="82"/>
      <c r="AG17921" s="80"/>
      <c r="AH17921" s="119"/>
      <c r="AI17921" s="119"/>
    </row>
    <row r="17922" spans="27:35" x14ac:dyDescent="0.25">
      <c r="AA17922" s="81"/>
      <c r="AB17922" s="81"/>
      <c r="AC17922" s="80"/>
      <c r="AD17922" s="80"/>
      <c r="AE17922" s="81"/>
      <c r="AF17922" s="82"/>
      <c r="AG17922" s="80"/>
      <c r="AH17922" s="119"/>
      <c r="AI17922" s="119"/>
    </row>
    <row r="17923" spans="27:35" x14ac:dyDescent="0.25">
      <c r="AA17923" s="81"/>
      <c r="AB17923" s="81"/>
      <c r="AC17923" s="80"/>
      <c r="AD17923" s="80"/>
      <c r="AE17923" s="81"/>
      <c r="AF17923" s="82"/>
      <c r="AG17923" s="80"/>
      <c r="AH17923" s="119"/>
      <c r="AI17923" s="119"/>
    </row>
    <row r="17924" spans="27:35" x14ac:dyDescent="0.25">
      <c r="AA17924" s="81"/>
      <c r="AB17924" s="81"/>
      <c r="AC17924" s="80"/>
      <c r="AD17924" s="80"/>
      <c r="AE17924" s="81"/>
      <c r="AF17924" s="82"/>
      <c r="AG17924" s="80"/>
      <c r="AH17924" s="119"/>
      <c r="AI17924" s="119"/>
    </row>
    <row r="17925" spans="27:35" x14ac:dyDescent="0.25">
      <c r="AA17925" s="81"/>
      <c r="AB17925" s="81"/>
      <c r="AC17925" s="80"/>
      <c r="AD17925" s="80"/>
      <c r="AE17925" s="81"/>
      <c r="AF17925" s="82"/>
      <c r="AG17925" s="80"/>
      <c r="AH17925" s="119"/>
      <c r="AI17925" s="119"/>
    </row>
    <row r="17926" spans="27:35" x14ac:dyDescent="0.25">
      <c r="AA17926" s="81"/>
      <c r="AB17926" s="81"/>
      <c r="AC17926" s="80"/>
      <c r="AD17926" s="80"/>
      <c r="AE17926" s="81"/>
      <c r="AF17926" s="82"/>
      <c r="AG17926" s="80"/>
      <c r="AH17926" s="119"/>
      <c r="AI17926" s="119"/>
    </row>
    <row r="17927" spans="27:35" x14ac:dyDescent="0.25">
      <c r="AA17927" s="81"/>
      <c r="AB17927" s="81"/>
      <c r="AC17927" s="80"/>
      <c r="AD17927" s="80"/>
      <c r="AE17927" s="81"/>
      <c r="AF17927" s="82"/>
      <c r="AG17927" s="80"/>
      <c r="AH17927" s="119"/>
      <c r="AI17927" s="119"/>
    </row>
    <row r="17928" spans="27:35" x14ac:dyDescent="0.25">
      <c r="AA17928" s="81"/>
      <c r="AB17928" s="81"/>
      <c r="AC17928" s="80"/>
      <c r="AD17928" s="80"/>
      <c r="AE17928" s="81"/>
      <c r="AF17928" s="82"/>
      <c r="AG17928" s="80"/>
      <c r="AH17928" s="119"/>
      <c r="AI17928" s="119"/>
    </row>
    <row r="17929" spans="27:35" x14ac:dyDescent="0.25">
      <c r="AA17929" s="81"/>
      <c r="AB17929" s="81"/>
      <c r="AC17929" s="80"/>
      <c r="AD17929" s="80"/>
      <c r="AE17929" s="81"/>
      <c r="AF17929" s="82"/>
      <c r="AG17929" s="80"/>
      <c r="AH17929" s="119"/>
      <c r="AI17929" s="119"/>
    </row>
    <row r="17930" spans="27:35" x14ac:dyDescent="0.25">
      <c r="AA17930" s="81"/>
      <c r="AB17930" s="81"/>
      <c r="AC17930" s="80"/>
      <c r="AD17930" s="80"/>
      <c r="AE17930" s="81"/>
      <c r="AF17930" s="82"/>
      <c r="AG17930" s="80"/>
      <c r="AH17930" s="119"/>
      <c r="AI17930" s="119"/>
    </row>
    <row r="17931" spans="27:35" x14ac:dyDescent="0.25">
      <c r="AA17931" s="81"/>
      <c r="AB17931" s="81"/>
      <c r="AC17931" s="80"/>
      <c r="AD17931" s="80"/>
      <c r="AE17931" s="81"/>
      <c r="AF17931" s="82"/>
      <c r="AG17931" s="80"/>
      <c r="AH17931" s="119"/>
      <c r="AI17931" s="119"/>
    </row>
    <row r="17932" spans="27:35" x14ac:dyDescent="0.25">
      <c r="AA17932" s="81"/>
      <c r="AB17932" s="81"/>
      <c r="AC17932" s="80"/>
      <c r="AD17932" s="80"/>
      <c r="AE17932" s="81"/>
      <c r="AF17932" s="82"/>
      <c r="AG17932" s="80"/>
      <c r="AH17932" s="119"/>
      <c r="AI17932" s="119"/>
    </row>
    <row r="17933" spans="27:35" x14ac:dyDescent="0.25">
      <c r="AA17933" s="81"/>
      <c r="AB17933" s="81"/>
      <c r="AC17933" s="80"/>
      <c r="AD17933" s="80"/>
      <c r="AE17933" s="81"/>
      <c r="AF17933" s="82"/>
      <c r="AG17933" s="80"/>
      <c r="AH17933" s="119"/>
      <c r="AI17933" s="119"/>
    </row>
    <row r="17934" spans="27:35" x14ac:dyDescent="0.25">
      <c r="AA17934" s="81"/>
      <c r="AB17934" s="81"/>
      <c r="AC17934" s="80"/>
      <c r="AD17934" s="80"/>
      <c r="AE17934" s="81"/>
      <c r="AF17934" s="82"/>
      <c r="AG17934" s="80"/>
      <c r="AH17934" s="119"/>
      <c r="AI17934" s="119"/>
    </row>
    <row r="17935" spans="27:35" x14ac:dyDescent="0.25">
      <c r="AA17935" s="81"/>
      <c r="AB17935" s="81"/>
      <c r="AC17935" s="80"/>
      <c r="AD17935" s="80"/>
      <c r="AE17935" s="81"/>
      <c r="AF17935" s="82"/>
      <c r="AG17935" s="80"/>
      <c r="AH17935" s="119"/>
      <c r="AI17935" s="119"/>
    </row>
    <row r="17936" spans="27:35" x14ac:dyDescent="0.25">
      <c r="AA17936" s="81"/>
      <c r="AB17936" s="81"/>
      <c r="AC17936" s="80"/>
      <c r="AD17936" s="80"/>
      <c r="AE17936" s="81"/>
      <c r="AF17936" s="82"/>
      <c r="AG17936" s="80"/>
      <c r="AH17936" s="119"/>
      <c r="AI17936" s="119"/>
    </row>
    <row r="17937" spans="27:35" x14ac:dyDescent="0.25">
      <c r="AA17937" s="81"/>
      <c r="AB17937" s="81"/>
      <c r="AC17937" s="80"/>
      <c r="AD17937" s="80"/>
      <c r="AE17937" s="81"/>
      <c r="AF17937" s="82"/>
      <c r="AG17937" s="80"/>
      <c r="AH17937" s="119"/>
      <c r="AI17937" s="119"/>
    </row>
    <row r="17938" spans="27:35" x14ac:dyDescent="0.25">
      <c r="AA17938" s="81"/>
      <c r="AB17938" s="81"/>
      <c r="AC17938" s="80"/>
      <c r="AD17938" s="80"/>
      <c r="AE17938" s="81"/>
      <c r="AF17938" s="82"/>
      <c r="AG17938" s="80"/>
      <c r="AH17938" s="119"/>
      <c r="AI17938" s="119"/>
    </row>
    <row r="17939" spans="27:35" x14ac:dyDescent="0.25">
      <c r="AA17939" s="81"/>
      <c r="AB17939" s="81"/>
      <c r="AC17939" s="80"/>
      <c r="AD17939" s="80"/>
      <c r="AE17939" s="81"/>
      <c r="AF17939" s="82"/>
      <c r="AG17939" s="80"/>
      <c r="AH17939" s="119"/>
      <c r="AI17939" s="119"/>
    </row>
    <row r="17940" spans="27:35" x14ac:dyDescent="0.25">
      <c r="AA17940" s="81"/>
      <c r="AB17940" s="81"/>
      <c r="AC17940" s="80"/>
      <c r="AD17940" s="80"/>
      <c r="AE17940" s="81"/>
      <c r="AF17940" s="82"/>
      <c r="AG17940" s="80"/>
      <c r="AH17940" s="119"/>
      <c r="AI17940" s="119"/>
    </row>
    <row r="17941" spans="27:35" x14ac:dyDescent="0.25">
      <c r="AA17941" s="81"/>
      <c r="AB17941" s="81"/>
      <c r="AC17941" s="80"/>
      <c r="AD17941" s="80"/>
      <c r="AE17941" s="81"/>
      <c r="AF17941" s="82"/>
      <c r="AG17941" s="80"/>
      <c r="AH17941" s="119"/>
      <c r="AI17941" s="119"/>
    </row>
    <row r="17942" spans="27:35" x14ac:dyDescent="0.25">
      <c r="AA17942" s="81"/>
      <c r="AB17942" s="81"/>
      <c r="AC17942" s="80"/>
      <c r="AD17942" s="80"/>
      <c r="AE17942" s="81"/>
      <c r="AF17942" s="82"/>
      <c r="AG17942" s="80"/>
      <c r="AH17942" s="119"/>
      <c r="AI17942" s="119"/>
    </row>
    <row r="17943" spans="27:35" x14ac:dyDescent="0.25">
      <c r="AA17943" s="81"/>
      <c r="AB17943" s="81"/>
      <c r="AC17943" s="80"/>
      <c r="AD17943" s="80"/>
      <c r="AE17943" s="81"/>
      <c r="AF17943" s="82"/>
      <c r="AG17943" s="80"/>
      <c r="AH17943" s="119"/>
      <c r="AI17943" s="119"/>
    </row>
    <row r="17944" spans="27:35" x14ac:dyDescent="0.25">
      <c r="AA17944" s="81"/>
      <c r="AB17944" s="81"/>
      <c r="AC17944" s="80"/>
      <c r="AD17944" s="80"/>
      <c r="AE17944" s="81"/>
      <c r="AF17944" s="82"/>
      <c r="AG17944" s="80"/>
      <c r="AH17944" s="119"/>
      <c r="AI17944" s="119"/>
    </row>
    <row r="17945" spans="27:35" x14ac:dyDescent="0.25">
      <c r="AA17945" s="81"/>
      <c r="AB17945" s="81"/>
      <c r="AC17945" s="80"/>
      <c r="AD17945" s="80"/>
      <c r="AE17945" s="81"/>
      <c r="AF17945" s="82"/>
      <c r="AG17945" s="80"/>
      <c r="AH17945" s="119"/>
      <c r="AI17945" s="119"/>
    </row>
    <row r="17946" spans="27:35" x14ac:dyDescent="0.25">
      <c r="AA17946" s="81"/>
      <c r="AB17946" s="81"/>
      <c r="AC17946" s="80"/>
      <c r="AD17946" s="80"/>
      <c r="AE17946" s="81"/>
      <c r="AF17946" s="82"/>
      <c r="AG17946" s="80"/>
      <c r="AH17946" s="119"/>
      <c r="AI17946" s="119"/>
    </row>
    <row r="17947" spans="27:35" x14ac:dyDescent="0.25">
      <c r="AA17947" s="81"/>
      <c r="AB17947" s="81"/>
      <c r="AC17947" s="80"/>
      <c r="AD17947" s="80"/>
      <c r="AE17947" s="81"/>
      <c r="AF17947" s="82"/>
      <c r="AG17947" s="80"/>
      <c r="AH17947" s="119"/>
      <c r="AI17947" s="119"/>
    </row>
    <row r="17948" spans="27:35" x14ac:dyDescent="0.25">
      <c r="AA17948" s="81"/>
      <c r="AB17948" s="81"/>
      <c r="AC17948" s="80"/>
      <c r="AD17948" s="80"/>
      <c r="AE17948" s="81"/>
      <c r="AF17948" s="82"/>
      <c r="AG17948" s="80"/>
      <c r="AH17948" s="119"/>
      <c r="AI17948" s="119"/>
    </row>
    <row r="17949" spans="27:35" x14ac:dyDescent="0.25">
      <c r="AA17949" s="81"/>
      <c r="AB17949" s="81"/>
      <c r="AC17949" s="80"/>
      <c r="AD17949" s="80"/>
      <c r="AE17949" s="81"/>
      <c r="AF17949" s="82"/>
      <c r="AG17949" s="80"/>
      <c r="AH17949" s="119"/>
      <c r="AI17949" s="119"/>
    </row>
    <row r="17950" spans="27:35" x14ac:dyDescent="0.25">
      <c r="AA17950" s="81"/>
      <c r="AB17950" s="81"/>
      <c r="AC17950" s="80"/>
      <c r="AD17950" s="80"/>
      <c r="AE17950" s="81"/>
      <c r="AF17950" s="82"/>
      <c r="AG17950" s="80"/>
      <c r="AH17950" s="119"/>
      <c r="AI17950" s="119"/>
    </row>
    <row r="17951" spans="27:35" x14ac:dyDescent="0.25">
      <c r="AA17951" s="81"/>
      <c r="AB17951" s="81"/>
      <c r="AC17951" s="80"/>
      <c r="AD17951" s="80"/>
      <c r="AE17951" s="81"/>
      <c r="AF17951" s="82"/>
      <c r="AG17951" s="80"/>
      <c r="AH17951" s="119"/>
      <c r="AI17951" s="119"/>
    </row>
    <row r="17952" spans="27:35" x14ac:dyDescent="0.25">
      <c r="AA17952" s="81"/>
      <c r="AB17952" s="81"/>
      <c r="AC17952" s="80"/>
      <c r="AD17952" s="80"/>
      <c r="AE17952" s="81"/>
      <c r="AF17952" s="82"/>
      <c r="AG17952" s="80"/>
      <c r="AH17952" s="119"/>
      <c r="AI17952" s="119"/>
    </row>
    <row r="17953" spans="27:35" x14ac:dyDescent="0.25">
      <c r="AA17953" s="81"/>
      <c r="AB17953" s="81"/>
      <c r="AC17953" s="80"/>
      <c r="AD17953" s="80"/>
      <c r="AE17953" s="81"/>
      <c r="AF17953" s="82"/>
      <c r="AG17953" s="80"/>
      <c r="AH17953" s="119"/>
      <c r="AI17953" s="119"/>
    </row>
    <row r="17954" spans="27:35" x14ac:dyDescent="0.25">
      <c r="AA17954" s="81"/>
      <c r="AB17954" s="81"/>
      <c r="AC17954" s="80"/>
      <c r="AD17954" s="80"/>
      <c r="AE17954" s="81"/>
      <c r="AF17954" s="82"/>
      <c r="AG17954" s="80"/>
      <c r="AH17954" s="119"/>
      <c r="AI17954" s="119"/>
    </row>
    <row r="17955" spans="27:35" x14ac:dyDescent="0.25">
      <c r="AA17955" s="81"/>
      <c r="AB17955" s="81"/>
      <c r="AC17955" s="80"/>
      <c r="AD17955" s="80"/>
      <c r="AE17955" s="81"/>
      <c r="AF17955" s="82"/>
      <c r="AG17955" s="80"/>
      <c r="AH17955" s="119"/>
      <c r="AI17955" s="119"/>
    </row>
    <row r="17956" spans="27:35" x14ac:dyDescent="0.25">
      <c r="AA17956" s="81"/>
      <c r="AB17956" s="81"/>
      <c r="AC17956" s="80"/>
      <c r="AD17956" s="80"/>
      <c r="AE17956" s="81"/>
      <c r="AF17956" s="82"/>
      <c r="AG17956" s="80"/>
      <c r="AH17956" s="119"/>
      <c r="AI17956" s="119"/>
    </row>
    <row r="17957" spans="27:35" x14ac:dyDescent="0.25">
      <c r="AA17957" s="81"/>
      <c r="AB17957" s="81"/>
      <c r="AC17957" s="80"/>
      <c r="AD17957" s="80"/>
      <c r="AE17957" s="81"/>
      <c r="AF17957" s="82"/>
      <c r="AG17957" s="80"/>
      <c r="AH17957" s="119"/>
      <c r="AI17957" s="119"/>
    </row>
    <row r="17958" spans="27:35" x14ac:dyDescent="0.25">
      <c r="AA17958" s="81"/>
      <c r="AB17958" s="81"/>
      <c r="AC17958" s="80"/>
      <c r="AD17958" s="80"/>
      <c r="AE17958" s="81"/>
      <c r="AF17958" s="82"/>
      <c r="AG17958" s="80"/>
      <c r="AH17958" s="119"/>
      <c r="AI17958" s="119"/>
    </row>
    <row r="17959" spans="27:35" x14ac:dyDescent="0.25">
      <c r="AA17959" s="81"/>
      <c r="AB17959" s="81"/>
      <c r="AC17959" s="80"/>
      <c r="AD17959" s="80"/>
      <c r="AE17959" s="81"/>
      <c r="AF17959" s="82"/>
      <c r="AG17959" s="80"/>
      <c r="AH17959" s="119"/>
      <c r="AI17959" s="119"/>
    </row>
    <row r="17960" spans="27:35" x14ac:dyDescent="0.25">
      <c r="AA17960" s="81"/>
      <c r="AB17960" s="81"/>
      <c r="AC17960" s="80"/>
      <c r="AD17960" s="80"/>
      <c r="AE17960" s="81"/>
      <c r="AF17960" s="82"/>
      <c r="AG17960" s="80"/>
      <c r="AH17960" s="119"/>
      <c r="AI17960" s="119"/>
    </row>
    <row r="17961" spans="27:35" x14ac:dyDescent="0.25">
      <c r="AA17961" s="81"/>
      <c r="AB17961" s="81"/>
      <c r="AC17961" s="80"/>
      <c r="AD17961" s="80"/>
      <c r="AE17961" s="81"/>
      <c r="AF17961" s="82"/>
      <c r="AG17961" s="80"/>
      <c r="AH17961" s="119"/>
      <c r="AI17961" s="119"/>
    </row>
    <row r="17962" spans="27:35" x14ac:dyDescent="0.25">
      <c r="AA17962" s="81"/>
      <c r="AB17962" s="81"/>
      <c r="AC17962" s="80"/>
      <c r="AD17962" s="80"/>
      <c r="AE17962" s="81"/>
      <c r="AF17962" s="82"/>
      <c r="AG17962" s="80"/>
      <c r="AH17962" s="119"/>
      <c r="AI17962" s="119"/>
    </row>
    <row r="17963" spans="27:35" x14ac:dyDescent="0.25">
      <c r="AA17963" s="81"/>
      <c r="AB17963" s="81"/>
      <c r="AC17963" s="80"/>
      <c r="AD17963" s="80"/>
      <c r="AE17963" s="81"/>
      <c r="AF17963" s="82"/>
      <c r="AG17963" s="80"/>
      <c r="AH17963" s="119"/>
      <c r="AI17963" s="119"/>
    </row>
    <row r="17964" spans="27:35" x14ac:dyDescent="0.25">
      <c r="AA17964" s="81"/>
      <c r="AB17964" s="81"/>
      <c r="AC17964" s="80"/>
      <c r="AD17964" s="80"/>
      <c r="AE17964" s="81"/>
      <c r="AF17964" s="82"/>
      <c r="AG17964" s="80"/>
      <c r="AH17964" s="119"/>
      <c r="AI17964" s="119"/>
    </row>
    <row r="17965" spans="27:35" x14ac:dyDescent="0.25">
      <c r="AA17965" s="81"/>
      <c r="AB17965" s="81"/>
      <c r="AC17965" s="80"/>
      <c r="AD17965" s="80"/>
      <c r="AE17965" s="81"/>
      <c r="AF17965" s="82"/>
      <c r="AG17965" s="80"/>
      <c r="AH17965" s="119"/>
      <c r="AI17965" s="119"/>
    </row>
    <row r="17966" spans="27:35" x14ac:dyDescent="0.25">
      <c r="AA17966" s="81"/>
      <c r="AB17966" s="81"/>
      <c r="AC17966" s="80"/>
      <c r="AD17966" s="80"/>
      <c r="AE17966" s="81"/>
      <c r="AF17966" s="82"/>
      <c r="AG17966" s="80"/>
      <c r="AH17966" s="119"/>
      <c r="AI17966" s="119"/>
    </row>
    <row r="17967" spans="27:35" x14ac:dyDescent="0.25">
      <c r="AA17967" s="81"/>
      <c r="AB17967" s="81"/>
      <c r="AC17967" s="80"/>
      <c r="AD17967" s="80"/>
      <c r="AE17967" s="81"/>
      <c r="AF17967" s="82"/>
      <c r="AG17967" s="80"/>
      <c r="AH17967" s="119"/>
      <c r="AI17967" s="119"/>
    </row>
    <row r="17968" spans="27:35" x14ac:dyDescent="0.25">
      <c r="AA17968" s="81"/>
      <c r="AB17968" s="81"/>
      <c r="AC17968" s="80"/>
      <c r="AD17968" s="80"/>
      <c r="AE17968" s="81"/>
      <c r="AF17968" s="82"/>
      <c r="AG17968" s="80"/>
      <c r="AH17968" s="119"/>
      <c r="AI17968" s="119"/>
    </row>
    <row r="17969" spans="27:35" x14ac:dyDescent="0.25">
      <c r="AA17969" s="81"/>
      <c r="AB17969" s="81"/>
      <c r="AC17969" s="80"/>
      <c r="AD17969" s="80"/>
      <c r="AE17969" s="81"/>
      <c r="AF17969" s="82"/>
      <c r="AG17969" s="80"/>
      <c r="AH17969" s="119"/>
      <c r="AI17969" s="119"/>
    </row>
    <row r="17970" spans="27:35" x14ac:dyDescent="0.25">
      <c r="AA17970" s="81"/>
      <c r="AB17970" s="81"/>
      <c r="AC17970" s="80"/>
      <c r="AD17970" s="80"/>
      <c r="AE17970" s="81"/>
      <c r="AF17970" s="82"/>
      <c r="AG17970" s="80"/>
      <c r="AH17970" s="119"/>
      <c r="AI17970" s="119"/>
    </row>
    <row r="17971" spans="27:35" x14ac:dyDescent="0.25">
      <c r="AA17971" s="81"/>
      <c r="AB17971" s="81"/>
      <c r="AC17971" s="80"/>
      <c r="AD17971" s="80"/>
      <c r="AE17971" s="81"/>
      <c r="AF17971" s="82"/>
      <c r="AG17971" s="80"/>
      <c r="AH17971" s="119"/>
      <c r="AI17971" s="119"/>
    </row>
    <row r="17972" spans="27:35" x14ac:dyDescent="0.25">
      <c r="AA17972" s="81"/>
      <c r="AB17972" s="81"/>
      <c r="AC17972" s="80"/>
      <c r="AD17972" s="80"/>
      <c r="AE17972" s="81"/>
      <c r="AF17972" s="82"/>
      <c r="AG17972" s="80"/>
      <c r="AH17972" s="119"/>
      <c r="AI17972" s="119"/>
    </row>
    <row r="17973" spans="27:35" x14ac:dyDescent="0.25">
      <c r="AA17973" s="81"/>
      <c r="AB17973" s="81"/>
      <c r="AC17973" s="80"/>
      <c r="AD17973" s="80"/>
      <c r="AE17973" s="81"/>
      <c r="AF17973" s="82"/>
      <c r="AG17973" s="80"/>
      <c r="AH17973" s="119"/>
      <c r="AI17973" s="119"/>
    </row>
    <row r="17974" spans="27:35" x14ac:dyDescent="0.25">
      <c r="AA17974" s="81"/>
      <c r="AB17974" s="81"/>
      <c r="AC17974" s="80"/>
      <c r="AD17974" s="80"/>
      <c r="AE17974" s="81"/>
      <c r="AF17974" s="82"/>
      <c r="AG17974" s="80"/>
      <c r="AH17974" s="119"/>
      <c r="AI17974" s="119"/>
    </row>
    <row r="17975" spans="27:35" x14ac:dyDescent="0.25">
      <c r="AA17975" s="81"/>
      <c r="AB17975" s="81"/>
      <c r="AC17975" s="80"/>
      <c r="AD17975" s="80"/>
      <c r="AE17975" s="81"/>
      <c r="AF17975" s="82"/>
      <c r="AG17975" s="80"/>
      <c r="AH17975" s="119"/>
      <c r="AI17975" s="119"/>
    </row>
    <row r="17976" spans="27:35" x14ac:dyDescent="0.25">
      <c r="AA17976" s="81"/>
      <c r="AB17976" s="81"/>
      <c r="AC17976" s="80"/>
      <c r="AD17976" s="80"/>
      <c r="AE17976" s="81"/>
      <c r="AF17976" s="82"/>
      <c r="AG17976" s="80"/>
      <c r="AH17976" s="119"/>
      <c r="AI17976" s="119"/>
    </row>
    <row r="17977" spans="27:35" x14ac:dyDescent="0.25">
      <c r="AA17977" s="81"/>
      <c r="AB17977" s="81"/>
      <c r="AC17977" s="80"/>
      <c r="AD17977" s="80"/>
      <c r="AE17977" s="81"/>
      <c r="AF17977" s="82"/>
      <c r="AG17977" s="80"/>
      <c r="AH17977" s="119"/>
      <c r="AI17977" s="119"/>
    </row>
    <row r="17978" spans="27:35" x14ac:dyDescent="0.25">
      <c r="AA17978" s="81"/>
      <c r="AB17978" s="81"/>
      <c r="AC17978" s="80"/>
      <c r="AD17978" s="80"/>
      <c r="AE17978" s="81"/>
      <c r="AF17978" s="82"/>
      <c r="AG17978" s="80"/>
      <c r="AH17978" s="119"/>
      <c r="AI17978" s="119"/>
    </row>
    <row r="17979" spans="27:35" x14ac:dyDescent="0.25">
      <c r="AA17979" s="81"/>
      <c r="AB17979" s="81"/>
      <c r="AC17979" s="80"/>
      <c r="AD17979" s="80"/>
      <c r="AE17979" s="81"/>
      <c r="AF17979" s="82"/>
      <c r="AG17979" s="80"/>
      <c r="AH17979" s="119"/>
      <c r="AI17979" s="119"/>
    </row>
    <row r="17980" spans="27:35" x14ac:dyDescent="0.25">
      <c r="AA17980" s="81"/>
      <c r="AB17980" s="81"/>
      <c r="AC17980" s="80"/>
      <c r="AD17980" s="80"/>
      <c r="AE17980" s="81"/>
      <c r="AF17980" s="82"/>
      <c r="AG17980" s="80"/>
      <c r="AH17980" s="119"/>
      <c r="AI17980" s="119"/>
    </row>
    <row r="17981" spans="27:35" x14ac:dyDescent="0.25">
      <c r="AA17981" s="81"/>
      <c r="AB17981" s="81"/>
      <c r="AC17981" s="80"/>
      <c r="AD17981" s="80"/>
      <c r="AE17981" s="81"/>
      <c r="AF17981" s="82"/>
      <c r="AG17981" s="80"/>
      <c r="AH17981" s="119"/>
      <c r="AI17981" s="119"/>
    </row>
    <row r="17982" spans="27:35" x14ac:dyDescent="0.25">
      <c r="AA17982" s="81"/>
      <c r="AB17982" s="81"/>
      <c r="AC17982" s="80"/>
      <c r="AD17982" s="80"/>
      <c r="AE17982" s="81"/>
      <c r="AF17982" s="82"/>
      <c r="AG17982" s="80"/>
      <c r="AH17982" s="119"/>
      <c r="AI17982" s="119"/>
    </row>
    <row r="17983" spans="27:35" x14ac:dyDescent="0.25">
      <c r="AA17983" s="81"/>
      <c r="AB17983" s="81"/>
      <c r="AC17983" s="80"/>
      <c r="AD17983" s="80"/>
      <c r="AE17983" s="81"/>
      <c r="AF17983" s="82"/>
      <c r="AG17983" s="80"/>
      <c r="AH17983" s="119"/>
      <c r="AI17983" s="119"/>
    </row>
    <row r="17984" spans="27:35" x14ac:dyDescent="0.25">
      <c r="AA17984" s="81"/>
      <c r="AB17984" s="81"/>
      <c r="AC17984" s="80"/>
      <c r="AD17984" s="80"/>
      <c r="AE17984" s="81"/>
      <c r="AF17984" s="82"/>
      <c r="AG17984" s="80"/>
      <c r="AH17984" s="119"/>
      <c r="AI17984" s="119"/>
    </row>
    <row r="17985" spans="27:35" x14ac:dyDescent="0.25">
      <c r="AA17985" s="81"/>
      <c r="AB17985" s="81"/>
      <c r="AC17985" s="80"/>
      <c r="AD17985" s="80"/>
      <c r="AE17985" s="81"/>
      <c r="AF17985" s="82"/>
      <c r="AG17985" s="80"/>
      <c r="AH17985" s="119"/>
      <c r="AI17985" s="119"/>
    </row>
    <row r="17986" spans="27:35" x14ac:dyDescent="0.25">
      <c r="AA17986" s="81"/>
      <c r="AB17986" s="81"/>
      <c r="AC17986" s="80"/>
      <c r="AD17986" s="80"/>
      <c r="AE17986" s="81"/>
      <c r="AF17986" s="82"/>
      <c r="AG17986" s="80"/>
      <c r="AH17986" s="119"/>
      <c r="AI17986" s="119"/>
    </row>
    <row r="17987" spans="27:35" x14ac:dyDescent="0.25">
      <c r="AA17987" s="81"/>
      <c r="AB17987" s="81"/>
      <c r="AC17987" s="80"/>
      <c r="AD17987" s="80"/>
      <c r="AE17987" s="81"/>
      <c r="AF17987" s="82"/>
      <c r="AG17987" s="80"/>
      <c r="AH17987" s="119"/>
      <c r="AI17987" s="119"/>
    </row>
    <row r="17988" spans="27:35" x14ac:dyDescent="0.25">
      <c r="AA17988" s="81"/>
      <c r="AB17988" s="81"/>
      <c r="AC17988" s="80"/>
      <c r="AD17988" s="80"/>
      <c r="AE17988" s="81"/>
      <c r="AF17988" s="82"/>
      <c r="AG17988" s="80"/>
      <c r="AH17988" s="119"/>
      <c r="AI17988" s="119"/>
    </row>
    <row r="17989" spans="27:35" x14ac:dyDescent="0.25">
      <c r="AA17989" s="81"/>
      <c r="AB17989" s="81"/>
      <c r="AC17989" s="80"/>
      <c r="AD17989" s="80"/>
      <c r="AE17989" s="81"/>
      <c r="AF17989" s="82"/>
      <c r="AG17989" s="80"/>
      <c r="AH17989" s="119"/>
      <c r="AI17989" s="119"/>
    </row>
    <row r="17990" spans="27:35" x14ac:dyDescent="0.25">
      <c r="AA17990" s="81"/>
      <c r="AB17990" s="81"/>
      <c r="AC17990" s="80"/>
      <c r="AD17990" s="80"/>
      <c r="AE17990" s="81"/>
      <c r="AF17990" s="82"/>
      <c r="AG17990" s="80"/>
      <c r="AH17990" s="119"/>
      <c r="AI17990" s="119"/>
    </row>
    <row r="17991" spans="27:35" x14ac:dyDescent="0.25">
      <c r="AA17991" s="81"/>
      <c r="AB17991" s="81"/>
      <c r="AC17991" s="80"/>
      <c r="AD17991" s="80"/>
      <c r="AE17991" s="81"/>
      <c r="AF17991" s="82"/>
      <c r="AG17991" s="80"/>
      <c r="AH17991" s="119"/>
      <c r="AI17991" s="119"/>
    </row>
    <row r="17992" spans="27:35" x14ac:dyDescent="0.25">
      <c r="AA17992" s="81"/>
      <c r="AB17992" s="81"/>
      <c r="AC17992" s="80"/>
      <c r="AD17992" s="80"/>
      <c r="AE17992" s="81"/>
      <c r="AF17992" s="82"/>
      <c r="AG17992" s="80"/>
      <c r="AH17992" s="119"/>
      <c r="AI17992" s="119"/>
    </row>
    <row r="17993" spans="27:35" x14ac:dyDescent="0.25">
      <c r="AA17993" s="81"/>
      <c r="AB17993" s="81"/>
      <c r="AC17993" s="80"/>
      <c r="AD17993" s="80"/>
      <c r="AE17993" s="81"/>
      <c r="AF17993" s="82"/>
      <c r="AG17993" s="80"/>
      <c r="AH17993" s="119"/>
      <c r="AI17993" s="119"/>
    </row>
    <row r="17994" spans="27:35" x14ac:dyDescent="0.25">
      <c r="AA17994" s="81"/>
      <c r="AB17994" s="81"/>
      <c r="AC17994" s="80"/>
      <c r="AD17994" s="80"/>
      <c r="AE17994" s="81"/>
      <c r="AF17994" s="82"/>
      <c r="AG17994" s="80"/>
      <c r="AH17994" s="119"/>
      <c r="AI17994" s="119"/>
    </row>
    <row r="17995" spans="27:35" x14ac:dyDescent="0.25">
      <c r="AA17995" s="81"/>
      <c r="AB17995" s="81"/>
      <c r="AC17995" s="80"/>
      <c r="AD17995" s="80"/>
      <c r="AE17995" s="81"/>
      <c r="AF17995" s="82"/>
      <c r="AG17995" s="80"/>
      <c r="AH17995" s="119"/>
      <c r="AI17995" s="119"/>
    </row>
    <row r="17996" spans="27:35" x14ac:dyDescent="0.25">
      <c r="AA17996" s="81"/>
      <c r="AB17996" s="81"/>
      <c r="AC17996" s="80"/>
      <c r="AD17996" s="80"/>
      <c r="AE17996" s="81"/>
      <c r="AF17996" s="82"/>
      <c r="AG17996" s="80"/>
      <c r="AH17996" s="119"/>
      <c r="AI17996" s="119"/>
    </row>
    <row r="17997" spans="27:35" x14ac:dyDescent="0.25">
      <c r="AA17997" s="81"/>
      <c r="AB17997" s="81"/>
      <c r="AC17997" s="80"/>
      <c r="AD17997" s="80"/>
      <c r="AE17997" s="81"/>
      <c r="AF17997" s="82"/>
      <c r="AG17997" s="80"/>
      <c r="AH17997" s="119"/>
      <c r="AI17997" s="119"/>
    </row>
    <row r="17998" spans="27:35" x14ac:dyDescent="0.25">
      <c r="AA17998" s="81"/>
      <c r="AB17998" s="81"/>
      <c r="AC17998" s="80"/>
      <c r="AD17998" s="80"/>
      <c r="AE17998" s="81"/>
      <c r="AF17998" s="82"/>
      <c r="AG17998" s="80"/>
      <c r="AH17998" s="119"/>
      <c r="AI17998" s="119"/>
    </row>
    <row r="17999" spans="27:35" x14ac:dyDescent="0.25">
      <c r="AA17999" s="81"/>
      <c r="AB17999" s="81"/>
      <c r="AC17999" s="80"/>
      <c r="AD17999" s="80"/>
      <c r="AE17999" s="81"/>
      <c r="AF17999" s="82"/>
      <c r="AG17999" s="80"/>
      <c r="AH17999" s="119"/>
      <c r="AI17999" s="119"/>
    </row>
    <row r="18000" spans="27:35" x14ac:dyDescent="0.25">
      <c r="AA18000" s="81"/>
      <c r="AB18000" s="81"/>
      <c r="AC18000" s="80"/>
      <c r="AD18000" s="80"/>
      <c r="AE18000" s="81"/>
      <c r="AF18000" s="82"/>
      <c r="AG18000" s="80"/>
      <c r="AH18000" s="119"/>
      <c r="AI18000" s="119"/>
    </row>
    <row r="18001" spans="27:35" x14ac:dyDescent="0.25">
      <c r="AA18001" s="81"/>
      <c r="AB18001" s="81"/>
      <c r="AC18001" s="80"/>
      <c r="AD18001" s="80"/>
      <c r="AE18001" s="81"/>
      <c r="AF18001" s="82"/>
      <c r="AG18001" s="80"/>
      <c r="AH18001" s="119"/>
      <c r="AI18001" s="119"/>
    </row>
    <row r="18002" spans="27:35" x14ac:dyDescent="0.25">
      <c r="AA18002" s="81"/>
      <c r="AB18002" s="81"/>
      <c r="AC18002" s="80"/>
      <c r="AD18002" s="80"/>
      <c r="AE18002" s="81"/>
      <c r="AF18002" s="82"/>
      <c r="AG18002" s="80"/>
      <c r="AH18002" s="119"/>
      <c r="AI18002" s="119"/>
    </row>
    <row r="18003" spans="27:35" x14ac:dyDescent="0.25">
      <c r="AA18003" s="81"/>
      <c r="AB18003" s="81"/>
      <c r="AC18003" s="80"/>
      <c r="AD18003" s="80"/>
      <c r="AE18003" s="81"/>
      <c r="AF18003" s="82"/>
      <c r="AG18003" s="80"/>
      <c r="AH18003" s="119"/>
      <c r="AI18003" s="119"/>
    </row>
    <row r="18004" spans="27:35" x14ac:dyDescent="0.25">
      <c r="AA18004" s="81"/>
      <c r="AB18004" s="81"/>
      <c r="AC18004" s="80"/>
      <c r="AD18004" s="80"/>
      <c r="AE18004" s="81"/>
      <c r="AF18004" s="82"/>
      <c r="AG18004" s="80"/>
      <c r="AH18004" s="119"/>
      <c r="AI18004" s="119"/>
    </row>
    <row r="18005" spans="27:35" x14ac:dyDescent="0.25">
      <c r="AA18005" s="81"/>
      <c r="AB18005" s="81"/>
      <c r="AC18005" s="80"/>
      <c r="AD18005" s="80"/>
      <c r="AE18005" s="81"/>
      <c r="AF18005" s="82"/>
      <c r="AG18005" s="80"/>
      <c r="AH18005" s="119"/>
      <c r="AI18005" s="119"/>
    </row>
    <row r="18006" spans="27:35" x14ac:dyDescent="0.25">
      <c r="AA18006" s="81"/>
      <c r="AB18006" s="81"/>
      <c r="AC18006" s="80"/>
      <c r="AD18006" s="80"/>
      <c r="AE18006" s="81"/>
      <c r="AF18006" s="82"/>
      <c r="AG18006" s="80"/>
      <c r="AH18006" s="119"/>
      <c r="AI18006" s="119"/>
    </row>
    <row r="18007" spans="27:35" x14ac:dyDescent="0.25">
      <c r="AA18007" s="81"/>
      <c r="AB18007" s="81"/>
      <c r="AC18007" s="80"/>
      <c r="AD18007" s="80"/>
      <c r="AE18007" s="81"/>
      <c r="AF18007" s="82"/>
      <c r="AG18007" s="80"/>
      <c r="AH18007" s="119"/>
      <c r="AI18007" s="119"/>
    </row>
    <row r="18008" spans="27:35" x14ac:dyDescent="0.25">
      <c r="AA18008" s="81"/>
      <c r="AB18008" s="81"/>
      <c r="AC18008" s="80"/>
      <c r="AD18008" s="80"/>
      <c r="AE18008" s="81"/>
      <c r="AF18008" s="82"/>
      <c r="AG18008" s="80"/>
      <c r="AH18008" s="119"/>
      <c r="AI18008" s="119"/>
    </row>
    <row r="18009" spans="27:35" x14ac:dyDescent="0.25">
      <c r="AA18009" s="81"/>
      <c r="AB18009" s="81"/>
      <c r="AC18009" s="80"/>
      <c r="AD18009" s="80"/>
      <c r="AE18009" s="81"/>
      <c r="AF18009" s="82"/>
      <c r="AG18009" s="80"/>
      <c r="AH18009" s="119"/>
      <c r="AI18009" s="119"/>
    </row>
    <row r="18010" spans="27:35" x14ac:dyDescent="0.25">
      <c r="AA18010" s="81"/>
      <c r="AB18010" s="81"/>
      <c r="AC18010" s="80"/>
      <c r="AD18010" s="80"/>
      <c r="AE18010" s="81"/>
      <c r="AF18010" s="82"/>
      <c r="AG18010" s="80"/>
      <c r="AH18010" s="119"/>
      <c r="AI18010" s="119"/>
    </row>
    <row r="18011" spans="27:35" x14ac:dyDescent="0.25">
      <c r="AA18011" s="81"/>
      <c r="AB18011" s="81"/>
      <c r="AC18011" s="80"/>
      <c r="AD18011" s="80"/>
      <c r="AE18011" s="81"/>
      <c r="AF18011" s="82"/>
      <c r="AG18011" s="80"/>
      <c r="AH18011" s="119"/>
      <c r="AI18011" s="119"/>
    </row>
    <row r="18012" spans="27:35" x14ac:dyDescent="0.25">
      <c r="AA18012" s="81"/>
      <c r="AB18012" s="81"/>
      <c r="AC18012" s="80"/>
      <c r="AD18012" s="80"/>
      <c r="AE18012" s="81"/>
      <c r="AF18012" s="82"/>
      <c r="AG18012" s="80"/>
      <c r="AH18012" s="119"/>
      <c r="AI18012" s="119"/>
    </row>
    <row r="18013" spans="27:35" x14ac:dyDescent="0.25">
      <c r="AA18013" s="81"/>
      <c r="AB18013" s="81"/>
      <c r="AC18013" s="80"/>
      <c r="AD18013" s="80"/>
      <c r="AE18013" s="81"/>
      <c r="AF18013" s="82"/>
      <c r="AG18013" s="80"/>
      <c r="AH18013" s="119"/>
      <c r="AI18013" s="119"/>
    </row>
    <row r="18014" spans="27:35" x14ac:dyDescent="0.25">
      <c r="AA18014" s="81"/>
      <c r="AB18014" s="81"/>
      <c r="AC18014" s="80"/>
      <c r="AD18014" s="80"/>
      <c r="AE18014" s="81"/>
      <c r="AF18014" s="82"/>
      <c r="AG18014" s="80"/>
      <c r="AH18014" s="119"/>
      <c r="AI18014" s="119"/>
    </row>
    <row r="18015" spans="27:35" x14ac:dyDescent="0.25">
      <c r="AA18015" s="81"/>
      <c r="AB18015" s="81"/>
      <c r="AC18015" s="80"/>
      <c r="AD18015" s="80"/>
      <c r="AE18015" s="81"/>
      <c r="AF18015" s="82"/>
      <c r="AG18015" s="80"/>
      <c r="AH18015" s="119"/>
      <c r="AI18015" s="119"/>
    </row>
    <row r="18016" spans="27:35" x14ac:dyDescent="0.25">
      <c r="AA18016" s="81"/>
      <c r="AB18016" s="81"/>
      <c r="AC18016" s="80"/>
      <c r="AD18016" s="80"/>
      <c r="AE18016" s="81"/>
      <c r="AF18016" s="82"/>
      <c r="AG18016" s="80"/>
      <c r="AH18016" s="119"/>
      <c r="AI18016" s="119"/>
    </row>
    <row r="18017" spans="27:35" x14ac:dyDescent="0.25">
      <c r="AA18017" s="81"/>
      <c r="AB18017" s="81"/>
      <c r="AC18017" s="80"/>
      <c r="AD18017" s="80"/>
      <c r="AE18017" s="81"/>
      <c r="AF18017" s="82"/>
      <c r="AG18017" s="80"/>
      <c r="AH18017" s="119"/>
      <c r="AI18017" s="119"/>
    </row>
    <row r="18018" spans="27:35" x14ac:dyDescent="0.25">
      <c r="AA18018" s="81"/>
      <c r="AB18018" s="81"/>
      <c r="AC18018" s="80"/>
      <c r="AD18018" s="80"/>
      <c r="AE18018" s="81"/>
      <c r="AF18018" s="82"/>
      <c r="AG18018" s="80"/>
      <c r="AH18018" s="119"/>
      <c r="AI18018" s="119"/>
    </row>
    <row r="18019" spans="27:35" x14ac:dyDescent="0.25">
      <c r="AA18019" s="81"/>
      <c r="AB18019" s="81"/>
      <c r="AC18019" s="80"/>
      <c r="AD18019" s="80"/>
      <c r="AE18019" s="81"/>
      <c r="AF18019" s="82"/>
      <c r="AG18019" s="80"/>
      <c r="AH18019" s="119"/>
      <c r="AI18019" s="119"/>
    </row>
    <row r="18020" spans="27:35" x14ac:dyDescent="0.25">
      <c r="AA18020" s="81"/>
      <c r="AB18020" s="81"/>
      <c r="AC18020" s="80"/>
      <c r="AD18020" s="80"/>
      <c r="AE18020" s="81"/>
      <c r="AF18020" s="82"/>
      <c r="AG18020" s="80"/>
      <c r="AH18020" s="119"/>
      <c r="AI18020" s="119"/>
    </row>
    <row r="18021" spans="27:35" x14ac:dyDescent="0.25">
      <c r="AA18021" s="81"/>
      <c r="AB18021" s="81"/>
      <c r="AC18021" s="80"/>
      <c r="AD18021" s="80"/>
      <c r="AE18021" s="81"/>
      <c r="AF18021" s="82"/>
      <c r="AG18021" s="80"/>
      <c r="AH18021" s="119"/>
      <c r="AI18021" s="119"/>
    </row>
    <row r="18022" spans="27:35" x14ac:dyDescent="0.25">
      <c r="AA18022" s="81"/>
      <c r="AB18022" s="81"/>
      <c r="AC18022" s="80"/>
      <c r="AD18022" s="80"/>
      <c r="AE18022" s="81"/>
      <c r="AF18022" s="82"/>
      <c r="AG18022" s="80"/>
      <c r="AH18022" s="119"/>
      <c r="AI18022" s="119"/>
    </row>
    <row r="18023" spans="27:35" x14ac:dyDescent="0.25">
      <c r="AA18023" s="81"/>
      <c r="AB18023" s="81"/>
      <c r="AC18023" s="80"/>
      <c r="AD18023" s="80"/>
      <c r="AE18023" s="81"/>
      <c r="AF18023" s="82"/>
      <c r="AG18023" s="80"/>
      <c r="AH18023" s="119"/>
      <c r="AI18023" s="119"/>
    </row>
    <row r="18024" spans="27:35" x14ac:dyDescent="0.25">
      <c r="AA18024" s="81"/>
      <c r="AB18024" s="81"/>
      <c r="AC18024" s="80"/>
      <c r="AD18024" s="80"/>
      <c r="AE18024" s="81"/>
      <c r="AF18024" s="82"/>
      <c r="AG18024" s="80"/>
      <c r="AH18024" s="119"/>
      <c r="AI18024" s="119"/>
    </row>
    <row r="18025" spans="27:35" x14ac:dyDescent="0.25">
      <c r="AA18025" s="81"/>
      <c r="AB18025" s="81"/>
      <c r="AC18025" s="80"/>
      <c r="AD18025" s="80"/>
      <c r="AE18025" s="81"/>
      <c r="AF18025" s="82"/>
      <c r="AG18025" s="80"/>
      <c r="AH18025" s="119"/>
      <c r="AI18025" s="119"/>
    </row>
    <row r="18026" spans="27:35" x14ac:dyDescent="0.25">
      <c r="AA18026" s="81"/>
      <c r="AB18026" s="81"/>
      <c r="AC18026" s="80"/>
      <c r="AD18026" s="80"/>
      <c r="AE18026" s="81"/>
      <c r="AF18026" s="82"/>
      <c r="AG18026" s="80"/>
      <c r="AH18026" s="119"/>
      <c r="AI18026" s="119"/>
    </row>
    <row r="18027" spans="27:35" x14ac:dyDescent="0.25">
      <c r="AA18027" s="81"/>
      <c r="AB18027" s="81"/>
      <c r="AC18027" s="80"/>
      <c r="AD18027" s="80"/>
      <c r="AE18027" s="81"/>
      <c r="AF18027" s="82"/>
      <c r="AG18027" s="80"/>
      <c r="AH18027" s="119"/>
      <c r="AI18027" s="119"/>
    </row>
    <row r="18028" spans="27:35" x14ac:dyDescent="0.25">
      <c r="AA18028" s="81"/>
      <c r="AB18028" s="81"/>
      <c r="AC18028" s="80"/>
      <c r="AD18028" s="80"/>
      <c r="AE18028" s="81"/>
      <c r="AF18028" s="82"/>
      <c r="AG18028" s="80"/>
      <c r="AH18028" s="119"/>
      <c r="AI18028" s="119"/>
    </row>
    <row r="18029" spans="27:35" x14ac:dyDescent="0.25">
      <c r="AA18029" s="81"/>
      <c r="AB18029" s="81"/>
      <c r="AC18029" s="80"/>
      <c r="AD18029" s="80"/>
      <c r="AE18029" s="81"/>
      <c r="AF18029" s="82"/>
      <c r="AG18029" s="80"/>
      <c r="AH18029" s="119"/>
      <c r="AI18029" s="119"/>
    </row>
    <row r="18030" spans="27:35" x14ac:dyDescent="0.25">
      <c r="AA18030" s="81"/>
      <c r="AB18030" s="81"/>
      <c r="AC18030" s="80"/>
      <c r="AD18030" s="80"/>
      <c r="AE18030" s="81"/>
      <c r="AF18030" s="82"/>
      <c r="AG18030" s="80"/>
      <c r="AH18030" s="119"/>
      <c r="AI18030" s="119"/>
    </row>
    <row r="18031" spans="27:35" x14ac:dyDescent="0.25">
      <c r="AA18031" s="81"/>
      <c r="AB18031" s="81"/>
      <c r="AC18031" s="80"/>
      <c r="AD18031" s="80"/>
      <c r="AE18031" s="81"/>
      <c r="AF18031" s="82"/>
      <c r="AG18031" s="80"/>
      <c r="AH18031" s="119"/>
      <c r="AI18031" s="119"/>
    </row>
    <row r="18032" spans="27:35" x14ac:dyDescent="0.25">
      <c r="AA18032" s="81"/>
      <c r="AB18032" s="81"/>
      <c r="AC18032" s="80"/>
      <c r="AD18032" s="80"/>
      <c r="AE18032" s="81"/>
      <c r="AF18032" s="82"/>
      <c r="AG18032" s="80"/>
      <c r="AH18032" s="119"/>
      <c r="AI18032" s="119"/>
    </row>
    <row r="18033" spans="27:35" x14ac:dyDescent="0.25">
      <c r="AA18033" s="81"/>
      <c r="AB18033" s="81"/>
      <c r="AC18033" s="80"/>
      <c r="AD18033" s="80"/>
      <c r="AE18033" s="81"/>
      <c r="AF18033" s="82"/>
      <c r="AG18033" s="80"/>
      <c r="AH18033" s="119"/>
      <c r="AI18033" s="119"/>
    </row>
    <row r="18034" spans="27:35" x14ac:dyDescent="0.25">
      <c r="AA18034" s="81"/>
      <c r="AB18034" s="81"/>
      <c r="AC18034" s="80"/>
      <c r="AD18034" s="80"/>
      <c r="AE18034" s="81"/>
      <c r="AF18034" s="82"/>
      <c r="AG18034" s="80"/>
      <c r="AH18034" s="119"/>
      <c r="AI18034" s="119"/>
    </row>
    <row r="18035" spans="27:35" x14ac:dyDescent="0.25">
      <c r="AA18035" s="81"/>
      <c r="AB18035" s="81"/>
      <c r="AC18035" s="80"/>
      <c r="AD18035" s="80"/>
      <c r="AE18035" s="81"/>
      <c r="AF18035" s="82"/>
      <c r="AG18035" s="80"/>
      <c r="AH18035" s="119"/>
      <c r="AI18035" s="119"/>
    </row>
    <row r="18036" spans="27:35" x14ac:dyDescent="0.25">
      <c r="AA18036" s="81"/>
      <c r="AB18036" s="81"/>
      <c r="AC18036" s="80"/>
      <c r="AD18036" s="80"/>
      <c r="AE18036" s="81"/>
      <c r="AF18036" s="82"/>
      <c r="AG18036" s="80"/>
      <c r="AH18036" s="119"/>
      <c r="AI18036" s="119"/>
    </row>
    <row r="18037" spans="27:35" x14ac:dyDescent="0.25">
      <c r="AA18037" s="81"/>
      <c r="AB18037" s="81"/>
      <c r="AC18037" s="80"/>
      <c r="AD18037" s="80"/>
      <c r="AE18037" s="81"/>
      <c r="AF18037" s="82"/>
      <c r="AG18037" s="80"/>
      <c r="AH18037" s="119"/>
      <c r="AI18037" s="119"/>
    </row>
    <row r="18038" spans="27:35" x14ac:dyDescent="0.25">
      <c r="AA18038" s="81"/>
      <c r="AB18038" s="81"/>
      <c r="AC18038" s="80"/>
      <c r="AD18038" s="80"/>
      <c r="AE18038" s="81"/>
      <c r="AF18038" s="82"/>
      <c r="AG18038" s="80"/>
      <c r="AH18038" s="119"/>
      <c r="AI18038" s="119"/>
    </row>
    <row r="18039" spans="27:35" x14ac:dyDescent="0.25">
      <c r="AA18039" s="81"/>
      <c r="AB18039" s="81"/>
      <c r="AC18039" s="80"/>
      <c r="AD18039" s="80"/>
      <c r="AE18039" s="81"/>
      <c r="AF18039" s="82"/>
      <c r="AG18039" s="80"/>
      <c r="AH18039" s="119"/>
      <c r="AI18039" s="119"/>
    </row>
    <row r="18040" spans="27:35" x14ac:dyDescent="0.25">
      <c r="AA18040" s="81"/>
      <c r="AB18040" s="81"/>
      <c r="AC18040" s="80"/>
      <c r="AD18040" s="80"/>
      <c r="AE18040" s="81"/>
      <c r="AF18040" s="82"/>
      <c r="AG18040" s="80"/>
      <c r="AH18040" s="119"/>
      <c r="AI18040" s="119"/>
    </row>
    <row r="18041" spans="27:35" x14ac:dyDescent="0.25">
      <c r="AA18041" s="81"/>
      <c r="AB18041" s="81"/>
      <c r="AC18041" s="80"/>
      <c r="AD18041" s="80"/>
      <c r="AE18041" s="81"/>
      <c r="AF18041" s="82"/>
      <c r="AG18041" s="80"/>
      <c r="AH18041" s="119"/>
      <c r="AI18041" s="119"/>
    </row>
    <row r="18042" spans="27:35" x14ac:dyDescent="0.25">
      <c r="AA18042" s="81"/>
      <c r="AB18042" s="81"/>
      <c r="AC18042" s="80"/>
      <c r="AD18042" s="80"/>
      <c r="AE18042" s="81"/>
      <c r="AF18042" s="82"/>
      <c r="AG18042" s="80"/>
      <c r="AH18042" s="119"/>
      <c r="AI18042" s="119"/>
    </row>
    <row r="18043" spans="27:35" x14ac:dyDescent="0.25">
      <c r="AA18043" s="81"/>
      <c r="AB18043" s="81"/>
      <c r="AC18043" s="80"/>
      <c r="AD18043" s="80"/>
      <c r="AE18043" s="81"/>
      <c r="AF18043" s="82"/>
      <c r="AG18043" s="80"/>
      <c r="AH18043" s="119"/>
      <c r="AI18043" s="119"/>
    </row>
    <row r="18044" spans="27:35" x14ac:dyDescent="0.25">
      <c r="AA18044" s="81"/>
      <c r="AB18044" s="81"/>
      <c r="AC18044" s="80"/>
      <c r="AD18044" s="80"/>
      <c r="AE18044" s="81"/>
      <c r="AF18044" s="82"/>
      <c r="AG18044" s="80"/>
      <c r="AH18044" s="119"/>
      <c r="AI18044" s="119"/>
    </row>
    <row r="18045" spans="27:35" x14ac:dyDescent="0.25">
      <c r="AA18045" s="81"/>
      <c r="AB18045" s="81"/>
      <c r="AC18045" s="80"/>
      <c r="AD18045" s="80"/>
      <c r="AE18045" s="81"/>
      <c r="AF18045" s="82"/>
      <c r="AG18045" s="80"/>
      <c r="AH18045" s="119"/>
      <c r="AI18045" s="119"/>
    </row>
    <row r="18046" spans="27:35" x14ac:dyDescent="0.25">
      <c r="AA18046" s="81"/>
      <c r="AB18046" s="81"/>
      <c r="AC18046" s="80"/>
      <c r="AD18046" s="80"/>
      <c r="AE18046" s="81"/>
      <c r="AF18046" s="82"/>
      <c r="AG18046" s="80"/>
      <c r="AH18046" s="119"/>
      <c r="AI18046" s="119"/>
    </row>
    <row r="18047" spans="27:35" x14ac:dyDescent="0.25">
      <c r="AA18047" s="81"/>
      <c r="AB18047" s="81"/>
      <c r="AC18047" s="80"/>
      <c r="AD18047" s="80"/>
      <c r="AE18047" s="81"/>
      <c r="AF18047" s="82"/>
      <c r="AG18047" s="80"/>
      <c r="AH18047" s="119"/>
      <c r="AI18047" s="119"/>
    </row>
    <row r="18048" spans="27:35" x14ac:dyDescent="0.25">
      <c r="AA18048" s="81"/>
      <c r="AB18048" s="81"/>
      <c r="AC18048" s="80"/>
      <c r="AD18048" s="80"/>
      <c r="AE18048" s="81"/>
      <c r="AF18048" s="82"/>
      <c r="AG18048" s="80"/>
      <c r="AH18048" s="119"/>
      <c r="AI18048" s="119"/>
    </row>
    <row r="18049" spans="27:35" x14ac:dyDescent="0.25">
      <c r="AA18049" s="81"/>
      <c r="AB18049" s="81"/>
      <c r="AC18049" s="80"/>
      <c r="AD18049" s="80"/>
      <c r="AE18049" s="81"/>
      <c r="AF18049" s="82"/>
      <c r="AG18049" s="80"/>
      <c r="AH18049" s="119"/>
      <c r="AI18049" s="119"/>
    </row>
    <row r="18050" spans="27:35" x14ac:dyDescent="0.25">
      <c r="AA18050" s="81"/>
      <c r="AB18050" s="81"/>
      <c r="AC18050" s="80"/>
      <c r="AD18050" s="80"/>
      <c r="AE18050" s="81"/>
      <c r="AF18050" s="82"/>
      <c r="AG18050" s="80"/>
      <c r="AH18050" s="119"/>
      <c r="AI18050" s="119"/>
    </row>
    <row r="18051" spans="27:35" x14ac:dyDescent="0.25">
      <c r="AA18051" s="81"/>
      <c r="AB18051" s="81"/>
      <c r="AC18051" s="80"/>
      <c r="AD18051" s="80"/>
      <c r="AE18051" s="81"/>
      <c r="AF18051" s="82"/>
      <c r="AG18051" s="80"/>
      <c r="AH18051" s="119"/>
      <c r="AI18051" s="119"/>
    </row>
    <row r="18052" spans="27:35" x14ac:dyDescent="0.25">
      <c r="AA18052" s="81"/>
      <c r="AB18052" s="81"/>
      <c r="AC18052" s="80"/>
      <c r="AD18052" s="80"/>
      <c r="AE18052" s="81"/>
      <c r="AF18052" s="82"/>
      <c r="AG18052" s="80"/>
      <c r="AH18052" s="119"/>
      <c r="AI18052" s="119"/>
    </row>
    <row r="18053" spans="27:35" x14ac:dyDescent="0.25">
      <c r="AA18053" s="81"/>
      <c r="AB18053" s="81"/>
      <c r="AC18053" s="80"/>
      <c r="AD18053" s="80"/>
      <c r="AE18053" s="81"/>
      <c r="AF18053" s="82"/>
      <c r="AG18053" s="80"/>
      <c r="AH18053" s="119"/>
      <c r="AI18053" s="119"/>
    </row>
    <row r="18054" spans="27:35" x14ac:dyDescent="0.25">
      <c r="AA18054" s="81"/>
      <c r="AB18054" s="81"/>
      <c r="AC18054" s="80"/>
      <c r="AD18054" s="80"/>
      <c r="AE18054" s="81"/>
      <c r="AF18054" s="82"/>
      <c r="AG18054" s="80"/>
      <c r="AH18054" s="119"/>
      <c r="AI18054" s="119"/>
    </row>
    <row r="18055" spans="27:35" x14ac:dyDescent="0.25">
      <c r="AA18055" s="81"/>
      <c r="AB18055" s="81"/>
      <c r="AC18055" s="80"/>
      <c r="AD18055" s="80"/>
      <c r="AE18055" s="81"/>
      <c r="AF18055" s="82"/>
      <c r="AG18055" s="80"/>
      <c r="AH18055" s="119"/>
      <c r="AI18055" s="119"/>
    </row>
    <row r="18056" spans="27:35" x14ac:dyDescent="0.25">
      <c r="AA18056" s="81"/>
      <c r="AB18056" s="81"/>
      <c r="AC18056" s="80"/>
      <c r="AD18056" s="80"/>
      <c r="AE18056" s="81"/>
      <c r="AF18056" s="82"/>
      <c r="AG18056" s="80"/>
      <c r="AH18056" s="119"/>
      <c r="AI18056" s="119"/>
    </row>
    <row r="18057" spans="27:35" x14ac:dyDescent="0.25">
      <c r="AA18057" s="81"/>
      <c r="AB18057" s="81"/>
      <c r="AC18057" s="80"/>
      <c r="AD18057" s="80"/>
      <c r="AE18057" s="81"/>
      <c r="AF18057" s="82"/>
      <c r="AG18057" s="80"/>
      <c r="AH18057" s="119"/>
      <c r="AI18057" s="119"/>
    </row>
    <row r="18058" spans="27:35" x14ac:dyDescent="0.25">
      <c r="AA18058" s="81"/>
      <c r="AB18058" s="81"/>
      <c r="AC18058" s="80"/>
      <c r="AD18058" s="80"/>
      <c r="AE18058" s="81"/>
      <c r="AF18058" s="82"/>
      <c r="AG18058" s="80"/>
      <c r="AH18058" s="119"/>
      <c r="AI18058" s="119"/>
    </row>
    <row r="18059" spans="27:35" x14ac:dyDescent="0.25">
      <c r="AA18059" s="81"/>
      <c r="AB18059" s="81"/>
      <c r="AC18059" s="80"/>
      <c r="AD18059" s="80"/>
      <c r="AE18059" s="81"/>
      <c r="AF18059" s="82"/>
      <c r="AG18059" s="80"/>
      <c r="AH18059" s="119"/>
      <c r="AI18059" s="119"/>
    </row>
    <row r="18060" spans="27:35" x14ac:dyDescent="0.25">
      <c r="AA18060" s="81"/>
      <c r="AB18060" s="81"/>
      <c r="AC18060" s="80"/>
      <c r="AD18060" s="80"/>
      <c r="AE18060" s="81"/>
      <c r="AF18060" s="82"/>
      <c r="AG18060" s="80"/>
      <c r="AH18060" s="119"/>
      <c r="AI18060" s="119"/>
    </row>
    <row r="18061" spans="27:35" x14ac:dyDescent="0.25">
      <c r="AA18061" s="81"/>
      <c r="AB18061" s="81"/>
      <c r="AC18061" s="80"/>
      <c r="AD18061" s="80"/>
      <c r="AE18061" s="81"/>
      <c r="AF18061" s="82"/>
      <c r="AG18061" s="80"/>
      <c r="AH18061" s="119"/>
      <c r="AI18061" s="119"/>
    </row>
    <row r="18062" spans="27:35" x14ac:dyDescent="0.25">
      <c r="AA18062" s="81"/>
      <c r="AB18062" s="81"/>
      <c r="AC18062" s="80"/>
      <c r="AD18062" s="80"/>
      <c r="AE18062" s="81"/>
      <c r="AF18062" s="82"/>
      <c r="AG18062" s="80"/>
      <c r="AH18062" s="119"/>
      <c r="AI18062" s="119"/>
    </row>
    <row r="18063" spans="27:35" x14ac:dyDescent="0.25">
      <c r="AA18063" s="81"/>
      <c r="AB18063" s="81"/>
      <c r="AC18063" s="80"/>
      <c r="AD18063" s="80"/>
      <c r="AE18063" s="81"/>
      <c r="AF18063" s="82"/>
      <c r="AG18063" s="80"/>
      <c r="AH18063" s="119"/>
      <c r="AI18063" s="119"/>
    </row>
    <row r="18064" spans="27:35" x14ac:dyDescent="0.25">
      <c r="AA18064" s="81"/>
      <c r="AB18064" s="81"/>
      <c r="AC18064" s="80"/>
      <c r="AD18064" s="80"/>
      <c r="AE18064" s="81"/>
      <c r="AF18064" s="82"/>
      <c r="AG18064" s="80"/>
      <c r="AH18064" s="119"/>
      <c r="AI18064" s="119"/>
    </row>
    <row r="18065" spans="27:35" x14ac:dyDescent="0.25">
      <c r="AA18065" s="81"/>
      <c r="AB18065" s="81"/>
      <c r="AC18065" s="80"/>
      <c r="AD18065" s="80"/>
      <c r="AE18065" s="81"/>
      <c r="AF18065" s="82"/>
      <c r="AG18065" s="80"/>
      <c r="AH18065" s="119"/>
      <c r="AI18065" s="119"/>
    </row>
    <row r="18066" spans="27:35" x14ac:dyDescent="0.25">
      <c r="AA18066" s="81"/>
      <c r="AB18066" s="81"/>
      <c r="AC18066" s="80"/>
      <c r="AD18066" s="80"/>
      <c r="AE18066" s="81"/>
      <c r="AF18066" s="82"/>
      <c r="AG18066" s="80"/>
      <c r="AH18066" s="119"/>
      <c r="AI18066" s="119"/>
    </row>
    <row r="18067" spans="27:35" x14ac:dyDescent="0.25">
      <c r="AA18067" s="81"/>
      <c r="AB18067" s="81"/>
      <c r="AC18067" s="80"/>
      <c r="AD18067" s="80"/>
      <c r="AE18067" s="81"/>
      <c r="AF18067" s="82"/>
      <c r="AG18067" s="80"/>
      <c r="AH18067" s="119"/>
      <c r="AI18067" s="119"/>
    </row>
    <row r="18068" spans="27:35" x14ac:dyDescent="0.25">
      <c r="AA18068" s="81"/>
      <c r="AB18068" s="81"/>
      <c r="AC18068" s="80"/>
      <c r="AD18068" s="80"/>
      <c r="AE18068" s="81"/>
      <c r="AF18068" s="82"/>
      <c r="AG18068" s="80"/>
      <c r="AH18068" s="119"/>
      <c r="AI18068" s="119"/>
    </row>
    <row r="18069" spans="27:35" x14ac:dyDescent="0.25">
      <c r="AA18069" s="81"/>
      <c r="AB18069" s="81"/>
      <c r="AC18069" s="80"/>
      <c r="AD18069" s="80"/>
      <c r="AE18069" s="81"/>
      <c r="AF18069" s="82"/>
      <c r="AG18069" s="80"/>
      <c r="AH18069" s="119"/>
      <c r="AI18069" s="119"/>
    </row>
    <row r="18070" spans="27:35" x14ac:dyDescent="0.25">
      <c r="AA18070" s="81"/>
      <c r="AB18070" s="81"/>
      <c r="AC18070" s="80"/>
      <c r="AD18070" s="80"/>
      <c r="AE18070" s="81"/>
      <c r="AF18070" s="82"/>
      <c r="AG18070" s="80"/>
      <c r="AH18070" s="119"/>
      <c r="AI18070" s="119"/>
    </row>
    <row r="18071" spans="27:35" x14ac:dyDescent="0.25">
      <c r="AA18071" s="81"/>
      <c r="AB18071" s="81"/>
      <c r="AC18071" s="80"/>
      <c r="AD18071" s="80"/>
      <c r="AE18071" s="81"/>
      <c r="AF18071" s="82"/>
      <c r="AG18071" s="80"/>
      <c r="AH18071" s="119"/>
      <c r="AI18071" s="119"/>
    </row>
    <row r="18072" spans="27:35" x14ac:dyDescent="0.25">
      <c r="AA18072" s="81"/>
      <c r="AB18072" s="81"/>
      <c r="AC18072" s="80"/>
      <c r="AD18072" s="80"/>
      <c r="AE18072" s="81"/>
      <c r="AF18072" s="82"/>
      <c r="AG18072" s="80"/>
      <c r="AH18072" s="119"/>
      <c r="AI18072" s="119"/>
    </row>
    <row r="18073" spans="27:35" x14ac:dyDescent="0.25">
      <c r="AA18073" s="81"/>
      <c r="AB18073" s="81"/>
      <c r="AC18073" s="80"/>
      <c r="AD18073" s="80"/>
      <c r="AE18073" s="81"/>
      <c r="AF18073" s="82"/>
      <c r="AG18073" s="80"/>
      <c r="AH18073" s="119"/>
      <c r="AI18073" s="119"/>
    </row>
    <row r="18074" spans="27:35" x14ac:dyDescent="0.25">
      <c r="AA18074" s="81"/>
      <c r="AB18074" s="81"/>
      <c r="AC18074" s="80"/>
      <c r="AD18074" s="80"/>
      <c r="AE18074" s="81"/>
      <c r="AF18074" s="82"/>
      <c r="AG18074" s="80"/>
      <c r="AH18074" s="119"/>
      <c r="AI18074" s="119"/>
    </row>
    <row r="18075" spans="27:35" x14ac:dyDescent="0.25">
      <c r="AA18075" s="81"/>
      <c r="AB18075" s="81"/>
      <c r="AC18075" s="80"/>
      <c r="AD18075" s="80"/>
      <c r="AE18075" s="81"/>
      <c r="AF18075" s="82"/>
      <c r="AG18075" s="80"/>
      <c r="AH18075" s="119"/>
      <c r="AI18075" s="119"/>
    </row>
    <row r="18076" spans="27:35" x14ac:dyDescent="0.25">
      <c r="AA18076" s="81"/>
      <c r="AB18076" s="81"/>
      <c r="AC18076" s="80"/>
      <c r="AD18076" s="80"/>
      <c r="AE18076" s="81"/>
      <c r="AF18076" s="82"/>
      <c r="AG18076" s="80"/>
      <c r="AH18076" s="119"/>
      <c r="AI18076" s="119"/>
    </row>
    <row r="18077" spans="27:35" x14ac:dyDescent="0.25">
      <c r="AA18077" s="81"/>
      <c r="AB18077" s="81"/>
      <c r="AC18077" s="80"/>
      <c r="AD18077" s="80"/>
      <c r="AE18077" s="81"/>
      <c r="AF18077" s="82"/>
      <c r="AG18077" s="80"/>
      <c r="AH18077" s="119"/>
      <c r="AI18077" s="119"/>
    </row>
    <row r="18078" spans="27:35" x14ac:dyDescent="0.25">
      <c r="AA18078" s="81"/>
      <c r="AB18078" s="81"/>
      <c r="AC18078" s="80"/>
      <c r="AD18078" s="80"/>
      <c r="AE18078" s="81"/>
      <c r="AF18078" s="82"/>
      <c r="AG18078" s="80"/>
      <c r="AH18078" s="119"/>
      <c r="AI18078" s="119"/>
    </row>
    <row r="18079" spans="27:35" x14ac:dyDescent="0.25">
      <c r="AA18079" s="81"/>
      <c r="AB18079" s="81"/>
      <c r="AC18079" s="80"/>
      <c r="AD18079" s="80"/>
      <c r="AE18079" s="81"/>
      <c r="AF18079" s="82"/>
      <c r="AG18079" s="80"/>
      <c r="AH18079" s="119"/>
      <c r="AI18079" s="119"/>
    </row>
    <row r="18080" spans="27:35" x14ac:dyDescent="0.25">
      <c r="AA18080" s="81"/>
      <c r="AB18080" s="81"/>
      <c r="AC18080" s="80"/>
      <c r="AD18080" s="80"/>
      <c r="AE18080" s="81"/>
      <c r="AF18080" s="82"/>
      <c r="AG18080" s="80"/>
      <c r="AH18080" s="119"/>
      <c r="AI18080" s="119"/>
    </row>
    <row r="18081" spans="27:35" x14ac:dyDescent="0.25">
      <c r="AA18081" s="81"/>
      <c r="AB18081" s="81"/>
      <c r="AC18081" s="80"/>
      <c r="AD18081" s="80"/>
      <c r="AE18081" s="81"/>
      <c r="AF18081" s="82"/>
      <c r="AG18081" s="80"/>
      <c r="AH18081" s="119"/>
      <c r="AI18081" s="119"/>
    </row>
    <row r="18082" spans="27:35" x14ac:dyDescent="0.25">
      <c r="AA18082" s="81"/>
      <c r="AB18082" s="81"/>
      <c r="AC18082" s="80"/>
      <c r="AD18082" s="80"/>
      <c r="AE18082" s="81"/>
      <c r="AF18082" s="82"/>
      <c r="AG18082" s="80"/>
      <c r="AH18082" s="119"/>
      <c r="AI18082" s="119"/>
    </row>
    <row r="18083" spans="27:35" x14ac:dyDescent="0.25">
      <c r="AA18083" s="81"/>
      <c r="AB18083" s="81"/>
      <c r="AC18083" s="80"/>
      <c r="AD18083" s="80"/>
      <c r="AE18083" s="81"/>
      <c r="AF18083" s="82"/>
      <c r="AG18083" s="80"/>
      <c r="AH18083" s="119"/>
      <c r="AI18083" s="119"/>
    </row>
    <row r="18084" spans="27:35" x14ac:dyDescent="0.25">
      <c r="AA18084" s="81"/>
      <c r="AB18084" s="81"/>
      <c r="AC18084" s="80"/>
      <c r="AD18084" s="80"/>
      <c r="AE18084" s="81"/>
      <c r="AF18084" s="82"/>
      <c r="AG18084" s="80"/>
      <c r="AH18084" s="119"/>
      <c r="AI18084" s="119"/>
    </row>
    <row r="18085" spans="27:35" x14ac:dyDescent="0.25">
      <c r="AA18085" s="81"/>
      <c r="AB18085" s="81"/>
      <c r="AC18085" s="80"/>
      <c r="AD18085" s="80"/>
      <c r="AE18085" s="81"/>
      <c r="AF18085" s="82"/>
      <c r="AG18085" s="80"/>
      <c r="AH18085" s="119"/>
      <c r="AI18085" s="119"/>
    </row>
    <row r="18086" spans="27:35" x14ac:dyDescent="0.25">
      <c r="AA18086" s="81"/>
      <c r="AB18086" s="81"/>
      <c r="AC18086" s="80"/>
      <c r="AD18086" s="80"/>
      <c r="AE18086" s="81"/>
      <c r="AF18086" s="82"/>
      <c r="AG18086" s="80"/>
      <c r="AH18086" s="119"/>
      <c r="AI18086" s="119"/>
    </row>
    <row r="18087" spans="27:35" x14ac:dyDescent="0.25">
      <c r="AA18087" s="81"/>
      <c r="AB18087" s="81"/>
      <c r="AC18087" s="80"/>
      <c r="AD18087" s="80"/>
      <c r="AE18087" s="81"/>
      <c r="AF18087" s="82"/>
      <c r="AG18087" s="80"/>
      <c r="AH18087" s="119"/>
      <c r="AI18087" s="119"/>
    </row>
    <row r="18088" spans="27:35" x14ac:dyDescent="0.25">
      <c r="AA18088" s="81"/>
      <c r="AB18088" s="81"/>
      <c r="AC18088" s="80"/>
      <c r="AD18088" s="80"/>
      <c r="AE18088" s="81"/>
      <c r="AF18088" s="82"/>
      <c r="AG18088" s="80"/>
      <c r="AH18088" s="119"/>
      <c r="AI18088" s="119"/>
    </row>
    <row r="18089" spans="27:35" x14ac:dyDescent="0.25">
      <c r="AA18089" s="81"/>
      <c r="AB18089" s="81"/>
      <c r="AC18089" s="80"/>
      <c r="AD18089" s="80"/>
      <c r="AE18089" s="81"/>
      <c r="AF18089" s="82"/>
      <c r="AG18089" s="80"/>
      <c r="AH18089" s="119"/>
      <c r="AI18089" s="119"/>
    </row>
    <row r="18090" spans="27:35" x14ac:dyDescent="0.25">
      <c r="AA18090" s="81"/>
      <c r="AB18090" s="81"/>
      <c r="AC18090" s="80"/>
      <c r="AD18090" s="80"/>
      <c r="AE18090" s="81"/>
      <c r="AF18090" s="82"/>
      <c r="AG18090" s="80"/>
      <c r="AH18090" s="119"/>
      <c r="AI18090" s="119"/>
    </row>
    <row r="18091" spans="27:35" x14ac:dyDescent="0.25">
      <c r="AA18091" s="81"/>
      <c r="AB18091" s="81"/>
      <c r="AC18091" s="80"/>
      <c r="AD18091" s="80"/>
      <c r="AE18091" s="81"/>
      <c r="AF18091" s="82"/>
      <c r="AG18091" s="80"/>
      <c r="AH18091" s="119"/>
      <c r="AI18091" s="119"/>
    </row>
    <row r="18092" spans="27:35" x14ac:dyDescent="0.25">
      <c r="AA18092" s="81"/>
      <c r="AB18092" s="81"/>
      <c r="AC18092" s="80"/>
      <c r="AD18092" s="80"/>
      <c r="AE18092" s="81"/>
      <c r="AF18092" s="82"/>
      <c r="AG18092" s="80"/>
      <c r="AH18092" s="119"/>
      <c r="AI18092" s="119"/>
    </row>
    <row r="18093" spans="27:35" x14ac:dyDescent="0.25">
      <c r="AA18093" s="81"/>
      <c r="AB18093" s="81"/>
      <c r="AC18093" s="80"/>
      <c r="AD18093" s="80"/>
      <c r="AE18093" s="81"/>
      <c r="AF18093" s="82"/>
      <c r="AG18093" s="80"/>
      <c r="AH18093" s="119"/>
      <c r="AI18093" s="119"/>
    </row>
    <row r="18094" spans="27:35" x14ac:dyDescent="0.25">
      <c r="AA18094" s="81"/>
      <c r="AB18094" s="81"/>
      <c r="AC18094" s="80"/>
      <c r="AD18094" s="80"/>
      <c r="AE18094" s="81"/>
      <c r="AF18094" s="82"/>
      <c r="AG18094" s="80"/>
      <c r="AH18094" s="119"/>
      <c r="AI18094" s="119"/>
    </row>
    <row r="18095" spans="27:35" x14ac:dyDescent="0.25">
      <c r="AA18095" s="81"/>
      <c r="AB18095" s="81"/>
      <c r="AC18095" s="80"/>
      <c r="AD18095" s="80"/>
      <c r="AE18095" s="81"/>
      <c r="AF18095" s="82"/>
      <c r="AG18095" s="80"/>
      <c r="AH18095" s="119"/>
      <c r="AI18095" s="119"/>
    </row>
    <row r="18096" spans="27:35" x14ac:dyDescent="0.25">
      <c r="AA18096" s="81"/>
      <c r="AB18096" s="81"/>
      <c r="AC18096" s="80"/>
      <c r="AD18096" s="80"/>
      <c r="AE18096" s="81"/>
      <c r="AF18096" s="82"/>
      <c r="AG18096" s="80"/>
      <c r="AH18096" s="119"/>
      <c r="AI18096" s="119"/>
    </row>
    <row r="18097" spans="27:35" x14ac:dyDescent="0.25">
      <c r="AA18097" s="81"/>
      <c r="AB18097" s="81"/>
      <c r="AC18097" s="80"/>
      <c r="AD18097" s="80"/>
      <c r="AE18097" s="81"/>
      <c r="AF18097" s="82"/>
      <c r="AG18097" s="80"/>
      <c r="AH18097" s="119"/>
      <c r="AI18097" s="119"/>
    </row>
    <row r="18098" spans="27:35" x14ac:dyDescent="0.25">
      <c r="AA18098" s="81"/>
      <c r="AB18098" s="81"/>
      <c r="AC18098" s="80"/>
      <c r="AD18098" s="80"/>
      <c r="AE18098" s="81"/>
      <c r="AF18098" s="82"/>
      <c r="AG18098" s="80"/>
      <c r="AH18098" s="119"/>
      <c r="AI18098" s="119"/>
    </row>
    <row r="18099" spans="27:35" x14ac:dyDescent="0.25">
      <c r="AA18099" s="81"/>
      <c r="AB18099" s="81"/>
      <c r="AC18099" s="80"/>
      <c r="AD18099" s="80"/>
      <c r="AE18099" s="81"/>
      <c r="AF18099" s="82"/>
      <c r="AG18099" s="80"/>
      <c r="AH18099" s="119"/>
      <c r="AI18099" s="119"/>
    </row>
    <row r="18100" spans="27:35" x14ac:dyDescent="0.25">
      <c r="AA18100" s="81"/>
      <c r="AB18100" s="81"/>
      <c r="AC18100" s="80"/>
      <c r="AD18100" s="80"/>
      <c r="AE18100" s="81"/>
      <c r="AF18100" s="82"/>
      <c r="AG18100" s="80"/>
      <c r="AH18100" s="119"/>
      <c r="AI18100" s="119"/>
    </row>
    <row r="18101" spans="27:35" x14ac:dyDescent="0.25">
      <c r="AA18101" s="81"/>
      <c r="AB18101" s="81"/>
      <c r="AC18101" s="80"/>
      <c r="AD18101" s="80"/>
      <c r="AE18101" s="81"/>
      <c r="AF18101" s="82"/>
      <c r="AG18101" s="80"/>
      <c r="AH18101" s="119"/>
      <c r="AI18101" s="119"/>
    </row>
    <row r="18102" spans="27:35" x14ac:dyDescent="0.25">
      <c r="AA18102" s="81"/>
      <c r="AB18102" s="81"/>
      <c r="AC18102" s="80"/>
      <c r="AD18102" s="80"/>
      <c r="AE18102" s="81"/>
      <c r="AF18102" s="82"/>
      <c r="AG18102" s="80"/>
      <c r="AH18102" s="119"/>
      <c r="AI18102" s="119"/>
    </row>
    <row r="18103" spans="27:35" x14ac:dyDescent="0.25">
      <c r="AA18103" s="81"/>
      <c r="AB18103" s="81"/>
      <c r="AC18103" s="80"/>
      <c r="AD18103" s="80"/>
      <c r="AE18103" s="81"/>
      <c r="AF18103" s="82"/>
      <c r="AG18103" s="80"/>
      <c r="AH18103" s="119"/>
      <c r="AI18103" s="119"/>
    </row>
    <row r="18104" spans="27:35" x14ac:dyDescent="0.25">
      <c r="AA18104" s="81"/>
      <c r="AB18104" s="81"/>
      <c r="AC18104" s="80"/>
      <c r="AD18104" s="80"/>
      <c r="AE18104" s="81"/>
      <c r="AF18104" s="82"/>
      <c r="AG18104" s="80"/>
      <c r="AH18104" s="119"/>
      <c r="AI18104" s="119"/>
    </row>
    <row r="18105" spans="27:35" x14ac:dyDescent="0.25">
      <c r="AA18105" s="81"/>
      <c r="AB18105" s="81"/>
      <c r="AC18105" s="80"/>
      <c r="AD18105" s="80"/>
      <c r="AE18105" s="81"/>
      <c r="AF18105" s="82"/>
      <c r="AG18105" s="80"/>
      <c r="AH18105" s="119"/>
      <c r="AI18105" s="119"/>
    </row>
    <row r="18106" spans="27:35" x14ac:dyDescent="0.25">
      <c r="AA18106" s="81"/>
      <c r="AB18106" s="81"/>
      <c r="AC18106" s="80"/>
      <c r="AD18106" s="80"/>
      <c r="AE18106" s="81"/>
      <c r="AF18106" s="82"/>
      <c r="AG18106" s="80"/>
      <c r="AH18106" s="119"/>
      <c r="AI18106" s="119"/>
    </row>
    <row r="18107" spans="27:35" x14ac:dyDescent="0.25">
      <c r="AA18107" s="81"/>
      <c r="AB18107" s="81"/>
      <c r="AC18107" s="80"/>
      <c r="AD18107" s="80"/>
      <c r="AE18107" s="81"/>
      <c r="AF18107" s="82"/>
      <c r="AG18107" s="80"/>
      <c r="AH18107" s="119"/>
      <c r="AI18107" s="119"/>
    </row>
    <row r="18108" spans="27:35" x14ac:dyDescent="0.25">
      <c r="AA18108" s="81"/>
      <c r="AB18108" s="81"/>
      <c r="AC18108" s="80"/>
      <c r="AD18108" s="80"/>
      <c r="AE18108" s="81"/>
      <c r="AF18108" s="82"/>
      <c r="AG18108" s="80"/>
      <c r="AH18108" s="119"/>
      <c r="AI18108" s="119"/>
    </row>
    <row r="18109" spans="27:35" x14ac:dyDescent="0.25">
      <c r="AA18109" s="81"/>
      <c r="AB18109" s="81"/>
      <c r="AC18109" s="80"/>
      <c r="AD18109" s="80"/>
      <c r="AE18109" s="81"/>
      <c r="AF18109" s="82"/>
      <c r="AG18109" s="80"/>
      <c r="AH18109" s="119"/>
      <c r="AI18109" s="119"/>
    </row>
    <row r="18110" spans="27:35" x14ac:dyDescent="0.25">
      <c r="AA18110" s="81"/>
      <c r="AB18110" s="81"/>
      <c r="AC18110" s="80"/>
      <c r="AD18110" s="80"/>
      <c r="AE18110" s="81"/>
      <c r="AF18110" s="82"/>
      <c r="AG18110" s="80"/>
      <c r="AH18110" s="119"/>
      <c r="AI18110" s="119"/>
    </row>
    <row r="18111" spans="27:35" x14ac:dyDescent="0.25">
      <c r="AA18111" s="81"/>
      <c r="AB18111" s="81"/>
      <c r="AC18111" s="80"/>
      <c r="AD18111" s="80"/>
      <c r="AE18111" s="81"/>
      <c r="AF18111" s="82"/>
      <c r="AG18111" s="80"/>
      <c r="AH18111" s="119"/>
      <c r="AI18111" s="119"/>
    </row>
    <row r="18112" spans="27:35" x14ac:dyDescent="0.25">
      <c r="AA18112" s="81"/>
      <c r="AB18112" s="81"/>
      <c r="AC18112" s="80"/>
      <c r="AD18112" s="80"/>
      <c r="AE18112" s="81"/>
      <c r="AF18112" s="82"/>
      <c r="AG18112" s="80"/>
      <c r="AH18112" s="119"/>
      <c r="AI18112" s="119"/>
    </row>
    <row r="18113" spans="27:35" x14ac:dyDescent="0.25">
      <c r="AA18113" s="81"/>
      <c r="AB18113" s="81"/>
      <c r="AC18113" s="80"/>
      <c r="AD18113" s="80"/>
      <c r="AE18113" s="81"/>
      <c r="AF18113" s="82"/>
      <c r="AG18113" s="80"/>
      <c r="AH18113" s="119"/>
      <c r="AI18113" s="119"/>
    </row>
    <row r="18114" spans="27:35" x14ac:dyDescent="0.25">
      <c r="AA18114" s="81"/>
      <c r="AB18114" s="81"/>
      <c r="AC18114" s="80"/>
      <c r="AD18114" s="80"/>
      <c r="AE18114" s="81"/>
      <c r="AF18114" s="82"/>
      <c r="AG18114" s="80"/>
      <c r="AH18114" s="119"/>
      <c r="AI18114" s="119"/>
    </row>
    <row r="18115" spans="27:35" x14ac:dyDescent="0.25">
      <c r="AA18115" s="81"/>
      <c r="AB18115" s="81"/>
      <c r="AC18115" s="80"/>
      <c r="AD18115" s="80"/>
      <c r="AE18115" s="81"/>
      <c r="AF18115" s="82"/>
      <c r="AG18115" s="80"/>
      <c r="AH18115" s="119"/>
      <c r="AI18115" s="119"/>
    </row>
    <row r="18116" spans="27:35" x14ac:dyDescent="0.25">
      <c r="AA18116" s="81"/>
      <c r="AB18116" s="81"/>
      <c r="AC18116" s="80"/>
      <c r="AD18116" s="80"/>
      <c r="AE18116" s="81"/>
      <c r="AF18116" s="82"/>
      <c r="AG18116" s="80"/>
      <c r="AH18116" s="119"/>
      <c r="AI18116" s="119"/>
    </row>
    <row r="18117" spans="27:35" x14ac:dyDescent="0.25">
      <c r="AA18117" s="81"/>
      <c r="AB18117" s="81"/>
      <c r="AC18117" s="80"/>
      <c r="AD18117" s="80"/>
      <c r="AE18117" s="81"/>
      <c r="AF18117" s="82"/>
      <c r="AG18117" s="80"/>
      <c r="AH18117" s="119"/>
      <c r="AI18117" s="119"/>
    </row>
    <row r="18118" spans="27:35" x14ac:dyDescent="0.25">
      <c r="AA18118" s="81"/>
      <c r="AB18118" s="81"/>
      <c r="AC18118" s="80"/>
      <c r="AD18118" s="80"/>
      <c r="AE18118" s="81"/>
      <c r="AF18118" s="82"/>
      <c r="AG18118" s="80"/>
      <c r="AH18118" s="119"/>
      <c r="AI18118" s="119"/>
    </row>
    <row r="18119" spans="27:35" x14ac:dyDescent="0.25">
      <c r="AA18119" s="81"/>
      <c r="AB18119" s="81"/>
      <c r="AC18119" s="80"/>
      <c r="AD18119" s="80"/>
      <c r="AE18119" s="81"/>
      <c r="AF18119" s="82"/>
      <c r="AG18119" s="80"/>
      <c r="AH18119" s="119"/>
      <c r="AI18119" s="119"/>
    </row>
    <row r="18120" spans="27:35" x14ac:dyDescent="0.25">
      <c r="AA18120" s="81"/>
      <c r="AB18120" s="81"/>
      <c r="AC18120" s="80"/>
      <c r="AD18120" s="80"/>
      <c r="AE18120" s="81"/>
      <c r="AF18120" s="82"/>
      <c r="AG18120" s="80"/>
      <c r="AH18120" s="119"/>
      <c r="AI18120" s="119"/>
    </row>
    <row r="18121" spans="27:35" x14ac:dyDescent="0.25">
      <c r="AA18121" s="81"/>
      <c r="AB18121" s="81"/>
      <c r="AC18121" s="80"/>
      <c r="AD18121" s="80"/>
      <c r="AE18121" s="81"/>
      <c r="AF18121" s="82"/>
      <c r="AG18121" s="80"/>
      <c r="AH18121" s="119"/>
      <c r="AI18121" s="119"/>
    </row>
    <row r="18122" spans="27:35" x14ac:dyDescent="0.25">
      <c r="AA18122" s="81"/>
      <c r="AB18122" s="81"/>
      <c r="AC18122" s="80"/>
      <c r="AD18122" s="80"/>
      <c r="AE18122" s="81"/>
      <c r="AF18122" s="82"/>
      <c r="AG18122" s="80"/>
      <c r="AH18122" s="119"/>
      <c r="AI18122" s="119"/>
    </row>
    <row r="18123" spans="27:35" x14ac:dyDescent="0.25">
      <c r="AA18123" s="81"/>
      <c r="AB18123" s="81"/>
      <c r="AC18123" s="80"/>
      <c r="AD18123" s="80"/>
      <c r="AE18123" s="81"/>
      <c r="AF18123" s="82"/>
      <c r="AG18123" s="80"/>
      <c r="AH18123" s="119"/>
      <c r="AI18123" s="119"/>
    </row>
    <row r="18124" spans="27:35" x14ac:dyDescent="0.25">
      <c r="AA18124" s="81"/>
      <c r="AB18124" s="81"/>
      <c r="AC18124" s="80"/>
      <c r="AD18124" s="80"/>
      <c r="AE18124" s="81"/>
      <c r="AF18124" s="82"/>
      <c r="AG18124" s="80"/>
      <c r="AH18124" s="119"/>
      <c r="AI18124" s="119"/>
    </row>
    <row r="18125" spans="27:35" x14ac:dyDescent="0.25">
      <c r="AA18125" s="81"/>
      <c r="AB18125" s="81"/>
      <c r="AC18125" s="80"/>
      <c r="AD18125" s="80"/>
      <c r="AE18125" s="81"/>
      <c r="AF18125" s="82"/>
      <c r="AG18125" s="80"/>
      <c r="AH18125" s="119"/>
      <c r="AI18125" s="119"/>
    </row>
    <row r="18126" spans="27:35" x14ac:dyDescent="0.25">
      <c r="AA18126" s="81"/>
      <c r="AB18126" s="81"/>
      <c r="AC18126" s="80"/>
      <c r="AD18126" s="80"/>
      <c r="AE18126" s="81"/>
      <c r="AF18126" s="82"/>
      <c r="AG18126" s="80"/>
      <c r="AH18126" s="119"/>
      <c r="AI18126" s="119"/>
    </row>
    <row r="18127" spans="27:35" x14ac:dyDescent="0.25">
      <c r="AA18127" s="81"/>
      <c r="AB18127" s="81"/>
      <c r="AC18127" s="80"/>
      <c r="AD18127" s="80"/>
      <c r="AE18127" s="81"/>
      <c r="AF18127" s="82"/>
      <c r="AG18127" s="80"/>
      <c r="AH18127" s="119"/>
      <c r="AI18127" s="119"/>
    </row>
    <row r="18128" spans="27:35" x14ac:dyDescent="0.25">
      <c r="AA18128" s="81"/>
      <c r="AB18128" s="81"/>
      <c r="AC18128" s="80"/>
      <c r="AD18128" s="80"/>
      <c r="AE18128" s="81"/>
      <c r="AF18128" s="82"/>
      <c r="AG18128" s="80"/>
      <c r="AH18128" s="119"/>
      <c r="AI18128" s="119"/>
    </row>
    <row r="18129" spans="27:35" x14ac:dyDescent="0.25">
      <c r="AA18129" s="81"/>
      <c r="AB18129" s="81"/>
      <c r="AC18129" s="80"/>
      <c r="AD18129" s="80"/>
      <c r="AE18129" s="81"/>
      <c r="AF18129" s="82"/>
      <c r="AG18129" s="80"/>
      <c r="AH18129" s="119"/>
      <c r="AI18129" s="119"/>
    </row>
    <row r="18130" spans="27:35" x14ac:dyDescent="0.25">
      <c r="AA18130" s="81"/>
      <c r="AB18130" s="81"/>
      <c r="AC18130" s="80"/>
      <c r="AD18130" s="80"/>
      <c r="AE18130" s="81"/>
      <c r="AF18130" s="82"/>
      <c r="AG18130" s="80"/>
      <c r="AH18130" s="119"/>
      <c r="AI18130" s="119"/>
    </row>
    <row r="18131" spans="27:35" x14ac:dyDescent="0.25">
      <c r="AA18131" s="81"/>
      <c r="AB18131" s="81"/>
      <c r="AC18131" s="80"/>
      <c r="AD18131" s="80"/>
      <c r="AE18131" s="81"/>
      <c r="AF18131" s="82"/>
      <c r="AG18131" s="80"/>
      <c r="AH18131" s="119"/>
      <c r="AI18131" s="119"/>
    </row>
    <row r="18132" spans="27:35" x14ac:dyDescent="0.25">
      <c r="AA18132" s="81"/>
      <c r="AB18132" s="81"/>
      <c r="AC18132" s="80"/>
      <c r="AD18132" s="80"/>
      <c r="AE18132" s="81"/>
      <c r="AF18132" s="82"/>
      <c r="AG18132" s="80"/>
      <c r="AH18132" s="119"/>
      <c r="AI18132" s="119"/>
    </row>
    <row r="18133" spans="27:35" x14ac:dyDescent="0.25">
      <c r="AA18133" s="81"/>
      <c r="AB18133" s="81"/>
      <c r="AC18133" s="80"/>
      <c r="AD18133" s="80"/>
      <c r="AE18133" s="81"/>
      <c r="AF18133" s="82"/>
      <c r="AG18133" s="80"/>
      <c r="AH18133" s="119"/>
      <c r="AI18133" s="119"/>
    </row>
    <row r="18134" spans="27:35" x14ac:dyDescent="0.25">
      <c r="AA18134" s="81"/>
      <c r="AB18134" s="81"/>
      <c r="AC18134" s="80"/>
      <c r="AD18134" s="80"/>
      <c r="AE18134" s="81"/>
      <c r="AF18134" s="82"/>
      <c r="AG18134" s="80"/>
      <c r="AH18134" s="119"/>
      <c r="AI18134" s="119"/>
    </row>
    <row r="18135" spans="27:35" x14ac:dyDescent="0.25">
      <c r="AA18135" s="81"/>
      <c r="AB18135" s="81"/>
      <c r="AC18135" s="80"/>
      <c r="AD18135" s="80"/>
      <c r="AE18135" s="81"/>
      <c r="AF18135" s="82"/>
      <c r="AG18135" s="80"/>
      <c r="AH18135" s="119"/>
      <c r="AI18135" s="119"/>
    </row>
    <row r="18136" spans="27:35" x14ac:dyDescent="0.25">
      <c r="AA18136" s="81"/>
      <c r="AB18136" s="81"/>
      <c r="AC18136" s="80"/>
      <c r="AD18136" s="80"/>
      <c r="AE18136" s="81"/>
      <c r="AF18136" s="82"/>
      <c r="AG18136" s="80"/>
      <c r="AH18136" s="119"/>
      <c r="AI18136" s="119"/>
    </row>
    <row r="18137" spans="27:35" x14ac:dyDescent="0.25">
      <c r="AA18137" s="81"/>
      <c r="AB18137" s="81"/>
      <c r="AC18137" s="80"/>
      <c r="AD18137" s="80"/>
      <c r="AE18137" s="81"/>
      <c r="AF18137" s="82"/>
      <c r="AG18137" s="80"/>
      <c r="AH18137" s="119"/>
      <c r="AI18137" s="119"/>
    </row>
    <row r="18138" spans="27:35" x14ac:dyDescent="0.25">
      <c r="AA18138" s="81"/>
      <c r="AB18138" s="81"/>
      <c r="AC18138" s="80"/>
      <c r="AD18138" s="80"/>
      <c r="AE18138" s="81"/>
      <c r="AF18138" s="82"/>
      <c r="AG18138" s="80"/>
      <c r="AH18138" s="119"/>
      <c r="AI18138" s="119"/>
    </row>
    <row r="18139" spans="27:35" x14ac:dyDescent="0.25">
      <c r="AA18139" s="81"/>
      <c r="AB18139" s="81"/>
      <c r="AC18139" s="80"/>
      <c r="AD18139" s="80"/>
      <c r="AE18139" s="81"/>
      <c r="AF18139" s="82"/>
      <c r="AG18139" s="80"/>
      <c r="AH18139" s="119"/>
      <c r="AI18139" s="119"/>
    </row>
    <row r="18140" spans="27:35" x14ac:dyDescent="0.25">
      <c r="AA18140" s="81"/>
      <c r="AB18140" s="81"/>
      <c r="AC18140" s="80"/>
      <c r="AD18140" s="80"/>
      <c r="AE18140" s="81"/>
      <c r="AF18140" s="82"/>
      <c r="AG18140" s="80"/>
      <c r="AH18140" s="119"/>
      <c r="AI18140" s="119"/>
    </row>
    <row r="18141" spans="27:35" x14ac:dyDescent="0.25">
      <c r="AA18141" s="81"/>
      <c r="AB18141" s="81"/>
      <c r="AC18141" s="80"/>
      <c r="AD18141" s="80"/>
      <c r="AE18141" s="81"/>
      <c r="AF18141" s="82"/>
      <c r="AG18141" s="80"/>
      <c r="AH18141" s="119"/>
      <c r="AI18141" s="119"/>
    </row>
    <row r="18142" spans="27:35" x14ac:dyDescent="0.25">
      <c r="AA18142" s="81"/>
      <c r="AB18142" s="81"/>
      <c r="AC18142" s="80"/>
      <c r="AD18142" s="80"/>
      <c r="AE18142" s="81"/>
      <c r="AF18142" s="82"/>
      <c r="AG18142" s="80"/>
      <c r="AH18142" s="119"/>
      <c r="AI18142" s="119"/>
    </row>
    <row r="18143" spans="27:35" x14ac:dyDescent="0.25">
      <c r="AA18143" s="81"/>
      <c r="AB18143" s="81"/>
      <c r="AC18143" s="80"/>
      <c r="AD18143" s="80"/>
      <c r="AE18143" s="81"/>
      <c r="AF18143" s="82"/>
      <c r="AG18143" s="80"/>
      <c r="AH18143" s="119"/>
      <c r="AI18143" s="119"/>
    </row>
    <row r="18144" spans="27:35" x14ac:dyDescent="0.25">
      <c r="AA18144" s="81"/>
      <c r="AB18144" s="81"/>
      <c r="AC18144" s="80"/>
      <c r="AD18144" s="80"/>
      <c r="AE18144" s="81"/>
      <c r="AF18144" s="82"/>
      <c r="AG18144" s="80"/>
      <c r="AH18144" s="119"/>
      <c r="AI18144" s="119"/>
    </row>
    <row r="18145" spans="27:35" x14ac:dyDescent="0.25">
      <c r="AA18145" s="81"/>
      <c r="AB18145" s="81"/>
      <c r="AC18145" s="80"/>
      <c r="AD18145" s="80"/>
      <c r="AE18145" s="81"/>
      <c r="AF18145" s="82"/>
      <c r="AG18145" s="80"/>
      <c r="AH18145" s="119"/>
      <c r="AI18145" s="119"/>
    </row>
    <row r="18146" spans="27:35" x14ac:dyDescent="0.25">
      <c r="AA18146" s="81"/>
      <c r="AB18146" s="81"/>
      <c r="AC18146" s="80"/>
      <c r="AD18146" s="80"/>
      <c r="AE18146" s="81"/>
      <c r="AF18146" s="82"/>
      <c r="AG18146" s="80"/>
      <c r="AH18146" s="119"/>
      <c r="AI18146" s="119"/>
    </row>
    <row r="18147" spans="27:35" x14ac:dyDescent="0.25">
      <c r="AA18147" s="81"/>
      <c r="AB18147" s="81"/>
      <c r="AC18147" s="80"/>
      <c r="AD18147" s="80"/>
      <c r="AE18147" s="81"/>
      <c r="AF18147" s="82"/>
      <c r="AG18147" s="80"/>
      <c r="AH18147" s="119"/>
      <c r="AI18147" s="119"/>
    </row>
    <row r="18148" spans="27:35" x14ac:dyDescent="0.25">
      <c r="AA18148" s="81"/>
      <c r="AB18148" s="81"/>
      <c r="AC18148" s="80"/>
      <c r="AD18148" s="80"/>
      <c r="AE18148" s="81"/>
      <c r="AF18148" s="82"/>
      <c r="AG18148" s="80"/>
      <c r="AH18148" s="119"/>
      <c r="AI18148" s="119"/>
    </row>
    <row r="18149" spans="27:35" x14ac:dyDescent="0.25">
      <c r="AA18149" s="81"/>
      <c r="AB18149" s="81"/>
      <c r="AC18149" s="80"/>
      <c r="AD18149" s="80"/>
      <c r="AE18149" s="81"/>
      <c r="AF18149" s="82"/>
      <c r="AG18149" s="80"/>
      <c r="AH18149" s="119"/>
      <c r="AI18149" s="119"/>
    </row>
    <row r="18150" spans="27:35" x14ac:dyDescent="0.25">
      <c r="AA18150" s="81"/>
      <c r="AB18150" s="81"/>
      <c r="AC18150" s="80"/>
      <c r="AD18150" s="80"/>
      <c r="AE18150" s="81"/>
      <c r="AF18150" s="82"/>
      <c r="AG18150" s="80"/>
      <c r="AH18150" s="119"/>
      <c r="AI18150" s="119"/>
    </row>
    <row r="18151" spans="27:35" x14ac:dyDescent="0.25">
      <c r="AA18151" s="81"/>
      <c r="AB18151" s="81"/>
      <c r="AC18151" s="80"/>
      <c r="AD18151" s="80"/>
      <c r="AE18151" s="81"/>
      <c r="AF18151" s="82"/>
      <c r="AG18151" s="80"/>
      <c r="AH18151" s="119"/>
      <c r="AI18151" s="119"/>
    </row>
    <row r="18152" spans="27:35" x14ac:dyDescent="0.25">
      <c r="AA18152" s="81"/>
      <c r="AB18152" s="81"/>
      <c r="AC18152" s="80"/>
      <c r="AD18152" s="80"/>
      <c r="AE18152" s="81"/>
      <c r="AF18152" s="82"/>
      <c r="AG18152" s="80"/>
      <c r="AH18152" s="119"/>
      <c r="AI18152" s="119"/>
    </row>
    <row r="18153" spans="27:35" x14ac:dyDescent="0.25">
      <c r="AA18153" s="81"/>
      <c r="AB18153" s="81"/>
      <c r="AC18153" s="80"/>
      <c r="AD18153" s="80"/>
      <c r="AE18153" s="81"/>
      <c r="AF18153" s="82"/>
      <c r="AG18153" s="80"/>
      <c r="AH18153" s="119"/>
      <c r="AI18153" s="119"/>
    </row>
    <row r="18154" spans="27:35" x14ac:dyDescent="0.25">
      <c r="AA18154" s="81"/>
      <c r="AB18154" s="81"/>
      <c r="AC18154" s="80"/>
      <c r="AD18154" s="80"/>
      <c r="AE18154" s="81"/>
      <c r="AF18154" s="82"/>
      <c r="AG18154" s="80"/>
      <c r="AH18154" s="119"/>
      <c r="AI18154" s="119"/>
    </row>
    <row r="18155" spans="27:35" x14ac:dyDescent="0.25">
      <c r="AA18155" s="81"/>
      <c r="AB18155" s="81"/>
      <c r="AC18155" s="80"/>
      <c r="AD18155" s="80"/>
      <c r="AE18155" s="81"/>
      <c r="AF18155" s="82"/>
      <c r="AG18155" s="80"/>
      <c r="AH18155" s="119"/>
      <c r="AI18155" s="119"/>
    </row>
    <row r="18156" spans="27:35" x14ac:dyDescent="0.25">
      <c r="AA18156" s="81"/>
      <c r="AB18156" s="81"/>
      <c r="AC18156" s="80"/>
      <c r="AD18156" s="80"/>
      <c r="AE18156" s="81"/>
      <c r="AF18156" s="82"/>
      <c r="AG18156" s="80"/>
      <c r="AH18156" s="119"/>
      <c r="AI18156" s="119"/>
    </row>
    <row r="18157" spans="27:35" x14ac:dyDescent="0.25">
      <c r="AA18157" s="81"/>
      <c r="AB18157" s="81"/>
      <c r="AC18157" s="80"/>
      <c r="AD18157" s="80"/>
      <c r="AE18157" s="81"/>
      <c r="AF18157" s="82"/>
      <c r="AG18157" s="80"/>
      <c r="AH18157" s="119"/>
      <c r="AI18157" s="119"/>
    </row>
    <row r="18158" spans="27:35" x14ac:dyDescent="0.25">
      <c r="AA18158" s="81"/>
      <c r="AB18158" s="81"/>
      <c r="AC18158" s="80"/>
      <c r="AD18158" s="80"/>
      <c r="AE18158" s="81"/>
      <c r="AF18158" s="82"/>
      <c r="AG18158" s="80"/>
      <c r="AH18158" s="119"/>
      <c r="AI18158" s="119"/>
    </row>
    <row r="18159" spans="27:35" x14ac:dyDescent="0.25">
      <c r="AA18159" s="81"/>
      <c r="AB18159" s="81"/>
      <c r="AC18159" s="80"/>
      <c r="AD18159" s="80"/>
      <c r="AE18159" s="81"/>
      <c r="AF18159" s="82"/>
      <c r="AG18159" s="80"/>
      <c r="AH18159" s="119"/>
      <c r="AI18159" s="119"/>
    </row>
    <row r="18160" spans="27:35" x14ac:dyDescent="0.25">
      <c r="AA18160" s="81"/>
      <c r="AB18160" s="81"/>
      <c r="AC18160" s="80"/>
      <c r="AD18160" s="80"/>
      <c r="AE18160" s="81"/>
      <c r="AF18160" s="82"/>
      <c r="AG18160" s="80"/>
      <c r="AH18160" s="119"/>
      <c r="AI18160" s="119"/>
    </row>
    <row r="18161" spans="27:35" x14ac:dyDescent="0.25">
      <c r="AA18161" s="81"/>
      <c r="AB18161" s="81"/>
      <c r="AC18161" s="80"/>
      <c r="AD18161" s="80"/>
      <c r="AE18161" s="81"/>
      <c r="AF18161" s="82"/>
      <c r="AG18161" s="80"/>
      <c r="AH18161" s="119"/>
      <c r="AI18161" s="119"/>
    </row>
    <row r="18162" spans="27:35" x14ac:dyDescent="0.25">
      <c r="AA18162" s="81"/>
      <c r="AB18162" s="81"/>
      <c r="AC18162" s="80"/>
      <c r="AD18162" s="80"/>
      <c r="AE18162" s="81"/>
      <c r="AF18162" s="82"/>
      <c r="AG18162" s="80"/>
      <c r="AH18162" s="119"/>
      <c r="AI18162" s="119"/>
    </row>
    <row r="18163" spans="27:35" x14ac:dyDescent="0.25">
      <c r="AA18163" s="81"/>
      <c r="AB18163" s="81"/>
      <c r="AC18163" s="80"/>
      <c r="AD18163" s="80"/>
      <c r="AE18163" s="81"/>
      <c r="AF18163" s="82"/>
      <c r="AG18163" s="80"/>
      <c r="AH18163" s="119"/>
      <c r="AI18163" s="119"/>
    </row>
    <row r="18164" spans="27:35" x14ac:dyDescent="0.25">
      <c r="AA18164" s="81"/>
      <c r="AB18164" s="81"/>
      <c r="AC18164" s="80"/>
      <c r="AD18164" s="80"/>
      <c r="AE18164" s="81"/>
      <c r="AF18164" s="82"/>
      <c r="AG18164" s="80"/>
      <c r="AH18164" s="119"/>
      <c r="AI18164" s="119"/>
    </row>
    <row r="18165" spans="27:35" x14ac:dyDescent="0.25">
      <c r="AA18165" s="81"/>
      <c r="AB18165" s="81"/>
      <c r="AC18165" s="80"/>
      <c r="AD18165" s="80"/>
      <c r="AE18165" s="81"/>
      <c r="AF18165" s="82"/>
      <c r="AG18165" s="80"/>
      <c r="AH18165" s="119"/>
      <c r="AI18165" s="119"/>
    </row>
    <row r="18166" spans="27:35" x14ac:dyDescent="0.25">
      <c r="AA18166" s="81"/>
      <c r="AB18166" s="81"/>
      <c r="AC18166" s="80"/>
      <c r="AD18166" s="80"/>
      <c r="AE18166" s="81"/>
      <c r="AF18166" s="82"/>
      <c r="AG18166" s="80"/>
      <c r="AH18166" s="119"/>
      <c r="AI18166" s="119"/>
    </row>
    <row r="18167" spans="27:35" x14ac:dyDescent="0.25">
      <c r="AA18167" s="81"/>
      <c r="AB18167" s="81"/>
      <c r="AC18167" s="80"/>
      <c r="AD18167" s="80"/>
      <c r="AE18167" s="81"/>
      <c r="AF18167" s="82"/>
      <c r="AG18167" s="80"/>
      <c r="AH18167" s="119"/>
      <c r="AI18167" s="119"/>
    </row>
    <row r="18168" spans="27:35" x14ac:dyDescent="0.25">
      <c r="AA18168" s="81"/>
      <c r="AB18168" s="81"/>
      <c r="AC18168" s="80"/>
      <c r="AD18168" s="80"/>
      <c r="AE18168" s="81"/>
      <c r="AF18168" s="82"/>
      <c r="AG18168" s="80"/>
      <c r="AH18168" s="119"/>
      <c r="AI18168" s="119"/>
    </row>
    <row r="18169" spans="27:35" x14ac:dyDescent="0.25">
      <c r="AA18169" s="81"/>
      <c r="AB18169" s="81"/>
      <c r="AC18169" s="80"/>
      <c r="AD18169" s="80"/>
      <c r="AE18169" s="81"/>
      <c r="AF18169" s="82"/>
      <c r="AG18169" s="80"/>
      <c r="AH18169" s="119"/>
      <c r="AI18169" s="119"/>
    </row>
    <row r="18170" spans="27:35" x14ac:dyDescent="0.25">
      <c r="AA18170" s="81"/>
      <c r="AB18170" s="81"/>
      <c r="AC18170" s="80"/>
      <c r="AD18170" s="80"/>
      <c r="AE18170" s="81"/>
      <c r="AF18170" s="82"/>
      <c r="AG18170" s="80"/>
      <c r="AH18170" s="119"/>
      <c r="AI18170" s="119"/>
    </row>
    <row r="18171" spans="27:35" x14ac:dyDescent="0.25">
      <c r="AA18171" s="81"/>
      <c r="AB18171" s="81"/>
      <c r="AC18171" s="80"/>
      <c r="AD18171" s="80"/>
      <c r="AE18171" s="81"/>
      <c r="AF18171" s="82"/>
      <c r="AG18171" s="80"/>
      <c r="AH18171" s="119"/>
      <c r="AI18171" s="119"/>
    </row>
    <row r="18172" spans="27:35" x14ac:dyDescent="0.25">
      <c r="AA18172" s="81"/>
      <c r="AB18172" s="81"/>
      <c r="AC18172" s="80"/>
      <c r="AD18172" s="80"/>
      <c r="AE18172" s="81"/>
      <c r="AF18172" s="82"/>
      <c r="AG18172" s="80"/>
      <c r="AH18172" s="119"/>
      <c r="AI18172" s="119"/>
    </row>
    <row r="18173" spans="27:35" x14ac:dyDescent="0.25">
      <c r="AA18173" s="81"/>
      <c r="AB18173" s="81"/>
      <c r="AC18173" s="80"/>
      <c r="AD18173" s="80"/>
      <c r="AE18173" s="81"/>
      <c r="AF18173" s="82"/>
      <c r="AG18173" s="80"/>
      <c r="AH18173" s="119"/>
      <c r="AI18173" s="119"/>
    </row>
    <row r="18174" spans="27:35" x14ac:dyDescent="0.25">
      <c r="AA18174" s="81"/>
      <c r="AB18174" s="81"/>
      <c r="AC18174" s="80"/>
      <c r="AD18174" s="80"/>
      <c r="AE18174" s="81"/>
      <c r="AF18174" s="82"/>
      <c r="AG18174" s="80"/>
      <c r="AH18174" s="119"/>
      <c r="AI18174" s="119"/>
    </row>
    <row r="18175" spans="27:35" x14ac:dyDescent="0.25">
      <c r="AA18175" s="81"/>
      <c r="AB18175" s="81"/>
      <c r="AC18175" s="80"/>
      <c r="AD18175" s="80"/>
      <c r="AE18175" s="81"/>
      <c r="AF18175" s="82"/>
      <c r="AG18175" s="80"/>
      <c r="AH18175" s="119"/>
      <c r="AI18175" s="119"/>
    </row>
    <row r="18176" spans="27:35" x14ac:dyDescent="0.25">
      <c r="AA18176" s="81"/>
      <c r="AB18176" s="81"/>
      <c r="AC18176" s="80"/>
      <c r="AD18176" s="80"/>
      <c r="AE18176" s="81"/>
      <c r="AF18176" s="82"/>
      <c r="AG18176" s="80"/>
      <c r="AH18176" s="119"/>
      <c r="AI18176" s="119"/>
    </row>
    <row r="18177" spans="27:35" x14ac:dyDescent="0.25">
      <c r="AA18177" s="81"/>
      <c r="AB18177" s="81"/>
      <c r="AC18177" s="80"/>
      <c r="AD18177" s="80"/>
      <c r="AE18177" s="81"/>
      <c r="AF18177" s="82"/>
      <c r="AG18177" s="80"/>
      <c r="AH18177" s="119"/>
      <c r="AI18177" s="119"/>
    </row>
    <row r="18178" spans="27:35" x14ac:dyDescent="0.25">
      <c r="AA18178" s="81"/>
      <c r="AB18178" s="81"/>
      <c r="AC18178" s="80"/>
      <c r="AD18178" s="80"/>
      <c r="AE18178" s="81"/>
      <c r="AF18178" s="82"/>
      <c r="AG18178" s="80"/>
      <c r="AH18178" s="119"/>
      <c r="AI18178" s="119"/>
    </row>
    <row r="18179" spans="27:35" x14ac:dyDescent="0.25">
      <c r="AA18179" s="81"/>
      <c r="AB18179" s="81"/>
      <c r="AC18179" s="80"/>
      <c r="AD18179" s="80"/>
      <c r="AE18179" s="81"/>
      <c r="AF18179" s="82"/>
      <c r="AG18179" s="80"/>
      <c r="AH18179" s="119"/>
      <c r="AI18179" s="119"/>
    </row>
    <row r="18180" spans="27:35" x14ac:dyDescent="0.25">
      <c r="AA18180" s="81"/>
      <c r="AB18180" s="81"/>
      <c r="AC18180" s="80"/>
      <c r="AD18180" s="80"/>
      <c r="AE18180" s="81"/>
      <c r="AF18180" s="82"/>
      <c r="AG18180" s="80"/>
      <c r="AH18180" s="119"/>
      <c r="AI18180" s="119"/>
    </row>
    <row r="18181" spans="27:35" x14ac:dyDescent="0.25">
      <c r="AA18181" s="81"/>
      <c r="AB18181" s="81"/>
      <c r="AC18181" s="80"/>
      <c r="AD18181" s="80"/>
      <c r="AE18181" s="81"/>
      <c r="AF18181" s="82"/>
      <c r="AG18181" s="80"/>
      <c r="AH18181" s="119"/>
      <c r="AI18181" s="119"/>
    </row>
    <row r="18182" spans="27:35" x14ac:dyDescent="0.25">
      <c r="AA18182" s="81"/>
      <c r="AB18182" s="81"/>
      <c r="AC18182" s="80"/>
      <c r="AD18182" s="80"/>
      <c r="AE18182" s="81"/>
      <c r="AF18182" s="82"/>
      <c r="AG18182" s="80"/>
      <c r="AH18182" s="119"/>
      <c r="AI18182" s="119"/>
    </row>
    <row r="18183" spans="27:35" x14ac:dyDescent="0.25">
      <c r="AA18183" s="81"/>
      <c r="AB18183" s="81"/>
      <c r="AC18183" s="80"/>
      <c r="AD18183" s="80"/>
      <c r="AE18183" s="81"/>
      <c r="AF18183" s="82"/>
      <c r="AG18183" s="80"/>
      <c r="AH18183" s="119"/>
      <c r="AI18183" s="119"/>
    </row>
    <row r="18184" spans="27:35" x14ac:dyDescent="0.25">
      <c r="AA18184" s="81"/>
      <c r="AB18184" s="81"/>
      <c r="AC18184" s="80"/>
      <c r="AD18184" s="80"/>
      <c r="AE18184" s="81"/>
      <c r="AF18184" s="82"/>
      <c r="AG18184" s="80"/>
      <c r="AH18184" s="119"/>
      <c r="AI18184" s="119"/>
    </row>
    <row r="18185" spans="27:35" x14ac:dyDescent="0.25">
      <c r="AA18185" s="81"/>
      <c r="AB18185" s="81"/>
      <c r="AC18185" s="80"/>
      <c r="AD18185" s="80"/>
      <c r="AE18185" s="81"/>
      <c r="AF18185" s="82"/>
      <c r="AG18185" s="80"/>
      <c r="AH18185" s="119"/>
      <c r="AI18185" s="119"/>
    </row>
    <row r="18186" spans="27:35" x14ac:dyDescent="0.25">
      <c r="AA18186" s="81"/>
      <c r="AB18186" s="81"/>
      <c r="AC18186" s="80"/>
      <c r="AD18186" s="80"/>
      <c r="AE18186" s="81"/>
      <c r="AF18186" s="82"/>
      <c r="AG18186" s="80"/>
      <c r="AH18186" s="119"/>
      <c r="AI18186" s="119"/>
    </row>
    <row r="18187" spans="27:35" x14ac:dyDescent="0.25">
      <c r="AA18187" s="81"/>
      <c r="AB18187" s="81"/>
      <c r="AC18187" s="80"/>
      <c r="AD18187" s="80"/>
      <c r="AE18187" s="81"/>
      <c r="AF18187" s="82"/>
      <c r="AG18187" s="80"/>
      <c r="AH18187" s="119"/>
      <c r="AI18187" s="119"/>
    </row>
    <row r="18188" spans="27:35" x14ac:dyDescent="0.25">
      <c r="AA18188" s="81"/>
      <c r="AB18188" s="81"/>
      <c r="AC18188" s="80"/>
      <c r="AD18188" s="80"/>
      <c r="AE18188" s="81"/>
      <c r="AF18188" s="82"/>
      <c r="AG18188" s="80"/>
      <c r="AH18188" s="119"/>
      <c r="AI18188" s="119"/>
    </row>
    <row r="18189" spans="27:35" x14ac:dyDescent="0.25">
      <c r="AA18189" s="81"/>
      <c r="AB18189" s="81"/>
      <c r="AC18189" s="80"/>
      <c r="AD18189" s="80"/>
      <c r="AE18189" s="81"/>
      <c r="AF18189" s="82"/>
      <c r="AG18189" s="80"/>
      <c r="AH18189" s="119"/>
      <c r="AI18189" s="119"/>
    </row>
    <row r="18190" spans="27:35" x14ac:dyDescent="0.25">
      <c r="AA18190" s="81"/>
      <c r="AB18190" s="81"/>
      <c r="AC18190" s="80"/>
      <c r="AD18190" s="80"/>
      <c r="AE18190" s="81"/>
      <c r="AF18190" s="82"/>
      <c r="AG18190" s="80"/>
      <c r="AH18190" s="119"/>
      <c r="AI18190" s="119"/>
    </row>
    <row r="18191" spans="27:35" x14ac:dyDescent="0.25">
      <c r="AA18191" s="81"/>
      <c r="AB18191" s="81"/>
      <c r="AC18191" s="80"/>
      <c r="AD18191" s="80"/>
      <c r="AE18191" s="81"/>
      <c r="AF18191" s="82"/>
      <c r="AG18191" s="80"/>
      <c r="AH18191" s="119"/>
      <c r="AI18191" s="119"/>
    </row>
    <row r="18192" spans="27:35" x14ac:dyDescent="0.25">
      <c r="AA18192" s="81"/>
      <c r="AB18192" s="81"/>
      <c r="AC18192" s="80"/>
      <c r="AD18192" s="80"/>
      <c r="AE18192" s="81"/>
      <c r="AF18192" s="82"/>
      <c r="AG18192" s="80"/>
      <c r="AH18192" s="119"/>
      <c r="AI18192" s="119"/>
    </row>
    <row r="18193" spans="27:35" x14ac:dyDescent="0.25">
      <c r="AA18193" s="81"/>
      <c r="AB18193" s="81"/>
      <c r="AC18193" s="80"/>
      <c r="AD18193" s="80"/>
      <c r="AE18193" s="81"/>
      <c r="AF18193" s="82"/>
      <c r="AG18193" s="80"/>
      <c r="AH18193" s="119"/>
      <c r="AI18193" s="119"/>
    </row>
    <row r="18194" spans="27:35" x14ac:dyDescent="0.25">
      <c r="AA18194" s="81"/>
      <c r="AB18194" s="81"/>
      <c r="AC18194" s="80"/>
      <c r="AD18194" s="80"/>
      <c r="AE18194" s="81"/>
      <c r="AF18194" s="82"/>
      <c r="AG18194" s="80"/>
      <c r="AH18194" s="119"/>
      <c r="AI18194" s="119"/>
    </row>
    <row r="18195" spans="27:35" x14ac:dyDescent="0.25">
      <c r="AA18195" s="81"/>
      <c r="AB18195" s="81"/>
      <c r="AC18195" s="80"/>
      <c r="AD18195" s="80"/>
      <c r="AE18195" s="81"/>
      <c r="AF18195" s="82"/>
      <c r="AG18195" s="80"/>
      <c r="AH18195" s="119"/>
      <c r="AI18195" s="119"/>
    </row>
    <row r="18196" spans="27:35" x14ac:dyDescent="0.25">
      <c r="AA18196" s="81"/>
      <c r="AB18196" s="81"/>
      <c r="AC18196" s="80"/>
      <c r="AD18196" s="80"/>
      <c r="AE18196" s="81"/>
      <c r="AF18196" s="82"/>
      <c r="AG18196" s="80"/>
      <c r="AH18196" s="119"/>
      <c r="AI18196" s="119"/>
    </row>
    <row r="18197" spans="27:35" x14ac:dyDescent="0.25">
      <c r="AA18197" s="81"/>
      <c r="AB18197" s="81"/>
      <c r="AC18197" s="80"/>
      <c r="AD18197" s="80"/>
      <c r="AE18197" s="81"/>
      <c r="AF18197" s="82"/>
      <c r="AG18197" s="80"/>
      <c r="AH18197" s="119"/>
      <c r="AI18197" s="119"/>
    </row>
    <row r="18198" spans="27:35" x14ac:dyDescent="0.25">
      <c r="AA18198" s="81"/>
      <c r="AB18198" s="81"/>
      <c r="AC18198" s="80"/>
      <c r="AD18198" s="80"/>
      <c r="AE18198" s="81"/>
      <c r="AF18198" s="82"/>
      <c r="AG18198" s="80"/>
      <c r="AH18198" s="119"/>
      <c r="AI18198" s="119"/>
    </row>
    <row r="18199" spans="27:35" x14ac:dyDescent="0.25">
      <c r="AA18199" s="81"/>
      <c r="AB18199" s="81"/>
      <c r="AC18199" s="80"/>
      <c r="AD18199" s="80"/>
      <c r="AE18199" s="81"/>
      <c r="AF18199" s="82"/>
      <c r="AG18199" s="80"/>
      <c r="AH18199" s="119"/>
      <c r="AI18199" s="119"/>
    </row>
    <row r="18200" spans="27:35" x14ac:dyDescent="0.25">
      <c r="AA18200" s="81"/>
      <c r="AB18200" s="81"/>
      <c r="AC18200" s="80"/>
      <c r="AD18200" s="80"/>
      <c r="AE18200" s="81"/>
      <c r="AF18200" s="82"/>
      <c r="AG18200" s="80"/>
      <c r="AH18200" s="119"/>
      <c r="AI18200" s="119"/>
    </row>
    <row r="18201" spans="27:35" x14ac:dyDescent="0.25">
      <c r="AA18201" s="81"/>
      <c r="AB18201" s="81"/>
      <c r="AC18201" s="80"/>
      <c r="AD18201" s="80"/>
      <c r="AE18201" s="81"/>
      <c r="AF18201" s="82"/>
      <c r="AG18201" s="80"/>
      <c r="AH18201" s="119"/>
      <c r="AI18201" s="119"/>
    </row>
    <row r="18202" spans="27:35" x14ac:dyDescent="0.25">
      <c r="AA18202" s="81"/>
      <c r="AB18202" s="81"/>
      <c r="AC18202" s="80"/>
      <c r="AD18202" s="80"/>
      <c r="AE18202" s="81"/>
      <c r="AF18202" s="82"/>
      <c r="AG18202" s="80"/>
      <c r="AH18202" s="119"/>
      <c r="AI18202" s="119"/>
    </row>
    <row r="18203" spans="27:35" x14ac:dyDescent="0.25">
      <c r="AA18203" s="81"/>
      <c r="AB18203" s="81"/>
      <c r="AC18203" s="80"/>
      <c r="AD18203" s="80"/>
      <c r="AE18203" s="81"/>
      <c r="AF18203" s="82"/>
      <c r="AG18203" s="80"/>
      <c r="AH18203" s="119"/>
      <c r="AI18203" s="119"/>
    </row>
    <row r="18204" spans="27:35" x14ac:dyDescent="0.25">
      <c r="AA18204" s="81"/>
      <c r="AB18204" s="81"/>
      <c r="AC18204" s="80"/>
      <c r="AD18204" s="80"/>
      <c r="AE18204" s="81"/>
      <c r="AF18204" s="82"/>
      <c r="AG18204" s="80"/>
      <c r="AH18204" s="119"/>
      <c r="AI18204" s="119"/>
    </row>
    <row r="18205" spans="27:35" x14ac:dyDescent="0.25">
      <c r="AA18205" s="81"/>
      <c r="AB18205" s="81"/>
      <c r="AC18205" s="80"/>
      <c r="AD18205" s="80"/>
      <c r="AE18205" s="81"/>
      <c r="AF18205" s="82"/>
      <c r="AG18205" s="80"/>
      <c r="AH18205" s="119"/>
      <c r="AI18205" s="119"/>
    </row>
    <row r="18206" spans="27:35" x14ac:dyDescent="0.25">
      <c r="AA18206" s="81"/>
      <c r="AB18206" s="81"/>
      <c r="AC18206" s="80"/>
      <c r="AD18206" s="80"/>
      <c r="AE18206" s="81"/>
      <c r="AF18206" s="82"/>
      <c r="AG18206" s="80"/>
      <c r="AH18206" s="119"/>
      <c r="AI18206" s="119"/>
    </row>
    <row r="18207" spans="27:35" x14ac:dyDescent="0.25">
      <c r="AA18207" s="81"/>
      <c r="AB18207" s="81"/>
      <c r="AC18207" s="80"/>
      <c r="AD18207" s="80"/>
      <c r="AE18207" s="81"/>
      <c r="AF18207" s="82"/>
      <c r="AG18207" s="80"/>
      <c r="AH18207" s="119"/>
      <c r="AI18207" s="119"/>
    </row>
    <row r="18208" spans="27:35" x14ac:dyDescent="0.25">
      <c r="AA18208" s="81"/>
      <c r="AB18208" s="81"/>
      <c r="AC18208" s="80"/>
      <c r="AD18208" s="80"/>
      <c r="AE18208" s="81"/>
      <c r="AF18208" s="82"/>
      <c r="AG18208" s="80"/>
      <c r="AH18208" s="119"/>
      <c r="AI18208" s="119"/>
    </row>
    <row r="18209" spans="27:35" x14ac:dyDescent="0.25">
      <c r="AA18209" s="81"/>
      <c r="AB18209" s="81"/>
      <c r="AC18209" s="80"/>
      <c r="AD18209" s="80"/>
      <c r="AE18209" s="81"/>
      <c r="AF18209" s="82"/>
      <c r="AG18209" s="80"/>
      <c r="AH18209" s="119"/>
      <c r="AI18209" s="119"/>
    </row>
    <row r="18210" spans="27:35" x14ac:dyDescent="0.25">
      <c r="AA18210" s="81"/>
      <c r="AB18210" s="81"/>
      <c r="AC18210" s="80"/>
      <c r="AD18210" s="80"/>
      <c r="AE18210" s="81"/>
      <c r="AF18210" s="82"/>
      <c r="AG18210" s="80"/>
      <c r="AH18210" s="119"/>
      <c r="AI18210" s="119"/>
    </row>
    <row r="18211" spans="27:35" x14ac:dyDescent="0.25">
      <c r="AA18211" s="81"/>
      <c r="AB18211" s="81"/>
      <c r="AC18211" s="80"/>
      <c r="AD18211" s="80"/>
      <c r="AE18211" s="81"/>
      <c r="AF18211" s="82"/>
      <c r="AG18211" s="80"/>
      <c r="AH18211" s="119"/>
      <c r="AI18211" s="119"/>
    </row>
    <row r="18212" spans="27:35" x14ac:dyDescent="0.25">
      <c r="AA18212" s="81"/>
      <c r="AB18212" s="81"/>
      <c r="AC18212" s="80"/>
      <c r="AD18212" s="80"/>
      <c r="AE18212" s="81"/>
      <c r="AF18212" s="82"/>
      <c r="AG18212" s="80"/>
      <c r="AH18212" s="119"/>
      <c r="AI18212" s="119"/>
    </row>
    <row r="18213" spans="27:35" x14ac:dyDescent="0.25">
      <c r="AA18213" s="81"/>
      <c r="AB18213" s="81"/>
      <c r="AC18213" s="80"/>
      <c r="AD18213" s="80"/>
      <c r="AE18213" s="81"/>
      <c r="AF18213" s="82"/>
      <c r="AG18213" s="80"/>
      <c r="AH18213" s="119"/>
      <c r="AI18213" s="119"/>
    </row>
    <row r="18214" spans="27:35" x14ac:dyDescent="0.25">
      <c r="AA18214" s="81"/>
      <c r="AB18214" s="81"/>
      <c r="AC18214" s="80"/>
      <c r="AD18214" s="80"/>
      <c r="AE18214" s="81"/>
      <c r="AF18214" s="82"/>
      <c r="AG18214" s="80"/>
      <c r="AH18214" s="119"/>
      <c r="AI18214" s="119"/>
    </row>
    <row r="18215" spans="27:35" x14ac:dyDescent="0.25">
      <c r="AA18215" s="81"/>
      <c r="AB18215" s="81"/>
      <c r="AC18215" s="80"/>
      <c r="AD18215" s="80"/>
      <c r="AE18215" s="81"/>
      <c r="AF18215" s="82"/>
      <c r="AG18215" s="80"/>
      <c r="AH18215" s="119"/>
      <c r="AI18215" s="119"/>
    </row>
    <row r="18216" spans="27:35" x14ac:dyDescent="0.25">
      <c r="AA18216" s="81"/>
      <c r="AB18216" s="81"/>
      <c r="AC18216" s="80"/>
      <c r="AD18216" s="80"/>
      <c r="AE18216" s="81"/>
      <c r="AF18216" s="82"/>
      <c r="AG18216" s="80"/>
      <c r="AH18216" s="119"/>
      <c r="AI18216" s="119"/>
    </row>
    <row r="18217" spans="27:35" x14ac:dyDescent="0.25">
      <c r="AA18217" s="81"/>
      <c r="AB18217" s="81"/>
      <c r="AC18217" s="80"/>
      <c r="AD18217" s="80"/>
      <c r="AE18217" s="81"/>
      <c r="AF18217" s="82"/>
      <c r="AG18217" s="80"/>
      <c r="AH18217" s="119"/>
      <c r="AI18217" s="119"/>
    </row>
    <row r="18218" spans="27:35" x14ac:dyDescent="0.25">
      <c r="AA18218" s="81"/>
      <c r="AB18218" s="81"/>
      <c r="AC18218" s="80"/>
      <c r="AD18218" s="80"/>
      <c r="AE18218" s="81"/>
      <c r="AF18218" s="82"/>
      <c r="AG18218" s="80"/>
      <c r="AH18218" s="119"/>
      <c r="AI18218" s="119"/>
    </row>
    <row r="18219" spans="27:35" x14ac:dyDescent="0.25">
      <c r="AA18219" s="81"/>
      <c r="AB18219" s="81"/>
      <c r="AC18219" s="80"/>
      <c r="AD18219" s="80"/>
      <c r="AE18219" s="81"/>
      <c r="AF18219" s="82"/>
      <c r="AG18219" s="80"/>
      <c r="AH18219" s="119"/>
      <c r="AI18219" s="119"/>
    </row>
    <row r="18220" spans="27:35" x14ac:dyDescent="0.25">
      <c r="AA18220" s="81"/>
      <c r="AB18220" s="81"/>
      <c r="AC18220" s="80"/>
      <c r="AD18220" s="80"/>
      <c r="AE18220" s="81"/>
      <c r="AF18220" s="82"/>
      <c r="AG18220" s="80"/>
      <c r="AH18220" s="119"/>
      <c r="AI18220" s="119"/>
    </row>
    <row r="18221" spans="27:35" x14ac:dyDescent="0.25">
      <c r="AA18221" s="81"/>
      <c r="AB18221" s="81"/>
      <c r="AC18221" s="80"/>
      <c r="AD18221" s="80"/>
      <c r="AE18221" s="81"/>
      <c r="AF18221" s="82"/>
      <c r="AG18221" s="80"/>
      <c r="AH18221" s="119"/>
      <c r="AI18221" s="119"/>
    </row>
    <row r="18222" spans="27:35" x14ac:dyDescent="0.25">
      <c r="AA18222" s="81"/>
      <c r="AB18222" s="81"/>
      <c r="AC18222" s="80"/>
      <c r="AD18222" s="80"/>
      <c r="AE18222" s="81"/>
      <c r="AF18222" s="82"/>
      <c r="AG18222" s="80"/>
      <c r="AH18222" s="119"/>
      <c r="AI18222" s="119"/>
    </row>
    <row r="18223" spans="27:35" x14ac:dyDescent="0.25">
      <c r="AA18223" s="81"/>
      <c r="AB18223" s="81"/>
      <c r="AC18223" s="80"/>
      <c r="AD18223" s="80"/>
      <c r="AE18223" s="81"/>
      <c r="AF18223" s="82"/>
      <c r="AG18223" s="80"/>
      <c r="AH18223" s="119"/>
      <c r="AI18223" s="119"/>
    </row>
    <row r="18224" spans="27:35" x14ac:dyDescent="0.25">
      <c r="AA18224" s="81"/>
      <c r="AB18224" s="81"/>
      <c r="AC18224" s="80"/>
      <c r="AD18224" s="80"/>
      <c r="AE18224" s="81"/>
      <c r="AF18224" s="82"/>
      <c r="AG18224" s="80"/>
      <c r="AH18224" s="119"/>
      <c r="AI18224" s="119"/>
    </row>
    <row r="18225" spans="27:35" x14ac:dyDescent="0.25">
      <c r="AA18225" s="81"/>
      <c r="AB18225" s="81"/>
      <c r="AC18225" s="80"/>
      <c r="AD18225" s="80"/>
      <c r="AE18225" s="81"/>
      <c r="AF18225" s="82"/>
      <c r="AG18225" s="80"/>
      <c r="AH18225" s="119"/>
      <c r="AI18225" s="119"/>
    </row>
    <row r="18226" spans="27:35" x14ac:dyDescent="0.25">
      <c r="AA18226" s="81"/>
      <c r="AB18226" s="81"/>
      <c r="AC18226" s="80"/>
      <c r="AD18226" s="80"/>
      <c r="AE18226" s="81"/>
      <c r="AF18226" s="82"/>
      <c r="AG18226" s="80"/>
      <c r="AH18226" s="119"/>
      <c r="AI18226" s="119"/>
    </row>
    <row r="18227" spans="27:35" x14ac:dyDescent="0.25">
      <c r="AA18227" s="81"/>
      <c r="AB18227" s="81"/>
      <c r="AC18227" s="80"/>
      <c r="AD18227" s="80"/>
      <c r="AE18227" s="81"/>
      <c r="AF18227" s="82"/>
      <c r="AG18227" s="80"/>
      <c r="AH18227" s="119"/>
      <c r="AI18227" s="119"/>
    </row>
    <row r="18228" spans="27:35" x14ac:dyDescent="0.25">
      <c r="AA18228" s="81"/>
      <c r="AB18228" s="81"/>
      <c r="AC18228" s="80"/>
      <c r="AD18228" s="80"/>
      <c r="AE18228" s="81"/>
      <c r="AF18228" s="82"/>
      <c r="AG18228" s="80"/>
      <c r="AH18228" s="119"/>
      <c r="AI18228" s="119"/>
    </row>
    <row r="18229" spans="27:35" x14ac:dyDescent="0.25">
      <c r="AA18229" s="81"/>
      <c r="AB18229" s="81"/>
      <c r="AC18229" s="80"/>
      <c r="AD18229" s="80"/>
      <c r="AE18229" s="81"/>
      <c r="AF18229" s="82"/>
      <c r="AG18229" s="80"/>
      <c r="AH18229" s="119"/>
      <c r="AI18229" s="119"/>
    </row>
    <row r="18230" spans="27:35" x14ac:dyDescent="0.25">
      <c r="AA18230" s="81"/>
      <c r="AB18230" s="81"/>
      <c r="AC18230" s="80"/>
      <c r="AD18230" s="80"/>
      <c r="AE18230" s="81"/>
      <c r="AF18230" s="82"/>
      <c r="AG18230" s="80"/>
      <c r="AH18230" s="119"/>
      <c r="AI18230" s="119"/>
    </row>
    <row r="18231" spans="27:35" x14ac:dyDescent="0.25">
      <c r="AA18231" s="81"/>
      <c r="AB18231" s="81"/>
      <c r="AC18231" s="80"/>
      <c r="AD18231" s="80"/>
      <c r="AE18231" s="81"/>
      <c r="AF18231" s="82"/>
      <c r="AG18231" s="80"/>
      <c r="AH18231" s="119"/>
      <c r="AI18231" s="119"/>
    </row>
    <row r="18232" spans="27:35" x14ac:dyDescent="0.25">
      <c r="AA18232" s="81"/>
      <c r="AB18232" s="81"/>
      <c r="AC18232" s="80"/>
      <c r="AD18232" s="80"/>
      <c r="AE18232" s="81"/>
      <c r="AF18232" s="82"/>
      <c r="AG18232" s="80"/>
      <c r="AH18232" s="119"/>
      <c r="AI18232" s="119"/>
    </row>
    <row r="18233" spans="27:35" x14ac:dyDescent="0.25">
      <c r="AA18233" s="81"/>
      <c r="AB18233" s="81"/>
      <c r="AC18233" s="80"/>
      <c r="AD18233" s="80"/>
      <c r="AE18233" s="81"/>
      <c r="AF18233" s="82"/>
      <c r="AG18233" s="80"/>
      <c r="AH18233" s="119"/>
      <c r="AI18233" s="119"/>
    </row>
    <row r="18234" spans="27:35" x14ac:dyDescent="0.25">
      <c r="AA18234" s="81"/>
      <c r="AB18234" s="81"/>
      <c r="AC18234" s="80"/>
      <c r="AD18234" s="80"/>
      <c r="AE18234" s="81"/>
      <c r="AF18234" s="82"/>
      <c r="AG18234" s="80"/>
      <c r="AH18234" s="119"/>
      <c r="AI18234" s="119"/>
    </row>
    <row r="18235" spans="27:35" x14ac:dyDescent="0.25">
      <c r="AA18235" s="81"/>
      <c r="AB18235" s="81"/>
      <c r="AC18235" s="80"/>
      <c r="AD18235" s="80"/>
      <c r="AE18235" s="81"/>
      <c r="AF18235" s="82"/>
      <c r="AG18235" s="80"/>
      <c r="AH18235" s="119"/>
      <c r="AI18235" s="119"/>
    </row>
    <row r="18236" spans="27:35" x14ac:dyDescent="0.25">
      <c r="AA18236" s="81"/>
      <c r="AB18236" s="81"/>
      <c r="AC18236" s="80"/>
      <c r="AD18236" s="80"/>
      <c r="AE18236" s="81"/>
      <c r="AF18236" s="82"/>
      <c r="AG18236" s="80"/>
      <c r="AH18236" s="119"/>
      <c r="AI18236" s="119"/>
    </row>
    <row r="18237" spans="27:35" x14ac:dyDescent="0.25">
      <c r="AA18237" s="81"/>
      <c r="AB18237" s="81"/>
      <c r="AC18237" s="80"/>
      <c r="AD18237" s="80"/>
      <c r="AE18237" s="81"/>
      <c r="AF18237" s="82"/>
      <c r="AG18237" s="80"/>
      <c r="AH18237" s="119"/>
      <c r="AI18237" s="119"/>
    </row>
    <row r="18238" spans="27:35" x14ac:dyDescent="0.25">
      <c r="AA18238" s="81"/>
      <c r="AB18238" s="81"/>
      <c r="AC18238" s="80"/>
      <c r="AD18238" s="80"/>
      <c r="AE18238" s="81"/>
      <c r="AF18238" s="82"/>
      <c r="AG18238" s="80"/>
      <c r="AH18238" s="119"/>
      <c r="AI18238" s="119"/>
    </row>
    <row r="18239" spans="27:35" x14ac:dyDescent="0.25">
      <c r="AA18239" s="81"/>
      <c r="AB18239" s="81"/>
      <c r="AC18239" s="80"/>
      <c r="AD18239" s="80"/>
      <c r="AE18239" s="81"/>
      <c r="AF18239" s="82"/>
      <c r="AG18239" s="80"/>
      <c r="AH18239" s="119"/>
      <c r="AI18239" s="119"/>
    </row>
    <row r="18240" spans="27:35" x14ac:dyDescent="0.25">
      <c r="AA18240" s="81"/>
      <c r="AB18240" s="81"/>
      <c r="AC18240" s="80"/>
      <c r="AD18240" s="80"/>
      <c r="AE18240" s="81"/>
      <c r="AF18240" s="82"/>
      <c r="AG18240" s="80"/>
      <c r="AH18240" s="119"/>
      <c r="AI18240" s="119"/>
    </row>
    <row r="18241" spans="27:35" x14ac:dyDescent="0.25">
      <c r="AA18241" s="81"/>
      <c r="AB18241" s="81"/>
      <c r="AC18241" s="80"/>
      <c r="AD18241" s="80"/>
      <c r="AE18241" s="81"/>
      <c r="AF18241" s="82"/>
      <c r="AG18241" s="80"/>
      <c r="AH18241" s="119"/>
      <c r="AI18241" s="119"/>
    </row>
    <row r="18242" spans="27:35" x14ac:dyDescent="0.25">
      <c r="AA18242" s="81"/>
      <c r="AB18242" s="81"/>
      <c r="AC18242" s="80"/>
      <c r="AD18242" s="80"/>
      <c r="AE18242" s="81"/>
      <c r="AF18242" s="82"/>
      <c r="AG18242" s="80"/>
      <c r="AH18242" s="119"/>
      <c r="AI18242" s="119"/>
    </row>
    <row r="18243" spans="27:35" x14ac:dyDescent="0.25">
      <c r="AA18243" s="81"/>
      <c r="AB18243" s="81"/>
      <c r="AC18243" s="80"/>
      <c r="AD18243" s="80"/>
      <c r="AE18243" s="81"/>
      <c r="AF18243" s="82"/>
      <c r="AG18243" s="80"/>
      <c r="AH18243" s="119"/>
      <c r="AI18243" s="119"/>
    </row>
    <row r="18244" spans="27:35" x14ac:dyDescent="0.25">
      <c r="AA18244" s="81"/>
      <c r="AB18244" s="81"/>
      <c r="AC18244" s="80"/>
      <c r="AD18244" s="80"/>
      <c r="AE18244" s="81"/>
      <c r="AF18244" s="82"/>
      <c r="AG18244" s="80"/>
      <c r="AH18244" s="119"/>
      <c r="AI18244" s="119"/>
    </row>
    <row r="18245" spans="27:35" x14ac:dyDescent="0.25">
      <c r="AA18245" s="81"/>
      <c r="AB18245" s="81"/>
      <c r="AC18245" s="80"/>
      <c r="AD18245" s="80"/>
      <c r="AE18245" s="81"/>
      <c r="AF18245" s="82"/>
      <c r="AG18245" s="80"/>
      <c r="AH18245" s="119"/>
      <c r="AI18245" s="119"/>
    </row>
    <row r="18246" spans="27:35" x14ac:dyDescent="0.25">
      <c r="AA18246" s="81"/>
      <c r="AB18246" s="81"/>
      <c r="AC18246" s="80"/>
      <c r="AD18246" s="80"/>
      <c r="AE18246" s="81"/>
      <c r="AF18246" s="82"/>
      <c r="AG18246" s="80"/>
      <c r="AH18246" s="119"/>
      <c r="AI18246" s="119"/>
    </row>
    <row r="18247" spans="27:35" x14ac:dyDescent="0.25">
      <c r="AA18247" s="81"/>
      <c r="AB18247" s="81"/>
      <c r="AC18247" s="80"/>
      <c r="AD18247" s="80"/>
      <c r="AE18247" s="81"/>
      <c r="AF18247" s="82"/>
      <c r="AG18247" s="80"/>
      <c r="AH18247" s="119"/>
      <c r="AI18247" s="119"/>
    </row>
    <row r="18248" spans="27:35" x14ac:dyDescent="0.25">
      <c r="AA18248" s="81"/>
      <c r="AB18248" s="81"/>
      <c r="AC18248" s="80"/>
      <c r="AD18248" s="80"/>
      <c r="AE18248" s="81"/>
      <c r="AF18248" s="82"/>
      <c r="AG18248" s="80"/>
      <c r="AH18248" s="119"/>
      <c r="AI18248" s="119"/>
    </row>
    <row r="18249" spans="27:35" x14ac:dyDescent="0.25">
      <c r="AA18249" s="81"/>
      <c r="AB18249" s="81"/>
      <c r="AC18249" s="80"/>
      <c r="AD18249" s="80"/>
      <c r="AE18249" s="81"/>
      <c r="AF18249" s="82"/>
      <c r="AG18249" s="80"/>
      <c r="AH18249" s="119"/>
      <c r="AI18249" s="119"/>
    </row>
    <row r="18250" spans="27:35" x14ac:dyDescent="0.25">
      <c r="AA18250" s="81"/>
      <c r="AB18250" s="81"/>
      <c r="AC18250" s="80"/>
      <c r="AD18250" s="80"/>
      <c r="AE18250" s="81"/>
      <c r="AF18250" s="82"/>
      <c r="AG18250" s="80"/>
      <c r="AH18250" s="119"/>
      <c r="AI18250" s="119"/>
    </row>
    <row r="18251" spans="27:35" x14ac:dyDescent="0.25">
      <c r="AA18251" s="81"/>
      <c r="AB18251" s="81"/>
      <c r="AC18251" s="80"/>
      <c r="AD18251" s="80"/>
      <c r="AE18251" s="81"/>
      <c r="AF18251" s="82"/>
      <c r="AG18251" s="80"/>
      <c r="AH18251" s="119"/>
      <c r="AI18251" s="119"/>
    </row>
    <row r="18252" spans="27:35" x14ac:dyDescent="0.25">
      <c r="AA18252" s="81"/>
      <c r="AB18252" s="81"/>
      <c r="AC18252" s="80"/>
      <c r="AD18252" s="80"/>
      <c r="AE18252" s="81"/>
      <c r="AF18252" s="82"/>
      <c r="AG18252" s="80"/>
      <c r="AH18252" s="119"/>
      <c r="AI18252" s="119"/>
    </row>
    <row r="18253" spans="27:35" x14ac:dyDescent="0.25">
      <c r="AA18253" s="81"/>
      <c r="AB18253" s="81"/>
      <c r="AC18253" s="80"/>
      <c r="AD18253" s="80"/>
      <c r="AE18253" s="81"/>
      <c r="AF18253" s="82"/>
      <c r="AG18253" s="80"/>
      <c r="AH18253" s="119"/>
      <c r="AI18253" s="119"/>
    </row>
    <row r="18254" spans="27:35" x14ac:dyDescent="0.25">
      <c r="AA18254" s="81"/>
      <c r="AB18254" s="81"/>
      <c r="AC18254" s="80"/>
      <c r="AD18254" s="80"/>
      <c r="AE18254" s="81"/>
      <c r="AF18254" s="82"/>
      <c r="AG18254" s="80"/>
      <c r="AH18254" s="119"/>
      <c r="AI18254" s="119"/>
    </row>
    <row r="18255" spans="27:35" x14ac:dyDescent="0.25">
      <c r="AA18255" s="81"/>
      <c r="AB18255" s="81"/>
      <c r="AC18255" s="80"/>
      <c r="AD18255" s="80"/>
      <c r="AE18255" s="81"/>
      <c r="AF18255" s="82"/>
      <c r="AG18255" s="80"/>
      <c r="AH18255" s="119"/>
      <c r="AI18255" s="119"/>
    </row>
    <row r="18256" spans="27:35" x14ac:dyDescent="0.25">
      <c r="AA18256" s="81"/>
      <c r="AB18256" s="81"/>
      <c r="AC18256" s="80"/>
      <c r="AD18256" s="80"/>
      <c r="AE18256" s="81"/>
      <c r="AF18256" s="82"/>
      <c r="AG18256" s="80"/>
      <c r="AH18256" s="119"/>
      <c r="AI18256" s="119"/>
    </row>
    <row r="18257" spans="27:35" x14ac:dyDescent="0.25">
      <c r="AA18257" s="81"/>
      <c r="AB18257" s="81"/>
      <c r="AC18257" s="80"/>
      <c r="AD18257" s="80"/>
      <c r="AE18257" s="81"/>
      <c r="AF18257" s="82"/>
      <c r="AG18257" s="80"/>
      <c r="AH18257" s="119"/>
      <c r="AI18257" s="119"/>
    </row>
    <row r="18258" spans="27:35" x14ac:dyDescent="0.25">
      <c r="AA18258" s="81"/>
      <c r="AB18258" s="81"/>
      <c r="AC18258" s="80"/>
      <c r="AD18258" s="80"/>
      <c r="AE18258" s="81"/>
      <c r="AF18258" s="82"/>
      <c r="AG18258" s="80"/>
      <c r="AH18258" s="119"/>
      <c r="AI18258" s="119"/>
    </row>
    <row r="18259" spans="27:35" x14ac:dyDescent="0.25">
      <c r="AA18259" s="81"/>
      <c r="AB18259" s="81"/>
      <c r="AC18259" s="80"/>
      <c r="AD18259" s="80"/>
      <c r="AE18259" s="81"/>
      <c r="AF18259" s="82"/>
      <c r="AG18259" s="80"/>
      <c r="AH18259" s="119"/>
      <c r="AI18259" s="119"/>
    </row>
    <row r="18260" spans="27:35" x14ac:dyDescent="0.25">
      <c r="AA18260" s="81"/>
      <c r="AB18260" s="81"/>
      <c r="AC18260" s="80"/>
      <c r="AD18260" s="80"/>
      <c r="AE18260" s="81"/>
      <c r="AF18260" s="82"/>
      <c r="AG18260" s="80"/>
      <c r="AH18260" s="119"/>
      <c r="AI18260" s="119"/>
    </row>
    <row r="18261" spans="27:35" x14ac:dyDescent="0.25">
      <c r="AA18261" s="81"/>
      <c r="AB18261" s="81"/>
      <c r="AC18261" s="80"/>
      <c r="AD18261" s="80"/>
      <c r="AE18261" s="81"/>
      <c r="AF18261" s="82"/>
      <c r="AG18261" s="80"/>
      <c r="AH18261" s="119"/>
      <c r="AI18261" s="119"/>
    </row>
    <row r="18262" spans="27:35" x14ac:dyDescent="0.25">
      <c r="AA18262" s="81"/>
      <c r="AB18262" s="81"/>
      <c r="AC18262" s="80"/>
      <c r="AD18262" s="80"/>
      <c r="AE18262" s="81"/>
      <c r="AF18262" s="82"/>
      <c r="AG18262" s="80"/>
      <c r="AH18262" s="119"/>
      <c r="AI18262" s="119"/>
    </row>
    <row r="18263" spans="27:35" x14ac:dyDescent="0.25">
      <c r="AA18263" s="81"/>
      <c r="AB18263" s="81"/>
      <c r="AC18263" s="80"/>
      <c r="AD18263" s="80"/>
      <c r="AE18263" s="81"/>
      <c r="AF18263" s="82"/>
      <c r="AG18263" s="80"/>
      <c r="AH18263" s="119"/>
      <c r="AI18263" s="119"/>
    </row>
    <row r="18264" spans="27:35" x14ac:dyDescent="0.25">
      <c r="AA18264" s="81"/>
      <c r="AB18264" s="81"/>
      <c r="AC18264" s="80"/>
      <c r="AD18264" s="80"/>
      <c r="AE18264" s="81"/>
      <c r="AF18264" s="82"/>
      <c r="AG18264" s="80"/>
      <c r="AH18264" s="119"/>
      <c r="AI18264" s="119"/>
    </row>
    <row r="18265" spans="27:35" x14ac:dyDescent="0.25">
      <c r="AA18265" s="81"/>
      <c r="AB18265" s="81"/>
      <c r="AC18265" s="80"/>
      <c r="AD18265" s="80"/>
      <c r="AE18265" s="81"/>
      <c r="AF18265" s="82"/>
      <c r="AG18265" s="80"/>
      <c r="AH18265" s="119"/>
      <c r="AI18265" s="119"/>
    </row>
    <row r="18266" spans="27:35" x14ac:dyDescent="0.25">
      <c r="AA18266" s="81"/>
      <c r="AB18266" s="81"/>
      <c r="AC18266" s="80"/>
      <c r="AD18266" s="80"/>
      <c r="AE18266" s="81"/>
      <c r="AF18266" s="82"/>
      <c r="AG18266" s="80"/>
      <c r="AH18266" s="119"/>
      <c r="AI18266" s="119"/>
    </row>
    <row r="18267" spans="27:35" x14ac:dyDescent="0.25">
      <c r="AA18267" s="81"/>
      <c r="AB18267" s="81"/>
      <c r="AC18267" s="80"/>
      <c r="AD18267" s="80"/>
      <c r="AE18267" s="81"/>
      <c r="AF18267" s="82"/>
      <c r="AG18267" s="80"/>
      <c r="AH18267" s="119"/>
      <c r="AI18267" s="119"/>
    </row>
    <row r="18268" spans="27:35" x14ac:dyDescent="0.25">
      <c r="AA18268" s="81"/>
      <c r="AB18268" s="81"/>
      <c r="AC18268" s="80"/>
      <c r="AD18268" s="80"/>
      <c r="AE18268" s="81"/>
      <c r="AF18268" s="82"/>
      <c r="AG18268" s="80"/>
      <c r="AH18268" s="119"/>
      <c r="AI18268" s="119"/>
    </row>
    <row r="18269" spans="27:35" x14ac:dyDescent="0.25">
      <c r="AA18269" s="81"/>
      <c r="AB18269" s="81"/>
      <c r="AC18269" s="80"/>
      <c r="AD18269" s="80"/>
      <c r="AE18269" s="81"/>
      <c r="AF18269" s="82"/>
      <c r="AG18269" s="80"/>
      <c r="AH18269" s="119"/>
      <c r="AI18269" s="119"/>
    </row>
    <row r="18270" spans="27:35" x14ac:dyDescent="0.25">
      <c r="AA18270" s="81"/>
      <c r="AB18270" s="81"/>
      <c r="AC18270" s="80"/>
      <c r="AD18270" s="80"/>
      <c r="AE18270" s="81"/>
      <c r="AF18270" s="82"/>
      <c r="AG18270" s="80"/>
      <c r="AH18270" s="119"/>
      <c r="AI18270" s="119"/>
    </row>
    <row r="18271" spans="27:35" x14ac:dyDescent="0.25">
      <c r="AA18271" s="81"/>
      <c r="AB18271" s="81"/>
      <c r="AC18271" s="80"/>
      <c r="AD18271" s="80"/>
      <c r="AE18271" s="81"/>
      <c r="AF18271" s="82"/>
      <c r="AG18271" s="80"/>
      <c r="AH18271" s="119"/>
      <c r="AI18271" s="119"/>
    </row>
    <row r="18272" spans="27:35" x14ac:dyDescent="0.25">
      <c r="AA18272" s="81"/>
      <c r="AB18272" s="81"/>
      <c r="AC18272" s="80"/>
      <c r="AD18272" s="80"/>
      <c r="AE18272" s="81"/>
      <c r="AF18272" s="82"/>
      <c r="AG18272" s="80"/>
      <c r="AH18272" s="119"/>
      <c r="AI18272" s="119"/>
    </row>
    <row r="18273" spans="27:35" x14ac:dyDescent="0.25">
      <c r="AA18273" s="81"/>
      <c r="AB18273" s="81"/>
      <c r="AC18273" s="80"/>
      <c r="AD18273" s="80"/>
      <c r="AE18273" s="81"/>
      <c r="AF18273" s="82"/>
      <c r="AG18273" s="80"/>
      <c r="AH18273" s="119"/>
      <c r="AI18273" s="119"/>
    </row>
    <row r="18274" spans="27:35" x14ac:dyDescent="0.25">
      <c r="AA18274" s="81"/>
      <c r="AB18274" s="81"/>
      <c r="AC18274" s="80"/>
      <c r="AD18274" s="80"/>
      <c r="AE18274" s="81"/>
      <c r="AF18274" s="82"/>
      <c r="AG18274" s="80"/>
      <c r="AH18274" s="119"/>
      <c r="AI18274" s="119"/>
    </row>
    <row r="18275" spans="27:35" x14ac:dyDescent="0.25">
      <c r="AA18275" s="81"/>
      <c r="AB18275" s="81"/>
      <c r="AC18275" s="80"/>
      <c r="AD18275" s="80"/>
      <c r="AE18275" s="81"/>
      <c r="AF18275" s="82"/>
      <c r="AG18275" s="80"/>
      <c r="AH18275" s="119"/>
      <c r="AI18275" s="119"/>
    </row>
    <row r="18276" spans="27:35" x14ac:dyDescent="0.25">
      <c r="AA18276" s="81"/>
      <c r="AB18276" s="81"/>
      <c r="AC18276" s="80"/>
      <c r="AD18276" s="80"/>
      <c r="AE18276" s="81"/>
      <c r="AF18276" s="82"/>
      <c r="AG18276" s="80"/>
      <c r="AH18276" s="119"/>
      <c r="AI18276" s="119"/>
    </row>
    <row r="18277" spans="27:35" x14ac:dyDescent="0.25">
      <c r="AA18277" s="81"/>
      <c r="AB18277" s="81"/>
      <c r="AC18277" s="80"/>
      <c r="AD18277" s="80"/>
      <c r="AE18277" s="81"/>
      <c r="AF18277" s="82"/>
      <c r="AG18277" s="80"/>
      <c r="AH18277" s="119"/>
      <c r="AI18277" s="119"/>
    </row>
    <row r="18278" spans="27:35" x14ac:dyDescent="0.25">
      <c r="AA18278" s="81"/>
      <c r="AB18278" s="81"/>
      <c r="AC18278" s="80"/>
      <c r="AD18278" s="80"/>
      <c r="AE18278" s="81"/>
      <c r="AF18278" s="82"/>
      <c r="AG18278" s="80"/>
      <c r="AH18278" s="119"/>
      <c r="AI18278" s="119"/>
    </row>
    <row r="18279" spans="27:35" x14ac:dyDescent="0.25">
      <c r="AA18279" s="81"/>
      <c r="AB18279" s="81"/>
      <c r="AC18279" s="80"/>
      <c r="AD18279" s="80"/>
      <c r="AE18279" s="81"/>
      <c r="AF18279" s="82"/>
      <c r="AG18279" s="80"/>
      <c r="AH18279" s="119"/>
      <c r="AI18279" s="119"/>
    </row>
    <row r="18280" spans="27:35" x14ac:dyDescent="0.25">
      <c r="AA18280" s="81"/>
      <c r="AB18280" s="81"/>
      <c r="AC18280" s="80"/>
      <c r="AD18280" s="80"/>
      <c r="AE18280" s="81"/>
      <c r="AF18280" s="82"/>
      <c r="AG18280" s="80"/>
      <c r="AH18280" s="119"/>
      <c r="AI18280" s="119"/>
    </row>
    <row r="18281" spans="27:35" x14ac:dyDescent="0.25">
      <c r="AA18281" s="81"/>
      <c r="AB18281" s="81"/>
      <c r="AC18281" s="80"/>
      <c r="AD18281" s="80"/>
      <c r="AE18281" s="81"/>
      <c r="AF18281" s="82"/>
      <c r="AG18281" s="80"/>
      <c r="AH18281" s="119"/>
      <c r="AI18281" s="119"/>
    </row>
    <row r="18282" spans="27:35" x14ac:dyDescent="0.25">
      <c r="AA18282" s="81"/>
      <c r="AB18282" s="81"/>
      <c r="AC18282" s="80"/>
      <c r="AD18282" s="80"/>
      <c r="AE18282" s="81"/>
      <c r="AF18282" s="82"/>
      <c r="AG18282" s="80"/>
      <c r="AH18282" s="119"/>
      <c r="AI18282" s="119"/>
    </row>
    <row r="18283" spans="27:35" x14ac:dyDescent="0.25">
      <c r="AA18283" s="81"/>
      <c r="AB18283" s="81"/>
      <c r="AC18283" s="80"/>
      <c r="AD18283" s="80"/>
      <c r="AE18283" s="81"/>
      <c r="AF18283" s="82"/>
      <c r="AG18283" s="80"/>
      <c r="AH18283" s="119"/>
      <c r="AI18283" s="119"/>
    </row>
    <row r="18284" spans="27:35" x14ac:dyDescent="0.25">
      <c r="AA18284" s="81"/>
      <c r="AB18284" s="81"/>
      <c r="AC18284" s="80"/>
      <c r="AD18284" s="80"/>
      <c r="AE18284" s="81"/>
      <c r="AF18284" s="82"/>
      <c r="AG18284" s="80"/>
      <c r="AH18284" s="119"/>
      <c r="AI18284" s="119"/>
    </row>
    <row r="18285" spans="27:35" x14ac:dyDescent="0.25">
      <c r="AA18285" s="81"/>
      <c r="AB18285" s="81"/>
      <c r="AC18285" s="80"/>
      <c r="AD18285" s="80"/>
      <c r="AE18285" s="81"/>
      <c r="AF18285" s="82"/>
      <c r="AG18285" s="80"/>
      <c r="AH18285" s="119"/>
      <c r="AI18285" s="119"/>
    </row>
    <row r="18286" spans="27:35" x14ac:dyDescent="0.25">
      <c r="AA18286" s="81"/>
      <c r="AB18286" s="81"/>
      <c r="AC18286" s="80"/>
      <c r="AD18286" s="80"/>
      <c r="AE18286" s="81"/>
      <c r="AF18286" s="82"/>
      <c r="AG18286" s="80"/>
      <c r="AH18286" s="119"/>
      <c r="AI18286" s="119"/>
    </row>
    <row r="18287" spans="27:35" x14ac:dyDescent="0.25">
      <c r="AA18287" s="81"/>
      <c r="AB18287" s="81"/>
      <c r="AC18287" s="80"/>
      <c r="AD18287" s="80"/>
      <c r="AE18287" s="81"/>
      <c r="AF18287" s="82"/>
      <c r="AG18287" s="80"/>
      <c r="AH18287" s="119"/>
      <c r="AI18287" s="119"/>
    </row>
    <row r="18288" spans="27:35" x14ac:dyDescent="0.25">
      <c r="AA18288" s="81"/>
      <c r="AB18288" s="81"/>
      <c r="AC18288" s="80"/>
      <c r="AD18288" s="80"/>
      <c r="AE18288" s="81"/>
      <c r="AF18288" s="82"/>
      <c r="AG18288" s="80"/>
      <c r="AH18288" s="119"/>
      <c r="AI18288" s="119"/>
    </row>
    <row r="18289" spans="27:35" x14ac:dyDescent="0.25">
      <c r="AA18289" s="81"/>
      <c r="AB18289" s="81"/>
      <c r="AC18289" s="80"/>
      <c r="AD18289" s="80"/>
      <c r="AE18289" s="81"/>
      <c r="AF18289" s="82"/>
      <c r="AG18289" s="80"/>
      <c r="AH18289" s="119"/>
      <c r="AI18289" s="119"/>
    </row>
    <row r="18290" spans="27:35" x14ac:dyDescent="0.25">
      <c r="AA18290" s="81"/>
      <c r="AB18290" s="81"/>
      <c r="AC18290" s="80"/>
      <c r="AD18290" s="80"/>
      <c r="AE18290" s="81"/>
      <c r="AF18290" s="82"/>
      <c r="AG18290" s="80"/>
      <c r="AH18290" s="119"/>
      <c r="AI18290" s="119"/>
    </row>
    <row r="18291" spans="27:35" x14ac:dyDescent="0.25">
      <c r="AA18291" s="81"/>
      <c r="AB18291" s="81"/>
      <c r="AC18291" s="80"/>
      <c r="AD18291" s="80"/>
      <c r="AE18291" s="81"/>
      <c r="AF18291" s="82"/>
      <c r="AG18291" s="80"/>
      <c r="AH18291" s="119"/>
      <c r="AI18291" s="119"/>
    </row>
    <row r="18292" spans="27:35" x14ac:dyDescent="0.25">
      <c r="AA18292" s="81"/>
      <c r="AB18292" s="81"/>
      <c r="AC18292" s="80"/>
      <c r="AD18292" s="80"/>
      <c r="AE18292" s="81"/>
      <c r="AF18292" s="82"/>
      <c r="AG18292" s="80"/>
      <c r="AH18292" s="119"/>
      <c r="AI18292" s="119"/>
    </row>
    <row r="18293" spans="27:35" x14ac:dyDescent="0.25">
      <c r="AA18293" s="81"/>
      <c r="AB18293" s="81"/>
      <c r="AC18293" s="80"/>
      <c r="AD18293" s="80"/>
      <c r="AE18293" s="81"/>
      <c r="AF18293" s="82"/>
      <c r="AG18293" s="80"/>
      <c r="AH18293" s="119"/>
      <c r="AI18293" s="119"/>
    </row>
    <row r="18294" spans="27:35" x14ac:dyDescent="0.25">
      <c r="AA18294" s="81"/>
      <c r="AB18294" s="81"/>
      <c r="AC18294" s="80"/>
      <c r="AD18294" s="80"/>
      <c r="AE18294" s="81"/>
      <c r="AF18294" s="82"/>
      <c r="AG18294" s="80"/>
      <c r="AH18294" s="119"/>
      <c r="AI18294" s="119"/>
    </row>
    <row r="18295" spans="27:35" x14ac:dyDescent="0.25">
      <c r="AA18295" s="81"/>
      <c r="AB18295" s="81"/>
      <c r="AC18295" s="80"/>
      <c r="AD18295" s="80"/>
      <c r="AE18295" s="81"/>
      <c r="AF18295" s="82"/>
      <c r="AG18295" s="80"/>
      <c r="AH18295" s="119"/>
      <c r="AI18295" s="119"/>
    </row>
    <row r="18296" spans="27:35" x14ac:dyDescent="0.25">
      <c r="AA18296" s="81"/>
      <c r="AB18296" s="81"/>
      <c r="AC18296" s="80"/>
      <c r="AD18296" s="80"/>
      <c r="AE18296" s="81"/>
      <c r="AF18296" s="82"/>
      <c r="AG18296" s="80"/>
      <c r="AH18296" s="119"/>
      <c r="AI18296" s="119"/>
    </row>
    <row r="18297" spans="27:35" x14ac:dyDescent="0.25">
      <c r="AA18297" s="81"/>
      <c r="AB18297" s="81"/>
      <c r="AC18297" s="80"/>
      <c r="AD18297" s="80"/>
      <c r="AE18297" s="81"/>
      <c r="AF18297" s="82"/>
      <c r="AG18297" s="80"/>
      <c r="AH18297" s="119"/>
      <c r="AI18297" s="119"/>
    </row>
    <row r="18298" spans="27:35" x14ac:dyDescent="0.25">
      <c r="AA18298" s="81"/>
      <c r="AB18298" s="81"/>
      <c r="AC18298" s="80"/>
      <c r="AD18298" s="80"/>
      <c r="AE18298" s="81"/>
      <c r="AF18298" s="82"/>
      <c r="AG18298" s="80"/>
      <c r="AH18298" s="119"/>
      <c r="AI18298" s="119"/>
    </row>
    <row r="18299" spans="27:35" x14ac:dyDescent="0.25">
      <c r="AA18299" s="81"/>
      <c r="AB18299" s="81"/>
      <c r="AC18299" s="80"/>
      <c r="AD18299" s="80"/>
      <c r="AE18299" s="81"/>
      <c r="AF18299" s="82"/>
      <c r="AG18299" s="80"/>
      <c r="AH18299" s="119"/>
      <c r="AI18299" s="119"/>
    </row>
    <row r="18300" spans="27:35" x14ac:dyDescent="0.25">
      <c r="AA18300" s="81"/>
      <c r="AB18300" s="81"/>
      <c r="AC18300" s="80"/>
      <c r="AD18300" s="80"/>
      <c r="AE18300" s="81"/>
      <c r="AF18300" s="82"/>
      <c r="AG18300" s="80"/>
      <c r="AH18300" s="119"/>
      <c r="AI18300" s="119"/>
    </row>
    <row r="18301" spans="27:35" x14ac:dyDescent="0.25">
      <c r="AA18301" s="81"/>
      <c r="AB18301" s="81"/>
      <c r="AC18301" s="80"/>
      <c r="AD18301" s="80"/>
      <c r="AE18301" s="81"/>
      <c r="AF18301" s="82"/>
      <c r="AG18301" s="80"/>
      <c r="AH18301" s="119"/>
      <c r="AI18301" s="119"/>
    </row>
    <row r="18302" spans="27:35" x14ac:dyDescent="0.25">
      <c r="AA18302" s="81"/>
      <c r="AB18302" s="81"/>
      <c r="AC18302" s="80"/>
      <c r="AD18302" s="80"/>
      <c r="AE18302" s="81"/>
      <c r="AF18302" s="82"/>
      <c r="AG18302" s="80"/>
      <c r="AH18302" s="119"/>
      <c r="AI18302" s="119"/>
    </row>
    <row r="18303" spans="27:35" x14ac:dyDescent="0.25">
      <c r="AA18303" s="81"/>
      <c r="AB18303" s="81"/>
      <c r="AC18303" s="80"/>
      <c r="AD18303" s="80"/>
      <c r="AE18303" s="81"/>
      <c r="AF18303" s="82"/>
      <c r="AG18303" s="80"/>
      <c r="AH18303" s="119"/>
      <c r="AI18303" s="119"/>
    </row>
    <row r="18304" spans="27:35" x14ac:dyDescent="0.25">
      <c r="AA18304" s="81"/>
      <c r="AB18304" s="81"/>
      <c r="AC18304" s="80"/>
      <c r="AD18304" s="80"/>
      <c r="AE18304" s="81"/>
      <c r="AF18304" s="82"/>
      <c r="AG18304" s="80"/>
      <c r="AH18304" s="119"/>
      <c r="AI18304" s="119"/>
    </row>
    <row r="18305" spans="27:35" x14ac:dyDescent="0.25">
      <c r="AA18305" s="81"/>
      <c r="AB18305" s="81"/>
      <c r="AC18305" s="80"/>
      <c r="AD18305" s="80"/>
      <c r="AE18305" s="81"/>
      <c r="AF18305" s="82"/>
      <c r="AG18305" s="80"/>
      <c r="AH18305" s="119"/>
      <c r="AI18305" s="119"/>
    </row>
    <row r="18306" spans="27:35" x14ac:dyDescent="0.25">
      <c r="AA18306" s="81"/>
      <c r="AB18306" s="81"/>
      <c r="AC18306" s="80"/>
      <c r="AD18306" s="80"/>
      <c r="AE18306" s="81"/>
      <c r="AF18306" s="82"/>
      <c r="AG18306" s="80"/>
      <c r="AH18306" s="119"/>
      <c r="AI18306" s="119"/>
    </row>
    <row r="18307" spans="27:35" x14ac:dyDescent="0.25">
      <c r="AA18307" s="81"/>
      <c r="AB18307" s="81"/>
      <c r="AC18307" s="80"/>
      <c r="AD18307" s="80"/>
      <c r="AE18307" s="81"/>
      <c r="AF18307" s="82"/>
      <c r="AG18307" s="80"/>
      <c r="AH18307" s="119"/>
      <c r="AI18307" s="119"/>
    </row>
    <row r="18308" spans="27:35" x14ac:dyDescent="0.25">
      <c r="AA18308" s="81"/>
      <c r="AB18308" s="81"/>
      <c r="AC18308" s="80"/>
      <c r="AD18308" s="80"/>
      <c r="AE18308" s="81"/>
      <c r="AF18308" s="82"/>
      <c r="AG18308" s="80"/>
      <c r="AH18308" s="119"/>
      <c r="AI18308" s="119"/>
    </row>
    <row r="18309" spans="27:35" x14ac:dyDescent="0.25">
      <c r="AA18309" s="81"/>
      <c r="AB18309" s="81"/>
      <c r="AC18309" s="80"/>
      <c r="AD18309" s="80"/>
      <c r="AE18309" s="81"/>
      <c r="AF18309" s="82"/>
      <c r="AG18309" s="80"/>
      <c r="AH18309" s="119"/>
      <c r="AI18309" s="119"/>
    </row>
    <row r="18310" spans="27:35" x14ac:dyDescent="0.25">
      <c r="AA18310" s="81"/>
      <c r="AB18310" s="81"/>
      <c r="AC18310" s="80"/>
      <c r="AD18310" s="80"/>
      <c r="AE18310" s="81"/>
      <c r="AF18310" s="82"/>
      <c r="AG18310" s="80"/>
      <c r="AH18310" s="119"/>
      <c r="AI18310" s="119"/>
    </row>
    <row r="18311" spans="27:35" x14ac:dyDescent="0.25">
      <c r="AA18311" s="81"/>
      <c r="AB18311" s="81"/>
      <c r="AC18311" s="80"/>
      <c r="AD18311" s="80"/>
      <c r="AE18311" s="81"/>
      <c r="AF18311" s="82"/>
      <c r="AG18311" s="80"/>
      <c r="AH18311" s="119"/>
      <c r="AI18311" s="119"/>
    </row>
    <row r="18312" spans="27:35" x14ac:dyDescent="0.25">
      <c r="AA18312" s="81"/>
      <c r="AB18312" s="81"/>
      <c r="AC18312" s="80"/>
      <c r="AD18312" s="80"/>
      <c r="AE18312" s="81"/>
      <c r="AF18312" s="82"/>
      <c r="AG18312" s="80"/>
      <c r="AH18312" s="119"/>
      <c r="AI18312" s="119"/>
    </row>
    <row r="18313" spans="27:35" x14ac:dyDescent="0.25">
      <c r="AA18313" s="81"/>
      <c r="AB18313" s="81"/>
      <c r="AC18313" s="80"/>
      <c r="AD18313" s="80"/>
      <c r="AE18313" s="81"/>
      <c r="AF18313" s="82"/>
      <c r="AG18313" s="80"/>
      <c r="AH18313" s="119"/>
      <c r="AI18313" s="119"/>
    </row>
    <row r="18314" spans="27:35" x14ac:dyDescent="0.25">
      <c r="AA18314" s="81"/>
      <c r="AB18314" s="81"/>
      <c r="AC18314" s="80"/>
      <c r="AD18314" s="80"/>
      <c r="AE18314" s="81"/>
      <c r="AF18314" s="82"/>
      <c r="AG18314" s="80"/>
      <c r="AH18314" s="119"/>
      <c r="AI18314" s="119"/>
    </row>
    <row r="18315" spans="27:35" x14ac:dyDescent="0.25">
      <c r="AA18315" s="81"/>
      <c r="AB18315" s="81"/>
      <c r="AC18315" s="80"/>
      <c r="AD18315" s="80"/>
      <c r="AE18315" s="81"/>
      <c r="AF18315" s="82"/>
      <c r="AG18315" s="80"/>
      <c r="AH18315" s="119"/>
      <c r="AI18315" s="119"/>
    </row>
    <row r="18316" spans="27:35" x14ac:dyDescent="0.25">
      <c r="AA18316" s="81"/>
      <c r="AB18316" s="81"/>
      <c r="AC18316" s="80"/>
      <c r="AD18316" s="80"/>
      <c r="AE18316" s="81"/>
      <c r="AF18316" s="82"/>
      <c r="AG18316" s="80"/>
      <c r="AH18316" s="119"/>
      <c r="AI18316" s="119"/>
    </row>
    <row r="18317" spans="27:35" x14ac:dyDescent="0.25">
      <c r="AA18317" s="81"/>
      <c r="AB18317" s="81"/>
      <c r="AC18317" s="80"/>
      <c r="AD18317" s="80"/>
      <c r="AE18317" s="81"/>
      <c r="AF18317" s="82"/>
      <c r="AG18317" s="80"/>
      <c r="AH18317" s="119"/>
      <c r="AI18317" s="119"/>
    </row>
    <row r="18318" spans="27:35" x14ac:dyDescent="0.25">
      <c r="AA18318" s="81"/>
      <c r="AB18318" s="81"/>
      <c r="AC18318" s="80"/>
      <c r="AD18318" s="80"/>
      <c r="AE18318" s="81"/>
      <c r="AF18318" s="82"/>
      <c r="AG18318" s="80"/>
      <c r="AH18318" s="119"/>
      <c r="AI18318" s="119"/>
    </row>
    <row r="18319" spans="27:35" x14ac:dyDescent="0.25">
      <c r="AA18319" s="81"/>
      <c r="AB18319" s="81"/>
      <c r="AC18319" s="80"/>
      <c r="AD18319" s="80"/>
      <c r="AE18319" s="81"/>
      <c r="AF18319" s="82"/>
      <c r="AG18319" s="80"/>
      <c r="AH18319" s="119"/>
      <c r="AI18319" s="119"/>
    </row>
    <row r="18320" spans="27:35" x14ac:dyDescent="0.25">
      <c r="AA18320" s="81"/>
      <c r="AB18320" s="81"/>
      <c r="AC18320" s="80"/>
      <c r="AD18320" s="80"/>
      <c r="AE18320" s="81"/>
      <c r="AF18320" s="82"/>
      <c r="AG18320" s="80"/>
      <c r="AH18320" s="119"/>
      <c r="AI18320" s="119"/>
    </row>
    <row r="18321" spans="27:35" x14ac:dyDescent="0.25">
      <c r="AA18321" s="81"/>
      <c r="AB18321" s="81"/>
      <c r="AC18321" s="80"/>
      <c r="AD18321" s="80"/>
      <c r="AE18321" s="81"/>
      <c r="AF18321" s="82"/>
      <c r="AG18321" s="80"/>
      <c r="AH18321" s="119"/>
      <c r="AI18321" s="119"/>
    </row>
    <row r="18322" spans="27:35" x14ac:dyDescent="0.25">
      <c r="AA18322" s="81"/>
      <c r="AB18322" s="81"/>
      <c r="AC18322" s="80"/>
      <c r="AD18322" s="80"/>
      <c r="AE18322" s="81"/>
      <c r="AF18322" s="82"/>
      <c r="AG18322" s="80"/>
      <c r="AH18322" s="119"/>
      <c r="AI18322" s="119"/>
    </row>
    <row r="18323" spans="27:35" x14ac:dyDescent="0.25">
      <c r="AA18323" s="81"/>
      <c r="AB18323" s="81"/>
      <c r="AC18323" s="80"/>
      <c r="AD18323" s="80"/>
      <c r="AE18323" s="81"/>
      <c r="AF18323" s="82"/>
      <c r="AG18323" s="80"/>
      <c r="AH18323" s="119"/>
      <c r="AI18323" s="119"/>
    </row>
    <row r="18324" spans="27:35" x14ac:dyDescent="0.25">
      <c r="AA18324" s="81"/>
      <c r="AB18324" s="81"/>
      <c r="AC18324" s="80"/>
      <c r="AD18324" s="80"/>
      <c r="AE18324" s="81"/>
      <c r="AF18324" s="82"/>
      <c r="AG18324" s="80"/>
      <c r="AH18324" s="119"/>
      <c r="AI18324" s="119"/>
    </row>
    <row r="18325" spans="27:35" x14ac:dyDescent="0.25">
      <c r="AA18325" s="81"/>
      <c r="AB18325" s="81"/>
      <c r="AC18325" s="80"/>
      <c r="AD18325" s="80"/>
      <c r="AE18325" s="81"/>
      <c r="AF18325" s="82"/>
      <c r="AG18325" s="80"/>
      <c r="AH18325" s="119"/>
      <c r="AI18325" s="119"/>
    </row>
    <row r="18326" spans="27:35" x14ac:dyDescent="0.25">
      <c r="AA18326" s="81"/>
      <c r="AB18326" s="81"/>
      <c r="AC18326" s="80"/>
      <c r="AD18326" s="80"/>
      <c r="AE18326" s="81"/>
      <c r="AF18326" s="82"/>
      <c r="AG18326" s="80"/>
      <c r="AH18326" s="119"/>
      <c r="AI18326" s="119"/>
    </row>
    <row r="18327" spans="27:35" x14ac:dyDescent="0.25">
      <c r="AA18327" s="81"/>
      <c r="AB18327" s="81"/>
      <c r="AC18327" s="80"/>
      <c r="AD18327" s="80"/>
      <c r="AE18327" s="81"/>
      <c r="AF18327" s="82"/>
      <c r="AG18327" s="80"/>
      <c r="AH18327" s="119"/>
      <c r="AI18327" s="119"/>
    </row>
    <row r="18328" spans="27:35" x14ac:dyDescent="0.25">
      <c r="AA18328" s="81"/>
      <c r="AB18328" s="81"/>
      <c r="AC18328" s="80"/>
      <c r="AD18328" s="80"/>
      <c r="AE18328" s="81"/>
      <c r="AF18328" s="82"/>
      <c r="AG18328" s="80"/>
      <c r="AH18328" s="119"/>
      <c r="AI18328" s="119"/>
    </row>
    <row r="18329" spans="27:35" x14ac:dyDescent="0.25">
      <c r="AA18329" s="81"/>
      <c r="AB18329" s="81"/>
      <c r="AC18329" s="80"/>
      <c r="AD18329" s="80"/>
      <c r="AE18329" s="81"/>
      <c r="AF18329" s="82"/>
      <c r="AG18329" s="80"/>
      <c r="AH18329" s="119"/>
      <c r="AI18329" s="119"/>
    </row>
    <row r="18330" spans="27:35" x14ac:dyDescent="0.25">
      <c r="AA18330" s="81"/>
      <c r="AB18330" s="81"/>
      <c r="AC18330" s="80"/>
      <c r="AD18330" s="80"/>
      <c r="AE18330" s="81"/>
      <c r="AF18330" s="82"/>
      <c r="AG18330" s="80"/>
      <c r="AH18330" s="119"/>
      <c r="AI18330" s="119"/>
    </row>
    <row r="18331" spans="27:35" x14ac:dyDescent="0.25">
      <c r="AA18331" s="81"/>
      <c r="AB18331" s="81"/>
      <c r="AC18331" s="80"/>
      <c r="AD18331" s="80"/>
      <c r="AE18331" s="81"/>
      <c r="AF18331" s="82"/>
      <c r="AG18331" s="80"/>
      <c r="AH18331" s="119"/>
      <c r="AI18331" s="119"/>
    </row>
    <row r="18332" spans="27:35" x14ac:dyDescent="0.25">
      <c r="AA18332" s="81"/>
      <c r="AB18332" s="81"/>
      <c r="AC18332" s="80"/>
      <c r="AD18332" s="80"/>
      <c r="AE18332" s="81"/>
      <c r="AF18332" s="82"/>
      <c r="AG18332" s="80"/>
      <c r="AH18332" s="119"/>
      <c r="AI18332" s="119"/>
    </row>
    <row r="18333" spans="27:35" x14ac:dyDescent="0.25">
      <c r="AA18333" s="81"/>
      <c r="AB18333" s="81"/>
      <c r="AC18333" s="80"/>
      <c r="AD18333" s="80"/>
      <c r="AE18333" s="81"/>
      <c r="AF18333" s="82"/>
      <c r="AG18333" s="80"/>
      <c r="AH18333" s="119"/>
      <c r="AI18333" s="119"/>
    </row>
    <row r="18334" spans="27:35" x14ac:dyDescent="0.25">
      <c r="AA18334" s="81"/>
      <c r="AB18334" s="81"/>
      <c r="AC18334" s="80"/>
      <c r="AD18334" s="80"/>
      <c r="AE18334" s="81"/>
      <c r="AF18334" s="82"/>
      <c r="AG18334" s="80"/>
      <c r="AH18334" s="119"/>
      <c r="AI18334" s="119"/>
    </row>
    <row r="18335" spans="27:35" x14ac:dyDescent="0.25">
      <c r="AA18335" s="81"/>
      <c r="AB18335" s="81"/>
      <c r="AC18335" s="80"/>
      <c r="AD18335" s="80"/>
      <c r="AE18335" s="81"/>
      <c r="AF18335" s="82"/>
      <c r="AG18335" s="80"/>
      <c r="AH18335" s="119"/>
      <c r="AI18335" s="119"/>
    </row>
    <row r="18336" spans="27:35" x14ac:dyDescent="0.25">
      <c r="AA18336" s="81"/>
      <c r="AB18336" s="81"/>
      <c r="AC18336" s="80"/>
      <c r="AD18336" s="80"/>
      <c r="AE18336" s="81"/>
      <c r="AF18336" s="82"/>
      <c r="AG18336" s="80"/>
      <c r="AH18336" s="119"/>
      <c r="AI18336" s="119"/>
    </row>
    <row r="18337" spans="27:35" x14ac:dyDescent="0.25">
      <c r="AA18337" s="81"/>
      <c r="AB18337" s="81"/>
      <c r="AC18337" s="80"/>
      <c r="AD18337" s="80"/>
      <c r="AE18337" s="81"/>
      <c r="AF18337" s="82"/>
      <c r="AG18337" s="80"/>
      <c r="AH18337" s="119"/>
      <c r="AI18337" s="119"/>
    </row>
    <row r="18338" spans="27:35" x14ac:dyDescent="0.25">
      <c r="AA18338" s="81"/>
      <c r="AB18338" s="81"/>
      <c r="AC18338" s="80"/>
      <c r="AD18338" s="80"/>
      <c r="AE18338" s="81"/>
      <c r="AF18338" s="82"/>
      <c r="AG18338" s="80"/>
      <c r="AH18338" s="119"/>
      <c r="AI18338" s="119"/>
    </row>
    <row r="18339" spans="27:35" x14ac:dyDescent="0.25">
      <c r="AA18339" s="81"/>
      <c r="AB18339" s="81"/>
      <c r="AC18339" s="80"/>
      <c r="AD18339" s="80"/>
      <c r="AE18339" s="81"/>
      <c r="AF18339" s="82"/>
      <c r="AG18339" s="80"/>
      <c r="AH18339" s="119"/>
      <c r="AI18339" s="119"/>
    </row>
    <row r="18340" spans="27:35" x14ac:dyDescent="0.25">
      <c r="AA18340" s="81"/>
      <c r="AB18340" s="81"/>
      <c r="AC18340" s="80"/>
      <c r="AD18340" s="80"/>
      <c r="AE18340" s="81"/>
      <c r="AF18340" s="82"/>
      <c r="AG18340" s="80"/>
      <c r="AH18340" s="119"/>
      <c r="AI18340" s="119"/>
    </row>
    <row r="18341" spans="27:35" x14ac:dyDescent="0.25">
      <c r="AA18341" s="81"/>
      <c r="AB18341" s="81"/>
      <c r="AC18341" s="80"/>
      <c r="AD18341" s="80"/>
      <c r="AE18341" s="81"/>
      <c r="AF18341" s="82"/>
      <c r="AG18341" s="80"/>
      <c r="AH18341" s="119"/>
      <c r="AI18341" s="119"/>
    </row>
    <row r="18342" spans="27:35" x14ac:dyDescent="0.25">
      <c r="AA18342" s="81"/>
      <c r="AB18342" s="81"/>
      <c r="AC18342" s="80"/>
      <c r="AD18342" s="80"/>
      <c r="AE18342" s="81"/>
      <c r="AF18342" s="82"/>
      <c r="AG18342" s="80"/>
      <c r="AH18342" s="119"/>
      <c r="AI18342" s="119"/>
    </row>
    <row r="18343" spans="27:35" x14ac:dyDescent="0.25">
      <c r="AA18343" s="81"/>
      <c r="AB18343" s="81"/>
      <c r="AC18343" s="80"/>
      <c r="AD18343" s="80"/>
      <c r="AE18343" s="81"/>
      <c r="AF18343" s="82"/>
      <c r="AG18343" s="80"/>
      <c r="AH18343" s="119"/>
      <c r="AI18343" s="119"/>
    </row>
    <row r="18344" spans="27:35" x14ac:dyDescent="0.25">
      <c r="AA18344" s="81"/>
      <c r="AB18344" s="81"/>
      <c r="AC18344" s="80"/>
      <c r="AD18344" s="80"/>
      <c r="AE18344" s="81"/>
      <c r="AF18344" s="82"/>
      <c r="AG18344" s="80"/>
      <c r="AH18344" s="119"/>
      <c r="AI18344" s="119"/>
    </row>
    <row r="18345" spans="27:35" x14ac:dyDescent="0.25">
      <c r="AA18345" s="81"/>
      <c r="AB18345" s="81"/>
      <c r="AC18345" s="80"/>
      <c r="AD18345" s="80"/>
      <c r="AE18345" s="81"/>
      <c r="AF18345" s="82"/>
      <c r="AG18345" s="80"/>
      <c r="AH18345" s="119"/>
      <c r="AI18345" s="119"/>
    </row>
    <row r="18346" spans="27:35" x14ac:dyDescent="0.25">
      <c r="AA18346" s="81"/>
      <c r="AB18346" s="81"/>
      <c r="AC18346" s="80"/>
      <c r="AD18346" s="80"/>
      <c r="AE18346" s="81"/>
      <c r="AF18346" s="82"/>
      <c r="AG18346" s="80"/>
      <c r="AH18346" s="119"/>
      <c r="AI18346" s="119"/>
    </row>
    <row r="18347" spans="27:35" x14ac:dyDescent="0.25">
      <c r="AA18347" s="81"/>
      <c r="AB18347" s="81"/>
      <c r="AC18347" s="80"/>
      <c r="AD18347" s="80"/>
      <c r="AE18347" s="81"/>
      <c r="AF18347" s="82"/>
      <c r="AG18347" s="80"/>
      <c r="AH18347" s="119"/>
      <c r="AI18347" s="119"/>
    </row>
    <row r="18348" spans="27:35" x14ac:dyDescent="0.25">
      <c r="AA18348" s="81"/>
      <c r="AB18348" s="81"/>
      <c r="AC18348" s="80"/>
      <c r="AD18348" s="80"/>
      <c r="AE18348" s="81"/>
      <c r="AF18348" s="82"/>
      <c r="AG18348" s="80"/>
      <c r="AH18348" s="119"/>
      <c r="AI18348" s="119"/>
    </row>
    <row r="18349" spans="27:35" x14ac:dyDescent="0.25">
      <c r="AA18349" s="81"/>
      <c r="AB18349" s="81"/>
      <c r="AC18349" s="80"/>
      <c r="AD18349" s="80"/>
      <c r="AE18349" s="81"/>
      <c r="AF18349" s="82"/>
      <c r="AG18349" s="80"/>
      <c r="AH18349" s="119"/>
      <c r="AI18349" s="119"/>
    </row>
    <row r="18350" spans="27:35" x14ac:dyDescent="0.25">
      <c r="AA18350" s="81"/>
      <c r="AB18350" s="81"/>
      <c r="AC18350" s="80"/>
      <c r="AD18350" s="80"/>
      <c r="AE18350" s="81"/>
      <c r="AF18350" s="82"/>
      <c r="AG18350" s="80"/>
      <c r="AH18350" s="119"/>
      <c r="AI18350" s="119"/>
    </row>
    <row r="18351" spans="27:35" x14ac:dyDescent="0.25">
      <c r="AA18351" s="81"/>
      <c r="AB18351" s="81"/>
      <c r="AC18351" s="80"/>
      <c r="AD18351" s="80"/>
      <c r="AE18351" s="81"/>
      <c r="AF18351" s="82"/>
      <c r="AG18351" s="80"/>
      <c r="AH18351" s="119"/>
      <c r="AI18351" s="119"/>
    </row>
    <row r="18352" spans="27:35" x14ac:dyDescent="0.25">
      <c r="AA18352" s="81"/>
      <c r="AB18352" s="81"/>
      <c r="AC18352" s="80"/>
      <c r="AD18352" s="80"/>
      <c r="AE18352" s="81"/>
      <c r="AF18352" s="82"/>
      <c r="AG18352" s="80"/>
      <c r="AH18352" s="119"/>
      <c r="AI18352" s="119"/>
    </row>
    <row r="18353" spans="27:35" x14ac:dyDescent="0.25">
      <c r="AA18353" s="81"/>
      <c r="AB18353" s="81"/>
      <c r="AC18353" s="80"/>
      <c r="AD18353" s="80"/>
      <c r="AE18353" s="81"/>
      <c r="AF18353" s="82"/>
      <c r="AG18353" s="80"/>
      <c r="AH18353" s="119"/>
      <c r="AI18353" s="119"/>
    </row>
    <row r="18354" spans="27:35" x14ac:dyDescent="0.25">
      <c r="AA18354" s="81"/>
      <c r="AB18354" s="81"/>
      <c r="AC18354" s="80"/>
      <c r="AD18354" s="80"/>
      <c r="AE18354" s="81"/>
      <c r="AF18354" s="82"/>
      <c r="AG18354" s="80"/>
      <c r="AH18354" s="119"/>
      <c r="AI18354" s="119"/>
    </row>
    <row r="18355" spans="27:35" x14ac:dyDescent="0.25">
      <c r="AA18355" s="81"/>
      <c r="AB18355" s="81"/>
      <c r="AC18355" s="80"/>
      <c r="AD18355" s="80"/>
      <c r="AE18355" s="81"/>
      <c r="AF18355" s="82"/>
      <c r="AG18355" s="80"/>
      <c r="AH18355" s="119"/>
      <c r="AI18355" s="119"/>
    </row>
    <row r="18356" spans="27:35" x14ac:dyDescent="0.25">
      <c r="AA18356" s="81"/>
      <c r="AB18356" s="81"/>
      <c r="AC18356" s="80"/>
      <c r="AD18356" s="80"/>
      <c r="AE18356" s="81"/>
      <c r="AF18356" s="82"/>
      <c r="AG18356" s="80"/>
      <c r="AH18356" s="119"/>
      <c r="AI18356" s="119"/>
    </row>
    <row r="18357" spans="27:35" x14ac:dyDescent="0.25">
      <c r="AA18357" s="81"/>
      <c r="AB18357" s="81"/>
      <c r="AC18357" s="80"/>
      <c r="AD18357" s="80"/>
      <c r="AE18357" s="81"/>
      <c r="AF18357" s="82"/>
      <c r="AG18357" s="80"/>
      <c r="AH18357" s="119"/>
      <c r="AI18357" s="119"/>
    </row>
    <row r="18358" spans="27:35" x14ac:dyDescent="0.25">
      <c r="AA18358" s="81"/>
      <c r="AB18358" s="81"/>
      <c r="AC18358" s="80"/>
      <c r="AD18358" s="80"/>
      <c r="AE18358" s="81"/>
      <c r="AF18358" s="82"/>
      <c r="AG18358" s="80"/>
      <c r="AH18358" s="119"/>
      <c r="AI18358" s="119"/>
    </row>
    <row r="18359" spans="27:35" x14ac:dyDescent="0.25">
      <c r="AA18359" s="81"/>
      <c r="AB18359" s="81"/>
      <c r="AC18359" s="80"/>
      <c r="AD18359" s="80"/>
      <c r="AE18359" s="81"/>
      <c r="AF18359" s="82"/>
      <c r="AG18359" s="80"/>
      <c r="AH18359" s="119"/>
      <c r="AI18359" s="119"/>
    </row>
    <row r="18360" spans="27:35" x14ac:dyDescent="0.25">
      <c r="AA18360" s="81"/>
      <c r="AB18360" s="81"/>
      <c r="AC18360" s="80"/>
      <c r="AD18360" s="80"/>
      <c r="AE18360" s="81"/>
      <c r="AF18360" s="82"/>
      <c r="AG18360" s="80"/>
      <c r="AH18360" s="119"/>
      <c r="AI18360" s="119"/>
    </row>
    <row r="18361" spans="27:35" x14ac:dyDescent="0.25">
      <c r="AA18361" s="81"/>
      <c r="AB18361" s="81"/>
      <c r="AC18361" s="80"/>
      <c r="AD18361" s="80"/>
      <c r="AE18361" s="81"/>
      <c r="AF18361" s="82"/>
      <c r="AG18361" s="80"/>
      <c r="AH18361" s="119"/>
      <c r="AI18361" s="119"/>
    </row>
    <row r="18362" spans="27:35" x14ac:dyDescent="0.25">
      <c r="AA18362" s="81"/>
      <c r="AB18362" s="81"/>
      <c r="AC18362" s="80"/>
      <c r="AD18362" s="80"/>
      <c r="AE18362" s="81"/>
      <c r="AF18362" s="82"/>
      <c r="AG18362" s="80"/>
      <c r="AH18362" s="119"/>
      <c r="AI18362" s="119"/>
    </row>
    <row r="18363" spans="27:35" x14ac:dyDescent="0.25">
      <c r="AA18363" s="81"/>
      <c r="AB18363" s="81"/>
      <c r="AC18363" s="80"/>
      <c r="AD18363" s="80"/>
      <c r="AE18363" s="81"/>
      <c r="AF18363" s="82"/>
      <c r="AG18363" s="80"/>
      <c r="AH18363" s="119"/>
      <c r="AI18363" s="119"/>
    </row>
    <row r="18364" spans="27:35" x14ac:dyDescent="0.25">
      <c r="AA18364" s="81"/>
      <c r="AB18364" s="81"/>
      <c r="AC18364" s="80"/>
      <c r="AD18364" s="80"/>
      <c r="AE18364" s="81"/>
      <c r="AF18364" s="82"/>
      <c r="AG18364" s="80"/>
      <c r="AH18364" s="119"/>
      <c r="AI18364" s="119"/>
    </row>
    <row r="18365" spans="27:35" x14ac:dyDescent="0.25">
      <c r="AA18365" s="81"/>
      <c r="AB18365" s="81"/>
      <c r="AC18365" s="80"/>
      <c r="AD18365" s="80"/>
      <c r="AE18365" s="81"/>
      <c r="AF18365" s="82"/>
      <c r="AG18365" s="80"/>
      <c r="AH18365" s="119"/>
      <c r="AI18365" s="119"/>
    </row>
    <row r="18366" spans="27:35" x14ac:dyDescent="0.25">
      <c r="AA18366" s="81"/>
      <c r="AB18366" s="81"/>
      <c r="AC18366" s="80"/>
      <c r="AD18366" s="80"/>
      <c r="AE18366" s="81"/>
      <c r="AF18366" s="82"/>
      <c r="AG18366" s="80"/>
      <c r="AH18366" s="119"/>
      <c r="AI18366" s="119"/>
    </row>
    <row r="18367" spans="27:35" x14ac:dyDescent="0.25">
      <c r="AA18367" s="81"/>
      <c r="AB18367" s="81"/>
      <c r="AC18367" s="80"/>
      <c r="AD18367" s="80"/>
      <c r="AE18367" s="81"/>
      <c r="AF18367" s="82"/>
      <c r="AG18367" s="80"/>
      <c r="AH18367" s="119"/>
      <c r="AI18367" s="119"/>
    </row>
    <row r="18368" spans="27:35" x14ac:dyDescent="0.25">
      <c r="AA18368" s="81"/>
      <c r="AB18368" s="81"/>
      <c r="AC18368" s="80"/>
      <c r="AD18368" s="80"/>
      <c r="AE18368" s="81"/>
      <c r="AF18368" s="82"/>
      <c r="AG18368" s="80"/>
      <c r="AH18368" s="119"/>
      <c r="AI18368" s="119"/>
    </row>
    <row r="18369" spans="27:35" x14ac:dyDescent="0.25">
      <c r="AA18369" s="81"/>
      <c r="AB18369" s="81"/>
      <c r="AC18369" s="80"/>
      <c r="AD18369" s="80"/>
      <c r="AE18369" s="81"/>
      <c r="AF18369" s="82"/>
      <c r="AG18369" s="80"/>
      <c r="AH18369" s="119"/>
      <c r="AI18369" s="119"/>
    </row>
    <row r="18370" spans="27:35" x14ac:dyDescent="0.25">
      <c r="AA18370" s="81"/>
      <c r="AB18370" s="81"/>
      <c r="AC18370" s="80"/>
      <c r="AD18370" s="80"/>
      <c r="AE18370" s="81"/>
      <c r="AF18370" s="82"/>
      <c r="AG18370" s="80"/>
      <c r="AH18370" s="119"/>
      <c r="AI18370" s="119"/>
    </row>
    <row r="18371" spans="27:35" x14ac:dyDescent="0.25">
      <c r="AA18371" s="81"/>
      <c r="AB18371" s="81"/>
      <c r="AC18371" s="80"/>
      <c r="AD18371" s="80"/>
      <c r="AE18371" s="81"/>
      <c r="AF18371" s="82"/>
      <c r="AG18371" s="80"/>
      <c r="AH18371" s="119"/>
      <c r="AI18371" s="119"/>
    </row>
    <row r="18372" spans="27:35" x14ac:dyDescent="0.25">
      <c r="AA18372" s="81"/>
      <c r="AB18372" s="81"/>
      <c r="AC18372" s="80"/>
      <c r="AD18372" s="80"/>
      <c r="AE18372" s="81"/>
      <c r="AF18372" s="82"/>
      <c r="AG18372" s="80"/>
      <c r="AH18372" s="119"/>
      <c r="AI18372" s="119"/>
    </row>
    <row r="18373" spans="27:35" x14ac:dyDescent="0.25">
      <c r="AA18373" s="81"/>
      <c r="AB18373" s="81"/>
      <c r="AC18373" s="80"/>
      <c r="AD18373" s="80"/>
      <c r="AE18373" s="81"/>
      <c r="AF18373" s="82"/>
      <c r="AG18373" s="80"/>
      <c r="AH18373" s="119"/>
      <c r="AI18373" s="119"/>
    </row>
    <row r="18374" spans="27:35" x14ac:dyDescent="0.25">
      <c r="AA18374" s="81"/>
      <c r="AB18374" s="81"/>
      <c r="AC18374" s="80"/>
      <c r="AD18374" s="80"/>
      <c r="AE18374" s="81"/>
      <c r="AF18374" s="82"/>
      <c r="AG18374" s="80"/>
      <c r="AH18374" s="119"/>
      <c r="AI18374" s="119"/>
    </row>
    <row r="18375" spans="27:35" x14ac:dyDescent="0.25">
      <c r="AA18375" s="81"/>
      <c r="AB18375" s="81"/>
      <c r="AC18375" s="80"/>
      <c r="AD18375" s="80"/>
      <c r="AE18375" s="81"/>
      <c r="AF18375" s="82"/>
      <c r="AG18375" s="80"/>
      <c r="AH18375" s="119"/>
      <c r="AI18375" s="119"/>
    </row>
    <row r="18376" spans="27:35" x14ac:dyDescent="0.25">
      <c r="AA18376" s="81"/>
      <c r="AB18376" s="81"/>
      <c r="AC18376" s="80"/>
      <c r="AD18376" s="80"/>
      <c r="AE18376" s="81"/>
      <c r="AF18376" s="82"/>
      <c r="AG18376" s="80"/>
      <c r="AH18376" s="119"/>
      <c r="AI18376" s="119"/>
    </row>
    <row r="18377" spans="27:35" x14ac:dyDescent="0.25">
      <c r="AA18377" s="81"/>
      <c r="AB18377" s="81"/>
      <c r="AC18377" s="80"/>
      <c r="AD18377" s="80"/>
      <c r="AE18377" s="81"/>
      <c r="AF18377" s="82"/>
      <c r="AG18377" s="80"/>
      <c r="AH18377" s="119"/>
      <c r="AI18377" s="119"/>
    </row>
    <row r="18378" spans="27:35" x14ac:dyDescent="0.25">
      <c r="AA18378" s="81"/>
      <c r="AB18378" s="81"/>
      <c r="AC18378" s="80"/>
      <c r="AD18378" s="80"/>
      <c r="AE18378" s="81"/>
      <c r="AF18378" s="82"/>
      <c r="AG18378" s="80"/>
      <c r="AH18378" s="119"/>
      <c r="AI18378" s="119"/>
    </row>
    <row r="18379" spans="27:35" x14ac:dyDescent="0.25">
      <c r="AA18379" s="81"/>
      <c r="AB18379" s="81"/>
      <c r="AC18379" s="80"/>
      <c r="AD18379" s="80"/>
      <c r="AE18379" s="81"/>
      <c r="AF18379" s="82"/>
      <c r="AG18379" s="80"/>
      <c r="AH18379" s="119"/>
      <c r="AI18379" s="119"/>
    </row>
    <row r="18380" spans="27:35" x14ac:dyDescent="0.25">
      <c r="AA18380" s="81"/>
      <c r="AB18380" s="81"/>
      <c r="AC18380" s="80"/>
      <c r="AD18380" s="80"/>
      <c r="AE18380" s="81"/>
      <c r="AF18380" s="82"/>
      <c r="AG18380" s="80"/>
      <c r="AH18380" s="119"/>
      <c r="AI18380" s="119"/>
    </row>
    <row r="18381" spans="27:35" x14ac:dyDescent="0.25">
      <c r="AA18381" s="81"/>
      <c r="AB18381" s="81"/>
      <c r="AC18381" s="80"/>
      <c r="AD18381" s="80"/>
      <c r="AE18381" s="81"/>
      <c r="AF18381" s="82"/>
      <c r="AG18381" s="80"/>
      <c r="AH18381" s="119"/>
      <c r="AI18381" s="119"/>
    </row>
    <row r="18382" spans="27:35" x14ac:dyDescent="0.25">
      <c r="AA18382" s="81"/>
      <c r="AB18382" s="81"/>
      <c r="AC18382" s="80"/>
      <c r="AD18382" s="80"/>
      <c r="AE18382" s="81"/>
      <c r="AF18382" s="82"/>
      <c r="AG18382" s="80"/>
      <c r="AH18382" s="119"/>
      <c r="AI18382" s="119"/>
    </row>
    <row r="18383" spans="27:35" x14ac:dyDescent="0.25">
      <c r="AA18383" s="81"/>
      <c r="AB18383" s="81"/>
      <c r="AC18383" s="80"/>
      <c r="AD18383" s="80"/>
      <c r="AE18383" s="81"/>
      <c r="AF18383" s="82"/>
      <c r="AG18383" s="80"/>
      <c r="AH18383" s="119"/>
      <c r="AI18383" s="119"/>
    </row>
    <row r="18384" spans="27:35" x14ac:dyDescent="0.25">
      <c r="AA18384" s="81"/>
      <c r="AB18384" s="81"/>
      <c r="AC18384" s="80"/>
      <c r="AD18384" s="80"/>
      <c r="AE18384" s="81"/>
      <c r="AF18384" s="82"/>
      <c r="AG18384" s="80"/>
      <c r="AH18384" s="119"/>
      <c r="AI18384" s="119"/>
    </row>
    <row r="18385" spans="27:35" x14ac:dyDescent="0.25">
      <c r="AA18385" s="81"/>
      <c r="AB18385" s="81"/>
      <c r="AC18385" s="80"/>
      <c r="AD18385" s="80"/>
      <c r="AE18385" s="81"/>
      <c r="AF18385" s="82"/>
      <c r="AG18385" s="80"/>
      <c r="AH18385" s="119"/>
      <c r="AI18385" s="119"/>
    </row>
    <row r="18386" spans="27:35" x14ac:dyDescent="0.25">
      <c r="AA18386" s="81"/>
      <c r="AB18386" s="81"/>
      <c r="AC18386" s="80"/>
      <c r="AD18386" s="80"/>
      <c r="AE18386" s="81"/>
      <c r="AF18386" s="82"/>
      <c r="AG18386" s="80"/>
      <c r="AH18386" s="119"/>
      <c r="AI18386" s="119"/>
    </row>
    <row r="18387" spans="27:35" x14ac:dyDescent="0.25">
      <c r="AA18387" s="81"/>
      <c r="AB18387" s="81"/>
      <c r="AC18387" s="80"/>
      <c r="AD18387" s="80"/>
      <c r="AE18387" s="81"/>
      <c r="AF18387" s="82"/>
      <c r="AG18387" s="80"/>
      <c r="AH18387" s="119"/>
      <c r="AI18387" s="119"/>
    </row>
    <row r="18388" spans="27:35" x14ac:dyDescent="0.25">
      <c r="AA18388" s="81"/>
      <c r="AB18388" s="81"/>
      <c r="AC18388" s="80"/>
      <c r="AD18388" s="80"/>
      <c r="AE18388" s="81"/>
      <c r="AF18388" s="82"/>
      <c r="AG18388" s="80"/>
      <c r="AH18388" s="119"/>
      <c r="AI18388" s="119"/>
    </row>
    <row r="18389" spans="27:35" x14ac:dyDescent="0.25">
      <c r="AA18389" s="81"/>
      <c r="AB18389" s="81"/>
      <c r="AC18389" s="80"/>
      <c r="AD18389" s="80"/>
      <c r="AE18389" s="81"/>
      <c r="AF18389" s="82"/>
      <c r="AG18389" s="80"/>
      <c r="AH18389" s="119"/>
      <c r="AI18389" s="119"/>
    </row>
    <row r="18390" spans="27:35" x14ac:dyDescent="0.25">
      <c r="AA18390" s="81"/>
      <c r="AB18390" s="81"/>
      <c r="AC18390" s="80"/>
      <c r="AD18390" s="80"/>
      <c r="AE18390" s="81"/>
      <c r="AF18390" s="82"/>
      <c r="AG18390" s="80"/>
      <c r="AH18390" s="119"/>
      <c r="AI18390" s="119"/>
    </row>
    <row r="18391" spans="27:35" x14ac:dyDescent="0.25">
      <c r="AA18391" s="81"/>
      <c r="AB18391" s="81"/>
      <c r="AC18391" s="80"/>
      <c r="AD18391" s="80"/>
      <c r="AE18391" s="81"/>
      <c r="AF18391" s="82"/>
      <c r="AG18391" s="80"/>
      <c r="AH18391" s="119"/>
      <c r="AI18391" s="119"/>
    </row>
    <row r="18392" spans="27:35" x14ac:dyDescent="0.25">
      <c r="AA18392" s="81"/>
      <c r="AB18392" s="81"/>
      <c r="AC18392" s="80"/>
      <c r="AD18392" s="80"/>
      <c r="AE18392" s="81"/>
      <c r="AF18392" s="82"/>
      <c r="AG18392" s="80"/>
      <c r="AH18392" s="119"/>
      <c r="AI18392" s="119"/>
    </row>
    <row r="18393" spans="27:35" x14ac:dyDescent="0.25">
      <c r="AA18393" s="81"/>
      <c r="AB18393" s="81"/>
      <c r="AC18393" s="80"/>
      <c r="AD18393" s="80"/>
      <c r="AE18393" s="81"/>
      <c r="AF18393" s="82"/>
      <c r="AG18393" s="80"/>
      <c r="AH18393" s="119"/>
      <c r="AI18393" s="119"/>
    </row>
    <row r="18394" spans="27:35" x14ac:dyDescent="0.25">
      <c r="AA18394" s="81"/>
      <c r="AB18394" s="81"/>
      <c r="AC18394" s="80"/>
      <c r="AD18394" s="80"/>
      <c r="AE18394" s="81"/>
      <c r="AF18394" s="82"/>
      <c r="AG18394" s="80"/>
      <c r="AH18394" s="119"/>
      <c r="AI18394" s="119"/>
    </row>
    <row r="18395" spans="27:35" x14ac:dyDescent="0.25">
      <c r="AA18395" s="81"/>
      <c r="AB18395" s="81"/>
      <c r="AC18395" s="80"/>
      <c r="AD18395" s="80"/>
      <c r="AE18395" s="81"/>
      <c r="AF18395" s="82"/>
      <c r="AG18395" s="80"/>
      <c r="AH18395" s="119"/>
      <c r="AI18395" s="119"/>
    </row>
    <row r="18396" spans="27:35" x14ac:dyDescent="0.25">
      <c r="AA18396" s="81"/>
      <c r="AB18396" s="81"/>
      <c r="AC18396" s="80"/>
      <c r="AD18396" s="80"/>
      <c r="AE18396" s="81"/>
      <c r="AF18396" s="82"/>
      <c r="AG18396" s="80"/>
      <c r="AH18396" s="119"/>
      <c r="AI18396" s="119"/>
    </row>
    <row r="18397" spans="27:35" x14ac:dyDescent="0.25">
      <c r="AA18397" s="81"/>
      <c r="AB18397" s="81"/>
      <c r="AC18397" s="80"/>
      <c r="AD18397" s="80"/>
      <c r="AE18397" s="81"/>
      <c r="AF18397" s="82"/>
      <c r="AG18397" s="80"/>
      <c r="AH18397" s="119"/>
      <c r="AI18397" s="119"/>
    </row>
    <row r="18398" spans="27:35" x14ac:dyDescent="0.25">
      <c r="AA18398" s="81"/>
      <c r="AB18398" s="81"/>
      <c r="AC18398" s="80"/>
      <c r="AD18398" s="80"/>
      <c r="AE18398" s="81"/>
      <c r="AF18398" s="82"/>
      <c r="AG18398" s="80"/>
      <c r="AH18398" s="119"/>
      <c r="AI18398" s="119"/>
    </row>
    <row r="18399" spans="27:35" x14ac:dyDescent="0.25">
      <c r="AA18399" s="81"/>
      <c r="AB18399" s="81"/>
      <c r="AC18399" s="80"/>
      <c r="AD18399" s="80"/>
      <c r="AE18399" s="81"/>
      <c r="AF18399" s="82"/>
      <c r="AG18399" s="80"/>
      <c r="AH18399" s="119"/>
      <c r="AI18399" s="119"/>
    </row>
    <row r="18400" spans="27:35" x14ac:dyDescent="0.25">
      <c r="AA18400" s="81"/>
      <c r="AB18400" s="81"/>
      <c r="AC18400" s="80"/>
      <c r="AD18400" s="80"/>
      <c r="AE18400" s="81"/>
      <c r="AF18400" s="82"/>
      <c r="AG18400" s="80"/>
      <c r="AH18400" s="119"/>
      <c r="AI18400" s="119"/>
    </row>
    <row r="18401" spans="27:35" x14ac:dyDescent="0.25">
      <c r="AA18401" s="81"/>
      <c r="AB18401" s="81"/>
      <c r="AC18401" s="80"/>
      <c r="AD18401" s="80"/>
      <c r="AE18401" s="81"/>
      <c r="AF18401" s="82"/>
      <c r="AG18401" s="80"/>
      <c r="AH18401" s="119"/>
      <c r="AI18401" s="119"/>
    </row>
    <row r="18402" spans="27:35" x14ac:dyDescent="0.25">
      <c r="AA18402" s="81"/>
      <c r="AB18402" s="81"/>
      <c r="AC18402" s="80"/>
      <c r="AD18402" s="80"/>
      <c r="AE18402" s="81"/>
      <c r="AF18402" s="82"/>
      <c r="AG18402" s="80"/>
      <c r="AH18402" s="119"/>
      <c r="AI18402" s="119"/>
    </row>
    <row r="18403" spans="27:35" x14ac:dyDescent="0.25">
      <c r="AA18403" s="81"/>
      <c r="AB18403" s="81"/>
      <c r="AC18403" s="80"/>
      <c r="AD18403" s="80"/>
      <c r="AE18403" s="81"/>
      <c r="AF18403" s="82"/>
      <c r="AG18403" s="80"/>
      <c r="AH18403" s="119"/>
      <c r="AI18403" s="119"/>
    </row>
    <row r="18404" spans="27:35" x14ac:dyDescent="0.25">
      <c r="AA18404" s="81"/>
      <c r="AB18404" s="81"/>
      <c r="AC18404" s="80"/>
      <c r="AD18404" s="80"/>
      <c r="AE18404" s="81"/>
      <c r="AF18404" s="82"/>
      <c r="AG18404" s="80"/>
      <c r="AH18404" s="119"/>
      <c r="AI18404" s="119"/>
    </row>
    <row r="18405" spans="27:35" x14ac:dyDescent="0.25">
      <c r="AA18405" s="81"/>
      <c r="AB18405" s="81"/>
      <c r="AC18405" s="80"/>
      <c r="AD18405" s="80"/>
      <c r="AE18405" s="81"/>
      <c r="AF18405" s="82"/>
      <c r="AG18405" s="80"/>
      <c r="AH18405" s="119"/>
      <c r="AI18405" s="119"/>
    </row>
    <row r="18406" spans="27:35" x14ac:dyDescent="0.25">
      <c r="AA18406" s="81"/>
      <c r="AB18406" s="81"/>
      <c r="AC18406" s="80"/>
      <c r="AD18406" s="80"/>
      <c r="AE18406" s="81"/>
      <c r="AF18406" s="82"/>
      <c r="AG18406" s="80"/>
      <c r="AH18406" s="119"/>
      <c r="AI18406" s="119"/>
    </row>
    <row r="18407" spans="27:35" x14ac:dyDescent="0.25">
      <c r="AA18407" s="81"/>
      <c r="AB18407" s="81"/>
      <c r="AC18407" s="80"/>
      <c r="AD18407" s="80"/>
      <c r="AE18407" s="81"/>
      <c r="AF18407" s="82"/>
      <c r="AG18407" s="80"/>
      <c r="AH18407" s="119"/>
      <c r="AI18407" s="119"/>
    </row>
    <row r="18408" spans="27:35" x14ac:dyDescent="0.25">
      <c r="AA18408" s="81"/>
      <c r="AB18408" s="81"/>
      <c r="AC18408" s="80"/>
      <c r="AD18408" s="80"/>
      <c r="AE18408" s="81"/>
      <c r="AF18408" s="82"/>
      <c r="AG18408" s="80"/>
      <c r="AH18408" s="119"/>
      <c r="AI18408" s="119"/>
    </row>
    <row r="18409" spans="27:35" x14ac:dyDescent="0.25">
      <c r="AA18409" s="81"/>
      <c r="AB18409" s="81"/>
      <c r="AC18409" s="80"/>
      <c r="AD18409" s="80"/>
      <c r="AE18409" s="81"/>
      <c r="AF18409" s="82"/>
      <c r="AG18409" s="80"/>
      <c r="AH18409" s="119"/>
      <c r="AI18409" s="119"/>
    </row>
    <row r="18410" spans="27:35" x14ac:dyDescent="0.25">
      <c r="AA18410" s="81"/>
      <c r="AB18410" s="81"/>
      <c r="AC18410" s="80"/>
      <c r="AD18410" s="80"/>
      <c r="AE18410" s="81"/>
      <c r="AF18410" s="82"/>
      <c r="AG18410" s="80"/>
      <c r="AH18410" s="119"/>
      <c r="AI18410" s="119"/>
    </row>
    <row r="18411" spans="27:35" x14ac:dyDescent="0.25">
      <c r="AA18411" s="81"/>
      <c r="AB18411" s="81"/>
      <c r="AC18411" s="80"/>
      <c r="AD18411" s="80"/>
      <c r="AE18411" s="81"/>
      <c r="AF18411" s="82"/>
      <c r="AG18411" s="80"/>
      <c r="AH18411" s="119"/>
      <c r="AI18411" s="119"/>
    </row>
    <row r="18412" spans="27:35" x14ac:dyDescent="0.25">
      <c r="AA18412" s="81"/>
      <c r="AB18412" s="81"/>
      <c r="AC18412" s="80"/>
      <c r="AD18412" s="80"/>
      <c r="AE18412" s="81"/>
      <c r="AF18412" s="82"/>
      <c r="AG18412" s="80"/>
      <c r="AH18412" s="119"/>
      <c r="AI18412" s="119"/>
    </row>
    <row r="18413" spans="27:35" x14ac:dyDescent="0.25">
      <c r="AA18413" s="81"/>
      <c r="AB18413" s="81"/>
      <c r="AC18413" s="80"/>
      <c r="AD18413" s="80"/>
      <c r="AE18413" s="81"/>
      <c r="AF18413" s="82"/>
      <c r="AG18413" s="80"/>
      <c r="AH18413" s="119"/>
      <c r="AI18413" s="119"/>
    </row>
    <row r="18414" spans="27:35" x14ac:dyDescent="0.25">
      <c r="AA18414" s="81"/>
      <c r="AB18414" s="81"/>
      <c r="AC18414" s="80"/>
      <c r="AD18414" s="80"/>
      <c r="AE18414" s="81"/>
      <c r="AF18414" s="82"/>
      <c r="AG18414" s="80"/>
      <c r="AH18414" s="119"/>
      <c r="AI18414" s="119"/>
    </row>
    <row r="18415" spans="27:35" x14ac:dyDescent="0.25">
      <c r="AA18415" s="81"/>
      <c r="AB18415" s="81"/>
      <c r="AC18415" s="80"/>
      <c r="AD18415" s="80"/>
      <c r="AE18415" s="81"/>
      <c r="AF18415" s="82"/>
      <c r="AG18415" s="80"/>
      <c r="AH18415" s="119"/>
      <c r="AI18415" s="119"/>
    </row>
    <row r="18416" spans="27:35" x14ac:dyDescent="0.25">
      <c r="AA18416" s="81"/>
      <c r="AB18416" s="81"/>
      <c r="AC18416" s="80"/>
      <c r="AD18416" s="80"/>
      <c r="AE18416" s="81"/>
      <c r="AF18416" s="82"/>
      <c r="AG18416" s="80"/>
      <c r="AH18416" s="119"/>
      <c r="AI18416" s="119"/>
    </row>
    <row r="18417" spans="27:35" x14ac:dyDescent="0.25">
      <c r="AA18417" s="81"/>
      <c r="AB18417" s="81"/>
      <c r="AC18417" s="80"/>
      <c r="AD18417" s="80"/>
      <c r="AE18417" s="81"/>
      <c r="AF18417" s="82"/>
      <c r="AG18417" s="80"/>
      <c r="AH18417" s="119"/>
      <c r="AI18417" s="119"/>
    </row>
    <row r="18418" spans="27:35" x14ac:dyDescent="0.25">
      <c r="AA18418" s="81"/>
      <c r="AB18418" s="81"/>
      <c r="AC18418" s="80"/>
      <c r="AD18418" s="80"/>
      <c r="AE18418" s="81"/>
      <c r="AF18418" s="82"/>
      <c r="AG18418" s="80"/>
      <c r="AH18418" s="119"/>
      <c r="AI18418" s="119"/>
    </row>
    <row r="18419" spans="27:35" x14ac:dyDescent="0.25">
      <c r="AA18419" s="81"/>
      <c r="AB18419" s="81"/>
      <c r="AC18419" s="80"/>
      <c r="AD18419" s="80"/>
      <c r="AE18419" s="81"/>
      <c r="AF18419" s="82"/>
      <c r="AG18419" s="80"/>
      <c r="AH18419" s="119"/>
      <c r="AI18419" s="119"/>
    </row>
    <row r="18420" spans="27:35" x14ac:dyDescent="0.25">
      <c r="AA18420" s="81"/>
      <c r="AB18420" s="81"/>
      <c r="AC18420" s="80"/>
      <c r="AD18420" s="80"/>
      <c r="AE18420" s="81"/>
      <c r="AF18420" s="82"/>
      <c r="AG18420" s="80"/>
      <c r="AH18420" s="119"/>
      <c r="AI18420" s="119"/>
    </row>
    <row r="18421" spans="27:35" x14ac:dyDescent="0.25">
      <c r="AA18421" s="81"/>
      <c r="AB18421" s="81"/>
      <c r="AC18421" s="80"/>
      <c r="AD18421" s="80"/>
      <c r="AE18421" s="81"/>
      <c r="AF18421" s="82"/>
      <c r="AG18421" s="80"/>
      <c r="AH18421" s="119"/>
      <c r="AI18421" s="119"/>
    </row>
    <row r="18422" spans="27:35" x14ac:dyDescent="0.25">
      <c r="AA18422" s="81"/>
      <c r="AB18422" s="81"/>
      <c r="AC18422" s="80"/>
      <c r="AD18422" s="80"/>
      <c r="AE18422" s="81"/>
      <c r="AF18422" s="82"/>
      <c r="AG18422" s="80"/>
      <c r="AH18422" s="119"/>
      <c r="AI18422" s="119"/>
    </row>
    <row r="18423" spans="27:35" x14ac:dyDescent="0.25">
      <c r="AA18423" s="81"/>
      <c r="AB18423" s="81"/>
      <c r="AC18423" s="80"/>
      <c r="AD18423" s="80"/>
      <c r="AE18423" s="81"/>
      <c r="AF18423" s="82"/>
      <c r="AG18423" s="80"/>
      <c r="AH18423" s="119"/>
      <c r="AI18423" s="119"/>
    </row>
    <row r="18424" spans="27:35" x14ac:dyDescent="0.25">
      <c r="AA18424" s="81"/>
      <c r="AB18424" s="81"/>
      <c r="AC18424" s="80"/>
      <c r="AD18424" s="80"/>
      <c r="AE18424" s="81"/>
      <c r="AF18424" s="82"/>
      <c r="AG18424" s="80"/>
      <c r="AH18424" s="119"/>
      <c r="AI18424" s="119"/>
    </row>
    <row r="18425" spans="27:35" x14ac:dyDescent="0.25">
      <c r="AA18425" s="81"/>
      <c r="AB18425" s="81"/>
      <c r="AC18425" s="80"/>
      <c r="AD18425" s="80"/>
      <c r="AE18425" s="81"/>
      <c r="AF18425" s="82"/>
      <c r="AG18425" s="80"/>
      <c r="AH18425" s="119"/>
      <c r="AI18425" s="119"/>
    </row>
    <row r="18426" spans="27:35" x14ac:dyDescent="0.25">
      <c r="AA18426" s="81"/>
      <c r="AB18426" s="81"/>
      <c r="AC18426" s="80"/>
      <c r="AD18426" s="80"/>
      <c r="AE18426" s="81"/>
      <c r="AF18426" s="82"/>
      <c r="AG18426" s="80"/>
      <c r="AH18426" s="119"/>
      <c r="AI18426" s="119"/>
    </row>
    <row r="18427" spans="27:35" x14ac:dyDescent="0.25">
      <c r="AA18427" s="81"/>
      <c r="AB18427" s="81"/>
      <c r="AC18427" s="80"/>
      <c r="AD18427" s="80"/>
      <c r="AE18427" s="81"/>
      <c r="AF18427" s="82"/>
      <c r="AG18427" s="80"/>
      <c r="AH18427" s="119"/>
      <c r="AI18427" s="119"/>
    </row>
    <row r="18428" spans="27:35" x14ac:dyDescent="0.25">
      <c r="AA18428" s="81"/>
      <c r="AB18428" s="81"/>
      <c r="AC18428" s="80"/>
      <c r="AD18428" s="80"/>
      <c r="AE18428" s="81"/>
      <c r="AF18428" s="82"/>
      <c r="AG18428" s="80"/>
      <c r="AH18428" s="119"/>
      <c r="AI18428" s="119"/>
    </row>
    <row r="18429" spans="27:35" x14ac:dyDescent="0.25">
      <c r="AA18429" s="81"/>
      <c r="AB18429" s="81"/>
      <c r="AC18429" s="80"/>
      <c r="AD18429" s="80"/>
      <c r="AE18429" s="81"/>
      <c r="AF18429" s="82"/>
      <c r="AG18429" s="80"/>
      <c r="AH18429" s="119"/>
      <c r="AI18429" s="119"/>
    </row>
    <row r="18430" spans="27:35" x14ac:dyDescent="0.25">
      <c r="AA18430" s="81"/>
      <c r="AB18430" s="81"/>
      <c r="AC18430" s="80"/>
      <c r="AD18430" s="80"/>
      <c r="AE18430" s="81"/>
      <c r="AF18430" s="82"/>
      <c r="AG18430" s="80"/>
      <c r="AH18430" s="119"/>
      <c r="AI18430" s="119"/>
    </row>
    <row r="18431" spans="27:35" x14ac:dyDescent="0.25">
      <c r="AA18431" s="81"/>
      <c r="AB18431" s="81"/>
      <c r="AC18431" s="80"/>
      <c r="AD18431" s="80"/>
      <c r="AE18431" s="81"/>
      <c r="AF18431" s="82"/>
      <c r="AG18431" s="80"/>
      <c r="AH18431" s="119"/>
      <c r="AI18431" s="119"/>
    </row>
    <row r="18432" spans="27:35" x14ac:dyDescent="0.25">
      <c r="AA18432" s="81"/>
      <c r="AB18432" s="81"/>
      <c r="AC18432" s="80"/>
      <c r="AD18432" s="80"/>
      <c r="AE18432" s="81"/>
      <c r="AF18432" s="82"/>
      <c r="AG18432" s="80"/>
      <c r="AH18432" s="119"/>
      <c r="AI18432" s="119"/>
    </row>
    <row r="18433" spans="27:35" x14ac:dyDescent="0.25">
      <c r="AA18433" s="81"/>
      <c r="AB18433" s="81"/>
      <c r="AC18433" s="80"/>
      <c r="AD18433" s="80"/>
      <c r="AE18433" s="81"/>
      <c r="AF18433" s="82"/>
      <c r="AG18433" s="80"/>
      <c r="AH18433" s="119"/>
      <c r="AI18433" s="119"/>
    </row>
    <row r="18434" spans="27:35" x14ac:dyDescent="0.25">
      <c r="AA18434" s="81"/>
      <c r="AB18434" s="81"/>
      <c r="AC18434" s="80"/>
      <c r="AD18434" s="80"/>
      <c r="AE18434" s="81"/>
      <c r="AF18434" s="82"/>
      <c r="AG18434" s="80"/>
      <c r="AH18434" s="119"/>
      <c r="AI18434" s="119"/>
    </row>
    <row r="18435" spans="27:35" x14ac:dyDescent="0.25">
      <c r="AA18435" s="81"/>
      <c r="AB18435" s="81"/>
      <c r="AC18435" s="80"/>
      <c r="AD18435" s="80"/>
      <c r="AE18435" s="81"/>
      <c r="AF18435" s="82"/>
      <c r="AG18435" s="80"/>
      <c r="AH18435" s="119"/>
      <c r="AI18435" s="119"/>
    </row>
    <row r="18436" spans="27:35" x14ac:dyDescent="0.25">
      <c r="AA18436" s="81"/>
      <c r="AB18436" s="81"/>
      <c r="AC18436" s="80"/>
      <c r="AD18436" s="80"/>
      <c r="AE18436" s="81"/>
      <c r="AF18436" s="82"/>
      <c r="AG18436" s="80"/>
      <c r="AH18436" s="119"/>
      <c r="AI18436" s="119"/>
    </row>
    <row r="18437" spans="27:35" x14ac:dyDescent="0.25">
      <c r="AA18437" s="81"/>
      <c r="AB18437" s="81"/>
      <c r="AC18437" s="80"/>
      <c r="AD18437" s="80"/>
      <c r="AE18437" s="81"/>
      <c r="AF18437" s="82"/>
      <c r="AG18437" s="80"/>
      <c r="AH18437" s="119"/>
      <c r="AI18437" s="119"/>
    </row>
    <row r="18438" spans="27:35" x14ac:dyDescent="0.25">
      <c r="AA18438" s="81"/>
      <c r="AB18438" s="81"/>
      <c r="AC18438" s="80"/>
      <c r="AD18438" s="80"/>
      <c r="AE18438" s="81"/>
      <c r="AF18438" s="82"/>
      <c r="AG18438" s="80"/>
      <c r="AH18438" s="119"/>
      <c r="AI18438" s="119"/>
    </row>
    <row r="18439" spans="27:35" x14ac:dyDescent="0.25">
      <c r="AA18439" s="81"/>
      <c r="AB18439" s="81"/>
      <c r="AC18439" s="80"/>
      <c r="AD18439" s="80"/>
      <c r="AE18439" s="81"/>
      <c r="AF18439" s="82"/>
      <c r="AG18439" s="80"/>
      <c r="AH18439" s="119"/>
      <c r="AI18439" s="119"/>
    </row>
    <row r="18440" spans="27:35" x14ac:dyDescent="0.25">
      <c r="AA18440" s="81"/>
      <c r="AB18440" s="81"/>
      <c r="AC18440" s="80"/>
      <c r="AD18440" s="80"/>
      <c r="AE18440" s="81"/>
      <c r="AF18440" s="82"/>
      <c r="AG18440" s="80"/>
      <c r="AH18440" s="119"/>
      <c r="AI18440" s="119"/>
    </row>
    <row r="18441" spans="27:35" x14ac:dyDescent="0.25">
      <c r="AA18441" s="81"/>
      <c r="AB18441" s="81"/>
      <c r="AC18441" s="80"/>
      <c r="AD18441" s="80"/>
      <c r="AE18441" s="81"/>
      <c r="AF18441" s="82"/>
      <c r="AG18441" s="80"/>
      <c r="AH18441" s="119"/>
      <c r="AI18441" s="119"/>
    </row>
    <row r="18442" spans="27:35" x14ac:dyDescent="0.25">
      <c r="AA18442" s="81"/>
      <c r="AB18442" s="81"/>
      <c r="AC18442" s="80"/>
      <c r="AD18442" s="80"/>
      <c r="AE18442" s="81"/>
      <c r="AF18442" s="82"/>
      <c r="AG18442" s="80"/>
      <c r="AH18442" s="119"/>
      <c r="AI18442" s="119"/>
    </row>
    <row r="18443" spans="27:35" x14ac:dyDescent="0.25">
      <c r="AA18443" s="81"/>
      <c r="AB18443" s="81"/>
      <c r="AC18443" s="80"/>
      <c r="AD18443" s="80"/>
      <c r="AE18443" s="81"/>
      <c r="AF18443" s="82"/>
      <c r="AG18443" s="80"/>
      <c r="AH18443" s="119"/>
      <c r="AI18443" s="119"/>
    </row>
    <row r="18444" spans="27:35" x14ac:dyDescent="0.25">
      <c r="AA18444" s="81"/>
      <c r="AB18444" s="81"/>
      <c r="AC18444" s="80"/>
      <c r="AD18444" s="80"/>
      <c r="AE18444" s="81"/>
      <c r="AF18444" s="82"/>
      <c r="AG18444" s="80"/>
      <c r="AH18444" s="119"/>
      <c r="AI18444" s="119"/>
    </row>
    <row r="18445" spans="27:35" x14ac:dyDescent="0.25">
      <c r="AA18445" s="81"/>
      <c r="AB18445" s="81"/>
      <c r="AC18445" s="80"/>
      <c r="AD18445" s="80"/>
      <c r="AE18445" s="81"/>
      <c r="AF18445" s="82"/>
      <c r="AG18445" s="80"/>
      <c r="AH18445" s="119"/>
      <c r="AI18445" s="119"/>
    </row>
    <row r="18446" spans="27:35" x14ac:dyDescent="0.25">
      <c r="AA18446" s="81"/>
      <c r="AB18446" s="81"/>
      <c r="AC18446" s="80"/>
      <c r="AD18446" s="80"/>
      <c r="AE18446" s="81"/>
      <c r="AF18446" s="82"/>
      <c r="AG18446" s="80"/>
      <c r="AH18446" s="119"/>
      <c r="AI18446" s="119"/>
    </row>
    <row r="18447" spans="27:35" x14ac:dyDescent="0.25">
      <c r="AA18447" s="81"/>
      <c r="AB18447" s="81"/>
      <c r="AC18447" s="80"/>
      <c r="AD18447" s="80"/>
      <c r="AE18447" s="81"/>
      <c r="AF18447" s="82"/>
      <c r="AG18447" s="80"/>
      <c r="AH18447" s="119"/>
      <c r="AI18447" s="119"/>
    </row>
    <row r="18448" spans="27:35" x14ac:dyDescent="0.25">
      <c r="AA18448" s="81"/>
      <c r="AB18448" s="81"/>
      <c r="AC18448" s="80"/>
      <c r="AD18448" s="80"/>
      <c r="AE18448" s="81"/>
      <c r="AF18448" s="82"/>
      <c r="AG18448" s="80"/>
      <c r="AH18448" s="119"/>
      <c r="AI18448" s="119"/>
    </row>
    <row r="18449" spans="27:35" x14ac:dyDescent="0.25">
      <c r="AA18449" s="81"/>
      <c r="AB18449" s="81"/>
      <c r="AC18449" s="80"/>
      <c r="AD18449" s="80"/>
      <c r="AE18449" s="81"/>
      <c r="AF18449" s="82"/>
      <c r="AG18449" s="80"/>
      <c r="AH18449" s="119"/>
      <c r="AI18449" s="119"/>
    </row>
    <row r="18450" spans="27:35" x14ac:dyDescent="0.25">
      <c r="AA18450" s="81"/>
      <c r="AB18450" s="81"/>
      <c r="AC18450" s="80"/>
      <c r="AD18450" s="80"/>
      <c r="AE18450" s="81"/>
      <c r="AF18450" s="82"/>
      <c r="AG18450" s="80"/>
      <c r="AH18450" s="119"/>
      <c r="AI18450" s="119"/>
    </row>
    <row r="18451" spans="27:35" x14ac:dyDescent="0.25">
      <c r="AA18451" s="81"/>
      <c r="AB18451" s="81"/>
      <c r="AC18451" s="80"/>
      <c r="AD18451" s="80"/>
      <c r="AE18451" s="81"/>
      <c r="AF18451" s="82"/>
      <c r="AG18451" s="80"/>
      <c r="AH18451" s="119"/>
      <c r="AI18451" s="119"/>
    </row>
    <row r="18452" spans="27:35" x14ac:dyDescent="0.25">
      <c r="AA18452" s="81"/>
      <c r="AB18452" s="81"/>
      <c r="AC18452" s="80"/>
      <c r="AD18452" s="80"/>
      <c r="AE18452" s="81"/>
      <c r="AF18452" s="82"/>
      <c r="AG18452" s="80"/>
      <c r="AH18452" s="119"/>
      <c r="AI18452" s="119"/>
    </row>
    <row r="18453" spans="27:35" x14ac:dyDescent="0.25">
      <c r="AA18453" s="81"/>
      <c r="AB18453" s="81"/>
      <c r="AC18453" s="80"/>
      <c r="AD18453" s="80"/>
      <c r="AE18453" s="81"/>
      <c r="AF18453" s="82"/>
      <c r="AG18453" s="80"/>
      <c r="AH18453" s="119"/>
      <c r="AI18453" s="119"/>
    </row>
    <row r="18454" spans="27:35" x14ac:dyDescent="0.25">
      <c r="AA18454" s="81"/>
      <c r="AB18454" s="81"/>
      <c r="AC18454" s="80"/>
      <c r="AD18454" s="80"/>
      <c r="AE18454" s="81"/>
      <c r="AF18454" s="82"/>
      <c r="AG18454" s="80"/>
      <c r="AH18454" s="119"/>
      <c r="AI18454" s="119"/>
    </row>
    <row r="18455" spans="27:35" x14ac:dyDescent="0.25">
      <c r="AA18455" s="81"/>
      <c r="AB18455" s="81"/>
      <c r="AC18455" s="80"/>
      <c r="AD18455" s="80"/>
      <c r="AE18455" s="81"/>
      <c r="AF18455" s="82"/>
      <c r="AG18455" s="80"/>
      <c r="AH18455" s="119"/>
      <c r="AI18455" s="119"/>
    </row>
    <row r="18456" spans="27:35" x14ac:dyDescent="0.25">
      <c r="AA18456" s="81"/>
      <c r="AB18456" s="81"/>
      <c r="AC18456" s="80"/>
      <c r="AD18456" s="80"/>
      <c r="AE18456" s="81"/>
      <c r="AF18456" s="82"/>
      <c r="AG18456" s="80"/>
      <c r="AH18456" s="119"/>
      <c r="AI18456" s="119"/>
    </row>
    <row r="18457" spans="27:35" x14ac:dyDescent="0.25">
      <c r="AA18457" s="81"/>
      <c r="AB18457" s="81"/>
      <c r="AC18457" s="80"/>
      <c r="AD18457" s="80"/>
      <c r="AE18457" s="81"/>
      <c r="AF18457" s="82"/>
      <c r="AG18457" s="80"/>
      <c r="AH18457" s="119"/>
      <c r="AI18457" s="119"/>
    </row>
    <row r="18458" spans="27:35" x14ac:dyDescent="0.25">
      <c r="AA18458" s="81"/>
      <c r="AB18458" s="81"/>
      <c r="AC18458" s="80"/>
      <c r="AD18458" s="80"/>
      <c r="AE18458" s="81"/>
      <c r="AF18458" s="82"/>
      <c r="AG18458" s="80"/>
      <c r="AH18458" s="119"/>
      <c r="AI18458" s="119"/>
    </row>
    <row r="18459" spans="27:35" x14ac:dyDescent="0.25">
      <c r="AA18459" s="81"/>
      <c r="AB18459" s="81"/>
      <c r="AC18459" s="80"/>
      <c r="AD18459" s="80"/>
      <c r="AE18459" s="81"/>
      <c r="AF18459" s="82"/>
      <c r="AG18459" s="80"/>
      <c r="AH18459" s="119"/>
      <c r="AI18459" s="119"/>
    </row>
    <row r="18460" spans="27:35" x14ac:dyDescent="0.25">
      <c r="AA18460" s="81"/>
      <c r="AB18460" s="81"/>
      <c r="AC18460" s="80"/>
      <c r="AD18460" s="80"/>
      <c r="AE18460" s="81"/>
      <c r="AF18460" s="82"/>
      <c r="AG18460" s="80"/>
      <c r="AH18460" s="119"/>
      <c r="AI18460" s="119"/>
    </row>
    <row r="18461" spans="27:35" x14ac:dyDescent="0.25">
      <c r="AA18461" s="81"/>
      <c r="AB18461" s="81"/>
      <c r="AC18461" s="80"/>
      <c r="AD18461" s="80"/>
      <c r="AE18461" s="81"/>
      <c r="AF18461" s="82"/>
      <c r="AG18461" s="80"/>
      <c r="AH18461" s="119"/>
      <c r="AI18461" s="119"/>
    </row>
    <row r="18462" spans="27:35" x14ac:dyDescent="0.25">
      <c r="AA18462" s="81"/>
      <c r="AB18462" s="81"/>
      <c r="AC18462" s="80"/>
      <c r="AD18462" s="80"/>
      <c r="AE18462" s="81"/>
      <c r="AF18462" s="82"/>
      <c r="AG18462" s="80"/>
      <c r="AH18462" s="119"/>
      <c r="AI18462" s="119"/>
    </row>
    <row r="18463" spans="27:35" x14ac:dyDescent="0.25">
      <c r="AA18463" s="81"/>
      <c r="AB18463" s="81"/>
      <c r="AC18463" s="80"/>
      <c r="AD18463" s="80"/>
      <c r="AE18463" s="81"/>
      <c r="AF18463" s="82"/>
      <c r="AG18463" s="80"/>
      <c r="AH18463" s="119"/>
      <c r="AI18463" s="119"/>
    </row>
    <row r="18464" spans="27:35" x14ac:dyDescent="0.25">
      <c r="AA18464" s="81"/>
      <c r="AB18464" s="81"/>
      <c r="AC18464" s="80"/>
      <c r="AD18464" s="80"/>
      <c r="AE18464" s="81"/>
      <c r="AF18464" s="82"/>
      <c r="AG18464" s="80"/>
      <c r="AH18464" s="119"/>
      <c r="AI18464" s="119"/>
    </row>
    <row r="18465" spans="27:35" x14ac:dyDescent="0.25">
      <c r="AA18465" s="81"/>
      <c r="AB18465" s="81"/>
      <c r="AC18465" s="80"/>
      <c r="AD18465" s="80"/>
      <c r="AE18465" s="81"/>
      <c r="AF18465" s="82"/>
      <c r="AG18465" s="80"/>
      <c r="AH18465" s="119"/>
      <c r="AI18465" s="119"/>
    </row>
    <row r="18466" spans="27:35" x14ac:dyDescent="0.25">
      <c r="AA18466" s="81"/>
      <c r="AB18466" s="81"/>
      <c r="AC18466" s="80"/>
      <c r="AD18466" s="80"/>
      <c r="AE18466" s="81"/>
      <c r="AF18466" s="82"/>
      <c r="AG18466" s="80"/>
      <c r="AH18466" s="119"/>
      <c r="AI18466" s="119"/>
    </row>
    <row r="18467" spans="27:35" x14ac:dyDescent="0.25">
      <c r="AA18467" s="81"/>
      <c r="AB18467" s="81"/>
      <c r="AC18467" s="80"/>
      <c r="AD18467" s="80"/>
      <c r="AE18467" s="81"/>
      <c r="AF18467" s="82"/>
      <c r="AG18467" s="80"/>
      <c r="AH18467" s="119"/>
      <c r="AI18467" s="119"/>
    </row>
    <row r="18468" spans="27:35" x14ac:dyDescent="0.25">
      <c r="AA18468" s="81"/>
      <c r="AB18468" s="81"/>
      <c r="AC18468" s="80"/>
      <c r="AD18468" s="80"/>
      <c r="AE18468" s="81"/>
      <c r="AF18468" s="82"/>
      <c r="AG18468" s="80"/>
      <c r="AH18468" s="119"/>
      <c r="AI18468" s="119"/>
    </row>
    <row r="18469" spans="27:35" x14ac:dyDescent="0.25">
      <c r="AA18469" s="81"/>
      <c r="AB18469" s="81"/>
      <c r="AC18469" s="80"/>
      <c r="AD18469" s="80"/>
      <c r="AE18469" s="81"/>
      <c r="AF18469" s="82"/>
      <c r="AG18469" s="80"/>
      <c r="AH18469" s="119"/>
      <c r="AI18469" s="119"/>
    </row>
    <row r="18470" spans="27:35" x14ac:dyDescent="0.25">
      <c r="AA18470" s="81"/>
      <c r="AB18470" s="81"/>
      <c r="AC18470" s="80"/>
      <c r="AD18470" s="80"/>
      <c r="AE18470" s="81"/>
      <c r="AF18470" s="82"/>
      <c r="AG18470" s="80"/>
      <c r="AH18470" s="119"/>
      <c r="AI18470" s="119"/>
    </row>
    <row r="18471" spans="27:35" x14ac:dyDescent="0.25">
      <c r="AA18471" s="81"/>
      <c r="AB18471" s="81"/>
      <c r="AC18471" s="80"/>
      <c r="AD18471" s="80"/>
      <c r="AE18471" s="81"/>
      <c r="AF18471" s="82"/>
      <c r="AG18471" s="80"/>
      <c r="AH18471" s="119"/>
      <c r="AI18471" s="119"/>
    </row>
    <row r="18472" spans="27:35" x14ac:dyDescent="0.25">
      <c r="AA18472" s="81"/>
      <c r="AB18472" s="81"/>
      <c r="AC18472" s="80"/>
      <c r="AD18472" s="80"/>
      <c r="AE18472" s="81"/>
      <c r="AF18472" s="82"/>
      <c r="AG18472" s="80"/>
      <c r="AH18472" s="119"/>
      <c r="AI18472" s="119"/>
    </row>
    <row r="18473" spans="27:35" x14ac:dyDescent="0.25">
      <c r="AA18473" s="81"/>
      <c r="AB18473" s="81"/>
      <c r="AC18473" s="80"/>
      <c r="AD18473" s="80"/>
      <c r="AE18473" s="81"/>
      <c r="AF18473" s="82"/>
      <c r="AG18473" s="80"/>
      <c r="AH18473" s="119"/>
      <c r="AI18473" s="119"/>
    </row>
    <row r="18474" spans="27:35" x14ac:dyDescent="0.25">
      <c r="AA18474" s="81"/>
      <c r="AB18474" s="81"/>
      <c r="AC18474" s="80"/>
      <c r="AD18474" s="80"/>
      <c r="AE18474" s="81"/>
      <c r="AF18474" s="82"/>
      <c r="AG18474" s="80"/>
      <c r="AH18474" s="119"/>
      <c r="AI18474" s="119"/>
    </row>
    <row r="18475" spans="27:35" x14ac:dyDescent="0.25">
      <c r="AA18475" s="81"/>
      <c r="AB18475" s="81"/>
      <c r="AC18475" s="80"/>
      <c r="AD18475" s="80"/>
      <c r="AE18475" s="81"/>
      <c r="AF18475" s="82"/>
      <c r="AG18475" s="80"/>
      <c r="AH18475" s="119"/>
      <c r="AI18475" s="119"/>
    </row>
    <row r="18476" spans="27:35" x14ac:dyDescent="0.25">
      <c r="AA18476" s="81"/>
      <c r="AB18476" s="81"/>
      <c r="AC18476" s="80"/>
      <c r="AD18476" s="80"/>
      <c r="AE18476" s="81"/>
      <c r="AF18476" s="82"/>
      <c r="AG18476" s="80"/>
      <c r="AH18476" s="119"/>
      <c r="AI18476" s="119"/>
    </row>
    <row r="18477" spans="27:35" x14ac:dyDescent="0.25">
      <c r="AA18477" s="81"/>
      <c r="AB18477" s="81"/>
      <c r="AC18477" s="80"/>
      <c r="AD18477" s="80"/>
      <c r="AE18477" s="81"/>
      <c r="AF18477" s="82"/>
      <c r="AG18477" s="80"/>
      <c r="AH18477" s="119"/>
      <c r="AI18477" s="119"/>
    </row>
    <row r="18478" spans="27:35" x14ac:dyDescent="0.25">
      <c r="AA18478" s="81"/>
      <c r="AB18478" s="81"/>
      <c r="AC18478" s="80"/>
      <c r="AD18478" s="80"/>
      <c r="AE18478" s="81"/>
      <c r="AF18478" s="82"/>
      <c r="AG18478" s="80"/>
      <c r="AH18478" s="119"/>
      <c r="AI18478" s="119"/>
    </row>
    <row r="18479" spans="27:35" x14ac:dyDescent="0.25">
      <c r="AA18479" s="81"/>
      <c r="AB18479" s="81"/>
      <c r="AC18479" s="80"/>
      <c r="AD18479" s="80"/>
      <c r="AE18479" s="81"/>
      <c r="AF18479" s="82"/>
      <c r="AG18479" s="80"/>
      <c r="AH18479" s="119"/>
      <c r="AI18479" s="119"/>
    </row>
    <row r="18480" spans="27:35" x14ac:dyDescent="0.25">
      <c r="AA18480" s="81"/>
      <c r="AB18480" s="81"/>
      <c r="AC18480" s="80"/>
      <c r="AD18480" s="80"/>
      <c r="AE18480" s="81"/>
      <c r="AF18480" s="82"/>
      <c r="AG18480" s="80"/>
      <c r="AH18480" s="119"/>
      <c r="AI18480" s="119"/>
    </row>
    <row r="18481" spans="27:35" x14ac:dyDescent="0.25">
      <c r="AA18481" s="81"/>
      <c r="AB18481" s="81"/>
      <c r="AC18481" s="80"/>
      <c r="AD18481" s="80"/>
      <c r="AE18481" s="81"/>
      <c r="AF18481" s="82"/>
      <c r="AG18481" s="80"/>
      <c r="AH18481" s="119"/>
      <c r="AI18481" s="119"/>
    </row>
    <row r="18482" spans="27:35" x14ac:dyDescent="0.25">
      <c r="AA18482" s="81"/>
      <c r="AB18482" s="81"/>
      <c r="AC18482" s="80"/>
      <c r="AD18482" s="80"/>
      <c r="AE18482" s="81"/>
      <c r="AF18482" s="82"/>
      <c r="AG18482" s="80"/>
      <c r="AH18482" s="119"/>
      <c r="AI18482" s="119"/>
    </row>
    <row r="18483" spans="27:35" x14ac:dyDescent="0.25">
      <c r="AA18483" s="81"/>
      <c r="AB18483" s="81"/>
      <c r="AC18483" s="80"/>
      <c r="AD18483" s="80"/>
      <c r="AE18483" s="81"/>
      <c r="AF18483" s="82"/>
      <c r="AG18483" s="80"/>
      <c r="AH18483" s="119"/>
      <c r="AI18483" s="119"/>
    </row>
    <row r="18484" spans="27:35" x14ac:dyDescent="0.25">
      <c r="AA18484" s="81"/>
      <c r="AB18484" s="81"/>
      <c r="AC18484" s="80"/>
      <c r="AD18484" s="80"/>
      <c r="AE18484" s="81"/>
      <c r="AF18484" s="82"/>
      <c r="AG18484" s="80"/>
      <c r="AH18484" s="119"/>
      <c r="AI18484" s="119"/>
    </row>
    <row r="18485" spans="27:35" x14ac:dyDescent="0.25">
      <c r="AA18485" s="81"/>
      <c r="AB18485" s="81"/>
      <c r="AC18485" s="80"/>
      <c r="AD18485" s="80"/>
      <c r="AE18485" s="81"/>
      <c r="AF18485" s="82"/>
      <c r="AG18485" s="80"/>
      <c r="AH18485" s="119"/>
      <c r="AI18485" s="119"/>
    </row>
    <row r="18486" spans="27:35" x14ac:dyDescent="0.25">
      <c r="AA18486" s="81"/>
      <c r="AB18486" s="81"/>
      <c r="AC18486" s="80"/>
      <c r="AD18486" s="80"/>
      <c r="AE18486" s="81"/>
      <c r="AF18486" s="82"/>
      <c r="AG18486" s="80"/>
      <c r="AH18486" s="119"/>
      <c r="AI18486" s="119"/>
    </row>
    <row r="18487" spans="27:35" x14ac:dyDescent="0.25">
      <c r="AA18487" s="81"/>
      <c r="AB18487" s="81"/>
      <c r="AC18487" s="80"/>
      <c r="AD18487" s="80"/>
      <c r="AE18487" s="81"/>
      <c r="AF18487" s="82"/>
      <c r="AG18487" s="80"/>
      <c r="AH18487" s="119"/>
      <c r="AI18487" s="119"/>
    </row>
    <row r="18488" spans="27:35" x14ac:dyDescent="0.25">
      <c r="AA18488" s="81"/>
      <c r="AB18488" s="81"/>
      <c r="AC18488" s="80"/>
      <c r="AD18488" s="80"/>
      <c r="AE18488" s="81"/>
      <c r="AF18488" s="82"/>
      <c r="AG18488" s="80"/>
      <c r="AH18488" s="119"/>
      <c r="AI18488" s="119"/>
    </row>
    <row r="18489" spans="27:35" x14ac:dyDescent="0.25">
      <c r="AA18489" s="81"/>
      <c r="AB18489" s="81"/>
      <c r="AC18489" s="80"/>
      <c r="AD18489" s="80"/>
      <c r="AE18489" s="81"/>
      <c r="AF18489" s="82"/>
      <c r="AG18489" s="80"/>
      <c r="AH18489" s="119"/>
      <c r="AI18489" s="119"/>
    </row>
    <row r="18490" spans="27:35" x14ac:dyDescent="0.25">
      <c r="AA18490" s="81"/>
      <c r="AB18490" s="81"/>
      <c r="AC18490" s="80"/>
      <c r="AD18490" s="80"/>
      <c r="AE18490" s="81"/>
      <c r="AF18490" s="82"/>
      <c r="AG18490" s="80"/>
      <c r="AH18490" s="119"/>
      <c r="AI18490" s="119"/>
    </row>
    <row r="18491" spans="27:35" x14ac:dyDescent="0.25">
      <c r="AA18491" s="81"/>
      <c r="AB18491" s="81"/>
      <c r="AC18491" s="80"/>
      <c r="AD18491" s="80"/>
      <c r="AE18491" s="81"/>
      <c r="AF18491" s="82"/>
      <c r="AG18491" s="80"/>
      <c r="AH18491" s="119"/>
      <c r="AI18491" s="119"/>
    </row>
    <row r="18492" spans="27:35" x14ac:dyDescent="0.25">
      <c r="AA18492" s="81"/>
      <c r="AB18492" s="81"/>
      <c r="AC18492" s="80"/>
      <c r="AD18492" s="80"/>
      <c r="AE18492" s="81"/>
      <c r="AF18492" s="82"/>
      <c r="AG18492" s="80"/>
      <c r="AH18492" s="119"/>
      <c r="AI18492" s="119"/>
    </row>
    <row r="18493" spans="27:35" x14ac:dyDescent="0.25">
      <c r="AA18493" s="81"/>
      <c r="AB18493" s="81"/>
      <c r="AC18493" s="80"/>
      <c r="AD18493" s="80"/>
      <c r="AE18493" s="81"/>
      <c r="AF18493" s="82"/>
      <c r="AG18493" s="80"/>
      <c r="AH18493" s="119"/>
      <c r="AI18493" s="119"/>
    </row>
    <row r="18494" spans="27:35" x14ac:dyDescent="0.25">
      <c r="AA18494" s="81"/>
      <c r="AB18494" s="81"/>
      <c r="AC18494" s="80"/>
      <c r="AD18494" s="80"/>
      <c r="AE18494" s="81"/>
      <c r="AF18494" s="82"/>
      <c r="AG18494" s="80"/>
      <c r="AH18494" s="119"/>
      <c r="AI18494" s="119"/>
    </row>
    <row r="18495" spans="27:35" x14ac:dyDescent="0.25">
      <c r="AA18495" s="81"/>
      <c r="AB18495" s="81"/>
      <c r="AC18495" s="80"/>
      <c r="AD18495" s="80"/>
      <c r="AE18495" s="81"/>
      <c r="AF18495" s="82"/>
      <c r="AG18495" s="80"/>
      <c r="AH18495" s="119"/>
      <c r="AI18495" s="119"/>
    </row>
    <row r="18496" spans="27:35" x14ac:dyDescent="0.25">
      <c r="AA18496" s="81"/>
      <c r="AB18496" s="81"/>
      <c r="AC18496" s="80"/>
      <c r="AD18496" s="80"/>
      <c r="AE18496" s="81"/>
      <c r="AF18496" s="82"/>
      <c r="AG18496" s="80"/>
      <c r="AH18496" s="119"/>
      <c r="AI18496" s="119"/>
    </row>
    <row r="18497" spans="27:35" x14ac:dyDescent="0.25">
      <c r="AA18497" s="81"/>
      <c r="AB18497" s="81"/>
      <c r="AC18497" s="80"/>
      <c r="AD18497" s="80"/>
      <c r="AE18497" s="81"/>
      <c r="AF18497" s="82"/>
      <c r="AG18497" s="80"/>
      <c r="AH18497" s="119"/>
      <c r="AI18497" s="119"/>
    </row>
    <row r="18498" spans="27:35" x14ac:dyDescent="0.25">
      <c r="AA18498" s="81"/>
      <c r="AB18498" s="81"/>
      <c r="AC18498" s="80"/>
      <c r="AD18498" s="80"/>
      <c r="AE18498" s="81"/>
      <c r="AF18498" s="82"/>
      <c r="AG18498" s="80"/>
      <c r="AH18498" s="119"/>
      <c r="AI18498" s="119"/>
    </row>
    <row r="18499" spans="27:35" x14ac:dyDescent="0.25">
      <c r="AA18499" s="81"/>
      <c r="AB18499" s="81"/>
      <c r="AC18499" s="80"/>
      <c r="AD18499" s="80"/>
      <c r="AE18499" s="81"/>
      <c r="AF18499" s="82"/>
      <c r="AG18499" s="80"/>
      <c r="AH18499" s="119"/>
      <c r="AI18499" s="119"/>
    </row>
    <row r="18500" spans="27:35" x14ac:dyDescent="0.25">
      <c r="AA18500" s="81"/>
      <c r="AB18500" s="81"/>
      <c r="AC18500" s="80"/>
      <c r="AD18500" s="80"/>
      <c r="AE18500" s="81"/>
      <c r="AF18500" s="82"/>
      <c r="AG18500" s="80"/>
      <c r="AH18500" s="119"/>
      <c r="AI18500" s="119"/>
    </row>
    <row r="18501" spans="27:35" x14ac:dyDescent="0.25">
      <c r="AA18501" s="81"/>
      <c r="AB18501" s="81"/>
      <c r="AC18501" s="80"/>
      <c r="AD18501" s="80"/>
      <c r="AE18501" s="81"/>
      <c r="AF18501" s="82"/>
      <c r="AG18501" s="80"/>
      <c r="AH18501" s="119"/>
      <c r="AI18501" s="119"/>
    </row>
    <row r="18502" spans="27:35" x14ac:dyDescent="0.25">
      <c r="AA18502" s="81"/>
      <c r="AB18502" s="81"/>
      <c r="AC18502" s="80"/>
      <c r="AD18502" s="80"/>
      <c r="AE18502" s="81"/>
      <c r="AF18502" s="82"/>
      <c r="AG18502" s="80"/>
      <c r="AH18502" s="119"/>
      <c r="AI18502" s="119"/>
    </row>
    <row r="18503" spans="27:35" x14ac:dyDescent="0.25">
      <c r="AA18503" s="81"/>
      <c r="AB18503" s="81"/>
      <c r="AC18503" s="80"/>
      <c r="AD18503" s="80"/>
      <c r="AE18503" s="81"/>
      <c r="AF18503" s="82"/>
      <c r="AG18503" s="80"/>
      <c r="AH18503" s="119"/>
      <c r="AI18503" s="119"/>
    </row>
    <row r="18504" spans="27:35" x14ac:dyDescent="0.25">
      <c r="AA18504" s="81"/>
      <c r="AB18504" s="81"/>
      <c r="AC18504" s="80"/>
      <c r="AD18504" s="80"/>
      <c r="AE18504" s="81"/>
      <c r="AF18504" s="82"/>
      <c r="AG18504" s="80"/>
      <c r="AH18504" s="119"/>
      <c r="AI18504" s="119"/>
    </row>
    <row r="18505" spans="27:35" x14ac:dyDescent="0.25">
      <c r="AA18505" s="81"/>
      <c r="AB18505" s="81"/>
      <c r="AC18505" s="80"/>
      <c r="AD18505" s="80"/>
      <c r="AE18505" s="81"/>
      <c r="AF18505" s="82"/>
      <c r="AG18505" s="80"/>
      <c r="AH18505" s="119"/>
      <c r="AI18505" s="119"/>
    </row>
    <row r="18506" spans="27:35" x14ac:dyDescent="0.25">
      <c r="AA18506" s="81"/>
      <c r="AB18506" s="81"/>
      <c r="AC18506" s="80"/>
      <c r="AD18506" s="80"/>
      <c r="AE18506" s="81"/>
      <c r="AF18506" s="82"/>
      <c r="AG18506" s="80"/>
      <c r="AH18506" s="119"/>
      <c r="AI18506" s="119"/>
    </row>
    <row r="18507" spans="27:35" x14ac:dyDescent="0.25">
      <c r="AA18507" s="81"/>
      <c r="AB18507" s="81"/>
      <c r="AC18507" s="80"/>
      <c r="AD18507" s="80"/>
      <c r="AE18507" s="81"/>
      <c r="AF18507" s="82"/>
      <c r="AG18507" s="80"/>
      <c r="AH18507" s="119"/>
      <c r="AI18507" s="119"/>
    </row>
    <row r="18508" spans="27:35" x14ac:dyDescent="0.25">
      <c r="AA18508" s="81"/>
      <c r="AB18508" s="81"/>
      <c r="AC18508" s="80"/>
      <c r="AD18508" s="80"/>
      <c r="AE18508" s="81"/>
      <c r="AF18508" s="82"/>
      <c r="AG18508" s="80"/>
      <c r="AH18508" s="119"/>
      <c r="AI18508" s="119"/>
    </row>
    <row r="18509" spans="27:35" x14ac:dyDescent="0.25">
      <c r="AA18509" s="81"/>
      <c r="AB18509" s="81"/>
      <c r="AC18509" s="80"/>
      <c r="AD18509" s="80"/>
      <c r="AE18509" s="81"/>
      <c r="AF18509" s="82"/>
      <c r="AG18509" s="80"/>
      <c r="AH18509" s="119"/>
      <c r="AI18509" s="119"/>
    </row>
    <row r="18510" spans="27:35" x14ac:dyDescent="0.25">
      <c r="AA18510" s="81"/>
      <c r="AB18510" s="81"/>
      <c r="AC18510" s="80"/>
      <c r="AD18510" s="80"/>
      <c r="AE18510" s="81"/>
      <c r="AF18510" s="82"/>
      <c r="AG18510" s="80"/>
      <c r="AH18510" s="119"/>
      <c r="AI18510" s="119"/>
    </row>
    <row r="18511" spans="27:35" x14ac:dyDescent="0.25">
      <c r="AA18511" s="81"/>
      <c r="AB18511" s="81"/>
      <c r="AC18511" s="80"/>
      <c r="AD18511" s="80"/>
      <c r="AE18511" s="81"/>
      <c r="AF18511" s="82"/>
      <c r="AG18511" s="80"/>
      <c r="AH18511" s="119"/>
      <c r="AI18511" s="119"/>
    </row>
    <row r="18512" spans="27:35" x14ac:dyDescent="0.25">
      <c r="AA18512" s="81"/>
      <c r="AB18512" s="81"/>
      <c r="AC18512" s="80"/>
      <c r="AD18512" s="80"/>
      <c r="AE18512" s="81"/>
      <c r="AF18512" s="82"/>
      <c r="AG18512" s="80"/>
      <c r="AH18512" s="119"/>
      <c r="AI18512" s="119"/>
    </row>
    <row r="18513" spans="27:35" x14ac:dyDescent="0.25">
      <c r="AA18513" s="81"/>
      <c r="AB18513" s="81"/>
      <c r="AC18513" s="80"/>
      <c r="AD18513" s="80"/>
      <c r="AE18513" s="81"/>
      <c r="AF18513" s="82"/>
      <c r="AG18513" s="80"/>
      <c r="AH18513" s="119"/>
      <c r="AI18513" s="119"/>
    </row>
    <row r="18514" spans="27:35" x14ac:dyDescent="0.25">
      <c r="AA18514" s="81"/>
      <c r="AB18514" s="81"/>
      <c r="AC18514" s="80"/>
      <c r="AD18514" s="80"/>
      <c r="AE18514" s="81"/>
      <c r="AF18514" s="82"/>
      <c r="AG18514" s="80"/>
      <c r="AH18514" s="119"/>
      <c r="AI18514" s="119"/>
    </row>
    <row r="18515" spans="27:35" x14ac:dyDescent="0.25">
      <c r="AA18515" s="81"/>
      <c r="AB18515" s="81"/>
      <c r="AC18515" s="80"/>
      <c r="AD18515" s="80"/>
      <c r="AE18515" s="81"/>
      <c r="AF18515" s="82"/>
      <c r="AG18515" s="80"/>
      <c r="AH18515" s="119"/>
      <c r="AI18515" s="119"/>
    </row>
    <row r="18516" spans="27:35" x14ac:dyDescent="0.25">
      <c r="AA18516" s="81"/>
      <c r="AB18516" s="81"/>
      <c r="AC18516" s="80"/>
      <c r="AD18516" s="80"/>
      <c r="AE18516" s="81"/>
      <c r="AF18516" s="82"/>
      <c r="AG18516" s="80"/>
      <c r="AH18516" s="119"/>
      <c r="AI18516" s="119"/>
    </row>
    <row r="18517" spans="27:35" x14ac:dyDescent="0.25">
      <c r="AA18517" s="81"/>
      <c r="AB18517" s="81"/>
      <c r="AC18517" s="80"/>
      <c r="AD18517" s="80"/>
      <c r="AE18517" s="81"/>
      <c r="AF18517" s="82"/>
      <c r="AG18517" s="80"/>
      <c r="AH18517" s="119"/>
      <c r="AI18517" s="119"/>
    </row>
    <row r="18518" spans="27:35" x14ac:dyDescent="0.25">
      <c r="AA18518" s="81"/>
      <c r="AB18518" s="81"/>
      <c r="AC18518" s="80"/>
      <c r="AD18518" s="80"/>
      <c r="AE18518" s="81"/>
      <c r="AF18518" s="82"/>
      <c r="AG18518" s="80"/>
      <c r="AH18518" s="119"/>
      <c r="AI18518" s="119"/>
    </row>
    <row r="18519" spans="27:35" x14ac:dyDescent="0.25">
      <c r="AA18519" s="81"/>
      <c r="AB18519" s="81"/>
      <c r="AC18519" s="80"/>
      <c r="AD18519" s="80"/>
      <c r="AE18519" s="81"/>
      <c r="AF18519" s="82"/>
      <c r="AG18519" s="80"/>
      <c r="AH18519" s="119"/>
      <c r="AI18519" s="119"/>
    </row>
    <row r="18520" spans="27:35" x14ac:dyDescent="0.25">
      <c r="AA18520" s="81"/>
      <c r="AB18520" s="81"/>
      <c r="AC18520" s="80"/>
      <c r="AD18520" s="80"/>
      <c r="AE18520" s="81"/>
      <c r="AF18520" s="82"/>
      <c r="AG18520" s="80"/>
      <c r="AH18520" s="119"/>
      <c r="AI18520" s="119"/>
    </row>
    <row r="18521" spans="27:35" x14ac:dyDescent="0.25">
      <c r="AA18521" s="81"/>
      <c r="AB18521" s="81"/>
      <c r="AC18521" s="80"/>
      <c r="AD18521" s="80"/>
      <c r="AE18521" s="81"/>
      <c r="AF18521" s="82"/>
      <c r="AG18521" s="80"/>
      <c r="AH18521" s="119"/>
      <c r="AI18521" s="119"/>
    </row>
    <row r="18522" spans="27:35" x14ac:dyDescent="0.25">
      <c r="AA18522" s="81"/>
      <c r="AB18522" s="81"/>
      <c r="AC18522" s="80"/>
      <c r="AD18522" s="80"/>
      <c r="AE18522" s="81"/>
      <c r="AF18522" s="82"/>
      <c r="AG18522" s="80"/>
      <c r="AH18522" s="119"/>
      <c r="AI18522" s="119"/>
    </row>
    <row r="18523" spans="27:35" x14ac:dyDescent="0.25">
      <c r="AA18523" s="81"/>
      <c r="AB18523" s="81"/>
      <c r="AC18523" s="80"/>
      <c r="AD18523" s="80"/>
      <c r="AE18523" s="81"/>
      <c r="AF18523" s="82"/>
      <c r="AG18523" s="80"/>
      <c r="AH18523" s="119"/>
      <c r="AI18523" s="119"/>
    </row>
    <row r="18524" spans="27:35" x14ac:dyDescent="0.25">
      <c r="AA18524" s="81"/>
      <c r="AB18524" s="81"/>
      <c r="AC18524" s="80"/>
      <c r="AD18524" s="80"/>
      <c r="AE18524" s="81"/>
      <c r="AF18524" s="82"/>
      <c r="AG18524" s="80"/>
      <c r="AH18524" s="119"/>
      <c r="AI18524" s="119"/>
    </row>
    <row r="18525" spans="27:35" x14ac:dyDescent="0.25">
      <c r="AA18525" s="81"/>
      <c r="AB18525" s="81"/>
      <c r="AC18525" s="80"/>
      <c r="AD18525" s="80"/>
      <c r="AE18525" s="81"/>
      <c r="AF18525" s="82"/>
      <c r="AG18525" s="80"/>
      <c r="AH18525" s="119"/>
      <c r="AI18525" s="119"/>
    </row>
    <row r="18526" spans="27:35" x14ac:dyDescent="0.25">
      <c r="AA18526" s="81"/>
      <c r="AB18526" s="81"/>
      <c r="AC18526" s="80"/>
      <c r="AD18526" s="80"/>
      <c r="AE18526" s="81"/>
      <c r="AF18526" s="82"/>
      <c r="AG18526" s="80"/>
      <c r="AH18526" s="119"/>
      <c r="AI18526" s="119"/>
    </row>
    <row r="18527" spans="27:35" x14ac:dyDescent="0.25">
      <c r="AA18527" s="81"/>
      <c r="AB18527" s="81"/>
      <c r="AC18527" s="80"/>
      <c r="AD18527" s="80"/>
      <c r="AE18527" s="81"/>
      <c r="AF18527" s="82"/>
      <c r="AG18527" s="80"/>
      <c r="AH18527" s="119"/>
      <c r="AI18527" s="119"/>
    </row>
    <row r="18528" spans="27:35" x14ac:dyDescent="0.25">
      <c r="AA18528" s="81"/>
      <c r="AB18528" s="81"/>
      <c r="AC18528" s="80"/>
      <c r="AD18528" s="80"/>
      <c r="AE18528" s="81"/>
      <c r="AF18528" s="82"/>
      <c r="AG18528" s="80"/>
      <c r="AH18528" s="119"/>
      <c r="AI18528" s="119"/>
    </row>
    <row r="18529" spans="27:35" x14ac:dyDescent="0.25">
      <c r="AA18529" s="81"/>
      <c r="AB18529" s="81"/>
      <c r="AC18529" s="80"/>
      <c r="AD18529" s="80"/>
      <c r="AE18529" s="81"/>
      <c r="AF18529" s="82"/>
      <c r="AG18529" s="80"/>
      <c r="AH18529" s="119"/>
      <c r="AI18529" s="119"/>
    </row>
    <row r="18530" spans="27:35" x14ac:dyDescent="0.25">
      <c r="AA18530" s="81"/>
      <c r="AB18530" s="81"/>
      <c r="AC18530" s="80"/>
      <c r="AD18530" s="80"/>
      <c r="AE18530" s="81"/>
      <c r="AF18530" s="82"/>
      <c r="AG18530" s="80"/>
      <c r="AH18530" s="119"/>
      <c r="AI18530" s="119"/>
    </row>
    <row r="18531" spans="27:35" x14ac:dyDescent="0.25">
      <c r="AA18531" s="81"/>
      <c r="AB18531" s="81"/>
      <c r="AC18531" s="80"/>
      <c r="AD18531" s="80"/>
      <c r="AE18531" s="81"/>
      <c r="AF18531" s="82"/>
      <c r="AG18531" s="80"/>
      <c r="AH18531" s="119"/>
      <c r="AI18531" s="119"/>
    </row>
    <row r="18532" spans="27:35" x14ac:dyDescent="0.25">
      <c r="AA18532" s="81"/>
      <c r="AB18532" s="81"/>
      <c r="AC18532" s="80"/>
      <c r="AD18532" s="80"/>
      <c r="AE18532" s="81"/>
      <c r="AF18532" s="82"/>
      <c r="AG18532" s="80"/>
      <c r="AH18532" s="119"/>
      <c r="AI18532" s="119"/>
    </row>
    <row r="18533" spans="27:35" x14ac:dyDescent="0.25">
      <c r="AA18533" s="81"/>
      <c r="AB18533" s="81"/>
      <c r="AC18533" s="80"/>
      <c r="AD18533" s="80"/>
      <c r="AE18533" s="81"/>
      <c r="AF18533" s="82"/>
      <c r="AG18533" s="80"/>
      <c r="AH18533" s="119"/>
      <c r="AI18533" s="119"/>
    </row>
    <row r="18534" spans="27:35" x14ac:dyDescent="0.25">
      <c r="AA18534" s="81"/>
      <c r="AB18534" s="81"/>
      <c r="AC18534" s="80"/>
      <c r="AD18534" s="80"/>
      <c r="AE18534" s="81"/>
      <c r="AF18534" s="82"/>
      <c r="AG18534" s="80"/>
      <c r="AH18534" s="119"/>
      <c r="AI18534" s="119"/>
    </row>
    <row r="18535" spans="27:35" x14ac:dyDescent="0.25">
      <c r="AA18535" s="81"/>
      <c r="AB18535" s="81"/>
      <c r="AC18535" s="80"/>
      <c r="AD18535" s="80"/>
      <c r="AE18535" s="81"/>
      <c r="AF18535" s="82"/>
      <c r="AG18535" s="80"/>
      <c r="AH18535" s="119"/>
      <c r="AI18535" s="119"/>
    </row>
    <row r="18536" spans="27:35" x14ac:dyDescent="0.25">
      <c r="AA18536" s="81"/>
      <c r="AB18536" s="81"/>
      <c r="AC18536" s="80"/>
      <c r="AD18536" s="80"/>
      <c r="AE18536" s="81"/>
      <c r="AF18536" s="82"/>
      <c r="AG18536" s="80"/>
      <c r="AH18536" s="119"/>
      <c r="AI18536" s="119"/>
    </row>
    <row r="18537" spans="27:35" x14ac:dyDescent="0.25">
      <c r="AA18537" s="81"/>
      <c r="AB18537" s="81"/>
      <c r="AC18537" s="80"/>
      <c r="AD18537" s="80"/>
      <c r="AE18537" s="81"/>
      <c r="AF18537" s="82"/>
      <c r="AG18537" s="80"/>
      <c r="AH18537" s="119"/>
      <c r="AI18537" s="119"/>
    </row>
    <row r="18538" spans="27:35" x14ac:dyDescent="0.25">
      <c r="AA18538" s="81"/>
      <c r="AB18538" s="81"/>
      <c r="AC18538" s="80"/>
      <c r="AD18538" s="80"/>
      <c r="AE18538" s="81"/>
      <c r="AF18538" s="82"/>
      <c r="AG18538" s="80"/>
      <c r="AH18538" s="119"/>
      <c r="AI18538" s="119"/>
    </row>
    <row r="18539" spans="27:35" x14ac:dyDescent="0.25">
      <c r="AA18539" s="81"/>
      <c r="AB18539" s="81"/>
      <c r="AC18539" s="80"/>
      <c r="AD18539" s="80"/>
      <c r="AE18539" s="81"/>
      <c r="AF18539" s="82"/>
      <c r="AG18539" s="80"/>
      <c r="AH18539" s="119"/>
      <c r="AI18539" s="119"/>
    </row>
    <row r="18540" spans="27:35" x14ac:dyDescent="0.25">
      <c r="AA18540" s="81"/>
      <c r="AB18540" s="81"/>
      <c r="AC18540" s="80"/>
      <c r="AD18540" s="80"/>
      <c r="AE18540" s="81"/>
      <c r="AF18540" s="82"/>
      <c r="AG18540" s="80"/>
      <c r="AH18540" s="119"/>
      <c r="AI18540" s="119"/>
    </row>
    <row r="18541" spans="27:35" x14ac:dyDescent="0.25">
      <c r="AA18541" s="81"/>
      <c r="AB18541" s="81"/>
      <c r="AC18541" s="80"/>
      <c r="AD18541" s="80"/>
      <c r="AE18541" s="81"/>
      <c r="AF18541" s="82"/>
      <c r="AG18541" s="80"/>
      <c r="AH18541" s="119"/>
      <c r="AI18541" s="119"/>
    </row>
    <row r="18542" spans="27:35" x14ac:dyDescent="0.25">
      <c r="AA18542" s="81"/>
      <c r="AB18542" s="81"/>
      <c r="AC18542" s="80"/>
      <c r="AD18542" s="80"/>
      <c r="AE18542" s="81"/>
      <c r="AF18542" s="82"/>
      <c r="AG18542" s="80"/>
      <c r="AH18542" s="119"/>
      <c r="AI18542" s="119"/>
    </row>
    <row r="18543" spans="27:35" x14ac:dyDescent="0.25">
      <c r="AA18543" s="81"/>
      <c r="AB18543" s="81"/>
      <c r="AC18543" s="80"/>
      <c r="AD18543" s="80"/>
      <c r="AE18543" s="81"/>
      <c r="AF18543" s="82"/>
      <c r="AG18543" s="80"/>
      <c r="AH18543" s="119"/>
      <c r="AI18543" s="119"/>
    </row>
    <row r="18544" spans="27:35" x14ac:dyDescent="0.25">
      <c r="AA18544" s="81"/>
      <c r="AB18544" s="81"/>
      <c r="AC18544" s="80"/>
      <c r="AD18544" s="80"/>
      <c r="AE18544" s="81"/>
      <c r="AF18544" s="82"/>
      <c r="AG18544" s="80"/>
      <c r="AH18544" s="119"/>
      <c r="AI18544" s="119"/>
    </row>
    <row r="18545" spans="27:35" x14ac:dyDescent="0.25">
      <c r="AA18545" s="81"/>
      <c r="AB18545" s="81"/>
      <c r="AC18545" s="80"/>
      <c r="AD18545" s="80"/>
      <c r="AE18545" s="81"/>
      <c r="AF18545" s="82"/>
      <c r="AG18545" s="80"/>
      <c r="AH18545" s="119"/>
      <c r="AI18545" s="119"/>
    </row>
    <row r="18546" spans="27:35" x14ac:dyDescent="0.25">
      <c r="AA18546" s="81"/>
      <c r="AB18546" s="81"/>
      <c r="AC18546" s="80"/>
      <c r="AD18546" s="80"/>
      <c r="AE18546" s="81"/>
      <c r="AF18546" s="82"/>
      <c r="AG18546" s="80"/>
      <c r="AH18546" s="119"/>
      <c r="AI18546" s="119"/>
    </row>
    <row r="18547" spans="27:35" x14ac:dyDescent="0.25">
      <c r="AA18547" s="81"/>
      <c r="AB18547" s="81"/>
      <c r="AC18547" s="80"/>
      <c r="AD18547" s="80"/>
      <c r="AE18547" s="81"/>
      <c r="AF18547" s="82"/>
      <c r="AG18547" s="80"/>
      <c r="AH18547" s="119"/>
      <c r="AI18547" s="119"/>
    </row>
    <row r="18548" spans="27:35" x14ac:dyDescent="0.25">
      <c r="AA18548" s="81"/>
      <c r="AB18548" s="81"/>
      <c r="AC18548" s="80"/>
      <c r="AD18548" s="80"/>
      <c r="AE18548" s="81"/>
      <c r="AF18548" s="82"/>
      <c r="AG18548" s="80"/>
      <c r="AH18548" s="119"/>
      <c r="AI18548" s="119"/>
    </row>
    <row r="18549" spans="27:35" x14ac:dyDescent="0.25">
      <c r="AA18549" s="81"/>
      <c r="AB18549" s="81"/>
      <c r="AC18549" s="80"/>
      <c r="AD18549" s="80"/>
      <c r="AE18549" s="81"/>
      <c r="AF18549" s="82"/>
      <c r="AG18549" s="80"/>
      <c r="AH18549" s="119"/>
      <c r="AI18549" s="119"/>
    </row>
    <row r="18550" spans="27:35" x14ac:dyDescent="0.25">
      <c r="AA18550" s="81"/>
      <c r="AB18550" s="81"/>
      <c r="AC18550" s="80"/>
      <c r="AD18550" s="80"/>
      <c r="AE18550" s="81"/>
      <c r="AF18550" s="82"/>
      <c r="AG18550" s="80"/>
      <c r="AH18550" s="119"/>
      <c r="AI18550" s="119"/>
    </row>
    <row r="18551" spans="27:35" x14ac:dyDescent="0.25">
      <c r="AA18551" s="81"/>
      <c r="AB18551" s="81"/>
      <c r="AC18551" s="80"/>
      <c r="AD18551" s="80"/>
      <c r="AE18551" s="81"/>
      <c r="AF18551" s="82"/>
      <c r="AG18551" s="80"/>
      <c r="AH18551" s="119"/>
      <c r="AI18551" s="119"/>
    </row>
    <row r="18552" spans="27:35" x14ac:dyDescent="0.25">
      <c r="AA18552" s="81"/>
      <c r="AB18552" s="81"/>
      <c r="AC18552" s="80"/>
      <c r="AD18552" s="80"/>
      <c r="AE18552" s="81"/>
      <c r="AF18552" s="82"/>
      <c r="AG18552" s="80"/>
      <c r="AH18552" s="119"/>
      <c r="AI18552" s="119"/>
    </row>
    <row r="18553" spans="27:35" x14ac:dyDescent="0.25">
      <c r="AA18553" s="81"/>
      <c r="AB18553" s="81"/>
      <c r="AC18553" s="80"/>
      <c r="AD18553" s="80"/>
      <c r="AE18553" s="81"/>
      <c r="AF18553" s="82"/>
      <c r="AG18553" s="80"/>
      <c r="AH18553" s="119"/>
      <c r="AI18553" s="119"/>
    </row>
    <row r="18554" spans="27:35" x14ac:dyDescent="0.25">
      <c r="AA18554" s="81"/>
      <c r="AB18554" s="81"/>
      <c r="AC18554" s="80"/>
      <c r="AD18554" s="80"/>
      <c r="AE18554" s="81"/>
      <c r="AF18554" s="82"/>
      <c r="AG18554" s="80"/>
      <c r="AH18554" s="119"/>
      <c r="AI18554" s="119"/>
    </row>
    <row r="18555" spans="27:35" x14ac:dyDescent="0.25">
      <c r="AA18555" s="81"/>
      <c r="AB18555" s="81"/>
      <c r="AC18555" s="80"/>
      <c r="AD18555" s="80"/>
      <c r="AE18555" s="81"/>
      <c r="AF18555" s="82"/>
      <c r="AG18555" s="80"/>
      <c r="AH18555" s="119"/>
      <c r="AI18555" s="119"/>
    </row>
    <row r="18556" spans="27:35" x14ac:dyDescent="0.25">
      <c r="AA18556" s="81"/>
      <c r="AB18556" s="81"/>
      <c r="AC18556" s="80"/>
      <c r="AD18556" s="80"/>
      <c r="AE18556" s="81"/>
      <c r="AF18556" s="82"/>
      <c r="AG18556" s="80"/>
      <c r="AH18556" s="119"/>
      <c r="AI18556" s="119"/>
    </row>
    <row r="18557" spans="27:35" x14ac:dyDescent="0.25">
      <c r="AA18557" s="81"/>
      <c r="AB18557" s="81"/>
      <c r="AC18557" s="80"/>
      <c r="AD18557" s="80"/>
      <c r="AE18557" s="81"/>
      <c r="AF18557" s="82"/>
      <c r="AG18557" s="80"/>
      <c r="AH18557" s="119"/>
      <c r="AI18557" s="119"/>
    </row>
    <row r="18558" spans="27:35" x14ac:dyDescent="0.25">
      <c r="AA18558" s="81"/>
      <c r="AB18558" s="81"/>
      <c r="AC18558" s="80"/>
      <c r="AD18558" s="80"/>
      <c r="AE18558" s="81"/>
      <c r="AF18558" s="82"/>
      <c r="AG18558" s="80"/>
      <c r="AH18558" s="119"/>
      <c r="AI18558" s="119"/>
    </row>
    <row r="18559" spans="27:35" x14ac:dyDescent="0.25">
      <c r="AA18559" s="81"/>
      <c r="AB18559" s="81"/>
      <c r="AC18559" s="80"/>
      <c r="AD18559" s="80"/>
      <c r="AE18559" s="81"/>
      <c r="AF18559" s="82"/>
      <c r="AG18559" s="80"/>
      <c r="AH18559" s="119"/>
      <c r="AI18559" s="119"/>
    </row>
    <row r="18560" spans="27:35" x14ac:dyDescent="0.25">
      <c r="AA18560" s="81"/>
      <c r="AB18560" s="81"/>
      <c r="AC18560" s="80"/>
      <c r="AD18560" s="80"/>
      <c r="AE18560" s="81"/>
      <c r="AF18560" s="82"/>
      <c r="AG18560" s="80"/>
      <c r="AH18560" s="119"/>
      <c r="AI18560" s="119"/>
    </row>
    <row r="18561" spans="27:35" x14ac:dyDescent="0.25">
      <c r="AA18561" s="81"/>
      <c r="AB18561" s="81"/>
      <c r="AC18561" s="80"/>
      <c r="AD18561" s="80"/>
      <c r="AE18561" s="81"/>
      <c r="AF18561" s="82"/>
      <c r="AG18561" s="80"/>
      <c r="AH18561" s="119"/>
      <c r="AI18561" s="119"/>
    </row>
    <row r="18562" spans="27:35" x14ac:dyDescent="0.25">
      <c r="AA18562" s="81"/>
      <c r="AB18562" s="81"/>
      <c r="AC18562" s="80"/>
      <c r="AD18562" s="80"/>
      <c r="AE18562" s="81"/>
      <c r="AF18562" s="82"/>
      <c r="AG18562" s="80"/>
      <c r="AH18562" s="119"/>
      <c r="AI18562" s="119"/>
    </row>
    <row r="18563" spans="27:35" x14ac:dyDescent="0.25">
      <c r="AA18563" s="81"/>
      <c r="AB18563" s="81"/>
      <c r="AC18563" s="80"/>
      <c r="AD18563" s="80"/>
      <c r="AE18563" s="81"/>
      <c r="AF18563" s="82"/>
      <c r="AG18563" s="80"/>
      <c r="AH18563" s="119"/>
      <c r="AI18563" s="119"/>
    </row>
    <row r="18564" spans="27:35" x14ac:dyDescent="0.25">
      <c r="AA18564" s="81"/>
      <c r="AB18564" s="81"/>
      <c r="AC18564" s="80"/>
      <c r="AD18564" s="80"/>
      <c r="AE18564" s="81"/>
      <c r="AF18564" s="82"/>
      <c r="AG18564" s="80"/>
      <c r="AH18564" s="119"/>
      <c r="AI18564" s="119"/>
    </row>
    <row r="18565" spans="27:35" x14ac:dyDescent="0.25">
      <c r="AA18565" s="81"/>
      <c r="AB18565" s="81"/>
      <c r="AC18565" s="80"/>
      <c r="AD18565" s="80"/>
      <c r="AE18565" s="81"/>
      <c r="AF18565" s="82"/>
      <c r="AG18565" s="80"/>
      <c r="AH18565" s="119"/>
      <c r="AI18565" s="119"/>
    </row>
    <row r="18566" spans="27:35" x14ac:dyDescent="0.25">
      <c r="AA18566" s="81"/>
      <c r="AB18566" s="81"/>
      <c r="AC18566" s="80"/>
      <c r="AD18566" s="80"/>
      <c r="AE18566" s="81"/>
      <c r="AF18566" s="82"/>
      <c r="AG18566" s="80"/>
      <c r="AH18566" s="119"/>
      <c r="AI18566" s="119"/>
    </row>
    <row r="18567" spans="27:35" x14ac:dyDescent="0.25">
      <c r="AA18567" s="81"/>
      <c r="AB18567" s="81"/>
      <c r="AC18567" s="80"/>
      <c r="AD18567" s="80"/>
      <c r="AE18567" s="81"/>
      <c r="AF18567" s="82"/>
      <c r="AG18567" s="80"/>
      <c r="AH18567" s="119"/>
      <c r="AI18567" s="119"/>
    </row>
    <row r="18568" spans="27:35" x14ac:dyDescent="0.25">
      <c r="AA18568" s="81"/>
      <c r="AB18568" s="81"/>
      <c r="AC18568" s="80"/>
      <c r="AD18568" s="80"/>
      <c r="AE18568" s="81"/>
      <c r="AF18568" s="82"/>
      <c r="AG18568" s="80"/>
      <c r="AH18568" s="119"/>
      <c r="AI18568" s="119"/>
    </row>
    <row r="18569" spans="27:35" x14ac:dyDescent="0.25">
      <c r="AA18569" s="81"/>
      <c r="AB18569" s="81"/>
      <c r="AC18569" s="80"/>
      <c r="AD18569" s="80"/>
      <c r="AE18569" s="81"/>
      <c r="AF18569" s="82"/>
      <c r="AG18569" s="80"/>
      <c r="AH18569" s="119"/>
      <c r="AI18569" s="119"/>
    </row>
    <row r="18570" spans="27:35" x14ac:dyDescent="0.25">
      <c r="AA18570" s="81"/>
      <c r="AB18570" s="81"/>
      <c r="AC18570" s="80"/>
      <c r="AD18570" s="80"/>
      <c r="AE18570" s="81"/>
      <c r="AF18570" s="82"/>
      <c r="AG18570" s="80"/>
      <c r="AH18570" s="119"/>
      <c r="AI18570" s="119"/>
    </row>
    <row r="18571" spans="27:35" x14ac:dyDescent="0.25">
      <c r="AA18571" s="81"/>
      <c r="AB18571" s="81"/>
      <c r="AC18571" s="80"/>
      <c r="AD18571" s="80"/>
      <c r="AE18571" s="81"/>
      <c r="AF18571" s="82"/>
      <c r="AG18571" s="80"/>
      <c r="AH18571" s="119"/>
      <c r="AI18571" s="119"/>
    </row>
    <row r="18572" spans="27:35" x14ac:dyDescent="0.25">
      <c r="AA18572" s="81"/>
      <c r="AB18572" s="81"/>
      <c r="AC18572" s="80"/>
      <c r="AD18572" s="80"/>
      <c r="AE18572" s="81"/>
      <c r="AF18572" s="82"/>
      <c r="AG18572" s="80"/>
      <c r="AH18572" s="119"/>
      <c r="AI18572" s="119"/>
    </row>
    <row r="18573" spans="27:35" x14ac:dyDescent="0.25">
      <c r="AA18573" s="81"/>
      <c r="AB18573" s="81"/>
      <c r="AC18573" s="80"/>
      <c r="AD18573" s="80"/>
      <c r="AE18573" s="81"/>
      <c r="AF18573" s="82"/>
      <c r="AG18573" s="80"/>
      <c r="AH18573" s="119"/>
      <c r="AI18573" s="119"/>
    </row>
    <row r="18574" spans="27:35" x14ac:dyDescent="0.25">
      <c r="AA18574" s="81"/>
      <c r="AB18574" s="81"/>
      <c r="AC18574" s="80"/>
      <c r="AD18574" s="80"/>
      <c r="AE18574" s="81"/>
      <c r="AF18574" s="82"/>
      <c r="AG18574" s="80"/>
      <c r="AH18574" s="119"/>
      <c r="AI18574" s="119"/>
    </row>
    <row r="18575" spans="27:35" x14ac:dyDescent="0.25">
      <c r="AA18575" s="81"/>
      <c r="AB18575" s="81"/>
      <c r="AC18575" s="80"/>
      <c r="AD18575" s="80"/>
      <c r="AE18575" s="81"/>
      <c r="AF18575" s="82"/>
      <c r="AG18575" s="80"/>
      <c r="AH18575" s="119"/>
      <c r="AI18575" s="119"/>
    </row>
    <row r="18576" spans="27:35" x14ac:dyDescent="0.25">
      <c r="AA18576" s="81"/>
      <c r="AB18576" s="81"/>
      <c r="AC18576" s="80"/>
      <c r="AD18576" s="80"/>
      <c r="AE18576" s="81"/>
      <c r="AF18576" s="82"/>
      <c r="AG18576" s="80"/>
      <c r="AH18576" s="119"/>
      <c r="AI18576" s="119"/>
    </row>
    <row r="18577" spans="27:35" x14ac:dyDescent="0.25">
      <c r="AA18577" s="81"/>
      <c r="AB18577" s="81"/>
      <c r="AC18577" s="80"/>
      <c r="AD18577" s="80"/>
      <c r="AE18577" s="81"/>
      <c r="AF18577" s="82"/>
      <c r="AG18577" s="80"/>
      <c r="AH18577" s="119"/>
      <c r="AI18577" s="119"/>
    </row>
    <row r="18578" spans="27:35" x14ac:dyDescent="0.25">
      <c r="AA18578" s="81"/>
      <c r="AB18578" s="81"/>
      <c r="AC18578" s="80"/>
      <c r="AD18578" s="80"/>
      <c r="AE18578" s="81"/>
      <c r="AF18578" s="82"/>
      <c r="AG18578" s="80"/>
      <c r="AH18578" s="119"/>
      <c r="AI18578" s="119"/>
    </row>
    <row r="18579" spans="27:35" x14ac:dyDescent="0.25">
      <c r="AA18579" s="81"/>
      <c r="AB18579" s="81"/>
      <c r="AC18579" s="80"/>
      <c r="AD18579" s="80"/>
      <c r="AE18579" s="81"/>
      <c r="AF18579" s="82"/>
      <c r="AG18579" s="80"/>
      <c r="AH18579" s="119"/>
      <c r="AI18579" s="119"/>
    </row>
    <row r="18580" spans="27:35" x14ac:dyDescent="0.25">
      <c r="AA18580" s="81"/>
      <c r="AB18580" s="81"/>
      <c r="AC18580" s="80"/>
      <c r="AD18580" s="80"/>
      <c r="AE18580" s="81"/>
      <c r="AF18580" s="82"/>
      <c r="AG18580" s="80"/>
      <c r="AH18580" s="119"/>
      <c r="AI18580" s="119"/>
    </row>
    <row r="18581" spans="27:35" x14ac:dyDescent="0.25">
      <c r="AA18581" s="81"/>
      <c r="AB18581" s="81"/>
      <c r="AC18581" s="80"/>
      <c r="AD18581" s="80"/>
      <c r="AE18581" s="81"/>
      <c r="AF18581" s="82"/>
      <c r="AG18581" s="80"/>
      <c r="AH18581" s="119"/>
      <c r="AI18581" s="119"/>
    </row>
    <row r="18582" spans="27:35" x14ac:dyDescent="0.25">
      <c r="AA18582" s="81"/>
      <c r="AB18582" s="81"/>
      <c r="AC18582" s="80"/>
      <c r="AD18582" s="80"/>
      <c r="AE18582" s="81"/>
      <c r="AF18582" s="82"/>
      <c r="AG18582" s="80"/>
      <c r="AH18582" s="119"/>
      <c r="AI18582" s="119"/>
    </row>
    <row r="18583" spans="27:35" x14ac:dyDescent="0.25">
      <c r="AA18583" s="81"/>
      <c r="AB18583" s="81"/>
      <c r="AC18583" s="80"/>
      <c r="AD18583" s="80"/>
      <c r="AE18583" s="81"/>
      <c r="AF18583" s="82"/>
      <c r="AG18583" s="80"/>
      <c r="AH18583" s="119"/>
      <c r="AI18583" s="119"/>
    </row>
    <row r="18584" spans="27:35" x14ac:dyDescent="0.25">
      <c r="AA18584" s="81"/>
      <c r="AB18584" s="81"/>
      <c r="AC18584" s="80"/>
      <c r="AD18584" s="80"/>
      <c r="AE18584" s="81"/>
      <c r="AF18584" s="82"/>
      <c r="AG18584" s="80"/>
      <c r="AH18584" s="119"/>
      <c r="AI18584" s="119"/>
    </row>
    <row r="18585" spans="27:35" x14ac:dyDescent="0.25">
      <c r="AA18585" s="81"/>
      <c r="AB18585" s="81"/>
      <c r="AC18585" s="80"/>
      <c r="AD18585" s="80"/>
      <c r="AE18585" s="81"/>
      <c r="AF18585" s="82"/>
      <c r="AG18585" s="80"/>
      <c r="AH18585" s="119"/>
      <c r="AI18585" s="119"/>
    </row>
    <row r="18586" spans="27:35" x14ac:dyDescent="0.25">
      <c r="AA18586" s="81"/>
      <c r="AB18586" s="81"/>
      <c r="AC18586" s="80"/>
      <c r="AD18586" s="80"/>
      <c r="AE18586" s="81"/>
      <c r="AF18586" s="82"/>
      <c r="AG18586" s="80"/>
      <c r="AH18586" s="119"/>
      <c r="AI18586" s="119"/>
    </row>
    <row r="18587" spans="27:35" x14ac:dyDescent="0.25">
      <c r="AA18587" s="81"/>
      <c r="AB18587" s="81"/>
      <c r="AC18587" s="80"/>
      <c r="AD18587" s="80"/>
      <c r="AE18587" s="81"/>
      <c r="AF18587" s="82"/>
      <c r="AG18587" s="80"/>
      <c r="AH18587" s="119"/>
      <c r="AI18587" s="119"/>
    </row>
    <row r="18588" spans="27:35" x14ac:dyDescent="0.25">
      <c r="AA18588" s="81"/>
      <c r="AB18588" s="81"/>
      <c r="AC18588" s="80"/>
      <c r="AD18588" s="80"/>
      <c r="AE18588" s="81"/>
      <c r="AF18588" s="82"/>
      <c r="AG18588" s="80"/>
      <c r="AH18588" s="119"/>
      <c r="AI18588" s="119"/>
    </row>
    <row r="18589" spans="27:35" x14ac:dyDescent="0.25">
      <c r="AA18589" s="81"/>
      <c r="AB18589" s="81"/>
      <c r="AC18589" s="80"/>
      <c r="AD18589" s="80"/>
      <c r="AE18589" s="81"/>
      <c r="AF18589" s="82"/>
      <c r="AG18589" s="80"/>
      <c r="AH18589" s="119"/>
      <c r="AI18589" s="119"/>
    </row>
    <row r="18590" spans="27:35" x14ac:dyDescent="0.25">
      <c r="AA18590" s="81"/>
      <c r="AB18590" s="81"/>
      <c r="AC18590" s="80"/>
      <c r="AD18590" s="80"/>
      <c r="AE18590" s="81"/>
      <c r="AF18590" s="82"/>
      <c r="AG18590" s="80"/>
      <c r="AH18590" s="119"/>
      <c r="AI18590" s="119"/>
    </row>
    <row r="18591" spans="27:35" x14ac:dyDescent="0.25">
      <c r="AA18591" s="81"/>
      <c r="AB18591" s="81"/>
      <c r="AC18591" s="80"/>
      <c r="AD18591" s="80"/>
      <c r="AE18591" s="81"/>
      <c r="AF18591" s="82"/>
      <c r="AG18591" s="80"/>
      <c r="AH18591" s="119"/>
      <c r="AI18591" s="119"/>
    </row>
    <row r="18592" spans="27:35" x14ac:dyDescent="0.25">
      <c r="AA18592" s="81"/>
      <c r="AB18592" s="81"/>
      <c r="AC18592" s="80"/>
      <c r="AD18592" s="80"/>
      <c r="AE18592" s="81"/>
      <c r="AF18592" s="82"/>
      <c r="AG18592" s="80"/>
      <c r="AH18592" s="119"/>
      <c r="AI18592" s="119"/>
    </row>
    <row r="18593" spans="27:35" x14ac:dyDescent="0.25">
      <c r="AA18593" s="81"/>
      <c r="AB18593" s="81"/>
      <c r="AC18593" s="80"/>
      <c r="AD18593" s="80"/>
      <c r="AE18593" s="81"/>
      <c r="AF18593" s="82"/>
      <c r="AG18593" s="80"/>
      <c r="AH18593" s="119"/>
      <c r="AI18593" s="119"/>
    </row>
    <row r="18594" spans="27:35" x14ac:dyDescent="0.25">
      <c r="AA18594" s="81"/>
      <c r="AB18594" s="81"/>
      <c r="AC18594" s="80"/>
      <c r="AD18594" s="80"/>
      <c r="AE18594" s="81"/>
      <c r="AF18594" s="82"/>
      <c r="AG18594" s="80"/>
      <c r="AH18594" s="119"/>
      <c r="AI18594" s="119"/>
    </row>
    <row r="18595" spans="27:35" x14ac:dyDescent="0.25">
      <c r="AA18595" s="81"/>
      <c r="AB18595" s="81"/>
      <c r="AC18595" s="80"/>
      <c r="AD18595" s="80"/>
      <c r="AE18595" s="81"/>
      <c r="AF18595" s="82"/>
      <c r="AG18595" s="80"/>
      <c r="AH18595" s="119"/>
      <c r="AI18595" s="119"/>
    </row>
    <row r="18596" spans="27:35" x14ac:dyDescent="0.25">
      <c r="AA18596" s="81"/>
      <c r="AB18596" s="81"/>
      <c r="AC18596" s="80"/>
      <c r="AD18596" s="80"/>
      <c r="AE18596" s="81"/>
      <c r="AF18596" s="82"/>
      <c r="AG18596" s="80"/>
      <c r="AH18596" s="119"/>
      <c r="AI18596" s="119"/>
    </row>
    <row r="18597" spans="27:35" x14ac:dyDescent="0.25">
      <c r="AA18597" s="81"/>
      <c r="AB18597" s="81"/>
      <c r="AC18597" s="80"/>
      <c r="AD18597" s="80"/>
      <c r="AE18597" s="81"/>
      <c r="AF18597" s="82"/>
      <c r="AG18597" s="80"/>
      <c r="AH18597" s="119"/>
      <c r="AI18597" s="119"/>
    </row>
    <row r="18598" spans="27:35" x14ac:dyDescent="0.25">
      <c r="AA18598" s="81"/>
      <c r="AB18598" s="81"/>
      <c r="AC18598" s="80"/>
      <c r="AD18598" s="80"/>
      <c r="AE18598" s="81"/>
      <c r="AF18598" s="82"/>
      <c r="AG18598" s="80"/>
      <c r="AH18598" s="119"/>
      <c r="AI18598" s="119"/>
    </row>
    <row r="18599" spans="27:35" x14ac:dyDescent="0.25">
      <c r="AA18599" s="81"/>
      <c r="AB18599" s="81"/>
      <c r="AC18599" s="80"/>
      <c r="AD18599" s="80"/>
      <c r="AE18599" s="81"/>
      <c r="AF18599" s="82"/>
      <c r="AG18599" s="80"/>
      <c r="AH18599" s="119"/>
      <c r="AI18599" s="119"/>
    </row>
    <row r="18600" spans="27:35" x14ac:dyDescent="0.25">
      <c r="AA18600" s="81"/>
      <c r="AB18600" s="81"/>
      <c r="AC18600" s="80"/>
      <c r="AD18600" s="80"/>
      <c r="AE18600" s="81"/>
      <c r="AF18600" s="82"/>
      <c r="AG18600" s="80"/>
      <c r="AH18600" s="119"/>
      <c r="AI18600" s="119"/>
    </row>
    <row r="18601" spans="27:35" x14ac:dyDescent="0.25">
      <c r="AA18601" s="81"/>
      <c r="AB18601" s="81"/>
      <c r="AC18601" s="80"/>
      <c r="AD18601" s="80"/>
      <c r="AE18601" s="81"/>
      <c r="AF18601" s="82"/>
      <c r="AG18601" s="80"/>
      <c r="AH18601" s="119"/>
      <c r="AI18601" s="119"/>
    </row>
    <row r="18602" spans="27:35" x14ac:dyDescent="0.25">
      <c r="AA18602" s="81"/>
      <c r="AB18602" s="81"/>
      <c r="AC18602" s="80"/>
      <c r="AD18602" s="80"/>
      <c r="AE18602" s="81"/>
      <c r="AF18602" s="82"/>
      <c r="AG18602" s="80"/>
      <c r="AH18602" s="119"/>
      <c r="AI18602" s="119"/>
    </row>
    <row r="18603" spans="27:35" x14ac:dyDescent="0.25">
      <c r="AA18603" s="81"/>
      <c r="AB18603" s="81"/>
      <c r="AC18603" s="80"/>
      <c r="AD18603" s="80"/>
      <c r="AE18603" s="81"/>
      <c r="AF18603" s="82"/>
      <c r="AG18603" s="80"/>
      <c r="AH18603" s="119"/>
      <c r="AI18603" s="119"/>
    </row>
    <row r="18604" spans="27:35" x14ac:dyDescent="0.25">
      <c r="AA18604" s="81"/>
      <c r="AB18604" s="81"/>
      <c r="AC18604" s="80"/>
      <c r="AD18604" s="80"/>
      <c r="AE18604" s="81"/>
      <c r="AF18604" s="82"/>
      <c r="AG18604" s="80"/>
      <c r="AH18604" s="119"/>
      <c r="AI18604" s="119"/>
    </row>
    <row r="18605" spans="27:35" x14ac:dyDescent="0.25">
      <c r="AA18605" s="81"/>
      <c r="AB18605" s="81"/>
      <c r="AC18605" s="80"/>
      <c r="AD18605" s="80"/>
      <c r="AE18605" s="81"/>
      <c r="AF18605" s="82"/>
      <c r="AG18605" s="80"/>
      <c r="AH18605" s="119"/>
      <c r="AI18605" s="119"/>
    </row>
    <row r="18606" spans="27:35" x14ac:dyDescent="0.25">
      <c r="AA18606" s="81"/>
      <c r="AB18606" s="81"/>
      <c r="AC18606" s="80"/>
      <c r="AD18606" s="80"/>
      <c r="AE18606" s="81"/>
      <c r="AF18606" s="82"/>
      <c r="AG18606" s="80"/>
      <c r="AH18606" s="119"/>
      <c r="AI18606" s="119"/>
    </row>
    <row r="18607" spans="27:35" x14ac:dyDescent="0.25">
      <c r="AA18607" s="81"/>
      <c r="AB18607" s="81"/>
      <c r="AC18607" s="80"/>
      <c r="AD18607" s="80"/>
      <c r="AE18607" s="81"/>
      <c r="AF18607" s="82"/>
      <c r="AG18607" s="80"/>
      <c r="AH18607" s="119"/>
      <c r="AI18607" s="119"/>
    </row>
    <row r="18608" spans="27:35" x14ac:dyDescent="0.25">
      <c r="AA18608" s="81"/>
      <c r="AB18608" s="81"/>
      <c r="AC18608" s="80"/>
      <c r="AD18608" s="80"/>
      <c r="AE18608" s="81"/>
      <c r="AF18608" s="82"/>
      <c r="AG18608" s="80"/>
      <c r="AH18608" s="119"/>
      <c r="AI18608" s="119"/>
    </row>
    <row r="18609" spans="27:35" x14ac:dyDescent="0.25">
      <c r="AA18609" s="81"/>
      <c r="AB18609" s="81"/>
      <c r="AC18609" s="80"/>
      <c r="AD18609" s="80"/>
      <c r="AE18609" s="81"/>
      <c r="AF18609" s="82"/>
      <c r="AG18609" s="80"/>
      <c r="AH18609" s="119"/>
      <c r="AI18609" s="119"/>
    </row>
    <row r="18610" spans="27:35" x14ac:dyDescent="0.25">
      <c r="AA18610" s="81"/>
      <c r="AB18610" s="81"/>
      <c r="AC18610" s="80"/>
      <c r="AD18610" s="80"/>
      <c r="AE18610" s="81"/>
      <c r="AF18610" s="82"/>
      <c r="AG18610" s="80"/>
      <c r="AH18610" s="119"/>
      <c r="AI18610" s="119"/>
    </row>
    <row r="18611" spans="27:35" x14ac:dyDescent="0.25">
      <c r="AA18611" s="81"/>
      <c r="AB18611" s="81"/>
      <c r="AC18611" s="80"/>
      <c r="AD18611" s="80"/>
      <c r="AE18611" s="81"/>
      <c r="AF18611" s="82"/>
      <c r="AG18611" s="80"/>
      <c r="AH18611" s="119"/>
      <c r="AI18611" s="119"/>
    </row>
    <row r="18612" spans="27:35" x14ac:dyDescent="0.25">
      <c r="AA18612" s="81"/>
      <c r="AB18612" s="81"/>
      <c r="AC18612" s="80"/>
      <c r="AD18612" s="80"/>
      <c r="AE18612" s="81"/>
      <c r="AF18612" s="82"/>
      <c r="AG18612" s="80"/>
      <c r="AH18612" s="119"/>
      <c r="AI18612" s="119"/>
    </row>
    <row r="18613" spans="27:35" x14ac:dyDescent="0.25">
      <c r="AA18613" s="81"/>
      <c r="AB18613" s="81"/>
      <c r="AC18613" s="80"/>
      <c r="AD18613" s="80"/>
      <c r="AE18613" s="81"/>
      <c r="AF18613" s="82"/>
      <c r="AG18613" s="80"/>
      <c r="AH18613" s="119"/>
      <c r="AI18613" s="119"/>
    </row>
    <row r="18614" spans="27:35" x14ac:dyDescent="0.25">
      <c r="AA18614" s="81"/>
      <c r="AB18614" s="81"/>
      <c r="AC18614" s="80"/>
      <c r="AD18614" s="80"/>
      <c r="AE18614" s="81"/>
      <c r="AF18614" s="82"/>
      <c r="AG18614" s="80"/>
      <c r="AH18614" s="119"/>
      <c r="AI18614" s="119"/>
    </row>
    <row r="18615" spans="27:35" x14ac:dyDescent="0.25">
      <c r="AA18615" s="81"/>
      <c r="AB18615" s="81"/>
      <c r="AC18615" s="80"/>
      <c r="AD18615" s="80"/>
      <c r="AE18615" s="81"/>
      <c r="AF18615" s="82"/>
      <c r="AG18615" s="80"/>
      <c r="AH18615" s="119"/>
      <c r="AI18615" s="119"/>
    </row>
    <row r="18616" spans="27:35" x14ac:dyDescent="0.25">
      <c r="AA18616" s="81"/>
      <c r="AB18616" s="81"/>
      <c r="AC18616" s="80"/>
      <c r="AD18616" s="80"/>
      <c r="AE18616" s="81"/>
      <c r="AF18616" s="82"/>
      <c r="AG18616" s="80"/>
      <c r="AH18616" s="119"/>
      <c r="AI18616" s="119"/>
    </row>
    <row r="18617" spans="27:35" x14ac:dyDescent="0.25">
      <c r="AA18617" s="81"/>
      <c r="AB18617" s="81"/>
      <c r="AC18617" s="80"/>
      <c r="AD18617" s="80"/>
      <c r="AE18617" s="81"/>
      <c r="AF18617" s="82"/>
      <c r="AG18617" s="80"/>
      <c r="AH18617" s="119"/>
      <c r="AI18617" s="119"/>
    </row>
    <row r="18618" spans="27:35" x14ac:dyDescent="0.25">
      <c r="AA18618" s="81"/>
      <c r="AB18618" s="81"/>
      <c r="AC18618" s="80"/>
      <c r="AD18618" s="80"/>
      <c r="AE18618" s="81"/>
      <c r="AF18618" s="82"/>
      <c r="AG18618" s="80"/>
      <c r="AH18618" s="119"/>
      <c r="AI18618" s="119"/>
    </row>
    <row r="18619" spans="27:35" x14ac:dyDescent="0.25">
      <c r="AA18619" s="81"/>
      <c r="AB18619" s="81"/>
      <c r="AC18619" s="80"/>
      <c r="AD18619" s="80"/>
      <c r="AE18619" s="81"/>
      <c r="AF18619" s="82"/>
      <c r="AG18619" s="80"/>
      <c r="AH18619" s="119"/>
      <c r="AI18619" s="119"/>
    </row>
    <row r="18620" spans="27:35" x14ac:dyDescent="0.25">
      <c r="AA18620" s="81"/>
      <c r="AB18620" s="81"/>
      <c r="AC18620" s="80"/>
      <c r="AD18620" s="80"/>
      <c r="AE18620" s="81"/>
      <c r="AF18620" s="82"/>
      <c r="AG18620" s="80"/>
      <c r="AH18620" s="119"/>
      <c r="AI18620" s="119"/>
    </row>
    <row r="18621" spans="27:35" x14ac:dyDescent="0.25">
      <c r="AA18621" s="81"/>
      <c r="AB18621" s="81"/>
      <c r="AC18621" s="80"/>
      <c r="AD18621" s="80"/>
      <c r="AE18621" s="81"/>
      <c r="AF18621" s="82"/>
      <c r="AG18621" s="80"/>
      <c r="AH18621" s="119"/>
      <c r="AI18621" s="119"/>
    </row>
    <row r="18622" spans="27:35" x14ac:dyDescent="0.25">
      <c r="AA18622" s="81"/>
      <c r="AB18622" s="81"/>
      <c r="AC18622" s="80"/>
      <c r="AD18622" s="80"/>
      <c r="AE18622" s="81"/>
      <c r="AF18622" s="82"/>
      <c r="AG18622" s="80"/>
      <c r="AH18622" s="119"/>
      <c r="AI18622" s="119"/>
    </row>
    <row r="18623" spans="27:35" x14ac:dyDescent="0.25">
      <c r="AA18623" s="81"/>
      <c r="AB18623" s="81"/>
      <c r="AC18623" s="80"/>
      <c r="AD18623" s="80"/>
      <c r="AE18623" s="81"/>
      <c r="AF18623" s="82"/>
      <c r="AG18623" s="80"/>
      <c r="AH18623" s="119"/>
      <c r="AI18623" s="119"/>
    </row>
    <row r="18624" spans="27:35" x14ac:dyDescent="0.25">
      <c r="AA18624" s="81"/>
      <c r="AB18624" s="81"/>
      <c r="AC18624" s="80"/>
      <c r="AD18624" s="80"/>
      <c r="AE18624" s="81"/>
      <c r="AF18624" s="82"/>
      <c r="AG18624" s="80"/>
      <c r="AH18624" s="119"/>
      <c r="AI18624" s="119"/>
    </row>
    <row r="18625" spans="27:35" x14ac:dyDescent="0.25">
      <c r="AA18625" s="81"/>
      <c r="AB18625" s="81"/>
      <c r="AC18625" s="80"/>
      <c r="AD18625" s="80"/>
      <c r="AE18625" s="81"/>
      <c r="AF18625" s="82"/>
      <c r="AG18625" s="80"/>
      <c r="AH18625" s="119"/>
      <c r="AI18625" s="119"/>
    </row>
    <row r="18626" spans="27:35" x14ac:dyDescent="0.25">
      <c r="AA18626" s="81"/>
      <c r="AB18626" s="81"/>
      <c r="AC18626" s="80"/>
      <c r="AD18626" s="80"/>
      <c r="AE18626" s="81"/>
      <c r="AF18626" s="82"/>
      <c r="AG18626" s="80"/>
      <c r="AH18626" s="119"/>
      <c r="AI18626" s="119"/>
    </row>
    <row r="18627" spans="27:35" x14ac:dyDescent="0.25">
      <c r="AA18627" s="81"/>
      <c r="AB18627" s="81"/>
      <c r="AC18627" s="80"/>
      <c r="AD18627" s="80"/>
      <c r="AE18627" s="81"/>
      <c r="AF18627" s="82"/>
      <c r="AG18627" s="80"/>
      <c r="AH18627" s="119"/>
      <c r="AI18627" s="119"/>
    </row>
    <row r="18628" spans="27:35" x14ac:dyDescent="0.25">
      <c r="AA18628" s="81"/>
      <c r="AB18628" s="81"/>
      <c r="AC18628" s="80"/>
      <c r="AD18628" s="80"/>
      <c r="AE18628" s="81"/>
      <c r="AF18628" s="82"/>
      <c r="AG18628" s="80"/>
      <c r="AH18628" s="119"/>
      <c r="AI18628" s="119"/>
    </row>
    <row r="18629" spans="27:35" x14ac:dyDescent="0.25">
      <c r="AA18629" s="81"/>
      <c r="AB18629" s="81"/>
      <c r="AC18629" s="80"/>
      <c r="AD18629" s="80"/>
      <c r="AE18629" s="81"/>
      <c r="AF18629" s="82"/>
      <c r="AG18629" s="80"/>
      <c r="AH18629" s="119"/>
      <c r="AI18629" s="119"/>
    </row>
    <row r="18630" spans="27:35" x14ac:dyDescent="0.25">
      <c r="AA18630" s="81"/>
      <c r="AB18630" s="81"/>
      <c r="AC18630" s="80"/>
      <c r="AD18630" s="80"/>
      <c r="AE18630" s="81"/>
      <c r="AF18630" s="82"/>
      <c r="AG18630" s="80"/>
      <c r="AH18630" s="119"/>
      <c r="AI18630" s="119"/>
    </row>
    <row r="18631" spans="27:35" x14ac:dyDescent="0.25">
      <c r="AA18631" s="81"/>
      <c r="AB18631" s="81"/>
      <c r="AC18631" s="80"/>
      <c r="AD18631" s="80"/>
      <c r="AE18631" s="81"/>
      <c r="AF18631" s="82"/>
      <c r="AG18631" s="80"/>
      <c r="AH18631" s="119"/>
      <c r="AI18631" s="119"/>
    </row>
    <row r="18632" spans="27:35" x14ac:dyDescent="0.25">
      <c r="AA18632" s="81"/>
      <c r="AB18632" s="81"/>
      <c r="AC18632" s="80"/>
      <c r="AD18632" s="80"/>
      <c r="AE18632" s="81"/>
      <c r="AF18632" s="82"/>
      <c r="AG18632" s="80"/>
      <c r="AH18632" s="119"/>
      <c r="AI18632" s="119"/>
    </row>
    <row r="18633" spans="27:35" x14ac:dyDescent="0.25">
      <c r="AA18633" s="81"/>
      <c r="AB18633" s="81"/>
      <c r="AC18633" s="80"/>
      <c r="AD18633" s="80"/>
      <c r="AE18633" s="81"/>
      <c r="AF18633" s="82"/>
      <c r="AG18633" s="80"/>
      <c r="AH18633" s="119"/>
      <c r="AI18633" s="119"/>
    </row>
    <row r="18634" spans="27:35" x14ac:dyDescent="0.25">
      <c r="AA18634" s="81"/>
      <c r="AB18634" s="81"/>
      <c r="AC18634" s="80"/>
      <c r="AD18634" s="80"/>
      <c r="AE18634" s="81"/>
      <c r="AF18634" s="82"/>
      <c r="AG18634" s="80"/>
      <c r="AH18634" s="119"/>
      <c r="AI18634" s="119"/>
    </row>
    <row r="18635" spans="27:35" x14ac:dyDescent="0.25">
      <c r="AA18635" s="81"/>
      <c r="AB18635" s="81"/>
      <c r="AC18635" s="80"/>
      <c r="AD18635" s="80"/>
      <c r="AE18635" s="81"/>
      <c r="AF18635" s="82"/>
      <c r="AG18635" s="80"/>
      <c r="AH18635" s="119"/>
      <c r="AI18635" s="119"/>
    </row>
    <row r="18636" spans="27:35" x14ac:dyDescent="0.25">
      <c r="AA18636" s="81"/>
      <c r="AB18636" s="81"/>
      <c r="AC18636" s="80"/>
      <c r="AD18636" s="80"/>
      <c r="AE18636" s="81"/>
      <c r="AF18636" s="82"/>
      <c r="AG18636" s="80"/>
      <c r="AH18636" s="119"/>
      <c r="AI18636" s="119"/>
    </row>
    <row r="18637" spans="27:35" x14ac:dyDescent="0.25">
      <c r="AA18637" s="81"/>
      <c r="AB18637" s="81"/>
      <c r="AC18637" s="80"/>
      <c r="AD18637" s="80"/>
      <c r="AE18637" s="81"/>
      <c r="AF18637" s="82"/>
      <c r="AG18637" s="80"/>
      <c r="AH18637" s="119"/>
      <c r="AI18637" s="119"/>
    </row>
    <row r="18638" spans="27:35" x14ac:dyDescent="0.25">
      <c r="AA18638" s="81"/>
      <c r="AB18638" s="81"/>
      <c r="AC18638" s="80"/>
      <c r="AD18638" s="80"/>
      <c r="AE18638" s="81"/>
      <c r="AF18638" s="82"/>
      <c r="AG18638" s="80"/>
      <c r="AH18638" s="119"/>
      <c r="AI18638" s="119"/>
    </row>
    <row r="18639" spans="27:35" x14ac:dyDescent="0.25">
      <c r="AA18639" s="81"/>
      <c r="AB18639" s="81"/>
      <c r="AC18639" s="80"/>
      <c r="AD18639" s="80"/>
      <c r="AE18639" s="81"/>
      <c r="AF18639" s="82"/>
      <c r="AG18639" s="80"/>
      <c r="AH18639" s="119"/>
      <c r="AI18639" s="119"/>
    </row>
    <row r="18640" spans="27:35" x14ac:dyDescent="0.25">
      <c r="AA18640" s="81"/>
      <c r="AB18640" s="81"/>
      <c r="AC18640" s="80"/>
      <c r="AD18640" s="80"/>
      <c r="AE18640" s="81"/>
      <c r="AF18640" s="82"/>
      <c r="AG18640" s="80"/>
      <c r="AH18640" s="119"/>
      <c r="AI18640" s="119"/>
    </row>
    <row r="18641" spans="27:35" x14ac:dyDescent="0.25">
      <c r="AA18641" s="81"/>
      <c r="AB18641" s="81"/>
      <c r="AC18641" s="80"/>
      <c r="AD18641" s="80"/>
      <c r="AE18641" s="81"/>
      <c r="AF18641" s="82"/>
      <c r="AG18641" s="80"/>
      <c r="AH18641" s="119"/>
      <c r="AI18641" s="119"/>
    </row>
    <row r="18642" spans="27:35" x14ac:dyDescent="0.25">
      <c r="AA18642" s="81"/>
      <c r="AB18642" s="81"/>
      <c r="AC18642" s="80"/>
      <c r="AD18642" s="80"/>
      <c r="AE18642" s="81"/>
      <c r="AF18642" s="82"/>
      <c r="AG18642" s="80"/>
      <c r="AH18642" s="119"/>
      <c r="AI18642" s="119"/>
    </row>
    <row r="18643" spans="27:35" x14ac:dyDescent="0.25">
      <c r="AA18643" s="81"/>
      <c r="AB18643" s="81"/>
      <c r="AC18643" s="80"/>
      <c r="AD18643" s="80"/>
      <c r="AE18643" s="81"/>
      <c r="AF18643" s="82"/>
      <c r="AG18643" s="80"/>
      <c r="AH18643" s="119"/>
      <c r="AI18643" s="119"/>
    </row>
    <row r="18644" spans="27:35" x14ac:dyDescent="0.25">
      <c r="AA18644" s="81"/>
      <c r="AB18644" s="81"/>
      <c r="AC18644" s="80"/>
      <c r="AD18644" s="80"/>
      <c r="AE18644" s="81"/>
      <c r="AF18644" s="82"/>
      <c r="AG18644" s="80"/>
      <c r="AH18644" s="119"/>
      <c r="AI18644" s="119"/>
    </row>
    <row r="18645" spans="27:35" x14ac:dyDescent="0.25">
      <c r="AA18645" s="81"/>
      <c r="AB18645" s="81"/>
      <c r="AC18645" s="80"/>
      <c r="AD18645" s="80"/>
      <c r="AE18645" s="81"/>
      <c r="AF18645" s="82"/>
      <c r="AG18645" s="80"/>
      <c r="AH18645" s="119"/>
      <c r="AI18645" s="119"/>
    </row>
    <row r="18646" spans="27:35" x14ac:dyDescent="0.25">
      <c r="AA18646" s="81"/>
      <c r="AB18646" s="81"/>
      <c r="AC18646" s="80"/>
      <c r="AD18646" s="80"/>
      <c r="AE18646" s="81"/>
      <c r="AF18646" s="82"/>
      <c r="AG18646" s="80"/>
      <c r="AH18646" s="119"/>
      <c r="AI18646" s="119"/>
    </row>
    <row r="18647" spans="27:35" x14ac:dyDescent="0.25">
      <c r="AA18647" s="81"/>
      <c r="AB18647" s="81"/>
      <c r="AC18647" s="80"/>
      <c r="AD18647" s="80"/>
      <c r="AE18647" s="81"/>
      <c r="AF18647" s="82"/>
      <c r="AG18647" s="80"/>
      <c r="AH18647" s="119"/>
      <c r="AI18647" s="119"/>
    </row>
    <row r="18648" spans="27:35" x14ac:dyDescent="0.25">
      <c r="AA18648" s="81"/>
      <c r="AB18648" s="81"/>
      <c r="AC18648" s="80"/>
      <c r="AD18648" s="80"/>
      <c r="AE18648" s="81"/>
      <c r="AF18648" s="82"/>
      <c r="AG18648" s="80"/>
      <c r="AH18648" s="119"/>
      <c r="AI18648" s="119"/>
    </row>
    <row r="18649" spans="27:35" x14ac:dyDescent="0.25">
      <c r="AA18649" s="81"/>
      <c r="AB18649" s="81"/>
      <c r="AC18649" s="80"/>
      <c r="AD18649" s="80"/>
      <c r="AE18649" s="81"/>
      <c r="AF18649" s="82"/>
      <c r="AG18649" s="80"/>
      <c r="AH18649" s="119"/>
      <c r="AI18649" s="119"/>
    </row>
    <row r="18650" spans="27:35" x14ac:dyDescent="0.25">
      <c r="AA18650" s="81"/>
      <c r="AB18650" s="81"/>
      <c r="AC18650" s="80"/>
      <c r="AD18650" s="80"/>
      <c r="AE18650" s="81"/>
      <c r="AF18650" s="82"/>
      <c r="AG18650" s="80"/>
      <c r="AH18650" s="119"/>
      <c r="AI18650" s="119"/>
    </row>
    <row r="18651" spans="27:35" x14ac:dyDescent="0.25">
      <c r="AA18651" s="81"/>
      <c r="AB18651" s="81"/>
      <c r="AC18651" s="80"/>
      <c r="AD18651" s="80"/>
      <c r="AE18651" s="81"/>
      <c r="AF18651" s="82"/>
      <c r="AG18651" s="80"/>
      <c r="AH18651" s="119"/>
      <c r="AI18651" s="119"/>
    </row>
    <row r="18652" spans="27:35" x14ac:dyDescent="0.25">
      <c r="AA18652" s="81"/>
      <c r="AB18652" s="81"/>
      <c r="AC18652" s="80"/>
      <c r="AD18652" s="80"/>
      <c r="AE18652" s="81"/>
      <c r="AF18652" s="82"/>
      <c r="AG18652" s="80"/>
      <c r="AH18652" s="119"/>
      <c r="AI18652" s="119"/>
    </row>
    <row r="18653" spans="27:35" x14ac:dyDescent="0.25">
      <c r="AA18653" s="81"/>
      <c r="AB18653" s="81"/>
      <c r="AC18653" s="80"/>
      <c r="AD18653" s="80"/>
      <c r="AE18653" s="81"/>
      <c r="AF18653" s="82"/>
      <c r="AG18653" s="80"/>
      <c r="AH18653" s="119"/>
      <c r="AI18653" s="119"/>
    </row>
    <row r="18654" spans="27:35" x14ac:dyDescent="0.25">
      <c r="AA18654" s="81"/>
      <c r="AB18654" s="81"/>
      <c r="AC18654" s="80"/>
      <c r="AD18654" s="80"/>
      <c r="AE18654" s="81"/>
      <c r="AF18654" s="82"/>
      <c r="AG18654" s="80"/>
      <c r="AH18654" s="119"/>
      <c r="AI18654" s="119"/>
    </row>
    <row r="18655" spans="27:35" x14ac:dyDescent="0.25">
      <c r="AA18655" s="81"/>
      <c r="AB18655" s="81"/>
      <c r="AC18655" s="80"/>
      <c r="AD18655" s="80"/>
      <c r="AE18655" s="81"/>
      <c r="AF18655" s="82"/>
      <c r="AG18655" s="80"/>
      <c r="AH18655" s="119"/>
      <c r="AI18655" s="119"/>
    </row>
    <row r="18656" spans="27:35" x14ac:dyDescent="0.25">
      <c r="AA18656" s="81"/>
      <c r="AB18656" s="81"/>
      <c r="AC18656" s="80"/>
      <c r="AD18656" s="80"/>
      <c r="AE18656" s="81"/>
      <c r="AF18656" s="82"/>
      <c r="AG18656" s="80"/>
      <c r="AH18656" s="119"/>
      <c r="AI18656" s="119"/>
    </row>
    <row r="18657" spans="27:35" x14ac:dyDescent="0.25">
      <c r="AA18657" s="81"/>
      <c r="AB18657" s="81"/>
      <c r="AC18657" s="80"/>
      <c r="AD18657" s="80"/>
      <c r="AE18657" s="81"/>
      <c r="AF18657" s="82"/>
      <c r="AG18657" s="80"/>
      <c r="AH18657" s="119"/>
      <c r="AI18657" s="119"/>
    </row>
    <row r="18658" spans="27:35" x14ac:dyDescent="0.25">
      <c r="AA18658" s="81"/>
      <c r="AB18658" s="81"/>
      <c r="AC18658" s="80"/>
      <c r="AD18658" s="80"/>
      <c r="AE18658" s="81"/>
      <c r="AF18658" s="82"/>
      <c r="AG18658" s="80"/>
      <c r="AH18658" s="119"/>
      <c r="AI18658" s="119"/>
    </row>
    <row r="18659" spans="27:35" x14ac:dyDescent="0.25">
      <c r="AA18659" s="81"/>
      <c r="AB18659" s="81"/>
      <c r="AC18659" s="80"/>
      <c r="AD18659" s="80"/>
      <c r="AE18659" s="81"/>
      <c r="AF18659" s="82"/>
      <c r="AG18659" s="80"/>
      <c r="AH18659" s="119"/>
      <c r="AI18659" s="119"/>
    </row>
    <row r="18660" spans="27:35" x14ac:dyDescent="0.25">
      <c r="AA18660" s="81"/>
      <c r="AB18660" s="81"/>
      <c r="AC18660" s="80"/>
      <c r="AD18660" s="80"/>
      <c r="AE18660" s="81"/>
      <c r="AF18660" s="82"/>
      <c r="AG18660" s="80"/>
      <c r="AH18660" s="119"/>
      <c r="AI18660" s="119"/>
    </row>
    <row r="18661" spans="27:35" x14ac:dyDescent="0.25">
      <c r="AA18661" s="81"/>
      <c r="AB18661" s="81"/>
      <c r="AC18661" s="80"/>
      <c r="AD18661" s="80"/>
      <c r="AE18661" s="81"/>
      <c r="AF18661" s="82"/>
      <c r="AG18661" s="80"/>
      <c r="AH18661" s="119"/>
      <c r="AI18661" s="119"/>
    </row>
    <row r="18662" spans="27:35" x14ac:dyDescent="0.25">
      <c r="AA18662" s="81"/>
      <c r="AB18662" s="81"/>
      <c r="AC18662" s="80"/>
      <c r="AD18662" s="80"/>
      <c r="AE18662" s="81"/>
      <c r="AF18662" s="82"/>
      <c r="AG18662" s="80"/>
      <c r="AH18662" s="119"/>
      <c r="AI18662" s="119"/>
    </row>
    <row r="18663" spans="27:35" x14ac:dyDescent="0.25">
      <c r="AA18663" s="81"/>
      <c r="AB18663" s="81"/>
      <c r="AC18663" s="80"/>
      <c r="AD18663" s="80"/>
      <c r="AE18663" s="81"/>
      <c r="AF18663" s="82"/>
      <c r="AG18663" s="80"/>
      <c r="AH18663" s="119"/>
      <c r="AI18663" s="119"/>
    </row>
    <row r="18664" spans="27:35" x14ac:dyDescent="0.25">
      <c r="AA18664" s="81"/>
      <c r="AB18664" s="81"/>
      <c r="AC18664" s="80"/>
      <c r="AD18664" s="80"/>
      <c r="AE18664" s="81"/>
      <c r="AF18664" s="82"/>
      <c r="AG18664" s="80"/>
      <c r="AH18664" s="119"/>
      <c r="AI18664" s="119"/>
    </row>
    <row r="18665" spans="27:35" x14ac:dyDescent="0.25">
      <c r="AA18665" s="81"/>
      <c r="AB18665" s="81"/>
      <c r="AC18665" s="80"/>
      <c r="AD18665" s="80"/>
      <c r="AE18665" s="81"/>
      <c r="AF18665" s="82"/>
      <c r="AG18665" s="80"/>
      <c r="AH18665" s="119"/>
      <c r="AI18665" s="119"/>
    </row>
    <row r="18666" spans="27:35" x14ac:dyDescent="0.25">
      <c r="AA18666" s="81"/>
      <c r="AB18666" s="81"/>
      <c r="AC18666" s="80"/>
      <c r="AD18666" s="80"/>
      <c r="AE18666" s="81"/>
      <c r="AF18666" s="82"/>
      <c r="AG18666" s="80"/>
      <c r="AH18666" s="119"/>
      <c r="AI18666" s="119"/>
    </row>
    <row r="18667" spans="27:35" x14ac:dyDescent="0.25">
      <c r="AA18667" s="81"/>
      <c r="AB18667" s="81"/>
      <c r="AC18667" s="80"/>
      <c r="AD18667" s="80"/>
      <c r="AE18667" s="81"/>
      <c r="AF18667" s="82"/>
      <c r="AG18667" s="80"/>
      <c r="AH18667" s="119"/>
      <c r="AI18667" s="119"/>
    </row>
    <row r="18668" spans="27:35" x14ac:dyDescent="0.25">
      <c r="AA18668" s="81"/>
      <c r="AB18668" s="81"/>
      <c r="AC18668" s="80"/>
      <c r="AD18668" s="80"/>
      <c r="AE18668" s="81"/>
      <c r="AF18668" s="82"/>
      <c r="AG18668" s="80"/>
      <c r="AH18668" s="119"/>
      <c r="AI18668" s="119"/>
    </row>
    <row r="18669" spans="27:35" x14ac:dyDescent="0.25">
      <c r="AA18669" s="81"/>
      <c r="AB18669" s="81"/>
      <c r="AC18669" s="80"/>
      <c r="AD18669" s="80"/>
      <c r="AE18669" s="81"/>
      <c r="AF18669" s="82"/>
      <c r="AG18669" s="80"/>
      <c r="AH18669" s="119"/>
      <c r="AI18669" s="119"/>
    </row>
    <row r="18670" spans="27:35" x14ac:dyDescent="0.25">
      <c r="AA18670" s="81"/>
      <c r="AB18670" s="81"/>
      <c r="AC18670" s="80"/>
      <c r="AD18670" s="80"/>
      <c r="AE18670" s="81"/>
      <c r="AF18670" s="82"/>
      <c r="AG18670" s="80"/>
      <c r="AH18670" s="119"/>
      <c r="AI18670" s="119"/>
    </row>
    <row r="18671" spans="27:35" x14ac:dyDescent="0.25">
      <c r="AA18671" s="81"/>
      <c r="AB18671" s="81"/>
      <c r="AC18671" s="80"/>
      <c r="AD18671" s="80"/>
      <c r="AE18671" s="81"/>
      <c r="AF18671" s="82"/>
      <c r="AG18671" s="80"/>
      <c r="AH18671" s="119"/>
      <c r="AI18671" s="119"/>
    </row>
    <row r="18672" spans="27:35" x14ac:dyDescent="0.25">
      <c r="AA18672" s="81"/>
      <c r="AB18672" s="81"/>
      <c r="AC18672" s="80"/>
      <c r="AD18672" s="80"/>
      <c r="AE18672" s="81"/>
      <c r="AF18672" s="82"/>
      <c r="AG18672" s="80"/>
      <c r="AH18672" s="119"/>
      <c r="AI18672" s="119"/>
    </row>
    <row r="18673" spans="27:35" x14ac:dyDescent="0.25">
      <c r="AA18673" s="81"/>
      <c r="AB18673" s="81"/>
      <c r="AC18673" s="80"/>
      <c r="AD18673" s="80"/>
      <c r="AE18673" s="81"/>
      <c r="AF18673" s="82"/>
      <c r="AG18673" s="80"/>
      <c r="AH18673" s="119"/>
      <c r="AI18673" s="119"/>
    </row>
    <row r="18674" spans="27:35" x14ac:dyDescent="0.25">
      <c r="AA18674" s="81"/>
      <c r="AB18674" s="81"/>
      <c r="AC18674" s="80"/>
      <c r="AD18674" s="80"/>
      <c r="AE18674" s="81"/>
      <c r="AF18674" s="82"/>
      <c r="AG18674" s="80"/>
      <c r="AH18674" s="119"/>
      <c r="AI18674" s="119"/>
    </row>
    <row r="18675" spans="27:35" x14ac:dyDescent="0.25">
      <c r="AA18675" s="81"/>
      <c r="AB18675" s="81"/>
      <c r="AC18675" s="80"/>
      <c r="AD18675" s="80"/>
      <c r="AE18675" s="81"/>
      <c r="AF18675" s="82"/>
      <c r="AG18675" s="80"/>
      <c r="AH18675" s="119"/>
      <c r="AI18675" s="119"/>
    </row>
    <row r="18676" spans="27:35" x14ac:dyDescent="0.25">
      <c r="AA18676" s="81"/>
      <c r="AB18676" s="81"/>
      <c r="AC18676" s="80"/>
      <c r="AD18676" s="80"/>
      <c r="AE18676" s="81"/>
      <c r="AF18676" s="82"/>
      <c r="AG18676" s="80"/>
      <c r="AH18676" s="119"/>
      <c r="AI18676" s="119"/>
    </row>
    <row r="18677" spans="27:35" x14ac:dyDescent="0.25">
      <c r="AA18677" s="81"/>
      <c r="AB18677" s="81"/>
      <c r="AC18677" s="80"/>
      <c r="AD18677" s="80"/>
      <c r="AE18677" s="81"/>
      <c r="AF18677" s="82"/>
      <c r="AG18677" s="80"/>
      <c r="AH18677" s="119"/>
      <c r="AI18677" s="119"/>
    </row>
    <row r="18678" spans="27:35" x14ac:dyDescent="0.25">
      <c r="AA18678" s="81"/>
      <c r="AB18678" s="81"/>
      <c r="AC18678" s="80"/>
      <c r="AD18678" s="80"/>
      <c r="AE18678" s="81"/>
      <c r="AF18678" s="82"/>
      <c r="AG18678" s="80"/>
      <c r="AH18678" s="119"/>
      <c r="AI18678" s="119"/>
    </row>
    <row r="18679" spans="27:35" x14ac:dyDescent="0.25">
      <c r="AA18679" s="81"/>
      <c r="AB18679" s="81"/>
      <c r="AC18679" s="80"/>
      <c r="AD18679" s="80"/>
      <c r="AE18679" s="81"/>
      <c r="AF18679" s="82"/>
      <c r="AG18679" s="80"/>
      <c r="AH18679" s="119"/>
      <c r="AI18679" s="119"/>
    </row>
    <row r="18680" spans="27:35" x14ac:dyDescent="0.25">
      <c r="AA18680" s="81"/>
      <c r="AB18680" s="81"/>
      <c r="AC18680" s="80"/>
      <c r="AD18680" s="80"/>
      <c r="AE18680" s="81"/>
      <c r="AF18680" s="82"/>
      <c r="AG18680" s="80"/>
      <c r="AH18680" s="119"/>
      <c r="AI18680" s="119"/>
    </row>
    <row r="18681" spans="27:35" x14ac:dyDescent="0.25">
      <c r="AA18681" s="81"/>
      <c r="AB18681" s="81"/>
      <c r="AC18681" s="80"/>
      <c r="AD18681" s="80"/>
      <c r="AE18681" s="81"/>
      <c r="AF18681" s="82"/>
      <c r="AG18681" s="80"/>
      <c r="AH18681" s="119"/>
      <c r="AI18681" s="119"/>
    </row>
    <row r="18682" spans="27:35" x14ac:dyDescent="0.25">
      <c r="AA18682" s="81"/>
      <c r="AB18682" s="81"/>
      <c r="AC18682" s="80"/>
      <c r="AD18682" s="80"/>
      <c r="AE18682" s="81"/>
      <c r="AF18682" s="82"/>
      <c r="AG18682" s="80"/>
      <c r="AH18682" s="119"/>
      <c r="AI18682" s="119"/>
    </row>
    <row r="18683" spans="27:35" x14ac:dyDescent="0.25">
      <c r="AA18683" s="81"/>
      <c r="AB18683" s="81"/>
      <c r="AC18683" s="80"/>
      <c r="AD18683" s="80"/>
      <c r="AE18683" s="81"/>
      <c r="AF18683" s="82"/>
      <c r="AG18683" s="80"/>
      <c r="AH18683" s="119"/>
      <c r="AI18683" s="119"/>
    </row>
    <row r="18684" spans="27:35" x14ac:dyDescent="0.25">
      <c r="AA18684" s="81"/>
      <c r="AB18684" s="81"/>
      <c r="AC18684" s="80"/>
      <c r="AD18684" s="80"/>
      <c r="AE18684" s="81"/>
      <c r="AF18684" s="82"/>
      <c r="AG18684" s="80"/>
      <c r="AH18684" s="119"/>
      <c r="AI18684" s="119"/>
    </row>
    <row r="18685" spans="27:35" x14ac:dyDescent="0.25">
      <c r="AA18685" s="81"/>
      <c r="AB18685" s="81"/>
      <c r="AC18685" s="80"/>
      <c r="AD18685" s="80"/>
      <c r="AE18685" s="81"/>
      <c r="AF18685" s="82"/>
      <c r="AG18685" s="80"/>
      <c r="AH18685" s="119"/>
      <c r="AI18685" s="119"/>
    </row>
    <row r="18686" spans="27:35" x14ac:dyDescent="0.25">
      <c r="AA18686" s="81"/>
      <c r="AB18686" s="81"/>
      <c r="AC18686" s="80"/>
      <c r="AD18686" s="80"/>
      <c r="AE18686" s="81"/>
      <c r="AF18686" s="82"/>
      <c r="AG18686" s="80"/>
      <c r="AH18686" s="119"/>
      <c r="AI18686" s="119"/>
    </row>
    <row r="18687" spans="27:35" x14ac:dyDescent="0.25">
      <c r="AA18687" s="81"/>
      <c r="AB18687" s="81"/>
      <c r="AC18687" s="80"/>
      <c r="AD18687" s="80"/>
      <c r="AE18687" s="81"/>
      <c r="AF18687" s="82"/>
      <c r="AG18687" s="80"/>
      <c r="AH18687" s="119"/>
      <c r="AI18687" s="119"/>
    </row>
    <row r="18688" spans="27:35" x14ac:dyDescent="0.25">
      <c r="AA18688" s="81"/>
      <c r="AB18688" s="81"/>
      <c r="AC18688" s="80"/>
      <c r="AD18688" s="80"/>
      <c r="AE18688" s="81"/>
      <c r="AF18688" s="82"/>
      <c r="AG18688" s="80"/>
      <c r="AH18688" s="119"/>
      <c r="AI18688" s="119"/>
    </row>
    <row r="18689" spans="27:35" x14ac:dyDescent="0.25">
      <c r="AA18689" s="81"/>
      <c r="AB18689" s="81"/>
      <c r="AC18689" s="80"/>
      <c r="AD18689" s="80"/>
      <c r="AE18689" s="81"/>
      <c r="AF18689" s="82"/>
      <c r="AG18689" s="80"/>
      <c r="AH18689" s="119"/>
      <c r="AI18689" s="119"/>
    </row>
    <row r="18690" spans="27:35" x14ac:dyDescent="0.25">
      <c r="AA18690" s="81"/>
      <c r="AB18690" s="81"/>
      <c r="AC18690" s="80"/>
      <c r="AD18690" s="80"/>
      <c r="AE18690" s="81"/>
      <c r="AF18690" s="82"/>
      <c r="AG18690" s="80"/>
      <c r="AH18690" s="119"/>
      <c r="AI18690" s="119"/>
    </row>
    <row r="18691" spans="27:35" x14ac:dyDescent="0.25">
      <c r="AA18691" s="81"/>
      <c r="AB18691" s="81"/>
      <c r="AC18691" s="80"/>
      <c r="AD18691" s="80"/>
      <c r="AE18691" s="81"/>
      <c r="AF18691" s="82"/>
      <c r="AG18691" s="80"/>
      <c r="AH18691" s="119"/>
      <c r="AI18691" s="119"/>
    </row>
    <row r="18692" spans="27:35" x14ac:dyDescent="0.25">
      <c r="AA18692" s="81"/>
      <c r="AB18692" s="81"/>
      <c r="AC18692" s="80"/>
      <c r="AD18692" s="80"/>
      <c r="AE18692" s="81"/>
      <c r="AF18692" s="82"/>
      <c r="AG18692" s="80"/>
      <c r="AH18692" s="119"/>
      <c r="AI18692" s="119"/>
    </row>
    <row r="18693" spans="27:35" x14ac:dyDescent="0.25">
      <c r="AA18693" s="81"/>
      <c r="AB18693" s="81"/>
      <c r="AC18693" s="80"/>
      <c r="AD18693" s="80"/>
      <c r="AE18693" s="81"/>
      <c r="AF18693" s="82"/>
      <c r="AG18693" s="80"/>
      <c r="AH18693" s="119"/>
      <c r="AI18693" s="119"/>
    </row>
    <row r="18694" spans="27:35" x14ac:dyDescent="0.25">
      <c r="AA18694" s="81"/>
      <c r="AB18694" s="81"/>
      <c r="AC18694" s="80"/>
      <c r="AD18694" s="80"/>
      <c r="AE18694" s="81"/>
      <c r="AF18694" s="82"/>
      <c r="AG18694" s="80"/>
      <c r="AH18694" s="119"/>
      <c r="AI18694" s="119"/>
    </row>
    <row r="18695" spans="27:35" x14ac:dyDescent="0.25">
      <c r="AA18695" s="81"/>
      <c r="AB18695" s="81"/>
      <c r="AC18695" s="80"/>
      <c r="AD18695" s="80"/>
      <c r="AE18695" s="81"/>
      <c r="AF18695" s="82"/>
      <c r="AG18695" s="80"/>
      <c r="AH18695" s="119"/>
      <c r="AI18695" s="119"/>
    </row>
    <row r="18696" spans="27:35" x14ac:dyDescent="0.25">
      <c r="AA18696" s="81"/>
      <c r="AB18696" s="81"/>
      <c r="AC18696" s="80"/>
      <c r="AD18696" s="80"/>
      <c r="AE18696" s="81"/>
      <c r="AF18696" s="82"/>
      <c r="AG18696" s="80"/>
      <c r="AH18696" s="119"/>
      <c r="AI18696" s="119"/>
    </row>
    <row r="18697" spans="27:35" x14ac:dyDescent="0.25">
      <c r="AA18697" s="81"/>
      <c r="AB18697" s="81"/>
      <c r="AC18697" s="80"/>
      <c r="AD18697" s="80"/>
      <c r="AE18697" s="81"/>
      <c r="AF18697" s="82"/>
      <c r="AG18697" s="80"/>
      <c r="AH18697" s="119"/>
      <c r="AI18697" s="119"/>
    </row>
    <row r="18698" spans="27:35" x14ac:dyDescent="0.25">
      <c r="AA18698" s="81"/>
      <c r="AB18698" s="81"/>
      <c r="AC18698" s="80"/>
      <c r="AD18698" s="80"/>
      <c r="AE18698" s="81"/>
      <c r="AF18698" s="82"/>
      <c r="AG18698" s="80"/>
      <c r="AH18698" s="119"/>
      <c r="AI18698" s="119"/>
    </row>
    <row r="18699" spans="27:35" x14ac:dyDescent="0.25">
      <c r="AA18699" s="81"/>
      <c r="AB18699" s="81"/>
      <c r="AC18699" s="80"/>
      <c r="AD18699" s="80"/>
      <c r="AE18699" s="81"/>
      <c r="AF18699" s="82"/>
      <c r="AG18699" s="80"/>
      <c r="AH18699" s="119"/>
      <c r="AI18699" s="119"/>
    </row>
    <row r="18700" spans="27:35" x14ac:dyDescent="0.25">
      <c r="AA18700" s="81"/>
      <c r="AB18700" s="81"/>
      <c r="AC18700" s="80"/>
      <c r="AD18700" s="80"/>
      <c r="AE18700" s="81"/>
      <c r="AF18700" s="82"/>
      <c r="AG18700" s="80"/>
      <c r="AH18700" s="119"/>
      <c r="AI18700" s="119"/>
    </row>
    <row r="18701" spans="27:35" x14ac:dyDescent="0.25">
      <c r="AA18701" s="81"/>
      <c r="AB18701" s="81"/>
      <c r="AC18701" s="80"/>
      <c r="AD18701" s="80"/>
      <c r="AE18701" s="81"/>
      <c r="AF18701" s="82"/>
      <c r="AG18701" s="80"/>
      <c r="AH18701" s="119"/>
      <c r="AI18701" s="119"/>
    </row>
    <row r="18702" spans="27:35" x14ac:dyDescent="0.25">
      <c r="AA18702" s="81"/>
      <c r="AB18702" s="81"/>
      <c r="AC18702" s="80"/>
      <c r="AD18702" s="80"/>
      <c r="AE18702" s="81"/>
      <c r="AF18702" s="82"/>
      <c r="AG18702" s="80"/>
      <c r="AH18702" s="119"/>
      <c r="AI18702" s="119"/>
    </row>
    <row r="18703" spans="27:35" x14ac:dyDescent="0.25">
      <c r="AA18703" s="81"/>
      <c r="AB18703" s="81"/>
      <c r="AC18703" s="80"/>
      <c r="AD18703" s="80"/>
      <c r="AE18703" s="81"/>
      <c r="AF18703" s="82"/>
      <c r="AG18703" s="80"/>
      <c r="AH18703" s="119"/>
      <c r="AI18703" s="119"/>
    </row>
    <row r="18704" spans="27:35" x14ac:dyDescent="0.25">
      <c r="AA18704" s="81"/>
      <c r="AB18704" s="81"/>
      <c r="AC18704" s="80"/>
      <c r="AD18704" s="80"/>
      <c r="AE18704" s="81"/>
      <c r="AF18704" s="82"/>
      <c r="AG18704" s="80"/>
      <c r="AH18704" s="119"/>
      <c r="AI18704" s="119"/>
    </row>
    <row r="18705" spans="27:35" x14ac:dyDescent="0.25">
      <c r="AA18705" s="81"/>
      <c r="AB18705" s="81"/>
      <c r="AC18705" s="80"/>
      <c r="AD18705" s="80"/>
      <c r="AE18705" s="81"/>
      <c r="AF18705" s="82"/>
      <c r="AG18705" s="80"/>
      <c r="AH18705" s="119"/>
      <c r="AI18705" s="119"/>
    </row>
    <row r="18706" spans="27:35" x14ac:dyDescent="0.25">
      <c r="AA18706" s="81"/>
      <c r="AB18706" s="81"/>
      <c r="AC18706" s="80"/>
      <c r="AD18706" s="80"/>
      <c r="AE18706" s="81"/>
      <c r="AF18706" s="82"/>
      <c r="AG18706" s="80"/>
      <c r="AH18706" s="119"/>
      <c r="AI18706" s="119"/>
    </row>
    <row r="18707" spans="27:35" x14ac:dyDescent="0.25">
      <c r="AA18707" s="81"/>
      <c r="AB18707" s="81"/>
      <c r="AC18707" s="80"/>
      <c r="AD18707" s="80"/>
      <c r="AE18707" s="81"/>
      <c r="AF18707" s="82"/>
      <c r="AG18707" s="80"/>
      <c r="AH18707" s="119"/>
      <c r="AI18707" s="119"/>
    </row>
    <row r="18708" spans="27:35" x14ac:dyDescent="0.25">
      <c r="AA18708" s="81"/>
      <c r="AB18708" s="81"/>
      <c r="AC18708" s="80"/>
      <c r="AD18708" s="80"/>
      <c r="AE18708" s="81"/>
      <c r="AF18708" s="82"/>
      <c r="AG18708" s="80"/>
      <c r="AH18708" s="119"/>
      <c r="AI18708" s="119"/>
    </row>
    <row r="18709" spans="27:35" x14ac:dyDescent="0.25">
      <c r="AA18709" s="81"/>
      <c r="AB18709" s="81"/>
      <c r="AC18709" s="80"/>
      <c r="AD18709" s="80"/>
      <c r="AE18709" s="81"/>
      <c r="AF18709" s="82"/>
      <c r="AG18709" s="80"/>
      <c r="AH18709" s="119"/>
      <c r="AI18709" s="119"/>
    </row>
    <row r="18710" spans="27:35" x14ac:dyDescent="0.25">
      <c r="AA18710" s="81"/>
      <c r="AB18710" s="81"/>
      <c r="AC18710" s="80"/>
      <c r="AD18710" s="80"/>
      <c r="AE18710" s="81"/>
      <c r="AF18710" s="82"/>
      <c r="AG18710" s="80"/>
      <c r="AH18710" s="119"/>
      <c r="AI18710" s="119"/>
    </row>
    <row r="18711" spans="27:35" x14ac:dyDescent="0.25">
      <c r="AA18711" s="81"/>
      <c r="AB18711" s="81"/>
      <c r="AC18711" s="80"/>
      <c r="AD18711" s="80"/>
      <c r="AE18711" s="81"/>
      <c r="AF18711" s="82"/>
      <c r="AG18711" s="80"/>
      <c r="AH18711" s="119"/>
      <c r="AI18711" s="119"/>
    </row>
    <row r="18712" spans="27:35" x14ac:dyDescent="0.25">
      <c r="AA18712" s="81"/>
      <c r="AB18712" s="81"/>
      <c r="AC18712" s="80"/>
      <c r="AD18712" s="80"/>
      <c r="AE18712" s="81"/>
      <c r="AF18712" s="82"/>
      <c r="AG18712" s="80"/>
      <c r="AH18712" s="119"/>
      <c r="AI18712" s="119"/>
    </row>
    <row r="18713" spans="27:35" x14ac:dyDescent="0.25">
      <c r="AA18713" s="81"/>
      <c r="AB18713" s="81"/>
      <c r="AC18713" s="80"/>
      <c r="AD18713" s="80"/>
      <c r="AE18713" s="81"/>
      <c r="AF18713" s="82"/>
      <c r="AG18713" s="80"/>
      <c r="AH18713" s="119"/>
      <c r="AI18713" s="119"/>
    </row>
    <row r="18714" spans="27:35" x14ac:dyDescent="0.25">
      <c r="AA18714" s="81"/>
      <c r="AB18714" s="81"/>
      <c r="AC18714" s="80"/>
      <c r="AD18714" s="80"/>
      <c r="AE18714" s="81"/>
      <c r="AF18714" s="82"/>
      <c r="AG18714" s="80"/>
      <c r="AH18714" s="119"/>
      <c r="AI18714" s="119"/>
    </row>
    <row r="18715" spans="27:35" x14ac:dyDescent="0.25">
      <c r="AA18715" s="81"/>
      <c r="AB18715" s="81"/>
      <c r="AC18715" s="80"/>
      <c r="AD18715" s="80"/>
      <c r="AE18715" s="81"/>
      <c r="AF18715" s="82"/>
      <c r="AG18715" s="80"/>
      <c r="AH18715" s="119"/>
      <c r="AI18715" s="119"/>
    </row>
    <row r="18716" spans="27:35" x14ac:dyDescent="0.25">
      <c r="AA18716" s="81"/>
      <c r="AB18716" s="81"/>
      <c r="AC18716" s="80"/>
      <c r="AD18716" s="80"/>
      <c r="AE18716" s="81"/>
      <c r="AF18716" s="82"/>
      <c r="AG18716" s="80"/>
      <c r="AH18716" s="119"/>
      <c r="AI18716" s="119"/>
    </row>
    <row r="18717" spans="27:35" x14ac:dyDescent="0.25">
      <c r="AA18717" s="81"/>
      <c r="AB18717" s="81"/>
      <c r="AC18717" s="80"/>
      <c r="AD18717" s="80"/>
      <c r="AE18717" s="81"/>
      <c r="AF18717" s="82"/>
      <c r="AG18717" s="80"/>
      <c r="AH18717" s="119"/>
      <c r="AI18717" s="119"/>
    </row>
    <row r="18718" spans="27:35" x14ac:dyDescent="0.25">
      <c r="AA18718" s="81"/>
      <c r="AB18718" s="81"/>
      <c r="AC18718" s="80"/>
      <c r="AD18718" s="80"/>
      <c r="AE18718" s="81"/>
      <c r="AF18718" s="82"/>
      <c r="AG18718" s="80"/>
      <c r="AH18718" s="119"/>
      <c r="AI18718" s="119"/>
    </row>
    <row r="18719" spans="27:35" x14ac:dyDescent="0.25">
      <c r="AA18719" s="81"/>
      <c r="AB18719" s="81"/>
      <c r="AC18719" s="80"/>
      <c r="AD18719" s="80"/>
      <c r="AE18719" s="81"/>
      <c r="AF18719" s="82"/>
      <c r="AG18719" s="80"/>
      <c r="AH18719" s="119"/>
      <c r="AI18719" s="119"/>
    </row>
    <row r="18720" spans="27:35" x14ac:dyDescent="0.25">
      <c r="AA18720" s="81"/>
      <c r="AB18720" s="81"/>
      <c r="AC18720" s="80"/>
      <c r="AD18720" s="80"/>
      <c r="AE18720" s="81"/>
      <c r="AF18720" s="82"/>
      <c r="AG18720" s="80"/>
      <c r="AH18720" s="119"/>
      <c r="AI18720" s="119"/>
    </row>
    <row r="18721" spans="27:35" x14ac:dyDescent="0.25">
      <c r="AA18721" s="81"/>
      <c r="AB18721" s="81"/>
      <c r="AC18721" s="80"/>
      <c r="AD18721" s="80"/>
      <c r="AE18721" s="81"/>
      <c r="AF18721" s="82"/>
      <c r="AG18721" s="80"/>
      <c r="AH18721" s="119"/>
      <c r="AI18721" s="119"/>
    </row>
    <row r="18722" spans="27:35" x14ac:dyDescent="0.25">
      <c r="AA18722" s="81"/>
      <c r="AB18722" s="81"/>
      <c r="AC18722" s="80"/>
      <c r="AD18722" s="80"/>
      <c r="AE18722" s="81"/>
      <c r="AF18722" s="82"/>
      <c r="AG18722" s="80"/>
      <c r="AH18722" s="119"/>
      <c r="AI18722" s="119"/>
    </row>
    <row r="18723" spans="27:35" x14ac:dyDescent="0.25">
      <c r="AA18723" s="81"/>
      <c r="AB18723" s="81"/>
      <c r="AC18723" s="80"/>
      <c r="AD18723" s="80"/>
      <c r="AE18723" s="81"/>
      <c r="AF18723" s="82"/>
      <c r="AG18723" s="80"/>
      <c r="AH18723" s="119"/>
      <c r="AI18723" s="119"/>
    </row>
    <row r="18724" spans="27:35" x14ac:dyDescent="0.25">
      <c r="AA18724" s="81"/>
      <c r="AB18724" s="81"/>
      <c r="AC18724" s="80"/>
      <c r="AD18724" s="80"/>
      <c r="AE18724" s="81"/>
      <c r="AF18724" s="82"/>
      <c r="AG18724" s="80"/>
      <c r="AH18724" s="119"/>
      <c r="AI18724" s="119"/>
    </row>
    <row r="18725" spans="27:35" x14ac:dyDescent="0.25">
      <c r="AA18725" s="81"/>
      <c r="AB18725" s="81"/>
      <c r="AC18725" s="80"/>
      <c r="AD18725" s="80"/>
      <c r="AE18725" s="81"/>
      <c r="AF18725" s="82"/>
      <c r="AG18725" s="80"/>
      <c r="AH18725" s="119"/>
      <c r="AI18725" s="119"/>
    </row>
    <row r="18726" spans="27:35" x14ac:dyDescent="0.25">
      <c r="AA18726" s="81"/>
      <c r="AB18726" s="81"/>
      <c r="AC18726" s="80"/>
      <c r="AD18726" s="80"/>
      <c r="AE18726" s="81"/>
      <c r="AF18726" s="82"/>
      <c r="AG18726" s="80"/>
      <c r="AH18726" s="119"/>
      <c r="AI18726" s="119"/>
    </row>
    <row r="18727" spans="27:35" x14ac:dyDescent="0.25">
      <c r="AA18727" s="81"/>
      <c r="AB18727" s="81"/>
      <c r="AC18727" s="80"/>
      <c r="AD18727" s="80"/>
      <c r="AE18727" s="81"/>
      <c r="AF18727" s="82"/>
      <c r="AG18727" s="80"/>
      <c r="AH18727" s="119"/>
      <c r="AI18727" s="119"/>
    </row>
    <row r="18728" spans="27:35" x14ac:dyDescent="0.25">
      <c r="AA18728" s="81"/>
      <c r="AB18728" s="81"/>
      <c r="AC18728" s="80"/>
      <c r="AD18728" s="80"/>
      <c r="AE18728" s="81"/>
      <c r="AF18728" s="82"/>
      <c r="AG18728" s="80"/>
      <c r="AH18728" s="119"/>
      <c r="AI18728" s="119"/>
    </row>
    <row r="18729" spans="27:35" x14ac:dyDescent="0.25">
      <c r="AA18729" s="81"/>
      <c r="AB18729" s="81"/>
      <c r="AC18729" s="80"/>
      <c r="AD18729" s="80"/>
      <c r="AE18729" s="81"/>
      <c r="AF18729" s="82"/>
      <c r="AG18729" s="80"/>
      <c r="AH18729" s="119"/>
      <c r="AI18729" s="119"/>
    </row>
    <row r="18730" spans="27:35" x14ac:dyDescent="0.25">
      <c r="AA18730" s="81"/>
      <c r="AB18730" s="81"/>
      <c r="AC18730" s="80"/>
      <c r="AD18730" s="80"/>
      <c r="AE18730" s="81"/>
      <c r="AF18730" s="82"/>
      <c r="AG18730" s="80"/>
      <c r="AH18730" s="119"/>
      <c r="AI18730" s="119"/>
    </row>
    <row r="18731" spans="27:35" x14ac:dyDescent="0.25">
      <c r="AA18731" s="81"/>
      <c r="AB18731" s="81"/>
      <c r="AC18731" s="80"/>
      <c r="AD18731" s="80"/>
      <c r="AE18731" s="81"/>
      <c r="AF18731" s="82"/>
      <c r="AG18731" s="80"/>
      <c r="AH18731" s="119"/>
      <c r="AI18731" s="119"/>
    </row>
    <row r="18732" spans="27:35" x14ac:dyDescent="0.25">
      <c r="AA18732" s="81"/>
      <c r="AB18732" s="81"/>
      <c r="AC18732" s="80"/>
      <c r="AD18732" s="80"/>
      <c r="AE18732" s="81"/>
      <c r="AF18732" s="82"/>
      <c r="AG18732" s="80"/>
      <c r="AH18732" s="119"/>
      <c r="AI18732" s="119"/>
    </row>
    <row r="18733" spans="27:35" x14ac:dyDescent="0.25">
      <c r="AA18733" s="81"/>
      <c r="AB18733" s="81"/>
      <c r="AC18733" s="80"/>
      <c r="AD18733" s="80"/>
      <c r="AE18733" s="81"/>
      <c r="AF18733" s="82"/>
      <c r="AG18733" s="80"/>
      <c r="AH18733" s="119"/>
      <c r="AI18733" s="119"/>
    </row>
    <row r="18734" spans="27:35" x14ac:dyDescent="0.25">
      <c r="AA18734" s="81"/>
      <c r="AB18734" s="81"/>
      <c r="AC18734" s="80"/>
      <c r="AD18734" s="80"/>
      <c r="AE18734" s="81"/>
      <c r="AF18734" s="82"/>
      <c r="AG18734" s="80"/>
      <c r="AH18734" s="119"/>
      <c r="AI18734" s="119"/>
    </row>
    <row r="18735" spans="27:35" x14ac:dyDescent="0.25">
      <c r="AA18735" s="81"/>
      <c r="AB18735" s="81"/>
      <c r="AC18735" s="80"/>
      <c r="AD18735" s="80"/>
      <c r="AE18735" s="81"/>
      <c r="AF18735" s="82"/>
      <c r="AG18735" s="80"/>
      <c r="AH18735" s="119"/>
      <c r="AI18735" s="119"/>
    </row>
    <row r="18736" spans="27:35" x14ac:dyDescent="0.25">
      <c r="AA18736" s="81"/>
      <c r="AB18736" s="81"/>
      <c r="AC18736" s="80"/>
      <c r="AD18736" s="80"/>
      <c r="AE18736" s="81"/>
      <c r="AF18736" s="82"/>
      <c r="AG18736" s="80"/>
      <c r="AH18736" s="119"/>
      <c r="AI18736" s="119"/>
    </row>
    <row r="18737" spans="27:35" x14ac:dyDescent="0.25">
      <c r="AA18737" s="81"/>
      <c r="AB18737" s="81"/>
      <c r="AC18737" s="80"/>
      <c r="AD18737" s="80"/>
      <c r="AE18737" s="81"/>
      <c r="AF18737" s="82"/>
      <c r="AG18737" s="80"/>
      <c r="AH18737" s="119"/>
      <c r="AI18737" s="119"/>
    </row>
    <row r="18738" spans="27:35" x14ac:dyDescent="0.25">
      <c r="AA18738" s="81"/>
      <c r="AB18738" s="81"/>
      <c r="AC18738" s="80"/>
      <c r="AD18738" s="80"/>
      <c r="AE18738" s="81"/>
      <c r="AF18738" s="82"/>
      <c r="AG18738" s="80"/>
      <c r="AH18738" s="119"/>
      <c r="AI18738" s="119"/>
    </row>
    <row r="18739" spans="27:35" x14ac:dyDescent="0.25">
      <c r="AA18739" s="81"/>
      <c r="AB18739" s="81"/>
      <c r="AC18739" s="80"/>
      <c r="AD18739" s="80"/>
      <c r="AE18739" s="81"/>
      <c r="AF18739" s="82"/>
      <c r="AG18739" s="80"/>
      <c r="AH18739" s="119"/>
      <c r="AI18739" s="119"/>
    </row>
    <row r="18740" spans="27:35" x14ac:dyDescent="0.25">
      <c r="AA18740" s="81"/>
      <c r="AB18740" s="81"/>
      <c r="AC18740" s="80"/>
      <c r="AD18740" s="80"/>
      <c r="AE18740" s="81"/>
      <c r="AF18740" s="82"/>
      <c r="AG18740" s="80"/>
      <c r="AH18740" s="119"/>
      <c r="AI18740" s="119"/>
    </row>
    <row r="18741" spans="27:35" x14ac:dyDescent="0.25">
      <c r="AA18741" s="81"/>
      <c r="AB18741" s="81"/>
      <c r="AC18741" s="80"/>
      <c r="AD18741" s="80"/>
      <c r="AE18741" s="81"/>
      <c r="AF18741" s="82"/>
      <c r="AG18741" s="80"/>
      <c r="AH18741" s="119"/>
      <c r="AI18741" s="119"/>
    </row>
    <row r="18742" spans="27:35" x14ac:dyDescent="0.25">
      <c r="AA18742" s="81"/>
      <c r="AB18742" s="81"/>
      <c r="AC18742" s="80"/>
      <c r="AD18742" s="80"/>
      <c r="AE18742" s="81"/>
      <c r="AF18742" s="82"/>
      <c r="AG18742" s="80"/>
      <c r="AH18742" s="119"/>
      <c r="AI18742" s="119"/>
    </row>
    <row r="18743" spans="27:35" x14ac:dyDescent="0.25">
      <c r="AA18743" s="81"/>
      <c r="AB18743" s="81"/>
      <c r="AC18743" s="80"/>
      <c r="AD18743" s="80"/>
      <c r="AE18743" s="81"/>
      <c r="AF18743" s="82"/>
      <c r="AG18743" s="80"/>
      <c r="AH18743" s="119"/>
      <c r="AI18743" s="119"/>
    </row>
    <row r="18744" spans="27:35" x14ac:dyDescent="0.25">
      <c r="AA18744" s="81"/>
      <c r="AB18744" s="81"/>
      <c r="AC18744" s="80"/>
      <c r="AD18744" s="80"/>
      <c r="AE18744" s="81"/>
      <c r="AF18744" s="82"/>
      <c r="AG18744" s="80"/>
      <c r="AH18744" s="119"/>
      <c r="AI18744" s="119"/>
    </row>
    <row r="18745" spans="27:35" x14ac:dyDescent="0.25">
      <c r="AA18745" s="81"/>
      <c r="AB18745" s="81"/>
      <c r="AC18745" s="80"/>
      <c r="AD18745" s="80"/>
      <c r="AE18745" s="81"/>
      <c r="AF18745" s="82"/>
      <c r="AG18745" s="80"/>
      <c r="AH18745" s="119"/>
      <c r="AI18745" s="119"/>
    </row>
    <row r="18746" spans="27:35" x14ac:dyDescent="0.25">
      <c r="AA18746" s="81"/>
      <c r="AB18746" s="81"/>
      <c r="AC18746" s="80"/>
      <c r="AD18746" s="80"/>
      <c r="AE18746" s="81"/>
      <c r="AF18746" s="82"/>
      <c r="AG18746" s="80"/>
      <c r="AH18746" s="119"/>
      <c r="AI18746" s="119"/>
    </row>
    <row r="18747" spans="27:35" x14ac:dyDescent="0.25">
      <c r="AA18747" s="81"/>
      <c r="AB18747" s="81"/>
      <c r="AC18747" s="80"/>
      <c r="AD18747" s="80"/>
      <c r="AE18747" s="81"/>
      <c r="AF18747" s="82"/>
      <c r="AG18747" s="80"/>
      <c r="AH18747" s="119"/>
      <c r="AI18747" s="119"/>
    </row>
    <row r="18748" spans="27:35" x14ac:dyDescent="0.25">
      <c r="AA18748" s="81"/>
      <c r="AB18748" s="81"/>
      <c r="AC18748" s="80"/>
      <c r="AD18748" s="80"/>
      <c r="AE18748" s="81"/>
      <c r="AF18748" s="82"/>
      <c r="AG18748" s="80"/>
      <c r="AH18748" s="119"/>
      <c r="AI18748" s="119"/>
    </row>
    <row r="18749" spans="27:35" x14ac:dyDescent="0.25">
      <c r="AA18749" s="81"/>
      <c r="AB18749" s="81"/>
      <c r="AC18749" s="80"/>
      <c r="AD18749" s="80"/>
      <c r="AE18749" s="81"/>
      <c r="AF18749" s="82"/>
      <c r="AG18749" s="80"/>
      <c r="AH18749" s="119"/>
      <c r="AI18749" s="119"/>
    </row>
    <row r="18750" spans="27:35" x14ac:dyDescent="0.25">
      <c r="AA18750" s="81"/>
      <c r="AB18750" s="81"/>
      <c r="AC18750" s="80"/>
      <c r="AD18750" s="80"/>
      <c r="AE18750" s="81"/>
      <c r="AF18750" s="82"/>
      <c r="AG18750" s="80"/>
      <c r="AH18750" s="119"/>
      <c r="AI18750" s="119"/>
    </row>
    <row r="18751" spans="27:35" x14ac:dyDescent="0.25">
      <c r="AA18751" s="81"/>
      <c r="AB18751" s="81"/>
      <c r="AC18751" s="80"/>
      <c r="AD18751" s="80"/>
      <c r="AE18751" s="81"/>
      <c r="AF18751" s="82"/>
      <c r="AG18751" s="80"/>
      <c r="AH18751" s="119"/>
      <c r="AI18751" s="119"/>
    </row>
    <row r="18752" spans="27:35" x14ac:dyDescent="0.25">
      <c r="AA18752" s="81"/>
      <c r="AB18752" s="81"/>
      <c r="AC18752" s="80"/>
      <c r="AD18752" s="80"/>
      <c r="AE18752" s="81"/>
      <c r="AF18752" s="82"/>
      <c r="AG18752" s="80"/>
      <c r="AH18752" s="119"/>
      <c r="AI18752" s="119"/>
    </row>
    <row r="18753" spans="27:35" x14ac:dyDescent="0.25">
      <c r="AA18753" s="81"/>
      <c r="AB18753" s="81"/>
      <c r="AC18753" s="80"/>
      <c r="AD18753" s="80"/>
      <c r="AE18753" s="81"/>
      <c r="AF18753" s="82"/>
      <c r="AG18753" s="80"/>
      <c r="AH18753" s="119"/>
      <c r="AI18753" s="119"/>
    </row>
    <row r="18754" spans="27:35" x14ac:dyDescent="0.25">
      <c r="AA18754" s="81"/>
      <c r="AB18754" s="81"/>
      <c r="AC18754" s="80"/>
      <c r="AD18754" s="80"/>
      <c r="AE18754" s="81"/>
      <c r="AF18754" s="82"/>
      <c r="AG18754" s="80"/>
      <c r="AH18754" s="119"/>
      <c r="AI18754" s="119"/>
    </row>
    <row r="18755" spans="27:35" x14ac:dyDescent="0.25">
      <c r="AA18755" s="81"/>
      <c r="AB18755" s="81"/>
      <c r="AC18755" s="80"/>
      <c r="AD18755" s="80"/>
      <c r="AE18755" s="81"/>
      <c r="AF18755" s="82"/>
      <c r="AG18755" s="80"/>
      <c r="AH18755" s="119"/>
      <c r="AI18755" s="119"/>
    </row>
    <row r="18756" spans="27:35" x14ac:dyDescent="0.25">
      <c r="AA18756" s="81"/>
      <c r="AB18756" s="81"/>
      <c r="AC18756" s="80"/>
      <c r="AD18756" s="80"/>
      <c r="AE18756" s="81"/>
      <c r="AF18756" s="82"/>
      <c r="AG18756" s="80"/>
      <c r="AH18756" s="119"/>
      <c r="AI18756" s="119"/>
    </row>
    <row r="18757" spans="27:35" x14ac:dyDescent="0.25">
      <c r="AA18757" s="81"/>
      <c r="AB18757" s="81"/>
      <c r="AC18757" s="80"/>
      <c r="AD18757" s="80"/>
      <c r="AE18757" s="81"/>
      <c r="AF18757" s="82"/>
      <c r="AG18757" s="80"/>
      <c r="AH18757" s="119"/>
      <c r="AI18757" s="119"/>
    </row>
    <row r="18758" spans="27:35" x14ac:dyDescent="0.25">
      <c r="AA18758" s="81"/>
      <c r="AB18758" s="81"/>
      <c r="AC18758" s="80"/>
      <c r="AD18758" s="80"/>
      <c r="AE18758" s="81"/>
      <c r="AF18758" s="82"/>
      <c r="AG18758" s="80"/>
      <c r="AH18758" s="119"/>
      <c r="AI18758" s="119"/>
    </row>
    <row r="18759" spans="27:35" x14ac:dyDescent="0.25">
      <c r="AA18759" s="81"/>
      <c r="AB18759" s="81"/>
      <c r="AC18759" s="80"/>
      <c r="AD18759" s="80"/>
      <c r="AE18759" s="81"/>
      <c r="AF18759" s="82"/>
      <c r="AG18759" s="80"/>
      <c r="AH18759" s="119"/>
      <c r="AI18759" s="119"/>
    </row>
    <row r="18760" spans="27:35" x14ac:dyDescent="0.25">
      <c r="AA18760" s="81"/>
      <c r="AB18760" s="81"/>
      <c r="AC18760" s="80"/>
      <c r="AD18760" s="80"/>
      <c r="AE18760" s="81"/>
      <c r="AF18760" s="82"/>
      <c r="AG18760" s="80"/>
      <c r="AH18760" s="119"/>
      <c r="AI18760" s="119"/>
    </row>
    <row r="18761" spans="27:35" x14ac:dyDescent="0.25">
      <c r="AA18761" s="81"/>
      <c r="AB18761" s="81"/>
      <c r="AC18761" s="80"/>
      <c r="AD18761" s="80"/>
      <c r="AE18761" s="81"/>
      <c r="AF18761" s="82"/>
      <c r="AG18761" s="80"/>
      <c r="AH18761" s="119"/>
      <c r="AI18761" s="119"/>
    </row>
    <row r="18762" spans="27:35" x14ac:dyDescent="0.25">
      <c r="AA18762" s="81"/>
      <c r="AB18762" s="81"/>
      <c r="AC18762" s="80"/>
      <c r="AD18762" s="80"/>
      <c r="AE18762" s="81"/>
      <c r="AF18762" s="82"/>
      <c r="AG18762" s="80"/>
      <c r="AH18762" s="119"/>
      <c r="AI18762" s="119"/>
    </row>
    <row r="18763" spans="27:35" x14ac:dyDescent="0.25">
      <c r="AA18763" s="81"/>
      <c r="AB18763" s="81"/>
      <c r="AC18763" s="80"/>
      <c r="AD18763" s="80"/>
      <c r="AE18763" s="81"/>
      <c r="AF18763" s="82"/>
      <c r="AG18763" s="80"/>
      <c r="AH18763" s="119"/>
      <c r="AI18763" s="119"/>
    </row>
    <row r="18764" spans="27:35" x14ac:dyDescent="0.25">
      <c r="AA18764" s="81"/>
      <c r="AB18764" s="81"/>
      <c r="AC18764" s="80"/>
      <c r="AD18764" s="80"/>
      <c r="AE18764" s="81"/>
      <c r="AF18764" s="82"/>
      <c r="AG18764" s="80"/>
      <c r="AH18764" s="119"/>
      <c r="AI18764" s="119"/>
    </row>
    <row r="18765" spans="27:35" x14ac:dyDescent="0.25">
      <c r="AA18765" s="81"/>
      <c r="AB18765" s="81"/>
      <c r="AC18765" s="80"/>
      <c r="AD18765" s="80"/>
      <c r="AE18765" s="81"/>
      <c r="AF18765" s="82"/>
      <c r="AG18765" s="80"/>
      <c r="AH18765" s="119"/>
      <c r="AI18765" s="119"/>
    </row>
    <row r="18766" spans="27:35" x14ac:dyDescent="0.25">
      <c r="AA18766" s="81"/>
      <c r="AB18766" s="81"/>
      <c r="AC18766" s="80"/>
      <c r="AD18766" s="80"/>
      <c r="AE18766" s="81"/>
      <c r="AF18766" s="82"/>
      <c r="AG18766" s="80"/>
      <c r="AH18766" s="119"/>
      <c r="AI18766" s="119"/>
    </row>
    <row r="18767" spans="27:35" x14ac:dyDescent="0.25">
      <c r="AA18767" s="81"/>
      <c r="AB18767" s="81"/>
      <c r="AC18767" s="80"/>
      <c r="AD18767" s="80"/>
      <c r="AE18767" s="81"/>
      <c r="AF18767" s="82"/>
      <c r="AG18767" s="80"/>
      <c r="AH18767" s="119"/>
      <c r="AI18767" s="119"/>
    </row>
    <row r="18768" spans="27:35" x14ac:dyDescent="0.25">
      <c r="AA18768" s="81"/>
      <c r="AB18768" s="81"/>
      <c r="AC18768" s="80"/>
      <c r="AD18768" s="80"/>
      <c r="AE18768" s="81"/>
      <c r="AF18768" s="82"/>
      <c r="AG18768" s="80"/>
      <c r="AH18768" s="119"/>
      <c r="AI18768" s="119"/>
    </row>
    <row r="18769" spans="27:35" x14ac:dyDescent="0.25">
      <c r="AA18769" s="81"/>
      <c r="AB18769" s="81"/>
      <c r="AC18769" s="80"/>
      <c r="AD18769" s="80"/>
      <c r="AE18769" s="81"/>
      <c r="AF18769" s="82"/>
      <c r="AG18769" s="80"/>
      <c r="AH18769" s="119"/>
      <c r="AI18769" s="119"/>
    </row>
    <row r="18770" spans="27:35" x14ac:dyDescent="0.25">
      <c r="AA18770" s="81"/>
      <c r="AB18770" s="81"/>
      <c r="AC18770" s="80"/>
      <c r="AD18770" s="80"/>
      <c r="AE18770" s="81"/>
      <c r="AF18770" s="82"/>
      <c r="AG18770" s="80"/>
      <c r="AH18770" s="119"/>
      <c r="AI18770" s="119"/>
    </row>
    <row r="18771" spans="27:35" x14ac:dyDescent="0.25">
      <c r="AA18771" s="81"/>
      <c r="AB18771" s="81"/>
      <c r="AC18771" s="80"/>
      <c r="AD18771" s="80"/>
      <c r="AE18771" s="81"/>
      <c r="AF18771" s="82"/>
      <c r="AG18771" s="80"/>
      <c r="AH18771" s="119"/>
      <c r="AI18771" s="119"/>
    </row>
    <row r="18772" spans="27:35" x14ac:dyDescent="0.25">
      <c r="AA18772" s="81"/>
      <c r="AB18772" s="81"/>
      <c r="AC18772" s="80"/>
      <c r="AD18772" s="80"/>
      <c r="AE18772" s="81"/>
      <c r="AF18772" s="82"/>
      <c r="AG18772" s="80"/>
      <c r="AH18772" s="119"/>
      <c r="AI18772" s="119"/>
    </row>
    <row r="18773" spans="27:35" x14ac:dyDescent="0.25">
      <c r="AA18773" s="81"/>
      <c r="AB18773" s="81"/>
      <c r="AC18773" s="80"/>
      <c r="AD18773" s="80"/>
      <c r="AE18773" s="81"/>
      <c r="AF18773" s="82"/>
      <c r="AG18773" s="80"/>
      <c r="AH18773" s="119"/>
      <c r="AI18773" s="119"/>
    </row>
    <row r="18774" spans="27:35" x14ac:dyDescent="0.25">
      <c r="AA18774" s="81"/>
      <c r="AB18774" s="81"/>
      <c r="AC18774" s="80"/>
      <c r="AD18774" s="80"/>
      <c r="AE18774" s="81"/>
      <c r="AF18774" s="82"/>
      <c r="AG18774" s="80"/>
      <c r="AH18774" s="119"/>
      <c r="AI18774" s="119"/>
    </row>
    <row r="18775" spans="27:35" x14ac:dyDescent="0.25">
      <c r="AA18775" s="81"/>
      <c r="AB18775" s="81"/>
      <c r="AC18775" s="80"/>
      <c r="AD18775" s="80"/>
      <c r="AE18775" s="81"/>
      <c r="AF18775" s="82"/>
      <c r="AG18775" s="80"/>
      <c r="AH18775" s="119"/>
      <c r="AI18775" s="119"/>
    </row>
    <row r="18776" spans="27:35" x14ac:dyDescent="0.25">
      <c r="AA18776" s="81"/>
      <c r="AB18776" s="81"/>
      <c r="AC18776" s="80"/>
      <c r="AD18776" s="80"/>
      <c r="AE18776" s="81"/>
      <c r="AF18776" s="82"/>
      <c r="AG18776" s="80"/>
      <c r="AH18776" s="119"/>
      <c r="AI18776" s="119"/>
    </row>
    <row r="18777" spans="27:35" x14ac:dyDescent="0.25">
      <c r="AA18777" s="81"/>
      <c r="AB18777" s="81"/>
      <c r="AC18777" s="80"/>
      <c r="AD18777" s="80"/>
      <c r="AE18777" s="81"/>
      <c r="AF18777" s="82"/>
      <c r="AG18777" s="80"/>
      <c r="AH18777" s="119"/>
      <c r="AI18777" s="119"/>
    </row>
    <row r="18778" spans="27:35" x14ac:dyDescent="0.25">
      <c r="AA18778" s="81"/>
      <c r="AB18778" s="81"/>
      <c r="AC18778" s="80"/>
      <c r="AD18778" s="80"/>
      <c r="AE18778" s="81"/>
      <c r="AF18778" s="82"/>
      <c r="AG18778" s="80"/>
      <c r="AH18778" s="119"/>
      <c r="AI18778" s="119"/>
    </row>
    <row r="18779" spans="27:35" x14ac:dyDescent="0.25">
      <c r="AA18779" s="81"/>
      <c r="AB18779" s="81"/>
      <c r="AC18779" s="80"/>
      <c r="AD18779" s="80"/>
      <c r="AE18779" s="81"/>
      <c r="AF18779" s="82"/>
      <c r="AG18779" s="80"/>
      <c r="AH18779" s="119"/>
      <c r="AI18779" s="119"/>
    </row>
    <row r="18780" spans="27:35" x14ac:dyDescent="0.25">
      <c r="AA18780" s="81"/>
      <c r="AB18780" s="81"/>
      <c r="AC18780" s="80"/>
      <c r="AD18780" s="80"/>
      <c r="AE18780" s="81"/>
      <c r="AF18780" s="82"/>
      <c r="AG18780" s="80"/>
      <c r="AH18780" s="119"/>
      <c r="AI18780" s="119"/>
    </row>
    <row r="18781" spans="27:35" x14ac:dyDescent="0.25">
      <c r="AA18781" s="81"/>
      <c r="AB18781" s="81"/>
      <c r="AC18781" s="80"/>
      <c r="AD18781" s="80"/>
      <c r="AE18781" s="81"/>
      <c r="AF18781" s="82"/>
      <c r="AG18781" s="80"/>
      <c r="AH18781" s="119"/>
      <c r="AI18781" s="119"/>
    </row>
    <row r="18782" spans="27:35" x14ac:dyDescent="0.25">
      <c r="AA18782" s="81"/>
      <c r="AB18782" s="81"/>
      <c r="AC18782" s="80"/>
      <c r="AD18782" s="80"/>
      <c r="AE18782" s="81"/>
      <c r="AF18782" s="82"/>
      <c r="AG18782" s="80"/>
      <c r="AH18782" s="119"/>
      <c r="AI18782" s="119"/>
    </row>
    <row r="18783" spans="27:35" x14ac:dyDescent="0.25">
      <c r="AA18783" s="81"/>
      <c r="AB18783" s="81"/>
      <c r="AC18783" s="80"/>
      <c r="AD18783" s="80"/>
      <c r="AE18783" s="81"/>
      <c r="AF18783" s="82"/>
      <c r="AG18783" s="80"/>
      <c r="AH18783" s="119"/>
      <c r="AI18783" s="119"/>
    </row>
    <row r="18784" spans="27:35" x14ac:dyDescent="0.25">
      <c r="AA18784" s="81"/>
      <c r="AB18784" s="81"/>
      <c r="AC18784" s="80"/>
      <c r="AD18784" s="80"/>
      <c r="AE18784" s="81"/>
      <c r="AF18784" s="82"/>
      <c r="AG18784" s="80"/>
      <c r="AH18784" s="119"/>
      <c r="AI18784" s="119"/>
    </row>
    <row r="18785" spans="27:35" x14ac:dyDescent="0.25">
      <c r="AA18785" s="81"/>
      <c r="AB18785" s="81"/>
      <c r="AC18785" s="80"/>
      <c r="AD18785" s="80"/>
      <c r="AE18785" s="81"/>
      <c r="AF18785" s="82"/>
      <c r="AG18785" s="80"/>
      <c r="AH18785" s="119"/>
      <c r="AI18785" s="119"/>
    </row>
    <row r="18786" spans="27:35" x14ac:dyDescent="0.25">
      <c r="AA18786" s="81"/>
      <c r="AB18786" s="81"/>
      <c r="AC18786" s="80"/>
      <c r="AD18786" s="80"/>
      <c r="AE18786" s="81"/>
      <c r="AF18786" s="82"/>
      <c r="AG18786" s="80"/>
      <c r="AH18786" s="119"/>
      <c r="AI18786" s="119"/>
    </row>
    <row r="18787" spans="27:35" x14ac:dyDescent="0.25">
      <c r="AA18787" s="81"/>
      <c r="AB18787" s="81"/>
      <c r="AC18787" s="80"/>
      <c r="AD18787" s="80"/>
      <c r="AE18787" s="81"/>
      <c r="AF18787" s="82"/>
      <c r="AG18787" s="80"/>
      <c r="AH18787" s="119"/>
      <c r="AI18787" s="119"/>
    </row>
    <row r="18788" spans="27:35" x14ac:dyDescent="0.25">
      <c r="AA18788" s="81"/>
      <c r="AB18788" s="81"/>
      <c r="AC18788" s="80"/>
      <c r="AD18788" s="80"/>
      <c r="AE18788" s="81"/>
      <c r="AF18788" s="82"/>
      <c r="AG18788" s="80"/>
      <c r="AH18788" s="119"/>
      <c r="AI18788" s="119"/>
    </row>
    <row r="18789" spans="27:35" x14ac:dyDescent="0.25">
      <c r="AA18789" s="81"/>
      <c r="AB18789" s="81"/>
      <c r="AC18789" s="80"/>
      <c r="AD18789" s="80"/>
      <c r="AE18789" s="81"/>
      <c r="AF18789" s="82"/>
      <c r="AG18789" s="80"/>
      <c r="AH18789" s="119"/>
      <c r="AI18789" s="119"/>
    </row>
    <row r="18790" spans="27:35" x14ac:dyDescent="0.25">
      <c r="AA18790" s="81"/>
      <c r="AB18790" s="81"/>
      <c r="AC18790" s="80"/>
      <c r="AD18790" s="80"/>
      <c r="AE18790" s="81"/>
      <c r="AF18790" s="82"/>
      <c r="AG18790" s="80"/>
      <c r="AH18790" s="119"/>
      <c r="AI18790" s="119"/>
    </row>
    <row r="18791" spans="27:35" x14ac:dyDescent="0.25">
      <c r="AA18791" s="81"/>
      <c r="AB18791" s="81"/>
      <c r="AC18791" s="80"/>
      <c r="AD18791" s="80"/>
      <c r="AE18791" s="81"/>
      <c r="AF18791" s="82"/>
      <c r="AG18791" s="80"/>
      <c r="AH18791" s="119"/>
      <c r="AI18791" s="119"/>
    </row>
    <row r="18792" spans="27:35" x14ac:dyDescent="0.25">
      <c r="AA18792" s="81"/>
      <c r="AB18792" s="81"/>
      <c r="AC18792" s="80"/>
      <c r="AD18792" s="80"/>
      <c r="AE18792" s="81"/>
      <c r="AF18792" s="82"/>
      <c r="AG18792" s="80"/>
      <c r="AH18792" s="119"/>
      <c r="AI18792" s="119"/>
    </row>
    <row r="18793" spans="27:35" x14ac:dyDescent="0.25">
      <c r="AA18793" s="81"/>
      <c r="AB18793" s="81"/>
      <c r="AC18793" s="80"/>
      <c r="AD18793" s="80"/>
      <c r="AE18793" s="81"/>
      <c r="AF18793" s="82"/>
      <c r="AG18793" s="80"/>
      <c r="AH18793" s="119"/>
      <c r="AI18793" s="119"/>
    </row>
    <row r="18794" spans="27:35" x14ac:dyDescent="0.25">
      <c r="AA18794" s="81"/>
      <c r="AB18794" s="81"/>
      <c r="AC18794" s="80"/>
      <c r="AD18794" s="80"/>
      <c r="AE18794" s="81"/>
      <c r="AF18794" s="82"/>
      <c r="AG18794" s="80"/>
      <c r="AH18794" s="119"/>
      <c r="AI18794" s="119"/>
    </row>
    <row r="18795" spans="27:35" x14ac:dyDescent="0.25">
      <c r="AA18795" s="81"/>
      <c r="AB18795" s="81"/>
      <c r="AC18795" s="80"/>
      <c r="AD18795" s="80"/>
      <c r="AE18795" s="81"/>
      <c r="AF18795" s="82"/>
      <c r="AG18795" s="80"/>
      <c r="AH18795" s="119"/>
      <c r="AI18795" s="119"/>
    </row>
    <row r="18796" spans="27:35" x14ac:dyDescent="0.25">
      <c r="AA18796" s="81"/>
      <c r="AB18796" s="81"/>
      <c r="AC18796" s="80"/>
      <c r="AD18796" s="80"/>
      <c r="AE18796" s="81"/>
      <c r="AF18796" s="82"/>
      <c r="AG18796" s="80"/>
      <c r="AH18796" s="119"/>
      <c r="AI18796" s="119"/>
    </row>
    <row r="18797" spans="27:35" x14ac:dyDescent="0.25">
      <c r="AA18797" s="81"/>
      <c r="AB18797" s="81"/>
      <c r="AC18797" s="80"/>
      <c r="AD18797" s="80"/>
      <c r="AE18797" s="81"/>
      <c r="AF18797" s="82"/>
      <c r="AG18797" s="80"/>
      <c r="AH18797" s="119"/>
      <c r="AI18797" s="119"/>
    </row>
    <row r="18798" spans="27:35" x14ac:dyDescent="0.25">
      <c r="AA18798" s="81"/>
      <c r="AB18798" s="81"/>
      <c r="AC18798" s="80"/>
      <c r="AD18798" s="80"/>
      <c r="AE18798" s="81"/>
      <c r="AF18798" s="82"/>
      <c r="AG18798" s="80"/>
      <c r="AH18798" s="119"/>
      <c r="AI18798" s="119"/>
    </row>
    <row r="18799" spans="27:35" x14ac:dyDescent="0.25">
      <c r="AA18799" s="81"/>
      <c r="AB18799" s="81"/>
      <c r="AC18799" s="80"/>
      <c r="AD18799" s="80"/>
      <c r="AE18799" s="81"/>
      <c r="AF18799" s="82"/>
      <c r="AG18799" s="80"/>
      <c r="AH18799" s="119"/>
      <c r="AI18799" s="119"/>
    </row>
    <row r="18800" spans="27:35" x14ac:dyDescent="0.25">
      <c r="AA18800" s="81"/>
      <c r="AB18800" s="81"/>
      <c r="AC18800" s="80"/>
      <c r="AD18800" s="80"/>
      <c r="AE18800" s="81"/>
      <c r="AF18800" s="82"/>
      <c r="AG18800" s="80"/>
      <c r="AH18800" s="119"/>
      <c r="AI18800" s="119"/>
    </row>
    <row r="18801" spans="27:35" x14ac:dyDescent="0.25">
      <c r="AA18801" s="81"/>
      <c r="AB18801" s="81"/>
      <c r="AC18801" s="80"/>
      <c r="AD18801" s="80"/>
      <c r="AE18801" s="81"/>
      <c r="AF18801" s="82"/>
      <c r="AG18801" s="80"/>
      <c r="AH18801" s="119"/>
      <c r="AI18801" s="119"/>
    </row>
    <row r="18802" spans="27:35" x14ac:dyDescent="0.25">
      <c r="AA18802" s="81"/>
      <c r="AB18802" s="81"/>
      <c r="AC18802" s="80"/>
      <c r="AD18802" s="80"/>
      <c r="AE18802" s="81"/>
      <c r="AF18802" s="82"/>
      <c r="AG18802" s="80"/>
      <c r="AH18802" s="119"/>
      <c r="AI18802" s="119"/>
    </row>
    <row r="18803" spans="27:35" x14ac:dyDescent="0.25">
      <c r="AA18803" s="81"/>
      <c r="AB18803" s="81"/>
      <c r="AC18803" s="80"/>
      <c r="AD18803" s="80"/>
      <c r="AE18803" s="81"/>
      <c r="AF18803" s="82"/>
      <c r="AG18803" s="80"/>
      <c r="AH18803" s="119"/>
      <c r="AI18803" s="119"/>
    </row>
    <row r="18804" spans="27:35" x14ac:dyDescent="0.25">
      <c r="AA18804" s="81"/>
      <c r="AB18804" s="81"/>
      <c r="AC18804" s="80"/>
      <c r="AD18804" s="80"/>
      <c r="AE18804" s="81"/>
      <c r="AF18804" s="82"/>
      <c r="AG18804" s="80"/>
      <c r="AH18804" s="119"/>
      <c r="AI18804" s="119"/>
    </row>
    <row r="18805" spans="27:35" x14ac:dyDescent="0.25">
      <c r="AA18805" s="81"/>
      <c r="AB18805" s="81"/>
      <c r="AC18805" s="80"/>
      <c r="AD18805" s="80"/>
      <c r="AE18805" s="81"/>
      <c r="AF18805" s="82"/>
      <c r="AG18805" s="80"/>
      <c r="AH18805" s="119"/>
      <c r="AI18805" s="119"/>
    </row>
    <row r="18806" spans="27:35" x14ac:dyDescent="0.25">
      <c r="AA18806" s="81"/>
      <c r="AB18806" s="81"/>
      <c r="AC18806" s="80"/>
      <c r="AD18806" s="80"/>
      <c r="AE18806" s="81"/>
      <c r="AF18806" s="82"/>
      <c r="AG18806" s="80"/>
      <c r="AH18806" s="119"/>
      <c r="AI18806" s="119"/>
    </row>
    <row r="18807" spans="27:35" x14ac:dyDescent="0.25">
      <c r="AA18807" s="81"/>
      <c r="AB18807" s="81"/>
      <c r="AC18807" s="80"/>
      <c r="AD18807" s="80"/>
      <c r="AE18807" s="81"/>
      <c r="AF18807" s="82"/>
      <c r="AG18807" s="80"/>
      <c r="AH18807" s="119"/>
      <c r="AI18807" s="119"/>
    </row>
    <row r="18808" spans="27:35" x14ac:dyDescent="0.25">
      <c r="AA18808" s="81"/>
      <c r="AB18808" s="81"/>
      <c r="AC18808" s="80"/>
      <c r="AD18808" s="80"/>
      <c r="AE18808" s="81"/>
      <c r="AF18808" s="82"/>
      <c r="AG18808" s="80"/>
      <c r="AH18808" s="119"/>
      <c r="AI18808" s="119"/>
    </row>
    <row r="18809" spans="27:35" x14ac:dyDescent="0.25">
      <c r="AA18809" s="81"/>
      <c r="AB18809" s="81"/>
      <c r="AC18809" s="80"/>
      <c r="AD18809" s="80"/>
      <c r="AE18809" s="81"/>
      <c r="AF18809" s="82"/>
      <c r="AG18809" s="80"/>
      <c r="AH18809" s="119"/>
      <c r="AI18809" s="119"/>
    </row>
    <row r="18810" spans="27:35" x14ac:dyDescent="0.25">
      <c r="AA18810" s="81"/>
      <c r="AB18810" s="81"/>
      <c r="AC18810" s="80"/>
      <c r="AD18810" s="80"/>
      <c r="AE18810" s="81"/>
      <c r="AF18810" s="82"/>
      <c r="AG18810" s="80"/>
      <c r="AH18810" s="119"/>
      <c r="AI18810" s="119"/>
    </row>
    <row r="18811" spans="27:35" x14ac:dyDescent="0.25">
      <c r="AA18811" s="81"/>
      <c r="AB18811" s="81"/>
      <c r="AC18811" s="80"/>
      <c r="AD18811" s="80"/>
      <c r="AE18811" s="81"/>
      <c r="AF18811" s="82"/>
      <c r="AG18811" s="80"/>
      <c r="AH18811" s="119"/>
      <c r="AI18811" s="119"/>
    </row>
    <row r="18812" spans="27:35" x14ac:dyDescent="0.25">
      <c r="AA18812" s="81"/>
      <c r="AB18812" s="81"/>
      <c r="AC18812" s="80"/>
      <c r="AD18812" s="80"/>
      <c r="AE18812" s="81"/>
      <c r="AF18812" s="82"/>
      <c r="AG18812" s="80"/>
      <c r="AH18812" s="119"/>
      <c r="AI18812" s="119"/>
    </row>
    <row r="18813" spans="27:35" x14ac:dyDescent="0.25">
      <c r="AA18813" s="81"/>
      <c r="AB18813" s="81"/>
      <c r="AC18813" s="80"/>
      <c r="AD18813" s="80"/>
      <c r="AE18813" s="81"/>
      <c r="AF18813" s="82"/>
      <c r="AG18813" s="80"/>
      <c r="AH18813" s="119"/>
      <c r="AI18813" s="119"/>
    </row>
    <row r="18814" spans="27:35" x14ac:dyDescent="0.25">
      <c r="AA18814" s="81"/>
      <c r="AB18814" s="81"/>
      <c r="AC18814" s="80"/>
      <c r="AD18814" s="80"/>
      <c r="AE18814" s="81"/>
      <c r="AF18814" s="82"/>
      <c r="AG18814" s="80"/>
      <c r="AH18814" s="119"/>
      <c r="AI18814" s="119"/>
    </row>
    <row r="18815" spans="27:35" x14ac:dyDescent="0.25">
      <c r="AA18815" s="81"/>
      <c r="AB18815" s="81"/>
      <c r="AC18815" s="80"/>
      <c r="AD18815" s="80"/>
      <c r="AE18815" s="81"/>
      <c r="AF18815" s="82"/>
      <c r="AG18815" s="80"/>
      <c r="AH18815" s="119"/>
      <c r="AI18815" s="119"/>
    </row>
    <row r="18816" spans="27:35" x14ac:dyDescent="0.25">
      <c r="AA18816" s="81"/>
      <c r="AB18816" s="81"/>
      <c r="AC18816" s="80"/>
      <c r="AD18816" s="80"/>
      <c r="AE18816" s="81"/>
      <c r="AF18816" s="82"/>
      <c r="AG18816" s="80"/>
      <c r="AH18816" s="119"/>
      <c r="AI18816" s="119"/>
    </row>
    <row r="18817" spans="27:35" x14ac:dyDescent="0.25">
      <c r="AA18817" s="81"/>
      <c r="AB18817" s="81"/>
      <c r="AC18817" s="80"/>
      <c r="AD18817" s="80"/>
      <c r="AE18817" s="81"/>
      <c r="AF18817" s="82"/>
      <c r="AG18817" s="80"/>
      <c r="AH18817" s="119"/>
      <c r="AI18817" s="119"/>
    </row>
    <row r="18818" spans="27:35" x14ac:dyDescent="0.25">
      <c r="AA18818" s="81"/>
      <c r="AB18818" s="81"/>
      <c r="AC18818" s="80"/>
      <c r="AD18818" s="80"/>
      <c r="AE18818" s="81"/>
      <c r="AF18818" s="82"/>
      <c r="AG18818" s="80"/>
      <c r="AH18818" s="119"/>
      <c r="AI18818" s="119"/>
    </row>
    <row r="18819" spans="27:35" x14ac:dyDescent="0.25">
      <c r="AA18819" s="81"/>
      <c r="AB18819" s="81"/>
      <c r="AC18819" s="80"/>
      <c r="AD18819" s="80"/>
      <c r="AE18819" s="81"/>
      <c r="AF18819" s="82"/>
      <c r="AG18819" s="80"/>
      <c r="AH18819" s="119"/>
      <c r="AI18819" s="119"/>
    </row>
    <row r="18820" spans="27:35" x14ac:dyDescent="0.25">
      <c r="AA18820" s="81"/>
      <c r="AB18820" s="81"/>
      <c r="AC18820" s="80"/>
      <c r="AD18820" s="80"/>
      <c r="AE18820" s="81"/>
      <c r="AF18820" s="82"/>
      <c r="AG18820" s="80"/>
      <c r="AH18820" s="119"/>
      <c r="AI18820" s="119"/>
    </row>
    <row r="18821" spans="27:35" x14ac:dyDescent="0.25">
      <c r="AA18821" s="81"/>
      <c r="AB18821" s="81"/>
      <c r="AC18821" s="80"/>
      <c r="AD18821" s="80"/>
      <c r="AE18821" s="81"/>
      <c r="AF18821" s="82"/>
      <c r="AG18821" s="80"/>
      <c r="AH18821" s="119"/>
      <c r="AI18821" s="119"/>
    </row>
    <row r="18822" spans="27:35" x14ac:dyDescent="0.25">
      <c r="AA18822" s="81"/>
      <c r="AB18822" s="81"/>
      <c r="AC18822" s="80"/>
      <c r="AD18822" s="80"/>
      <c r="AE18822" s="81"/>
      <c r="AF18822" s="82"/>
      <c r="AG18822" s="80"/>
      <c r="AH18822" s="119"/>
      <c r="AI18822" s="119"/>
    </row>
    <row r="18823" spans="27:35" x14ac:dyDescent="0.25">
      <c r="AA18823" s="81"/>
      <c r="AB18823" s="81"/>
      <c r="AC18823" s="80"/>
      <c r="AD18823" s="80"/>
      <c r="AE18823" s="81"/>
      <c r="AF18823" s="82"/>
      <c r="AG18823" s="80"/>
      <c r="AH18823" s="119"/>
      <c r="AI18823" s="119"/>
    </row>
    <row r="18824" spans="27:35" x14ac:dyDescent="0.25">
      <c r="AA18824" s="81"/>
      <c r="AB18824" s="81"/>
      <c r="AC18824" s="80"/>
      <c r="AD18824" s="80"/>
      <c r="AE18824" s="81"/>
      <c r="AF18824" s="82"/>
      <c r="AG18824" s="80"/>
      <c r="AH18824" s="119"/>
      <c r="AI18824" s="119"/>
    </row>
    <row r="18825" spans="27:35" x14ac:dyDescent="0.25">
      <c r="AA18825" s="81"/>
      <c r="AB18825" s="81"/>
      <c r="AC18825" s="80"/>
      <c r="AD18825" s="80"/>
      <c r="AE18825" s="81"/>
      <c r="AF18825" s="82"/>
      <c r="AG18825" s="80"/>
      <c r="AH18825" s="119"/>
      <c r="AI18825" s="119"/>
    </row>
    <row r="18826" spans="27:35" x14ac:dyDescent="0.25">
      <c r="AA18826" s="81"/>
      <c r="AB18826" s="81"/>
      <c r="AC18826" s="80"/>
      <c r="AD18826" s="80"/>
      <c r="AE18826" s="81"/>
      <c r="AF18826" s="82"/>
      <c r="AG18826" s="80"/>
      <c r="AH18826" s="119"/>
      <c r="AI18826" s="119"/>
    </row>
    <row r="18827" spans="27:35" x14ac:dyDescent="0.25">
      <c r="AA18827" s="81"/>
      <c r="AB18827" s="81"/>
      <c r="AC18827" s="80"/>
      <c r="AD18827" s="80"/>
      <c r="AE18827" s="81"/>
      <c r="AF18827" s="82"/>
      <c r="AG18827" s="80"/>
      <c r="AH18827" s="119"/>
      <c r="AI18827" s="119"/>
    </row>
    <row r="18828" spans="27:35" x14ac:dyDescent="0.25">
      <c r="AA18828" s="81"/>
      <c r="AB18828" s="81"/>
      <c r="AC18828" s="80"/>
      <c r="AD18828" s="80"/>
      <c r="AE18828" s="81"/>
      <c r="AF18828" s="82"/>
      <c r="AG18828" s="80"/>
      <c r="AH18828" s="119"/>
      <c r="AI18828" s="119"/>
    </row>
    <row r="18829" spans="27:35" x14ac:dyDescent="0.25">
      <c r="AA18829" s="81"/>
      <c r="AB18829" s="81"/>
      <c r="AC18829" s="80"/>
      <c r="AD18829" s="80"/>
      <c r="AE18829" s="81"/>
      <c r="AF18829" s="82"/>
      <c r="AG18829" s="80"/>
      <c r="AH18829" s="119"/>
      <c r="AI18829" s="119"/>
    </row>
    <row r="18830" spans="27:35" x14ac:dyDescent="0.25">
      <c r="AA18830" s="81"/>
      <c r="AB18830" s="81"/>
      <c r="AC18830" s="80"/>
      <c r="AD18830" s="80"/>
      <c r="AE18830" s="81"/>
      <c r="AF18830" s="82"/>
      <c r="AG18830" s="80"/>
      <c r="AH18830" s="119"/>
      <c r="AI18830" s="119"/>
    </row>
    <row r="18831" spans="27:35" x14ac:dyDescent="0.25">
      <c r="AA18831" s="81"/>
      <c r="AB18831" s="81"/>
      <c r="AC18831" s="80"/>
      <c r="AD18831" s="80"/>
      <c r="AE18831" s="81"/>
      <c r="AF18831" s="82"/>
      <c r="AG18831" s="80"/>
      <c r="AH18831" s="119"/>
      <c r="AI18831" s="119"/>
    </row>
    <row r="18832" spans="27:35" x14ac:dyDescent="0.25">
      <c r="AA18832" s="81"/>
      <c r="AB18832" s="81"/>
      <c r="AC18832" s="80"/>
      <c r="AD18832" s="80"/>
      <c r="AE18832" s="81"/>
      <c r="AF18832" s="82"/>
      <c r="AG18832" s="80"/>
      <c r="AH18832" s="119"/>
      <c r="AI18832" s="119"/>
    </row>
    <row r="18833" spans="27:35" x14ac:dyDescent="0.25">
      <c r="AA18833" s="81"/>
      <c r="AB18833" s="81"/>
      <c r="AC18833" s="80"/>
      <c r="AD18833" s="80"/>
      <c r="AE18833" s="81"/>
      <c r="AF18833" s="82"/>
      <c r="AG18833" s="80"/>
      <c r="AH18833" s="119"/>
      <c r="AI18833" s="119"/>
    </row>
    <row r="18834" spans="27:35" x14ac:dyDescent="0.25">
      <c r="AA18834" s="81"/>
      <c r="AB18834" s="81"/>
      <c r="AC18834" s="80"/>
      <c r="AD18834" s="80"/>
      <c r="AE18834" s="81"/>
      <c r="AF18834" s="82"/>
      <c r="AG18834" s="80"/>
      <c r="AH18834" s="119"/>
      <c r="AI18834" s="119"/>
    </row>
    <row r="18835" spans="27:35" x14ac:dyDescent="0.25">
      <c r="AA18835" s="81"/>
      <c r="AB18835" s="81"/>
      <c r="AC18835" s="80"/>
      <c r="AD18835" s="80"/>
      <c r="AE18835" s="81"/>
      <c r="AF18835" s="82"/>
      <c r="AG18835" s="80"/>
      <c r="AH18835" s="119"/>
      <c r="AI18835" s="119"/>
    </row>
    <row r="18836" spans="27:35" x14ac:dyDescent="0.25">
      <c r="AA18836" s="81"/>
      <c r="AB18836" s="81"/>
      <c r="AC18836" s="80"/>
      <c r="AD18836" s="80"/>
      <c r="AE18836" s="81"/>
      <c r="AF18836" s="82"/>
      <c r="AG18836" s="80"/>
      <c r="AH18836" s="119"/>
      <c r="AI18836" s="119"/>
    </row>
    <row r="18837" spans="27:35" x14ac:dyDescent="0.25">
      <c r="AA18837" s="81"/>
      <c r="AB18837" s="81"/>
      <c r="AC18837" s="80"/>
      <c r="AD18837" s="80"/>
      <c r="AE18837" s="81"/>
      <c r="AF18837" s="82"/>
      <c r="AG18837" s="80"/>
      <c r="AH18837" s="119"/>
      <c r="AI18837" s="119"/>
    </row>
    <row r="18838" spans="27:35" x14ac:dyDescent="0.25">
      <c r="AA18838" s="81"/>
      <c r="AB18838" s="81"/>
      <c r="AC18838" s="80"/>
      <c r="AD18838" s="80"/>
      <c r="AE18838" s="81"/>
      <c r="AF18838" s="82"/>
      <c r="AG18838" s="80"/>
      <c r="AH18838" s="119"/>
      <c r="AI18838" s="119"/>
    </row>
    <row r="18839" spans="27:35" x14ac:dyDescent="0.25">
      <c r="AA18839" s="81"/>
      <c r="AB18839" s="81"/>
      <c r="AC18839" s="80"/>
      <c r="AD18839" s="80"/>
      <c r="AE18839" s="81"/>
      <c r="AF18839" s="82"/>
      <c r="AG18839" s="80"/>
      <c r="AH18839" s="119"/>
      <c r="AI18839" s="119"/>
    </row>
    <row r="18840" spans="27:35" x14ac:dyDescent="0.25">
      <c r="AA18840" s="81"/>
      <c r="AB18840" s="81"/>
      <c r="AC18840" s="80"/>
      <c r="AD18840" s="80"/>
      <c r="AE18840" s="81"/>
      <c r="AF18840" s="82"/>
      <c r="AG18840" s="80"/>
      <c r="AH18840" s="119"/>
      <c r="AI18840" s="119"/>
    </row>
    <row r="18841" spans="27:35" x14ac:dyDescent="0.25">
      <c r="AA18841" s="81"/>
      <c r="AB18841" s="81"/>
      <c r="AC18841" s="80"/>
      <c r="AD18841" s="80"/>
      <c r="AE18841" s="81"/>
      <c r="AF18841" s="82"/>
      <c r="AG18841" s="80"/>
      <c r="AH18841" s="119"/>
      <c r="AI18841" s="119"/>
    </row>
    <row r="18842" spans="27:35" x14ac:dyDescent="0.25">
      <c r="AA18842" s="81"/>
      <c r="AB18842" s="81"/>
      <c r="AC18842" s="80"/>
      <c r="AD18842" s="80"/>
      <c r="AE18842" s="81"/>
      <c r="AF18842" s="82"/>
      <c r="AG18842" s="80"/>
      <c r="AH18842" s="119"/>
      <c r="AI18842" s="119"/>
    </row>
    <row r="18843" spans="27:35" x14ac:dyDescent="0.25">
      <c r="AA18843" s="81"/>
      <c r="AB18843" s="81"/>
      <c r="AC18843" s="80"/>
      <c r="AD18843" s="80"/>
      <c r="AE18843" s="81"/>
      <c r="AF18843" s="82"/>
      <c r="AG18843" s="80"/>
      <c r="AH18843" s="119"/>
      <c r="AI18843" s="119"/>
    </row>
    <row r="18844" spans="27:35" x14ac:dyDescent="0.25">
      <c r="AA18844" s="81"/>
      <c r="AB18844" s="81"/>
      <c r="AC18844" s="80"/>
      <c r="AD18844" s="80"/>
      <c r="AE18844" s="81"/>
      <c r="AF18844" s="82"/>
      <c r="AG18844" s="80"/>
      <c r="AH18844" s="119"/>
      <c r="AI18844" s="119"/>
    </row>
    <row r="18845" spans="27:35" x14ac:dyDescent="0.25">
      <c r="AA18845" s="81"/>
      <c r="AB18845" s="81"/>
      <c r="AC18845" s="80"/>
      <c r="AD18845" s="80"/>
      <c r="AE18845" s="81"/>
      <c r="AF18845" s="82"/>
      <c r="AG18845" s="80"/>
      <c r="AH18845" s="119"/>
      <c r="AI18845" s="119"/>
    </row>
    <row r="18846" spans="27:35" x14ac:dyDescent="0.25">
      <c r="AA18846" s="81"/>
      <c r="AB18846" s="81"/>
      <c r="AC18846" s="80"/>
      <c r="AD18846" s="80"/>
      <c r="AE18846" s="81"/>
      <c r="AF18846" s="82"/>
      <c r="AG18846" s="80"/>
      <c r="AH18846" s="119"/>
      <c r="AI18846" s="119"/>
    </row>
    <row r="18847" spans="27:35" x14ac:dyDescent="0.25">
      <c r="AA18847" s="81"/>
      <c r="AB18847" s="81"/>
      <c r="AC18847" s="80"/>
      <c r="AD18847" s="80"/>
      <c r="AE18847" s="81"/>
      <c r="AF18847" s="82"/>
      <c r="AG18847" s="80"/>
      <c r="AH18847" s="119"/>
      <c r="AI18847" s="119"/>
    </row>
    <row r="18848" spans="27:35" x14ac:dyDescent="0.25">
      <c r="AA18848" s="81"/>
      <c r="AB18848" s="81"/>
      <c r="AC18848" s="80"/>
      <c r="AD18848" s="80"/>
      <c r="AE18848" s="81"/>
      <c r="AF18848" s="82"/>
      <c r="AG18848" s="80"/>
      <c r="AH18848" s="119"/>
      <c r="AI18848" s="119"/>
    </row>
    <row r="18849" spans="27:35" x14ac:dyDescent="0.25">
      <c r="AA18849" s="81"/>
      <c r="AB18849" s="81"/>
      <c r="AC18849" s="80"/>
      <c r="AD18849" s="80"/>
      <c r="AE18849" s="81"/>
      <c r="AF18849" s="82"/>
      <c r="AG18849" s="80"/>
      <c r="AH18849" s="119"/>
      <c r="AI18849" s="119"/>
    </row>
    <row r="18850" spans="27:35" x14ac:dyDescent="0.25">
      <c r="AA18850" s="81"/>
      <c r="AB18850" s="81"/>
      <c r="AC18850" s="80"/>
      <c r="AD18850" s="80"/>
      <c r="AE18850" s="81"/>
      <c r="AF18850" s="82"/>
      <c r="AG18850" s="80"/>
      <c r="AH18850" s="119"/>
      <c r="AI18850" s="119"/>
    </row>
    <row r="18851" spans="27:35" x14ac:dyDescent="0.25">
      <c r="AA18851" s="81"/>
      <c r="AB18851" s="81"/>
      <c r="AC18851" s="80"/>
      <c r="AD18851" s="80"/>
      <c r="AE18851" s="81"/>
      <c r="AF18851" s="82"/>
      <c r="AG18851" s="80"/>
      <c r="AH18851" s="119"/>
      <c r="AI18851" s="119"/>
    </row>
    <row r="18852" spans="27:35" x14ac:dyDescent="0.25">
      <c r="AA18852" s="81"/>
      <c r="AB18852" s="81"/>
      <c r="AC18852" s="80"/>
      <c r="AD18852" s="80"/>
      <c r="AE18852" s="81"/>
      <c r="AF18852" s="82"/>
      <c r="AG18852" s="80"/>
      <c r="AH18852" s="119"/>
      <c r="AI18852" s="119"/>
    </row>
    <row r="18853" spans="27:35" x14ac:dyDescent="0.25">
      <c r="AA18853" s="81"/>
      <c r="AB18853" s="81"/>
      <c r="AC18853" s="80"/>
      <c r="AD18853" s="80"/>
      <c r="AE18853" s="81"/>
      <c r="AF18853" s="82"/>
      <c r="AG18853" s="80"/>
      <c r="AH18853" s="119"/>
      <c r="AI18853" s="119"/>
    </row>
    <row r="18854" spans="27:35" x14ac:dyDescent="0.25">
      <c r="AA18854" s="81"/>
      <c r="AB18854" s="81"/>
      <c r="AC18854" s="80"/>
      <c r="AD18854" s="80"/>
      <c r="AE18854" s="81"/>
      <c r="AF18854" s="82"/>
      <c r="AG18854" s="80"/>
      <c r="AH18854" s="119"/>
      <c r="AI18854" s="119"/>
    </row>
    <row r="18855" spans="27:35" x14ac:dyDescent="0.25">
      <c r="AA18855" s="81"/>
      <c r="AB18855" s="81"/>
      <c r="AC18855" s="80"/>
      <c r="AD18855" s="80"/>
      <c r="AE18855" s="81"/>
      <c r="AF18855" s="82"/>
      <c r="AG18855" s="80"/>
      <c r="AH18855" s="119"/>
      <c r="AI18855" s="119"/>
    </row>
    <row r="18856" spans="27:35" x14ac:dyDescent="0.25">
      <c r="AA18856" s="81"/>
      <c r="AB18856" s="81"/>
      <c r="AC18856" s="80"/>
      <c r="AD18856" s="80"/>
      <c r="AE18856" s="81"/>
      <c r="AF18856" s="82"/>
      <c r="AG18856" s="80"/>
      <c r="AH18856" s="119"/>
      <c r="AI18856" s="119"/>
    </row>
    <row r="18857" spans="27:35" x14ac:dyDescent="0.25">
      <c r="AA18857" s="81"/>
      <c r="AB18857" s="81"/>
      <c r="AC18857" s="80"/>
      <c r="AD18857" s="80"/>
      <c r="AE18857" s="81"/>
      <c r="AF18857" s="82"/>
      <c r="AG18857" s="80"/>
      <c r="AH18857" s="119"/>
      <c r="AI18857" s="119"/>
    </row>
    <row r="18858" spans="27:35" x14ac:dyDescent="0.25">
      <c r="AA18858" s="81"/>
      <c r="AB18858" s="81"/>
      <c r="AC18858" s="80"/>
      <c r="AD18858" s="80"/>
      <c r="AE18858" s="81"/>
      <c r="AF18858" s="82"/>
      <c r="AG18858" s="80"/>
      <c r="AH18858" s="119"/>
      <c r="AI18858" s="119"/>
    </row>
    <row r="18859" spans="27:35" x14ac:dyDescent="0.25">
      <c r="AA18859" s="81"/>
      <c r="AB18859" s="81"/>
      <c r="AC18859" s="80"/>
      <c r="AD18859" s="80"/>
      <c r="AE18859" s="81"/>
      <c r="AF18859" s="82"/>
      <c r="AG18859" s="80"/>
      <c r="AH18859" s="119"/>
      <c r="AI18859" s="119"/>
    </row>
    <row r="18860" spans="27:35" x14ac:dyDescent="0.25">
      <c r="AA18860" s="81"/>
      <c r="AB18860" s="81"/>
      <c r="AC18860" s="80"/>
      <c r="AD18860" s="80"/>
      <c r="AE18860" s="81"/>
      <c r="AF18860" s="82"/>
      <c r="AG18860" s="80"/>
      <c r="AH18860" s="119"/>
      <c r="AI18860" s="119"/>
    </row>
    <row r="18861" spans="27:35" x14ac:dyDescent="0.25">
      <c r="AA18861" s="81"/>
      <c r="AB18861" s="81"/>
      <c r="AC18861" s="80"/>
      <c r="AD18861" s="80"/>
      <c r="AE18861" s="81"/>
      <c r="AF18861" s="82"/>
      <c r="AG18861" s="80"/>
      <c r="AH18861" s="119"/>
      <c r="AI18861" s="119"/>
    </row>
    <row r="18862" spans="27:35" x14ac:dyDescent="0.25">
      <c r="AA18862" s="81"/>
      <c r="AB18862" s="81"/>
      <c r="AC18862" s="80"/>
      <c r="AD18862" s="80"/>
      <c r="AE18862" s="81"/>
      <c r="AF18862" s="82"/>
      <c r="AG18862" s="80"/>
      <c r="AH18862" s="119"/>
      <c r="AI18862" s="119"/>
    </row>
    <row r="18863" spans="27:35" x14ac:dyDescent="0.25">
      <c r="AA18863" s="81"/>
      <c r="AB18863" s="81"/>
      <c r="AC18863" s="80"/>
      <c r="AD18863" s="80"/>
      <c r="AE18863" s="81"/>
      <c r="AF18863" s="82"/>
      <c r="AG18863" s="80"/>
      <c r="AH18863" s="119"/>
      <c r="AI18863" s="119"/>
    </row>
    <row r="18864" spans="27:35" x14ac:dyDescent="0.25">
      <c r="AA18864" s="81"/>
      <c r="AB18864" s="81"/>
      <c r="AC18864" s="80"/>
      <c r="AD18864" s="80"/>
      <c r="AE18864" s="81"/>
      <c r="AF18864" s="82"/>
      <c r="AG18864" s="80"/>
      <c r="AH18864" s="119"/>
      <c r="AI18864" s="119"/>
    </row>
    <row r="18865" spans="27:35" x14ac:dyDescent="0.25">
      <c r="AA18865" s="81"/>
      <c r="AB18865" s="81"/>
      <c r="AC18865" s="80"/>
      <c r="AD18865" s="80"/>
      <c r="AE18865" s="81"/>
      <c r="AF18865" s="82"/>
      <c r="AG18865" s="80"/>
      <c r="AH18865" s="119"/>
      <c r="AI18865" s="119"/>
    </row>
    <row r="18866" spans="27:35" x14ac:dyDescent="0.25">
      <c r="AA18866" s="81"/>
      <c r="AB18866" s="81"/>
      <c r="AC18866" s="80"/>
      <c r="AD18866" s="80"/>
      <c r="AE18866" s="81"/>
      <c r="AF18866" s="82"/>
      <c r="AG18866" s="80"/>
      <c r="AH18866" s="119"/>
      <c r="AI18866" s="119"/>
    </row>
    <row r="18867" spans="27:35" x14ac:dyDescent="0.25">
      <c r="AA18867" s="81"/>
      <c r="AB18867" s="81"/>
      <c r="AC18867" s="80"/>
      <c r="AD18867" s="80"/>
      <c r="AE18867" s="81"/>
      <c r="AF18867" s="82"/>
      <c r="AG18867" s="80"/>
      <c r="AH18867" s="119"/>
      <c r="AI18867" s="119"/>
    </row>
    <row r="18868" spans="27:35" x14ac:dyDescent="0.25">
      <c r="AA18868" s="81"/>
      <c r="AB18868" s="81"/>
      <c r="AC18868" s="80"/>
      <c r="AD18868" s="80"/>
      <c r="AE18868" s="81"/>
      <c r="AF18868" s="82"/>
      <c r="AG18868" s="80"/>
      <c r="AH18868" s="119"/>
      <c r="AI18868" s="119"/>
    </row>
    <row r="18869" spans="27:35" x14ac:dyDescent="0.25">
      <c r="AA18869" s="81"/>
      <c r="AB18869" s="81"/>
      <c r="AC18869" s="80"/>
      <c r="AD18869" s="80"/>
      <c r="AE18869" s="81"/>
      <c r="AF18869" s="82"/>
      <c r="AG18869" s="80"/>
      <c r="AH18869" s="119"/>
      <c r="AI18869" s="119"/>
    </row>
    <row r="18870" spans="27:35" x14ac:dyDescent="0.25">
      <c r="AA18870" s="81"/>
      <c r="AB18870" s="81"/>
      <c r="AC18870" s="80"/>
      <c r="AD18870" s="80"/>
      <c r="AE18870" s="81"/>
      <c r="AF18870" s="82"/>
      <c r="AG18870" s="80"/>
      <c r="AH18870" s="119"/>
      <c r="AI18870" s="119"/>
    </row>
    <row r="18871" spans="27:35" x14ac:dyDescent="0.25">
      <c r="AA18871" s="81"/>
      <c r="AB18871" s="81"/>
      <c r="AC18871" s="80"/>
      <c r="AD18871" s="80"/>
      <c r="AE18871" s="81"/>
      <c r="AF18871" s="82"/>
      <c r="AG18871" s="80"/>
      <c r="AH18871" s="119"/>
      <c r="AI18871" s="119"/>
    </row>
    <row r="18872" spans="27:35" x14ac:dyDescent="0.25">
      <c r="AA18872" s="81"/>
      <c r="AB18872" s="81"/>
      <c r="AC18872" s="80"/>
      <c r="AD18872" s="80"/>
      <c r="AE18872" s="81"/>
      <c r="AF18872" s="82"/>
      <c r="AG18872" s="80"/>
      <c r="AH18872" s="119"/>
      <c r="AI18872" s="119"/>
    </row>
    <row r="18873" spans="27:35" x14ac:dyDescent="0.25">
      <c r="AA18873" s="81"/>
      <c r="AB18873" s="81"/>
      <c r="AC18873" s="80"/>
      <c r="AD18873" s="80"/>
      <c r="AE18873" s="81"/>
      <c r="AF18873" s="82"/>
      <c r="AG18873" s="80"/>
      <c r="AH18873" s="119"/>
      <c r="AI18873" s="119"/>
    </row>
    <row r="18874" spans="27:35" x14ac:dyDescent="0.25">
      <c r="AA18874" s="81"/>
      <c r="AB18874" s="81"/>
      <c r="AC18874" s="80"/>
      <c r="AD18874" s="80"/>
      <c r="AE18874" s="81"/>
      <c r="AF18874" s="82"/>
      <c r="AG18874" s="80"/>
      <c r="AH18874" s="119"/>
      <c r="AI18874" s="119"/>
    </row>
    <row r="18875" spans="27:35" x14ac:dyDescent="0.25">
      <c r="AA18875" s="81"/>
      <c r="AB18875" s="81"/>
      <c r="AC18875" s="80"/>
      <c r="AD18875" s="80"/>
      <c r="AE18875" s="81"/>
      <c r="AF18875" s="82"/>
      <c r="AG18875" s="80"/>
      <c r="AH18875" s="119"/>
      <c r="AI18875" s="119"/>
    </row>
    <row r="18876" spans="27:35" x14ac:dyDescent="0.25">
      <c r="AA18876" s="81"/>
      <c r="AB18876" s="81"/>
      <c r="AC18876" s="80"/>
      <c r="AD18876" s="80"/>
      <c r="AE18876" s="81"/>
      <c r="AF18876" s="82"/>
      <c r="AG18876" s="80"/>
      <c r="AH18876" s="119"/>
      <c r="AI18876" s="119"/>
    </row>
    <row r="18877" spans="27:35" x14ac:dyDescent="0.25">
      <c r="AA18877" s="81"/>
      <c r="AB18877" s="81"/>
      <c r="AC18877" s="80"/>
      <c r="AD18877" s="80"/>
      <c r="AE18877" s="81"/>
      <c r="AF18877" s="82"/>
      <c r="AG18877" s="80"/>
      <c r="AH18877" s="119"/>
      <c r="AI18877" s="119"/>
    </row>
    <row r="18878" spans="27:35" x14ac:dyDescent="0.25">
      <c r="AA18878" s="81"/>
      <c r="AB18878" s="81"/>
      <c r="AC18878" s="80"/>
      <c r="AD18878" s="80"/>
      <c r="AE18878" s="81"/>
      <c r="AF18878" s="82"/>
      <c r="AG18878" s="80"/>
      <c r="AH18878" s="119"/>
      <c r="AI18878" s="119"/>
    </row>
    <row r="18879" spans="27:35" x14ac:dyDescent="0.25">
      <c r="AA18879" s="81"/>
      <c r="AB18879" s="81"/>
      <c r="AC18879" s="80"/>
      <c r="AD18879" s="80"/>
      <c r="AE18879" s="81"/>
      <c r="AF18879" s="82"/>
      <c r="AG18879" s="80"/>
      <c r="AH18879" s="119"/>
      <c r="AI18879" s="119"/>
    </row>
    <row r="18880" spans="27:35" x14ac:dyDescent="0.25">
      <c r="AA18880" s="81"/>
      <c r="AB18880" s="81"/>
      <c r="AC18880" s="80"/>
      <c r="AD18880" s="80"/>
      <c r="AE18880" s="81"/>
      <c r="AF18880" s="82"/>
      <c r="AG18880" s="80"/>
      <c r="AH18880" s="119"/>
      <c r="AI18880" s="119"/>
    </row>
    <row r="18881" spans="27:35" x14ac:dyDescent="0.25">
      <c r="AA18881" s="81"/>
      <c r="AB18881" s="81"/>
      <c r="AC18881" s="80"/>
      <c r="AD18881" s="80"/>
      <c r="AE18881" s="81"/>
      <c r="AF18881" s="82"/>
      <c r="AG18881" s="80"/>
      <c r="AH18881" s="119"/>
      <c r="AI18881" s="119"/>
    </row>
    <row r="18882" spans="27:35" x14ac:dyDescent="0.25">
      <c r="AA18882" s="81"/>
      <c r="AB18882" s="81"/>
      <c r="AC18882" s="80"/>
      <c r="AD18882" s="80"/>
      <c r="AE18882" s="81"/>
      <c r="AF18882" s="82"/>
      <c r="AG18882" s="80"/>
      <c r="AH18882" s="119"/>
      <c r="AI18882" s="119"/>
    </row>
    <row r="18883" spans="27:35" x14ac:dyDescent="0.25">
      <c r="AA18883" s="81"/>
      <c r="AB18883" s="81"/>
      <c r="AC18883" s="80"/>
      <c r="AD18883" s="80"/>
      <c r="AE18883" s="81"/>
      <c r="AF18883" s="82"/>
      <c r="AG18883" s="80"/>
      <c r="AH18883" s="119"/>
      <c r="AI18883" s="119"/>
    </row>
    <row r="18884" spans="27:35" x14ac:dyDescent="0.25">
      <c r="AA18884" s="81"/>
      <c r="AB18884" s="81"/>
      <c r="AC18884" s="80"/>
      <c r="AD18884" s="80"/>
      <c r="AE18884" s="81"/>
      <c r="AF18884" s="82"/>
      <c r="AG18884" s="80"/>
      <c r="AH18884" s="119"/>
      <c r="AI18884" s="119"/>
    </row>
    <row r="18885" spans="27:35" x14ac:dyDescent="0.25">
      <c r="AA18885" s="81"/>
      <c r="AB18885" s="81"/>
      <c r="AC18885" s="80"/>
      <c r="AD18885" s="80"/>
      <c r="AE18885" s="81"/>
      <c r="AF18885" s="82"/>
      <c r="AG18885" s="80"/>
      <c r="AH18885" s="119"/>
      <c r="AI18885" s="119"/>
    </row>
    <row r="18886" spans="27:35" x14ac:dyDescent="0.25">
      <c r="AA18886" s="81"/>
      <c r="AB18886" s="81"/>
      <c r="AC18886" s="80"/>
      <c r="AD18886" s="80"/>
      <c r="AE18886" s="81"/>
      <c r="AF18886" s="82"/>
      <c r="AG18886" s="80"/>
      <c r="AH18886" s="119"/>
      <c r="AI18886" s="119"/>
    </row>
    <row r="18887" spans="27:35" x14ac:dyDescent="0.25">
      <c r="AA18887" s="81"/>
      <c r="AB18887" s="81"/>
      <c r="AC18887" s="80"/>
      <c r="AD18887" s="80"/>
      <c r="AE18887" s="81"/>
      <c r="AF18887" s="82"/>
      <c r="AG18887" s="80"/>
      <c r="AH18887" s="119"/>
      <c r="AI18887" s="119"/>
    </row>
    <row r="18888" spans="27:35" x14ac:dyDescent="0.25">
      <c r="AA18888" s="81"/>
      <c r="AB18888" s="81"/>
      <c r="AC18888" s="80"/>
      <c r="AD18888" s="80"/>
      <c r="AE18888" s="81"/>
      <c r="AF18888" s="82"/>
      <c r="AG18888" s="80"/>
      <c r="AH18888" s="119"/>
      <c r="AI18888" s="119"/>
    </row>
    <row r="18889" spans="27:35" x14ac:dyDescent="0.25">
      <c r="AA18889" s="81"/>
      <c r="AB18889" s="81"/>
      <c r="AC18889" s="80"/>
      <c r="AD18889" s="80"/>
      <c r="AE18889" s="81"/>
      <c r="AF18889" s="82"/>
      <c r="AG18889" s="80"/>
      <c r="AH18889" s="119"/>
      <c r="AI18889" s="119"/>
    </row>
    <row r="18890" spans="27:35" x14ac:dyDescent="0.25">
      <c r="AA18890" s="81"/>
      <c r="AB18890" s="81"/>
      <c r="AC18890" s="80"/>
      <c r="AD18890" s="80"/>
      <c r="AE18890" s="81"/>
      <c r="AF18890" s="82"/>
      <c r="AG18890" s="80"/>
      <c r="AH18890" s="119"/>
      <c r="AI18890" s="119"/>
    </row>
    <row r="18891" spans="27:35" x14ac:dyDescent="0.25">
      <c r="AA18891" s="81"/>
      <c r="AB18891" s="81"/>
      <c r="AC18891" s="80"/>
      <c r="AD18891" s="80"/>
      <c r="AE18891" s="81"/>
      <c r="AF18891" s="82"/>
      <c r="AG18891" s="80"/>
      <c r="AH18891" s="119"/>
      <c r="AI18891" s="119"/>
    </row>
    <row r="18892" spans="27:35" x14ac:dyDescent="0.25">
      <c r="AA18892" s="81"/>
      <c r="AB18892" s="81"/>
      <c r="AC18892" s="80"/>
      <c r="AD18892" s="80"/>
      <c r="AE18892" s="81"/>
      <c r="AF18892" s="82"/>
      <c r="AG18892" s="80"/>
      <c r="AH18892" s="119"/>
      <c r="AI18892" s="119"/>
    </row>
    <row r="18893" spans="27:35" x14ac:dyDescent="0.25">
      <c r="AA18893" s="81"/>
      <c r="AB18893" s="81"/>
      <c r="AC18893" s="80"/>
      <c r="AD18893" s="80"/>
      <c r="AE18893" s="81"/>
      <c r="AF18893" s="82"/>
      <c r="AG18893" s="80"/>
      <c r="AH18893" s="119"/>
      <c r="AI18893" s="119"/>
    </row>
    <row r="18894" spans="27:35" x14ac:dyDescent="0.25">
      <c r="AA18894" s="81"/>
      <c r="AB18894" s="81"/>
      <c r="AC18894" s="80"/>
      <c r="AD18894" s="80"/>
      <c r="AE18894" s="81"/>
      <c r="AF18894" s="82"/>
      <c r="AG18894" s="80"/>
      <c r="AH18894" s="119"/>
      <c r="AI18894" s="119"/>
    </row>
    <row r="18895" spans="27:35" x14ac:dyDescent="0.25">
      <c r="AA18895" s="81"/>
      <c r="AB18895" s="81"/>
      <c r="AC18895" s="80"/>
      <c r="AD18895" s="80"/>
      <c r="AE18895" s="81"/>
      <c r="AF18895" s="82"/>
      <c r="AG18895" s="80"/>
      <c r="AH18895" s="119"/>
      <c r="AI18895" s="119"/>
    </row>
    <row r="18896" spans="27:35" x14ac:dyDescent="0.25">
      <c r="AA18896" s="81"/>
      <c r="AB18896" s="81"/>
      <c r="AC18896" s="80"/>
      <c r="AD18896" s="80"/>
      <c r="AE18896" s="81"/>
      <c r="AF18896" s="82"/>
      <c r="AG18896" s="80"/>
      <c r="AH18896" s="119"/>
      <c r="AI18896" s="119"/>
    </row>
    <row r="18897" spans="27:35" x14ac:dyDescent="0.25">
      <c r="AA18897" s="81"/>
      <c r="AB18897" s="81"/>
      <c r="AC18897" s="80"/>
      <c r="AD18897" s="80"/>
      <c r="AE18897" s="81"/>
      <c r="AF18897" s="82"/>
      <c r="AG18897" s="80"/>
      <c r="AH18897" s="119"/>
      <c r="AI18897" s="119"/>
    </row>
    <row r="18898" spans="27:35" x14ac:dyDescent="0.25">
      <c r="AA18898" s="81"/>
      <c r="AB18898" s="81"/>
      <c r="AC18898" s="80"/>
      <c r="AD18898" s="80"/>
      <c r="AE18898" s="81"/>
      <c r="AF18898" s="82"/>
      <c r="AG18898" s="80"/>
      <c r="AH18898" s="119"/>
      <c r="AI18898" s="119"/>
    </row>
    <row r="18899" spans="27:35" x14ac:dyDescent="0.25">
      <c r="AA18899" s="81"/>
      <c r="AB18899" s="81"/>
      <c r="AC18899" s="80"/>
      <c r="AD18899" s="80"/>
      <c r="AE18899" s="81"/>
      <c r="AF18899" s="82"/>
      <c r="AG18899" s="80"/>
      <c r="AH18899" s="119"/>
      <c r="AI18899" s="119"/>
    </row>
    <row r="18900" spans="27:35" x14ac:dyDescent="0.25">
      <c r="AA18900" s="81"/>
      <c r="AB18900" s="81"/>
      <c r="AC18900" s="80"/>
      <c r="AD18900" s="80"/>
      <c r="AE18900" s="81"/>
      <c r="AF18900" s="82"/>
      <c r="AG18900" s="80"/>
      <c r="AH18900" s="119"/>
      <c r="AI18900" s="119"/>
    </row>
    <row r="18901" spans="27:35" x14ac:dyDescent="0.25">
      <c r="AA18901" s="81"/>
      <c r="AB18901" s="81"/>
      <c r="AC18901" s="80"/>
      <c r="AD18901" s="80"/>
      <c r="AE18901" s="81"/>
      <c r="AF18901" s="82"/>
      <c r="AG18901" s="80"/>
      <c r="AH18901" s="119"/>
      <c r="AI18901" s="119"/>
    </row>
    <row r="18902" spans="27:35" x14ac:dyDescent="0.25">
      <c r="AA18902" s="81"/>
      <c r="AB18902" s="81"/>
      <c r="AC18902" s="80"/>
      <c r="AD18902" s="80"/>
      <c r="AE18902" s="81"/>
      <c r="AF18902" s="82"/>
      <c r="AG18902" s="80"/>
      <c r="AH18902" s="119"/>
      <c r="AI18902" s="119"/>
    </row>
    <row r="18903" spans="27:35" x14ac:dyDescent="0.25">
      <c r="AA18903" s="81"/>
      <c r="AB18903" s="81"/>
      <c r="AC18903" s="80"/>
      <c r="AD18903" s="80"/>
      <c r="AE18903" s="81"/>
      <c r="AF18903" s="82"/>
      <c r="AG18903" s="80"/>
      <c r="AH18903" s="119"/>
      <c r="AI18903" s="119"/>
    </row>
    <row r="18904" spans="27:35" x14ac:dyDescent="0.25">
      <c r="AA18904" s="81"/>
      <c r="AB18904" s="81"/>
      <c r="AC18904" s="80"/>
      <c r="AD18904" s="80"/>
      <c r="AE18904" s="81"/>
      <c r="AF18904" s="82"/>
      <c r="AG18904" s="80"/>
      <c r="AH18904" s="119"/>
      <c r="AI18904" s="119"/>
    </row>
    <row r="18905" spans="27:35" x14ac:dyDescent="0.25">
      <c r="AA18905" s="81"/>
      <c r="AB18905" s="81"/>
      <c r="AC18905" s="80"/>
      <c r="AD18905" s="80"/>
      <c r="AE18905" s="81"/>
      <c r="AF18905" s="82"/>
      <c r="AG18905" s="80"/>
      <c r="AH18905" s="119"/>
      <c r="AI18905" s="119"/>
    </row>
    <row r="18906" spans="27:35" x14ac:dyDescent="0.25">
      <c r="AA18906" s="81"/>
      <c r="AB18906" s="81"/>
      <c r="AC18906" s="80"/>
      <c r="AD18906" s="80"/>
      <c r="AE18906" s="81"/>
      <c r="AF18906" s="82"/>
      <c r="AG18906" s="80"/>
      <c r="AH18906" s="119"/>
      <c r="AI18906" s="119"/>
    </row>
    <row r="18907" spans="27:35" x14ac:dyDescent="0.25">
      <c r="AA18907" s="81"/>
      <c r="AB18907" s="81"/>
      <c r="AC18907" s="80"/>
      <c r="AD18907" s="80"/>
      <c r="AE18907" s="81"/>
      <c r="AF18907" s="82"/>
      <c r="AG18907" s="80"/>
      <c r="AH18907" s="119"/>
      <c r="AI18907" s="119"/>
    </row>
    <row r="18908" spans="27:35" x14ac:dyDescent="0.25">
      <c r="AA18908" s="81"/>
      <c r="AB18908" s="81"/>
      <c r="AC18908" s="80"/>
      <c r="AD18908" s="80"/>
      <c r="AE18908" s="81"/>
      <c r="AF18908" s="82"/>
      <c r="AG18908" s="80"/>
      <c r="AH18908" s="119"/>
      <c r="AI18908" s="119"/>
    </row>
    <row r="18909" spans="27:35" x14ac:dyDescent="0.25">
      <c r="AA18909" s="81"/>
      <c r="AB18909" s="81"/>
      <c r="AC18909" s="80"/>
      <c r="AD18909" s="80"/>
      <c r="AE18909" s="81"/>
      <c r="AF18909" s="82"/>
      <c r="AG18909" s="80"/>
      <c r="AH18909" s="119"/>
      <c r="AI18909" s="119"/>
    </row>
    <row r="18910" spans="27:35" x14ac:dyDescent="0.25">
      <c r="AA18910" s="81"/>
      <c r="AB18910" s="81"/>
      <c r="AC18910" s="80"/>
      <c r="AD18910" s="80"/>
      <c r="AE18910" s="81"/>
      <c r="AF18910" s="82"/>
      <c r="AG18910" s="80"/>
      <c r="AH18910" s="119"/>
      <c r="AI18910" s="119"/>
    </row>
    <row r="18911" spans="27:35" x14ac:dyDescent="0.25">
      <c r="AA18911" s="81"/>
      <c r="AB18911" s="81"/>
      <c r="AC18911" s="80"/>
      <c r="AD18911" s="80"/>
      <c r="AE18911" s="81"/>
      <c r="AF18911" s="82"/>
      <c r="AG18911" s="80"/>
      <c r="AH18911" s="119"/>
      <c r="AI18911" s="119"/>
    </row>
    <row r="18912" spans="27:35" x14ac:dyDescent="0.25">
      <c r="AA18912" s="81"/>
      <c r="AB18912" s="81"/>
      <c r="AC18912" s="80"/>
      <c r="AD18912" s="80"/>
      <c r="AE18912" s="81"/>
      <c r="AF18912" s="82"/>
      <c r="AG18912" s="80"/>
      <c r="AH18912" s="119"/>
      <c r="AI18912" s="119"/>
    </row>
    <row r="18913" spans="27:35" x14ac:dyDescent="0.25">
      <c r="AA18913" s="81"/>
      <c r="AB18913" s="81"/>
      <c r="AC18913" s="80"/>
      <c r="AD18913" s="80"/>
      <c r="AE18913" s="81"/>
      <c r="AF18913" s="82"/>
      <c r="AG18913" s="80"/>
      <c r="AH18913" s="119"/>
      <c r="AI18913" s="119"/>
    </row>
    <row r="18914" spans="27:35" x14ac:dyDescent="0.25">
      <c r="AA18914" s="81"/>
      <c r="AB18914" s="81"/>
      <c r="AC18914" s="80"/>
      <c r="AD18914" s="80"/>
      <c r="AE18914" s="81"/>
      <c r="AF18914" s="82"/>
      <c r="AG18914" s="80"/>
      <c r="AH18914" s="119"/>
      <c r="AI18914" s="119"/>
    </row>
    <row r="18915" spans="27:35" x14ac:dyDescent="0.25">
      <c r="AA18915" s="81"/>
      <c r="AB18915" s="81"/>
      <c r="AC18915" s="80"/>
      <c r="AD18915" s="80"/>
      <c r="AE18915" s="81"/>
      <c r="AF18915" s="82"/>
      <c r="AG18915" s="80"/>
      <c r="AH18915" s="119"/>
      <c r="AI18915" s="119"/>
    </row>
    <row r="18916" spans="27:35" x14ac:dyDescent="0.25">
      <c r="AA18916" s="81"/>
      <c r="AB18916" s="81"/>
      <c r="AC18916" s="80"/>
      <c r="AD18916" s="80"/>
      <c r="AE18916" s="81"/>
      <c r="AF18916" s="82"/>
      <c r="AG18916" s="80"/>
      <c r="AH18916" s="119"/>
      <c r="AI18916" s="119"/>
    </row>
    <row r="18917" spans="27:35" x14ac:dyDescent="0.25">
      <c r="AA18917" s="81"/>
      <c r="AB18917" s="81"/>
      <c r="AC18917" s="80"/>
      <c r="AD18917" s="80"/>
      <c r="AE18917" s="81"/>
      <c r="AF18917" s="82"/>
      <c r="AG18917" s="80"/>
      <c r="AH18917" s="119"/>
      <c r="AI18917" s="119"/>
    </row>
    <row r="18918" spans="27:35" x14ac:dyDescent="0.25">
      <c r="AA18918" s="81"/>
      <c r="AB18918" s="81"/>
      <c r="AC18918" s="80"/>
      <c r="AD18918" s="80"/>
      <c r="AE18918" s="81"/>
      <c r="AF18918" s="82"/>
      <c r="AG18918" s="80"/>
      <c r="AH18918" s="119"/>
      <c r="AI18918" s="119"/>
    </row>
    <row r="18919" spans="27:35" x14ac:dyDescent="0.25">
      <c r="AA18919" s="81"/>
      <c r="AB18919" s="81"/>
      <c r="AC18919" s="80"/>
      <c r="AD18919" s="80"/>
      <c r="AE18919" s="81"/>
      <c r="AF18919" s="82"/>
      <c r="AG18919" s="80"/>
      <c r="AH18919" s="119"/>
      <c r="AI18919" s="119"/>
    </row>
    <row r="18920" spans="27:35" x14ac:dyDescent="0.25">
      <c r="AA18920" s="81"/>
      <c r="AB18920" s="81"/>
      <c r="AC18920" s="80"/>
      <c r="AD18920" s="80"/>
      <c r="AE18920" s="81"/>
      <c r="AF18920" s="82"/>
      <c r="AG18920" s="80"/>
      <c r="AH18920" s="119"/>
      <c r="AI18920" s="119"/>
    </row>
    <row r="18921" spans="27:35" x14ac:dyDescent="0.25">
      <c r="AA18921" s="81"/>
      <c r="AB18921" s="81"/>
      <c r="AC18921" s="80"/>
      <c r="AD18921" s="80"/>
      <c r="AE18921" s="81"/>
      <c r="AF18921" s="82"/>
      <c r="AG18921" s="80"/>
      <c r="AH18921" s="119"/>
      <c r="AI18921" s="119"/>
    </row>
    <row r="18922" spans="27:35" x14ac:dyDescent="0.25">
      <c r="AA18922" s="81"/>
      <c r="AB18922" s="81"/>
      <c r="AC18922" s="80"/>
      <c r="AD18922" s="80"/>
      <c r="AE18922" s="81"/>
      <c r="AF18922" s="82"/>
      <c r="AG18922" s="80"/>
      <c r="AH18922" s="119"/>
      <c r="AI18922" s="119"/>
    </row>
    <row r="18923" spans="27:35" x14ac:dyDescent="0.25">
      <c r="AA18923" s="81"/>
      <c r="AB18923" s="81"/>
      <c r="AC18923" s="80"/>
      <c r="AD18923" s="80"/>
      <c r="AE18923" s="81"/>
      <c r="AF18923" s="82"/>
      <c r="AG18923" s="80"/>
      <c r="AH18923" s="119"/>
      <c r="AI18923" s="119"/>
    </row>
    <row r="18924" spans="27:35" x14ac:dyDescent="0.25">
      <c r="AA18924" s="81"/>
      <c r="AB18924" s="81"/>
      <c r="AC18924" s="80"/>
      <c r="AD18924" s="80"/>
      <c r="AE18924" s="81"/>
      <c r="AF18924" s="82"/>
      <c r="AG18924" s="80"/>
      <c r="AH18924" s="119"/>
      <c r="AI18924" s="119"/>
    </row>
    <row r="18925" spans="27:35" x14ac:dyDescent="0.25">
      <c r="AA18925" s="81"/>
      <c r="AB18925" s="81"/>
      <c r="AC18925" s="80"/>
      <c r="AD18925" s="80"/>
      <c r="AE18925" s="81"/>
      <c r="AF18925" s="82"/>
      <c r="AG18925" s="80"/>
      <c r="AH18925" s="119"/>
      <c r="AI18925" s="119"/>
    </row>
    <row r="18926" spans="27:35" x14ac:dyDescent="0.25">
      <c r="AA18926" s="81"/>
      <c r="AB18926" s="81"/>
      <c r="AC18926" s="80"/>
      <c r="AD18926" s="80"/>
      <c r="AE18926" s="81"/>
      <c r="AF18926" s="82"/>
      <c r="AG18926" s="80"/>
      <c r="AH18926" s="119"/>
      <c r="AI18926" s="119"/>
    </row>
    <row r="18927" spans="27:35" x14ac:dyDescent="0.25">
      <c r="AA18927" s="81"/>
      <c r="AB18927" s="81"/>
      <c r="AC18927" s="80"/>
      <c r="AD18927" s="80"/>
      <c r="AE18927" s="81"/>
      <c r="AF18927" s="82"/>
      <c r="AG18927" s="80"/>
      <c r="AH18927" s="119"/>
      <c r="AI18927" s="119"/>
    </row>
    <row r="18928" spans="27:35" x14ac:dyDescent="0.25">
      <c r="AA18928" s="81"/>
      <c r="AB18928" s="81"/>
      <c r="AC18928" s="80"/>
      <c r="AD18928" s="80"/>
      <c r="AE18928" s="81"/>
      <c r="AF18928" s="82"/>
      <c r="AG18928" s="80"/>
      <c r="AH18928" s="119"/>
      <c r="AI18928" s="119"/>
    </row>
    <row r="18929" spans="27:35" x14ac:dyDescent="0.25">
      <c r="AA18929" s="81"/>
      <c r="AB18929" s="81"/>
      <c r="AC18929" s="80"/>
      <c r="AD18929" s="80"/>
      <c r="AE18929" s="81"/>
      <c r="AF18929" s="82"/>
      <c r="AG18929" s="80"/>
      <c r="AH18929" s="119"/>
      <c r="AI18929" s="119"/>
    </row>
    <row r="18930" spans="27:35" x14ac:dyDescent="0.25">
      <c r="AA18930" s="81"/>
      <c r="AB18930" s="81"/>
      <c r="AC18930" s="80"/>
      <c r="AD18930" s="80"/>
      <c r="AE18930" s="81"/>
      <c r="AF18930" s="82"/>
      <c r="AG18930" s="80"/>
      <c r="AH18930" s="119"/>
      <c r="AI18930" s="119"/>
    </row>
    <row r="18931" spans="27:35" x14ac:dyDescent="0.25">
      <c r="AA18931" s="81"/>
      <c r="AB18931" s="81"/>
      <c r="AC18931" s="80"/>
      <c r="AD18931" s="80"/>
      <c r="AE18931" s="81"/>
      <c r="AF18931" s="82"/>
      <c r="AG18931" s="80"/>
      <c r="AH18931" s="119"/>
      <c r="AI18931" s="119"/>
    </row>
    <row r="18932" spans="27:35" x14ac:dyDescent="0.25">
      <c r="AA18932" s="81"/>
      <c r="AB18932" s="81"/>
      <c r="AC18932" s="80"/>
      <c r="AD18932" s="80"/>
      <c r="AE18932" s="81"/>
      <c r="AF18932" s="82"/>
      <c r="AG18932" s="80"/>
      <c r="AH18932" s="119"/>
      <c r="AI18932" s="119"/>
    </row>
    <row r="18933" spans="27:35" x14ac:dyDescent="0.25">
      <c r="AA18933" s="81"/>
      <c r="AB18933" s="81"/>
      <c r="AC18933" s="80"/>
      <c r="AD18933" s="80"/>
      <c r="AE18933" s="81"/>
      <c r="AF18933" s="82"/>
      <c r="AG18933" s="80"/>
      <c r="AH18933" s="119"/>
      <c r="AI18933" s="119"/>
    </row>
    <row r="18934" spans="27:35" x14ac:dyDescent="0.25">
      <c r="AA18934" s="81"/>
      <c r="AB18934" s="81"/>
      <c r="AC18934" s="80"/>
      <c r="AD18934" s="80"/>
      <c r="AE18934" s="81"/>
      <c r="AF18934" s="82"/>
      <c r="AG18934" s="80"/>
      <c r="AH18934" s="119"/>
      <c r="AI18934" s="119"/>
    </row>
    <row r="18935" spans="27:35" x14ac:dyDescent="0.25">
      <c r="AA18935" s="81"/>
      <c r="AB18935" s="81"/>
      <c r="AC18935" s="80"/>
      <c r="AD18935" s="80"/>
      <c r="AE18935" s="81"/>
      <c r="AF18935" s="82"/>
      <c r="AG18935" s="80"/>
      <c r="AH18935" s="119"/>
      <c r="AI18935" s="119"/>
    </row>
    <row r="18936" spans="27:35" x14ac:dyDescent="0.25">
      <c r="AA18936" s="81"/>
      <c r="AB18936" s="81"/>
      <c r="AC18936" s="80"/>
      <c r="AD18936" s="80"/>
      <c r="AE18936" s="81"/>
      <c r="AF18936" s="82"/>
      <c r="AG18936" s="80"/>
      <c r="AH18936" s="119"/>
      <c r="AI18936" s="119"/>
    </row>
    <row r="18937" spans="27:35" x14ac:dyDescent="0.25">
      <c r="AA18937" s="81"/>
      <c r="AB18937" s="81"/>
      <c r="AC18937" s="80"/>
      <c r="AD18937" s="80"/>
      <c r="AE18937" s="81"/>
      <c r="AF18937" s="82"/>
      <c r="AG18937" s="80"/>
      <c r="AH18937" s="119"/>
      <c r="AI18937" s="119"/>
    </row>
    <row r="18938" spans="27:35" x14ac:dyDescent="0.25">
      <c r="AA18938" s="81"/>
      <c r="AB18938" s="81"/>
      <c r="AC18938" s="80"/>
      <c r="AD18938" s="80"/>
      <c r="AE18938" s="81"/>
      <c r="AF18938" s="82"/>
      <c r="AG18938" s="80"/>
      <c r="AH18938" s="119"/>
      <c r="AI18938" s="119"/>
    </row>
    <row r="18939" spans="27:35" x14ac:dyDescent="0.25">
      <c r="AA18939" s="81"/>
      <c r="AB18939" s="81"/>
      <c r="AC18939" s="80"/>
      <c r="AD18939" s="80"/>
      <c r="AE18939" s="81"/>
      <c r="AF18939" s="82"/>
      <c r="AG18939" s="80"/>
      <c r="AH18939" s="119"/>
      <c r="AI18939" s="119"/>
    </row>
    <row r="18940" spans="27:35" x14ac:dyDescent="0.25">
      <c r="AA18940" s="81"/>
      <c r="AB18940" s="81"/>
      <c r="AC18940" s="80"/>
      <c r="AD18940" s="80"/>
      <c r="AE18940" s="81"/>
      <c r="AF18940" s="82"/>
      <c r="AG18940" s="80"/>
      <c r="AH18940" s="119"/>
      <c r="AI18940" s="119"/>
    </row>
    <row r="18941" spans="27:35" x14ac:dyDescent="0.25">
      <c r="AA18941" s="81"/>
      <c r="AB18941" s="81"/>
      <c r="AC18941" s="80"/>
      <c r="AD18941" s="80"/>
      <c r="AE18941" s="81"/>
      <c r="AF18941" s="82"/>
      <c r="AG18941" s="80"/>
      <c r="AH18941" s="119"/>
      <c r="AI18941" s="119"/>
    </row>
    <row r="18942" spans="27:35" x14ac:dyDescent="0.25">
      <c r="AA18942" s="81"/>
      <c r="AB18942" s="81"/>
      <c r="AC18942" s="80"/>
      <c r="AD18942" s="80"/>
      <c r="AE18942" s="81"/>
      <c r="AF18942" s="82"/>
      <c r="AG18942" s="80"/>
      <c r="AH18942" s="119"/>
      <c r="AI18942" s="119"/>
    </row>
    <row r="18943" spans="27:35" x14ac:dyDescent="0.25">
      <c r="AA18943" s="81"/>
      <c r="AB18943" s="81"/>
      <c r="AC18943" s="80"/>
      <c r="AD18943" s="80"/>
      <c r="AE18943" s="81"/>
      <c r="AF18943" s="82"/>
      <c r="AG18943" s="80"/>
      <c r="AH18943" s="119"/>
      <c r="AI18943" s="119"/>
    </row>
    <row r="18944" spans="27:35" x14ac:dyDescent="0.25">
      <c r="AA18944" s="81"/>
      <c r="AB18944" s="81"/>
      <c r="AC18944" s="80"/>
      <c r="AD18944" s="80"/>
      <c r="AE18944" s="81"/>
      <c r="AF18944" s="82"/>
      <c r="AG18944" s="80"/>
      <c r="AH18944" s="119"/>
      <c r="AI18944" s="119"/>
    </row>
    <row r="18945" spans="27:35" x14ac:dyDescent="0.25">
      <c r="AA18945" s="81"/>
      <c r="AB18945" s="81"/>
      <c r="AC18945" s="80"/>
      <c r="AD18945" s="80"/>
      <c r="AE18945" s="81"/>
      <c r="AF18945" s="82"/>
      <c r="AG18945" s="80"/>
      <c r="AH18945" s="119"/>
      <c r="AI18945" s="119"/>
    </row>
    <row r="18946" spans="27:35" x14ac:dyDescent="0.25">
      <c r="AA18946" s="81"/>
      <c r="AB18946" s="81"/>
      <c r="AC18946" s="80"/>
      <c r="AD18946" s="80"/>
      <c r="AE18946" s="81"/>
      <c r="AF18946" s="82"/>
      <c r="AG18946" s="80"/>
      <c r="AH18946" s="119"/>
      <c r="AI18946" s="119"/>
    </row>
    <row r="18947" spans="27:35" x14ac:dyDescent="0.25">
      <c r="AA18947" s="81"/>
      <c r="AB18947" s="81"/>
      <c r="AC18947" s="80"/>
      <c r="AD18947" s="80"/>
      <c r="AE18947" s="81"/>
      <c r="AF18947" s="82"/>
      <c r="AG18947" s="80"/>
      <c r="AH18947" s="119"/>
      <c r="AI18947" s="119"/>
    </row>
    <row r="18948" spans="27:35" x14ac:dyDescent="0.25">
      <c r="AA18948" s="81"/>
      <c r="AB18948" s="81"/>
      <c r="AC18948" s="80"/>
      <c r="AD18948" s="80"/>
      <c r="AE18948" s="81"/>
      <c r="AF18948" s="82"/>
      <c r="AG18948" s="80"/>
      <c r="AH18948" s="119"/>
      <c r="AI18948" s="119"/>
    </row>
    <row r="18949" spans="27:35" x14ac:dyDescent="0.25">
      <c r="AA18949" s="81"/>
      <c r="AB18949" s="81"/>
      <c r="AC18949" s="80"/>
      <c r="AD18949" s="80"/>
      <c r="AE18949" s="81"/>
      <c r="AF18949" s="82"/>
      <c r="AG18949" s="80"/>
      <c r="AH18949" s="119"/>
      <c r="AI18949" s="119"/>
    </row>
    <row r="18950" spans="27:35" x14ac:dyDescent="0.25">
      <c r="AA18950" s="81"/>
      <c r="AB18950" s="81"/>
      <c r="AC18950" s="80"/>
      <c r="AD18950" s="80"/>
      <c r="AE18950" s="81"/>
      <c r="AF18950" s="82"/>
      <c r="AG18950" s="80"/>
      <c r="AH18950" s="119"/>
      <c r="AI18950" s="119"/>
    </row>
    <row r="18951" spans="27:35" x14ac:dyDescent="0.25">
      <c r="AA18951" s="81"/>
      <c r="AB18951" s="81"/>
      <c r="AC18951" s="80"/>
      <c r="AD18951" s="80"/>
      <c r="AE18951" s="81"/>
      <c r="AF18951" s="82"/>
      <c r="AG18951" s="80"/>
      <c r="AH18951" s="119"/>
      <c r="AI18951" s="119"/>
    </row>
    <row r="18952" spans="27:35" x14ac:dyDescent="0.25">
      <c r="AA18952" s="81"/>
      <c r="AB18952" s="81"/>
      <c r="AC18952" s="80"/>
      <c r="AD18952" s="80"/>
      <c r="AE18952" s="81"/>
      <c r="AF18952" s="82"/>
      <c r="AG18952" s="80"/>
      <c r="AH18952" s="119"/>
      <c r="AI18952" s="119"/>
    </row>
    <row r="18953" spans="27:35" x14ac:dyDescent="0.25">
      <c r="AA18953" s="81"/>
      <c r="AB18953" s="81"/>
      <c r="AC18953" s="80"/>
      <c r="AD18953" s="80"/>
      <c r="AE18953" s="81"/>
      <c r="AF18953" s="82"/>
      <c r="AG18953" s="80"/>
      <c r="AH18953" s="119"/>
      <c r="AI18953" s="119"/>
    </row>
    <row r="18954" spans="27:35" x14ac:dyDescent="0.25">
      <c r="AA18954" s="81"/>
      <c r="AB18954" s="81"/>
      <c r="AC18954" s="80"/>
      <c r="AD18954" s="80"/>
      <c r="AE18954" s="81"/>
      <c r="AF18954" s="82"/>
      <c r="AG18954" s="80"/>
      <c r="AH18954" s="119"/>
      <c r="AI18954" s="119"/>
    </row>
    <row r="18955" spans="27:35" x14ac:dyDescent="0.25">
      <c r="AA18955" s="81"/>
      <c r="AB18955" s="81"/>
      <c r="AC18955" s="80"/>
      <c r="AD18955" s="80"/>
      <c r="AE18955" s="81"/>
      <c r="AF18955" s="82"/>
      <c r="AG18955" s="80"/>
      <c r="AH18955" s="119"/>
      <c r="AI18955" s="119"/>
    </row>
    <row r="18956" spans="27:35" x14ac:dyDescent="0.25">
      <c r="AA18956" s="81"/>
      <c r="AB18956" s="81"/>
      <c r="AC18956" s="80"/>
      <c r="AD18956" s="80"/>
      <c r="AE18956" s="81"/>
      <c r="AF18956" s="82"/>
      <c r="AG18956" s="80"/>
      <c r="AH18956" s="119"/>
      <c r="AI18956" s="119"/>
    </row>
    <row r="18957" spans="27:35" x14ac:dyDescent="0.25">
      <c r="AA18957" s="81"/>
      <c r="AB18957" s="81"/>
      <c r="AC18957" s="80"/>
      <c r="AD18957" s="80"/>
      <c r="AE18957" s="81"/>
      <c r="AF18957" s="82"/>
      <c r="AG18957" s="80"/>
      <c r="AH18957" s="119"/>
      <c r="AI18957" s="119"/>
    </row>
    <row r="18958" spans="27:35" x14ac:dyDescent="0.25">
      <c r="AA18958" s="81"/>
      <c r="AB18958" s="81"/>
      <c r="AC18958" s="80"/>
      <c r="AD18958" s="80"/>
      <c r="AE18958" s="81"/>
      <c r="AF18958" s="82"/>
      <c r="AG18958" s="80"/>
      <c r="AH18958" s="119"/>
      <c r="AI18958" s="119"/>
    </row>
    <row r="18959" spans="27:35" x14ac:dyDescent="0.25">
      <c r="AA18959" s="81"/>
      <c r="AB18959" s="81"/>
      <c r="AC18959" s="80"/>
      <c r="AD18959" s="80"/>
      <c r="AE18959" s="81"/>
      <c r="AF18959" s="82"/>
      <c r="AG18959" s="80"/>
      <c r="AH18959" s="119"/>
      <c r="AI18959" s="119"/>
    </row>
    <row r="18960" spans="27:35" x14ac:dyDescent="0.25">
      <c r="AA18960" s="81"/>
      <c r="AB18960" s="81"/>
      <c r="AC18960" s="80"/>
      <c r="AD18960" s="80"/>
      <c r="AE18960" s="81"/>
      <c r="AF18960" s="82"/>
      <c r="AG18960" s="80"/>
      <c r="AH18960" s="119"/>
      <c r="AI18960" s="119"/>
    </row>
    <row r="18961" spans="27:35" x14ac:dyDescent="0.25">
      <c r="AA18961" s="81"/>
      <c r="AB18961" s="81"/>
      <c r="AC18961" s="80"/>
      <c r="AD18961" s="80"/>
      <c r="AE18961" s="81"/>
      <c r="AF18961" s="82"/>
      <c r="AG18961" s="80"/>
      <c r="AH18961" s="119"/>
      <c r="AI18961" s="119"/>
    </row>
    <row r="18962" spans="27:35" x14ac:dyDescent="0.25">
      <c r="AA18962" s="81"/>
      <c r="AB18962" s="81"/>
      <c r="AC18962" s="80"/>
      <c r="AD18962" s="80"/>
      <c r="AE18962" s="81"/>
      <c r="AF18962" s="82"/>
      <c r="AG18962" s="80"/>
      <c r="AH18962" s="119"/>
      <c r="AI18962" s="119"/>
    </row>
    <row r="18963" spans="27:35" x14ac:dyDescent="0.25">
      <c r="AA18963" s="81"/>
      <c r="AB18963" s="81"/>
      <c r="AC18963" s="80"/>
      <c r="AD18963" s="80"/>
      <c r="AE18963" s="81"/>
      <c r="AF18963" s="82"/>
      <c r="AG18963" s="80"/>
      <c r="AH18963" s="119"/>
      <c r="AI18963" s="119"/>
    </row>
    <row r="18964" spans="27:35" x14ac:dyDescent="0.25">
      <c r="AA18964" s="81"/>
      <c r="AB18964" s="81"/>
      <c r="AC18964" s="80"/>
      <c r="AD18964" s="80"/>
      <c r="AE18964" s="81"/>
      <c r="AF18964" s="82"/>
      <c r="AG18964" s="80"/>
      <c r="AH18964" s="119"/>
      <c r="AI18964" s="119"/>
    </row>
    <row r="18965" spans="27:35" x14ac:dyDescent="0.25">
      <c r="AA18965" s="81"/>
      <c r="AB18965" s="81"/>
      <c r="AC18965" s="80"/>
      <c r="AD18965" s="80"/>
      <c r="AE18965" s="81"/>
      <c r="AF18965" s="82"/>
      <c r="AG18965" s="80"/>
      <c r="AH18965" s="119"/>
      <c r="AI18965" s="119"/>
    </row>
    <row r="18966" spans="27:35" x14ac:dyDescent="0.25">
      <c r="AA18966" s="81"/>
      <c r="AB18966" s="81"/>
      <c r="AC18966" s="80"/>
      <c r="AD18966" s="80"/>
      <c r="AE18966" s="81"/>
      <c r="AF18966" s="82"/>
      <c r="AG18966" s="80"/>
      <c r="AH18966" s="119"/>
      <c r="AI18966" s="119"/>
    </row>
    <row r="18967" spans="27:35" x14ac:dyDescent="0.25">
      <c r="AA18967" s="81"/>
      <c r="AB18967" s="81"/>
      <c r="AC18967" s="80"/>
      <c r="AD18967" s="80"/>
      <c r="AE18967" s="81"/>
      <c r="AF18967" s="82"/>
      <c r="AG18967" s="80"/>
      <c r="AH18967" s="119"/>
      <c r="AI18967" s="119"/>
    </row>
    <row r="18968" spans="27:35" x14ac:dyDescent="0.25">
      <c r="AA18968" s="81"/>
      <c r="AB18968" s="81"/>
      <c r="AC18968" s="80"/>
      <c r="AD18968" s="80"/>
      <c r="AE18968" s="81"/>
      <c r="AF18968" s="82"/>
      <c r="AG18968" s="80"/>
      <c r="AH18968" s="119"/>
      <c r="AI18968" s="119"/>
    </row>
    <row r="18969" spans="27:35" x14ac:dyDescent="0.25">
      <c r="AA18969" s="81"/>
      <c r="AB18969" s="81"/>
      <c r="AC18969" s="80"/>
      <c r="AD18969" s="80"/>
      <c r="AE18969" s="81"/>
      <c r="AF18969" s="82"/>
      <c r="AG18969" s="80"/>
      <c r="AH18969" s="119"/>
      <c r="AI18969" s="119"/>
    </row>
    <row r="18970" spans="27:35" x14ac:dyDescent="0.25">
      <c r="AA18970" s="81"/>
      <c r="AB18970" s="81"/>
      <c r="AC18970" s="80"/>
      <c r="AD18970" s="80"/>
      <c r="AE18970" s="81"/>
      <c r="AF18970" s="82"/>
      <c r="AG18970" s="80"/>
      <c r="AH18970" s="119"/>
      <c r="AI18970" s="119"/>
    </row>
    <row r="18971" spans="27:35" x14ac:dyDescent="0.25">
      <c r="AA18971" s="81"/>
      <c r="AB18971" s="81"/>
      <c r="AC18971" s="80"/>
      <c r="AD18971" s="80"/>
      <c r="AE18971" s="81"/>
      <c r="AF18971" s="82"/>
      <c r="AG18971" s="80"/>
      <c r="AH18971" s="119"/>
      <c r="AI18971" s="119"/>
    </row>
    <row r="18972" spans="27:35" x14ac:dyDescent="0.25">
      <c r="AA18972" s="81"/>
      <c r="AB18972" s="81"/>
      <c r="AC18972" s="80"/>
      <c r="AD18972" s="80"/>
      <c r="AE18972" s="81"/>
      <c r="AF18972" s="82"/>
      <c r="AG18972" s="80"/>
      <c r="AH18972" s="119"/>
      <c r="AI18972" s="119"/>
    </row>
    <row r="18973" spans="27:35" x14ac:dyDescent="0.25">
      <c r="AA18973" s="81"/>
      <c r="AB18973" s="81"/>
      <c r="AC18973" s="80"/>
      <c r="AD18973" s="80"/>
      <c r="AE18973" s="81"/>
      <c r="AF18973" s="82"/>
      <c r="AG18973" s="80"/>
      <c r="AH18973" s="119"/>
      <c r="AI18973" s="119"/>
    </row>
    <row r="18974" spans="27:35" x14ac:dyDescent="0.25">
      <c r="AA18974" s="81"/>
      <c r="AB18974" s="81"/>
      <c r="AC18974" s="80"/>
      <c r="AD18974" s="80"/>
      <c r="AE18974" s="81"/>
      <c r="AF18974" s="82"/>
      <c r="AG18974" s="80"/>
      <c r="AH18974" s="119"/>
      <c r="AI18974" s="119"/>
    </row>
    <row r="18975" spans="27:35" x14ac:dyDescent="0.25">
      <c r="AA18975" s="81"/>
      <c r="AB18975" s="81"/>
      <c r="AC18975" s="80"/>
      <c r="AD18975" s="80"/>
      <c r="AE18975" s="81"/>
      <c r="AF18975" s="82"/>
      <c r="AG18975" s="80"/>
      <c r="AH18975" s="119"/>
      <c r="AI18975" s="119"/>
    </row>
    <row r="18976" spans="27:35" x14ac:dyDescent="0.25">
      <c r="AA18976" s="81"/>
      <c r="AB18976" s="81"/>
      <c r="AC18976" s="80"/>
      <c r="AD18976" s="80"/>
      <c r="AE18976" s="81"/>
      <c r="AF18976" s="82"/>
      <c r="AG18976" s="80"/>
      <c r="AH18976" s="119"/>
      <c r="AI18976" s="119"/>
    </row>
    <row r="18977" spans="27:35" x14ac:dyDescent="0.25">
      <c r="AA18977" s="81"/>
      <c r="AB18977" s="81"/>
      <c r="AC18977" s="80"/>
      <c r="AD18977" s="80"/>
      <c r="AE18977" s="81"/>
      <c r="AF18977" s="82"/>
      <c r="AG18977" s="80"/>
      <c r="AH18977" s="119"/>
      <c r="AI18977" s="119"/>
    </row>
    <row r="18978" spans="27:35" x14ac:dyDescent="0.25">
      <c r="AA18978" s="81"/>
      <c r="AB18978" s="81"/>
      <c r="AC18978" s="80"/>
      <c r="AD18978" s="80"/>
      <c r="AE18978" s="81"/>
      <c r="AF18978" s="82"/>
      <c r="AG18978" s="80"/>
      <c r="AH18978" s="119"/>
      <c r="AI18978" s="119"/>
    </row>
    <row r="18979" spans="27:35" x14ac:dyDescent="0.25">
      <c r="AA18979" s="81"/>
      <c r="AB18979" s="81"/>
      <c r="AC18979" s="80"/>
      <c r="AD18979" s="80"/>
      <c r="AE18979" s="81"/>
      <c r="AF18979" s="82"/>
      <c r="AG18979" s="80"/>
      <c r="AH18979" s="119"/>
      <c r="AI18979" s="119"/>
    </row>
    <row r="18980" spans="27:35" x14ac:dyDescent="0.25">
      <c r="AA18980" s="81"/>
      <c r="AB18980" s="81"/>
      <c r="AC18980" s="80"/>
      <c r="AD18980" s="80"/>
      <c r="AE18980" s="81"/>
      <c r="AF18980" s="82"/>
      <c r="AG18980" s="80"/>
      <c r="AH18980" s="119"/>
      <c r="AI18980" s="119"/>
    </row>
    <row r="18981" spans="27:35" x14ac:dyDescent="0.25">
      <c r="AA18981" s="81"/>
      <c r="AB18981" s="81"/>
      <c r="AC18981" s="80"/>
      <c r="AD18981" s="80"/>
      <c r="AE18981" s="81"/>
      <c r="AF18981" s="82"/>
      <c r="AG18981" s="80"/>
      <c r="AH18981" s="119"/>
      <c r="AI18981" s="119"/>
    </row>
    <row r="18982" spans="27:35" x14ac:dyDescent="0.25">
      <c r="AA18982" s="81"/>
      <c r="AB18982" s="81"/>
      <c r="AC18982" s="80"/>
      <c r="AD18982" s="80"/>
      <c r="AE18982" s="81"/>
      <c r="AF18982" s="82"/>
      <c r="AG18982" s="80"/>
      <c r="AH18982" s="119"/>
      <c r="AI18982" s="119"/>
    </row>
    <row r="18983" spans="27:35" x14ac:dyDescent="0.25">
      <c r="AA18983" s="81"/>
      <c r="AB18983" s="81"/>
      <c r="AC18983" s="80"/>
      <c r="AD18983" s="80"/>
      <c r="AE18983" s="81"/>
      <c r="AF18983" s="82"/>
      <c r="AG18983" s="80"/>
      <c r="AH18983" s="119"/>
      <c r="AI18983" s="119"/>
    </row>
    <row r="18984" spans="27:35" x14ac:dyDescent="0.25">
      <c r="AA18984" s="81"/>
      <c r="AB18984" s="81"/>
      <c r="AC18984" s="80"/>
      <c r="AD18984" s="80"/>
      <c r="AE18984" s="81"/>
      <c r="AF18984" s="82"/>
      <c r="AG18984" s="80"/>
      <c r="AH18984" s="119"/>
      <c r="AI18984" s="119"/>
    </row>
    <row r="18985" spans="27:35" x14ac:dyDescent="0.25">
      <c r="AA18985" s="81"/>
      <c r="AB18985" s="81"/>
      <c r="AC18985" s="80"/>
      <c r="AD18985" s="80"/>
      <c r="AE18985" s="81"/>
      <c r="AF18985" s="82"/>
      <c r="AG18985" s="80"/>
      <c r="AH18985" s="119"/>
      <c r="AI18985" s="119"/>
    </row>
    <row r="18986" spans="27:35" x14ac:dyDescent="0.25">
      <c r="AA18986" s="81"/>
      <c r="AB18986" s="81"/>
      <c r="AC18986" s="80"/>
      <c r="AD18986" s="80"/>
      <c r="AE18986" s="81"/>
      <c r="AF18986" s="82"/>
      <c r="AG18986" s="80"/>
      <c r="AH18986" s="119"/>
      <c r="AI18986" s="119"/>
    </row>
    <row r="18987" spans="27:35" x14ac:dyDescent="0.25">
      <c r="AA18987" s="81"/>
      <c r="AB18987" s="81"/>
      <c r="AC18987" s="80"/>
      <c r="AD18987" s="80"/>
      <c r="AE18987" s="81"/>
      <c r="AF18987" s="82"/>
      <c r="AG18987" s="80"/>
      <c r="AH18987" s="119"/>
      <c r="AI18987" s="119"/>
    </row>
    <row r="18988" spans="27:35" x14ac:dyDescent="0.25">
      <c r="AA18988" s="81"/>
      <c r="AB18988" s="81"/>
      <c r="AC18988" s="80"/>
      <c r="AD18988" s="80"/>
      <c r="AE18988" s="81"/>
      <c r="AF18988" s="82"/>
      <c r="AG18988" s="80"/>
      <c r="AH18988" s="119"/>
      <c r="AI18988" s="119"/>
    </row>
    <row r="18989" spans="27:35" x14ac:dyDescent="0.25">
      <c r="AA18989" s="81"/>
      <c r="AB18989" s="81"/>
      <c r="AC18989" s="80"/>
      <c r="AD18989" s="80"/>
      <c r="AE18989" s="81"/>
      <c r="AF18989" s="82"/>
      <c r="AG18989" s="80"/>
      <c r="AH18989" s="119"/>
      <c r="AI18989" s="119"/>
    </row>
    <row r="18990" spans="27:35" x14ac:dyDescent="0.25">
      <c r="AA18990" s="81"/>
      <c r="AB18990" s="81"/>
      <c r="AC18990" s="80"/>
      <c r="AD18990" s="80"/>
      <c r="AE18990" s="81"/>
      <c r="AF18990" s="82"/>
      <c r="AG18990" s="80"/>
      <c r="AH18990" s="119"/>
      <c r="AI18990" s="119"/>
    </row>
    <row r="18991" spans="27:35" x14ac:dyDescent="0.25">
      <c r="AA18991" s="81"/>
      <c r="AB18991" s="81"/>
      <c r="AC18991" s="80"/>
      <c r="AD18991" s="80"/>
      <c r="AE18991" s="81"/>
      <c r="AF18991" s="82"/>
      <c r="AG18991" s="80"/>
      <c r="AH18991" s="119"/>
      <c r="AI18991" s="119"/>
    </row>
    <row r="18992" spans="27:35" x14ac:dyDescent="0.25">
      <c r="AA18992" s="81"/>
      <c r="AB18992" s="81"/>
      <c r="AC18992" s="80"/>
      <c r="AD18992" s="80"/>
      <c r="AE18992" s="81"/>
      <c r="AF18992" s="82"/>
      <c r="AG18992" s="80"/>
      <c r="AH18992" s="119"/>
      <c r="AI18992" s="119"/>
    </row>
    <row r="18993" spans="27:35" x14ac:dyDescent="0.25">
      <c r="AA18993" s="81"/>
      <c r="AB18993" s="81"/>
      <c r="AC18993" s="80"/>
      <c r="AD18993" s="80"/>
      <c r="AE18993" s="81"/>
      <c r="AF18993" s="82"/>
      <c r="AG18993" s="80"/>
      <c r="AH18993" s="119"/>
      <c r="AI18993" s="119"/>
    </row>
    <row r="18994" spans="27:35" x14ac:dyDescent="0.25">
      <c r="AA18994" s="81"/>
      <c r="AB18994" s="81"/>
      <c r="AC18994" s="80"/>
      <c r="AD18994" s="80"/>
      <c r="AE18994" s="81"/>
      <c r="AF18994" s="82"/>
      <c r="AG18994" s="80"/>
      <c r="AH18994" s="119"/>
      <c r="AI18994" s="119"/>
    </row>
    <row r="18995" spans="27:35" x14ac:dyDescent="0.25">
      <c r="AA18995" s="81"/>
      <c r="AB18995" s="81"/>
      <c r="AC18995" s="80"/>
      <c r="AD18995" s="80"/>
      <c r="AE18995" s="81"/>
      <c r="AF18995" s="82"/>
      <c r="AG18995" s="80"/>
      <c r="AH18995" s="119"/>
      <c r="AI18995" s="119"/>
    </row>
    <row r="18996" spans="27:35" x14ac:dyDescent="0.25">
      <c r="AA18996" s="81"/>
      <c r="AB18996" s="81"/>
      <c r="AC18996" s="80"/>
      <c r="AD18996" s="80"/>
      <c r="AE18996" s="81"/>
      <c r="AF18996" s="82"/>
      <c r="AG18996" s="80"/>
      <c r="AH18996" s="119"/>
      <c r="AI18996" s="119"/>
    </row>
    <row r="18997" spans="27:35" x14ac:dyDescent="0.25">
      <c r="AA18997" s="81"/>
      <c r="AB18997" s="81"/>
      <c r="AC18997" s="80"/>
      <c r="AD18997" s="80"/>
      <c r="AE18997" s="81"/>
      <c r="AF18997" s="82"/>
      <c r="AG18997" s="80"/>
      <c r="AH18997" s="119"/>
      <c r="AI18997" s="119"/>
    </row>
    <row r="18998" spans="27:35" x14ac:dyDescent="0.25">
      <c r="AA18998" s="81"/>
      <c r="AB18998" s="81"/>
      <c r="AC18998" s="80"/>
      <c r="AD18998" s="80"/>
      <c r="AE18998" s="81"/>
      <c r="AF18998" s="82"/>
      <c r="AG18998" s="80"/>
      <c r="AH18998" s="119"/>
      <c r="AI18998" s="119"/>
    </row>
    <row r="18999" spans="27:35" x14ac:dyDescent="0.25">
      <c r="AA18999" s="81"/>
      <c r="AB18999" s="81"/>
      <c r="AC18999" s="80"/>
      <c r="AD18999" s="80"/>
      <c r="AE18999" s="81"/>
      <c r="AF18999" s="82"/>
      <c r="AG18999" s="80"/>
      <c r="AH18999" s="119"/>
      <c r="AI18999" s="119"/>
    </row>
    <row r="19000" spans="27:35" x14ac:dyDescent="0.25">
      <c r="AA19000" s="81"/>
      <c r="AB19000" s="81"/>
      <c r="AC19000" s="80"/>
      <c r="AD19000" s="80"/>
      <c r="AE19000" s="81"/>
      <c r="AF19000" s="82"/>
      <c r="AG19000" s="80"/>
      <c r="AH19000" s="119"/>
      <c r="AI19000" s="119"/>
    </row>
    <row r="19001" spans="27:35" x14ac:dyDescent="0.25">
      <c r="AA19001" s="81"/>
      <c r="AB19001" s="81"/>
      <c r="AC19001" s="80"/>
      <c r="AD19001" s="80"/>
      <c r="AE19001" s="81"/>
      <c r="AF19001" s="82"/>
      <c r="AG19001" s="80"/>
      <c r="AH19001" s="119"/>
      <c r="AI19001" s="119"/>
    </row>
    <row r="19002" spans="27:35" x14ac:dyDescent="0.25">
      <c r="AA19002" s="81"/>
      <c r="AB19002" s="81"/>
      <c r="AC19002" s="80"/>
      <c r="AD19002" s="80"/>
      <c r="AE19002" s="81"/>
      <c r="AF19002" s="82"/>
      <c r="AG19002" s="80"/>
      <c r="AH19002" s="119"/>
      <c r="AI19002" s="119"/>
    </row>
    <row r="19003" spans="27:35" x14ac:dyDescent="0.25">
      <c r="AA19003" s="81"/>
      <c r="AB19003" s="81"/>
      <c r="AC19003" s="80"/>
      <c r="AD19003" s="80"/>
      <c r="AE19003" s="81"/>
      <c r="AF19003" s="82"/>
      <c r="AG19003" s="80"/>
      <c r="AH19003" s="119"/>
      <c r="AI19003" s="119"/>
    </row>
    <row r="19004" spans="27:35" x14ac:dyDescent="0.25">
      <c r="AA19004" s="81"/>
      <c r="AB19004" s="81"/>
      <c r="AC19004" s="80"/>
      <c r="AD19004" s="80"/>
      <c r="AE19004" s="81"/>
      <c r="AF19004" s="82"/>
      <c r="AG19004" s="80"/>
      <c r="AH19004" s="119"/>
      <c r="AI19004" s="119"/>
    </row>
    <row r="19005" spans="27:35" x14ac:dyDescent="0.25">
      <c r="AA19005" s="81"/>
      <c r="AB19005" s="81"/>
      <c r="AC19005" s="80"/>
      <c r="AD19005" s="80"/>
      <c r="AE19005" s="81"/>
      <c r="AF19005" s="82"/>
      <c r="AG19005" s="80"/>
      <c r="AH19005" s="119"/>
      <c r="AI19005" s="119"/>
    </row>
    <row r="19006" spans="27:35" x14ac:dyDescent="0.25">
      <c r="AA19006" s="81"/>
      <c r="AB19006" s="81"/>
      <c r="AC19006" s="80"/>
      <c r="AD19006" s="80"/>
      <c r="AE19006" s="81"/>
      <c r="AF19006" s="82"/>
      <c r="AG19006" s="80"/>
      <c r="AH19006" s="119"/>
      <c r="AI19006" s="119"/>
    </row>
    <row r="19007" spans="27:35" x14ac:dyDescent="0.25">
      <c r="AA19007" s="81"/>
      <c r="AB19007" s="81"/>
      <c r="AC19007" s="80"/>
      <c r="AD19007" s="80"/>
      <c r="AE19007" s="81"/>
      <c r="AF19007" s="82"/>
      <c r="AG19007" s="80"/>
      <c r="AH19007" s="119"/>
      <c r="AI19007" s="119"/>
    </row>
    <row r="19008" spans="27:35" x14ac:dyDescent="0.25">
      <c r="AA19008" s="81"/>
      <c r="AB19008" s="81"/>
      <c r="AC19008" s="80"/>
      <c r="AD19008" s="80"/>
      <c r="AE19008" s="81"/>
      <c r="AF19008" s="82"/>
      <c r="AG19008" s="80"/>
      <c r="AH19008" s="119"/>
      <c r="AI19008" s="119"/>
    </row>
    <row r="19009" spans="27:35" x14ac:dyDescent="0.25">
      <c r="AA19009" s="81"/>
      <c r="AB19009" s="81"/>
      <c r="AC19009" s="80"/>
      <c r="AD19009" s="80"/>
      <c r="AE19009" s="81"/>
      <c r="AF19009" s="82"/>
      <c r="AG19009" s="80"/>
      <c r="AH19009" s="119"/>
      <c r="AI19009" s="119"/>
    </row>
    <row r="19010" spans="27:35" x14ac:dyDescent="0.25">
      <c r="AA19010" s="81"/>
      <c r="AB19010" s="81"/>
      <c r="AC19010" s="80"/>
      <c r="AD19010" s="80"/>
      <c r="AE19010" s="81"/>
      <c r="AF19010" s="82"/>
      <c r="AG19010" s="80"/>
      <c r="AH19010" s="119"/>
      <c r="AI19010" s="119"/>
    </row>
    <row r="19011" spans="27:35" x14ac:dyDescent="0.25">
      <c r="AA19011" s="81"/>
      <c r="AB19011" s="81"/>
      <c r="AC19011" s="80"/>
      <c r="AD19011" s="80"/>
      <c r="AE19011" s="81"/>
      <c r="AF19011" s="82"/>
      <c r="AG19011" s="80"/>
      <c r="AH19011" s="119"/>
      <c r="AI19011" s="119"/>
    </row>
    <row r="19012" spans="27:35" x14ac:dyDescent="0.25">
      <c r="AA19012" s="81"/>
      <c r="AB19012" s="81"/>
      <c r="AC19012" s="80"/>
      <c r="AD19012" s="80"/>
      <c r="AE19012" s="81"/>
      <c r="AF19012" s="82"/>
      <c r="AG19012" s="80"/>
      <c r="AH19012" s="119"/>
      <c r="AI19012" s="119"/>
    </row>
    <row r="19013" spans="27:35" x14ac:dyDescent="0.25">
      <c r="AA19013" s="81"/>
      <c r="AB19013" s="81"/>
      <c r="AC19013" s="80"/>
      <c r="AD19013" s="80"/>
      <c r="AE19013" s="81"/>
      <c r="AF19013" s="82"/>
      <c r="AG19013" s="80"/>
      <c r="AH19013" s="119"/>
      <c r="AI19013" s="119"/>
    </row>
    <row r="19014" spans="27:35" x14ac:dyDescent="0.25">
      <c r="AA19014" s="81"/>
      <c r="AB19014" s="81"/>
      <c r="AC19014" s="80"/>
      <c r="AD19014" s="80"/>
      <c r="AE19014" s="81"/>
      <c r="AF19014" s="82"/>
      <c r="AG19014" s="80"/>
      <c r="AH19014" s="119"/>
      <c r="AI19014" s="119"/>
    </row>
    <row r="19015" spans="27:35" x14ac:dyDescent="0.25">
      <c r="AA19015" s="81"/>
      <c r="AB19015" s="81"/>
      <c r="AC19015" s="80"/>
      <c r="AD19015" s="80"/>
      <c r="AE19015" s="81"/>
      <c r="AF19015" s="82"/>
      <c r="AG19015" s="80"/>
      <c r="AH19015" s="119"/>
      <c r="AI19015" s="119"/>
    </row>
    <row r="19016" spans="27:35" x14ac:dyDescent="0.25">
      <c r="AA19016" s="81"/>
      <c r="AB19016" s="81"/>
      <c r="AC19016" s="80"/>
      <c r="AD19016" s="80"/>
      <c r="AE19016" s="81"/>
      <c r="AF19016" s="82"/>
      <c r="AG19016" s="80"/>
      <c r="AH19016" s="119"/>
      <c r="AI19016" s="119"/>
    </row>
    <row r="19017" spans="27:35" x14ac:dyDescent="0.25">
      <c r="AA19017" s="81"/>
      <c r="AB19017" s="81"/>
      <c r="AC19017" s="80"/>
      <c r="AD19017" s="80"/>
      <c r="AE19017" s="81"/>
      <c r="AF19017" s="82"/>
      <c r="AG19017" s="80"/>
      <c r="AH19017" s="119"/>
      <c r="AI19017" s="119"/>
    </row>
    <row r="19018" spans="27:35" x14ac:dyDescent="0.25">
      <c r="AA19018" s="81"/>
      <c r="AB19018" s="81"/>
      <c r="AC19018" s="80"/>
      <c r="AD19018" s="80"/>
      <c r="AE19018" s="81"/>
      <c r="AF19018" s="82"/>
      <c r="AG19018" s="80"/>
      <c r="AH19018" s="119"/>
      <c r="AI19018" s="119"/>
    </row>
    <row r="19019" spans="27:35" x14ac:dyDescent="0.25">
      <c r="AA19019" s="81"/>
      <c r="AB19019" s="81"/>
      <c r="AC19019" s="80"/>
      <c r="AD19019" s="80"/>
      <c r="AE19019" s="81"/>
      <c r="AF19019" s="82"/>
      <c r="AG19019" s="80"/>
      <c r="AH19019" s="119"/>
      <c r="AI19019" s="119"/>
    </row>
    <row r="19020" spans="27:35" x14ac:dyDescent="0.25">
      <c r="AA19020" s="81"/>
      <c r="AB19020" s="81"/>
      <c r="AC19020" s="80"/>
      <c r="AD19020" s="80"/>
      <c r="AE19020" s="81"/>
      <c r="AF19020" s="82"/>
      <c r="AG19020" s="80"/>
      <c r="AH19020" s="119"/>
      <c r="AI19020" s="119"/>
    </row>
    <row r="19021" spans="27:35" x14ac:dyDescent="0.25">
      <c r="AA19021" s="81"/>
      <c r="AB19021" s="81"/>
      <c r="AC19021" s="80"/>
      <c r="AD19021" s="80"/>
      <c r="AE19021" s="81"/>
      <c r="AF19021" s="82"/>
      <c r="AG19021" s="80"/>
      <c r="AH19021" s="119"/>
      <c r="AI19021" s="119"/>
    </row>
    <row r="19022" spans="27:35" x14ac:dyDescent="0.25">
      <c r="AA19022" s="81"/>
      <c r="AB19022" s="81"/>
      <c r="AC19022" s="80"/>
      <c r="AD19022" s="80"/>
      <c r="AE19022" s="81"/>
      <c r="AF19022" s="82"/>
      <c r="AG19022" s="80"/>
      <c r="AH19022" s="119"/>
      <c r="AI19022" s="119"/>
    </row>
    <row r="19023" spans="27:35" x14ac:dyDescent="0.25">
      <c r="AA19023" s="81"/>
      <c r="AB19023" s="81"/>
      <c r="AC19023" s="80"/>
      <c r="AD19023" s="80"/>
      <c r="AE19023" s="81"/>
      <c r="AF19023" s="82"/>
      <c r="AG19023" s="80"/>
      <c r="AH19023" s="119"/>
      <c r="AI19023" s="119"/>
    </row>
    <row r="19024" spans="27:35" x14ac:dyDescent="0.25">
      <c r="AA19024" s="81"/>
      <c r="AB19024" s="81"/>
      <c r="AC19024" s="80"/>
      <c r="AD19024" s="80"/>
      <c r="AE19024" s="81"/>
      <c r="AF19024" s="82"/>
      <c r="AG19024" s="80"/>
      <c r="AH19024" s="119"/>
      <c r="AI19024" s="119"/>
    </row>
    <row r="19025" spans="27:35" x14ac:dyDescent="0.25">
      <c r="AA19025" s="81"/>
      <c r="AB19025" s="81"/>
      <c r="AC19025" s="80"/>
      <c r="AD19025" s="80"/>
      <c r="AE19025" s="81"/>
      <c r="AF19025" s="82"/>
      <c r="AG19025" s="80"/>
      <c r="AH19025" s="119"/>
      <c r="AI19025" s="119"/>
    </row>
    <row r="19026" spans="27:35" x14ac:dyDescent="0.25">
      <c r="AA19026" s="81"/>
      <c r="AB19026" s="81"/>
      <c r="AC19026" s="80"/>
      <c r="AD19026" s="80"/>
      <c r="AE19026" s="81"/>
      <c r="AF19026" s="82"/>
      <c r="AG19026" s="80"/>
      <c r="AH19026" s="119"/>
      <c r="AI19026" s="119"/>
    </row>
    <row r="19027" spans="27:35" x14ac:dyDescent="0.25">
      <c r="AA19027" s="81"/>
      <c r="AB19027" s="81"/>
      <c r="AC19027" s="80"/>
      <c r="AD19027" s="80"/>
      <c r="AE19027" s="81"/>
      <c r="AF19027" s="82"/>
      <c r="AG19027" s="80"/>
      <c r="AH19027" s="119"/>
      <c r="AI19027" s="119"/>
    </row>
    <row r="19028" spans="27:35" x14ac:dyDescent="0.25">
      <c r="AA19028" s="81"/>
      <c r="AB19028" s="81"/>
      <c r="AC19028" s="80"/>
      <c r="AD19028" s="80"/>
      <c r="AE19028" s="81"/>
      <c r="AF19028" s="82"/>
      <c r="AG19028" s="80"/>
      <c r="AH19028" s="119"/>
      <c r="AI19028" s="119"/>
    </row>
    <row r="19029" spans="27:35" x14ac:dyDescent="0.25">
      <c r="AA19029" s="81"/>
      <c r="AB19029" s="81"/>
      <c r="AC19029" s="80"/>
      <c r="AD19029" s="80"/>
      <c r="AE19029" s="81"/>
      <c r="AF19029" s="82"/>
      <c r="AG19029" s="80"/>
      <c r="AH19029" s="119"/>
      <c r="AI19029" s="119"/>
    </row>
    <row r="19030" spans="27:35" x14ac:dyDescent="0.25">
      <c r="AA19030" s="81"/>
      <c r="AB19030" s="81"/>
      <c r="AC19030" s="80"/>
      <c r="AD19030" s="80"/>
      <c r="AE19030" s="81"/>
      <c r="AF19030" s="82"/>
      <c r="AG19030" s="80"/>
      <c r="AH19030" s="119"/>
      <c r="AI19030" s="119"/>
    </row>
    <row r="19031" spans="27:35" x14ac:dyDescent="0.25">
      <c r="AA19031" s="81"/>
      <c r="AB19031" s="81"/>
      <c r="AC19031" s="80"/>
      <c r="AD19031" s="80"/>
      <c r="AE19031" s="81"/>
      <c r="AF19031" s="82"/>
      <c r="AG19031" s="80"/>
      <c r="AH19031" s="119"/>
      <c r="AI19031" s="119"/>
    </row>
    <row r="19032" spans="27:35" x14ac:dyDescent="0.25">
      <c r="AA19032" s="81"/>
      <c r="AB19032" s="81"/>
      <c r="AC19032" s="80"/>
      <c r="AD19032" s="80"/>
      <c r="AE19032" s="81"/>
      <c r="AF19032" s="82"/>
      <c r="AG19032" s="80"/>
      <c r="AH19032" s="119"/>
      <c r="AI19032" s="119"/>
    </row>
    <row r="19033" spans="27:35" x14ac:dyDescent="0.25">
      <c r="AA19033" s="81"/>
      <c r="AB19033" s="81"/>
      <c r="AC19033" s="80"/>
      <c r="AD19033" s="80"/>
      <c r="AE19033" s="81"/>
      <c r="AF19033" s="82"/>
      <c r="AG19033" s="80"/>
      <c r="AH19033" s="119"/>
      <c r="AI19033" s="119"/>
    </row>
    <row r="19034" spans="27:35" x14ac:dyDescent="0.25">
      <c r="AA19034" s="81"/>
      <c r="AB19034" s="81"/>
      <c r="AC19034" s="80"/>
      <c r="AD19034" s="80"/>
      <c r="AE19034" s="81"/>
      <c r="AF19034" s="82"/>
      <c r="AG19034" s="80"/>
      <c r="AH19034" s="119"/>
      <c r="AI19034" s="119"/>
    </row>
    <row r="19035" spans="27:35" x14ac:dyDescent="0.25">
      <c r="AA19035" s="81"/>
      <c r="AB19035" s="81"/>
      <c r="AC19035" s="80"/>
      <c r="AD19035" s="80"/>
      <c r="AE19035" s="81"/>
      <c r="AF19035" s="82"/>
      <c r="AG19035" s="80"/>
      <c r="AH19035" s="119"/>
      <c r="AI19035" s="119"/>
    </row>
    <row r="19036" spans="27:35" x14ac:dyDescent="0.25">
      <c r="AA19036" s="81"/>
      <c r="AB19036" s="81"/>
      <c r="AC19036" s="80"/>
      <c r="AD19036" s="80"/>
      <c r="AE19036" s="81"/>
      <c r="AF19036" s="82"/>
      <c r="AG19036" s="80"/>
      <c r="AH19036" s="119"/>
      <c r="AI19036" s="119"/>
    </row>
    <row r="19037" spans="27:35" x14ac:dyDescent="0.25">
      <c r="AA19037" s="81"/>
      <c r="AB19037" s="81"/>
      <c r="AC19037" s="80"/>
      <c r="AD19037" s="80"/>
      <c r="AE19037" s="81"/>
      <c r="AF19037" s="82"/>
      <c r="AG19037" s="80"/>
      <c r="AH19037" s="119"/>
      <c r="AI19037" s="119"/>
    </row>
    <row r="19038" spans="27:35" x14ac:dyDescent="0.25">
      <c r="AA19038" s="81"/>
      <c r="AB19038" s="81"/>
      <c r="AC19038" s="80"/>
      <c r="AD19038" s="80"/>
      <c r="AE19038" s="81"/>
      <c r="AF19038" s="82"/>
      <c r="AG19038" s="80"/>
      <c r="AH19038" s="119"/>
      <c r="AI19038" s="119"/>
    </row>
    <row r="19039" spans="27:35" x14ac:dyDescent="0.25">
      <c r="AA19039" s="81"/>
      <c r="AB19039" s="81"/>
      <c r="AC19039" s="80"/>
      <c r="AD19039" s="80"/>
      <c r="AE19039" s="81"/>
      <c r="AF19039" s="82"/>
      <c r="AG19039" s="80"/>
      <c r="AH19039" s="119"/>
      <c r="AI19039" s="119"/>
    </row>
    <row r="19040" spans="27:35" x14ac:dyDescent="0.25">
      <c r="AA19040" s="81"/>
      <c r="AB19040" s="81"/>
      <c r="AC19040" s="80"/>
      <c r="AD19040" s="80"/>
      <c r="AE19040" s="81"/>
      <c r="AF19040" s="82"/>
      <c r="AG19040" s="80"/>
      <c r="AH19040" s="119"/>
      <c r="AI19040" s="119"/>
    </row>
    <row r="19041" spans="27:35" x14ac:dyDescent="0.25">
      <c r="AA19041" s="81"/>
      <c r="AB19041" s="81"/>
      <c r="AC19041" s="80"/>
      <c r="AD19041" s="80"/>
      <c r="AE19041" s="81"/>
      <c r="AF19041" s="82"/>
      <c r="AG19041" s="80"/>
      <c r="AH19041" s="119"/>
      <c r="AI19041" s="119"/>
    </row>
    <row r="19042" spans="27:35" x14ac:dyDescent="0.25">
      <c r="AA19042" s="81"/>
      <c r="AB19042" s="81"/>
      <c r="AC19042" s="80"/>
      <c r="AD19042" s="80"/>
      <c r="AE19042" s="81"/>
      <c r="AF19042" s="82"/>
      <c r="AG19042" s="80"/>
      <c r="AH19042" s="119"/>
      <c r="AI19042" s="119"/>
    </row>
    <row r="19043" spans="27:35" x14ac:dyDescent="0.25">
      <c r="AA19043" s="81"/>
      <c r="AB19043" s="81"/>
      <c r="AC19043" s="80"/>
      <c r="AD19043" s="80"/>
      <c r="AE19043" s="81"/>
      <c r="AF19043" s="82"/>
      <c r="AG19043" s="80"/>
      <c r="AH19043" s="119"/>
      <c r="AI19043" s="119"/>
    </row>
    <row r="19044" spans="27:35" x14ac:dyDescent="0.25">
      <c r="AA19044" s="81"/>
      <c r="AB19044" s="81"/>
      <c r="AC19044" s="80"/>
      <c r="AD19044" s="80"/>
      <c r="AE19044" s="81"/>
      <c r="AF19044" s="82"/>
      <c r="AG19044" s="80"/>
      <c r="AH19044" s="119"/>
      <c r="AI19044" s="119"/>
    </row>
    <row r="19045" spans="27:35" x14ac:dyDescent="0.25">
      <c r="AA19045" s="81"/>
      <c r="AB19045" s="81"/>
      <c r="AC19045" s="80"/>
      <c r="AD19045" s="80"/>
      <c r="AE19045" s="81"/>
      <c r="AF19045" s="82"/>
      <c r="AG19045" s="80"/>
      <c r="AH19045" s="119"/>
      <c r="AI19045" s="119"/>
    </row>
    <row r="19046" spans="27:35" x14ac:dyDescent="0.25">
      <c r="AA19046" s="81"/>
      <c r="AB19046" s="81"/>
      <c r="AC19046" s="80"/>
      <c r="AD19046" s="80"/>
      <c r="AE19046" s="81"/>
      <c r="AF19046" s="82"/>
      <c r="AG19046" s="80"/>
      <c r="AH19046" s="119"/>
      <c r="AI19046" s="119"/>
    </row>
    <row r="19047" spans="27:35" x14ac:dyDescent="0.25">
      <c r="AA19047" s="81"/>
      <c r="AB19047" s="81"/>
      <c r="AC19047" s="80"/>
      <c r="AD19047" s="80"/>
      <c r="AE19047" s="81"/>
      <c r="AF19047" s="82"/>
      <c r="AG19047" s="80"/>
      <c r="AH19047" s="119"/>
      <c r="AI19047" s="119"/>
    </row>
    <row r="19048" spans="27:35" x14ac:dyDescent="0.25">
      <c r="AA19048" s="81"/>
      <c r="AB19048" s="81"/>
      <c r="AC19048" s="80"/>
      <c r="AD19048" s="80"/>
      <c r="AE19048" s="81"/>
      <c r="AF19048" s="82"/>
      <c r="AG19048" s="80"/>
      <c r="AH19048" s="119"/>
      <c r="AI19048" s="119"/>
    </row>
    <row r="19049" spans="27:35" x14ac:dyDescent="0.25">
      <c r="AA19049" s="81"/>
      <c r="AB19049" s="81"/>
      <c r="AC19049" s="80"/>
      <c r="AD19049" s="80"/>
      <c r="AE19049" s="81"/>
      <c r="AF19049" s="82"/>
      <c r="AG19049" s="80"/>
      <c r="AH19049" s="119"/>
      <c r="AI19049" s="119"/>
    </row>
    <row r="19050" spans="27:35" x14ac:dyDescent="0.25">
      <c r="AA19050" s="81"/>
      <c r="AB19050" s="81"/>
      <c r="AC19050" s="80"/>
      <c r="AD19050" s="80"/>
      <c r="AE19050" s="81"/>
      <c r="AF19050" s="82"/>
      <c r="AG19050" s="80"/>
      <c r="AH19050" s="119"/>
      <c r="AI19050" s="119"/>
    </row>
    <row r="19051" spans="27:35" x14ac:dyDescent="0.25">
      <c r="AA19051" s="81"/>
      <c r="AB19051" s="81"/>
      <c r="AC19051" s="80"/>
      <c r="AD19051" s="80"/>
      <c r="AE19051" s="81"/>
      <c r="AF19051" s="82"/>
      <c r="AG19051" s="80"/>
      <c r="AH19051" s="119"/>
      <c r="AI19051" s="119"/>
    </row>
    <row r="19052" spans="27:35" x14ac:dyDescent="0.25">
      <c r="AA19052" s="81"/>
      <c r="AB19052" s="81"/>
      <c r="AC19052" s="80"/>
      <c r="AD19052" s="80"/>
      <c r="AE19052" s="81"/>
      <c r="AF19052" s="82"/>
      <c r="AG19052" s="80"/>
      <c r="AH19052" s="119"/>
      <c r="AI19052" s="119"/>
    </row>
    <row r="19053" spans="27:35" x14ac:dyDescent="0.25">
      <c r="AA19053" s="81"/>
      <c r="AB19053" s="81"/>
      <c r="AC19053" s="80"/>
      <c r="AD19053" s="80"/>
      <c r="AE19053" s="81"/>
      <c r="AF19053" s="82"/>
      <c r="AG19053" s="80"/>
      <c r="AH19053" s="119"/>
      <c r="AI19053" s="119"/>
    </row>
    <row r="19054" spans="27:35" x14ac:dyDescent="0.25">
      <c r="AA19054" s="81"/>
      <c r="AB19054" s="81"/>
      <c r="AC19054" s="80"/>
      <c r="AD19054" s="80"/>
      <c r="AE19054" s="81"/>
      <c r="AF19054" s="82"/>
      <c r="AG19054" s="80"/>
      <c r="AH19054" s="119"/>
      <c r="AI19054" s="119"/>
    </row>
    <row r="19055" spans="27:35" x14ac:dyDescent="0.25">
      <c r="AA19055" s="81"/>
      <c r="AB19055" s="81"/>
      <c r="AC19055" s="80"/>
      <c r="AD19055" s="80"/>
      <c r="AE19055" s="81"/>
      <c r="AF19055" s="82"/>
      <c r="AG19055" s="80"/>
      <c r="AH19055" s="119"/>
      <c r="AI19055" s="119"/>
    </row>
    <row r="19056" spans="27:35" x14ac:dyDescent="0.25">
      <c r="AA19056" s="81"/>
      <c r="AB19056" s="81"/>
      <c r="AC19056" s="80"/>
      <c r="AD19056" s="80"/>
      <c r="AE19056" s="81"/>
      <c r="AF19056" s="82"/>
      <c r="AG19056" s="80"/>
      <c r="AH19056" s="119"/>
      <c r="AI19056" s="119"/>
    </row>
    <row r="19057" spans="27:35" x14ac:dyDescent="0.25">
      <c r="AA19057" s="81"/>
      <c r="AB19057" s="81"/>
      <c r="AC19057" s="80"/>
      <c r="AD19057" s="80"/>
      <c r="AE19057" s="81"/>
      <c r="AF19057" s="82"/>
      <c r="AG19057" s="80"/>
      <c r="AH19057" s="119"/>
      <c r="AI19057" s="119"/>
    </row>
    <row r="19058" spans="27:35" x14ac:dyDescent="0.25">
      <c r="AA19058" s="81"/>
      <c r="AB19058" s="81"/>
      <c r="AC19058" s="80"/>
      <c r="AD19058" s="80"/>
      <c r="AE19058" s="81"/>
      <c r="AF19058" s="82"/>
      <c r="AG19058" s="80"/>
      <c r="AH19058" s="119"/>
      <c r="AI19058" s="119"/>
    </row>
    <row r="19059" spans="27:35" x14ac:dyDescent="0.25">
      <c r="AA19059" s="81"/>
      <c r="AB19059" s="81"/>
      <c r="AC19059" s="80"/>
      <c r="AD19059" s="80"/>
      <c r="AE19059" s="81"/>
      <c r="AF19059" s="82"/>
      <c r="AG19059" s="80"/>
      <c r="AH19059" s="119"/>
      <c r="AI19059" s="119"/>
    </row>
    <row r="19060" spans="27:35" x14ac:dyDescent="0.25">
      <c r="AA19060" s="81"/>
      <c r="AB19060" s="81"/>
      <c r="AC19060" s="80"/>
      <c r="AD19060" s="80"/>
      <c r="AE19060" s="81"/>
      <c r="AF19060" s="82"/>
      <c r="AG19060" s="80"/>
      <c r="AH19060" s="119"/>
      <c r="AI19060" s="119"/>
    </row>
    <row r="19061" spans="27:35" x14ac:dyDescent="0.25">
      <c r="AA19061" s="81"/>
      <c r="AB19061" s="81"/>
      <c r="AC19061" s="80"/>
      <c r="AD19061" s="80"/>
      <c r="AE19061" s="81"/>
      <c r="AF19061" s="82"/>
      <c r="AG19061" s="80"/>
      <c r="AH19061" s="119"/>
      <c r="AI19061" s="119"/>
    </row>
    <row r="19062" spans="27:35" x14ac:dyDescent="0.25">
      <c r="AA19062" s="81"/>
      <c r="AB19062" s="81"/>
      <c r="AC19062" s="80"/>
      <c r="AD19062" s="80"/>
      <c r="AE19062" s="81"/>
      <c r="AF19062" s="82"/>
      <c r="AG19062" s="80"/>
      <c r="AH19062" s="119"/>
      <c r="AI19062" s="119"/>
    </row>
    <row r="19063" spans="27:35" x14ac:dyDescent="0.25">
      <c r="AA19063" s="81"/>
      <c r="AB19063" s="81"/>
      <c r="AC19063" s="80"/>
      <c r="AD19063" s="80"/>
      <c r="AE19063" s="81"/>
      <c r="AF19063" s="82"/>
      <c r="AG19063" s="80"/>
      <c r="AH19063" s="119"/>
      <c r="AI19063" s="119"/>
    </row>
    <row r="19064" spans="27:35" x14ac:dyDescent="0.25">
      <c r="AA19064" s="81"/>
      <c r="AB19064" s="81"/>
      <c r="AC19064" s="80"/>
      <c r="AD19064" s="80"/>
      <c r="AE19064" s="81"/>
      <c r="AF19064" s="82"/>
      <c r="AG19064" s="80"/>
      <c r="AH19064" s="119"/>
      <c r="AI19064" s="119"/>
    </row>
    <row r="19065" spans="27:35" x14ac:dyDescent="0.25">
      <c r="AA19065" s="81"/>
      <c r="AB19065" s="81"/>
      <c r="AC19065" s="80"/>
      <c r="AD19065" s="80"/>
      <c r="AE19065" s="81"/>
      <c r="AF19065" s="82"/>
      <c r="AG19065" s="80"/>
      <c r="AH19065" s="119"/>
      <c r="AI19065" s="119"/>
    </row>
    <row r="19066" spans="27:35" x14ac:dyDescent="0.25">
      <c r="AA19066" s="81"/>
      <c r="AB19066" s="81"/>
      <c r="AC19066" s="80"/>
      <c r="AD19066" s="80"/>
      <c r="AE19066" s="81"/>
      <c r="AF19066" s="82"/>
      <c r="AG19066" s="80"/>
      <c r="AH19066" s="119"/>
      <c r="AI19066" s="119"/>
    </row>
    <row r="19067" spans="27:35" x14ac:dyDescent="0.25">
      <c r="AA19067" s="81"/>
      <c r="AB19067" s="81"/>
      <c r="AC19067" s="80"/>
      <c r="AD19067" s="80"/>
      <c r="AE19067" s="81"/>
      <c r="AF19067" s="82"/>
      <c r="AG19067" s="80"/>
      <c r="AH19067" s="119"/>
      <c r="AI19067" s="119"/>
    </row>
    <row r="19068" spans="27:35" x14ac:dyDescent="0.25">
      <c r="AA19068" s="81"/>
      <c r="AB19068" s="81"/>
      <c r="AC19068" s="80"/>
      <c r="AD19068" s="80"/>
      <c r="AE19068" s="81"/>
      <c r="AF19068" s="82"/>
      <c r="AG19068" s="80"/>
      <c r="AH19068" s="119"/>
      <c r="AI19068" s="119"/>
    </row>
    <row r="19069" spans="27:35" x14ac:dyDescent="0.25">
      <c r="AA19069" s="81"/>
      <c r="AB19069" s="81"/>
      <c r="AC19069" s="80"/>
      <c r="AD19069" s="80"/>
      <c r="AE19069" s="81"/>
      <c r="AF19069" s="82"/>
      <c r="AG19069" s="80"/>
      <c r="AH19069" s="119"/>
      <c r="AI19069" s="119"/>
    </row>
    <row r="19070" spans="27:35" x14ac:dyDescent="0.25">
      <c r="AA19070" s="81"/>
      <c r="AB19070" s="81"/>
      <c r="AC19070" s="80"/>
      <c r="AD19070" s="80"/>
      <c r="AE19070" s="81"/>
      <c r="AF19070" s="82"/>
      <c r="AG19070" s="80"/>
      <c r="AH19070" s="119"/>
      <c r="AI19070" s="119"/>
    </row>
    <row r="19071" spans="27:35" x14ac:dyDescent="0.25">
      <c r="AA19071" s="81"/>
      <c r="AB19071" s="81"/>
      <c r="AC19071" s="80"/>
      <c r="AD19071" s="80"/>
      <c r="AE19071" s="81"/>
      <c r="AF19071" s="82"/>
      <c r="AG19071" s="80"/>
      <c r="AH19071" s="119"/>
      <c r="AI19071" s="119"/>
    </row>
    <row r="19072" spans="27:35" x14ac:dyDescent="0.25">
      <c r="AA19072" s="81"/>
      <c r="AB19072" s="81"/>
      <c r="AC19072" s="80"/>
      <c r="AD19072" s="80"/>
      <c r="AE19072" s="81"/>
      <c r="AF19072" s="82"/>
      <c r="AG19072" s="80"/>
      <c r="AH19072" s="119"/>
      <c r="AI19072" s="119"/>
    </row>
    <row r="19073" spans="27:35" x14ac:dyDescent="0.25">
      <c r="AA19073" s="81"/>
      <c r="AB19073" s="81"/>
      <c r="AC19073" s="80"/>
      <c r="AD19073" s="80"/>
      <c r="AE19073" s="81"/>
      <c r="AF19073" s="82"/>
      <c r="AG19073" s="80"/>
      <c r="AH19073" s="119"/>
      <c r="AI19073" s="119"/>
    </row>
    <row r="19074" spans="27:35" x14ac:dyDescent="0.25">
      <c r="AA19074" s="81"/>
      <c r="AB19074" s="81"/>
      <c r="AC19074" s="80"/>
      <c r="AD19074" s="80"/>
      <c r="AE19074" s="81"/>
      <c r="AF19074" s="82"/>
      <c r="AG19074" s="80"/>
      <c r="AH19074" s="119"/>
      <c r="AI19074" s="119"/>
    </row>
    <row r="19075" spans="27:35" x14ac:dyDescent="0.25">
      <c r="AA19075" s="81"/>
      <c r="AB19075" s="81"/>
      <c r="AC19075" s="80"/>
      <c r="AD19075" s="80"/>
      <c r="AE19075" s="81"/>
      <c r="AF19075" s="82"/>
      <c r="AG19075" s="80"/>
      <c r="AH19075" s="119"/>
      <c r="AI19075" s="119"/>
    </row>
    <row r="19076" spans="27:35" x14ac:dyDescent="0.25">
      <c r="AA19076" s="81"/>
      <c r="AB19076" s="81"/>
      <c r="AC19076" s="80"/>
      <c r="AD19076" s="80"/>
      <c r="AE19076" s="81"/>
      <c r="AF19076" s="82"/>
      <c r="AG19076" s="80"/>
      <c r="AH19076" s="119"/>
      <c r="AI19076" s="119"/>
    </row>
    <row r="19077" spans="27:35" x14ac:dyDescent="0.25">
      <c r="AA19077" s="81"/>
      <c r="AB19077" s="81"/>
      <c r="AC19077" s="80"/>
      <c r="AD19077" s="80"/>
      <c r="AE19077" s="81"/>
      <c r="AF19077" s="82"/>
      <c r="AG19077" s="80"/>
      <c r="AH19077" s="119"/>
      <c r="AI19077" s="119"/>
    </row>
    <row r="19078" spans="27:35" x14ac:dyDescent="0.25">
      <c r="AA19078" s="81"/>
      <c r="AB19078" s="81"/>
      <c r="AC19078" s="80"/>
      <c r="AD19078" s="80"/>
      <c r="AE19078" s="81"/>
      <c r="AF19078" s="82"/>
      <c r="AG19078" s="80"/>
      <c r="AH19078" s="119"/>
      <c r="AI19078" s="119"/>
    </row>
    <row r="19079" spans="27:35" x14ac:dyDescent="0.25">
      <c r="AA19079" s="81"/>
      <c r="AB19079" s="81"/>
      <c r="AC19079" s="80"/>
      <c r="AD19079" s="80"/>
      <c r="AE19079" s="81"/>
      <c r="AF19079" s="82"/>
      <c r="AG19079" s="80"/>
      <c r="AH19079" s="119"/>
      <c r="AI19079" s="119"/>
    </row>
    <row r="19080" spans="27:35" x14ac:dyDescent="0.25">
      <c r="AA19080" s="81"/>
      <c r="AB19080" s="81"/>
      <c r="AC19080" s="80"/>
      <c r="AD19080" s="80"/>
      <c r="AE19080" s="81"/>
      <c r="AF19080" s="82"/>
      <c r="AG19080" s="80"/>
      <c r="AH19080" s="119"/>
      <c r="AI19080" s="119"/>
    </row>
    <row r="19081" spans="27:35" x14ac:dyDescent="0.25">
      <c r="AA19081" s="81"/>
      <c r="AB19081" s="81"/>
      <c r="AC19081" s="80"/>
      <c r="AD19081" s="80"/>
      <c r="AE19081" s="81"/>
      <c r="AF19081" s="82"/>
      <c r="AG19081" s="80"/>
      <c r="AH19081" s="119"/>
      <c r="AI19081" s="119"/>
    </row>
    <row r="19082" spans="27:35" x14ac:dyDescent="0.25">
      <c r="AA19082" s="81"/>
      <c r="AB19082" s="81"/>
      <c r="AC19082" s="80"/>
      <c r="AD19082" s="80"/>
      <c r="AE19082" s="81"/>
      <c r="AF19082" s="82"/>
      <c r="AG19082" s="80"/>
      <c r="AH19082" s="119"/>
      <c r="AI19082" s="119"/>
    </row>
    <row r="19083" spans="27:35" x14ac:dyDescent="0.25">
      <c r="AA19083" s="81"/>
      <c r="AB19083" s="81"/>
      <c r="AC19083" s="80"/>
      <c r="AD19083" s="80"/>
      <c r="AE19083" s="81"/>
      <c r="AF19083" s="82"/>
      <c r="AG19083" s="80"/>
      <c r="AH19083" s="119"/>
      <c r="AI19083" s="119"/>
    </row>
    <row r="19084" spans="27:35" x14ac:dyDescent="0.25">
      <c r="AA19084" s="81"/>
      <c r="AB19084" s="81"/>
      <c r="AC19084" s="80"/>
      <c r="AD19084" s="80"/>
      <c r="AE19084" s="81"/>
      <c r="AF19084" s="82"/>
      <c r="AG19084" s="80"/>
      <c r="AH19084" s="119"/>
      <c r="AI19084" s="119"/>
    </row>
    <row r="19085" spans="27:35" x14ac:dyDescent="0.25">
      <c r="AA19085" s="81"/>
      <c r="AB19085" s="81"/>
      <c r="AC19085" s="80"/>
      <c r="AD19085" s="80"/>
      <c r="AE19085" s="81"/>
      <c r="AF19085" s="82"/>
      <c r="AG19085" s="80"/>
      <c r="AH19085" s="119"/>
      <c r="AI19085" s="119"/>
    </row>
    <row r="19086" spans="27:35" x14ac:dyDescent="0.25">
      <c r="AA19086" s="81"/>
      <c r="AB19086" s="81"/>
      <c r="AC19086" s="80"/>
      <c r="AD19086" s="80"/>
      <c r="AE19086" s="81"/>
      <c r="AF19086" s="82"/>
      <c r="AG19086" s="80"/>
      <c r="AH19086" s="119"/>
      <c r="AI19086" s="119"/>
    </row>
    <row r="19087" spans="27:35" x14ac:dyDescent="0.25">
      <c r="AA19087" s="81"/>
      <c r="AB19087" s="81"/>
      <c r="AC19087" s="80"/>
      <c r="AD19087" s="80"/>
      <c r="AE19087" s="81"/>
      <c r="AF19087" s="82"/>
      <c r="AG19087" s="80"/>
      <c r="AH19087" s="119"/>
      <c r="AI19087" s="119"/>
    </row>
    <row r="19088" spans="27:35" x14ac:dyDescent="0.25">
      <c r="AA19088" s="81"/>
      <c r="AB19088" s="81"/>
      <c r="AC19088" s="80"/>
      <c r="AD19088" s="80"/>
      <c r="AE19088" s="81"/>
      <c r="AF19088" s="82"/>
      <c r="AG19088" s="80"/>
      <c r="AH19088" s="119"/>
      <c r="AI19088" s="119"/>
    </row>
    <row r="19089" spans="27:35" x14ac:dyDescent="0.25">
      <c r="AA19089" s="81"/>
      <c r="AB19089" s="81"/>
      <c r="AC19089" s="80"/>
      <c r="AD19089" s="80"/>
      <c r="AE19089" s="81"/>
      <c r="AF19089" s="82"/>
      <c r="AG19089" s="80"/>
      <c r="AH19089" s="119"/>
      <c r="AI19089" s="119"/>
    </row>
    <row r="19090" spans="27:35" x14ac:dyDescent="0.25">
      <c r="AA19090" s="81"/>
      <c r="AB19090" s="81"/>
      <c r="AC19090" s="80"/>
      <c r="AD19090" s="80"/>
      <c r="AE19090" s="81"/>
      <c r="AF19090" s="82"/>
      <c r="AG19090" s="80"/>
      <c r="AH19090" s="119"/>
      <c r="AI19090" s="119"/>
    </row>
    <row r="19091" spans="27:35" x14ac:dyDescent="0.25">
      <c r="AA19091" s="81"/>
      <c r="AB19091" s="81"/>
      <c r="AC19091" s="80"/>
      <c r="AD19091" s="80"/>
      <c r="AE19091" s="81"/>
      <c r="AF19091" s="82"/>
      <c r="AG19091" s="80"/>
      <c r="AH19091" s="119"/>
      <c r="AI19091" s="119"/>
    </row>
    <row r="19092" spans="27:35" x14ac:dyDescent="0.25">
      <c r="AA19092" s="81"/>
      <c r="AB19092" s="81"/>
      <c r="AC19092" s="80"/>
      <c r="AD19092" s="80"/>
      <c r="AE19092" s="81"/>
      <c r="AF19092" s="82"/>
      <c r="AG19092" s="80"/>
      <c r="AH19092" s="119"/>
      <c r="AI19092" s="119"/>
    </row>
    <row r="19093" spans="27:35" x14ac:dyDescent="0.25">
      <c r="AA19093" s="81"/>
      <c r="AB19093" s="81"/>
      <c r="AC19093" s="80"/>
      <c r="AD19093" s="80"/>
      <c r="AE19093" s="81"/>
      <c r="AF19093" s="82"/>
      <c r="AG19093" s="80"/>
      <c r="AH19093" s="119"/>
      <c r="AI19093" s="119"/>
    </row>
    <row r="19094" spans="27:35" x14ac:dyDescent="0.25">
      <c r="AA19094" s="81"/>
      <c r="AB19094" s="81"/>
      <c r="AC19094" s="80"/>
      <c r="AD19094" s="80"/>
      <c r="AE19094" s="81"/>
      <c r="AF19094" s="82"/>
      <c r="AG19094" s="80"/>
      <c r="AH19094" s="119"/>
      <c r="AI19094" s="119"/>
    </row>
    <row r="19095" spans="27:35" x14ac:dyDescent="0.25">
      <c r="AA19095" s="81"/>
      <c r="AB19095" s="81"/>
      <c r="AC19095" s="80"/>
      <c r="AD19095" s="80"/>
      <c r="AE19095" s="81"/>
      <c r="AF19095" s="82"/>
      <c r="AG19095" s="80"/>
      <c r="AH19095" s="119"/>
      <c r="AI19095" s="119"/>
    </row>
    <row r="19096" spans="27:35" x14ac:dyDescent="0.25">
      <c r="AA19096" s="81"/>
      <c r="AB19096" s="81"/>
      <c r="AC19096" s="80"/>
      <c r="AD19096" s="80"/>
      <c r="AE19096" s="81"/>
      <c r="AF19096" s="82"/>
      <c r="AG19096" s="80"/>
      <c r="AH19096" s="119"/>
      <c r="AI19096" s="119"/>
    </row>
    <row r="19097" spans="27:35" x14ac:dyDescent="0.25">
      <c r="AA19097" s="81"/>
      <c r="AB19097" s="81"/>
      <c r="AC19097" s="80"/>
      <c r="AD19097" s="80"/>
      <c r="AE19097" s="81"/>
      <c r="AF19097" s="82"/>
      <c r="AG19097" s="80"/>
      <c r="AH19097" s="119"/>
      <c r="AI19097" s="119"/>
    </row>
    <row r="19098" spans="27:35" x14ac:dyDescent="0.25">
      <c r="AA19098" s="81"/>
      <c r="AB19098" s="81"/>
      <c r="AC19098" s="80"/>
      <c r="AD19098" s="80"/>
      <c r="AE19098" s="81"/>
      <c r="AF19098" s="82"/>
      <c r="AG19098" s="80"/>
      <c r="AH19098" s="119"/>
      <c r="AI19098" s="119"/>
    </row>
    <row r="19099" spans="27:35" x14ac:dyDescent="0.25">
      <c r="AA19099" s="81"/>
      <c r="AB19099" s="81"/>
      <c r="AC19099" s="80"/>
      <c r="AD19099" s="80"/>
      <c r="AE19099" s="81"/>
      <c r="AF19099" s="82"/>
      <c r="AG19099" s="80"/>
      <c r="AH19099" s="119"/>
      <c r="AI19099" s="119"/>
    </row>
    <row r="19100" spans="27:35" x14ac:dyDescent="0.25">
      <c r="AA19100" s="81"/>
      <c r="AB19100" s="81"/>
      <c r="AC19100" s="80"/>
      <c r="AD19100" s="80"/>
      <c r="AE19100" s="81"/>
      <c r="AF19100" s="82"/>
      <c r="AG19100" s="80"/>
      <c r="AH19100" s="119"/>
      <c r="AI19100" s="119"/>
    </row>
    <row r="19101" spans="27:35" x14ac:dyDescent="0.25">
      <c r="AA19101" s="81"/>
      <c r="AB19101" s="81"/>
      <c r="AC19101" s="80"/>
      <c r="AD19101" s="80"/>
      <c r="AE19101" s="81"/>
      <c r="AF19101" s="82"/>
      <c r="AG19101" s="80"/>
      <c r="AH19101" s="119"/>
      <c r="AI19101" s="119"/>
    </row>
    <row r="19102" spans="27:35" x14ac:dyDescent="0.25">
      <c r="AA19102" s="81"/>
      <c r="AB19102" s="81"/>
      <c r="AC19102" s="80"/>
      <c r="AD19102" s="80"/>
      <c r="AE19102" s="81"/>
      <c r="AF19102" s="82"/>
      <c r="AG19102" s="80"/>
      <c r="AH19102" s="119"/>
      <c r="AI19102" s="119"/>
    </row>
    <row r="19103" spans="27:35" x14ac:dyDescent="0.25">
      <c r="AA19103" s="81"/>
      <c r="AB19103" s="81"/>
      <c r="AC19103" s="80"/>
      <c r="AD19103" s="80"/>
      <c r="AE19103" s="81"/>
      <c r="AF19103" s="82"/>
      <c r="AG19103" s="80"/>
      <c r="AH19103" s="119"/>
      <c r="AI19103" s="119"/>
    </row>
    <row r="19104" spans="27:35" x14ac:dyDescent="0.25">
      <c r="AA19104" s="81"/>
      <c r="AB19104" s="81"/>
      <c r="AC19104" s="80"/>
      <c r="AD19104" s="80"/>
      <c r="AE19104" s="81"/>
      <c r="AF19104" s="82"/>
      <c r="AG19104" s="80"/>
      <c r="AH19104" s="119"/>
      <c r="AI19104" s="119"/>
    </row>
    <row r="19105" spans="27:35" x14ac:dyDescent="0.25">
      <c r="AA19105" s="81"/>
      <c r="AB19105" s="81"/>
      <c r="AC19105" s="80"/>
      <c r="AD19105" s="80"/>
      <c r="AE19105" s="81"/>
      <c r="AF19105" s="82"/>
      <c r="AG19105" s="80"/>
      <c r="AH19105" s="119"/>
      <c r="AI19105" s="119"/>
    </row>
    <row r="19106" spans="27:35" x14ac:dyDescent="0.25">
      <c r="AA19106" s="81"/>
      <c r="AB19106" s="81"/>
      <c r="AC19106" s="80"/>
      <c r="AD19106" s="80"/>
      <c r="AE19106" s="81"/>
      <c r="AF19106" s="82"/>
      <c r="AG19106" s="80"/>
      <c r="AH19106" s="119"/>
      <c r="AI19106" s="119"/>
    </row>
    <row r="19107" spans="27:35" x14ac:dyDescent="0.25">
      <c r="AA19107" s="81"/>
      <c r="AB19107" s="81"/>
      <c r="AC19107" s="80"/>
      <c r="AD19107" s="80"/>
      <c r="AE19107" s="81"/>
      <c r="AF19107" s="82"/>
      <c r="AG19107" s="80"/>
      <c r="AH19107" s="119"/>
      <c r="AI19107" s="119"/>
    </row>
    <row r="19108" spans="27:35" x14ac:dyDescent="0.25">
      <c r="AA19108" s="81"/>
      <c r="AB19108" s="81"/>
      <c r="AC19108" s="80"/>
      <c r="AD19108" s="80"/>
      <c r="AE19108" s="81"/>
      <c r="AF19108" s="82"/>
      <c r="AG19108" s="80"/>
      <c r="AH19108" s="119"/>
      <c r="AI19108" s="119"/>
    </row>
    <row r="19109" spans="27:35" x14ac:dyDescent="0.25">
      <c r="AA19109" s="81"/>
      <c r="AB19109" s="81"/>
      <c r="AC19109" s="80"/>
      <c r="AD19109" s="80"/>
      <c r="AE19109" s="81"/>
      <c r="AF19109" s="82"/>
      <c r="AG19109" s="80"/>
      <c r="AH19109" s="119"/>
      <c r="AI19109" s="119"/>
    </row>
    <row r="19110" spans="27:35" x14ac:dyDescent="0.25">
      <c r="AA19110" s="81"/>
      <c r="AB19110" s="81"/>
      <c r="AC19110" s="80"/>
      <c r="AD19110" s="80"/>
      <c r="AE19110" s="81"/>
      <c r="AF19110" s="82"/>
      <c r="AG19110" s="80"/>
      <c r="AH19110" s="119"/>
      <c r="AI19110" s="119"/>
    </row>
    <row r="19111" spans="27:35" x14ac:dyDescent="0.25">
      <c r="AA19111" s="81"/>
      <c r="AB19111" s="81"/>
      <c r="AC19111" s="80"/>
      <c r="AD19111" s="80"/>
      <c r="AE19111" s="81"/>
      <c r="AF19111" s="82"/>
      <c r="AG19111" s="80"/>
      <c r="AH19111" s="119"/>
      <c r="AI19111" s="119"/>
    </row>
    <row r="19112" spans="27:35" x14ac:dyDescent="0.25">
      <c r="AA19112" s="81"/>
      <c r="AB19112" s="81"/>
      <c r="AC19112" s="80"/>
      <c r="AD19112" s="80"/>
      <c r="AE19112" s="81"/>
      <c r="AF19112" s="82"/>
      <c r="AG19112" s="80"/>
      <c r="AH19112" s="119"/>
      <c r="AI19112" s="119"/>
    </row>
    <row r="19113" spans="27:35" x14ac:dyDescent="0.25">
      <c r="AA19113" s="81"/>
      <c r="AB19113" s="81"/>
      <c r="AC19113" s="80"/>
      <c r="AD19113" s="80"/>
      <c r="AE19113" s="81"/>
      <c r="AF19113" s="82"/>
      <c r="AG19113" s="80"/>
      <c r="AH19113" s="119"/>
      <c r="AI19113" s="119"/>
    </row>
    <row r="19114" spans="27:35" x14ac:dyDescent="0.25">
      <c r="AA19114" s="81"/>
      <c r="AB19114" s="81"/>
      <c r="AC19114" s="80"/>
      <c r="AD19114" s="80"/>
      <c r="AE19114" s="81"/>
      <c r="AF19114" s="82"/>
      <c r="AG19114" s="80"/>
      <c r="AH19114" s="119"/>
      <c r="AI19114" s="119"/>
    </row>
    <row r="19115" spans="27:35" x14ac:dyDescent="0.25">
      <c r="AA19115" s="81"/>
      <c r="AB19115" s="81"/>
      <c r="AC19115" s="80"/>
      <c r="AD19115" s="80"/>
      <c r="AE19115" s="81"/>
      <c r="AF19115" s="82"/>
      <c r="AG19115" s="80"/>
      <c r="AH19115" s="119"/>
      <c r="AI19115" s="119"/>
    </row>
    <row r="19116" spans="27:35" x14ac:dyDescent="0.25">
      <c r="AA19116" s="81"/>
      <c r="AB19116" s="81"/>
      <c r="AC19116" s="80"/>
      <c r="AD19116" s="80"/>
      <c r="AE19116" s="81"/>
      <c r="AF19116" s="82"/>
      <c r="AG19116" s="80"/>
      <c r="AH19116" s="119"/>
      <c r="AI19116" s="119"/>
    </row>
    <row r="19117" spans="27:35" x14ac:dyDescent="0.25">
      <c r="AA19117" s="81"/>
      <c r="AB19117" s="81"/>
      <c r="AC19117" s="80"/>
      <c r="AD19117" s="80"/>
      <c r="AE19117" s="81"/>
      <c r="AF19117" s="82"/>
      <c r="AG19117" s="80"/>
      <c r="AH19117" s="119"/>
      <c r="AI19117" s="119"/>
    </row>
    <row r="19118" spans="27:35" x14ac:dyDescent="0.25">
      <c r="AA19118" s="81"/>
      <c r="AB19118" s="81"/>
      <c r="AC19118" s="80"/>
      <c r="AD19118" s="80"/>
      <c r="AE19118" s="81"/>
      <c r="AF19118" s="82"/>
      <c r="AG19118" s="80"/>
      <c r="AH19118" s="119"/>
      <c r="AI19118" s="119"/>
    </row>
    <row r="19119" spans="27:35" x14ac:dyDescent="0.25">
      <c r="AA19119" s="81"/>
      <c r="AB19119" s="81"/>
      <c r="AC19119" s="80"/>
      <c r="AD19119" s="80"/>
      <c r="AE19119" s="81"/>
      <c r="AF19119" s="82"/>
      <c r="AG19119" s="80"/>
      <c r="AH19119" s="119"/>
      <c r="AI19119" s="119"/>
    </row>
    <row r="19120" spans="27:35" x14ac:dyDescent="0.25">
      <c r="AA19120" s="81"/>
      <c r="AB19120" s="81"/>
      <c r="AC19120" s="80"/>
      <c r="AD19120" s="80"/>
      <c r="AE19120" s="81"/>
      <c r="AF19120" s="82"/>
      <c r="AG19120" s="80"/>
      <c r="AH19120" s="119"/>
      <c r="AI19120" s="119"/>
    </row>
    <row r="19121" spans="27:35" x14ac:dyDescent="0.25">
      <c r="AA19121" s="81"/>
      <c r="AB19121" s="81"/>
      <c r="AC19121" s="80"/>
      <c r="AD19121" s="80"/>
      <c r="AE19121" s="81"/>
      <c r="AF19121" s="82"/>
      <c r="AG19121" s="80"/>
      <c r="AH19121" s="119"/>
      <c r="AI19121" s="119"/>
    </row>
    <row r="19122" spans="27:35" x14ac:dyDescent="0.25">
      <c r="AA19122" s="81"/>
      <c r="AB19122" s="81"/>
      <c r="AC19122" s="80"/>
      <c r="AD19122" s="80"/>
      <c r="AE19122" s="81"/>
      <c r="AF19122" s="82"/>
      <c r="AG19122" s="80"/>
      <c r="AH19122" s="119"/>
      <c r="AI19122" s="119"/>
    </row>
    <row r="19123" spans="27:35" x14ac:dyDescent="0.25">
      <c r="AA19123" s="81"/>
      <c r="AB19123" s="81"/>
      <c r="AC19123" s="80"/>
      <c r="AD19123" s="80"/>
      <c r="AE19123" s="81"/>
      <c r="AF19123" s="82"/>
      <c r="AG19123" s="80"/>
      <c r="AH19123" s="119"/>
      <c r="AI19123" s="119"/>
    </row>
    <row r="19124" spans="27:35" x14ac:dyDescent="0.25">
      <c r="AA19124" s="81"/>
      <c r="AB19124" s="81"/>
      <c r="AC19124" s="80"/>
      <c r="AD19124" s="80"/>
      <c r="AE19124" s="81"/>
      <c r="AF19124" s="82"/>
      <c r="AG19124" s="80"/>
      <c r="AH19124" s="119"/>
      <c r="AI19124" s="119"/>
    </row>
    <row r="19125" spans="27:35" x14ac:dyDescent="0.25">
      <c r="AA19125" s="81"/>
      <c r="AB19125" s="81"/>
      <c r="AC19125" s="80"/>
      <c r="AD19125" s="80"/>
      <c r="AE19125" s="81"/>
      <c r="AF19125" s="82"/>
      <c r="AG19125" s="80"/>
      <c r="AH19125" s="119"/>
      <c r="AI19125" s="119"/>
    </row>
    <row r="19126" spans="27:35" x14ac:dyDescent="0.25">
      <c r="AA19126" s="81"/>
      <c r="AB19126" s="81"/>
      <c r="AC19126" s="80"/>
      <c r="AD19126" s="80"/>
      <c r="AE19126" s="81"/>
      <c r="AF19126" s="82"/>
      <c r="AG19126" s="80"/>
      <c r="AH19126" s="119"/>
      <c r="AI19126" s="119"/>
    </row>
    <row r="19127" spans="27:35" x14ac:dyDescent="0.25">
      <c r="AA19127" s="81"/>
      <c r="AB19127" s="81"/>
      <c r="AC19127" s="80"/>
      <c r="AD19127" s="80"/>
      <c r="AE19127" s="81"/>
      <c r="AF19127" s="82"/>
      <c r="AG19127" s="80"/>
      <c r="AH19127" s="119"/>
      <c r="AI19127" s="119"/>
    </row>
    <row r="19128" spans="27:35" x14ac:dyDescent="0.25">
      <c r="AA19128" s="81"/>
      <c r="AB19128" s="81"/>
      <c r="AC19128" s="80"/>
      <c r="AD19128" s="80"/>
      <c r="AE19128" s="81"/>
      <c r="AF19128" s="82"/>
      <c r="AG19128" s="80"/>
      <c r="AH19128" s="119"/>
      <c r="AI19128" s="119"/>
    </row>
    <row r="19129" spans="27:35" x14ac:dyDescent="0.25">
      <c r="AA19129" s="81"/>
      <c r="AB19129" s="81"/>
      <c r="AC19129" s="80"/>
      <c r="AD19129" s="80"/>
      <c r="AE19129" s="81"/>
      <c r="AF19129" s="82"/>
      <c r="AG19129" s="80"/>
      <c r="AH19129" s="119"/>
      <c r="AI19129" s="119"/>
    </row>
    <row r="19130" spans="27:35" x14ac:dyDescent="0.25">
      <c r="AA19130" s="81"/>
      <c r="AB19130" s="81"/>
      <c r="AC19130" s="80"/>
      <c r="AD19130" s="80"/>
      <c r="AE19130" s="81"/>
      <c r="AF19130" s="82"/>
      <c r="AG19130" s="80"/>
      <c r="AH19130" s="119"/>
      <c r="AI19130" s="119"/>
    </row>
    <row r="19131" spans="27:35" x14ac:dyDescent="0.25">
      <c r="AA19131" s="81"/>
      <c r="AB19131" s="81"/>
      <c r="AC19131" s="80"/>
      <c r="AD19131" s="80"/>
      <c r="AE19131" s="81"/>
      <c r="AF19131" s="82"/>
      <c r="AG19131" s="80"/>
      <c r="AH19131" s="119"/>
      <c r="AI19131" s="119"/>
    </row>
    <row r="19132" spans="27:35" x14ac:dyDescent="0.25">
      <c r="AA19132" s="81"/>
      <c r="AB19132" s="81"/>
      <c r="AC19132" s="80"/>
      <c r="AD19132" s="80"/>
      <c r="AE19132" s="81"/>
      <c r="AF19132" s="82"/>
      <c r="AG19132" s="80"/>
      <c r="AH19132" s="119"/>
      <c r="AI19132" s="119"/>
    </row>
    <row r="19133" spans="27:35" x14ac:dyDescent="0.25">
      <c r="AA19133" s="81"/>
      <c r="AB19133" s="81"/>
      <c r="AC19133" s="80"/>
      <c r="AD19133" s="80"/>
      <c r="AE19133" s="81"/>
      <c r="AF19133" s="82"/>
      <c r="AG19133" s="80"/>
      <c r="AH19133" s="119"/>
      <c r="AI19133" s="119"/>
    </row>
    <row r="19134" spans="27:35" x14ac:dyDescent="0.25">
      <c r="AA19134" s="81"/>
      <c r="AB19134" s="81"/>
      <c r="AC19134" s="80"/>
      <c r="AD19134" s="80"/>
      <c r="AE19134" s="81"/>
      <c r="AF19134" s="82"/>
      <c r="AG19134" s="80"/>
      <c r="AH19134" s="119"/>
      <c r="AI19134" s="119"/>
    </row>
    <row r="19135" spans="27:35" x14ac:dyDescent="0.25">
      <c r="AA19135" s="81"/>
      <c r="AB19135" s="81"/>
      <c r="AC19135" s="80"/>
      <c r="AD19135" s="80"/>
      <c r="AE19135" s="81"/>
      <c r="AF19135" s="82"/>
      <c r="AG19135" s="80"/>
      <c r="AH19135" s="119"/>
      <c r="AI19135" s="119"/>
    </row>
    <row r="19136" spans="27:35" x14ac:dyDescent="0.25">
      <c r="AA19136" s="81"/>
      <c r="AB19136" s="81"/>
      <c r="AC19136" s="80"/>
      <c r="AD19136" s="80"/>
      <c r="AE19136" s="81"/>
      <c r="AF19136" s="82"/>
      <c r="AG19136" s="80"/>
      <c r="AH19136" s="119"/>
      <c r="AI19136" s="119"/>
    </row>
    <row r="19137" spans="27:35" x14ac:dyDescent="0.25">
      <c r="AA19137" s="81"/>
      <c r="AB19137" s="81"/>
      <c r="AC19137" s="80"/>
      <c r="AD19137" s="80"/>
      <c r="AE19137" s="81"/>
      <c r="AF19137" s="82"/>
      <c r="AG19137" s="80"/>
      <c r="AH19137" s="119"/>
      <c r="AI19137" s="119"/>
    </row>
    <row r="19138" spans="27:35" x14ac:dyDescent="0.25">
      <c r="AA19138" s="81"/>
      <c r="AB19138" s="81"/>
      <c r="AC19138" s="80"/>
      <c r="AD19138" s="80"/>
      <c r="AE19138" s="81"/>
      <c r="AF19138" s="82"/>
      <c r="AG19138" s="80"/>
      <c r="AH19138" s="119"/>
      <c r="AI19138" s="119"/>
    </row>
    <row r="19139" spans="27:35" x14ac:dyDescent="0.25">
      <c r="AA19139" s="81"/>
      <c r="AB19139" s="81"/>
      <c r="AC19139" s="80"/>
      <c r="AD19139" s="80"/>
      <c r="AE19139" s="81"/>
      <c r="AF19139" s="82"/>
      <c r="AG19139" s="80"/>
      <c r="AH19139" s="119"/>
      <c r="AI19139" s="119"/>
    </row>
    <row r="19140" spans="27:35" x14ac:dyDescent="0.25">
      <c r="AA19140" s="81"/>
      <c r="AB19140" s="81"/>
      <c r="AC19140" s="80"/>
      <c r="AD19140" s="80"/>
      <c r="AE19140" s="81"/>
      <c r="AF19140" s="82"/>
      <c r="AG19140" s="80"/>
      <c r="AH19140" s="119"/>
      <c r="AI19140" s="119"/>
    </row>
    <row r="19141" spans="27:35" x14ac:dyDescent="0.25">
      <c r="AA19141" s="81"/>
      <c r="AB19141" s="81"/>
      <c r="AC19141" s="80"/>
      <c r="AD19141" s="80"/>
      <c r="AE19141" s="81"/>
      <c r="AF19141" s="82"/>
      <c r="AG19141" s="80"/>
      <c r="AH19141" s="119"/>
      <c r="AI19141" s="119"/>
    </row>
    <row r="19142" spans="27:35" x14ac:dyDescent="0.25">
      <c r="AA19142" s="81"/>
      <c r="AB19142" s="81"/>
      <c r="AC19142" s="80"/>
      <c r="AD19142" s="80"/>
      <c r="AE19142" s="81"/>
      <c r="AF19142" s="82"/>
      <c r="AG19142" s="80"/>
      <c r="AH19142" s="119"/>
      <c r="AI19142" s="119"/>
    </row>
    <row r="19143" spans="27:35" x14ac:dyDescent="0.25">
      <c r="AA19143" s="81"/>
      <c r="AB19143" s="81"/>
      <c r="AC19143" s="80"/>
      <c r="AD19143" s="80"/>
      <c r="AE19143" s="81"/>
      <c r="AF19143" s="82"/>
      <c r="AG19143" s="80"/>
      <c r="AH19143" s="119"/>
      <c r="AI19143" s="119"/>
    </row>
    <row r="19144" spans="27:35" x14ac:dyDescent="0.25">
      <c r="AA19144" s="81"/>
      <c r="AB19144" s="81"/>
      <c r="AC19144" s="80"/>
      <c r="AD19144" s="80"/>
      <c r="AE19144" s="81"/>
      <c r="AF19144" s="82"/>
      <c r="AG19144" s="80"/>
      <c r="AH19144" s="119"/>
      <c r="AI19144" s="119"/>
    </row>
    <row r="19145" spans="27:35" x14ac:dyDescent="0.25">
      <c r="AA19145" s="81"/>
      <c r="AB19145" s="81"/>
      <c r="AC19145" s="80"/>
      <c r="AD19145" s="80"/>
      <c r="AE19145" s="81"/>
      <c r="AF19145" s="82"/>
      <c r="AG19145" s="80"/>
      <c r="AH19145" s="119"/>
      <c r="AI19145" s="119"/>
    </row>
    <row r="19146" spans="27:35" x14ac:dyDescent="0.25">
      <c r="AA19146" s="81"/>
      <c r="AB19146" s="81"/>
      <c r="AC19146" s="80"/>
      <c r="AD19146" s="80"/>
      <c r="AE19146" s="81"/>
      <c r="AF19146" s="82"/>
      <c r="AG19146" s="80"/>
      <c r="AH19146" s="119"/>
      <c r="AI19146" s="119"/>
    </row>
    <row r="19147" spans="27:35" x14ac:dyDescent="0.25">
      <c r="AA19147" s="81"/>
      <c r="AB19147" s="81"/>
      <c r="AC19147" s="80"/>
      <c r="AD19147" s="80"/>
      <c r="AE19147" s="81"/>
      <c r="AF19147" s="82"/>
      <c r="AG19147" s="80"/>
      <c r="AH19147" s="119"/>
      <c r="AI19147" s="119"/>
    </row>
    <row r="19148" spans="27:35" x14ac:dyDescent="0.25">
      <c r="AA19148" s="81"/>
      <c r="AB19148" s="81"/>
      <c r="AC19148" s="80"/>
      <c r="AD19148" s="80"/>
      <c r="AE19148" s="81"/>
      <c r="AF19148" s="82"/>
      <c r="AG19148" s="80"/>
      <c r="AH19148" s="119"/>
      <c r="AI19148" s="119"/>
    </row>
    <row r="19149" spans="27:35" x14ac:dyDescent="0.25">
      <c r="AA19149" s="81"/>
      <c r="AB19149" s="81"/>
      <c r="AC19149" s="80"/>
      <c r="AD19149" s="80"/>
      <c r="AE19149" s="81"/>
      <c r="AF19149" s="82"/>
      <c r="AG19149" s="80"/>
      <c r="AH19149" s="119"/>
      <c r="AI19149" s="119"/>
    </row>
    <row r="19150" spans="27:35" x14ac:dyDescent="0.25">
      <c r="AA19150" s="81"/>
      <c r="AB19150" s="81"/>
      <c r="AC19150" s="80"/>
      <c r="AD19150" s="80"/>
      <c r="AE19150" s="81"/>
      <c r="AF19150" s="82"/>
      <c r="AG19150" s="80"/>
      <c r="AH19150" s="119"/>
      <c r="AI19150" s="119"/>
    </row>
    <row r="19151" spans="27:35" x14ac:dyDescent="0.25">
      <c r="AA19151" s="81"/>
      <c r="AB19151" s="81"/>
      <c r="AC19151" s="80"/>
      <c r="AD19151" s="80"/>
      <c r="AE19151" s="81"/>
      <c r="AF19151" s="82"/>
      <c r="AG19151" s="80"/>
      <c r="AH19151" s="119"/>
      <c r="AI19151" s="119"/>
    </row>
    <row r="19152" spans="27:35" x14ac:dyDescent="0.25">
      <c r="AA19152" s="81"/>
      <c r="AB19152" s="81"/>
      <c r="AC19152" s="80"/>
      <c r="AD19152" s="80"/>
      <c r="AE19152" s="81"/>
      <c r="AF19152" s="82"/>
      <c r="AG19152" s="80"/>
      <c r="AH19152" s="119"/>
      <c r="AI19152" s="119"/>
    </row>
    <row r="19153" spans="27:35" x14ac:dyDescent="0.25">
      <c r="AA19153" s="81"/>
      <c r="AB19153" s="81"/>
      <c r="AC19153" s="80"/>
      <c r="AD19153" s="80"/>
      <c r="AE19153" s="81"/>
      <c r="AF19153" s="82"/>
      <c r="AG19153" s="80"/>
      <c r="AH19153" s="119"/>
      <c r="AI19153" s="119"/>
    </row>
    <row r="19154" spans="27:35" x14ac:dyDescent="0.25">
      <c r="AA19154" s="81"/>
      <c r="AB19154" s="81"/>
      <c r="AC19154" s="80"/>
      <c r="AD19154" s="80"/>
      <c r="AE19154" s="81"/>
      <c r="AF19154" s="82"/>
      <c r="AG19154" s="80"/>
      <c r="AH19154" s="119"/>
      <c r="AI19154" s="119"/>
    </row>
    <row r="19155" spans="27:35" x14ac:dyDescent="0.25">
      <c r="AA19155" s="81"/>
      <c r="AB19155" s="81"/>
      <c r="AC19155" s="80"/>
      <c r="AD19155" s="80"/>
      <c r="AE19155" s="81"/>
      <c r="AF19155" s="82"/>
      <c r="AG19155" s="80"/>
      <c r="AH19155" s="119"/>
      <c r="AI19155" s="119"/>
    </row>
    <row r="19156" spans="27:35" x14ac:dyDescent="0.25">
      <c r="AA19156" s="81"/>
      <c r="AB19156" s="81"/>
      <c r="AC19156" s="80"/>
      <c r="AD19156" s="80"/>
      <c r="AE19156" s="81"/>
      <c r="AF19156" s="82"/>
      <c r="AG19156" s="80"/>
      <c r="AH19156" s="119"/>
      <c r="AI19156" s="119"/>
    </row>
    <row r="19157" spans="27:35" x14ac:dyDescent="0.25">
      <c r="AA19157" s="81"/>
      <c r="AB19157" s="81"/>
      <c r="AC19157" s="80"/>
      <c r="AD19157" s="80"/>
      <c r="AE19157" s="81"/>
      <c r="AF19157" s="82"/>
      <c r="AG19157" s="80"/>
      <c r="AH19157" s="119"/>
      <c r="AI19157" s="119"/>
    </row>
    <row r="19158" spans="27:35" x14ac:dyDescent="0.25">
      <c r="AA19158" s="81"/>
      <c r="AB19158" s="81"/>
      <c r="AC19158" s="80"/>
      <c r="AD19158" s="80"/>
      <c r="AE19158" s="81"/>
      <c r="AF19158" s="82"/>
      <c r="AG19158" s="80"/>
      <c r="AH19158" s="119"/>
      <c r="AI19158" s="119"/>
    </row>
    <row r="19159" spans="27:35" x14ac:dyDescent="0.25">
      <c r="AA19159" s="81"/>
      <c r="AB19159" s="81"/>
      <c r="AC19159" s="80"/>
      <c r="AD19159" s="80"/>
      <c r="AE19159" s="81"/>
      <c r="AF19159" s="82"/>
      <c r="AG19159" s="80"/>
      <c r="AH19159" s="119"/>
      <c r="AI19159" s="119"/>
    </row>
    <row r="19160" spans="27:35" x14ac:dyDescent="0.25">
      <c r="AA19160" s="81"/>
      <c r="AB19160" s="81"/>
      <c r="AC19160" s="80"/>
      <c r="AD19160" s="80"/>
      <c r="AE19160" s="81"/>
      <c r="AF19160" s="82"/>
      <c r="AG19160" s="80"/>
      <c r="AH19160" s="119"/>
      <c r="AI19160" s="119"/>
    </row>
    <row r="19161" spans="27:35" x14ac:dyDescent="0.25">
      <c r="AA19161" s="81"/>
      <c r="AB19161" s="81"/>
      <c r="AC19161" s="80"/>
      <c r="AD19161" s="80"/>
      <c r="AE19161" s="81"/>
      <c r="AF19161" s="82"/>
      <c r="AG19161" s="80"/>
      <c r="AH19161" s="119"/>
      <c r="AI19161" s="119"/>
    </row>
    <row r="19162" spans="27:35" x14ac:dyDescent="0.25">
      <c r="AA19162" s="81"/>
      <c r="AB19162" s="81"/>
      <c r="AC19162" s="80"/>
      <c r="AD19162" s="80"/>
      <c r="AE19162" s="81"/>
      <c r="AF19162" s="82"/>
      <c r="AG19162" s="80"/>
      <c r="AH19162" s="119"/>
      <c r="AI19162" s="119"/>
    </row>
    <row r="19163" spans="27:35" x14ac:dyDescent="0.25">
      <c r="AA19163" s="81"/>
      <c r="AB19163" s="81"/>
      <c r="AC19163" s="80"/>
      <c r="AD19163" s="80"/>
      <c r="AE19163" s="81"/>
      <c r="AF19163" s="82"/>
      <c r="AG19163" s="80"/>
      <c r="AH19163" s="119"/>
      <c r="AI19163" s="119"/>
    </row>
    <row r="19164" spans="27:35" x14ac:dyDescent="0.25">
      <c r="AA19164" s="81"/>
      <c r="AB19164" s="81"/>
      <c r="AC19164" s="80"/>
      <c r="AD19164" s="80"/>
      <c r="AE19164" s="81"/>
      <c r="AF19164" s="82"/>
      <c r="AG19164" s="80"/>
      <c r="AH19164" s="119"/>
      <c r="AI19164" s="119"/>
    </row>
    <row r="19165" spans="27:35" x14ac:dyDescent="0.25">
      <c r="AA19165" s="81"/>
      <c r="AB19165" s="81"/>
      <c r="AC19165" s="80"/>
      <c r="AD19165" s="80"/>
      <c r="AE19165" s="81"/>
      <c r="AF19165" s="82"/>
      <c r="AG19165" s="80"/>
      <c r="AH19165" s="119"/>
      <c r="AI19165" s="119"/>
    </row>
    <row r="19166" spans="27:35" x14ac:dyDescent="0.25">
      <c r="AA19166" s="81"/>
      <c r="AB19166" s="81"/>
      <c r="AC19166" s="80"/>
      <c r="AD19166" s="80"/>
      <c r="AE19166" s="81"/>
      <c r="AF19166" s="82"/>
      <c r="AG19166" s="80"/>
      <c r="AH19166" s="119"/>
      <c r="AI19166" s="119"/>
    </row>
    <row r="19167" spans="27:35" x14ac:dyDescent="0.25">
      <c r="AA19167" s="81"/>
      <c r="AB19167" s="81"/>
      <c r="AC19167" s="80"/>
      <c r="AD19167" s="80"/>
      <c r="AE19167" s="81"/>
      <c r="AF19167" s="82"/>
      <c r="AG19167" s="80"/>
      <c r="AH19167" s="119"/>
      <c r="AI19167" s="119"/>
    </row>
    <row r="19168" spans="27:35" x14ac:dyDescent="0.25">
      <c r="AA19168" s="81"/>
      <c r="AB19168" s="81"/>
      <c r="AC19168" s="80"/>
      <c r="AD19168" s="80"/>
      <c r="AE19168" s="81"/>
      <c r="AF19168" s="82"/>
      <c r="AG19168" s="80"/>
      <c r="AH19168" s="119"/>
      <c r="AI19168" s="119"/>
    </row>
    <row r="19169" spans="27:35" x14ac:dyDescent="0.25">
      <c r="AA19169" s="81"/>
      <c r="AB19169" s="81"/>
      <c r="AC19169" s="80"/>
      <c r="AD19169" s="80"/>
      <c r="AE19169" s="81"/>
      <c r="AF19169" s="82"/>
      <c r="AG19169" s="80"/>
      <c r="AH19169" s="119"/>
      <c r="AI19169" s="119"/>
    </row>
    <row r="19170" spans="27:35" x14ac:dyDescent="0.25">
      <c r="AA19170" s="81"/>
      <c r="AB19170" s="81"/>
      <c r="AC19170" s="80"/>
      <c r="AD19170" s="80"/>
      <c r="AE19170" s="81"/>
      <c r="AF19170" s="82"/>
      <c r="AG19170" s="80"/>
      <c r="AH19170" s="119"/>
      <c r="AI19170" s="119"/>
    </row>
    <row r="19171" spans="27:35" x14ac:dyDescent="0.25">
      <c r="AA19171" s="81"/>
      <c r="AB19171" s="81"/>
      <c r="AC19171" s="80"/>
      <c r="AD19171" s="80"/>
      <c r="AE19171" s="81"/>
      <c r="AF19171" s="82"/>
      <c r="AG19171" s="80"/>
      <c r="AH19171" s="119"/>
      <c r="AI19171" s="119"/>
    </row>
    <row r="19172" spans="27:35" x14ac:dyDescent="0.25">
      <c r="AA19172" s="81"/>
      <c r="AB19172" s="81"/>
      <c r="AC19172" s="80"/>
      <c r="AD19172" s="80"/>
      <c r="AE19172" s="81"/>
      <c r="AF19172" s="82"/>
      <c r="AG19172" s="80"/>
      <c r="AH19172" s="119"/>
      <c r="AI19172" s="119"/>
    </row>
    <row r="19173" spans="27:35" x14ac:dyDescent="0.25">
      <c r="AA19173" s="81"/>
      <c r="AB19173" s="81"/>
      <c r="AC19173" s="80"/>
      <c r="AD19173" s="80"/>
      <c r="AE19173" s="81"/>
      <c r="AF19173" s="82"/>
      <c r="AG19173" s="80"/>
      <c r="AH19173" s="119"/>
      <c r="AI19173" s="119"/>
    </row>
    <row r="19174" spans="27:35" x14ac:dyDescent="0.25">
      <c r="AA19174" s="81"/>
      <c r="AB19174" s="81"/>
      <c r="AC19174" s="80"/>
      <c r="AD19174" s="80"/>
      <c r="AE19174" s="81"/>
      <c r="AF19174" s="82"/>
      <c r="AG19174" s="80"/>
      <c r="AH19174" s="119"/>
      <c r="AI19174" s="119"/>
    </row>
    <row r="19175" spans="27:35" x14ac:dyDescent="0.25">
      <c r="AA19175" s="81"/>
      <c r="AB19175" s="81"/>
      <c r="AC19175" s="80"/>
      <c r="AD19175" s="80"/>
      <c r="AE19175" s="81"/>
      <c r="AF19175" s="82"/>
      <c r="AG19175" s="80"/>
      <c r="AH19175" s="119"/>
      <c r="AI19175" s="119"/>
    </row>
    <row r="19176" spans="27:35" x14ac:dyDescent="0.25">
      <c r="AA19176" s="81"/>
      <c r="AB19176" s="81"/>
      <c r="AC19176" s="80"/>
      <c r="AD19176" s="80"/>
      <c r="AE19176" s="81"/>
      <c r="AF19176" s="82"/>
      <c r="AG19176" s="80"/>
      <c r="AH19176" s="119"/>
      <c r="AI19176" s="119"/>
    </row>
    <row r="19177" spans="27:35" x14ac:dyDescent="0.25">
      <c r="AA19177" s="81"/>
      <c r="AB19177" s="81"/>
      <c r="AC19177" s="80"/>
      <c r="AD19177" s="80"/>
      <c r="AE19177" s="81"/>
      <c r="AF19177" s="82"/>
      <c r="AG19177" s="80"/>
      <c r="AH19177" s="119"/>
      <c r="AI19177" s="119"/>
    </row>
    <row r="19178" spans="27:35" x14ac:dyDescent="0.25">
      <c r="AA19178" s="81"/>
      <c r="AB19178" s="81"/>
      <c r="AC19178" s="80"/>
      <c r="AD19178" s="80"/>
      <c r="AE19178" s="81"/>
      <c r="AF19178" s="82"/>
      <c r="AG19178" s="80"/>
      <c r="AH19178" s="119"/>
      <c r="AI19178" s="119"/>
    </row>
    <row r="19179" spans="27:35" x14ac:dyDescent="0.25">
      <c r="AA19179" s="81"/>
      <c r="AB19179" s="81"/>
      <c r="AC19179" s="80"/>
      <c r="AD19179" s="80"/>
      <c r="AE19179" s="81"/>
      <c r="AF19179" s="82"/>
      <c r="AG19179" s="80"/>
      <c r="AH19179" s="119"/>
      <c r="AI19179" s="119"/>
    </row>
    <row r="19180" spans="27:35" x14ac:dyDescent="0.25">
      <c r="AA19180" s="81"/>
      <c r="AB19180" s="81"/>
      <c r="AC19180" s="80"/>
      <c r="AD19180" s="80"/>
      <c r="AE19180" s="81"/>
      <c r="AF19180" s="82"/>
      <c r="AG19180" s="80"/>
      <c r="AH19180" s="119"/>
      <c r="AI19180" s="119"/>
    </row>
    <row r="19181" spans="27:35" x14ac:dyDescent="0.25">
      <c r="AA19181" s="81"/>
      <c r="AB19181" s="81"/>
      <c r="AC19181" s="80"/>
      <c r="AD19181" s="80"/>
      <c r="AE19181" s="81"/>
      <c r="AF19181" s="82"/>
      <c r="AG19181" s="80"/>
      <c r="AH19181" s="119"/>
      <c r="AI19181" s="119"/>
    </row>
    <row r="19182" spans="27:35" x14ac:dyDescent="0.25">
      <c r="AA19182" s="81"/>
      <c r="AB19182" s="81"/>
      <c r="AC19182" s="80"/>
      <c r="AD19182" s="80"/>
      <c r="AE19182" s="81"/>
      <c r="AF19182" s="82"/>
      <c r="AG19182" s="80"/>
      <c r="AH19182" s="119"/>
      <c r="AI19182" s="119"/>
    </row>
    <row r="19183" spans="27:35" x14ac:dyDescent="0.25">
      <c r="AA19183" s="81"/>
      <c r="AB19183" s="81"/>
      <c r="AC19183" s="80"/>
      <c r="AD19183" s="80"/>
      <c r="AE19183" s="81"/>
      <c r="AF19183" s="82"/>
      <c r="AG19183" s="80"/>
      <c r="AH19183" s="119"/>
      <c r="AI19183" s="119"/>
    </row>
    <row r="19184" spans="27:35" x14ac:dyDescent="0.25">
      <c r="AA19184" s="81"/>
      <c r="AB19184" s="81"/>
      <c r="AC19184" s="80"/>
      <c r="AD19184" s="80"/>
      <c r="AE19184" s="81"/>
      <c r="AF19184" s="82"/>
      <c r="AG19184" s="80"/>
      <c r="AH19184" s="119"/>
      <c r="AI19184" s="119"/>
    </row>
    <row r="19185" spans="27:35" x14ac:dyDescent="0.25">
      <c r="AA19185" s="81"/>
      <c r="AB19185" s="81"/>
      <c r="AC19185" s="80"/>
      <c r="AD19185" s="80"/>
      <c r="AE19185" s="81"/>
      <c r="AF19185" s="82"/>
      <c r="AG19185" s="80"/>
      <c r="AH19185" s="119"/>
      <c r="AI19185" s="119"/>
    </row>
    <row r="19186" spans="27:35" x14ac:dyDescent="0.25">
      <c r="AA19186" s="81"/>
      <c r="AB19186" s="81"/>
      <c r="AC19186" s="80"/>
      <c r="AD19186" s="80"/>
      <c r="AE19186" s="81"/>
      <c r="AF19186" s="82"/>
      <c r="AG19186" s="80"/>
      <c r="AH19186" s="119"/>
      <c r="AI19186" s="119"/>
    </row>
    <row r="19187" spans="27:35" x14ac:dyDescent="0.25">
      <c r="AA19187" s="81"/>
      <c r="AB19187" s="81"/>
      <c r="AC19187" s="80"/>
      <c r="AD19187" s="80"/>
      <c r="AE19187" s="81"/>
      <c r="AF19187" s="82"/>
      <c r="AG19187" s="80"/>
      <c r="AH19187" s="119"/>
      <c r="AI19187" s="119"/>
    </row>
    <row r="19188" spans="27:35" x14ac:dyDescent="0.25">
      <c r="AA19188" s="81"/>
      <c r="AB19188" s="81"/>
      <c r="AC19188" s="80"/>
      <c r="AD19188" s="80"/>
      <c r="AE19188" s="81"/>
      <c r="AF19188" s="82"/>
      <c r="AG19188" s="80"/>
      <c r="AH19188" s="119"/>
      <c r="AI19188" s="119"/>
    </row>
    <row r="19189" spans="27:35" x14ac:dyDescent="0.25">
      <c r="AA19189" s="81"/>
      <c r="AB19189" s="81"/>
      <c r="AC19189" s="80"/>
      <c r="AD19189" s="80"/>
      <c r="AE19189" s="81"/>
      <c r="AF19189" s="82"/>
      <c r="AG19189" s="80"/>
      <c r="AH19189" s="119"/>
      <c r="AI19189" s="119"/>
    </row>
    <row r="19190" spans="27:35" x14ac:dyDescent="0.25">
      <c r="AA19190" s="81"/>
      <c r="AB19190" s="81"/>
      <c r="AC19190" s="80"/>
      <c r="AD19190" s="80"/>
      <c r="AE19190" s="81"/>
      <c r="AF19190" s="82"/>
      <c r="AG19190" s="80"/>
      <c r="AH19190" s="119"/>
      <c r="AI19190" s="119"/>
    </row>
    <row r="19191" spans="27:35" x14ac:dyDescent="0.25">
      <c r="AA19191" s="81"/>
      <c r="AB19191" s="81"/>
      <c r="AC19191" s="80"/>
      <c r="AD19191" s="80"/>
      <c r="AE19191" s="81"/>
      <c r="AF19191" s="82"/>
      <c r="AG19191" s="80"/>
      <c r="AH19191" s="119"/>
      <c r="AI19191" s="119"/>
    </row>
    <row r="19192" spans="27:35" x14ac:dyDescent="0.25">
      <c r="AA19192" s="81"/>
      <c r="AB19192" s="81"/>
      <c r="AC19192" s="80"/>
      <c r="AD19192" s="80"/>
      <c r="AE19192" s="81"/>
      <c r="AF19192" s="82"/>
      <c r="AG19192" s="80"/>
      <c r="AH19192" s="119"/>
      <c r="AI19192" s="119"/>
    </row>
    <row r="19193" spans="27:35" x14ac:dyDescent="0.25">
      <c r="AA19193" s="81"/>
      <c r="AB19193" s="81"/>
      <c r="AC19193" s="80"/>
      <c r="AD19193" s="80"/>
      <c r="AE19193" s="81"/>
      <c r="AF19193" s="82"/>
      <c r="AG19193" s="80"/>
      <c r="AH19193" s="119"/>
      <c r="AI19193" s="119"/>
    </row>
    <row r="19194" spans="27:35" x14ac:dyDescent="0.25">
      <c r="AA19194" s="81"/>
      <c r="AB19194" s="81"/>
      <c r="AC19194" s="80"/>
      <c r="AD19194" s="80"/>
      <c r="AE19194" s="81"/>
      <c r="AF19194" s="82"/>
      <c r="AG19194" s="80"/>
      <c r="AH19194" s="119"/>
      <c r="AI19194" s="119"/>
    </row>
    <row r="19195" spans="27:35" x14ac:dyDescent="0.25">
      <c r="AA19195" s="81"/>
      <c r="AB19195" s="81"/>
      <c r="AC19195" s="80"/>
      <c r="AD19195" s="80"/>
      <c r="AE19195" s="81"/>
      <c r="AF19195" s="82"/>
      <c r="AG19195" s="80"/>
      <c r="AH19195" s="119"/>
      <c r="AI19195" s="119"/>
    </row>
    <row r="19196" spans="27:35" x14ac:dyDescent="0.25">
      <c r="AA19196" s="81"/>
      <c r="AB19196" s="81"/>
      <c r="AC19196" s="80"/>
      <c r="AD19196" s="80"/>
      <c r="AE19196" s="81"/>
      <c r="AF19196" s="82"/>
      <c r="AG19196" s="80"/>
      <c r="AH19196" s="119"/>
      <c r="AI19196" s="119"/>
    </row>
    <row r="19197" spans="27:35" x14ac:dyDescent="0.25">
      <c r="AA19197" s="81"/>
      <c r="AB19197" s="81"/>
      <c r="AC19197" s="80"/>
      <c r="AD19197" s="80"/>
      <c r="AE19197" s="81"/>
      <c r="AF19197" s="82"/>
      <c r="AG19197" s="80"/>
      <c r="AH19197" s="119"/>
      <c r="AI19197" s="119"/>
    </row>
    <row r="19198" spans="27:35" x14ac:dyDescent="0.25">
      <c r="AA19198" s="81"/>
      <c r="AB19198" s="81"/>
      <c r="AC19198" s="80"/>
      <c r="AD19198" s="80"/>
      <c r="AE19198" s="81"/>
      <c r="AF19198" s="82"/>
      <c r="AG19198" s="80"/>
      <c r="AH19198" s="119"/>
      <c r="AI19198" s="119"/>
    </row>
    <row r="19199" spans="27:35" x14ac:dyDescent="0.25">
      <c r="AA19199" s="81"/>
      <c r="AB19199" s="81"/>
      <c r="AC19199" s="80"/>
      <c r="AD19199" s="80"/>
      <c r="AE19199" s="81"/>
      <c r="AF19199" s="82"/>
      <c r="AG19199" s="80"/>
      <c r="AH19199" s="119"/>
      <c r="AI19199" s="119"/>
    </row>
    <row r="19200" spans="27:35" x14ac:dyDescent="0.25">
      <c r="AA19200" s="81"/>
      <c r="AB19200" s="81"/>
      <c r="AC19200" s="80"/>
      <c r="AD19200" s="80"/>
      <c r="AE19200" s="81"/>
      <c r="AF19200" s="82"/>
      <c r="AG19200" s="80"/>
      <c r="AH19200" s="119"/>
      <c r="AI19200" s="119"/>
    </row>
    <row r="19201" spans="27:35" x14ac:dyDescent="0.25">
      <c r="AA19201" s="81"/>
      <c r="AB19201" s="81"/>
      <c r="AC19201" s="80"/>
      <c r="AD19201" s="80"/>
      <c r="AE19201" s="81"/>
      <c r="AF19201" s="82"/>
      <c r="AG19201" s="80"/>
      <c r="AH19201" s="119"/>
      <c r="AI19201" s="119"/>
    </row>
    <row r="19202" spans="27:35" x14ac:dyDescent="0.25">
      <c r="AA19202" s="81"/>
      <c r="AB19202" s="81"/>
      <c r="AC19202" s="80"/>
      <c r="AD19202" s="80"/>
      <c r="AE19202" s="81"/>
      <c r="AF19202" s="82"/>
      <c r="AG19202" s="80"/>
      <c r="AH19202" s="119"/>
      <c r="AI19202" s="119"/>
    </row>
    <row r="19203" spans="27:35" x14ac:dyDescent="0.25">
      <c r="AA19203" s="81"/>
      <c r="AB19203" s="81"/>
      <c r="AC19203" s="80"/>
      <c r="AD19203" s="80"/>
      <c r="AE19203" s="81"/>
      <c r="AF19203" s="82"/>
      <c r="AG19203" s="80"/>
      <c r="AH19203" s="119"/>
      <c r="AI19203" s="119"/>
    </row>
    <row r="19204" spans="27:35" x14ac:dyDescent="0.25">
      <c r="AA19204" s="81"/>
      <c r="AB19204" s="81"/>
      <c r="AC19204" s="80"/>
      <c r="AD19204" s="80"/>
      <c r="AE19204" s="81"/>
      <c r="AF19204" s="82"/>
      <c r="AG19204" s="80"/>
      <c r="AH19204" s="119"/>
      <c r="AI19204" s="119"/>
    </row>
    <row r="19205" spans="27:35" x14ac:dyDescent="0.25">
      <c r="AA19205" s="81"/>
      <c r="AB19205" s="81"/>
      <c r="AC19205" s="80"/>
      <c r="AD19205" s="80"/>
      <c r="AE19205" s="81"/>
      <c r="AF19205" s="82"/>
      <c r="AG19205" s="80"/>
      <c r="AH19205" s="119"/>
      <c r="AI19205" s="119"/>
    </row>
    <row r="19206" spans="27:35" x14ac:dyDescent="0.25">
      <c r="AA19206" s="81"/>
      <c r="AB19206" s="81"/>
      <c r="AC19206" s="80"/>
      <c r="AD19206" s="80"/>
      <c r="AE19206" s="81"/>
      <c r="AF19206" s="82"/>
      <c r="AG19206" s="80"/>
      <c r="AH19206" s="119"/>
      <c r="AI19206" s="119"/>
    </row>
    <row r="19207" spans="27:35" x14ac:dyDescent="0.25">
      <c r="AA19207" s="81"/>
      <c r="AB19207" s="81"/>
      <c r="AC19207" s="80"/>
      <c r="AD19207" s="80"/>
      <c r="AE19207" s="81"/>
      <c r="AF19207" s="82"/>
      <c r="AG19207" s="80"/>
      <c r="AH19207" s="119"/>
      <c r="AI19207" s="119"/>
    </row>
    <row r="19208" spans="27:35" x14ac:dyDescent="0.25">
      <c r="AA19208" s="81"/>
      <c r="AB19208" s="81"/>
      <c r="AC19208" s="80"/>
      <c r="AD19208" s="80"/>
      <c r="AE19208" s="81"/>
      <c r="AF19208" s="82"/>
      <c r="AG19208" s="80"/>
      <c r="AH19208" s="119"/>
      <c r="AI19208" s="119"/>
    </row>
    <row r="19209" spans="27:35" x14ac:dyDescent="0.25">
      <c r="AA19209" s="81"/>
      <c r="AB19209" s="81"/>
      <c r="AC19209" s="80"/>
      <c r="AD19209" s="80"/>
      <c r="AE19209" s="81"/>
      <c r="AF19209" s="82"/>
      <c r="AG19209" s="80"/>
      <c r="AH19209" s="119"/>
      <c r="AI19209" s="119"/>
    </row>
    <row r="19210" spans="27:35" x14ac:dyDescent="0.25">
      <c r="AA19210" s="81"/>
      <c r="AB19210" s="81"/>
      <c r="AC19210" s="80"/>
      <c r="AD19210" s="80"/>
      <c r="AE19210" s="81"/>
      <c r="AF19210" s="82"/>
      <c r="AG19210" s="80"/>
      <c r="AH19210" s="119"/>
      <c r="AI19210" s="119"/>
    </row>
    <row r="19211" spans="27:35" x14ac:dyDescent="0.25">
      <c r="AA19211" s="81"/>
      <c r="AB19211" s="81"/>
      <c r="AC19211" s="80"/>
      <c r="AD19211" s="80"/>
      <c r="AE19211" s="81"/>
      <c r="AF19211" s="82"/>
      <c r="AG19211" s="80"/>
      <c r="AH19211" s="119"/>
      <c r="AI19211" s="119"/>
    </row>
    <row r="19212" spans="27:35" x14ac:dyDescent="0.25">
      <c r="AA19212" s="81"/>
      <c r="AB19212" s="81"/>
      <c r="AC19212" s="80"/>
      <c r="AD19212" s="80"/>
      <c r="AE19212" s="81"/>
      <c r="AF19212" s="82"/>
      <c r="AG19212" s="80"/>
      <c r="AH19212" s="119"/>
      <c r="AI19212" s="119"/>
    </row>
    <row r="19213" spans="27:35" x14ac:dyDescent="0.25">
      <c r="AA19213" s="81"/>
      <c r="AB19213" s="81"/>
      <c r="AC19213" s="80"/>
      <c r="AD19213" s="80"/>
      <c r="AE19213" s="81"/>
      <c r="AF19213" s="82"/>
      <c r="AG19213" s="80"/>
      <c r="AH19213" s="119"/>
      <c r="AI19213" s="119"/>
    </row>
    <row r="19214" spans="27:35" x14ac:dyDescent="0.25">
      <c r="AA19214" s="81"/>
      <c r="AB19214" s="81"/>
      <c r="AC19214" s="80"/>
      <c r="AD19214" s="80"/>
      <c r="AE19214" s="81"/>
      <c r="AF19214" s="82"/>
      <c r="AG19214" s="80"/>
      <c r="AH19214" s="119"/>
      <c r="AI19214" s="119"/>
    </row>
    <row r="19215" spans="27:35" x14ac:dyDescent="0.25">
      <c r="AA19215" s="81"/>
      <c r="AB19215" s="81"/>
      <c r="AC19215" s="80"/>
      <c r="AD19215" s="80"/>
      <c r="AE19215" s="81"/>
      <c r="AF19215" s="82"/>
      <c r="AG19215" s="80"/>
      <c r="AH19215" s="119"/>
      <c r="AI19215" s="119"/>
    </row>
    <row r="19216" spans="27:35" x14ac:dyDescent="0.25">
      <c r="AA19216" s="81"/>
      <c r="AB19216" s="81"/>
      <c r="AC19216" s="80"/>
      <c r="AD19216" s="80"/>
      <c r="AE19216" s="81"/>
      <c r="AF19216" s="82"/>
      <c r="AG19216" s="80"/>
      <c r="AH19216" s="119"/>
      <c r="AI19216" s="119"/>
    </row>
    <row r="19217" spans="27:35" x14ac:dyDescent="0.25">
      <c r="AA19217" s="81"/>
      <c r="AB19217" s="81"/>
      <c r="AC19217" s="80"/>
      <c r="AD19217" s="80"/>
      <c r="AE19217" s="81"/>
      <c r="AF19217" s="82"/>
      <c r="AG19217" s="80"/>
      <c r="AH19217" s="119"/>
      <c r="AI19217" s="119"/>
    </row>
    <row r="19218" spans="27:35" x14ac:dyDescent="0.25">
      <c r="AA19218" s="81"/>
      <c r="AB19218" s="81"/>
      <c r="AC19218" s="80"/>
      <c r="AD19218" s="80"/>
      <c r="AE19218" s="81"/>
      <c r="AF19218" s="82"/>
      <c r="AG19218" s="80"/>
      <c r="AH19218" s="119"/>
      <c r="AI19218" s="119"/>
    </row>
    <row r="19219" spans="27:35" x14ac:dyDescent="0.25">
      <c r="AA19219" s="81"/>
      <c r="AB19219" s="81"/>
      <c r="AC19219" s="80"/>
      <c r="AD19219" s="80"/>
      <c r="AE19219" s="81"/>
      <c r="AF19219" s="82"/>
      <c r="AG19219" s="80"/>
      <c r="AH19219" s="119"/>
      <c r="AI19219" s="119"/>
    </row>
    <row r="19220" spans="27:35" x14ac:dyDescent="0.25">
      <c r="AA19220" s="81"/>
      <c r="AB19220" s="81"/>
      <c r="AC19220" s="80"/>
      <c r="AD19220" s="80"/>
      <c r="AE19220" s="81"/>
      <c r="AF19220" s="82"/>
      <c r="AG19220" s="80"/>
      <c r="AH19220" s="119"/>
      <c r="AI19220" s="119"/>
    </row>
    <row r="19221" spans="27:35" x14ac:dyDescent="0.25">
      <c r="AA19221" s="81"/>
      <c r="AB19221" s="81"/>
      <c r="AC19221" s="80"/>
      <c r="AD19221" s="80"/>
      <c r="AE19221" s="81"/>
      <c r="AF19221" s="82"/>
      <c r="AG19221" s="80"/>
      <c r="AH19221" s="119"/>
      <c r="AI19221" s="119"/>
    </row>
    <row r="19222" spans="27:35" x14ac:dyDescent="0.25">
      <c r="AA19222" s="81"/>
      <c r="AB19222" s="81"/>
      <c r="AC19222" s="80"/>
      <c r="AD19222" s="80"/>
      <c r="AE19222" s="81"/>
      <c r="AF19222" s="82"/>
      <c r="AG19222" s="80"/>
      <c r="AH19222" s="119"/>
      <c r="AI19222" s="119"/>
    </row>
    <row r="19223" spans="27:35" x14ac:dyDescent="0.25">
      <c r="AA19223" s="81"/>
      <c r="AB19223" s="81"/>
      <c r="AC19223" s="80"/>
      <c r="AD19223" s="80"/>
      <c r="AE19223" s="81"/>
      <c r="AF19223" s="82"/>
      <c r="AG19223" s="80"/>
      <c r="AH19223" s="119"/>
      <c r="AI19223" s="119"/>
    </row>
    <row r="19224" spans="27:35" x14ac:dyDescent="0.25">
      <c r="AA19224" s="81"/>
      <c r="AB19224" s="81"/>
      <c r="AC19224" s="80"/>
      <c r="AD19224" s="80"/>
      <c r="AE19224" s="81"/>
      <c r="AF19224" s="82"/>
      <c r="AG19224" s="80"/>
      <c r="AH19224" s="119"/>
      <c r="AI19224" s="119"/>
    </row>
    <row r="19225" spans="27:35" x14ac:dyDescent="0.25">
      <c r="AA19225" s="81"/>
      <c r="AB19225" s="81"/>
      <c r="AC19225" s="80"/>
      <c r="AD19225" s="80"/>
      <c r="AE19225" s="81"/>
      <c r="AF19225" s="82"/>
      <c r="AG19225" s="80"/>
      <c r="AH19225" s="119"/>
      <c r="AI19225" s="119"/>
    </row>
    <row r="19226" spans="27:35" x14ac:dyDescent="0.25">
      <c r="AA19226" s="81"/>
      <c r="AB19226" s="81"/>
      <c r="AC19226" s="80"/>
      <c r="AD19226" s="80"/>
      <c r="AE19226" s="81"/>
      <c r="AF19226" s="82"/>
      <c r="AG19226" s="80"/>
      <c r="AH19226" s="119"/>
      <c r="AI19226" s="119"/>
    </row>
    <row r="19227" spans="27:35" x14ac:dyDescent="0.25">
      <c r="AA19227" s="81"/>
      <c r="AB19227" s="81"/>
      <c r="AC19227" s="80"/>
      <c r="AD19227" s="80"/>
      <c r="AE19227" s="81"/>
      <c r="AF19227" s="82"/>
      <c r="AG19227" s="80"/>
      <c r="AH19227" s="119"/>
      <c r="AI19227" s="119"/>
    </row>
    <row r="19228" spans="27:35" x14ac:dyDescent="0.25">
      <c r="AA19228" s="81"/>
      <c r="AB19228" s="81"/>
      <c r="AC19228" s="80"/>
      <c r="AD19228" s="80"/>
      <c r="AE19228" s="81"/>
      <c r="AF19228" s="82"/>
      <c r="AG19228" s="80"/>
      <c r="AH19228" s="119"/>
      <c r="AI19228" s="119"/>
    </row>
    <row r="19229" spans="27:35" x14ac:dyDescent="0.25">
      <c r="AA19229" s="81"/>
      <c r="AB19229" s="81"/>
      <c r="AC19229" s="80"/>
      <c r="AD19229" s="80"/>
      <c r="AE19229" s="81"/>
      <c r="AF19229" s="82"/>
      <c r="AG19229" s="80"/>
      <c r="AH19229" s="119"/>
      <c r="AI19229" s="119"/>
    </row>
    <row r="19230" spans="27:35" x14ac:dyDescent="0.25">
      <c r="AA19230" s="81"/>
      <c r="AB19230" s="81"/>
      <c r="AC19230" s="80"/>
      <c r="AD19230" s="80"/>
      <c r="AE19230" s="81"/>
      <c r="AF19230" s="82"/>
      <c r="AG19230" s="80"/>
      <c r="AH19230" s="119"/>
      <c r="AI19230" s="119"/>
    </row>
    <row r="19231" spans="27:35" x14ac:dyDescent="0.25">
      <c r="AA19231" s="81"/>
      <c r="AB19231" s="81"/>
      <c r="AC19231" s="80"/>
      <c r="AD19231" s="80"/>
      <c r="AE19231" s="81"/>
      <c r="AF19231" s="82"/>
      <c r="AG19231" s="80"/>
      <c r="AH19231" s="119"/>
      <c r="AI19231" s="119"/>
    </row>
    <row r="19232" spans="27:35" x14ac:dyDescent="0.25">
      <c r="AA19232" s="81"/>
      <c r="AB19232" s="81"/>
      <c r="AC19232" s="80"/>
      <c r="AD19232" s="80"/>
      <c r="AE19232" s="81"/>
      <c r="AF19232" s="82"/>
      <c r="AG19232" s="80"/>
      <c r="AH19232" s="119"/>
      <c r="AI19232" s="119"/>
    </row>
    <row r="19233" spans="27:35" x14ac:dyDescent="0.25">
      <c r="AA19233" s="81"/>
      <c r="AB19233" s="81"/>
      <c r="AC19233" s="80"/>
      <c r="AD19233" s="80"/>
      <c r="AE19233" s="81"/>
      <c r="AF19233" s="82"/>
      <c r="AG19233" s="80"/>
      <c r="AH19233" s="119"/>
      <c r="AI19233" s="119"/>
    </row>
    <row r="19234" spans="27:35" x14ac:dyDescent="0.25">
      <c r="AA19234" s="81"/>
      <c r="AB19234" s="81"/>
      <c r="AC19234" s="80"/>
      <c r="AD19234" s="80"/>
      <c r="AE19234" s="81"/>
      <c r="AF19234" s="82"/>
      <c r="AG19234" s="80"/>
      <c r="AH19234" s="119"/>
      <c r="AI19234" s="119"/>
    </row>
    <row r="19235" spans="27:35" x14ac:dyDescent="0.25">
      <c r="AA19235" s="81"/>
      <c r="AB19235" s="81"/>
      <c r="AC19235" s="80"/>
      <c r="AD19235" s="80"/>
      <c r="AE19235" s="81"/>
      <c r="AF19235" s="82"/>
      <c r="AG19235" s="80"/>
      <c r="AH19235" s="119"/>
      <c r="AI19235" s="119"/>
    </row>
    <row r="19236" spans="27:35" x14ac:dyDescent="0.25">
      <c r="AA19236" s="81"/>
      <c r="AB19236" s="81"/>
      <c r="AC19236" s="80"/>
      <c r="AD19236" s="80"/>
      <c r="AE19236" s="81"/>
      <c r="AF19236" s="82"/>
      <c r="AG19236" s="80"/>
      <c r="AH19236" s="119"/>
      <c r="AI19236" s="119"/>
    </row>
    <row r="19237" spans="27:35" x14ac:dyDescent="0.25">
      <c r="AA19237" s="81"/>
      <c r="AB19237" s="81"/>
      <c r="AC19237" s="80"/>
      <c r="AD19237" s="80"/>
      <c r="AE19237" s="81"/>
      <c r="AF19237" s="82"/>
      <c r="AG19237" s="80"/>
      <c r="AH19237" s="119"/>
      <c r="AI19237" s="119"/>
    </row>
    <row r="19238" spans="27:35" x14ac:dyDescent="0.25">
      <c r="AA19238" s="81"/>
      <c r="AB19238" s="81"/>
      <c r="AC19238" s="80"/>
      <c r="AD19238" s="80"/>
      <c r="AE19238" s="81"/>
      <c r="AF19238" s="82"/>
      <c r="AG19238" s="80"/>
      <c r="AH19238" s="119"/>
      <c r="AI19238" s="119"/>
    </row>
    <row r="19239" spans="27:35" x14ac:dyDescent="0.25">
      <c r="AA19239" s="81"/>
      <c r="AB19239" s="81"/>
      <c r="AC19239" s="80"/>
      <c r="AD19239" s="80"/>
      <c r="AE19239" s="81"/>
      <c r="AF19239" s="82"/>
      <c r="AG19239" s="80"/>
      <c r="AH19239" s="119"/>
      <c r="AI19239" s="119"/>
    </row>
    <row r="19240" spans="27:35" x14ac:dyDescent="0.25">
      <c r="AA19240" s="81"/>
      <c r="AB19240" s="81"/>
      <c r="AC19240" s="80"/>
      <c r="AD19240" s="80"/>
      <c r="AE19240" s="81"/>
      <c r="AF19240" s="82"/>
      <c r="AG19240" s="80"/>
      <c r="AH19240" s="119"/>
      <c r="AI19240" s="119"/>
    </row>
    <row r="19241" spans="27:35" x14ac:dyDescent="0.25">
      <c r="AA19241" s="81"/>
      <c r="AB19241" s="81"/>
      <c r="AC19241" s="80"/>
      <c r="AD19241" s="80"/>
      <c r="AE19241" s="81"/>
      <c r="AF19241" s="82"/>
      <c r="AG19241" s="80"/>
      <c r="AH19241" s="119"/>
      <c r="AI19241" s="119"/>
    </row>
    <row r="19242" spans="27:35" x14ac:dyDescent="0.25">
      <c r="AA19242" s="81"/>
      <c r="AB19242" s="81"/>
      <c r="AC19242" s="80"/>
      <c r="AD19242" s="80"/>
      <c r="AE19242" s="81"/>
      <c r="AF19242" s="82"/>
      <c r="AG19242" s="80"/>
      <c r="AH19242" s="119"/>
      <c r="AI19242" s="119"/>
    </row>
    <row r="19243" spans="27:35" x14ac:dyDescent="0.25">
      <c r="AA19243" s="81"/>
      <c r="AB19243" s="81"/>
      <c r="AC19243" s="80"/>
      <c r="AD19243" s="80"/>
      <c r="AE19243" s="81"/>
      <c r="AF19243" s="82"/>
      <c r="AG19243" s="80"/>
      <c r="AH19243" s="119"/>
      <c r="AI19243" s="119"/>
    </row>
    <row r="19244" spans="27:35" x14ac:dyDescent="0.25">
      <c r="AA19244" s="81"/>
      <c r="AB19244" s="81"/>
      <c r="AC19244" s="80"/>
      <c r="AD19244" s="80"/>
      <c r="AE19244" s="81"/>
      <c r="AF19244" s="82"/>
      <c r="AG19244" s="80"/>
      <c r="AH19244" s="119"/>
      <c r="AI19244" s="119"/>
    </row>
    <row r="19245" spans="27:35" x14ac:dyDescent="0.25">
      <c r="AA19245" s="81"/>
      <c r="AB19245" s="81"/>
      <c r="AC19245" s="80"/>
      <c r="AD19245" s="80"/>
      <c r="AE19245" s="81"/>
      <c r="AF19245" s="82"/>
      <c r="AG19245" s="80"/>
      <c r="AH19245" s="119"/>
      <c r="AI19245" s="119"/>
    </row>
    <row r="19246" spans="27:35" x14ac:dyDescent="0.25">
      <c r="AA19246" s="81"/>
      <c r="AB19246" s="81"/>
      <c r="AC19246" s="80"/>
      <c r="AD19246" s="80"/>
      <c r="AE19246" s="81"/>
      <c r="AF19246" s="82"/>
      <c r="AG19246" s="80"/>
      <c r="AH19246" s="119"/>
      <c r="AI19246" s="119"/>
    </row>
    <row r="19247" spans="27:35" x14ac:dyDescent="0.25">
      <c r="AA19247" s="81"/>
      <c r="AB19247" s="81"/>
      <c r="AC19247" s="80"/>
      <c r="AD19247" s="80"/>
      <c r="AE19247" s="81"/>
      <c r="AF19247" s="82"/>
      <c r="AG19247" s="80"/>
      <c r="AH19247" s="119"/>
      <c r="AI19247" s="119"/>
    </row>
    <row r="19248" spans="27:35" x14ac:dyDescent="0.25">
      <c r="AA19248" s="81"/>
      <c r="AB19248" s="81"/>
      <c r="AC19248" s="80"/>
      <c r="AD19248" s="80"/>
      <c r="AE19248" s="81"/>
      <c r="AF19248" s="82"/>
      <c r="AG19248" s="80"/>
      <c r="AH19248" s="119"/>
      <c r="AI19248" s="119"/>
    </row>
    <row r="19249" spans="27:35" x14ac:dyDescent="0.25">
      <c r="AA19249" s="81"/>
      <c r="AB19249" s="81"/>
      <c r="AC19249" s="80"/>
      <c r="AD19249" s="80"/>
      <c r="AE19249" s="81"/>
      <c r="AF19249" s="82"/>
      <c r="AG19249" s="80"/>
      <c r="AH19249" s="119"/>
      <c r="AI19249" s="119"/>
    </row>
    <row r="19250" spans="27:35" x14ac:dyDescent="0.25">
      <c r="AA19250" s="81"/>
      <c r="AB19250" s="81"/>
      <c r="AC19250" s="80"/>
      <c r="AD19250" s="80"/>
      <c r="AE19250" s="81"/>
      <c r="AF19250" s="82"/>
      <c r="AG19250" s="80"/>
      <c r="AH19250" s="119"/>
      <c r="AI19250" s="119"/>
    </row>
    <row r="19251" spans="27:35" x14ac:dyDescent="0.25">
      <c r="AA19251" s="81"/>
      <c r="AB19251" s="81"/>
      <c r="AC19251" s="80"/>
      <c r="AD19251" s="80"/>
      <c r="AE19251" s="81"/>
      <c r="AF19251" s="82"/>
      <c r="AG19251" s="80"/>
      <c r="AH19251" s="119"/>
      <c r="AI19251" s="119"/>
    </row>
    <row r="19252" spans="27:35" x14ac:dyDescent="0.25">
      <c r="AA19252" s="81"/>
      <c r="AB19252" s="81"/>
      <c r="AC19252" s="80"/>
      <c r="AD19252" s="80"/>
      <c r="AE19252" s="81"/>
      <c r="AF19252" s="82"/>
      <c r="AG19252" s="80"/>
      <c r="AH19252" s="119"/>
      <c r="AI19252" s="119"/>
    </row>
    <row r="19253" spans="27:35" x14ac:dyDescent="0.25">
      <c r="AA19253" s="81"/>
      <c r="AB19253" s="81"/>
      <c r="AC19253" s="80"/>
      <c r="AD19253" s="80"/>
      <c r="AE19253" s="81"/>
      <c r="AF19253" s="82"/>
      <c r="AG19253" s="80"/>
      <c r="AH19253" s="119"/>
      <c r="AI19253" s="119"/>
    </row>
    <row r="19254" spans="27:35" x14ac:dyDescent="0.25">
      <c r="AA19254" s="81"/>
      <c r="AB19254" s="81"/>
      <c r="AC19254" s="80"/>
      <c r="AD19254" s="80"/>
      <c r="AE19254" s="81"/>
      <c r="AF19254" s="82"/>
      <c r="AG19254" s="80"/>
      <c r="AH19254" s="119"/>
      <c r="AI19254" s="119"/>
    </row>
    <row r="19255" spans="27:35" x14ac:dyDescent="0.25">
      <c r="AA19255" s="81"/>
      <c r="AB19255" s="81"/>
      <c r="AC19255" s="80"/>
      <c r="AD19255" s="80"/>
      <c r="AE19255" s="81"/>
      <c r="AF19255" s="82"/>
      <c r="AG19255" s="80"/>
      <c r="AH19255" s="119"/>
      <c r="AI19255" s="119"/>
    </row>
    <row r="19256" spans="27:35" x14ac:dyDescent="0.25">
      <c r="AA19256" s="81"/>
      <c r="AB19256" s="81"/>
      <c r="AC19256" s="80"/>
      <c r="AD19256" s="80"/>
      <c r="AE19256" s="81"/>
      <c r="AF19256" s="82"/>
      <c r="AG19256" s="80"/>
      <c r="AH19256" s="119"/>
      <c r="AI19256" s="119"/>
    </row>
    <row r="19257" spans="27:35" x14ac:dyDescent="0.25">
      <c r="AA19257" s="81"/>
      <c r="AB19257" s="81"/>
      <c r="AC19257" s="80"/>
      <c r="AD19257" s="80"/>
      <c r="AE19257" s="81"/>
      <c r="AF19257" s="82"/>
      <c r="AG19257" s="80"/>
      <c r="AH19257" s="119"/>
      <c r="AI19257" s="119"/>
    </row>
    <row r="19258" spans="27:35" x14ac:dyDescent="0.25">
      <c r="AA19258" s="81"/>
      <c r="AB19258" s="81"/>
      <c r="AC19258" s="80"/>
      <c r="AD19258" s="80"/>
      <c r="AE19258" s="81"/>
      <c r="AF19258" s="82"/>
      <c r="AG19258" s="80"/>
      <c r="AH19258" s="119"/>
      <c r="AI19258" s="119"/>
    </row>
    <row r="19259" spans="27:35" x14ac:dyDescent="0.25">
      <c r="AA19259" s="81"/>
      <c r="AB19259" s="81"/>
      <c r="AC19259" s="80"/>
      <c r="AD19259" s="80"/>
      <c r="AE19259" s="81"/>
      <c r="AF19259" s="82"/>
      <c r="AG19259" s="80"/>
      <c r="AH19259" s="119"/>
      <c r="AI19259" s="119"/>
    </row>
    <row r="19260" spans="27:35" x14ac:dyDescent="0.25">
      <c r="AA19260" s="81"/>
      <c r="AB19260" s="81"/>
      <c r="AC19260" s="80"/>
      <c r="AD19260" s="80"/>
      <c r="AE19260" s="81"/>
      <c r="AF19260" s="82"/>
      <c r="AG19260" s="80"/>
      <c r="AH19260" s="119"/>
      <c r="AI19260" s="119"/>
    </row>
    <row r="19261" spans="27:35" x14ac:dyDescent="0.25">
      <c r="AA19261" s="81"/>
      <c r="AB19261" s="81"/>
      <c r="AC19261" s="80"/>
      <c r="AD19261" s="80"/>
      <c r="AE19261" s="81"/>
      <c r="AF19261" s="82"/>
      <c r="AG19261" s="80"/>
      <c r="AH19261" s="119"/>
      <c r="AI19261" s="119"/>
    </row>
    <row r="19262" spans="27:35" x14ac:dyDescent="0.25">
      <c r="AA19262" s="81"/>
      <c r="AB19262" s="81"/>
      <c r="AC19262" s="80"/>
      <c r="AD19262" s="80"/>
      <c r="AE19262" s="81"/>
      <c r="AF19262" s="82"/>
      <c r="AG19262" s="80"/>
      <c r="AH19262" s="119"/>
      <c r="AI19262" s="119"/>
    </row>
    <row r="19263" spans="27:35" x14ac:dyDescent="0.25">
      <c r="AA19263" s="81"/>
      <c r="AB19263" s="81"/>
      <c r="AC19263" s="80"/>
      <c r="AD19263" s="80"/>
      <c r="AE19263" s="81"/>
      <c r="AF19263" s="82"/>
      <c r="AG19263" s="80"/>
      <c r="AH19263" s="119"/>
      <c r="AI19263" s="119"/>
    </row>
    <row r="19264" spans="27:35" x14ac:dyDescent="0.25">
      <c r="AA19264" s="81"/>
      <c r="AB19264" s="81"/>
      <c r="AC19264" s="80"/>
      <c r="AD19264" s="80"/>
      <c r="AE19264" s="81"/>
      <c r="AF19264" s="82"/>
      <c r="AG19264" s="80"/>
      <c r="AH19264" s="119"/>
      <c r="AI19264" s="119"/>
    </row>
    <row r="19265" spans="27:35" x14ac:dyDescent="0.25">
      <c r="AA19265" s="81"/>
      <c r="AB19265" s="81"/>
      <c r="AC19265" s="80"/>
      <c r="AD19265" s="80"/>
      <c r="AE19265" s="81"/>
      <c r="AF19265" s="82"/>
      <c r="AG19265" s="80"/>
      <c r="AH19265" s="119"/>
      <c r="AI19265" s="119"/>
    </row>
    <row r="19266" spans="27:35" x14ac:dyDescent="0.25">
      <c r="AA19266" s="81"/>
      <c r="AB19266" s="81"/>
      <c r="AC19266" s="80"/>
      <c r="AD19266" s="80"/>
      <c r="AE19266" s="81"/>
      <c r="AF19266" s="82"/>
      <c r="AG19266" s="80"/>
      <c r="AH19266" s="119"/>
      <c r="AI19266" s="119"/>
    </row>
    <row r="19267" spans="27:35" x14ac:dyDescent="0.25">
      <c r="AA19267" s="81"/>
      <c r="AB19267" s="81"/>
      <c r="AC19267" s="80"/>
      <c r="AD19267" s="80"/>
      <c r="AE19267" s="81"/>
      <c r="AF19267" s="82"/>
      <c r="AG19267" s="80"/>
      <c r="AH19267" s="119"/>
      <c r="AI19267" s="119"/>
    </row>
    <row r="19268" spans="27:35" x14ac:dyDescent="0.25">
      <c r="AA19268" s="81"/>
      <c r="AB19268" s="81"/>
      <c r="AC19268" s="80"/>
      <c r="AD19268" s="80"/>
      <c r="AE19268" s="81"/>
      <c r="AF19268" s="82"/>
      <c r="AG19268" s="80"/>
      <c r="AH19268" s="119"/>
      <c r="AI19268" s="119"/>
    </row>
    <row r="19269" spans="27:35" x14ac:dyDescent="0.25">
      <c r="AA19269" s="81"/>
      <c r="AB19269" s="81"/>
      <c r="AC19269" s="80"/>
      <c r="AD19269" s="80"/>
      <c r="AE19269" s="81"/>
      <c r="AF19269" s="82"/>
      <c r="AG19269" s="80"/>
      <c r="AH19269" s="119"/>
      <c r="AI19269" s="119"/>
    </row>
    <row r="19270" spans="27:35" x14ac:dyDescent="0.25">
      <c r="AA19270" s="81"/>
      <c r="AB19270" s="81"/>
      <c r="AC19270" s="80"/>
      <c r="AD19270" s="80"/>
      <c r="AE19270" s="81"/>
      <c r="AF19270" s="82"/>
      <c r="AG19270" s="80"/>
      <c r="AH19270" s="119"/>
      <c r="AI19270" s="119"/>
    </row>
    <row r="19271" spans="27:35" x14ac:dyDescent="0.25">
      <c r="AA19271" s="81"/>
      <c r="AB19271" s="81"/>
      <c r="AC19271" s="80"/>
      <c r="AD19271" s="80"/>
      <c r="AE19271" s="81"/>
      <c r="AF19271" s="82"/>
      <c r="AG19271" s="80"/>
      <c r="AH19271" s="119"/>
      <c r="AI19271" s="119"/>
    </row>
    <row r="19272" spans="27:35" x14ac:dyDescent="0.25">
      <c r="AA19272" s="81"/>
      <c r="AB19272" s="81"/>
      <c r="AC19272" s="80"/>
      <c r="AD19272" s="80"/>
      <c r="AE19272" s="81"/>
      <c r="AF19272" s="82"/>
      <c r="AG19272" s="80"/>
      <c r="AH19272" s="119"/>
      <c r="AI19272" s="119"/>
    </row>
    <row r="19273" spans="27:35" x14ac:dyDescent="0.25">
      <c r="AA19273" s="81"/>
      <c r="AB19273" s="81"/>
      <c r="AC19273" s="80"/>
      <c r="AD19273" s="80"/>
      <c r="AE19273" s="81"/>
      <c r="AF19273" s="82"/>
      <c r="AG19273" s="80"/>
      <c r="AH19273" s="119"/>
      <c r="AI19273" s="119"/>
    </row>
    <row r="19274" spans="27:35" x14ac:dyDescent="0.25">
      <c r="AA19274" s="81"/>
      <c r="AB19274" s="81"/>
      <c r="AC19274" s="80"/>
      <c r="AD19274" s="80"/>
      <c r="AE19274" s="81"/>
      <c r="AF19274" s="82"/>
      <c r="AG19274" s="80"/>
      <c r="AH19274" s="119"/>
      <c r="AI19274" s="119"/>
    </row>
    <row r="19275" spans="27:35" x14ac:dyDescent="0.25">
      <c r="AA19275" s="81"/>
      <c r="AB19275" s="81"/>
      <c r="AC19275" s="80"/>
      <c r="AD19275" s="80"/>
      <c r="AE19275" s="81"/>
      <c r="AF19275" s="82"/>
      <c r="AG19275" s="80"/>
      <c r="AH19275" s="119"/>
      <c r="AI19275" s="119"/>
    </row>
    <row r="19276" spans="27:35" x14ac:dyDescent="0.25">
      <c r="AA19276" s="81"/>
      <c r="AB19276" s="81"/>
      <c r="AC19276" s="80"/>
      <c r="AD19276" s="80"/>
      <c r="AE19276" s="81"/>
      <c r="AF19276" s="82"/>
      <c r="AG19276" s="80"/>
      <c r="AH19276" s="119"/>
      <c r="AI19276" s="119"/>
    </row>
    <row r="19277" spans="27:35" x14ac:dyDescent="0.25">
      <c r="AA19277" s="81"/>
      <c r="AB19277" s="81"/>
      <c r="AC19277" s="80"/>
      <c r="AD19277" s="80"/>
      <c r="AE19277" s="81"/>
      <c r="AF19277" s="82"/>
      <c r="AG19277" s="80"/>
      <c r="AH19277" s="119"/>
      <c r="AI19277" s="119"/>
    </row>
    <row r="19278" spans="27:35" x14ac:dyDescent="0.25">
      <c r="AA19278" s="81"/>
      <c r="AB19278" s="81"/>
      <c r="AC19278" s="80"/>
      <c r="AD19278" s="80"/>
      <c r="AE19278" s="81"/>
      <c r="AF19278" s="82"/>
      <c r="AG19278" s="80"/>
      <c r="AH19278" s="119"/>
      <c r="AI19278" s="119"/>
    </row>
    <row r="19279" spans="27:35" x14ac:dyDescent="0.25">
      <c r="AA19279" s="81"/>
      <c r="AB19279" s="81"/>
      <c r="AC19279" s="80"/>
      <c r="AD19279" s="80"/>
      <c r="AE19279" s="81"/>
      <c r="AF19279" s="82"/>
      <c r="AG19279" s="80"/>
      <c r="AH19279" s="119"/>
      <c r="AI19279" s="119"/>
    </row>
    <row r="19280" spans="27:35" x14ac:dyDescent="0.25">
      <c r="AA19280" s="81"/>
      <c r="AB19280" s="81"/>
      <c r="AC19280" s="80"/>
      <c r="AD19280" s="80"/>
      <c r="AE19280" s="81"/>
      <c r="AF19280" s="82"/>
      <c r="AG19280" s="80"/>
      <c r="AH19280" s="119"/>
      <c r="AI19280" s="119"/>
    </row>
    <row r="19281" spans="27:35" x14ac:dyDescent="0.25">
      <c r="AA19281" s="81"/>
      <c r="AB19281" s="81"/>
      <c r="AC19281" s="80"/>
      <c r="AD19281" s="80"/>
      <c r="AE19281" s="81"/>
      <c r="AF19281" s="82"/>
      <c r="AG19281" s="80"/>
      <c r="AH19281" s="119"/>
      <c r="AI19281" s="119"/>
    </row>
    <row r="19282" spans="27:35" x14ac:dyDescent="0.25">
      <c r="AA19282" s="81"/>
      <c r="AB19282" s="81"/>
      <c r="AC19282" s="80"/>
      <c r="AD19282" s="80"/>
      <c r="AE19282" s="81"/>
      <c r="AF19282" s="82"/>
      <c r="AG19282" s="80"/>
      <c r="AH19282" s="119"/>
      <c r="AI19282" s="119"/>
    </row>
    <row r="19283" spans="27:35" x14ac:dyDescent="0.25">
      <c r="AA19283" s="81"/>
      <c r="AB19283" s="81"/>
      <c r="AC19283" s="80"/>
      <c r="AD19283" s="80"/>
      <c r="AE19283" s="81"/>
      <c r="AF19283" s="82"/>
      <c r="AG19283" s="80"/>
      <c r="AH19283" s="119"/>
      <c r="AI19283" s="119"/>
    </row>
    <row r="19284" spans="27:35" x14ac:dyDescent="0.25">
      <c r="AA19284" s="81"/>
      <c r="AB19284" s="81"/>
      <c r="AC19284" s="80"/>
      <c r="AD19284" s="80"/>
      <c r="AE19284" s="81"/>
      <c r="AF19284" s="82"/>
      <c r="AG19284" s="80"/>
      <c r="AH19284" s="119"/>
      <c r="AI19284" s="119"/>
    </row>
    <row r="19285" spans="27:35" x14ac:dyDescent="0.25">
      <c r="AA19285" s="81"/>
      <c r="AB19285" s="81"/>
      <c r="AC19285" s="80"/>
      <c r="AD19285" s="80"/>
      <c r="AE19285" s="81"/>
      <c r="AF19285" s="82"/>
      <c r="AG19285" s="80"/>
      <c r="AH19285" s="119"/>
      <c r="AI19285" s="119"/>
    </row>
    <row r="19286" spans="27:35" x14ac:dyDescent="0.25">
      <c r="AA19286" s="81"/>
      <c r="AB19286" s="81"/>
      <c r="AC19286" s="80"/>
      <c r="AD19286" s="80"/>
      <c r="AE19286" s="81"/>
      <c r="AF19286" s="82"/>
      <c r="AG19286" s="80"/>
      <c r="AH19286" s="119"/>
      <c r="AI19286" s="119"/>
    </row>
    <row r="19287" spans="27:35" x14ac:dyDescent="0.25">
      <c r="AA19287" s="81"/>
      <c r="AB19287" s="81"/>
      <c r="AC19287" s="80"/>
      <c r="AD19287" s="80"/>
      <c r="AE19287" s="81"/>
      <c r="AF19287" s="82"/>
      <c r="AG19287" s="80"/>
      <c r="AH19287" s="119"/>
      <c r="AI19287" s="119"/>
    </row>
    <row r="19288" spans="27:35" x14ac:dyDescent="0.25">
      <c r="AA19288" s="81"/>
      <c r="AB19288" s="81"/>
      <c r="AC19288" s="80"/>
      <c r="AD19288" s="80"/>
      <c r="AE19288" s="81"/>
      <c r="AF19288" s="82"/>
      <c r="AG19288" s="80"/>
      <c r="AH19288" s="119"/>
      <c r="AI19288" s="119"/>
    </row>
    <row r="19289" spans="27:35" x14ac:dyDescent="0.25">
      <c r="AA19289" s="81"/>
      <c r="AB19289" s="81"/>
      <c r="AC19289" s="80"/>
      <c r="AD19289" s="80"/>
      <c r="AE19289" s="81"/>
      <c r="AF19289" s="82"/>
      <c r="AG19289" s="80"/>
      <c r="AH19289" s="119"/>
      <c r="AI19289" s="119"/>
    </row>
    <row r="19290" spans="27:35" x14ac:dyDescent="0.25">
      <c r="AA19290" s="81"/>
      <c r="AB19290" s="81"/>
      <c r="AC19290" s="80"/>
      <c r="AD19290" s="80"/>
      <c r="AE19290" s="81"/>
      <c r="AF19290" s="82"/>
      <c r="AG19290" s="80"/>
      <c r="AH19290" s="119"/>
      <c r="AI19290" s="119"/>
    </row>
    <row r="19291" spans="27:35" x14ac:dyDescent="0.25">
      <c r="AA19291" s="81"/>
      <c r="AB19291" s="81"/>
      <c r="AC19291" s="80"/>
      <c r="AD19291" s="80"/>
      <c r="AE19291" s="81"/>
      <c r="AF19291" s="82"/>
      <c r="AG19291" s="80"/>
      <c r="AH19291" s="119"/>
      <c r="AI19291" s="119"/>
    </row>
    <row r="19292" spans="27:35" x14ac:dyDescent="0.25">
      <c r="AA19292" s="81"/>
      <c r="AB19292" s="81"/>
      <c r="AC19292" s="80"/>
      <c r="AD19292" s="80"/>
      <c r="AE19292" s="81"/>
      <c r="AF19292" s="82"/>
      <c r="AG19292" s="80"/>
      <c r="AH19292" s="119"/>
      <c r="AI19292" s="119"/>
    </row>
    <row r="19293" spans="27:35" x14ac:dyDescent="0.25">
      <c r="AA19293" s="81"/>
      <c r="AB19293" s="81"/>
      <c r="AC19293" s="80"/>
      <c r="AD19293" s="80"/>
      <c r="AE19293" s="81"/>
      <c r="AF19293" s="82"/>
      <c r="AG19293" s="80"/>
      <c r="AH19293" s="119"/>
      <c r="AI19293" s="119"/>
    </row>
    <row r="19294" spans="27:35" x14ac:dyDescent="0.25">
      <c r="AA19294" s="81"/>
      <c r="AB19294" s="81"/>
      <c r="AC19294" s="80"/>
      <c r="AD19294" s="80"/>
      <c r="AE19294" s="81"/>
      <c r="AF19294" s="82"/>
      <c r="AG19294" s="80"/>
      <c r="AH19294" s="119"/>
      <c r="AI19294" s="119"/>
    </row>
    <row r="19295" spans="27:35" x14ac:dyDescent="0.25">
      <c r="AA19295" s="81"/>
      <c r="AB19295" s="81"/>
      <c r="AC19295" s="80"/>
      <c r="AD19295" s="80"/>
      <c r="AE19295" s="81"/>
      <c r="AF19295" s="82"/>
      <c r="AG19295" s="80"/>
      <c r="AH19295" s="119"/>
      <c r="AI19295" s="119"/>
    </row>
    <row r="19296" spans="27:35" x14ac:dyDescent="0.25">
      <c r="AA19296" s="81"/>
      <c r="AB19296" s="81"/>
      <c r="AC19296" s="80"/>
      <c r="AD19296" s="80"/>
      <c r="AE19296" s="81"/>
      <c r="AF19296" s="82"/>
      <c r="AG19296" s="80"/>
      <c r="AH19296" s="119"/>
      <c r="AI19296" s="119"/>
    </row>
    <row r="19297" spans="27:35" x14ac:dyDescent="0.25">
      <c r="AA19297" s="81"/>
      <c r="AB19297" s="81"/>
      <c r="AC19297" s="80"/>
      <c r="AD19297" s="80"/>
      <c r="AE19297" s="81"/>
      <c r="AF19297" s="82"/>
      <c r="AG19297" s="80"/>
      <c r="AH19297" s="119"/>
      <c r="AI19297" s="119"/>
    </row>
    <row r="19298" spans="27:35" x14ac:dyDescent="0.25">
      <c r="AA19298" s="81"/>
      <c r="AB19298" s="81"/>
      <c r="AC19298" s="80"/>
      <c r="AD19298" s="80"/>
      <c r="AE19298" s="81"/>
      <c r="AF19298" s="82"/>
      <c r="AG19298" s="80"/>
      <c r="AH19298" s="119"/>
      <c r="AI19298" s="119"/>
    </row>
    <row r="19299" spans="27:35" x14ac:dyDescent="0.25">
      <c r="AA19299" s="81"/>
      <c r="AB19299" s="81"/>
      <c r="AC19299" s="80"/>
      <c r="AD19299" s="80"/>
      <c r="AE19299" s="81"/>
      <c r="AF19299" s="82"/>
      <c r="AG19299" s="80"/>
      <c r="AH19299" s="119"/>
      <c r="AI19299" s="119"/>
    </row>
    <row r="19300" spans="27:35" x14ac:dyDescent="0.25">
      <c r="AA19300" s="81"/>
      <c r="AB19300" s="81"/>
      <c r="AC19300" s="80"/>
      <c r="AD19300" s="80"/>
      <c r="AE19300" s="81"/>
      <c r="AF19300" s="82"/>
      <c r="AG19300" s="80"/>
      <c r="AH19300" s="119"/>
      <c r="AI19300" s="119"/>
    </row>
    <row r="19301" spans="27:35" x14ac:dyDescent="0.25">
      <c r="AA19301" s="81"/>
      <c r="AB19301" s="81"/>
      <c r="AC19301" s="80"/>
      <c r="AD19301" s="80"/>
      <c r="AE19301" s="81"/>
      <c r="AF19301" s="82"/>
      <c r="AG19301" s="80"/>
      <c r="AH19301" s="119"/>
      <c r="AI19301" s="119"/>
    </row>
    <row r="19302" spans="27:35" x14ac:dyDescent="0.25">
      <c r="AA19302" s="81"/>
      <c r="AB19302" s="81"/>
      <c r="AC19302" s="80"/>
      <c r="AD19302" s="80"/>
      <c r="AE19302" s="81"/>
      <c r="AF19302" s="82"/>
      <c r="AG19302" s="80"/>
      <c r="AH19302" s="119"/>
      <c r="AI19302" s="119"/>
    </row>
    <row r="19303" spans="27:35" x14ac:dyDescent="0.25">
      <c r="AA19303" s="81"/>
      <c r="AB19303" s="81"/>
      <c r="AC19303" s="80"/>
      <c r="AD19303" s="80"/>
      <c r="AE19303" s="81"/>
      <c r="AF19303" s="82"/>
      <c r="AG19303" s="80"/>
      <c r="AH19303" s="119"/>
      <c r="AI19303" s="119"/>
    </row>
    <row r="19304" spans="27:35" x14ac:dyDescent="0.25">
      <c r="AA19304" s="81"/>
      <c r="AB19304" s="81"/>
      <c r="AC19304" s="80"/>
      <c r="AD19304" s="80"/>
      <c r="AE19304" s="81"/>
      <c r="AF19304" s="82"/>
      <c r="AG19304" s="80"/>
      <c r="AH19304" s="119"/>
      <c r="AI19304" s="119"/>
    </row>
    <row r="19305" spans="27:35" x14ac:dyDescent="0.25">
      <c r="AA19305" s="81"/>
      <c r="AB19305" s="81"/>
      <c r="AC19305" s="80"/>
      <c r="AD19305" s="80"/>
      <c r="AE19305" s="81"/>
      <c r="AF19305" s="82"/>
      <c r="AG19305" s="80"/>
      <c r="AH19305" s="119"/>
      <c r="AI19305" s="119"/>
    </row>
    <row r="19306" spans="27:35" x14ac:dyDescent="0.25">
      <c r="AA19306" s="81"/>
      <c r="AB19306" s="81"/>
      <c r="AC19306" s="80"/>
      <c r="AD19306" s="80"/>
      <c r="AE19306" s="81"/>
      <c r="AF19306" s="82"/>
      <c r="AG19306" s="80"/>
      <c r="AH19306" s="119"/>
      <c r="AI19306" s="119"/>
    </row>
    <row r="19307" spans="27:35" x14ac:dyDescent="0.25">
      <c r="AA19307" s="81"/>
      <c r="AB19307" s="81"/>
      <c r="AC19307" s="80"/>
      <c r="AD19307" s="80"/>
      <c r="AE19307" s="81"/>
      <c r="AF19307" s="82"/>
      <c r="AG19307" s="80"/>
      <c r="AH19307" s="119"/>
      <c r="AI19307" s="119"/>
    </row>
    <row r="19308" spans="27:35" x14ac:dyDescent="0.25">
      <c r="AA19308" s="81"/>
      <c r="AB19308" s="81"/>
      <c r="AC19308" s="80"/>
      <c r="AD19308" s="80"/>
      <c r="AE19308" s="81"/>
      <c r="AF19308" s="82"/>
      <c r="AG19308" s="80"/>
      <c r="AH19308" s="119"/>
      <c r="AI19308" s="119"/>
    </row>
    <row r="19309" spans="27:35" x14ac:dyDescent="0.25">
      <c r="AA19309" s="81"/>
      <c r="AB19309" s="81"/>
      <c r="AC19309" s="80"/>
      <c r="AD19309" s="80"/>
      <c r="AE19309" s="81"/>
      <c r="AF19309" s="82"/>
      <c r="AG19309" s="80"/>
      <c r="AH19309" s="119"/>
      <c r="AI19309" s="119"/>
    </row>
    <row r="19310" spans="27:35" x14ac:dyDescent="0.25">
      <c r="AA19310" s="81"/>
      <c r="AB19310" s="81"/>
      <c r="AC19310" s="80"/>
      <c r="AD19310" s="80"/>
      <c r="AE19310" s="81"/>
      <c r="AF19310" s="82"/>
      <c r="AG19310" s="80"/>
      <c r="AH19310" s="119"/>
      <c r="AI19310" s="119"/>
    </row>
    <row r="19311" spans="27:35" x14ac:dyDescent="0.25">
      <c r="AA19311" s="81"/>
      <c r="AB19311" s="81"/>
      <c r="AC19311" s="80"/>
      <c r="AD19311" s="80"/>
      <c r="AE19311" s="81"/>
      <c r="AF19311" s="82"/>
      <c r="AG19311" s="80"/>
      <c r="AH19311" s="119"/>
      <c r="AI19311" s="119"/>
    </row>
    <row r="19312" spans="27:35" x14ac:dyDescent="0.25">
      <c r="AA19312" s="81"/>
      <c r="AB19312" s="81"/>
      <c r="AC19312" s="80"/>
      <c r="AD19312" s="80"/>
      <c r="AE19312" s="81"/>
      <c r="AF19312" s="82"/>
      <c r="AG19312" s="80"/>
      <c r="AH19312" s="119"/>
      <c r="AI19312" s="119"/>
    </row>
    <row r="19313" spans="27:35" x14ac:dyDescent="0.25">
      <c r="AA19313" s="81"/>
      <c r="AB19313" s="81"/>
      <c r="AC19313" s="80"/>
      <c r="AD19313" s="80"/>
      <c r="AE19313" s="81"/>
      <c r="AF19313" s="82"/>
      <c r="AG19313" s="80"/>
      <c r="AH19313" s="119"/>
      <c r="AI19313" s="119"/>
    </row>
    <row r="19314" spans="27:35" x14ac:dyDescent="0.25">
      <c r="AA19314" s="81"/>
      <c r="AB19314" s="81"/>
      <c r="AC19314" s="80"/>
      <c r="AD19314" s="80"/>
      <c r="AE19314" s="81"/>
      <c r="AF19314" s="82"/>
      <c r="AG19314" s="80"/>
      <c r="AH19314" s="119"/>
      <c r="AI19314" s="119"/>
    </row>
    <row r="19315" spans="27:35" x14ac:dyDescent="0.25">
      <c r="AA19315" s="81"/>
      <c r="AB19315" s="81"/>
      <c r="AC19315" s="80"/>
      <c r="AD19315" s="80"/>
      <c r="AE19315" s="81"/>
      <c r="AF19315" s="82"/>
      <c r="AG19315" s="80"/>
      <c r="AH19315" s="119"/>
      <c r="AI19315" s="119"/>
    </row>
    <row r="19316" spans="27:35" x14ac:dyDescent="0.25">
      <c r="AA19316" s="81"/>
      <c r="AB19316" s="81"/>
      <c r="AC19316" s="80"/>
      <c r="AD19316" s="80"/>
      <c r="AE19316" s="81"/>
      <c r="AF19316" s="82"/>
      <c r="AG19316" s="80"/>
      <c r="AH19316" s="119"/>
      <c r="AI19316" s="119"/>
    </row>
    <row r="19317" spans="27:35" x14ac:dyDescent="0.25">
      <c r="AA19317" s="81"/>
      <c r="AB19317" s="81"/>
      <c r="AC19317" s="80"/>
      <c r="AD19317" s="80"/>
      <c r="AE19317" s="81"/>
      <c r="AF19317" s="82"/>
      <c r="AG19317" s="80"/>
      <c r="AH19317" s="119"/>
      <c r="AI19317" s="119"/>
    </row>
    <row r="19318" spans="27:35" x14ac:dyDescent="0.25">
      <c r="AA19318" s="81"/>
      <c r="AB19318" s="81"/>
      <c r="AC19318" s="80"/>
      <c r="AD19318" s="80"/>
      <c r="AE19318" s="81"/>
      <c r="AF19318" s="82"/>
      <c r="AG19318" s="80"/>
      <c r="AH19318" s="119"/>
      <c r="AI19318" s="119"/>
    </row>
    <row r="19319" spans="27:35" x14ac:dyDescent="0.25">
      <c r="AA19319" s="81"/>
      <c r="AB19319" s="81"/>
      <c r="AC19319" s="80"/>
      <c r="AD19319" s="80"/>
      <c r="AE19319" s="81"/>
      <c r="AF19319" s="82"/>
      <c r="AG19319" s="80"/>
      <c r="AH19319" s="119"/>
      <c r="AI19319" s="119"/>
    </row>
    <row r="19320" spans="27:35" x14ac:dyDescent="0.25">
      <c r="AA19320" s="81"/>
      <c r="AB19320" s="81"/>
      <c r="AC19320" s="80"/>
      <c r="AD19320" s="80"/>
      <c r="AE19320" s="81"/>
      <c r="AF19320" s="82"/>
      <c r="AG19320" s="80"/>
      <c r="AH19320" s="119"/>
      <c r="AI19320" s="119"/>
    </row>
    <row r="19321" spans="27:35" x14ac:dyDescent="0.25">
      <c r="AA19321" s="81"/>
      <c r="AB19321" s="81"/>
      <c r="AC19321" s="80"/>
      <c r="AD19321" s="80"/>
      <c r="AE19321" s="81"/>
      <c r="AF19321" s="82"/>
      <c r="AG19321" s="80"/>
      <c r="AH19321" s="119"/>
      <c r="AI19321" s="119"/>
    </row>
    <row r="19322" spans="27:35" x14ac:dyDescent="0.25">
      <c r="AA19322" s="81"/>
      <c r="AB19322" s="81"/>
      <c r="AC19322" s="80"/>
      <c r="AD19322" s="80"/>
      <c r="AE19322" s="81"/>
      <c r="AF19322" s="82"/>
      <c r="AG19322" s="80"/>
      <c r="AH19322" s="119"/>
      <c r="AI19322" s="119"/>
    </row>
    <row r="19323" spans="27:35" x14ac:dyDescent="0.25">
      <c r="AA19323" s="81"/>
      <c r="AB19323" s="81"/>
      <c r="AC19323" s="80"/>
      <c r="AD19323" s="80"/>
      <c r="AE19323" s="81"/>
      <c r="AF19323" s="82"/>
      <c r="AG19323" s="80"/>
      <c r="AH19323" s="119"/>
      <c r="AI19323" s="119"/>
    </row>
    <row r="19324" spans="27:35" x14ac:dyDescent="0.25">
      <c r="AA19324" s="81"/>
      <c r="AB19324" s="81"/>
      <c r="AC19324" s="80"/>
      <c r="AD19324" s="80"/>
      <c r="AE19324" s="81"/>
      <c r="AF19324" s="82"/>
      <c r="AG19324" s="80"/>
      <c r="AH19324" s="119"/>
      <c r="AI19324" s="119"/>
    </row>
    <row r="19325" spans="27:35" x14ac:dyDescent="0.25">
      <c r="AA19325" s="81"/>
      <c r="AB19325" s="81"/>
      <c r="AC19325" s="80"/>
      <c r="AD19325" s="80"/>
      <c r="AE19325" s="81"/>
      <c r="AF19325" s="82"/>
      <c r="AG19325" s="80"/>
      <c r="AH19325" s="119"/>
      <c r="AI19325" s="119"/>
    </row>
    <row r="19326" spans="27:35" x14ac:dyDescent="0.25">
      <c r="AA19326" s="81"/>
      <c r="AB19326" s="81"/>
      <c r="AC19326" s="80"/>
      <c r="AD19326" s="80"/>
      <c r="AE19326" s="81"/>
      <c r="AF19326" s="82"/>
      <c r="AG19326" s="80"/>
      <c r="AH19326" s="119"/>
      <c r="AI19326" s="119"/>
    </row>
    <row r="19327" spans="27:35" x14ac:dyDescent="0.25">
      <c r="AA19327" s="81"/>
      <c r="AB19327" s="81"/>
      <c r="AC19327" s="80"/>
      <c r="AD19327" s="80"/>
      <c r="AE19327" s="81"/>
      <c r="AF19327" s="82"/>
      <c r="AG19327" s="80"/>
      <c r="AH19327" s="119"/>
      <c r="AI19327" s="119"/>
    </row>
    <row r="19328" spans="27:35" x14ac:dyDescent="0.25">
      <c r="AA19328" s="81"/>
      <c r="AB19328" s="81"/>
      <c r="AC19328" s="80"/>
      <c r="AD19328" s="80"/>
      <c r="AE19328" s="81"/>
      <c r="AF19328" s="82"/>
      <c r="AG19328" s="80"/>
      <c r="AH19328" s="119"/>
      <c r="AI19328" s="119"/>
    </row>
    <row r="19329" spans="27:35" x14ac:dyDescent="0.25">
      <c r="AA19329" s="81"/>
      <c r="AB19329" s="81"/>
      <c r="AC19329" s="80"/>
      <c r="AD19329" s="80"/>
      <c r="AE19329" s="81"/>
      <c r="AF19329" s="82"/>
      <c r="AG19329" s="80"/>
      <c r="AH19329" s="119"/>
      <c r="AI19329" s="119"/>
    </row>
    <row r="19330" spans="27:35" x14ac:dyDescent="0.25">
      <c r="AA19330" s="81"/>
      <c r="AB19330" s="81"/>
      <c r="AC19330" s="80"/>
      <c r="AD19330" s="80"/>
      <c r="AE19330" s="81"/>
      <c r="AF19330" s="82"/>
      <c r="AG19330" s="80"/>
      <c r="AH19330" s="119"/>
      <c r="AI19330" s="119"/>
    </row>
    <row r="19331" spans="27:35" x14ac:dyDescent="0.25">
      <c r="AA19331" s="81"/>
      <c r="AB19331" s="81"/>
      <c r="AC19331" s="80"/>
      <c r="AD19331" s="80"/>
      <c r="AE19331" s="81"/>
      <c r="AF19331" s="82"/>
      <c r="AG19331" s="80"/>
      <c r="AH19331" s="119"/>
      <c r="AI19331" s="119"/>
    </row>
    <row r="19332" spans="27:35" x14ac:dyDescent="0.25">
      <c r="AA19332" s="81"/>
      <c r="AB19332" s="81"/>
      <c r="AC19332" s="80"/>
      <c r="AD19332" s="80"/>
      <c r="AE19332" s="81"/>
      <c r="AF19332" s="82"/>
      <c r="AG19332" s="80"/>
      <c r="AH19332" s="119"/>
      <c r="AI19332" s="119"/>
    </row>
    <row r="19333" spans="27:35" x14ac:dyDescent="0.25">
      <c r="AA19333" s="81"/>
      <c r="AB19333" s="81"/>
      <c r="AC19333" s="80"/>
      <c r="AD19333" s="80"/>
      <c r="AE19333" s="81"/>
      <c r="AF19333" s="82"/>
      <c r="AG19333" s="80"/>
      <c r="AH19333" s="119"/>
      <c r="AI19333" s="119"/>
    </row>
    <row r="19334" spans="27:35" x14ac:dyDescent="0.25">
      <c r="AA19334" s="81"/>
      <c r="AB19334" s="81"/>
      <c r="AC19334" s="80"/>
      <c r="AD19334" s="80"/>
      <c r="AE19334" s="81"/>
      <c r="AF19334" s="82"/>
      <c r="AG19334" s="80"/>
      <c r="AH19334" s="119"/>
      <c r="AI19334" s="119"/>
    </row>
    <row r="19335" spans="27:35" x14ac:dyDescent="0.25">
      <c r="AA19335" s="81"/>
      <c r="AB19335" s="81"/>
      <c r="AC19335" s="80"/>
      <c r="AD19335" s="80"/>
      <c r="AE19335" s="81"/>
      <c r="AF19335" s="82"/>
      <c r="AG19335" s="80"/>
      <c r="AH19335" s="119"/>
      <c r="AI19335" s="119"/>
    </row>
    <row r="19336" spans="27:35" x14ac:dyDescent="0.25">
      <c r="AA19336" s="81"/>
      <c r="AB19336" s="81"/>
      <c r="AC19336" s="80"/>
      <c r="AD19336" s="80"/>
      <c r="AE19336" s="81"/>
      <c r="AF19336" s="82"/>
      <c r="AG19336" s="80"/>
      <c r="AH19336" s="119"/>
      <c r="AI19336" s="119"/>
    </row>
    <row r="19337" spans="27:35" x14ac:dyDescent="0.25">
      <c r="AA19337" s="81"/>
      <c r="AB19337" s="81"/>
      <c r="AC19337" s="80"/>
      <c r="AD19337" s="80"/>
      <c r="AE19337" s="81"/>
      <c r="AF19337" s="82"/>
      <c r="AG19337" s="80"/>
      <c r="AH19337" s="119"/>
      <c r="AI19337" s="119"/>
    </row>
    <row r="19338" spans="27:35" x14ac:dyDescent="0.25">
      <c r="AA19338" s="81"/>
      <c r="AB19338" s="81"/>
      <c r="AC19338" s="80"/>
      <c r="AD19338" s="80"/>
      <c r="AE19338" s="81"/>
      <c r="AF19338" s="82"/>
      <c r="AG19338" s="80"/>
      <c r="AH19338" s="119"/>
      <c r="AI19338" s="119"/>
    </row>
    <row r="19339" spans="27:35" x14ac:dyDescent="0.25">
      <c r="AA19339" s="81"/>
      <c r="AB19339" s="81"/>
      <c r="AC19339" s="80"/>
      <c r="AD19339" s="80"/>
      <c r="AE19339" s="81"/>
      <c r="AF19339" s="82"/>
      <c r="AG19339" s="80"/>
      <c r="AH19339" s="119"/>
      <c r="AI19339" s="119"/>
    </row>
    <row r="19340" spans="27:35" x14ac:dyDescent="0.25">
      <c r="AA19340" s="81"/>
      <c r="AB19340" s="81"/>
      <c r="AC19340" s="80"/>
      <c r="AD19340" s="80"/>
      <c r="AE19340" s="81"/>
      <c r="AF19340" s="82"/>
      <c r="AG19340" s="80"/>
      <c r="AH19340" s="119"/>
      <c r="AI19340" s="119"/>
    </row>
    <row r="19341" spans="27:35" x14ac:dyDescent="0.25">
      <c r="AA19341" s="81"/>
      <c r="AB19341" s="81"/>
      <c r="AC19341" s="80"/>
      <c r="AD19341" s="80"/>
      <c r="AE19341" s="81"/>
      <c r="AF19341" s="82"/>
      <c r="AG19341" s="80"/>
      <c r="AH19341" s="119"/>
      <c r="AI19341" s="119"/>
    </row>
    <row r="19342" spans="27:35" x14ac:dyDescent="0.25">
      <c r="AA19342" s="81"/>
      <c r="AB19342" s="81"/>
      <c r="AC19342" s="80"/>
      <c r="AD19342" s="80"/>
      <c r="AE19342" s="81"/>
      <c r="AF19342" s="82"/>
      <c r="AG19342" s="80"/>
      <c r="AH19342" s="119"/>
      <c r="AI19342" s="119"/>
    </row>
    <row r="19343" spans="27:35" x14ac:dyDescent="0.25">
      <c r="AA19343" s="81"/>
      <c r="AB19343" s="81"/>
      <c r="AC19343" s="80"/>
      <c r="AD19343" s="80"/>
      <c r="AE19343" s="81"/>
      <c r="AF19343" s="82"/>
      <c r="AG19343" s="80"/>
      <c r="AH19343" s="119"/>
      <c r="AI19343" s="119"/>
    </row>
    <row r="19344" spans="27:35" x14ac:dyDescent="0.25">
      <c r="AA19344" s="81"/>
      <c r="AB19344" s="81"/>
      <c r="AC19344" s="80"/>
      <c r="AD19344" s="80"/>
      <c r="AE19344" s="81"/>
      <c r="AF19344" s="82"/>
      <c r="AG19344" s="80"/>
      <c r="AH19344" s="119"/>
      <c r="AI19344" s="119"/>
    </row>
    <row r="19345" spans="27:35" x14ac:dyDescent="0.25">
      <c r="AA19345" s="81"/>
      <c r="AB19345" s="81"/>
      <c r="AC19345" s="80"/>
      <c r="AD19345" s="80"/>
      <c r="AE19345" s="81"/>
      <c r="AF19345" s="82"/>
      <c r="AG19345" s="80"/>
      <c r="AH19345" s="119"/>
      <c r="AI19345" s="119"/>
    </row>
    <row r="19346" spans="27:35" x14ac:dyDescent="0.25">
      <c r="AA19346" s="81"/>
      <c r="AB19346" s="81"/>
      <c r="AC19346" s="80"/>
      <c r="AD19346" s="80"/>
      <c r="AE19346" s="81"/>
      <c r="AF19346" s="82"/>
      <c r="AG19346" s="80"/>
      <c r="AH19346" s="119"/>
      <c r="AI19346" s="119"/>
    </row>
    <row r="19347" spans="27:35" x14ac:dyDescent="0.25">
      <c r="AA19347" s="81"/>
      <c r="AB19347" s="81"/>
      <c r="AC19347" s="80"/>
      <c r="AD19347" s="80"/>
      <c r="AE19347" s="81"/>
      <c r="AF19347" s="82"/>
      <c r="AG19347" s="80"/>
      <c r="AH19347" s="119"/>
      <c r="AI19347" s="119"/>
    </row>
    <row r="19348" spans="27:35" x14ac:dyDescent="0.25">
      <c r="AA19348" s="81"/>
      <c r="AB19348" s="81"/>
      <c r="AC19348" s="80"/>
      <c r="AD19348" s="80"/>
      <c r="AE19348" s="81"/>
      <c r="AF19348" s="82"/>
      <c r="AG19348" s="80"/>
      <c r="AH19348" s="119"/>
      <c r="AI19348" s="119"/>
    </row>
    <row r="19349" spans="27:35" x14ac:dyDescent="0.25">
      <c r="AA19349" s="81"/>
      <c r="AB19349" s="81"/>
      <c r="AC19349" s="80"/>
      <c r="AD19349" s="80"/>
      <c r="AE19349" s="81"/>
      <c r="AF19349" s="82"/>
      <c r="AG19349" s="80"/>
      <c r="AH19349" s="119"/>
      <c r="AI19349" s="119"/>
    </row>
    <row r="19350" spans="27:35" x14ac:dyDescent="0.25">
      <c r="AA19350" s="81"/>
      <c r="AB19350" s="81"/>
      <c r="AC19350" s="80"/>
      <c r="AD19350" s="80"/>
      <c r="AE19350" s="81"/>
      <c r="AF19350" s="82"/>
      <c r="AG19350" s="80"/>
      <c r="AH19350" s="119"/>
      <c r="AI19350" s="119"/>
    </row>
    <row r="19351" spans="27:35" x14ac:dyDescent="0.25">
      <c r="AA19351" s="81"/>
      <c r="AB19351" s="81"/>
      <c r="AC19351" s="80"/>
      <c r="AD19351" s="80"/>
      <c r="AE19351" s="81"/>
      <c r="AF19351" s="82"/>
      <c r="AG19351" s="80"/>
      <c r="AH19351" s="119"/>
      <c r="AI19351" s="119"/>
    </row>
    <row r="19352" spans="27:35" x14ac:dyDescent="0.25">
      <c r="AA19352" s="81"/>
      <c r="AB19352" s="81"/>
      <c r="AC19352" s="80"/>
      <c r="AD19352" s="80"/>
      <c r="AE19352" s="81"/>
      <c r="AF19352" s="82"/>
      <c r="AG19352" s="80"/>
      <c r="AH19352" s="119"/>
      <c r="AI19352" s="119"/>
    </row>
    <row r="19353" spans="27:35" x14ac:dyDescent="0.25">
      <c r="AA19353" s="81"/>
      <c r="AB19353" s="81"/>
      <c r="AC19353" s="80"/>
      <c r="AD19353" s="80"/>
      <c r="AE19353" s="81"/>
      <c r="AF19353" s="82"/>
      <c r="AG19353" s="80"/>
      <c r="AH19353" s="119"/>
      <c r="AI19353" s="119"/>
    </row>
    <row r="19354" spans="27:35" x14ac:dyDescent="0.25">
      <c r="AA19354" s="81"/>
      <c r="AB19354" s="81"/>
      <c r="AC19354" s="80"/>
      <c r="AD19354" s="80"/>
      <c r="AE19354" s="81"/>
      <c r="AF19354" s="82"/>
      <c r="AG19354" s="80"/>
      <c r="AH19354" s="119"/>
      <c r="AI19354" s="119"/>
    </row>
    <row r="19355" spans="27:35" x14ac:dyDescent="0.25">
      <c r="AA19355" s="81"/>
      <c r="AB19355" s="81"/>
      <c r="AC19355" s="80"/>
      <c r="AD19355" s="80"/>
      <c r="AE19355" s="81"/>
      <c r="AF19355" s="82"/>
      <c r="AG19355" s="80"/>
      <c r="AH19355" s="119"/>
      <c r="AI19355" s="119"/>
    </row>
    <row r="19356" spans="27:35" x14ac:dyDescent="0.25">
      <c r="AA19356" s="81"/>
      <c r="AB19356" s="81"/>
      <c r="AC19356" s="80"/>
      <c r="AD19356" s="80"/>
      <c r="AE19356" s="81"/>
      <c r="AF19356" s="82"/>
      <c r="AG19356" s="80"/>
      <c r="AH19356" s="119"/>
      <c r="AI19356" s="119"/>
    </row>
    <row r="19357" spans="27:35" x14ac:dyDescent="0.25">
      <c r="AA19357" s="81"/>
      <c r="AB19357" s="81"/>
      <c r="AC19357" s="80"/>
      <c r="AD19357" s="80"/>
      <c r="AE19357" s="81"/>
      <c r="AF19357" s="82"/>
      <c r="AG19357" s="80"/>
      <c r="AH19357" s="119"/>
      <c r="AI19357" s="119"/>
    </row>
    <row r="19358" spans="27:35" x14ac:dyDescent="0.25">
      <c r="AA19358" s="81"/>
      <c r="AB19358" s="81"/>
      <c r="AC19358" s="80"/>
      <c r="AD19358" s="80"/>
      <c r="AE19358" s="81"/>
      <c r="AF19358" s="82"/>
      <c r="AG19358" s="80"/>
      <c r="AH19358" s="119"/>
      <c r="AI19358" s="119"/>
    </row>
    <row r="19359" spans="27:35" x14ac:dyDescent="0.25">
      <c r="AA19359" s="81"/>
      <c r="AB19359" s="81"/>
      <c r="AC19359" s="80"/>
      <c r="AD19359" s="80"/>
      <c r="AE19359" s="81"/>
      <c r="AF19359" s="82"/>
      <c r="AG19359" s="80"/>
      <c r="AH19359" s="119"/>
      <c r="AI19359" s="119"/>
    </row>
    <row r="19360" spans="27:35" x14ac:dyDescent="0.25">
      <c r="AA19360" s="81"/>
      <c r="AB19360" s="81"/>
      <c r="AC19360" s="80"/>
      <c r="AD19360" s="80"/>
      <c r="AE19360" s="81"/>
      <c r="AF19360" s="82"/>
      <c r="AG19360" s="80"/>
      <c r="AH19360" s="119"/>
      <c r="AI19360" s="119"/>
    </row>
    <row r="19361" spans="27:35" x14ac:dyDescent="0.25">
      <c r="AA19361" s="81"/>
      <c r="AB19361" s="81"/>
      <c r="AC19361" s="80"/>
      <c r="AD19361" s="80"/>
      <c r="AE19361" s="81"/>
      <c r="AF19361" s="82"/>
      <c r="AG19361" s="80"/>
      <c r="AH19361" s="119"/>
      <c r="AI19361" s="119"/>
    </row>
    <row r="19362" spans="27:35" x14ac:dyDescent="0.25">
      <c r="AA19362" s="81"/>
      <c r="AB19362" s="81"/>
      <c r="AC19362" s="80"/>
      <c r="AD19362" s="80"/>
      <c r="AE19362" s="81"/>
      <c r="AF19362" s="82"/>
      <c r="AG19362" s="80"/>
      <c r="AH19362" s="119"/>
      <c r="AI19362" s="119"/>
    </row>
    <row r="19363" spans="27:35" x14ac:dyDescent="0.25">
      <c r="AA19363" s="81"/>
      <c r="AB19363" s="81"/>
      <c r="AC19363" s="80"/>
      <c r="AD19363" s="80"/>
      <c r="AE19363" s="81"/>
      <c r="AF19363" s="82"/>
      <c r="AG19363" s="80"/>
      <c r="AH19363" s="119"/>
      <c r="AI19363" s="119"/>
    </row>
    <row r="19364" spans="27:35" x14ac:dyDescent="0.25">
      <c r="AA19364" s="81"/>
      <c r="AB19364" s="81"/>
      <c r="AC19364" s="80"/>
      <c r="AD19364" s="80"/>
      <c r="AE19364" s="81"/>
      <c r="AF19364" s="82"/>
      <c r="AG19364" s="80"/>
      <c r="AH19364" s="119"/>
      <c r="AI19364" s="119"/>
    </row>
    <row r="19365" spans="27:35" x14ac:dyDescent="0.25">
      <c r="AA19365" s="81"/>
      <c r="AB19365" s="81"/>
      <c r="AC19365" s="80"/>
      <c r="AD19365" s="80"/>
      <c r="AE19365" s="81"/>
      <c r="AF19365" s="82"/>
      <c r="AG19365" s="80"/>
      <c r="AH19365" s="119"/>
      <c r="AI19365" s="119"/>
    </row>
    <row r="19366" spans="27:35" x14ac:dyDescent="0.25">
      <c r="AA19366" s="81"/>
      <c r="AB19366" s="81"/>
      <c r="AC19366" s="80"/>
      <c r="AD19366" s="80"/>
      <c r="AE19366" s="81"/>
      <c r="AF19366" s="82"/>
      <c r="AG19366" s="80"/>
      <c r="AH19366" s="119"/>
      <c r="AI19366" s="119"/>
    </row>
    <row r="19367" spans="27:35" x14ac:dyDescent="0.25">
      <c r="AA19367" s="81"/>
      <c r="AB19367" s="81"/>
      <c r="AC19367" s="80"/>
      <c r="AD19367" s="80"/>
      <c r="AE19367" s="81"/>
      <c r="AF19367" s="82"/>
      <c r="AG19367" s="80"/>
      <c r="AH19367" s="119"/>
      <c r="AI19367" s="119"/>
    </row>
    <row r="19368" spans="27:35" x14ac:dyDescent="0.25">
      <c r="AA19368" s="81"/>
      <c r="AB19368" s="81"/>
      <c r="AC19368" s="80"/>
      <c r="AD19368" s="80"/>
      <c r="AE19368" s="81"/>
      <c r="AF19368" s="82"/>
      <c r="AG19368" s="80"/>
      <c r="AH19368" s="119"/>
      <c r="AI19368" s="119"/>
    </row>
    <row r="19369" spans="27:35" x14ac:dyDescent="0.25">
      <c r="AA19369" s="81"/>
      <c r="AB19369" s="81"/>
      <c r="AC19369" s="80"/>
      <c r="AD19369" s="80"/>
      <c r="AE19369" s="81"/>
      <c r="AF19369" s="82"/>
      <c r="AG19369" s="80"/>
      <c r="AH19369" s="119"/>
      <c r="AI19369" s="119"/>
    </row>
    <row r="19370" spans="27:35" x14ac:dyDescent="0.25">
      <c r="AA19370" s="81"/>
      <c r="AB19370" s="81"/>
      <c r="AC19370" s="80"/>
      <c r="AD19370" s="80"/>
      <c r="AE19370" s="81"/>
      <c r="AF19370" s="82"/>
      <c r="AG19370" s="80"/>
      <c r="AH19370" s="119"/>
      <c r="AI19370" s="119"/>
    </row>
    <row r="19371" spans="27:35" x14ac:dyDescent="0.25">
      <c r="AA19371" s="81"/>
      <c r="AB19371" s="81"/>
      <c r="AC19371" s="80"/>
      <c r="AD19371" s="80"/>
      <c r="AE19371" s="81"/>
      <c r="AF19371" s="82"/>
      <c r="AG19371" s="80"/>
      <c r="AH19371" s="119"/>
      <c r="AI19371" s="119"/>
    </row>
    <row r="19372" spans="27:35" x14ac:dyDescent="0.25">
      <c r="AA19372" s="81"/>
      <c r="AB19372" s="81"/>
      <c r="AC19372" s="80"/>
      <c r="AD19372" s="80"/>
      <c r="AE19372" s="81"/>
      <c r="AF19372" s="82"/>
      <c r="AG19372" s="80"/>
      <c r="AH19372" s="119"/>
      <c r="AI19372" s="119"/>
    </row>
    <row r="19373" spans="27:35" x14ac:dyDescent="0.25">
      <c r="AA19373" s="81"/>
      <c r="AB19373" s="81"/>
      <c r="AC19373" s="80"/>
      <c r="AD19373" s="80"/>
      <c r="AE19373" s="81"/>
      <c r="AF19373" s="82"/>
      <c r="AG19373" s="80"/>
      <c r="AH19373" s="119"/>
      <c r="AI19373" s="119"/>
    </row>
    <row r="19374" spans="27:35" x14ac:dyDescent="0.25">
      <c r="AA19374" s="81"/>
      <c r="AB19374" s="81"/>
      <c r="AC19374" s="80"/>
      <c r="AD19374" s="80"/>
      <c r="AE19374" s="81"/>
      <c r="AF19374" s="82"/>
      <c r="AG19374" s="80"/>
      <c r="AH19374" s="119"/>
      <c r="AI19374" s="119"/>
    </row>
    <row r="19375" spans="27:35" x14ac:dyDescent="0.25">
      <c r="AA19375" s="81"/>
      <c r="AB19375" s="81"/>
      <c r="AC19375" s="80"/>
      <c r="AD19375" s="80"/>
      <c r="AE19375" s="81"/>
      <c r="AF19375" s="82"/>
      <c r="AG19375" s="80"/>
      <c r="AH19375" s="119"/>
      <c r="AI19375" s="119"/>
    </row>
    <row r="19376" spans="27:35" x14ac:dyDescent="0.25">
      <c r="AA19376" s="81"/>
      <c r="AB19376" s="81"/>
      <c r="AC19376" s="80"/>
      <c r="AD19376" s="80"/>
      <c r="AE19376" s="81"/>
      <c r="AF19376" s="82"/>
      <c r="AG19376" s="80"/>
      <c r="AH19376" s="119"/>
      <c r="AI19376" s="119"/>
    </row>
    <row r="19377" spans="27:35" x14ac:dyDescent="0.25">
      <c r="AA19377" s="81"/>
      <c r="AB19377" s="81"/>
      <c r="AC19377" s="80"/>
      <c r="AD19377" s="80"/>
      <c r="AE19377" s="81"/>
      <c r="AF19377" s="82"/>
      <c r="AG19377" s="80"/>
      <c r="AH19377" s="119"/>
      <c r="AI19377" s="119"/>
    </row>
    <row r="19378" spans="27:35" x14ac:dyDescent="0.25">
      <c r="AA19378" s="81"/>
      <c r="AB19378" s="81"/>
      <c r="AC19378" s="80"/>
      <c r="AD19378" s="80"/>
      <c r="AE19378" s="81"/>
      <c r="AF19378" s="82"/>
      <c r="AG19378" s="80"/>
      <c r="AH19378" s="119"/>
      <c r="AI19378" s="119"/>
    </row>
    <row r="19379" spans="27:35" x14ac:dyDescent="0.25">
      <c r="AA19379" s="81"/>
      <c r="AB19379" s="81"/>
      <c r="AC19379" s="80"/>
      <c r="AD19379" s="80"/>
      <c r="AE19379" s="81"/>
      <c r="AF19379" s="82"/>
      <c r="AG19379" s="80"/>
      <c r="AH19379" s="119"/>
      <c r="AI19379" s="119"/>
    </row>
    <row r="19380" spans="27:35" x14ac:dyDescent="0.25">
      <c r="AA19380" s="81"/>
      <c r="AB19380" s="81"/>
      <c r="AC19380" s="80"/>
      <c r="AD19380" s="80"/>
      <c r="AE19380" s="81"/>
      <c r="AF19380" s="82"/>
      <c r="AG19380" s="80"/>
      <c r="AH19380" s="119"/>
      <c r="AI19380" s="119"/>
    </row>
    <row r="19381" spans="27:35" x14ac:dyDescent="0.25">
      <c r="AA19381" s="81"/>
      <c r="AB19381" s="81"/>
      <c r="AC19381" s="80"/>
      <c r="AD19381" s="80"/>
      <c r="AE19381" s="81"/>
      <c r="AF19381" s="82"/>
      <c r="AG19381" s="80"/>
      <c r="AH19381" s="119"/>
      <c r="AI19381" s="119"/>
    </row>
    <row r="19382" spans="27:35" x14ac:dyDescent="0.25">
      <c r="AA19382" s="81"/>
      <c r="AB19382" s="81"/>
      <c r="AC19382" s="80"/>
      <c r="AD19382" s="80"/>
      <c r="AE19382" s="81"/>
      <c r="AF19382" s="82"/>
      <c r="AG19382" s="80"/>
      <c r="AH19382" s="119"/>
      <c r="AI19382" s="119"/>
    </row>
    <row r="19383" spans="27:35" x14ac:dyDescent="0.25">
      <c r="AA19383" s="81"/>
      <c r="AB19383" s="81"/>
      <c r="AC19383" s="80"/>
      <c r="AD19383" s="80"/>
      <c r="AE19383" s="81"/>
      <c r="AF19383" s="82"/>
      <c r="AG19383" s="80"/>
      <c r="AH19383" s="119"/>
      <c r="AI19383" s="119"/>
    </row>
    <row r="19384" spans="27:35" x14ac:dyDescent="0.25">
      <c r="AA19384" s="81"/>
      <c r="AB19384" s="81"/>
      <c r="AC19384" s="80"/>
      <c r="AD19384" s="80"/>
      <c r="AE19384" s="81"/>
      <c r="AF19384" s="82"/>
      <c r="AG19384" s="80"/>
      <c r="AH19384" s="119"/>
      <c r="AI19384" s="119"/>
    </row>
    <row r="19385" spans="27:35" x14ac:dyDescent="0.25">
      <c r="AA19385" s="81"/>
      <c r="AB19385" s="81"/>
      <c r="AC19385" s="80"/>
      <c r="AD19385" s="80"/>
      <c r="AE19385" s="81"/>
      <c r="AF19385" s="82"/>
      <c r="AG19385" s="80"/>
      <c r="AH19385" s="119"/>
      <c r="AI19385" s="119"/>
    </row>
    <row r="19386" spans="27:35" x14ac:dyDescent="0.25">
      <c r="AA19386" s="81"/>
      <c r="AB19386" s="81"/>
      <c r="AC19386" s="80"/>
      <c r="AD19386" s="80"/>
      <c r="AE19386" s="81"/>
      <c r="AF19386" s="82"/>
      <c r="AG19386" s="80"/>
      <c r="AH19386" s="119"/>
      <c r="AI19386" s="119"/>
    </row>
    <row r="19387" spans="27:35" x14ac:dyDescent="0.25">
      <c r="AA19387" s="81"/>
      <c r="AB19387" s="81"/>
      <c r="AC19387" s="80"/>
      <c r="AD19387" s="80"/>
      <c r="AE19387" s="81"/>
      <c r="AF19387" s="82"/>
      <c r="AG19387" s="80"/>
      <c r="AH19387" s="119"/>
      <c r="AI19387" s="119"/>
    </row>
    <row r="19388" spans="27:35" x14ac:dyDescent="0.25">
      <c r="AA19388" s="81"/>
      <c r="AB19388" s="81"/>
      <c r="AC19388" s="80"/>
      <c r="AD19388" s="80"/>
      <c r="AE19388" s="81"/>
      <c r="AF19388" s="82"/>
      <c r="AG19388" s="80"/>
      <c r="AH19388" s="119"/>
      <c r="AI19388" s="119"/>
    </row>
    <row r="19389" spans="27:35" x14ac:dyDescent="0.25">
      <c r="AA19389" s="81"/>
      <c r="AB19389" s="81"/>
      <c r="AC19389" s="80"/>
      <c r="AD19389" s="80"/>
      <c r="AE19389" s="81"/>
      <c r="AF19389" s="82"/>
      <c r="AG19389" s="80"/>
      <c r="AH19389" s="119"/>
      <c r="AI19389" s="119"/>
    </row>
    <row r="19390" spans="27:35" x14ac:dyDescent="0.25">
      <c r="AA19390" s="81"/>
      <c r="AB19390" s="81"/>
      <c r="AC19390" s="80"/>
      <c r="AD19390" s="80"/>
      <c r="AE19390" s="81"/>
      <c r="AF19390" s="82"/>
      <c r="AG19390" s="80"/>
      <c r="AH19390" s="119"/>
      <c r="AI19390" s="119"/>
    </row>
    <row r="19391" spans="27:35" x14ac:dyDescent="0.25">
      <c r="AA19391" s="81"/>
      <c r="AB19391" s="81"/>
      <c r="AC19391" s="80"/>
      <c r="AD19391" s="80"/>
      <c r="AE19391" s="81"/>
      <c r="AF19391" s="82"/>
      <c r="AG19391" s="80"/>
      <c r="AH19391" s="119"/>
      <c r="AI19391" s="119"/>
    </row>
    <row r="19392" spans="27:35" x14ac:dyDescent="0.25">
      <c r="AA19392" s="81"/>
      <c r="AB19392" s="81"/>
      <c r="AC19392" s="80"/>
      <c r="AD19392" s="80"/>
      <c r="AE19392" s="81"/>
      <c r="AF19392" s="82"/>
      <c r="AG19392" s="80"/>
      <c r="AH19392" s="119"/>
      <c r="AI19392" s="119"/>
    </row>
    <row r="19393" spans="27:35" x14ac:dyDescent="0.25">
      <c r="AA19393" s="81"/>
      <c r="AB19393" s="81"/>
      <c r="AC19393" s="80"/>
      <c r="AD19393" s="80"/>
      <c r="AE19393" s="81"/>
      <c r="AF19393" s="82"/>
      <c r="AG19393" s="80"/>
      <c r="AH19393" s="119"/>
      <c r="AI19393" s="119"/>
    </row>
    <row r="19394" spans="27:35" x14ac:dyDescent="0.25">
      <c r="AA19394" s="81"/>
      <c r="AB19394" s="81"/>
      <c r="AC19394" s="80"/>
      <c r="AD19394" s="80"/>
      <c r="AE19394" s="81"/>
      <c r="AF19394" s="82"/>
      <c r="AG19394" s="80"/>
      <c r="AH19394" s="119"/>
      <c r="AI19394" s="119"/>
    </row>
    <row r="19395" spans="27:35" x14ac:dyDescent="0.25">
      <c r="AA19395" s="81"/>
      <c r="AB19395" s="81"/>
      <c r="AC19395" s="80"/>
      <c r="AD19395" s="80"/>
      <c r="AE19395" s="81"/>
      <c r="AF19395" s="82"/>
      <c r="AG19395" s="80"/>
      <c r="AH19395" s="119"/>
      <c r="AI19395" s="119"/>
    </row>
    <row r="19396" spans="27:35" x14ac:dyDescent="0.25">
      <c r="AA19396" s="81"/>
      <c r="AB19396" s="81"/>
      <c r="AC19396" s="80"/>
      <c r="AD19396" s="80"/>
      <c r="AE19396" s="81"/>
      <c r="AF19396" s="82"/>
      <c r="AG19396" s="80"/>
      <c r="AH19396" s="119"/>
      <c r="AI19396" s="119"/>
    </row>
    <row r="19397" spans="27:35" x14ac:dyDescent="0.25">
      <c r="AA19397" s="81"/>
      <c r="AB19397" s="81"/>
      <c r="AC19397" s="80"/>
      <c r="AD19397" s="80"/>
      <c r="AE19397" s="81"/>
      <c r="AF19397" s="82"/>
      <c r="AG19397" s="80"/>
      <c r="AH19397" s="119"/>
      <c r="AI19397" s="119"/>
    </row>
    <row r="19398" spans="27:35" x14ac:dyDescent="0.25">
      <c r="AA19398" s="81"/>
      <c r="AB19398" s="81"/>
      <c r="AC19398" s="80"/>
      <c r="AD19398" s="80"/>
      <c r="AE19398" s="81"/>
      <c r="AF19398" s="82"/>
      <c r="AG19398" s="80"/>
      <c r="AH19398" s="119"/>
      <c r="AI19398" s="119"/>
    </row>
    <row r="19399" spans="27:35" x14ac:dyDescent="0.25">
      <c r="AA19399" s="81"/>
      <c r="AB19399" s="81"/>
      <c r="AC19399" s="80"/>
      <c r="AD19399" s="80"/>
      <c r="AE19399" s="81"/>
      <c r="AF19399" s="82"/>
      <c r="AG19399" s="80"/>
      <c r="AH19399" s="119"/>
      <c r="AI19399" s="119"/>
    </row>
    <row r="19400" spans="27:35" x14ac:dyDescent="0.25">
      <c r="AA19400" s="81"/>
      <c r="AB19400" s="81"/>
      <c r="AC19400" s="80"/>
      <c r="AD19400" s="80"/>
      <c r="AE19400" s="81"/>
      <c r="AF19400" s="82"/>
      <c r="AG19400" s="80"/>
      <c r="AH19400" s="119"/>
      <c r="AI19400" s="119"/>
    </row>
    <row r="19401" spans="27:35" x14ac:dyDescent="0.25">
      <c r="AA19401" s="81"/>
      <c r="AB19401" s="81"/>
      <c r="AC19401" s="80"/>
      <c r="AD19401" s="80"/>
      <c r="AE19401" s="81"/>
      <c r="AF19401" s="82"/>
      <c r="AG19401" s="80"/>
      <c r="AH19401" s="119"/>
      <c r="AI19401" s="119"/>
    </row>
    <row r="19402" spans="27:35" x14ac:dyDescent="0.25">
      <c r="AA19402" s="81"/>
      <c r="AB19402" s="81"/>
      <c r="AC19402" s="80"/>
      <c r="AD19402" s="80"/>
      <c r="AE19402" s="81"/>
      <c r="AF19402" s="82"/>
      <c r="AG19402" s="80"/>
      <c r="AH19402" s="119"/>
      <c r="AI19402" s="119"/>
    </row>
    <row r="19403" spans="27:35" x14ac:dyDescent="0.25">
      <c r="AA19403" s="81"/>
      <c r="AB19403" s="81"/>
      <c r="AC19403" s="80"/>
      <c r="AD19403" s="80"/>
      <c r="AE19403" s="81"/>
      <c r="AF19403" s="82"/>
      <c r="AG19403" s="80"/>
      <c r="AH19403" s="119"/>
      <c r="AI19403" s="119"/>
    </row>
    <row r="19404" spans="27:35" x14ac:dyDescent="0.25">
      <c r="AA19404" s="81"/>
      <c r="AB19404" s="81"/>
      <c r="AC19404" s="80"/>
      <c r="AD19404" s="80"/>
      <c r="AE19404" s="81"/>
      <c r="AF19404" s="82"/>
      <c r="AG19404" s="80"/>
      <c r="AH19404" s="119"/>
      <c r="AI19404" s="119"/>
    </row>
    <row r="19405" spans="27:35" x14ac:dyDescent="0.25">
      <c r="AA19405" s="81"/>
      <c r="AB19405" s="81"/>
      <c r="AC19405" s="80"/>
      <c r="AD19405" s="80"/>
      <c r="AE19405" s="81"/>
      <c r="AF19405" s="82"/>
      <c r="AG19405" s="80"/>
      <c r="AH19405" s="119"/>
      <c r="AI19405" s="119"/>
    </row>
    <row r="19406" spans="27:35" x14ac:dyDescent="0.25">
      <c r="AA19406" s="81"/>
      <c r="AB19406" s="81"/>
      <c r="AC19406" s="80"/>
      <c r="AD19406" s="80"/>
      <c r="AE19406" s="81"/>
      <c r="AF19406" s="82"/>
      <c r="AG19406" s="80"/>
      <c r="AH19406" s="119"/>
      <c r="AI19406" s="119"/>
    </row>
    <row r="19407" spans="27:35" x14ac:dyDescent="0.25">
      <c r="AA19407" s="81"/>
      <c r="AB19407" s="81"/>
      <c r="AC19407" s="80"/>
      <c r="AD19407" s="80"/>
      <c r="AE19407" s="81"/>
      <c r="AF19407" s="82"/>
      <c r="AG19407" s="80"/>
      <c r="AH19407" s="119"/>
      <c r="AI19407" s="119"/>
    </row>
    <row r="19408" spans="27:35" x14ac:dyDescent="0.25">
      <c r="AA19408" s="81"/>
      <c r="AB19408" s="81"/>
      <c r="AC19408" s="80"/>
      <c r="AD19408" s="80"/>
      <c r="AE19408" s="81"/>
      <c r="AF19408" s="82"/>
      <c r="AG19408" s="80"/>
      <c r="AH19408" s="119"/>
      <c r="AI19408" s="119"/>
    </row>
    <row r="19409" spans="27:35" x14ac:dyDescent="0.25">
      <c r="AA19409" s="81"/>
      <c r="AB19409" s="81"/>
      <c r="AC19409" s="80"/>
      <c r="AD19409" s="80"/>
      <c r="AE19409" s="81"/>
      <c r="AF19409" s="82"/>
      <c r="AG19409" s="80"/>
      <c r="AH19409" s="119"/>
      <c r="AI19409" s="119"/>
    </row>
    <row r="19410" spans="27:35" x14ac:dyDescent="0.25">
      <c r="AA19410" s="81"/>
      <c r="AB19410" s="81"/>
      <c r="AC19410" s="80"/>
      <c r="AD19410" s="80"/>
      <c r="AE19410" s="81"/>
      <c r="AF19410" s="82"/>
      <c r="AG19410" s="80"/>
      <c r="AH19410" s="119"/>
      <c r="AI19410" s="119"/>
    </row>
    <row r="19411" spans="27:35" x14ac:dyDescent="0.25">
      <c r="AA19411" s="81"/>
      <c r="AB19411" s="81"/>
      <c r="AC19411" s="80"/>
      <c r="AD19411" s="80"/>
      <c r="AE19411" s="81"/>
      <c r="AF19411" s="82"/>
      <c r="AG19411" s="80"/>
      <c r="AH19411" s="119"/>
      <c r="AI19411" s="119"/>
    </row>
    <row r="19412" spans="27:35" x14ac:dyDescent="0.25">
      <c r="AA19412" s="81"/>
      <c r="AB19412" s="81"/>
      <c r="AC19412" s="80"/>
      <c r="AD19412" s="80"/>
      <c r="AE19412" s="81"/>
      <c r="AF19412" s="82"/>
      <c r="AG19412" s="80"/>
      <c r="AH19412" s="119"/>
      <c r="AI19412" s="119"/>
    </row>
    <row r="19413" spans="27:35" x14ac:dyDescent="0.25">
      <c r="AA19413" s="81"/>
      <c r="AB19413" s="81"/>
      <c r="AC19413" s="80"/>
      <c r="AD19413" s="80"/>
      <c r="AE19413" s="81"/>
      <c r="AF19413" s="82"/>
      <c r="AG19413" s="80"/>
      <c r="AH19413" s="119"/>
      <c r="AI19413" s="119"/>
    </row>
    <row r="19414" spans="27:35" x14ac:dyDescent="0.25">
      <c r="AA19414" s="81"/>
      <c r="AB19414" s="81"/>
      <c r="AC19414" s="80"/>
      <c r="AD19414" s="80"/>
      <c r="AE19414" s="81"/>
      <c r="AF19414" s="82"/>
      <c r="AG19414" s="80"/>
      <c r="AH19414" s="119"/>
      <c r="AI19414" s="119"/>
    </row>
    <row r="19415" spans="27:35" x14ac:dyDescent="0.25">
      <c r="AA19415" s="81"/>
      <c r="AB19415" s="81"/>
      <c r="AC19415" s="80"/>
      <c r="AD19415" s="80"/>
      <c r="AE19415" s="81"/>
      <c r="AF19415" s="82"/>
      <c r="AG19415" s="80"/>
      <c r="AH19415" s="119"/>
      <c r="AI19415" s="119"/>
    </row>
    <row r="19416" spans="27:35" x14ac:dyDescent="0.25">
      <c r="AA19416" s="81"/>
      <c r="AB19416" s="81"/>
      <c r="AC19416" s="80"/>
      <c r="AD19416" s="80"/>
      <c r="AE19416" s="81"/>
      <c r="AF19416" s="82"/>
      <c r="AG19416" s="80"/>
      <c r="AH19416" s="119"/>
      <c r="AI19416" s="119"/>
    </row>
    <row r="19417" spans="27:35" x14ac:dyDescent="0.25">
      <c r="AA19417" s="81"/>
      <c r="AB19417" s="81"/>
      <c r="AC19417" s="80"/>
      <c r="AD19417" s="80"/>
      <c r="AE19417" s="81"/>
      <c r="AF19417" s="82"/>
      <c r="AG19417" s="80"/>
      <c r="AH19417" s="119"/>
      <c r="AI19417" s="119"/>
    </row>
    <row r="19418" spans="27:35" x14ac:dyDescent="0.25">
      <c r="AA19418" s="81"/>
      <c r="AB19418" s="81"/>
      <c r="AC19418" s="80"/>
      <c r="AD19418" s="80"/>
      <c r="AE19418" s="81"/>
      <c r="AF19418" s="82"/>
      <c r="AG19418" s="80"/>
      <c r="AH19418" s="119"/>
      <c r="AI19418" s="119"/>
    </row>
    <row r="19419" spans="27:35" x14ac:dyDescent="0.25">
      <c r="AA19419" s="81"/>
      <c r="AB19419" s="81"/>
      <c r="AC19419" s="80"/>
      <c r="AD19419" s="80"/>
      <c r="AE19419" s="81"/>
      <c r="AF19419" s="82"/>
      <c r="AG19419" s="80"/>
      <c r="AH19419" s="119"/>
      <c r="AI19419" s="119"/>
    </row>
    <row r="19420" spans="27:35" x14ac:dyDescent="0.25">
      <c r="AA19420" s="81"/>
      <c r="AB19420" s="81"/>
      <c r="AC19420" s="80"/>
      <c r="AD19420" s="80"/>
      <c r="AE19420" s="81"/>
      <c r="AF19420" s="82"/>
      <c r="AG19420" s="80"/>
      <c r="AH19420" s="119"/>
      <c r="AI19420" s="119"/>
    </row>
    <row r="19421" spans="27:35" x14ac:dyDescent="0.25">
      <c r="AA19421" s="81"/>
      <c r="AB19421" s="81"/>
      <c r="AC19421" s="80"/>
      <c r="AD19421" s="80"/>
      <c r="AE19421" s="81"/>
      <c r="AF19421" s="82"/>
      <c r="AG19421" s="80"/>
      <c r="AH19421" s="119"/>
      <c r="AI19421" s="119"/>
    </row>
    <row r="19422" spans="27:35" x14ac:dyDescent="0.25">
      <c r="AA19422" s="81"/>
      <c r="AB19422" s="81"/>
      <c r="AC19422" s="80"/>
      <c r="AD19422" s="80"/>
      <c r="AE19422" s="81"/>
      <c r="AF19422" s="82"/>
      <c r="AG19422" s="80"/>
      <c r="AH19422" s="119"/>
      <c r="AI19422" s="119"/>
    </row>
    <row r="19423" spans="27:35" x14ac:dyDescent="0.25">
      <c r="AA19423" s="81"/>
      <c r="AB19423" s="81"/>
      <c r="AC19423" s="80"/>
      <c r="AD19423" s="80"/>
      <c r="AE19423" s="81"/>
      <c r="AF19423" s="82"/>
      <c r="AG19423" s="80"/>
      <c r="AH19423" s="119"/>
      <c r="AI19423" s="119"/>
    </row>
    <row r="19424" spans="27:35" x14ac:dyDescent="0.25">
      <c r="AA19424" s="81"/>
      <c r="AB19424" s="81"/>
      <c r="AC19424" s="80"/>
      <c r="AD19424" s="80"/>
      <c r="AE19424" s="81"/>
      <c r="AF19424" s="82"/>
      <c r="AG19424" s="80"/>
      <c r="AH19424" s="119"/>
      <c r="AI19424" s="119"/>
    </row>
    <row r="19425" spans="27:35" x14ac:dyDescent="0.25">
      <c r="AA19425" s="81"/>
      <c r="AB19425" s="81"/>
      <c r="AC19425" s="80"/>
      <c r="AD19425" s="80"/>
      <c r="AE19425" s="81"/>
      <c r="AF19425" s="82"/>
      <c r="AG19425" s="80"/>
      <c r="AH19425" s="119"/>
      <c r="AI19425" s="119"/>
    </row>
    <row r="19426" spans="27:35" x14ac:dyDescent="0.25">
      <c r="AA19426" s="81"/>
      <c r="AB19426" s="81"/>
      <c r="AC19426" s="80"/>
      <c r="AD19426" s="80"/>
      <c r="AE19426" s="81"/>
      <c r="AF19426" s="82"/>
      <c r="AG19426" s="80"/>
      <c r="AH19426" s="119"/>
      <c r="AI19426" s="119"/>
    </row>
    <row r="19427" spans="27:35" x14ac:dyDescent="0.25">
      <c r="AA19427" s="81"/>
      <c r="AB19427" s="81"/>
      <c r="AC19427" s="80"/>
      <c r="AD19427" s="80"/>
      <c r="AE19427" s="81"/>
      <c r="AF19427" s="82"/>
      <c r="AG19427" s="80"/>
      <c r="AH19427" s="119"/>
      <c r="AI19427" s="119"/>
    </row>
    <row r="19428" spans="27:35" x14ac:dyDescent="0.25">
      <c r="AA19428" s="81"/>
      <c r="AB19428" s="81"/>
      <c r="AC19428" s="80"/>
      <c r="AD19428" s="80"/>
      <c r="AE19428" s="81"/>
      <c r="AF19428" s="82"/>
      <c r="AG19428" s="80"/>
      <c r="AH19428" s="119"/>
      <c r="AI19428" s="119"/>
    </row>
    <row r="19429" spans="27:35" x14ac:dyDescent="0.25">
      <c r="AA19429" s="81"/>
      <c r="AB19429" s="81"/>
      <c r="AC19429" s="80"/>
      <c r="AD19429" s="80"/>
      <c r="AE19429" s="81"/>
      <c r="AF19429" s="82"/>
      <c r="AG19429" s="80"/>
      <c r="AH19429" s="119"/>
      <c r="AI19429" s="119"/>
    </row>
    <row r="19430" spans="27:35" x14ac:dyDescent="0.25">
      <c r="AA19430" s="81"/>
      <c r="AB19430" s="81"/>
      <c r="AC19430" s="80"/>
      <c r="AD19430" s="80"/>
      <c r="AE19430" s="81"/>
      <c r="AF19430" s="82"/>
      <c r="AG19430" s="80"/>
      <c r="AH19430" s="119"/>
      <c r="AI19430" s="119"/>
    </row>
    <row r="19431" spans="27:35" x14ac:dyDescent="0.25">
      <c r="AA19431" s="81"/>
      <c r="AB19431" s="81"/>
      <c r="AC19431" s="80"/>
      <c r="AD19431" s="80"/>
      <c r="AE19431" s="81"/>
      <c r="AF19431" s="82"/>
      <c r="AG19431" s="80"/>
      <c r="AH19431" s="119"/>
      <c r="AI19431" s="119"/>
    </row>
    <row r="19432" spans="27:35" x14ac:dyDescent="0.25">
      <c r="AA19432" s="81"/>
      <c r="AB19432" s="81"/>
      <c r="AC19432" s="80"/>
      <c r="AD19432" s="80"/>
      <c r="AE19432" s="81"/>
      <c r="AF19432" s="82"/>
      <c r="AG19432" s="80"/>
      <c r="AH19432" s="119"/>
      <c r="AI19432" s="119"/>
    </row>
    <row r="19433" spans="27:35" x14ac:dyDescent="0.25">
      <c r="AA19433" s="81"/>
      <c r="AB19433" s="81"/>
      <c r="AC19433" s="80"/>
      <c r="AD19433" s="80"/>
      <c r="AE19433" s="81"/>
      <c r="AF19433" s="82"/>
      <c r="AG19433" s="80"/>
      <c r="AH19433" s="119"/>
      <c r="AI19433" s="119"/>
    </row>
    <row r="19434" spans="27:35" x14ac:dyDescent="0.25">
      <c r="AA19434" s="81"/>
      <c r="AB19434" s="81"/>
      <c r="AC19434" s="80"/>
      <c r="AD19434" s="80"/>
      <c r="AE19434" s="81"/>
      <c r="AF19434" s="82"/>
      <c r="AG19434" s="80"/>
      <c r="AH19434" s="119"/>
      <c r="AI19434" s="119"/>
    </row>
    <row r="19435" spans="27:35" x14ac:dyDescent="0.25">
      <c r="AA19435" s="81"/>
      <c r="AB19435" s="81"/>
      <c r="AC19435" s="80"/>
      <c r="AD19435" s="80"/>
      <c r="AE19435" s="81"/>
      <c r="AF19435" s="82"/>
      <c r="AG19435" s="80"/>
      <c r="AH19435" s="119"/>
      <c r="AI19435" s="119"/>
    </row>
    <row r="19436" spans="27:35" x14ac:dyDescent="0.25">
      <c r="AA19436" s="81"/>
      <c r="AB19436" s="81"/>
      <c r="AC19436" s="80"/>
      <c r="AD19436" s="80"/>
      <c r="AE19436" s="81"/>
      <c r="AF19436" s="82"/>
      <c r="AG19436" s="80"/>
      <c r="AH19436" s="119"/>
      <c r="AI19436" s="119"/>
    </row>
    <row r="19437" spans="27:35" x14ac:dyDescent="0.25">
      <c r="AA19437" s="81"/>
      <c r="AB19437" s="81"/>
      <c r="AC19437" s="80"/>
      <c r="AD19437" s="80"/>
      <c r="AE19437" s="81"/>
      <c r="AF19437" s="82"/>
      <c r="AG19437" s="80"/>
      <c r="AH19437" s="119"/>
      <c r="AI19437" s="119"/>
    </row>
    <row r="19438" spans="27:35" x14ac:dyDescent="0.25">
      <c r="AA19438" s="81"/>
      <c r="AB19438" s="81"/>
      <c r="AC19438" s="80"/>
      <c r="AD19438" s="80"/>
      <c r="AE19438" s="81"/>
      <c r="AF19438" s="82"/>
      <c r="AG19438" s="80"/>
      <c r="AH19438" s="119"/>
      <c r="AI19438" s="119"/>
    </row>
    <row r="19439" spans="27:35" x14ac:dyDescent="0.25">
      <c r="AA19439" s="81"/>
      <c r="AB19439" s="81"/>
      <c r="AC19439" s="80"/>
      <c r="AD19439" s="80"/>
      <c r="AE19439" s="81"/>
      <c r="AF19439" s="82"/>
      <c r="AG19439" s="80"/>
      <c r="AH19439" s="119"/>
      <c r="AI19439" s="119"/>
    </row>
    <row r="19440" spans="27:35" x14ac:dyDescent="0.25">
      <c r="AA19440" s="81"/>
      <c r="AB19440" s="81"/>
      <c r="AC19440" s="80"/>
      <c r="AD19440" s="80"/>
      <c r="AE19440" s="81"/>
      <c r="AF19440" s="82"/>
      <c r="AG19440" s="80"/>
      <c r="AH19440" s="119"/>
      <c r="AI19440" s="119"/>
    </row>
    <row r="19441" spans="27:35" x14ac:dyDescent="0.25">
      <c r="AA19441" s="81"/>
      <c r="AB19441" s="81"/>
      <c r="AC19441" s="80"/>
      <c r="AD19441" s="80"/>
      <c r="AE19441" s="81"/>
      <c r="AF19441" s="82"/>
      <c r="AG19441" s="80"/>
      <c r="AH19441" s="119"/>
      <c r="AI19441" s="119"/>
    </row>
    <row r="19442" spans="27:35" x14ac:dyDescent="0.25">
      <c r="AA19442" s="81"/>
      <c r="AB19442" s="81"/>
      <c r="AC19442" s="80"/>
      <c r="AD19442" s="80"/>
      <c r="AE19442" s="81"/>
      <c r="AF19442" s="82"/>
      <c r="AG19442" s="80"/>
      <c r="AH19442" s="119"/>
      <c r="AI19442" s="119"/>
    </row>
    <row r="19443" spans="27:35" x14ac:dyDescent="0.25">
      <c r="AA19443" s="81"/>
      <c r="AB19443" s="81"/>
      <c r="AC19443" s="80"/>
      <c r="AD19443" s="80"/>
      <c r="AE19443" s="81"/>
      <c r="AF19443" s="82"/>
      <c r="AG19443" s="80"/>
      <c r="AH19443" s="119"/>
      <c r="AI19443" s="119"/>
    </row>
    <row r="19444" spans="27:35" x14ac:dyDescent="0.25">
      <c r="AA19444" s="81"/>
      <c r="AB19444" s="81"/>
      <c r="AC19444" s="80"/>
      <c r="AD19444" s="80"/>
      <c r="AE19444" s="81"/>
      <c r="AF19444" s="82"/>
      <c r="AG19444" s="80"/>
      <c r="AH19444" s="119"/>
      <c r="AI19444" s="119"/>
    </row>
    <row r="19445" spans="27:35" x14ac:dyDescent="0.25">
      <c r="AA19445" s="81"/>
      <c r="AB19445" s="81"/>
      <c r="AC19445" s="80"/>
      <c r="AD19445" s="80"/>
      <c r="AE19445" s="81"/>
      <c r="AF19445" s="82"/>
      <c r="AG19445" s="80"/>
      <c r="AH19445" s="119"/>
      <c r="AI19445" s="119"/>
    </row>
    <row r="19446" spans="27:35" x14ac:dyDescent="0.25">
      <c r="AA19446" s="81"/>
      <c r="AB19446" s="81"/>
      <c r="AC19446" s="80"/>
      <c r="AD19446" s="80"/>
      <c r="AE19446" s="81"/>
      <c r="AF19446" s="82"/>
      <c r="AG19446" s="80"/>
      <c r="AH19446" s="119"/>
      <c r="AI19446" s="119"/>
    </row>
    <row r="19447" spans="27:35" x14ac:dyDescent="0.25">
      <c r="AA19447" s="81"/>
      <c r="AB19447" s="81"/>
      <c r="AC19447" s="80"/>
      <c r="AD19447" s="80"/>
      <c r="AE19447" s="81"/>
      <c r="AF19447" s="82"/>
      <c r="AG19447" s="80"/>
      <c r="AH19447" s="119"/>
      <c r="AI19447" s="119"/>
    </row>
    <row r="19448" spans="27:35" x14ac:dyDescent="0.25">
      <c r="AA19448" s="81"/>
      <c r="AB19448" s="81"/>
      <c r="AC19448" s="80"/>
      <c r="AD19448" s="80"/>
      <c r="AE19448" s="81"/>
      <c r="AF19448" s="82"/>
      <c r="AG19448" s="80"/>
      <c r="AH19448" s="119"/>
      <c r="AI19448" s="119"/>
    </row>
    <row r="19449" spans="27:35" x14ac:dyDescent="0.25">
      <c r="AA19449" s="81"/>
      <c r="AB19449" s="81"/>
      <c r="AC19449" s="80"/>
      <c r="AD19449" s="80"/>
      <c r="AE19449" s="81"/>
      <c r="AF19449" s="82"/>
      <c r="AG19449" s="80"/>
      <c r="AH19449" s="119"/>
      <c r="AI19449" s="119"/>
    </row>
    <row r="19450" spans="27:35" x14ac:dyDescent="0.25">
      <c r="AA19450" s="81"/>
      <c r="AB19450" s="81"/>
      <c r="AC19450" s="80"/>
      <c r="AD19450" s="80"/>
      <c r="AE19450" s="81"/>
      <c r="AF19450" s="82"/>
      <c r="AG19450" s="80"/>
      <c r="AH19450" s="119"/>
      <c r="AI19450" s="119"/>
    </row>
    <row r="19451" spans="27:35" x14ac:dyDescent="0.25">
      <c r="AA19451" s="81"/>
      <c r="AB19451" s="81"/>
      <c r="AC19451" s="80"/>
      <c r="AD19451" s="80"/>
      <c r="AE19451" s="81"/>
      <c r="AF19451" s="82"/>
      <c r="AG19451" s="80"/>
      <c r="AH19451" s="119"/>
      <c r="AI19451" s="119"/>
    </row>
    <row r="19452" spans="27:35" x14ac:dyDescent="0.25">
      <c r="AA19452" s="81"/>
      <c r="AB19452" s="81"/>
      <c r="AC19452" s="80"/>
      <c r="AD19452" s="80"/>
      <c r="AE19452" s="81"/>
      <c r="AF19452" s="82"/>
      <c r="AG19452" s="80"/>
      <c r="AH19452" s="119"/>
      <c r="AI19452" s="119"/>
    </row>
    <row r="19453" spans="27:35" x14ac:dyDescent="0.25">
      <c r="AA19453" s="81"/>
      <c r="AB19453" s="81"/>
      <c r="AC19453" s="80"/>
      <c r="AD19453" s="80"/>
      <c r="AE19453" s="81"/>
      <c r="AF19453" s="82"/>
      <c r="AG19453" s="80"/>
      <c r="AH19453" s="119"/>
      <c r="AI19453" s="119"/>
    </row>
    <row r="19454" spans="27:35" x14ac:dyDescent="0.25">
      <c r="AA19454" s="81"/>
      <c r="AB19454" s="81"/>
      <c r="AC19454" s="80"/>
      <c r="AD19454" s="80"/>
      <c r="AE19454" s="81"/>
      <c r="AF19454" s="82"/>
      <c r="AG19454" s="80"/>
      <c r="AH19454" s="119"/>
      <c r="AI19454" s="119"/>
    </row>
    <row r="19455" spans="27:35" x14ac:dyDescent="0.25">
      <c r="AA19455" s="81"/>
      <c r="AB19455" s="81"/>
      <c r="AC19455" s="80"/>
      <c r="AD19455" s="80"/>
      <c r="AE19455" s="81"/>
      <c r="AF19455" s="82"/>
      <c r="AG19455" s="80"/>
      <c r="AH19455" s="119"/>
      <c r="AI19455" s="119"/>
    </row>
    <row r="19456" spans="27:35" x14ac:dyDescent="0.25">
      <c r="AA19456" s="81"/>
      <c r="AB19456" s="81"/>
      <c r="AC19456" s="80"/>
      <c r="AD19456" s="80"/>
      <c r="AE19456" s="81"/>
      <c r="AF19456" s="82"/>
      <c r="AG19456" s="80"/>
      <c r="AH19456" s="119"/>
      <c r="AI19456" s="119"/>
    </row>
    <row r="19457" spans="27:35" x14ac:dyDescent="0.25">
      <c r="AA19457" s="81"/>
      <c r="AB19457" s="81"/>
      <c r="AC19457" s="80"/>
      <c r="AD19457" s="80"/>
      <c r="AE19457" s="81"/>
      <c r="AF19457" s="82"/>
      <c r="AG19457" s="80"/>
      <c r="AH19457" s="119"/>
      <c r="AI19457" s="119"/>
    </row>
    <row r="19458" spans="27:35" x14ac:dyDescent="0.25">
      <c r="AA19458" s="81"/>
      <c r="AB19458" s="81"/>
      <c r="AC19458" s="80"/>
      <c r="AD19458" s="80"/>
      <c r="AE19458" s="81"/>
      <c r="AF19458" s="82"/>
      <c r="AG19458" s="80"/>
      <c r="AH19458" s="119"/>
      <c r="AI19458" s="119"/>
    </row>
    <row r="19459" spans="27:35" x14ac:dyDescent="0.25">
      <c r="AA19459" s="81"/>
      <c r="AB19459" s="81"/>
      <c r="AC19459" s="80"/>
      <c r="AD19459" s="80"/>
      <c r="AE19459" s="81"/>
      <c r="AF19459" s="82"/>
      <c r="AG19459" s="80"/>
      <c r="AH19459" s="119"/>
      <c r="AI19459" s="119"/>
    </row>
    <row r="19460" spans="27:35" x14ac:dyDescent="0.25">
      <c r="AA19460" s="81"/>
      <c r="AB19460" s="81"/>
      <c r="AC19460" s="80"/>
      <c r="AD19460" s="80"/>
      <c r="AE19460" s="81"/>
      <c r="AF19460" s="82"/>
      <c r="AG19460" s="80"/>
      <c r="AH19460" s="119"/>
      <c r="AI19460" s="119"/>
    </row>
    <row r="19461" spans="27:35" x14ac:dyDescent="0.25">
      <c r="AA19461" s="81"/>
      <c r="AB19461" s="81"/>
      <c r="AC19461" s="80"/>
      <c r="AD19461" s="80"/>
      <c r="AE19461" s="81"/>
      <c r="AF19461" s="82"/>
      <c r="AG19461" s="80"/>
      <c r="AH19461" s="119"/>
      <c r="AI19461" s="119"/>
    </row>
    <row r="19462" spans="27:35" x14ac:dyDescent="0.25">
      <c r="AA19462" s="81"/>
      <c r="AB19462" s="81"/>
      <c r="AC19462" s="80"/>
      <c r="AD19462" s="80"/>
      <c r="AE19462" s="81"/>
      <c r="AF19462" s="82"/>
      <c r="AG19462" s="80"/>
      <c r="AH19462" s="119"/>
      <c r="AI19462" s="119"/>
    </row>
    <row r="19463" spans="27:35" x14ac:dyDescent="0.25">
      <c r="AA19463" s="81"/>
      <c r="AB19463" s="81"/>
      <c r="AC19463" s="80"/>
      <c r="AD19463" s="80"/>
      <c r="AE19463" s="81"/>
      <c r="AF19463" s="82"/>
      <c r="AG19463" s="80"/>
      <c r="AH19463" s="119"/>
      <c r="AI19463" s="119"/>
    </row>
    <row r="19464" spans="27:35" x14ac:dyDescent="0.25">
      <c r="AA19464" s="81"/>
      <c r="AB19464" s="81"/>
      <c r="AC19464" s="80"/>
      <c r="AD19464" s="80"/>
      <c r="AE19464" s="81"/>
      <c r="AF19464" s="82"/>
      <c r="AG19464" s="80"/>
      <c r="AH19464" s="119"/>
      <c r="AI19464" s="119"/>
    </row>
    <row r="19465" spans="27:35" x14ac:dyDescent="0.25">
      <c r="AA19465" s="81"/>
      <c r="AB19465" s="81"/>
      <c r="AC19465" s="80"/>
      <c r="AD19465" s="80"/>
      <c r="AE19465" s="81"/>
      <c r="AF19465" s="82"/>
      <c r="AG19465" s="80"/>
      <c r="AH19465" s="119"/>
      <c r="AI19465" s="119"/>
    </row>
    <row r="19466" spans="27:35" x14ac:dyDescent="0.25">
      <c r="AA19466" s="81"/>
      <c r="AB19466" s="81"/>
      <c r="AC19466" s="80"/>
      <c r="AD19466" s="80"/>
      <c r="AE19466" s="81"/>
      <c r="AF19466" s="82"/>
      <c r="AG19466" s="80"/>
      <c r="AH19466" s="119"/>
      <c r="AI19466" s="119"/>
    </row>
    <row r="19467" spans="27:35" x14ac:dyDescent="0.25">
      <c r="AA19467" s="81"/>
      <c r="AB19467" s="81"/>
      <c r="AC19467" s="80"/>
      <c r="AD19467" s="80"/>
      <c r="AE19467" s="81"/>
      <c r="AF19467" s="82"/>
      <c r="AG19467" s="80"/>
      <c r="AH19467" s="119"/>
      <c r="AI19467" s="119"/>
    </row>
    <row r="19468" spans="27:35" x14ac:dyDescent="0.25">
      <c r="AA19468" s="81"/>
      <c r="AB19468" s="81"/>
      <c r="AC19468" s="80"/>
      <c r="AD19468" s="80"/>
      <c r="AE19468" s="81"/>
      <c r="AF19468" s="82"/>
      <c r="AG19468" s="80"/>
      <c r="AH19468" s="119"/>
      <c r="AI19468" s="119"/>
    </row>
    <row r="19469" spans="27:35" x14ac:dyDescent="0.25">
      <c r="AA19469" s="81"/>
      <c r="AB19469" s="81"/>
      <c r="AC19469" s="80"/>
      <c r="AD19469" s="80"/>
      <c r="AE19469" s="81"/>
      <c r="AF19469" s="82"/>
      <c r="AG19469" s="80"/>
      <c r="AH19469" s="119"/>
      <c r="AI19469" s="119"/>
    </row>
    <row r="19470" spans="27:35" x14ac:dyDescent="0.25">
      <c r="AA19470" s="81"/>
      <c r="AB19470" s="81"/>
      <c r="AC19470" s="80"/>
      <c r="AD19470" s="80"/>
      <c r="AE19470" s="81"/>
      <c r="AF19470" s="82"/>
      <c r="AG19470" s="80"/>
      <c r="AH19470" s="119"/>
      <c r="AI19470" s="119"/>
    </row>
    <row r="19471" spans="27:35" x14ac:dyDescent="0.25">
      <c r="AA19471" s="81"/>
      <c r="AB19471" s="81"/>
      <c r="AC19471" s="80"/>
      <c r="AD19471" s="80"/>
      <c r="AE19471" s="81"/>
      <c r="AF19471" s="82"/>
      <c r="AG19471" s="80"/>
      <c r="AH19471" s="119"/>
      <c r="AI19471" s="119"/>
    </row>
    <row r="19472" spans="27:35" x14ac:dyDescent="0.25">
      <c r="AA19472" s="81"/>
      <c r="AB19472" s="81"/>
      <c r="AC19472" s="80"/>
      <c r="AD19472" s="80"/>
      <c r="AE19472" s="81"/>
      <c r="AF19472" s="82"/>
      <c r="AG19472" s="80"/>
      <c r="AH19472" s="119"/>
      <c r="AI19472" s="119"/>
    </row>
    <row r="19473" spans="27:35" x14ac:dyDescent="0.25">
      <c r="AA19473" s="81"/>
      <c r="AB19473" s="81"/>
      <c r="AC19473" s="80"/>
      <c r="AD19473" s="80"/>
      <c r="AE19473" s="81"/>
      <c r="AF19473" s="82"/>
      <c r="AG19473" s="80"/>
      <c r="AH19473" s="119"/>
      <c r="AI19473" s="119"/>
    </row>
    <row r="19474" spans="27:35" x14ac:dyDescent="0.25">
      <c r="AA19474" s="81"/>
      <c r="AB19474" s="81"/>
      <c r="AC19474" s="80"/>
      <c r="AD19474" s="80"/>
      <c r="AE19474" s="81"/>
      <c r="AF19474" s="82"/>
      <c r="AG19474" s="80"/>
      <c r="AH19474" s="119"/>
      <c r="AI19474" s="119"/>
    </row>
    <row r="19475" spans="27:35" x14ac:dyDescent="0.25">
      <c r="AA19475" s="81"/>
      <c r="AB19475" s="81"/>
      <c r="AC19475" s="80"/>
      <c r="AD19475" s="80"/>
      <c r="AE19475" s="81"/>
      <c r="AF19475" s="82"/>
      <c r="AG19475" s="80"/>
      <c r="AH19475" s="119"/>
      <c r="AI19475" s="119"/>
    </row>
    <row r="19476" spans="27:35" x14ac:dyDescent="0.25">
      <c r="AA19476" s="81"/>
      <c r="AB19476" s="81"/>
      <c r="AC19476" s="80"/>
      <c r="AD19476" s="80"/>
      <c r="AE19476" s="81"/>
      <c r="AF19476" s="82"/>
      <c r="AG19476" s="80"/>
      <c r="AH19476" s="119"/>
      <c r="AI19476" s="119"/>
    </row>
    <row r="19477" spans="27:35" x14ac:dyDescent="0.25">
      <c r="AA19477" s="81"/>
      <c r="AB19477" s="81"/>
      <c r="AC19477" s="80"/>
      <c r="AD19477" s="80"/>
      <c r="AE19477" s="81"/>
      <c r="AF19477" s="82"/>
      <c r="AG19477" s="80"/>
      <c r="AH19477" s="119"/>
      <c r="AI19477" s="119"/>
    </row>
    <row r="19478" spans="27:35" x14ac:dyDescent="0.25">
      <c r="AA19478" s="81"/>
      <c r="AB19478" s="81"/>
      <c r="AC19478" s="80"/>
      <c r="AD19478" s="80"/>
      <c r="AE19478" s="81"/>
      <c r="AF19478" s="82"/>
      <c r="AG19478" s="80"/>
      <c r="AH19478" s="119"/>
      <c r="AI19478" s="119"/>
    </row>
    <row r="19479" spans="27:35" x14ac:dyDescent="0.25">
      <c r="AA19479" s="81"/>
      <c r="AB19479" s="81"/>
      <c r="AC19479" s="80"/>
      <c r="AD19479" s="80"/>
      <c r="AE19479" s="81"/>
      <c r="AF19479" s="82"/>
      <c r="AG19479" s="80"/>
      <c r="AH19479" s="119"/>
      <c r="AI19479" s="119"/>
    </row>
    <row r="19480" spans="27:35" x14ac:dyDescent="0.25">
      <c r="AA19480" s="81"/>
      <c r="AB19480" s="81"/>
      <c r="AC19480" s="80"/>
      <c r="AD19480" s="80"/>
      <c r="AE19480" s="81"/>
      <c r="AF19480" s="82"/>
      <c r="AG19480" s="80"/>
      <c r="AH19480" s="119"/>
      <c r="AI19480" s="119"/>
    </row>
    <row r="19481" spans="27:35" x14ac:dyDescent="0.25">
      <c r="AA19481" s="81"/>
      <c r="AB19481" s="81"/>
      <c r="AC19481" s="80"/>
      <c r="AD19481" s="80"/>
      <c r="AE19481" s="81"/>
      <c r="AF19481" s="82"/>
      <c r="AG19481" s="80"/>
      <c r="AH19481" s="119"/>
      <c r="AI19481" s="119"/>
    </row>
    <row r="19482" spans="27:35" x14ac:dyDescent="0.25">
      <c r="AA19482" s="81"/>
      <c r="AB19482" s="81"/>
      <c r="AC19482" s="80"/>
      <c r="AD19482" s="80"/>
      <c r="AE19482" s="81"/>
      <c r="AF19482" s="82"/>
      <c r="AG19482" s="80"/>
      <c r="AH19482" s="119"/>
      <c r="AI19482" s="119"/>
    </row>
    <row r="19483" spans="27:35" x14ac:dyDescent="0.25">
      <c r="AA19483" s="81"/>
      <c r="AB19483" s="81"/>
      <c r="AC19483" s="80"/>
      <c r="AD19483" s="80"/>
      <c r="AE19483" s="81"/>
      <c r="AF19483" s="82"/>
      <c r="AG19483" s="80"/>
      <c r="AH19483" s="119"/>
      <c r="AI19483" s="119"/>
    </row>
    <row r="19484" spans="27:35" x14ac:dyDescent="0.25">
      <c r="AA19484" s="81"/>
      <c r="AB19484" s="81"/>
      <c r="AC19484" s="80"/>
      <c r="AD19484" s="80"/>
      <c r="AE19484" s="81"/>
      <c r="AF19484" s="82"/>
      <c r="AG19484" s="80"/>
      <c r="AH19484" s="119"/>
      <c r="AI19484" s="119"/>
    </row>
    <row r="19485" spans="27:35" x14ac:dyDescent="0.25">
      <c r="AA19485" s="81"/>
      <c r="AB19485" s="81"/>
      <c r="AC19485" s="80"/>
      <c r="AD19485" s="80"/>
      <c r="AE19485" s="81"/>
      <c r="AF19485" s="82"/>
      <c r="AG19485" s="80"/>
      <c r="AH19485" s="119"/>
      <c r="AI19485" s="119"/>
    </row>
    <row r="19486" spans="27:35" x14ac:dyDescent="0.25">
      <c r="AA19486" s="81"/>
      <c r="AB19486" s="81"/>
      <c r="AC19486" s="80"/>
      <c r="AD19486" s="80"/>
      <c r="AE19486" s="81"/>
      <c r="AF19486" s="82"/>
      <c r="AG19486" s="80"/>
      <c r="AH19486" s="119"/>
      <c r="AI19486" s="119"/>
    </row>
    <row r="19487" spans="27:35" x14ac:dyDescent="0.25">
      <c r="AA19487" s="81"/>
      <c r="AB19487" s="81"/>
      <c r="AC19487" s="80"/>
      <c r="AD19487" s="80"/>
      <c r="AE19487" s="81"/>
      <c r="AF19487" s="82"/>
      <c r="AG19487" s="80"/>
      <c r="AH19487" s="119"/>
      <c r="AI19487" s="119"/>
    </row>
    <row r="19488" spans="27:35" x14ac:dyDescent="0.25">
      <c r="AA19488" s="81"/>
      <c r="AB19488" s="81"/>
      <c r="AC19488" s="80"/>
      <c r="AD19488" s="80"/>
      <c r="AE19488" s="81"/>
      <c r="AF19488" s="82"/>
      <c r="AG19488" s="80"/>
      <c r="AH19488" s="119"/>
      <c r="AI19488" s="119"/>
    </row>
    <row r="19489" spans="27:35" x14ac:dyDescent="0.25">
      <c r="AA19489" s="81"/>
      <c r="AB19489" s="81"/>
      <c r="AC19489" s="80"/>
      <c r="AD19489" s="80"/>
      <c r="AE19489" s="81"/>
      <c r="AF19489" s="82"/>
      <c r="AG19489" s="80"/>
      <c r="AH19489" s="119"/>
      <c r="AI19489" s="119"/>
    </row>
    <row r="19490" spans="27:35" x14ac:dyDescent="0.25">
      <c r="AA19490" s="81"/>
      <c r="AB19490" s="81"/>
      <c r="AC19490" s="80"/>
      <c r="AD19490" s="80"/>
      <c r="AE19490" s="81"/>
      <c r="AF19490" s="82"/>
      <c r="AG19490" s="80"/>
      <c r="AH19490" s="119"/>
      <c r="AI19490" s="119"/>
    </row>
    <row r="19491" spans="27:35" x14ac:dyDescent="0.25">
      <c r="AA19491" s="81"/>
      <c r="AB19491" s="81"/>
      <c r="AC19491" s="80"/>
      <c r="AD19491" s="80"/>
      <c r="AE19491" s="81"/>
      <c r="AF19491" s="82"/>
      <c r="AG19491" s="80"/>
      <c r="AH19491" s="119"/>
      <c r="AI19491" s="119"/>
    </row>
    <row r="19492" spans="27:35" x14ac:dyDescent="0.25">
      <c r="AA19492" s="81"/>
      <c r="AB19492" s="81"/>
      <c r="AC19492" s="80"/>
      <c r="AD19492" s="80"/>
      <c r="AE19492" s="81"/>
      <c r="AF19492" s="82"/>
      <c r="AG19492" s="80"/>
      <c r="AH19492" s="119"/>
      <c r="AI19492" s="119"/>
    </row>
    <row r="19493" spans="27:35" x14ac:dyDescent="0.25">
      <c r="AA19493" s="81"/>
      <c r="AB19493" s="81"/>
      <c r="AC19493" s="80"/>
      <c r="AD19493" s="80"/>
      <c r="AE19493" s="81"/>
      <c r="AF19493" s="82"/>
      <c r="AG19493" s="80"/>
      <c r="AH19493" s="119"/>
      <c r="AI19493" s="119"/>
    </row>
    <row r="19494" spans="27:35" x14ac:dyDescent="0.25">
      <c r="AA19494" s="81"/>
      <c r="AB19494" s="81"/>
      <c r="AC19494" s="80"/>
      <c r="AD19494" s="80"/>
      <c r="AE19494" s="81"/>
      <c r="AF19494" s="82"/>
      <c r="AG19494" s="80"/>
      <c r="AH19494" s="119"/>
      <c r="AI19494" s="119"/>
    </row>
    <row r="19495" spans="27:35" x14ac:dyDescent="0.25">
      <c r="AA19495" s="81"/>
      <c r="AB19495" s="81"/>
      <c r="AC19495" s="80"/>
      <c r="AD19495" s="80"/>
      <c r="AE19495" s="81"/>
      <c r="AF19495" s="82"/>
      <c r="AG19495" s="80"/>
      <c r="AH19495" s="119"/>
      <c r="AI19495" s="119"/>
    </row>
    <row r="19496" spans="27:35" x14ac:dyDescent="0.25">
      <c r="AA19496" s="81"/>
      <c r="AB19496" s="81"/>
      <c r="AC19496" s="80"/>
      <c r="AD19496" s="80"/>
      <c r="AE19496" s="81"/>
      <c r="AF19496" s="82"/>
      <c r="AG19496" s="80"/>
      <c r="AH19496" s="119"/>
      <c r="AI19496" s="119"/>
    </row>
    <row r="19497" spans="27:35" x14ac:dyDescent="0.25">
      <c r="AA19497" s="81"/>
      <c r="AB19497" s="81"/>
      <c r="AC19497" s="80"/>
      <c r="AD19497" s="80"/>
      <c r="AE19497" s="81"/>
      <c r="AF19497" s="82"/>
      <c r="AG19497" s="80"/>
      <c r="AH19497" s="119"/>
      <c r="AI19497" s="119"/>
    </row>
    <row r="19498" spans="27:35" x14ac:dyDescent="0.25">
      <c r="AA19498" s="81"/>
      <c r="AB19498" s="81"/>
      <c r="AC19498" s="80"/>
      <c r="AD19498" s="80"/>
      <c r="AE19498" s="81"/>
      <c r="AF19498" s="82"/>
      <c r="AG19498" s="80"/>
      <c r="AH19498" s="119"/>
      <c r="AI19498" s="119"/>
    </row>
    <row r="19499" spans="27:35" x14ac:dyDescent="0.25">
      <c r="AA19499" s="81"/>
      <c r="AB19499" s="81"/>
      <c r="AC19499" s="80"/>
      <c r="AD19499" s="80"/>
      <c r="AE19499" s="81"/>
      <c r="AF19499" s="82"/>
      <c r="AG19499" s="80"/>
      <c r="AH19499" s="119"/>
      <c r="AI19499" s="119"/>
    </row>
    <row r="19500" spans="27:35" x14ac:dyDescent="0.25">
      <c r="AA19500" s="81"/>
      <c r="AB19500" s="81"/>
      <c r="AC19500" s="80"/>
      <c r="AD19500" s="80"/>
      <c r="AE19500" s="81"/>
      <c r="AF19500" s="82"/>
      <c r="AG19500" s="80"/>
      <c r="AH19500" s="119"/>
      <c r="AI19500" s="119"/>
    </row>
    <row r="19501" spans="27:35" x14ac:dyDescent="0.25">
      <c r="AA19501" s="81"/>
      <c r="AB19501" s="81"/>
      <c r="AC19501" s="80"/>
      <c r="AD19501" s="80"/>
      <c r="AE19501" s="81"/>
      <c r="AF19501" s="82"/>
      <c r="AG19501" s="80"/>
      <c r="AH19501" s="119"/>
      <c r="AI19501" s="119"/>
    </row>
    <row r="19502" spans="27:35" x14ac:dyDescent="0.25">
      <c r="AA19502" s="81"/>
      <c r="AB19502" s="81"/>
      <c r="AC19502" s="80"/>
      <c r="AD19502" s="80"/>
      <c r="AE19502" s="81"/>
      <c r="AF19502" s="82"/>
      <c r="AG19502" s="80"/>
      <c r="AH19502" s="119"/>
      <c r="AI19502" s="119"/>
    </row>
    <row r="19503" spans="27:35" x14ac:dyDescent="0.25">
      <c r="AA19503" s="81"/>
      <c r="AB19503" s="81"/>
      <c r="AC19503" s="80"/>
      <c r="AD19503" s="80"/>
      <c r="AE19503" s="81"/>
      <c r="AF19503" s="82"/>
      <c r="AG19503" s="80"/>
      <c r="AH19503" s="119"/>
      <c r="AI19503" s="119"/>
    </row>
    <row r="19504" spans="27:35" x14ac:dyDescent="0.25">
      <c r="AA19504" s="81"/>
      <c r="AB19504" s="81"/>
      <c r="AC19504" s="80"/>
      <c r="AD19504" s="80"/>
      <c r="AE19504" s="81"/>
      <c r="AF19504" s="82"/>
      <c r="AG19504" s="80"/>
      <c r="AH19504" s="119"/>
      <c r="AI19504" s="119"/>
    </row>
    <row r="19505" spans="27:35" x14ac:dyDescent="0.25">
      <c r="AA19505" s="81"/>
      <c r="AB19505" s="81"/>
      <c r="AC19505" s="80"/>
      <c r="AD19505" s="80"/>
      <c r="AE19505" s="81"/>
      <c r="AF19505" s="82"/>
      <c r="AG19505" s="80"/>
      <c r="AH19505" s="119"/>
      <c r="AI19505" s="119"/>
    </row>
    <row r="19506" spans="27:35" x14ac:dyDescent="0.25">
      <c r="AA19506" s="81"/>
      <c r="AB19506" s="81"/>
      <c r="AC19506" s="80"/>
      <c r="AD19506" s="80"/>
      <c r="AE19506" s="81"/>
      <c r="AF19506" s="82"/>
      <c r="AG19506" s="80"/>
      <c r="AH19506" s="119"/>
      <c r="AI19506" s="119"/>
    </row>
    <row r="19507" spans="27:35" x14ac:dyDescent="0.25">
      <c r="AA19507" s="81"/>
      <c r="AB19507" s="81"/>
      <c r="AC19507" s="80"/>
      <c r="AD19507" s="80"/>
      <c r="AE19507" s="81"/>
      <c r="AF19507" s="82"/>
      <c r="AG19507" s="80"/>
      <c r="AH19507" s="119"/>
      <c r="AI19507" s="119"/>
    </row>
    <row r="19508" spans="27:35" x14ac:dyDescent="0.25">
      <c r="AA19508" s="81"/>
      <c r="AB19508" s="81"/>
      <c r="AC19508" s="80"/>
      <c r="AD19508" s="80"/>
      <c r="AE19508" s="81"/>
      <c r="AF19508" s="82"/>
      <c r="AG19508" s="80"/>
      <c r="AH19508" s="119"/>
      <c r="AI19508" s="119"/>
    </row>
    <row r="19509" spans="27:35" x14ac:dyDescent="0.25">
      <c r="AA19509" s="81"/>
      <c r="AB19509" s="81"/>
      <c r="AC19509" s="80"/>
      <c r="AD19509" s="80"/>
      <c r="AE19509" s="81"/>
      <c r="AF19509" s="82"/>
      <c r="AG19509" s="80"/>
      <c r="AH19509" s="119"/>
      <c r="AI19509" s="119"/>
    </row>
    <row r="19510" spans="27:35" x14ac:dyDescent="0.25">
      <c r="AA19510" s="81"/>
      <c r="AB19510" s="81"/>
      <c r="AC19510" s="80"/>
      <c r="AD19510" s="80"/>
      <c r="AE19510" s="81"/>
      <c r="AF19510" s="82"/>
      <c r="AG19510" s="80"/>
      <c r="AH19510" s="119"/>
      <c r="AI19510" s="119"/>
    </row>
    <row r="19511" spans="27:35" x14ac:dyDescent="0.25">
      <c r="AA19511" s="81"/>
      <c r="AB19511" s="81"/>
      <c r="AC19511" s="80"/>
      <c r="AD19511" s="80"/>
      <c r="AE19511" s="81"/>
      <c r="AF19511" s="82"/>
      <c r="AG19511" s="80"/>
      <c r="AH19511" s="119"/>
      <c r="AI19511" s="119"/>
    </row>
    <row r="19512" spans="27:35" x14ac:dyDescent="0.25">
      <c r="AA19512" s="81"/>
      <c r="AB19512" s="81"/>
      <c r="AC19512" s="80"/>
      <c r="AD19512" s="80"/>
      <c r="AE19512" s="81"/>
      <c r="AF19512" s="82"/>
      <c r="AG19512" s="80"/>
      <c r="AH19512" s="119"/>
      <c r="AI19512" s="119"/>
    </row>
    <row r="19513" spans="27:35" x14ac:dyDescent="0.25">
      <c r="AA19513" s="81"/>
      <c r="AB19513" s="81"/>
      <c r="AC19513" s="80"/>
      <c r="AD19513" s="80"/>
      <c r="AE19513" s="81"/>
      <c r="AF19513" s="82"/>
      <c r="AG19513" s="80"/>
      <c r="AH19513" s="119"/>
      <c r="AI19513" s="119"/>
    </row>
    <row r="19514" spans="27:35" x14ac:dyDescent="0.25">
      <c r="AA19514" s="81"/>
      <c r="AB19514" s="81"/>
      <c r="AC19514" s="80"/>
      <c r="AD19514" s="80"/>
      <c r="AE19514" s="81"/>
      <c r="AF19514" s="82"/>
      <c r="AG19514" s="80"/>
      <c r="AH19514" s="119"/>
      <c r="AI19514" s="119"/>
    </row>
    <row r="19515" spans="27:35" x14ac:dyDescent="0.25">
      <c r="AA19515" s="81"/>
      <c r="AB19515" s="81"/>
      <c r="AC19515" s="80"/>
      <c r="AD19515" s="80"/>
      <c r="AE19515" s="81"/>
      <c r="AF19515" s="82"/>
      <c r="AG19515" s="80"/>
      <c r="AH19515" s="119"/>
      <c r="AI19515" s="119"/>
    </row>
    <row r="19516" spans="27:35" x14ac:dyDescent="0.25">
      <c r="AA19516" s="81"/>
      <c r="AB19516" s="81"/>
      <c r="AC19516" s="80"/>
      <c r="AD19516" s="80"/>
      <c r="AE19516" s="81"/>
      <c r="AF19516" s="82"/>
      <c r="AG19516" s="80"/>
      <c r="AH19516" s="119"/>
      <c r="AI19516" s="119"/>
    </row>
    <row r="19517" spans="27:35" x14ac:dyDescent="0.25">
      <c r="AA19517" s="81"/>
      <c r="AB19517" s="81"/>
      <c r="AC19517" s="80"/>
      <c r="AD19517" s="80"/>
      <c r="AE19517" s="81"/>
      <c r="AF19517" s="82"/>
      <c r="AG19517" s="80"/>
      <c r="AH19517" s="119"/>
      <c r="AI19517" s="119"/>
    </row>
    <row r="19518" spans="27:35" x14ac:dyDescent="0.25">
      <c r="AA19518" s="81"/>
      <c r="AB19518" s="81"/>
      <c r="AC19518" s="80"/>
      <c r="AD19518" s="80"/>
      <c r="AE19518" s="81"/>
      <c r="AF19518" s="82"/>
      <c r="AG19518" s="80"/>
      <c r="AH19518" s="119"/>
      <c r="AI19518" s="119"/>
    </row>
    <row r="19519" spans="27:35" x14ac:dyDescent="0.25">
      <c r="AA19519" s="81"/>
      <c r="AB19519" s="81"/>
      <c r="AC19519" s="80"/>
      <c r="AD19519" s="80"/>
      <c r="AE19519" s="81"/>
      <c r="AF19519" s="82"/>
      <c r="AG19519" s="80"/>
      <c r="AH19519" s="119"/>
      <c r="AI19519" s="119"/>
    </row>
    <row r="19520" spans="27:35" x14ac:dyDescent="0.25">
      <c r="AA19520" s="81"/>
      <c r="AB19520" s="81"/>
      <c r="AC19520" s="80"/>
      <c r="AD19520" s="80"/>
      <c r="AE19520" s="81"/>
      <c r="AF19520" s="82"/>
      <c r="AG19520" s="80"/>
      <c r="AH19520" s="119"/>
      <c r="AI19520" s="119"/>
    </row>
    <row r="19521" spans="27:35" x14ac:dyDescent="0.25">
      <c r="AA19521" s="81"/>
      <c r="AB19521" s="81"/>
      <c r="AC19521" s="80"/>
      <c r="AD19521" s="80"/>
      <c r="AE19521" s="81"/>
      <c r="AF19521" s="82"/>
      <c r="AG19521" s="80"/>
      <c r="AH19521" s="119"/>
      <c r="AI19521" s="119"/>
    </row>
    <row r="19522" spans="27:35" x14ac:dyDescent="0.25">
      <c r="AA19522" s="81"/>
      <c r="AB19522" s="81"/>
      <c r="AC19522" s="80"/>
      <c r="AD19522" s="80"/>
      <c r="AE19522" s="81"/>
      <c r="AF19522" s="82"/>
      <c r="AG19522" s="80"/>
      <c r="AH19522" s="119"/>
      <c r="AI19522" s="119"/>
    </row>
    <row r="19523" spans="27:35" x14ac:dyDescent="0.25">
      <c r="AA19523" s="81"/>
      <c r="AB19523" s="81"/>
      <c r="AC19523" s="80"/>
      <c r="AD19523" s="80"/>
      <c r="AE19523" s="81"/>
      <c r="AF19523" s="82"/>
      <c r="AG19523" s="80"/>
      <c r="AH19523" s="119"/>
      <c r="AI19523" s="119"/>
    </row>
    <row r="19524" spans="27:35" x14ac:dyDescent="0.25">
      <c r="AA19524" s="81"/>
      <c r="AB19524" s="81"/>
      <c r="AC19524" s="80"/>
      <c r="AD19524" s="80"/>
      <c r="AE19524" s="81"/>
      <c r="AF19524" s="82"/>
      <c r="AG19524" s="80"/>
      <c r="AH19524" s="119"/>
      <c r="AI19524" s="119"/>
    </row>
    <row r="19525" spans="27:35" x14ac:dyDescent="0.25">
      <c r="AA19525" s="81"/>
      <c r="AB19525" s="81"/>
      <c r="AC19525" s="80"/>
      <c r="AD19525" s="80"/>
      <c r="AE19525" s="81"/>
      <c r="AF19525" s="82"/>
      <c r="AG19525" s="80"/>
      <c r="AH19525" s="119"/>
      <c r="AI19525" s="119"/>
    </row>
    <row r="19526" spans="27:35" x14ac:dyDescent="0.25">
      <c r="AA19526" s="81"/>
      <c r="AB19526" s="81"/>
      <c r="AC19526" s="80"/>
      <c r="AD19526" s="80"/>
      <c r="AE19526" s="81"/>
      <c r="AF19526" s="82"/>
      <c r="AG19526" s="80"/>
      <c r="AH19526" s="119"/>
      <c r="AI19526" s="119"/>
    </row>
    <row r="19527" spans="27:35" x14ac:dyDescent="0.25">
      <c r="AA19527" s="81"/>
      <c r="AB19527" s="81"/>
      <c r="AC19527" s="80"/>
      <c r="AD19527" s="80"/>
      <c r="AE19527" s="81"/>
      <c r="AF19527" s="82"/>
      <c r="AG19527" s="80"/>
      <c r="AH19527" s="119"/>
      <c r="AI19527" s="119"/>
    </row>
    <row r="19528" spans="27:35" x14ac:dyDescent="0.25">
      <c r="AA19528" s="81"/>
      <c r="AB19528" s="81"/>
      <c r="AC19528" s="80"/>
      <c r="AD19528" s="80"/>
      <c r="AE19528" s="81"/>
      <c r="AF19528" s="82"/>
      <c r="AG19528" s="80"/>
      <c r="AH19528" s="119"/>
      <c r="AI19528" s="119"/>
    </row>
    <row r="19529" spans="27:35" x14ac:dyDescent="0.25">
      <c r="AA19529" s="81"/>
      <c r="AB19529" s="81"/>
      <c r="AC19529" s="80"/>
      <c r="AD19529" s="80"/>
      <c r="AE19529" s="81"/>
      <c r="AF19529" s="82"/>
      <c r="AG19529" s="80"/>
      <c r="AH19529" s="119"/>
      <c r="AI19529" s="119"/>
    </row>
    <row r="19530" spans="27:35" x14ac:dyDescent="0.25">
      <c r="AA19530" s="81"/>
      <c r="AB19530" s="81"/>
      <c r="AC19530" s="80"/>
      <c r="AD19530" s="80"/>
      <c r="AE19530" s="81"/>
      <c r="AF19530" s="82"/>
      <c r="AG19530" s="80"/>
      <c r="AH19530" s="119"/>
      <c r="AI19530" s="119"/>
    </row>
    <row r="19531" spans="27:35" x14ac:dyDescent="0.25">
      <c r="AA19531" s="81"/>
      <c r="AB19531" s="81"/>
      <c r="AC19531" s="80"/>
      <c r="AD19531" s="80"/>
      <c r="AE19531" s="81"/>
      <c r="AF19531" s="82"/>
      <c r="AG19531" s="80"/>
      <c r="AH19531" s="119"/>
      <c r="AI19531" s="119"/>
    </row>
    <row r="19532" spans="27:35" x14ac:dyDescent="0.25">
      <c r="AA19532" s="81"/>
      <c r="AB19532" s="81"/>
      <c r="AC19532" s="80"/>
      <c r="AD19532" s="80"/>
      <c r="AE19532" s="81"/>
      <c r="AF19532" s="82"/>
      <c r="AG19532" s="80"/>
      <c r="AH19532" s="119"/>
      <c r="AI19532" s="119"/>
    </row>
    <row r="19533" spans="27:35" x14ac:dyDescent="0.25">
      <c r="AA19533" s="81"/>
      <c r="AB19533" s="81"/>
      <c r="AC19533" s="80"/>
      <c r="AD19533" s="80"/>
      <c r="AE19533" s="81"/>
      <c r="AF19533" s="82"/>
      <c r="AG19533" s="80"/>
      <c r="AH19533" s="119"/>
      <c r="AI19533" s="119"/>
    </row>
    <row r="19534" spans="27:35" x14ac:dyDescent="0.25">
      <c r="AA19534" s="81"/>
      <c r="AB19534" s="81"/>
      <c r="AC19534" s="80"/>
      <c r="AD19534" s="80"/>
      <c r="AE19534" s="81"/>
      <c r="AF19534" s="82"/>
      <c r="AG19534" s="80"/>
      <c r="AH19534" s="119"/>
      <c r="AI19534" s="119"/>
    </row>
    <row r="19535" spans="27:35" x14ac:dyDescent="0.25">
      <c r="AA19535" s="81"/>
      <c r="AB19535" s="81"/>
      <c r="AC19535" s="80"/>
      <c r="AD19535" s="80"/>
      <c r="AE19535" s="81"/>
      <c r="AF19535" s="82"/>
      <c r="AG19535" s="80"/>
      <c r="AH19535" s="119"/>
      <c r="AI19535" s="119"/>
    </row>
    <row r="19536" spans="27:35" x14ac:dyDescent="0.25">
      <c r="AA19536" s="81"/>
      <c r="AB19536" s="81"/>
      <c r="AC19536" s="80"/>
      <c r="AD19536" s="80"/>
      <c r="AE19536" s="81"/>
      <c r="AF19536" s="82"/>
      <c r="AG19536" s="80"/>
      <c r="AH19536" s="119"/>
      <c r="AI19536" s="119"/>
    </row>
    <row r="19537" spans="27:35" x14ac:dyDescent="0.25">
      <c r="AA19537" s="81"/>
      <c r="AB19537" s="81"/>
      <c r="AC19537" s="80"/>
      <c r="AD19537" s="80"/>
      <c r="AE19537" s="81"/>
      <c r="AF19537" s="82"/>
      <c r="AG19537" s="80"/>
      <c r="AH19537" s="119"/>
      <c r="AI19537" s="119"/>
    </row>
    <row r="19538" spans="27:35" x14ac:dyDescent="0.25">
      <c r="AA19538" s="81"/>
      <c r="AB19538" s="81"/>
      <c r="AC19538" s="80"/>
      <c r="AD19538" s="80"/>
      <c r="AE19538" s="81"/>
      <c r="AF19538" s="82"/>
      <c r="AG19538" s="80"/>
      <c r="AH19538" s="119"/>
      <c r="AI19538" s="119"/>
    </row>
    <row r="19539" spans="27:35" x14ac:dyDescent="0.25">
      <c r="AA19539" s="81"/>
      <c r="AB19539" s="81"/>
      <c r="AC19539" s="80"/>
      <c r="AD19539" s="80"/>
      <c r="AE19539" s="81"/>
      <c r="AF19539" s="82"/>
      <c r="AG19539" s="80"/>
      <c r="AH19539" s="119"/>
      <c r="AI19539" s="119"/>
    </row>
    <row r="19540" spans="27:35" x14ac:dyDescent="0.25">
      <c r="AA19540" s="81"/>
      <c r="AB19540" s="81"/>
      <c r="AC19540" s="80"/>
      <c r="AD19540" s="80"/>
      <c r="AE19540" s="81"/>
      <c r="AF19540" s="82"/>
      <c r="AG19540" s="80"/>
      <c r="AH19540" s="119"/>
      <c r="AI19540" s="119"/>
    </row>
    <row r="19541" spans="27:35" x14ac:dyDescent="0.25">
      <c r="AA19541" s="81"/>
      <c r="AB19541" s="81"/>
      <c r="AC19541" s="80"/>
      <c r="AD19541" s="80"/>
      <c r="AE19541" s="81"/>
      <c r="AF19541" s="82"/>
      <c r="AG19541" s="80"/>
      <c r="AH19541" s="119"/>
      <c r="AI19541" s="119"/>
    </row>
    <row r="19542" spans="27:35" x14ac:dyDescent="0.25">
      <c r="AA19542" s="81"/>
      <c r="AB19542" s="81"/>
      <c r="AC19542" s="80"/>
      <c r="AD19542" s="80"/>
      <c r="AE19542" s="81"/>
      <c r="AF19542" s="82"/>
      <c r="AG19542" s="80"/>
      <c r="AH19542" s="119"/>
      <c r="AI19542" s="119"/>
    </row>
    <row r="19543" spans="27:35" x14ac:dyDescent="0.25">
      <c r="AA19543" s="81"/>
      <c r="AB19543" s="81"/>
      <c r="AC19543" s="80"/>
      <c r="AD19543" s="80"/>
      <c r="AE19543" s="81"/>
      <c r="AF19543" s="82"/>
      <c r="AG19543" s="80"/>
      <c r="AH19543" s="119"/>
      <c r="AI19543" s="119"/>
    </row>
    <row r="19544" spans="27:35" x14ac:dyDescent="0.25">
      <c r="AA19544" s="81"/>
      <c r="AB19544" s="81"/>
      <c r="AC19544" s="80"/>
      <c r="AD19544" s="80"/>
      <c r="AE19544" s="81"/>
      <c r="AF19544" s="82"/>
      <c r="AG19544" s="80"/>
      <c r="AH19544" s="119"/>
      <c r="AI19544" s="119"/>
    </row>
    <row r="19545" spans="27:35" x14ac:dyDescent="0.25">
      <c r="AA19545" s="81"/>
      <c r="AB19545" s="81"/>
      <c r="AC19545" s="80"/>
      <c r="AD19545" s="80"/>
      <c r="AE19545" s="81"/>
      <c r="AF19545" s="82"/>
      <c r="AG19545" s="80"/>
      <c r="AH19545" s="119"/>
      <c r="AI19545" s="119"/>
    </row>
    <row r="19546" spans="27:35" x14ac:dyDescent="0.25">
      <c r="AA19546" s="81"/>
      <c r="AB19546" s="81"/>
      <c r="AC19546" s="80"/>
      <c r="AD19546" s="80"/>
      <c r="AE19546" s="81"/>
      <c r="AF19546" s="82"/>
      <c r="AG19546" s="80"/>
      <c r="AH19546" s="119"/>
      <c r="AI19546" s="119"/>
    </row>
    <row r="19547" spans="27:35" x14ac:dyDescent="0.25">
      <c r="AA19547" s="81"/>
      <c r="AB19547" s="81"/>
      <c r="AC19547" s="80"/>
      <c r="AD19547" s="80"/>
      <c r="AE19547" s="81"/>
      <c r="AF19547" s="82"/>
      <c r="AG19547" s="80"/>
      <c r="AH19547" s="119"/>
      <c r="AI19547" s="119"/>
    </row>
    <row r="19548" spans="27:35" x14ac:dyDescent="0.25">
      <c r="AA19548" s="81"/>
      <c r="AB19548" s="81"/>
      <c r="AC19548" s="80"/>
      <c r="AD19548" s="80"/>
      <c r="AE19548" s="81"/>
      <c r="AF19548" s="82"/>
      <c r="AG19548" s="80"/>
      <c r="AH19548" s="119"/>
      <c r="AI19548" s="119"/>
    </row>
    <row r="19549" spans="27:35" x14ac:dyDescent="0.25">
      <c r="AA19549" s="81"/>
      <c r="AB19549" s="81"/>
      <c r="AC19549" s="80"/>
      <c r="AD19549" s="80"/>
      <c r="AE19549" s="81"/>
      <c r="AF19549" s="82"/>
      <c r="AG19549" s="80"/>
      <c r="AH19549" s="119"/>
      <c r="AI19549" s="119"/>
    </row>
    <row r="19550" spans="27:35" x14ac:dyDescent="0.25">
      <c r="AA19550" s="81"/>
      <c r="AB19550" s="81"/>
      <c r="AC19550" s="80"/>
      <c r="AD19550" s="80"/>
      <c r="AE19550" s="81"/>
      <c r="AF19550" s="82"/>
      <c r="AG19550" s="80"/>
      <c r="AH19550" s="119"/>
      <c r="AI19550" s="119"/>
    </row>
    <row r="19551" spans="27:35" x14ac:dyDescent="0.25">
      <c r="AA19551" s="81"/>
      <c r="AB19551" s="81"/>
      <c r="AC19551" s="80"/>
      <c r="AD19551" s="80"/>
      <c r="AE19551" s="81"/>
      <c r="AF19551" s="82"/>
      <c r="AG19551" s="80"/>
      <c r="AH19551" s="119"/>
      <c r="AI19551" s="119"/>
    </row>
    <row r="19552" spans="27:35" x14ac:dyDescent="0.25">
      <c r="AA19552" s="81"/>
      <c r="AB19552" s="81"/>
      <c r="AC19552" s="80"/>
      <c r="AD19552" s="80"/>
      <c r="AE19552" s="81"/>
      <c r="AF19552" s="82"/>
      <c r="AG19552" s="80"/>
      <c r="AH19552" s="119"/>
      <c r="AI19552" s="119"/>
    </row>
    <row r="19553" spans="27:35" x14ac:dyDescent="0.25">
      <c r="AA19553" s="81"/>
      <c r="AB19553" s="81"/>
      <c r="AC19553" s="80"/>
      <c r="AD19553" s="80"/>
      <c r="AE19553" s="81"/>
      <c r="AF19553" s="82"/>
      <c r="AG19553" s="80"/>
      <c r="AH19553" s="119"/>
      <c r="AI19553" s="119"/>
    </row>
    <row r="19554" spans="27:35" x14ac:dyDescent="0.25">
      <c r="AA19554" s="81"/>
      <c r="AB19554" s="81"/>
      <c r="AC19554" s="80"/>
      <c r="AD19554" s="80"/>
      <c r="AE19554" s="81"/>
      <c r="AF19554" s="82"/>
      <c r="AG19554" s="80"/>
      <c r="AH19554" s="119"/>
      <c r="AI19554" s="119"/>
    </row>
    <row r="19555" spans="27:35" x14ac:dyDescent="0.25">
      <c r="AA19555" s="81"/>
      <c r="AB19555" s="81"/>
      <c r="AC19555" s="80"/>
      <c r="AD19555" s="80"/>
      <c r="AE19555" s="81"/>
      <c r="AF19555" s="82"/>
      <c r="AG19555" s="80"/>
      <c r="AH19555" s="119"/>
      <c r="AI19555" s="119"/>
    </row>
    <row r="19556" spans="27:35" x14ac:dyDescent="0.25">
      <c r="AA19556" s="81"/>
      <c r="AB19556" s="81"/>
      <c r="AC19556" s="80"/>
      <c r="AD19556" s="80"/>
      <c r="AE19556" s="81"/>
      <c r="AF19556" s="82"/>
      <c r="AG19556" s="80"/>
      <c r="AH19556" s="119"/>
      <c r="AI19556" s="119"/>
    </row>
    <row r="19557" spans="27:35" x14ac:dyDescent="0.25">
      <c r="AA19557" s="81"/>
      <c r="AB19557" s="81"/>
      <c r="AC19557" s="80"/>
      <c r="AD19557" s="80"/>
      <c r="AE19557" s="81"/>
      <c r="AF19557" s="82"/>
      <c r="AG19557" s="80"/>
      <c r="AH19557" s="119"/>
      <c r="AI19557" s="119"/>
    </row>
    <row r="19558" spans="27:35" x14ac:dyDescent="0.25">
      <c r="AA19558" s="81"/>
      <c r="AB19558" s="81"/>
      <c r="AC19558" s="80"/>
      <c r="AD19558" s="80"/>
      <c r="AE19558" s="81"/>
      <c r="AF19558" s="82"/>
      <c r="AG19558" s="80"/>
      <c r="AH19558" s="119"/>
      <c r="AI19558" s="119"/>
    </row>
    <row r="19559" spans="27:35" x14ac:dyDescent="0.25">
      <c r="AA19559" s="81"/>
      <c r="AB19559" s="81"/>
      <c r="AC19559" s="80"/>
      <c r="AD19559" s="80"/>
      <c r="AE19559" s="81"/>
      <c r="AF19559" s="82"/>
      <c r="AG19559" s="80"/>
      <c r="AH19559" s="119"/>
      <c r="AI19559" s="119"/>
    </row>
    <row r="19560" spans="27:35" x14ac:dyDescent="0.25">
      <c r="AA19560" s="81"/>
      <c r="AB19560" s="81"/>
      <c r="AC19560" s="80"/>
      <c r="AD19560" s="80"/>
      <c r="AE19560" s="81"/>
      <c r="AF19560" s="82"/>
      <c r="AG19560" s="80"/>
      <c r="AH19560" s="119"/>
      <c r="AI19560" s="119"/>
    </row>
    <row r="19561" spans="27:35" x14ac:dyDescent="0.25">
      <c r="AA19561" s="81"/>
      <c r="AB19561" s="81"/>
      <c r="AC19561" s="80"/>
      <c r="AD19561" s="80"/>
      <c r="AE19561" s="81"/>
      <c r="AF19561" s="82"/>
      <c r="AG19561" s="80"/>
      <c r="AH19561" s="119"/>
      <c r="AI19561" s="119"/>
    </row>
    <row r="19562" spans="27:35" x14ac:dyDescent="0.25">
      <c r="AA19562" s="81"/>
      <c r="AB19562" s="81"/>
      <c r="AC19562" s="80"/>
      <c r="AD19562" s="80"/>
      <c r="AE19562" s="81"/>
      <c r="AF19562" s="82"/>
      <c r="AG19562" s="80"/>
      <c r="AH19562" s="119"/>
      <c r="AI19562" s="119"/>
    </row>
    <row r="19563" spans="27:35" x14ac:dyDescent="0.25">
      <c r="AA19563" s="81"/>
      <c r="AB19563" s="81"/>
      <c r="AC19563" s="80"/>
      <c r="AD19563" s="80"/>
      <c r="AE19563" s="81"/>
      <c r="AF19563" s="82"/>
      <c r="AG19563" s="80"/>
      <c r="AH19563" s="119"/>
      <c r="AI19563" s="119"/>
    </row>
    <row r="19564" spans="27:35" x14ac:dyDescent="0.25">
      <c r="AA19564" s="81"/>
      <c r="AB19564" s="81"/>
      <c r="AC19564" s="80"/>
      <c r="AD19564" s="80"/>
      <c r="AE19564" s="81"/>
      <c r="AF19564" s="82"/>
      <c r="AG19564" s="80"/>
      <c r="AH19564" s="119"/>
      <c r="AI19564" s="119"/>
    </row>
    <row r="19565" spans="27:35" x14ac:dyDescent="0.25">
      <c r="AA19565" s="81"/>
      <c r="AB19565" s="81"/>
      <c r="AC19565" s="80"/>
      <c r="AD19565" s="80"/>
      <c r="AE19565" s="81"/>
      <c r="AF19565" s="82"/>
      <c r="AG19565" s="80"/>
      <c r="AH19565" s="119"/>
      <c r="AI19565" s="119"/>
    </row>
    <row r="19566" spans="27:35" x14ac:dyDescent="0.25">
      <c r="AA19566" s="81"/>
      <c r="AB19566" s="81"/>
      <c r="AC19566" s="80"/>
      <c r="AD19566" s="80"/>
      <c r="AE19566" s="81"/>
      <c r="AF19566" s="82"/>
      <c r="AG19566" s="80"/>
      <c r="AH19566" s="119"/>
      <c r="AI19566" s="119"/>
    </row>
    <row r="19567" spans="27:35" x14ac:dyDescent="0.25">
      <c r="AA19567" s="81"/>
      <c r="AB19567" s="81"/>
      <c r="AC19567" s="80"/>
      <c r="AD19567" s="80"/>
      <c r="AE19567" s="81"/>
      <c r="AF19567" s="82"/>
      <c r="AG19567" s="80"/>
      <c r="AH19567" s="119"/>
      <c r="AI19567" s="119"/>
    </row>
    <row r="19568" spans="27:35" x14ac:dyDescent="0.25">
      <c r="AA19568" s="81"/>
      <c r="AB19568" s="81"/>
      <c r="AC19568" s="80"/>
      <c r="AD19568" s="80"/>
      <c r="AE19568" s="81"/>
      <c r="AF19568" s="82"/>
      <c r="AG19568" s="80"/>
      <c r="AH19568" s="119"/>
      <c r="AI19568" s="119"/>
    </row>
    <row r="19569" spans="27:35" x14ac:dyDescent="0.25">
      <c r="AA19569" s="81"/>
      <c r="AB19569" s="81"/>
      <c r="AC19569" s="80"/>
      <c r="AD19569" s="80"/>
      <c r="AE19569" s="81"/>
      <c r="AF19569" s="82"/>
      <c r="AG19569" s="80"/>
      <c r="AH19569" s="119"/>
      <c r="AI19569" s="119"/>
    </row>
    <row r="19570" spans="27:35" x14ac:dyDescent="0.25">
      <c r="AA19570" s="81"/>
      <c r="AB19570" s="81"/>
      <c r="AC19570" s="80"/>
      <c r="AD19570" s="80"/>
      <c r="AE19570" s="81"/>
      <c r="AF19570" s="82"/>
      <c r="AG19570" s="80"/>
      <c r="AH19570" s="119"/>
      <c r="AI19570" s="119"/>
    </row>
    <row r="19571" spans="27:35" x14ac:dyDescent="0.25">
      <c r="AA19571" s="81"/>
      <c r="AB19571" s="81"/>
      <c r="AC19571" s="80"/>
      <c r="AD19571" s="80"/>
      <c r="AE19571" s="81"/>
      <c r="AF19571" s="82"/>
      <c r="AG19571" s="80"/>
      <c r="AH19571" s="119"/>
      <c r="AI19571" s="119"/>
    </row>
    <row r="19572" spans="27:35" x14ac:dyDescent="0.25">
      <c r="AA19572" s="81"/>
      <c r="AB19572" s="81"/>
      <c r="AC19572" s="80"/>
      <c r="AD19572" s="80"/>
      <c r="AE19572" s="81"/>
      <c r="AF19572" s="82"/>
      <c r="AG19572" s="80"/>
      <c r="AH19572" s="119"/>
      <c r="AI19572" s="119"/>
    </row>
    <row r="19573" spans="27:35" x14ac:dyDescent="0.25">
      <c r="AA19573" s="81"/>
      <c r="AB19573" s="81"/>
      <c r="AC19573" s="80"/>
      <c r="AD19573" s="80"/>
      <c r="AE19573" s="81"/>
      <c r="AF19573" s="82"/>
      <c r="AG19573" s="80"/>
      <c r="AH19573" s="119"/>
      <c r="AI19573" s="119"/>
    </row>
    <row r="19574" spans="27:35" x14ac:dyDescent="0.25">
      <c r="AA19574" s="81"/>
      <c r="AB19574" s="81"/>
      <c r="AC19574" s="80"/>
      <c r="AD19574" s="80"/>
      <c r="AE19574" s="81"/>
      <c r="AF19574" s="82"/>
      <c r="AG19574" s="80"/>
      <c r="AH19574" s="119"/>
      <c r="AI19574" s="119"/>
    </row>
    <row r="19575" spans="27:35" x14ac:dyDescent="0.25">
      <c r="AA19575" s="81"/>
      <c r="AB19575" s="81"/>
      <c r="AC19575" s="80"/>
      <c r="AD19575" s="80"/>
      <c r="AE19575" s="81"/>
      <c r="AF19575" s="82"/>
      <c r="AG19575" s="80"/>
      <c r="AH19575" s="119"/>
      <c r="AI19575" s="119"/>
    </row>
    <row r="19576" spans="27:35" x14ac:dyDescent="0.25">
      <c r="AA19576" s="81"/>
      <c r="AB19576" s="81"/>
      <c r="AC19576" s="80"/>
      <c r="AD19576" s="80"/>
      <c r="AE19576" s="81"/>
      <c r="AF19576" s="82"/>
      <c r="AG19576" s="80"/>
      <c r="AH19576" s="119"/>
      <c r="AI19576" s="119"/>
    </row>
    <row r="19577" spans="27:35" x14ac:dyDescent="0.25">
      <c r="AA19577" s="81"/>
      <c r="AB19577" s="81"/>
      <c r="AC19577" s="80"/>
      <c r="AD19577" s="80"/>
      <c r="AE19577" s="81"/>
      <c r="AF19577" s="82"/>
      <c r="AG19577" s="80"/>
      <c r="AH19577" s="119"/>
      <c r="AI19577" s="119"/>
    </row>
    <row r="19578" spans="27:35" x14ac:dyDescent="0.25">
      <c r="AA19578" s="81"/>
      <c r="AB19578" s="81"/>
      <c r="AC19578" s="80"/>
      <c r="AD19578" s="80"/>
      <c r="AE19578" s="81"/>
      <c r="AF19578" s="82"/>
      <c r="AG19578" s="80"/>
      <c r="AH19578" s="119"/>
      <c r="AI19578" s="119"/>
    </row>
    <row r="19579" spans="27:35" x14ac:dyDescent="0.25">
      <c r="AA19579" s="81"/>
      <c r="AB19579" s="81"/>
      <c r="AC19579" s="80"/>
      <c r="AD19579" s="80"/>
      <c r="AE19579" s="81"/>
      <c r="AF19579" s="82"/>
      <c r="AG19579" s="80"/>
      <c r="AH19579" s="119"/>
      <c r="AI19579" s="119"/>
    </row>
    <row r="19580" spans="27:35" x14ac:dyDescent="0.25">
      <c r="AA19580" s="81"/>
      <c r="AB19580" s="81"/>
      <c r="AC19580" s="80"/>
      <c r="AD19580" s="80"/>
      <c r="AE19580" s="81"/>
      <c r="AF19580" s="82"/>
      <c r="AG19580" s="80"/>
      <c r="AH19580" s="119"/>
      <c r="AI19580" s="119"/>
    </row>
    <row r="19581" spans="27:35" x14ac:dyDescent="0.25">
      <c r="AA19581" s="81"/>
      <c r="AB19581" s="81"/>
      <c r="AC19581" s="80"/>
      <c r="AD19581" s="80"/>
      <c r="AE19581" s="81"/>
      <c r="AF19581" s="82"/>
      <c r="AG19581" s="80"/>
      <c r="AH19581" s="119"/>
      <c r="AI19581" s="119"/>
    </row>
    <row r="19582" spans="27:35" x14ac:dyDescent="0.25">
      <c r="AA19582" s="81"/>
      <c r="AB19582" s="81"/>
      <c r="AC19582" s="80"/>
      <c r="AD19582" s="80"/>
      <c r="AE19582" s="81"/>
      <c r="AF19582" s="82"/>
      <c r="AG19582" s="80"/>
      <c r="AH19582" s="119"/>
      <c r="AI19582" s="119"/>
    </row>
    <row r="19583" spans="27:35" x14ac:dyDescent="0.25">
      <c r="AA19583" s="81"/>
      <c r="AB19583" s="81"/>
      <c r="AC19583" s="80"/>
      <c r="AD19583" s="80"/>
      <c r="AE19583" s="81"/>
      <c r="AF19583" s="82"/>
      <c r="AG19583" s="80"/>
      <c r="AH19583" s="119"/>
      <c r="AI19583" s="119"/>
    </row>
    <row r="19584" spans="27:35" x14ac:dyDescent="0.25">
      <c r="AA19584" s="81"/>
      <c r="AB19584" s="81"/>
      <c r="AC19584" s="80"/>
      <c r="AD19584" s="80"/>
      <c r="AE19584" s="81"/>
      <c r="AF19584" s="82"/>
      <c r="AG19584" s="80"/>
      <c r="AH19584" s="119"/>
      <c r="AI19584" s="119"/>
    </row>
    <row r="19585" spans="27:35" x14ac:dyDescent="0.25">
      <c r="AA19585" s="81"/>
      <c r="AB19585" s="81"/>
      <c r="AC19585" s="80"/>
      <c r="AD19585" s="80"/>
      <c r="AE19585" s="81"/>
      <c r="AF19585" s="82"/>
      <c r="AG19585" s="80"/>
      <c r="AH19585" s="119"/>
      <c r="AI19585" s="119"/>
    </row>
    <row r="19586" spans="27:35" x14ac:dyDescent="0.25">
      <c r="AA19586" s="81"/>
      <c r="AB19586" s="81"/>
      <c r="AC19586" s="80"/>
      <c r="AD19586" s="80"/>
      <c r="AE19586" s="81"/>
      <c r="AF19586" s="82"/>
      <c r="AG19586" s="80"/>
      <c r="AH19586" s="119"/>
      <c r="AI19586" s="119"/>
    </row>
    <row r="19587" spans="27:35" x14ac:dyDescent="0.25">
      <c r="AA19587" s="81"/>
      <c r="AB19587" s="81"/>
      <c r="AC19587" s="80"/>
      <c r="AD19587" s="80"/>
      <c r="AE19587" s="81"/>
      <c r="AF19587" s="82"/>
      <c r="AG19587" s="80"/>
      <c r="AH19587" s="119"/>
      <c r="AI19587" s="119"/>
    </row>
    <row r="19588" spans="27:35" x14ac:dyDescent="0.25">
      <c r="AA19588" s="81"/>
      <c r="AB19588" s="81"/>
      <c r="AC19588" s="80"/>
      <c r="AD19588" s="80"/>
      <c r="AE19588" s="81"/>
      <c r="AF19588" s="82"/>
      <c r="AG19588" s="80"/>
      <c r="AH19588" s="119"/>
      <c r="AI19588" s="119"/>
    </row>
    <row r="19589" spans="27:35" x14ac:dyDescent="0.25">
      <c r="AA19589" s="81"/>
      <c r="AB19589" s="81"/>
      <c r="AC19589" s="80"/>
      <c r="AD19589" s="80"/>
      <c r="AE19589" s="81"/>
      <c r="AF19589" s="82"/>
      <c r="AG19589" s="80"/>
      <c r="AH19589" s="119"/>
      <c r="AI19589" s="119"/>
    </row>
    <row r="19590" spans="27:35" x14ac:dyDescent="0.25">
      <c r="AA19590" s="81"/>
      <c r="AB19590" s="81"/>
      <c r="AC19590" s="80"/>
      <c r="AD19590" s="80"/>
      <c r="AE19590" s="81"/>
      <c r="AF19590" s="82"/>
      <c r="AG19590" s="80"/>
      <c r="AH19590" s="119"/>
      <c r="AI19590" s="119"/>
    </row>
    <row r="19591" spans="27:35" x14ac:dyDescent="0.25">
      <c r="AA19591" s="81"/>
      <c r="AB19591" s="81"/>
      <c r="AC19591" s="80"/>
      <c r="AD19591" s="80"/>
      <c r="AE19591" s="81"/>
      <c r="AF19591" s="82"/>
      <c r="AG19591" s="80"/>
      <c r="AH19591" s="119"/>
      <c r="AI19591" s="119"/>
    </row>
    <row r="19592" spans="27:35" x14ac:dyDescent="0.25">
      <c r="AA19592" s="81"/>
      <c r="AB19592" s="81"/>
      <c r="AC19592" s="80"/>
      <c r="AD19592" s="80"/>
      <c r="AE19592" s="81"/>
      <c r="AF19592" s="82"/>
      <c r="AG19592" s="80"/>
      <c r="AH19592" s="119"/>
      <c r="AI19592" s="119"/>
    </row>
    <row r="19593" spans="27:35" x14ac:dyDescent="0.25">
      <c r="AA19593" s="81"/>
      <c r="AB19593" s="81"/>
      <c r="AC19593" s="80"/>
      <c r="AD19593" s="80"/>
      <c r="AE19593" s="81"/>
      <c r="AF19593" s="82"/>
      <c r="AG19593" s="80"/>
      <c r="AH19593" s="119"/>
      <c r="AI19593" s="119"/>
    </row>
    <row r="19594" spans="27:35" x14ac:dyDescent="0.25">
      <c r="AA19594" s="81"/>
      <c r="AB19594" s="81"/>
      <c r="AC19594" s="80"/>
      <c r="AD19594" s="80"/>
      <c r="AE19594" s="81"/>
      <c r="AF19594" s="82"/>
      <c r="AG19594" s="80"/>
      <c r="AH19594" s="119"/>
      <c r="AI19594" s="119"/>
    </row>
    <row r="19595" spans="27:35" x14ac:dyDescent="0.25">
      <c r="AA19595" s="81"/>
      <c r="AB19595" s="81"/>
      <c r="AC19595" s="80"/>
      <c r="AD19595" s="80"/>
      <c r="AE19595" s="81"/>
      <c r="AF19595" s="82"/>
      <c r="AG19595" s="80"/>
      <c r="AH19595" s="119"/>
      <c r="AI19595" s="119"/>
    </row>
    <row r="19596" spans="27:35" x14ac:dyDescent="0.25">
      <c r="AA19596" s="81"/>
      <c r="AB19596" s="81"/>
      <c r="AC19596" s="80"/>
      <c r="AD19596" s="80"/>
      <c r="AE19596" s="81"/>
      <c r="AF19596" s="82"/>
      <c r="AG19596" s="80"/>
      <c r="AH19596" s="119"/>
      <c r="AI19596" s="119"/>
    </row>
    <row r="19597" spans="27:35" x14ac:dyDescent="0.25">
      <c r="AA19597" s="81"/>
      <c r="AB19597" s="81"/>
      <c r="AC19597" s="80"/>
      <c r="AD19597" s="80"/>
      <c r="AE19597" s="81"/>
      <c r="AF19597" s="82"/>
      <c r="AG19597" s="80"/>
      <c r="AH19597" s="119"/>
      <c r="AI19597" s="119"/>
    </row>
    <row r="19598" spans="27:35" x14ac:dyDescent="0.25">
      <c r="AA19598" s="81"/>
      <c r="AB19598" s="81"/>
      <c r="AC19598" s="80"/>
      <c r="AD19598" s="80"/>
      <c r="AE19598" s="81"/>
      <c r="AF19598" s="82"/>
      <c r="AG19598" s="80"/>
      <c r="AH19598" s="119"/>
      <c r="AI19598" s="119"/>
    </row>
    <row r="19599" spans="27:35" x14ac:dyDescent="0.25">
      <c r="AA19599" s="81"/>
      <c r="AB19599" s="81"/>
      <c r="AC19599" s="80"/>
      <c r="AD19599" s="80"/>
      <c r="AE19599" s="81"/>
      <c r="AF19599" s="82"/>
      <c r="AG19599" s="80"/>
      <c r="AH19599" s="119"/>
      <c r="AI19599" s="119"/>
    </row>
    <row r="19600" spans="27:35" x14ac:dyDescent="0.25">
      <c r="AA19600" s="81"/>
      <c r="AB19600" s="81"/>
      <c r="AC19600" s="80"/>
      <c r="AD19600" s="80"/>
      <c r="AE19600" s="81"/>
      <c r="AF19600" s="82"/>
      <c r="AG19600" s="80"/>
      <c r="AH19600" s="119"/>
      <c r="AI19600" s="119"/>
    </row>
    <row r="19601" spans="27:35" x14ac:dyDescent="0.25">
      <c r="AA19601" s="81"/>
      <c r="AB19601" s="81"/>
      <c r="AC19601" s="80"/>
      <c r="AD19601" s="80"/>
      <c r="AE19601" s="81"/>
      <c r="AF19601" s="82"/>
      <c r="AG19601" s="80"/>
      <c r="AH19601" s="119"/>
      <c r="AI19601" s="119"/>
    </row>
    <row r="19602" spans="27:35" x14ac:dyDescent="0.25">
      <c r="AA19602" s="81"/>
      <c r="AB19602" s="81"/>
      <c r="AC19602" s="80"/>
      <c r="AD19602" s="80"/>
      <c r="AE19602" s="81"/>
      <c r="AF19602" s="82"/>
      <c r="AG19602" s="80"/>
      <c r="AH19602" s="119"/>
      <c r="AI19602" s="119"/>
    </row>
    <row r="19603" spans="27:35" x14ac:dyDescent="0.25">
      <c r="AA19603" s="81"/>
      <c r="AB19603" s="81"/>
      <c r="AC19603" s="80"/>
      <c r="AD19603" s="80"/>
      <c r="AE19603" s="81"/>
      <c r="AF19603" s="82"/>
      <c r="AG19603" s="80"/>
      <c r="AH19603" s="119"/>
      <c r="AI19603" s="119"/>
    </row>
    <row r="19604" spans="27:35" x14ac:dyDescent="0.25">
      <c r="AA19604" s="81"/>
      <c r="AB19604" s="81"/>
      <c r="AC19604" s="80"/>
      <c r="AD19604" s="80"/>
      <c r="AE19604" s="81"/>
      <c r="AF19604" s="82"/>
      <c r="AG19604" s="80"/>
      <c r="AH19604" s="119"/>
      <c r="AI19604" s="119"/>
    </row>
    <row r="19605" spans="27:35" x14ac:dyDescent="0.25">
      <c r="AA19605" s="81"/>
      <c r="AB19605" s="81"/>
      <c r="AC19605" s="80"/>
      <c r="AD19605" s="80"/>
      <c r="AE19605" s="81"/>
      <c r="AF19605" s="82"/>
      <c r="AG19605" s="80"/>
      <c r="AH19605" s="119"/>
      <c r="AI19605" s="119"/>
    </row>
    <row r="19606" spans="27:35" x14ac:dyDescent="0.25">
      <c r="AA19606" s="81"/>
      <c r="AB19606" s="81"/>
      <c r="AC19606" s="80"/>
      <c r="AD19606" s="80"/>
      <c r="AE19606" s="81"/>
      <c r="AF19606" s="82"/>
      <c r="AG19606" s="80"/>
      <c r="AH19606" s="119"/>
      <c r="AI19606" s="119"/>
    </row>
    <row r="19607" spans="27:35" x14ac:dyDescent="0.25">
      <c r="AA19607" s="81"/>
      <c r="AB19607" s="81"/>
      <c r="AC19607" s="80"/>
      <c r="AD19607" s="80"/>
      <c r="AE19607" s="81"/>
      <c r="AF19607" s="82"/>
      <c r="AG19607" s="80"/>
      <c r="AH19607" s="119"/>
      <c r="AI19607" s="119"/>
    </row>
    <row r="19608" spans="27:35" x14ac:dyDescent="0.25">
      <c r="AA19608" s="81"/>
      <c r="AB19608" s="81"/>
      <c r="AC19608" s="80"/>
      <c r="AD19608" s="80"/>
      <c r="AE19608" s="81"/>
      <c r="AF19608" s="82"/>
      <c r="AG19608" s="80"/>
      <c r="AH19608" s="119"/>
      <c r="AI19608" s="119"/>
    </row>
    <row r="19609" spans="27:35" x14ac:dyDescent="0.25">
      <c r="AA19609" s="81"/>
      <c r="AB19609" s="81"/>
      <c r="AC19609" s="80"/>
      <c r="AD19609" s="80"/>
      <c r="AE19609" s="81"/>
      <c r="AF19609" s="82"/>
      <c r="AG19609" s="80"/>
      <c r="AH19609" s="119"/>
      <c r="AI19609" s="119"/>
    </row>
    <row r="19610" spans="27:35" x14ac:dyDescent="0.25">
      <c r="AA19610" s="81"/>
      <c r="AB19610" s="81"/>
      <c r="AC19610" s="80"/>
      <c r="AD19610" s="80"/>
      <c r="AE19610" s="81"/>
      <c r="AF19610" s="82"/>
      <c r="AG19610" s="80"/>
      <c r="AH19610" s="119"/>
      <c r="AI19610" s="119"/>
    </row>
    <row r="19611" spans="27:35" x14ac:dyDescent="0.25">
      <c r="AA19611" s="81"/>
      <c r="AB19611" s="81"/>
      <c r="AC19611" s="80"/>
      <c r="AD19611" s="80"/>
      <c r="AE19611" s="81"/>
      <c r="AF19611" s="82"/>
      <c r="AG19611" s="80"/>
      <c r="AH19611" s="119"/>
      <c r="AI19611" s="119"/>
    </row>
    <row r="19612" spans="27:35" x14ac:dyDescent="0.25">
      <c r="AA19612" s="81"/>
      <c r="AB19612" s="81"/>
      <c r="AC19612" s="80"/>
      <c r="AD19612" s="80"/>
      <c r="AE19612" s="81"/>
      <c r="AF19612" s="82"/>
      <c r="AG19612" s="80"/>
      <c r="AH19612" s="119"/>
      <c r="AI19612" s="119"/>
    </row>
    <row r="19613" spans="27:35" x14ac:dyDescent="0.25">
      <c r="AA19613" s="81"/>
      <c r="AB19613" s="81"/>
      <c r="AC19613" s="80"/>
      <c r="AD19613" s="80"/>
      <c r="AE19613" s="81"/>
      <c r="AF19613" s="82"/>
      <c r="AG19613" s="80"/>
      <c r="AH19613" s="119"/>
      <c r="AI19613" s="119"/>
    </row>
    <row r="19614" spans="27:35" x14ac:dyDescent="0.25">
      <c r="AA19614" s="81"/>
      <c r="AB19614" s="81"/>
      <c r="AC19614" s="80"/>
      <c r="AD19614" s="80"/>
      <c r="AE19614" s="81"/>
      <c r="AF19614" s="82"/>
      <c r="AG19614" s="80"/>
      <c r="AH19614" s="119"/>
      <c r="AI19614" s="119"/>
    </row>
    <row r="19615" spans="27:35" x14ac:dyDescent="0.25">
      <c r="AA19615" s="81"/>
      <c r="AB19615" s="81"/>
      <c r="AC19615" s="80"/>
      <c r="AD19615" s="80"/>
      <c r="AE19615" s="81"/>
      <c r="AF19615" s="82"/>
      <c r="AG19615" s="80"/>
      <c r="AH19615" s="119"/>
      <c r="AI19615" s="119"/>
    </row>
    <row r="19616" spans="27:35" x14ac:dyDescent="0.25">
      <c r="AA19616" s="81"/>
      <c r="AB19616" s="81"/>
      <c r="AC19616" s="80"/>
      <c r="AD19616" s="80"/>
      <c r="AE19616" s="81"/>
      <c r="AF19616" s="82"/>
      <c r="AG19616" s="80"/>
      <c r="AH19616" s="119"/>
      <c r="AI19616" s="119"/>
    </row>
    <row r="19617" spans="27:35" x14ac:dyDescent="0.25">
      <c r="AA19617" s="81"/>
      <c r="AB19617" s="81"/>
      <c r="AC19617" s="80"/>
      <c r="AD19617" s="80"/>
      <c r="AE19617" s="81"/>
      <c r="AF19617" s="82"/>
      <c r="AG19617" s="80"/>
      <c r="AH19617" s="119"/>
      <c r="AI19617" s="119"/>
    </row>
    <row r="19618" spans="27:35" x14ac:dyDescent="0.25">
      <c r="AA19618" s="81"/>
      <c r="AB19618" s="81"/>
      <c r="AC19618" s="80"/>
      <c r="AD19618" s="80"/>
      <c r="AE19618" s="81"/>
      <c r="AF19618" s="82"/>
      <c r="AG19618" s="80"/>
      <c r="AH19618" s="119"/>
      <c r="AI19618" s="119"/>
    </row>
    <row r="19619" spans="27:35" x14ac:dyDescent="0.25">
      <c r="AA19619" s="81"/>
      <c r="AB19619" s="81"/>
      <c r="AC19619" s="80"/>
      <c r="AD19619" s="80"/>
      <c r="AE19619" s="81"/>
      <c r="AF19619" s="82"/>
      <c r="AG19619" s="80"/>
      <c r="AH19619" s="119"/>
      <c r="AI19619" s="119"/>
    </row>
    <row r="19620" spans="27:35" x14ac:dyDescent="0.25">
      <c r="AA19620" s="81"/>
      <c r="AB19620" s="81"/>
      <c r="AC19620" s="80"/>
      <c r="AD19620" s="80"/>
      <c r="AE19620" s="81"/>
      <c r="AF19620" s="82"/>
      <c r="AG19620" s="80"/>
      <c r="AH19620" s="119"/>
      <c r="AI19620" s="119"/>
    </row>
    <row r="19621" spans="27:35" x14ac:dyDescent="0.25">
      <c r="AA19621" s="81"/>
      <c r="AB19621" s="81"/>
      <c r="AC19621" s="80"/>
      <c r="AD19621" s="80"/>
      <c r="AE19621" s="81"/>
      <c r="AF19621" s="82"/>
      <c r="AG19621" s="80"/>
      <c r="AH19621" s="119"/>
      <c r="AI19621" s="119"/>
    </row>
    <row r="19622" spans="27:35" x14ac:dyDescent="0.25">
      <c r="AA19622" s="81"/>
      <c r="AB19622" s="81"/>
      <c r="AC19622" s="80"/>
      <c r="AD19622" s="80"/>
      <c r="AE19622" s="81"/>
      <c r="AF19622" s="82"/>
      <c r="AG19622" s="80"/>
      <c r="AH19622" s="119"/>
      <c r="AI19622" s="119"/>
    </row>
    <row r="19623" spans="27:35" x14ac:dyDescent="0.25">
      <c r="AA19623" s="81"/>
      <c r="AB19623" s="81"/>
      <c r="AC19623" s="80"/>
      <c r="AD19623" s="80"/>
      <c r="AE19623" s="81"/>
      <c r="AF19623" s="82"/>
      <c r="AG19623" s="80"/>
      <c r="AH19623" s="119"/>
      <c r="AI19623" s="119"/>
    </row>
    <row r="19624" spans="27:35" x14ac:dyDescent="0.25">
      <c r="AA19624" s="81"/>
      <c r="AB19624" s="81"/>
      <c r="AC19624" s="80"/>
      <c r="AD19624" s="80"/>
      <c r="AE19624" s="81"/>
      <c r="AF19624" s="82"/>
      <c r="AG19624" s="80"/>
      <c r="AH19624" s="119"/>
      <c r="AI19624" s="119"/>
    </row>
    <row r="19625" spans="27:35" x14ac:dyDescent="0.25">
      <c r="AA19625" s="81"/>
      <c r="AB19625" s="81"/>
      <c r="AC19625" s="80"/>
      <c r="AD19625" s="80"/>
      <c r="AE19625" s="81"/>
      <c r="AF19625" s="82"/>
      <c r="AG19625" s="80"/>
      <c r="AH19625" s="119"/>
      <c r="AI19625" s="119"/>
    </row>
    <row r="19626" spans="27:35" x14ac:dyDescent="0.25">
      <c r="AA19626" s="81"/>
      <c r="AB19626" s="81"/>
      <c r="AC19626" s="80"/>
      <c r="AD19626" s="80"/>
      <c r="AE19626" s="81"/>
      <c r="AF19626" s="82"/>
      <c r="AG19626" s="80"/>
      <c r="AH19626" s="119"/>
      <c r="AI19626" s="119"/>
    </row>
    <row r="19627" spans="27:35" x14ac:dyDescent="0.25">
      <c r="AA19627" s="81"/>
      <c r="AB19627" s="81"/>
      <c r="AC19627" s="80"/>
      <c r="AD19627" s="80"/>
      <c r="AE19627" s="81"/>
      <c r="AF19627" s="82"/>
      <c r="AG19627" s="80"/>
      <c r="AH19627" s="119"/>
      <c r="AI19627" s="119"/>
    </row>
    <row r="19628" spans="27:35" x14ac:dyDescent="0.25">
      <c r="AA19628" s="81"/>
      <c r="AB19628" s="81"/>
      <c r="AC19628" s="80"/>
      <c r="AD19628" s="80"/>
      <c r="AE19628" s="81"/>
      <c r="AF19628" s="82"/>
      <c r="AG19628" s="80"/>
      <c r="AH19628" s="119"/>
      <c r="AI19628" s="119"/>
    </row>
    <row r="19629" spans="27:35" x14ac:dyDescent="0.25">
      <c r="AA19629" s="81"/>
      <c r="AB19629" s="81"/>
      <c r="AC19629" s="80"/>
      <c r="AD19629" s="80"/>
      <c r="AE19629" s="81"/>
      <c r="AF19629" s="82"/>
      <c r="AG19629" s="80"/>
      <c r="AH19629" s="119"/>
      <c r="AI19629" s="119"/>
    </row>
    <row r="19630" spans="27:35" x14ac:dyDescent="0.25">
      <c r="AA19630" s="81"/>
      <c r="AB19630" s="81"/>
      <c r="AC19630" s="80"/>
      <c r="AD19630" s="80"/>
      <c r="AE19630" s="81"/>
      <c r="AF19630" s="82"/>
      <c r="AG19630" s="80"/>
      <c r="AH19630" s="119"/>
      <c r="AI19630" s="119"/>
    </row>
    <row r="19631" spans="27:35" x14ac:dyDescent="0.25">
      <c r="AA19631" s="81"/>
      <c r="AB19631" s="81"/>
      <c r="AC19631" s="80"/>
      <c r="AD19631" s="80"/>
      <c r="AE19631" s="81"/>
      <c r="AF19631" s="82"/>
      <c r="AG19631" s="80"/>
      <c r="AH19631" s="119"/>
      <c r="AI19631" s="119"/>
    </row>
    <row r="19632" spans="27:35" x14ac:dyDescent="0.25">
      <c r="AA19632" s="81"/>
      <c r="AB19632" s="81"/>
      <c r="AC19632" s="80"/>
      <c r="AD19632" s="80"/>
      <c r="AE19632" s="81"/>
      <c r="AF19632" s="82"/>
      <c r="AG19632" s="80"/>
      <c r="AH19632" s="119"/>
      <c r="AI19632" s="119"/>
    </row>
    <row r="19633" spans="27:35" x14ac:dyDescent="0.25">
      <c r="AA19633" s="81"/>
      <c r="AB19633" s="81"/>
      <c r="AC19633" s="80"/>
      <c r="AD19633" s="80"/>
      <c r="AE19633" s="81"/>
      <c r="AF19633" s="82"/>
      <c r="AG19633" s="80"/>
      <c r="AH19633" s="119"/>
      <c r="AI19633" s="119"/>
    </row>
    <row r="19634" spans="27:35" x14ac:dyDescent="0.25">
      <c r="AA19634" s="81"/>
      <c r="AB19634" s="81"/>
      <c r="AC19634" s="80"/>
      <c r="AD19634" s="80"/>
      <c r="AE19634" s="81"/>
      <c r="AF19634" s="82"/>
      <c r="AG19634" s="80"/>
      <c r="AH19634" s="119"/>
      <c r="AI19634" s="119"/>
    </row>
    <row r="19635" spans="27:35" x14ac:dyDescent="0.25">
      <c r="AA19635" s="81"/>
      <c r="AB19635" s="81"/>
      <c r="AC19635" s="80"/>
      <c r="AD19635" s="80"/>
      <c r="AE19635" s="81"/>
      <c r="AF19635" s="82"/>
      <c r="AG19635" s="80"/>
      <c r="AH19635" s="119"/>
      <c r="AI19635" s="119"/>
    </row>
    <row r="19636" spans="27:35" x14ac:dyDescent="0.25">
      <c r="AA19636" s="81"/>
      <c r="AB19636" s="81"/>
      <c r="AC19636" s="80"/>
      <c r="AD19636" s="80"/>
      <c r="AE19636" s="81"/>
      <c r="AF19636" s="82"/>
      <c r="AG19636" s="80"/>
      <c r="AH19636" s="119"/>
      <c r="AI19636" s="119"/>
    </row>
    <row r="19637" spans="27:35" x14ac:dyDescent="0.25">
      <c r="AA19637" s="81"/>
      <c r="AB19637" s="81"/>
      <c r="AC19637" s="80"/>
      <c r="AD19637" s="80"/>
      <c r="AE19637" s="81"/>
      <c r="AF19637" s="82"/>
      <c r="AG19637" s="80"/>
      <c r="AH19637" s="119"/>
      <c r="AI19637" s="119"/>
    </row>
    <row r="19638" spans="27:35" x14ac:dyDescent="0.25">
      <c r="AA19638" s="81"/>
      <c r="AB19638" s="81"/>
      <c r="AC19638" s="80"/>
      <c r="AD19638" s="80"/>
      <c r="AE19638" s="81"/>
      <c r="AF19638" s="82"/>
      <c r="AG19638" s="80"/>
      <c r="AH19638" s="119"/>
      <c r="AI19638" s="119"/>
    </row>
    <row r="19639" spans="27:35" x14ac:dyDescent="0.25">
      <c r="AA19639" s="81"/>
      <c r="AB19639" s="81"/>
      <c r="AC19639" s="80"/>
      <c r="AD19639" s="80"/>
      <c r="AE19639" s="81"/>
      <c r="AF19639" s="82"/>
      <c r="AG19639" s="80"/>
      <c r="AH19639" s="119"/>
      <c r="AI19639" s="119"/>
    </row>
    <row r="19640" spans="27:35" x14ac:dyDescent="0.25">
      <c r="AA19640" s="81"/>
      <c r="AB19640" s="81"/>
      <c r="AC19640" s="80"/>
      <c r="AD19640" s="80"/>
      <c r="AE19640" s="81"/>
      <c r="AF19640" s="82"/>
      <c r="AG19640" s="80"/>
      <c r="AH19640" s="119"/>
      <c r="AI19640" s="119"/>
    </row>
    <row r="19641" spans="27:35" x14ac:dyDescent="0.25">
      <c r="AA19641" s="81"/>
      <c r="AB19641" s="81"/>
      <c r="AC19641" s="80"/>
      <c r="AD19641" s="80"/>
      <c r="AE19641" s="81"/>
      <c r="AF19641" s="82"/>
      <c r="AG19641" s="80"/>
      <c r="AH19641" s="119"/>
      <c r="AI19641" s="119"/>
    </row>
    <row r="19642" spans="27:35" x14ac:dyDescent="0.25">
      <c r="AA19642" s="81"/>
      <c r="AB19642" s="81"/>
      <c r="AC19642" s="80"/>
      <c r="AD19642" s="80"/>
      <c r="AE19642" s="81"/>
      <c r="AF19642" s="82"/>
      <c r="AG19642" s="80"/>
      <c r="AH19642" s="119"/>
      <c r="AI19642" s="119"/>
    </row>
    <row r="19643" spans="27:35" x14ac:dyDescent="0.25">
      <c r="AA19643" s="81"/>
      <c r="AB19643" s="81"/>
      <c r="AC19643" s="80"/>
      <c r="AD19643" s="80"/>
      <c r="AE19643" s="81"/>
      <c r="AF19643" s="82"/>
      <c r="AG19643" s="80"/>
      <c r="AH19643" s="119"/>
      <c r="AI19643" s="119"/>
    </row>
    <row r="19644" spans="27:35" x14ac:dyDescent="0.25">
      <c r="AA19644" s="81"/>
      <c r="AB19644" s="81"/>
      <c r="AC19644" s="80"/>
      <c r="AD19644" s="80"/>
      <c r="AE19644" s="81"/>
      <c r="AF19644" s="82"/>
      <c r="AG19644" s="80"/>
      <c r="AH19644" s="119"/>
      <c r="AI19644" s="119"/>
    </row>
    <row r="19645" spans="27:35" x14ac:dyDescent="0.25">
      <c r="AA19645" s="81"/>
      <c r="AB19645" s="81"/>
      <c r="AC19645" s="80"/>
      <c r="AD19645" s="80"/>
      <c r="AE19645" s="81"/>
      <c r="AF19645" s="82"/>
      <c r="AG19645" s="80"/>
      <c r="AH19645" s="119"/>
      <c r="AI19645" s="119"/>
    </row>
    <row r="19646" spans="27:35" x14ac:dyDescent="0.25">
      <c r="AA19646" s="81"/>
      <c r="AB19646" s="81"/>
      <c r="AC19646" s="80"/>
      <c r="AD19646" s="80"/>
      <c r="AE19646" s="81"/>
      <c r="AF19646" s="82"/>
      <c r="AG19646" s="80"/>
      <c r="AH19646" s="119"/>
      <c r="AI19646" s="119"/>
    </row>
    <row r="19647" spans="27:35" x14ac:dyDescent="0.25">
      <c r="AA19647" s="81"/>
      <c r="AB19647" s="81"/>
      <c r="AC19647" s="80"/>
      <c r="AD19647" s="80"/>
      <c r="AE19647" s="81"/>
      <c r="AF19647" s="82"/>
      <c r="AG19647" s="80"/>
      <c r="AH19647" s="119"/>
      <c r="AI19647" s="119"/>
    </row>
    <row r="19648" spans="27:35" x14ac:dyDescent="0.25">
      <c r="AA19648" s="81"/>
      <c r="AB19648" s="81"/>
      <c r="AC19648" s="80"/>
      <c r="AD19648" s="80"/>
      <c r="AE19648" s="81"/>
      <c r="AF19648" s="82"/>
      <c r="AG19648" s="80"/>
      <c r="AH19648" s="119"/>
      <c r="AI19648" s="119"/>
    </row>
    <row r="19649" spans="27:35" x14ac:dyDescent="0.25">
      <c r="AA19649" s="81"/>
      <c r="AB19649" s="81"/>
      <c r="AC19649" s="80"/>
      <c r="AD19649" s="80"/>
      <c r="AE19649" s="81"/>
      <c r="AF19649" s="82"/>
      <c r="AG19649" s="80"/>
      <c r="AH19649" s="119"/>
      <c r="AI19649" s="119"/>
    </row>
    <row r="19650" spans="27:35" x14ac:dyDescent="0.25">
      <c r="AA19650" s="81"/>
      <c r="AB19650" s="81"/>
      <c r="AC19650" s="80"/>
      <c r="AD19650" s="80"/>
      <c r="AE19650" s="81"/>
      <c r="AF19650" s="82"/>
      <c r="AG19650" s="80"/>
      <c r="AH19650" s="119"/>
      <c r="AI19650" s="119"/>
    </row>
    <row r="19651" spans="27:35" x14ac:dyDescent="0.25">
      <c r="AA19651" s="81"/>
      <c r="AB19651" s="81"/>
      <c r="AC19651" s="80"/>
      <c r="AD19651" s="80"/>
      <c r="AE19651" s="81"/>
      <c r="AF19651" s="82"/>
      <c r="AG19651" s="80"/>
      <c r="AH19651" s="119"/>
      <c r="AI19651" s="119"/>
    </row>
    <row r="19652" spans="27:35" x14ac:dyDescent="0.25">
      <c r="AA19652" s="81"/>
      <c r="AB19652" s="81"/>
      <c r="AC19652" s="80"/>
      <c r="AD19652" s="80"/>
      <c r="AE19652" s="81"/>
      <c r="AF19652" s="82"/>
      <c r="AG19652" s="80"/>
      <c r="AH19652" s="119"/>
      <c r="AI19652" s="119"/>
    </row>
    <row r="19653" spans="27:35" x14ac:dyDescent="0.25">
      <c r="AA19653" s="81"/>
      <c r="AB19653" s="81"/>
      <c r="AC19653" s="80"/>
      <c r="AD19653" s="80"/>
      <c r="AE19653" s="81"/>
      <c r="AF19653" s="82"/>
      <c r="AG19653" s="80"/>
      <c r="AH19653" s="119"/>
      <c r="AI19653" s="119"/>
    </row>
    <row r="19654" spans="27:35" x14ac:dyDescent="0.25">
      <c r="AA19654" s="81"/>
      <c r="AB19654" s="81"/>
      <c r="AC19654" s="80"/>
      <c r="AD19654" s="80"/>
      <c r="AE19654" s="81"/>
      <c r="AF19654" s="82"/>
      <c r="AG19654" s="80"/>
      <c r="AH19654" s="119"/>
      <c r="AI19654" s="119"/>
    </row>
    <row r="19655" spans="27:35" x14ac:dyDescent="0.25">
      <c r="AA19655" s="81"/>
      <c r="AB19655" s="81"/>
      <c r="AC19655" s="80"/>
      <c r="AD19655" s="80"/>
      <c r="AE19655" s="81"/>
      <c r="AF19655" s="82"/>
      <c r="AG19655" s="80"/>
      <c r="AH19655" s="119"/>
      <c r="AI19655" s="119"/>
    </row>
    <row r="19656" spans="27:35" x14ac:dyDescent="0.25">
      <c r="AA19656" s="81"/>
      <c r="AB19656" s="81"/>
      <c r="AC19656" s="80"/>
      <c r="AD19656" s="80"/>
      <c r="AE19656" s="81"/>
      <c r="AF19656" s="82"/>
      <c r="AG19656" s="80"/>
      <c r="AH19656" s="119"/>
      <c r="AI19656" s="119"/>
    </row>
    <row r="19657" spans="27:35" x14ac:dyDescent="0.25">
      <c r="AA19657" s="81"/>
      <c r="AB19657" s="81"/>
      <c r="AC19657" s="80"/>
      <c r="AD19657" s="80"/>
      <c r="AE19657" s="81"/>
      <c r="AF19657" s="82"/>
      <c r="AG19657" s="80"/>
      <c r="AH19657" s="119"/>
      <c r="AI19657" s="119"/>
    </row>
    <row r="19658" spans="27:35" x14ac:dyDescent="0.25">
      <c r="AA19658" s="81"/>
      <c r="AB19658" s="81"/>
      <c r="AC19658" s="80"/>
      <c r="AD19658" s="80"/>
      <c r="AE19658" s="81"/>
      <c r="AF19658" s="82"/>
      <c r="AG19658" s="80"/>
      <c r="AH19658" s="119"/>
      <c r="AI19658" s="119"/>
    </row>
    <row r="19659" spans="27:35" x14ac:dyDescent="0.25">
      <c r="AA19659" s="81"/>
      <c r="AB19659" s="81"/>
      <c r="AC19659" s="80"/>
      <c r="AD19659" s="80"/>
      <c r="AE19659" s="81"/>
      <c r="AF19659" s="82"/>
      <c r="AG19659" s="80"/>
      <c r="AH19659" s="119"/>
      <c r="AI19659" s="119"/>
    </row>
    <row r="19660" spans="27:35" x14ac:dyDescent="0.25">
      <c r="AA19660" s="81"/>
      <c r="AB19660" s="81"/>
      <c r="AC19660" s="80"/>
      <c r="AD19660" s="80"/>
      <c r="AE19660" s="81"/>
      <c r="AF19660" s="82"/>
      <c r="AG19660" s="80"/>
      <c r="AH19660" s="119"/>
      <c r="AI19660" s="119"/>
    </row>
    <row r="19661" spans="27:35" x14ac:dyDescent="0.25">
      <c r="AA19661" s="81"/>
      <c r="AB19661" s="81"/>
      <c r="AC19661" s="80"/>
      <c r="AD19661" s="80"/>
      <c r="AE19661" s="81"/>
      <c r="AF19661" s="82"/>
      <c r="AG19661" s="80"/>
      <c r="AH19661" s="119"/>
      <c r="AI19661" s="119"/>
    </row>
    <row r="19662" spans="27:35" x14ac:dyDescent="0.25">
      <c r="AA19662" s="81"/>
      <c r="AB19662" s="81"/>
      <c r="AC19662" s="80"/>
      <c r="AD19662" s="80"/>
      <c r="AE19662" s="81"/>
      <c r="AF19662" s="82"/>
      <c r="AG19662" s="80"/>
      <c r="AH19662" s="119"/>
      <c r="AI19662" s="119"/>
    </row>
    <row r="19663" spans="27:35" x14ac:dyDescent="0.25">
      <c r="AA19663" s="81"/>
      <c r="AB19663" s="81"/>
      <c r="AC19663" s="80"/>
      <c r="AD19663" s="80"/>
      <c r="AE19663" s="81"/>
      <c r="AF19663" s="82"/>
      <c r="AG19663" s="80"/>
      <c r="AH19663" s="119"/>
      <c r="AI19663" s="119"/>
    </row>
    <row r="19664" spans="27:35" x14ac:dyDescent="0.25">
      <c r="AA19664" s="81"/>
      <c r="AB19664" s="81"/>
      <c r="AC19664" s="80"/>
      <c r="AD19664" s="80"/>
      <c r="AE19664" s="81"/>
      <c r="AF19664" s="82"/>
      <c r="AG19664" s="80"/>
      <c r="AH19664" s="119"/>
      <c r="AI19664" s="119"/>
    </row>
    <row r="19665" spans="27:35" x14ac:dyDescent="0.25">
      <c r="AA19665" s="81"/>
      <c r="AB19665" s="81"/>
      <c r="AC19665" s="80"/>
      <c r="AD19665" s="80"/>
      <c r="AE19665" s="81"/>
      <c r="AF19665" s="82"/>
      <c r="AG19665" s="80"/>
      <c r="AH19665" s="119"/>
      <c r="AI19665" s="119"/>
    </row>
    <row r="19666" spans="27:35" x14ac:dyDescent="0.25">
      <c r="AA19666" s="81"/>
      <c r="AB19666" s="81"/>
      <c r="AC19666" s="80"/>
      <c r="AD19666" s="80"/>
      <c r="AE19666" s="81"/>
      <c r="AF19666" s="82"/>
      <c r="AG19666" s="80"/>
      <c r="AH19666" s="119"/>
      <c r="AI19666" s="119"/>
    </row>
    <row r="19667" spans="27:35" x14ac:dyDescent="0.25">
      <c r="AA19667" s="81"/>
      <c r="AB19667" s="81"/>
      <c r="AC19667" s="80"/>
      <c r="AD19667" s="80"/>
      <c r="AE19667" s="81"/>
      <c r="AF19667" s="82"/>
      <c r="AG19667" s="80"/>
      <c r="AH19667" s="119"/>
      <c r="AI19667" s="119"/>
    </row>
    <row r="19668" spans="27:35" x14ac:dyDescent="0.25">
      <c r="AA19668" s="81"/>
      <c r="AB19668" s="81"/>
      <c r="AC19668" s="80"/>
      <c r="AD19668" s="80"/>
      <c r="AE19668" s="81"/>
      <c r="AF19668" s="82"/>
      <c r="AG19668" s="80"/>
      <c r="AH19668" s="119"/>
      <c r="AI19668" s="119"/>
    </row>
    <row r="19669" spans="27:35" x14ac:dyDescent="0.25">
      <c r="AA19669" s="81"/>
      <c r="AB19669" s="81"/>
      <c r="AC19669" s="80"/>
      <c r="AD19669" s="80"/>
      <c r="AE19669" s="81"/>
      <c r="AF19669" s="82"/>
      <c r="AG19669" s="80"/>
      <c r="AH19669" s="119"/>
      <c r="AI19669" s="119"/>
    </row>
    <row r="19670" spans="27:35" x14ac:dyDescent="0.25">
      <c r="AA19670" s="81"/>
      <c r="AB19670" s="81"/>
      <c r="AC19670" s="80"/>
      <c r="AD19670" s="80"/>
      <c r="AE19670" s="81"/>
      <c r="AF19670" s="82"/>
      <c r="AG19670" s="80"/>
      <c r="AH19670" s="119"/>
      <c r="AI19670" s="119"/>
    </row>
    <row r="19671" spans="27:35" x14ac:dyDescent="0.25">
      <c r="AA19671" s="81"/>
      <c r="AB19671" s="81"/>
      <c r="AC19671" s="80"/>
      <c r="AD19671" s="80"/>
      <c r="AE19671" s="81"/>
      <c r="AF19671" s="82"/>
      <c r="AG19671" s="80"/>
      <c r="AH19671" s="119"/>
      <c r="AI19671" s="119"/>
    </row>
    <row r="19672" spans="27:35" x14ac:dyDescent="0.25">
      <c r="AA19672" s="81"/>
      <c r="AB19672" s="81"/>
      <c r="AC19672" s="80"/>
      <c r="AD19672" s="80"/>
      <c r="AE19672" s="81"/>
      <c r="AF19672" s="82"/>
      <c r="AG19672" s="80"/>
      <c r="AH19672" s="119"/>
      <c r="AI19672" s="119"/>
    </row>
    <row r="19673" spans="27:35" x14ac:dyDescent="0.25">
      <c r="AA19673" s="81"/>
      <c r="AB19673" s="81"/>
      <c r="AC19673" s="80"/>
      <c r="AD19673" s="80"/>
      <c r="AE19673" s="81"/>
      <c r="AF19673" s="82"/>
      <c r="AG19673" s="80"/>
      <c r="AH19673" s="119"/>
      <c r="AI19673" s="119"/>
    </row>
    <row r="19674" spans="27:35" x14ac:dyDescent="0.25">
      <c r="AA19674" s="81"/>
      <c r="AB19674" s="81"/>
      <c r="AC19674" s="80"/>
      <c r="AD19674" s="80"/>
      <c r="AE19674" s="81"/>
      <c r="AF19674" s="82"/>
      <c r="AG19674" s="80"/>
      <c r="AH19674" s="119"/>
      <c r="AI19674" s="119"/>
    </row>
    <row r="19675" spans="27:35" x14ac:dyDescent="0.25">
      <c r="AA19675" s="81"/>
      <c r="AB19675" s="81"/>
      <c r="AC19675" s="80"/>
      <c r="AD19675" s="80"/>
      <c r="AE19675" s="81"/>
      <c r="AF19675" s="82"/>
      <c r="AG19675" s="80"/>
      <c r="AH19675" s="119"/>
      <c r="AI19675" s="119"/>
    </row>
    <row r="19676" spans="27:35" x14ac:dyDescent="0.25">
      <c r="AA19676" s="81"/>
      <c r="AB19676" s="81"/>
      <c r="AC19676" s="80"/>
      <c r="AD19676" s="80"/>
      <c r="AE19676" s="81"/>
      <c r="AF19676" s="82"/>
      <c r="AG19676" s="80"/>
      <c r="AH19676" s="119"/>
      <c r="AI19676" s="119"/>
    </row>
    <row r="19677" spans="27:35" x14ac:dyDescent="0.25">
      <c r="AA19677" s="81"/>
      <c r="AB19677" s="81"/>
      <c r="AC19677" s="80"/>
      <c r="AD19677" s="80"/>
      <c r="AE19677" s="81"/>
      <c r="AF19677" s="82"/>
      <c r="AG19677" s="80"/>
      <c r="AH19677" s="119"/>
      <c r="AI19677" s="119"/>
    </row>
    <row r="19678" spans="27:35" x14ac:dyDescent="0.25">
      <c r="AA19678" s="81"/>
      <c r="AB19678" s="81"/>
      <c r="AC19678" s="80"/>
      <c r="AD19678" s="80"/>
      <c r="AE19678" s="81"/>
      <c r="AF19678" s="82"/>
      <c r="AG19678" s="80"/>
      <c r="AH19678" s="119"/>
      <c r="AI19678" s="119"/>
    </row>
    <row r="19679" spans="27:35" x14ac:dyDescent="0.25">
      <c r="AA19679" s="81"/>
      <c r="AB19679" s="81"/>
      <c r="AC19679" s="80"/>
      <c r="AD19679" s="80"/>
      <c r="AE19679" s="81"/>
      <c r="AF19679" s="82"/>
      <c r="AG19679" s="80"/>
      <c r="AH19679" s="119"/>
      <c r="AI19679" s="119"/>
    </row>
    <row r="19680" spans="27:35" x14ac:dyDescent="0.25">
      <c r="AA19680" s="81"/>
      <c r="AB19680" s="81"/>
      <c r="AC19680" s="80"/>
      <c r="AD19680" s="80"/>
      <c r="AE19680" s="81"/>
      <c r="AF19680" s="82"/>
      <c r="AG19680" s="80"/>
      <c r="AH19680" s="119"/>
      <c r="AI19680" s="119"/>
    </row>
    <row r="19681" spans="27:35" x14ac:dyDescent="0.25">
      <c r="AA19681" s="81"/>
      <c r="AB19681" s="81"/>
      <c r="AC19681" s="80"/>
      <c r="AD19681" s="80"/>
      <c r="AE19681" s="81"/>
      <c r="AF19681" s="82"/>
      <c r="AG19681" s="80"/>
      <c r="AH19681" s="119"/>
      <c r="AI19681" s="119"/>
    </row>
    <row r="19682" spans="27:35" x14ac:dyDescent="0.25">
      <c r="AA19682" s="81"/>
      <c r="AB19682" s="81"/>
      <c r="AC19682" s="80"/>
      <c r="AD19682" s="80"/>
      <c r="AE19682" s="81"/>
      <c r="AF19682" s="82"/>
      <c r="AG19682" s="80"/>
      <c r="AH19682" s="119"/>
      <c r="AI19682" s="119"/>
    </row>
    <row r="19683" spans="27:35" x14ac:dyDescent="0.25">
      <c r="AA19683" s="81"/>
      <c r="AB19683" s="81"/>
      <c r="AC19683" s="80"/>
      <c r="AD19683" s="80"/>
      <c r="AE19683" s="81"/>
      <c r="AF19683" s="82"/>
      <c r="AG19683" s="80"/>
      <c r="AH19683" s="119"/>
      <c r="AI19683" s="119"/>
    </row>
    <row r="19684" spans="27:35" x14ac:dyDescent="0.25">
      <c r="AA19684" s="81"/>
      <c r="AB19684" s="81"/>
      <c r="AC19684" s="80"/>
      <c r="AD19684" s="80"/>
      <c r="AE19684" s="81"/>
      <c r="AF19684" s="82"/>
      <c r="AG19684" s="80"/>
      <c r="AH19684" s="119"/>
      <c r="AI19684" s="119"/>
    </row>
    <row r="19685" spans="27:35" x14ac:dyDescent="0.25">
      <c r="AA19685" s="81"/>
      <c r="AB19685" s="81"/>
      <c r="AC19685" s="80"/>
      <c r="AD19685" s="80"/>
      <c r="AE19685" s="81"/>
      <c r="AF19685" s="82"/>
      <c r="AG19685" s="80"/>
      <c r="AH19685" s="119"/>
      <c r="AI19685" s="119"/>
    </row>
    <row r="19686" spans="27:35" x14ac:dyDescent="0.25">
      <c r="AA19686" s="81"/>
      <c r="AB19686" s="81"/>
      <c r="AC19686" s="80"/>
      <c r="AD19686" s="80"/>
      <c r="AE19686" s="81"/>
      <c r="AF19686" s="82"/>
      <c r="AG19686" s="80"/>
      <c r="AH19686" s="119"/>
      <c r="AI19686" s="119"/>
    </row>
    <row r="19687" spans="27:35" x14ac:dyDescent="0.25">
      <c r="AA19687" s="81"/>
      <c r="AB19687" s="81"/>
      <c r="AC19687" s="80"/>
      <c r="AD19687" s="80"/>
      <c r="AE19687" s="81"/>
      <c r="AF19687" s="82"/>
      <c r="AG19687" s="80"/>
      <c r="AH19687" s="119"/>
      <c r="AI19687" s="119"/>
    </row>
    <row r="19688" spans="27:35" x14ac:dyDescent="0.25">
      <c r="AA19688" s="81"/>
      <c r="AB19688" s="81"/>
      <c r="AC19688" s="80"/>
      <c r="AD19688" s="80"/>
      <c r="AE19688" s="81"/>
      <c r="AF19688" s="82"/>
      <c r="AG19688" s="80"/>
      <c r="AH19688" s="119"/>
      <c r="AI19688" s="119"/>
    </row>
    <row r="19689" spans="27:35" x14ac:dyDescent="0.25">
      <c r="AA19689" s="81"/>
      <c r="AB19689" s="81"/>
      <c r="AC19689" s="80"/>
      <c r="AD19689" s="80"/>
      <c r="AE19689" s="81"/>
      <c r="AF19689" s="82"/>
      <c r="AG19689" s="80"/>
      <c r="AH19689" s="119"/>
      <c r="AI19689" s="119"/>
    </row>
    <row r="19690" spans="27:35" x14ac:dyDescent="0.25">
      <c r="AA19690" s="81"/>
      <c r="AB19690" s="81"/>
      <c r="AC19690" s="80"/>
      <c r="AD19690" s="80"/>
      <c r="AE19690" s="81"/>
      <c r="AF19690" s="82"/>
      <c r="AG19690" s="80"/>
      <c r="AH19690" s="119"/>
      <c r="AI19690" s="119"/>
    </row>
    <row r="19691" spans="27:35" x14ac:dyDescent="0.25">
      <c r="AA19691" s="81"/>
      <c r="AB19691" s="81"/>
      <c r="AC19691" s="80"/>
      <c r="AD19691" s="80"/>
      <c r="AE19691" s="81"/>
      <c r="AF19691" s="82"/>
      <c r="AG19691" s="80"/>
      <c r="AH19691" s="119"/>
      <c r="AI19691" s="119"/>
    </row>
    <row r="19692" spans="27:35" x14ac:dyDescent="0.25">
      <c r="AA19692" s="81"/>
      <c r="AB19692" s="81"/>
      <c r="AC19692" s="80"/>
      <c r="AD19692" s="80"/>
      <c r="AE19692" s="81"/>
      <c r="AF19692" s="82"/>
      <c r="AG19692" s="80"/>
      <c r="AH19692" s="119"/>
      <c r="AI19692" s="119"/>
    </row>
    <row r="19693" spans="27:35" x14ac:dyDescent="0.25">
      <c r="AA19693" s="81"/>
      <c r="AB19693" s="81"/>
      <c r="AC19693" s="80"/>
      <c r="AD19693" s="80"/>
      <c r="AE19693" s="81"/>
      <c r="AF19693" s="82"/>
      <c r="AG19693" s="80"/>
      <c r="AH19693" s="119"/>
      <c r="AI19693" s="119"/>
    </row>
    <row r="19694" spans="27:35" x14ac:dyDescent="0.25">
      <c r="AA19694" s="81"/>
      <c r="AB19694" s="81"/>
      <c r="AC19694" s="80"/>
      <c r="AD19694" s="80"/>
      <c r="AE19694" s="81"/>
      <c r="AF19694" s="82"/>
      <c r="AG19694" s="80"/>
      <c r="AH19694" s="119"/>
      <c r="AI19694" s="119"/>
    </row>
    <row r="19695" spans="27:35" x14ac:dyDescent="0.25">
      <c r="AA19695" s="81"/>
      <c r="AB19695" s="81"/>
      <c r="AC19695" s="80"/>
      <c r="AD19695" s="80"/>
      <c r="AE19695" s="81"/>
      <c r="AF19695" s="82"/>
      <c r="AG19695" s="80"/>
      <c r="AH19695" s="119"/>
      <c r="AI19695" s="119"/>
    </row>
    <row r="19696" spans="27:35" x14ac:dyDescent="0.25">
      <c r="AA19696" s="81"/>
      <c r="AB19696" s="81"/>
      <c r="AC19696" s="80"/>
      <c r="AD19696" s="80"/>
      <c r="AE19696" s="81"/>
      <c r="AF19696" s="82"/>
      <c r="AG19696" s="80"/>
      <c r="AH19696" s="119"/>
      <c r="AI19696" s="119"/>
    </row>
    <row r="19697" spans="27:35" x14ac:dyDescent="0.25">
      <c r="AA19697" s="81"/>
      <c r="AB19697" s="81"/>
      <c r="AC19697" s="80"/>
      <c r="AD19697" s="80"/>
      <c r="AE19697" s="81"/>
      <c r="AF19697" s="82"/>
      <c r="AG19697" s="80"/>
      <c r="AH19697" s="119"/>
      <c r="AI19697" s="119"/>
    </row>
    <row r="19698" spans="27:35" x14ac:dyDescent="0.25">
      <c r="AA19698" s="81"/>
      <c r="AB19698" s="81"/>
      <c r="AC19698" s="80"/>
      <c r="AD19698" s="80"/>
      <c r="AE19698" s="81"/>
      <c r="AF19698" s="82"/>
      <c r="AG19698" s="80"/>
      <c r="AH19698" s="119"/>
      <c r="AI19698" s="119"/>
    </row>
    <row r="19699" spans="27:35" x14ac:dyDescent="0.25">
      <c r="AA19699" s="81"/>
      <c r="AB19699" s="81"/>
      <c r="AC19699" s="80"/>
      <c r="AD19699" s="80"/>
      <c r="AE19699" s="81"/>
      <c r="AF19699" s="82"/>
      <c r="AG19699" s="80"/>
      <c r="AH19699" s="119"/>
      <c r="AI19699" s="119"/>
    </row>
    <row r="19700" spans="27:35" x14ac:dyDescent="0.25">
      <c r="AA19700" s="81"/>
      <c r="AB19700" s="81"/>
      <c r="AC19700" s="80"/>
      <c r="AD19700" s="80"/>
      <c r="AE19700" s="81"/>
      <c r="AF19700" s="82"/>
      <c r="AG19700" s="80"/>
      <c r="AH19700" s="119"/>
      <c r="AI19700" s="119"/>
    </row>
    <row r="19701" spans="27:35" x14ac:dyDescent="0.25">
      <c r="AA19701" s="81"/>
      <c r="AB19701" s="81"/>
      <c r="AC19701" s="80"/>
      <c r="AD19701" s="80"/>
      <c r="AE19701" s="81"/>
      <c r="AF19701" s="82"/>
      <c r="AG19701" s="80"/>
      <c r="AH19701" s="119"/>
      <c r="AI19701" s="119"/>
    </row>
    <row r="19702" spans="27:35" x14ac:dyDescent="0.25">
      <c r="AA19702" s="81"/>
      <c r="AB19702" s="81"/>
      <c r="AC19702" s="80"/>
      <c r="AD19702" s="80"/>
      <c r="AE19702" s="81"/>
      <c r="AF19702" s="82"/>
      <c r="AG19702" s="80"/>
      <c r="AH19702" s="119"/>
      <c r="AI19702" s="119"/>
    </row>
    <row r="19703" spans="27:35" x14ac:dyDescent="0.25">
      <c r="AA19703" s="81"/>
      <c r="AB19703" s="81"/>
      <c r="AC19703" s="80"/>
      <c r="AD19703" s="80"/>
      <c r="AE19703" s="81"/>
      <c r="AF19703" s="82"/>
      <c r="AG19703" s="80"/>
      <c r="AH19703" s="119"/>
      <c r="AI19703" s="119"/>
    </row>
    <row r="19704" spans="27:35" x14ac:dyDescent="0.25">
      <c r="AA19704" s="81"/>
      <c r="AB19704" s="81"/>
      <c r="AC19704" s="80"/>
      <c r="AD19704" s="80"/>
      <c r="AE19704" s="81"/>
      <c r="AF19704" s="82"/>
      <c r="AG19704" s="80"/>
      <c r="AH19704" s="119"/>
      <c r="AI19704" s="119"/>
    </row>
    <row r="19705" spans="27:35" x14ac:dyDescent="0.25">
      <c r="AA19705" s="81"/>
      <c r="AB19705" s="81"/>
      <c r="AC19705" s="80"/>
      <c r="AD19705" s="80"/>
      <c r="AE19705" s="81"/>
      <c r="AF19705" s="82"/>
      <c r="AG19705" s="80"/>
      <c r="AH19705" s="119"/>
      <c r="AI19705" s="119"/>
    </row>
    <row r="19706" spans="27:35" x14ac:dyDescent="0.25">
      <c r="AA19706" s="81"/>
      <c r="AB19706" s="81"/>
      <c r="AC19706" s="80"/>
      <c r="AD19706" s="80"/>
      <c r="AE19706" s="81"/>
      <c r="AF19706" s="82"/>
      <c r="AG19706" s="80"/>
      <c r="AH19706" s="119"/>
      <c r="AI19706" s="119"/>
    </row>
    <row r="19707" spans="27:35" x14ac:dyDescent="0.25">
      <c r="AA19707" s="81"/>
      <c r="AB19707" s="81"/>
      <c r="AC19707" s="80"/>
      <c r="AD19707" s="80"/>
      <c r="AE19707" s="81"/>
      <c r="AF19707" s="82"/>
      <c r="AG19707" s="80"/>
      <c r="AH19707" s="119"/>
      <c r="AI19707" s="119"/>
    </row>
    <row r="19708" spans="27:35" x14ac:dyDescent="0.25">
      <c r="AA19708" s="81"/>
      <c r="AB19708" s="81"/>
      <c r="AC19708" s="80"/>
      <c r="AD19708" s="80"/>
      <c r="AE19708" s="81"/>
      <c r="AF19708" s="82"/>
      <c r="AG19708" s="80"/>
      <c r="AH19708" s="119"/>
      <c r="AI19708" s="119"/>
    </row>
    <row r="19709" spans="27:35" x14ac:dyDescent="0.25">
      <c r="AA19709" s="81"/>
      <c r="AB19709" s="81"/>
      <c r="AC19709" s="80"/>
      <c r="AD19709" s="80"/>
      <c r="AE19709" s="81"/>
      <c r="AF19709" s="82"/>
      <c r="AG19709" s="80"/>
      <c r="AH19709" s="119"/>
      <c r="AI19709" s="119"/>
    </row>
    <row r="19710" spans="27:35" x14ac:dyDescent="0.25">
      <c r="AA19710" s="81"/>
      <c r="AB19710" s="81"/>
      <c r="AC19710" s="80"/>
      <c r="AD19710" s="80"/>
      <c r="AE19710" s="81"/>
      <c r="AF19710" s="82"/>
      <c r="AG19710" s="80"/>
      <c r="AH19710" s="119"/>
      <c r="AI19710" s="119"/>
    </row>
    <row r="19711" spans="27:35" x14ac:dyDescent="0.25">
      <c r="AA19711" s="81"/>
      <c r="AB19711" s="81"/>
      <c r="AC19711" s="80"/>
      <c r="AD19711" s="80"/>
      <c r="AE19711" s="81"/>
      <c r="AF19711" s="82"/>
      <c r="AG19711" s="80"/>
      <c r="AH19711" s="119"/>
      <c r="AI19711" s="119"/>
    </row>
    <row r="19712" spans="27:35" x14ac:dyDescent="0.25">
      <c r="AA19712" s="81"/>
      <c r="AB19712" s="81"/>
      <c r="AC19712" s="80"/>
      <c r="AD19712" s="80"/>
      <c r="AE19712" s="81"/>
      <c r="AF19712" s="82"/>
      <c r="AG19712" s="80"/>
      <c r="AH19712" s="119"/>
      <c r="AI19712" s="119"/>
    </row>
    <row r="19713" spans="27:35" x14ac:dyDescent="0.25">
      <c r="AA19713" s="81"/>
      <c r="AB19713" s="81"/>
      <c r="AC19713" s="80"/>
      <c r="AD19713" s="80"/>
      <c r="AE19713" s="81"/>
      <c r="AF19713" s="82"/>
      <c r="AG19713" s="80"/>
      <c r="AH19713" s="119"/>
      <c r="AI19713" s="119"/>
    </row>
    <row r="19714" spans="27:35" x14ac:dyDescent="0.25">
      <c r="AA19714" s="81"/>
      <c r="AB19714" s="81"/>
      <c r="AC19714" s="80"/>
      <c r="AD19714" s="80"/>
      <c r="AE19714" s="81"/>
      <c r="AF19714" s="82"/>
      <c r="AG19714" s="80"/>
      <c r="AH19714" s="119"/>
      <c r="AI19714" s="119"/>
    </row>
    <row r="19715" spans="27:35" x14ac:dyDescent="0.25">
      <c r="AA19715" s="81"/>
      <c r="AB19715" s="81"/>
      <c r="AC19715" s="80"/>
      <c r="AD19715" s="80"/>
      <c r="AE19715" s="81"/>
      <c r="AF19715" s="82"/>
      <c r="AG19715" s="80"/>
      <c r="AH19715" s="119"/>
      <c r="AI19715" s="119"/>
    </row>
    <row r="19716" spans="27:35" x14ac:dyDescent="0.25">
      <c r="AA19716" s="81"/>
      <c r="AB19716" s="81"/>
      <c r="AC19716" s="80"/>
      <c r="AD19716" s="80"/>
      <c r="AE19716" s="81"/>
      <c r="AF19716" s="82"/>
      <c r="AG19716" s="80"/>
      <c r="AH19716" s="119"/>
      <c r="AI19716" s="119"/>
    </row>
    <row r="19717" spans="27:35" x14ac:dyDescent="0.25">
      <c r="AA19717" s="81"/>
      <c r="AB19717" s="81"/>
      <c r="AC19717" s="80"/>
      <c r="AD19717" s="80"/>
      <c r="AE19717" s="81"/>
      <c r="AF19717" s="82"/>
      <c r="AG19717" s="80"/>
      <c r="AH19717" s="119"/>
      <c r="AI19717" s="119"/>
    </row>
    <row r="19718" spans="27:35" x14ac:dyDescent="0.25">
      <c r="AA19718" s="81"/>
      <c r="AB19718" s="81"/>
      <c r="AC19718" s="80"/>
      <c r="AD19718" s="80"/>
      <c r="AE19718" s="81"/>
      <c r="AF19718" s="82"/>
      <c r="AG19718" s="80"/>
      <c r="AH19718" s="119"/>
      <c r="AI19718" s="119"/>
    </row>
    <row r="19719" spans="27:35" x14ac:dyDescent="0.25">
      <c r="AA19719" s="81"/>
      <c r="AB19719" s="81"/>
      <c r="AC19719" s="80"/>
      <c r="AD19719" s="80"/>
      <c r="AE19719" s="81"/>
      <c r="AF19719" s="82"/>
      <c r="AG19719" s="80"/>
      <c r="AH19719" s="119"/>
      <c r="AI19719" s="119"/>
    </row>
    <row r="19720" spans="27:35" x14ac:dyDescent="0.25">
      <c r="AA19720" s="81"/>
      <c r="AB19720" s="81"/>
      <c r="AC19720" s="80"/>
      <c r="AD19720" s="80"/>
      <c r="AE19720" s="81"/>
      <c r="AF19720" s="82"/>
      <c r="AG19720" s="80"/>
      <c r="AH19720" s="119"/>
      <c r="AI19720" s="119"/>
    </row>
    <row r="19721" spans="27:35" x14ac:dyDescent="0.25">
      <c r="AA19721" s="81"/>
      <c r="AB19721" s="81"/>
      <c r="AC19721" s="80"/>
      <c r="AD19721" s="80"/>
      <c r="AE19721" s="81"/>
      <c r="AF19721" s="82"/>
      <c r="AG19721" s="80"/>
      <c r="AH19721" s="119"/>
      <c r="AI19721" s="119"/>
    </row>
    <row r="19722" spans="27:35" x14ac:dyDescent="0.25">
      <c r="AA19722" s="81"/>
      <c r="AB19722" s="81"/>
      <c r="AC19722" s="80"/>
      <c r="AD19722" s="80"/>
      <c r="AE19722" s="81"/>
      <c r="AF19722" s="82"/>
      <c r="AG19722" s="80"/>
      <c r="AH19722" s="119"/>
      <c r="AI19722" s="119"/>
    </row>
    <row r="19723" spans="27:35" x14ac:dyDescent="0.25">
      <c r="AA19723" s="81"/>
      <c r="AB19723" s="81"/>
      <c r="AC19723" s="80"/>
      <c r="AD19723" s="80"/>
      <c r="AE19723" s="81"/>
      <c r="AF19723" s="82"/>
      <c r="AG19723" s="80"/>
      <c r="AH19723" s="119"/>
      <c r="AI19723" s="119"/>
    </row>
    <row r="19724" spans="27:35" x14ac:dyDescent="0.25">
      <c r="AA19724" s="81"/>
      <c r="AB19724" s="81"/>
      <c r="AC19724" s="80"/>
      <c r="AD19724" s="80"/>
      <c r="AE19724" s="81"/>
      <c r="AF19724" s="82"/>
      <c r="AG19724" s="80"/>
      <c r="AH19724" s="119"/>
      <c r="AI19724" s="119"/>
    </row>
    <row r="19725" spans="27:35" x14ac:dyDescent="0.25">
      <c r="AA19725" s="81"/>
      <c r="AB19725" s="81"/>
      <c r="AC19725" s="80"/>
      <c r="AD19725" s="80"/>
      <c r="AE19725" s="81"/>
      <c r="AF19725" s="82"/>
      <c r="AG19725" s="80"/>
      <c r="AH19725" s="119"/>
      <c r="AI19725" s="119"/>
    </row>
    <row r="19726" spans="27:35" x14ac:dyDescent="0.25">
      <c r="AA19726" s="81"/>
      <c r="AB19726" s="81"/>
      <c r="AC19726" s="80"/>
      <c r="AD19726" s="80"/>
      <c r="AE19726" s="81"/>
      <c r="AF19726" s="82"/>
      <c r="AG19726" s="80"/>
      <c r="AH19726" s="119"/>
      <c r="AI19726" s="119"/>
    </row>
    <row r="19727" spans="27:35" x14ac:dyDescent="0.25">
      <c r="AA19727" s="81"/>
      <c r="AB19727" s="81"/>
      <c r="AC19727" s="80"/>
      <c r="AD19727" s="80"/>
      <c r="AE19727" s="81"/>
      <c r="AF19727" s="82"/>
      <c r="AG19727" s="80"/>
      <c r="AH19727" s="119"/>
      <c r="AI19727" s="119"/>
    </row>
    <row r="19728" spans="27:35" x14ac:dyDescent="0.25">
      <c r="AA19728" s="81"/>
      <c r="AB19728" s="81"/>
      <c r="AC19728" s="80"/>
      <c r="AD19728" s="80"/>
      <c r="AE19728" s="81"/>
      <c r="AF19728" s="82"/>
      <c r="AG19728" s="80"/>
      <c r="AH19728" s="119"/>
      <c r="AI19728" s="119"/>
    </row>
    <row r="19729" spans="27:35" x14ac:dyDescent="0.25">
      <c r="AA19729" s="81"/>
      <c r="AB19729" s="81"/>
      <c r="AC19729" s="80"/>
      <c r="AD19729" s="80"/>
      <c r="AE19729" s="81"/>
      <c r="AF19729" s="82"/>
      <c r="AG19729" s="80"/>
      <c r="AH19729" s="119"/>
      <c r="AI19729" s="119"/>
    </row>
    <row r="19730" spans="27:35" x14ac:dyDescent="0.25">
      <c r="AA19730" s="81"/>
      <c r="AB19730" s="81"/>
      <c r="AC19730" s="80"/>
      <c r="AD19730" s="80"/>
      <c r="AE19730" s="81"/>
      <c r="AF19730" s="82"/>
      <c r="AG19730" s="80"/>
      <c r="AH19730" s="119"/>
      <c r="AI19730" s="119"/>
    </row>
    <row r="19731" spans="27:35" x14ac:dyDescent="0.25">
      <c r="AA19731" s="81"/>
      <c r="AB19731" s="81"/>
      <c r="AC19731" s="80"/>
      <c r="AD19731" s="80"/>
      <c r="AE19731" s="81"/>
      <c r="AF19731" s="82"/>
      <c r="AG19731" s="80"/>
      <c r="AH19731" s="119"/>
      <c r="AI19731" s="119"/>
    </row>
    <row r="19732" spans="27:35" x14ac:dyDescent="0.25">
      <c r="AA19732" s="81"/>
      <c r="AB19732" s="81"/>
      <c r="AC19732" s="80"/>
      <c r="AD19732" s="80"/>
      <c r="AE19732" s="81"/>
      <c r="AF19732" s="82"/>
      <c r="AG19732" s="80"/>
      <c r="AH19732" s="119"/>
      <c r="AI19732" s="119"/>
    </row>
    <row r="19733" spans="27:35" x14ac:dyDescent="0.25">
      <c r="AA19733" s="81"/>
      <c r="AB19733" s="81"/>
      <c r="AC19733" s="80"/>
      <c r="AD19733" s="80"/>
      <c r="AE19733" s="81"/>
      <c r="AF19733" s="82"/>
      <c r="AG19733" s="80"/>
      <c r="AH19733" s="119"/>
      <c r="AI19733" s="119"/>
    </row>
    <row r="19734" spans="27:35" x14ac:dyDescent="0.25">
      <c r="AA19734" s="81"/>
      <c r="AB19734" s="81"/>
      <c r="AC19734" s="80"/>
      <c r="AD19734" s="80"/>
      <c r="AE19734" s="81"/>
      <c r="AF19734" s="82"/>
      <c r="AG19734" s="80"/>
      <c r="AH19734" s="119"/>
      <c r="AI19734" s="119"/>
    </row>
    <row r="19735" spans="27:35" x14ac:dyDescent="0.25">
      <c r="AA19735" s="81"/>
      <c r="AB19735" s="81"/>
      <c r="AC19735" s="80"/>
      <c r="AD19735" s="80"/>
      <c r="AE19735" s="81"/>
      <c r="AF19735" s="82"/>
      <c r="AG19735" s="80"/>
      <c r="AH19735" s="119"/>
      <c r="AI19735" s="119"/>
    </row>
    <row r="19736" spans="27:35" x14ac:dyDescent="0.25">
      <c r="AA19736" s="81"/>
      <c r="AB19736" s="81"/>
      <c r="AC19736" s="80"/>
      <c r="AD19736" s="80"/>
      <c r="AE19736" s="81"/>
      <c r="AF19736" s="82"/>
      <c r="AG19736" s="80"/>
      <c r="AH19736" s="119"/>
      <c r="AI19736" s="119"/>
    </row>
    <row r="19737" spans="27:35" x14ac:dyDescent="0.25">
      <c r="AA19737" s="81"/>
      <c r="AB19737" s="81"/>
      <c r="AC19737" s="80"/>
      <c r="AD19737" s="80"/>
      <c r="AE19737" s="81"/>
      <c r="AF19737" s="82"/>
      <c r="AG19737" s="80"/>
      <c r="AH19737" s="119"/>
      <c r="AI19737" s="119"/>
    </row>
    <row r="19738" spans="27:35" x14ac:dyDescent="0.25">
      <c r="AA19738" s="81"/>
      <c r="AB19738" s="81"/>
      <c r="AC19738" s="80"/>
      <c r="AD19738" s="80"/>
      <c r="AE19738" s="81"/>
      <c r="AF19738" s="82"/>
      <c r="AG19738" s="80"/>
      <c r="AH19738" s="119"/>
      <c r="AI19738" s="119"/>
    </row>
    <row r="19739" spans="27:35" x14ac:dyDescent="0.25">
      <c r="AA19739" s="81"/>
      <c r="AB19739" s="81"/>
      <c r="AC19739" s="80"/>
      <c r="AD19739" s="80"/>
      <c r="AE19739" s="81"/>
      <c r="AF19739" s="82"/>
      <c r="AG19739" s="80"/>
      <c r="AH19739" s="119"/>
      <c r="AI19739" s="119"/>
    </row>
    <row r="19740" spans="27:35" x14ac:dyDescent="0.25">
      <c r="AA19740" s="81"/>
      <c r="AB19740" s="81"/>
      <c r="AC19740" s="80"/>
      <c r="AD19740" s="80"/>
      <c r="AE19740" s="81"/>
      <c r="AF19740" s="82"/>
      <c r="AG19740" s="80"/>
      <c r="AH19740" s="119"/>
      <c r="AI19740" s="119"/>
    </row>
    <row r="19741" spans="27:35" x14ac:dyDescent="0.25">
      <c r="AA19741" s="81"/>
      <c r="AB19741" s="81"/>
      <c r="AC19741" s="80"/>
      <c r="AD19741" s="80"/>
      <c r="AE19741" s="81"/>
      <c r="AF19741" s="82"/>
      <c r="AG19741" s="80"/>
      <c r="AH19741" s="119"/>
      <c r="AI19741" s="119"/>
    </row>
    <row r="19742" spans="27:35" x14ac:dyDescent="0.25">
      <c r="AA19742" s="81"/>
      <c r="AB19742" s="81"/>
      <c r="AC19742" s="80"/>
      <c r="AD19742" s="80"/>
      <c r="AE19742" s="81"/>
      <c r="AF19742" s="82"/>
      <c r="AG19742" s="80"/>
      <c r="AH19742" s="119"/>
      <c r="AI19742" s="119"/>
    </row>
    <row r="19743" spans="27:35" x14ac:dyDescent="0.25">
      <c r="AA19743" s="81"/>
      <c r="AB19743" s="81"/>
      <c r="AC19743" s="80"/>
      <c r="AD19743" s="80"/>
      <c r="AE19743" s="81"/>
      <c r="AF19743" s="82"/>
      <c r="AG19743" s="80"/>
      <c r="AH19743" s="119"/>
      <c r="AI19743" s="119"/>
    </row>
    <row r="19744" spans="27:35" x14ac:dyDescent="0.25">
      <c r="AA19744" s="81"/>
      <c r="AB19744" s="81"/>
      <c r="AC19744" s="80"/>
      <c r="AD19744" s="80"/>
      <c r="AE19744" s="81"/>
      <c r="AF19744" s="82"/>
      <c r="AG19744" s="80"/>
      <c r="AH19744" s="119"/>
      <c r="AI19744" s="119"/>
    </row>
    <row r="19745" spans="27:35" x14ac:dyDescent="0.25">
      <c r="AA19745" s="81"/>
      <c r="AB19745" s="81"/>
      <c r="AC19745" s="80"/>
      <c r="AD19745" s="80"/>
      <c r="AE19745" s="81"/>
      <c r="AF19745" s="82"/>
      <c r="AG19745" s="80"/>
      <c r="AH19745" s="119"/>
      <c r="AI19745" s="119"/>
    </row>
    <row r="19746" spans="27:35" x14ac:dyDescent="0.25">
      <c r="AA19746" s="81"/>
      <c r="AB19746" s="81"/>
      <c r="AC19746" s="80"/>
      <c r="AD19746" s="80"/>
      <c r="AE19746" s="81"/>
      <c r="AF19746" s="82"/>
      <c r="AG19746" s="80"/>
      <c r="AH19746" s="119"/>
      <c r="AI19746" s="119"/>
    </row>
    <row r="19747" spans="27:35" x14ac:dyDescent="0.25">
      <c r="AA19747" s="81"/>
      <c r="AB19747" s="81"/>
      <c r="AC19747" s="80"/>
      <c r="AD19747" s="80"/>
      <c r="AE19747" s="81"/>
      <c r="AF19747" s="82"/>
      <c r="AG19747" s="80"/>
      <c r="AH19747" s="119"/>
      <c r="AI19747" s="119"/>
    </row>
    <row r="19748" spans="27:35" x14ac:dyDescent="0.25">
      <c r="AA19748" s="81"/>
      <c r="AB19748" s="81"/>
      <c r="AC19748" s="80"/>
      <c r="AD19748" s="80"/>
      <c r="AE19748" s="81"/>
      <c r="AF19748" s="82"/>
      <c r="AG19748" s="80"/>
      <c r="AH19748" s="119"/>
      <c r="AI19748" s="119"/>
    </row>
    <row r="19749" spans="27:35" x14ac:dyDescent="0.25">
      <c r="AA19749" s="81"/>
      <c r="AB19749" s="81"/>
      <c r="AC19749" s="80"/>
      <c r="AD19749" s="80"/>
      <c r="AE19749" s="81"/>
      <c r="AF19749" s="82"/>
      <c r="AG19749" s="80"/>
      <c r="AH19749" s="119"/>
      <c r="AI19749" s="119"/>
    </row>
    <row r="19750" spans="27:35" x14ac:dyDescent="0.25">
      <c r="AA19750" s="81"/>
      <c r="AB19750" s="81"/>
      <c r="AC19750" s="80"/>
      <c r="AD19750" s="80"/>
      <c r="AE19750" s="81"/>
      <c r="AF19750" s="82"/>
      <c r="AG19750" s="80"/>
      <c r="AH19750" s="119"/>
      <c r="AI19750" s="119"/>
    </row>
    <row r="19751" spans="27:35" x14ac:dyDescent="0.25">
      <c r="AA19751" s="81"/>
      <c r="AB19751" s="81"/>
      <c r="AC19751" s="80"/>
      <c r="AD19751" s="80"/>
      <c r="AE19751" s="81"/>
      <c r="AF19751" s="82"/>
      <c r="AG19751" s="80"/>
      <c r="AH19751" s="119"/>
      <c r="AI19751" s="119"/>
    </row>
    <row r="19752" spans="27:35" x14ac:dyDescent="0.25">
      <c r="AA19752" s="81"/>
      <c r="AB19752" s="81"/>
      <c r="AC19752" s="80"/>
      <c r="AD19752" s="80"/>
      <c r="AE19752" s="81"/>
      <c r="AF19752" s="82"/>
      <c r="AG19752" s="80"/>
      <c r="AH19752" s="119"/>
      <c r="AI19752" s="119"/>
    </row>
    <row r="19753" spans="27:35" x14ac:dyDescent="0.25">
      <c r="AA19753" s="81"/>
      <c r="AB19753" s="81"/>
      <c r="AC19753" s="80"/>
      <c r="AD19753" s="80"/>
      <c r="AE19753" s="81"/>
      <c r="AF19753" s="82"/>
      <c r="AG19753" s="80"/>
      <c r="AH19753" s="119"/>
      <c r="AI19753" s="119"/>
    </row>
    <row r="19754" spans="27:35" x14ac:dyDescent="0.25">
      <c r="AA19754" s="81"/>
      <c r="AB19754" s="81"/>
      <c r="AC19754" s="80"/>
      <c r="AD19754" s="80"/>
      <c r="AE19754" s="81"/>
      <c r="AF19754" s="82"/>
      <c r="AG19754" s="80"/>
      <c r="AH19754" s="119"/>
      <c r="AI19754" s="119"/>
    </row>
    <row r="19755" spans="27:35" x14ac:dyDescent="0.25">
      <c r="AA19755" s="81"/>
      <c r="AB19755" s="81"/>
      <c r="AC19755" s="80"/>
      <c r="AD19755" s="80"/>
      <c r="AE19755" s="81"/>
      <c r="AF19755" s="82"/>
      <c r="AG19755" s="80"/>
      <c r="AH19755" s="119"/>
      <c r="AI19755" s="119"/>
    </row>
    <row r="19756" spans="27:35" x14ac:dyDescent="0.25">
      <c r="AA19756" s="81"/>
      <c r="AB19756" s="81"/>
      <c r="AC19756" s="80"/>
      <c r="AD19756" s="80"/>
      <c r="AE19756" s="81"/>
      <c r="AF19756" s="82"/>
      <c r="AG19756" s="80"/>
      <c r="AH19756" s="119"/>
      <c r="AI19756" s="119"/>
    </row>
    <row r="19757" spans="27:35" x14ac:dyDescent="0.25">
      <c r="AA19757" s="81"/>
      <c r="AB19757" s="81"/>
      <c r="AC19757" s="80"/>
      <c r="AD19757" s="80"/>
      <c r="AE19757" s="81"/>
      <c r="AF19757" s="82"/>
      <c r="AG19757" s="80"/>
      <c r="AH19757" s="119"/>
      <c r="AI19757" s="119"/>
    </row>
    <row r="19758" spans="27:35" x14ac:dyDescent="0.25">
      <c r="AA19758" s="81"/>
      <c r="AB19758" s="81"/>
      <c r="AC19758" s="80"/>
      <c r="AD19758" s="80"/>
      <c r="AE19758" s="81"/>
      <c r="AF19758" s="82"/>
      <c r="AG19758" s="80"/>
      <c r="AH19758" s="119"/>
      <c r="AI19758" s="119"/>
    </row>
    <row r="19759" spans="27:35" x14ac:dyDescent="0.25">
      <c r="AA19759" s="81"/>
      <c r="AB19759" s="81"/>
      <c r="AC19759" s="80"/>
      <c r="AD19759" s="80"/>
      <c r="AE19759" s="81"/>
      <c r="AF19759" s="82"/>
      <c r="AG19759" s="80"/>
      <c r="AH19759" s="119"/>
      <c r="AI19759" s="119"/>
    </row>
    <row r="19760" spans="27:35" x14ac:dyDescent="0.25">
      <c r="AA19760" s="81"/>
      <c r="AB19760" s="81"/>
      <c r="AC19760" s="80"/>
      <c r="AD19760" s="80"/>
      <c r="AE19760" s="81"/>
      <c r="AF19760" s="82"/>
      <c r="AG19760" s="80"/>
      <c r="AH19760" s="119"/>
      <c r="AI19760" s="119"/>
    </row>
    <row r="19761" spans="27:35" x14ac:dyDescent="0.25">
      <c r="AA19761" s="81"/>
      <c r="AB19761" s="81"/>
      <c r="AC19761" s="80"/>
      <c r="AD19761" s="80"/>
      <c r="AE19761" s="81"/>
      <c r="AF19761" s="82"/>
      <c r="AG19761" s="80"/>
      <c r="AH19761" s="119"/>
      <c r="AI19761" s="119"/>
    </row>
    <row r="19762" spans="27:35" x14ac:dyDescent="0.25">
      <c r="AA19762" s="81"/>
      <c r="AB19762" s="81"/>
      <c r="AC19762" s="80"/>
      <c r="AD19762" s="80"/>
      <c r="AE19762" s="81"/>
      <c r="AF19762" s="82"/>
      <c r="AG19762" s="80"/>
      <c r="AH19762" s="119"/>
      <c r="AI19762" s="119"/>
    </row>
    <row r="19763" spans="27:35" x14ac:dyDescent="0.25">
      <c r="AA19763" s="81"/>
      <c r="AB19763" s="81"/>
      <c r="AC19763" s="80"/>
      <c r="AD19763" s="80"/>
      <c r="AE19763" s="81"/>
      <c r="AF19763" s="82"/>
      <c r="AG19763" s="80"/>
      <c r="AH19763" s="119"/>
      <c r="AI19763" s="119"/>
    </row>
    <row r="19764" spans="27:35" x14ac:dyDescent="0.25">
      <c r="AA19764" s="81"/>
      <c r="AB19764" s="81"/>
      <c r="AC19764" s="80"/>
      <c r="AD19764" s="80"/>
      <c r="AE19764" s="81"/>
      <c r="AF19764" s="82"/>
      <c r="AG19764" s="80"/>
      <c r="AH19764" s="119"/>
      <c r="AI19764" s="119"/>
    </row>
    <row r="19765" spans="27:35" x14ac:dyDescent="0.25">
      <c r="AA19765" s="81"/>
      <c r="AB19765" s="81"/>
      <c r="AC19765" s="80"/>
      <c r="AD19765" s="80"/>
      <c r="AE19765" s="81"/>
      <c r="AF19765" s="82"/>
      <c r="AG19765" s="80"/>
      <c r="AH19765" s="119"/>
      <c r="AI19765" s="119"/>
    </row>
    <row r="19766" spans="27:35" x14ac:dyDescent="0.25">
      <c r="AA19766" s="81"/>
      <c r="AB19766" s="81"/>
      <c r="AC19766" s="80"/>
      <c r="AD19766" s="80"/>
      <c r="AE19766" s="81"/>
      <c r="AF19766" s="82"/>
      <c r="AG19766" s="80"/>
      <c r="AH19766" s="119"/>
      <c r="AI19766" s="119"/>
    </row>
    <row r="19767" spans="27:35" x14ac:dyDescent="0.25">
      <c r="AA19767" s="81"/>
      <c r="AB19767" s="81"/>
      <c r="AC19767" s="80"/>
      <c r="AD19767" s="80"/>
      <c r="AE19767" s="81"/>
      <c r="AF19767" s="82"/>
      <c r="AG19767" s="80"/>
      <c r="AH19767" s="119"/>
      <c r="AI19767" s="119"/>
    </row>
    <row r="19768" spans="27:35" x14ac:dyDescent="0.25">
      <c r="AA19768" s="81"/>
      <c r="AB19768" s="81"/>
      <c r="AC19768" s="80"/>
      <c r="AD19768" s="80"/>
      <c r="AE19768" s="81"/>
      <c r="AF19768" s="82"/>
      <c r="AG19768" s="80"/>
      <c r="AH19768" s="119"/>
      <c r="AI19768" s="119"/>
    </row>
    <row r="19769" spans="27:35" x14ac:dyDescent="0.25">
      <c r="AA19769" s="81"/>
      <c r="AB19769" s="81"/>
      <c r="AC19769" s="80"/>
      <c r="AD19769" s="80"/>
      <c r="AE19769" s="81"/>
      <c r="AF19769" s="82"/>
      <c r="AG19769" s="80"/>
      <c r="AH19769" s="119"/>
      <c r="AI19769" s="119"/>
    </row>
    <row r="19770" spans="27:35" x14ac:dyDescent="0.25">
      <c r="AA19770" s="81"/>
      <c r="AB19770" s="81"/>
      <c r="AC19770" s="80"/>
      <c r="AD19770" s="80"/>
      <c r="AE19770" s="81"/>
      <c r="AF19770" s="82"/>
      <c r="AG19770" s="80"/>
      <c r="AH19770" s="119"/>
      <c r="AI19770" s="119"/>
    </row>
    <row r="19771" spans="27:35" x14ac:dyDescent="0.25">
      <c r="AA19771" s="81"/>
      <c r="AB19771" s="81"/>
      <c r="AC19771" s="80"/>
      <c r="AD19771" s="80"/>
      <c r="AE19771" s="81"/>
      <c r="AF19771" s="82"/>
      <c r="AG19771" s="80"/>
      <c r="AH19771" s="119"/>
      <c r="AI19771" s="119"/>
    </row>
    <row r="19772" spans="27:35" x14ac:dyDescent="0.25">
      <c r="AA19772" s="81"/>
      <c r="AB19772" s="81"/>
      <c r="AC19772" s="80"/>
      <c r="AD19772" s="80"/>
      <c r="AE19772" s="81"/>
      <c r="AF19772" s="82"/>
      <c r="AG19772" s="80"/>
      <c r="AH19772" s="119"/>
      <c r="AI19772" s="119"/>
    </row>
    <row r="19773" spans="27:35" x14ac:dyDescent="0.25">
      <c r="AA19773" s="81"/>
      <c r="AB19773" s="81"/>
      <c r="AC19773" s="80"/>
      <c r="AD19773" s="80"/>
      <c r="AE19773" s="81"/>
      <c r="AF19773" s="82"/>
      <c r="AG19773" s="80"/>
      <c r="AH19773" s="119"/>
      <c r="AI19773" s="119"/>
    </row>
    <row r="19774" spans="27:35" x14ac:dyDescent="0.25">
      <c r="AA19774" s="81"/>
      <c r="AB19774" s="81"/>
      <c r="AC19774" s="80"/>
      <c r="AD19774" s="80"/>
      <c r="AE19774" s="81"/>
      <c r="AF19774" s="82"/>
      <c r="AG19774" s="80"/>
      <c r="AH19774" s="119"/>
      <c r="AI19774" s="119"/>
    </row>
    <row r="19775" spans="27:35" x14ac:dyDescent="0.25">
      <c r="AA19775" s="81"/>
      <c r="AB19775" s="81"/>
      <c r="AC19775" s="80"/>
      <c r="AD19775" s="80"/>
      <c r="AE19775" s="81"/>
      <c r="AF19775" s="82"/>
      <c r="AG19775" s="80"/>
      <c r="AH19775" s="119"/>
      <c r="AI19775" s="119"/>
    </row>
    <row r="19776" spans="27:35" x14ac:dyDescent="0.25">
      <c r="AA19776" s="81"/>
      <c r="AB19776" s="81"/>
      <c r="AC19776" s="80"/>
      <c r="AD19776" s="80"/>
      <c r="AE19776" s="81"/>
      <c r="AF19776" s="82"/>
      <c r="AG19776" s="80"/>
      <c r="AH19776" s="119"/>
      <c r="AI19776" s="119"/>
    </row>
    <row r="19777" spans="27:35" x14ac:dyDescent="0.25">
      <c r="AA19777" s="81"/>
      <c r="AB19777" s="81"/>
      <c r="AC19777" s="80"/>
      <c r="AD19777" s="80"/>
      <c r="AE19777" s="81"/>
      <c r="AF19777" s="82"/>
      <c r="AG19777" s="80"/>
      <c r="AH19777" s="119"/>
      <c r="AI19777" s="119"/>
    </row>
    <row r="19778" spans="27:35" x14ac:dyDescent="0.25">
      <c r="AA19778" s="81"/>
      <c r="AB19778" s="81"/>
      <c r="AC19778" s="80"/>
      <c r="AD19778" s="80"/>
      <c r="AE19778" s="81"/>
      <c r="AF19778" s="82"/>
      <c r="AG19778" s="80"/>
      <c r="AH19778" s="119"/>
      <c r="AI19778" s="119"/>
    </row>
    <row r="19779" spans="27:35" x14ac:dyDescent="0.25">
      <c r="AA19779" s="81"/>
      <c r="AB19779" s="81"/>
      <c r="AC19779" s="80"/>
      <c r="AD19779" s="80"/>
      <c r="AE19779" s="81"/>
      <c r="AF19779" s="82"/>
      <c r="AG19779" s="80"/>
      <c r="AH19779" s="119"/>
      <c r="AI19779" s="119"/>
    </row>
    <row r="19780" spans="27:35" x14ac:dyDescent="0.25">
      <c r="AA19780" s="81"/>
      <c r="AB19780" s="81"/>
      <c r="AC19780" s="80"/>
      <c r="AD19780" s="80"/>
      <c r="AE19780" s="81"/>
      <c r="AF19780" s="82"/>
      <c r="AG19780" s="80"/>
      <c r="AH19780" s="119"/>
      <c r="AI19780" s="119"/>
    </row>
    <row r="19781" spans="27:35" x14ac:dyDescent="0.25">
      <c r="AA19781" s="81"/>
      <c r="AB19781" s="81"/>
      <c r="AC19781" s="80"/>
      <c r="AD19781" s="80"/>
      <c r="AE19781" s="81"/>
      <c r="AF19781" s="82"/>
      <c r="AG19781" s="80"/>
      <c r="AH19781" s="119"/>
      <c r="AI19781" s="119"/>
    </row>
    <row r="19782" spans="27:35" x14ac:dyDescent="0.25">
      <c r="AA19782" s="81"/>
      <c r="AB19782" s="81"/>
      <c r="AC19782" s="80"/>
      <c r="AD19782" s="80"/>
      <c r="AE19782" s="81"/>
      <c r="AF19782" s="82"/>
      <c r="AG19782" s="80"/>
      <c r="AH19782" s="119"/>
      <c r="AI19782" s="119"/>
    </row>
    <row r="19783" spans="27:35" x14ac:dyDescent="0.25">
      <c r="AA19783" s="81"/>
      <c r="AB19783" s="81"/>
      <c r="AC19783" s="80"/>
      <c r="AD19783" s="80"/>
      <c r="AE19783" s="81"/>
      <c r="AF19783" s="82"/>
      <c r="AG19783" s="80"/>
      <c r="AH19783" s="119"/>
      <c r="AI19783" s="119"/>
    </row>
    <row r="19784" spans="27:35" x14ac:dyDescent="0.25">
      <c r="AA19784" s="81"/>
      <c r="AB19784" s="81"/>
      <c r="AC19784" s="80"/>
      <c r="AD19784" s="80"/>
      <c r="AE19784" s="81"/>
      <c r="AF19784" s="82"/>
      <c r="AG19784" s="80"/>
      <c r="AH19784" s="119"/>
      <c r="AI19784" s="119"/>
    </row>
    <row r="19785" spans="27:35" x14ac:dyDescent="0.25">
      <c r="AA19785" s="81"/>
      <c r="AB19785" s="81"/>
      <c r="AC19785" s="80"/>
      <c r="AD19785" s="80"/>
      <c r="AE19785" s="81"/>
      <c r="AF19785" s="82"/>
      <c r="AG19785" s="80"/>
      <c r="AH19785" s="119"/>
      <c r="AI19785" s="119"/>
    </row>
    <row r="19786" spans="27:35" x14ac:dyDescent="0.25">
      <c r="AA19786" s="81"/>
      <c r="AB19786" s="81"/>
      <c r="AC19786" s="80"/>
      <c r="AD19786" s="80"/>
      <c r="AE19786" s="81"/>
      <c r="AF19786" s="82"/>
      <c r="AG19786" s="80"/>
      <c r="AH19786" s="119"/>
      <c r="AI19786" s="119"/>
    </row>
    <row r="19787" spans="27:35" x14ac:dyDescent="0.25">
      <c r="AA19787" s="81"/>
      <c r="AB19787" s="81"/>
      <c r="AC19787" s="80"/>
      <c r="AD19787" s="80"/>
      <c r="AE19787" s="81"/>
      <c r="AF19787" s="82"/>
      <c r="AG19787" s="80"/>
      <c r="AH19787" s="119"/>
      <c r="AI19787" s="119"/>
    </row>
    <row r="19788" spans="27:35" x14ac:dyDescent="0.25">
      <c r="AA19788" s="81"/>
      <c r="AB19788" s="81"/>
      <c r="AC19788" s="80"/>
      <c r="AD19788" s="80"/>
      <c r="AE19788" s="81"/>
      <c r="AF19788" s="82"/>
      <c r="AG19788" s="80"/>
      <c r="AH19788" s="119"/>
      <c r="AI19788" s="119"/>
    </row>
    <row r="19789" spans="27:35" x14ac:dyDescent="0.25">
      <c r="AA19789" s="81"/>
      <c r="AB19789" s="81"/>
      <c r="AC19789" s="80"/>
      <c r="AD19789" s="80"/>
      <c r="AE19789" s="81"/>
      <c r="AF19789" s="82"/>
      <c r="AG19789" s="80"/>
      <c r="AH19789" s="119"/>
      <c r="AI19789" s="119"/>
    </row>
    <row r="19790" spans="27:35" x14ac:dyDescent="0.25">
      <c r="AA19790" s="81"/>
      <c r="AB19790" s="81"/>
      <c r="AC19790" s="80"/>
      <c r="AD19790" s="80"/>
      <c r="AE19790" s="81"/>
      <c r="AF19790" s="82"/>
      <c r="AG19790" s="80"/>
      <c r="AH19790" s="119"/>
      <c r="AI19790" s="119"/>
    </row>
    <row r="19791" spans="27:35" x14ac:dyDescent="0.25">
      <c r="AA19791" s="81"/>
      <c r="AB19791" s="81"/>
      <c r="AC19791" s="80"/>
      <c r="AD19791" s="80"/>
      <c r="AE19791" s="81"/>
      <c r="AF19791" s="82"/>
      <c r="AG19791" s="80"/>
      <c r="AH19791" s="119"/>
      <c r="AI19791" s="119"/>
    </row>
    <row r="19792" spans="27:35" x14ac:dyDescent="0.25">
      <c r="AA19792" s="81"/>
      <c r="AB19792" s="81"/>
      <c r="AC19792" s="80"/>
      <c r="AD19792" s="80"/>
      <c r="AE19792" s="81"/>
      <c r="AF19792" s="82"/>
      <c r="AG19792" s="80"/>
      <c r="AH19792" s="119"/>
      <c r="AI19792" s="119"/>
    </row>
    <row r="19793" spans="27:35" x14ac:dyDescent="0.25">
      <c r="AA19793" s="81"/>
      <c r="AB19793" s="81"/>
      <c r="AC19793" s="80"/>
      <c r="AD19793" s="80"/>
      <c r="AE19793" s="81"/>
      <c r="AF19793" s="82"/>
      <c r="AG19793" s="80"/>
      <c r="AH19793" s="119"/>
      <c r="AI19793" s="119"/>
    </row>
    <row r="19794" spans="27:35" x14ac:dyDescent="0.25">
      <c r="AA19794" s="81"/>
      <c r="AB19794" s="81"/>
      <c r="AC19794" s="80"/>
      <c r="AD19794" s="80"/>
      <c r="AE19794" s="81"/>
      <c r="AF19794" s="82"/>
      <c r="AG19794" s="80"/>
      <c r="AH19794" s="119"/>
      <c r="AI19794" s="119"/>
    </row>
    <row r="19795" spans="27:35" x14ac:dyDescent="0.25">
      <c r="AA19795" s="81"/>
      <c r="AB19795" s="81"/>
      <c r="AC19795" s="80"/>
      <c r="AD19795" s="80"/>
      <c r="AE19795" s="81"/>
      <c r="AF19795" s="82"/>
      <c r="AG19795" s="80"/>
      <c r="AH19795" s="119"/>
      <c r="AI19795" s="119"/>
    </row>
    <row r="19796" spans="27:35" x14ac:dyDescent="0.25">
      <c r="AA19796" s="81"/>
      <c r="AB19796" s="81"/>
      <c r="AC19796" s="80"/>
      <c r="AD19796" s="80"/>
      <c r="AE19796" s="81"/>
      <c r="AF19796" s="82"/>
      <c r="AG19796" s="80"/>
      <c r="AH19796" s="119"/>
      <c r="AI19796" s="119"/>
    </row>
    <row r="19797" spans="27:35" x14ac:dyDescent="0.25">
      <c r="AA19797" s="81"/>
      <c r="AB19797" s="81"/>
      <c r="AC19797" s="80"/>
      <c r="AD19797" s="80"/>
      <c r="AE19797" s="81"/>
      <c r="AF19797" s="82"/>
      <c r="AG19797" s="80"/>
      <c r="AH19797" s="119"/>
      <c r="AI19797" s="119"/>
    </row>
    <row r="19798" spans="27:35" x14ac:dyDescent="0.25">
      <c r="AA19798" s="81"/>
      <c r="AB19798" s="81"/>
      <c r="AC19798" s="80"/>
      <c r="AD19798" s="80"/>
      <c r="AE19798" s="81"/>
      <c r="AF19798" s="82"/>
      <c r="AG19798" s="80"/>
      <c r="AH19798" s="119"/>
      <c r="AI19798" s="119"/>
    </row>
    <row r="19799" spans="27:35" x14ac:dyDescent="0.25">
      <c r="AA19799" s="81"/>
      <c r="AB19799" s="81"/>
      <c r="AC19799" s="80"/>
      <c r="AD19799" s="80"/>
      <c r="AE19799" s="81"/>
      <c r="AF19799" s="82"/>
      <c r="AG19799" s="80"/>
      <c r="AH19799" s="119"/>
      <c r="AI19799" s="119"/>
    </row>
    <row r="19800" spans="27:35" x14ac:dyDescent="0.25">
      <c r="AA19800" s="81"/>
      <c r="AB19800" s="81"/>
      <c r="AC19800" s="80"/>
      <c r="AD19800" s="80"/>
      <c r="AE19800" s="81"/>
      <c r="AF19800" s="82"/>
      <c r="AG19800" s="80"/>
      <c r="AH19800" s="119"/>
      <c r="AI19800" s="119"/>
    </row>
    <row r="19801" spans="27:35" x14ac:dyDescent="0.25">
      <c r="AA19801" s="81"/>
      <c r="AB19801" s="81"/>
      <c r="AC19801" s="80"/>
      <c r="AD19801" s="80"/>
      <c r="AE19801" s="81"/>
      <c r="AF19801" s="82"/>
      <c r="AG19801" s="80"/>
      <c r="AH19801" s="119"/>
      <c r="AI19801" s="119"/>
    </row>
    <row r="19802" spans="27:35" x14ac:dyDescent="0.25">
      <c r="AA19802" s="81"/>
      <c r="AB19802" s="81"/>
      <c r="AC19802" s="80"/>
      <c r="AD19802" s="80"/>
      <c r="AE19802" s="81"/>
      <c r="AF19802" s="82"/>
      <c r="AG19802" s="80"/>
      <c r="AH19802" s="119"/>
      <c r="AI19802" s="119"/>
    </row>
    <row r="19803" spans="27:35" x14ac:dyDescent="0.25">
      <c r="AA19803" s="81"/>
      <c r="AB19803" s="81"/>
      <c r="AC19803" s="80"/>
      <c r="AD19803" s="80"/>
      <c r="AE19803" s="81"/>
      <c r="AF19803" s="82"/>
      <c r="AG19803" s="80"/>
      <c r="AH19803" s="119"/>
      <c r="AI19803" s="119"/>
    </row>
    <row r="19804" spans="27:35" x14ac:dyDescent="0.25">
      <c r="AA19804" s="81"/>
      <c r="AB19804" s="81"/>
      <c r="AC19804" s="80"/>
      <c r="AD19804" s="80"/>
      <c r="AE19804" s="81"/>
      <c r="AF19804" s="82"/>
      <c r="AG19804" s="80"/>
      <c r="AH19804" s="119"/>
      <c r="AI19804" s="119"/>
    </row>
    <row r="19805" spans="27:35" x14ac:dyDescent="0.25">
      <c r="AA19805" s="81"/>
      <c r="AB19805" s="81"/>
      <c r="AC19805" s="80"/>
      <c r="AD19805" s="80"/>
      <c r="AE19805" s="81"/>
      <c r="AF19805" s="82"/>
      <c r="AG19805" s="80"/>
      <c r="AH19805" s="119"/>
      <c r="AI19805" s="119"/>
    </row>
    <row r="19806" spans="27:35" x14ac:dyDescent="0.25">
      <c r="AA19806" s="81"/>
      <c r="AB19806" s="81"/>
      <c r="AC19806" s="80"/>
      <c r="AD19806" s="80"/>
      <c r="AE19806" s="81"/>
      <c r="AF19806" s="82"/>
      <c r="AG19806" s="80"/>
      <c r="AH19806" s="119"/>
      <c r="AI19806" s="119"/>
    </row>
    <row r="19807" spans="27:35" x14ac:dyDescent="0.25">
      <c r="AA19807" s="81"/>
      <c r="AB19807" s="81"/>
      <c r="AC19807" s="80"/>
      <c r="AD19807" s="80"/>
      <c r="AE19807" s="81"/>
      <c r="AF19807" s="82"/>
      <c r="AG19807" s="80"/>
      <c r="AH19807" s="119"/>
      <c r="AI19807" s="119"/>
    </row>
    <row r="19808" spans="27:35" x14ac:dyDescent="0.25">
      <c r="AA19808" s="81"/>
      <c r="AB19808" s="81"/>
      <c r="AC19808" s="80"/>
      <c r="AD19808" s="80"/>
      <c r="AE19808" s="81"/>
      <c r="AF19808" s="82"/>
      <c r="AG19808" s="80"/>
      <c r="AH19808" s="119"/>
      <c r="AI19808" s="119"/>
    </row>
    <row r="19809" spans="27:35" x14ac:dyDescent="0.25">
      <c r="AA19809" s="81"/>
      <c r="AB19809" s="81"/>
      <c r="AC19809" s="80"/>
      <c r="AD19809" s="80"/>
      <c r="AE19809" s="81"/>
      <c r="AF19809" s="82"/>
      <c r="AG19809" s="80"/>
      <c r="AH19809" s="119"/>
      <c r="AI19809" s="119"/>
    </row>
    <row r="19810" spans="27:35" x14ac:dyDescent="0.25">
      <c r="AA19810" s="81"/>
      <c r="AB19810" s="81"/>
      <c r="AC19810" s="80"/>
      <c r="AD19810" s="80"/>
      <c r="AE19810" s="81"/>
      <c r="AF19810" s="82"/>
      <c r="AG19810" s="80"/>
      <c r="AH19810" s="119"/>
      <c r="AI19810" s="119"/>
    </row>
    <row r="19811" spans="27:35" x14ac:dyDescent="0.25">
      <c r="AA19811" s="81"/>
      <c r="AB19811" s="81"/>
      <c r="AC19811" s="80"/>
      <c r="AD19811" s="80"/>
      <c r="AE19811" s="81"/>
      <c r="AF19811" s="82"/>
      <c r="AG19811" s="80"/>
      <c r="AH19811" s="119"/>
      <c r="AI19811" s="119"/>
    </row>
    <row r="19812" spans="27:35" x14ac:dyDescent="0.25">
      <c r="AA19812" s="81"/>
      <c r="AB19812" s="81"/>
      <c r="AC19812" s="80"/>
      <c r="AD19812" s="80"/>
      <c r="AE19812" s="81"/>
      <c r="AF19812" s="82"/>
      <c r="AG19812" s="80"/>
      <c r="AH19812" s="119"/>
      <c r="AI19812" s="119"/>
    </row>
    <row r="19813" spans="27:35" x14ac:dyDescent="0.25">
      <c r="AA19813" s="81"/>
      <c r="AB19813" s="81"/>
      <c r="AC19813" s="80"/>
      <c r="AD19813" s="80"/>
      <c r="AE19813" s="81"/>
      <c r="AF19813" s="82"/>
      <c r="AG19813" s="80"/>
      <c r="AH19813" s="119"/>
      <c r="AI19813" s="119"/>
    </row>
    <row r="19814" spans="27:35" x14ac:dyDescent="0.25">
      <c r="AA19814" s="81"/>
      <c r="AB19814" s="81"/>
      <c r="AC19814" s="80"/>
      <c r="AD19814" s="80"/>
      <c r="AE19814" s="81"/>
      <c r="AF19814" s="82"/>
      <c r="AG19814" s="80"/>
      <c r="AH19814" s="119"/>
      <c r="AI19814" s="119"/>
    </row>
    <row r="19815" spans="27:35" x14ac:dyDescent="0.25">
      <c r="AA19815" s="81"/>
      <c r="AB19815" s="81"/>
      <c r="AC19815" s="80"/>
      <c r="AD19815" s="80"/>
      <c r="AE19815" s="81"/>
      <c r="AF19815" s="82"/>
      <c r="AG19815" s="80"/>
      <c r="AH19815" s="119"/>
      <c r="AI19815" s="119"/>
    </row>
    <row r="19816" spans="27:35" x14ac:dyDescent="0.25">
      <c r="AA19816" s="81"/>
      <c r="AB19816" s="81"/>
      <c r="AC19816" s="80"/>
      <c r="AD19816" s="80"/>
      <c r="AE19816" s="81"/>
      <c r="AF19816" s="82"/>
      <c r="AG19816" s="80"/>
      <c r="AH19816" s="119"/>
      <c r="AI19816" s="119"/>
    </row>
    <row r="19817" spans="27:35" x14ac:dyDescent="0.25">
      <c r="AA19817" s="81"/>
      <c r="AB19817" s="81"/>
      <c r="AC19817" s="80"/>
      <c r="AD19817" s="80"/>
      <c r="AE19817" s="81"/>
      <c r="AF19817" s="82"/>
      <c r="AG19817" s="80"/>
      <c r="AH19817" s="119"/>
      <c r="AI19817" s="119"/>
    </row>
    <row r="19818" spans="27:35" x14ac:dyDescent="0.25">
      <c r="AA19818" s="81"/>
      <c r="AB19818" s="81"/>
      <c r="AC19818" s="80"/>
      <c r="AD19818" s="80"/>
      <c r="AE19818" s="81"/>
      <c r="AF19818" s="82"/>
      <c r="AG19818" s="80"/>
      <c r="AH19818" s="119"/>
      <c r="AI19818" s="119"/>
    </row>
    <row r="19819" spans="27:35" x14ac:dyDescent="0.25">
      <c r="AA19819" s="81"/>
      <c r="AB19819" s="81"/>
      <c r="AC19819" s="80"/>
      <c r="AD19819" s="80"/>
      <c r="AE19819" s="81"/>
      <c r="AF19819" s="82"/>
      <c r="AG19819" s="80"/>
      <c r="AH19819" s="119"/>
      <c r="AI19819" s="119"/>
    </row>
    <row r="19820" spans="27:35" x14ac:dyDescent="0.25">
      <c r="AA19820" s="81"/>
      <c r="AB19820" s="81"/>
      <c r="AC19820" s="80"/>
      <c r="AD19820" s="80"/>
      <c r="AE19820" s="81"/>
      <c r="AF19820" s="82"/>
      <c r="AG19820" s="80"/>
      <c r="AH19820" s="119"/>
      <c r="AI19820" s="119"/>
    </row>
    <row r="19821" spans="27:35" x14ac:dyDescent="0.25">
      <c r="AA19821" s="81"/>
      <c r="AB19821" s="81"/>
      <c r="AC19821" s="80"/>
      <c r="AD19821" s="80"/>
      <c r="AE19821" s="81"/>
      <c r="AF19821" s="82"/>
      <c r="AG19821" s="80"/>
      <c r="AH19821" s="119"/>
      <c r="AI19821" s="119"/>
    </row>
    <row r="19822" spans="27:35" x14ac:dyDescent="0.25">
      <c r="AA19822" s="81"/>
      <c r="AB19822" s="81"/>
      <c r="AC19822" s="80"/>
      <c r="AD19822" s="80"/>
      <c r="AE19822" s="81"/>
      <c r="AF19822" s="82"/>
      <c r="AG19822" s="80"/>
      <c r="AH19822" s="119"/>
      <c r="AI19822" s="119"/>
    </row>
    <row r="19823" spans="27:35" x14ac:dyDescent="0.25">
      <c r="AA19823" s="81"/>
      <c r="AB19823" s="81"/>
      <c r="AC19823" s="80"/>
      <c r="AD19823" s="80"/>
      <c r="AE19823" s="81"/>
      <c r="AF19823" s="82"/>
      <c r="AG19823" s="80"/>
      <c r="AH19823" s="119"/>
      <c r="AI19823" s="119"/>
    </row>
    <row r="19824" spans="27:35" x14ac:dyDescent="0.25">
      <c r="AA19824" s="81"/>
      <c r="AB19824" s="81"/>
      <c r="AC19824" s="80"/>
      <c r="AD19824" s="80"/>
      <c r="AE19824" s="81"/>
      <c r="AF19824" s="82"/>
      <c r="AG19824" s="80"/>
      <c r="AH19824" s="119"/>
      <c r="AI19824" s="119"/>
    </row>
    <row r="19825" spans="27:35" x14ac:dyDescent="0.25">
      <c r="AA19825" s="81"/>
      <c r="AB19825" s="81"/>
      <c r="AC19825" s="80"/>
      <c r="AD19825" s="80"/>
      <c r="AE19825" s="81"/>
      <c r="AF19825" s="82"/>
      <c r="AG19825" s="80"/>
      <c r="AH19825" s="119"/>
      <c r="AI19825" s="119"/>
    </row>
    <row r="19826" spans="27:35" x14ac:dyDescent="0.25">
      <c r="AA19826" s="81"/>
      <c r="AB19826" s="81"/>
      <c r="AC19826" s="80"/>
      <c r="AD19826" s="80"/>
      <c r="AE19826" s="81"/>
      <c r="AF19826" s="82"/>
      <c r="AG19826" s="80"/>
      <c r="AH19826" s="119"/>
      <c r="AI19826" s="119"/>
    </row>
    <row r="19827" spans="27:35" x14ac:dyDescent="0.25">
      <c r="AA19827" s="81"/>
      <c r="AB19827" s="81"/>
      <c r="AC19827" s="80"/>
      <c r="AD19827" s="80"/>
      <c r="AE19827" s="81"/>
      <c r="AF19827" s="82"/>
      <c r="AG19827" s="80"/>
      <c r="AH19827" s="119"/>
      <c r="AI19827" s="119"/>
    </row>
    <row r="19828" spans="27:35" x14ac:dyDescent="0.25">
      <c r="AA19828" s="81"/>
      <c r="AB19828" s="81"/>
      <c r="AC19828" s="80"/>
      <c r="AD19828" s="80"/>
      <c r="AE19828" s="81"/>
      <c r="AF19828" s="82"/>
      <c r="AG19828" s="80"/>
      <c r="AH19828" s="119"/>
      <c r="AI19828" s="119"/>
    </row>
    <row r="19829" spans="27:35" x14ac:dyDescent="0.25">
      <c r="AA19829" s="81"/>
      <c r="AB19829" s="81"/>
      <c r="AC19829" s="80"/>
      <c r="AD19829" s="80"/>
      <c r="AE19829" s="81"/>
      <c r="AF19829" s="82"/>
      <c r="AG19829" s="80"/>
      <c r="AH19829" s="119"/>
      <c r="AI19829" s="119"/>
    </row>
    <row r="19830" spans="27:35" x14ac:dyDescent="0.25">
      <c r="AA19830" s="81"/>
      <c r="AB19830" s="81"/>
      <c r="AC19830" s="80"/>
      <c r="AD19830" s="80"/>
      <c r="AE19830" s="81"/>
      <c r="AF19830" s="82"/>
      <c r="AG19830" s="80"/>
      <c r="AH19830" s="119"/>
      <c r="AI19830" s="119"/>
    </row>
    <row r="19831" spans="27:35" x14ac:dyDescent="0.25">
      <c r="AA19831" s="81"/>
      <c r="AB19831" s="81"/>
      <c r="AC19831" s="80"/>
      <c r="AD19831" s="80"/>
      <c r="AE19831" s="81"/>
      <c r="AF19831" s="82"/>
      <c r="AG19831" s="80"/>
      <c r="AH19831" s="119"/>
      <c r="AI19831" s="119"/>
    </row>
    <row r="19832" spans="27:35" x14ac:dyDescent="0.25">
      <c r="AA19832" s="81"/>
      <c r="AB19832" s="81"/>
      <c r="AC19832" s="80"/>
      <c r="AD19832" s="80"/>
      <c r="AE19832" s="81"/>
      <c r="AF19832" s="82"/>
      <c r="AG19832" s="80"/>
      <c r="AH19832" s="119"/>
      <c r="AI19832" s="119"/>
    </row>
    <row r="19833" spans="27:35" x14ac:dyDescent="0.25">
      <c r="AA19833" s="81"/>
      <c r="AB19833" s="81"/>
      <c r="AC19833" s="80"/>
      <c r="AD19833" s="80"/>
      <c r="AE19833" s="81"/>
      <c r="AF19833" s="82"/>
      <c r="AG19833" s="80"/>
      <c r="AH19833" s="119"/>
      <c r="AI19833" s="119"/>
    </row>
    <row r="19834" spans="27:35" x14ac:dyDescent="0.25">
      <c r="AA19834" s="81"/>
      <c r="AB19834" s="81"/>
      <c r="AC19834" s="80"/>
      <c r="AD19834" s="80"/>
      <c r="AE19834" s="81"/>
      <c r="AF19834" s="82"/>
      <c r="AG19834" s="80"/>
      <c r="AH19834" s="119"/>
      <c r="AI19834" s="119"/>
    </row>
    <row r="19835" spans="27:35" x14ac:dyDescent="0.25">
      <c r="AA19835" s="81"/>
      <c r="AB19835" s="81"/>
      <c r="AC19835" s="80"/>
      <c r="AD19835" s="80"/>
      <c r="AE19835" s="81"/>
      <c r="AF19835" s="82"/>
      <c r="AG19835" s="80"/>
      <c r="AH19835" s="119"/>
      <c r="AI19835" s="119"/>
    </row>
    <row r="19836" spans="27:35" x14ac:dyDescent="0.25">
      <c r="AA19836" s="81"/>
      <c r="AB19836" s="81"/>
      <c r="AC19836" s="80"/>
      <c r="AD19836" s="80"/>
      <c r="AE19836" s="81"/>
      <c r="AF19836" s="82"/>
      <c r="AG19836" s="80"/>
      <c r="AH19836" s="119"/>
      <c r="AI19836" s="119"/>
    </row>
    <row r="19837" spans="27:35" x14ac:dyDescent="0.25">
      <c r="AA19837" s="81"/>
      <c r="AB19837" s="81"/>
      <c r="AC19837" s="80"/>
      <c r="AD19837" s="80"/>
      <c r="AE19837" s="81"/>
      <c r="AF19837" s="82"/>
      <c r="AG19837" s="80"/>
      <c r="AH19837" s="119"/>
      <c r="AI19837" s="119"/>
    </row>
    <row r="19838" spans="27:35" x14ac:dyDescent="0.25">
      <c r="AA19838" s="81"/>
      <c r="AB19838" s="81"/>
      <c r="AC19838" s="80"/>
      <c r="AD19838" s="80"/>
      <c r="AE19838" s="81"/>
      <c r="AF19838" s="82"/>
      <c r="AG19838" s="80"/>
      <c r="AH19838" s="119"/>
      <c r="AI19838" s="119"/>
    </row>
    <row r="19839" spans="27:35" x14ac:dyDescent="0.25">
      <c r="AA19839" s="81"/>
      <c r="AB19839" s="81"/>
      <c r="AC19839" s="80"/>
      <c r="AD19839" s="80"/>
      <c r="AE19839" s="81"/>
      <c r="AF19839" s="82"/>
      <c r="AG19839" s="80"/>
      <c r="AH19839" s="119"/>
      <c r="AI19839" s="119"/>
    </row>
    <row r="19840" spans="27:35" x14ac:dyDescent="0.25">
      <c r="AA19840" s="81"/>
      <c r="AB19840" s="81"/>
      <c r="AC19840" s="80"/>
      <c r="AD19840" s="80"/>
      <c r="AE19840" s="81"/>
      <c r="AF19840" s="82"/>
      <c r="AG19840" s="80"/>
      <c r="AH19840" s="119"/>
      <c r="AI19840" s="119"/>
    </row>
    <row r="19841" spans="27:35" x14ac:dyDescent="0.25">
      <c r="AA19841" s="81"/>
      <c r="AB19841" s="81"/>
      <c r="AC19841" s="80"/>
      <c r="AD19841" s="80"/>
      <c r="AE19841" s="81"/>
      <c r="AF19841" s="82"/>
      <c r="AG19841" s="80"/>
      <c r="AH19841" s="119"/>
      <c r="AI19841" s="119"/>
    </row>
    <row r="19842" spans="27:35" x14ac:dyDescent="0.25">
      <c r="AA19842" s="81"/>
      <c r="AB19842" s="81"/>
      <c r="AC19842" s="80"/>
      <c r="AD19842" s="80"/>
      <c r="AE19842" s="81"/>
      <c r="AF19842" s="82"/>
      <c r="AG19842" s="80"/>
      <c r="AH19842" s="119"/>
      <c r="AI19842" s="119"/>
    </row>
    <row r="19843" spans="27:35" x14ac:dyDescent="0.25">
      <c r="AA19843" s="81"/>
      <c r="AB19843" s="81"/>
      <c r="AC19843" s="80"/>
      <c r="AD19843" s="80"/>
      <c r="AE19843" s="81"/>
      <c r="AF19843" s="82"/>
      <c r="AG19843" s="80"/>
      <c r="AH19843" s="119"/>
      <c r="AI19843" s="119"/>
    </row>
    <row r="19844" spans="27:35" x14ac:dyDescent="0.25">
      <c r="AA19844" s="81"/>
      <c r="AB19844" s="81"/>
      <c r="AC19844" s="80"/>
      <c r="AD19844" s="80"/>
      <c r="AE19844" s="81"/>
      <c r="AF19844" s="82"/>
      <c r="AG19844" s="80"/>
      <c r="AH19844" s="119"/>
      <c r="AI19844" s="119"/>
    </row>
    <row r="19845" spans="27:35" x14ac:dyDescent="0.25">
      <c r="AA19845" s="81"/>
      <c r="AB19845" s="81"/>
      <c r="AC19845" s="80"/>
      <c r="AD19845" s="80"/>
      <c r="AE19845" s="81"/>
      <c r="AF19845" s="82"/>
      <c r="AG19845" s="80"/>
      <c r="AH19845" s="119"/>
      <c r="AI19845" s="119"/>
    </row>
    <row r="19846" spans="27:35" x14ac:dyDescent="0.25">
      <c r="AA19846" s="81"/>
      <c r="AB19846" s="81"/>
      <c r="AC19846" s="80"/>
      <c r="AD19846" s="80"/>
      <c r="AE19846" s="81"/>
      <c r="AF19846" s="82"/>
      <c r="AG19846" s="80"/>
      <c r="AH19846" s="119"/>
      <c r="AI19846" s="119"/>
    </row>
    <row r="19847" spans="27:35" x14ac:dyDescent="0.25">
      <c r="AA19847" s="81"/>
      <c r="AB19847" s="81"/>
      <c r="AC19847" s="80"/>
      <c r="AD19847" s="80"/>
      <c r="AE19847" s="81"/>
      <c r="AF19847" s="82"/>
      <c r="AG19847" s="80"/>
      <c r="AH19847" s="119"/>
      <c r="AI19847" s="119"/>
    </row>
    <row r="19848" spans="27:35" x14ac:dyDescent="0.25">
      <c r="AA19848" s="81"/>
      <c r="AB19848" s="81"/>
      <c r="AC19848" s="80"/>
      <c r="AD19848" s="80"/>
      <c r="AE19848" s="81"/>
      <c r="AF19848" s="82"/>
      <c r="AG19848" s="80"/>
      <c r="AH19848" s="119"/>
      <c r="AI19848" s="119"/>
    </row>
    <row r="19849" spans="27:35" x14ac:dyDescent="0.25">
      <c r="AA19849" s="81"/>
      <c r="AB19849" s="81"/>
      <c r="AC19849" s="80"/>
      <c r="AD19849" s="80"/>
      <c r="AE19849" s="81"/>
      <c r="AF19849" s="82"/>
      <c r="AG19849" s="80"/>
      <c r="AH19849" s="119"/>
      <c r="AI19849" s="119"/>
    </row>
    <row r="19850" spans="27:35" x14ac:dyDescent="0.25">
      <c r="AA19850" s="81"/>
      <c r="AB19850" s="81"/>
      <c r="AC19850" s="80"/>
      <c r="AD19850" s="80"/>
      <c r="AE19850" s="81"/>
      <c r="AF19850" s="82"/>
      <c r="AG19850" s="80"/>
      <c r="AH19850" s="119"/>
      <c r="AI19850" s="119"/>
    </row>
    <row r="19851" spans="27:35" x14ac:dyDescent="0.25">
      <c r="AA19851" s="81"/>
      <c r="AB19851" s="81"/>
      <c r="AC19851" s="80"/>
      <c r="AD19851" s="80"/>
      <c r="AE19851" s="81"/>
      <c r="AF19851" s="82"/>
      <c r="AG19851" s="80"/>
      <c r="AH19851" s="119"/>
      <c r="AI19851" s="119"/>
    </row>
    <row r="19852" spans="27:35" x14ac:dyDescent="0.25">
      <c r="AA19852" s="81"/>
      <c r="AB19852" s="81"/>
      <c r="AC19852" s="80"/>
      <c r="AD19852" s="80"/>
      <c r="AE19852" s="81"/>
      <c r="AF19852" s="82"/>
      <c r="AG19852" s="80"/>
      <c r="AH19852" s="119"/>
      <c r="AI19852" s="119"/>
    </row>
    <row r="19853" spans="27:35" x14ac:dyDescent="0.25">
      <c r="AA19853" s="81"/>
      <c r="AB19853" s="81"/>
      <c r="AC19853" s="80"/>
      <c r="AD19853" s="80"/>
      <c r="AE19853" s="81"/>
      <c r="AF19853" s="82"/>
      <c r="AG19853" s="80"/>
      <c r="AH19853" s="119"/>
      <c r="AI19853" s="119"/>
    </row>
    <row r="19854" spans="27:35" x14ac:dyDescent="0.25">
      <c r="AA19854" s="81"/>
      <c r="AB19854" s="81"/>
      <c r="AC19854" s="80"/>
      <c r="AD19854" s="80"/>
      <c r="AE19854" s="81"/>
      <c r="AF19854" s="82"/>
      <c r="AG19854" s="80"/>
      <c r="AH19854" s="119"/>
      <c r="AI19854" s="119"/>
    </row>
    <row r="19855" spans="27:35" x14ac:dyDescent="0.25">
      <c r="AA19855" s="81"/>
      <c r="AB19855" s="81"/>
      <c r="AC19855" s="80"/>
      <c r="AD19855" s="80"/>
      <c r="AE19855" s="81"/>
      <c r="AF19855" s="82"/>
      <c r="AG19855" s="80"/>
      <c r="AH19855" s="119"/>
      <c r="AI19855" s="119"/>
    </row>
    <row r="19856" spans="27:35" x14ac:dyDescent="0.25">
      <c r="AA19856" s="81"/>
      <c r="AB19856" s="81"/>
      <c r="AC19856" s="80"/>
      <c r="AD19856" s="80"/>
      <c r="AE19856" s="81"/>
      <c r="AF19856" s="82"/>
      <c r="AG19856" s="80"/>
      <c r="AH19856" s="119"/>
      <c r="AI19856" s="119"/>
    </row>
    <row r="19857" spans="27:35" x14ac:dyDescent="0.25">
      <c r="AA19857" s="81"/>
      <c r="AB19857" s="81"/>
      <c r="AC19857" s="80"/>
      <c r="AD19857" s="80"/>
      <c r="AE19857" s="81"/>
      <c r="AF19857" s="82"/>
      <c r="AG19857" s="80"/>
      <c r="AH19857" s="119"/>
      <c r="AI19857" s="119"/>
    </row>
    <row r="19858" spans="27:35" x14ac:dyDescent="0.25">
      <c r="AA19858" s="81"/>
      <c r="AB19858" s="81"/>
      <c r="AC19858" s="80"/>
      <c r="AD19858" s="80"/>
      <c r="AE19858" s="81"/>
      <c r="AF19858" s="82"/>
      <c r="AG19858" s="80"/>
      <c r="AH19858" s="119"/>
      <c r="AI19858" s="119"/>
    </row>
    <row r="19859" spans="27:35" x14ac:dyDescent="0.25">
      <c r="AA19859" s="81"/>
      <c r="AB19859" s="81"/>
      <c r="AC19859" s="80"/>
      <c r="AD19859" s="80"/>
      <c r="AE19859" s="81"/>
      <c r="AF19859" s="82"/>
      <c r="AG19859" s="80"/>
      <c r="AH19859" s="119"/>
      <c r="AI19859" s="119"/>
    </row>
    <row r="19860" spans="27:35" x14ac:dyDescent="0.25">
      <c r="AA19860" s="81"/>
      <c r="AB19860" s="81"/>
      <c r="AC19860" s="80"/>
      <c r="AD19860" s="80"/>
      <c r="AE19860" s="81"/>
      <c r="AF19860" s="82"/>
      <c r="AG19860" s="80"/>
      <c r="AH19860" s="119"/>
      <c r="AI19860" s="119"/>
    </row>
    <row r="19861" spans="27:35" x14ac:dyDescent="0.25">
      <c r="AA19861" s="81"/>
      <c r="AB19861" s="81"/>
      <c r="AC19861" s="80"/>
      <c r="AD19861" s="80"/>
      <c r="AE19861" s="81"/>
      <c r="AF19861" s="82"/>
      <c r="AG19861" s="80"/>
      <c r="AH19861" s="119"/>
      <c r="AI19861" s="119"/>
    </row>
    <row r="19862" spans="27:35" x14ac:dyDescent="0.25">
      <c r="AA19862" s="81"/>
      <c r="AB19862" s="81"/>
      <c r="AC19862" s="80"/>
      <c r="AD19862" s="80"/>
      <c r="AE19862" s="81"/>
      <c r="AF19862" s="82"/>
      <c r="AG19862" s="80"/>
      <c r="AH19862" s="119"/>
      <c r="AI19862" s="119"/>
    </row>
    <row r="19863" spans="27:35" x14ac:dyDescent="0.25">
      <c r="AA19863" s="81"/>
      <c r="AB19863" s="81"/>
      <c r="AC19863" s="80"/>
      <c r="AD19863" s="80"/>
      <c r="AE19863" s="81"/>
      <c r="AF19863" s="82"/>
      <c r="AG19863" s="80"/>
      <c r="AH19863" s="119"/>
      <c r="AI19863" s="119"/>
    </row>
    <row r="19864" spans="27:35" x14ac:dyDescent="0.25">
      <c r="AA19864" s="81"/>
      <c r="AB19864" s="81"/>
      <c r="AC19864" s="80"/>
      <c r="AD19864" s="80"/>
      <c r="AE19864" s="81"/>
      <c r="AF19864" s="82"/>
      <c r="AG19864" s="80"/>
      <c r="AH19864" s="119"/>
      <c r="AI19864" s="119"/>
    </row>
    <row r="19865" spans="27:35" x14ac:dyDescent="0.25">
      <c r="AA19865" s="81"/>
      <c r="AB19865" s="81"/>
      <c r="AC19865" s="80"/>
      <c r="AD19865" s="80"/>
      <c r="AE19865" s="81"/>
      <c r="AF19865" s="82"/>
      <c r="AG19865" s="80"/>
      <c r="AH19865" s="119"/>
      <c r="AI19865" s="119"/>
    </row>
    <row r="19866" spans="27:35" x14ac:dyDescent="0.25">
      <c r="AA19866" s="81"/>
      <c r="AB19866" s="81"/>
      <c r="AC19866" s="80"/>
      <c r="AD19866" s="80"/>
      <c r="AE19866" s="81"/>
      <c r="AF19866" s="82"/>
      <c r="AG19866" s="80"/>
      <c r="AH19866" s="119"/>
      <c r="AI19866" s="119"/>
    </row>
    <row r="19867" spans="27:35" x14ac:dyDescent="0.25">
      <c r="AA19867" s="81"/>
      <c r="AB19867" s="81"/>
      <c r="AC19867" s="80"/>
      <c r="AD19867" s="80"/>
      <c r="AE19867" s="81"/>
      <c r="AF19867" s="82"/>
      <c r="AG19867" s="80"/>
      <c r="AH19867" s="119"/>
      <c r="AI19867" s="119"/>
    </row>
    <row r="19868" spans="27:35" x14ac:dyDescent="0.25">
      <c r="AA19868" s="81"/>
      <c r="AB19868" s="81"/>
      <c r="AC19868" s="80"/>
      <c r="AD19868" s="80"/>
      <c r="AE19868" s="81"/>
      <c r="AF19868" s="82"/>
      <c r="AG19868" s="80"/>
      <c r="AH19868" s="119"/>
      <c r="AI19868" s="119"/>
    </row>
    <row r="19869" spans="27:35" x14ac:dyDescent="0.25">
      <c r="AA19869" s="81"/>
      <c r="AB19869" s="81"/>
      <c r="AC19869" s="80"/>
      <c r="AD19869" s="80"/>
      <c r="AE19869" s="81"/>
      <c r="AF19869" s="82"/>
      <c r="AG19869" s="80"/>
      <c r="AH19869" s="119"/>
      <c r="AI19869" s="119"/>
    </row>
    <row r="19870" spans="27:35" x14ac:dyDescent="0.25">
      <c r="AA19870" s="81"/>
      <c r="AB19870" s="81"/>
      <c r="AC19870" s="80"/>
      <c r="AD19870" s="80"/>
      <c r="AE19870" s="81"/>
      <c r="AF19870" s="82"/>
      <c r="AG19870" s="80"/>
      <c r="AH19870" s="119"/>
      <c r="AI19870" s="119"/>
    </row>
    <row r="19871" spans="27:35" x14ac:dyDescent="0.25">
      <c r="AA19871" s="81"/>
      <c r="AB19871" s="81"/>
      <c r="AC19871" s="80"/>
      <c r="AD19871" s="80"/>
      <c r="AE19871" s="81"/>
      <c r="AF19871" s="82"/>
      <c r="AG19871" s="80"/>
      <c r="AH19871" s="119"/>
      <c r="AI19871" s="119"/>
    </row>
    <row r="19872" spans="27:35" x14ac:dyDescent="0.25">
      <c r="AA19872" s="81"/>
      <c r="AB19872" s="81"/>
      <c r="AC19872" s="80"/>
      <c r="AD19872" s="80"/>
      <c r="AE19872" s="81"/>
      <c r="AF19872" s="82"/>
      <c r="AG19872" s="80"/>
      <c r="AH19872" s="119"/>
      <c r="AI19872" s="119"/>
    </row>
    <row r="19873" spans="27:35" x14ac:dyDescent="0.25">
      <c r="AA19873" s="81"/>
      <c r="AB19873" s="81"/>
      <c r="AC19873" s="80"/>
      <c r="AD19873" s="80"/>
      <c r="AE19873" s="81"/>
      <c r="AF19873" s="82"/>
      <c r="AG19873" s="80"/>
      <c r="AH19873" s="119"/>
      <c r="AI19873" s="119"/>
    </row>
    <row r="19874" spans="27:35" x14ac:dyDescent="0.25">
      <c r="AA19874" s="81"/>
      <c r="AB19874" s="81"/>
      <c r="AC19874" s="80"/>
      <c r="AD19874" s="80"/>
      <c r="AE19874" s="81"/>
      <c r="AF19874" s="82"/>
      <c r="AG19874" s="80"/>
      <c r="AH19874" s="119"/>
      <c r="AI19874" s="119"/>
    </row>
    <row r="19875" spans="27:35" x14ac:dyDescent="0.25">
      <c r="AA19875" s="81"/>
      <c r="AB19875" s="81"/>
      <c r="AC19875" s="80"/>
      <c r="AD19875" s="80"/>
      <c r="AE19875" s="81"/>
      <c r="AF19875" s="82"/>
      <c r="AG19875" s="80"/>
      <c r="AH19875" s="119"/>
      <c r="AI19875" s="119"/>
    </row>
    <row r="19876" spans="27:35" x14ac:dyDescent="0.25">
      <c r="AA19876" s="81"/>
      <c r="AB19876" s="81"/>
      <c r="AC19876" s="80"/>
      <c r="AD19876" s="80"/>
      <c r="AE19876" s="81"/>
      <c r="AF19876" s="82"/>
      <c r="AG19876" s="80"/>
      <c r="AH19876" s="119"/>
      <c r="AI19876" s="119"/>
    </row>
    <row r="19877" spans="27:35" x14ac:dyDescent="0.25">
      <c r="AA19877" s="81"/>
      <c r="AB19877" s="81"/>
      <c r="AC19877" s="80"/>
      <c r="AD19877" s="80"/>
      <c r="AE19877" s="81"/>
      <c r="AF19877" s="82"/>
      <c r="AG19877" s="80"/>
      <c r="AH19877" s="119"/>
      <c r="AI19877" s="119"/>
    </row>
    <row r="19878" spans="27:35" x14ac:dyDescent="0.25">
      <c r="AA19878" s="81"/>
      <c r="AB19878" s="81"/>
      <c r="AC19878" s="80"/>
      <c r="AD19878" s="80"/>
      <c r="AE19878" s="81"/>
      <c r="AF19878" s="82"/>
      <c r="AG19878" s="80"/>
      <c r="AH19878" s="119"/>
      <c r="AI19878" s="119"/>
    </row>
    <row r="19879" spans="27:35" x14ac:dyDescent="0.25">
      <c r="AA19879" s="81"/>
      <c r="AB19879" s="81"/>
      <c r="AC19879" s="80"/>
      <c r="AD19879" s="80"/>
      <c r="AE19879" s="81"/>
      <c r="AF19879" s="82"/>
      <c r="AG19879" s="80"/>
      <c r="AH19879" s="119"/>
      <c r="AI19879" s="119"/>
    </row>
    <row r="19880" spans="27:35" x14ac:dyDescent="0.25">
      <c r="AA19880" s="81"/>
      <c r="AB19880" s="81"/>
      <c r="AC19880" s="80"/>
      <c r="AD19880" s="80"/>
      <c r="AE19880" s="81"/>
      <c r="AF19880" s="82"/>
      <c r="AG19880" s="80"/>
      <c r="AH19880" s="119"/>
      <c r="AI19880" s="119"/>
    </row>
    <row r="19881" spans="27:35" x14ac:dyDescent="0.25">
      <c r="AA19881" s="81"/>
      <c r="AB19881" s="81"/>
      <c r="AC19881" s="80"/>
      <c r="AD19881" s="80"/>
      <c r="AE19881" s="81"/>
      <c r="AF19881" s="82"/>
      <c r="AG19881" s="80"/>
      <c r="AH19881" s="119"/>
      <c r="AI19881" s="119"/>
    </row>
    <row r="19882" spans="27:35" x14ac:dyDescent="0.25">
      <c r="AA19882" s="81"/>
      <c r="AB19882" s="81"/>
      <c r="AC19882" s="80"/>
      <c r="AD19882" s="80"/>
      <c r="AE19882" s="81"/>
      <c r="AF19882" s="82"/>
      <c r="AG19882" s="80"/>
      <c r="AH19882" s="119"/>
      <c r="AI19882" s="119"/>
    </row>
    <row r="19883" spans="27:35" x14ac:dyDescent="0.25">
      <c r="AA19883" s="81"/>
      <c r="AB19883" s="81"/>
      <c r="AC19883" s="80"/>
      <c r="AD19883" s="80"/>
      <c r="AE19883" s="81"/>
      <c r="AF19883" s="82"/>
      <c r="AG19883" s="80"/>
      <c r="AH19883" s="119"/>
      <c r="AI19883" s="119"/>
    </row>
    <row r="19884" spans="27:35" x14ac:dyDescent="0.25">
      <c r="AA19884" s="81"/>
      <c r="AB19884" s="81"/>
      <c r="AC19884" s="80"/>
      <c r="AD19884" s="80"/>
      <c r="AE19884" s="81"/>
      <c r="AF19884" s="82"/>
      <c r="AG19884" s="80"/>
      <c r="AH19884" s="119"/>
      <c r="AI19884" s="119"/>
    </row>
    <row r="19885" spans="27:35" x14ac:dyDescent="0.25">
      <c r="AA19885" s="81"/>
      <c r="AB19885" s="81"/>
      <c r="AC19885" s="80"/>
      <c r="AD19885" s="80"/>
      <c r="AE19885" s="81"/>
      <c r="AF19885" s="82"/>
      <c r="AG19885" s="80"/>
      <c r="AH19885" s="119"/>
      <c r="AI19885" s="119"/>
    </row>
    <row r="19886" spans="27:35" x14ac:dyDescent="0.25">
      <c r="AA19886" s="81"/>
      <c r="AB19886" s="81"/>
      <c r="AC19886" s="80"/>
      <c r="AD19886" s="80"/>
      <c r="AE19886" s="81"/>
      <c r="AF19886" s="82"/>
      <c r="AG19886" s="80"/>
      <c r="AH19886" s="119"/>
      <c r="AI19886" s="119"/>
    </row>
    <row r="19887" spans="27:35" x14ac:dyDescent="0.25">
      <c r="AA19887" s="81"/>
      <c r="AB19887" s="81"/>
      <c r="AC19887" s="80"/>
      <c r="AD19887" s="80"/>
      <c r="AE19887" s="81"/>
      <c r="AF19887" s="82"/>
      <c r="AG19887" s="80"/>
      <c r="AH19887" s="119"/>
      <c r="AI19887" s="119"/>
    </row>
    <row r="19888" spans="27:35" x14ac:dyDescent="0.25">
      <c r="AA19888" s="81"/>
      <c r="AB19888" s="81"/>
      <c r="AC19888" s="80"/>
      <c r="AD19888" s="80"/>
      <c r="AE19888" s="81"/>
      <c r="AF19888" s="82"/>
      <c r="AG19888" s="80"/>
      <c r="AH19888" s="119"/>
      <c r="AI19888" s="119"/>
    </row>
    <row r="19889" spans="27:35" x14ac:dyDescent="0.25">
      <c r="AA19889" s="81"/>
      <c r="AB19889" s="81"/>
      <c r="AC19889" s="80"/>
      <c r="AD19889" s="80"/>
      <c r="AE19889" s="81"/>
      <c r="AF19889" s="82"/>
      <c r="AG19889" s="80"/>
      <c r="AH19889" s="119"/>
      <c r="AI19889" s="119"/>
    </row>
    <row r="19890" spans="27:35" x14ac:dyDescent="0.25">
      <c r="AA19890" s="81"/>
      <c r="AB19890" s="81"/>
      <c r="AC19890" s="80"/>
      <c r="AD19890" s="80"/>
      <c r="AE19890" s="81"/>
      <c r="AF19890" s="82"/>
      <c r="AG19890" s="80"/>
      <c r="AH19890" s="119"/>
      <c r="AI19890" s="119"/>
    </row>
    <row r="19891" spans="27:35" x14ac:dyDescent="0.25">
      <c r="AA19891" s="81"/>
      <c r="AB19891" s="81"/>
      <c r="AC19891" s="80"/>
      <c r="AD19891" s="80"/>
      <c r="AE19891" s="81"/>
      <c r="AF19891" s="82"/>
      <c r="AG19891" s="80"/>
      <c r="AH19891" s="119"/>
      <c r="AI19891" s="119"/>
    </row>
    <row r="19892" spans="27:35" x14ac:dyDescent="0.25">
      <c r="AA19892" s="81"/>
      <c r="AB19892" s="81"/>
      <c r="AC19892" s="80"/>
      <c r="AD19892" s="80"/>
      <c r="AE19892" s="81"/>
      <c r="AF19892" s="82"/>
      <c r="AG19892" s="80"/>
      <c r="AH19892" s="119"/>
      <c r="AI19892" s="119"/>
    </row>
    <row r="19893" spans="27:35" x14ac:dyDescent="0.25">
      <c r="AA19893" s="81"/>
      <c r="AB19893" s="81"/>
      <c r="AC19893" s="80"/>
      <c r="AD19893" s="80"/>
      <c r="AE19893" s="81"/>
      <c r="AF19893" s="82"/>
      <c r="AG19893" s="80"/>
      <c r="AH19893" s="119"/>
      <c r="AI19893" s="119"/>
    </row>
    <row r="19894" spans="27:35" x14ac:dyDescent="0.25">
      <c r="AA19894" s="81"/>
      <c r="AB19894" s="81"/>
      <c r="AC19894" s="80"/>
      <c r="AD19894" s="80"/>
      <c r="AE19894" s="81"/>
      <c r="AF19894" s="82"/>
      <c r="AG19894" s="80"/>
      <c r="AH19894" s="119"/>
      <c r="AI19894" s="119"/>
    </row>
    <row r="19895" spans="27:35" x14ac:dyDescent="0.25">
      <c r="AA19895" s="81"/>
      <c r="AB19895" s="81"/>
      <c r="AC19895" s="80"/>
      <c r="AD19895" s="80"/>
      <c r="AE19895" s="81"/>
      <c r="AF19895" s="82"/>
      <c r="AG19895" s="80"/>
      <c r="AH19895" s="119"/>
      <c r="AI19895" s="119"/>
    </row>
    <row r="19896" spans="27:35" x14ac:dyDescent="0.25">
      <c r="AA19896" s="81"/>
      <c r="AB19896" s="81"/>
      <c r="AC19896" s="80"/>
      <c r="AD19896" s="80"/>
      <c r="AE19896" s="81"/>
      <c r="AF19896" s="82"/>
      <c r="AG19896" s="80"/>
      <c r="AH19896" s="119"/>
      <c r="AI19896" s="119"/>
    </row>
    <row r="19897" spans="27:35" x14ac:dyDescent="0.25">
      <c r="AA19897" s="81"/>
      <c r="AB19897" s="81"/>
      <c r="AC19897" s="80"/>
      <c r="AD19897" s="80"/>
      <c r="AE19897" s="81"/>
      <c r="AF19897" s="82"/>
      <c r="AG19897" s="80"/>
      <c r="AH19897" s="119"/>
      <c r="AI19897" s="119"/>
    </row>
    <row r="19898" spans="27:35" x14ac:dyDescent="0.25">
      <c r="AA19898" s="81"/>
      <c r="AB19898" s="81"/>
      <c r="AC19898" s="80"/>
      <c r="AD19898" s="80"/>
      <c r="AE19898" s="81"/>
      <c r="AF19898" s="82"/>
      <c r="AG19898" s="80"/>
      <c r="AH19898" s="119"/>
      <c r="AI19898" s="119"/>
    </row>
    <row r="19899" spans="27:35" x14ac:dyDescent="0.25">
      <c r="AA19899" s="81"/>
      <c r="AB19899" s="81"/>
      <c r="AC19899" s="80"/>
      <c r="AD19899" s="80"/>
      <c r="AE19899" s="81"/>
      <c r="AF19899" s="82"/>
      <c r="AG19899" s="80"/>
      <c r="AH19899" s="119"/>
      <c r="AI19899" s="119"/>
    </row>
    <row r="19900" spans="27:35" x14ac:dyDescent="0.25">
      <c r="AA19900" s="81"/>
      <c r="AB19900" s="81"/>
      <c r="AC19900" s="80"/>
      <c r="AD19900" s="80"/>
      <c r="AE19900" s="81"/>
      <c r="AF19900" s="82"/>
      <c r="AG19900" s="80"/>
      <c r="AH19900" s="119"/>
      <c r="AI19900" s="119"/>
    </row>
    <row r="19901" spans="27:35" x14ac:dyDescent="0.25">
      <c r="AA19901" s="81"/>
      <c r="AB19901" s="81"/>
      <c r="AC19901" s="80"/>
      <c r="AD19901" s="80"/>
      <c r="AE19901" s="81"/>
      <c r="AF19901" s="82"/>
      <c r="AG19901" s="80"/>
      <c r="AH19901" s="119"/>
      <c r="AI19901" s="119"/>
    </row>
    <row r="19902" spans="27:35" x14ac:dyDescent="0.25">
      <c r="AA19902" s="81"/>
      <c r="AB19902" s="81"/>
      <c r="AC19902" s="80"/>
      <c r="AD19902" s="80"/>
      <c r="AE19902" s="81"/>
      <c r="AF19902" s="82"/>
      <c r="AG19902" s="80"/>
      <c r="AH19902" s="119"/>
      <c r="AI19902" s="119"/>
    </row>
    <row r="19903" spans="27:35" x14ac:dyDescent="0.25">
      <c r="AA19903" s="81"/>
      <c r="AB19903" s="81"/>
      <c r="AC19903" s="80"/>
      <c r="AD19903" s="80"/>
      <c r="AE19903" s="81"/>
      <c r="AF19903" s="82"/>
      <c r="AG19903" s="80"/>
      <c r="AH19903" s="119"/>
      <c r="AI19903" s="119"/>
    </row>
    <row r="19904" spans="27:35" x14ac:dyDescent="0.25">
      <c r="AA19904" s="81"/>
      <c r="AB19904" s="81"/>
      <c r="AC19904" s="80"/>
      <c r="AD19904" s="80"/>
      <c r="AE19904" s="81"/>
      <c r="AF19904" s="82"/>
      <c r="AG19904" s="80"/>
      <c r="AH19904" s="119"/>
      <c r="AI19904" s="119"/>
    </row>
    <row r="19905" spans="27:35" x14ac:dyDescent="0.25">
      <c r="AA19905" s="81"/>
      <c r="AB19905" s="81"/>
      <c r="AC19905" s="80"/>
      <c r="AD19905" s="80"/>
      <c r="AE19905" s="81"/>
      <c r="AF19905" s="82"/>
      <c r="AG19905" s="80"/>
      <c r="AH19905" s="119"/>
      <c r="AI19905" s="119"/>
    </row>
    <row r="19906" spans="27:35" x14ac:dyDescent="0.25">
      <c r="AA19906" s="81"/>
      <c r="AB19906" s="81"/>
      <c r="AC19906" s="80"/>
      <c r="AD19906" s="80"/>
      <c r="AE19906" s="81"/>
      <c r="AF19906" s="82"/>
      <c r="AG19906" s="80"/>
      <c r="AH19906" s="119"/>
      <c r="AI19906" s="119"/>
    </row>
    <row r="19907" spans="27:35" x14ac:dyDescent="0.25">
      <c r="AA19907" s="81"/>
      <c r="AB19907" s="81"/>
      <c r="AC19907" s="80"/>
      <c r="AD19907" s="80"/>
      <c r="AE19907" s="81"/>
      <c r="AF19907" s="82"/>
      <c r="AG19907" s="80"/>
      <c r="AH19907" s="119"/>
      <c r="AI19907" s="119"/>
    </row>
    <row r="19908" spans="27:35" x14ac:dyDescent="0.25">
      <c r="AA19908" s="81"/>
      <c r="AB19908" s="81"/>
      <c r="AC19908" s="80"/>
      <c r="AD19908" s="80"/>
      <c r="AE19908" s="81"/>
      <c r="AF19908" s="82"/>
      <c r="AG19908" s="80"/>
      <c r="AH19908" s="119"/>
      <c r="AI19908" s="119"/>
    </row>
    <row r="19909" spans="27:35" x14ac:dyDescent="0.25">
      <c r="AA19909" s="81"/>
      <c r="AB19909" s="81"/>
      <c r="AC19909" s="80"/>
      <c r="AD19909" s="80"/>
      <c r="AE19909" s="81"/>
      <c r="AF19909" s="82"/>
      <c r="AG19909" s="80"/>
      <c r="AH19909" s="119"/>
      <c r="AI19909" s="119"/>
    </row>
    <row r="19910" spans="27:35" x14ac:dyDescent="0.25">
      <c r="AA19910" s="81"/>
      <c r="AB19910" s="81"/>
      <c r="AC19910" s="80"/>
      <c r="AD19910" s="80"/>
      <c r="AE19910" s="81"/>
      <c r="AF19910" s="82"/>
      <c r="AG19910" s="80"/>
      <c r="AH19910" s="119"/>
      <c r="AI19910" s="119"/>
    </row>
    <row r="19911" spans="27:35" x14ac:dyDescent="0.25">
      <c r="AA19911" s="81"/>
      <c r="AB19911" s="81"/>
      <c r="AC19911" s="80"/>
      <c r="AD19911" s="80"/>
      <c r="AE19911" s="81"/>
      <c r="AF19911" s="82"/>
      <c r="AG19911" s="80"/>
      <c r="AH19911" s="119"/>
      <c r="AI19911" s="119"/>
    </row>
    <row r="19912" spans="27:35" x14ac:dyDescent="0.25">
      <c r="AA19912" s="81"/>
      <c r="AB19912" s="81"/>
      <c r="AC19912" s="80"/>
      <c r="AD19912" s="80"/>
      <c r="AE19912" s="81"/>
      <c r="AF19912" s="82"/>
      <c r="AG19912" s="80"/>
      <c r="AH19912" s="119"/>
      <c r="AI19912" s="119"/>
    </row>
    <row r="19913" spans="27:35" x14ac:dyDescent="0.25">
      <c r="AA19913" s="81"/>
      <c r="AB19913" s="81"/>
      <c r="AC19913" s="80"/>
      <c r="AD19913" s="80"/>
      <c r="AE19913" s="81"/>
      <c r="AF19913" s="82"/>
      <c r="AG19913" s="80"/>
      <c r="AH19913" s="119"/>
      <c r="AI19913" s="119"/>
    </row>
    <row r="19914" spans="27:35" x14ac:dyDescent="0.25">
      <c r="AA19914" s="81"/>
      <c r="AB19914" s="81"/>
      <c r="AC19914" s="80"/>
      <c r="AD19914" s="80"/>
      <c r="AE19914" s="81"/>
      <c r="AF19914" s="82"/>
      <c r="AG19914" s="80"/>
      <c r="AH19914" s="119"/>
      <c r="AI19914" s="119"/>
    </row>
    <row r="19915" spans="27:35" x14ac:dyDescent="0.25">
      <c r="AA19915" s="81"/>
      <c r="AB19915" s="81"/>
      <c r="AC19915" s="80"/>
      <c r="AD19915" s="80"/>
      <c r="AE19915" s="81"/>
      <c r="AF19915" s="82"/>
      <c r="AG19915" s="80"/>
      <c r="AH19915" s="119"/>
      <c r="AI19915" s="119"/>
    </row>
    <row r="19916" spans="27:35" x14ac:dyDescent="0.25">
      <c r="AA19916" s="81"/>
      <c r="AB19916" s="81"/>
      <c r="AC19916" s="80"/>
      <c r="AD19916" s="80"/>
      <c r="AE19916" s="81"/>
      <c r="AF19916" s="82"/>
      <c r="AG19916" s="80"/>
      <c r="AH19916" s="119"/>
      <c r="AI19916" s="119"/>
    </row>
    <row r="19917" spans="27:35" x14ac:dyDescent="0.25">
      <c r="AA19917" s="81"/>
      <c r="AB19917" s="81"/>
      <c r="AC19917" s="80"/>
      <c r="AD19917" s="80"/>
      <c r="AE19917" s="81"/>
      <c r="AF19917" s="82"/>
      <c r="AG19917" s="80"/>
      <c r="AH19917" s="119"/>
      <c r="AI19917" s="119"/>
    </row>
    <row r="19918" spans="27:35" x14ac:dyDescent="0.25">
      <c r="AA19918" s="81"/>
      <c r="AB19918" s="81"/>
      <c r="AC19918" s="80"/>
      <c r="AD19918" s="80"/>
      <c r="AE19918" s="81"/>
      <c r="AF19918" s="82"/>
      <c r="AG19918" s="80"/>
      <c r="AH19918" s="119"/>
      <c r="AI19918" s="119"/>
    </row>
    <row r="19919" spans="27:35" x14ac:dyDescent="0.25">
      <c r="AA19919" s="81"/>
      <c r="AB19919" s="81"/>
      <c r="AC19919" s="80"/>
      <c r="AD19919" s="80"/>
      <c r="AE19919" s="81"/>
      <c r="AF19919" s="82"/>
      <c r="AG19919" s="80"/>
      <c r="AH19919" s="119"/>
      <c r="AI19919" s="119"/>
    </row>
    <row r="19920" spans="27:35" x14ac:dyDescent="0.25">
      <c r="AA19920" s="81"/>
      <c r="AB19920" s="81"/>
      <c r="AC19920" s="80"/>
      <c r="AD19920" s="80"/>
      <c r="AE19920" s="81"/>
      <c r="AF19920" s="82"/>
      <c r="AG19920" s="80"/>
      <c r="AH19920" s="119"/>
      <c r="AI19920" s="119"/>
    </row>
    <row r="19921" spans="27:35" x14ac:dyDescent="0.25">
      <c r="AA19921" s="81"/>
      <c r="AB19921" s="81"/>
      <c r="AC19921" s="80"/>
      <c r="AD19921" s="80"/>
      <c r="AE19921" s="81"/>
      <c r="AF19921" s="82"/>
      <c r="AG19921" s="80"/>
      <c r="AH19921" s="119"/>
      <c r="AI19921" s="119"/>
    </row>
    <row r="19922" spans="27:35" x14ac:dyDescent="0.25">
      <c r="AA19922" s="81"/>
      <c r="AB19922" s="81"/>
      <c r="AC19922" s="80"/>
      <c r="AD19922" s="80"/>
      <c r="AE19922" s="81"/>
      <c r="AF19922" s="82"/>
      <c r="AG19922" s="80"/>
      <c r="AH19922" s="119"/>
      <c r="AI19922" s="119"/>
    </row>
    <row r="19923" spans="27:35" x14ac:dyDescent="0.25">
      <c r="AA19923" s="81"/>
      <c r="AB19923" s="81"/>
      <c r="AC19923" s="80"/>
      <c r="AD19923" s="80"/>
      <c r="AE19923" s="81"/>
      <c r="AF19923" s="82"/>
      <c r="AG19923" s="80"/>
      <c r="AH19923" s="119"/>
      <c r="AI19923" s="119"/>
    </row>
    <row r="19924" spans="27:35" x14ac:dyDescent="0.25">
      <c r="AA19924" s="81"/>
      <c r="AB19924" s="81"/>
      <c r="AC19924" s="80"/>
      <c r="AD19924" s="80"/>
      <c r="AE19924" s="81"/>
      <c r="AF19924" s="82"/>
      <c r="AG19924" s="80"/>
      <c r="AH19924" s="119"/>
      <c r="AI19924" s="119"/>
    </row>
    <row r="19925" spans="27:35" x14ac:dyDescent="0.25">
      <c r="AA19925" s="81"/>
      <c r="AB19925" s="81"/>
      <c r="AC19925" s="80"/>
      <c r="AD19925" s="80"/>
      <c r="AE19925" s="81"/>
      <c r="AF19925" s="82"/>
      <c r="AG19925" s="80"/>
      <c r="AH19925" s="119"/>
      <c r="AI19925" s="119"/>
    </row>
    <row r="19926" spans="27:35" x14ac:dyDescent="0.25">
      <c r="AA19926" s="81"/>
      <c r="AB19926" s="81"/>
      <c r="AC19926" s="80"/>
      <c r="AD19926" s="80"/>
      <c r="AE19926" s="81"/>
      <c r="AF19926" s="82"/>
      <c r="AG19926" s="80"/>
      <c r="AH19926" s="119"/>
      <c r="AI19926" s="119"/>
    </row>
    <row r="19927" spans="27:35" x14ac:dyDescent="0.25">
      <c r="AA19927" s="81"/>
      <c r="AB19927" s="81"/>
      <c r="AC19927" s="80"/>
      <c r="AD19927" s="80"/>
      <c r="AE19927" s="81"/>
      <c r="AF19927" s="82"/>
      <c r="AG19927" s="80"/>
      <c r="AH19927" s="119"/>
      <c r="AI19927" s="119"/>
    </row>
    <row r="19928" spans="27:35" x14ac:dyDescent="0.25">
      <c r="AA19928" s="81"/>
      <c r="AB19928" s="81"/>
      <c r="AC19928" s="80"/>
      <c r="AD19928" s="80"/>
      <c r="AE19928" s="81"/>
      <c r="AF19928" s="82"/>
      <c r="AG19928" s="80"/>
      <c r="AH19928" s="119"/>
      <c r="AI19928" s="119"/>
    </row>
    <row r="19929" spans="27:35" x14ac:dyDescent="0.25">
      <c r="AA19929" s="81"/>
      <c r="AB19929" s="81"/>
      <c r="AC19929" s="80"/>
      <c r="AD19929" s="80"/>
      <c r="AE19929" s="81"/>
      <c r="AF19929" s="82"/>
      <c r="AG19929" s="80"/>
      <c r="AH19929" s="119"/>
      <c r="AI19929" s="119"/>
    </row>
    <row r="19930" spans="27:35" x14ac:dyDescent="0.25">
      <c r="AA19930" s="81"/>
      <c r="AB19930" s="81"/>
      <c r="AC19930" s="80"/>
      <c r="AD19930" s="80"/>
      <c r="AE19930" s="81"/>
      <c r="AF19930" s="82"/>
      <c r="AG19930" s="80"/>
      <c r="AH19930" s="119"/>
      <c r="AI19930" s="119"/>
    </row>
    <row r="19931" spans="27:35" x14ac:dyDescent="0.25">
      <c r="AA19931" s="81"/>
      <c r="AB19931" s="81"/>
      <c r="AC19931" s="80"/>
      <c r="AD19931" s="80"/>
      <c r="AE19931" s="81"/>
      <c r="AF19931" s="82"/>
      <c r="AG19931" s="80"/>
      <c r="AH19931" s="119"/>
      <c r="AI19931" s="119"/>
    </row>
    <row r="19932" spans="27:35" x14ac:dyDescent="0.25">
      <c r="AA19932" s="81"/>
      <c r="AB19932" s="81"/>
      <c r="AC19932" s="80"/>
      <c r="AD19932" s="80"/>
      <c r="AE19932" s="81"/>
      <c r="AF19932" s="82"/>
      <c r="AG19932" s="80"/>
      <c r="AH19932" s="119"/>
      <c r="AI19932" s="119"/>
    </row>
    <row r="19933" spans="27:35" x14ac:dyDescent="0.25">
      <c r="AA19933" s="81"/>
      <c r="AB19933" s="81"/>
      <c r="AC19933" s="80"/>
      <c r="AD19933" s="80"/>
      <c r="AE19933" s="81"/>
      <c r="AF19933" s="82"/>
      <c r="AG19933" s="80"/>
      <c r="AH19933" s="119"/>
      <c r="AI19933" s="119"/>
    </row>
    <row r="19934" spans="27:35" x14ac:dyDescent="0.25">
      <c r="AA19934" s="81"/>
      <c r="AB19934" s="81"/>
      <c r="AC19934" s="80"/>
      <c r="AD19934" s="80"/>
      <c r="AE19934" s="81"/>
      <c r="AF19934" s="82"/>
      <c r="AG19934" s="80"/>
      <c r="AH19934" s="119"/>
      <c r="AI19934" s="119"/>
    </row>
    <row r="19935" spans="27:35" x14ac:dyDescent="0.25">
      <c r="AA19935" s="81"/>
      <c r="AB19935" s="81"/>
      <c r="AC19935" s="80"/>
      <c r="AD19935" s="80"/>
      <c r="AE19935" s="81"/>
      <c r="AF19935" s="82"/>
      <c r="AG19935" s="80"/>
      <c r="AH19935" s="119"/>
      <c r="AI19935" s="119"/>
    </row>
    <row r="19936" spans="27:35" x14ac:dyDescent="0.25">
      <c r="AA19936" s="81"/>
      <c r="AB19936" s="81"/>
      <c r="AC19936" s="80"/>
      <c r="AD19936" s="80"/>
      <c r="AE19936" s="81"/>
      <c r="AF19936" s="82"/>
      <c r="AG19936" s="80"/>
      <c r="AH19936" s="119"/>
      <c r="AI19936" s="119"/>
    </row>
    <row r="19937" spans="27:35" x14ac:dyDescent="0.25">
      <c r="AA19937" s="81"/>
      <c r="AB19937" s="81"/>
      <c r="AC19937" s="80"/>
      <c r="AD19937" s="80"/>
      <c r="AE19937" s="81"/>
      <c r="AF19937" s="82"/>
      <c r="AG19937" s="80"/>
      <c r="AH19937" s="119"/>
      <c r="AI19937" s="119"/>
    </row>
    <row r="19938" spans="27:35" x14ac:dyDescent="0.25">
      <c r="AA19938" s="81"/>
      <c r="AB19938" s="81"/>
      <c r="AC19938" s="80"/>
      <c r="AD19938" s="80"/>
      <c r="AE19938" s="81"/>
      <c r="AF19938" s="82"/>
      <c r="AG19938" s="80"/>
      <c r="AH19938" s="119"/>
      <c r="AI19938" s="119"/>
    </row>
    <row r="19939" spans="27:35" x14ac:dyDescent="0.25">
      <c r="AA19939" s="81"/>
      <c r="AB19939" s="81"/>
      <c r="AC19939" s="80"/>
      <c r="AD19939" s="80"/>
      <c r="AE19939" s="81"/>
      <c r="AF19939" s="82"/>
      <c r="AG19939" s="80"/>
      <c r="AH19939" s="119"/>
      <c r="AI19939" s="119"/>
    </row>
    <row r="19940" spans="27:35" x14ac:dyDescent="0.25">
      <c r="AA19940" s="81"/>
      <c r="AB19940" s="81"/>
      <c r="AC19940" s="80"/>
      <c r="AD19940" s="80"/>
      <c r="AE19940" s="81"/>
      <c r="AF19940" s="82"/>
      <c r="AG19940" s="80"/>
      <c r="AH19940" s="119"/>
      <c r="AI19940" s="119"/>
    </row>
    <row r="19941" spans="27:35" x14ac:dyDescent="0.25">
      <c r="AA19941" s="81"/>
      <c r="AB19941" s="81"/>
      <c r="AC19941" s="80"/>
      <c r="AD19941" s="80"/>
      <c r="AE19941" s="81"/>
      <c r="AF19941" s="82"/>
      <c r="AG19941" s="80"/>
      <c r="AH19941" s="119"/>
      <c r="AI19941" s="119"/>
    </row>
    <row r="19942" spans="27:35" x14ac:dyDescent="0.25">
      <c r="AA19942" s="81"/>
      <c r="AB19942" s="81"/>
      <c r="AC19942" s="80"/>
      <c r="AD19942" s="80"/>
      <c r="AE19942" s="81"/>
      <c r="AF19942" s="82"/>
      <c r="AG19942" s="80"/>
      <c r="AH19942" s="119"/>
      <c r="AI19942" s="119"/>
    </row>
    <row r="19943" spans="27:35" x14ac:dyDescent="0.25">
      <c r="AA19943" s="81"/>
      <c r="AB19943" s="81"/>
      <c r="AC19943" s="80"/>
      <c r="AD19943" s="80"/>
      <c r="AE19943" s="81"/>
      <c r="AF19943" s="82"/>
      <c r="AG19943" s="80"/>
      <c r="AH19943" s="119"/>
      <c r="AI19943" s="119"/>
    </row>
    <row r="19944" spans="27:35" x14ac:dyDescent="0.25">
      <c r="AA19944" s="81"/>
      <c r="AB19944" s="81"/>
      <c r="AC19944" s="80"/>
      <c r="AD19944" s="80"/>
      <c r="AE19944" s="81"/>
      <c r="AF19944" s="82"/>
      <c r="AG19944" s="80"/>
      <c r="AH19944" s="119"/>
      <c r="AI19944" s="119"/>
    </row>
    <row r="19945" spans="27:35" x14ac:dyDescent="0.25">
      <c r="AA19945" s="81"/>
      <c r="AB19945" s="81"/>
      <c r="AC19945" s="80"/>
      <c r="AD19945" s="80"/>
      <c r="AE19945" s="81"/>
      <c r="AF19945" s="82"/>
      <c r="AG19945" s="80"/>
      <c r="AH19945" s="119"/>
      <c r="AI19945" s="119"/>
    </row>
    <row r="19946" spans="27:35" x14ac:dyDescent="0.25">
      <c r="AA19946" s="81"/>
      <c r="AB19946" s="81"/>
      <c r="AC19946" s="80"/>
      <c r="AD19946" s="80"/>
      <c r="AE19946" s="81"/>
      <c r="AF19946" s="82"/>
      <c r="AG19946" s="80"/>
      <c r="AH19946" s="119"/>
      <c r="AI19946" s="119"/>
    </row>
    <row r="19947" spans="27:35" x14ac:dyDescent="0.25">
      <c r="AA19947" s="81"/>
      <c r="AB19947" s="81"/>
      <c r="AC19947" s="80"/>
      <c r="AD19947" s="80"/>
      <c r="AE19947" s="81"/>
      <c r="AF19947" s="82"/>
      <c r="AG19947" s="80"/>
      <c r="AH19947" s="119"/>
      <c r="AI19947" s="119"/>
    </row>
    <row r="19948" spans="27:35" x14ac:dyDescent="0.25">
      <c r="AA19948" s="81"/>
      <c r="AB19948" s="81"/>
      <c r="AC19948" s="80"/>
      <c r="AD19948" s="80"/>
      <c r="AE19948" s="81"/>
      <c r="AF19948" s="82"/>
      <c r="AG19948" s="80"/>
      <c r="AH19948" s="119"/>
      <c r="AI19948" s="119"/>
    </row>
    <row r="19949" spans="27:35" x14ac:dyDescent="0.25">
      <c r="AA19949" s="81"/>
      <c r="AB19949" s="81"/>
      <c r="AC19949" s="80"/>
      <c r="AD19949" s="80"/>
      <c r="AE19949" s="81"/>
      <c r="AF19949" s="82"/>
      <c r="AG19949" s="80"/>
      <c r="AH19949" s="119"/>
      <c r="AI19949" s="119"/>
    </row>
    <row r="19950" spans="27:35" x14ac:dyDescent="0.25">
      <c r="AA19950" s="81"/>
      <c r="AB19950" s="81"/>
      <c r="AC19950" s="80"/>
      <c r="AD19950" s="80"/>
      <c r="AE19950" s="81"/>
      <c r="AF19950" s="82"/>
      <c r="AG19950" s="80"/>
      <c r="AH19950" s="119"/>
      <c r="AI19950" s="119"/>
    </row>
    <row r="19951" spans="27:35" x14ac:dyDescent="0.25">
      <c r="AA19951" s="81"/>
      <c r="AB19951" s="81"/>
      <c r="AC19951" s="80"/>
      <c r="AD19951" s="80"/>
      <c r="AE19951" s="81"/>
      <c r="AF19951" s="82"/>
      <c r="AG19951" s="80"/>
      <c r="AH19951" s="119"/>
      <c r="AI19951" s="119"/>
    </row>
    <row r="19952" spans="27:35" x14ac:dyDescent="0.25">
      <c r="AA19952" s="81"/>
      <c r="AB19952" s="81"/>
      <c r="AC19952" s="80"/>
      <c r="AD19952" s="80"/>
      <c r="AE19952" s="81"/>
      <c r="AF19952" s="82"/>
      <c r="AG19952" s="80"/>
      <c r="AH19952" s="119"/>
      <c r="AI19952" s="119"/>
    </row>
    <row r="19953" spans="27:35" x14ac:dyDescent="0.25">
      <c r="AA19953" s="81"/>
      <c r="AB19953" s="81"/>
      <c r="AC19953" s="80"/>
      <c r="AD19953" s="80"/>
      <c r="AE19953" s="81"/>
      <c r="AF19953" s="82"/>
      <c r="AG19953" s="80"/>
      <c r="AH19953" s="119"/>
      <c r="AI19953" s="119"/>
    </row>
    <row r="19954" spans="27:35" x14ac:dyDescent="0.25">
      <c r="AA19954" s="81"/>
      <c r="AB19954" s="81"/>
      <c r="AC19954" s="80"/>
      <c r="AD19954" s="80"/>
      <c r="AE19954" s="81"/>
      <c r="AF19954" s="82"/>
      <c r="AG19954" s="80"/>
      <c r="AH19954" s="119"/>
      <c r="AI19954" s="119"/>
    </row>
    <row r="19955" spans="27:35" x14ac:dyDescent="0.25">
      <c r="AA19955" s="81"/>
      <c r="AB19955" s="81"/>
      <c r="AC19955" s="80"/>
      <c r="AD19955" s="80"/>
      <c r="AE19955" s="81"/>
      <c r="AF19955" s="82"/>
      <c r="AG19955" s="80"/>
      <c r="AH19955" s="119"/>
      <c r="AI19955" s="119"/>
    </row>
    <row r="19956" spans="27:35" x14ac:dyDescent="0.25">
      <c r="AA19956" s="81"/>
      <c r="AB19956" s="81"/>
      <c r="AC19956" s="80"/>
      <c r="AD19956" s="80"/>
      <c r="AE19956" s="81"/>
      <c r="AF19956" s="82"/>
      <c r="AG19956" s="80"/>
      <c r="AH19956" s="119"/>
      <c r="AI19956" s="119"/>
    </row>
    <row r="19957" spans="27:35" x14ac:dyDescent="0.25">
      <c r="AA19957" s="81"/>
      <c r="AB19957" s="81"/>
      <c r="AC19957" s="80"/>
      <c r="AD19957" s="80"/>
      <c r="AE19957" s="81"/>
      <c r="AF19957" s="82"/>
      <c r="AG19957" s="80"/>
      <c r="AH19957" s="119"/>
      <c r="AI19957" s="119"/>
    </row>
    <row r="19958" spans="27:35" x14ac:dyDescent="0.25">
      <c r="AA19958" s="81"/>
      <c r="AB19958" s="81"/>
      <c r="AC19958" s="80"/>
      <c r="AD19958" s="80"/>
      <c r="AE19958" s="81"/>
      <c r="AF19958" s="82"/>
      <c r="AG19958" s="80"/>
      <c r="AH19958" s="119"/>
      <c r="AI19958" s="119"/>
    </row>
    <row r="19959" spans="27:35" x14ac:dyDescent="0.25">
      <c r="AA19959" s="81"/>
      <c r="AB19959" s="81"/>
      <c r="AC19959" s="80"/>
      <c r="AD19959" s="80"/>
      <c r="AE19959" s="81"/>
      <c r="AF19959" s="82"/>
      <c r="AG19959" s="80"/>
      <c r="AH19959" s="119"/>
      <c r="AI19959" s="119"/>
    </row>
    <row r="19960" spans="27:35" x14ac:dyDescent="0.25">
      <c r="AA19960" s="81"/>
      <c r="AB19960" s="81"/>
      <c r="AC19960" s="80"/>
      <c r="AD19960" s="80"/>
      <c r="AE19960" s="81"/>
      <c r="AF19960" s="82"/>
      <c r="AG19960" s="80"/>
      <c r="AH19960" s="119"/>
      <c r="AI19960" s="119"/>
    </row>
    <row r="19961" spans="27:35" x14ac:dyDescent="0.25">
      <c r="AA19961" s="81"/>
      <c r="AB19961" s="81"/>
      <c r="AC19961" s="80"/>
      <c r="AD19961" s="80"/>
      <c r="AE19961" s="81"/>
      <c r="AF19961" s="82"/>
      <c r="AG19961" s="80"/>
      <c r="AH19961" s="119"/>
      <c r="AI19961" s="119"/>
    </row>
    <row r="19962" spans="27:35" x14ac:dyDescent="0.25">
      <c r="AA19962" s="81"/>
      <c r="AB19962" s="81"/>
      <c r="AC19962" s="80"/>
      <c r="AD19962" s="80"/>
      <c r="AE19962" s="81"/>
      <c r="AF19962" s="82"/>
      <c r="AG19962" s="80"/>
      <c r="AH19962" s="119"/>
      <c r="AI19962" s="119"/>
    </row>
    <row r="19963" spans="27:35" x14ac:dyDescent="0.25">
      <c r="AA19963" s="81"/>
      <c r="AB19963" s="81"/>
      <c r="AC19963" s="80"/>
      <c r="AD19963" s="80"/>
      <c r="AE19963" s="81"/>
      <c r="AF19963" s="82"/>
      <c r="AG19963" s="80"/>
      <c r="AH19963" s="119"/>
      <c r="AI19963" s="119"/>
    </row>
    <row r="19964" spans="27:35" x14ac:dyDescent="0.25">
      <c r="AA19964" s="81"/>
      <c r="AB19964" s="81"/>
      <c r="AC19964" s="80"/>
      <c r="AD19964" s="80"/>
      <c r="AE19964" s="81"/>
      <c r="AF19964" s="82"/>
      <c r="AG19964" s="80"/>
      <c r="AH19964" s="119"/>
      <c r="AI19964" s="119"/>
    </row>
    <row r="19965" spans="27:35" x14ac:dyDescent="0.25">
      <c r="AA19965" s="81"/>
      <c r="AB19965" s="81"/>
      <c r="AC19965" s="80"/>
      <c r="AD19965" s="80"/>
      <c r="AE19965" s="81"/>
      <c r="AF19965" s="82"/>
      <c r="AG19965" s="80"/>
      <c r="AH19965" s="119"/>
      <c r="AI19965" s="119"/>
    </row>
    <row r="19966" spans="27:35" x14ac:dyDescent="0.25">
      <c r="AA19966" s="81"/>
      <c r="AB19966" s="81"/>
      <c r="AC19966" s="80"/>
      <c r="AD19966" s="80"/>
      <c r="AE19966" s="81"/>
      <c r="AF19966" s="82"/>
      <c r="AG19966" s="80"/>
      <c r="AH19966" s="119"/>
      <c r="AI19966" s="119"/>
    </row>
    <row r="19967" spans="27:35" x14ac:dyDescent="0.25">
      <c r="AA19967" s="81"/>
      <c r="AB19967" s="81"/>
      <c r="AC19967" s="80"/>
      <c r="AD19967" s="80"/>
      <c r="AE19967" s="81"/>
      <c r="AF19967" s="82"/>
      <c r="AG19967" s="80"/>
      <c r="AH19967" s="119"/>
      <c r="AI19967" s="119"/>
    </row>
    <row r="19968" spans="27:35" x14ac:dyDescent="0.25">
      <c r="AA19968" s="81"/>
      <c r="AB19968" s="81"/>
      <c r="AC19968" s="80"/>
      <c r="AD19968" s="80"/>
      <c r="AE19968" s="81"/>
      <c r="AF19968" s="82"/>
      <c r="AG19968" s="80"/>
      <c r="AH19968" s="119"/>
      <c r="AI19968" s="119"/>
    </row>
    <row r="19969" spans="27:35" x14ac:dyDescent="0.25">
      <c r="AA19969" s="81"/>
      <c r="AB19969" s="81"/>
      <c r="AC19969" s="80"/>
      <c r="AD19969" s="80"/>
      <c r="AE19969" s="81"/>
      <c r="AF19969" s="82"/>
      <c r="AG19969" s="80"/>
      <c r="AH19969" s="119"/>
      <c r="AI19969" s="119"/>
    </row>
    <row r="19970" spans="27:35" x14ac:dyDescent="0.25">
      <c r="AA19970" s="81"/>
      <c r="AB19970" s="81"/>
      <c r="AC19970" s="80"/>
      <c r="AD19970" s="80"/>
      <c r="AE19970" s="81"/>
      <c r="AF19970" s="82"/>
      <c r="AG19970" s="80"/>
      <c r="AH19970" s="119"/>
      <c r="AI19970" s="119"/>
    </row>
    <row r="19971" spans="27:35" x14ac:dyDescent="0.25">
      <c r="AA19971" s="81"/>
      <c r="AB19971" s="81"/>
      <c r="AC19971" s="80"/>
      <c r="AD19971" s="80"/>
      <c r="AE19971" s="81"/>
      <c r="AF19971" s="82"/>
      <c r="AG19971" s="80"/>
      <c r="AH19971" s="119"/>
      <c r="AI19971" s="119"/>
    </row>
    <row r="19972" spans="27:35" x14ac:dyDescent="0.25">
      <c r="AA19972" s="81"/>
      <c r="AB19972" s="81"/>
      <c r="AC19972" s="80"/>
      <c r="AD19972" s="80"/>
      <c r="AE19972" s="81"/>
      <c r="AF19972" s="82"/>
      <c r="AG19972" s="80"/>
      <c r="AH19972" s="119"/>
      <c r="AI19972" s="119"/>
    </row>
    <row r="19973" spans="27:35" x14ac:dyDescent="0.25">
      <c r="AA19973" s="81"/>
      <c r="AB19973" s="81"/>
      <c r="AC19973" s="80"/>
      <c r="AD19973" s="80"/>
      <c r="AE19973" s="81"/>
      <c r="AF19973" s="82"/>
      <c r="AG19973" s="80"/>
      <c r="AH19973" s="119"/>
      <c r="AI19973" s="119"/>
    </row>
    <row r="19974" spans="27:35" x14ac:dyDescent="0.25">
      <c r="AA19974" s="81"/>
      <c r="AB19974" s="81"/>
      <c r="AC19974" s="80"/>
      <c r="AD19974" s="80"/>
      <c r="AE19974" s="81"/>
      <c r="AF19974" s="82"/>
      <c r="AG19974" s="80"/>
      <c r="AH19974" s="119"/>
      <c r="AI19974" s="119"/>
    </row>
    <row r="19975" spans="27:35" x14ac:dyDescent="0.25">
      <c r="AA19975" s="81"/>
      <c r="AB19975" s="81"/>
      <c r="AC19975" s="80"/>
      <c r="AD19975" s="80"/>
      <c r="AE19975" s="81"/>
      <c r="AF19975" s="82"/>
      <c r="AG19975" s="80"/>
      <c r="AH19975" s="119"/>
      <c r="AI19975" s="119"/>
    </row>
    <row r="19976" spans="27:35" x14ac:dyDescent="0.25">
      <c r="AA19976" s="81"/>
      <c r="AB19976" s="81"/>
      <c r="AC19976" s="80"/>
      <c r="AD19976" s="80"/>
      <c r="AE19976" s="81"/>
      <c r="AF19976" s="82"/>
      <c r="AG19976" s="80"/>
      <c r="AH19976" s="119"/>
      <c r="AI19976" s="119"/>
    </row>
    <row r="19977" spans="27:35" x14ac:dyDescent="0.25">
      <c r="AA19977" s="81"/>
      <c r="AB19977" s="81"/>
      <c r="AC19977" s="80"/>
      <c r="AD19977" s="80"/>
      <c r="AE19977" s="81"/>
      <c r="AF19977" s="82"/>
      <c r="AG19977" s="80"/>
      <c r="AH19977" s="119"/>
      <c r="AI19977" s="119"/>
    </row>
    <row r="19978" spans="27:35" x14ac:dyDescent="0.25">
      <c r="AA19978" s="81"/>
      <c r="AB19978" s="81"/>
      <c r="AC19978" s="80"/>
      <c r="AD19978" s="80"/>
      <c r="AE19978" s="81"/>
      <c r="AF19978" s="82"/>
      <c r="AG19978" s="80"/>
      <c r="AH19978" s="119"/>
      <c r="AI19978" s="119"/>
    </row>
    <row r="19979" spans="27:35" x14ac:dyDescent="0.25">
      <c r="AA19979" s="81"/>
      <c r="AB19979" s="81"/>
      <c r="AC19979" s="80"/>
      <c r="AD19979" s="80"/>
      <c r="AE19979" s="81"/>
      <c r="AF19979" s="82"/>
      <c r="AG19979" s="80"/>
      <c r="AH19979" s="119"/>
      <c r="AI19979" s="119"/>
    </row>
    <row r="19980" spans="27:35" x14ac:dyDescent="0.25">
      <c r="AA19980" s="81"/>
      <c r="AB19980" s="81"/>
      <c r="AC19980" s="80"/>
      <c r="AD19980" s="80"/>
      <c r="AE19980" s="81"/>
      <c r="AF19980" s="82"/>
      <c r="AG19980" s="80"/>
      <c r="AH19980" s="119"/>
      <c r="AI19980" s="119"/>
    </row>
    <row r="19981" spans="27:35" x14ac:dyDescent="0.25">
      <c r="AA19981" s="81"/>
      <c r="AB19981" s="81"/>
      <c r="AC19981" s="80"/>
      <c r="AD19981" s="80"/>
      <c r="AE19981" s="81"/>
      <c r="AF19981" s="82"/>
      <c r="AG19981" s="80"/>
      <c r="AH19981" s="119"/>
      <c r="AI19981" s="119"/>
    </row>
    <row r="19982" spans="27:35" x14ac:dyDescent="0.25">
      <c r="AA19982" s="81"/>
      <c r="AB19982" s="81"/>
      <c r="AC19982" s="80"/>
      <c r="AD19982" s="80"/>
      <c r="AE19982" s="81"/>
      <c r="AF19982" s="82"/>
      <c r="AG19982" s="80"/>
      <c r="AH19982" s="119"/>
      <c r="AI19982" s="119"/>
    </row>
    <row r="19983" spans="27:35" x14ac:dyDescent="0.25">
      <c r="AA19983" s="81"/>
      <c r="AB19983" s="81"/>
      <c r="AC19983" s="80"/>
      <c r="AD19983" s="80"/>
      <c r="AE19983" s="81"/>
      <c r="AF19983" s="82"/>
      <c r="AG19983" s="80"/>
      <c r="AH19983" s="119"/>
      <c r="AI19983" s="119"/>
    </row>
    <row r="19984" spans="27:35" x14ac:dyDescent="0.25">
      <c r="AA19984" s="81"/>
      <c r="AB19984" s="81"/>
      <c r="AC19984" s="80"/>
      <c r="AD19984" s="80"/>
      <c r="AE19984" s="81"/>
      <c r="AF19984" s="82"/>
      <c r="AG19984" s="80"/>
      <c r="AH19984" s="119"/>
      <c r="AI19984" s="119"/>
    </row>
    <row r="19985" spans="27:37" x14ac:dyDescent="0.25">
      <c r="AA19985" s="81"/>
      <c r="AB19985" s="81"/>
      <c r="AC19985" s="80"/>
      <c r="AD19985" s="80"/>
      <c r="AE19985" s="81"/>
      <c r="AF19985" s="82"/>
      <c r="AG19985" s="80"/>
      <c r="AH19985" s="119"/>
      <c r="AI19985" s="119"/>
    </row>
    <row r="19986" spans="27:37" x14ac:dyDescent="0.25">
      <c r="AA19986" s="81"/>
      <c r="AB19986" s="81"/>
      <c r="AC19986" s="80"/>
      <c r="AD19986" s="80"/>
      <c r="AE19986" s="81"/>
      <c r="AF19986" s="82"/>
      <c r="AG19986" s="80"/>
      <c r="AH19986" s="119"/>
      <c r="AI19986" s="119"/>
    </row>
    <row r="19987" spans="27:37" x14ac:dyDescent="0.25">
      <c r="AA19987" s="81"/>
      <c r="AB19987" s="81"/>
      <c r="AC19987" s="80"/>
      <c r="AD19987" s="80"/>
      <c r="AE19987" s="81"/>
      <c r="AF19987" s="82"/>
      <c r="AG19987" s="80"/>
      <c r="AH19987" s="119"/>
      <c r="AI19987" s="119"/>
    </row>
    <row r="19988" spans="27:37" x14ac:dyDescent="0.25">
      <c r="AA19988" s="81"/>
      <c r="AB19988" s="81"/>
      <c r="AC19988" s="80"/>
      <c r="AD19988" s="80"/>
      <c r="AE19988" s="81"/>
      <c r="AF19988" s="82"/>
      <c r="AG19988" s="80"/>
      <c r="AH19988" s="119"/>
      <c r="AI19988" s="119"/>
    </row>
    <row r="19989" spans="27:37" x14ac:dyDescent="0.25">
      <c r="AA19989" s="81"/>
      <c r="AB19989" s="81"/>
      <c r="AC19989" s="80"/>
      <c r="AD19989" s="80"/>
      <c r="AE19989" s="81"/>
      <c r="AF19989" s="82"/>
      <c r="AG19989" s="80"/>
      <c r="AH19989" s="119"/>
      <c r="AI19989" s="119"/>
    </row>
    <row r="19990" spans="27:37" x14ac:dyDescent="0.25">
      <c r="AA19990" s="81"/>
      <c r="AB19990" s="81"/>
      <c r="AC19990" s="80"/>
      <c r="AD19990" s="80"/>
      <c r="AE19990" s="81"/>
      <c r="AF19990" s="82"/>
      <c r="AG19990" s="80"/>
      <c r="AH19990" s="119"/>
      <c r="AI19990" s="119"/>
    </row>
    <row r="19991" spans="27:37" x14ac:dyDescent="0.25">
      <c r="AA19991" s="81"/>
      <c r="AB19991" s="81"/>
      <c r="AC19991" s="80"/>
      <c r="AD19991" s="80"/>
      <c r="AE19991" s="81"/>
      <c r="AF19991" s="82"/>
      <c r="AG19991" s="80"/>
      <c r="AH19991" s="119"/>
      <c r="AI19991" s="119"/>
    </row>
    <row r="19992" spans="27:37" x14ac:dyDescent="0.25">
      <c r="AA19992" s="81"/>
      <c r="AB19992" s="81"/>
      <c r="AC19992" s="80"/>
      <c r="AD19992" s="80"/>
      <c r="AE19992" s="81"/>
      <c r="AF19992" s="82"/>
      <c r="AG19992" s="80"/>
      <c r="AH19992" s="119"/>
      <c r="AI19992" s="119"/>
    </row>
    <row r="19993" spans="27:37" x14ac:dyDescent="0.25">
      <c r="AA19993" s="81"/>
      <c r="AB19993" s="81"/>
      <c r="AC19993" s="80"/>
      <c r="AD19993" s="80"/>
      <c r="AE19993" s="81"/>
      <c r="AF19993" s="82"/>
      <c r="AG19993" s="80"/>
      <c r="AH19993" s="119"/>
      <c r="AI19993" s="119"/>
    </row>
    <row r="19994" spans="27:37" x14ac:dyDescent="0.25">
      <c r="AA19994" s="81"/>
      <c r="AB19994" s="81"/>
      <c r="AC19994" s="80"/>
      <c r="AD19994" s="80"/>
      <c r="AE19994" s="81"/>
      <c r="AF19994" s="82"/>
      <c r="AG19994" s="80"/>
      <c r="AH19994" s="119"/>
      <c r="AI19994" s="119"/>
    </row>
    <row r="19995" spans="27:37" x14ac:dyDescent="0.25">
      <c r="AA19995" s="81"/>
      <c r="AB19995" s="81"/>
      <c r="AC19995" s="80"/>
      <c r="AD19995" s="80"/>
      <c r="AE19995" s="81"/>
      <c r="AF19995" s="82"/>
      <c r="AG19995" s="80"/>
      <c r="AH19995" s="119"/>
      <c r="AI19995" s="119"/>
    </row>
    <row r="19996" spans="27:37" x14ac:dyDescent="0.25">
      <c r="AA19996" s="81"/>
      <c r="AB19996" s="81"/>
      <c r="AC19996" s="80"/>
      <c r="AD19996" s="80"/>
      <c r="AE19996" s="81"/>
      <c r="AF19996" s="82"/>
      <c r="AG19996" s="80"/>
      <c r="AH19996" s="119"/>
      <c r="AI19996" s="119"/>
    </row>
    <row r="19997" spans="27:37" x14ac:dyDescent="0.25">
      <c r="AA19997" s="81"/>
      <c r="AB19997" s="81"/>
      <c r="AC19997" s="80"/>
      <c r="AD19997" s="80"/>
      <c r="AE19997" s="81"/>
      <c r="AF19997" s="82"/>
      <c r="AG19997" s="80"/>
      <c r="AH19997" s="119"/>
      <c r="AI19997" s="119"/>
    </row>
    <row r="19998" spans="27:37" x14ac:dyDescent="0.25">
      <c r="AA19998" s="81"/>
      <c r="AB19998" s="81"/>
      <c r="AC19998" s="80"/>
      <c r="AD19998" s="80"/>
      <c r="AE19998" s="81"/>
      <c r="AF19998" s="82"/>
      <c r="AG19998" s="80"/>
      <c r="AH19998" s="119"/>
      <c r="AI19998" s="119"/>
    </row>
    <row r="19999" spans="27:37" x14ac:dyDescent="0.25">
      <c r="AA19999" s="81"/>
      <c r="AB19999" s="81"/>
      <c r="AC19999" s="80"/>
      <c r="AD19999" s="80"/>
      <c r="AE19999" s="81"/>
      <c r="AF19999" s="82"/>
      <c r="AG19999" s="80"/>
      <c r="AH19999" s="119"/>
      <c r="AI19999" s="119"/>
    </row>
    <row r="20000" spans="27:37" s="10" customFormat="1" x14ac:dyDescent="0.25">
      <c r="AA20000" s="10" t="s">
        <v>175</v>
      </c>
      <c r="AB20000" s="10" t="s">
        <v>175</v>
      </c>
      <c r="AC20000" s="10" t="s">
        <v>175</v>
      </c>
      <c r="AD20000" s="10" t="s">
        <v>175</v>
      </c>
      <c r="AE20000" s="10" t="s">
        <v>175</v>
      </c>
      <c r="AF20000" s="10" t="s">
        <v>175</v>
      </c>
      <c r="AG20000" s="10" t="s">
        <v>175</v>
      </c>
      <c r="AH20000" s="10" t="s">
        <v>175</v>
      </c>
      <c r="AI20000" s="10" t="s">
        <v>175</v>
      </c>
      <c r="AJ20000" s="10" t="s">
        <v>175</v>
      </c>
      <c r="AK20000" s="10" t="s">
        <v>175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F62BE-8644-40EA-8065-15E9BD6D917D}">
  <sheetPr codeName="Sheet7">
    <tabColor theme="1" tint="4.9989318521683403E-2"/>
  </sheetPr>
  <dimension ref="A3:AD1383"/>
  <sheetViews>
    <sheetView workbookViewId="0">
      <selection activeCell="I7" sqref="I7"/>
    </sheetView>
  </sheetViews>
  <sheetFormatPr defaultRowHeight="15" x14ac:dyDescent="0.25"/>
  <cols>
    <col min="1" max="1" width="9.140625" style="3"/>
    <col min="2" max="2" width="35.7109375" style="1" customWidth="1"/>
    <col min="3" max="3" width="9.140625" style="1"/>
    <col min="4" max="4" width="17.140625" style="10" customWidth="1"/>
    <col min="5" max="5" width="9.140625" style="1"/>
    <col min="6" max="6" width="3.5703125" style="1" customWidth="1"/>
    <col min="7" max="7" width="33" style="1" customWidth="1"/>
    <col min="8" max="8" width="10.140625" style="1" customWidth="1"/>
    <col min="9" max="9" width="30.7109375" style="1" customWidth="1"/>
    <col min="10" max="10" width="38.7109375" style="1" customWidth="1"/>
    <col min="11" max="12" width="27.140625" style="1" customWidth="1"/>
    <col min="13" max="18" width="27.140625" style="1" hidden="1" customWidth="1"/>
    <col min="19" max="19" width="27" style="1" hidden="1" customWidth="1"/>
    <col min="20" max="20" width="9.140625" style="1"/>
    <col min="21" max="21" width="2.140625" style="63" customWidth="1"/>
    <col min="22" max="22" width="15" style="1" hidden="1" customWidth="1"/>
    <col min="23" max="23" width="9.140625" style="1" hidden="1" customWidth="1"/>
    <col min="24" max="24" width="9.42578125" style="1" hidden="1" customWidth="1"/>
    <col min="25" max="25" width="15" style="1" hidden="1" customWidth="1"/>
    <col min="26" max="28" width="9.140625" style="1" hidden="1" customWidth="1"/>
    <col min="29" max="29" width="2.42578125" style="62" customWidth="1"/>
    <col min="30" max="30" width="2.42578125" style="63" customWidth="1"/>
    <col min="31" max="16384" width="9.140625" style="1"/>
  </cols>
  <sheetData>
    <row r="3" spans="1:29" x14ac:dyDescent="0.25">
      <c r="B3" s="2" t="s">
        <v>0</v>
      </c>
      <c r="D3" s="2" t="s">
        <v>28</v>
      </c>
      <c r="G3" s="2" t="s">
        <v>168</v>
      </c>
      <c r="I3" s="2" t="s">
        <v>144</v>
      </c>
      <c r="J3" s="2" t="s">
        <v>145</v>
      </c>
      <c r="M3" s="2"/>
      <c r="N3" s="2"/>
      <c r="O3" s="2"/>
      <c r="P3" s="2"/>
      <c r="Q3" s="2"/>
      <c r="R3" s="2"/>
      <c r="S3" s="2"/>
      <c r="T3" s="10"/>
      <c r="U3" s="64"/>
      <c r="V3" s="2" t="s">
        <v>28</v>
      </c>
      <c r="X3" s="2" t="s">
        <v>85</v>
      </c>
      <c r="Y3" s="2" t="s">
        <v>86</v>
      </c>
    </row>
    <row r="4" spans="1:29" x14ac:dyDescent="0.25">
      <c r="A4" s="3">
        <v>1</v>
      </c>
      <c r="B4" s="4" t="s">
        <v>116</v>
      </c>
      <c r="D4" s="95">
        <v>2024</v>
      </c>
      <c r="G4" s="20" t="s">
        <v>48</v>
      </c>
      <c r="I4" s="4"/>
      <c r="J4" s="5"/>
      <c r="M4" s="76"/>
      <c r="N4" s="76"/>
      <c r="O4" s="76"/>
      <c r="P4" s="76"/>
      <c r="Q4" s="76"/>
      <c r="R4" s="76"/>
      <c r="S4" s="76"/>
      <c r="V4" s="57">
        <v>45292</v>
      </c>
      <c r="X4" s="59">
        <v>1</v>
      </c>
      <c r="Y4" s="57" t="s">
        <v>87</v>
      </c>
      <c r="AC4" s="133" t="s">
        <v>112</v>
      </c>
    </row>
    <row r="5" spans="1:29" x14ac:dyDescent="0.25">
      <c r="A5" s="3">
        <v>2</v>
      </c>
      <c r="B5" s="5" t="s">
        <v>117</v>
      </c>
      <c r="D5" s="96">
        <v>2025</v>
      </c>
      <c r="F5" s="94">
        <v>1</v>
      </c>
      <c r="G5" s="5" t="s">
        <v>160</v>
      </c>
      <c r="I5" s="5"/>
      <c r="J5" s="5"/>
      <c r="M5" s="77"/>
      <c r="N5" s="77"/>
      <c r="O5" s="77"/>
      <c r="P5" s="77"/>
      <c r="Q5" s="77"/>
      <c r="R5" s="77"/>
      <c r="S5" s="77"/>
      <c r="V5" s="58">
        <v>45323</v>
      </c>
      <c r="X5" s="59">
        <v>2</v>
      </c>
      <c r="Y5" s="58" t="s">
        <v>88</v>
      </c>
      <c r="AC5" s="133"/>
    </row>
    <row r="6" spans="1:29" x14ac:dyDescent="0.25">
      <c r="A6" s="3">
        <v>3</v>
      </c>
      <c r="B6" s="5" t="s">
        <v>118</v>
      </c>
      <c r="D6" s="96">
        <v>2026</v>
      </c>
      <c r="F6" s="94">
        <v>2</v>
      </c>
      <c r="G6" s="5" t="s">
        <v>161</v>
      </c>
      <c r="I6" s="5"/>
      <c r="J6" s="5"/>
      <c r="M6" s="77"/>
      <c r="N6" s="77"/>
      <c r="O6" s="77"/>
      <c r="P6" s="77"/>
      <c r="Q6" s="77"/>
      <c r="R6" s="77"/>
      <c r="S6" s="77"/>
      <c r="V6" s="57">
        <v>45352</v>
      </c>
      <c r="X6" s="59">
        <v>3</v>
      </c>
      <c r="Y6" s="57" t="s">
        <v>89</v>
      </c>
      <c r="AC6" s="133"/>
    </row>
    <row r="7" spans="1:29" x14ac:dyDescent="0.25">
      <c r="A7" s="3">
        <v>4</v>
      </c>
      <c r="B7" s="5" t="s">
        <v>119</v>
      </c>
      <c r="D7" s="96">
        <v>2027</v>
      </c>
      <c r="F7" s="94">
        <v>3</v>
      </c>
      <c r="G7" s="5" t="s">
        <v>162</v>
      </c>
      <c r="I7" s="5"/>
      <c r="J7" s="5"/>
      <c r="M7" s="77"/>
      <c r="N7" s="77"/>
      <c r="O7" s="77"/>
      <c r="P7" s="77"/>
      <c r="Q7" s="77"/>
      <c r="R7" s="77"/>
      <c r="S7" s="77"/>
      <c r="V7" s="58">
        <v>45383</v>
      </c>
      <c r="X7" s="59">
        <v>4</v>
      </c>
      <c r="Y7" s="58" t="s">
        <v>90</v>
      </c>
      <c r="AC7" s="133"/>
    </row>
    <row r="8" spans="1:29" x14ac:dyDescent="0.25">
      <c r="A8" s="3">
        <v>5</v>
      </c>
      <c r="B8" s="5" t="s">
        <v>120</v>
      </c>
      <c r="D8" s="96">
        <v>2028</v>
      </c>
      <c r="F8" s="94">
        <v>4</v>
      </c>
      <c r="G8" s="5" t="s">
        <v>163</v>
      </c>
      <c r="I8" s="5"/>
      <c r="J8" s="5"/>
      <c r="M8" s="77"/>
      <c r="N8" s="77"/>
      <c r="O8" s="77"/>
      <c r="P8" s="77"/>
      <c r="Q8" s="77"/>
      <c r="R8" s="77"/>
      <c r="S8" s="77"/>
      <c r="V8" s="57">
        <v>45413</v>
      </c>
      <c r="X8" s="59">
        <v>5</v>
      </c>
      <c r="Y8" s="57" t="s">
        <v>91</v>
      </c>
      <c r="AC8" s="133"/>
    </row>
    <row r="9" spans="1:29" x14ac:dyDescent="0.25">
      <c r="A9" s="3">
        <v>6</v>
      </c>
      <c r="B9" s="5" t="s">
        <v>121</v>
      </c>
      <c r="D9" s="96">
        <v>2029</v>
      </c>
      <c r="F9" s="94">
        <v>5</v>
      </c>
      <c r="G9" s="5" t="s">
        <v>164</v>
      </c>
      <c r="I9" s="5"/>
      <c r="J9" s="5"/>
      <c r="M9" s="77"/>
      <c r="N9" s="77"/>
      <c r="O9" s="77"/>
      <c r="P9" s="77"/>
      <c r="Q9" s="77"/>
      <c r="R9" s="77"/>
      <c r="S9" s="77"/>
      <c r="V9" s="58">
        <v>45444</v>
      </c>
      <c r="X9" s="59">
        <v>6</v>
      </c>
      <c r="Y9" s="58" t="s">
        <v>92</v>
      </c>
      <c r="AC9" s="133"/>
    </row>
    <row r="10" spans="1:29" x14ac:dyDescent="0.25">
      <c r="A10" s="3">
        <v>7</v>
      </c>
      <c r="B10" s="5" t="s">
        <v>122</v>
      </c>
      <c r="D10" s="96">
        <v>2030</v>
      </c>
      <c r="F10" s="94">
        <v>6</v>
      </c>
      <c r="G10" s="5" t="s">
        <v>165</v>
      </c>
      <c r="I10" s="5"/>
      <c r="J10" s="5"/>
      <c r="M10" s="78"/>
      <c r="N10" s="78"/>
      <c r="O10" s="78"/>
      <c r="P10" s="78"/>
      <c r="Q10" s="78"/>
      <c r="R10" s="78"/>
      <c r="S10" s="78"/>
      <c r="V10" s="57">
        <v>45474</v>
      </c>
      <c r="X10" s="59">
        <v>7</v>
      </c>
      <c r="Y10" s="57" t="s">
        <v>93</v>
      </c>
      <c r="AC10" s="133"/>
    </row>
    <row r="11" spans="1:29" x14ac:dyDescent="0.25">
      <c r="A11" s="3">
        <v>8</v>
      </c>
      <c r="B11" s="5" t="s">
        <v>123</v>
      </c>
      <c r="D11" s="96">
        <v>2031</v>
      </c>
      <c r="F11" s="94">
        <v>7</v>
      </c>
      <c r="G11" s="5" t="s">
        <v>166</v>
      </c>
      <c r="I11" s="5"/>
      <c r="J11" s="5"/>
      <c r="M11" s="78"/>
      <c r="N11" s="78"/>
      <c r="O11" s="78"/>
      <c r="P11" s="78"/>
      <c r="Q11" s="78"/>
      <c r="R11" s="78"/>
      <c r="S11" s="78"/>
      <c r="V11" s="58">
        <v>45505</v>
      </c>
      <c r="X11" s="59">
        <v>8</v>
      </c>
      <c r="Y11" s="58" t="s">
        <v>94</v>
      </c>
    </row>
    <row r="12" spans="1:29" x14ac:dyDescent="0.25">
      <c r="A12" s="3">
        <v>9</v>
      </c>
      <c r="B12" s="5" t="s">
        <v>114</v>
      </c>
      <c r="D12" s="96">
        <v>2032</v>
      </c>
      <c r="F12" s="94">
        <v>8</v>
      </c>
      <c r="G12" s="5" t="s">
        <v>167</v>
      </c>
      <c r="I12" s="5"/>
      <c r="J12" s="5"/>
      <c r="V12" s="57">
        <v>45536</v>
      </c>
      <c r="X12" s="59">
        <v>9</v>
      </c>
      <c r="Y12" s="57" t="s">
        <v>95</v>
      </c>
    </row>
    <row r="13" spans="1:29" x14ac:dyDescent="0.25">
      <c r="A13" s="3">
        <v>10</v>
      </c>
      <c r="B13" s="5" t="s">
        <v>12</v>
      </c>
      <c r="D13" s="96">
        <v>2033</v>
      </c>
      <c r="F13" s="94">
        <v>9</v>
      </c>
      <c r="G13" s="5"/>
      <c r="I13" s="5"/>
      <c r="J13" s="5"/>
      <c r="V13" s="58">
        <v>45566</v>
      </c>
      <c r="X13" s="59">
        <v>10</v>
      </c>
      <c r="Y13" s="58" t="s">
        <v>96</v>
      </c>
    </row>
    <row r="14" spans="1:29" x14ac:dyDescent="0.25">
      <c r="A14" s="3">
        <v>11</v>
      </c>
      <c r="B14" s="5" t="s">
        <v>115</v>
      </c>
      <c r="D14" s="96">
        <v>2034</v>
      </c>
      <c r="F14" s="94">
        <v>10</v>
      </c>
      <c r="G14" s="5"/>
      <c r="I14" s="5"/>
      <c r="J14" s="5"/>
      <c r="V14" s="57">
        <v>45597</v>
      </c>
      <c r="X14" s="59">
        <v>11</v>
      </c>
      <c r="Y14" s="57" t="s">
        <v>97</v>
      </c>
    </row>
    <row r="15" spans="1:29" x14ac:dyDescent="0.25">
      <c r="A15" s="3">
        <v>12</v>
      </c>
      <c r="B15" s="5" t="s">
        <v>9</v>
      </c>
      <c r="F15" s="94">
        <v>11</v>
      </c>
      <c r="G15" s="5"/>
      <c r="I15" s="5"/>
      <c r="J15" s="5"/>
      <c r="V15" s="58">
        <v>45627</v>
      </c>
      <c r="X15" s="59">
        <v>12</v>
      </c>
      <c r="Y15" s="58" t="s">
        <v>98</v>
      </c>
    </row>
    <row r="16" spans="1:29" x14ac:dyDescent="0.25">
      <c r="A16" s="3">
        <v>13</v>
      </c>
      <c r="B16" s="5" t="s">
        <v>124</v>
      </c>
      <c r="F16" s="94">
        <v>12</v>
      </c>
      <c r="G16" s="5"/>
      <c r="I16" s="5"/>
      <c r="J16" s="5"/>
      <c r="V16" s="57">
        <v>45658</v>
      </c>
      <c r="X16" s="59">
        <v>13</v>
      </c>
      <c r="Y16" s="57" t="s">
        <v>99</v>
      </c>
    </row>
    <row r="17" spans="1:27" x14ac:dyDescent="0.25">
      <c r="A17" s="3">
        <v>14</v>
      </c>
      <c r="B17" s="5" t="s">
        <v>3</v>
      </c>
      <c r="F17" s="94">
        <v>13</v>
      </c>
      <c r="G17" s="5"/>
      <c r="I17" s="5"/>
      <c r="J17" s="5"/>
      <c r="V17" s="58">
        <v>45689</v>
      </c>
      <c r="X17" s="59">
        <v>14</v>
      </c>
      <c r="Y17" s="58" t="s">
        <v>100</v>
      </c>
    </row>
    <row r="18" spans="1:27" x14ac:dyDescent="0.25">
      <c r="A18" s="3">
        <v>15</v>
      </c>
      <c r="B18" s="5" t="s">
        <v>125</v>
      </c>
      <c r="F18" s="94">
        <v>14</v>
      </c>
      <c r="G18" s="5"/>
      <c r="I18" s="5"/>
      <c r="J18" s="5"/>
      <c r="V18" s="57">
        <v>45717</v>
      </c>
      <c r="X18" s="59">
        <v>15</v>
      </c>
      <c r="Y18" s="57" t="s">
        <v>101</v>
      </c>
    </row>
    <row r="19" spans="1:27" x14ac:dyDescent="0.25">
      <c r="A19" s="3">
        <v>16</v>
      </c>
      <c r="B19" s="5" t="s">
        <v>126</v>
      </c>
      <c r="F19" s="94">
        <v>15</v>
      </c>
      <c r="G19" s="5"/>
      <c r="I19" s="5"/>
      <c r="J19" s="5"/>
      <c r="M19" s="79"/>
      <c r="N19" s="79"/>
      <c r="O19" s="79"/>
      <c r="P19" s="79"/>
      <c r="Q19" s="79"/>
      <c r="R19" s="79"/>
      <c r="S19" s="79"/>
      <c r="V19" s="58">
        <v>45748</v>
      </c>
      <c r="X19" s="59">
        <v>16</v>
      </c>
      <c r="Y19" s="58" t="s">
        <v>102</v>
      </c>
    </row>
    <row r="20" spans="1:27" x14ac:dyDescent="0.25">
      <c r="A20" s="3">
        <v>17</v>
      </c>
      <c r="B20" s="5" t="s">
        <v>189</v>
      </c>
      <c r="I20" s="5"/>
      <c r="J20" s="5"/>
      <c r="V20" s="57">
        <v>45778</v>
      </c>
      <c r="X20" s="59">
        <v>17</v>
      </c>
      <c r="Y20" s="57" t="s">
        <v>103</v>
      </c>
    </row>
    <row r="21" spans="1:27" x14ac:dyDescent="0.25">
      <c r="A21" s="3">
        <v>18</v>
      </c>
      <c r="B21" s="5" t="s">
        <v>127</v>
      </c>
      <c r="I21" s="5"/>
      <c r="J21" s="5"/>
      <c r="V21" s="58">
        <v>45809</v>
      </c>
      <c r="X21" s="59">
        <v>18</v>
      </c>
      <c r="Y21" s="58" t="s">
        <v>104</v>
      </c>
    </row>
    <row r="22" spans="1:27" x14ac:dyDescent="0.25">
      <c r="A22" s="3">
        <v>19</v>
      </c>
      <c r="B22" s="5" t="s">
        <v>128</v>
      </c>
      <c r="I22" s="5"/>
      <c r="J22" s="5"/>
      <c r="V22" s="57">
        <v>45839</v>
      </c>
      <c r="X22" s="59">
        <v>19</v>
      </c>
      <c r="Y22" s="57" t="s">
        <v>105</v>
      </c>
    </row>
    <row r="23" spans="1:27" x14ac:dyDescent="0.25">
      <c r="A23" s="3">
        <v>20</v>
      </c>
      <c r="B23" s="5" t="s">
        <v>129</v>
      </c>
      <c r="I23" s="5"/>
      <c r="J23" s="5"/>
      <c r="V23" s="58">
        <v>45870</v>
      </c>
      <c r="X23" s="59">
        <v>20</v>
      </c>
      <c r="Y23" s="58" t="s">
        <v>106</v>
      </c>
    </row>
    <row r="24" spans="1:27" x14ac:dyDescent="0.25">
      <c r="A24" s="3">
        <v>21</v>
      </c>
      <c r="B24" s="5" t="s">
        <v>130</v>
      </c>
      <c r="I24" s="5"/>
      <c r="J24" s="5"/>
      <c r="V24" s="57">
        <v>45901</v>
      </c>
      <c r="X24" s="59">
        <v>21</v>
      </c>
      <c r="Y24" s="57" t="s">
        <v>107</v>
      </c>
    </row>
    <row r="25" spans="1:27" x14ac:dyDescent="0.25">
      <c r="A25" s="3">
        <v>22</v>
      </c>
      <c r="B25" s="5" t="s">
        <v>131</v>
      </c>
      <c r="I25" s="5"/>
      <c r="J25" s="5"/>
      <c r="V25" s="58">
        <v>45931</v>
      </c>
      <c r="X25" s="59">
        <v>22</v>
      </c>
      <c r="Y25" s="58" t="s">
        <v>108</v>
      </c>
    </row>
    <row r="26" spans="1:27" x14ac:dyDescent="0.25">
      <c r="A26" s="3">
        <v>23</v>
      </c>
      <c r="B26" s="5" t="s">
        <v>132</v>
      </c>
      <c r="I26" s="5"/>
      <c r="J26" s="5"/>
      <c r="V26" s="57">
        <v>45962</v>
      </c>
      <c r="X26" s="59">
        <v>23</v>
      </c>
      <c r="Y26" s="57" t="s">
        <v>109</v>
      </c>
    </row>
    <row r="27" spans="1:27" x14ac:dyDescent="0.25">
      <c r="A27" s="3">
        <v>24</v>
      </c>
      <c r="B27" s="5"/>
      <c r="I27" s="5"/>
      <c r="J27" s="5"/>
      <c r="V27" s="58">
        <v>45992</v>
      </c>
      <c r="X27" s="59">
        <v>24</v>
      </c>
      <c r="Y27" s="58" t="s">
        <v>60</v>
      </c>
    </row>
    <row r="28" spans="1:27" x14ac:dyDescent="0.25">
      <c r="A28" s="3">
        <v>25</v>
      </c>
      <c r="B28" s="5"/>
      <c r="I28" s="5"/>
      <c r="J28" s="5"/>
      <c r="V28" s="57">
        <v>46023</v>
      </c>
      <c r="X28" s="59">
        <v>25</v>
      </c>
      <c r="Y28" s="57" t="s">
        <v>110</v>
      </c>
    </row>
    <row r="29" spans="1:27" x14ac:dyDescent="0.25">
      <c r="A29" s="3">
        <v>26</v>
      </c>
      <c r="B29" s="5"/>
      <c r="I29" s="5"/>
      <c r="J29" s="5"/>
      <c r="V29" s="58">
        <v>46054</v>
      </c>
      <c r="X29" s="59">
        <v>26</v>
      </c>
      <c r="Y29" s="58" t="s">
        <v>111</v>
      </c>
    </row>
    <row r="30" spans="1:27" x14ac:dyDescent="0.25">
      <c r="A30" s="3">
        <v>27</v>
      </c>
      <c r="B30" s="5"/>
      <c r="I30" s="5"/>
      <c r="J30" s="5"/>
      <c r="V30" s="57">
        <v>46082</v>
      </c>
      <c r="X30" s="59">
        <v>27</v>
      </c>
      <c r="Y30" s="57" t="str">
        <f>Z30&amp;Y4</f>
        <v>aa</v>
      </c>
      <c r="Z30" s="22" t="str">
        <f>Y$4</f>
        <v>a</v>
      </c>
      <c r="AA30" s="57" t="s">
        <v>87</v>
      </c>
    </row>
    <row r="31" spans="1:27" x14ac:dyDescent="0.25">
      <c r="A31" s="3">
        <v>28</v>
      </c>
      <c r="B31" s="5"/>
      <c r="I31" s="5"/>
      <c r="J31" s="5"/>
      <c r="V31" s="58">
        <v>46113</v>
      </c>
      <c r="X31" s="59">
        <v>28</v>
      </c>
      <c r="Y31" s="57" t="str">
        <f t="shared" ref="Y31:Y54" si="0">Z31&amp;Y5</f>
        <v>ab</v>
      </c>
      <c r="Z31" s="22" t="str">
        <f t="shared" ref="Z31:Z54" si="1">Y$4</f>
        <v>a</v>
      </c>
      <c r="AA31" s="58" t="s">
        <v>88</v>
      </c>
    </row>
    <row r="32" spans="1:27" x14ac:dyDescent="0.25">
      <c r="A32" s="3">
        <v>29</v>
      </c>
      <c r="B32" s="5"/>
      <c r="I32" s="5"/>
      <c r="J32" s="5"/>
      <c r="V32" s="57">
        <v>46143</v>
      </c>
      <c r="X32" s="59">
        <v>29</v>
      </c>
      <c r="Y32" s="57" t="str">
        <f t="shared" si="0"/>
        <v>ac</v>
      </c>
      <c r="Z32" s="22" t="str">
        <f t="shared" si="1"/>
        <v>a</v>
      </c>
      <c r="AA32" s="57" t="s">
        <v>89</v>
      </c>
    </row>
    <row r="33" spans="1:27" x14ac:dyDescent="0.25">
      <c r="A33" s="3">
        <v>30</v>
      </c>
      <c r="B33" s="5" t="s">
        <v>133</v>
      </c>
      <c r="V33" s="58">
        <v>46174</v>
      </c>
      <c r="X33" s="59">
        <v>30</v>
      </c>
      <c r="Y33" s="57" t="str">
        <f t="shared" si="0"/>
        <v>ad</v>
      </c>
      <c r="Z33" s="22" t="str">
        <f t="shared" si="1"/>
        <v>a</v>
      </c>
      <c r="AA33" s="58" t="s">
        <v>90</v>
      </c>
    </row>
    <row r="34" spans="1:27" x14ac:dyDescent="0.25">
      <c r="V34" s="57">
        <v>46204</v>
      </c>
      <c r="X34" s="59">
        <v>31</v>
      </c>
      <c r="Y34" s="57" t="str">
        <f t="shared" si="0"/>
        <v>ae</v>
      </c>
      <c r="Z34" s="22" t="str">
        <f t="shared" si="1"/>
        <v>a</v>
      </c>
      <c r="AA34" s="57" t="s">
        <v>91</v>
      </c>
    </row>
    <row r="35" spans="1:27" ht="15.75" thickBot="1" x14ac:dyDescent="0.3">
      <c r="V35" s="58">
        <v>46235</v>
      </c>
      <c r="X35" s="59">
        <v>32</v>
      </c>
      <c r="Y35" s="57" t="str">
        <f t="shared" si="0"/>
        <v>af</v>
      </c>
      <c r="Z35" s="22" t="str">
        <f t="shared" si="1"/>
        <v>a</v>
      </c>
      <c r="AA35" s="58" t="s">
        <v>92</v>
      </c>
    </row>
    <row r="36" spans="1:27" ht="15.75" thickBot="1" x14ac:dyDescent="0.3">
      <c r="D36" s="97"/>
      <c r="E36" s="88" t="s">
        <v>143</v>
      </c>
      <c r="F36" s="89"/>
      <c r="V36" s="57">
        <v>46266</v>
      </c>
      <c r="X36" s="59">
        <v>33</v>
      </c>
      <c r="Y36" s="57" t="str">
        <f t="shared" si="0"/>
        <v>ag</v>
      </c>
      <c r="Z36" s="22" t="str">
        <f t="shared" si="1"/>
        <v>a</v>
      </c>
      <c r="AA36" s="57" t="s">
        <v>93</v>
      </c>
    </row>
    <row r="37" spans="1:27" x14ac:dyDescent="0.25">
      <c r="V37" s="58">
        <v>46296</v>
      </c>
      <c r="X37" s="59">
        <v>34</v>
      </c>
      <c r="Y37" s="57" t="str">
        <f t="shared" si="0"/>
        <v>ah</v>
      </c>
      <c r="Z37" s="22" t="str">
        <f t="shared" si="1"/>
        <v>a</v>
      </c>
      <c r="AA37" s="58" t="s">
        <v>94</v>
      </c>
    </row>
    <row r="38" spans="1:27" x14ac:dyDescent="0.25">
      <c r="V38" s="57">
        <v>46327</v>
      </c>
      <c r="X38" s="59">
        <v>35</v>
      </c>
      <c r="Y38" s="57" t="str">
        <f t="shared" si="0"/>
        <v>ai</v>
      </c>
      <c r="Z38" s="22" t="str">
        <f t="shared" si="1"/>
        <v>a</v>
      </c>
      <c r="AA38" s="57" t="s">
        <v>95</v>
      </c>
    </row>
    <row r="39" spans="1:27" x14ac:dyDescent="0.25">
      <c r="V39" s="58">
        <v>46357</v>
      </c>
      <c r="X39" s="59">
        <v>36</v>
      </c>
      <c r="Y39" s="57" t="str">
        <f t="shared" si="0"/>
        <v>aj</v>
      </c>
      <c r="Z39" s="22" t="str">
        <f t="shared" si="1"/>
        <v>a</v>
      </c>
      <c r="AA39" s="58" t="s">
        <v>96</v>
      </c>
    </row>
    <row r="40" spans="1:27" x14ac:dyDescent="0.25">
      <c r="V40" s="57">
        <v>46388</v>
      </c>
      <c r="X40" s="59">
        <v>37</v>
      </c>
      <c r="Y40" s="57" t="str">
        <f t="shared" si="0"/>
        <v>ak</v>
      </c>
      <c r="Z40" s="22" t="str">
        <f t="shared" si="1"/>
        <v>a</v>
      </c>
      <c r="AA40" s="57" t="s">
        <v>97</v>
      </c>
    </row>
    <row r="41" spans="1:27" x14ac:dyDescent="0.25">
      <c r="V41" s="58">
        <v>46419</v>
      </c>
      <c r="X41" s="59">
        <v>38</v>
      </c>
      <c r="Y41" s="57" t="str">
        <f t="shared" si="0"/>
        <v>al</v>
      </c>
      <c r="Z41" s="22" t="str">
        <f t="shared" si="1"/>
        <v>a</v>
      </c>
      <c r="AA41" s="58" t="s">
        <v>98</v>
      </c>
    </row>
    <row r="42" spans="1:27" x14ac:dyDescent="0.25">
      <c r="V42" s="57">
        <v>46447</v>
      </c>
      <c r="X42" s="59">
        <v>39</v>
      </c>
      <c r="Y42" s="57" t="str">
        <f t="shared" si="0"/>
        <v>am</v>
      </c>
      <c r="Z42" s="22" t="str">
        <f t="shared" si="1"/>
        <v>a</v>
      </c>
      <c r="AA42" s="57" t="s">
        <v>99</v>
      </c>
    </row>
    <row r="43" spans="1:27" x14ac:dyDescent="0.25">
      <c r="V43" s="58">
        <v>46478</v>
      </c>
      <c r="X43" s="59">
        <v>40</v>
      </c>
      <c r="Y43" s="57" t="str">
        <f t="shared" si="0"/>
        <v>an</v>
      </c>
      <c r="Z43" s="22" t="str">
        <f t="shared" si="1"/>
        <v>a</v>
      </c>
      <c r="AA43" s="58" t="s">
        <v>100</v>
      </c>
    </row>
    <row r="44" spans="1:27" x14ac:dyDescent="0.25">
      <c r="V44" s="57">
        <v>46508</v>
      </c>
      <c r="X44" s="59">
        <v>41</v>
      </c>
      <c r="Y44" s="57" t="str">
        <f t="shared" si="0"/>
        <v>ao</v>
      </c>
      <c r="Z44" s="22" t="str">
        <f t="shared" si="1"/>
        <v>a</v>
      </c>
      <c r="AA44" s="57" t="s">
        <v>101</v>
      </c>
    </row>
    <row r="45" spans="1:27" x14ac:dyDescent="0.25">
      <c r="V45" s="58">
        <v>46539</v>
      </c>
      <c r="X45" s="59">
        <v>42</v>
      </c>
      <c r="Y45" s="57" t="str">
        <f t="shared" si="0"/>
        <v>ap</v>
      </c>
      <c r="Z45" s="22" t="str">
        <f t="shared" si="1"/>
        <v>a</v>
      </c>
      <c r="AA45" s="58" t="s">
        <v>102</v>
      </c>
    </row>
    <row r="46" spans="1:27" x14ac:dyDescent="0.25">
      <c r="V46" s="57">
        <v>46569</v>
      </c>
      <c r="X46" s="59">
        <v>43</v>
      </c>
      <c r="Y46" s="57" t="str">
        <f t="shared" si="0"/>
        <v>aq</v>
      </c>
      <c r="Z46" s="22" t="str">
        <f t="shared" si="1"/>
        <v>a</v>
      </c>
      <c r="AA46" s="57" t="s">
        <v>103</v>
      </c>
    </row>
    <row r="47" spans="1:27" x14ac:dyDescent="0.25">
      <c r="V47" s="58">
        <v>46600</v>
      </c>
      <c r="X47" s="59">
        <v>44</v>
      </c>
      <c r="Y47" s="57" t="str">
        <f t="shared" si="0"/>
        <v>ar</v>
      </c>
      <c r="Z47" s="22" t="str">
        <f t="shared" si="1"/>
        <v>a</v>
      </c>
      <c r="AA47" s="58" t="s">
        <v>104</v>
      </c>
    </row>
    <row r="48" spans="1:27" x14ac:dyDescent="0.25">
      <c r="V48" s="57">
        <v>46631</v>
      </c>
      <c r="X48" s="59">
        <v>45</v>
      </c>
      <c r="Y48" s="57" t="str">
        <f t="shared" si="0"/>
        <v>as</v>
      </c>
      <c r="Z48" s="22" t="str">
        <f t="shared" si="1"/>
        <v>a</v>
      </c>
      <c r="AA48" s="57" t="s">
        <v>105</v>
      </c>
    </row>
    <row r="49" spans="22:27" x14ac:dyDescent="0.25">
      <c r="V49" s="58">
        <v>46661</v>
      </c>
      <c r="X49" s="59">
        <v>46</v>
      </c>
      <c r="Y49" s="57" t="str">
        <f t="shared" si="0"/>
        <v>at</v>
      </c>
      <c r="Z49" s="22" t="str">
        <f t="shared" si="1"/>
        <v>a</v>
      </c>
      <c r="AA49" s="58" t="s">
        <v>106</v>
      </c>
    </row>
    <row r="50" spans="22:27" x14ac:dyDescent="0.25">
      <c r="V50" s="57">
        <v>46692</v>
      </c>
      <c r="X50" s="59">
        <v>47</v>
      </c>
      <c r="Y50" s="57" t="str">
        <f t="shared" si="0"/>
        <v>au</v>
      </c>
      <c r="Z50" s="22" t="str">
        <f t="shared" si="1"/>
        <v>a</v>
      </c>
      <c r="AA50" s="57" t="s">
        <v>107</v>
      </c>
    </row>
    <row r="51" spans="22:27" x14ac:dyDescent="0.25">
      <c r="V51" s="58">
        <v>46722</v>
      </c>
      <c r="X51" s="59">
        <v>48</v>
      </c>
      <c r="Y51" s="57" t="str">
        <f t="shared" si="0"/>
        <v>av</v>
      </c>
      <c r="Z51" s="22" t="str">
        <f t="shared" si="1"/>
        <v>a</v>
      </c>
      <c r="AA51" s="58" t="s">
        <v>108</v>
      </c>
    </row>
    <row r="52" spans="22:27" x14ac:dyDescent="0.25">
      <c r="V52" s="57">
        <v>46753</v>
      </c>
      <c r="X52" s="59">
        <v>49</v>
      </c>
      <c r="Y52" s="57" t="str">
        <f t="shared" si="0"/>
        <v>aw</v>
      </c>
      <c r="Z52" s="22" t="str">
        <f t="shared" si="1"/>
        <v>a</v>
      </c>
      <c r="AA52" s="57" t="s">
        <v>109</v>
      </c>
    </row>
    <row r="53" spans="22:27" x14ac:dyDescent="0.25">
      <c r="V53" s="58">
        <v>46784</v>
      </c>
      <c r="X53" s="59">
        <v>50</v>
      </c>
      <c r="Y53" s="57" t="str">
        <f t="shared" si="0"/>
        <v>ax</v>
      </c>
      <c r="Z53" s="22" t="str">
        <f t="shared" si="1"/>
        <v>a</v>
      </c>
      <c r="AA53" s="58" t="s">
        <v>60</v>
      </c>
    </row>
    <row r="54" spans="22:27" x14ac:dyDescent="0.25">
      <c r="V54" s="57">
        <v>46813</v>
      </c>
      <c r="X54" s="59">
        <v>51</v>
      </c>
      <c r="Y54" s="57" t="str">
        <f t="shared" si="0"/>
        <v>ay</v>
      </c>
      <c r="Z54" s="22" t="str">
        <f t="shared" si="1"/>
        <v>a</v>
      </c>
      <c r="AA54" s="57" t="s">
        <v>110</v>
      </c>
    </row>
    <row r="55" spans="22:27" x14ac:dyDescent="0.25">
      <c r="V55" s="58">
        <v>46844</v>
      </c>
      <c r="X55" s="59">
        <v>52</v>
      </c>
      <c r="Y55" s="57" t="str">
        <f>Z55&amp;Y29</f>
        <v>az</v>
      </c>
      <c r="Z55" s="22" t="str">
        <f>Y$4</f>
        <v>a</v>
      </c>
      <c r="AA55" s="58" t="s">
        <v>111</v>
      </c>
    </row>
    <row r="56" spans="22:27" x14ac:dyDescent="0.25">
      <c r="V56" s="57">
        <v>46874</v>
      </c>
      <c r="X56" s="59">
        <v>53</v>
      </c>
      <c r="Y56" s="57" t="str">
        <f>Z56&amp;AA56</f>
        <v>ba</v>
      </c>
      <c r="Z56" s="22" t="str">
        <f>$Y$5</f>
        <v>b</v>
      </c>
      <c r="AA56" s="22" t="str">
        <f>AA30</f>
        <v>a</v>
      </c>
    </row>
    <row r="57" spans="22:27" x14ac:dyDescent="0.25">
      <c r="V57" s="58">
        <v>46905</v>
      </c>
      <c r="X57" s="59">
        <v>54</v>
      </c>
      <c r="Y57" s="57" t="str">
        <f t="shared" ref="Y57:Y81" si="2">Z57&amp;AA57</f>
        <v>bb</v>
      </c>
      <c r="Z57" s="22" t="str">
        <f t="shared" ref="Z57:Z81" si="3">$Y$5</f>
        <v>b</v>
      </c>
      <c r="AA57" s="22" t="str">
        <f t="shared" ref="AA57:AA120" si="4">AA31</f>
        <v>b</v>
      </c>
    </row>
    <row r="58" spans="22:27" x14ac:dyDescent="0.25">
      <c r="V58" s="57">
        <v>46935</v>
      </c>
      <c r="X58" s="59">
        <v>55</v>
      </c>
      <c r="Y58" s="57" t="str">
        <f t="shared" si="2"/>
        <v>bc</v>
      </c>
      <c r="Z58" s="22" t="str">
        <f t="shared" si="3"/>
        <v>b</v>
      </c>
      <c r="AA58" s="22" t="str">
        <f t="shared" si="4"/>
        <v>c</v>
      </c>
    </row>
    <row r="59" spans="22:27" x14ac:dyDescent="0.25">
      <c r="V59" s="58">
        <v>46966</v>
      </c>
      <c r="X59" s="59">
        <v>56</v>
      </c>
      <c r="Y59" s="57" t="str">
        <f t="shared" si="2"/>
        <v>bd</v>
      </c>
      <c r="Z59" s="22" t="str">
        <f t="shared" si="3"/>
        <v>b</v>
      </c>
      <c r="AA59" s="22" t="str">
        <f t="shared" si="4"/>
        <v>d</v>
      </c>
    </row>
    <row r="60" spans="22:27" x14ac:dyDescent="0.25">
      <c r="V60" s="57">
        <v>46997</v>
      </c>
      <c r="X60" s="59">
        <v>57</v>
      </c>
      <c r="Y60" s="57" t="str">
        <f t="shared" si="2"/>
        <v>be</v>
      </c>
      <c r="Z60" s="22" t="str">
        <f t="shared" si="3"/>
        <v>b</v>
      </c>
      <c r="AA60" s="22" t="str">
        <f t="shared" si="4"/>
        <v>e</v>
      </c>
    </row>
    <row r="61" spans="22:27" x14ac:dyDescent="0.25">
      <c r="V61" s="58">
        <v>47027</v>
      </c>
      <c r="X61" s="59">
        <v>58</v>
      </c>
      <c r="Y61" s="57" t="str">
        <f t="shared" si="2"/>
        <v>bf</v>
      </c>
      <c r="Z61" s="22" t="str">
        <f t="shared" si="3"/>
        <v>b</v>
      </c>
      <c r="AA61" s="22" t="str">
        <f t="shared" si="4"/>
        <v>f</v>
      </c>
    </row>
    <row r="62" spans="22:27" x14ac:dyDescent="0.25">
      <c r="V62" s="57">
        <v>47058</v>
      </c>
      <c r="X62" s="59">
        <v>59</v>
      </c>
      <c r="Y62" s="57" t="str">
        <f t="shared" si="2"/>
        <v>bg</v>
      </c>
      <c r="Z62" s="22" t="str">
        <f t="shared" si="3"/>
        <v>b</v>
      </c>
      <c r="AA62" s="22" t="str">
        <f t="shared" si="4"/>
        <v>g</v>
      </c>
    </row>
    <row r="63" spans="22:27" x14ac:dyDescent="0.25">
      <c r="V63" s="58">
        <v>47088</v>
      </c>
      <c r="X63" s="59">
        <v>60</v>
      </c>
      <c r="Y63" s="57" t="str">
        <f t="shared" si="2"/>
        <v>bh</v>
      </c>
      <c r="Z63" s="22" t="str">
        <f t="shared" si="3"/>
        <v>b</v>
      </c>
      <c r="AA63" s="22" t="str">
        <f t="shared" si="4"/>
        <v>h</v>
      </c>
    </row>
    <row r="64" spans="22:27" x14ac:dyDescent="0.25">
      <c r="V64" s="57">
        <v>47119</v>
      </c>
      <c r="X64" s="59">
        <v>61</v>
      </c>
      <c r="Y64" s="57" t="str">
        <f t="shared" si="2"/>
        <v>bi</v>
      </c>
      <c r="Z64" s="22" t="str">
        <f t="shared" si="3"/>
        <v>b</v>
      </c>
      <c r="AA64" s="22" t="str">
        <f t="shared" si="4"/>
        <v>i</v>
      </c>
    </row>
    <row r="65" spans="22:27" x14ac:dyDescent="0.25">
      <c r="V65" s="58">
        <v>47150</v>
      </c>
      <c r="X65" s="59">
        <v>62</v>
      </c>
      <c r="Y65" s="57" t="str">
        <f t="shared" si="2"/>
        <v>bj</v>
      </c>
      <c r="Z65" s="22" t="str">
        <f t="shared" si="3"/>
        <v>b</v>
      </c>
      <c r="AA65" s="22" t="str">
        <f t="shared" si="4"/>
        <v>j</v>
      </c>
    </row>
    <row r="66" spans="22:27" x14ac:dyDescent="0.25">
      <c r="V66" s="57">
        <v>47178</v>
      </c>
      <c r="X66" s="59">
        <v>63</v>
      </c>
      <c r="Y66" s="57" t="str">
        <f t="shared" si="2"/>
        <v>bk</v>
      </c>
      <c r="Z66" s="22" t="str">
        <f t="shared" si="3"/>
        <v>b</v>
      </c>
      <c r="AA66" s="22" t="str">
        <f t="shared" si="4"/>
        <v>k</v>
      </c>
    </row>
    <row r="67" spans="22:27" x14ac:dyDescent="0.25">
      <c r="V67" s="58">
        <v>47209</v>
      </c>
      <c r="X67" s="59">
        <v>64</v>
      </c>
      <c r="Y67" s="57" t="str">
        <f t="shared" si="2"/>
        <v>bl</v>
      </c>
      <c r="Z67" s="22" t="str">
        <f t="shared" si="3"/>
        <v>b</v>
      </c>
      <c r="AA67" s="22" t="str">
        <f t="shared" si="4"/>
        <v>l</v>
      </c>
    </row>
    <row r="68" spans="22:27" x14ac:dyDescent="0.25">
      <c r="V68" s="57">
        <v>47239</v>
      </c>
      <c r="X68" s="59">
        <v>65</v>
      </c>
      <c r="Y68" s="57" t="str">
        <f t="shared" si="2"/>
        <v>bm</v>
      </c>
      <c r="Z68" s="22" t="str">
        <f t="shared" si="3"/>
        <v>b</v>
      </c>
      <c r="AA68" s="22" t="str">
        <f t="shared" si="4"/>
        <v>m</v>
      </c>
    </row>
    <row r="69" spans="22:27" x14ac:dyDescent="0.25">
      <c r="V69" s="58">
        <v>47270</v>
      </c>
      <c r="X69" s="59">
        <v>66</v>
      </c>
      <c r="Y69" s="57" t="str">
        <f t="shared" si="2"/>
        <v>bn</v>
      </c>
      <c r="Z69" s="22" t="str">
        <f t="shared" si="3"/>
        <v>b</v>
      </c>
      <c r="AA69" s="22" t="str">
        <f t="shared" si="4"/>
        <v>n</v>
      </c>
    </row>
    <row r="70" spans="22:27" x14ac:dyDescent="0.25">
      <c r="V70" s="57">
        <v>47300</v>
      </c>
      <c r="X70" s="59">
        <v>67</v>
      </c>
      <c r="Y70" s="57" t="str">
        <f t="shared" si="2"/>
        <v>bo</v>
      </c>
      <c r="Z70" s="22" t="str">
        <f t="shared" si="3"/>
        <v>b</v>
      </c>
      <c r="AA70" s="22" t="str">
        <f t="shared" si="4"/>
        <v>o</v>
      </c>
    </row>
    <row r="71" spans="22:27" x14ac:dyDescent="0.25">
      <c r="V71" s="58">
        <v>47331</v>
      </c>
      <c r="X71" s="59">
        <v>68</v>
      </c>
      <c r="Y71" s="57" t="str">
        <f t="shared" si="2"/>
        <v>bp</v>
      </c>
      <c r="Z71" s="22" t="str">
        <f t="shared" si="3"/>
        <v>b</v>
      </c>
      <c r="AA71" s="22" t="str">
        <f t="shared" si="4"/>
        <v>p</v>
      </c>
    </row>
    <row r="72" spans="22:27" x14ac:dyDescent="0.25">
      <c r="V72" s="57">
        <v>47362</v>
      </c>
      <c r="X72" s="59">
        <v>69</v>
      </c>
      <c r="Y72" s="57" t="str">
        <f t="shared" si="2"/>
        <v>bq</v>
      </c>
      <c r="Z72" s="22" t="str">
        <f t="shared" si="3"/>
        <v>b</v>
      </c>
      <c r="AA72" s="22" t="str">
        <f t="shared" si="4"/>
        <v>q</v>
      </c>
    </row>
    <row r="73" spans="22:27" x14ac:dyDescent="0.25">
      <c r="V73" s="58">
        <v>47392</v>
      </c>
      <c r="X73" s="59">
        <v>70</v>
      </c>
      <c r="Y73" s="57" t="str">
        <f t="shared" si="2"/>
        <v>br</v>
      </c>
      <c r="Z73" s="22" t="str">
        <f t="shared" si="3"/>
        <v>b</v>
      </c>
      <c r="AA73" s="22" t="str">
        <f t="shared" si="4"/>
        <v>r</v>
      </c>
    </row>
    <row r="74" spans="22:27" x14ac:dyDescent="0.25">
      <c r="V74" s="57">
        <v>47423</v>
      </c>
      <c r="X74" s="59">
        <v>71</v>
      </c>
      <c r="Y74" s="57" t="str">
        <f t="shared" si="2"/>
        <v>bs</v>
      </c>
      <c r="Z74" s="22" t="str">
        <f t="shared" si="3"/>
        <v>b</v>
      </c>
      <c r="AA74" s="22" t="str">
        <f t="shared" si="4"/>
        <v>s</v>
      </c>
    </row>
    <row r="75" spans="22:27" x14ac:dyDescent="0.25">
      <c r="V75" s="58">
        <v>47453</v>
      </c>
      <c r="X75" s="59">
        <v>72</v>
      </c>
      <c r="Y75" s="57" t="str">
        <f t="shared" si="2"/>
        <v>bt</v>
      </c>
      <c r="Z75" s="22" t="str">
        <f t="shared" si="3"/>
        <v>b</v>
      </c>
      <c r="AA75" s="22" t="str">
        <f t="shared" si="4"/>
        <v>t</v>
      </c>
    </row>
    <row r="76" spans="22:27" x14ac:dyDescent="0.25">
      <c r="V76" s="57">
        <v>47484</v>
      </c>
      <c r="X76" s="59">
        <v>73</v>
      </c>
      <c r="Y76" s="57" t="str">
        <f t="shared" si="2"/>
        <v>bu</v>
      </c>
      <c r="Z76" s="22" t="str">
        <f t="shared" si="3"/>
        <v>b</v>
      </c>
      <c r="AA76" s="22" t="str">
        <f t="shared" si="4"/>
        <v>u</v>
      </c>
    </row>
    <row r="77" spans="22:27" x14ac:dyDescent="0.25">
      <c r="V77" s="58">
        <v>47515</v>
      </c>
      <c r="X77" s="59">
        <v>74</v>
      </c>
      <c r="Y77" s="57" t="str">
        <f t="shared" si="2"/>
        <v>bv</v>
      </c>
      <c r="Z77" s="22" t="str">
        <f t="shared" si="3"/>
        <v>b</v>
      </c>
      <c r="AA77" s="22" t="str">
        <f t="shared" si="4"/>
        <v>v</v>
      </c>
    </row>
    <row r="78" spans="22:27" x14ac:dyDescent="0.25">
      <c r="V78" s="57">
        <v>47543</v>
      </c>
      <c r="X78" s="59">
        <v>75</v>
      </c>
      <c r="Y78" s="57" t="str">
        <f t="shared" si="2"/>
        <v>bw</v>
      </c>
      <c r="Z78" s="22" t="str">
        <f t="shared" si="3"/>
        <v>b</v>
      </c>
      <c r="AA78" s="22" t="str">
        <f t="shared" si="4"/>
        <v>w</v>
      </c>
    </row>
    <row r="79" spans="22:27" x14ac:dyDescent="0.25">
      <c r="V79" s="58">
        <v>47574</v>
      </c>
      <c r="X79" s="59">
        <v>76</v>
      </c>
      <c r="Y79" s="57" t="str">
        <f t="shared" si="2"/>
        <v>bx</v>
      </c>
      <c r="Z79" s="22" t="str">
        <f t="shared" si="3"/>
        <v>b</v>
      </c>
      <c r="AA79" s="22" t="str">
        <f t="shared" si="4"/>
        <v>x</v>
      </c>
    </row>
    <row r="80" spans="22:27" x14ac:dyDescent="0.25">
      <c r="V80" s="57">
        <v>47604</v>
      </c>
      <c r="X80" s="59">
        <v>77</v>
      </c>
      <c r="Y80" s="57" t="str">
        <f t="shared" si="2"/>
        <v>by</v>
      </c>
      <c r="Z80" s="22" t="str">
        <f t="shared" si="3"/>
        <v>b</v>
      </c>
      <c r="AA80" s="22" t="str">
        <f t="shared" si="4"/>
        <v>y</v>
      </c>
    </row>
    <row r="81" spans="22:27" x14ac:dyDescent="0.25">
      <c r="V81" s="58">
        <v>47635</v>
      </c>
      <c r="X81" s="59">
        <v>78</v>
      </c>
      <c r="Y81" s="57" t="str">
        <f t="shared" si="2"/>
        <v>bz</v>
      </c>
      <c r="Z81" s="22" t="str">
        <f t="shared" si="3"/>
        <v>b</v>
      </c>
      <c r="AA81" s="22" t="str">
        <f t="shared" si="4"/>
        <v>z</v>
      </c>
    </row>
    <row r="82" spans="22:27" x14ac:dyDescent="0.25">
      <c r="V82" s="57">
        <v>47665</v>
      </c>
      <c r="X82" s="59">
        <v>79</v>
      </c>
      <c r="Y82" s="57" t="str">
        <f>Z82&amp;AA82</f>
        <v>ca</v>
      </c>
      <c r="Z82" s="22" t="s">
        <v>89</v>
      </c>
      <c r="AA82" s="22" t="str">
        <f>AA56</f>
        <v>a</v>
      </c>
    </row>
    <row r="83" spans="22:27" x14ac:dyDescent="0.25">
      <c r="V83" s="58">
        <v>47696</v>
      </c>
      <c r="X83" s="59">
        <v>80</v>
      </c>
      <c r="Y83" s="57" t="str">
        <f t="shared" ref="Y83:Y107" si="5">Z83&amp;AA83</f>
        <v>cb</v>
      </c>
      <c r="Z83" s="22" t="str">
        <f>Z82</f>
        <v>c</v>
      </c>
      <c r="AA83" s="22" t="str">
        <f t="shared" si="4"/>
        <v>b</v>
      </c>
    </row>
    <row r="84" spans="22:27" x14ac:dyDescent="0.25">
      <c r="V84" s="57">
        <v>47727</v>
      </c>
      <c r="X84" s="59">
        <v>81</v>
      </c>
      <c r="Y84" s="57" t="str">
        <f t="shared" si="5"/>
        <v>cc</v>
      </c>
      <c r="Z84" s="22" t="str">
        <f t="shared" ref="Z84:Z107" si="6">Z83</f>
        <v>c</v>
      </c>
      <c r="AA84" s="22" t="str">
        <f t="shared" si="4"/>
        <v>c</v>
      </c>
    </row>
    <row r="85" spans="22:27" x14ac:dyDescent="0.25">
      <c r="V85" s="58">
        <v>47757</v>
      </c>
      <c r="X85" s="59">
        <v>82</v>
      </c>
      <c r="Y85" s="57" t="str">
        <f t="shared" si="5"/>
        <v>cd</v>
      </c>
      <c r="Z85" s="22" t="str">
        <f t="shared" si="6"/>
        <v>c</v>
      </c>
      <c r="AA85" s="22" t="str">
        <f t="shared" si="4"/>
        <v>d</v>
      </c>
    </row>
    <row r="86" spans="22:27" x14ac:dyDescent="0.25">
      <c r="V86" s="57">
        <v>47788</v>
      </c>
      <c r="X86" s="59">
        <v>83</v>
      </c>
      <c r="Y86" s="57" t="str">
        <f t="shared" si="5"/>
        <v>ce</v>
      </c>
      <c r="Z86" s="22" t="str">
        <f t="shared" si="6"/>
        <v>c</v>
      </c>
      <c r="AA86" s="22" t="str">
        <f t="shared" si="4"/>
        <v>e</v>
      </c>
    </row>
    <row r="87" spans="22:27" x14ac:dyDescent="0.25">
      <c r="V87" s="58">
        <v>47818</v>
      </c>
      <c r="X87" s="59">
        <v>84</v>
      </c>
      <c r="Y87" s="57" t="str">
        <f t="shared" si="5"/>
        <v>cf</v>
      </c>
      <c r="Z87" s="22" t="str">
        <f t="shared" si="6"/>
        <v>c</v>
      </c>
      <c r="AA87" s="22" t="str">
        <f t="shared" si="4"/>
        <v>f</v>
      </c>
    </row>
    <row r="88" spans="22:27" x14ac:dyDescent="0.25">
      <c r="V88" s="57">
        <v>47849</v>
      </c>
      <c r="X88" s="59">
        <v>85</v>
      </c>
      <c r="Y88" s="57" t="str">
        <f t="shared" si="5"/>
        <v>cg</v>
      </c>
      <c r="Z88" s="22" t="str">
        <f t="shared" si="6"/>
        <v>c</v>
      </c>
      <c r="AA88" s="22" t="str">
        <f t="shared" si="4"/>
        <v>g</v>
      </c>
    </row>
    <row r="89" spans="22:27" x14ac:dyDescent="0.25">
      <c r="V89" s="58">
        <v>47880</v>
      </c>
      <c r="X89" s="59">
        <v>86</v>
      </c>
      <c r="Y89" s="57" t="str">
        <f t="shared" si="5"/>
        <v>ch</v>
      </c>
      <c r="Z89" s="22" t="str">
        <f t="shared" si="6"/>
        <v>c</v>
      </c>
      <c r="AA89" s="22" t="str">
        <f t="shared" si="4"/>
        <v>h</v>
      </c>
    </row>
    <row r="90" spans="22:27" x14ac:dyDescent="0.25">
      <c r="V90" s="57">
        <v>47908</v>
      </c>
      <c r="X90" s="59">
        <v>87</v>
      </c>
      <c r="Y90" s="57" t="str">
        <f t="shared" si="5"/>
        <v>ci</v>
      </c>
      <c r="Z90" s="22" t="str">
        <f t="shared" si="6"/>
        <v>c</v>
      </c>
      <c r="AA90" s="22" t="str">
        <f t="shared" si="4"/>
        <v>i</v>
      </c>
    </row>
    <row r="91" spans="22:27" x14ac:dyDescent="0.25">
      <c r="V91" s="58">
        <v>47939</v>
      </c>
      <c r="X91" s="59">
        <v>88</v>
      </c>
      <c r="Y91" s="57" t="str">
        <f t="shared" si="5"/>
        <v>cj</v>
      </c>
      <c r="Z91" s="22" t="str">
        <f t="shared" si="6"/>
        <v>c</v>
      </c>
      <c r="AA91" s="22" t="str">
        <f t="shared" si="4"/>
        <v>j</v>
      </c>
    </row>
    <row r="92" spans="22:27" x14ac:dyDescent="0.25">
      <c r="V92" s="57">
        <v>47969</v>
      </c>
      <c r="X92" s="59">
        <v>89</v>
      </c>
      <c r="Y92" s="57" t="str">
        <f t="shared" si="5"/>
        <v>ck</v>
      </c>
      <c r="Z92" s="22" t="str">
        <f t="shared" si="6"/>
        <v>c</v>
      </c>
      <c r="AA92" s="22" t="str">
        <f t="shared" si="4"/>
        <v>k</v>
      </c>
    </row>
    <row r="93" spans="22:27" x14ac:dyDescent="0.25">
      <c r="V93" s="58">
        <v>48000</v>
      </c>
      <c r="X93" s="59">
        <v>90</v>
      </c>
      <c r="Y93" s="57" t="str">
        <f t="shared" si="5"/>
        <v>cl</v>
      </c>
      <c r="Z93" s="22" t="str">
        <f t="shared" si="6"/>
        <v>c</v>
      </c>
      <c r="AA93" s="22" t="str">
        <f t="shared" si="4"/>
        <v>l</v>
      </c>
    </row>
    <row r="94" spans="22:27" x14ac:dyDescent="0.25">
      <c r="V94" s="57">
        <v>48030</v>
      </c>
      <c r="X94" s="59">
        <v>91</v>
      </c>
      <c r="Y94" s="57" t="str">
        <f t="shared" si="5"/>
        <v>cm</v>
      </c>
      <c r="Z94" s="22" t="str">
        <f t="shared" si="6"/>
        <v>c</v>
      </c>
      <c r="AA94" s="22" t="str">
        <f t="shared" si="4"/>
        <v>m</v>
      </c>
    </row>
    <row r="95" spans="22:27" x14ac:dyDescent="0.25">
      <c r="V95" s="58">
        <v>48061</v>
      </c>
      <c r="X95" s="59">
        <v>92</v>
      </c>
      <c r="Y95" s="57" t="str">
        <f t="shared" si="5"/>
        <v>cn</v>
      </c>
      <c r="Z95" s="22" t="str">
        <f t="shared" si="6"/>
        <v>c</v>
      </c>
      <c r="AA95" s="22" t="str">
        <f t="shared" si="4"/>
        <v>n</v>
      </c>
    </row>
    <row r="96" spans="22:27" x14ac:dyDescent="0.25">
      <c r="V96" s="57">
        <v>48092</v>
      </c>
      <c r="X96" s="59">
        <v>93</v>
      </c>
      <c r="Y96" s="57" t="str">
        <f t="shared" si="5"/>
        <v>co</v>
      </c>
      <c r="Z96" s="22" t="str">
        <f t="shared" si="6"/>
        <v>c</v>
      </c>
      <c r="AA96" s="22" t="str">
        <f t="shared" si="4"/>
        <v>o</v>
      </c>
    </row>
    <row r="97" spans="22:27" x14ac:dyDescent="0.25">
      <c r="V97" s="58">
        <v>48122</v>
      </c>
      <c r="X97" s="59">
        <v>94</v>
      </c>
      <c r="Y97" s="57" t="str">
        <f t="shared" si="5"/>
        <v>cp</v>
      </c>
      <c r="Z97" s="22" t="str">
        <f t="shared" si="6"/>
        <v>c</v>
      </c>
      <c r="AA97" s="22" t="str">
        <f t="shared" si="4"/>
        <v>p</v>
      </c>
    </row>
    <row r="98" spans="22:27" x14ac:dyDescent="0.25">
      <c r="V98" s="57">
        <v>48153</v>
      </c>
      <c r="X98" s="59">
        <v>95</v>
      </c>
      <c r="Y98" s="57" t="str">
        <f t="shared" si="5"/>
        <v>cq</v>
      </c>
      <c r="Z98" s="22" t="str">
        <f t="shared" si="6"/>
        <v>c</v>
      </c>
      <c r="AA98" s="22" t="str">
        <f t="shared" si="4"/>
        <v>q</v>
      </c>
    </row>
    <row r="99" spans="22:27" x14ac:dyDescent="0.25">
      <c r="V99" s="58">
        <v>48183</v>
      </c>
      <c r="X99" s="59">
        <v>96</v>
      </c>
      <c r="Y99" s="57" t="str">
        <f t="shared" si="5"/>
        <v>cr</v>
      </c>
      <c r="Z99" s="22" t="str">
        <f t="shared" si="6"/>
        <v>c</v>
      </c>
      <c r="AA99" s="22" t="str">
        <f t="shared" si="4"/>
        <v>r</v>
      </c>
    </row>
    <row r="100" spans="22:27" x14ac:dyDescent="0.25">
      <c r="V100" s="57">
        <v>48214</v>
      </c>
      <c r="X100" s="59">
        <v>97</v>
      </c>
      <c r="Y100" s="57" t="str">
        <f t="shared" si="5"/>
        <v>cs</v>
      </c>
      <c r="Z100" s="22" t="str">
        <f t="shared" si="6"/>
        <v>c</v>
      </c>
      <c r="AA100" s="22" t="str">
        <f t="shared" si="4"/>
        <v>s</v>
      </c>
    </row>
    <row r="101" spans="22:27" x14ac:dyDescent="0.25">
      <c r="V101" s="58">
        <v>48245</v>
      </c>
      <c r="X101" s="59">
        <v>98</v>
      </c>
      <c r="Y101" s="57" t="str">
        <f t="shared" si="5"/>
        <v>ct</v>
      </c>
      <c r="Z101" s="22" t="str">
        <f t="shared" si="6"/>
        <v>c</v>
      </c>
      <c r="AA101" s="22" t="str">
        <f t="shared" si="4"/>
        <v>t</v>
      </c>
    </row>
    <row r="102" spans="22:27" x14ac:dyDescent="0.25">
      <c r="V102" s="57">
        <v>48274</v>
      </c>
      <c r="X102" s="59">
        <v>99</v>
      </c>
      <c r="Y102" s="57" t="str">
        <f t="shared" si="5"/>
        <v>cu</v>
      </c>
      <c r="Z102" s="22" t="str">
        <f t="shared" si="6"/>
        <v>c</v>
      </c>
      <c r="AA102" s="22" t="str">
        <f t="shared" si="4"/>
        <v>u</v>
      </c>
    </row>
    <row r="103" spans="22:27" x14ac:dyDescent="0.25">
      <c r="V103" s="58">
        <v>48305</v>
      </c>
      <c r="X103" s="59">
        <v>100</v>
      </c>
      <c r="Y103" s="57" t="str">
        <f t="shared" si="5"/>
        <v>cv</v>
      </c>
      <c r="Z103" s="22" t="str">
        <f t="shared" si="6"/>
        <v>c</v>
      </c>
      <c r="AA103" s="22" t="str">
        <f t="shared" si="4"/>
        <v>v</v>
      </c>
    </row>
    <row r="104" spans="22:27" x14ac:dyDescent="0.25">
      <c r="V104" s="57">
        <v>48335</v>
      </c>
      <c r="X104" s="59">
        <v>101</v>
      </c>
      <c r="Y104" s="57" t="str">
        <f t="shared" si="5"/>
        <v>cw</v>
      </c>
      <c r="Z104" s="22" t="str">
        <f t="shared" si="6"/>
        <v>c</v>
      </c>
      <c r="AA104" s="22" t="str">
        <f t="shared" si="4"/>
        <v>w</v>
      </c>
    </row>
    <row r="105" spans="22:27" x14ac:dyDescent="0.25">
      <c r="V105" s="58">
        <v>48366</v>
      </c>
      <c r="X105" s="59">
        <v>102</v>
      </c>
      <c r="Y105" s="57" t="str">
        <f t="shared" si="5"/>
        <v>cx</v>
      </c>
      <c r="Z105" s="22" t="str">
        <f t="shared" si="6"/>
        <v>c</v>
      </c>
      <c r="AA105" s="22" t="str">
        <f t="shared" si="4"/>
        <v>x</v>
      </c>
    </row>
    <row r="106" spans="22:27" x14ac:dyDescent="0.25">
      <c r="V106" s="57">
        <v>48396</v>
      </c>
      <c r="X106" s="59">
        <v>103</v>
      </c>
      <c r="Y106" s="57" t="str">
        <f t="shared" si="5"/>
        <v>cy</v>
      </c>
      <c r="Z106" s="22" t="str">
        <f t="shared" si="6"/>
        <v>c</v>
      </c>
      <c r="AA106" s="22" t="str">
        <f t="shared" si="4"/>
        <v>y</v>
      </c>
    </row>
    <row r="107" spans="22:27" x14ac:dyDescent="0.25">
      <c r="V107" s="58">
        <v>48427</v>
      </c>
      <c r="X107" s="59">
        <v>104</v>
      </c>
      <c r="Y107" s="57" t="str">
        <f t="shared" si="5"/>
        <v>cz</v>
      </c>
      <c r="Z107" s="22" t="str">
        <f t="shared" si="6"/>
        <v>c</v>
      </c>
      <c r="AA107" s="22" t="str">
        <f t="shared" si="4"/>
        <v>z</v>
      </c>
    </row>
    <row r="108" spans="22:27" x14ac:dyDescent="0.25">
      <c r="V108" s="57">
        <v>48458</v>
      </c>
      <c r="X108" s="59">
        <v>105</v>
      </c>
      <c r="Y108" s="57" t="str">
        <f>Z108&amp;AA108</f>
        <v>da</v>
      </c>
      <c r="Z108" s="22" t="s">
        <v>90</v>
      </c>
      <c r="AA108" s="22" t="str">
        <f>AA82</f>
        <v>a</v>
      </c>
    </row>
    <row r="109" spans="22:27" x14ac:dyDescent="0.25">
      <c r="V109" s="58">
        <v>48488</v>
      </c>
      <c r="X109" s="59">
        <v>106</v>
      </c>
      <c r="Y109" s="57" t="str">
        <f t="shared" ref="Y109:Y133" si="7">Z109&amp;AA109</f>
        <v>db</v>
      </c>
      <c r="Z109" s="22" t="str">
        <f>Z108</f>
        <v>d</v>
      </c>
      <c r="AA109" s="22" t="str">
        <f t="shared" si="4"/>
        <v>b</v>
      </c>
    </row>
    <row r="110" spans="22:27" x14ac:dyDescent="0.25">
      <c r="V110" s="57">
        <v>48519</v>
      </c>
      <c r="X110" s="59">
        <v>107</v>
      </c>
      <c r="Y110" s="57" t="str">
        <f t="shared" si="7"/>
        <v>dc</v>
      </c>
      <c r="Z110" s="22" t="str">
        <f t="shared" ref="Z110:Z133" si="8">Z109</f>
        <v>d</v>
      </c>
      <c r="AA110" s="22" t="str">
        <f t="shared" si="4"/>
        <v>c</v>
      </c>
    </row>
    <row r="111" spans="22:27" x14ac:dyDescent="0.25">
      <c r="V111" s="58">
        <v>48549</v>
      </c>
      <c r="X111" s="59">
        <v>108</v>
      </c>
      <c r="Y111" s="57" t="str">
        <f t="shared" si="7"/>
        <v>dd</v>
      </c>
      <c r="Z111" s="22" t="str">
        <f t="shared" si="8"/>
        <v>d</v>
      </c>
      <c r="AA111" s="22" t="str">
        <f t="shared" si="4"/>
        <v>d</v>
      </c>
    </row>
    <row r="112" spans="22:27" x14ac:dyDescent="0.25">
      <c r="V112" s="57">
        <v>48580</v>
      </c>
      <c r="X112" s="59">
        <v>109</v>
      </c>
      <c r="Y112" s="57" t="str">
        <f t="shared" si="7"/>
        <v>de</v>
      </c>
      <c r="Z112" s="22" t="str">
        <f t="shared" si="8"/>
        <v>d</v>
      </c>
      <c r="AA112" s="22" t="str">
        <f t="shared" si="4"/>
        <v>e</v>
      </c>
    </row>
    <row r="113" spans="22:27" x14ac:dyDescent="0.25">
      <c r="V113" s="58">
        <v>48611</v>
      </c>
      <c r="X113" s="59">
        <v>110</v>
      </c>
      <c r="Y113" s="57" t="str">
        <f t="shared" si="7"/>
        <v>df</v>
      </c>
      <c r="Z113" s="22" t="str">
        <f t="shared" si="8"/>
        <v>d</v>
      </c>
      <c r="AA113" s="22" t="str">
        <f t="shared" si="4"/>
        <v>f</v>
      </c>
    </row>
    <row r="114" spans="22:27" x14ac:dyDescent="0.25">
      <c r="V114" s="57">
        <v>48639</v>
      </c>
      <c r="X114" s="59">
        <v>111</v>
      </c>
      <c r="Y114" s="57" t="str">
        <f t="shared" si="7"/>
        <v>dg</v>
      </c>
      <c r="Z114" s="22" t="str">
        <f t="shared" si="8"/>
        <v>d</v>
      </c>
      <c r="AA114" s="22" t="str">
        <f t="shared" si="4"/>
        <v>g</v>
      </c>
    </row>
    <row r="115" spans="22:27" x14ac:dyDescent="0.25">
      <c r="V115" s="58">
        <v>48670</v>
      </c>
      <c r="X115" s="59">
        <v>112</v>
      </c>
      <c r="Y115" s="57" t="str">
        <f t="shared" si="7"/>
        <v>dh</v>
      </c>
      <c r="Z115" s="22" t="str">
        <f t="shared" si="8"/>
        <v>d</v>
      </c>
      <c r="AA115" s="22" t="str">
        <f t="shared" si="4"/>
        <v>h</v>
      </c>
    </row>
    <row r="116" spans="22:27" x14ac:dyDescent="0.25">
      <c r="V116" s="57">
        <v>48700</v>
      </c>
      <c r="X116" s="59">
        <v>113</v>
      </c>
      <c r="Y116" s="57" t="str">
        <f t="shared" si="7"/>
        <v>di</v>
      </c>
      <c r="Z116" s="22" t="str">
        <f t="shared" si="8"/>
        <v>d</v>
      </c>
      <c r="AA116" s="22" t="str">
        <f t="shared" si="4"/>
        <v>i</v>
      </c>
    </row>
    <row r="117" spans="22:27" x14ac:dyDescent="0.25">
      <c r="V117" s="58">
        <v>48731</v>
      </c>
      <c r="X117" s="59">
        <v>114</v>
      </c>
      <c r="Y117" s="57" t="str">
        <f t="shared" si="7"/>
        <v>dj</v>
      </c>
      <c r="Z117" s="22" t="str">
        <f t="shared" si="8"/>
        <v>d</v>
      </c>
      <c r="AA117" s="22" t="str">
        <f t="shared" si="4"/>
        <v>j</v>
      </c>
    </row>
    <row r="118" spans="22:27" x14ac:dyDescent="0.25">
      <c r="V118" s="57">
        <v>48761</v>
      </c>
      <c r="X118" s="59">
        <v>115</v>
      </c>
      <c r="Y118" s="57" t="str">
        <f t="shared" si="7"/>
        <v>dk</v>
      </c>
      <c r="Z118" s="22" t="str">
        <f t="shared" si="8"/>
        <v>d</v>
      </c>
      <c r="AA118" s="22" t="str">
        <f t="shared" si="4"/>
        <v>k</v>
      </c>
    </row>
    <row r="119" spans="22:27" x14ac:dyDescent="0.25">
      <c r="V119" s="58">
        <v>48792</v>
      </c>
      <c r="X119" s="59">
        <v>116</v>
      </c>
      <c r="Y119" s="57" t="str">
        <f t="shared" si="7"/>
        <v>dl</v>
      </c>
      <c r="Z119" s="22" t="str">
        <f t="shared" si="8"/>
        <v>d</v>
      </c>
      <c r="AA119" s="22" t="str">
        <f t="shared" si="4"/>
        <v>l</v>
      </c>
    </row>
    <row r="120" spans="22:27" x14ac:dyDescent="0.25">
      <c r="V120" s="57">
        <v>48823</v>
      </c>
      <c r="X120" s="59">
        <v>117</v>
      </c>
      <c r="Y120" s="57" t="str">
        <f t="shared" si="7"/>
        <v>dm</v>
      </c>
      <c r="Z120" s="22" t="str">
        <f t="shared" si="8"/>
        <v>d</v>
      </c>
      <c r="AA120" s="22" t="str">
        <f t="shared" si="4"/>
        <v>m</v>
      </c>
    </row>
    <row r="121" spans="22:27" x14ac:dyDescent="0.25">
      <c r="V121" s="58">
        <v>48853</v>
      </c>
      <c r="X121" s="59">
        <v>118</v>
      </c>
      <c r="Y121" s="57" t="str">
        <f t="shared" si="7"/>
        <v>dn</v>
      </c>
      <c r="Z121" s="22" t="str">
        <f t="shared" si="8"/>
        <v>d</v>
      </c>
      <c r="AA121" s="22" t="str">
        <f t="shared" ref="AA121:AA133" si="9">AA95</f>
        <v>n</v>
      </c>
    </row>
    <row r="122" spans="22:27" x14ac:dyDescent="0.25">
      <c r="V122" s="57">
        <v>48884</v>
      </c>
      <c r="X122" s="59">
        <v>119</v>
      </c>
      <c r="Y122" s="57" t="str">
        <f t="shared" si="7"/>
        <v>do</v>
      </c>
      <c r="Z122" s="22" t="str">
        <f t="shared" si="8"/>
        <v>d</v>
      </c>
      <c r="AA122" s="22" t="str">
        <f t="shared" si="9"/>
        <v>o</v>
      </c>
    </row>
    <row r="123" spans="22:27" x14ac:dyDescent="0.25">
      <c r="V123" s="58">
        <v>48914</v>
      </c>
      <c r="X123" s="59">
        <v>120</v>
      </c>
      <c r="Y123" s="57" t="str">
        <f t="shared" si="7"/>
        <v>dp</v>
      </c>
      <c r="Z123" s="22" t="str">
        <f t="shared" si="8"/>
        <v>d</v>
      </c>
      <c r="AA123" s="22" t="str">
        <f t="shared" si="9"/>
        <v>p</v>
      </c>
    </row>
    <row r="124" spans="22:27" x14ac:dyDescent="0.25">
      <c r="V124" s="57">
        <v>48945</v>
      </c>
      <c r="X124" s="59">
        <v>121</v>
      </c>
      <c r="Y124" s="57" t="str">
        <f t="shared" si="7"/>
        <v>dq</v>
      </c>
      <c r="Z124" s="22" t="str">
        <f t="shared" si="8"/>
        <v>d</v>
      </c>
      <c r="AA124" s="22" t="str">
        <f t="shared" si="9"/>
        <v>q</v>
      </c>
    </row>
    <row r="125" spans="22:27" x14ac:dyDescent="0.25">
      <c r="V125" s="58">
        <v>48976</v>
      </c>
      <c r="X125" s="59">
        <v>122</v>
      </c>
      <c r="Y125" s="57" t="str">
        <f t="shared" si="7"/>
        <v>dr</v>
      </c>
      <c r="Z125" s="22" t="str">
        <f t="shared" si="8"/>
        <v>d</v>
      </c>
      <c r="AA125" s="22" t="str">
        <f t="shared" si="9"/>
        <v>r</v>
      </c>
    </row>
    <row r="126" spans="22:27" x14ac:dyDescent="0.25">
      <c r="V126" s="57">
        <v>49004</v>
      </c>
      <c r="X126" s="59">
        <v>123</v>
      </c>
      <c r="Y126" s="57" t="str">
        <f t="shared" si="7"/>
        <v>ds</v>
      </c>
      <c r="Z126" s="22" t="str">
        <f t="shared" si="8"/>
        <v>d</v>
      </c>
      <c r="AA126" s="22" t="str">
        <f t="shared" si="9"/>
        <v>s</v>
      </c>
    </row>
    <row r="127" spans="22:27" x14ac:dyDescent="0.25">
      <c r="V127" s="58">
        <v>49035</v>
      </c>
      <c r="X127" s="59">
        <v>124</v>
      </c>
      <c r="Y127" s="57" t="str">
        <f t="shared" si="7"/>
        <v>dt</v>
      </c>
      <c r="Z127" s="22" t="str">
        <f t="shared" si="8"/>
        <v>d</v>
      </c>
      <c r="AA127" s="22" t="str">
        <f t="shared" si="9"/>
        <v>t</v>
      </c>
    </row>
    <row r="128" spans="22:27" x14ac:dyDescent="0.25">
      <c r="V128" s="57">
        <v>49065</v>
      </c>
      <c r="X128" s="59">
        <v>125</v>
      </c>
      <c r="Y128" s="57" t="str">
        <f t="shared" si="7"/>
        <v>du</v>
      </c>
      <c r="Z128" s="22" t="str">
        <f t="shared" si="8"/>
        <v>d</v>
      </c>
      <c r="AA128" s="22" t="str">
        <f t="shared" si="9"/>
        <v>u</v>
      </c>
    </row>
    <row r="129" spans="22:27" x14ac:dyDescent="0.25">
      <c r="V129" s="58">
        <v>49096</v>
      </c>
      <c r="X129" s="59">
        <v>126</v>
      </c>
      <c r="Y129" s="57" t="str">
        <f t="shared" si="7"/>
        <v>dv</v>
      </c>
      <c r="Z129" s="22" t="str">
        <f t="shared" si="8"/>
        <v>d</v>
      </c>
      <c r="AA129" s="22" t="str">
        <f t="shared" si="9"/>
        <v>v</v>
      </c>
    </row>
    <row r="130" spans="22:27" x14ac:dyDescent="0.25">
      <c r="V130" s="57">
        <v>49126</v>
      </c>
      <c r="X130" s="59">
        <v>127</v>
      </c>
      <c r="Y130" s="57" t="str">
        <f t="shared" si="7"/>
        <v>dw</v>
      </c>
      <c r="Z130" s="22" t="str">
        <f t="shared" si="8"/>
        <v>d</v>
      </c>
      <c r="AA130" s="22" t="str">
        <f t="shared" si="9"/>
        <v>w</v>
      </c>
    </row>
    <row r="131" spans="22:27" x14ac:dyDescent="0.25">
      <c r="V131" s="58">
        <v>49157</v>
      </c>
      <c r="X131" s="59">
        <v>128</v>
      </c>
      <c r="Y131" s="57" t="str">
        <f t="shared" si="7"/>
        <v>dx</v>
      </c>
      <c r="Z131" s="22" t="str">
        <f t="shared" si="8"/>
        <v>d</v>
      </c>
      <c r="AA131" s="22" t="str">
        <f t="shared" si="9"/>
        <v>x</v>
      </c>
    </row>
    <row r="132" spans="22:27" x14ac:dyDescent="0.25">
      <c r="V132" s="57">
        <v>49188</v>
      </c>
      <c r="X132" s="59">
        <v>129</v>
      </c>
      <c r="Y132" s="57" t="str">
        <f t="shared" si="7"/>
        <v>dy</v>
      </c>
      <c r="Z132" s="22" t="str">
        <f t="shared" si="8"/>
        <v>d</v>
      </c>
      <c r="AA132" s="22" t="str">
        <f t="shared" si="9"/>
        <v>y</v>
      </c>
    </row>
    <row r="133" spans="22:27" x14ac:dyDescent="0.25">
      <c r="V133" s="58">
        <v>49218</v>
      </c>
      <c r="X133" s="59">
        <v>130</v>
      </c>
      <c r="Y133" s="57" t="str">
        <f t="shared" si="7"/>
        <v>dz</v>
      </c>
      <c r="Z133" s="22" t="str">
        <f t="shared" si="8"/>
        <v>d</v>
      </c>
      <c r="AA133" s="22" t="str">
        <f t="shared" si="9"/>
        <v>z</v>
      </c>
    </row>
    <row r="134" spans="22:27" x14ac:dyDescent="0.25">
      <c r="V134" s="57">
        <v>49249</v>
      </c>
      <c r="X134" s="59">
        <v>131</v>
      </c>
      <c r="Y134" s="57" t="str">
        <f>Z134&amp;AA134</f>
        <v>ea</v>
      </c>
      <c r="Z134" s="22" t="s">
        <v>91</v>
      </c>
      <c r="AA134" s="22" t="str">
        <f>AA108</f>
        <v>a</v>
      </c>
    </row>
    <row r="135" spans="22:27" x14ac:dyDescent="0.25">
      <c r="V135" s="58">
        <v>49279</v>
      </c>
      <c r="X135" s="59">
        <v>132</v>
      </c>
      <c r="Y135" s="57" t="str">
        <f t="shared" ref="Y135:Y159" si="10">Z135&amp;AA135</f>
        <v>eb</v>
      </c>
      <c r="Z135" s="22" t="str">
        <f>Z134</f>
        <v>e</v>
      </c>
      <c r="AA135" s="22" t="str">
        <f t="shared" ref="AA135:AA198" si="11">AA109</f>
        <v>b</v>
      </c>
    </row>
    <row r="136" spans="22:27" x14ac:dyDescent="0.25">
      <c r="V136" s="57">
        <v>49310</v>
      </c>
      <c r="X136" s="59">
        <v>133</v>
      </c>
      <c r="Y136" s="57" t="str">
        <f t="shared" si="10"/>
        <v>ec</v>
      </c>
      <c r="Z136" s="22" t="str">
        <f t="shared" ref="Z136:Z159" si="12">Z135</f>
        <v>e</v>
      </c>
      <c r="AA136" s="22" t="str">
        <f t="shared" si="11"/>
        <v>c</v>
      </c>
    </row>
    <row r="137" spans="22:27" x14ac:dyDescent="0.25">
      <c r="V137" s="58">
        <v>49341</v>
      </c>
      <c r="X137" s="59">
        <v>134</v>
      </c>
      <c r="Y137" s="57" t="str">
        <f t="shared" si="10"/>
        <v>ed</v>
      </c>
      <c r="Z137" s="22" t="str">
        <f t="shared" si="12"/>
        <v>e</v>
      </c>
      <c r="AA137" s="22" t="str">
        <f t="shared" si="11"/>
        <v>d</v>
      </c>
    </row>
    <row r="138" spans="22:27" x14ac:dyDescent="0.25">
      <c r="V138" s="57">
        <v>49369</v>
      </c>
      <c r="X138" s="59">
        <v>135</v>
      </c>
      <c r="Y138" s="57" t="str">
        <f t="shared" si="10"/>
        <v>ee</v>
      </c>
      <c r="Z138" s="22" t="str">
        <f t="shared" si="12"/>
        <v>e</v>
      </c>
      <c r="AA138" s="22" t="str">
        <f t="shared" si="11"/>
        <v>e</v>
      </c>
    </row>
    <row r="139" spans="22:27" x14ac:dyDescent="0.25">
      <c r="V139" s="58">
        <v>49400</v>
      </c>
      <c r="X139" s="59">
        <v>136</v>
      </c>
      <c r="Y139" s="57" t="str">
        <f t="shared" si="10"/>
        <v>ef</v>
      </c>
      <c r="Z139" s="22" t="str">
        <f t="shared" si="12"/>
        <v>e</v>
      </c>
      <c r="AA139" s="22" t="str">
        <f t="shared" si="11"/>
        <v>f</v>
      </c>
    </row>
    <row r="140" spans="22:27" x14ac:dyDescent="0.25">
      <c r="V140" s="57">
        <v>49430</v>
      </c>
      <c r="X140" s="59">
        <v>137</v>
      </c>
      <c r="Y140" s="57" t="str">
        <f t="shared" si="10"/>
        <v>eg</v>
      </c>
      <c r="Z140" s="22" t="str">
        <f t="shared" si="12"/>
        <v>e</v>
      </c>
      <c r="AA140" s="22" t="str">
        <f t="shared" si="11"/>
        <v>g</v>
      </c>
    </row>
    <row r="141" spans="22:27" x14ac:dyDescent="0.25">
      <c r="V141" s="58">
        <v>49461</v>
      </c>
      <c r="X141" s="59">
        <v>138</v>
      </c>
      <c r="Y141" s="57" t="str">
        <f t="shared" si="10"/>
        <v>eh</v>
      </c>
      <c r="Z141" s="22" t="str">
        <f t="shared" si="12"/>
        <v>e</v>
      </c>
      <c r="AA141" s="22" t="str">
        <f t="shared" si="11"/>
        <v>h</v>
      </c>
    </row>
    <row r="142" spans="22:27" x14ac:dyDescent="0.25">
      <c r="V142" s="57">
        <v>49491</v>
      </c>
      <c r="X142" s="59">
        <v>139</v>
      </c>
      <c r="Y142" s="57" t="str">
        <f t="shared" si="10"/>
        <v>ei</v>
      </c>
      <c r="Z142" s="22" t="str">
        <f t="shared" si="12"/>
        <v>e</v>
      </c>
      <c r="AA142" s="22" t="str">
        <f t="shared" si="11"/>
        <v>i</v>
      </c>
    </row>
    <row r="143" spans="22:27" x14ac:dyDescent="0.25">
      <c r="V143" s="58">
        <v>49522</v>
      </c>
      <c r="X143" s="59">
        <v>140</v>
      </c>
      <c r="Y143" s="57" t="str">
        <f t="shared" si="10"/>
        <v>ej</v>
      </c>
      <c r="Z143" s="22" t="str">
        <f t="shared" si="12"/>
        <v>e</v>
      </c>
      <c r="AA143" s="22" t="str">
        <f t="shared" si="11"/>
        <v>j</v>
      </c>
    </row>
    <row r="144" spans="22:27" x14ac:dyDescent="0.25">
      <c r="V144" s="57">
        <v>49553</v>
      </c>
      <c r="X144" s="59">
        <v>141</v>
      </c>
      <c r="Y144" s="57" t="str">
        <f t="shared" si="10"/>
        <v>ek</v>
      </c>
      <c r="Z144" s="22" t="str">
        <f t="shared" si="12"/>
        <v>e</v>
      </c>
      <c r="AA144" s="22" t="str">
        <f t="shared" si="11"/>
        <v>k</v>
      </c>
    </row>
    <row r="145" spans="22:27" x14ac:dyDescent="0.25">
      <c r="V145" s="58">
        <v>49583</v>
      </c>
      <c r="X145" s="59">
        <v>142</v>
      </c>
      <c r="Y145" s="57" t="str">
        <f t="shared" si="10"/>
        <v>el</v>
      </c>
      <c r="Z145" s="22" t="str">
        <f t="shared" si="12"/>
        <v>e</v>
      </c>
      <c r="AA145" s="22" t="str">
        <f t="shared" si="11"/>
        <v>l</v>
      </c>
    </row>
    <row r="146" spans="22:27" x14ac:dyDescent="0.25">
      <c r="V146" s="57">
        <v>49614</v>
      </c>
      <c r="X146" s="59">
        <v>143</v>
      </c>
      <c r="Y146" s="57" t="str">
        <f t="shared" si="10"/>
        <v>em</v>
      </c>
      <c r="Z146" s="22" t="str">
        <f t="shared" si="12"/>
        <v>e</v>
      </c>
      <c r="AA146" s="22" t="str">
        <f t="shared" si="11"/>
        <v>m</v>
      </c>
    </row>
    <row r="147" spans="22:27" x14ac:dyDescent="0.25">
      <c r="V147" s="58">
        <v>49644</v>
      </c>
      <c r="X147" s="59">
        <v>144</v>
      </c>
      <c r="Y147" s="57" t="str">
        <f t="shared" si="10"/>
        <v>en</v>
      </c>
      <c r="Z147" s="22" t="str">
        <f t="shared" si="12"/>
        <v>e</v>
      </c>
      <c r="AA147" s="22" t="str">
        <f t="shared" si="11"/>
        <v>n</v>
      </c>
    </row>
    <row r="148" spans="22:27" x14ac:dyDescent="0.25">
      <c r="X148" s="59">
        <v>145</v>
      </c>
      <c r="Y148" s="57" t="str">
        <f t="shared" si="10"/>
        <v>eo</v>
      </c>
      <c r="Z148" s="22" t="str">
        <f t="shared" si="12"/>
        <v>e</v>
      </c>
      <c r="AA148" s="22" t="str">
        <f t="shared" si="11"/>
        <v>o</v>
      </c>
    </row>
    <row r="149" spans="22:27" x14ac:dyDescent="0.25">
      <c r="X149" s="59">
        <v>146</v>
      </c>
      <c r="Y149" s="57" t="str">
        <f t="shared" si="10"/>
        <v>ep</v>
      </c>
      <c r="Z149" s="22" t="str">
        <f t="shared" si="12"/>
        <v>e</v>
      </c>
      <c r="AA149" s="22" t="str">
        <f t="shared" si="11"/>
        <v>p</v>
      </c>
    </row>
    <row r="150" spans="22:27" x14ac:dyDescent="0.25">
      <c r="X150" s="59">
        <v>147</v>
      </c>
      <c r="Y150" s="57" t="str">
        <f t="shared" si="10"/>
        <v>eq</v>
      </c>
      <c r="Z150" s="22" t="str">
        <f t="shared" si="12"/>
        <v>e</v>
      </c>
      <c r="AA150" s="22" t="str">
        <f t="shared" si="11"/>
        <v>q</v>
      </c>
    </row>
    <row r="151" spans="22:27" x14ac:dyDescent="0.25">
      <c r="X151" s="59">
        <v>148</v>
      </c>
      <c r="Y151" s="57" t="str">
        <f t="shared" si="10"/>
        <v>er</v>
      </c>
      <c r="Z151" s="22" t="str">
        <f t="shared" si="12"/>
        <v>e</v>
      </c>
      <c r="AA151" s="22" t="str">
        <f t="shared" si="11"/>
        <v>r</v>
      </c>
    </row>
    <row r="152" spans="22:27" x14ac:dyDescent="0.25">
      <c r="X152" s="59">
        <v>149</v>
      </c>
      <c r="Y152" s="57" t="str">
        <f t="shared" si="10"/>
        <v>es</v>
      </c>
      <c r="Z152" s="22" t="str">
        <f t="shared" si="12"/>
        <v>e</v>
      </c>
      <c r="AA152" s="22" t="str">
        <f t="shared" si="11"/>
        <v>s</v>
      </c>
    </row>
    <row r="153" spans="22:27" x14ac:dyDescent="0.25">
      <c r="X153" s="59">
        <v>150</v>
      </c>
      <c r="Y153" s="57" t="str">
        <f t="shared" si="10"/>
        <v>et</v>
      </c>
      <c r="Z153" s="22" t="str">
        <f t="shared" si="12"/>
        <v>e</v>
      </c>
      <c r="AA153" s="22" t="str">
        <f t="shared" si="11"/>
        <v>t</v>
      </c>
    </row>
    <row r="154" spans="22:27" x14ac:dyDescent="0.25">
      <c r="X154" s="59">
        <v>151</v>
      </c>
      <c r="Y154" s="57" t="str">
        <f t="shared" si="10"/>
        <v>eu</v>
      </c>
      <c r="Z154" s="22" t="str">
        <f t="shared" si="12"/>
        <v>e</v>
      </c>
      <c r="AA154" s="22" t="str">
        <f t="shared" si="11"/>
        <v>u</v>
      </c>
    </row>
    <row r="155" spans="22:27" x14ac:dyDescent="0.25">
      <c r="X155" s="59">
        <v>152</v>
      </c>
      <c r="Y155" s="57" t="str">
        <f t="shared" si="10"/>
        <v>ev</v>
      </c>
      <c r="Z155" s="22" t="str">
        <f t="shared" si="12"/>
        <v>e</v>
      </c>
      <c r="AA155" s="22" t="str">
        <f t="shared" si="11"/>
        <v>v</v>
      </c>
    </row>
    <row r="156" spans="22:27" x14ac:dyDescent="0.25">
      <c r="X156" s="59">
        <v>153</v>
      </c>
      <c r="Y156" s="57" t="str">
        <f t="shared" si="10"/>
        <v>ew</v>
      </c>
      <c r="Z156" s="22" t="str">
        <f t="shared" si="12"/>
        <v>e</v>
      </c>
      <c r="AA156" s="22" t="str">
        <f t="shared" si="11"/>
        <v>w</v>
      </c>
    </row>
    <row r="157" spans="22:27" x14ac:dyDescent="0.25">
      <c r="X157" s="59">
        <v>154</v>
      </c>
      <c r="Y157" s="57" t="str">
        <f t="shared" si="10"/>
        <v>ex</v>
      </c>
      <c r="Z157" s="22" t="str">
        <f t="shared" si="12"/>
        <v>e</v>
      </c>
      <c r="AA157" s="22" t="str">
        <f t="shared" si="11"/>
        <v>x</v>
      </c>
    </row>
    <row r="158" spans="22:27" x14ac:dyDescent="0.25">
      <c r="X158" s="59">
        <v>155</v>
      </c>
      <c r="Y158" s="57" t="str">
        <f t="shared" si="10"/>
        <v>ey</v>
      </c>
      <c r="Z158" s="22" t="str">
        <f t="shared" si="12"/>
        <v>e</v>
      </c>
      <c r="AA158" s="22" t="str">
        <f t="shared" si="11"/>
        <v>y</v>
      </c>
    </row>
    <row r="159" spans="22:27" x14ac:dyDescent="0.25">
      <c r="X159" s="59">
        <v>156</v>
      </c>
      <c r="Y159" s="57" t="str">
        <f t="shared" si="10"/>
        <v>ez</v>
      </c>
      <c r="Z159" s="22" t="str">
        <f t="shared" si="12"/>
        <v>e</v>
      </c>
      <c r="AA159" s="22" t="str">
        <f t="shared" si="11"/>
        <v>z</v>
      </c>
    </row>
    <row r="160" spans="22:27" x14ac:dyDescent="0.25">
      <c r="X160" s="59">
        <v>157</v>
      </c>
      <c r="Y160" s="57" t="str">
        <f>Z160&amp;AA160</f>
        <v>fa</v>
      </c>
      <c r="Z160" s="22" t="s">
        <v>92</v>
      </c>
      <c r="AA160" s="22" t="str">
        <f>AA134</f>
        <v>a</v>
      </c>
    </row>
    <row r="161" spans="24:27" x14ac:dyDescent="0.25">
      <c r="X161" s="59">
        <v>158</v>
      </c>
      <c r="Y161" s="57" t="str">
        <f t="shared" ref="Y161:Y185" si="13">Z161&amp;AA161</f>
        <v>fb</v>
      </c>
      <c r="Z161" s="22" t="str">
        <f>Z160</f>
        <v>f</v>
      </c>
      <c r="AA161" s="22" t="str">
        <f t="shared" si="11"/>
        <v>b</v>
      </c>
    </row>
    <row r="162" spans="24:27" x14ac:dyDescent="0.25">
      <c r="X162" s="59">
        <v>159</v>
      </c>
      <c r="Y162" s="57" t="str">
        <f t="shared" si="13"/>
        <v>fc</v>
      </c>
      <c r="Z162" s="22" t="str">
        <f t="shared" ref="Z162:Z185" si="14">Z161</f>
        <v>f</v>
      </c>
      <c r="AA162" s="22" t="str">
        <f t="shared" si="11"/>
        <v>c</v>
      </c>
    </row>
    <row r="163" spans="24:27" x14ac:dyDescent="0.25">
      <c r="X163" s="59">
        <v>160</v>
      </c>
      <c r="Y163" s="57" t="str">
        <f t="shared" si="13"/>
        <v>fd</v>
      </c>
      <c r="Z163" s="22" t="str">
        <f t="shared" si="14"/>
        <v>f</v>
      </c>
      <c r="AA163" s="22" t="str">
        <f t="shared" si="11"/>
        <v>d</v>
      </c>
    </row>
    <row r="164" spans="24:27" x14ac:dyDescent="0.25">
      <c r="X164" s="59">
        <v>161</v>
      </c>
      <c r="Y164" s="57" t="str">
        <f t="shared" si="13"/>
        <v>fe</v>
      </c>
      <c r="Z164" s="22" t="str">
        <f t="shared" si="14"/>
        <v>f</v>
      </c>
      <c r="AA164" s="22" t="str">
        <f t="shared" si="11"/>
        <v>e</v>
      </c>
    </row>
    <row r="165" spans="24:27" x14ac:dyDescent="0.25">
      <c r="X165" s="59">
        <v>162</v>
      </c>
      <c r="Y165" s="57" t="str">
        <f t="shared" si="13"/>
        <v>ff</v>
      </c>
      <c r="Z165" s="22" t="str">
        <f t="shared" si="14"/>
        <v>f</v>
      </c>
      <c r="AA165" s="22" t="str">
        <f t="shared" si="11"/>
        <v>f</v>
      </c>
    </row>
    <row r="166" spans="24:27" x14ac:dyDescent="0.25">
      <c r="X166" s="59">
        <v>163</v>
      </c>
      <c r="Y166" s="57" t="str">
        <f t="shared" si="13"/>
        <v>fg</v>
      </c>
      <c r="Z166" s="22" t="str">
        <f t="shared" si="14"/>
        <v>f</v>
      </c>
      <c r="AA166" s="22" t="str">
        <f t="shared" si="11"/>
        <v>g</v>
      </c>
    </row>
    <row r="167" spans="24:27" x14ac:dyDescent="0.25">
      <c r="X167" s="59">
        <v>164</v>
      </c>
      <c r="Y167" s="57" t="str">
        <f t="shared" si="13"/>
        <v>fh</v>
      </c>
      <c r="Z167" s="22" t="str">
        <f t="shared" si="14"/>
        <v>f</v>
      </c>
      <c r="AA167" s="22" t="str">
        <f t="shared" si="11"/>
        <v>h</v>
      </c>
    </row>
    <row r="168" spans="24:27" x14ac:dyDescent="0.25">
      <c r="X168" s="59">
        <v>165</v>
      </c>
      <c r="Y168" s="57" t="str">
        <f t="shared" si="13"/>
        <v>fi</v>
      </c>
      <c r="Z168" s="22" t="str">
        <f t="shared" si="14"/>
        <v>f</v>
      </c>
      <c r="AA168" s="22" t="str">
        <f t="shared" si="11"/>
        <v>i</v>
      </c>
    </row>
    <row r="169" spans="24:27" x14ac:dyDescent="0.25">
      <c r="X169" s="59">
        <v>166</v>
      </c>
      <c r="Y169" s="57" t="str">
        <f t="shared" si="13"/>
        <v>fj</v>
      </c>
      <c r="Z169" s="22" t="str">
        <f t="shared" si="14"/>
        <v>f</v>
      </c>
      <c r="AA169" s="22" t="str">
        <f t="shared" si="11"/>
        <v>j</v>
      </c>
    </row>
    <row r="170" spans="24:27" x14ac:dyDescent="0.25">
      <c r="X170" s="59">
        <v>167</v>
      </c>
      <c r="Y170" s="57" t="str">
        <f t="shared" si="13"/>
        <v>fk</v>
      </c>
      <c r="Z170" s="22" t="str">
        <f t="shared" si="14"/>
        <v>f</v>
      </c>
      <c r="AA170" s="22" t="str">
        <f t="shared" si="11"/>
        <v>k</v>
      </c>
    </row>
    <row r="171" spans="24:27" x14ac:dyDescent="0.25">
      <c r="X171" s="59">
        <v>168</v>
      </c>
      <c r="Y171" s="57" t="str">
        <f t="shared" si="13"/>
        <v>fl</v>
      </c>
      <c r="Z171" s="22" t="str">
        <f t="shared" si="14"/>
        <v>f</v>
      </c>
      <c r="AA171" s="22" t="str">
        <f t="shared" si="11"/>
        <v>l</v>
      </c>
    </row>
    <row r="172" spans="24:27" x14ac:dyDescent="0.25">
      <c r="X172" s="59">
        <v>169</v>
      </c>
      <c r="Y172" s="57" t="str">
        <f t="shared" si="13"/>
        <v>fm</v>
      </c>
      <c r="Z172" s="22" t="str">
        <f t="shared" si="14"/>
        <v>f</v>
      </c>
      <c r="AA172" s="22" t="str">
        <f t="shared" si="11"/>
        <v>m</v>
      </c>
    </row>
    <row r="173" spans="24:27" x14ac:dyDescent="0.25">
      <c r="X173" s="59">
        <v>170</v>
      </c>
      <c r="Y173" s="57" t="str">
        <f t="shared" si="13"/>
        <v>fn</v>
      </c>
      <c r="Z173" s="22" t="str">
        <f t="shared" si="14"/>
        <v>f</v>
      </c>
      <c r="AA173" s="22" t="str">
        <f t="shared" si="11"/>
        <v>n</v>
      </c>
    </row>
    <row r="174" spans="24:27" x14ac:dyDescent="0.25">
      <c r="X174" s="59">
        <v>171</v>
      </c>
      <c r="Y174" s="57" t="str">
        <f t="shared" si="13"/>
        <v>fo</v>
      </c>
      <c r="Z174" s="22" t="str">
        <f t="shared" si="14"/>
        <v>f</v>
      </c>
      <c r="AA174" s="22" t="str">
        <f t="shared" si="11"/>
        <v>o</v>
      </c>
    </row>
    <row r="175" spans="24:27" x14ac:dyDescent="0.25">
      <c r="X175" s="59">
        <v>172</v>
      </c>
      <c r="Y175" s="57" t="str">
        <f t="shared" si="13"/>
        <v>fp</v>
      </c>
      <c r="Z175" s="22" t="str">
        <f t="shared" si="14"/>
        <v>f</v>
      </c>
      <c r="AA175" s="22" t="str">
        <f t="shared" si="11"/>
        <v>p</v>
      </c>
    </row>
    <row r="176" spans="24:27" x14ac:dyDescent="0.25">
      <c r="X176" s="59">
        <v>173</v>
      </c>
      <c r="Y176" s="57" t="str">
        <f t="shared" si="13"/>
        <v>fq</v>
      </c>
      <c r="Z176" s="22" t="str">
        <f t="shared" si="14"/>
        <v>f</v>
      </c>
      <c r="AA176" s="22" t="str">
        <f t="shared" si="11"/>
        <v>q</v>
      </c>
    </row>
    <row r="177" spans="24:27" x14ac:dyDescent="0.25">
      <c r="X177" s="59">
        <v>174</v>
      </c>
      <c r="Y177" s="57" t="str">
        <f t="shared" si="13"/>
        <v>fr</v>
      </c>
      <c r="Z177" s="22" t="str">
        <f t="shared" si="14"/>
        <v>f</v>
      </c>
      <c r="AA177" s="22" t="str">
        <f t="shared" si="11"/>
        <v>r</v>
      </c>
    </row>
    <row r="178" spans="24:27" x14ac:dyDescent="0.25">
      <c r="X178" s="59">
        <v>175</v>
      </c>
      <c r="Y178" s="57" t="str">
        <f t="shared" si="13"/>
        <v>fs</v>
      </c>
      <c r="Z178" s="22" t="str">
        <f t="shared" si="14"/>
        <v>f</v>
      </c>
      <c r="AA178" s="22" t="str">
        <f t="shared" si="11"/>
        <v>s</v>
      </c>
    </row>
    <row r="179" spans="24:27" x14ac:dyDescent="0.25">
      <c r="X179" s="59">
        <v>176</v>
      </c>
      <c r="Y179" s="57" t="str">
        <f t="shared" si="13"/>
        <v>ft</v>
      </c>
      <c r="Z179" s="22" t="str">
        <f t="shared" si="14"/>
        <v>f</v>
      </c>
      <c r="AA179" s="22" t="str">
        <f t="shared" si="11"/>
        <v>t</v>
      </c>
    </row>
    <row r="180" spans="24:27" x14ac:dyDescent="0.25">
      <c r="X180" s="59">
        <v>177</v>
      </c>
      <c r="Y180" s="57" t="str">
        <f t="shared" si="13"/>
        <v>fu</v>
      </c>
      <c r="Z180" s="22" t="str">
        <f t="shared" si="14"/>
        <v>f</v>
      </c>
      <c r="AA180" s="22" t="str">
        <f t="shared" si="11"/>
        <v>u</v>
      </c>
    </row>
    <row r="181" spans="24:27" x14ac:dyDescent="0.25">
      <c r="X181" s="59">
        <v>178</v>
      </c>
      <c r="Y181" s="57" t="str">
        <f t="shared" si="13"/>
        <v>fv</v>
      </c>
      <c r="Z181" s="22" t="str">
        <f t="shared" si="14"/>
        <v>f</v>
      </c>
      <c r="AA181" s="22" t="str">
        <f t="shared" si="11"/>
        <v>v</v>
      </c>
    </row>
    <row r="182" spans="24:27" x14ac:dyDescent="0.25">
      <c r="X182" s="59">
        <v>179</v>
      </c>
      <c r="Y182" s="57" t="str">
        <f t="shared" si="13"/>
        <v>fw</v>
      </c>
      <c r="Z182" s="22" t="str">
        <f t="shared" si="14"/>
        <v>f</v>
      </c>
      <c r="AA182" s="22" t="str">
        <f t="shared" si="11"/>
        <v>w</v>
      </c>
    </row>
    <row r="183" spans="24:27" x14ac:dyDescent="0.25">
      <c r="X183" s="59">
        <v>180</v>
      </c>
      <c r="Y183" s="57" t="str">
        <f t="shared" si="13"/>
        <v>fx</v>
      </c>
      <c r="Z183" s="22" t="str">
        <f t="shared" si="14"/>
        <v>f</v>
      </c>
      <c r="AA183" s="22" t="str">
        <f t="shared" si="11"/>
        <v>x</v>
      </c>
    </row>
    <row r="184" spans="24:27" x14ac:dyDescent="0.25">
      <c r="X184" s="59">
        <v>181</v>
      </c>
      <c r="Y184" s="57" t="str">
        <f t="shared" si="13"/>
        <v>fy</v>
      </c>
      <c r="Z184" s="22" t="str">
        <f t="shared" si="14"/>
        <v>f</v>
      </c>
      <c r="AA184" s="22" t="str">
        <f t="shared" si="11"/>
        <v>y</v>
      </c>
    </row>
    <row r="185" spans="24:27" x14ac:dyDescent="0.25">
      <c r="X185" s="59">
        <v>182</v>
      </c>
      <c r="Y185" s="57" t="str">
        <f t="shared" si="13"/>
        <v>fz</v>
      </c>
      <c r="Z185" s="22" t="str">
        <f t="shared" si="14"/>
        <v>f</v>
      </c>
      <c r="AA185" s="22" t="str">
        <f t="shared" si="11"/>
        <v>z</v>
      </c>
    </row>
    <row r="186" spans="24:27" x14ac:dyDescent="0.25">
      <c r="X186" s="59">
        <v>183</v>
      </c>
      <c r="Y186" s="57" t="str">
        <f>Z186&amp;AA186</f>
        <v>ga</v>
      </c>
      <c r="Z186" s="22" t="s">
        <v>93</v>
      </c>
      <c r="AA186" s="22" t="str">
        <f>AA160</f>
        <v>a</v>
      </c>
    </row>
    <row r="187" spans="24:27" x14ac:dyDescent="0.25">
      <c r="X187" s="59">
        <v>184</v>
      </c>
      <c r="Y187" s="57" t="str">
        <f t="shared" ref="Y187:Y211" si="15">Z187&amp;AA187</f>
        <v>gb</v>
      </c>
      <c r="Z187" s="22" t="str">
        <f>Z186</f>
        <v>g</v>
      </c>
      <c r="AA187" s="22" t="str">
        <f t="shared" si="11"/>
        <v>b</v>
      </c>
    </row>
    <row r="188" spans="24:27" x14ac:dyDescent="0.25">
      <c r="X188" s="59">
        <v>185</v>
      </c>
      <c r="Y188" s="57" t="str">
        <f t="shared" si="15"/>
        <v>gc</v>
      </c>
      <c r="Z188" s="22" t="str">
        <f t="shared" ref="Z188:Z211" si="16">Z187</f>
        <v>g</v>
      </c>
      <c r="AA188" s="22" t="str">
        <f t="shared" si="11"/>
        <v>c</v>
      </c>
    </row>
    <row r="189" spans="24:27" x14ac:dyDescent="0.25">
      <c r="X189" s="59">
        <v>186</v>
      </c>
      <c r="Y189" s="57" t="str">
        <f t="shared" si="15"/>
        <v>gd</v>
      </c>
      <c r="Z189" s="22" t="str">
        <f t="shared" si="16"/>
        <v>g</v>
      </c>
      <c r="AA189" s="22" t="str">
        <f t="shared" si="11"/>
        <v>d</v>
      </c>
    </row>
    <row r="190" spans="24:27" x14ac:dyDescent="0.25">
      <c r="X190" s="59">
        <v>187</v>
      </c>
      <c r="Y190" s="57" t="str">
        <f t="shared" si="15"/>
        <v>ge</v>
      </c>
      <c r="Z190" s="22" t="str">
        <f t="shared" si="16"/>
        <v>g</v>
      </c>
      <c r="AA190" s="22" t="str">
        <f t="shared" si="11"/>
        <v>e</v>
      </c>
    </row>
    <row r="191" spans="24:27" x14ac:dyDescent="0.25">
      <c r="X191" s="59">
        <v>188</v>
      </c>
      <c r="Y191" s="57" t="str">
        <f t="shared" si="15"/>
        <v>gf</v>
      </c>
      <c r="Z191" s="22" t="str">
        <f t="shared" si="16"/>
        <v>g</v>
      </c>
      <c r="AA191" s="22" t="str">
        <f t="shared" si="11"/>
        <v>f</v>
      </c>
    </row>
    <row r="192" spans="24:27" x14ac:dyDescent="0.25">
      <c r="X192" s="59">
        <v>189</v>
      </c>
      <c r="Y192" s="57" t="str">
        <f t="shared" si="15"/>
        <v>gg</v>
      </c>
      <c r="Z192" s="22" t="str">
        <f t="shared" si="16"/>
        <v>g</v>
      </c>
      <c r="AA192" s="22" t="str">
        <f t="shared" si="11"/>
        <v>g</v>
      </c>
    </row>
    <row r="193" spans="24:27" x14ac:dyDescent="0.25">
      <c r="X193" s="59">
        <v>190</v>
      </c>
      <c r="Y193" s="57" t="str">
        <f t="shared" si="15"/>
        <v>gh</v>
      </c>
      <c r="Z193" s="22" t="str">
        <f t="shared" si="16"/>
        <v>g</v>
      </c>
      <c r="AA193" s="22" t="str">
        <f t="shared" si="11"/>
        <v>h</v>
      </c>
    </row>
    <row r="194" spans="24:27" x14ac:dyDescent="0.25">
      <c r="X194" s="59">
        <v>191</v>
      </c>
      <c r="Y194" s="57" t="str">
        <f t="shared" si="15"/>
        <v>gi</v>
      </c>
      <c r="Z194" s="22" t="str">
        <f t="shared" si="16"/>
        <v>g</v>
      </c>
      <c r="AA194" s="22" t="str">
        <f t="shared" si="11"/>
        <v>i</v>
      </c>
    </row>
    <row r="195" spans="24:27" x14ac:dyDescent="0.25">
      <c r="X195" s="59">
        <v>192</v>
      </c>
      <c r="Y195" s="57" t="str">
        <f t="shared" si="15"/>
        <v>gj</v>
      </c>
      <c r="Z195" s="22" t="str">
        <f t="shared" si="16"/>
        <v>g</v>
      </c>
      <c r="AA195" s="22" t="str">
        <f t="shared" si="11"/>
        <v>j</v>
      </c>
    </row>
    <row r="196" spans="24:27" x14ac:dyDescent="0.25">
      <c r="X196" s="59">
        <v>193</v>
      </c>
      <c r="Y196" s="57" t="str">
        <f t="shared" si="15"/>
        <v>gk</v>
      </c>
      <c r="Z196" s="22" t="str">
        <f t="shared" si="16"/>
        <v>g</v>
      </c>
      <c r="AA196" s="22" t="str">
        <f t="shared" si="11"/>
        <v>k</v>
      </c>
    </row>
    <row r="197" spans="24:27" x14ac:dyDescent="0.25">
      <c r="X197" s="59">
        <v>194</v>
      </c>
      <c r="Y197" s="57" t="str">
        <f t="shared" si="15"/>
        <v>gl</v>
      </c>
      <c r="Z197" s="22" t="str">
        <f t="shared" si="16"/>
        <v>g</v>
      </c>
      <c r="AA197" s="22" t="str">
        <f t="shared" si="11"/>
        <v>l</v>
      </c>
    </row>
    <row r="198" spans="24:27" x14ac:dyDescent="0.25">
      <c r="X198" s="59">
        <v>195</v>
      </c>
      <c r="Y198" s="57" t="str">
        <f t="shared" si="15"/>
        <v>gm</v>
      </c>
      <c r="Z198" s="22" t="str">
        <f t="shared" si="16"/>
        <v>g</v>
      </c>
      <c r="AA198" s="22" t="str">
        <f t="shared" si="11"/>
        <v>m</v>
      </c>
    </row>
    <row r="199" spans="24:27" x14ac:dyDescent="0.25">
      <c r="X199" s="59">
        <v>196</v>
      </c>
      <c r="Y199" s="57" t="str">
        <f t="shared" si="15"/>
        <v>gn</v>
      </c>
      <c r="Z199" s="22" t="str">
        <f t="shared" si="16"/>
        <v>g</v>
      </c>
      <c r="AA199" s="22" t="str">
        <f t="shared" ref="AA199:AA211" si="17">AA173</f>
        <v>n</v>
      </c>
    </row>
    <row r="200" spans="24:27" x14ac:dyDescent="0.25">
      <c r="X200" s="59">
        <v>197</v>
      </c>
      <c r="Y200" s="57" t="str">
        <f t="shared" si="15"/>
        <v>go</v>
      </c>
      <c r="Z200" s="22" t="str">
        <f t="shared" si="16"/>
        <v>g</v>
      </c>
      <c r="AA200" s="22" t="str">
        <f t="shared" si="17"/>
        <v>o</v>
      </c>
    </row>
    <row r="201" spans="24:27" x14ac:dyDescent="0.25">
      <c r="X201" s="59">
        <v>198</v>
      </c>
      <c r="Y201" s="57" t="str">
        <f t="shared" si="15"/>
        <v>gp</v>
      </c>
      <c r="Z201" s="22" t="str">
        <f t="shared" si="16"/>
        <v>g</v>
      </c>
      <c r="AA201" s="22" t="str">
        <f t="shared" si="17"/>
        <v>p</v>
      </c>
    </row>
    <row r="202" spans="24:27" x14ac:dyDescent="0.25">
      <c r="X202" s="59">
        <v>199</v>
      </c>
      <c r="Y202" s="57" t="str">
        <f t="shared" si="15"/>
        <v>gq</v>
      </c>
      <c r="Z202" s="22" t="str">
        <f t="shared" si="16"/>
        <v>g</v>
      </c>
      <c r="AA202" s="22" t="str">
        <f t="shared" si="17"/>
        <v>q</v>
      </c>
    </row>
    <row r="203" spans="24:27" x14ac:dyDescent="0.25">
      <c r="X203" s="59">
        <v>200</v>
      </c>
      <c r="Y203" s="57" t="str">
        <f t="shared" si="15"/>
        <v>gr</v>
      </c>
      <c r="Z203" s="22" t="str">
        <f t="shared" si="16"/>
        <v>g</v>
      </c>
      <c r="AA203" s="22" t="str">
        <f t="shared" si="17"/>
        <v>r</v>
      </c>
    </row>
    <row r="204" spans="24:27" x14ac:dyDescent="0.25">
      <c r="X204" s="59">
        <v>201</v>
      </c>
      <c r="Y204" s="57" t="str">
        <f t="shared" si="15"/>
        <v>gs</v>
      </c>
      <c r="Z204" s="22" t="str">
        <f t="shared" si="16"/>
        <v>g</v>
      </c>
      <c r="AA204" s="22" t="str">
        <f t="shared" si="17"/>
        <v>s</v>
      </c>
    </row>
    <row r="205" spans="24:27" x14ac:dyDescent="0.25">
      <c r="X205" s="59">
        <v>202</v>
      </c>
      <c r="Y205" s="57" t="str">
        <f t="shared" si="15"/>
        <v>gt</v>
      </c>
      <c r="Z205" s="22" t="str">
        <f t="shared" si="16"/>
        <v>g</v>
      </c>
      <c r="AA205" s="22" t="str">
        <f t="shared" si="17"/>
        <v>t</v>
      </c>
    </row>
    <row r="206" spans="24:27" x14ac:dyDescent="0.25">
      <c r="X206" s="59">
        <v>203</v>
      </c>
      <c r="Y206" s="57" t="str">
        <f t="shared" si="15"/>
        <v>gu</v>
      </c>
      <c r="Z206" s="22" t="str">
        <f t="shared" si="16"/>
        <v>g</v>
      </c>
      <c r="AA206" s="22" t="str">
        <f t="shared" si="17"/>
        <v>u</v>
      </c>
    </row>
    <row r="207" spans="24:27" x14ac:dyDescent="0.25">
      <c r="X207" s="59">
        <v>204</v>
      </c>
      <c r="Y207" s="57" t="str">
        <f t="shared" si="15"/>
        <v>gv</v>
      </c>
      <c r="Z207" s="22" t="str">
        <f t="shared" si="16"/>
        <v>g</v>
      </c>
      <c r="AA207" s="22" t="str">
        <f t="shared" si="17"/>
        <v>v</v>
      </c>
    </row>
    <row r="208" spans="24:27" x14ac:dyDescent="0.25">
      <c r="X208" s="59">
        <v>205</v>
      </c>
      <c r="Y208" s="57" t="str">
        <f t="shared" si="15"/>
        <v>gw</v>
      </c>
      <c r="Z208" s="22" t="str">
        <f t="shared" si="16"/>
        <v>g</v>
      </c>
      <c r="AA208" s="22" t="str">
        <f t="shared" si="17"/>
        <v>w</v>
      </c>
    </row>
    <row r="209" spans="24:27" x14ac:dyDescent="0.25">
      <c r="X209" s="59">
        <v>206</v>
      </c>
      <c r="Y209" s="57" t="str">
        <f t="shared" si="15"/>
        <v>gx</v>
      </c>
      <c r="Z209" s="22" t="str">
        <f t="shared" si="16"/>
        <v>g</v>
      </c>
      <c r="AA209" s="22" t="str">
        <f t="shared" si="17"/>
        <v>x</v>
      </c>
    </row>
    <row r="210" spans="24:27" x14ac:dyDescent="0.25">
      <c r="X210" s="59">
        <v>207</v>
      </c>
      <c r="Y210" s="57" t="str">
        <f t="shared" si="15"/>
        <v>gy</v>
      </c>
      <c r="Z210" s="22" t="str">
        <f t="shared" si="16"/>
        <v>g</v>
      </c>
      <c r="AA210" s="22" t="str">
        <f t="shared" si="17"/>
        <v>y</v>
      </c>
    </row>
    <row r="211" spans="24:27" x14ac:dyDescent="0.25">
      <c r="X211" s="59">
        <v>208</v>
      </c>
      <c r="Y211" s="57" t="str">
        <f t="shared" si="15"/>
        <v>gz</v>
      </c>
      <c r="Z211" s="22" t="str">
        <f t="shared" si="16"/>
        <v>g</v>
      </c>
      <c r="AA211" s="22" t="str">
        <f t="shared" si="17"/>
        <v>z</v>
      </c>
    </row>
    <row r="212" spans="24:27" x14ac:dyDescent="0.25">
      <c r="X212" s="59">
        <v>209</v>
      </c>
      <c r="Y212" s="57" t="str">
        <f>Z212&amp;AA212</f>
        <v>ha</v>
      </c>
      <c r="Z212" s="22" t="s">
        <v>94</v>
      </c>
      <c r="AA212" s="22" t="str">
        <f>AA186</f>
        <v>a</v>
      </c>
    </row>
    <row r="213" spans="24:27" x14ac:dyDescent="0.25">
      <c r="X213" s="59">
        <v>210</v>
      </c>
      <c r="Y213" s="57" t="str">
        <f t="shared" ref="Y213:Y237" si="18">Z213&amp;AA213</f>
        <v>hb</v>
      </c>
      <c r="Z213" s="22" t="str">
        <f>Z212</f>
        <v>h</v>
      </c>
      <c r="AA213" s="22" t="str">
        <f t="shared" ref="AA213:AA276" si="19">AA187</f>
        <v>b</v>
      </c>
    </row>
    <row r="214" spans="24:27" x14ac:dyDescent="0.25">
      <c r="X214" s="59">
        <v>211</v>
      </c>
      <c r="Y214" s="57" t="str">
        <f t="shared" si="18"/>
        <v>hc</v>
      </c>
      <c r="Z214" s="22" t="str">
        <f t="shared" ref="Z214:Z237" si="20">Z213</f>
        <v>h</v>
      </c>
      <c r="AA214" s="22" t="str">
        <f t="shared" si="19"/>
        <v>c</v>
      </c>
    </row>
    <row r="215" spans="24:27" x14ac:dyDescent="0.25">
      <c r="X215" s="59">
        <v>212</v>
      </c>
      <c r="Y215" s="57" t="str">
        <f t="shared" si="18"/>
        <v>hd</v>
      </c>
      <c r="Z215" s="22" t="str">
        <f t="shared" si="20"/>
        <v>h</v>
      </c>
      <c r="AA215" s="22" t="str">
        <f t="shared" si="19"/>
        <v>d</v>
      </c>
    </row>
    <row r="216" spans="24:27" x14ac:dyDescent="0.25">
      <c r="X216" s="59">
        <v>213</v>
      </c>
      <c r="Y216" s="57" t="str">
        <f t="shared" si="18"/>
        <v>he</v>
      </c>
      <c r="Z216" s="22" t="str">
        <f t="shared" si="20"/>
        <v>h</v>
      </c>
      <c r="AA216" s="22" t="str">
        <f t="shared" si="19"/>
        <v>e</v>
      </c>
    </row>
    <row r="217" spans="24:27" x14ac:dyDescent="0.25">
      <c r="X217" s="59">
        <v>214</v>
      </c>
      <c r="Y217" s="57" t="str">
        <f t="shared" si="18"/>
        <v>hf</v>
      </c>
      <c r="Z217" s="22" t="str">
        <f t="shared" si="20"/>
        <v>h</v>
      </c>
      <c r="AA217" s="22" t="str">
        <f t="shared" si="19"/>
        <v>f</v>
      </c>
    </row>
    <row r="218" spans="24:27" x14ac:dyDescent="0.25">
      <c r="X218" s="59">
        <v>215</v>
      </c>
      <c r="Y218" s="57" t="str">
        <f t="shared" si="18"/>
        <v>hg</v>
      </c>
      <c r="Z218" s="22" t="str">
        <f t="shared" si="20"/>
        <v>h</v>
      </c>
      <c r="AA218" s="22" t="str">
        <f t="shared" si="19"/>
        <v>g</v>
      </c>
    </row>
    <row r="219" spans="24:27" x14ac:dyDescent="0.25">
      <c r="X219" s="59">
        <v>216</v>
      </c>
      <c r="Y219" s="57" t="str">
        <f t="shared" si="18"/>
        <v>hh</v>
      </c>
      <c r="Z219" s="22" t="str">
        <f t="shared" si="20"/>
        <v>h</v>
      </c>
      <c r="AA219" s="22" t="str">
        <f t="shared" si="19"/>
        <v>h</v>
      </c>
    </row>
    <row r="220" spans="24:27" x14ac:dyDescent="0.25">
      <c r="X220" s="59">
        <v>217</v>
      </c>
      <c r="Y220" s="57" t="str">
        <f t="shared" si="18"/>
        <v>hi</v>
      </c>
      <c r="Z220" s="22" t="str">
        <f t="shared" si="20"/>
        <v>h</v>
      </c>
      <c r="AA220" s="22" t="str">
        <f t="shared" si="19"/>
        <v>i</v>
      </c>
    </row>
    <row r="221" spans="24:27" x14ac:dyDescent="0.25">
      <c r="X221" s="59">
        <v>218</v>
      </c>
      <c r="Y221" s="57" t="str">
        <f t="shared" si="18"/>
        <v>hj</v>
      </c>
      <c r="Z221" s="22" t="str">
        <f t="shared" si="20"/>
        <v>h</v>
      </c>
      <c r="AA221" s="22" t="str">
        <f t="shared" si="19"/>
        <v>j</v>
      </c>
    </row>
    <row r="222" spans="24:27" x14ac:dyDescent="0.25">
      <c r="X222" s="59">
        <v>219</v>
      </c>
      <c r="Y222" s="57" t="str">
        <f t="shared" si="18"/>
        <v>hk</v>
      </c>
      <c r="Z222" s="22" t="str">
        <f t="shared" si="20"/>
        <v>h</v>
      </c>
      <c r="AA222" s="22" t="str">
        <f t="shared" si="19"/>
        <v>k</v>
      </c>
    </row>
    <row r="223" spans="24:27" x14ac:dyDescent="0.25">
      <c r="X223" s="59">
        <v>220</v>
      </c>
      <c r="Y223" s="57" t="str">
        <f t="shared" si="18"/>
        <v>hl</v>
      </c>
      <c r="Z223" s="22" t="str">
        <f t="shared" si="20"/>
        <v>h</v>
      </c>
      <c r="AA223" s="22" t="str">
        <f t="shared" si="19"/>
        <v>l</v>
      </c>
    </row>
    <row r="224" spans="24:27" x14ac:dyDescent="0.25">
      <c r="X224" s="59">
        <v>221</v>
      </c>
      <c r="Y224" s="57" t="str">
        <f t="shared" si="18"/>
        <v>hm</v>
      </c>
      <c r="Z224" s="22" t="str">
        <f t="shared" si="20"/>
        <v>h</v>
      </c>
      <c r="AA224" s="22" t="str">
        <f t="shared" si="19"/>
        <v>m</v>
      </c>
    </row>
    <row r="225" spans="24:27" x14ac:dyDescent="0.25">
      <c r="X225" s="59">
        <v>222</v>
      </c>
      <c r="Y225" s="57" t="str">
        <f t="shared" si="18"/>
        <v>hn</v>
      </c>
      <c r="Z225" s="22" t="str">
        <f t="shared" si="20"/>
        <v>h</v>
      </c>
      <c r="AA225" s="22" t="str">
        <f t="shared" si="19"/>
        <v>n</v>
      </c>
    </row>
    <row r="226" spans="24:27" x14ac:dyDescent="0.25">
      <c r="X226" s="59">
        <v>223</v>
      </c>
      <c r="Y226" s="57" t="str">
        <f t="shared" si="18"/>
        <v>ho</v>
      </c>
      <c r="Z226" s="22" t="str">
        <f t="shared" si="20"/>
        <v>h</v>
      </c>
      <c r="AA226" s="22" t="str">
        <f t="shared" si="19"/>
        <v>o</v>
      </c>
    </row>
    <row r="227" spans="24:27" x14ac:dyDescent="0.25">
      <c r="X227" s="59">
        <v>224</v>
      </c>
      <c r="Y227" s="57" t="str">
        <f t="shared" si="18"/>
        <v>hp</v>
      </c>
      <c r="Z227" s="22" t="str">
        <f t="shared" si="20"/>
        <v>h</v>
      </c>
      <c r="AA227" s="22" t="str">
        <f t="shared" si="19"/>
        <v>p</v>
      </c>
    </row>
    <row r="228" spans="24:27" x14ac:dyDescent="0.25">
      <c r="X228" s="59">
        <v>225</v>
      </c>
      <c r="Y228" s="57" t="str">
        <f t="shared" si="18"/>
        <v>hq</v>
      </c>
      <c r="Z228" s="22" t="str">
        <f t="shared" si="20"/>
        <v>h</v>
      </c>
      <c r="AA228" s="22" t="str">
        <f t="shared" si="19"/>
        <v>q</v>
      </c>
    </row>
    <row r="229" spans="24:27" x14ac:dyDescent="0.25">
      <c r="X229" s="59">
        <v>226</v>
      </c>
      <c r="Y229" s="57" t="str">
        <f t="shared" si="18"/>
        <v>hr</v>
      </c>
      <c r="Z229" s="22" t="str">
        <f t="shared" si="20"/>
        <v>h</v>
      </c>
      <c r="AA229" s="22" t="str">
        <f t="shared" si="19"/>
        <v>r</v>
      </c>
    </row>
    <row r="230" spans="24:27" x14ac:dyDescent="0.25">
      <c r="X230" s="59">
        <v>227</v>
      </c>
      <c r="Y230" s="57" t="str">
        <f t="shared" si="18"/>
        <v>hs</v>
      </c>
      <c r="Z230" s="22" t="str">
        <f t="shared" si="20"/>
        <v>h</v>
      </c>
      <c r="AA230" s="22" t="str">
        <f t="shared" si="19"/>
        <v>s</v>
      </c>
    </row>
    <row r="231" spans="24:27" x14ac:dyDescent="0.25">
      <c r="X231" s="59">
        <v>228</v>
      </c>
      <c r="Y231" s="57" t="str">
        <f t="shared" si="18"/>
        <v>ht</v>
      </c>
      <c r="Z231" s="22" t="str">
        <f t="shared" si="20"/>
        <v>h</v>
      </c>
      <c r="AA231" s="22" t="str">
        <f t="shared" si="19"/>
        <v>t</v>
      </c>
    </row>
    <row r="232" spans="24:27" x14ac:dyDescent="0.25">
      <c r="X232" s="59">
        <v>229</v>
      </c>
      <c r="Y232" s="57" t="str">
        <f t="shared" si="18"/>
        <v>hu</v>
      </c>
      <c r="Z232" s="22" t="str">
        <f t="shared" si="20"/>
        <v>h</v>
      </c>
      <c r="AA232" s="22" t="str">
        <f t="shared" si="19"/>
        <v>u</v>
      </c>
    </row>
    <row r="233" spans="24:27" x14ac:dyDescent="0.25">
      <c r="X233" s="59">
        <v>230</v>
      </c>
      <c r="Y233" s="57" t="str">
        <f t="shared" si="18"/>
        <v>hv</v>
      </c>
      <c r="Z233" s="22" t="str">
        <f t="shared" si="20"/>
        <v>h</v>
      </c>
      <c r="AA233" s="22" t="str">
        <f t="shared" si="19"/>
        <v>v</v>
      </c>
    </row>
    <row r="234" spans="24:27" x14ac:dyDescent="0.25">
      <c r="X234" s="59">
        <v>231</v>
      </c>
      <c r="Y234" s="57" t="str">
        <f t="shared" si="18"/>
        <v>hw</v>
      </c>
      <c r="Z234" s="22" t="str">
        <f t="shared" si="20"/>
        <v>h</v>
      </c>
      <c r="AA234" s="22" t="str">
        <f t="shared" si="19"/>
        <v>w</v>
      </c>
    </row>
    <row r="235" spans="24:27" x14ac:dyDescent="0.25">
      <c r="X235" s="59">
        <v>232</v>
      </c>
      <c r="Y235" s="57" t="str">
        <f t="shared" si="18"/>
        <v>hx</v>
      </c>
      <c r="Z235" s="22" t="str">
        <f t="shared" si="20"/>
        <v>h</v>
      </c>
      <c r="AA235" s="22" t="str">
        <f t="shared" si="19"/>
        <v>x</v>
      </c>
    </row>
    <row r="236" spans="24:27" x14ac:dyDescent="0.25">
      <c r="X236" s="59">
        <v>233</v>
      </c>
      <c r="Y236" s="57" t="str">
        <f t="shared" si="18"/>
        <v>hy</v>
      </c>
      <c r="Z236" s="22" t="str">
        <f t="shared" si="20"/>
        <v>h</v>
      </c>
      <c r="AA236" s="22" t="str">
        <f t="shared" si="19"/>
        <v>y</v>
      </c>
    </row>
    <row r="237" spans="24:27" x14ac:dyDescent="0.25">
      <c r="X237" s="59">
        <v>234</v>
      </c>
      <c r="Y237" s="57" t="str">
        <f t="shared" si="18"/>
        <v>hz</v>
      </c>
      <c r="Z237" s="22" t="str">
        <f t="shared" si="20"/>
        <v>h</v>
      </c>
      <c r="AA237" s="22" t="str">
        <f t="shared" si="19"/>
        <v>z</v>
      </c>
    </row>
    <row r="238" spans="24:27" x14ac:dyDescent="0.25">
      <c r="X238" s="59">
        <v>235</v>
      </c>
      <c r="Y238" s="57" t="str">
        <f>Z238&amp;AA238</f>
        <v>ia</v>
      </c>
      <c r="Z238" s="22" t="s">
        <v>95</v>
      </c>
      <c r="AA238" s="22" t="str">
        <f>AA212</f>
        <v>a</v>
      </c>
    </row>
    <row r="239" spans="24:27" x14ac:dyDescent="0.25">
      <c r="X239" s="59">
        <v>236</v>
      </c>
      <c r="Y239" s="57" t="str">
        <f t="shared" ref="Y239:Y263" si="21">Z239&amp;AA239</f>
        <v>ib</v>
      </c>
      <c r="Z239" s="22" t="str">
        <f>Z238</f>
        <v>i</v>
      </c>
      <c r="AA239" s="22" t="str">
        <f t="shared" si="19"/>
        <v>b</v>
      </c>
    </row>
    <row r="240" spans="24:27" x14ac:dyDescent="0.25">
      <c r="X240" s="59">
        <v>237</v>
      </c>
      <c r="Y240" s="57" t="str">
        <f t="shared" si="21"/>
        <v>ic</v>
      </c>
      <c r="Z240" s="22" t="str">
        <f t="shared" ref="Z240:Z263" si="22">Z239</f>
        <v>i</v>
      </c>
      <c r="AA240" s="22" t="str">
        <f t="shared" si="19"/>
        <v>c</v>
      </c>
    </row>
    <row r="241" spans="24:27" x14ac:dyDescent="0.25">
      <c r="X241" s="59">
        <v>238</v>
      </c>
      <c r="Y241" s="57" t="str">
        <f t="shared" si="21"/>
        <v>id</v>
      </c>
      <c r="Z241" s="22" t="str">
        <f t="shared" si="22"/>
        <v>i</v>
      </c>
      <c r="AA241" s="22" t="str">
        <f t="shared" si="19"/>
        <v>d</v>
      </c>
    </row>
    <row r="242" spans="24:27" x14ac:dyDescent="0.25">
      <c r="X242" s="59">
        <v>239</v>
      </c>
      <c r="Y242" s="57" t="str">
        <f t="shared" si="21"/>
        <v>ie</v>
      </c>
      <c r="Z242" s="22" t="str">
        <f t="shared" si="22"/>
        <v>i</v>
      </c>
      <c r="AA242" s="22" t="str">
        <f t="shared" si="19"/>
        <v>e</v>
      </c>
    </row>
    <row r="243" spans="24:27" x14ac:dyDescent="0.25">
      <c r="X243" s="59">
        <v>240</v>
      </c>
      <c r="Y243" s="57" t="str">
        <f t="shared" si="21"/>
        <v>if</v>
      </c>
      <c r="Z243" s="22" t="str">
        <f t="shared" si="22"/>
        <v>i</v>
      </c>
      <c r="AA243" s="22" t="str">
        <f t="shared" si="19"/>
        <v>f</v>
      </c>
    </row>
    <row r="244" spans="24:27" x14ac:dyDescent="0.25">
      <c r="X244" s="59">
        <v>241</v>
      </c>
      <c r="Y244" s="57" t="str">
        <f t="shared" si="21"/>
        <v>ig</v>
      </c>
      <c r="Z244" s="22" t="str">
        <f t="shared" si="22"/>
        <v>i</v>
      </c>
      <c r="AA244" s="22" t="str">
        <f t="shared" si="19"/>
        <v>g</v>
      </c>
    </row>
    <row r="245" spans="24:27" x14ac:dyDescent="0.25">
      <c r="X245" s="59">
        <v>242</v>
      </c>
      <c r="Y245" s="57" t="str">
        <f t="shared" si="21"/>
        <v>ih</v>
      </c>
      <c r="Z245" s="22" t="str">
        <f t="shared" si="22"/>
        <v>i</v>
      </c>
      <c r="AA245" s="22" t="str">
        <f t="shared" si="19"/>
        <v>h</v>
      </c>
    </row>
    <row r="246" spans="24:27" x14ac:dyDescent="0.25">
      <c r="X246" s="59">
        <v>243</v>
      </c>
      <c r="Y246" s="57" t="str">
        <f t="shared" si="21"/>
        <v>ii</v>
      </c>
      <c r="Z246" s="22" t="str">
        <f t="shared" si="22"/>
        <v>i</v>
      </c>
      <c r="AA246" s="22" t="str">
        <f t="shared" si="19"/>
        <v>i</v>
      </c>
    </row>
    <row r="247" spans="24:27" x14ac:dyDescent="0.25">
      <c r="X247" s="59">
        <v>244</v>
      </c>
      <c r="Y247" s="57" t="str">
        <f t="shared" si="21"/>
        <v>ij</v>
      </c>
      <c r="Z247" s="22" t="str">
        <f t="shared" si="22"/>
        <v>i</v>
      </c>
      <c r="AA247" s="22" t="str">
        <f t="shared" si="19"/>
        <v>j</v>
      </c>
    </row>
    <row r="248" spans="24:27" x14ac:dyDescent="0.25">
      <c r="X248" s="59">
        <v>245</v>
      </c>
      <c r="Y248" s="57" t="str">
        <f t="shared" si="21"/>
        <v>ik</v>
      </c>
      <c r="Z248" s="22" t="str">
        <f t="shared" si="22"/>
        <v>i</v>
      </c>
      <c r="AA248" s="22" t="str">
        <f t="shared" si="19"/>
        <v>k</v>
      </c>
    </row>
    <row r="249" spans="24:27" x14ac:dyDescent="0.25">
      <c r="X249" s="59">
        <v>246</v>
      </c>
      <c r="Y249" s="57" t="str">
        <f t="shared" si="21"/>
        <v>il</v>
      </c>
      <c r="Z249" s="22" t="str">
        <f t="shared" si="22"/>
        <v>i</v>
      </c>
      <c r="AA249" s="22" t="str">
        <f t="shared" si="19"/>
        <v>l</v>
      </c>
    </row>
    <row r="250" spans="24:27" x14ac:dyDescent="0.25">
      <c r="X250" s="59">
        <v>247</v>
      </c>
      <c r="Y250" s="57" t="str">
        <f t="shared" si="21"/>
        <v>im</v>
      </c>
      <c r="Z250" s="22" t="str">
        <f t="shared" si="22"/>
        <v>i</v>
      </c>
      <c r="AA250" s="22" t="str">
        <f t="shared" si="19"/>
        <v>m</v>
      </c>
    </row>
    <row r="251" spans="24:27" x14ac:dyDescent="0.25">
      <c r="X251" s="59">
        <v>248</v>
      </c>
      <c r="Y251" s="57" t="str">
        <f t="shared" si="21"/>
        <v>in</v>
      </c>
      <c r="Z251" s="22" t="str">
        <f t="shared" si="22"/>
        <v>i</v>
      </c>
      <c r="AA251" s="22" t="str">
        <f t="shared" si="19"/>
        <v>n</v>
      </c>
    </row>
    <row r="252" spans="24:27" x14ac:dyDescent="0.25">
      <c r="X252" s="59">
        <v>249</v>
      </c>
      <c r="Y252" s="57" t="str">
        <f t="shared" si="21"/>
        <v>io</v>
      </c>
      <c r="Z252" s="22" t="str">
        <f t="shared" si="22"/>
        <v>i</v>
      </c>
      <c r="AA252" s="22" t="str">
        <f t="shared" si="19"/>
        <v>o</v>
      </c>
    </row>
    <row r="253" spans="24:27" x14ac:dyDescent="0.25">
      <c r="X253" s="59">
        <v>250</v>
      </c>
      <c r="Y253" s="57" t="str">
        <f t="shared" si="21"/>
        <v>ip</v>
      </c>
      <c r="Z253" s="22" t="str">
        <f t="shared" si="22"/>
        <v>i</v>
      </c>
      <c r="AA253" s="22" t="str">
        <f t="shared" si="19"/>
        <v>p</v>
      </c>
    </row>
    <row r="254" spans="24:27" x14ac:dyDescent="0.25">
      <c r="X254" s="59">
        <v>251</v>
      </c>
      <c r="Y254" s="57" t="str">
        <f t="shared" si="21"/>
        <v>iq</v>
      </c>
      <c r="Z254" s="22" t="str">
        <f t="shared" si="22"/>
        <v>i</v>
      </c>
      <c r="AA254" s="22" t="str">
        <f t="shared" si="19"/>
        <v>q</v>
      </c>
    </row>
    <row r="255" spans="24:27" x14ac:dyDescent="0.25">
      <c r="X255" s="59">
        <v>252</v>
      </c>
      <c r="Y255" s="57" t="str">
        <f t="shared" si="21"/>
        <v>ir</v>
      </c>
      <c r="Z255" s="22" t="str">
        <f t="shared" si="22"/>
        <v>i</v>
      </c>
      <c r="AA255" s="22" t="str">
        <f t="shared" si="19"/>
        <v>r</v>
      </c>
    </row>
    <row r="256" spans="24:27" x14ac:dyDescent="0.25">
      <c r="X256" s="59">
        <v>253</v>
      </c>
      <c r="Y256" s="57" t="str">
        <f t="shared" si="21"/>
        <v>is</v>
      </c>
      <c r="Z256" s="22" t="str">
        <f t="shared" si="22"/>
        <v>i</v>
      </c>
      <c r="AA256" s="22" t="str">
        <f t="shared" si="19"/>
        <v>s</v>
      </c>
    </row>
    <row r="257" spans="24:27" x14ac:dyDescent="0.25">
      <c r="X257" s="59">
        <v>254</v>
      </c>
      <c r="Y257" s="57" t="str">
        <f t="shared" si="21"/>
        <v>it</v>
      </c>
      <c r="Z257" s="22" t="str">
        <f t="shared" si="22"/>
        <v>i</v>
      </c>
      <c r="AA257" s="22" t="str">
        <f t="shared" si="19"/>
        <v>t</v>
      </c>
    </row>
    <row r="258" spans="24:27" x14ac:dyDescent="0.25">
      <c r="X258" s="59">
        <v>255</v>
      </c>
      <c r="Y258" s="57" t="str">
        <f t="shared" si="21"/>
        <v>iu</v>
      </c>
      <c r="Z258" s="22" t="str">
        <f t="shared" si="22"/>
        <v>i</v>
      </c>
      <c r="AA258" s="22" t="str">
        <f t="shared" si="19"/>
        <v>u</v>
      </c>
    </row>
    <row r="259" spans="24:27" x14ac:dyDescent="0.25">
      <c r="X259" s="59">
        <v>256</v>
      </c>
      <c r="Y259" s="57" t="str">
        <f t="shared" si="21"/>
        <v>iv</v>
      </c>
      <c r="Z259" s="22" t="str">
        <f t="shared" si="22"/>
        <v>i</v>
      </c>
      <c r="AA259" s="22" t="str">
        <f t="shared" si="19"/>
        <v>v</v>
      </c>
    </row>
    <row r="260" spans="24:27" x14ac:dyDescent="0.25">
      <c r="X260" s="59">
        <v>257</v>
      </c>
      <c r="Y260" s="57" t="str">
        <f t="shared" si="21"/>
        <v>iw</v>
      </c>
      <c r="Z260" s="22" t="str">
        <f t="shared" si="22"/>
        <v>i</v>
      </c>
      <c r="AA260" s="22" t="str">
        <f t="shared" si="19"/>
        <v>w</v>
      </c>
    </row>
    <row r="261" spans="24:27" x14ac:dyDescent="0.25">
      <c r="X261" s="59">
        <v>258</v>
      </c>
      <c r="Y261" s="57" t="str">
        <f t="shared" si="21"/>
        <v>ix</v>
      </c>
      <c r="Z261" s="22" t="str">
        <f t="shared" si="22"/>
        <v>i</v>
      </c>
      <c r="AA261" s="22" t="str">
        <f t="shared" si="19"/>
        <v>x</v>
      </c>
    </row>
    <row r="262" spans="24:27" x14ac:dyDescent="0.25">
      <c r="X262" s="59">
        <v>259</v>
      </c>
      <c r="Y262" s="57" t="str">
        <f t="shared" si="21"/>
        <v>iy</v>
      </c>
      <c r="Z262" s="22" t="str">
        <f t="shared" si="22"/>
        <v>i</v>
      </c>
      <c r="AA262" s="22" t="str">
        <f t="shared" si="19"/>
        <v>y</v>
      </c>
    </row>
    <row r="263" spans="24:27" x14ac:dyDescent="0.25">
      <c r="X263" s="59">
        <v>260</v>
      </c>
      <c r="Y263" s="57" t="str">
        <f t="shared" si="21"/>
        <v>iz</v>
      </c>
      <c r="Z263" s="22" t="str">
        <f t="shared" si="22"/>
        <v>i</v>
      </c>
      <c r="AA263" s="22" t="str">
        <f t="shared" si="19"/>
        <v>z</v>
      </c>
    </row>
    <row r="264" spans="24:27" x14ac:dyDescent="0.25">
      <c r="X264" s="59">
        <v>261</v>
      </c>
      <c r="Y264" s="57" t="str">
        <f>Z264&amp;AA264</f>
        <v>ja</v>
      </c>
      <c r="Z264" s="22" t="s">
        <v>96</v>
      </c>
      <c r="AA264" s="22" t="str">
        <f>AA238</f>
        <v>a</v>
      </c>
    </row>
    <row r="265" spans="24:27" x14ac:dyDescent="0.25">
      <c r="X265" s="59">
        <v>262</v>
      </c>
      <c r="Y265" s="57" t="str">
        <f t="shared" ref="Y265:Y289" si="23">Z265&amp;AA265</f>
        <v>jb</v>
      </c>
      <c r="Z265" s="22" t="str">
        <f>Z264</f>
        <v>j</v>
      </c>
      <c r="AA265" s="22" t="str">
        <f t="shared" si="19"/>
        <v>b</v>
      </c>
    </row>
    <row r="266" spans="24:27" x14ac:dyDescent="0.25">
      <c r="X266" s="59">
        <v>263</v>
      </c>
      <c r="Y266" s="57" t="str">
        <f t="shared" si="23"/>
        <v>jc</v>
      </c>
      <c r="Z266" s="22" t="str">
        <f t="shared" ref="Z266:Z289" si="24">Z265</f>
        <v>j</v>
      </c>
      <c r="AA266" s="22" t="str">
        <f t="shared" si="19"/>
        <v>c</v>
      </c>
    </row>
    <row r="267" spans="24:27" x14ac:dyDescent="0.25">
      <c r="X267" s="59">
        <v>264</v>
      </c>
      <c r="Y267" s="57" t="str">
        <f t="shared" si="23"/>
        <v>jd</v>
      </c>
      <c r="Z267" s="22" t="str">
        <f t="shared" si="24"/>
        <v>j</v>
      </c>
      <c r="AA267" s="22" t="str">
        <f t="shared" si="19"/>
        <v>d</v>
      </c>
    </row>
    <row r="268" spans="24:27" x14ac:dyDescent="0.25">
      <c r="X268" s="59">
        <v>265</v>
      </c>
      <c r="Y268" s="57" t="str">
        <f t="shared" si="23"/>
        <v>je</v>
      </c>
      <c r="Z268" s="22" t="str">
        <f t="shared" si="24"/>
        <v>j</v>
      </c>
      <c r="AA268" s="22" t="str">
        <f t="shared" si="19"/>
        <v>e</v>
      </c>
    </row>
    <row r="269" spans="24:27" x14ac:dyDescent="0.25">
      <c r="X269" s="59">
        <v>266</v>
      </c>
      <c r="Y269" s="57" t="str">
        <f t="shared" si="23"/>
        <v>jf</v>
      </c>
      <c r="Z269" s="22" t="str">
        <f t="shared" si="24"/>
        <v>j</v>
      </c>
      <c r="AA269" s="22" t="str">
        <f t="shared" si="19"/>
        <v>f</v>
      </c>
    </row>
    <row r="270" spans="24:27" x14ac:dyDescent="0.25">
      <c r="X270" s="59">
        <v>267</v>
      </c>
      <c r="Y270" s="57" t="str">
        <f t="shared" si="23"/>
        <v>jg</v>
      </c>
      <c r="Z270" s="22" t="str">
        <f t="shared" si="24"/>
        <v>j</v>
      </c>
      <c r="AA270" s="22" t="str">
        <f t="shared" si="19"/>
        <v>g</v>
      </c>
    </row>
    <row r="271" spans="24:27" x14ac:dyDescent="0.25">
      <c r="X271" s="59">
        <v>268</v>
      </c>
      <c r="Y271" s="57" t="str">
        <f t="shared" si="23"/>
        <v>jh</v>
      </c>
      <c r="Z271" s="22" t="str">
        <f t="shared" si="24"/>
        <v>j</v>
      </c>
      <c r="AA271" s="22" t="str">
        <f t="shared" si="19"/>
        <v>h</v>
      </c>
    </row>
    <row r="272" spans="24:27" x14ac:dyDescent="0.25">
      <c r="X272" s="59">
        <v>269</v>
      </c>
      <c r="Y272" s="57" t="str">
        <f t="shared" si="23"/>
        <v>ji</v>
      </c>
      <c r="Z272" s="22" t="str">
        <f t="shared" si="24"/>
        <v>j</v>
      </c>
      <c r="AA272" s="22" t="str">
        <f t="shared" si="19"/>
        <v>i</v>
      </c>
    </row>
    <row r="273" spans="24:27" x14ac:dyDescent="0.25">
      <c r="X273" s="59">
        <v>270</v>
      </c>
      <c r="Y273" s="57" t="str">
        <f t="shared" si="23"/>
        <v>jj</v>
      </c>
      <c r="Z273" s="22" t="str">
        <f t="shared" si="24"/>
        <v>j</v>
      </c>
      <c r="AA273" s="22" t="str">
        <f t="shared" si="19"/>
        <v>j</v>
      </c>
    </row>
    <row r="274" spans="24:27" x14ac:dyDescent="0.25">
      <c r="X274" s="59">
        <v>271</v>
      </c>
      <c r="Y274" s="57" t="str">
        <f t="shared" si="23"/>
        <v>jk</v>
      </c>
      <c r="Z274" s="22" t="str">
        <f t="shared" si="24"/>
        <v>j</v>
      </c>
      <c r="AA274" s="22" t="str">
        <f t="shared" si="19"/>
        <v>k</v>
      </c>
    </row>
    <row r="275" spans="24:27" x14ac:dyDescent="0.25">
      <c r="X275" s="59">
        <v>272</v>
      </c>
      <c r="Y275" s="57" t="str">
        <f t="shared" si="23"/>
        <v>jl</v>
      </c>
      <c r="Z275" s="22" t="str">
        <f t="shared" si="24"/>
        <v>j</v>
      </c>
      <c r="AA275" s="22" t="str">
        <f t="shared" si="19"/>
        <v>l</v>
      </c>
    </row>
    <row r="276" spans="24:27" x14ac:dyDescent="0.25">
      <c r="X276" s="59">
        <v>273</v>
      </c>
      <c r="Y276" s="57" t="str">
        <f t="shared" si="23"/>
        <v>jm</v>
      </c>
      <c r="Z276" s="22" t="str">
        <f t="shared" si="24"/>
        <v>j</v>
      </c>
      <c r="AA276" s="22" t="str">
        <f t="shared" si="19"/>
        <v>m</v>
      </c>
    </row>
    <row r="277" spans="24:27" x14ac:dyDescent="0.25">
      <c r="X277" s="59">
        <v>274</v>
      </c>
      <c r="Y277" s="57" t="str">
        <f t="shared" si="23"/>
        <v>jn</v>
      </c>
      <c r="Z277" s="22" t="str">
        <f t="shared" si="24"/>
        <v>j</v>
      </c>
      <c r="AA277" s="22" t="str">
        <f t="shared" ref="AA277:AA289" si="25">AA251</f>
        <v>n</v>
      </c>
    </row>
    <row r="278" spans="24:27" x14ac:dyDescent="0.25">
      <c r="X278" s="59">
        <v>275</v>
      </c>
      <c r="Y278" s="57" t="str">
        <f t="shared" si="23"/>
        <v>jo</v>
      </c>
      <c r="Z278" s="22" t="str">
        <f t="shared" si="24"/>
        <v>j</v>
      </c>
      <c r="AA278" s="22" t="str">
        <f t="shared" si="25"/>
        <v>o</v>
      </c>
    </row>
    <row r="279" spans="24:27" x14ac:dyDescent="0.25">
      <c r="X279" s="59">
        <v>276</v>
      </c>
      <c r="Y279" s="57" t="str">
        <f t="shared" si="23"/>
        <v>jp</v>
      </c>
      <c r="Z279" s="22" t="str">
        <f t="shared" si="24"/>
        <v>j</v>
      </c>
      <c r="AA279" s="22" t="str">
        <f t="shared" si="25"/>
        <v>p</v>
      </c>
    </row>
    <row r="280" spans="24:27" x14ac:dyDescent="0.25">
      <c r="X280" s="59">
        <v>277</v>
      </c>
      <c r="Y280" s="57" t="str">
        <f t="shared" si="23"/>
        <v>jq</v>
      </c>
      <c r="Z280" s="22" t="str">
        <f t="shared" si="24"/>
        <v>j</v>
      </c>
      <c r="AA280" s="22" t="str">
        <f t="shared" si="25"/>
        <v>q</v>
      </c>
    </row>
    <row r="281" spans="24:27" x14ac:dyDescent="0.25">
      <c r="X281" s="59">
        <v>278</v>
      </c>
      <c r="Y281" s="57" t="str">
        <f t="shared" si="23"/>
        <v>jr</v>
      </c>
      <c r="Z281" s="22" t="str">
        <f t="shared" si="24"/>
        <v>j</v>
      </c>
      <c r="AA281" s="22" t="str">
        <f t="shared" si="25"/>
        <v>r</v>
      </c>
    </row>
    <row r="282" spans="24:27" x14ac:dyDescent="0.25">
      <c r="X282" s="59">
        <v>279</v>
      </c>
      <c r="Y282" s="57" t="str">
        <f t="shared" si="23"/>
        <v>js</v>
      </c>
      <c r="Z282" s="22" t="str">
        <f t="shared" si="24"/>
        <v>j</v>
      </c>
      <c r="AA282" s="22" t="str">
        <f t="shared" si="25"/>
        <v>s</v>
      </c>
    </row>
    <row r="283" spans="24:27" x14ac:dyDescent="0.25">
      <c r="X283" s="59">
        <v>280</v>
      </c>
      <c r="Y283" s="57" t="str">
        <f t="shared" si="23"/>
        <v>jt</v>
      </c>
      <c r="Z283" s="22" t="str">
        <f t="shared" si="24"/>
        <v>j</v>
      </c>
      <c r="AA283" s="22" t="str">
        <f t="shared" si="25"/>
        <v>t</v>
      </c>
    </row>
    <row r="284" spans="24:27" x14ac:dyDescent="0.25">
      <c r="X284" s="59">
        <v>281</v>
      </c>
      <c r="Y284" s="57" t="str">
        <f t="shared" si="23"/>
        <v>ju</v>
      </c>
      <c r="Z284" s="22" t="str">
        <f t="shared" si="24"/>
        <v>j</v>
      </c>
      <c r="AA284" s="22" t="str">
        <f t="shared" si="25"/>
        <v>u</v>
      </c>
    </row>
    <row r="285" spans="24:27" x14ac:dyDescent="0.25">
      <c r="X285" s="59">
        <v>282</v>
      </c>
      <c r="Y285" s="57" t="str">
        <f t="shared" si="23"/>
        <v>jv</v>
      </c>
      <c r="Z285" s="22" t="str">
        <f t="shared" si="24"/>
        <v>j</v>
      </c>
      <c r="AA285" s="22" t="str">
        <f t="shared" si="25"/>
        <v>v</v>
      </c>
    </row>
    <row r="286" spans="24:27" x14ac:dyDescent="0.25">
      <c r="X286" s="59">
        <v>283</v>
      </c>
      <c r="Y286" s="57" t="str">
        <f t="shared" si="23"/>
        <v>jw</v>
      </c>
      <c r="Z286" s="22" t="str">
        <f t="shared" si="24"/>
        <v>j</v>
      </c>
      <c r="AA286" s="22" t="str">
        <f t="shared" si="25"/>
        <v>w</v>
      </c>
    </row>
    <row r="287" spans="24:27" x14ac:dyDescent="0.25">
      <c r="X287" s="59">
        <v>284</v>
      </c>
      <c r="Y287" s="57" t="str">
        <f t="shared" si="23"/>
        <v>jx</v>
      </c>
      <c r="Z287" s="22" t="str">
        <f t="shared" si="24"/>
        <v>j</v>
      </c>
      <c r="AA287" s="22" t="str">
        <f t="shared" si="25"/>
        <v>x</v>
      </c>
    </row>
    <row r="288" spans="24:27" x14ac:dyDescent="0.25">
      <c r="X288" s="59">
        <v>285</v>
      </c>
      <c r="Y288" s="57" t="str">
        <f t="shared" si="23"/>
        <v>jy</v>
      </c>
      <c r="Z288" s="22" t="str">
        <f t="shared" si="24"/>
        <v>j</v>
      </c>
      <c r="AA288" s="22" t="str">
        <f t="shared" si="25"/>
        <v>y</v>
      </c>
    </row>
    <row r="289" spans="24:27" x14ac:dyDescent="0.25">
      <c r="X289" s="59">
        <v>286</v>
      </c>
      <c r="Y289" s="57" t="str">
        <f t="shared" si="23"/>
        <v>jz</v>
      </c>
      <c r="Z289" s="22" t="str">
        <f t="shared" si="24"/>
        <v>j</v>
      </c>
      <c r="AA289" s="22" t="str">
        <f t="shared" si="25"/>
        <v>z</v>
      </c>
    </row>
    <row r="290" spans="24:27" x14ac:dyDescent="0.25">
      <c r="X290" s="59">
        <v>287</v>
      </c>
      <c r="Y290" s="57" t="str">
        <f>Z290&amp;AA290</f>
        <v>ka</v>
      </c>
      <c r="Z290" s="22" t="s">
        <v>97</v>
      </c>
      <c r="AA290" s="22" t="str">
        <f>AA264</f>
        <v>a</v>
      </c>
    </row>
    <row r="291" spans="24:27" x14ac:dyDescent="0.25">
      <c r="X291" s="59">
        <v>288</v>
      </c>
      <c r="Y291" s="57" t="str">
        <f t="shared" ref="Y291:Y315" si="26">Z291&amp;AA291</f>
        <v>kb</v>
      </c>
      <c r="Z291" s="22" t="str">
        <f>Z290</f>
        <v>k</v>
      </c>
      <c r="AA291" s="22" t="str">
        <f t="shared" ref="AA291:AA354" si="27">AA265</f>
        <v>b</v>
      </c>
    </row>
    <row r="292" spans="24:27" x14ac:dyDescent="0.25">
      <c r="X292" s="59">
        <v>289</v>
      </c>
      <c r="Y292" s="57" t="str">
        <f t="shared" si="26"/>
        <v>kc</v>
      </c>
      <c r="Z292" s="22" t="str">
        <f t="shared" ref="Z292:Z315" si="28">Z291</f>
        <v>k</v>
      </c>
      <c r="AA292" s="22" t="str">
        <f t="shared" si="27"/>
        <v>c</v>
      </c>
    </row>
    <row r="293" spans="24:27" x14ac:dyDescent="0.25">
      <c r="X293" s="59">
        <v>290</v>
      </c>
      <c r="Y293" s="57" t="str">
        <f t="shared" si="26"/>
        <v>kd</v>
      </c>
      <c r="Z293" s="22" t="str">
        <f t="shared" si="28"/>
        <v>k</v>
      </c>
      <c r="AA293" s="22" t="str">
        <f t="shared" si="27"/>
        <v>d</v>
      </c>
    </row>
    <row r="294" spans="24:27" x14ac:dyDescent="0.25">
      <c r="X294" s="59">
        <v>291</v>
      </c>
      <c r="Y294" s="57" t="str">
        <f t="shared" si="26"/>
        <v>ke</v>
      </c>
      <c r="Z294" s="22" t="str">
        <f t="shared" si="28"/>
        <v>k</v>
      </c>
      <c r="AA294" s="22" t="str">
        <f t="shared" si="27"/>
        <v>e</v>
      </c>
    </row>
    <row r="295" spans="24:27" x14ac:dyDescent="0.25">
      <c r="X295" s="59">
        <v>292</v>
      </c>
      <c r="Y295" s="57" t="str">
        <f t="shared" si="26"/>
        <v>kf</v>
      </c>
      <c r="Z295" s="22" t="str">
        <f t="shared" si="28"/>
        <v>k</v>
      </c>
      <c r="AA295" s="22" t="str">
        <f t="shared" si="27"/>
        <v>f</v>
      </c>
    </row>
    <row r="296" spans="24:27" x14ac:dyDescent="0.25">
      <c r="X296" s="59">
        <v>293</v>
      </c>
      <c r="Y296" s="57" t="str">
        <f t="shared" si="26"/>
        <v>kg</v>
      </c>
      <c r="Z296" s="22" t="str">
        <f t="shared" si="28"/>
        <v>k</v>
      </c>
      <c r="AA296" s="22" t="str">
        <f t="shared" si="27"/>
        <v>g</v>
      </c>
    </row>
    <row r="297" spans="24:27" x14ac:dyDescent="0.25">
      <c r="X297" s="59">
        <v>294</v>
      </c>
      <c r="Y297" s="57" t="str">
        <f t="shared" si="26"/>
        <v>kh</v>
      </c>
      <c r="Z297" s="22" t="str">
        <f t="shared" si="28"/>
        <v>k</v>
      </c>
      <c r="AA297" s="22" t="str">
        <f t="shared" si="27"/>
        <v>h</v>
      </c>
    </row>
    <row r="298" spans="24:27" x14ac:dyDescent="0.25">
      <c r="X298" s="59">
        <v>295</v>
      </c>
      <c r="Y298" s="57" t="str">
        <f t="shared" si="26"/>
        <v>ki</v>
      </c>
      <c r="Z298" s="22" t="str">
        <f t="shared" si="28"/>
        <v>k</v>
      </c>
      <c r="AA298" s="22" t="str">
        <f t="shared" si="27"/>
        <v>i</v>
      </c>
    </row>
    <row r="299" spans="24:27" x14ac:dyDescent="0.25">
      <c r="X299" s="59">
        <v>296</v>
      </c>
      <c r="Y299" s="57" t="str">
        <f t="shared" si="26"/>
        <v>kj</v>
      </c>
      <c r="Z299" s="22" t="str">
        <f t="shared" si="28"/>
        <v>k</v>
      </c>
      <c r="AA299" s="22" t="str">
        <f t="shared" si="27"/>
        <v>j</v>
      </c>
    </row>
    <row r="300" spans="24:27" x14ac:dyDescent="0.25">
      <c r="X300" s="59">
        <v>297</v>
      </c>
      <c r="Y300" s="57" t="str">
        <f t="shared" si="26"/>
        <v>kk</v>
      </c>
      <c r="Z300" s="22" t="str">
        <f t="shared" si="28"/>
        <v>k</v>
      </c>
      <c r="AA300" s="22" t="str">
        <f t="shared" si="27"/>
        <v>k</v>
      </c>
    </row>
    <row r="301" spans="24:27" x14ac:dyDescent="0.25">
      <c r="X301" s="59">
        <v>298</v>
      </c>
      <c r="Y301" s="57" t="str">
        <f t="shared" si="26"/>
        <v>kl</v>
      </c>
      <c r="Z301" s="22" t="str">
        <f t="shared" si="28"/>
        <v>k</v>
      </c>
      <c r="AA301" s="22" t="str">
        <f t="shared" si="27"/>
        <v>l</v>
      </c>
    </row>
    <row r="302" spans="24:27" x14ac:dyDescent="0.25">
      <c r="X302" s="59">
        <v>299</v>
      </c>
      <c r="Y302" s="57" t="str">
        <f t="shared" si="26"/>
        <v>km</v>
      </c>
      <c r="Z302" s="22" t="str">
        <f t="shared" si="28"/>
        <v>k</v>
      </c>
      <c r="AA302" s="22" t="str">
        <f t="shared" si="27"/>
        <v>m</v>
      </c>
    </row>
    <row r="303" spans="24:27" x14ac:dyDescent="0.25">
      <c r="X303" s="59">
        <v>300</v>
      </c>
      <c r="Y303" s="57" t="str">
        <f t="shared" si="26"/>
        <v>kn</v>
      </c>
      <c r="Z303" s="22" t="str">
        <f t="shared" si="28"/>
        <v>k</v>
      </c>
      <c r="AA303" s="22" t="str">
        <f t="shared" si="27"/>
        <v>n</v>
      </c>
    </row>
    <row r="304" spans="24:27" x14ac:dyDescent="0.25">
      <c r="X304" s="59">
        <v>301</v>
      </c>
      <c r="Y304" s="57" t="str">
        <f t="shared" si="26"/>
        <v>ko</v>
      </c>
      <c r="Z304" s="22" t="str">
        <f t="shared" si="28"/>
        <v>k</v>
      </c>
      <c r="AA304" s="22" t="str">
        <f t="shared" si="27"/>
        <v>o</v>
      </c>
    </row>
    <row r="305" spans="24:27" x14ac:dyDescent="0.25">
      <c r="X305" s="59">
        <v>302</v>
      </c>
      <c r="Y305" s="57" t="str">
        <f t="shared" si="26"/>
        <v>kp</v>
      </c>
      <c r="Z305" s="22" t="str">
        <f t="shared" si="28"/>
        <v>k</v>
      </c>
      <c r="AA305" s="22" t="str">
        <f t="shared" si="27"/>
        <v>p</v>
      </c>
    </row>
    <row r="306" spans="24:27" x14ac:dyDescent="0.25">
      <c r="X306" s="59">
        <v>303</v>
      </c>
      <c r="Y306" s="57" t="str">
        <f t="shared" si="26"/>
        <v>kq</v>
      </c>
      <c r="Z306" s="22" t="str">
        <f t="shared" si="28"/>
        <v>k</v>
      </c>
      <c r="AA306" s="22" t="str">
        <f t="shared" si="27"/>
        <v>q</v>
      </c>
    </row>
    <row r="307" spans="24:27" x14ac:dyDescent="0.25">
      <c r="X307" s="59">
        <v>304</v>
      </c>
      <c r="Y307" s="57" t="str">
        <f t="shared" si="26"/>
        <v>kr</v>
      </c>
      <c r="Z307" s="22" t="str">
        <f t="shared" si="28"/>
        <v>k</v>
      </c>
      <c r="AA307" s="22" t="str">
        <f t="shared" si="27"/>
        <v>r</v>
      </c>
    </row>
    <row r="308" spans="24:27" x14ac:dyDescent="0.25">
      <c r="X308" s="59">
        <v>305</v>
      </c>
      <c r="Y308" s="57" t="str">
        <f t="shared" si="26"/>
        <v>ks</v>
      </c>
      <c r="Z308" s="22" t="str">
        <f t="shared" si="28"/>
        <v>k</v>
      </c>
      <c r="AA308" s="22" t="str">
        <f t="shared" si="27"/>
        <v>s</v>
      </c>
    </row>
    <row r="309" spans="24:27" x14ac:dyDescent="0.25">
      <c r="X309" s="59">
        <v>306</v>
      </c>
      <c r="Y309" s="57" t="str">
        <f t="shared" si="26"/>
        <v>kt</v>
      </c>
      <c r="Z309" s="22" t="str">
        <f t="shared" si="28"/>
        <v>k</v>
      </c>
      <c r="AA309" s="22" t="str">
        <f t="shared" si="27"/>
        <v>t</v>
      </c>
    </row>
    <row r="310" spans="24:27" x14ac:dyDescent="0.25">
      <c r="X310" s="59">
        <v>307</v>
      </c>
      <c r="Y310" s="57" t="str">
        <f t="shared" si="26"/>
        <v>ku</v>
      </c>
      <c r="Z310" s="22" t="str">
        <f t="shared" si="28"/>
        <v>k</v>
      </c>
      <c r="AA310" s="22" t="str">
        <f t="shared" si="27"/>
        <v>u</v>
      </c>
    </row>
    <row r="311" spans="24:27" x14ac:dyDescent="0.25">
      <c r="X311" s="59">
        <v>308</v>
      </c>
      <c r="Y311" s="57" t="str">
        <f t="shared" si="26"/>
        <v>kv</v>
      </c>
      <c r="Z311" s="22" t="str">
        <f t="shared" si="28"/>
        <v>k</v>
      </c>
      <c r="AA311" s="22" t="str">
        <f t="shared" si="27"/>
        <v>v</v>
      </c>
    </row>
    <row r="312" spans="24:27" x14ac:dyDescent="0.25">
      <c r="X312" s="59">
        <v>309</v>
      </c>
      <c r="Y312" s="57" t="str">
        <f t="shared" si="26"/>
        <v>kw</v>
      </c>
      <c r="Z312" s="22" t="str">
        <f t="shared" si="28"/>
        <v>k</v>
      </c>
      <c r="AA312" s="22" t="str">
        <f t="shared" si="27"/>
        <v>w</v>
      </c>
    </row>
    <row r="313" spans="24:27" x14ac:dyDescent="0.25">
      <c r="X313" s="59">
        <v>310</v>
      </c>
      <c r="Y313" s="57" t="str">
        <f t="shared" si="26"/>
        <v>kx</v>
      </c>
      <c r="Z313" s="22" t="str">
        <f t="shared" si="28"/>
        <v>k</v>
      </c>
      <c r="AA313" s="22" t="str">
        <f t="shared" si="27"/>
        <v>x</v>
      </c>
    </row>
    <row r="314" spans="24:27" x14ac:dyDescent="0.25">
      <c r="X314" s="59">
        <v>311</v>
      </c>
      <c r="Y314" s="57" t="str">
        <f t="shared" si="26"/>
        <v>ky</v>
      </c>
      <c r="Z314" s="22" t="str">
        <f t="shared" si="28"/>
        <v>k</v>
      </c>
      <c r="AA314" s="22" t="str">
        <f t="shared" si="27"/>
        <v>y</v>
      </c>
    </row>
    <row r="315" spans="24:27" x14ac:dyDescent="0.25">
      <c r="X315" s="59">
        <v>312</v>
      </c>
      <c r="Y315" s="57" t="str">
        <f t="shared" si="26"/>
        <v>kz</v>
      </c>
      <c r="Z315" s="22" t="str">
        <f t="shared" si="28"/>
        <v>k</v>
      </c>
      <c r="AA315" s="22" t="str">
        <f t="shared" si="27"/>
        <v>z</v>
      </c>
    </row>
    <row r="316" spans="24:27" x14ac:dyDescent="0.25">
      <c r="X316" s="59">
        <v>313</v>
      </c>
      <c r="Y316" s="57" t="str">
        <f>Z316&amp;AA316</f>
        <v>la</v>
      </c>
      <c r="Z316" s="22" t="s">
        <v>98</v>
      </c>
      <c r="AA316" s="22" t="str">
        <f>AA290</f>
        <v>a</v>
      </c>
    </row>
    <row r="317" spans="24:27" x14ac:dyDescent="0.25">
      <c r="X317" s="59">
        <v>314</v>
      </c>
      <c r="Y317" s="57" t="str">
        <f t="shared" ref="Y317:Y341" si="29">Z317&amp;AA317</f>
        <v>lb</v>
      </c>
      <c r="Z317" s="22" t="str">
        <f>Z316</f>
        <v>l</v>
      </c>
      <c r="AA317" s="22" t="str">
        <f t="shared" si="27"/>
        <v>b</v>
      </c>
    </row>
    <row r="318" spans="24:27" x14ac:dyDescent="0.25">
      <c r="X318" s="59">
        <v>315</v>
      </c>
      <c r="Y318" s="57" t="str">
        <f t="shared" si="29"/>
        <v>lc</v>
      </c>
      <c r="Z318" s="22" t="str">
        <f t="shared" ref="Z318:Z341" si="30">Z317</f>
        <v>l</v>
      </c>
      <c r="AA318" s="22" t="str">
        <f t="shared" si="27"/>
        <v>c</v>
      </c>
    </row>
    <row r="319" spans="24:27" x14ac:dyDescent="0.25">
      <c r="X319" s="59">
        <v>316</v>
      </c>
      <c r="Y319" s="57" t="str">
        <f t="shared" si="29"/>
        <v>ld</v>
      </c>
      <c r="Z319" s="22" t="str">
        <f t="shared" si="30"/>
        <v>l</v>
      </c>
      <c r="AA319" s="22" t="str">
        <f t="shared" si="27"/>
        <v>d</v>
      </c>
    </row>
    <row r="320" spans="24:27" x14ac:dyDescent="0.25">
      <c r="X320" s="59">
        <v>317</v>
      </c>
      <c r="Y320" s="57" t="str">
        <f t="shared" si="29"/>
        <v>le</v>
      </c>
      <c r="Z320" s="22" t="str">
        <f t="shared" si="30"/>
        <v>l</v>
      </c>
      <c r="AA320" s="22" t="str">
        <f t="shared" si="27"/>
        <v>e</v>
      </c>
    </row>
    <row r="321" spans="24:27" x14ac:dyDescent="0.25">
      <c r="X321" s="59">
        <v>318</v>
      </c>
      <c r="Y321" s="57" t="str">
        <f t="shared" si="29"/>
        <v>lf</v>
      </c>
      <c r="Z321" s="22" t="str">
        <f t="shared" si="30"/>
        <v>l</v>
      </c>
      <c r="AA321" s="22" t="str">
        <f t="shared" si="27"/>
        <v>f</v>
      </c>
    </row>
    <row r="322" spans="24:27" x14ac:dyDescent="0.25">
      <c r="X322" s="59">
        <v>319</v>
      </c>
      <c r="Y322" s="57" t="str">
        <f t="shared" si="29"/>
        <v>lg</v>
      </c>
      <c r="Z322" s="22" t="str">
        <f t="shared" si="30"/>
        <v>l</v>
      </c>
      <c r="AA322" s="22" t="str">
        <f t="shared" si="27"/>
        <v>g</v>
      </c>
    </row>
    <row r="323" spans="24:27" x14ac:dyDescent="0.25">
      <c r="X323" s="59">
        <v>320</v>
      </c>
      <c r="Y323" s="57" t="str">
        <f t="shared" si="29"/>
        <v>lh</v>
      </c>
      <c r="Z323" s="22" t="str">
        <f t="shared" si="30"/>
        <v>l</v>
      </c>
      <c r="AA323" s="22" t="str">
        <f t="shared" si="27"/>
        <v>h</v>
      </c>
    </row>
    <row r="324" spans="24:27" x14ac:dyDescent="0.25">
      <c r="X324" s="59">
        <v>321</v>
      </c>
      <c r="Y324" s="57" t="str">
        <f t="shared" si="29"/>
        <v>li</v>
      </c>
      <c r="Z324" s="22" t="str">
        <f t="shared" si="30"/>
        <v>l</v>
      </c>
      <c r="AA324" s="22" t="str">
        <f t="shared" si="27"/>
        <v>i</v>
      </c>
    </row>
    <row r="325" spans="24:27" x14ac:dyDescent="0.25">
      <c r="X325" s="59">
        <v>322</v>
      </c>
      <c r="Y325" s="57" t="str">
        <f t="shared" si="29"/>
        <v>lj</v>
      </c>
      <c r="Z325" s="22" t="str">
        <f t="shared" si="30"/>
        <v>l</v>
      </c>
      <c r="AA325" s="22" t="str">
        <f t="shared" si="27"/>
        <v>j</v>
      </c>
    </row>
    <row r="326" spans="24:27" x14ac:dyDescent="0.25">
      <c r="X326" s="59">
        <v>323</v>
      </c>
      <c r="Y326" s="57" t="str">
        <f t="shared" si="29"/>
        <v>lk</v>
      </c>
      <c r="Z326" s="22" t="str">
        <f t="shared" si="30"/>
        <v>l</v>
      </c>
      <c r="AA326" s="22" t="str">
        <f t="shared" si="27"/>
        <v>k</v>
      </c>
    </row>
    <row r="327" spans="24:27" x14ac:dyDescent="0.25">
      <c r="X327" s="59">
        <v>324</v>
      </c>
      <c r="Y327" s="57" t="str">
        <f t="shared" si="29"/>
        <v>ll</v>
      </c>
      <c r="Z327" s="22" t="str">
        <f t="shared" si="30"/>
        <v>l</v>
      </c>
      <c r="AA327" s="22" t="str">
        <f t="shared" si="27"/>
        <v>l</v>
      </c>
    </row>
    <row r="328" spans="24:27" x14ac:dyDescent="0.25">
      <c r="X328" s="59">
        <v>325</v>
      </c>
      <c r="Y328" s="57" t="str">
        <f t="shared" si="29"/>
        <v>lm</v>
      </c>
      <c r="Z328" s="22" t="str">
        <f t="shared" si="30"/>
        <v>l</v>
      </c>
      <c r="AA328" s="22" t="str">
        <f t="shared" si="27"/>
        <v>m</v>
      </c>
    </row>
    <row r="329" spans="24:27" x14ac:dyDescent="0.25">
      <c r="X329" s="59">
        <v>326</v>
      </c>
      <c r="Y329" s="57" t="str">
        <f t="shared" si="29"/>
        <v>ln</v>
      </c>
      <c r="Z329" s="22" t="str">
        <f t="shared" si="30"/>
        <v>l</v>
      </c>
      <c r="AA329" s="22" t="str">
        <f t="shared" si="27"/>
        <v>n</v>
      </c>
    </row>
    <row r="330" spans="24:27" x14ac:dyDescent="0.25">
      <c r="X330" s="59">
        <v>327</v>
      </c>
      <c r="Y330" s="57" t="str">
        <f t="shared" si="29"/>
        <v>lo</v>
      </c>
      <c r="Z330" s="22" t="str">
        <f t="shared" si="30"/>
        <v>l</v>
      </c>
      <c r="AA330" s="22" t="str">
        <f t="shared" si="27"/>
        <v>o</v>
      </c>
    </row>
    <row r="331" spans="24:27" x14ac:dyDescent="0.25">
      <c r="X331" s="59">
        <v>328</v>
      </c>
      <c r="Y331" s="57" t="str">
        <f t="shared" si="29"/>
        <v>lp</v>
      </c>
      <c r="Z331" s="22" t="str">
        <f t="shared" si="30"/>
        <v>l</v>
      </c>
      <c r="AA331" s="22" t="str">
        <f t="shared" si="27"/>
        <v>p</v>
      </c>
    </row>
    <row r="332" spans="24:27" x14ac:dyDescent="0.25">
      <c r="X332" s="59">
        <v>329</v>
      </c>
      <c r="Y332" s="57" t="str">
        <f t="shared" si="29"/>
        <v>lq</v>
      </c>
      <c r="Z332" s="22" t="str">
        <f t="shared" si="30"/>
        <v>l</v>
      </c>
      <c r="AA332" s="22" t="str">
        <f t="shared" si="27"/>
        <v>q</v>
      </c>
    </row>
    <row r="333" spans="24:27" x14ac:dyDescent="0.25">
      <c r="X333" s="59">
        <v>330</v>
      </c>
      <c r="Y333" s="57" t="str">
        <f t="shared" si="29"/>
        <v>lr</v>
      </c>
      <c r="Z333" s="22" t="str">
        <f t="shared" si="30"/>
        <v>l</v>
      </c>
      <c r="AA333" s="22" t="str">
        <f t="shared" si="27"/>
        <v>r</v>
      </c>
    </row>
    <row r="334" spans="24:27" x14ac:dyDescent="0.25">
      <c r="X334" s="59">
        <v>331</v>
      </c>
      <c r="Y334" s="57" t="str">
        <f t="shared" si="29"/>
        <v>ls</v>
      </c>
      <c r="Z334" s="22" t="str">
        <f t="shared" si="30"/>
        <v>l</v>
      </c>
      <c r="AA334" s="22" t="str">
        <f t="shared" si="27"/>
        <v>s</v>
      </c>
    </row>
    <row r="335" spans="24:27" x14ac:dyDescent="0.25">
      <c r="X335" s="59">
        <v>332</v>
      </c>
      <c r="Y335" s="57" t="str">
        <f t="shared" si="29"/>
        <v>lt</v>
      </c>
      <c r="Z335" s="22" t="str">
        <f t="shared" si="30"/>
        <v>l</v>
      </c>
      <c r="AA335" s="22" t="str">
        <f t="shared" si="27"/>
        <v>t</v>
      </c>
    </row>
    <row r="336" spans="24:27" x14ac:dyDescent="0.25">
      <c r="X336" s="59">
        <v>333</v>
      </c>
      <c r="Y336" s="57" t="str">
        <f t="shared" si="29"/>
        <v>lu</v>
      </c>
      <c r="Z336" s="22" t="str">
        <f t="shared" si="30"/>
        <v>l</v>
      </c>
      <c r="AA336" s="22" t="str">
        <f t="shared" si="27"/>
        <v>u</v>
      </c>
    </row>
    <row r="337" spans="24:27" x14ac:dyDescent="0.25">
      <c r="X337" s="59">
        <v>334</v>
      </c>
      <c r="Y337" s="57" t="str">
        <f t="shared" si="29"/>
        <v>lv</v>
      </c>
      <c r="Z337" s="22" t="str">
        <f t="shared" si="30"/>
        <v>l</v>
      </c>
      <c r="AA337" s="22" t="str">
        <f t="shared" si="27"/>
        <v>v</v>
      </c>
    </row>
    <row r="338" spans="24:27" x14ac:dyDescent="0.25">
      <c r="X338" s="59">
        <v>335</v>
      </c>
      <c r="Y338" s="57" t="str">
        <f t="shared" si="29"/>
        <v>lw</v>
      </c>
      <c r="Z338" s="22" t="str">
        <f t="shared" si="30"/>
        <v>l</v>
      </c>
      <c r="AA338" s="22" t="str">
        <f t="shared" si="27"/>
        <v>w</v>
      </c>
    </row>
    <row r="339" spans="24:27" x14ac:dyDescent="0.25">
      <c r="X339" s="59">
        <v>336</v>
      </c>
      <c r="Y339" s="57" t="str">
        <f t="shared" si="29"/>
        <v>lx</v>
      </c>
      <c r="Z339" s="22" t="str">
        <f t="shared" si="30"/>
        <v>l</v>
      </c>
      <c r="AA339" s="22" t="str">
        <f t="shared" si="27"/>
        <v>x</v>
      </c>
    </row>
    <row r="340" spans="24:27" x14ac:dyDescent="0.25">
      <c r="X340" s="59">
        <v>337</v>
      </c>
      <c r="Y340" s="57" t="str">
        <f t="shared" si="29"/>
        <v>ly</v>
      </c>
      <c r="Z340" s="22" t="str">
        <f t="shared" si="30"/>
        <v>l</v>
      </c>
      <c r="AA340" s="22" t="str">
        <f t="shared" si="27"/>
        <v>y</v>
      </c>
    </row>
    <row r="341" spans="24:27" x14ac:dyDescent="0.25">
      <c r="X341" s="59">
        <v>338</v>
      </c>
      <c r="Y341" s="57" t="str">
        <f t="shared" si="29"/>
        <v>lz</v>
      </c>
      <c r="Z341" s="22" t="str">
        <f t="shared" si="30"/>
        <v>l</v>
      </c>
      <c r="AA341" s="22" t="str">
        <f t="shared" si="27"/>
        <v>z</v>
      </c>
    </row>
    <row r="342" spans="24:27" x14ac:dyDescent="0.25">
      <c r="X342" s="59">
        <v>339</v>
      </c>
      <c r="Y342" s="57" t="str">
        <f>Z342&amp;AA342</f>
        <v>ma</v>
      </c>
      <c r="Z342" s="22" t="s">
        <v>99</v>
      </c>
      <c r="AA342" s="22" t="str">
        <f>AA316</f>
        <v>a</v>
      </c>
    </row>
    <row r="343" spans="24:27" x14ac:dyDescent="0.25">
      <c r="X343" s="59">
        <v>340</v>
      </c>
      <c r="Y343" s="57" t="str">
        <f t="shared" ref="Y343:Y367" si="31">Z343&amp;AA343</f>
        <v>mb</v>
      </c>
      <c r="Z343" s="22" t="str">
        <f>Z342</f>
        <v>m</v>
      </c>
      <c r="AA343" s="22" t="str">
        <f t="shared" si="27"/>
        <v>b</v>
      </c>
    </row>
    <row r="344" spans="24:27" x14ac:dyDescent="0.25">
      <c r="X344" s="59">
        <v>341</v>
      </c>
      <c r="Y344" s="57" t="str">
        <f t="shared" si="31"/>
        <v>mc</v>
      </c>
      <c r="Z344" s="22" t="str">
        <f t="shared" ref="Z344:Z367" si="32">Z343</f>
        <v>m</v>
      </c>
      <c r="AA344" s="22" t="str">
        <f t="shared" si="27"/>
        <v>c</v>
      </c>
    </row>
    <row r="345" spans="24:27" x14ac:dyDescent="0.25">
      <c r="X345" s="59">
        <v>342</v>
      </c>
      <c r="Y345" s="57" t="str">
        <f t="shared" si="31"/>
        <v>md</v>
      </c>
      <c r="Z345" s="22" t="str">
        <f t="shared" si="32"/>
        <v>m</v>
      </c>
      <c r="AA345" s="22" t="str">
        <f t="shared" si="27"/>
        <v>d</v>
      </c>
    </row>
    <row r="346" spans="24:27" x14ac:dyDescent="0.25">
      <c r="X346" s="59">
        <v>343</v>
      </c>
      <c r="Y346" s="57" t="str">
        <f t="shared" si="31"/>
        <v>me</v>
      </c>
      <c r="Z346" s="22" t="str">
        <f t="shared" si="32"/>
        <v>m</v>
      </c>
      <c r="AA346" s="22" t="str">
        <f t="shared" si="27"/>
        <v>e</v>
      </c>
    </row>
    <row r="347" spans="24:27" x14ac:dyDescent="0.25">
      <c r="X347" s="59">
        <v>344</v>
      </c>
      <c r="Y347" s="57" t="str">
        <f t="shared" si="31"/>
        <v>mf</v>
      </c>
      <c r="Z347" s="22" t="str">
        <f t="shared" si="32"/>
        <v>m</v>
      </c>
      <c r="AA347" s="22" t="str">
        <f t="shared" si="27"/>
        <v>f</v>
      </c>
    </row>
    <row r="348" spans="24:27" x14ac:dyDescent="0.25">
      <c r="X348" s="59">
        <v>345</v>
      </c>
      <c r="Y348" s="57" t="str">
        <f t="shared" si="31"/>
        <v>mg</v>
      </c>
      <c r="Z348" s="22" t="str">
        <f t="shared" si="32"/>
        <v>m</v>
      </c>
      <c r="AA348" s="22" t="str">
        <f t="shared" si="27"/>
        <v>g</v>
      </c>
    </row>
    <row r="349" spans="24:27" x14ac:dyDescent="0.25">
      <c r="X349" s="59">
        <v>346</v>
      </c>
      <c r="Y349" s="57" t="str">
        <f t="shared" si="31"/>
        <v>mh</v>
      </c>
      <c r="Z349" s="22" t="str">
        <f t="shared" si="32"/>
        <v>m</v>
      </c>
      <c r="AA349" s="22" t="str">
        <f t="shared" si="27"/>
        <v>h</v>
      </c>
    </row>
    <row r="350" spans="24:27" x14ac:dyDescent="0.25">
      <c r="X350" s="59">
        <v>347</v>
      </c>
      <c r="Y350" s="57" t="str">
        <f t="shared" si="31"/>
        <v>mi</v>
      </c>
      <c r="Z350" s="22" t="str">
        <f t="shared" si="32"/>
        <v>m</v>
      </c>
      <c r="AA350" s="22" t="str">
        <f t="shared" si="27"/>
        <v>i</v>
      </c>
    </row>
    <row r="351" spans="24:27" x14ac:dyDescent="0.25">
      <c r="X351" s="59">
        <v>348</v>
      </c>
      <c r="Y351" s="57" t="str">
        <f t="shared" si="31"/>
        <v>mj</v>
      </c>
      <c r="Z351" s="22" t="str">
        <f t="shared" si="32"/>
        <v>m</v>
      </c>
      <c r="AA351" s="22" t="str">
        <f t="shared" si="27"/>
        <v>j</v>
      </c>
    </row>
    <row r="352" spans="24:27" x14ac:dyDescent="0.25">
      <c r="X352" s="59">
        <v>349</v>
      </c>
      <c r="Y352" s="57" t="str">
        <f t="shared" si="31"/>
        <v>mk</v>
      </c>
      <c r="Z352" s="22" t="str">
        <f t="shared" si="32"/>
        <v>m</v>
      </c>
      <c r="AA352" s="22" t="str">
        <f t="shared" si="27"/>
        <v>k</v>
      </c>
    </row>
    <row r="353" spans="24:27" x14ac:dyDescent="0.25">
      <c r="X353" s="59">
        <v>350</v>
      </c>
      <c r="Y353" s="57" t="str">
        <f t="shared" si="31"/>
        <v>ml</v>
      </c>
      <c r="Z353" s="22" t="str">
        <f t="shared" si="32"/>
        <v>m</v>
      </c>
      <c r="AA353" s="22" t="str">
        <f t="shared" si="27"/>
        <v>l</v>
      </c>
    </row>
    <row r="354" spans="24:27" x14ac:dyDescent="0.25">
      <c r="X354" s="59">
        <v>351</v>
      </c>
      <c r="Y354" s="57" t="str">
        <f t="shared" si="31"/>
        <v>mm</v>
      </c>
      <c r="Z354" s="22" t="str">
        <f t="shared" si="32"/>
        <v>m</v>
      </c>
      <c r="AA354" s="22" t="str">
        <f t="shared" si="27"/>
        <v>m</v>
      </c>
    </row>
    <row r="355" spans="24:27" x14ac:dyDescent="0.25">
      <c r="X355" s="59">
        <v>352</v>
      </c>
      <c r="Y355" s="57" t="str">
        <f t="shared" si="31"/>
        <v>mn</v>
      </c>
      <c r="Z355" s="22" t="str">
        <f t="shared" si="32"/>
        <v>m</v>
      </c>
      <c r="AA355" s="22" t="str">
        <f t="shared" ref="AA355:AA367" si="33">AA329</f>
        <v>n</v>
      </c>
    </row>
    <row r="356" spans="24:27" x14ac:dyDescent="0.25">
      <c r="X356" s="59">
        <v>353</v>
      </c>
      <c r="Y356" s="57" t="str">
        <f t="shared" si="31"/>
        <v>mo</v>
      </c>
      <c r="Z356" s="22" t="str">
        <f t="shared" si="32"/>
        <v>m</v>
      </c>
      <c r="AA356" s="22" t="str">
        <f t="shared" si="33"/>
        <v>o</v>
      </c>
    </row>
    <row r="357" spans="24:27" x14ac:dyDescent="0.25">
      <c r="X357" s="59">
        <v>354</v>
      </c>
      <c r="Y357" s="57" t="str">
        <f t="shared" si="31"/>
        <v>mp</v>
      </c>
      <c r="Z357" s="22" t="str">
        <f t="shared" si="32"/>
        <v>m</v>
      </c>
      <c r="AA357" s="22" t="str">
        <f t="shared" si="33"/>
        <v>p</v>
      </c>
    </row>
    <row r="358" spans="24:27" x14ac:dyDescent="0.25">
      <c r="X358" s="59">
        <v>355</v>
      </c>
      <c r="Y358" s="57" t="str">
        <f t="shared" si="31"/>
        <v>mq</v>
      </c>
      <c r="Z358" s="22" t="str">
        <f t="shared" si="32"/>
        <v>m</v>
      </c>
      <c r="AA358" s="22" t="str">
        <f t="shared" si="33"/>
        <v>q</v>
      </c>
    </row>
    <row r="359" spans="24:27" x14ac:dyDescent="0.25">
      <c r="X359" s="59">
        <v>356</v>
      </c>
      <c r="Y359" s="57" t="str">
        <f t="shared" si="31"/>
        <v>mr</v>
      </c>
      <c r="Z359" s="22" t="str">
        <f t="shared" si="32"/>
        <v>m</v>
      </c>
      <c r="AA359" s="22" t="str">
        <f t="shared" si="33"/>
        <v>r</v>
      </c>
    </row>
    <row r="360" spans="24:27" x14ac:dyDescent="0.25">
      <c r="X360" s="59">
        <v>357</v>
      </c>
      <c r="Y360" s="57" t="str">
        <f t="shared" si="31"/>
        <v>ms</v>
      </c>
      <c r="Z360" s="22" t="str">
        <f t="shared" si="32"/>
        <v>m</v>
      </c>
      <c r="AA360" s="22" t="str">
        <f t="shared" si="33"/>
        <v>s</v>
      </c>
    </row>
    <row r="361" spans="24:27" x14ac:dyDescent="0.25">
      <c r="X361" s="59">
        <v>358</v>
      </c>
      <c r="Y361" s="57" t="str">
        <f t="shared" si="31"/>
        <v>mt</v>
      </c>
      <c r="Z361" s="22" t="str">
        <f t="shared" si="32"/>
        <v>m</v>
      </c>
      <c r="AA361" s="22" t="str">
        <f t="shared" si="33"/>
        <v>t</v>
      </c>
    </row>
    <row r="362" spans="24:27" x14ac:dyDescent="0.25">
      <c r="X362" s="59">
        <v>359</v>
      </c>
      <c r="Y362" s="57" t="str">
        <f t="shared" si="31"/>
        <v>mu</v>
      </c>
      <c r="Z362" s="22" t="str">
        <f t="shared" si="32"/>
        <v>m</v>
      </c>
      <c r="AA362" s="22" t="str">
        <f t="shared" si="33"/>
        <v>u</v>
      </c>
    </row>
    <row r="363" spans="24:27" x14ac:dyDescent="0.25">
      <c r="X363" s="59">
        <v>360</v>
      </c>
      <c r="Y363" s="57" t="str">
        <f t="shared" si="31"/>
        <v>mv</v>
      </c>
      <c r="Z363" s="22" t="str">
        <f t="shared" si="32"/>
        <v>m</v>
      </c>
      <c r="AA363" s="22" t="str">
        <f t="shared" si="33"/>
        <v>v</v>
      </c>
    </row>
    <row r="364" spans="24:27" x14ac:dyDescent="0.25">
      <c r="X364" s="59">
        <v>361</v>
      </c>
      <c r="Y364" s="57" t="str">
        <f t="shared" si="31"/>
        <v>mw</v>
      </c>
      <c r="Z364" s="22" t="str">
        <f t="shared" si="32"/>
        <v>m</v>
      </c>
      <c r="AA364" s="22" t="str">
        <f t="shared" si="33"/>
        <v>w</v>
      </c>
    </row>
    <row r="365" spans="24:27" x14ac:dyDescent="0.25">
      <c r="X365" s="59">
        <v>362</v>
      </c>
      <c r="Y365" s="57" t="str">
        <f t="shared" si="31"/>
        <v>mx</v>
      </c>
      <c r="Z365" s="22" t="str">
        <f t="shared" si="32"/>
        <v>m</v>
      </c>
      <c r="AA365" s="22" t="str">
        <f t="shared" si="33"/>
        <v>x</v>
      </c>
    </row>
    <row r="366" spans="24:27" x14ac:dyDescent="0.25">
      <c r="X366" s="59">
        <v>363</v>
      </c>
      <c r="Y366" s="57" t="str">
        <f t="shared" si="31"/>
        <v>my</v>
      </c>
      <c r="Z366" s="22" t="str">
        <f t="shared" si="32"/>
        <v>m</v>
      </c>
      <c r="AA366" s="22" t="str">
        <f t="shared" si="33"/>
        <v>y</v>
      </c>
    </row>
    <row r="367" spans="24:27" x14ac:dyDescent="0.25">
      <c r="X367" s="59">
        <v>364</v>
      </c>
      <c r="Y367" s="57" t="str">
        <f t="shared" si="31"/>
        <v>mz</v>
      </c>
      <c r="Z367" s="22" t="str">
        <f t="shared" si="32"/>
        <v>m</v>
      </c>
      <c r="AA367" s="22" t="str">
        <f t="shared" si="33"/>
        <v>z</v>
      </c>
    </row>
    <row r="368" spans="24:27" x14ac:dyDescent="0.25">
      <c r="X368" s="59">
        <v>365</v>
      </c>
      <c r="Y368" s="57" t="str">
        <f>Z368&amp;AA368</f>
        <v>na</v>
      </c>
      <c r="Z368" s="22" t="s">
        <v>100</v>
      </c>
      <c r="AA368" s="22" t="str">
        <f>AA342</f>
        <v>a</v>
      </c>
    </row>
    <row r="369" spans="24:27" x14ac:dyDescent="0.25">
      <c r="X369" s="59">
        <v>366</v>
      </c>
      <c r="Y369" s="57" t="str">
        <f t="shared" ref="Y369:Y393" si="34">Z369&amp;AA369</f>
        <v>nb</v>
      </c>
      <c r="Z369" s="22" t="str">
        <f>Z368</f>
        <v>n</v>
      </c>
      <c r="AA369" s="22" t="str">
        <f t="shared" ref="AA369:AA432" si="35">AA343</f>
        <v>b</v>
      </c>
    </row>
    <row r="370" spans="24:27" x14ac:dyDescent="0.25">
      <c r="X370" s="59">
        <v>367</v>
      </c>
      <c r="Y370" s="57" t="str">
        <f t="shared" si="34"/>
        <v>nc</v>
      </c>
      <c r="Z370" s="22" t="str">
        <f t="shared" ref="Z370:Z393" si="36">Z369</f>
        <v>n</v>
      </c>
      <c r="AA370" s="22" t="str">
        <f t="shared" si="35"/>
        <v>c</v>
      </c>
    </row>
    <row r="371" spans="24:27" x14ac:dyDescent="0.25">
      <c r="X371" s="59">
        <v>368</v>
      </c>
      <c r="Y371" s="57" t="str">
        <f t="shared" si="34"/>
        <v>nd</v>
      </c>
      <c r="Z371" s="22" t="str">
        <f t="shared" si="36"/>
        <v>n</v>
      </c>
      <c r="AA371" s="22" t="str">
        <f t="shared" si="35"/>
        <v>d</v>
      </c>
    </row>
    <row r="372" spans="24:27" x14ac:dyDescent="0.25">
      <c r="X372" s="59">
        <v>369</v>
      </c>
      <c r="Y372" s="57" t="str">
        <f t="shared" si="34"/>
        <v>ne</v>
      </c>
      <c r="Z372" s="22" t="str">
        <f t="shared" si="36"/>
        <v>n</v>
      </c>
      <c r="AA372" s="22" t="str">
        <f t="shared" si="35"/>
        <v>e</v>
      </c>
    </row>
    <row r="373" spans="24:27" x14ac:dyDescent="0.25">
      <c r="X373" s="59">
        <v>370</v>
      </c>
      <c r="Y373" s="57" t="str">
        <f t="shared" si="34"/>
        <v>nf</v>
      </c>
      <c r="Z373" s="22" t="str">
        <f t="shared" si="36"/>
        <v>n</v>
      </c>
      <c r="AA373" s="22" t="str">
        <f t="shared" si="35"/>
        <v>f</v>
      </c>
    </row>
    <row r="374" spans="24:27" x14ac:dyDescent="0.25">
      <c r="X374" s="59">
        <v>371</v>
      </c>
      <c r="Y374" s="57" t="str">
        <f t="shared" si="34"/>
        <v>ng</v>
      </c>
      <c r="Z374" s="22" t="str">
        <f t="shared" si="36"/>
        <v>n</v>
      </c>
      <c r="AA374" s="22" t="str">
        <f t="shared" si="35"/>
        <v>g</v>
      </c>
    </row>
    <row r="375" spans="24:27" x14ac:dyDescent="0.25">
      <c r="X375" s="59">
        <v>372</v>
      </c>
      <c r="Y375" s="57" t="str">
        <f t="shared" si="34"/>
        <v>nh</v>
      </c>
      <c r="Z375" s="22" t="str">
        <f t="shared" si="36"/>
        <v>n</v>
      </c>
      <c r="AA375" s="22" t="str">
        <f t="shared" si="35"/>
        <v>h</v>
      </c>
    </row>
    <row r="376" spans="24:27" x14ac:dyDescent="0.25">
      <c r="X376" s="59">
        <v>373</v>
      </c>
      <c r="Y376" s="57" t="str">
        <f t="shared" si="34"/>
        <v>ni</v>
      </c>
      <c r="Z376" s="22" t="str">
        <f t="shared" si="36"/>
        <v>n</v>
      </c>
      <c r="AA376" s="22" t="str">
        <f t="shared" si="35"/>
        <v>i</v>
      </c>
    </row>
    <row r="377" spans="24:27" x14ac:dyDescent="0.25">
      <c r="X377" s="59">
        <v>374</v>
      </c>
      <c r="Y377" s="57" t="str">
        <f t="shared" si="34"/>
        <v>nj</v>
      </c>
      <c r="Z377" s="22" t="str">
        <f t="shared" si="36"/>
        <v>n</v>
      </c>
      <c r="AA377" s="22" t="str">
        <f t="shared" si="35"/>
        <v>j</v>
      </c>
    </row>
    <row r="378" spans="24:27" x14ac:dyDescent="0.25">
      <c r="X378" s="59">
        <v>375</v>
      </c>
      <c r="Y378" s="57" t="str">
        <f t="shared" si="34"/>
        <v>nk</v>
      </c>
      <c r="Z378" s="22" t="str">
        <f t="shared" si="36"/>
        <v>n</v>
      </c>
      <c r="AA378" s="22" t="str">
        <f t="shared" si="35"/>
        <v>k</v>
      </c>
    </row>
    <row r="379" spans="24:27" x14ac:dyDescent="0.25">
      <c r="X379" s="59">
        <v>376</v>
      </c>
      <c r="Y379" s="57" t="str">
        <f t="shared" si="34"/>
        <v>nl</v>
      </c>
      <c r="Z379" s="22" t="str">
        <f t="shared" si="36"/>
        <v>n</v>
      </c>
      <c r="AA379" s="22" t="str">
        <f t="shared" si="35"/>
        <v>l</v>
      </c>
    </row>
    <row r="380" spans="24:27" x14ac:dyDescent="0.25">
      <c r="X380" s="59">
        <v>377</v>
      </c>
      <c r="Y380" s="57" t="str">
        <f t="shared" si="34"/>
        <v>nm</v>
      </c>
      <c r="Z380" s="22" t="str">
        <f t="shared" si="36"/>
        <v>n</v>
      </c>
      <c r="AA380" s="22" t="str">
        <f t="shared" si="35"/>
        <v>m</v>
      </c>
    </row>
    <row r="381" spans="24:27" x14ac:dyDescent="0.25">
      <c r="X381" s="59">
        <v>378</v>
      </c>
      <c r="Y381" s="57" t="str">
        <f t="shared" si="34"/>
        <v>nn</v>
      </c>
      <c r="Z381" s="22" t="str">
        <f t="shared" si="36"/>
        <v>n</v>
      </c>
      <c r="AA381" s="22" t="str">
        <f t="shared" si="35"/>
        <v>n</v>
      </c>
    </row>
    <row r="382" spans="24:27" x14ac:dyDescent="0.25">
      <c r="X382" s="59">
        <v>379</v>
      </c>
      <c r="Y382" s="57" t="str">
        <f t="shared" si="34"/>
        <v>no</v>
      </c>
      <c r="Z382" s="22" t="str">
        <f t="shared" si="36"/>
        <v>n</v>
      </c>
      <c r="AA382" s="22" t="str">
        <f t="shared" si="35"/>
        <v>o</v>
      </c>
    </row>
    <row r="383" spans="24:27" x14ac:dyDescent="0.25">
      <c r="X383" s="59">
        <v>380</v>
      </c>
      <c r="Y383" s="57" t="str">
        <f t="shared" si="34"/>
        <v>np</v>
      </c>
      <c r="Z383" s="22" t="str">
        <f t="shared" si="36"/>
        <v>n</v>
      </c>
      <c r="AA383" s="22" t="str">
        <f t="shared" si="35"/>
        <v>p</v>
      </c>
    </row>
    <row r="384" spans="24:27" x14ac:dyDescent="0.25">
      <c r="X384" s="59">
        <v>381</v>
      </c>
      <c r="Y384" s="57" t="str">
        <f t="shared" si="34"/>
        <v>nq</v>
      </c>
      <c r="Z384" s="22" t="str">
        <f t="shared" si="36"/>
        <v>n</v>
      </c>
      <c r="AA384" s="22" t="str">
        <f t="shared" si="35"/>
        <v>q</v>
      </c>
    </row>
    <row r="385" spans="24:27" x14ac:dyDescent="0.25">
      <c r="X385" s="59">
        <v>382</v>
      </c>
      <c r="Y385" s="57" t="str">
        <f t="shared" si="34"/>
        <v>nr</v>
      </c>
      <c r="Z385" s="22" t="str">
        <f t="shared" si="36"/>
        <v>n</v>
      </c>
      <c r="AA385" s="22" t="str">
        <f t="shared" si="35"/>
        <v>r</v>
      </c>
    </row>
    <row r="386" spans="24:27" x14ac:dyDescent="0.25">
      <c r="X386" s="59">
        <v>383</v>
      </c>
      <c r="Y386" s="57" t="str">
        <f t="shared" si="34"/>
        <v>ns</v>
      </c>
      <c r="Z386" s="22" t="str">
        <f t="shared" si="36"/>
        <v>n</v>
      </c>
      <c r="AA386" s="22" t="str">
        <f t="shared" si="35"/>
        <v>s</v>
      </c>
    </row>
    <row r="387" spans="24:27" x14ac:dyDescent="0.25">
      <c r="X387" s="59">
        <v>384</v>
      </c>
      <c r="Y387" s="57" t="str">
        <f t="shared" si="34"/>
        <v>nt</v>
      </c>
      <c r="Z387" s="22" t="str">
        <f t="shared" si="36"/>
        <v>n</v>
      </c>
      <c r="AA387" s="22" t="str">
        <f t="shared" si="35"/>
        <v>t</v>
      </c>
    </row>
    <row r="388" spans="24:27" x14ac:dyDescent="0.25">
      <c r="X388" s="59">
        <v>385</v>
      </c>
      <c r="Y388" s="57" t="str">
        <f t="shared" si="34"/>
        <v>nu</v>
      </c>
      <c r="Z388" s="22" t="str">
        <f t="shared" si="36"/>
        <v>n</v>
      </c>
      <c r="AA388" s="22" t="str">
        <f t="shared" si="35"/>
        <v>u</v>
      </c>
    </row>
    <row r="389" spans="24:27" x14ac:dyDescent="0.25">
      <c r="X389" s="59">
        <v>386</v>
      </c>
      <c r="Y389" s="57" t="str">
        <f t="shared" si="34"/>
        <v>nv</v>
      </c>
      <c r="Z389" s="22" t="str">
        <f t="shared" si="36"/>
        <v>n</v>
      </c>
      <c r="AA389" s="22" t="str">
        <f t="shared" si="35"/>
        <v>v</v>
      </c>
    </row>
    <row r="390" spans="24:27" x14ac:dyDescent="0.25">
      <c r="X390" s="59">
        <v>387</v>
      </c>
      <c r="Y390" s="57" t="str">
        <f t="shared" si="34"/>
        <v>nw</v>
      </c>
      <c r="Z390" s="22" t="str">
        <f t="shared" si="36"/>
        <v>n</v>
      </c>
      <c r="AA390" s="22" t="str">
        <f t="shared" si="35"/>
        <v>w</v>
      </c>
    </row>
    <row r="391" spans="24:27" x14ac:dyDescent="0.25">
      <c r="X391" s="59">
        <v>388</v>
      </c>
      <c r="Y391" s="57" t="str">
        <f t="shared" si="34"/>
        <v>nx</v>
      </c>
      <c r="Z391" s="22" t="str">
        <f t="shared" si="36"/>
        <v>n</v>
      </c>
      <c r="AA391" s="22" t="str">
        <f t="shared" si="35"/>
        <v>x</v>
      </c>
    </row>
    <row r="392" spans="24:27" x14ac:dyDescent="0.25">
      <c r="X392" s="59">
        <v>389</v>
      </c>
      <c r="Y392" s="57" t="str">
        <f t="shared" si="34"/>
        <v>ny</v>
      </c>
      <c r="Z392" s="22" t="str">
        <f t="shared" si="36"/>
        <v>n</v>
      </c>
      <c r="AA392" s="22" t="str">
        <f t="shared" si="35"/>
        <v>y</v>
      </c>
    </row>
    <row r="393" spans="24:27" x14ac:dyDescent="0.25">
      <c r="X393" s="59">
        <v>390</v>
      </c>
      <c r="Y393" s="57" t="str">
        <f t="shared" si="34"/>
        <v>nz</v>
      </c>
      <c r="Z393" s="22" t="str">
        <f t="shared" si="36"/>
        <v>n</v>
      </c>
      <c r="AA393" s="22" t="str">
        <f t="shared" si="35"/>
        <v>z</v>
      </c>
    </row>
    <row r="394" spans="24:27" x14ac:dyDescent="0.25">
      <c r="X394" s="59">
        <v>391</v>
      </c>
      <c r="Y394" s="57" t="str">
        <f>Z394&amp;AA394</f>
        <v>oa</v>
      </c>
      <c r="Z394" s="22" t="s">
        <v>101</v>
      </c>
      <c r="AA394" s="22" t="str">
        <f>AA368</f>
        <v>a</v>
      </c>
    </row>
    <row r="395" spans="24:27" x14ac:dyDescent="0.25">
      <c r="X395" s="59">
        <v>392</v>
      </c>
      <c r="Y395" s="57" t="str">
        <f t="shared" ref="Y395:Y419" si="37">Z395&amp;AA395</f>
        <v>ob</v>
      </c>
      <c r="Z395" s="22" t="str">
        <f>Z394</f>
        <v>o</v>
      </c>
      <c r="AA395" s="22" t="str">
        <f t="shared" si="35"/>
        <v>b</v>
      </c>
    </row>
    <row r="396" spans="24:27" x14ac:dyDescent="0.25">
      <c r="X396" s="59">
        <v>393</v>
      </c>
      <c r="Y396" s="57" t="str">
        <f t="shared" si="37"/>
        <v>oc</v>
      </c>
      <c r="Z396" s="22" t="str">
        <f t="shared" ref="Z396:Z419" si="38">Z395</f>
        <v>o</v>
      </c>
      <c r="AA396" s="22" t="str">
        <f t="shared" si="35"/>
        <v>c</v>
      </c>
    </row>
    <row r="397" spans="24:27" x14ac:dyDescent="0.25">
      <c r="X397" s="59">
        <v>394</v>
      </c>
      <c r="Y397" s="57" t="str">
        <f t="shared" si="37"/>
        <v>od</v>
      </c>
      <c r="Z397" s="22" t="str">
        <f t="shared" si="38"/>
        <v>o</v>
      </c>
      <c r="AA397" s="22" t="str">
        <f t="shared" si="35"/>
        <v>d</v>
      </c>
    </row>
    <row r="398" spans="24:27" x14ac:dyDescent="0.25">
      <c r="X398" s="59">
        <v>395</v>
      </c>
      <c r="Y398" s="57" t="str">
        <f t="shared" si="37"/>
        <v>oe</v>
      </c>
      <c r="Z398" s="22" t="str">
        <f t="shared" si="38"/>
        <v>o</v>
      </c>
      <c r="AA398" s="22" t="str">
        <f t="shared" si="35"/>
        <v>e</v>
      </c>
    </row>
    <row r="399" spans="24:27" x14ac:dyDescent="0.25">
      <c r="X399" s="59">
        <v>396</v>
      </c>
      <c r="Y399" s="57" t="str">
        <f t="shared" si="37"/>
        <v>of</v>
      </c>
      <c r="Z399" s="22" t="str">
        <f t="shared" si="38"/>
        <v>o</v>
      </c>
      <c r="AA399" s="22" t="str">
        <f t="shared" si="35"/>
        <v>f</v>
      </c>
    </row>
    <row r="400" spans="24:27" x14ac:dyDescent="0.25">
      <c r="X400" s="59">
        <v>397</v>
      </c>
      <c r="Y400" s="57" t="str">
        <f t="shared" si="37"/>
        <v>og</v>
      </c>
      <c r="Z400" s="22" t="str">
        <f t="shared" si="38"/>
        <v>o</v>
      </c>
      <c r="AA400" s="22" t="str">
        <f t="shared" si="35"/>
        <v>g</v>
      </c>
    </row>
    <row r="401" spans="24:27" x14ac:dyDescent="0.25">
      <c r="X401" s="59">
        <v>398</v>
      </c>
      <c r="Y401" s="57" t="str">
        <f t="shared" si="37"/>
        <v>oh</v>
      </c>
      <c r="Z401" s="22" t="str">
        <f t="shared" si="38"/>
        <v>o</v>
      </c>
      <c r="AA401" s="22" t="str">
        <f t="shared" si="35"/>
        <v>h</v>
      </c>
    </row>
    <row r="402" spans="24:27" x14ac:dyDescent="0.25">
      <c r="X402" s="59">
        <v>399</v>
      </c>
      <c r="Y402" s="57" t="str">
        <f t="shared" si="37"/>
        <v>oi</v>
      </c>
      <c r="Z402" s="22" t="str">
        <f t="shared" si="38"/>
        <v>o</v>
      </c>
      <c r="AA402" s="22" t="str">
        <f t="shared" si="35"/>
        <v>i</v>
      </c>
    </row>
    <row r="403" spans="24:27" x14ac:dyDescent="0.25">
      <c r="X403" s="59">
        <v>400</v>
      </c>
      <c r="Y403" s="57" t="str">
        <f t="shared" si="37"/>
        <v>oj</v>
      </c>
      <c r="Z403" s="22" t="str">
        <f t="shared" si="38"/>
        <v>o</v>
      </c>
      <c r="AA403" s="22" t="str">
        <f t="shared" si="35"/>
        <v>j</v>
      </c>
    </row>
    <row r="404" spans="24:27" x14ac:dyDescent="0.25">
      <c r="X404" s="59">
        <v>401</v>
      </c>
      <c r="Y404" s="57" t="str">
        <f t="shared" si="37"/>
        <v>ok</v>
      </c>
      <c r="Z404" s="22" t="str">
        <f t="shared" si="38"/>
        <v>o</v>
      </c>
      <c r="AA404" s="22" t="str">
        <f t="shared" si="35"/>
        <v>k</v>
      </c>
    </row>
    <row r="405" spans="24:27" x14ac:dyDescent="0.25">
      <c r="X405" s="59">
        <v>402</v>
      </c>
      <c r="Y405" s="57" t="str">
        <f t="shared" si="37"/>
        <v>ol</v>
      </c>
      <c r="Z405" s="22" t="str">
        <f t="shared" si="38"/>
        <v>o</v>
      </c>
      <c r="AA405" s="22" t="str">
        <f t="shared" si="35"/>
        <v>l</v>
      </c>
    </row>
    <row r="406" spans="24:27" x14ac:dyDescent="0.25">
      <c r="X406" s="59">
        <v>403</v>
      </c>
      <c r="Y406" s="57" t="str">
        <f t="shared" si="37"/>
        <v>om</v>
      </c>
      <c r="Z406" s="22" t="str">
        <f t="shared" si="38"/>
        <v>o</v>
      </c>
      <c r="AA406" s="22" t="str">
        <f t="shared" si="35"/>
        <v>m</v>
      </c>
    </row>
    <row r="407" spans="24:27" x14ac:dyDescent="0.25">
      <c r="X407" s="59">
        <v>404</v>
      </c>
      <c r="Y407" s="57" t="str">
        <f t="shared" si="37"/>
        <v>on</v>
      </c>
      <c r="Z407" s="22" t="str">
        <f t="shared" si="38"/>
        <v>o</v>
      </c>
      <c r="AA407" s="22" t="str">
        <f t="shared" si="35"/>
        <v>n</v>
      </c>
    </row>
    <row r="408" spans="24:27" x14ac:dyDescent="0.25">
      <c r="X408" s="59">
        <v>405</v>
      </c>
      <c r="Y408" s="57" t="str">
        <f t="shared" si="37"/>
        <v>oo</v>
      </c>
      <c r="Z408" s="22" t="str">
        <f t="shared" si="38"/>
        <v>o</v>
      </c>
      <c r="AA408" s="22" t="str">
        <f t="shared" si="35"/>
        <v>o</v>
      </c>
    </row>
    <row r="409" spans="24:27" x14ac:dyDescent="0.25">
      <c r="X409" s="59">
        <v>406</v>
      </c>
      <c r="Y409" s="57" t="str">
        <f t="shared" si="37"/>
        <v>op</v>
      </c>
      <c r="Z409" s="22" t="str">
        <f t="shared" si="38"/>
        <v>o</v>
      </c>
      <c r="AA409" s="22" t="str">
        <f t="shared" si="35"/>
        <v>p</v>
      </c>
    </row>
    <row r="410" spans="24:27" x14ac:dyDescent="0.25">
      <c r="X410" s="59">
        <v>407</v>
      </c>
      <c r="Y410" s="57" t="str">
        <f t="shared" si="37"/>
        <v>oq</v>
      </c>
      <c r="Z410" s="22" t="str">
        <f t="shared" si="38"/>
        <v>o</v>
      </c>
      <c r="AA410" s="22" t="str">
        <f t="shared" si="35"/>
        <v>q</v>
      </c>
    </row>
    <row r="411" spans="24:27" x14ac:dyDescent="0.25">
      <c r="X411" s="59">
        <v>408</v>
      </c>
      <c r="Y411" s="57" t="str">
        <f t="shared" si="37"/>
        <v>or</v>
      </c>
      <c r="Z411" s="22" t="str">
        <f t="shared" si="38"/>
        <v>o</v>
      </c>
      <c r="AA411" s="22" t="str">
        <f t="shared" si="35"/>
        <v>r</v>
      </c>
    </row>
    <row r="412" spans="24:27" x14ac:dyDescent="0.25">
      <c r="X412" s="59">
        <v>409</v>
      </c>
      <c r="Y412" s="57" t="str">
        <f t="shared" si="37"/>
        <v>os</v>
      </c>
      <c r="Z412" s="22" t="str">
        <f t="shared" si="38"/>
        <v>o</v>
      </c>
      <c r="AA412" s="22" t="str">
        <f t="shared" si="35"/>
        <v>s</v>
      </c>
    </row>
    <row r="413" spans="24:27" x14ac:dyDescent="0.25">
      <c r="X413" s="59">
        <v>410</v>
      </c>
      <c r="Y413" s="57" t="str">
        <f t="shared" si="37"/>
        <v>ot</v>
      </c>
      <c r="Z413" s="22" t="str">
        <f t="shared" si="38"/>
        <v>o</v>
      </c>
      <c r="AA413" s="22" t="str">
        <f t="shared" si="35"/>
        <v>t</v>
      </c>
    </row>
    <row r="414" spans="24:27" x14ac:dyDescent="0.25">
      <c r="X414" s="59">
        <v>411</v>
      </c>
      <c r="Y414" s="57" t="str">
        <f t="shared" si="37"/>
        <v>ou</v>
      </c>
      <c r="Z414" s="22" t="str">
        <f t="shared" si="38"/>
        <v>o</v>
      </c>
      <c r="AA414" s="22" t="str">
        <f t="shared" si="35"/>
        <v>u</v>
      </c>
    </row>
    <row r="415" spans="24:27" x14ac:dyDescent="0.25">
      <c r="X415" s="59">
        <v>412</v>
      </c>
      <c r="Y415" s="57" t="str">
        <f t="shared" si="37"/>
        <v>ov</v>
      </c>
      <c r="Z415" s="22" t="str">
        <f t="shared" si="38"/>
        <v>o</v>
      </c>
      <c r="AA415" s="22" t="str">
        <f t="shared" si="35"/>
        <v>v</v>
      </c>
    </row>
    <row r="416" spans="24:27" x14ac:dyDescent="0.25">
      <c r="X416" s="59">
        <v>413</v>
      </c>
      <c r="Y416" s="57" t="str">
        <f t="shared" si="37"/>
        <v>ow</v>
      </c>
      <c r="Z416" s="22" t="str">
        <f t="shared" si="38"/>
        <v>o</v>
      </c>
      <c r="AA416" s="22" t="str">
        <f t="shared" si="35"/>
        <v>w</v>
      </c>
    </row>
    <row r="417" spans="24:27" x14ac:dyDescent="0.25">
      <c r="X417" s="59">
        <v>414</v>
      </c>
      <c r="Y417" s="57" t="str">
        <f t="shared" si="37"/>
        <v>ox</v>
      </c>
      <c r="Z417" s="22" t="str">
        <f t="shared" si="38"/>
        <v>o</v>
      </c>
      <c r="AA417" s="22" t="str">
        <f t="shared" si="35"/>
        <v>x</v>
      </c>
    </row>
    <row r="418" spans="24:27" x14ac:dyDescent="0.25">
      <c r="X418" s="59">
        <v>415</v>
      </c>
      <c r="Y418" s="57" t="str">
        <f t="shared" si="37"/>
        <v>oy</v>
      </c>
      <c r="Z418" s="22" t="str">
        <f t="shared" si="38"/>
        <v>o</v>
      </c>
      <c r="AA418" s="22" t="str">
        <f t="shared" si="35"/>
        <v>y</v>
      </c>
    </row>
    <row r="419" spans="24:27" x14ac:dyDescent="0.25">
      <c r="X419" s="59">
        <v>416</v>
      </c>
      <c r="Y419" s="57" t="str">
        <f t="shared" si="37"/>
        <v>oz</v>
      </c>
      <c r="Z419" s="22" t="str">
        <f t="shared" si="38"/>
        <v>o</v>
      </c>
      <c r="AA419" s="22" t="str">
        <f t="shared" si="35"/>
        <v>z</v>
      </c>
    </row>
    <row r="420" spans="24:27" x14ac:dyDescent="0.25">
      <c r="X420" s="59">
        <v>417</v>
      </c>
      <c r="Y420" s="57" t="str">
        <f>Z420&amp;AA420</f>
        <v>pa</v>
      </c>
      <c r="Z420" s="22" t="s">
        <v>102</v>
      </c>
      <c r="AA420" s="22" t="str">
        <f>AA394</f>
        <v>a</v>
      </c>
    </row>
    <row r="421" spans="24:27" x14ac:dyDescent="0.25">
      <c r="X421" s="59">
        <v>418</v>
      </c>
      <c r="Y421" s="57" t="str">
        <f t="shared" ref="Y421:Y445" si="39">Z421&amp;AA421</f>
        <v>pb</v>
      </c>
      <c r="Z421" s="22" t="str">
        <f>Z420</f>
        <v>p</v>
      </c>
      <c r="AA421" s="22" t="str">
        <f t="shared" si="35"/>
        <v>b</v>
      </c>
    </row>
    <row r="422" spans="24:27" x14ac:dyDescent="0.25">
      <c r="X422" s="59">
        <v>419</v>
      </c>
      <c r="Y422" s="57" t="str">
        <f t="shared" si="39"/>
        <v>pc</v>
      </c>
      <c r="Z422" s="22" t="str">
        <f t="shared" ref="Z422:Z445" si="40">Z421</f>
        <v>p</v>
      </c>
      <c r="AA422" s="22" t="str">
        <f t="shared" si="35"/>
        <v>c</v>
      </c>
    </row>
    <row r="423" spans="24:27" x14ac:dyDescent="0.25">
      <c r="X423" s="59">
        <v>420</v>
      </c>
      <c r="Y423" s="57" t="str">
        <f t="shared" si="39"/>
        <v>pd</v>
      </c>
      <c r="Z423" s="22" t="str">
        <f t="shared" si="40"/>
        <v>p</v>
      </c>
      <c r="AA423" s="22" t="str">
        <f t="shared" si="35"/>
        <v>d</v>
      </c>
    </row>
    <row r="424" spans="24:27" x14ac:dyDescent="0.25">
      <c r="X424" s="59">
        <v>421</v>
      </c>
      <c r="Y424" s="57" t="str">
        <f t="shared" si="39"/>
        <v>pe</v>
      </c>
      <c r="Z424" s="22" t="str">
        <f t="shared" si="40"/>
        <v>p</v>
      </c>
      <c r="AA424" s="22" t="str">
        <f t="shared" si="35"/>
        <v>e</v>
      </c>
    </row>
    <row r="425" spans="24:27" x14ac:dyDescent="0.25">
      <c r="X425" s="59">
        <v>422</v>
      </c>
      <c r="Y425" s="57" t="str">
        <f t="shared" si="39"/>
        <v>pf</v>
      </c>
      <c r="Z425" s="22" t="str">
        <f t="shared" si="40"/>
        <v>p</v>
      </c>
      <c r="AA425" s="22" t="str">
        <f t="shared" si="35"/>
        <v>f</v>
      </c>
    </row>
    <row r="426" spans="24:27" x14ac:dyDescent="0.25">
      <c r="X426" s="59">
        <v>423</v>
      </c>
      <c r="Y426" s="57" t="str">
        <f t="shared" si="39"/>
        <v>pg</v>
      </c>
      <c r="Z426" s="22" t="str">
        <f t="shared" si="40"/>
        <v>p</v>
      </c>
      <c r="AA426" s="22" t="str">
        <f t="shared" si="35"/>
        <v>g</v>
      </c>
    </row>
    <row r="427" spans="24:27" x14ac:dyDescent="0.25">
      <c r="X427" s="59">
        <v>424</v>
      </c>
      <c r="Y427" s="57" t="str">
        <f t="shared" si="39"/>
        <v>ph</v>
      </c>
      <c r="Z427" s="22" t="str">
        <f t="shared" si="40"/>
        <v>p</v>
      </c>
      <c r="AA427" s="22" t="str">
        <f t="shared" si="35"/>
        <v>h</v>
      </c>
    </row>
    <row r="428" spans="24:27" x14ac:dyDescent="0.25">
      <c r="X428" s="59">
        <v>425</v>
      </c>
      <c r="Y428" s="57" t="str">
        <f t="shared" si="39"/>
        <v>pi</v>
      </c>
      <c r="Z428" s="22" t="str">
        <f t="shared" si="40"/>
        <v>p</v>
      </c>
      <c r="AA428" s="22" t="str">
        <f t="shared" si="35"/>
        <v>i</v>
      </c>
    </row>
    <row r="429" spans="24:27" x14ac:dyDescent="0.25">
      <c r="X429" s="59">
        <v>426</v>
      </c>
      <c r="Y429" s="57" t="str">
        <f t="shared" si="39"/>
        <v>pj</v>
      </c>
      <c r="Z429" s="22" t="str">
        <f t="shared" si="40"/>
        <v>p</v>
      </c>
      <c r="AA429" s="22" t="str">
        <f t="shared" si="35"/>
        <v>j</v>
      </c>
    </row>
    <row r="430" spans="24:27" x14ac:dyDescent="0.25">
      <c r="X430" s="59">
        <v>427</v>
      </c>
      <c r="Y430" s="57" t="str">
        <f t="shared" si="39"/>
        <v>pk</v>
      </c>
      <c r="Z430" s="22" t="str">
        <f t="shared" si="40"/>
        <v>p</v>
      </c>
      <c r="AA430" s="22" t="str">
        <f t="shared" si="35"/>
        <v>k</v>
      </c>
    </row>
    <row r="431" spans="24:27" x14ac:dyDescent="0.25">
      <c r="X431" s="59">
        <v>428</v>
      </c>
      <c r="Y431" s="57" t="str">
        <f t="shared" si="39"/>
        <v>pl</v>
      </c>
      <c r="Z431" s="22" t="str">
        <f t="shared" si="40"/>
        <v>p</v>
      </c>
      <c r="AA431" s="22" t="str">
        <f t="shared" si="35"/>
        <v>l</v>
      </c>
    </row>
    <row r="432" spans="24:27" x14ac:dyDescent="0.25">
      <c r="X432" s="59">
        <v>429</v>
      </c>
      <c r="Y432" s="57" t="str">
        <f t="shared" si="39"/>
        <v>pm</v>
      </c>
      <c r="Z432" s="22" t="str">
        <f t="shared" si="40"/>
        <v>p</v>
      </c>
      <c r="AA432" s="22" t="str">
        <f t="shared" si="35"/>
        <v>m</v>
      </c>
    </row>
    <row r="433" spans="24:27" x14ac:dyDescent="0.25">
      <c r="X433" s="59">
        <v>430</v>
      </c>
      <c r="Y433" s="57" t="str">
        <f t="shared" si="39"/>
        <v>pn</v>
      </c>
      <c r="Z433" s="22" t="str">
        <f t="shared" si="40"/>
        <v>p</v>
      </c>
      <c r="AA433" s="22" t="str">
        <f t="shared" ref="AA433:AA445" si="41">AA407</f>
        <v>n</v>
      </c>
    </row>
    <row r="434" spans="24:27" x14ac:dyDescent="0.25">
      <c r="X434" s="59">
        <v>431</v>
      </c>
      <c r="Y434" s="57" t="str">
        <f t="shared" si="39"/>
        <v>po</v>
      </c>
      <c r="Z434" s="22" t="str">
        <f t="shared" si="40"/>
        <v>p</v>
      </c>
      <c r="AA434" s="22" t="str">
        <f t="shared" si="41"/>
        <v>o</v>
      </c>
    </row>
    <row r="435" spans="24:27" x14ac:dyDescent="0.25">
      <c r="X435" s="59">
        <v>432</v>
      </c>
      <c r="Y435" s="57" t="str">
        <f t="shared" si="39"/>
        <v>pp</v>
      </c>
      <c r="Z435" s="22" t="str">
        <f t="shared" si="40"/>
        <v>p</v>
      </c>
      <c r="AA435" s="22" t="str">
        <f t="shared" si="41"/>
        <v>p</v>
      </c>
    </row>
    <row r="436" spans="24:27" x14ac:dyDescent="0.25">
      <c r="X436" s="59">
        <v>433</v>
      </c>
      <c r="Y436" s="57" t="str">
        <f t="shared" si="39"/>
        <v>pq</v>
      </c>
      <c r="Z436" s="22" t="str">
        <f t="shared" si="40"/>
        <v>p</v>
      </c>
      <c r="AA436" s="22" t="str">
        <f t="shared" si="41"/>
        <v>q</v>
      </c>
    </row>
    <row r="437" spans="24:27" x14ac:dyDescent="0.25">
      <c r="X437" s="59">
        <v>434</v>
      </c>
      <c r="Y437" s="57" t="str">
        <f t="shared" si="39"/>
        <v>pr</v>
      </c>
      <c r="Z437" s="22" t="str">
        <f t="shared" si="40"/>
        <v>p</v>
      </c>
      <c r="AA437" s="22" t="str">
        <f t="shared" si="41"/>
        <v>r</v>
      </c>
    </row>
    <row r="438" spans="24:27" x14ac:dyDescent="0.25">
      <c r="X438" s="59">
        <v>435</v>
      </c>
      <c r="Y438" s="57" t="str">
        <f t="shared" si="39"/>
        <v>ps</v>
      </c>
      <c r="Z438" s="22" t="str">
        <f t="shared" si="40"/>
        <v>p</v>
      </c>
      <c r="AA438" s="22" t="str">
        <f t="shared" si="41"/>
        <v>s</v>
      </c>
    </row>
    <row r="439" spans="24:27" x14ac:dyDescent="0.25">
      <c r="X439" s="59">
        <v>436</v>
      </c>
      <c r="Y439" s="57" t="str">
        <f t="shared" si="39"/>
        <v>pt</v>
      </c>
      <c r="Z439" s="22" t="str">
        <f t="shared" si="40"/>
        <v>p</v>
      </c>
      <c r="AA439" s="22" t="str">
        <f t="shared" si="41"/>
        <v>t</v>
      </c>
    </row>
    <row r="440" spans="24:27" x14ac:dyDescent="0.25">
      <c r="X440" s="59">
        <v>437</v>
      </c>
      <c r="Y440" s="57" t="str">
        <f t="shared" si="39"/>
        <v>pu</v>
      </c>
      <c r="Z440" s="22" t="str">
        <f t="shared" si="40"/>
        <v>p</v>
      </c>
      <c r="AA440" s="22" t="str">
        <f t="shared" si="41"/>
        <v>u</v>
      </c>
    </row>
    <row r="441" spans="24:27" x14ac:dyDescent="0.25">
      <c r="X441" s="59">
        <v>438</v>
      </c>
      <c r="Y441" s="57" t="str">
        <f t="shared" si="39"/>
        <v>pv</v>
      </c>
      <c r="Z441" s="22" t="str">
        <f t="shared" si="40"/>
        <v>p</v>
      </c>
      <c r="AA441" s="22" t="str">
        <f t="shared" si="41"/>
        <v>v</v>
      </c>
    </row>
    <row r="442" spans="24:27" x14ac:dyDescent="0.25">
      <c r="X442" s="59">
        <v>439</v>
      </c>
      <c r="Y442" s="57" t="str">
        <f t="shared" si="39"/>
        <v>pw</v>
      </c>
      <c r="Z442" s="22" t="str">
        <f t="shared" si="40"/>
        <v>p</v>
      </c>
      <c r="AA442" s="22" t="str">
        <f t="shared" si="41"/>
        <v>w</v>
      </c>
    </row>
    <row r="443" spans="24:27" x14ac:dyDescent="0.25">
      <c r="X443" s="59">
        <v>440</v>
      </c>
      <c r="Y443" s="57" t="str">
        <f t="shared" si="39"/>
        <v>px</v>
      </c>
      <c r="Z443" s="22" t="str">
        <f t="shared" si="40"/>
        <v>p</v>
      </c>
      <c r="AA443" s="22" t="str">
        <f t="shared" si="41"/>
        <v>x</v>
      </c>
    </row>
    <row r="444" spans="24:27" x14ac:dyDescent="0.25">
      <c r="X444" s="59">
        <v>441</v>
      </c>
      <c r="Y444" s="57" t="str">
        <f t="shared" si="39"/>
        <v>py</v>
      </c>
      <c r="Z444" s="22" t="str">
        <f t="shared" si="40"/>
        <v>p</v>
      </c>
      <c r="AA444" s="22" t="str">
        <f t="shared" si="41"/>
        <v>y</v>
      </c>
    </row>
    <row r="445" spans="24:27" x14ac:dyDescent="0.25">
      <c r="X445" s="59">
        <v>442</v>
      </c>
      <c r="Y445" s="57" t="str">
        <f t="shared" si="39"/>
        <v>pz</v>
      </c>
      <c r="Z445" s="22" t="str">
        <f t="shared" si="40"/>
        <v>p</v>
      </c>
      <c r="AA445" s="22" t="str">
        <f t="shared" si="41"/>
        <v>z</v>
      </c>
    </row>
    <row r="446" spans="24:27" x14ac:dyDescent="0.25">
      <c r="X446" s="59">
        <v>443</v>
      </c>
      <c r="Y446" s="57" t="str">
        <f>Z446&amp;AA446</f>
        <v>qa</v>
      </c>
      <c r="Z446" s="22" t="s">
        <v>103</v>
      </c>
      <c r="AA446" s="22" t="str">
        <f>AA420</f>
        <v>a</v>
      </c>
    </row>
    <row r="447" spans="24:27" x14ac:dyDescent="0.25">
      <c r="X447" s="59">
        <v>444</v>
      </c>
      <c r="Y447" s="57" t="str">
        <f t="shared" ref="Y447:Y471" si="42">Z447&amp;AA447</f>
        <v>qb</v>
      </c>
      <c r="Z447" s="22" t="str">
        <f>Z446</f>
        <v>q</v>
      </c>
      <c r="AA447" s="22" t="str">
        <f t="shared" ref="AA447:AA510" si="43">AA421</f>
        <v>b</v>
      </c>
    </row>
    <row r="448" spans="24:27" x14ac:dyDescent="0.25">
      <c r="X448" s="59">
        <v>445</v>
      </c>
      <c r="Y448" s="57" t="str">
        <f t="shared" si="42"/>
        <v>qc</v>
      </c>
      <c r="Z448" s="22" t="str">
        <f t="shared" ref="Z448:Z471" si="44">Z447</f>
        <v>q</v>
      </c>
      <c r="AA448" s="22" t="str">
        <f t="shared" si="43"/>
        <v>c</v>
      </c>
    </row>
    <row r="449" spans="24:27" x14ac:dyDescent="0.25">
      <c r="X449" s="59">
        <v>446</v>
      </c>
      <c r="Y449" s="57" t="str">
        <f t="shared" si="42"/>
        <v>qd</v>
      </c>
      <c r="Z449" s="22" t="str">
        <f t="shared" si="44"/>
        <v>q</v>
      </c>
      <c r="AA449" s="22" t="str">
        <f t="shared" si="43"/>
        <v>d</v>
      </c>
    </row>
    <row r="450" spans="24:27" x14ac:dyDescent="0.25">
      <c r="X450" s="59">
        <v>447</v>
      </c>
      <c r="Y450" s="57" t="str">
        <f t="shared" si="42"/>
        <v>qe</v>
      </c>
      <c r="Z450" s="22" t="str">
        <f t="shared" si="44"/>
        <v>q</v>
      </c>
      <c r="AA450" s="22" t="str">
        <f t="shared" si="43"/>
        <v>e</v>
      </c>
    </row>
    <row r="451" spans="24:27" x14ac:dyDescent="0.25">
      <c r="X451" s="59">
        <v>448</v>
      </c>
      <c r="Y451" s="57" t="str">
        <f t="shared" si="42"/>
        <v>qf</v>
      </c>
      <c r="Z451" s="22" t="str">
        <f t="shared" si="44"/>
        <v>q</v>
      </c>
      <c r="AA451" s="22" t="str">
        <f t="shared" si="43"/>
        <v>f</v>
      </c>
    </row>
    <row r="452" spans="24:27" x14ac:dyDescent="0.25">
      <c r="X452" s="59">
        <v>449</v>
      </c>
      <c r="Y452" s="57" t="str">
        <f t="shared" si="42"/>
        <v>qg</v>
      </c>
      <c r="Z452" s="22" t="str">
        <f t="shared" si="44"/>
        <v>q</v>
      </c>
      <c r="AA452" s="22" t="str">
        <f t="shared" si="43"/>
        <v>g</v>
      </c>
    </row>
    <row r="453" spans="24:27" x14ac:dyDescent="0.25">
      <c r="X453" s="59">
        <v>450</v>
      </c>
      <c r="Y453" s="57" t="str">
        <f t="shared" si="42"/>
        <v>qh</v>
      </c>
      <c r="Z453" s="22" t="str">
        <f t="shared" si="44"/>
        <v>q</v>
      </c>
      <c r="AA453" s="22" t="str">
        <f t="shared" si="43"/>
        <v>h</v>
      </c>
    </row>
    <row r="454" spans="24:27" x14ac:dyDescent="0.25">
      <c r="X454" s="59">
        <v>451</v>
      </c>
      <c r="Y454" s="57" t="str">
        <f t="shared" si="42"/>
        <v>qi</v>
      </c>
      <c r="Z454" s="22" t="str">
        <f t="shared" si="44"/>
        <v>q</v>
      </c>
      <c r="AA454" s="22" t="str">
        <f t="shared" si="43"/>
        <v>i</v>
      </c>
    </row>
    <row r="455" spans="24:27" x14ac:dyDescent="0.25">
      <c r="X455" s="59">
        <v>452</v>
      </c>
      <c r="Y455" s="57" t="str">
        <f t="shared" si="42"/>
        <v>qj</v>
      </c>
      <c r="Z455" s="22" t="str">
        <f t="shared" si="44"/>
        <v>q</v>
      </c>
      <c r="AA455" s="22" t="str">
        <f t="shared" si="43"/>
        <v>j</v>
      </c>
    </row>
    <row r="456" spans="24:27" x14ac:dyDescent="0.25">
      <c r="X456" s="59">
        <v>453</v>
      </c>
      <c r="Y456" s="57" t="str">
        <f t="shared" si="42"/>
        <v>qk</v>
      </c>
      <c r="Z456" s="22" t="str">
        <f t="shared" si="44"/>
        <v>q</v>
      </c>
      <c r="AA456" s="22" t="str">
        <f t="shared" si="43"/>
        <v>k</v>
      </c>
    </row>
    <row r="457" spans="24:27" x14ac:dyDescent="0.25">
      <c r="X457" s="59">
        <v>454</v>
      </c>
      <c r="Y457" s="57" t="str">
        <f t="shared" si="42"/>
        <v>ql</v>
      </c>
      <c r="Z457" s="22" t="str">
        <f t="shared" si="44"/>
        <v>q</v>
      </c>
      <c r="AA457" s="22" t="str">
        <f t="shared" si="43"/>
        <v>l</v>
      </c>
    </row>
    <row r="458" spans="24:27" x14ac:dyDescent="0.25">
      <c r="X458" s="59">
        <v>455</v>
      </c>
      <c r="Y458" s="57" t="str">
        <f t="shared" si="42"/>
        <v>qm</v>
      </c>
      <c r="Z458" s="22" t="str">
        <f t="shared" si="44"/>
        <v>q</v>
      </c>
      <c r="AA458" s="22" t="str">
        <f t="shared" si="43"/>
        <v>m</v>
      </c>
    </row>
    <row r="459" spans="24:27" x14ac:dyDescent="0.25">
      <c r="X459" s="59">
        <v>456</v>
      </c>
      <c r="Y459" s="57" t="str">
        <f t="shared" si="42"/>
        <v>qn</v>
      </c>
      <c r="Z459" s="22" t="str">
        <f t="shared" si="44"/>
        <v>q</v>
      </c>
      <c r="AA459" s="22" t="str">
        <f t="shared" si="43"/>
        <v>n</v>
      </c>
    </row>
    <row r="460" spans="24:27" x14ac:dyDescent="0.25">
      <c r="X460" s="59">
        <v>457</v>
      </c>
      <c r="Y460" s="57" t="str">
        <f t="shared" si="42"/>
        <v>qo</v>
      </c>
      <c r="Z460" s="22" t="str">
        <f t="shared" si="44"/>
        <v>q</v>
      </c>
      <c r="AA460" s="22" t="str">
        <f t="shared" si="43"/>
        <v>o</v>
      </c>
    </row>
    <row r="461" spans="24:27" x14ac:dyDescent="0.25">
      <c r="X461" s="59">
        <v>458</v>
      </c>
      <c r="Y461" s="57" t="str">
        <f t="shared" si="42"/>
        <v>qp</v>
      </c>
      <c r="Z461" s="22" t="str">
        <f t="shared" si="44"/>
        <v>q</v>
      </c>
      <c r="AA461" s="22" t="str">
        <f t="shared" si="43"/>
        <v>p</v>
      </c>
    </row>
    <row r="462" spans="24:27" x14ac:dyDescent="0.25">
      <c r="X462" s="59">
        <v>459</v>
      </c>
      <c r="Y462" s="57" t="str">
        <f t="shared" si="42"/>
        <v>qq</v>
      </c>
      <c r="Z462" s="22" t="str">
        <f t="shared" si="44"/>
        <v>q</v>
      </c>
      <c r="AA462" s="22" t="str">
        <f t="shared" si="43"/>
        <v>q</v>
      </c>
    </row>
    <row r="463" spans="24:27" x14ac:dyDescent="0.25">
      <c r="X463" s="59">
        <v>460</v>
      </c>
      <c r="Y463" s="57" t="str">
        <f t="shared" si="42"/>
        <v>qr</v>
      </c>
      <c r="Z463" s="22" t="str">
        <f t="shared" si="44"/>
        <v>q</v>
      </c>
      <c r="AA463" s="22" t="str">
        <f t="shared" si="43"/>
        <v>r</v>
      </c>
    </row>
    <row r="464" spans="24:27" x14ac:dyDescent="0.25">
      <c r="X464" s="59">
        <v>461</v>
      </c>
      <c r="Y464" s="57" t="str">
        <f t="shared" si="42"/>
        <v>qs</v>
      </c>
      <c r="Z464" s="22" t="str">
        <f t="shared" si="44"/>
        <v>q</v>
      </c>
      <c r="AA464" s="22" t="str">
        <f t="shared" si="43"/>
        <v>s</v>
      </c>
    </row>
    <row r="465" spans="24:27" x14ac:dyDescent="0.25">
      <c r="X465" s="59">
        <v>462</v>
      </c>
      <c r="Y465" s="57" t="str">
        <f t="shared" si="42"/>
        <v>qt</v>
      </c>
      <c r="Z465" s="22" t="str">
        <f t="shared" si="44"/>
        <v>q</v>
      </c>
      <c r="AA465" s="22" t="str">
        <f t="shared" si="43"/>
        <v>t</v>
      </c>
    </row>
    <row r="466" spans="24:27" x14ac:dyDescent="0.25">
      <c r="X466" s="59">
        <v>463</v>
      </c>
      <c r="Y466" s="57" t="str">
        <f t="shared" si="42"/>
        <v>qu</v>
      </c>
      <c r="Z466" s="22" t="str">
        <f t="shared" si="44"/>
        <v>q</v>
      </c>
      <c r="AA466" s="22" t="str">
        <f t="shared" si="43"/>
        <v>u</v>
      </c>
    </row>
    <row r="467" spans="24:27" x14ac:dyDescent="0.25">
      <c r="X467" s="59">
        <v>464</v>
      </c>
      <c r="Y467" s="57" t="str">
        <f t="shared" si="42"/>
        <v>qv</v>
      </c>
      <c r="Z467" s="22" t="str">
        <f t="shared" si="44"/>
        <v>q</v>
      </c>
      <c r="AA467" s="22" t="str">
        <f t="shared" si="43"/>
        <v>v</v>
      </c>
    </row>
    <row r="468" spans="24:27" x14ac:dyDescent="0.25">
      <c r="X468" s="59">
        <v>465</v>
      </c>
      <c r="Y468" s="57" t="str">
        <f t="shared" si="42"/>
        <v>qw</v>
      </c>
      <c r="Z468" s="22" t="str">
        <f t="shared" si="44"/>
        <v>q</v>
      </c>
      <c r="AA468" s="22" t="str">
        <f t="shared" si="43"/>
        <v>w</v>
      </c>
    </row>
    <row r="469" spans="24:27" x14ac:dyDescent="0.25">
      <c r="X469" s="59">
        <v>466</v>
      </c>
      <c r="Y469" s="57" t="str">
        <f t="shared" si="42"/>
        <v>qx</v>
      </c>
      <c r="Z469" s="22" t="str">
        <f t="shared" si="44"/>
        <v>q</v>
      </c>
      <c r="AA469" s="22" t="str">
        <f t="shared" si="43"/>
        <v>x</v>
      </c>
    </row>
    <row r="470" spans="24:27" x14ac:dyDescent="0.25">
      <c r="X470" s="59">
        <v>467</v>
      </c>
      <c r="Y470" s="57" t="str">
        <f t="shared" si="42"/>
        <v>qy</v>
      </c>
      <c r="Z470" s="22" t="str">
        <f t="shared" si="44"/>
        <v>q</v>
      </c>
      <c r="AA470" s="22" t="str">
        <f t="shared" si="43"/>
        <v>y</v>
      </c>
    </row>
    <row r="471" spans="24:27" x14ac:dyDescent="0.25">
      <c r="X471" s="59">
        <v>468</v>
      </c>
      <c r="Y471" s="57" t="str">
        <f t="shared" si="42"/>
        <v>qz</v>
      </c>
      <c r="Z471" s="22" t="str">
        <f t="shared" si="44"/>
        <v>q</v>
      </c>
      <c r="AA471" s="22" t="str">
        <f t="shared" si="43"/>
        <v>z</v>
      </c>
    </row>
    <row r="472" spans="24:27" x14ac:dyDescent="0.25">
      <c r="X472" s="59">
        <v>469</v>
      </c>
      <c r="Y472" s="57" t="str">
        <f>Z472&amp;AA472</f>
        <v>ra</v>
      </c>
      <c r="Z472" s="22" t="s">
        <v>104</v>
      </c>
      <c r="AA472" s="22" t="str">
        <f>AA446</f>
        <v>a</v>
      </c>
    </row>
    <row r="473" spans="24:27" x14ac:dyDescent="0.25">
      <c r="X473" s="59">
        <v>470</v>
      </c>
      <c r="Y473" s="57" t="str">
        <f t="shared" ref="Y473:Y497" si="45">Z473&amp;AA473</f>
        <v>rb</v>
      </c>
      <c r="Z473" s="22" t="str">
        <f>Z472</f>
        <v>r</v>
      </c>
      <c r="AA473" s="22" t="str">
        <f t="shared" si="43"/>
        <v>b</v>
      </c>
    </row>
    <row r="474" spans="24:27" x14ac:dyDescent="0.25">
      <c r="X474" s="59">
        <v>471</v>
      </c>
      <c r="Y474" s="57" t="str">
        <f t="shared" si="45"/>
        <v>rc</v>
      </c>
      <c r="Z474" s="22" t="str">
        <f t="shared" ref="Z474:Z497" si="46">Z473</f>
        <v>r</v>
      </c>
      <c r="AA474" s="22" t="str">
        <f t="shared" si="43"/>
        <v>c</v>
      </c>
    </row>
    <row r="475" spans="24:27" x14ac:dyDescent="0.25">
      <c r="X475" s="59">
        <v>472</v>
      </c>
      <c r="Y475" s="57" t="str">
        <f t="shared" si="45"/>
        <v>rd</v>
      </c>
      <c r="Z475" s="22" t="str">
        <f t="shared" si="46"/>
        <v>r</v>
      </c>
      <c r="AA475" s="22" t="str">
        <f t="shared" si="43"/>
        <v>d</v>
      </c>
    </row>
    <row r="476" spans="24:27" x14ac:dyDescent="0.25">
      <c r="X476" s="59">
        <v>473</v>
      </c>
      <c r="Y476" s="57" t="str">
        <f t="shared" si="45"/>
        <v>re</v>
      </c>
      <c r="Z476" s="22" t="str">
        <f t="shared" si="46"/>
        <v>r</v>
      </c>
      <c r="AA476" s="22" t="str">
        <f t="shared" si="43"/>
        <v>e</v>
      </c>
    </row>
    <row r="477" spans="24:27" x14ac:dyDescent="0.25">
      <c r="X477" s="59">
        <v>474</v>
      </c>
      <c r="Y477" s="57" t="str">
        <f t="shared" si="45"/>
        <v>rf</v>
      </c>
      <c r="Z477" s="22" t="str">
        <f t="shared" si="46"/>
        <v>r</v>
      </c>
      <c r="AA477" s="22" t="str">
        <f t="shared" si="43"/>
        <v>f</v>
      </c>
    </row>
    <row r="478" spans="24:27" x14ac:dyDescent="0.25">
      <c r="X478" s="59">
        <v>475</v>
      </c>
      <c r="Y478" s="57" t="str">
        <f t="shared" si="45"/>
        <v>rg</v>
      </c>
      <c r="Z478" s="22" t="str">
        <f t="shared" si="46"/>
        <v>r</v>
      </c>
      <c r="AA478" s="22" t="str">
        <f t="shared" si="43"/>
        <v>g</v>
      </c>
    </row>
    <row r="479" spans="24:27" x14ac:dyDescent="0.25">
      <c r="X479" s="59">
        <v>476</v>
      </c>
      <c r="Y479" s="57" t="str">
        <f t="shared" si="45"/>
        <v>rh</v>
      </c>
      <c r="Z479" s="22" t="str">
        <f t="shared" si="46"/>
        <v>r</v>
      </c>
      <c r="AA479" s="22" t="str">
        <f t="shared" si="43"/>
        <v>h</v>
      </c>
    </row>
    <row r="480" spans="24:27" x14ac:dyDescent="0.25">
      <c r="X480" s="59">
        <v>477</v>
      </c>
      <c r="Y480" s="57" t="str">
        <f t="shared" si="45"/>
        <v>ri</v>
      </c>
      <c r="Z480" s="22" t="str">
        <f t="shared" si="46"/>
        <v>r</v>
      </c>
      <c r="AA480" s="22" t="str">
        <f t="shared" si="43"/>
        <v>i</v>
      </c>
    </row>
    <row r="481" spans="24:27" x14ac:dyDescent="0.25">
      <c r="X481" s="59">
        <v>478</v>
      </c>
      <c r="Y481" s="57" t="str">
        <f t="shared" si="45"/>
        <v>rj</v>
      </c>
      <c r="Z481" s="22" t="str">
        <f t="shared" si="46"/>
        <v>r</v>
      </c>
      <c r="AA481" s="22" t="str">
        <f t="shared" si="43"/>
        <v>j</v>
      </c>
    </row>
    <row r="482" spans="24:27" x14ac:dyDescent="0.25">
      <c r="X482" s="59">
        <v>479</v>
      </c>
      <c r="Y482" s="57" t="str">
        <f t="shared" si="45"/>
        <v>rk</v>
      </c>
      <c r="Z482" s="22" t="str">
        <f t="shared" si="46"/>
        <v>r</v>
      </c>
      <c r="AA482" s="22" t="str">
        <f t="shared" si="43"/>
        <v>k</v>
      </c>
    </row>
    <row r="483" spans="24:27" x14ac:dyDescent="0.25">
      <c r="X483" s="59">
        <v>480</v>
      </c>
      <c r="Y483" s="57" t="str">
        <f t="shared" si="45"/>
        <v>rl</v>
      </c>
      <c r="Z483" s="22" t="str">
        <f t="shared" si="46"/>
        <v>r</v>
      </c>
      <c r="AA483" s="22" t="str">
        <f t="shared" si="43"/>
        <v>l</v>
      </c>
    </row>
    <row r="484" spans="24:27" x14ac:dyDescent="0.25">
      <c r="X484" s="59">
        <v>481</v>
      </c>
      <c r="Y484" s="57" t="str">
        <f t="shared" si="45"/>
        <v>rm</v>
      </c>
      <c r="Z484" s="22" t="str">
        <f t="shared" si="46"/>
        <v>r</v>
      </c>
      <c r="AA484" s="22" t="str">
        <f t="shared" si="43"/>
        <v>m</v>
      </c>
    </row>
    <row r="485" spans="24:27" x14ac:dyDescent="0.25">
      <c r="X485" s="59">
        <v>482</v>
      </c>
      <c r="Y485" s="57" t="str">
        <f t="shared" si="45"/>
        <v>rn</v>
      </c>
      <c r="Z485" s="22" t="str">
        <f t="shared" si="46"/>
        <v>r</v>
      </c>
      <c r="AA485" s="22" t="str">
        <f t="shared" si="43"/>
        <v>n</v>
      </c>
    </row>
    <row r="486" spans="24:27" x14ac:dyDescent="0.25">
      <c r="X486" s="59">
        <v>483</v>
      </c>
      <c r="Y486" s="57" t="str">
        <f t="shared" si="45"/>
        <v>ro</v>
      </c>
      <c r="Z486" s="22" t="str">
        <f t="shared" si="46"/>
        <v>r</v>
      </c>
      <c r="AA486" s="22" t="str">
        <f t="shared" si="43"/>
        <v>o</v>
      </c>
    </row>
    <row r="487" spans="24:27" x14ac:dyDescent="0.25">
      <c r="X487" s="59">
        <v>484</v>
      </c>
      <c r="Y487" s="57" t="str">
        <f t="shared" si="45"/>
        <v>rp</v>
      </c>
      <c r="Z487" s="22" t="str">
        <f t="shared" si="46"/>
        <v>r</v>
      </c>
      <c r="AA487" s="22" t="str">
        <f t="shared" si="43"/>
        <v>p</v>
      </c>
    </row>
    <row r="488" spans="24:27" x14ac:dyDescent="0.25">
      <c r="X488" s="59">
        <v>485</v>
      </c>
      <c r="Y488" s="57" t="str">
        <f t="shared" si="45"/>
        <v>rq</v>
      </c>
      <c r="Z488" s="22" t="str">
        <f t="shared" si="46"/>
        <v>r</v>
      </c>
      <c r="AA488" s="22" t="str">
        <f t="shared" si="43"/>
        <v>q</v>
      </c>
    </row>
    <row r="489" spans="24:27" x14ac:dyDescent="0.25">
      <c r="X489" s="59">
        <v>486</v>
      </c>
      <c r="Y489" s="57" t="str">
        <f t="shared" si="45"/>
        <v>rr</v>
      </c>
      <c r="Z489" s="22" t="str">
        <f t="shared" si="46"/>
        <v>r</v>
      </c>
      <c r="AA489" s="22" t="str">
        <f t="shared" si="43"/>
        <v>r</v>
      </c>
    </row>
    <row r="490" spans="24:27" x14ac:dyDescent="0.25">
      <c r="X490" s="59">
        <v>487</v>
      </c>
      <c r="Y490" s="57" t="str">
        <f t="shared" si="45"/>
        <v>rs</v>
      </c>
      <c r="Z490" s="22" t="str">
        <f t="shared" si="46"/>
        <v>r</v>
      </c>
      <c r="AA490" s="22" t="str">
        <f t="shared" si="43"/>
        <v>s</v>
      </c>
    </row>
    <row r="491" spans="24:27" x14ac:dyDescent="0.25">
      <c r="X491" s="59">
        <v>488</v>
      </c>
      <c r="Y491" s="57" t="str">
        <f t="shared" si="45"/>
        <v>rt</v>
      </c>
      <c r="Z491" s="22" t="str">
        <f t="shared" si="46"/>
        <v>r</v>
      </c>
      <c r="AA491" s="22" t="str">
        <f t="shared" si="43"/>
        <v>t</v>
      </c>
    </row>
    <row r="492" spans="24:27" x14ac:dyDescent="0.25">
      <c r="X492" s="59">
        <v>489</v>
      </c>
      <c r="Y492" s="57" t="str">
        <f t="shared" si="45"/>
        <v>ru</v>
      </c>
      <c r="Z492" s="22" t="str">
        <f t="shared" si="46"/>
        <v>r</v>
      </c>
      <c r="AA492" s="22" t="str">
        <f t="shared" si="43"/>
        <v>u</v>
      </c>
    </row>
    <row r="493" spans="24:27" x14ac:dyDescent="0.25">
      <c r="X493" s="59">
        <v>490</v>
      </c>
      <c r="Y493" s="57" t="str">
        <f t="shared" si="45"/>
        <v>rv</v>
      </c>
      <c r="Z493" s="22" t="str">
        <f t="shared" si="46"/>
        <v>r</v>
      </c>
      <c r="AA493" s="22" t="str">
        <f t="shared" si="43"/>
        <v>v</v>
      </c>
    </row>
    <row r="494" spans="24:27" x14ac:dyDescent="0.25">
      <c r="X494" s="59">
        <v>491</v>
      </c>
      <c r="Y494" s="57" t="str">
        <f t="shared" si="45"/>
        <v>rw</v>
      </c>
      <c r="Z494" s="22" t="str">
        <f t="shared" si="46"/>
        <v>r</v>
      </c>
      <c r="AA494" s="22" t="str">
        <f t="shared" si="43"/>
        <v>w</v>
      </c>
    </row>
    <row r="495" spans="24:27" x14ac:dyDescent="0.25">
      <c r="X495" s="59">
        <v>492</v>
      </c>
      <c r="Y495" s="57" t="str">
        <f t="shared" si="45"/>
        <v>rx</v>
      </c>
      <c r="Z495" s="22" t="str">
        <f t="shared" si="46"/>
        <v>r</v>
      </c>
      <c r="AA495" s="22" t="str">
        <f t="shared" si="43"/>
        <v>x</v>
      </c>
    </row>
    <row r="496" spans="24:27" x14ac:dyDescent="0.25">
      <c r="X496" s="59">
        <v>493</v>
      </c>
      <c r="Y496" s="57" t="str">
        <f t="shared" si="45"/>
        <v>ry</v>
      </c>
      <c r="Z496" s="22" t="str">
        <f t="shared" si="46"/>
        <v>r</v>
      </c>
      <c r="AA496" s="22" t="str">
        <f t="shared" si="43"/>
        <v>y</v>
      </c>
    </row>
    <row r="497" spans="24:27" x14ac:dyDescent="0.25">
      <c r="X497" s="59">
        <v>494</v>
      </c>
      <c r="Y497" s="57" t="str">
        <f t="shared" si="45"/>
        <v>rz</v>
      </c>
      <c r="Z497" s="22" t="str">
        <f t="shared" si="46"/>
        <v>r</v>
      </c>
      <c r="AA497" s="22" t="str">
        <f t="shared" si="43"/>
        <v>z</v>
      </c>
    </row>
    <row r="498" spans="24:27" x14ac:dyDescent="0.25">
      <c r="X498" s="59">
        <v>495</v>
      </c>
      <c r="Y498" s="57" t="str">
        <f>Z498&amp;AA498</f>
        <v>sa</v>
      </c>
      <c r="Z498" s="22" t="s">
        <v>105</v>
      </c>
      <c r="AA498" s="22" t="str">
        <f>AA472</f>
        <v>a</v>
      </c>
    </row>
    <row r="499" spans="24:27" x14ac:dyDescent="0.25">
      <c r="X499" s="59">
        <v>496</v>
      </c>
      <c r="Y499" s="57" t="str">
        <f t="shared" ref="Y499:Y523" si="47">Z499&amp;AA499</f>
        <v>sb</v>
      </c>
      <c r="Z499" s="22" t="str">
        <f>Z498</f>
        <v>s</v>
      </c>
      <c r="AA499" s="22" t="str">
        <f t="shared" si="43"/>
        <v>b</v>
      </c>
    </row>
    <row r="500" spans="24:27" x14ac:dyDescent="0.25">
      <c r="X500" s="59">
        <v>497</v>
      </c>
      <c r="Y500" s="57" t="str">
        <f t="shared" si="47"/>
        <v>sc</v>
      </c>
      <c r="Z500" s="22" t="str">
        <f t="shared" ref="Z500:Z523" si="48">Z499</f>
        <v>s</v>
      </c>
      <c r="AA500" s="22" t="str">
        <f t="shared" si="43"/>
        <v>c</v>
      </c>
    </row>
    <row r="501" spans="24:27" x14ac:dyDescent="0.25">
      <c r="X501" s="59">
        <v>498</v>
      </c>
      <c r="Y501" s="57" t="str">
        <f t="shared" si="47"/>
        <v>sd</v>
      </c>
      <c r="Z501" s="22" t="str">
        <f t="shared" si="48"/>
        <v>s</v>
      </c>
      <c r="AA501" s="22" t="str">
        <f t="shared" si="43"/>
        <v>d</v>
      </c>
    </row>
    <row r="502" spans="24:27" x14ac:dyDescent="0.25">
      <c r="X502" s="59">
        <v>499</v>
      </c>
      <c r="Y502" s="57" t="str">
        <f t="shared" si="47"/>
        <v>se</v>
      </c>
      <c r="Z502" s="22" t="str">
        <f t="shared" si="48"/>
        <v>s</v>
      </c>
      <c r="AA502" s="22" t="str">
        <f t="shared" si="43"/>
        <v>e</v>
      </c>
    </row>
    <row r="503" spans="24:27" x14ac:dyDescent="0.25">
      <c r="X503" s="59">
        <v>500</v>
      </c>
      <c r="Y503" s="57" t="str">
        <f t="shared" si="47"/>
        <v>sf</v>
      </c>
      <c r="Z503" s="22" t="str">
        <f t="shared" si="48"/>
        <v>s</v>
      </c>
      <c r="AA503" s="22" t="str">
        <f t="shared" si="43"/>
        <v>f</v>
      </c>
    </row>
    <row r="504" spans="24:27" x14ac:dyDescent="0.25">
      <c r="X504" s="59">
        <v>501</v>
      </c>
      <c r="Y504" s="57" t="str">
        <f t="shared" si="47"/>
        <v>sg</v>
      </c>
      <c r="Z504" s="22" t="str">
        <f t="shared" si="48"/>
        <v>s</v>
      </c>
      <c r="AA504" s="22" t="str">
        <f t="shared" si="43"/>
        <v>g</v>
      </c>
    </row>
    <row r="505" spans="24:27" x14ac:dyDescent="0.25">
      <c r="X505" s="59">
        <v>502</v>
      </c>
      <c r="Y505" s="57" t="str">
        <f t="shared" si="47"/>
        <v>sh</v>
      </c>
      <c r="Z505" s="22" t="str">
        <f t="shared" si="48"/>
        <v>s</v>
      </c>
      <c r="AA505" s="22" t="str">
        <f t="shared" si="43"/>
        <v>h</v>
      </c>
    </row>
    <row r="506" spans="24:27" x14ac:dyDescent="0.25">
      <c r="X506" s="59">
        <v>503</v>
      </c>
      <c r="Y506" s="57" t="str">
        <f t="shared" si="47"/>
        <v>si</v>
      </c>
      <c r="Z506" s="22" t="str">
        <f t="shared" si="48"/>
        <v>s</v>
      </c>
      <c r="AA506" s="22" t="str">
        <f t="shared" si="43"/>
        <v>i</v>
      </c>
    </row>
    <row r="507" spans="24:27" x14ac:dyDescent="0.25">
      <c r="X507" s="59">
        <v>504</v>
      </c>
      <c r="Y507" s="57" t="str">
        <f t="shared" si="47"/>
        <v>sj</v>
      </c>
      <c r="Z507" s="22" t="str">
        <f t="shared" si="48"/>
        <v>s</v>
      </c>
      <c r="AA507" s="22" t="str">
        <f t="shared" si="43"/>
        <v>j</v>
      </c>
    </row>
    <row r="508" spans="24:27" x14ac:dyDescent="0.25">
      <c r="X508" s="59">
        <v>505</v>
      </c>
      <c r="Y508" s="57" t="str">
        <f t="shared" si="47"/>
        <v>sk</v>
      </c>
      <c r="Z508" s="22" t="str">
        <f t="shared" si="48"/>
        <v>s</v>
      </c>
      <c r="AA508" s="22" t="str">
        <f t="shared" si="43"/>
        <v>k</v>
      </c>
    </row>
    <row r="509" spans="24:27" x14ac:dyDescent="0.25">
      <c r="X509" s="59">
        <v>506</v>
      </c>
      <c r="Y509" s="57" t="str">
        <f t="shared" si="47"/>
        <v>sl</v>
      </c>
      <c r="Z509" s="22" t="str">
        <f t="shared" si="48"/>
        <v>s</v>
      </c>
      <c r="AA509" s="22" t="str">
        <f t="shared" si="43"/>
        <v>l</v>
      </c>
    </row>
    <row r="510" spans="24:27" x14ac:dyDescent="0.25">
      <c r="X510" s="59">
        <v>507</v>
      </c>
      <c r="Y510" s="57" t="str">
        <f t="shared" si="47"/>
        <v>sm</v>
      </c>
      <c r="Z510" s="22" t="str">
        <f t="shared" si="48"/>
        <v>s</v>
      </c>
      <c r="AA510" s="22" t="str">
        <f t="shared" si="43"/>
        <v>m</v>
      </c>
    </row>
    <row r="511" spans="24:27" x14ac:dyDescent="0.25">
      <c r="X511" s="59">
        <v>508</v>
      </c>
      <c r="Y511" s="57" t="str">
        <f t="shared" si="47"/>
        <v>sn</v>
      </c>
      <c r="Z511" s="22" t="str">
        <f t="shared" si="48"/>
        <v>s</v>
      </c>
      <c r="AA511" s="22" t="str">
        <f t="shared" ref="AA511:AA523" si="49">AA485</f>
        <v>n</v>
      </c>
    </row>
    <row r="512" spans="24:27" x14ac:dyDescent="0.25">
      <c r="X512" s="59">
        <v>509</v>
      </c>
      <c r="Y512" s="57" t="str">
        <f t="shared" si="47"/>
        <v>so</v>
      </c>
      <c r="Z512" s="22" t="str">
        <f t="shared" si="48"/>
        <v>s</v>
      </c>
      <c r="AA512" s="22" t="str">
        <f t="shared" si="49"/>
        <v>o</v>
      </c>
    </row>
    <row r="513" spans="24:27" x14ac:dyDescent="0.25">
      <c r="X513" s="59">
        <v>510</v>
      </c>
      <c r="Y513" s="57" t="str">
        <f t="shared" si="47"/>
        <v>sp</v>
      </c>
      <c r="Z513" s="22" t="str">
        <f t="shared" si="48"/>
        <v>s</v>
      </c>
      <c r="AA513" s="22" t="str">
        <f t="shared" si="49"/>
        <v>p</v>
      </c>
    </row>
    <row r="514" spans="24:27" x14ac:dyDescent="0.25">
      <c r="X514" s="59">
        <v>511</v>
      </c>
      <c r="Y514" s="57" t="str">
        <f t="shared" si="47"/>
        <v>sq</v>
      </c>
      <c r="Z514" s="22" t="str">
        <f t="shared" si="48"/>
        <v>s</v>
      </c>
      <c r="AA514" s="22" t="str">
        <f t="shared" si="49"/>
        <v>q</v>
      </c>
    </row>
    <row r="515" spans="24:27" x14ac:dyDescent="0.25">
      <c r="X515" s="59">
        <v>512</v>
      </c>
      <c r="Y515" s="57" t="str">
        <f t="shared" si="47"/>
        <v>sr</v>
      </c>
      <c r="Z515" s="22" t="str">
        <f t="shared" si="48"/>
        <v>s</v>
      </c>
      <c r="AA515" s="22" t="str">
        <f t="shared" si="49"/>
        <v>r</v>
      </c>
    </row>
    <row r="516" spans="24:27" x14ac:dyDescent="0.25">
      <c r="X516" s="59">
        <v>513</v>
      </c>
      <c r="Y516" s="57" t="str">
        <f t="shared" si="47"/>
        <v>ss</v>
      </c>
      <c r="Z516" s="22" t="str">
        <f t="shared" si="48"/>
        <v>s</v>
      </c>
      <c r="AA516" s="22" t="str">
        <f t="shared" si="49"/>
        <v>s</v>
      </c>
    </row>
    <row r="517" spans="24:27" x14ac:dyDescent="0.25">
      <c r="X517" s="59">
        <v>514</v>
      </c>
      <c r="Y517" s="57" t="str">
        <f t="shared" si="47"/>
        <v>st</v>
      </c>
      <c r="Z517" s="22" t="str">
        <f t="shared" si="48"/>
        <v>s</v>
      </c>
      <c r="AA517" s="22" t="str">
        <f t="shared" si="49"/>
        <v>t</v>
      </c>
    </row>
    <row r="518" spans="24:27" x14ac:dyDescent="0.25">
      <c r="X518" s="59">
        <v>515</v>
      </c>
      <c r="Y518" s="57" t="str">
        <f t="shared" si="47"/>
        <v>su</v>
      </c>
      <c r="Z518" s="22" t="str">
        <f t="shared" si="48"/>
        <v>s</v>
      </c>
      <c r="AA518" s="22" t="str">
        <f t="shared" si="49"/>
        <v>u</v>
      </c>
    </row>
    <row r="519" spans="24:27" x14ac:dyDescent="0.25">
      <c r="X519" s="59">
        <v>516</v>
      </c>
      <c r="Y519" s="57" t="str">
        <f t="shared" si="47"/>
        <v>sv</v>
      </c>
      <c r="Z519" s="22" t="str">
        <f t="shared" si="48"/>
        <v>s</v>
      </c>
      <c r="AA519" s="22" t="str">
        <f t="shared" si="49"/>
        <v>v</v>
      </c>
    </row>
    <row r="520" spans="24:27" x14ac:dyDescent="0.25">
      <c r="X520" s="59">
        <v>517</v>
      </c>
      <c r="Y520" s="57" t="str">
        <f t="shared" si="47"/>
        <v>sw</v>
      </c>
      <c r="Z520" s="22" t="str">
        <f t="shared" si="48"/>
        <v>s</v>
      </c>
      <c r="AA520" s="22" t="str">
        <f t="shared" si="49"/>
        <v>w</v>
      </c>
    </row>
    <row r="521" spans="24:27" x14ac:dyDescent="0.25">
      <c r="X521" s="59">
        <v>518</v>
      </c>
      <c r="Y521" s="57" t="str">
        <f t="shared" si="47"/>
        <v>sx</v>
      </c>
      <c r="Z521" s="22" t="str">
        <f t="shared" si="48"/>
        <v>s</v>
      </c>
      <c r="AA521" s="22" t="str">
        <f t="shared" si="49"/>
        <v>x</v>
      </c>
    </row>
    <row r="522" spans="24:27" x14ac:dyDescent="0.25">
      <c r="X522" s="59">
        <v>519</v>
      </c>
      <c r="Y522" s="57" t="str">
        <f t="shared" si="47"/>
        <v>sy</v>
      </c>
      <c r="Z522" s="22" t="str">
        <f t="shared" si="48"/>
        <v>s</v>
      </c>
      <c r="AA522" s="22" t="str">
        <f t="shared" si="49"/>
        <v>y</v>
      </c>
    </row>
    <row r="523" spans="24:27" x14ac:dyDescent="0.25">
      <c r="X523" s="59">
        <v>520</v>
      </c>
      <c r="Y523" s="57" t="str">
        <f t="shared" si="47"/>
        <v>sz</v>
      </c>
      <c r="Z523" s="22" t="str">
        <f t="shared" si="48"/>
        <v>s</v>
      </c>
      <c r="AA523" s="22" t="str">
        <f t="shared" si="49"/>
        <v>z</v>
      </c>
    </row>
    <row r="524" spans="24:27" x14ac:dyDescent="0.25">
      <c r="X524" s="59">
        <v>521</v>
      </c>
      <c r="Y524" s="57" t="str">
        <f>Z524&amp;AA524</f>
        <v>ta</v>
      </c>
      <c r="Z524" s="22" t="s">
        <v>106</v>
      </c>
      <c r="AA524" s="22" t="str">
        <f>AA498</f>
        <v>a</v>
      </c>
    </row>
    <row r="525" spans="24:27" x14ac:dyDescent="0.25">
      <c r="X525" s="59">
        <v>522</v>
      </c>
      <c r="Y525" s="57" t="str">
        <f t="shared" ref="Y525:Y549" si="50">Z525&amp;AA525</f>
        <v>tb</v>
      </c>
      <c r="Z525" s="22" t="str">
        <f>Z524</f>
        <v>t</v>
      </c>
      <c r="AA525" s="22" t="str">
        <f t="shared" ref="AA525:AA588" si="51">AA499</f>
        <v>b</v>
      </c>
    </row>
    <row r="526" spans="24:27" x14ac:dyDescent="0.25">
      <c r="X526" s="59">
        <v>523</v>
      </c>
      <c r="Y526" s="57" t="str">
        <f t="shared" si="50"/>
        <v>tc</v>
      </c>
      <c r="Z526" s="22" t="str">
        <f t="shared" ref="Z526:Z549" si="52">Z525</f>
        <v>t</v>
      </c>
      <c r="AA526" s="22" t="str">
        <f t="shared" si="51"/>
        <v>c</v>
      </c>
    </row>
    <row r="527" spans="24:27" x14ac:dyDescent="0.25">
      <c r="X527" s="59">
        <v>524</v>
      </c>
      <c r="Y527" s="57" t="str">
        <f t="shared" si="50"/>
        <v>td</v>
      </c>
      <c r="Z527" s="22" t="str">
        <f t="shared" si="52"/>
        <v>t</v>
      </c>
      <c r="AA527" s="22" t="str">
        <f t="shared" si="51"/>
        <v>d</v>
      </c>
    </row>
    <row r="528" spans="24:27" x14ac:dyDescent="0.25">
      <c r="X528" s="59">
        <v>525</v>
      </c>
      <c r="Y528" s="57" t="str">
        <f t="shared" si="50"/>
        <v>te</v>
      </c>
      <c r="Z528" s="22" t="str">
        <f t="shared" si="52"/>
        <v>t</v>
      </c>
      <c r="AA528" s="22" t="str">
        <f t="shared" si="51"/>
        <v>e</v>
      </c>
    </row>
    <row r="529" spans="24:27" x14ac:dyDescent="0.25">
      <c r="X529" s="59">
        <v>526</v>
      </c>
      <c r="Y529" s="57" t="str">
        <f t="shared" si="50"/>
        <v>tf</v>
      </c>
      <c r="Z529" s="22" t="str">
        <f t="shared" si="52"/>
        <v>t</v>
      </c>
      <c r="AA529" s="22" t="str">
        <f t="shared" si="51"/>
        <v>f</v>
      </c>
    </row>
    <row r="530" spans="24:27" x14ac:dyDescent="0.25">
      <c r="X530" s="59">
        <v>527</v>
      </c>
      <c r="Y530" s="57" t="str">
        <f t="shared" si="50"/>
        <v>tg</v>
      </c>
      <c r="Z530" s="22" t="str">
        <f t="shared" si="52"/>
        <v>t</v>
      </c>
      <c r="AA530" s="22" t="str">
        <f t="shared" si="51"/>
        <v>g</v>
      </c>
    </row>
    <row r="531" spans="24:27" x14ac:dyDescent="0.25">
      <c r="X531" s="59">
        <v>528</v>
      </c>
      <c r="Y531" s="57" t="str">
        <f t="shared" si="50"/>
        <v>th</v>
      </c>
      <c r="Z531" s="22" t="str">
        <f t="shared" si="52"/>
        <v>t</v>
      </c>
      <c r="AA531" s="22" t="str">
        <f t="shared" si="51"/>
        <v>h</v>
      </c>
    </row>
    <row r="532" spans="24:27" x14ac:dyDescent="0.25">
      <c r="X532" s="59">
        <v>529</v>
      </c>
      <c r="Y532" s="57" t="str">
        <f t="shared" si="50"/>
        <v>ti</v>
      </c>
      <c r="Z532" s="22" t="str">
        <f t="shared" si="52"/>
        <v>t</v>
      </c>
      <c r="AA532" s="22" t="str">
        <f t="shared" si="51"/>
        <v>i</v>
      </c>
    </row>
    <row r="533" spans="24:27" x14ac:dyDescent="0.25">
      <c r="X533" s="59">
        <v>530</v>
      </c>
      <c r="Y533" s="57" t="str">
        <f t="shared" si="50"/>
        <v>tj</v>
      </c>
      <c r="Z533" s="22" t="str">
        <f t="shared" si="52"/>
        <v>t</v>
      </c>
      <c r="AA533" s="22" t="str">
        <f t="shared" si="51"/>
        <v>j</v>
      </c>
    </row>
    <row r="534" spans="24:27" x14ac:dyDescent="0.25">
      <c r="X534" s="59">
        <v>531</v>
      </c>
      <c r="Y534" s="57" t="str">
        <f t="shared" si="50"/>
        <v>tk</v>
      </c>
      <c r="Z534" s="22" t="str">
        <f t="shared" si="52"/>
        <v>t</v>
      </c>
      <c r="AA534" s="22" t="str">
        <f t="shared" si="51"/>
        <v>k</v>
      </c>
    </row>
    <row r="535" spans="24:27" x14ac:dyDescent="0.25">
      <c r="X535" s="59">
        <v>532</v>
      </c>
      <c r="Y535" s="57" t="str">
        <f t="shared" si="50"/>
        <v>tl</v>
      </c>
      <c r="Z535" s="22" t="str">
        <f t="shared" si="52"/>
        <v>t</v>
      </c>
      <c r="AA535" s="22" t="str">
        <f t="shared" si="51"/>
        <v>l</v>
      </c>
    </row>
    <row r="536" spans="24:27" x14ac:dyDescent="0.25">
      <c r="X536" s="59">
        <v>533</v>
      </c>
      <c r="Y536" s="57" t="str">
        <f t="shared" si="50"/>
        <v>tm</v>
      </c>
      <c r="Z536" s="22" t="str">
        <f t="shared" si="52"/>
        <v>t</v>
      </c>
      <c r="AA536" s="22" t="str">
        <f t="shared" si="51"/>
        <v>m</v>
      </c>
    </row>
    <row r="537" spans="24:27" x14ac:dyDescent="0.25">
      <c r="X537" s="59">
        <v>534</v>
      </c>
      <c r="Y537" s="57" t="str">
        <f t="shared" si="50"/>
        <v>tn</v>
      </c>
      <c r="Z537" s="22" t="str">
        <f t="shared" si="52"/>
        <v>t</v>
      </c>
      <c r="AA537" s="22" t="str">
        <f t="shared" si="51"/>
        <v>n</v>
      </c>
    </row>
    <row r="538" spans="24:27" x14ac:dyDescent="0.25">
      <c r="X538" s="59">
        <v>535</v>
      </c>
      <c r="Y538" s="57" t="str">
        <f t="shared" si="50"/>
        <v>to</v>
      </c>
      <c r="Z538" s="22" t="str">
        <f t="shared" si="52"/>
        <v>t</v>
      </c>
      <c r="AA538" s="22" t="str">
        <f t="shared" si="51"/>
        <v>o</v>
      </c>
    </row>
    <row r="539" spans="24:27" x14ac:dyDescent="0.25">
      <c r="X539" s="59">
        <v>536</v>
      </c>
      <c r="Y539" s="57" t="str">
        <f t="shared" si="50"/>
        <v>tp</v>
      </c>
      <c r="Z539" s="22" t="str">
        <f t="shared" si="52"/>
        <v>t</v>
      </c>
      <c r="AA539" s="22" t="str">
        <f t="shared" si="51"/>
        <v>p</v>
      </c>
    </row>
    <row r="540" spans="24:27" x14ac:dyDescent="0.25">
      <c r="X540" s="59">
        <v>537</v>
      </c>
      <c r="Y540" s="57" t="str">
        <f t="shared" si="50"/>
        <v>tq</v>
      </c>
      <c r="Z540" s="22" t="str">
        <f t="shared" si="52"/>
        <v>t</v>
      </c>
      <c r="AA540" s="22" t="str">
        <f t="shared" si="51"/>
        <v>q</v>
      </c>
    </row>
    <row r="541" spans="24:27" x14ac:dyDescent="0.25">
      <c r="X541" s="59">
        <v>538</v>
      </c>
      <c r="Y541" s="57" t="str">
        <f t="shared" si="50"/>
        <v>tr</v>
      </c>
      <c r="Z541" s="22" t="str">
        <f t="shared" si="52"/>
        <v>t</v>
      </c>
      <c r="AA541" s="22" t="str">
        <f t="shared" si="51"/>
        <v>r</v>
      </c>
    </row>
    <row r="542" spans="24:27" x14ac:dyDescent="0.25">
      <c r="X542" s="59">
        <v>539</v>
      </c>
      <c r="Y542" s="57" t="str">
        <f t="shared" si="50"/>
        <v>ts</v>
      </c>
      <c r="Z542" s="22" t="str">
        <f t="shared" si="52"/>
        <v>t</v>
      </c>
      <c r="AA542" s="22" t="str">
        <f t="shared" si="51"/>
        <v>s</v>
      </c>
    </row>
    <row r="543" spans="24:27" x14ac:dyDescent="0.25">
      <c r="X543" s="59">
        <v>540</v>
      </c>
      <c r="Y543" s="57" t="str">
        <f t="shared" si="50"/>
        <v>tt</v>
      </c>
      <c r="Z543" s="22" t="str">
        <f t="shared" si="52"/>
        <v>t</v>
      </c>
      <c r="AA543" s="22" t="str">
        <f t="shared" si="51"/>
        <v>t</v>
      </c>
    </row>
    <row r="544" spans="24:27" x14ac:dyDescent="0.25">
      <c r="X544" s="59">
        <v>541</v>
      </c>
      <c r="Y544" s="57" t="str">
        <f t="shared" si="50"/>
        <v>tu</v>
      </c>
      <c r="Z544" s="22" t="str">
        <f t="shared" si="52"/>
        <v>t</v>
      </c>
      <c r="AA544" s="22" t="str">
        <f t="shared" si="51"/>
        <v>u</v>
      </c>
    </row>
    <row r="545" spans="24:27" x14ac:dyDescent="0.25">
      <c r="X545" s="59">
        <v>542</v>
      </c>
      <c r="Y545" s="57" t="str">
        <f t="shared" si="50"/>
        <v>tv</v>
      </c>
      <c r="Z545" s="22" t="str">
        <f t="shared" si="52"/>
        <v>t</v>
      </c>
      <c r="AA545" s="22" t="str">
        <f t="shared" si="51"/>
        <v>v</v>
      </c>
    </row>
    <row r="546" spans="24:27" x14ac:dyDescent="0.25">
      <c r="X546" s="59">
        <v>543</v>
      </c>
      <c r="Y546" s="57" t="str">
        <f t="shared" si="50"/>
        <v>tw</v>
      </c>
      <c r="Z546" s="22" t="str">
        <f t="shared" si="52"/>
        <v>t</v>
      </c>
      <c r="AA546" s="22" t="str">
        <f t="shared" si="51"/>
        <v>w</v>
      </c>
    </row>
    <row r="547" spans="24:27" x14ac:dyDescent="0.25">
      <c r="X547" s="59">
        <v>544</v>
      </c>
      <c r="Y547" s="57" t="str">
        <f t="shared" si="50"/>
        <v>tx</v>
      </c>
      <c r="Z547" s="22" t="str">
        <f t="shared" si="52"/>
        <v>t</v>
      </c>
      <c r="AA547" s="22" t="str">
        <f t="shared" si="51"/>
        <v>x</v>
      </c>
    </row>
    <row r="548" spans="24:27" x14ac:dyDescent="0.25">
      <c r="X548" s="59">
        <v>545</v>
      </c>
      <c r="Y548" s="57" t="str">
        <f t="shared" si="50"/>
        <v>ty</v>
      </c>
      <c r="Z548" s="22" t="str">
        <f t="shared" si="52"/>
        <v>t</v>
      </c>
      <c r="AA548" s="22" t="str">
        <f t="shared" si="51"/>
        <v>y</v>
      </c>
    </row>
    <row r="549" spans="24:27" x14ac:dyDescent="0.25">
      <c r="X549" s="59">
        <v>546</v>
      </c>
      <c r="Y549" s="57" t="str">
        <f t="shared" si="50"/>
        <v>tz</v>
      </c>
      <c r="Z549" s="22" t="str">
        <f t="shared" si="52"/>
        <v>t</v>
      </c>
      <c r="AA549" s="22" t="str">
        <f t="shared" si="51"/>
        <v>z</v>
      </c>
    </row>
    <row r="550" spans="24:27" x14ac:dyDescent="0.25">
      <c r="X550" s="59">
        <v>547</v>
      </c>
      <c r="Y550" s="57" t="str">
        <f>Z550&amp;AA550</f>
        <v>ua</v>
      </c>
      <c r="Z550" s="22" t="s">
        <v>107</v>
      </c>
      <c r="AA550" s="22" t="str">
        <f>AA524</f>
        <v>a</v>
      </c>
    </row>
    <row r="551" spans="24:27" x14ac:dyDescent="0.25">
      <c r="X551" s="59">
        <v>548</v>
      </c>
      <c r="Y551" s="57" t="str">
        <f t="shared" ref="Y551:Y575" si="53">Z551&amp;AA551</f>
        <v>ub</v>
      </c>
      <c r="Z551" s="22" t="str">
        <f>Z550</f>
        <v>u</v>
      </c>
      <c r="AA551" s="22" t="str">
        <f t="shared" si="51"/>
        <v>b</v>
      </c>
    </row>
    <row r="552" spans="24:27" x14ac:dyDescent="0.25">
      <c r="X552" s="59">
        <v>549</v>
      </c>
      <c r="Y552" s="57" t="str">
        <f t="shared" si="53"/>
        <v>uc</v>
      </c>
      <c r="Z552" s="22" t="str">
        <f t="shared" ref="Z552:Z575" si="54">Z551</f>
        <v>u</v>
      </c>
      <c r="AA552" s="22" t="str">
        <f t="shared" si="51"/>
        <v>c</v>
      </c>
    </row>
    <row r="553" spans="24:27" x14ac:dyDescent="0.25">
      <c r="X553" s="59">
        <v>550</v>
      </c>
      <c r="Y553" s="57" t="str">
        <f t="shared" si="53"/>
        <v>ud</v>
      </c>
      <c r="Z553" s="22" t="str">
        <f t="shared" si="54"/>
        <v>u</v>
      </c>
      <c r="AA553" s="22" t="str">
        <f t="shared" si="51"/>
        <v>d</v>
      </c>
    </row>
    <row r="554" spans="24:27" x14ac:dyDescent="0.25">
      <c r="X554" s="59">
        <v>551</v>
      </c>
      <c r="Y554" s="57" t="str">
        <f t="shared" si="53"/>
        <v>ue</v>
      </c>
      <c r="Z554" s="22" t="str">
        <f t="shared" si="54"/>
        <v>u</v>
      </c>
      <c r="AA554" s="22" t="str">
        <f t="shared" si="51"/>
        <v>e</v>
      </c>
    </row>
    <row r="555" spans="24:27" x14ac:dyDescent="0.25">
      <c r="X555" s="59">
        <v>552</v>
      </c>
      <c r="Y555" s="57" t="str">
        <f t="shared" si="53"/>
        <v>uf</v>
      </c>
      <c r="Z555" s="22" t="str">
        <f t="shared" si="54"/>
        <v>u</v>
      </c>
      <c r="AA555" s="22" t="str">
        <f t="shared" si="51"/>
        <v>f</v>
      </c>
    </row>
    <row r="556" spans="24:27" x14ac:dyDescent="0.25">
      <c r="X556" s="59">
        <v>553</v>
      </c>
      <c r="Y556" s="57" t="str">
        <f t="shared" si="53"/>
        <v>ug</v>
      </c>
      <c r="Z556" s="22" t="str">
        <f t="shared" si="54"/>
        <v>u</v>
      </c>
      <c r="AA556" s="22" t="str">
        <f t="shared" si="51"/>
        <v>g</v>
      </c>
    </row>
    <row r="557" spans="24:27" x14ac:dyDescent="0.25">
      <c r="X557" s="59">
        <v>554</v>
      </c>
      <c r="Y557" s="57" t="str">
        <f t="shared" si="53"/>
        <v>uh</v>
      </c>
      <c r="Z557" s="22" t="str">
        <f t="shared" si="54"/>
        <v>u</v>
      </c>
      <c r="AA557" s="22" t="str">
        <f t="shared" si="51"/>
        <v>h</v>
      </c>
    </row>
    <row r="558" spans="24:27" x14ac:dyDescent="0.25">
      <c r="X558" s="59">
        <v>555</v>
      </c>
      <c r="Y558" s="57" t="str">
        <f t="shared" si="53"/>
        <v>ui</v>
      </c>
      <c r="Z558" s="22" t="str">
        <f t="shared" si="54"/>
        <v>u</v>
      </c>
      <c r="AA558" s="22" t="str">
        <f t="shared" si="51"/>
        <v>i</v>
      </c>
    </row>
    <row r="559" spans="24:27" x14ac:dyDescent="0.25">
      <c r="X559" s="59">
        <v>556</v>
      </c>
      <c r="Y559" s="57" t="str">
        <f t="shared" si="53"/>
        <v>uj</v>
      </c>
      <c r="Z559" s="22" t="str">
        <f t="shared" si="54"/>
        <v>u</v>
      </c>
      <c r="AA559" s="22" t="str">
        <f t="shared" si="51"/>
        <v>j</v>
      </c>
    </row>
    <row r="560" spans="24:27" x14ac:dyDescent="0.25">
      <c r="X560" s="59">
        <v>557</v>
      </c>
      <c r="Y560" s="57" t="str">
        <f t="shared" si="53"/>
        <v>uk</v>
      </c>
      <c r="Z560" s="22" t="str">
        <f t="shared" si="54"/>
        <v>u</v>
      </c>
      <c r="AA560" s="22" t="str">
        <f t="shared" si="51"/>
        <v>k</v>
      </c>
    </row>
    <row r="561" spans="24:27" x14ac:dyDescent="0.25">
      <c r="X561" s="59">
        <v>558</v>
      </c>
      <c r="Y561" s="57" t="str">
        <f t="shared" si="53"/>
        <v>ul</v>
      </c>
      <c r="Z561" s="22" t="str">
        <f t="shared" si="54"/>
        <v>u</v>
      </c>
      <c r="AA561" s="22" t="str">
        <f t="shared" si="51"/>
        <v>l</v>
      </c>
    </row>
    <row r="562" spans="24:27" x14ac:dyDescent="0.25">
      <c r="X562" s="59">
        <v>559</v>
      </c>
      <c r="Y562" s="57" t="str">
        <f t="shared" si="53"/>
        <v>um</v>
      </c>
      <c r="Z562" s="22" t="str">
        <f t="shared" si="54"/>
        <v>u</v>
      </c>
      <c r="AA562" s="22" t="str">
        <f t="shared" si="51"/>
        <v>m</v>
      </c>
    </row>
    <row r="563" spans="24:27" x14ac:dyDescent="0.25">
      <c r="X563" s="59">
        <v>560</v>
      </c>
      <c r="Y563" s="57" t="str">
        <f t="shared" si="53"/>
        <v>un</v>
      </c>
      <c r="Z563" s="22" t="str">
        <f t="shared" si="54"/>
        <v>u</v>
      </c>
      <c r="AA563" s="22" t="str">
        <f t="shared" si="51"/>
        <v>n</v>
      </c>
    </row>
    <row r="564" spans="24:27" x14ac:dyDescent="0.25">
      <c r="X564" s="59">
        <v>561</v>
      </c>
      <c r="Y564" s="57" t="str">
        <f t="shared" si="53"/>
        <v>uo</v>
      </c>
      <c r="Z564" s="22" t="str">
        <f t="shared" si="54"/>
        <v>u</v>
      </c>
      <c r="AA564" s="22" t="str">
        <f t="shared" si="51"/>
        <v>o</v>
      </c>
    </row>
    <row r="565" spans="24:27" x14ac:dyDescent="0.25">
      <c r="X565" s="59">
        <v>562</v>
      </c>
      <c r="Y565" s="57" t="str">
        <f t="shared" si="53"/>
        <v>up</v>
      </c>
      <c r="Z565" s="22" t="str">
        <f t="shared" si="54"/>
        <v>u</v>
      </c>
      <c r="AA565" s="22" t="str">
        <f t="shared" si="51"/>
        <v>p</v>
      </c>
    </row>
    <row r="566" spans="24:27" x14ac:dyDescent="0.25">
      <c r="X566" s="59">
        <v>563</v>
      </c>
      <c r="Y566" s="57" t="str">
        <f t="shared" si="53"/>
        <v>uq</v>
      </c>
      <c r="Z566" s="22" t="str">
        <f t="shared" si="54"/>
        <v>u</v>
      </c>
      <c r="AA566" s="22" t="str">
        <f t="shared" si="51"/>
        <v>q</v>
      </c>
    </row>
    <row r="567" spans="24:27" x14ac:dyDescent="0.25">
      <c r="X567" s="59">
        <v>564</v>
      </c>
      <c r="Y567" s="57" t="str">
        <f t="shared" si="53"/>
        <v>ur</v>
      </c>
      <c r="Z567" s="22" t="str">
        <f t="shared" si="54"/>
        <v>u</v>
      </c>
      <c r="AA567" s="22" t="str">
        <f t="shared" si="51"/>
        <v>r</v>
      </c>
    </row>
    <row r="568" spans="24:27" x14ac:dyDescent="0.25">
      <c r="X568" s="59">
        <v>565</v>
      </c>
      <c r="Y568" s="57" t="str">
        <f t="shared" si="53"/>
        <v>us</v>
      </c>
      <c r="Z568" s="22" t="str">
        <f t="shared" si="54"/>
        <v>u</v>
      </c>
      <c r="AA568" s="22" t="str">
        <f t="shared" si="51"/>
        <v>s</v>
      </c>
    </row>
    <row r="569" spans="24:27" x14ac:dyDescent="0.25">
      <c r="X569" s="59">
        <v>566</v>
      </c>
      <c r="Y569" s="57" t="str">
        <f t="shared" si="53"/>
        <v>ut</v>
      </c>
      <c r="Z569" s="22" t="str">
        <f t="shared" si="54"/>
        <v>u</v>
      </c>
      <c r="AA569" s="22" t="str">
        <f t="shared" si="51"/>
        <v>t</v>
      </c>
    </row>
    <row r="570" spans="24:27" x14ac:dyDescent="0.25">
      <c r="X570" s="59">
        <v>567</v>
      </c>
      <c r="Y570" s="57" t="str">
        <f t="shared" si="53"/>
        <v>uu</v>
      </c>
      <c r="Z570" s="22" t="str">
        <f t="shared" si="54"/>
        <v>u</v>
      </c>
      <c r="AA570" s="22" t="str">
        <f t="shared" si="51"/>
        <v>u</v>
      </c>
    </row>
    <row r="571" spans="24:27" x14ac:dyDescent="0.25">
      <c r="X571" s="59">
        <v>568</v>
      </c>
      <c r="Y571" s="57" t="str">
        <f t="shared" si="53"/>
        <v>uv</v>
      </c>
      <c r="Z571" s="22" t="str">
        <f t="shared" si="54"/>
        <v>u</v>
      </c>
      <c r="AA571" s="22" t="str">
        <f t="shared" si="51"/>
        <v>v</v>
      </c>
    </row>
    <row r="572" spans="24:27" x14ac:dyDescent="0.25">
      <c r="X572" s="59">
        <v>569</v>
      </c>
      <c r="Y572" s="57" t="str">
        <f t="shared" si="53"/>
        <v>uw</v>
      </c>
      <c r="Z572" s="22" t="str">
        <f t="shared" si="54"/>
        <v>u</v>
      </c>
      <c r="AA572" s="22" t="str">
        <f t="shared" si="51"/>
        <v>w</v>
      </c>
    </row>
    <row r="573" spans="24:27" x14ac:dyDescent="0.25">
      <c r="X573" s="59">
        <v>570</v>
      </c>
      <c r="Y573" s="57" t="str">
        <f t="shared" si="53"/>
        <v>ux</v>
      </c>
      <c r="Z573" s="22" t="str">
        <f t="shared" si="54"/>
        <v>u</v>
      </c>
      <c r="AA573" s="22" t="str">
        <f t="shared" si="51"/>
        <v>x</v>
      </c>
    </row>
    <row r="574" spans="24:27" x14ac:dyDescent="0.25">
      <c r="X574" s="59">
        <v>571</v>
      </c>
      <c r="Y574" s="57" t="str">
        <f t="shared" si="53"/>
        <v>uy</v>
      </c>
      <c r="Z574" s="22" t="str">
        <f t="shared" si="54"/>
        <v>u</v>
      </c>
      <c r="AA574" s="22" t="str">
        <f t="shared" si="51"/>
        <v>y</v>
      </c>
    </row>
    <row r="575" spans="24:27" x14ac:dyDescent="0.25">
      <c r="X575" s="59">
        <v>572</v>
      </c>
      <c r="Y575" s="57" t="str">
        <f t="shared" si="53"/>
        <v>uz</v>
      </c>
      <c r="Z575" s="22" t="str">
        <f t="shared" si="54"/>
        <v>u</v>
      </c>
      <c r="AA575" s="22" t="str">
        <f t="shared" si="51"/>
        <v>z</v>
      </c>
    </row>
    <row r="576" spans="24:27" x14ac:dyDescent="0.25">
      <c r="X576" s="59">
        <v>573</v>
      </c>
      <c r="Y576" s="57" t="str">
        <f>Z576&amp;AA576</f>
        <v>va</v>
      </c>
      <c r="Z576" s="22" t="s">
        <v>108</v>
      </c>
      <c r="AA576" s="22" t="str">
        <f>AA550</f>
        <v>a</v>
      </c>
    </row>
    <row r="577" spans="24:27" x14ac:dyDescent="0.25">
      <c r="X577" s="59">
        <v>574</v>
      </c>
      <c r="Y577" s="57" t="str">
        <f t="shared" ref="Y577:Y601" si="55">Z577&amp;AA577</f>
        <v>vb</v>
      </c>
      <c r="Z577" s="22" t="str">
        <f>Z576</f>
        <v>v</v>
      </c>
      <c r="AA577" s="22" t="str">
        <f t="shared" si="51"/>
        <v>b</v>
      </c>
    </row>
    <row r="578" spans="24:27" x14ac:dyDescent="0.25">
      <c r="X578" s="59">
        <v>575</v>
      </c>
      <c r="Y578" s="57" t="str">
        <f t="shared" si="55"/>
        <v>vc</v>
      </c>
      <c r="Z578" s="22" t="str">
        <f t="shared" ref="Z578:Z601" si="56">Z577</f>
        <v>v</v>
      </c>
      <c r="AA578" s="22" t="str">
        <f t="shared" si="51"/>
        <v>c</v>
      </c>
    </row>
    <row r="579" spans="24:27" x14ac:dyDescent="0.25">
      <c r="X579" s="59">
        <v>576</v>
      </c>
      <c r="Y579" s="57" t="str">
        <f t="shared" si="55"/>
        <v>vd</v>
      </c>
      <c r="Z579" s="22" t="str">
        <f t="shared" si="56"/>
        <v>v</v>
      </c>
      <c r="AA579" s="22" t="str">
        <f t="shared" si="51"/>
        <v>d</v>
      </c>
    </row>
    <row r="580" spans="24:27" x14ac:dyDescent="0.25">
      <c r="X580" s="59">
        <v>577</v>
      </c>
      <c r="Y580" s="57" t="str">
        <f t="shared" si="55"/>
        <v>ve</v>
      </c>
      <c r="Z580" s="22" t="str">
        <f t="shared" si="56"/>
        <v>v</v>
      </c>
      <c r="AA580" s="22" t="str">
        <f t="shared" si="51"/>
        <v>e</v>
      </c>
    </row>
    <row r="581" spans="24:27" x14ac:dyDescent="0.25">
      <c r="X581" s="59">
        <v>578</v>
      </c>
      <c r="Y581" s="57" t="str">
        <f t="shared" si="55"/>
        <v>vf</v>
      </c>
      <c r="Z581" s="22" t="str">
        <f t="shared" si="56"/>
        <v>v</v>
      </c>
      <c r="AA581" s="22" t="str">
        <f t="shared" si="51"/>
        <v>f</v>
      </c>
    </row>
    <row r="582" spans="24:27" x14ac:dyDescent="0.25">
      <c r="X582" s="59">
        <v>579</v>
      </c>
      <c r="Y582" s="57" t="str">
        <f t="shared" si="55"/>
        <v>vg</v>
      </c>
      <c r="Z582" s="22" t="str">
        <f t="shared" si="56"/>
        <v>v</v>
      </c>
      <c r="AA582" s="22" t="str">
        <f t="shared" si="51"/>
        <v>g</v>
      </c>
    </row>
    <row r="583" spans="24:27" x14ac:dyDescent="0.25">
      <c r="X583" s="59">
        <v>580</v>
      </c>
      <c r="Y583" s="57" t="str">
        <f t="shared" si="55"/>
        <v>vh</v>
      </c>
      <c r="Z583" s="22" t="str">
        <f t="shared" si="56"/>
        <v>v</v>
      </c>
      <c r="AA583" s="22" t="str">
        <f t="shared" si="51"/>
        <v>h</v>
      </c>
    </row>
    <row r="584" spans="24:27" x14ac:dyDescent="0.25">
      <c r="X584" s="59">
        <v>581</v>
      </c>
      <c r="Y584" s="57" t="str">
        <f t="shared" si="55"/>
        <v>vi</v>
      </c>
      <c r="Z584" s="22" t="str">
        <f t="shared" si="56"/>
        <v>v</v>
      </c>
      <c r="AA584" s="22" t="str">
        <f t="shared" si="51"/>
        <v>i</v>
      </c>
    </row>
    <row r="585" spans="24:27" x14ac:dyDescent="0.25">
      <c r="X585" s="59">
        <v>582</v>
      </c>
      <c r="Y585" s="57" t="str">
        <f t="shared" si="55"/>
        <v>vj</v>
      </c>
      <c r="Z585" s="22" t="str">
        <f t="shared" si="56"/>
        <v>v</v>
      </c>
      <c r="AA585" s="22" t="str">
        <f t="shared" si="51"/>
        <v>j</v>
      </c>
    </row>
    <row r="586" spans="24:27" x14ac:dyDescent="0.25">
      <c r="X586" s="59">
        <v>583</v>
      </c>
      <c r="Y586" s="57" t="str">
        <f t="shared" si="55"/>
        <v>vk</v>
      </c>
      <c r="Z586" s="22" t="str">
        <f t="shared" si="56"/>
        <v>v</v>
      </c>
      <c r="AA586" s="22" t="str">
        <f t="shared" si="51"/>
        <v>k</v>
      </c>
    </row>
    <row r="587" spans="24:27" x14ac:dyDescent="0.25">
      <c r="X587" s="59">
        <v>584</v>
      </c>
      <c r="Y587" s="57" t="str">
        <f t="shared" si="55"/>
        <v>vl</v>
      </c>
      <c r="Z587" s="22" t="str">
        <f t="shared" si="56"/>
        <v>v</v>
      </c>
      <c r="AA587" s="22" t="str">
        <f t="shared" si="51"/>
        <v>l</v>
      </c>
    </row>
    <row r="588" spans="24:27" x14ac:dyDescent="0.25">
      <c r="X588" s="59">
        <v>585</v>
      </c>
      <c r="Y588" s="57" t="str">
        <f t="shared" si="55"/>
        <v>vm</v>
      </c>
      <c r="Z588" s="22" t="str">
        <f t="shared" si="56"/>
        <v>v</v>
      </c>
      <c r="AA588" s="22" t="str">
        <f t="shared" si="51"/>
        <v>m</v>
      </c>
    </row>
    <row r="589" spans="24:27" x14ac:dyDescent="0.25">
      <c r="X589" s="59">
        <v>586</v>
      </c>
      <c r="Y589" s="57" t="str">
        <f t="shared" si="55"/>
        <v>vn</v>
      </c>
      <c r="Z589" s="22" t="str">
        <f t="shared" si="56"/>
        <v>v</v>
      </c>
      <c r="AA589" s="22" t="str">
        <f t="shared" ref="AA589:AA601" si="57">AA563</f>
        <v>n</v>
      </c>
    </row>
    <row r="590" spans="24:27" x14ac:dyDescent="0.25">
      <c r="X590" s="59">
        <v>587</v>
      </c>
      <c r="Y590" s="57" t="str">
        <f t="shared" si="55"/>
        <v>vo</v>
      </c>
      <c r="Z590" s="22" t="str">
        <f t="shared" si="56"/>
        <v>v</v>
      </c>
      <c r="AA590" s="22" t="str">
        <f t="shared" si="57"/>
        <v>o</v>
      </c>
    </row>
    <row r="591" spans="24:27" x14ac:dyDescent="0.25">
      <c r="X591" s="59">
        <v>588</v>
      </c>
      <c r="Y591" s="57" t="str">
        <f t="shared" si="55"/>
        <v>vp</v>
      </c>
      <c r="Z591" s="22" t="str">
        <f t="shared" si="56"/>
        <v>v</v>
      </c>
      <c r="AA591" s="22" t="str">
        <f t="shared" si="57"/>
        <v>p</v>
      </c>
    </row>
    <row r="592" spans="24:27" x14ac:dyDescent="0.25">
      <c r="X592" s="59">
        <v>589</v>
      </c>
      <c r="Y592" s="57" t="str">
        <f t="shared" si="55"/>
        <v>vq</v>
      </c>
      <c r="Z592" s="22" t="str">
        <f t="shared" si="56"/>
        <v>v</v>
      </c>
      <c r="AA592" s="22" t="str">
        <f t="shared" si="57"/>
        <v>q</v>
      </c>
    </row>
    <row r="593" spans="24:27" x14ac:dyDescent="0.25">
      <c r="X593" s="59">
        <v>590</v>
      </c>
      <c r="Y593" s="57" t="str">
        <f t="shared" si="55"/>
        <v>vr</v>
      </c>
      <c r="Z593" s="22" t="str">
        <f t="shared" si="56"/>
        <v>v</v>
      </c>
      <c r="AA593" s="22" t="str">
        <f t="shared" si="57"/>
        <v>r</v>
      </c>
    </row>
    <row r="594" spans="24:27" x14ac:dyDescent="0.25">
      <c r="X594" s="59">
        <v>591</v>
      </c>
      <c r="Y594" s="57" t="str">
        <f t="shared" si="55"/>
        <v>vs</v>
      </c>
      <c r="Z594" s="22" t="str">
        <f t="shared" si="56"/>
        <v>v</v>
      </c>
      <c r="AA594" s="22" t="str">
        <f t="shared" si="57"/>
        <v>s</v>
      </c>
    </row>
    <row r="595" spans="24:27" x14ac:dyDescent="0.25">
      <c r="X595" s="59">
        <v>592</v>
      </c>
      <c r="Y595" s="57" t="str">
        <f t="shared" si="55"/>
        <v>vt</v>
      </c>
      <c r="Z595" s="22" t="str">
        <f t="shared" si="56"/>
        <v>v</v>
      </c>
      <c r="AA595" s="22" t="str">
        <f t="shared" si="57"/>
        <v>t</v>
      </c>
    </row>
    <row r="596" spans="24:27" x14ac:dyDescent="0.25">
      <c r="X596" s="59">
        <v>593</v>
      </c>
      <c r="Y596" s="57" t="str">
        <f t="shared" si="55"/>
        <v>vu</v>
      </c>
      <c r="Z596" s="22" t="str">
        <f t="shared" si="56"/>
        <v>v</v>
      </c>
      <c r="AA596" s="22" t="str">
        <f t="shared" si="57"/>
        <v>u</v>
      </c>
    </row>
    <row r="597" spans="24:27" x14ac:dyDescent="0.25">
      <c r="X597" s="59">
        <v>594</v>
      </c>
      <c r="Y597" s="57" t="str">
        <f t="shared" si="55"/>
        <v>vv</v>
      </c>
      <c r="Z597" s="22" t="str">
        <f t="shared" si="56"/>
        <v>v</v>
      </c>
      <c r="AA597" s="22" t="str">
        <f t="shared" si="57"/>
        <v>v</v>
      </c>
    </row>
    <row r="598" spans="24:27" x14ac:dyDescent="0.25">
      <c r="X598" s="59">
        <v>595</v>
      </c>
      <c r="Y598" s="57" t="str">
        <f t="shared" si="55"/>
        <v>vw</v>
      </c>
      <c r="Z598" s="22" t="str">
        <f t="shared" si="56"/>
        <v>v</v>
      </c>
      <c r="AA598" s="22" t="str">
        <f t="shared" si="57"/>
        <v>w</v>
      </c>
    </row>
    <row r="599" spans="24:27" x14ac:dyDescent="0.25">
      <c r="X599" s="59">
        <v>596</v>
      </c>
      <c r="Y599" s="57" t="str">
        <f t="shared" si="55"/>
        <v>vx</v>
      </c>
      <c r="Z599" s="22" t="str">
        <f t="shared" si="56"/>
        <v>v</v>
      </c>
      <c r="AA599" s="22" t="str">
        <f t="shared" si="57"/>
        <v>x</v>
      </c>
    </row>
    <row r="600" spans="24:27" x14ac:dyDescent="0.25">
      <c r="X600" s="59">
        <v>597</v>
      </c>
      <c r="Y600" s="57" t="str">
        <f t="shared" si="55"/>
        <v>vy</v>
      </c>
      <c r="Z600" s="22" t="str">
        <f t="shared" si="56"/>
        <v>v</v>
      </c>
      <c r="AA600" s="22" t="str">
        <f t="shared" si="57"/>
        <v>y</v>
      </c>
    </row>
    <row r="601" spans="24:27" x14ac:dyDescent="0.25">
      <c r="X601" s="59">
        <v>598</v>
      </c>
      <c r="Y601" s="57" t="str">
        <f t="shared" si="55"/>
        <v>vz</v>
      </c>
      <c r="Z601" s="22" t="str">
        <f t="shared" si="56"/>
        <v>v</v>
      </c>
      <c r="AA601" s="22" t="str">
        <f t="shared" si="57"/>
        <v>z</v>
      </c>
    </row>
    <row r="602" spans="24:27" x14ac:dyDescent="0.25">
      <c r="X602" s="59">
        <v>599</v>
      </c>
      <c r="Y602" s="57" t="str">
        <f>Z602&amp;AA602</f>
        <v>wa</v>
      </c>
      <c r="Z602" s="22" t="s">
        <v>109</v>
      </c>
      <c r="AA602" s="22" t="str">
        <f>AA576</f>
        <v>a</v>
      </c>
    </row>
    <row r="603" spans="24:27" x14ac:dyDescent="0.25">
      <c r="X603" s="59">
        <v>600</v>
      </c>
      <c r="Y603" s="57" t="str">
        <f t="shared" ref="Y603:Y627" si="58">Z603&amp;AA603</f>
        <v>wb</v>
      </c>
      <c r="Z603" s="22" t="str">
        <f>Z602</f>
        <v>w</v>
      </c>
      <c r="AA603" s="22" t="str">
        <f t="shared" ref="AA603:AA666" si="59">AA577</f>
        <v>b</v>
      </c>
    </row>
    <row r="604" spans="24:27" x14ac:dyDescent="0.25">
      <c r="X604" s="59">
        <v>601</v>
      </c>
      <c r="Y604" s="57" t="str">
        <f t="shared" si="58"/>
        <v>wc</v>
      </c>
      <c r="Z604" s="22" t="str">
        <f t="shared" ref="Z604:Z627" si="60">Z603</f>
        <v>w</v>
      </c>
      <c r="AA604" s="22" t="str">
        <f t="shared" si="59"/>
        <v>c</v>
      </c>
    </row>
    <row r="605" spans="24:27" x14ac:dyDescent="0.25">
      <c r="X605" s="59">
        <v>602</v>
      </c>
      <c r="Y605" s="57" t="str">
        <f t="shared" si="58"/>
        <v>wd</v>
      </c>
      <c r="Z605" s="22" t="str">
        <f t="shared" si="60"/>
        <v>w</v>
      </c>
      <c r="AA605" s="22" t="str">
        <f t="shared" si="59"/>
        <v>d</v>
      </c>
    </row>
    <row r="606" spans="24:27" x14ac:dyDescent="0.25">
      <c r="X606" s="59">
        <v>603</v>
      </c>
      <c r="Y606" s="57" t="str">
        <f t="shared" si="58"/>
        <v>we</v>
      </c>
      <c r="Z606" s="22" t="str">
        <f t="shared" si="60"/>
        <v>w</v>
      </c>
      <c r="AA606" s="22" t="str">
        <f t="shared" si="59"/>
        <v>e</v>
      </c>
    </row>
    <row r="607" spans="24:27" x14ac:dyDescent="0.25">
      <c r="X607" s="59">
        <v>604</v>
      </c>
      <c r="Y607" s="57" t="str">
        <f t="shared" si="58"/>
        <v>wf</v>
      </c>
      <c r="Z607" s="22" t="str">
        <f t="shared" si="60"/>
        <v>w</v>
      </c>
      <c r="AA607" s="22" t="str">
        <f t="shared" si="59"/>
        <v>f</v>
      </c>
    </row>
    <row r="608" spans="24:27" x14ac:dyDescent="0.25">
      <c r="X608" s="59">
        <v>605</v>
      </c>
      <c r="Y608" s="57" t="str">
        <f t="shared" si="58"/>
        <v>wg</v>
      </c>
      <c r="Z608" s="22" t="str">
        <f t="shared" si="60"/>
        <v>w</v>
      </c>
      <c r="AA608" s="22" t="str">
        <f t="shared" si="59"/>
        <v>g</v>
      </c>
    </row>
    <row r="609" spans="24:27" x14ac:dyDescent="0.25">
      <c r="X609" s="59">
        <v>606</v>
      </c>
      <c r="Y609" s="57" t="str">
        <f t="shared" si="58"/>
        <v>wh</v>
      </c>
      <c r="Z609" s="22" t="str">
        <f t="shared" si="60"/>
        <v>w</v>
      </c>
      <c r="AA609" s="22" t="str">
        <f t="shared" si="59"/>
        <v>h</v>
      </c>
    </row>
    <row r="610" spans="24:27" x14ac:dyDescent="0.25">
      <c r="X610" s="59">
        <v>607</v>
      </c>
      <c r="Y610" s="57" t="str">
        <f t="shared" si="58"/>
        <v>wi</v>
      </c>
      <c r="Z610" s="22" t="str">
        <f t="shared" si="60"/>
        <v>w</v>
      </c>
      <c r="AA610" s="22" t="str">
        <f t="shared" si="59"/>
        <v>i</v>
      </c>
    </row>
    <row r="611" spans="24:27" x14ac:dyDescent="0.25">
      <c r="X611" s="59">
        <v>608</v>
      </c>
      <c r="Y611" s="57" t="str">
        <f t="shared" si="58"/>
        <v>wj</v>
      </c>
      <c r="Z611" s="22" t="str">
        <f t="shared" si="60"/>
        <v>w</v>
      </c>
      <c r="AA611" s="22" t="str">
        <f t="shared" si="59"/>
        <v>j</v>
      </c>
    </row>
    <row r="612" spans="24:27" x14ac:dyDescent="0.25">
      <c r="X612" s="59">
        <v>609</v>
      </c>
      <c r="Y612" s="57" t="str">
        <f t="shared" si="58"/>
        <v>wk</v>
      </c>
      <c r="Z612" s="22" t="str">
        <f t="shared" si="60"/>
        <v>w</v>
      </c>
      <c r="AA612" s="22" t="str">
        <f t="shared" si="59"/>
        <v>k</v>
      </c>
    </row>
    <row r="613" spans="24:27" x14ac:dyDescent="0.25">
      <c r="X613" s="59">
        <v>610</v>
      </c>
      <c r="Y613" s="57" t="str">
        <f t="shared" si="58"/>
        <v>wl</v>
      </c>
      <c r="Z613" s="22" t="str">
        <f t="shared" si="60"/>
        <v>w</v>
      </c>
      <c r="AA613" s="22" t="str">
        <f t="shared" si="59"/>
        <v>l</v>
      </c>
    </row>
    <row r="614" spans="24:27" x14ac:dyDescent="0.25">
      <c r="X614" s="59">
        <v>611</v>
      </c>
      <c r="Y614" s="57" t="str">
        <f t="shared" si="58"/>
        <v>wm</v>
      </c>
      <c r="Z614" s="22" t="str">
        <f t="shared" si="60"/>
        <v>w</v>
      </c>
      <c r="AA614" s="22" t="str">
        <f t="shared" si="59"/>
        <v>m</v>
      </c>
    </row>
    <row r="615" spans="24:27" x14ac:dyDescent="0.25">
      <c r="X615" s="59">
        <v>612</v>
      </c>
      <c r="Y615" s="57" t="str">
        <f t="shared" si="58"/>
        <v>wn</v>
      </c>
      <c r="Z615" s="22" t="str">
        <f t="shared" si="60"/>
        <v>w</v>
      </c>
      <c r="AA615" s="22" t="str">
        <f t="shared" si="59"/>
        <v>n</v>
      </c>
    </row>
    <row r="616" spans="24:27" x14ac:dyDescent="0.25">
      <c r="X616" s="59">
        <v>613</v>
      </c>
      <c r="Y616" s="57" t="str">
        <f t="shared" si="58"/>
        <v>wo</v>
      </c>
      <c r="Z616" s="22" t="str">
        <f t="shared" si="60"/>
        <v>w</v>
      </c>
      <c r="AA616" s="22" t="str">
        <f t="shared" si="59"/>
        <v>o</v>
      </c>
    </row>
    <row r="617" spans="24:27" x14ac:dyDescent="0.25">
      <c r="X617" s="59">
        <v>614</v>
      </c>
      <c r="Y617" s="57" t="str">
        <f t="shared" si="58"/>
        <v>wp</v>
      </c>
      <c r="Z617" s="22" t="str">
        <f t="shared" si="60"/>
        <v>w</v>
      </c>
      <c r="AA617" s="22" t="str">
        <f t="shared" si="59"/>
        <v>p</v>
      </c>
    </row>
    <row r="618" spans="24:27" x14ac:dyDescent="0.25">
      <c r="X618" s="59">
        <v>615</v>
      </c>
      <c r="Y618" s="57" t="str">
        <f t="shared" si="58"/>
        <v>wq</v>
      </c>
      <c r="Z618" s="22" t="str">
        <f t="shared" si="60"/>
        <v>w</v>
      </c>
      <c r="AA618" s="22" t="str">
        <f t="shared" si="59"/>
        <v>q</v>
      </c>
    </row>
    <row r="619" spans="24:27" x14ac:dyDescent="0.25">
      <c r="X619" s="59">
        <v>616</v>
      </c>
      <c r="Y619" s="57" t="str">
        <f t="shared" si="58"/>
        <v>wr</v>
      </c>
      <c r="Z619" s="22" t="str">
        <f t="shared" si="60"/>
        <v>w</v>
      </c>
      <c r="AA619" s="22" t="str">
        <f t="shared" si="59"/>
        <v>r</v>
      </c>
    </row>
    <row r="620" spans="24:27" x14ac:dyDescent="0.25">
      <c r="X620" s="59">
        <v>617</v>
      </c>
      <c r="Y620" s="57" t="str">
        <f t="shared" si="58"/>
        <v>ws</v>
      </c>
      <c r="Z620" s="22" t="str">
        <f t="shared" si="60"/>
        <v>w</v>
      </c>
      <c r="AA620" s="22" t="str">
        <f t="shared" si="59"/>
        <v>s</v>
      </c>
    </row>
    <row r="621" spans="24:27" x14ac:dyDescent="0.25">
      <c r="X621" s="59">
        <v>618</v>
      </c>
      <c r="Y621" s="57" t="str">
        <f t="shared" si="58"/>
        <v>wt</v>
      </c>
      <c r="Z621" s="22" t="str">
        <f t="shared" si="60"/>
        <v>w</v>
      </c>
      <c r="AA621" s="22" t="str">
        <f t="shared" si="59"/>
        <v>t</v>
      </c>
    </row>
    <row r="622" spans="24:27" x14ac:dyDescent="0.25">
      <c r="X622" s="59">
        <v>619</v>
      </c>
      <c r="Y622" s="57" t="str">
        <f t="shared" si="58"/>
        <v>wu</v>
      </c>
      <c r="Z622" s="22" t="str">
        <f t="shared" si="60"/>
        <v>w</v>
      </c>
      <c r="AA622" s="22" t="str">
        <f t="shared" si="59"/>
        <v>u</v>
      </c>
    </row>
    <row r="623" spans="24:27" x14ac:dyDescent="0.25">
      <c r="X623" s="59">
        <v>620</v>
      </c>
      <c r="Y623" s="57" t="str">
        <f t="shared" si="58"/>
        <v>wv</v>
      </c>
      <c r="Z623" s="22" t="str">
        <f t="shared" si="60"/>
        <v>w</v>
      </c>
      <c r="AA623" s="22" t="str">
        <f t="shared" si="59"/>
        <v>v</v>
      </c>
    </row>
    <row r="624" spans="24:27" x14ac:dyDescent="0.25">
      <c r="X624" s="59">
        <v>621</v>
      </c>
      <c r="Y624" s="57" t="str">
        <f t="shared" si="58"/>
        <v>ww</v>
      </c>
      <c r="Z624" s="22" t="str">
        <f t="shared" si="60"/>
        <v>w</v>
      </c>
      <c r="AA624" s="22" t="str">
        <f t="shared" si="59"/>
        <v>w</v>
      </c>
    </row>
    <row r="625" spans="24:27" x14ac:dyDescent="0.25">
      <c r="X625" s="59">
        <v>622</v>
      </c>
      <c r="Y625" s="57" t="str">
        <f t="shared" si="58"/>
        <v>wx</v>
      </c>
      <c r="Z625" s="22" t="str">
        <f t="shared" si="60"/>
        <v>w</v>
      </c>
      <c r="AA625" s="22" t="str">
        <f t="shared" si="59"/>
        <v>x</v>
      </c>
    </row>
    <row r="626" spans="24:27" x14ac:dyDescent="0.25">
      <c r="X626" s="59">
        <v>623</v>
      </c>
      <c r="Y626" s="57" t="str">
        <f t="shared" si="58"/>
        <v>wy</v>
      </c>
      <c r="Z626" s="22" t="str">
        <f t="shared" si="60"/>
        <v>w</v>
      </c>
      <c r="AA626" s="22" t="str">
        <f t="shared" si="59"/>
        <v>y</v>
      </c>
    </row>
    <row r="627" spans="24:27" x14ac:dyDescent="0.25">
      <c r="X627" s="59">
        <v>624</v>
      </c>
      <c r="Y627" s="57" t="str">
        <f t="shared" si="58"/>
        <v>wz</v>
      </c>
      <c r="Z627" s="22" t="str">
        <f t="shared" si="60"/>
        <v>w</v>
      </c>
      <c r="AA627" s="22" t="str">
        <f t="shared" si="59"/>
        <v>z</v>
      </c>
    </row>
    <row r="628" spans="24:27" x14ac:dyDescent="0.25">
      <c r="X628" s="59">
        <v>625</v>
      </c>
      <c r="Y628" s="57" t="str">
        <f>Z628&amp;AA628</f>
        <v>xa</v>
      </c>
      <c r="Z628" s="22" t="s">
        <v>60</v>
      </c>
      <c r="AA628" s="22" t="str">
        <f>AA602</f>
        <v>a</v>
      </c>
    </row>
    <row r="629" spans="24:27" x14ac:dyDescent="0.25">
      <c r="X629" s="59">
        <v>626</v>
      </c>
      <c r="Y629" s="57" t="str">
        <f t="shared" ref="Y629:Y653" si="61">Z629&amp;AA629</f>
        <v>xb</v>
      </c>
      <c r="Z629" s="22" t="str">
        <f>Z628</f>
        <v>x</v>
      </c>
      <c r="AA629" s="22" t="str">
        <f t="shared" si="59"/>
        <v>b</v>
      </c>
    </row>
    <row r="630" spans="24:27" x14ac:dyDescent="0.25">
      <c r="X630" s="59">
        <v>627</v>
      </c>
      <c r="Y630" s="57" t="str">
        <f t="shared" si="61"/>
        <v>xc</v>
      </c>
      <c r="Z630" s="22" t="str">
        <f t="shared" ref="Z630:Z653" si="62">Z629</f>
        <v>x</v>
      </c>
      <c r="AA630" s="22" t="str">
        <f t="shared" si="59"/>
        <v>c</v>
      </c>
    </row>
    <row r="631" spans="24:27" x14ac:dyDescent="0.25">
      <c r="X631" s="59">
        <v>628</v>
      </c>
      <c r="Y631" s="57" t="str">
        <f t="shared" si="61"/>
        <v>xd</v>
      </c>
      <c r="Z631" s="22" t="str">
        <f t="shared" si="62"/>
        <v>x</v>
      </c>
      <c r="AA631" s="22" t="str">
        <f t="shared" si="59"/>
        <v>d</v>
      </c>
    </row>
    <row r="632" spans="24:27" x14ac:dyDescent="0.25">
      <c r="X632" s="59">
        <v>629</v>
      </c>
      <c r="Y632" s="57" t="str">
        <f t="shared" si="61"/>
        <v>xe</v>
      </c>
      <c r="Z632" s="22" t="str">
        <f t="shared" si="62"/>
        <v>x</v>
      </c>
      <c r="AA632" s="22" t="str">
        <f t="shared" si="59"/>
        <v>e</v>
      </c>
    </row>
    <row r="633" spans="24:27" x14ac:dyDescent="0.25">
      <c r="X633" s="59">
        <v>630</v>
      </c>
      <c r="Y633" s="57" t="str">
        <f t="shared" si="61"/>
        <v>xf</v>
      </c>
      <c r="Z633" s="22" t="str">
        <f t="shared" si="62"/>
        <v>x</v>
      </c>
      <c r="AA633" s="22" t="str">
        <f t="shared" si="59"/>
        <v>f</v>
      </c>
    </row>
    <row r="634" spans="24:27" x14ac:dyDescent="0.25">
      <c r="X634" s="59">
        <v>631</v>
      </c>
      <c r="Y634" s="57" t="str">
        <f t="shared" si="61"/>
        <v>xg</v>
      </c>
      <c r="Z634" s="22" t="str">
        <f t="shared" si="62"/>
        <v>x</v>
      </c>
      <c r="AA634" s="22" t="str">
        <f t="shared" si="59"/>
        <v>g</v>
      </c>
    </row>
    <row r="635" spans="24:27" x14ac:dyDescent="0.25">
      <c r="X635" s="59">
        <v>632</v>
      </c>
      <c r="Y635" s="57" t="str">
        <f t="shared" si="61"/>
        <v>xh</v>
      </c>
      <c r="Z635" s="22" t="str">
        <f t="shared" si="62"/>
        <v>x</v>
      </c>
      <c r="AA635" s="22" t="str">
        <f t="shared" si="59"/>
        <v>h</v>
      </c>
    </row>
    <row r="636" spans="24:27" x14ac:dyDescent="0.25">
      <c r="X636" s="59">
        <v>633</v>
      </c>
      <c r="Y636" s="57" t="str">
        <f t="shared" si="61"/>
        <v>xi</v>
      </c>
      <c r="Z636" s="22" t="str">
        <f t="shared" si="62"/>
        <v>x</v>
      </c>
      <c r="AA636" s="22" t="str">
        <f t="shared" si="59"/>
        <v>i</v>
      </c>
    </row>
    <row r="637" spans="24:27" x14ac:dyDescent="0.25">
      <c r="X637" s="59">
        <v>634</v>
      </c>
      <c r="Y637" s="57" t="str">
        <f t="shared" si="61"/>
        <v>xj</v>
      </c>
      <c r="Z637" s="22" t="str">
        <f t="shared" si="62"/>
        <v>x</v>
      </c>
      <c r="AA637" s="22" t="str">
        <f t="shared" si="59"/>
        <v>j</v>
      </c>
    </row>
    <row r="638" spans="24:27" x14ac:dyDescent="0.25">
      <c r="X638" s="59">
        <v>635</v>
      </c>
      <c r="Y638" s="57" t="str">
        <f t="shared" si="61"/>
        <v>xk</v>
      </c>
      <c r="Z638" s="22" t="str">
        <f t="shared" si="62"/>
        <v>x</v>
      </c>
      <c r="AA638" s="22" t="str">
        <f t="shared" si="59"/>
        <v>k</v>
      </c>
    </row>
    <row r="639" spans="24:27" x14ac:dyDescent="0.25">
      <c r="X639" s="59">
        <v>636</v>
      </c>
      <c r="Y639" s="57" t="str">
        <f t="shared" si="61"/>
        <v>xl</v>
      </c>
      <c r="Z639" s="22" t="str">
        <f t="shared" si="62"/>
        <v>x</v>
      </c>
      <c r="AA639" s="22" t="str">
        <f t="shared" si="59"/>
        <v>l</v>
      </c>
    </row>
    <row r="640" spans="24:27" x14ac:dyDescent="0.25">
      <c r="X640" s="59">
        <v>637</v>
      </c>
      <c r="Y640" s="57" t="str">
        <f t="shared" si="61"/>
        <v>xm</v>
      </c>
      <c r="Z640" s="22" t="str">
        <f t="shared" si="62"/>
        <v>x</v>
      </c>
      <c r="AA640" s="22" t="str">
        <f t="shared" si="59"/>
        <v>m</v>
      </c>
    </row>
    <row r="641" spans="24:27" x14ac:dyDescent="0.25">
      <c r="X641" s="59">
        <v>638</v>
      </c>
      <c r="Y641" s="57" t="str">
        <f t="shared" si="61"/>
        <v>xn</v>
      </c>
      <c r="Z641" s="22" t="str">
        <f t="shared" si="62"/>
        <v>x</v>
      </c>
      <c r="AA641" s="22" t="str">
        <f t="shared" si="59"/>
        <v>n</v>
      </c>
    </row>
    <row r="642" spans="24:27" x14ac:dyDescent="0.25">
      <c r="X642" s="59">
        <v>639</v>
      </c>
      <c r="Y642" s="57" t="str">
        <f t="shared" si="61"/>
        <v>xo</v>
      </c>
      <c r="Z642" s="22" t="str">
        <f t="shared" si="62"/>
        <v>x</v>
      </c>
      <c r="AA642" s="22" t="str">
        <f t="shared" si="59"/>
        <v>o</v>
      </c>
    </row>
    <row r="643" spans="24:27" x14ac:dyDescent="0.25">
      <c r="X643" s="59">
        <v>640</v>
      </c>
      <c r="Y643" s="57" t="str">
        <f t="shared" si="61"/>
        <v>xp</v>
      </c>
      <c r="Z643" s="22" t="str">
        <f t="shared" si="62"/>
        <v>x</v>
      </c>
      <c r="AA643" s="22" t="str">
        <f t="shared" si="59"/>
        <v>p</v>
      </c>
    </row>
    <row r="644" spans="24:27" x14ac:dyDescent="0.25">
      <c r="X644" s="59">
        <v>641</v>
      </c>
      <c r="Y644" s="57" t="str">
        <f t="shared" si="61"/>
        <v>xq</v>
      </c>
      <c r="Z644" s="22" t="str">
        <f t="shared" si="62"/>
        <v>x</v>
      </c>
      <c r="AA644" s="22" t="str">
        <f t="shared" si="59"/>
        <v>q</v>
      </c>
    </row>
    <row r="645" spans="24:27" x14ac:dyDescent="0.25">
      <c r="X645" s="59">
        <v>642</v>
      </c>
      <c r="Y645" s="57" t="str">
        <f t="shared" si="61"/>
        <v>xr</v>
      </c>
      <c r="Z645" s="22" t="str">
        <f t="shared" si="62"/>
        <v>x</v>
      </c>
      <c r="AA645" s="22" t="str">
        <f t="shared" si="59"/>
        <v>r</v>
      </c>
    </row>
    <row r="646" spans="24:27" x14ac:dyDescent="0.25">
      <c r="X646" s="59">
        <v>643</v>
      </c>
      <c r="Y646" s="57" t="str">
        <f t="shared" si="61"/>
        <v>xs</v>
      </c>
      <c r="Z646" s="22" t="str">
        <f t="shared" si="62"/>
        <v>x</v>
      </c>
      <c r="AA646" s="22" t="str">
        <f t="shared" si="59"/>
        <v>s</v>
      </c>
    </row>
    <row r="647" spans="24:27" x14ac:dyDescent="0.25">
      <c r="X647" s="59">
        <v>644</v>
      </c>
      <c r="Y647" s="57" t="str">
        <f t="shared" si="61"/>
        <v>xt</v>
      </c>
      <c r="Z647" s="22" t="str">
        <f t="shared" si="62"/>
        <v>x</v>
      </c>
      <c r="AA647" s="22" t="str">
        <f t="shared" si="59"/>
        <v>t</v>
      </c>
    </row>
    <row r="648" spans="24:27" x14ac:dyDescent="0.25">
      <c r="X648" s="59">
        <v>645</v>
      </c>
      <c r="Y648" s="57" t="str">
        <f t="shared" si="61"/>
        <v>xu</v>
      </c>
      <c r="Z648" s="22" t="str">
        <f t="shared" si="62"/>
        <v>x</v>
      </c>
      <c r="AA648" s="22" t="str">
        <f t="shared" si="59"/>
        <v>u</v>
      </c>
    </row>
    <row r="649" spans="24:27" x14ac:dyDescent="0.25">
      <c r="X649" s="59">
        <v>646</v>
      </c>
      <c r="Y649" s="57" t="str">
        <f t="shared" si="61"/>
        <v>xv</v>
      </c>
      <c r="Z649" s="22" t="str">
        <f t="shared" si="62"/>
        <v>x</v>
      </c>
      <c r="AA649" s="22" t="str">
        <f t="shared" si="59"/>
        <v>v</v>
      </c>
    </row>
    <row r="650" spans="24:27" x14ac:dyDescent="0.25">
      <c r="X650" s="59">
        <v>647</v>
      </c>
      <c r="Y650" s="57" t="str">
        <f t="shared" si="61"/>
        <v>xw</v>
      </c>
      <c r="Z650" s="22" t="str">
        <f t="shared" si="62"/>
        <v>x</v>
      </c>
      <c r="AA650" s="22" t="str">
        <f t="shared" si="59"/>
        <v>w</v>
      </c>
    </row>
    <row r="651" spans="24:27" x14ac:dyDescent="0.25">
      <c r="X651" s="59">
        <v>648</v>
      </c>
      <c r="Y651" s="57" t="str">
        <f t="shared" si="61"/>
        <v>xx</v>
      </c>
      <c r="Z651" s="22" t="str">
        <f t="shared" si="62"/>
        <v>x</v>
      </c>
      <c r="AA651" s="22" t="str">
        <f t="shared" si="59"/>
        <v>x</v>
      </c>
    </row>
    <row r="652" spans="24:27" x14ac:dyDescent="0.25">
      <c r="X652" s="59">
        <v>649</v>
      </c>
      <c r="Y652" s="57" t="str">
        <f t="shared" si="61"/>
        <v>xy</v>
      </c>
      <c r="Z652" s="22" t="str">
        <f t="shared" si="62"/>
        <v>x</v>
      </c>
      <c r="AA652" s="22" t="str">
        <f t="shared" si="59"/>
        <v>y</v>
      </c>
    </row>
    <row r="653" spans="24:27" x14ac:dyDescent="0.25">
      <c r="X653" s="59">
        <v>650</v>
      </c>
      <c r="Y653" s="57" t="str">
        <f t="shared" si="61"/>
        <v>xz</v>
      </c>
      <c r="Z653" s="22" t="str">
        <f t="shared" si="62"/>
        <v>x</v>
      </c>
      <c r="AA653" s="22" t="str">
        <f t="shared" si="59"/>
        <v>z</v>
      </c>
    </row>
    <row r="654" spans="24:27" x14ac:dyDescent="0.25">
      <c r="X654" s="59">
        <v>651</v>
      </c>
      <c r="Y654" s="57" t="str">
        <f>Z654&amp;AA654</f>
        <v>ya</v>
      </c>
      <c r="Z654" s="22" t="s">
        <v>110</v>
      </c>
      <c r="AA654" s="22" t="str">
        <f>AA628</f>
        <v>a</v>
      </c>
    </row>
    <row r="655" spans="24:27" x14ac:dyDescent="0.25">
      <c r="X655" s="59">
        <v>652</v>
      </c>
      <c r="Y655" s="57" t="str">
        <f t="shared" ref="Y655:Y679" si="63">Z655&amp;AA655</f>
        <v>yb</v>
      </c>
      <c r="Z655" s="22" t="str">
        <f>Z654</f>
        <v>y</v>
      </c>
      <c r="AA655" s="22" t="str">
        <f t="shared" si="59"/>
        <v>b</v>
      </c>
    </row>
    <row r="656" spans="24:27" x14ac:dyDescent="0.25">
      <c r="X656" s="59">
        <v>653</v>
      </c>
      <c r="Y656" s="57" t="str">
        <f t="shared" si="63"/>
        <v>yc</v>
      </c>
      <c r="Z656" s="22" t="str">
        <f t="shared" ref="Z656:Z679" si="64">Z655</f>
        <v>y</v>
      </c>
      <c r="AA656" s="22" t="str">
        <f t="shared" si="59"/>
        <v>c</v>
      </c>
    </row>
    <row r="657" spans="24:27" x14ac:dyDescent="0.25">
      <c r="X657" s="59">
        <v>654</v>
      </c>
      <c r="Y657" s="57" t="str">
        <f t="shared" si="63"/>
        <v>yd</v>
      </c>
      <c r="Z657" s="22" t="str">
        <f t="shared" si="64"/>
        <v>y</v>
      </c>
      <c r="AA657" s="22" t="str">
        <f t="shared" si="59"/>
        <v>d</v>
      </c>
    </row>
    <row r="658" spans="24:27" x14ac:dyDescent="0.25">
      <c r="X658" s="59">
        <v>655</v>
      </c>
      <c r="Y658" s="57" t="str">
        <f t="shared" si="63"/>
        <v>ye</v>
      </c>
      <c r="Z658" s="22" t="str">
        <f t="shared" si="64"/>
        <v>y</v>
      </c>
      <c r="AA658" s="22" t="str">
        <f t="shared" si="59"/>
        <v>e</v>
      </c>
    </row>
    <row r="659" spans="24:27" x14ac:dyDescent="0.25">
      <c r="X659" s="59">
        <v>656</v>
      </c>
      <c r="Y659" s="57" t="str">
        <f t="shared" si="63"/>
        <v>yf</v>
      </c>
      <c r="Z659" s="22" t="str">
        <f t="shared" si="64"/>
        <v>y</v>
      </c>
      <c r="AA659" s="22" t="str">
        <f t="shared" si="59"/>
        <v>f</v>
      </c>
    </row>
    <row r="660" spans="24:27" x14ac:dyDescent="0.25">
      <c r="X660" s="59">
        <v>657</v>
      </c>
      <c r="Y660" s="57" t="str">
        <f t="shared" si="63"/>
        <v>yg</v>
      </c>
      <c r="Z660" s="22" t="str">
        <f t="shared" si="64"/>
        <v>y</v>
      </c>
      <c r="AA660" s="22" t="str">
        <f t="shared" si="59"/>
        <v>g</v>
      </c>
    </row>
    <row r="661" spans="24:27" x14ac:dyDescent="0.25">
      <c r="X661" s="59">
        <v>658</v>
      </c>
      <c r="Y661" s="57" t="str">
        <f t="shared" si="63"/>
        <v>yh</v>
      </c>
      <c r="Z661" s="22" t="str">
        <f t="shared" si="64"/>
        <v>y</v>
      </c>
      <c r="AA661" s="22" t="str">
        <f t="shared" si="59"/>
        <v>h</v>
      </c>
    </row>
    <row r="662" spans="24:27" x14ac:dyDescent="0.25">
      <c r="X662" s="59">
        <v>659</v>
      </c>
      <c r="Y662" s="57" t="str">
        <f t="shared" si="63"/>
        <v>yi</v>
      </c>
      <c r="Z662" s="22" t="str">
        <f t="shared" si="64"/>
        <v>y</v>
      </c>
      <c r="AA662" s="22" t="str">
        <f t="shared" si="59"/>
        <v>i</v>
      </c>
    </row>
    <row r="663" spans="24:27" x14ac:dyDescent="0.25">
      <c r="X663" s="59">
        <v>660</v>
      </c>
      <c r="Y663" s="57" t="str">
        <f t="shared" si="63"/>
        <v>yj</v>
      </c>
      <c r="Z663" s="22" t="str">
        <f t="shared" si="64"/>
        <v>y</v>
      </c>
      <c r="AA663" s="22" t="str">
        <f t="shared" si="59"/>
        <v>j</v>
      </c>
    </row>
    <row r="664" spans="24:27" x14ac:dyDescent="0.25">
      <c r="X664" s="59">
        <v>661</v>
      </c>
      <c r="Y664" s="57" t="str">
        <f t="shared" si="63"/>
        <v>yk</v>
      </c>
      <c r="Z664" s="22" t="str">
        <f t="shared" si="64"/>
        <v>y</v>
      </c>
      <c r="AA664" s="22" t="str">
        <f t="shared" si="59"/>
        <v>k</v>
      </c>
    </row>
    <row r="665" spans="24:27" x14ac:dyDescent="0.25">
      <c r="X665" s="59">
        <v>662</v>
      </c>
      <c r="Y665" s="57" t="str">
        <f t="shared" si="63"/>
        <v>yl</v>
      </c>
      <c r="Z665" s="22" t="str">
        <f t="shared" si="64"/>
        <v>y</v>
      </c>
      <c r="AA665" s="22" t="str">
        <f t="shared" si="59"/>
        <v>l</v>
      </c>
    </row>
    <row r="666" spans="24:27" x14ac:dyDescent="0.25">
      <c r="X666" s="59">
        <v>663</v>
      </c>
      <c r="Y666" s="57" t="str">
        <f t="shared" si="63"/>
        <v>ym</v>
      </c>
      <c r="Z666" s="22" t="str">
        <f t="shared" si="64"/>
        <v>y</v>
      </c>
      <c r="AA666" s="22" t="str">
        <f t="shared" si="59"/>
        <v>m</v>
      </c>
    </row>
    <row r="667" spans="24:27" x14ac:dyDescent="0.25">
      <c r="X667" s="59">
        <v>664</v>
      </c>
      <c r="Y667" s="57" t="str">
        <f t="shared" si="63"/>
        <v>yn</v>
      </c>
      <c r="Z667" s="22" t="str">
        <f t="shared" si="64"/>
        <v>y</v>
      </c>
      <c r="AA667" s="22" t="str">
        <f t="shared" ref="AA667:AA679" si="65">AA641</f>
        <v>n</v>
      </c>
    </row>
    <row r="668" spans="24:27" x14ac:dyDescent="0.25">
      <c r="X668" s="59">
        <v>665</v>
      </c>
      <c r="Y668" s="57" t="str">
        <f t="shared" si="63"/>
        <v>yo</v>
      </c>
      <c r="Z668" s="22" t="str">
        <f t="shared" si="64"/>
        <v>y</v>
      </c>
      <c r="AA668" s="22" t="str">
        <f t="shared" si="65"/>
        <v>o</v>
      </c>
    </row>
    <row r="669" spans="24:27" x14ac:dyDescent="0.25">
      <c r="X669" s="59">
        <v>666</v>
      </c>
      <c r="Y669" s="57" t="str">
        <f t="shared" si="63"/>
        <v>yp</v>
      </c>
      <c r="Z669" s="22" t="str">
        <f t="shared" si="64"/>
        <v>y</v>
      </c>
      <c r="AA669" s="22" t="str">
        <f t="shared" si="65"/>
        <v>p</v>
      </c>
    </row>
    <row r="670" spans="24:27" x14ac:dyDescent="0.25">
      <c r="X670" s="59">
        <v>667</v>
      </c>
      <c r="Y670" s="57" t="str">
        <f t="shared" si="63"/>
        <v>yq</v>
      </c>
      <c r="Z670" s="22" t="str">
        <f t="shared" si="64"/>
        <v>y</v>
      </c>
      <c r="AA670" s="22" t="str">
        <f t="shared" si="65"/>
        <v>q</v>
      </c>
    </row>
    <row r="671" spans="24:27" x14ac:dyDescent="0.25">
      <c r="X671" s="59">
        <v>668</v>
      </c>
      <c r="Y671" s="57" t="str">
        <f t="shared" si="63"/>
        <v>yr</v>
      </c>
      <c r="Z671" s="22" t="str">
        <f t="shared" si="64"/>
        <v>y</v>
      </c>
      <c r="AA671" s="22" t="str">
        <f t="shared" si="65"/>
        <v>r</v>
      </c>
    </row>
    <row r="672" spans="24:27" x14ac:dyDescent="0.25">
      <c r="X672" s="59">
        <v>669</v>
      </c>
      <c r="Y672" s="57" t="str">
        <f t="shared" si="63"/>
        <v>ys</v>
      </c>
      <c r="Z672" s="22" t="str">
        <f t="shared" si="64"/>
        <v>y</v>
      </c>
      <c r="AA672" s="22" t="str">
        <f t="shared" si="65"/>
        <v>s</v>
      </c>
    </row>
    <row r="673" spans="24:27" x14ac:dyDescent="0.25">
      <c r="X673" s="59">
        <v>670</v>
      </c>
      <c r="Y673" s="57" t="str">
        <f t="shared" si="63"/>
        <v>yt</v>
      </c>
      <c r="Z673" s="22" t="str">
        <f t="shared" si="64"/>
        <v>y</v>
      </c>
      <c r="AA673" s="22" t="str">
        <f t="shared" si="65"/>
        <v>t</v>
      </c>
    </row>
    <row r="674" spans="24:27" x14ac:dyDescent="0.25">
      <c r="X674" s="59">
        <v>671</v>
      </c>
      <c r="Y674" s="57" t="str">
        <f t="shared" si="63"/>
        <v>yu</v>
      </c>
      <c r="Z674" s="22" t="str">
        <f t="shared" si="64"/>
        <v>y</v>
      </c>
      <c r="AA674" s="22" t="str">
        <f t="shared" si="65"/>
        <v>u</v>
      </c>
    </row>
    <row r="675" spans="24:27" x14ac:dyDescent="0.25">
      <c r="X675" s="59">
        <v>672</v>
      </c>
      <c r="Y675" s="57" t="str">
        <f t="shared" si="63"/>
        <v>yv</v>
      </c>
      <c r="Z675" s="22" t="str">
        <f t="shared" si="64"/>
        <v>y</v>
      </c>
      <c r="AA675" s="22" t="str">
        <f t="shared" si="65"/>
        <v>v</v>
      </c>
    </row>
    <row r="676" spans="24:27" x14ac:dyDescent="0.25">
      <c r="X676" s="59">
        <v>673</v>
      </c>
      <c r="Y676" s="57" t="str">
        <f t="shared" si="63"/>
        <v>yw</v>
      </c>
      <c r="Z676" s="22" t="str">
        <f t="shared" si="64"/>
        <v>y</v>
      </c>
      <c r="AA676" s="22" t="str">
        <f t="shared" si="65"/>
        <v>w</v>
      </c>
    </row>
    <row r="677" spans="24:27" x14ac:dyDescent="0.25">
      <c r="X677" s="59">
        <v>674</v>
      </c>
      <c r="Y677" s="57" t="str">
        <f t="shared" si="63"/>
        <v>yx</v>
      </c>
      <c r="Z677" s="22" t="str">
        <f t="shared" si="64"/>
        <v>y</v>
      </c>
      <c r="AA677" s="22" t="str">
        <f t="shared" si="65"/>
        <v>x</v>
      </c>
    </row>
    <row r="678" spans="24:27" x14ac:dyDescent="0.25">
      <c r="X678" s="59">
        <v>675</v>
      </c>
      <c r="Y678" s="57" t="str">
        <f t="shared" si="63"/>
        <v>yy</v>
      </c>
      <c r="Z678" s="22" t="str">
        <f t="shared" si="64"/>
        <v>y</v>
      </c>
      <c r="AA678" s="22" t="str">
        <f t="shared" si="65"/>
        <v>y</v>
      </c>
    </row>
    <row r="679" spans="24:27" x14ac:dyDescent="0.25">
      <c r="X679" s="59">
        <v>676</v>
      </c>
      <c r="Y679" s="57" t="str">
        <f t="shared" si="63"/>
        <v>yz</v>
      </c>
      <c r="Z679" s="22" t="str">
        <f t="shared" si="64"/>
        <v>y</v>
      </c>
      <c r="AA679" s="22" t="str">
        <f t="shared" si="65"/>
        <v>z</v>
      </c>
    </row>
    <row r="680" spans="24:27" x14ac:dyDescent="0.25">
      <c r="X680" s="59">
        <v>677</v>
      </c>
      <c r="Y680" s="57" t="str">
        <f>Z680&amp;AA680</f>
        <v>za</v>
      </c>
      <c r="Z680" s="22" t="s">
        <v>111</v>
      </c>
      <c r="AA680" s="22" t="str">
        <f>AA654</f>
        <v>a</v>
      </c>
    </row>
    <row r="681" spans="24:27" x14ac:dyDescent="0.25">
      <c r="X681" s="59">
        <v>678</v>
      </c>
      <c r="Y681" s="57" t="str">
        <f t="shared" ref="Y681:Y705" si="66">Z681&amp;AA681</f>
        <v>zb</v>
      </c>
      <c r="Z681" s="22" t="str">
        <f>Z680</f>
        <v>z</v>
      </c>
      <c r="AA681" s="22" t="str">
        <f t="shared" ref="AA681:AA705" si="67">AA655</f>
        <v>b</v>
      </c>
    </row>
    <row r="682" spans="24:27" x14ac:dyDescent="0.25">
      <c r="X682" s="59">
        <v>679</v>
      </c>
      <c r="Y682" s="57" t="str">
        <f t="shared" si="66"/>
        <v>zc</v>
      </c>
      <c r="Z682" s="22" t="str">
        <f t="shared" ref="Z682:Z705" si="68">Z681</f>
        <v>z</v>
      </c>
      <c r="AA682" s="22" t="str">
        <f t="shared" si="67"/>
        <v>c</v>
      </c>
    </row>
    <row r="683" spans="24:27" x14ac:dyDescent="0.25">
      <c r="X683" s="59">
        <v>680</v>
      </c>
      <c r="Y683" s="57" t="str">
        <f t="shared" si="66"/>
        <v>zd</v>
      </c>
      <c r="Z683" s="22" t="str">
        <f t="shared" si="68"/>
        <v>z</v>
      </c>
      <c r="AA683" s="22" t="str">
        <f t="shared" si="67"/>
        <v>d</v>
      </c>
    </row>
    <row r="684" spans="24:27" x14ac:dyDescent="0.25">
      <c r="X684" s="59">
        <v>681</v>
      </c>
      <c r="Y684" s="57" t="str">
        <f t="shared" si="66"/>
        <v>ze</v>
      </c>
      <c r="Z684" s="22" t="str">
        <f t="shared" si="68"/>
        <v>z</v>
      </c>
      <c r="AA684" s="22" t="str">
        <f t="shared" si="67"/>
        <v>e</v>
      </c>
    </row>
    <row r="685" spans="24:27" x14ac:dyDescent="0.25">
      <c r="X685" s="59">
        <v>682</v>
      </c>
      <c r="Y685" s="57" t="str">
        <f t="shared" si="66"/>
        <v>zf</v>
      </c>
      <c r="Z685" s="22" t="str">
        <f t="shared" si="68"/>
        <v>z</v>
      </c>
      <c r="AA685" s="22" t="str">
        <f t="shared" si="67"/>
        <v>f</v>
      </c>
    </row>
    <row r="686" spans="24:27" x14ac:dyDescent="0.25">
      <c r="X686" s="59">
        <v>683</v>
      </c>
      <c r="Y686" s="57" t="str">
        <f t="shared" si="66"/>
        <v>zg</v>
      </c>
      <c r="Z686" s="22" t="str">
        <f t="shared" si="68"/>
        <v>z</v>
      </c>
      <c r="AA686" s="22" t="str">
        <f t="shared" si="67"/>
        <v>g</v>
      </c>
    </row>
    <row r="687" spans="24:27" x14ac:dyDescent="0.25">
      <c r="X687" s="59">
        <v>684</v>
      </c>
      <c r="Y687" s="57" t="str">
        <f t="shared" si="66"/>
        <v>zh</v>
      </c>
      <c r="Z687" s="22" t="str">
        <f t="shared" si="68"/>
        <v>z</v>
      </c>
      <c r="AA687" s="22" t="str">
        <f t="shared" si="67"/>
        <v>h</v>
      </c>
    </row>
    <row r="688" spans="24:27" x14ac:dyDescent="0.25">
      <c r="X688" s="59">
        <v>685</v>
      </c>
      <c r="Y688" s="57" t="str">
        <f t="shared" si="66"/>
        <v>zi</v>
      </c>
      <c r="Z688" s="22" t="str">
        <f t="shared" si="68"/>
        <v>z</v>
      </c>
      <c r="AA688" s="22" t="str">
        <f t="shared" si="67"/>
        <v>i</v>
      </c>
    </row>
    <row r="689" spans="24:27" x14ac:dyDescent="0.25">
      <c r="X689" s="59">
        <v>686</v>
      </c>
      <c r="Y689" s="57" t="str">
        <f t="shared" si="66"/>
        <v>zj</v>
      </c>
      <c r="Z689" s="22" t="str">
        <f t="shared" si="68"/>
        <v>z</v>
      </c>
      <c r="AA689" s="22" t="str">
        <f t="shared" si="67"/>
        <v>j</v>
      </c>
    </row>
    <row r="690" spans="24:27" x14ac:dyDescent="0.25">
      <c r="X690" s="59">
        <v>687</v>
      </c>
      <c r="Y690" s="57" t="str">
        <f t="shared" si="66"/>
        <v>zk</v>
      </c>
      <c r="Z690" s="22" t="str">
        <f t="shared" si="68"/>
        <v>z</v>
      </c>
      <c r="AA690" s="22" t="str">
        <f t="shared" si="67"/>
        <v>k</v>
      </c>
    </row>
    <row r="691" spans="24:27" x14ac:dyDescent="0.25">
      <c r="X691" s="59">
        <v>688</v>
      </c>
      <c r="Y691" s="57" t="str">
        <f t="shared" si="66"/>
        <v>zl</v>
      </c>
      <c r="Z691" s="22" t="str">
        <f t="shared" si="68"/>
        <v>z</v>
      </c>
      <c r="AA691" s="22" t="str">
        <f t="shared" si="67"/>
        <v>l</v>
      </c>
    </row>
    <row r="692" spans="24:27" x14ac:dyDescent="0.25">
      <c r="X692" s="59">
        <v>689</v>
      </c>
      <c r="Y692" s="57" t="str">
        <f t="shared" si="66"/>
        <v>zm</v>
      </c>
      <c r="Z692" s="22" t="str">
        <f t="shared" si="68"/>
        <v>z</v>
      </c>
      <c r="AA692" s="22" t="str">
        <f t="shared" si="67"/>
        <v>m</v>
      </c>
    </row>
    <row r="693" spans="24:27" x14ac:dyDescent="0.25">
      <c r="X693" s="59">
        <v>690</v>
      </c>
      <c r="Y693" s="57" t="str">
        <f t="shared" si="66"/>
        <v>zn</v>
      </c>
      <c r="Z693" s="22" t="str">
        <f t="shared" si="68"/>
        <v>z</v>
      </c>
      <c r="AA693" s="22" t="str">
        <f t="shared" si="67"/>
        <v>n</v>
      </c>
    </row>
    <row r="694" spans="24:27" x14ac:dyDescent="0.25">
      <c r="X694" s="59">
        <v>691</v>
      </c>
      <c r="Y694" s="57" t="str">
        <f t="shared" si="66"/>
        <v>zo</v>
      </c>
      <c r="Z694" s="22" t="str">
        <f t="shared" si="68"/>
        <v>z</v>
      </c>
      <c r="AA694" s="22" t="str">
        <f t="shared" si="67"/>
        <v>o</v>
      </c>
    </row>
    <row r="695" spans="24:27" x14ac:dyDescent="0.25">
      <c r="X695" s="59">
        <v>692</v>
      </c>
      <c r="Y695" s="57" t="str">
        <f t="shared" si="66"/>
        <v>zp</v>
      </c>
      <c r="Z695" s="22" t="str">
        <f t="shared" si="68"/>
        <v>z</v>
      </c>
      <c r="AA695" s="22" t="str">
        <f t="shared" si="67"/>
        <v>p</v>
      </c>
    </row>
    <row r="696" spans="24:27" x14ac:dyDescent="0.25">
      <c r="X696" s="59">
        <v>693</v>
      </c>
      <c r="Y696" s="57" t="str">
        <f t="shared" si="66"/>
        <v>zq</v>
      </c>
      <c r="Z696" s="22" t="str">
        <f t="shared" si="68"/>
        <v>z</v>
      </c>
      <c r="AA696" s="22" t="str">
        <f t="shared" si="67"/>
        <v>q</v>
      </c>
    </row>
    <row r="697" spans="24:27" x14ac:dyDescent="0.25">
      <c r="X697" s="59">
        <v>694</v>
      </c>
      <c r="Y697" s="57" t="str">
        <f t="shared" si="66"/>
        <v>zr</v>
      </c>
      <c r="Z697" s="22" t="str">
        <f t="shared" si="68"/>
        <v>z</v>
      </c>
      <c r="AA697" s="22" t="str">
        <f t="shared" si="67"/>
        <v>r</v>
      </c>
    </row>
    <row r="698" spans="24:27" x14ac:dyDescent="0.25">
      <c r="X698" s="59">
        <v>695</v>
      </c>
      <c r="Y698" s="57" t="str">
        <f t="shared" si="66"/>
        <v>zs</v>
      </c>
      <c r="Z698" s="22" t="str">
        <f t="shared" si="68"/>
        <v>z</v>
      </c>
      <c r="AA698" s="22" t="str">
        <f t="shared" si="67"/>
        <v>s</v>
      </c>
    </row>
    <row r="699" spans="24:27" x14ac:dyDescent="0.25">
      <c r="X699" s="59">
        <v>696</v>
      </c>
      <c r="Y699" s="57" t="str">
        <f t="shared" si="66"/>
        <v>zt</v>
      </c>
      <c r="Z699" s="22" t="str">
        <f t="shared" si="68"/>
        <v>z</v>
      </c>
      <c r="AA699" s="22" t="str">
        <f t="shared" si="67"/>
        <v>t</v>
      </c>
    </row>
    <row r="700" spans="24:27" x14ac:dyDescent="0.25">
      <c r="X700" s="59">
        <v>697</v>
      </c>
      <c r="Y700" s="57" t="str">
        <f t="shared" si="66"/>
        <v>zu</v>
      </c>
      <c r="Z700" s="22" t="str">
        <f t="shared" si="68"/>
        <v>z</v>
      </c>
      <c r="AA700" s="22" t="str">
        <f t="shared" si="67"/>
        <v>u</v>
      </c>
    </row>
    <row r="701" spans="24:27" x14ac:dyDescent="0.25">
      <c r="X701" s="59">
        <v>698</v>
      </c>
      <c r="Y701" s="57" t="str">
        <f t="shared" si="66"/>
        <v>zv</v>
      </c>
      <c r="Z701" s="22" t="str">
        <f t="shared" si="68"/>
        <v>z</v>
      </c>
      <c r="AA701" s="22" t="str">
        <f t="shared" si="67"/>
        <v>v</v>
      </c>
    </row>
    <row r="702" spans="24:27" x14ac:dyDescent="0.25">
      <c r="X702" s="59">
        <v>699</v>
      </c>
      <c r="Y702" s="57" t="str">
        <f t="shared" si="66"/>
        <v>zw</v>
      </c>
      <c r="Z702" s="22" t="str">
        <f t="shared" si="68"/>
        <v>z</v>
      </c>
      <c r="AA702" s="22" t="str">
        <f t="shared" si="67"/>
        <v>w</v>
      </c>
    </row>
    <row r="703" spans="24:27" x14ac:dyDescent="0.25">
      <c r="X703" s="59">
        <v>700</v>
      </c>
      <c r="Y703" s="57" t="str">
        <f t="shared" si="66"/>
        <v>zx</v>
      </c>
      <c r="Z703" s="22" t="str">
        <f t="shared" si="68"/>
        <v>z</v>
      </c>
      <c r="AA703" s="22" t="str">
        <f t="shared" si="67"/>
        <v>x</v>
      </c>
    </row>
    <row r="704" spans="24:27" x14ac:dyDescent="0.25">
      <c r="X704" s="59">
        <v>701</v>
      </c>
      <c r="Y704" s="57" t="str">
        <f t="shared" si="66"/>
        <v>zy</v>
      </c>
      <c r="Z704" s="22" t="str">
        <f t="shared" si="68"/>
        <v>z</v>
      </c>
      <c r="AA704" s="22" t="str">
        <f t="shared" si="67"/>
        <v>y</v>
      </c>
    </row>
    <row r="705" spans="24:27" x14ac:dyDescent="0.25">
      <c r="X705" s="59">
        <v>702</v>
      </c>
      <c r="Y705" s="57" t="str">
        <f t="shared" si="66"/>
        <v>zz</v>
      </c>
      <c r="Z705" s="22" t="str">
        <f t="shared" si="68"/>
        <v>z</v>
      </c>
      <c r="AA705" s="22" t="str">
        <f t="shared" si="67"/>
        <v>z</v>
      </c>
    </row>
    <row r="706" spans="24:27" x14ac:dyDescent="0.25">
      <c r="X706" s="59">
        <v>703</v>
      </c>
      <c r="Y706" s="57" t="str">
        <f>"a"&amp;Y30</f>
        <v>aaa</v>
      </c>
      <c r="Z706" s="22" t="s">
        <v>111</v>
      </c>
      <c r="AA706" s="22" t="str">
        <f>AA680</f>
        <v>a</v>
      </c>
    </row>
    <row r="707" spans="24:27" x14ac:dyDescent="0.25">
      <c r="X707" s="59">
        <v>704</v>
      </c>
      <c r="Y707" s="57" t="str">
        <f t="shared" ref="Y707:Y770" si="69">"a"&amp;Y31</f>
        <v>aab</v>
      </c>
      <c r="Z707" s="22" t="s">
        <v>111</v>
      </c>
      <c r="AA707" s="22" t="str">
        <f t="shared" ref="AA707:AA731" si="70">AA681</f>
        <v>b</v>
      </c>
    </row>
    <row r="708" spans="24:27" x14ac:dyDescent="0.25">
      <c r="X708" s="59">
        <v>705</v>
      </c>
      <c r="Y708" s="57" t="str">
        <f t="shared" si="69"/>
        <v>aac</v>
      </c>
      <c r="Z708" s="22" t="s">
        <v>111</v>
      </c>
      <c r="AA708" s="22" t="str">
        <f t="shared" si="70"/>
        <v>c</v>
      </c>
    </row>
    <row r="709" spans="24:27" x14ac:dyDescent="0.25">
      <c r="X709" s="59">
        <v>706</v>
      </c>
      <c r="Y709" s="57" t="str">
        <f t="shared" si="69"/>
        <v>aad</v>
      </c>
      <c r="Z709" s="22" t="s">
        <v>111</v>
      </c>
      <c r="AA709" s="22" t="str">
        <f t="shared" si="70"/>
        <v>d</v>
      </c>
    </row>
    <row r="710" spans="24:27" x14ac:dyDescent="0.25">
      <c r="X710" s="59">
        <v>707</v>
      </c>
      <c r="Y710" s="57" t="str">
        <f t="shared" si="69"/>
        <v>aae</v>
      </c>
      <c r="Z710" s="22" t="s">
        <v>111</v>
      </c>
      <c r="AA710" s="22" t="str">
        <f t="shared" si="70"/>
        <v>e</v>
      </c>
    </row>
    <row r="711" spans="24:27" x14ac:dyDescent="0.25">
      <c r="X711" s="59">
        <v>708</v>
      </c>
      <c r="Y711" s="57" t="str">
        <f t="shared" si="69"/>
        <v>aaf</v>
      </c>
      <c r="Z711" s="22" t="s">
        <v>111</v>
      </c>
      <c r="AA711" s="22" t="str">
        <f t="shared" si="70"/>
        <v>f</v>
      </c>
    </row>
    <row r="712" spans="24:27" x14ac:dyDescent="0.25">
      <c r="X712" s="59">
        <v>709</v>
      </c>
      <c r="Y712" s="57" t="str">
        <f t="shared" si="69"/>
        <v>aag</v>
      </c>
      <c r="Z712" s="22" t="s">
        <v>111</v>
      </c>
      <c r="AA712" s="22" t="str">
        <f t="shared" si="70"/>
        <v>g</v>
      </c>
    </row>
    <row r="713" spans="24:27" x14ac:dyDescent="0.25">
      <c r="X713" s="59">
        <v>710</v>
      </c>
      <c r="Y713" s="57" t="str">
        <f t="shared" si="69"/>
        <v>aah</v>
      </c>
      <c r="Z713" s="22" t="s">
        <v>111</v>
      </c>
      <c r="AA713" s="22" t="str">
        <f t="shared" si="70"/>
        <v>h</v>
      </c>
    </row>
    <row r="714" spans="24:27" x14ac:dyDescent="0.25">
      <c r="X714" s="59">
        <v>711</v>
      </c>
      <c r="Y714" s="57" t="str">
        <f t="shared" si="69"/>
        <v>aai</v>
      </c>
      <c r="Z714" s="22" t="s">
        <v>111</v>
      </c>
      <c r="AA714" s="22" t="str">
        <f t="shared" si="70"/>
        <v>i</v>
      </c>
    </row>
    <row r="715" spans="24:27" x14ac:dyDescent="0.25">
      <c r="X715" s="59">
        <v>712</v>
      </c>
      <c r="Y715" s="57" t="str">
        <f t="shared" si="69"/>
        <v>aaj</v>
      </c>
      <c r="Z715" s="22" t="s">
        <v>111</v>
      </c>
      <c r="AA715" s="22" t="str">
        <f t="shared" si="70"/>
        <v>j</v>
      </c>
    </row>
    <row r="716" spans="24:27" x14ac:dyDescent="0.25">
      <c r="X716" s="59">
        <v>713</v>
      </c>
      <c r="Y716" s="57" t="str">
        <f t="shared" si="69"/>
        <v>aak</v>
      </c>
      <c r="Z716" s="22" t="s">
        <v>111</v>
      </c>
      <c r="AA716" s="22" t="str">
        <f t="shared" si="70"/>
        <v>k</v>
      </c>
    </row>
    <row r="717" spans="24:27" x14ac:dyDescent="0.25">
      <c r="X717" s="59">
        <v>714</v>
      </c>
      <c r="Y717" s="57" t="str">
        <f t="shared" si="69"/>
        <v>aal</v>
      </c>
      <c r="Z717" s="22" t="s">
        <v>111</v>
      </c>
      <c r="AA717" s="22" t="str">
        <f t="shared" si="70"/>
        <v>l</v>
      </c>
    </row>
    <row r="718" spans="24:27" x14ac:dyDescent="0.25">
      <c r="X718" s="59">
        <v>715</v>
      </c>
      <c r="Y718" s="57" t="str">
        <f t="shared" si="69"/>
        <v>aam</v>
      </c>
      <c r="Z718" s="22" t="s">
        <v>111</v>
      </c>
      <c r="AA718" s="22" t="str">
        <f t="shared" si="70"/>
        <v>m</v>
      </c>
    </row>
    <row r="719" spans="24:27" x14ac:dyDescent="0.25">
      <c r="X719" s="59">
        <v>716</v>
      </c>
      <c r="Y719" s="57" t="str">
        <f t="shared" si="69"/>
        <v>aan</v>
      </c>
      <c r="Z719" s="22" t="s">
        <v>111</v>
      </c>
      <c r="AA719" s="22" t="str">
        <f t="shared" si="70"/>
        <v>n</v>
      </c>
    </row>
    <row r="720" spans="24:27" x14ac:dyDescent="0.25">
      <c r="X720" s="59">
        <v>717</v>
      </c>
      <c r="Y720" s="57" t="str">
        <f t="shared" si="69"/>
        <v>aao</v>
      </c>
      <c r="Z720" s="22" t="s">
        <v>111</v>
      </c>
      <c r="AA720" s="22" t="str">
        <f t="shared" si="70"/>
        <v>o</v>
      </c>
    </row>
    <row r="721" spans="24:27" x14ac:dyDescent="0.25">
      <c r="X721" s="59">
        <v>718</v>
      </c>
      <c r="Y721" s="57" t="str">
        <f t="shared" si="69"/>
        <v>aap</v>
      </c>
      <c r="Z721" s="22" t="s">
        <v>111</v>
      </c>
      <c r="AA721" s="22" t="str">
        <f t="shared" si="70"/>
        <v>p</v>
      </c>
    </row>
    <row r="722" spans="24:27" x14ac:dyDescent="0.25">
      <c r="X722" s="59">
        <v>719</v>
      </c>
      <c r="Y722" s="57" t="str">
        <f t="shared" si="69"/>
        <v>aaq</v>
      </c>
      <c r="Z722" s="22" t="s">
        <v>111</v>
      </c>
      <c r="AA722" s="22" t="str">
        <f t="shared" si="70"/>
        <v>q</v>
      </c>
    </row>
    <row r="723" spans="24:27" x14ac:dyDescent="0.25">
      <c r="X723" s="59">
        <v>720</v>
      </c>
      <c r="Y723" s="57" t="str">
        <f t="shared" si="69"/>
        <v>aar</v>
      </c>
      <c r="Z723" s="22" t="s">
        <v>111</v>
      </c>
      <c r="AA723" s="22" t="str">
        <f t="shared" si="70"/>
        <v>r</v>
      </c>
    </row>
    <row r="724" spans="24:27" x14ac:dyDescent="0.25">
      <c r="X724" s="59">
        <v>721</v>
      </c>
      <c r="Y724" s="57" t="str">
        <f t="shared" si="69"/>
        <v>aas</v>
      </c>
      <c r="Z724" s="22" t="s">
        <v>111</v>
      </c>
      <c r="AA724" s="22" t="str">
        <f t="shared" si="70"/>
        <v>s</v>
      </c>
    </row>
    <row r="725" spans="24:27" x14ac:dyDescent="0.25">
      <c r="X725" s="59">
        <v>722</v>
      </c>
      <c r="Y725" s="57" t="str">
        <f t="shared" si="69"/>
        <v>aat</v>
      </c>
      <c r="Z725" s="22" t="s">
        <v>111</v>
      </c>
      <c r="AA725" s="22" t="str">
        <f t="shared" si="70"/>
        <v>t</v>
      </c>
    </row>
    <row r="726" spans="24:27" x14ac:dyDescent="0.25">
      <c r="X726" s="59">
        <v>723</v>
      </c>
      <c r="Y726" s="57" t="str">
        <f t="shared" si="69"/>
        <v>aau</v>
      </c>
      <c r="Z726" s="22" t="s">
        <v>111</v>
      </c>
      <c r="AA726" s="22" t="str">
        <f t="shared" si="70"/>
        <v>u</v>
      </c>
    </row>
    <row r="727" spans="24:27" x14ac:dyDescent="0.25">
      <c r="X727" s="59">
        <v>724</v>
      </c>
      <c r="Y727" s="57" t="str">
        <f t="shared" si="69"/>
        <v>aav</v>
      </c>
      <c r="Z727" s="22" t="s">
        <v>111</v>
      </c>
      <c r="AA727" s="22" t="str">
        <f t="shared" si="70"/>
        <v>v</v>
      </c>
    </row>
    <row r="728" spans="24:27" x14ac:dyDescent="0.25">
      <c r="X728" s="59">
        <v>725</v>
      </c>
      <c r="Y728" s="57" t="str">
        <f t="shared" si="69"/>
        <v>aaw</v>
      </c>
      <c r="Z728" s="22" t="s">
        <v>111</v>
      </c>
      <c r="AA728" s="22" t="str">
        <f t="shared" si="70"/>
        <v>w</v>
      </c>
    </row>
    <row r="729" spans="24:27" x14ac:dyDescent="0.25">
      <c r="X729" s="59">
        <v>726</v>
      </c>
      <c r="Y729" s="57" t="str">
        <f t="shared" si="69"/>
        <v>aax</v>
      </c>
      <c r="Z729" s="22" t="s">
        <v>111</v>
      </c>
      <c r="AA729" s="22" t="str">
        <f t="shared" si="70"/>
        <v>x</v>
      </c>
    </row>
    <row r="730" spans="24:27" x14ac:dyDescent="0.25">
      <c r="X730" s="59">
        <v>727</v>
      </c>
      <c r="Y730" s="57" t="str">
        <f t="shared" si="69"/>
        <v>aay</v>
      </c>
      <c r="Z730" s="22" t="s">
        <v>111</v>
      </c>
      <c r="AA730" s="22" t="str">
        <f t="shared" si="70"/>
        <v>y</v>
      </c>
    </row>
    <row r="731" spans="24:27" x14ac:dyDescent="0.25">
      <c r="X731" s="59">
        <v>728</v>
      </c>
      <c r="Y731" s="57" t="str">
        <f t="shared" si="69"/>
        <v>aaz</v>
      </c>
      <c r="Z731" s="22" t="s">
        <v>111</v>
      </c>
      <c r="AA731" s="22" t="str">
        <f t="shared" si="70"/>
        <v>z</v>
      </c>
    </row>
    <row r="732" spans="24:27" x14ac:dyDescent="0.25">
      <c r="X732" s="59">
        <v>729</v>
      </c>
      <c r="Y732" s="57" t="str">
        <f t="shared" si="69"/>
        <v>aba</v>
      </c>
    </row>
    <row r="733" spans="24:27" x14ac:dyDescent="0.25">
      <c r="X733" s="59">
        <v>730</v>
      </c>
      <c r="Y733" s="57" t="str">
        <f t="shared" si="69"/>
        <v>abb</v>
      </c>
    </row>
    <row r="734" spans="24:27" x14ac:dyDescent="0.25">
      <c r="X734" s="59">
        <v>731</v>
      </c>
      <c r="Y734" s="57" t="str">
        <f t="shared" si="69"/>
        <v>abc</v>
      </c>
    </row>
    <row r="735" spans="24:27" x14ac:dyDescent="0.25">
      <c r="X735" s="59">
        <v>732</v>
      </c>
      <c r="Y735" s="57" t="str">
        <f t="shared" si="69"/>
        <v>abd</v>
      </c>
    </row>
    <row r="736" spans="24:27" x14ac:dyDescent="0.25">
      <c r="X736" s="59">
        <v>733</v>
      </c>
      <c r="Y736" s="57" t="str">
        <f t="shared" si="69"/>
        <v>abe</v>
      </c>
    </row>
    <row r="737" spans="24:25" x14ac:dyDescent="0.25">
      <c r="X737" s="59">
        <v>734</v>
      </c>
      <c r="Y737" s="57" t="str">
        <f t="shared" si="69"/>
        <v>abf</v>
      </c>
    </row>
    <row r="738" spans="24:25" x14ac:dyDescent="0.25">
      <c r="X738" s="59">
        <v>735</v>
      </c>
      <c r="Y738" s="57" t="str">
        <f t="shared" si="69"/>
        <v>abg</v>
      </c>
    </row>
    <row r="739" spans="24:25" x14ac:dyDescent="0.25">
      <c r="X739" s="59">
        <v>736</v>
      </c>
      <c r="Y739" s="57" t="str">
        <f t="shared" si="69"/>
        <v>abh</v>
      </c>
    </row>
    <row r="740" spans="24:25" x14ac:dyDescent="0.25">
      <c r="X740" s="59">
        <v>737</v>
      </c>
      <c r="Y740" s="57" t="str">
        <f t="shared" si="69"/>
        <v>abi</v>
      </c>
    </row>
    <row r="741" spans="24:25" x14ac:dyDescent="0.25">
      <c r="X741" s="59">
        <v>738</v>
      </c>
      <c r="Y741" s="57" t="str">
        <f t="shared" si="69"/>
        <v>abj</v>
      </c>
    </row>
    <row r="742" spans="24:25" x14ac:dyDescent="0.25">
      <c r="X742" s="59">
        <v>739</v>
      </c>
      <c r="Y742" s="57" t="str">
        <f t="shared" si="69"/>
        <v>abk</v>
      </c>
    </row>
    <row r="743" spans="24:25" x14ac:dyDescent="0.25">
      <c r="X743" s="59">
        <v>740</v>
      </c>
      <c r="Y743" s="57" t="str">
        <f t="shared" si="69"/>
        <v>abl</v>
      </c>
    </row>
    <row r="744" spans="24:25" x14ac:dyDescent="0.25">
      <c r="X744" s="59">
        <v>741</v>
      </c>
      <c r="Y744" s="57" t="str">
        <f t="shared" si="69"/>
        <v>abm</v>
      </c>
    </row>
    <row r="745" spans="24:25" x14ac:dyDescent="0.25">
      <c r="X745" s="59">
        <v>742</v>
      </c>
      <c r="Y745" s="57" t="str">
        <f t="shared" si="69"/>
        <v>abn</v>
      </c>
    </row>
    <row r="746" spans="24:25" x14ac:dyDescent="0.25">
      <c r="X746" s="59">
        <v>743</v>
      </c>
      <c r="Y746" s="57" t="str">
        <f t="shared" si="69"/>
        <v>abo</v>
      </c>
    </row>
    <row r="747" spans="24:25" x14ac:dyDescent="0.25">
      <c r="X747" s="59">
        <v>744</v>
      </c>
      <c r="Y747" s="57" t="str">
        <f t="shared" si="69"/>
        <v>abp</v>
      </c>
    </row>
    <row r="748" spans="24:25" x14ac:dyDescent="0.25">
      <c r="X748" s="59">
        <v>745</v>
      </c>
      <c r="Y748" s="57" t="str">
        <f t="shared" si="69"/>
        <v>abq</v>
      </c>
    </row>
    <row r="749" spans="24:25" x14ac:dyDescent="0.25">
      <c r="X749" s="59">
        <v>746</v>
      </c>
      <c r="Y749" s="57" t="str">
        <f t="shared" si="69"/>
        <v>abr</v>
      </c>
    </row>
    <row r="750" spans="24:25" x14ac:dyDescent="0.25">
      <c r="X750" s="59">
        <v>747</v>
      </c>
      <c r="Y750" s="57" t="str">
        <f t="shared" si="69"/>
        <v>abs</v>
      </c>
    </row>
    <row r="751" spans="24:25" x14ac:dyDescent="0.25">
      <c r="X751" s="59">
        <v>748</v>
      </c>
      <c r="Y751" s="57" t="str">
        <f t="shared" si="69"/>
        <v>abt</v>
      </c>
    </row>
    <row r="752" spans="24:25" x14ac:dyDescent="0.25">
      <c r="X752" s="59">
        <v>749</v>
      </c>
      <c r="Y752" s="57" t="str">
        <f t="shared" si="69"/>
        <v>abu</v>
      </c>
    </row>
    <row r="753" spans="24:25" x14ac:dyDescent="0.25">
      <c r="X753" s="59">
        <v>750</v>
      </c>
      <c r="Y753" s="57" t="str">
        <f t="shared" si="69"/>
        <v>abv</v>
      </c>
    </row>
    <row r="754" spans="24:25" x14ac:dyDescent="0.25">
      <c r="X754" s="59">
        <v>751</v>
      </c>
      <c r="Y754" s="57" t="str">
        <f t="shared" si="69"/>
        <v>abw</v>
      </c>
    </row>
    <row r="755" spans="24:25" x14ac:dyDescent="0.25">
      <c r="X755" s="59">
        <v>752</v>
      </c>
      <c r="Y755" s="57" t="str">
        <f t="shared" si="69"/>
        <v>abx</v>
      </c>
    </row>
    <row r="756" spans="24:25" x14ac:dyDescent="0.25">
      <c r="X756" s="59">
        <v>753</v>
      </c>
      <c r="Y756" s="57" t="str">
        <f t="shared" si="69"/>
        <v>aby</v>
      </c>
    </row>
    <row r="757" spans="24:25" x14ac:dyDescent="0.25">
      <c r="X757" s="59">
        <v>754</v>
      </c>
      <c r="Y757" s="57" t="str">
        <f t="shared" si="69"/>
        <v>abz</v>
      </c>
    </row>
    <row r="758" spans="24:25" x14ac:dyDescent="0.25">
      <c r="X758" s="59">
        <v>755</v>
      </c>
      <c r="Y758" s="57" t="str">
        <f t="shared" si="69"/>
        <v>aca</v>
      </c>
    </row>
    <row r="759" spans="24:25" x14ac:dyDescent="0.25">
      <c r="X759" s="59">
        <v>756</v>
      </c>
      <c r="Y759" s="57" t="str">
        <f t="shared" si="69"/>
        <v>acb</v>
      </c>
    </row>
    <row r="760" spans="24:25" x14ac:dyDescent="0.25">
      <c r="X760" s="59">
        <v>757</v>
      </c>
      <c r="Y760" s="57" t="str">
        <f t="shared" si="69"/>
        <v>acc</v>
      </c>
    </row>
    <row r="761" spans="24:25" x14ac:dyDescent="0.25">
      <c r="X761" s="59">
        <v>758</v>
      </c>
      <c r="Y761" s="57" t="str">
        <f t="shared" si="69"/>
        <v>acd</v>
      </c>
    </row>
    <row r="762" spans="24:25" x14ac:dyDescent="0.25">
      <c r="X762" s="59">
        <v>759</v>
      </c>
      <c r="Y762" s="57" t="str">
        <f t="shared" si="69"/>
        <v>ace</v>
      </c>
    </row>
    <row r="763" spans="24:25" x14ac:dyDescent="0.25">
      <c r="X763" s="59">
        <v>760</v>
      </c>
      <c r="Y763" s="57" t="str">
        <f t="shared" si="69"/>
        <v>acf</v>
      </c>
    </row>
    <row r="764" spans="24:25" x14ac:dyDescent="0.25">
      <c r="X764" s="59">
        <v>761</v>
      </c>
      <c r="Y764" s="57" t="str">
        <f t="shared" si="69"/>
        <v>acg</v>
      </c>
    </row>
    <row r="765" spans="24:25" x14ac:dyDescent="0.25">
      <c r="X765" s="59">
        <v>762</v>
      </c>
      <c r="Y765" s="57" t="str">
        <f t="shared" si="69"/>
        <v>ach</v>
      </c>
    </row>
    <row r="766" spans="24:25" x14ac:dyDescent="0.25">
      <c r="X766" s="59">
        <v>763</v>
      </c>
      <c r="Y766" s="57" t="str">
        <f t="shared" si="69"/>
        <v>aci</v>
      </c>
    </row>
    <row r="767" spans="24:25" x14ac:dyDescent="0.25">
      <c r="X767" s="59">
        <v>764</v>
      </c>
      <c r="Y767" s="57" t="str">
        <f t="shared" si="69"/>
        <v>acj</v>
      </c>
    </row>
    <row r="768" spans="24:25" x14ac:dyDescent="0.25">
      <c r="X768" s="59">
        <v>765</v>
      </c>
      <c r="Y768" s="57" t="str">
        <f t="shared" si="69"/>
        <v>ack</v>
      </c>
    </row>
    <row r="769" spans="24:25" x14ac:dyDescent="0.25">
      <c r="X769" s="59">
        <v>766</v>
      </c>
      <c r="Y769" s="57" t="str">
        <f t="shared" si="69"/>
        <v>acl</v>
      </c>
    </row>
    <row r="770" spans="24:25" x14ac:dyDescent="0.25">
      <c r="X770" s="59">
        <v>767</v>
      </c>
      <c r="Y770" s="57" t="str">
        <f t="shared" si="69"/>
        <v>acm</v>
      </c>
    </row>
    <row r="771" spans="24:25" x14ac:dyDescent="0.25">
      <c r="X771" s="59">
        <v>768</v>
      </c>
      <c r="Y771" s="57" t="str">
        <f t="shared" ref="Y771:Y834" si="71">"a"&amp;Y95</f>
        <v>acn</v>
      </c>
    </row>
    <row r="772" spans="24:25" x14ac:dyDescent="0.25">
      <c r="X772" s="59">
        <v>769</v>
      </c>
      <c r="Y772" s="57" t="str">
        <f t="shared" si="71"/>
        <v>aco</v>
      </c>
    </row>
    <row r="773" spans="24:25" x14ac:dyDescent="0.25">
      <c r="X773" s="59">
        <v>770</v>
      </c>
      <c r="Y773" s="57" t="str">
        <f t="shared" si="71"/>
        <v>acp</v>
      </c>
    </row>
    <row r="774" spans="24:25" x14ac:dyDescent="0.25">
      <c r="X774" s="59">
        <v>771</v>
      </c>
      <c r="Y774" s="57" t="str">
        <f t="shared" si="71"/>
        <v>acq</v>
      </c>
    </row>
    <row r="775" spans="24:25" x14ac:dyDescent="0.25">
      <c r="X775" s="59">
        <v>772</v>
      </c>
      <c r="Y775" s="57" t="str">
        <f t="shared" si="71"/>
        <v>acr</v>
      </c>
    </row>
    <row r="776" spans="24:25" x14ac:dyDescent="0.25">
      <c r="X776" s="59">
        <v>773</v>
      </c>
      <c r="Y776" s="57" t="str">
        <f t="shared" si="71"/>
        <v>acs</v>
      </c>
    </row>
    <row r="777" spans="24:25" x14ac:dyDescent="0.25">
      <c r="X777" s="59">
        <v>774</v>
      </c>
      <c r="Y777" s="57" t="str">
        <f t="shared" si="71"/>
        <v>act</v>
      </c>
    </row>
    <row r="778" spans="24:25" x14ac:dyDescent="0.25">
      <c r="X778" s="59">
        <v>775</v>
      </c>
      <c r="Y778" s="57" t="str">
        <f t="shared" si="71"/>
        <v>acu</v>
      </c>
    </row>
    <row r="779" spans="24:25" x14ac:dyDescent="0.25">
      <c r="X779" s="59">
        <v>776</v>
      </c>
      <c r="Y779" s="57" t="str">
        <f t="shared" si="71"/>
        <v>acv</v>
      </c>
    </row>
    <row r="780" spans="24:25" x14ac:dyDescent="0.25">
      <c r="X780" s="59">
        <v>777</v>
      </c>
      <c r="Y780" s="57" t="str">
        <f t="shared" si="71"/>
        <v>acw</v>
      </c>
    </row>
    <row r="781" spans="24:25" x14ac:dyDescent="0.25">
      <c r="X781" s="59">
        <v>778</v>
      </c>
      <c r="Y781" s="57" t="str">
        <f t="shared" si="71"/>
        <v>acx</v>
      </c>
    </row>
    <row r="782" spans="24:25" x14ac:dyDescent="0.25">
      <c r="X782" s="59">
        <v>779</v>
      </c>
      <c r="Y782" s="57" t="str">
        <f t="shared" si="71"/>
        <v>acy</v>
      </c>
    </row>
    <row r="783" spans="24:25" x14ac:dyDescent="0.25">
      <c r="X783" s="59">
        <v>780</v>
      </c>
      <c r="Y783" s="57" t="str">
        <f t="shared" si="71"/>
        <v>acz</v>
      </c>
    </row>
    <row r="784" spans="24:25" x14ac:dyDescent="0.25">
      <c r="X784" s="59">
        <v>781</v>
      </c>
      <c r="Y784" s="57" t="str">
        <f t="shared" si="71"/>
        <v>ada</v>
      </c>
    </row>
    <row r="785" spans="24:25" x14ac:dyDescent="0.25">
      <c r="X785" s="59">
        <v>782</v>
      </c>
      <c r="Y785" s="57" t="str">
        <f t="shared" si="71"/>
        <v>adb</v>
      </c>
    </row>
    <row r="786" spans="24:25" x14ac:dyDescent="0.25">
      <c r="X786" s="59">
        <v>783</v>
      </c>
      <c r="Y786" s="57" t="str">
        <f t="shared" si="71"/>
        <v>adc</v>
      </c>
    </row>
    <row r="787" spans="24:25" x14ac:dyDescent="0.25">
      <c r="X787" s="59">
        <v>784</v>
      </c>
      <c r="Y787" s="57" t="str">
        <f t="shared" si="71"/>
        <v>add</v>
      </c>
    </row>
    <row r="788" spans="24:25" x14ac:dyDescent="0.25">
      <c r="X788" s="59">
        <v>785</v>
      </c>
      <c r="Y788" s="57" t="str">
        <f t="shared" si="71"/>
        <v>ade</v>
      </c>
    </row>
    <row r="789" spans="24:25" x14ac:dyDescent="0.25">
      <c r="X789" s="59">
        <v>786</v>
      </c>
      <c r="Y789" s="57" t="str">
        <f t="shared" si="71"/>
        <v>adf</v>
      </c>
    </row>
    <row r="790" spans="24:25" x14ac:dyDescent="0.25">
      <c r="X790" s="59">
        <v>787</v>
      </c>
      <c r="Y790" s="57" t="str">
        <f t="shared" si="71"/>
        <v>adg</v>
      </c>
    </row>
    <row r="791" spans="24:25" x14ac:dyDescent="0.25">
      <c r="X791" s="59">
        <v>788</v>
      </c>
      <c r="Y791" s="57" t="str">
        <f t="shared" si="71"/>
        <v>adh</v>
      </c>
    </row>
    <row r="792" spans="24:25" x14ac:dyDescent="0.25">
      <c r="X792" s="59">
        <v>789</v>
      </c>
      <c r="Y792" s="57" t="str">
        <f t="shared" si="71"/>
        <v>adi</v>
      </c>
    </row>
    <row r="793" spans="24:25" x14ac:dyDescent="0.25">
      <c r="X793" s="59">
        <v>790</v>
      </c>
      <c r="Y793" s="57" t="str">
        <f t="shared" si="71"/>
        <v>adj</v>
      </c>
    </row>
    <row r="794" spans="24:25" x14ac:dyDescent="0.25">
      <c r="X794" s="59">
        <v>791</v>
      </c>
      <c r="Y794" s="57" t="str">
        <f t="shared" si="71"/>
        <v>adk</v>
      </c>
    </row>
    <row r="795" spans="24:25" x14ac:dyDescent="0.25">
      <c r="X795" s="59">
        <v>792</v>
      </c>
      <c r="Y795" s="57" t="str">
        <f t="shared" si="71"/>
        <v>adl</v>
      </c>
    </row>
    <row r="796" spans="24:25" x14ac:dyDescent="0.25">
      <c r="X796" s="59">
        <v>793</v>
      </c>
      <c r="Y796" s="57" t="str">
        <f t="shared" si="71"/>
        <v>adm</v>
      </c>
    </row>
    <row r="797" spans="24:25" x14ac:dyDescent="0.25">
      <c r="X797" s="59">
        <v>794</v>
      </c>
      <c r="Y797" s="57" t="str">
        <f t="shared" si="71"/>
        <v>adn</v>
      </c>
    </row>
    <row r="798" spans="24:25" x14ac:dyDescent="0.25">
      <c r="X798" s="59">
        <v>795</v>
      </c>
      <c r="Y798" s="57" t="str">
        <f t="shared" si="71"/>
        <v>ado</v>
      </c>
    </row>
    <row r="799" spans="24:25" x14ac:dyDescent="0.25">
      <c r="X799" s="59">
        <v>796</v>
      </c>
      <c r="Y799" s="57" t="str">
        <f t="shared" si="71"/>
        <v>adp</v>
      </c>
    </row>
    <row r="800" spans="24:25" x14ac:dyDescent="0.25">
      <c r="X800" s="59">
        <v>797</v>
      </c>
      <c r="Y800" s="57" t="str">
        <f t="shared" si="71"/>
        <v>adq</v>
      </c>
    </row>
    <row r="801" spans="24:25" x14ac:dyDescent="0.25">
      <c r="X801" s="59">
        <v>798</v>
      </c>
      <c r="Y801" s="57" t="str">
        <f t="shared" si="71"/>
        <v>adr</v>
      </c>
    </row>
    <row r="802" spans="24:25" x14ac:dyDescent="0.25">
      <c r="X802" s="59">
        <v>799</v>
      </c>
      <c r="Y802" s="57" t="str">
        <f t="shared" si="71"/>
        <v>ads</v>
      </c>
    </row>
    <row r="803" spans="24:25" x14ac:dyDescent="0.25">
      <c r="X803" s="59">
        <v>800</v>
      </c>
      <c r="Y803" s="57" t="str">
        <f t="shared" si="71"/>
        <v>adt</v>
      </c>
    </row>
    <row r="804" spans="24:25" x14ac:dyDescent="0.25">
      <c r="X804" s="59">
        <v>801</v>
      </c>
      <c r="Y804" s="57" t="str">
        <f t="shared" si="71"/>
        <v>adu</v>
      </c>
    </row>
    <row r="805" spans="24:25" x14ac:dyDescent="0.25">
      <c r="X805" s="59">
        <v>802</v>
      </c>
      <c r="Y805" s="57" t="str">
        <f t="shared" si="71"/>
        <v>adv</v>
      </c>
    </row>
    <row r="806" spans="24:25" x14ac:dyDescent="0.25">
      <c r="X806" s="59">
        <v>803</v>
      </c>
      <c r="Y806" s="57" t="str">
        <f t="shared" si="71"/>
        <v>adw</v>
      </c>
    </row>
    <row r="807" spans="24:25" x14ac:dyDescent="0.25">
      <c r="X807" s="59">
        <v>804</v>
      </c>
      <c r="Y807" s="57" t="str">
        <f t="shared" si="71"/>
        <v>adx</v>
      </c>
    </row>
    <row r="808" spans="24:25" x14ac:dyDescent="0.25">
      <c r="X808" s="59">
        <v>805</v>
      </c>
      <c r="Y808" s="57" t="str">
        <f t="shared" si="71"/>
        <v>ady</v>
      </c>
    </row>
    <row r="809" spans="24:25" x14ac:dyDescent="0.25">
      <c r="X809" s="59">
        <v>806</v>
      </c>
      <c r="Y809" s="57" t="str">
        <f t="shared" si="71"/>
        <v>adz</v>
      </c>
    </row>
    <row r="810" spans="24:25" x14ac:dyDescent="0.25">
      <c r="X810" s="59">
        <v>807</v>
      </c>
      <c r="Y810" s="57" t="str">
        <f t="shared" si="71"/>
        <v>aea</v>
      </c>
    </row>
    <row r="811" spans="24:25" x14ac:dyDescent="0.25">
      <c r="X811" s="59">
        <v>808</v>
      </c>
      <c r="Y811" s="57" t="str">
        <f t="shared" si="71"/>
        <v>aeb</v>
      </c>
    </row>
    <row r="812" spans="24:25" x14ac:dyDescent="0.25">
      <c r="X812" s="59">
        <v>809</v>
      </c>
      <c r="Y812" s="57" t="str">
        <f t="shared" si="71"/>
        <v>aec</v>
      </c>
    </row>
    <row r="813" spans="24:25" x14ac:dyDescent="0.25">
      <c r="X813" s="59">
        <v>810</v>
      </c>
      <c r="Y813" s="57" t="str">
        <f t="shared" si="71"/>
        <v>aed</v>
      </c>
    </row>
    <row r="814" spans="24:25" x14ac:dyDescent="0.25">
      <c r="X814" s="59">
        <v>811</v>
      </c>
      <c r="Y814" s="57" t="str">
        <f t="shared" si="71"/>
        <v>aee</v>
      </c>
    </row>
    <row r="815" spans="24:25" x14ac:dyDescent="0.25">
      <c r="X815" s="59">
        <v>812</v>
      </c>
      <c r="Y815" s="57" t="str">
        <f t="shared" si="71"/>
        <v>aef</v>
      </c>
    </row>
    <row r="816" spans="24:25" x14ac:dyDescent="0.25">
      <c r="X816" s="59">
        <v>813</v>
      </c>
      <c r="Y816" s="57" t="str">
        <f t="shared" si="71"/>
        <v>aeg</v>
      </c>
    </row>
    <row r="817" spans="24:25" x14ac:dyDescent="0.25">
      <c r="X817" s="59">
        <v>814</v>
      </c>
      <c r="Y817" s="57" t="str">
        <f t="shared" si="71"/>
        <v>aeh</v>
      </c>
    </row>
    <row r="818" spans="24:25" x14ac:dyDescent="0.25">
      <c r="X818" s="59">
        <v>815</v>
      </c>
      <c r="Y818" s="57" t="str">
        <f t="shared" si="71"/>
        <v>aei</v>
      </c>
    </row>
    <row r="819" spans="24:25" x14ac:dyDescent="0.25">
      <c r="X819" s="59">
        <v>816</v>
      </c>
      <c r="Y819" s="57" t="str">
        <f t="shared" si="71"/>
        <v>aej</v>
      </c>
    </row>
    <row r="820" spans="24:25" x14ac:dyDescent="0.25">
      <c r="X820" s="59">
        <v>817</v>
      </c>
      <c r="Y820" s="57" t="str">
        <f t="shared" si="71"/>
        <v>aek</v>
      </c>
    </row>
    <row r="821" spans="24:25" x14ac:dyDescent="0.25">
      <c r="X821" s="59">
        <v>818</v>
      </c>
      <c r="Y821" s="57" t="str">
        <f t="shared" si="71"/>
        <v>ael</v>
      </c>
    </row>
    <row r="822" spans="24:25" x14ac:dyDescent="0.25">
      <c r="X822" s="59">
        <v>819</v>
      </c>
      <c r="Y822" s="57" t="str">
        <f t="shared" si="71"/>
        <v>aem</v>
      </c>
    </row>
    <row r="823" spans="24:25" x14ac:dyDescent="0.25">
      <c r="X823" s="59">
        <v>820</v>
      </c>
      <c r="Y823" s="57" t="str">
        <f t="shared" si="71"/>
        <v>aen</v>
      </c>
    </row>
    <row r="824" spans="24:25" x14ac:dyDescent="0.25">
      <c r="X824" s="59">
        <v>821</v>
      </c>
      <c r="Y824" s="57" t="str">
        <f t="shared" si="71"/>
        <v>aeo</v>
      </c>
    </row>
    <row r="825" spans="24:25" x14ac:dyDescent="0.25">
      <c r="X825" s="59">
        <v>822</v>
      </c>
      <c r="Y825" s="57" t="str">
        <f t="shared" si="71"/>
        <v>aep</v>
      </c>
    </row>
    <row r="826" spans="24:25" x14ac:dyDescent="0.25">
      <c r="X826" s="59">
        <v>823</v>
      </c>
      <c r="Y826" s="57" t="str">
        <f t="shared" si="71"/>
        <v>aeq</v>
      </c>
    </row>
    <row r="827" spans="24:25" x14ac:dyDescent="0.25">
      <c r="X827" s="59">
        <v>824</v>
      </c>
      <c r="Y827" s="57" t="str">
        <f t="shared" si="71"/>
        <v>aer</v>
      </c>
    </row>
    <row r="828" spans="24:25" x14ac:dyDescent="0.25">
      <c r="X828" s="59">
        <v>825</v>
      </c>
      <c r="Y828" s="57" t="str">
        <f t="shared" si="71"/>
        <v>aes</v>
      </c>
    </row>
    <row r="829" spans="24:25" x14ac:dyDescent="0.25">
      <c r="X829" s="59">
        <v>826</v>
      </c>
      <c r="Y829" s="57" t="str">
        <f t="shared" si="71"/>
        <v>aet</v>
      </c>
    </row>
    <row r="830" spans="24:25" x14ac:dyDescent="0.25">
      <c r="X830" s="59">
        <v>827</v>
      </c>
      <c r="Y830" s="57" t="str">
        <f t="shared" si="71"/>
        <v>aeu</v>
      </c>
    </row>
    <row r="831" spans="24:25" x14ac:dyDescent="0.25">
      <c r="X831" s="59">
        <v>828</v>
      </c>
      <c r="Y831" s="57" t="str">
        <f t="shared" si="71"/>
        <v>aev</v>
      </c>
    </row>
    <row r="832" spans="24:25" x14ac:dyDescent="0.25">
      <c r="X832" s="59">
        <v>829</v>
      </c>
      <c r="Y832" s="57" t="str">
        <f t="shared" si="71"/>
        <v>aew</v>
      </c>
    </row>
    <row r="833" spans="24:25" x14ac:dyDescent="0.25">
      <c r="X833" s="59">
        <v>830</v>
      </c>
      <c r="Y833" s="57" t="str">
        <f t="shared" si="71"/>
        <v>aex</v>
      </c>
    </row>
    <row r="834" spans="24:25" x14ac:dyDescent="0.25">
      <c r="X834" s="59">
        <v>831</v>
      </c>
      <c r="Y834" s="57" t="str">
        <f t="shared" si="71"/>
        <v>aey</v>
      </c>
    </row>
    <row r="835" spans="24:25" x14ac:dyDescent="0.25">
      <c r="X835" s="59">
        <v>832</v>
      </c>
      <c r="Y835" s="57" t="str">
        <f t="shared" ref="Y835:Y898" si="72">"a"&amp;Y159</f>
        <v>aez</v>
      </c>
    </row>
    <row r="836" spans="24:25" x14ac:dyDescent="0.25">
      <c r="X836" s="59">
        <v>833</v>
      </c>
      <c r="Y836" s="57" t="str">
        <f t="shared" si="72"/>
        <v>afa</v>
      </c>
    </row>
    <row r="837" spans="24:25" x14ac:dyDescent="0.25">
      <c r="X837" s="59">
        <v>834</v>
      </c>
      <c r="Y837" s="57" t="str">
        <f t="shared" si="72"/>
        <v>afb</v>
      </c>
    </row>
    <row r="838" spans="24:25" x14ac:dyDescent="0.25">
      <c r="X838" s="59">
        <v>835</v>
      </c>
      <c r="Y838" s="57" t="str">
        <f t="shared" si="72"/>
        <v>afc</v>
      </c>
    </row>
    <row r="839" spans="24:25" x14ac:dyDescent="0.25">
      <c r="X839" s="59">
        <v>836</v>
      </c>
      <c r="Y839" s="57" t="str">
        <f t="shared" si="72"/>
        <v>afd</v>
      </c>
    </row>
    <row r="840" spans="24:25" x14ac:dyDescent="0.25">
      <c r="X840" s="59">
        <v>837</v>
      </c>
      <c r="Y840" s="57" t="str">
        <f t="shared" si="72"/>
        <v>afe</v>
      </c>
    </row>
    <row r="841" spans="24:25" x14ac:dyDescent="0.25">
      <c r="X841" s="59">
        <v>838</v>
      </c>
      <c r="Y841" s="57" t="str">
        <f t="shared" si="72"/>
        <v>aff</v>
      </c>
    </row>
    <row r="842" spans="24:25" x14ac:dyDescent="0.25">
      <c r="X842" s="59">
        <v>839</v>
      </c>
      <c r="Y842" s="57" t="str">
        <f t="shared" si="72"/>
        <v>afg</v>
      </c>
    </row>
    <row r="843" spans="24:25" x14ac:dyDescent="0.25">
      <c r="X843" s="59">
        <v>840</v>
      </c>
      <c r="Y843" s="57" t="str">
        <f t="shared" si="72"/>
        <v>afh</v>
      </c>
    </row>
    <row r="844" spans="24:25" x14ac:dyDescent="0.25">
      <c r="X844" s="59">
        <v>841</v>
      </c>
      <c r="Y844" s="57" t="str">
        <f t="shared" si="72"/>
        <v>afi</v>
      </c>
    </row>
    <row r="845" spans="24:25" x14ac:dyDescent="0.25">
      <c r="X845" s="59">
        <v>842</v>
      </c>
      <c r="Y845" s="57" t="str">
        <f t="shared" si="72"/>
        <v>afj</v>
      </c>
    </row>
    <row r="846" spans="24:25" x14ac:dyDescent="0.25">
      <c r="X846" s="59">
        <v>843</v>
      </c>
      <c r="Y846" s="57" t="str">
        <f t="shared" si="72"/>
        <v>afk</v>
      </c>
    </row>
    <row r="847" spans="24:25" x14ac:dyDescent="0.25">
      <c r="X847" s="59">
        <v>844</v>
      </c>
      <c r="Y847" s="57" t="str">
        <f t="shared" si="72"/>
        <v>afl</v>
      </c>
    </row>
    <row r="848" spans="24:25" x14ac:dyDescent="0.25">
      <c r="X848" s="59">
        <v>845</v>
      </c>
      <c r="Y848" s="57" t="str">
        <f t="shared" si="72"/>
        <v>afm</v>
      </c>
    </row>
    <row r="849" spans="24:25" x14ac:dyDescent="0.25">
      <c r="X849" s="59">
        <v>846</v>
      </c>
      <c r="Y849" s="57" t="str">
        <f t="shared" si="72"/>
        <v>afn</v>
      </c>
    </row>
    <row r="850" spans="24:25" x14ac:dyDescent="0.25">
      <c r="X850" s="59">
        <v>847</v>
      </c>
      <c r="Y850" s="57" t="str">
        <f t="shared" si="72"/>
        <v>afo</v>
      </c>
    </row>
    <row r="851" spans="24:25" x14ac:dyDescent="0.25">
      <c r="X851" s="59">
        <v>848</v>
      </c>
      <c r="Y851" s="57" t="str">
        <f t="shared" si="72"/>
        <v>afp</v>
      </c>
    </row>
    <row r="852" spans="24:25" x14ac:dyDescent="0.25">
      <c r="X852" s="59">
        <v>849</v>
      </c>
      <c r="Y852" s="57" t="str">
        <f t="shared" si="72"/>
        <v>afq</v>
      </c>
    </row>
    <row r="853" spans="24:25" x14ac:dyDescent="0.25">
      <c r="X853" s="59">
        <v>850</v>
      </c>
      <c r="Y853" s="57" t="str">
        <f t="shared" si="72"/>
        <v>afr</v>
      </c>
    </row>
    <row r="854" spans="24:25" x14ac:dyDescent="0.25">
      <c r="X854" s="59">
        <v>851</v>
      </c>
      <c r="Y854" s="57" t="str">
        <f t="shared" si="72"/>
        <v>afs</v>
      </c>
    </row>
    <row r="855" spans="24:25" x14ac:dyDescent="0.25">
      <c r="X855" s="59">
        <v>852</v>
      </c>
      <c r="Y855" s="57" t="str">
        <f t="shared" si="72"/>
        <v>aft</v>
      </c>
    </row>
    <row r="856" spans="24:25" x14ac:dyDescent="0.25">
      <c r="X856" s="59">
        <v>853</v>
      </c>
      <c r="Y856" s="57" t="str">
        <f t="shared" si="72"/>
        <v>afu</v>
      </c>
    </row>
    <row r="857" spans="24:25" x14ac:dyDescent="0.25">
      <c r="X857" s="59">
        <v>854</v>
      </c>
      <c r="Y857" s="57" t="str">
        <f t="shared" si="72"/>
        <v>afv</v>
      </c>
    </row>
    <row r="858" spans="24:25" x14ac:dyDescent="0.25">
      <c r="X858" s="59">
        <v>855</v>
      </c>
      <c r="Y858" s="57" t="str">
        <f t="shared" si="72"/>
        <v>afw</v>
      </c>
    </row>
    <row r="859" spans="24:25" x14ac:dyDescent="0.25">
      <c r="X859" s="59">
        <v>856</v>
      </c>
      <c r="Y859" s="57" t="str">
        <f t="shared" si="72"/>
        <v>afx</v>
      </c>
    </row>
    <row r="860" spans="24:25" x14ac:dyDescent="0.25">
      <c r="X860" s="59">
        <v>857</v>
      </c>
      <c r="Y860" s="57" t="str">
        <f t="shared" si="72"/>
        <v>afy</v>
      </c>
    </row>
    <row r="861" spans="24:25" x14ac:dyDescent="0.25">
      <c r="X861" s="59">
        <v>858</v>
      </c>
      <c r="Y861" s="57" t="str">
        <f t="shared" si="72"/>
        <v>afz</v>
      </c>
    </row>
    <row r="862" spans="24:25" x14ac:dyDescent="0.25">
      <c r="X862" s="59">
        <v>859</v>
      </c>
      <c r="Y862" s="57" t="str">
        <f t="shared" si="72"/>
        <v>aga</v>
      </c>
    </row>
    <row r="863" spans="24:25" x14ac:dyDescent="0.25">
      <c r="X863" s="59">
        <v>860</v>
      </c>
      <c r="Y863" s="57" t="str">
        <f t="shared" si="72"/>
        <v>agb</v>
      </c>
    </row>
    <row r="864" spans="24:25" x14ac:dyDescent="0.25">
      <c r="X864" s="59">
        <v>861</v>
      </c>
      <c r="Y864" s="57" t="str">
        <f t="shared" si="72"/>
        <v>agc</v>
      </c>
    </row>
    <row r="865" spans="24:25" x14ac:dyDescent="0.25">
      <c r="X865" s="59">
        <v>862</v>
      </c>
      <c r="Y865" s="57" t="str">
        <f t="shared" si="72"/>
        <v>agd</v>
      </c>
    </row>
    <row r="866" spans="24:25" x14ac:dyDescent="0.25">
      <c r="X866" s="59">
        <v>863</v>
      </c>
      <c r="Y866" s="57" t="str">
        <f t="shared" si="72"/>
        <v>age</v>
      </c>
    </row>
    <row r="867" spans="24:25" x14ac:dyDescent="0.25">
      <c r="X867" s="59">
        <v>864</v>
      </c>
      <c r="Y867" s="57" t="str">
        <f t="shared" si="72"/>
        <v>agf</v>
      </c>
    </row>
    <row r="868" spans="24:25" x14ac:dyDescent="0.25">
      <c r="X868" s="59">
        <v>865</v>
      </c>
      <c r="Y868" s="57" t="str">
        <f t="shared" si="72"/>
        <v>agg</v>
      </c>
    </row>
    <row r="869" spans="24:25" x14ac:dyDescent="0.25">
      <c r="X869" s="59">
        <v>866</v>
      </c>
      <c r="Y869" s="57" t="str">
        <f t="shared" si="72"/>
        <v>agh</v>
      </c>
    </row>
    <row r="870" spans="24:25" x14ac:dyDescent="0.25">
      <c r="X870" s="59">
        <v>867</v>
      </c>
      <c r="Y870" s="57" t="str">
        <f t="shared" si="72"/>
        <v>agi</v>
      </c>
    </row>
    <row r="871" spans="24:25" x14ac:dyDescent="0.25">
      <c r="X871" s="59">
        <v>868</v>
      </c>
      <c r="Y871" s="57" t="str">
        <f t="shared" si="72"/>
        <v>agj</v>
      </c>
    </row>
    <row r="872" spans="24:25" x14ac:dyDescent="0.25">
      <c r="X872" s="59">
        <v>869</v>
      </c>
      <c r="Y872" s="57" t="str">
        <f t="shared" si="72"/>
        <v>agk</v>
      </c>
    </row>
    <row r="873" spans="24:25" x14ac:dyDescent="0.25">
      <c r="X873" s="59">
        <v>870</v>
      </c>
      <c r="Y873" s="57" t="str">
        <f t="shared" si="72"/>
        <v>agl</v>
      </c>
    </row>
    <row r="874" spans="24:25" x14ac:dyDescent="0.25">
      <c r="X874" s="59">
        <v>871</v>
      </c>
      <c r="Y874" s="57" t="str">
        <f t="shared" si="72"/>
        <v>agm</v>
      </c>
    </row>
    <row r="875" spans="24:25" x14ac:dyDescent="0.25">
      <c r="X875" s="59">
        <v>872</v>
      </c>
      <c r="Y875" s="57" t="str">
        <f t="shared" si="72"/>
        <v>agn</v>
      </c>
    </row>
    <row r="876" spans="24:25" x14ac:dyDescent="0.25">
      <c r="X876" s="59">
        <v>873</v>
      </c>
      <c r="Y876" s="57" t="str">
        <f t="shared" si="72"/>
        <v>ago</v>
      </c>
    </row>
    <row r="877" spans="24:25" x14ac:dyDescent="0.25">
      <c r="X877" s="59">
        <v>874</v>
      </c>
      <c r="Y877" s="57" t="str">
        <f t="shared" si="72"/>
        <v>agp</v>
      </c>
    </row>
    <row r="878" spans="24:25" x14ac:dyDescent="0.25">
      <c r="X878" s="59">
        <v>875</v>
      </c>
      <c r="Y878" s="57" t="str">
        <f t="shared" si="72"/>
        <v>agq</v>
      </c>
    </row>
    <row r="879" spans="24:25" x14ac:dyDescent="0.25">
      <c r="X879" s="59">
        <v>876</v>
      </c>
      <c r="Y879" s="57" t="str">
        <f t="shared" si="72"/>
        <v>agr</v>
      </c>
    </row>
    <row r="880" spans="24:25" x14ac:dyDescent="0.25">
      <c r="X880" s="59">
        <v>877</v>
      </c>
      <c r="Y880" s="57" t="str">
        <f t="shared" si="72"/>
        <v>ags</v>
      </c>
    </row>
    <row r="881" spans="24:25" x14ac:dyDescent="0.25">
      <c r="X881" s="59">
        <v>878</v>
      </c>
      <c r="Y881" s="57" t="str">
        <f t="shared" si="72"/>
        <v>agt</v>
      </c>
    </row>
    <row r="882" spans="24:25" x14ac:dyDescent="0.25">
      <c r="X882" s="59">
        <v>879</v>
      </c>
      <c r="Y882" s="57" t="str">
        <f t="shared" si="72"/>
        <v>agu</v>
      </c>
    </row>
    <row r="883" spans="24:25" x14ac:dyDescent="0.25">
      <c r="X883" s="59">
        <v>880</v>
      </c>
      <c r="Y883" s="57" t="str">
        <f t="shared" si="72"/>
        <v>agv</v>
      </c>
    </row>
    <row r="884" spans="24:25" x14ac:dyDescent="0.25">
      <c r="X884" s="59">
        <v>881</v>
      </c>
      <c r="Y884" s="57" t="str">
        <f t="shared" si="72"/>
        <v>agw</v>
      </c>
    </row>
    <row r="885" spans="24:25" x14ac:dyDescent="0.25">
      <c r="X885" s="59">
        <v>882</v>
      </c>
      <c r="Y885" s="57" t="str">
        <f t="shared" si="72"/>
        <v>agx</v>
      </c>
    </row>
    <row r="886" spans="24:25" x14ac:dyDescent="0.25">
      <c r="X886" s="59">
        <v>883</v>
      </c>
      <c r="Y886" s="57" t="str">
        <f t="shared" si="72"/>
        <v>agy</v>
      </c>
    </row>
    <row r="887" spans="24:25" x14ac:dyDescent="0.25">
      <c r="X887" s="59">
        <v>884</v>
      </c>
      <c r="Y887" s="57" t="str">
        <f t="shared" si="72"/>
        <v>agz</v>
      </c>
    </row>
    <row r="888" spans="24:25" x14ac:dyDescent="0.25">
      <c r="X888" s="59">
        <v>885</v>
      </c>
      <c r="Y888" s="57" t="str">
        <f t="shared" si="72"/>
        <v>aha</v>
      </c>
    </row>
    <row r="889" spans="24:25" x14ac:dyDescent="0.25">
      <c r="X889" s="59">
        <v>886</v>
      </c>
      <c r="Y889" s="57" t="str">
        <f t="shared" si="72"/>
        <v>ahb</v>
      </c>
    </row>
    <row r="890" spans="24:25" x14ac:dyDescent="0.25">
      <c r="X890" s="59">
        <v>887</v>
      </c>
      <c r="Y890" s="57" t="str">
        <f t="shared" si="72"/>
        <v>ahc</v>
      </c>
    </row>
    <row r="891" spans="24:25" x14ac:dyDescent="0.25">
      <c r="X891" s="59">
        <v>888</v>
      </c>
      <c r="Y891" s="57" t="str">
        <f t="shared" si="72"/>
        <v>ahd</v>
      </c>
    </row>
    <row r="892" spans="24:25" x14ac:dyDescent="0.25">
      <c r="X892" s="59">
        <v>889</v>
      </c>
      <c r="Y892" s="57" t="str">
        <f t="shared" si="72"/>
        <v>ahe</v>
      </c>
    </row>
    <row r="893" spans="24:25" x14ac:dyDescent="0.25">
      <c r="X893" s="59">
        <v>890</v>
      </c>
      <c r="Y893" s="57" t="str">
        <f t="shared" si="72"/>
        <v>ahf</v>
      </c>
    </row>
    <row r="894" spans="24:25" x14ac:dyDescent="0.25">
      <c r="X894" s="59">
        <v>891</v>
      </c>
      <c r="Y894" s="57" t="str">
        <f t="shared" si="72"/>
        <v>ahg</v>
      </c>
    </row>
    <row r="895" spans="24:25" x14ac:dyDescent="0.25">
      <c r="X895" s="59">
        <v>892</v>
      </c>
      <c r="Y895" s="57" t="str">
        <f t="shared" si="72"/>
        <v>ahh</v>
      </c>
    </row>
    <row r="896" spans="24:25" x14ac:dyDescent="0.25">
      <c r="X896" s="59">
        <v>893</v>
      </c>
      <c r="Y896" s="57" t="str">
        <f t="shared" si="72"/>
        <v>ahi</v>
      </c>
    </row>
    <row r="897" spans="24:25" x14ac:dyDescent="0.25">
      <c r="X897" s="59">
        <v>894</v>
      </c>
      <c r="Y897" s="57" t="str">
        <f t="shared" si="72"/>
        <v>ahj</v>
      </c>
    </row>
    <row r="898" spans="24:25" x14ac:dyDescent="0.25">
      <c r="X898" s="59">
        <v>895</v>
      </c>
      <c r="Y898" s="57" t="str">
        <f t="shared" si="72"/>
        <v>ahk</v>
      </c>
    </row>
    <row r="899" spans="24:25" x14ac:dyDescent="0.25">
      <c r="X899" s="59">
        <v>896</v>
      </c>
      <c r="Y899" s="57" t="str">
        <f t="shared" ref="Y899:Y927" si="73">"a"&amp;Y223</f>
        <v>ahl</v>
      </c>
    </row>
    <row r="900" spans="24:25" x14ac:dyDescent="0.25">
      <c r="X900" s="59">
        <v>897</v>
      </c>
      <c r="Y900" s="57" t="str">
        <f t="shared" si="73"/>
        <v>ahm</v>
      </c>
    </row>
    <row r="901" spans="24:25" x14ac:dyDescent="0.25">
      <c r="X901" s="59">
        <v>898</v>
      </c>
      <c r="Y901" s="57" t="str">
        <f t="shared" si="73"/>
        <v>ahn</v>
      </c>
    </row>
    <row r="902" spans="24:25" x14ac:dyDescent="0.25">
      <c r="X902" s="59">
        <v>899</v>
      </c>
      <c r="Y902" s="57" t="str">
        <f t="shared" si="73"/>
        <v>aho</v>
      </c>
    </row>
    <row r="903" spans="24:25" x14ac:dyDescent="0.25">
      <c r="X903" s="59">
        <v>900</v>
      </c>
      <c r="Y903" s="57" t="str">
        <f t="shared" si="73"/>
        <v>ahp</v>
      </c>
    </row>
    <row r="904" spans="24:25" x14ac:dyDescent="0.25">
      <c r="X904" s="59">
        <v>901</v>
      </c>
      <c r="Y904" s="57" t="str">
        <f t="shared" si="73"/>
        <v>ahq</v>
      </c>
    </row>
    <row r="905" spans="24:25" x14ac:dyDescent="0.25">
      <c r="X905" s="59">
        <v>902</v>
      </c>
      <c r="Y905" s="57" t="str">
        <f t="shared" si="73"/>
        <v>ahr</v>
      </c>
    </row>
    <row r="906" spans="24:25" x14ac:dyDescent="0.25">
      <c r="X906" s="59">
        <v>903</v>
      </c>
      <c r="Y906" s="57" t="str">
        <f t="shared" si="73"/>
        <v>ahs</v>
      </c>
    </row>
    <row r="907" spans="24:25" x14ac:dyDescent="0.25">
      <c r="X907" s="59">
        <v>904</v>
      </c>
      <c r="Y907" s="57" t="str">
        <f t="shared" si="73"/>
        <v>aht</v>
      </c>
    </row>
    <row r="908" spans="24:25" x14ac:dyDescent="0.25">
      <c r="X908" s="59">
        <v>905</v>
      </c>
      <c r="Y908" s="57" t="str">
        <f t="shared" si="73"/>
        <v>ahu</v>
      </c>
    </row>
    <row r="909" spans="24:25" x14ac:dyDescent="0.25">
      <c r="X909" s="59">
        <v>906</v>
      </c>
      <c r="Y909" s="57" t="str">
        <f t="shared" si="73"/>
        <v>ahv</v>
      </c>
    </row>
    <row r="910" spans="24:25" x14ac:dyDescent="0.25">
      <c r="X910" s="59">
        <v>907</v>
      </c>
      <c r="Y910" s="57" t="str">
        <f t="shared" si="73"/>
        <v>ahw</v>
      </c>
    </row>
    <row r="911" spans="24:25" x14ac:dyDescent="0.25">
      <c r="X911" s="59">
        <v>908</v>
      </c>
      <c r="Y911" s="57" t="str">
        <f t="shared" si="73"/>
        <v>ahx</v>
      </c>
    </row>
    <row r="912" spans="24:25" x14ac:dyDescent="0.25">
      <c r="X912" s="59">
        <v>909</v>
      </c>
      <c r="Y912" s="57" t="str">
        <f t="shared" si="73"/>
        <v>ahy</v>
      </c>
    </row>
    <row r="913" spans="24:25" x14ac:dyDescent="0.25">
      <c r="X913" s="59">
        <v>910</v>
      </c>
      <c r="Y913" s="57" t="str">
        <f t="shared" si="73"/>
        <v>ahz</v>
      </c>
    </row>
    <row r="914" spans="24:25" x14ac:dyDescent="0.25">
      <c r="X914" s="59">
        <v>911</v>
      </c>
      <c r="Y914" s="57" t="str">
        <f t="shared" si="73"/>
        <v>aia</v>
      </c>
    </row>
    <row r="915" spans="24:25" x14ac:dyDescent="0.25">
      <c r="X915" s="59">
        <v>912</v>
      </c>
      <c r="Y915" s="57" t="str">
        <f t="shared" si="73"/>
        <v>aib</v>
      </c>
    </row>
    <row r="916" spans="24:25" x14ac:dyDescent="0.25">
      <c r="X916" s="59">
        <v>913</v>
      </c>
      <c r="Y916" s="57" t="str">
        <f t="shared" si="73"/>
        <v>aic</v>
      </c>
    </row>
    <row r="917" spans="24:25" x14ac:dyDescent="0.25">
      <c r="X917" s="59">
        <v>914</v>
      </c>
      <c r="Y917" s="57" t="str">
        <f t="shared" si="73"/>
        <v>aid</v>
      </c>
    </row>
    <row r="918" spans="24:25" x14ac:dyDescent="0.25">
      <c r="X918" s="59">
        <v>915</v>
      </c>
      <c r="Y918" s="57" t="str">
        <f t="shared" si="73"/>
        <v>aie</v>
      </c>
    </row>
    <row r="919" spans="24:25" x14ac:dyDescent="0.25">
      <c r="X919" s="59">
        <v>916</v>
      </c>
      <c r="Y919" s="57" t="str">
        <f t="shared" si="73"/>
        <v>aif</v>
      </c>
    </row>
    <row r="920" spans="24:25" x14ac:dyDescent="0.25">
      <c r="X920" s="59">
        <v>917</v>
      </c>
      <c r="Y920" s="57" t="str">
        <f t="shared" si="73"/>
        <v>aig</v>
      </c>
    </row>
    <row r="921" spans="24:25" x14ac:dyDescent="0.25">
      <c r="X921" s="59">
        <v>918</v>
      </c>
      <c r="Y921" s="57" t="str">
        <f t="shared" si="73"/>
        <v>aih</v>
      </c>
    </row>
    <row r="922" spans="24:25" x14ac:dyDescent="0.25">
      <c r="X922" s="59">
        <v>919</v>
      </c>
      <c r="Y922" s="57" t="str">
        <f t="shared" si="73"/>
        <v>aii</v>
      </c>
    </row>
    <row r="923" spans="24:25" x14ac:dyDescent="0.25">
      <c r="X923" s="59">
        <v>920</v>
      </c>
      <c r="Y923" s="57" t="str">
        <f t="shared" si="73"/>
        <v>aij</v>
      </c>
    </row>
    <row r="924" spans="24:25" x14ac:dyDescent="0.25">
      <c r="X924" s="59">
        <v>921</v>
      </c>
      <c r="Y924" s="57" t="str">
        <f t="shared" si="73"/>
        <v>aik</v>
      </c>
    </row>
    <row r="925" spans="24:25" x14ac:dyDescent="0.25">
      <c r="X925" s="59">
        <v>922</v>
      </c>
      <c r="Y925" s="57" t="str">
        <f t="shared" si="73"/>
        <v>ail</v>
      </c>
    </row>
    <row r="926" spans="24:25" x14ac:dyDescent="0.25">
      <c r="X926" s="59">
        <v>923</v>
      </c>
      <c r="Y926" s="57" t="str">
        <f t="shared" si="73"/>
        <v>aim</v>
      </c>
    </row>
    <row r="927" spans="24:25" x14ac:dyDescent="0.25">
      <c r="X927" s="59">
        <v>924</v>
      </c>
      <c r="Y927" s="57" t="str">
        <f t="shared" si="73"/>
        <v>ain</v>
      </c>
    </row>
    <row r="928" spans="24:25" x14ac:dyDescent="0.25">
      <c r="X928" s="59">
        <v>925</v>
      </c>
      <c r="Y928" s="57" t="str">
        <f>"a"&amp;Y252</f>
        <v>aio</v>
      </c>
    </row>
    <row r="929" spans="24:25" x14ac:dyDescent="0.25">
      <c r="X929" s="59">
        <v>926</v>
      </c>
      <c r="Y929" s="57" t="str">
        <f t="shared" ref="Y929:Y992" si="74">"a"&amp;Y253</f>
        <v>aip</v>
      </c>
    </row>
    <row r="930" spans="24:25" x14ac:dyDescent="0.25">
      <c r="X930" s="59">
        <v>927</v>
      </c>
      <c r="Y930" s="57" t="str">
        <f t="shared" si="74"/>
        <v>aiq</v>
      </c>
    </row>
    <row r="931" spans="24:25" x14ac:dyDescent="0.25">
      <c r="X931" s="59">
        <v>928</v>
      </c>
      <c r="Y931" s="57" t="str">
        <f t="shared" si="74"/>
        <v>air</v>
      </c>
    </row>
    <row r="932" spans="24:25" x14ac:dyDescent="0.25">
      <c r="X932" s="59">
        <v>929</v>
      </c>
      <c r="Y932" s="57" t="str">
        <f t="shared" si="74"/>
        <v>ais</v>
      </c>
    </row>
    <row r="933" spans="24:25" x14ac:dyDescent="0.25">
      <c r="X933" s="59">
        <v>930</v>
      </c>
      <c r="Y933" s="57" t="str">
        <f t="shared" si="74"/>
        <v>ait</v>
      </c>
    </row>
    <row r="934" spans="24:25" x14ac:dyDescent="0.25">
      <c r="X934" s="59">
        <v>931</v>
      </c>
      <c r="Y934" s="57" t="str">
        <f t="shared" si="74"/>
        <v>aiu</v>
      </c>
    </row>
    <row r="935" spans="24:25" x14ac:dyDescent="0.25">
      <c r="X935" s="59">
        <v>932</v>
      </c>
      <c r="Y935" s="57" t="str">
        <f t="shared" si="74"/>
        <v>aiv</v>
      </c>
    </row>
    <row r="936" spans="24:25" x14ac:dyDescent="0.25">
      <c r="X936" s="59">
        <v>933</v>
      </c>
      <c r="Y936" s="57" t="str">
        <f t="shared" si="74"/>
        <v>aiw</v>
      </c>
    </row>
    <row r="937" spans="24:25" x14ac:dyDescent="0.25">
      <c r="X937" s="59">
        <v>934</v>
      </c>
      <c r="Y937" s="57" t="str">
        <f t="shared" si="74"/>
        <v>aix</v>
      </c>
    </row>
    <row r="938" spans="24:25" x14ac:dyDescent="0.25">
      <c r="X938" s="59">
        <v>935</v>
      </c>
      <c r="Y938" s="57" t="str">
        <f t="shared" si="74"/>
        <v>aiy</v>
      </c>
    </row>
    <row r="939" spans="24:25" x14ac:dyDescent="0.25">
      <c r="X939" s="59">
        <v>936</v>
      </c>
      <c r="Y939" s="57" t="str">
        <f t="shared" si="74"/>
        <v>aiz</v>
      </c>
    </row>
    <row r="940" spans="24:25" x14ac:dyDescent="0.25">
      <c r="X940" s="59">
        <v>937</v>
      </c>
      <c r="Y940" s="57" t="str">
        <f t="shared" si="74"/>
        <v>aja</v>
      </c>
    </row>
    <row r="941" spans="24:25" x14ac:dyDescent="0.25">
      <c r="X941" s="59">
        <v>938</v>
      </c>
      <c r="Y941" s="57" t="str">
        <f t="shared" si="74"/>
        <v>ajb</v>
      </c>
    </row>
    <row r="942" spans="24:25" x14ac:dyDescent="0.25">
      <c r="X942" s="59">
        <v>939</v>
      </c>
      <c r="Y942" s="57" t="str">
        <f t="shared" si="74"/>
        <v>ajc</v>
      </c>
    </row>
    <row r="943" spans="24:25" x14ac:dyDescent="0.25">
      <c r="X943" s="59">
        <v>940</v>
      </c>
      <c r="Y943" s="57" t="str">
        <f t="shared" si="74"/>
        <v>ajd</v>
      </c>
    </row>
    <row r="944" spans="24:25" x14ac:dyDescent="0.25">
      <c r="X944" s="59">
        <v>941</v>
      </c>
      <c r="Y944" s="57" t="str">
        <f t="shared" si="74"/>
        <v>aje</v>
      </c>
    </row>
    <row r="945" spans="24:25" x14ac:dyDescent="0.25">
      <c r="X945" s="59">
        <v>942</v>
      </c>
      <c r="Y945" s="57" t="str">
        <f t="shared" si="74"/>
        <v>ajf</v>
      </c>
    </row>
    <row r="946" spans="24:25" x14ac:dyDescent="0.25">
      <c r="X946" s="59">
        <v>943</v>
      </c>
      <c r="Y946" s="57" t="str">
        <f t="shared" si="74"/>
        <v>ajg</v>
      </c>
    </row>
    <row r="947" spans="24:25" x14ac:dyDescent="0.25">
      <c r="X947" s="59">
        <v>944</v>
      </c>
      <c r="Y947" s="57" t="str">
        <f t="shared" si="74"/>
        <v>ajh</v>
      </c>
    </row>
    <row r="948" spans="24:25" x14ac:dyDescent="0.25">
      <c r="X948" s="59">
        <v>945</v>
      </c>
      <c r="Y948" s="57" t="str">
        <f t="shared" si="74"/>
        <v>aji</v>
      </c>
    </row>
    <row r="949" spans="24:25" x14ac:dyDescent="0.25">
      <c r="X949" s="59">
        <v>946</v>
      </c>
      <c r="Y949" s="57" t="str">
        <f t="shared" si="74"/>
        <v>ajj</v>
      </c>
    </row>
    <row r="950" spans="24:25" x14ac:dyDescent="0.25">
      <c r="X950" s="59">
        <v>947</v>
      </c>
      <c r="Y950" s="57" t="str">
        <f t="shared" si="74"/>
        <v>ajk</v>
      </c>
    </row>
    <row r="951" spans="24:25" x14ac:dyDescent="0.25">
      <c r="X951" s="59">
        <v>948</v>
      </c>
      <c r="Y951" s="57" t="str">
        <f t="shared" si="74"/>
        <v>ajl</v>
      </c>
    </row>
    <row r="952" spans="24:25" x14ac:dyDescent="0.25">
      <c r="X952" s="59">
        <v>949</v>
      </c>
      <c r="Y952" s="57" t="str">
        <f t="shared" si="74"/>
        <v>ajm</v>
      </c>
    </row>
    <row r="953" spans="24:25" x14ac:dyDescent="0.25">
      <c r="X953" s="59">
        <v>950</v>
      </c>
      <c r="Y953" s="57" t="str">
        <f t="shared" si="74"/>
        <v>ajn</v>
      </c>
    </row>
    <row r="954" spans="24:25" x14ac:dyDescent="0.25">
      <c r="X954" s="59">
        <v>951</v>
      </c>
      <c r="Y954" s="57" t="str">
        <f t="shared" si="74"/>
        <v>ajo</v>
      </c>
    </row>
    <row r="955" spans="24:25" x14ac:dyDescent="0.25">
      <c r="X955" s="59">
        <v>952</v>
      </c>
      <c r="Y955" s="57" t="str">
        <f t="shared" si="74"/>
        <v>ajp</v>
      </c>
    </row>
    <row r="956" spans="24:25" x14ac:dyDescent="0.25">
      <c r="X956" s="59">
        <v>953</v>
      </c>
      <c r="Y956" s="57" t="str">
        <f t="shared" si="74"/>
        <v>ajq</v>
      </c>
    </row>
    <row r="957" spans="24:25" x14ac:dyDescent="0.25">
      <c r="X957" s="59">
        <v>954</v>
      </c>
      <c r="Y957" s="57" t="str">
        <f t="shared" si="74"/>
        <v>ajr</v>
      </c>
    </row>
    <row r="958" spans="24:25" x14ac:dyDescent="0.25">
      <c r="X958" s="59">
        <v>955</v>
      </c>
      <c r="Y958" s="57" t="str">
        <f t="shared" si="74"/>
        <v>ajs</v>
      </c>
    </row>
    <row r="959" spans="24:25" x14ac:dyDescent="0.25">
      <c r="X959" s="59">
        <v>956</v>
      </c>
      <c r="Y959" s="57" t="str">
        <f t="shared" si="74"/>
        <v>ajt</v>
      </c>
    </row>
    <row r="960" spans="24:25" x14ac:dyDescent="0.25">
      <c r="X960" s="59">
        <v>957</v>
      </c>
      <c r="Y960" s="57" t="str">
        <f t="shared" si="74"/>
        <v>aju</v>
      </c>
    </row>
    <row r="961" spans="24:25" x14ac:dyDescent="0.25">
      <c r="X961" s="59">
        <v>958</v>
      </c>
      <c r="Y961" s="57" t="str">
        <f t="shared" si="74"/>
        <v>ajv</v>
      </c>
    </row>
    <row r="962" spans="24:25" x14ac:dyDescent="0.25">
      <c r="X962" s="59">
        <v>959</v>
      </c>
      <c r="Y962" s="57" t="str">
        <f t="shared" si="74"/>
        <v>ajw</v>
      </c>
    </row>
    <row r="963" spans="24:25" x14ac:dyDescent="0.25">
      <c r="X963" s="59">
        <v>960</v>
      </c>
      <c r="Y963" s="57" t="str">
        <f t="shared" si="74"/>
        <v>ajx</v>
      </c>
    </row>
    <row r="964" spans="24:25" x14ac:dyDescent="0.25">
      <c r="X964" s="59">
        <v>961</v>
      </c>
      <c r="Y964" s="57" t="str">
        <f t="shared" si="74"/>
        <v>ajy</v>
      </c>
    </row>
    <row r="965" spans="24:25" x14ac:dyDescent="0.25">
      <c r="X965" s="59">
        <v>962</v>
      </c>
      <c r="Y965" s="57" t="str">
        <f t="shared" si="74"/>
        <v>ajz</v>
      </c>
    </row>
    <row r="966" spans="24:25" x14ac:dyDescent="0.25">
      <c r="X966" s="59">
        <v>963</v>
      </c>
      <c r="Y966" s="57" t="str">
        <f t="shared" si="74"/>
        <v>aka</v>
      </c>
    </row>
    <row r="967" spans="24:25" x14ac:dyDescent="0.25">
      <c r="X967" s="59">
        <v>964</v>
      </c>
      <c r="Y967" s="57" t="str">
        <f t="shared" si="74"/>
        <v>akb</v>
      </c>
    </row>
    <row r="968" spans="24:25" x14ac:dyDescent="0.25">
      <c r="X968" s="59">
        <v>965</v>
      </c>
      <c r="Y968" s="57" t="str">
        <f t="shared" si="74"/>
        <v>akc</v>
      </c>
    </row>
    <row r="969" spans="24:25" x14ac:dyDescent="0.25">
      <c r="X969" s="59">
        <v>966</v>
      </c>
      <c r="Y969" s="57" t="str">
        <f t="shared" si="74"/>
        <v>akd</v>
      </c>
    </row>
    <row r="970" spans="24:25" x14ac:dyDescent="0.25">
      <c r="X970" s="59">
        <v>967</v>
      </c>
      <c r="Y970" s="57" t="str">
        <f t="shared" si="74"/>
        <v>ake</v>
      </c>
    </row>
    <row r="971" spans="24:25" x14ac:dyDescent="0.25">
      <c r="X971" s="59">
        <v>968</v>
      </c>
      <c r="Y971" s="57" t="str">
        <f t="shared" si="74"/>
        <v>akf</v>
      </c>
    </row>
    <row r="972" spans="24:25" x14ac:dyDescent="0.25">
      <c r="X972" s="59">
        <v>969</v>
      </c>
      <c r="Y972" s="57" t="str">
        <f t="shared" si="74"/>
        <v>akg</v>
      </c>
    </row>
    <row r="973" spans="24:25" x14ac:dyDescent="0.25">
      <c r="X973" s="59">
        <v>970</v>
      </c>
      <c r="Y973" s="57" t="str">
        <f t="shared" si="74"/>
        <v>akh</v>
      </c>
    </row>
    <row r="974" spans="24:25" x14ac:dyDescent="0.25">
      <c r="X974" s="59">
        <v>971</v>
      </c>
      <c r="Y974" s="57" t="str">
        <f t="shared" si="74"/>
        <v>aki</v>
      </c>
    </row>
    <row r="975" spans="24:25" x14ac:dyDescent="0.25">
      <c r="X975" s="59">
        <v>972</v>
      </c>
      <c r="Y975" s="57" t="str">
        <f t="shared" si="74"/>
        <v>akj</v>
      </c>
    </row>
    <row r="976" spans="24:25" x14ac:dyDescent="0.25">
      <c r="X976" s="59">
        <v>973</v>
      </c>
      <c r="Y976" s="57" t="str">
        <f t="shared" si="74"/>
        <v>akk</v>
      </c>
    </row>
    <row r="977" spans="24:25" x14ac:dyDescent="0.25">
      <c r="X977" s="59">
        <v>974</v>
      </c>
      <c r="Y977" s="57" t="str">
        <f t="shared" si="74"/>
        <v>akl</v>
      </c>
    </row>
    <row r="978" spans="24:25" x14ac:dyDescent="0.25">
      <c r="X978" s="59">
        <v>975</v>
      </c>
      <c r="Y978" s="57" t="str">
        <f t="shared" si="74"/>
        <v>akm</v>
      </c>
    </row>
    <row r="979" spans="24:25" x14ac:dyDescent="0.25">
      <c r="X979" s="59">
        <v>976</v>
      </c>
      <c r="Y979" s="57" t="str">
        <f t="shared" si="74"/>
        <v>akn</v>
      </c>
    </row>
    <row r="980" spans="24:25" x14ac:dyDescent="0.25">
      <c r="X980" s="59">
        <v>977</v>
      </c>
      <c r="Y980" s="57" t="str">
        <f t="shared" si="74"/>
        <v>ako</v>
      </c>
    </row>
    <row r="981" spans="24:25" x14ac:dyDescent="0.25">
      <c r="X981" s="59">
        <v>978</v>
      </c>
      <c r="Y981" s="57" t="str">
        <f t="shared" si="74"/>
        <v>akp</v>
      </c>
    </row>
    <row r="982" spans="24:25" x14ac:dyDescent="0.25">
      <c r="X982" s="59">
        <v>979</v>
      </c>
      <c r="Y982" s="57" t="str">
        <f t="shared" si="74"/>
        <v>akq</v>
      </c>
    </row>
    <row r="983" spans="24:25" x14ac:dyDescent="0.25">
      <c r="X983" s="59">
        <v>980</v>
      </c>
      <c r="Y983" s="57" t="str">
        <f t="shared" si="74"/>
        <v>akr</v>
      </c>
    </row>
    <row r="984" spans="24:25" x14ac:dyDescent="0.25">
      <c r="X984" s="59">
        <v>981</v>
      </c>
      <c r="Y984" s="57" t="str">
        <f t="shared" si="74"/>
        <v>aks</v>
      </c>
    </row>
    <row r="985" spans="24:25" x14ac:dyDescent="0.25">
      <c r="X985" s="59">
        <v>982</v>
      </c>
      <c r="Y985" s="57" t="str">
        <f t="shared" si="74"/>
        <v>akt</v>
      </c>
    </row>
    <row r="986" spans="24:25" x14ac:dyDescent="0.25">
      <c r="X986" s="59">
        <v>983</v>
      </c>
      <c r="Y986" s="57" t="str">
        <f t="shared" si="74"/>
        <v>aku</v>
      </c>
    </row>
    <row r="987" spans="24:25" x14ac:dyDescent="0.25">
      <c r="X987" s="59">
        <v>984</v>
      </c>
      <c r="Y987" s="57" t="str">
        <f t="shared" si="74"/>
        <v>akv</v>
      </c>
    </row>
    <row r="988" spans="24:25" x14ac:dyDescent="0.25">
      <c r="X988" s="59">
        <v>985</v>
      </c>
      <c r="Y988" s="57" t="str">
        <f t="shared" si="74"/>
        <v>akw</v>
      </c>
    </row>
    <row r="989" spans="24:25" x14ac:dyDescent="0.25">
      <c r="X989" s="59">
        <v>986</v>
      </c>
      <c r="Y989" s="57" t="str">
        <f t="shared" si="74"/>
        <v>akx</v>
      </c>
    </row>
    <row r="990" spans="24:25" x14ac:dyDescent="0.25">
      <c r="X990" s="59">
        <v>987</v>
      </c>
      <c r="Y990" s="57" t="str">
        <f t="shared" si="74"/>
        <v>aky</v>
      </c>
    </row>
    <row r="991" spans="24:25" x14ac:dyDescent="0.25">
      <c r="X991" s="59">
        <v>988</v>
      </c>
      <c r="Y991" s="57" t="str">
        <f t="shared" si="74"/>
        <v>akz</v>
      </c>
    </row>
    <row r="992" spans="24:25" x14ac:dyDescent="0.25">
      <c r="X992" s="59">
        <v>989</v>
      </c>
      <c r="Y992" s="57" t="str">
        <f t="shared" si="74"/>
        <v>ala</v>
      </c>
    </row>
    <row r="993" spans="24:25" x14ac:dyDescent="0.25">
      <c r="X993" s="59">
        <v>990</v>
      </c>
      <c r="Y993" s="57" t="str">
        <f t="shared" ref="Y993:Y1056" si="75">"a"&amp;Y317</f>
        <v>alb</v>
      </c>
    </row>
    <row r="994" spans="24:25" x14ac:dyDescent="0.25">
      <c r="X994" s="59">
        <v>991</v>
      </c>
      <c r="Y994" s="57" t="str">
        <f t="shared" si="75"/>
        <v>alc</v>
      </c>
    </row>
    <row r="995" spans="24:25" x14ac:dyDescent="0.25">
      <c r="X995" s="59">
        <v>992</v>
      </c>
      <c r="Y995" s="57" t="str">
        <f t="shared" si="75"/>
        <v>ald</v>
      </c>
    </row>
    <row r="996" spans="24:25" x14ac:dyDescent="0.25">
      <c r="X996" s="59">
        <v>993</v>
      </c>
      <c r="Y996" s="57" t="str">
        <f t="shared" si="75"/>
        <v>ale</v>
      </c>
    </row>
    <row r="997" spans="24:25" x14ac:dyDescent="0.25">
      <c r="X997" s="59">
        <v>994</v>
      </c>
      <c r="Y997" s="57" t="str">
        <f t="shared" si="75"/>
        <v>alf</v>
      </c>
    </row>
    <row r="998" spans="24:25" x14ac:dyDescent="0.25">
      <c r="X998" s="59">
        <v>995</v>
      </c>
      <c r="Y998" s="57" t="str">
        <f t="shared" si="75"/>
        <v>alg</v>
      </c>
    </row>
    <row r="999" spans="24:25" x14ac:dyDescent="0.25">
      <c r="X999" s="59">
        <v>996</v>
      </c>
      <c r="Y999" s="57" t="str">
        <f t="shared" si="75"/>
        <v>alh</v>
      </c>
    </row>
    <row r="1000" spans="24:25" x14ac:dyDescent="0.25">
      <c r="X1000" s="59">
        <v>997</v>
      </c>
      <c r="Y1000" s="57" t="str">
        <f t="shared" si="75"/>
        <v>ali</v>
      </c>
    </row>
    <row r="1001" spans="24:25" x14ac:dyDescent="0.25">
      <c r="X1001" s="59">
        <v>998</v>
      </c>
      <c r="Y1001" s="57" t="str">
        <f t="shared" si="75"/>
        <v>alj</v>
      </c>
    </row>
    <row r="1002" spans="24:25" x14ac:dyDescent="0.25">
      <c r="X1002" s="59">
        <v>999</v>
      </c>
      <c r="Y1002" s="57" t="str">
        <f t="shared" si="75"/>
        <v>alk</v>
      </c>
    </row>
    <row r="1003" spans="24:25" x14ac:dyDescent="0.25">
      <c r="X1003" s="59">
        <v>1000</v>
      </c>
      <c r="Y1003" s="57" t="str">
        <f t="shared" si="75"/>
        <v>all</v>
      </c>
    </row>
    <row r="1004" spans="24:25" x14ac:dyDescent="0.25">
      <c r="X1004" s="59">
        <v>1001</v>
      </c>
      <c r="Y1004" s="57" t="str">
        <f t="shared" si="75"/>
        <v>alm</v>
      </c>
    </row>
    <row r="1005" spans="24:25" x14ac:dyDescent="0.25">
      <c r="X1005" s="59">
        <v>1002</v>
      </c>
      <c r="Y1005" s="57" t="str">
        <f t="shared" si="75"/>
        <v>aln</v>
      </c>
    </row>
    <row r="1006" spans="24:25" x14ac:dyDescent="0.25">
      <c r="X1006" s="59">
        <v>1003</v>
      </c>
      <c r="Y1006" s="57" t="str">
        <f t="shared" si="75"/>
        <v>alo</v>
      </c>
    </row>
    <row r="1007" spans="24:25" x14ac:dyDescent="0.25">
      <c r="X1007" s="59">
        <v>1004</v>
      </c>
      <c r="Y1007" s="57" t="str">
        <f t="shared" si="75"/>
        <v>alp</v>
      </c>
    </row>
    <row r="1008" spans="24:25" x14ac:dyDescent="0.25">
      <c r="X1008" s="59">
        <v>1005</v>
      </c>
      <c r="Y1008" s="57" t="str">
        <f t="shared" si="75"/>
        <v>alq</v>
      </c>
    </row>
    <row r="1009" spans="24:25" x14ac:dyDescent="0.25">
      <c r="X1009" s="59">
        <v>1006</v>
      </c>
      <c r="Y1009" s="57" t="str">
        <f t="shared" si="75"/>
        <v>alr</v>
      </c>
    </row>
    <row r="1010" spans="24:25" x14ac:dyDescent="0.25">
      <c r="X1010" s="59">
        <v>1007</v>
      </c>
      <c r="Y1010" s="57" t="str">
        <f t="shared" si="75"/>
        <v>als</v>
      </c>
    </row>
    <row r="1011" spans="24:25" x14ac:dyDescent="0.25">
      <c r="X1011" s="59">
        <v>1008</v>
      </c>
      <c r="Y1011" s="57" t="str">
        <f t="shared" si="75"/>
        <v>alt</v>
      </c>
    </row>
    <row r="1012" spans="24:25" x14ac:dyDescent="0.25">
      <c r="X1012" s="59">
        <v>1009</v>
      </c>
      <c r="Y1012" s="57" t="str">
        <f t="shared" si="75"/>
        <v>alu</v>
      </c>
    </row>
    <row r="1013" spans="24:25" x14ac:dyDescent="0.25">
      <c r="X1013" s="59">
        <v>1010</v>
      </c>
      <c r="Y1013" s="57" t="str">
        <f t="shared" si="75"/>
        <v>alv</v>
      </c>
    </row>
    <row r="1014" spans="24:25" x14ac:dyDescent="0.25">
      <c r="X1014" s="59">
        <v>1011</v>
      </c>
      <c r="Y1014" s="57" t="str">
        <f t="shared" si="75"/>
        <v>alw</v>
      </c>
    </row>
    <row r="1015" spans="24:25" x14ac:dyDescent="0.25">
      <c r="X1015" s="59">
        <v>1012</v>
      </c>
      <c r="Y1015" s="57" t="str">
        <f t="shared" si="75"/>
        <v>alx</v>
      </c>
    </row>
    <row r="1016" spans="24:25" x14ac:dyDescent="0.25">
      <c r="X1016" s="59">
        <v>1013</v>
      </c>
      <c r="Y1016" s="57" t="str">
        <f t="shared" si="75"/>
        <v>aly</v>
      </c>
    </row>
    <row r="1017" spans="24:25" x14ac:dyDescent="0.25">
      <c r="X1017" s="59">
        <v>1014</v>
      </c>
      <c r="Y1017" s="57" t="str">
        <f t="shared" si="75"/>
        <v>alz</v>
      </c>
    </row>
    <row r="1018" spans="24:25" x14ac:dyDescent="0.25">
      <c r="X1018" s="59">
        <v>1015</v>
      </c>
      <c r="Y1018" s="57" t="str">
        <f t="shared" si="75"/>
        <v>ama</v>
      </c>
    </row>
    <row r="1019" spans="24:25" x14ac:dyDescent="0.25">
      <c r="X1019" s="59">
        <v>1016</v>
      </c>
      <c r="Y1019" s="57" t="str">
        <f t="shared" si="75"/>
        <v>amb</v>
      </c>
    </row>
    <row r="1020" spans="24:25" x14ac:dyDescent="0.25">
      <c r="X1020" s="59">
        <v>1017</v>
      </c>
      <c r="Y1020" s="57" t="str">
        <f t="shared" si="75"/>
        <v>amc</v>
      </c>
    </row>
    <row r="1021" spans="24:25" x14ac:dyDescent="0.25">
      <c r="X1021" s="59">
        <v>1018</v>
      </c>
      <c r="Y1021" s="57" t="str">
        <f t="shared" si="75"/>
        <v>amd</v>
      </c>
    </row>
    <row r="1022" spans="24:25" x14ac:dyDescent="0.25">
      <c r="X1022" s="59">
        <v>1019</v>
      </c>
      <c r="Y1022" s="57" t="str">
        <f t="shared" si="75"/>
        <v>ame</v>
      </c>
    </row>
    <row r="1023" spans="24:25" x14ac:dyDescent="0.25">
      <c r="X1023" s="59">
        <v>1020</v>
      </c>
      <c r="Y1023" s="57" t="str">
        <f t="shared" si="75"/>
        <v>amf</v>
      </c>
    </row>
    <row r="1024" spans="24:25" x14ac:dyDescent="0.25">
      <c r="X1024" s="59">
        <v>1021</v>
      </c>
      <c r="Y1024" s="57" t="str">
        <f t="shared" si="75"/>
        <v>amg</v>
      </c>
    </row>
    <row r="1025" spans="24:25" x14ac:dyDescent="0.25">
      <c r="X1025" s="59">
        <v>1022</v>
      </c>
      <c r="Y1025" s="57" t="str">
        <f t="shared" si="75"/>
        <v>amh</v>
      </c>
    </row>
    <row r="1026" spans="24:25" x14ac:dyDescent="0.25">
      <c r="X1026" s="59">
        <v>1023</v>
      </c>
      <c r="Y1026" s="57" t="str">
        <f t="shared" si="75"/>
        <v>ami</v>
      </c>
    </row>
    <row r="1027" spans="24:25" x14ac:dyDescent="0.25">
      <c r="X1027" s="59">
        <v>1024</v>
      </c>
      <c r="Y1027" s="57" t="str">
        <f t="shared" si="75"/>
        <v>amj</v>
      </c>
    </row>
    <row r="1028" spans="24:25" x14ac:dyDescent="0.25">
      <c r="X1028" s="59">
        <v>1025</v>
      </c>
      <c r="Y1028" s="57" t="str">
        <f t="shared" si="75"/>
        <v>amk</v>
      </c>
    </row>
    <row r="1029" spans="24:25" x14ac:dyDescent="0.25">
      <c r="X1029" s="59">
        <v>1026</v>
      </c>
      <c r="Y1029" s="57" t="str">
        <f t="shared" si="75"/>
        <v>aml</v>
      </c>
    </row>
    <row r="1030" spans="24:25" x14ac:dyDescent="0.25">
      <c r="X1030" s="59">
        <v>1027</v>
      </c>
      <c r="Y1030" s="57" t="str">
        <f t="shared" si="75"/>
        <v>amm</v>
      </c>
    </row>
    <row r="1031" spans="24:25" x14ac:dyDescent="0.25">
      <c r="X1031" s="59">
        <v>1028</v>
      </c>
      <c r="Y1031" s="57" t="str">
        <f t="shared" si="75"/>
        <v>amn</v>
      </c>
    </row>
    <row r="1032" spans="24:25" x14ac:dyDescent="0.25">
      <c r="X1032" s="59">
        <v>1029</v>
      </c>
      <c r="Y1032" s="57" t="str">
        <f t="shared" si="75"/>
        <v>amo</v>
      </c>
    </row>
    <row r="1033" spans="24:25" x14ac:dyDescent="0.25">
      <c r="X1033" s="59">
        <v>1030</v>
      </c>
      <c r="Y1033" s="57" t="str">
        <f t="shared" si="75"/>
        <v>amp</v>
      </c>
    </row>
    <row r="1034" spans="24:25" x14ac:dyDescent="0.25">
      <c r="X1034" s="59">
        <v>1031</v>
      </c>
      <c r="Y1034" s="57" t="str">
        <f t="shared" si="75"/>
        <v>amq</v>
      </c>
    </row>
    <row r="1035" spans="24:25" x14ac:dyDescent="0.25">
      <c r="X1035" s="59">
        <v>1032</v>
      </c>
      <c r="Y1035" s="57" t="str">
        <f t="shared" si="75"/>
        <v>amr</v>
      </c>
    </row>
    <row r="1036" spans="24:25" x14ac:dyDescent="0.25">
      <c r="X1036" s="59">
        <v>1033</v>
      </c>
      <c r="Y1036" s="57" t="str">
        <f t="shared" si="75"/>
        <v>ams</v>
      </c>
    </row>
    <row r="1037" spans="24:25" x14ac:dyDescent="0.25">
      <c r="X1037" s="59">
        <v>1034</v>
      </c>
      <c r="Y1037" s="57" t="str">
        <f t="shared" si="75"/>
        <v>amt</v>
      </c>
    </row>
    <row r="1038" spans="24:25" x14ac:dyDescent="0.25">
      <c r="X1038" s="59">
        <v>1035</v>
      </c>
      <c r="Y1038" s="57" t="str">
        <f t="shared" si="75"/>
        <v>amu</v>
      </c>
    </row>
    <row r="1039" spans="24:25" x14ac:dyDescent="0.25">
      <c r="X1039" s="59">
        <v>1036</v>
      </c>
      <c r="Y1039" s="57" t="str">
        <f t="shared" si="75"/>
        <v>amv</v>
      </c>
    </row>
    <row r="1040" spans="24:25" x14ac:dyDescent="0.25">
      <c r="X1040" s="59">
        <v>1037</v>
      </c>
      <c r="Y1040" s="57" t="str">
        <f t="shared" si="75"/>
        <v>amw</v>
      </c>
    </row>
    <row r="1041" spans="24:25" x14ac:dyDescent="0.25">
      <c r="X1041" s="59">
        <v>1038</v>
      </c>
      <c r="Y1041" s="57" t="str">
        <f t="shared" si="75"/>
        <v>amx</v>
      </c>
    </row>
    <row r="1042" spans="24:25" x14ac:dyDescent="0.25">
      <c r="X1042" s="59">
        <v>1039</v>
      </c>
      <c r="Y1042" s="57" t="str">
        <f t="shared" si="75"/>
        <v>amy</v>
      </c>
    </row>
    <row r="1043" spans="24:25" x14ac:dyDescent="0.25">
      <c r="X1043" s="59">
        <v>1040</v>
      </c>
      <c r="Y1043" s="57" t="str">
        <f t="shared" si="75"/>
        <v>amz</v>
      </c>
    </row>
    <row r="1044" spans="24:25" x14ac:dyDescent="0.25">
      <c r="X1044" s="59">
        <v>1041</v>
      </c>
      <c r="Y1044" s="57" t="str">
        <f t="shared" si="75"/>
        <v>ana</v>
      </c>
    </row>
    <row r="1045" spans="24:25" x14ac:dyDescent="0.25">
      <c r="X1045" s="59">
        <v>1042</v>
      </c>
      <c r="Y1045" s="57" t="str">
        <f t="shared" si="75"/>
        <v>anb</v>
      </c>
    </row>
    <row r="1046" spans="24:25" x14ac:dyDescent="0.25">
      <c r="X1046" s="59">
        <v>1043</v>
      </c>
      <c r="Y1046" s="57" t="str">
        <f t="shared" si="75"/>
        <v>anc</v>
      </c>
    </row>
    <row r="1047" spans="24:25" x14ac:dyDescent="0.25">
      <c r="X1047" s="59">
        <v>1044</v>
      </c>
      <c r="Y1047" s="57" t="str">
        <f t="shared" si="75"/>
        <v>and</v>
      </c>
    </row>
    <row r="1048" spans="24:25" x14ac:dyDescent="0.25">
      <c r="X1048" s="59">
        <v>1045</v>
      </c>
      <c r="Y1048" s="57" t="str">
        <f t="shared" si="75"/>
        <v>ane</v>
      </c>
    </row>
    <row r="1049" spans="24:25" x14ac:dyDescent="0.25">
      <c r="X1049" s="59">
        <v>1046</v>
      </c>
      <c r="Y1049" s="57" t="str">
        <f t="shared" si="75"/>
        <v>anf</v>
      </c>
    </row>
    <row r="1050" spans="24:25" x14ac:dyDescent="0.25">
      <c r="X1050" s="59">
        <v>1047</v>
      </c>
      <c r="Y1050" s="57" t="str">
        <f t="shared" si="75"/>
        <v>ang</v>
      </c>
    </row>
    <row r="1051" spans="24:25" x14ac:dyDescent="0.25">
      <c r="X1051" s="59">
        <v>1048</v>
      </c>
      <c r="Y1051" s="57" t="str">
        <f t="shared" si="75"/>
        <v>anh</v>
      </c>
    </row>
    <row r="1052" spans="24:25" x14ac:dyDescent="0.25">
      <c r="X1052" s="59">
        <v>1049</v>
      </c>
      <c r="Y1052" s="57" t="str">
        <f t="shared" si="75"/>
        <v>ani</v>
      </c>
    </row>
    <row r="1053" spans="24:25" x14ac:dyDescent="0.25">
      <c r="X1053" s="59">
        <v>1050</v>
      </c>
      <c r="Y1053" s="57" t="str">
        <f t="shared" si="75"/>
        <v>anj</v>
      </c>
    </row>
    <row r="1054" spans="24:25" x14ac:dyDescent="0.25">
      <c r="X1054" s="59">
        <v>1051</v>
      </c>
      <c r="Y1054" s="57" t="str">
        <f t="shared" si="75"/>
        <v>ank</v>
      </c>
    </row>
    <row r="1055" spans="24:25" x14ac:dyDescent="0.25">
      <c r="X1055" s="59">
        <v>1052</v>
      </c>
      <c r="Y1055" s="57" t="str">
        <f t="shared" si="75"/>
        <v>anl</v>
      </c>
    </row>
    <row r="1056" spans="24:25" x14ac:dyDescent="0.25">
      <c r="X1056" s="59">
        <v>1053</v>
      </c>
      <c r="Y1056" s="57" t="str">
        <f t="shared" si="75"/>
        <v>anm</v>
      </c>
    </row>
    <row r="1057" spans="24:25" x14ac:dyDescent="0.25">
      <c r="X1057" s="59">
        <v>1054</v>
      </c>
      <c r="Y1057" s="57" t="str">
        <f t="shared" ref="Y1057:Y1098" si="76">"a"&amp;Y381</f>
        <v>ann</v>
      </c>
    </row>
    <row r="1058" spans="24:25" x14ac:dyDescent="0.25">
      <c r="X1058" s="59">
        <v>1055</v>
      </c>
      <c r="Y1058" s="57" t="str">
        <f t="shared" si="76"/>
        <v>ano</v>
      </c>
    </row>
    <row r="1059" spans="24:25" x14ac:dyDescent="0.25">
      <c r="X1059" s="59">
        <v>1056</v>
      </c>
      <c r="Y1059" s="57" t="str">
        <f t="shared" si="76"/>
        <v>anp</v>
      </c>
    </row>
    <row r="1060" spans="24:25" x14ac:dyDescent="0.25">
      <c r="X1060" s="59">
        <v>1057</v>
      </c>
      <c r="Y1060" s="57" t="str">
        <f t="shared" si="76"/>
        <v>anq</v>
      </c>
    </row>
    <row r="1061" spans="24:25" x14ac:dyDescent="0.25">
      <c r="X1061" s="59">
        <v>1058</v>
      </c>
      <c r="Y1061" s="57" t="str">
        <f t="shared" si="76"/>
        <v>anr</v>
      </c>
    </row>
    <row r="1062" spans="24:25" x14ac:dyDescent="0.25">
      <c r="X1062" s="59">
        <v>1059</v>
      </c>
      <c r="Y1062" s="57" t="str">
        <f t="shared" si="76"/>
        <v>ans</v>
      </c>
    </row>
    <row r="1063" spans="24:25" x14ac:dyDescent="0.25">
      <c r="X1063" s="59">
        <v>1060</v>
      </c>
      <c r="Y1063" s="57" t="str">
        <f t="shared" si="76"/>
        <v>ant</v>
      </c>
    </row>
    <row r="1064" spans="24:25" x14ac:dyDescent="0.25">
      <c r="X1064" s="59">
        <v>1061</v>
      </c>
      <c r="Y1064" s="57" t="str">
        <f t="shared" si="76"/>
        <v>anu</v>
      </c>
    </row>
    <row r="1065" spans="24:25" x14ac:dyDescent="0.25">
      <c r="X1065" s="59">
        <v>1062</v>
      </c>
      <c r="Y1065" s="57" t="str">
        <f t="shared" si="76"/>
        <v>anv</v>
      </c>
    </row>
    <row r="1066" spans="24:25" x14ac:dyDescent="0.25">
      <c r="X1066" s="59">
        <v>1063</v>
      </c>
      <c r="Y1066" s="57" t="str">
        <f t="shared" si="76"/>
        <v>anw</v>
      </c>
    </row>
    <row r="1067" spans="24:25" x14ac:dyDescent="0.25">
      <c r="X1067" s="59">
        <v>1064</v>
      </c>
      <c r="Y1067" s="57" t="str">
        <f t="shared" si="76"/>
        <v>anx</v>
      </c>
    </row>
    <row r="1068" spans="24:25" x14ac:dyDescent="0.25">
      <c r="X1068" s="59">
        <v>1065</v>
      </c>
      <c r="Y1068" s="57" t="str">
        <f t="shared" si="76"/>
        <v>any</v>
      </c>
    </row>
    <row r="1069" spans="24:25" x14ac:dyDescent="0.25">
      <c r="X1069" s="59">
        <v>1066</v>
      </c>
      <c r="Y1069" s="57" t="str">
        <f t="shared" si="76"/>
        <v>anz</v>
      </c>
    </row>
    <row r="1070" spans="24:25" x14ac:dyDescent="0.25">
      <c r="X1070" s="59">
        <v>1067</v>
      </c>
      <c r="Y1070" s="57" t="str">
        <f t="shared" si="76"/>
        <v>aoa</v>
      </c>
    </row>
    <row r="1071" spans="24:25" x14ac:dyDescent="0.25">
      <c r="X1071" s="59">
        <v>1068</v>
      </c>
      <c r="Y1071" s="57" t="str">
        <f t="shared" si="76"/>
        <v>aob</v>
      </c>
    </row>
    <row r="1072" spans="24:25" x14ac:dyDescent="0.25">
      <c r="X1072" s="59">
        <v>1069</v>
      </c>
      <c r="Y1072" s="57" t="str">
        <f t="shared" si="76"/>
        <v>aoc</v>
      </c>
    </row>
    <row r="1073" spans="24:25" x14ac:dyDescent="0.25">
      <c r="X1073" s="59">
        <v>1070</v>
      </c>
      <c r="Y1073" s="57" t="str">
        <f t="shared" si="76"/>
        <v>aod</v>
      </c>
    </row>
    <row r="1074" spans="24:25" x14ac:dyDescent="0.25">
      <c r="X1074" s="59">
        <v>1071</v>
      </c>
      <c r="Y1074" s="57" t="str">
        <f t="shared" si="76"/>
        <v>aoe</v>
      </c>
    </row>
    <row r="1075" spans="24:25" x14ac:dyDescent="0.25">
      <c r="X1075" s="59">
        <v>1072</v>
      </c>
      <c r="Y1075" s="57" t="str">
        <f t="shared" si="76"/>
        <v>aof</v>
      </c>
    </row>
    <row r="1076" spans="24:25" x14ac:dyDescent="0.25">
      <c r="X1076" s="59">
        <v>1073</v>
      </c>
      <c r="Y1076" s="57" t="str">
        <f t="shared" si="76"/>
        <v>aog</v>
      </c>
    </row>
    <row r="1077" spans="24:25" x14ac:dyDescent="0.25">
      <c r="X1077" s="59">
        <v>1074</v>
      </c>
      <c r="Y1077" s="57" t="str">
        <f t="shared" si="76"/>
        <v>aoh</v>
      </c>
    </row>
    <row r="1078" spans="24:25" x14ac:dyDescent="0.25">
      <c r="X1078" s="59">
        <v>1075</v>
      </c>
      <c r="Y1078" s="57" t="str">
        <f t="shared" si="76"/>
        <v>aoi</v>
      </c>
    </row>
    <row r="1079" spans="24:25" x14ac:dyDescent="0.25">
      <c r="X1079" s="59">
        <v>1076</v>
      </c>
      <c r="Y1079" s="57" t="str">
        <f t="shared" si="76"/>
        <v>aoj</v>
      </c>
    </row>
    <row r="1080" spans="24:25" x14ac:dyDescent="0.25">
      <c r="X1080" s="59">
        <v>1077</v>
      </c>
      <c r="Y1080" s="57" t="str">
        <f t="shared" si="76"/>
        <v>aok</v>
      </c>
    </row>
    <row r="1081" spans="24:25" x14ac:dyDescent="0.25">
      <c r="X1081" s="59">
        <v>1078</v>
      </c>
      <c r="Y1081" s="57" t="str">
        <f t="shared" si="76"/>
        <v>aol</v>
      </c>
    </row>
    <row r="1082" spans="24:25" x14ac:dyDescent="0.25">
      <c r="X1082" s="59">
        <v>1079</v>
      </c>
      <c r="Y1082" s="57" t="str">
        <f t="shared" si="76"/>
        <v>aom</v>
      </c>
    </row>
    <row r="1083" spans="24:25" x14ac:dyDescent="0.25">
      <c r="X1083" s="59">
        <v>1080</v>
      </c>
      <c r="Y1083" s="57" t="str">
        <f t="shared" si="76"/>
        <v>aon</v>
      </c>
    </row>
    <row r="1084" spans="24:25" x14ac:dyDescent="0.25">
      <c r="X1084" s="59">
        <v>1081</v>
      </c>
      <c r="Y1084" s="57" t="str">
        <f t="shared" si="76"/>
        <v>aoo</v>
      </c>
    </row>
    <row r="1085" spans="24:25" x14ac:dyDescent="0.25">
      <c r="X1085" s="59">
        <v>1082</v>
      </c>
      <c r="Y1085" s="57" t="str">
        <f t="shared" si="76"/>
        <v>aop</v>
      </c>
    </row>
    <row r="1086" spans="24:25" x14ac:dyDescent="0.25">
      <c r="X1086" s="59">
        <v>1083</v>
      </c>
      <c r="Y1086" s="57" t="str">
        <f t="shared" si="76"/>
        <v>aoq</v>
      </c>
    </row>
    <row r="1087" spans="24:25" x14ac:dyDescent="0.25">
      <c r="X1087" s="59">
        <v>1084</v>
      </c>
      <c r="Y1087" s="57" t="str">
        <f t="shared" si="76"/>
        <v>aor</v>
      </c>
    </row>
    <row r="1088" spans="24:25" x14ac:dyDescent="0.25">
      <c r="X1088" s="59">
        <v>1085</v>
      </c>
      <c r="Y1088" s="57" t="str">
        <f t="shared" si="76"/>
        <v>aos</v>
      </c>
    </row>
    <row r="1089" spans="24:25" x14ac:dyDescent="0.25">
      <c r="X1089" s="59">
        <v>1086</v>
      </c>
      <c r="Y1089" s="57" t="str">
        <f t="shared" si="76"/>
        <v>aot</v>
      </c>
    </row>
    <row r="1090" spans="24:25" x14ac:dyDescent="0.25">
      <c r="X1090" s="59">
        <v>1087</v>
      </c>
      <c r="Y1090" s="57" t="str">
        <f t="shared" si="76"/>
        <v>aou</v>
      </c>
    </row>
    <row r="1091" spans="24:25" x14ac:dyDescent="0.25">
      <c r="X1091" s="59">
        <v>1088</v>
      </c>
      <c r="Y1091" s="57" t="str">
        <f t="shared" si="76"/>
        <v>aov</v>
      </c>
    </row>
    <row r="1092" spans="24:25" x14ac:dyDescent="0.25">
      <c r="X1092" s="59">
        <v>1089</v>
      </c>
      <c r="Y1092" s="57" t="str">
        <f t="shared" si="76"/>
        <v>aow</v>
      </c>
    </row>
    <row r="1093" spans="24:25" x14ac:dyDescent="0.25">
      <c r="X1093" s="59">
        <v>1090</v>
      </c>
      <c r="Y1093" s="57" t="str">
        <f t="shared" si="76"/>
        <v>aox</v>
      </c>
    </row>
    <row r="1094" spans="24:25" x14ac:dyDescent="0.25">
      <c r="X1094" s="59">
        <v>1091</v>
      </c>
      <c r="Y1094" s="57" t="str">
        <f t="shared" si="76"/>
        <v>aoy</v>
      </c>
    </row>
    <row r="1095" spans="24:25" x14ac:dyDescent="0.25">
      <c r="X1095" s="59">
        <v>1092</v>
      </c>
      <c r="Y1095" s="57" t="str">
        <f t="shared" si="76"/>
        <v>aoz</v>
      </c>
    </row>
    <row r="1096" spans="24:25" x14ac:dyDescent="0.25">
      <c r="X1096" s="59">
        <v>1093</v>
      </c>
      <c r="Y1096" s="57" t="str">
        <f t="shared" si="76"/>
        <v>apa</v>
      </c>
    </row>
    <row r="1097" spans="24:25" x14ac:dyDescent="0.25">
      <c r="X1097" s="59">
        <v>1094</v>
      </c>
      <c r="Y1097" s="57" t="str">
        <f t="shared" si="76"/>
        <v>apb</v>
      </c>
    </row>
    <row r="1098" spans="24:25" x14ac:dyDescent="0.25">
      <c r="X1098" s="59">
        <v>1095</v>
      </c>
      <c r="Y1098" s="57" t="str">
        <f t="shared" si="76"/>
        <v>apc</v>
      </c>
    </row>
    <row r="1099" spans="24:25" x14ac:dyDescent="0.25">
      <c r="X1099" s="59">
        <v>1096</v>
      </c>
      <c r="Y1099" s="57" t="str">
        <f>"a"&amp;Y423</f>
        <v>apd</v>
      </c>
    </row>
    <row r="1100" spans="24:25" x14ac:dyDescent="0.25">
      <c r="X1100" s="59">
        <v>1097</v>
      </c>
      <c r="Y1100" s="57" t="str">
        <f t="shared" ref="Y1100:Y1163" si="77">"a"&amp;Y424</f>
        <v>ape</v>
      </c>
    </row>
    <row r="1101" spans="24:25" x14ac:dyDescent="0.25">
      <c r="X1101" s="59">
        <v>1098</v>
      </c>
      <c r="Y1101" s="57" t="str">
        <f t="shared" si="77"/>
        <v>apf</v>
      </c>
    </row>
    <row r="1102" spans="24:25" x14ac:dyDescent="0.25">
      <c r="X1102" s="59">
        <v>1099</v>
      </c>
      <c r="Y1102" s="57" t="str">
        <f t="shared" si="77"/>
        <v>apg</v>
      </c>
    </row>
    <row r="1103" spans="24:25" x14ac:dyDescent="0.25">
      <c r="X1103" s="59">
        <v>1100</v>
      </c>
      <c r="Y1103" s="57" t="str">
        <f t="shared" si="77"/>
        <v>aph</v>
      </c>
    </row>
    <row r="1104" spans="24:25" x14ac:dyDescent="0.25">
      <c r="X1104" s="59">
        <v>1101</v>
      </c>
      <c r="Y1104" s="57" t="str">
        <f t="shared" si="77"/>
        <v>api</v>
      </c>
    </row>
    <row r="1105" spans="24:25" x14ac:dyDescent="0.25">
      <c r="X1105" s="59">
        <v>1102</v>
      </c>
      <c r="Y1105" s="57" t="str">
        <f t="shared" si="77"/>
        <v>apj</v>
      </c>
    </row>
    <row r="1106" spans="24:25" x14ac:dyDescent="0.25">
      <c r="X1106" s="59">
        <v>1103</v>
      </c>
      <c r="Y1106" s="57" t="str">
        <f t="shared" si="77"/>
        <v>apk</v>
      </c>
    </row>
    <row r="1107" spans="24:25" x14ac:dyDescent="0.25">
      <c r="X1107" s="59">
        <v>1104</v>
      </c>
      <c r="Y1107" s="57" t="str">
        <f t="shared" si="77"/>
        <v>apl</v>
      </c>
    </row>
    <row r="1108" spans="24:25" x14ac:dyDescent="0.25">
      <c r="X1108" s="59">
        <v>1105</v>
      </c>
      <c r="Y1108" s="57" t="str">
        <f t="shared" si="77"/>
        <v>apm</v>
      </c>
    </row>
    <row r="1109" spans="24:25" x14ac:dyDescent="0.25">
      <c r="X1109" s="59">
        <v>1106</v>
      </c>
      <c r="Y1109" s="57" t="str">
        <f t="shared" si="77"/>
        <v>apn</v>
      </c>
    </row>
    <row r="1110" spans="24:25" x14ac:dyDescent="0.25">
      <c r="X1110" s="59">
        <v>1107</v>
      </c>
      <c r="Y1110" s="57" t="str">
        <f t="shared" si="77"/>
        <v>apo</v>
      </c>
    </row>
    <row r="1111" spans="24:25" x14ac:dyDescent="0.25">
      <c r="X1111" s="59">
        <v>1108</v>
      </c>
      <c r="Y1111" s="57" t="str">
        <f t="shared" si="77"/>
        <v>app</v>
      </c>
    </row>
    <row r="1112" spans="24:25" x14ac:dyDescent="0.25">
      <c r="X1112" s="59">
        <v>1109</v>
      </c>
      <c r="Y1112" s="57" t="str">
        <f t="shared" si="77"/>
        <v>apq</v>
      </c>
    </row>
    <row r="1113" spans="24:25" x14ac:dyDescent="0.25">
      <c r="X1113" s="59">
        <v>1110</v>
      </c>
      <c r="Y1113" s="57" t="str">
        <f t="shared" si="77"/>
        <v>apr</v>
      </c>
    </row>
    <row r="1114" spans="24:25" x14ac:dyDescent="0.25">
      <c r="X1114" s="59">
        <v>1111</v>
      </c>
      <c r="Y1114" s="57" t="str">
        <f t="shared" si="77"/>
        <v>aps</v>
      </c>
    </row>
    <row r="1115" spans="24:25" x14ac:dyDescent="0.25">
      <c r="X1115" s="59">
        <v>1112</v>
      </c>
      <c r="Y1115" s="57" t="str">
        <f t="shared" si="77"/>
        <v>apt</v>
      </c>
    </row>
    <row r="1116" spans="24:25" x14ac:dyDescent="0.25">
      <c r="X1116" s="59">
        <v>1113</v>
      </c>
      <c r="Y1116" s="57" t="str">
        <f t="shared" si="77"/>
        <v>apu</v>
      </c>
    </row>
    <row r="1117" spans="24:25" x14ac:dyDescent="0.25">
      <c r="X1117" s="59">
        <v>1114</v>
      </c>
      <c r="Y1117" s="57" t="str">
        <f t="shared" si="77"/>
        <v>apv</v>
      </c>
    </row>
    <row r="1118" spans="24:25" x14ac:dyDescent="0.25">
      <c r="X1118" s="59">
        <v>1115</v>
      </c>
      <c r="Y1118" s="57" t="str">
        <f t="shared" si="77"/>
        <v>apw</v>
      </c>
    </row>
    <row r="1119" spans="24:25" x14ac:dyDescent="0.25">
      <c r="X1119" s="59">
        <v>1116</v>
      </c>
      <c r="Y1119" s="57" t="str">
        <f t="shared" si="77"/>
        <v>apx</v>
      </c>
    </row>
    <row r="1120" spans="24:25" x14ac:dyDescent="0.25">
      <c r="X1120" s="59">
        <v>1117</v>
      </c>
      <c r="Y1120" s="57" t="str">
        <f t="shared" si="77"/>
        <v>apy</v>
      </c>
    </row>
    <row r="1121" spans="24:25" x14ac:dyDescent="0.25">
      <c r="X1121" s="59">
        <v>1118</v>
      </c>
      <c r="Y1121" s="57" t="str">
        <f t="shared" si="77"/>
        <v>apz</v>
      </c>
    </row>
    <row r="1122" spans="24:25" x14ac:dyDescent="0.25">
      <c r="X1122" s="59">
        <v>1119</v>
      </c>
      <c r="Y1122" s="57" t="str">
        <f t="shared" si="77"/>
        <v>aqa</v>
      </c>
    </row>
    <row r="1123" spans="24:25" x14ac:dyDescent="0.25">
      <c r="X1123" s="59">
        <v>1120</v>
      </c>
      <c r="Y1123" s="57" t="str">
        <f t="shared" si="77"/>
        <v>aqb</v>
      </c>
    </row>
    <row r="1124" spans="24:25" x14ac:dyDescent="0.25">
      <c r="X1124" s="59">
        <v>1121</v>
      </c>
      <c r="Y1124" s="57" t="str">
        <f t="shared" si="77"/>
        <v>aqc</v>
      </c>
    </row>
    <row r="1125" spans="24:25" x14ac:dyDescent="0.25">
      <c r="X1125" s="59">
        <v>1122</v>
      </c>
      <c r="Y1125" s="57" t="str">
        <f t="shared" si="77"/>
        <v>aqd</v>
      </c>
    </row>
    <row r="1126" spans="24:25" x14ac:dyDescent="0.25">
      <c r="X1126" s="59">
        <v>1123</v>
      </c>
      <c r="Y1126" s="57" t="str">
        <f t="shared" si="77"/>
        <v>aqe</v>
      </c>
    </row>
    <row r="1127" spans="24:25" x14ac:dyDescent="0.25">
      <c r="X1127" s="59">
        <v>1124</v>
      </c>
      <c r="Y1127" s="57" t="str">
        <f t="shared" si="77"/>
        <v>aqf</v>
      </c>
    </row>
    <row r="1128" spans="24:25" x14ac:dyDescent="0.25">
      <c r="X1128" s="59">
        <v>1125</v>
      </c>
      <c r="Y1128" s="57" t="str">
        <f t="shared" si="77"/>
        <v>aqg</v>
      </c>
    </row>
    <row r="1129" spans="24:25" x14ac:dyDescent="0.25">
      <c r="X1129" s="59">
        <v>1126</v>
      </c>
      <c r="Y1129" s="57" t="str">
        <f t="shared" si="77"/>
        <v>aqh</v>
      </c>
    </row>
    <row r="1130" spans="24:25" x14ac:dyDescent="0.25">
      <c r="X1130" s="59">
        <v>1127</v>
      </c>
      <c r="Y1130" s="57" t="str">
        <f t="shared" si="77"/>
        <v>aqi</v>
      </c>
    </row>
    <row r="1131" spans="24:25" x14ac:dyDescent="0.25">
      <c r="X1131" s="59">
        <v>1128</v>
      </c>
      <c r="Y1131" s="57" t="str">
        <f t="shared" si="77"/>
        <v>aqj</v>
      </c>
    </row>
    <row r="1132" spans="24:25" x14ac:dyDescent="0.25">
      <c r="X1132" s="59">
        <v>1129</v>
      </c>
      <c r="Y1132" s="57" t="str">
        <f t="shared" si="77"/>
        <v>aqk</v>
      </c>
    </row>
    <row r="1133" spans="24:25" x14ac:dyDescent="0.25">
      <c r="X1133" s="59">
        <v>1130</v>
      </c>
      <c r="Y1133" s="57" t="str">
        <f t="shared" si="77"/>
        <v>aql</v>
      </c>
    </row>
    <row r="1134" spans="24:25" x14ac:dyDescent="0.25">
      <c r="X1134" s="59">
        <v>1131</v>
      </c>
      <c r="Y1134" s="57" t="str">
        <f t="shared" si="77"/>
        <v>aqm</v>
      </c>
    </row>
    <row r="1135" spans="24:25" x14ac:dyDescent="0.25">
      <c r="X1135" s="59">
        <v>1132</v>
      </c>
      <c r="Y1135" s="57" t="str">
        <f t="shared" si="77"/>
        <v>aqn</v>
      </c>
    </row>
    <row r="1136" spans="24:25" x14ac:dyDescent="0.25">
      <c r="X1136" s="59">
        <v>1133</v>
      </c>
      <c r="Y1136" s="57" t="str">
        <f t="shared" si="77"/>
        <v>aqo</v>
      </c>
    </row>
    <row r="1137" spans="24:25" x14ac:dyDescent="0.25">
      <c r="X1137" s="59">
        <v>1134</v>
      </c>
      <c r="Y1137" s="57" t="str">
        <f t="shared" si="77"/>
        <v>aqp</v>
      </c>
    </row>
    <row r="1138" spans="24:25" x14ac:dyDescent="0.25">
      <c r="X1138" s="59">
        <v>1135</v>
      </c>
      <c r="Y1138" s="57" t="str">
        <f t="shared" si="77"/>
        <v>aqq</v>
      </c>
    </row>
    <row r="1139" spans="24:25" x14ac:dyDescent="0.25">
      <c r="X1139" s="59">
        <v>1136</v>
      </c>
      <c r="Y1139" s="57" t="str">
        <f t="shared" si="77"/>
        <v>aqr</v>
      </c>
    </row>
    <row r="1140" spans="24:25" x14ac:dyDescent="0.25">
      <c r="X1140" s="59">
        <v>1137</v>
      </c>
      <c r="Y1140" s="57" t="str">
        <f t="shared" si="77"/>
        <v>aqs</v>
      </c>
    </row>
    <row r="1141" spans="24:25" x14ac:dyDescent="0.25">
      <c r="X1141" s="59">
        <v>1138</v>
      </c>
      <c r="Y1141" s="57" t="str">
        <f t="shared" si="77"/>
        <v>aqt</v>
      </c>
    </row>
    <row r="1142" spans="24:25" x14ac:dyDescent="0.25">
      <c r="X1142" s="59">
        <v>1139</v>
      </c>
      <c r="Y1142" s="57" t="str">
        <f t="shared" si="77"/>
        <v>aqu</v>
      </c>
    </row>
    <row r="1143" spans="24:25" x14ac:dyDescent="0.25">
      <c r="X1143" s="59">
        <v>1140</v>
      </c>
      <c r="Y1143" s="57" t="str">
        <f t="shared" si="77"/>
        <v>aqv</v>
      </c>
    </row>
    <row r="1144" spans="24:25" x14ac:dyDescent="0.25">
      <c r="X1144" s="59">
        <v>1141</v>
      </c>
      <c r="Y1144" s="57" t="str">
        <f t="shared" si="77"/>
        <v>aqw</v>
      </c>
    </row>
    <row r="1145" spans="24:25" x14ac:dyDescent="0.25">
      <c r="X1145" s="59">
        <v>1142</v>
      </c>
      <c r="Y1145" s="57" t="str">
        <f t="shared" si="77"/>
        <v>aqx</v>
      </c>
    </row>
    <row r="1146" spans="24:25" x14ac:dyDescent="0.25">
      <c r="X1146" s="59">
        <v>1143</v>
      </c>
      <c r="Y1146" s="57" t="str">
        <f t="shared" si="77"/>
        <v>aqy</v>
      </c>
    </row>
    <row r="1147" spans="24:25" x14ac:dyDescent="0.25">
      <c r="X1147" s="59">
        <v>1144</v>
      </c>
      <c r="Y1147" s="57" t="str">
        <f t="shared" si="77"/>
        <v>aqz</v>
      </c>
    </row>
    <row r="1148" spans="24:25" x14ac:dyDescent="0.25">
      <c r="X1148" s="59">
        <v>1145</v>
      </c>
      <c r="Y1148" s="57" t="str">
        <f t="shared" si="77"/>
        <v>ara</v>
      </c>
    </row>
    <row r="1149" spans="24:25" x14ac:dyDescent="0.25">
      <c r="X1149" s="59">
        <v>1146</v>
      </c>
      <c r="Y1149" s="57" t="str">
        <f t="shared" si="77"/>
        <v>arb</v>
      </c>
    </row>
    <row r="1150" spans="24:25" x14ac:dyDescent="0.25">
      <c r="X1150" s="59">
        <v>1147</v>
      </c>
      <c r="Y1150" s="57" t="str">
        <f t="shared" si="77"/>
        <v>arc</v>
      </c>
    </row>
    <row r="1151" spans="24:25" x14ac:dyDescent="0.25">
      <c r="X1151" s="59">
        <v>1148</v>
      </c>
      <c r="Y1151" s="57" t="str">
        <f t="shared" si="77"/>
        <v>ard</v>
      </c>
    </row>
    <row r="1152" spans="24:25" x14ac:dyDescent="0.25">
      <c r="X1152" s="59">
        <v>1149</v>
      </c>
      <c r="Y1152" s="57" t="str">
        <f t="shared" si="77"/>
        <v>are</v>
      </c>
    </row>
    <row r="1153" spans="24:25" x14ac:dyDescent="0.25">
      <c r="X1153" s="59">
        <v>1150</v>
      </c>
      <c r="Y1153" s="57" t="str">
        <f t="shared" si="77"/>
        <v>arf</v>
      </c>
    </row>
    <row r="1154" spans="24:25" x14ac:dyDescent="0.25">
      <c r="X1154" s="59">
        <v>1151</v>
      </c>
      <c r="Y1154" s="57" t="str">
        <f t="shared" si="77"/>
        <v>arg</v>
      </c>
    </row>
    <row r="1155" spans="24:25" x14ac:dyDescent="0.25">
      <c r="X1155" s="59">
        <v>1152</v>
      </c>
      <c r="Y1155" s="57" t="str">
        <f t="shared" si="77"/>
        <v>arh</v>
      </c>
    </row>
    <row r="1156" spans="24:25" x14ac:dyDescent="0.25">
      <c r="X1156" s="59">
        <v>1153</v>
      </c>
      <c r="Y1156" s="57" t="str">
        <f t="shared" si="77"/>
        <v>ari</v>
      </c>
    </row>
    <row r="1157" spans="24:25" x14ac:dyDescent="0.25">
      <c r="X1157" s="59">
        <v>1154</v>
      </c>
      <c r="Y1157" s="57" t="str">
        <f t="shared" si="77"/>
        <v>arj</v>
      </c>
    </row>
    <row r="1158" spans="24:25" x14ac:dyDescent="0.25">
      <c r="X1158" s="59">
        <v>1155</v>
      </c>
      <c r="Y1158" s="57" t="str">
        <f t="shared" si="77"/>
        <v>ark</v>
      </c>
    </row>
    <row r="1159" spans="24:25" x14ac:dyDescent="0.25">
      <c r="X1159" s="59">
        <v>1156</v>
      </c>
      <c r="Y1159" s="57" t="str">
        <f t="shared" si="77"/>
        <v>arl</v>
      </c>
    </row>
    <row r="1160" spans="24:25" x14ac:dyDescent="0.25">
      <c r="X1160" s="59">
        <v>1157</v>
      </c>
      <c r="Y1160" s="57" t="str">
        <f t="shared" si="77"/>
        <v>arm</v>
      </c>
    </row>
    <row r="1161" spans="24:25" x14ac:dyDescent="0.25">
      <c r="X1161" s="59">
        <v>1158</v>
      </c>
      <c r="Y1161" s="57" t="str">
        <f t="shared" si="77"/>
        <v>arn</v>
      </c>
    </row>
    <row r="1162" spans="24:25" x14ac:dyDescent="0.25">
      <c r="X1162" s="59">
        <v>1159</v>
      </c>
      <c r="Y1162" s="57" t="str">
        <f t="shared" si="77"/>
        <v>aro</v>
      </c>
    </row>
    <row r="1163" spans="24:25" x14ac:dyDescent="0.25">
      <c r="X1163" s="59">
        <v>1160</v>
      </c>
      <c r="Y1163" s="57" t="str">
        <f t="shared" si="77"/>
        <v>arp</v>
      </c>
    </row>
    <row r="1164" spans="24:25" x14ac:dyDescent="0.25">
      <c r="X1164" s="59">
        <v>1161</v>
      </c>
      <c r="Y1164" s="57" t="str">
        <f t="shared" ref="Y1164:Y1181" si="78">"a"&amp;Y488</f>
        <v>arq</v>
      </c>
    </row>
    <row r="1165" spans="24:25" x14ac:dyDescent="0.25">
      <c r="X1165" s="59">
        <v>1162</v>
      </c>
      <c r="Y1165" s="57" t="str">
        <f t="shared" si="78"/>
        <v>arr</v>
      </c>
    </row>
    <row r="1166" spans="24:25" x14ac:dyDescent="0.25">
      <c r="X1166" s="59">
        <v>1163</v>
      </c>
      <c r="Y1166" s="57" t="str">
        <f t="shared" si="78"/>
        <v>ars</v>
      </c>
    </row>
    <row r="1167" spans="24:25" x14ac:dyDescent="0.25">
      <c r="X1167" s="59">
        <v>1164</v>
      </c>
      <c r="Y1167" s="57" t="str">
        <f t="shared" si="78"/>
        <v>art</v>
      </c>
    </row>
    <row r="1168" spans="24:25" x14ac:dyDescent="0.25">
      <c r="X1168" s="59">
        <v>1165</v>
      </c>
      <c r="Y1168" s="57" t="str">
        <f t="shared" si="78"/>
        <v>aru</v>
      </c>
    </row>
    <row r="1169" spans="24:25" x14ac:dyDescent="0.25">
      <c r="X1169" s="59">
        <v>1166</v>
      </c>
      <c r="Y1169" s="57" t="str">
        <f t="shared" si="78"/>
        <v>arv</v>
      </c>
    </row>
    <row r="1170" spans="24:25" x14ac:dyDescent="0.25">
      <c r="X1170" s="59">
        <v>1167</v>
      </c>
      <c r="Y1170" s="57" t="str">
        <f t="shared" si="78"/>
        <v>arw</v>
      </c>
    </row>
    <row r="1171" spans="24:25" x14ac:dyDescent="0.25">
      <c r="X1171" s="59">
        <v>1168</v>
      </c>
      <c r="Y1171" s="57" t="str">
        <f t="shared" si="78"/>
        <v>arx</v>
      </c>
    </row>
    <row r="1172" spans="24:25" x14ac:dyDescent="0.25">
      <c r="X1172" s="59">
        <v>1169</v>
      </c>
      <c r="Y1172" s="57" t="str">
        <f t="shared" si="78"/>
        <v>ary</v>
      </c>
    </row>
    <row r="1173" spans="24:25" x14ac:dyDescent="0.25">
      <c r="X1173" s="59">
        <v>1170</v>
      </c>
      <c r="Y1173" s="57" t="str">
        <f t="shared" si="78"/>
        <v>arz</v>
      </c>
    </row>
    <row r="1174" spans="24:25" x14ac:dyDescent="0.25">
      <c r="X1174" s="59">
        <v>1171</v>
      </c>
      <c r="Y1174" s="57" t="str">
        <f t="shared" si="78"/>
        <v>asa</v>
      </c>
    </row>
    <row r="1175" spans="24:25" x14ac:dyDescent="0.25">
      <c r="X1175" s="59">
        <v>1172</v>
      </c>
      <c r="Y1175" s="57" t="str">
        <f t="shared" si="78"/>
        <v>asb</v>
      </c>
    </row>
    <row r="1176" spans="24:25" x14ac:dyDescent="0.25">
      <c r="X1176" s="59">
        <v>1173</v>
      </c>
      <c r="Y1176" s="57" t="str">
        <f t="shared" si="78"/>
        <v>asc</v>
      </c>
    </row>
    <row r="1177" spans="24:25" x14ac:dyDescent="0.25">
      <c r="X1177" s="59">
        <v>1174</v>
      </c>
      <c r="Y1177" s="57" t="str">
        <f t="shared" si="78"/>
        <v>asd</v>
      </c>
    </row>
    <row r="1178" spans="24:25" x14ac:dyDescent="0.25">
      <c r="X1178" s="59">
        <v>1175</v>
      </c>
      <c r="Y1178" s="57" t="str">
        <f t="shared" si="78"/>
        <v>ase</v>
      </c>
    </row>
    <row r="1179" spans="24:25" x14ac:dyDescent="0.25">
      <c r="X1179" s="59">
        <v>1176</v>
      </c>
      <c r="Y1179" s="57" t="str">
        <f t="shared" si="78"/>
        <v>asf</v>
      </c>
    </row>
    <row r="1180" spans="24:25" x14ac:dyDescent="0.25">
      <c r="X1180" s="59">
        <v>1177</v>
      </c>
      <c r="Y1180" s="57" t="str">
        <f t="shared" si="78"/>
        <v>asg</v>
      </c>
    </row>
    <row r="1181" spans="24:25" x14ac:dyDescent="0.25">
      <c r="X1181" s="59">
        <v>1178</v>
      </c>
      <c r="Y1181" s="57" t="str">
        <f t="shared" si="78"/>
        <v>ash</v>
      </c>
    </row>
    <row r="1182" spans="24:25" x14ac:dyDescent="0.25">
      <c r="X1182" s="59">
        <v>1179</v>
      </c>
      <c r="Y1182" s="57" t="str">
        <f>"a"&amp;Y506</f>
        <v>asi</v>
      </c>
    </row>
    <row r="1183" spans="24:25" x14ac:dyDescent="0.25">
      <c r="X1183" s="59">
        <v>1180</v>
      </c>
      <c r="Y1183" s="57" t="str">
        <f t="shared" ref="Y1183:Y1206" si="79">"a"&amp;Y507</f>
        <v>asj</v>
      </c>
    </row>
    <row r="1184" spans="24:25" x14ac:dyDescent="0.25">
      <c r="X1184" s="59">
        <v>1181</v>
      </c>
      <c r="Y1184" s="57" t="str">
        <f t="shared" si="79"/>
        <v>ask</v>
      </c>
    </row>
    <row r="1185" spans="24:25" x14ac:dyDescent="0.25">
      <c r="X1185" s="59">
        <v>1182</v>
      </c>
      <c r="Y1185" s="57" t="str">
        <f t="shared" si="79"/>
        <v>asl</v>
      </c>
    </row>
    <row r="1186" spans="24:25" x14ac:dyDescent="0.25">
      <c r="X1186" s="59">
        <v>1183</v>
      </c>
      <c r="Y1186" s="57" t="str">
        <f t="shared" si="79"/>
        <v>asm</v>
      </c>
    </row>
    <row r="1187" spans="24:25" x14ac:dyDescent="0.25">
      <c r="X1187" s="59">
        <v>1184</v>
      </c>
      <c r="Y1187" s="57" t="str">
        <f t="shared" si="79"/>
        <v>asn</v>
      </c>
    </row>
    <row r="1188" spans="24:25" x14ac:dyDescent="0.25">
      <c r="X1188" s="59">
        <v>1185</v>
      </c>
      <c r="Y1188" s="57" t="str">
        <f t="shared" si="79"/>
        <v>aso</v>
      </c>
    </row>
    <row r="1189" spans="24:25" x14ac:dyDescent="0.25">
      <c r="X1189" s="59">
        <v>1186</v>
      </c>
      <c r="Y1189" s="57" t="str">
        <f t="shared" si="79"/>
        <v>asp</v>
      </c>
    </row>
    <row r="1190" spans="24:25" x14ac:dyDescent="0.25">
      <c r="X1190" s="59">
        <v>1187</v>
      </c>
      <c r="Y1190" s="57" t="str">
        <f t="shared" si="79"/>
        <v>asq</v>
      </c>
    </row>
    <row r="1191" spans="24:25" x14ac:dyDescent="0.25">
      <c r="X1191" s="59">
        <v>1188</v>
      </c>
      <c r="Y1191" s="57" t="str">
        <f t="shared" si="79"/>
        <v>asr</v>
      </c>
    </row>
    <row r="1192" spans="24:25" x14ac:dyDescent="0.25">
      <c r="X1192" s="59">
        <v>1189</v>
      </c>
      <c r="Y1192" s="57" t="str">
        <f t="shared" si="79"/>
        <v>ass</v>
      </c>
    </row>
    <row r="1193" spans="24:25" x14ac:dyDescent="0.25">
      <c r="X1193" s="59">
        <v>1190</v>
      </c>
      <c r="Y1193" s="57" t="str">
        <f t="shared" si="79"/>
        <v>ast</v>
      </c>
    </row>
    <row r="1194" spans="24:25" x14ac:dyDescent="0.25">
      <c r="X1194" s="59">
        <v>1191</v>
      </c>
      <c r="Y1194" s="57" t="str">
        <f t="shared" si="79"/>
        <v>asu</v>
      </c>
    </row>
    <row r="1195" spans="24:25" x14ac:dyDescent="0.25">
      <c r="X1195" s="59">
        <v>1192</v>
      </c>
      <c r="Y1195" s="57" t="str">
        <f t="shared" si="79"/>
        <v>asv</v>
      </c>
    </row>
    <row r="1196" spans="24:25" x14ac:dyDescent="0.25">
      <c r="X1196" s="59">
        <v>1193</v>
      </c>
      <c r="Y1196" s="57" t="str">
        <f t="shared" si="79"/>
        <v>asw</v>
      </c>
    </row>
    <row r="1197" spans="24:25" x14ac:dyDescent="0.25">
      <c r="X1197" s="59">
        <v>1194</v>
      </c>
      <c r="Y1197" s="57" t="str">
        <f t="shared" si="79"/>
        <v>asx</v>
      </c>
    </row>
    <row r="1198" spans="24:25" x14ac:dyDescent="0.25">
      <c r="X1198" s="59">
        <v>1195</v>
      </c>
      <c r="Y1198" s="57" t="str">
        <f t="shared" si="79"/>
        <v>asy</v>
      </c>
    </row>
    <row r="1199" spans="24:25" x14ac:dyDescent="0.25">
      <c r="X1199" s="59">
        <v>1196</v>
      </c>
      <c r="Y1199" s="57" t="str">
        <f t="shared" si="79"/>
        <v>asz</v>
      </c>
    </row>
    <row r="1200" spans="24:25" x14ac:dyDescent="0.25">
      <c r="X1200" s="59">
        <v>1197</v>
      </c>
      <c r="Y1200" s="57" t="str">
        <f t="shared" si="79"/>
        <v>ata</v>
      </c>
    </row>
    <row r="1201" spans="24:25" x14ac:dyDescent="0.25">
      <c r="X1201" s="59">
        <v>1198</v>
      </c>
      <c r="Y1201" s="57" t="str">
        <f t="shared" si="79"/>
        <v>atb</v>
      </c>
    </row>
    <row r="1202" spans="24:25" x14ac:dyDescent="0.25">
      <c r="X1202" s="59">
        <v>1199</v>
      </c>
      <c r="Y1202" s="57" t="str">
        <f t="shared" si="79"/>
        <v>atc</v>
      </c>
    </row>
    <row r="1203" spans="24:25" x14ac:dyDescent="0.25">
      <c r="X1203" s="59">
        <v>1200</v>
      </c>
      <c r="Y1203" s="57" t="str">
        <f t="shared" si="79"/>
        <v>atd</v>
      </c>
    </row>
    <row r="1204" spans="24:25" x14ac:dyDescent="0.25">
      <c r="X1204" s="59">
        <v>1201</v>
      </c>
      <c r="Y1204" s="57" t="str">
        <f t="shared" si="79"/>
        <v>ate</v>
      </c>
    </row>
    <row r="1205" spans="24:25" x14ac:dyDescent="0.25">
      <c r="X1205" s="59">
        <v>1202</v>
      </c>
      <c r="Y1205" s="57" t="str">
        <f t="shared" si="79"/>
        <v>atf</v>
      </c>
    </row>
    <row r="1206" spans="24:25" x14ac:dyDescent="0.25">
      <c r="X1206" s="59">
        <v>1203</v>
      </c>
      <c r="Y1206" s="57" t="str">
        <f t="shared" si="79"/>
        <v>atg</v>
      </c>
    </row>
    <row r="1207" spans="24:25" x14ac:dyDescent="0.25">
      <c r="X1207" s="59">
        <v>1204</v>
      </c>
      <c r="Y1207" s="57" t="str">
        <f>"a"&amp;Y531</f>
        <v>ath</v>
      </c>
    </row>
    <row r="1208" spans="24:25" x14ac:dyDescent="0.25">
      <c r="X1208" s="59">
        <v>1205</v>
      </c>
      <c r="Y1208" s="57" t="str">
        <f t="shared" ref="Y1208:Y1232" si="80">"a"&amp;Y532</f>
        <v>ati</v>
      </c>
    </row>
    <row r="1209" spans="24:25" x14ac:dyDescent="0.25">
      <c r="X1209" s="59">
        <v>1206</v>
      </c>
      <c r="Y1209" s="57" t="str">
        <f t="shared" si="80"/>
        <v>atj</v>
      </c>
    </row>
    <row r="1210" spans="24:25" x14ac:dyDescent="0.25">
      <c r="X1210" s="59">
        <v>1207</v>
      </c>
      <c r="Y1210" s="57" t="str">
        <f t="shared" si="80"/>
        <v>atk</v>
      </c>
    </row>
    <row r="1211" spans="24:25" x14ac:dyDescent="0.25">
      <c r="X1211" s="59">
        <v>1208</v>
      </c>
      <c r="Y1211" s="57" t="str">
        <f t="shared" si="80"/>
        <v>atl</v>
      </c>
    </row>
    <row r="1212" spans="24:25" x14ac:dyDescent="0.25">
      <c r="X1212" s="59">
        <v>1209</v>
      </c>
      <c r="Y1212" s="57" t="str">
        <f t="shared" si="80"/>
        <v>atm</v>
      </c>
    </row>
    <row r="1213" spans="24:25" x14ac:dyDescent="0.25">
      <c r="X1213" s="59">
        <v>1210</v>
      </c>
      <c r="Y1213" s="57" t="str">
        <f t="shared" si="80"/>
        <v>atn</v>
      </c>
    </row>
    <row r="1214" spans="24:25" x14ac:dyDescent="0.25">
      <c r="X1214" s="59">
        <v>1211</v>
      </c>
      <c r="Y1214" s="57" t="str">
        <f t="shared" si="80"/>
        <v>ato</v>
      </c>
    </row>
    <row r="1215" spans="24:25" x14ac:dyDescent="0.25">
      <c r="X1215" s="59">
        <v>1212</v>
      </c>
      <c r="Y1215" s="57" t="str">
        <f t="shared" si="80"/>
        <v>atp</v>
      </c>
    </row>
    <row r="1216" spans="24:25" x14ac:dyDescent="0.25">
      <c r="X1216" s="59">
        <v>1213</v>
      </c>
      <c r="Y1216" s="57" t="str">
        <f t="shared" si="80"/>
        <v>atq</v>
      </c>
    </row>
    <row r="1217" spans="24:25" x14ac:dyDescent="0.25">
      <c r="X1217" s="59">
        <v>1214</v>
      </c>
      <c r="Y1217" s="57" t="str">
        <f t="shared" si="80"/>
        <v>atr</v>
      </c>
    </row>
    <row r="1218" spans="24:25" x14ac:dyDescent="0.25">
      <c r="X1218" s="59">
        <v>1215</v>
      </c>
      <c r="Y1218" s="57" t="str">
        <f t="shared" si="80"/>
        <v>ats</v>
      </c>
    </row>
    <row r="1219" spans="24:25" x14ac:dyDescent="0.25">
      <c r="X1219" s="59">
        <v>1216</v>
      </c>
      <c r="Y1219" s="57" t="str">
        <f t="shared" si="80"/>
        <v>att</v>
      </c>
    </row>
    <row r="1220" spans="24:25" x14ac:dyDescent="0.25">
      <c r="X1220" s="59">
        <v>1217</v>
      </c>
      <c r="Y1220" s="57" t="str">
        <f t="shared" si="80"/>
        <v>atu</v>
      </c>
    </row>
    <row r="1221" spans="24:25" x14ac:dyDescent="0.25">
      <c r="X1221" s="59">
        <v>1218</v>
      </c>
      <c r="Y1221" s="57" t="str">
        <f t="shared" si="80"/>
        <v>atv</v>
      </c>
    </row>
    <row r="1222" spans="24:25" x14ac:dyDescent="0.25">
      <c r="X1222" s="59">
        <v>1219</v>
      </c>
      <c r="Y1222" s="57" t="str">
        <f t="shared" si="80"/>
        <v>atw</v>
      </c>
    </row>
    <row r="1223" spans="24:25" x14ac:dyDescent="0.25">
      <c r="X1223" s="59">
        <v>1220</v>
      </c>
      <c r="Y1223" s="57" t="str">
        <f t="shared" si="80"/>
        <v>atx</v>
      </c>
    </row>
    <row r="1224" spans="24:25" x14ac:dyDescent="0.25">
      <c r="X1224" s="59">
        <v>1221</v>
      </c>
      <c r="Y1224" s="57" t="str">
        <f t="shared" si="80"/>
        <v>aty</v>
      </c>
    </row>
    <row r="1225" spans="24:25" x14ac:dyDescent="0.25">
      <c r="X1225" s="59">
        <v>1222</v>
      </c>
      <c r="Y1225" s="57" t="str">
        <f t="shared" si="80"/>
        <v>atz</v>
      </c>
    </row>
    <row r="1226" spans="24:25" x14ac:dyDescent="0.25">
      <c r="X1226" s="59">
        <v>1223</v>
      </c>
      <c r="Y1226" s="57" t="str">
        <f t="shared" si="80"/>
        <v>aua</v>
      </c>
    </row>
    <row r="1227" spans="24:25" x14ac:dyDescent="0.25">
      <c r="X1227" s="59">
        <v>1224</v>
      </c>
      <c r="Y1227" s="57" t="str">
        <f t="shared" si="80"/>
        <v>aub</v>
      </c>
    </row>
    <row r="1228" spans="24:25" x14ac:dyDescent="0.25">
      <c r="X1228" s="59">
        <v>1225</v>
      </c>
      <c r="Y1228" s="57" t="str">
        <f t="shared" si="80"/>
        <v>auc</v>
      </c>
    </row>
    <row r="1229" spans="24:25" x14ac:dyDescent="0.25">
      <c r="X1229" s="59">
        <v>1226</v>
      </c>
      <c r="Y1229" s="57" t="str">
        <f t="shared" si="80"/>
        <v>aud</v>
      </c>
    </row>
    <row r="1230" spans="24:25" x14ac:dyDescent="0.25">
      <c r="X1230" s="59">
        <v>1227</v>
      </c>
      <c r="Y1230" s="57" t="str">
        <f t="shared" si="80"/>
        <v>aue</v>
      </c>
    </row>
    <row r="1231" spans="24:25" x14ac:dyDescent="0.25">
      <c r="X1231" s="59">
        <v>1228</v>
      </c>
      <c r="Y1231" s="57" t="str">
        <f t="shared" si="80"/>
        <v>auf</v>
      </c>
    </row>
    <row r="1232" spans="24:25" x14ac:dyDescent="0.25">
      <c r="X1232" s="59">
        <v>1229</v>
      </c>
      <c r="Y1232" s="57" t="str">
        <f t="shared" si="80"/>
        <v>aug</v>
      </c>
    </row>
    <row r="1233" spans="24:25" x14ac:dyDescent="0.25">
      <c r="X1233" s="59">
        <v>1230</v>
      </c>
      <c r="Y1233" s="57" t="str">
        <f>"a"&amp;Y557</f>
        <v>auh</v>
      </c>
    </row>
    <row r="1234" spans="24:25" x14ac:dyDescent="0.25">
      <c r="X1234" s="59">
        <v>1231</v>
      </c>
      <c r="Y1234" s="57" t="str">
        <f t="shared" ref="Y1234:Y1273" si="81">"a"&amp;Y558</f>
        <v>aui</v>
      </c>
    </row>
    <row r="1235" spans="24:25" x14ac:dyDescent="0.25">
      <c r="X1235" s="59">
        <v>1232</v>
      </c>
      <c r="Y1235" s="57" t="str">
        <f t="shared" si="81"/>
        <v>auj</v>
      </c>
    </row>
    <row r="1236" spans="24:25" x14ac:dyDescent="0.25">
      <c r="X1236" s="59">
        <v>1233</v>
      </c>
      <c r="Y1236" s="57" t="str">
        <f t="shared" si="81"/>
        <v>auk</v>
      </c>
    </row>
    <row r="1237" spans="24:25" x14ac:dyDescent="0.25">
      <c r="X1237" s="59">
        <v>1234</v>
      </c>
      <c r="Y1237" s="57" t="str">
        <f t="shared" si="81"/>
        <v>aul</v>
      </c>
    </row>
    <row r="1238" spans="24:25" x14ac:dyDescent="0.25">
      <c r="X1238" s="59">
        <v>1235</v>
      </c>
      <c r="Y1238" s="57" t="str">
        <f t="shared" si="81"/>
        <v>aum</v>
      </c>
    </row>
    <row r="1239" spans="24:25" x14ac:dyDescent="0.25">
      <c r="X1239" s="59">
        <v>1236</v>
      </c>
      <c r="Y1239" s="57" t="str">
        <f t="shared" si="81"/>
        <v>aun</v>
      </c>
    </row>
    <row r="1240" spans="24:25" x14ac:dyDescent="0.25">
      <c r="X1240" s="59">
        <v>1237</v>
      </c>
      <c r="Y1240" s="57" t="str">
        <f t="shared" si="81"/>
        <v>auo</v>
      </c>
    </row>
    <row r="1241" spans="24:25" x14ac:dyDescent="0.25">
      <c r="X1241" s="59">
        <v>1238</v>
      </c>
      <c r="Y1241" s="57" t="str">
        <f t="shared" si="81"/>
        <v>aup</v>
      </c>
    </row>
    <row r="1242" spans="24:25" x14ac:dyDescent="0.25">
      <c r="X1242" s="59">
        <v>1239</v>
      </c>
      <c r="Y1242" s="57" t="str">
        <f t="shared" si="81"/>
        <v>auq</v>
      </c>
    </row>
    <row r="1243" spans="24:25" x14ac:dyDescent="0.25">
      <c r="X1243" s="59">
        <v>1240</v>
      </c>
      <c r="Y1243" s="57" t="str">
        <f t="shared" si="81"/>
        <v>aur</v>
      </c>
    </row>
    <row r="1244" spans="24:25" x14ac:dyDescent="0.25">
      <c r="X1244" s="59">
        <v>1241</v>
      </c>
      <c r="Y1244" s="57" t="str">
        <f t="shared" si="81"/>
        <v>aus</v>
      </c>
    </row>
    <row r="1245" spans="24:25" x14ac:dyDescent="0.25">
      <c r="X1245" s="59">
        <v>1242</v>
      </c>
      <c r="Y1245" s="57" t="str">
        <f t="shared" si="81"/>
        <v>aut</v>
      </c>
    </row>
    <row r="1246" spans="24:25" x14ac:dyDescent="0.25">
      <c r="X1246" s="59">
        <v>1243</v>
      </c>
      <c r="Y1246" s="57" t="str">
        <f t="shared" si="81"/>
        <v>auu</v>
      </c>
    </row>
    <row r="1247" spans="24:25" x14ac:dyDescent="0.25">
      <c r="X1247" s="59">
        <v>1244</v>
      </c>
      <c r="Y1247" s="57" t="str">
        <f t="shared" si="81"/>
        <v>auv</v>
      </c>
    </row>
    <row r="1248" spans="24:25" x14ac:dyDescent="0.25">
      <c r="X1248" s="59">
        <v>1245</v>
      </c>
      <c r="Y1248" s="57" t="str">
        <f t="shared" si="81"/>
        <v>auw</v>
      </c>
    </row>
    <row r="1249" spans="24:25" x14ac:dyDescent="0.25">
      <c r="X1249" s="59">
        <v>1246</v>
      </c>
      <c r="Y1249" s="57" t="str">
        <f t="shared" si="81"/>
        <v>aux</v>
      </c>
    </row>
    <row r="1250" spans="24:25" x14ac:dyDescent="0.25">
      <c r="X1250" s="59">
        <v>1247</v>
      </c>
      <c r="Y1250" s="57" t="str">
        <f t="shared" si="81"/>
        <v>auy</v>
      </c>
    </row>
    <row r="1251" spans="24:25" x14ac:dyDescent="0.25">
      <c r="X1251" s="59">
        <v>1248</v>
      </c>
      <c r="Y1251" s="57" t="str">
        <f t="shared" si="81"/>
        <v>auz</v>
      </c>
    </row>
    <row r="1252" spans="24:25" x14ac:dyDescent="0.25">
      <c r="X1252" s="59">
        <v>1249</v>
      </c>
      <c r="Y1252" s="57" t="str">
        <f t="shared" si="81"/>
        <v>ava</v>
      </c>
    </row>
    <row r="1253" spans="24:25" x14ac:dyDescent="0.25">
      <c r="X1253" s="59">
        <v>1250</v>
      </c>
      <c r="Y1253" s="57" t="str">
        <f t="shared" si="81"/>
        <v>avb</v>
      </c>
    </row>
    <row r="1254" spans="24:25" x14ac:dyDescent="0.25">
      <c r="X1254" s="59">
        <v>1251</v>
      </c>
      <c r="Y1254" s="57" t="str">
        <f t="shared" si="81"/>
        <v>avc</v>
      </c>
    </row>
    <row r="1255" spans="24:25" x14ac:dyDescent="0.25">
      <c r="X1255" s="59">
        <v>1252</v>
      </c>
      <c r="Y1255" s="57" t="str">
        <f t="shared" si="81"/>
        <v>avd</v>
      </c>
    </row>
    <row r="1256" spans="24:25" x14ac:dyDescent="0.25">
      <c r="X1256" s="59">
        <v>1253</v>
      </c>
      <c r="Y1256" s="57" t="str">
        <f t="shared" si="81"/>
        <v>ave</v>
      </c>
    </row>
    <row r="1257" spans="24:25" x14ac:dyDescent="0.25">
      <c r="X1257" s="59">
        <v>1254</v>
      </c>
      <c r="Y1257" s="57" t="str">
        <f t="shared" si="81"/>
        <v>avf</v>
      </c>
    </row>
    <row r="1258" spans="24:25" x14ac:dyDescent="0.25">
      <c r="X1258" s="59">
        <v>1255</v>
      </c>
      <c r="Y1258" s="57" t="str">
        <f t="shared" si="81"/>
        <v>avg</v>
      </c>
    </row>
    <row r="1259" spans="24:25" x14ac:dyDescent="0.25">
      <c r="X1259" s="59">
        <v>1256</v>
      </c>
      <c r="Y1259" s="57" t="str">
        <f t="shared" si="81"/>
        <v>avh</v>
      </c>
    </row>
    <row r="1260" spans="24:25" x14ac:dyDescent="0.25">
      <c r="X1260" s="59">
        <v>1257</v>
      </c>
      <c r="Y1260" s="57" t="str">
        <f t="shared" si="81"/>
        <v>avi</v>
      </c>
    </row>
    <row r="1261" spans="24:25" x14ac:dyDescent="0.25">
      <c r="X1261" s="59">
        <v>1258</v>
      </c>
      <c r="Y1261" s="57" t="str">
        <f t="shared" si="81"/>
        <v>avj</v>
      </c>
    </row>
    <row r="1262" spans="24:25" x14ac:dyDescent="0.25">
      <c r="X1262" s="59">
        <v>1259</v>
      </c>
      <c r="Y1262" s="57" t="str">
        <f t="shared" si="81"/>
        <v>avk</v>
      </c>
    </row>
    <row r="1263" spans="24:25" x14ac:dyDescent="0.25">
      <c r="X1263" s="59">
        <v>1260</v>
      </c>
      <c r="Y1263" s="57" t="str">
        <f t="shared" si="81"/>
        <v>avl</v>
      </c>
    </row>
    <row r="1264" spans="24:25" x14ac:dyDescent="0.25">
      <c r="X1264" s="59">
        <v>1261</v>
      </c>
      <c r="Y1264" s="57" t="str">
        <f t="shared" si="81"/>
        <v>avm</v>
      </c>
    </row>
    <row r="1265" spans="24:25" x14ac:dyDescent="0.25">
      <c r="X1265" s="59">
        <v>1262</v>
      </c>
      <c r="Y1265" s="57" t="str">
        <f t="shared" si="81"/>
        <v>avn</v>
      </c>
    </row>
    <row r="1266" spans="24:25" x14ac:dyDescent="0.25">
      <c r="X1266" s="59">
        <v>1263</v>
      </c>
      <c r="Y1266" s="57" t="str">
        <f t="shared" si="81"/>
        <v>avo</v>
      </c>
    </row>
    <row r="1267" spans="24:25" x14ac:dyDescent="0.25">
      <c r="X1267" s="59">
        <v>1264</v>
      </c>
      <c r="Y1267" s="57" t="str">
        <f t="shared" si="81"/>
        <v>avp</v>
      </c>
    </row>
    <row r="1268" spans="24:25" x14ac:dyDescent="0.25">
      <c r="X1268" s="59">
        <v>1265</v>
      </c>
      <c r="Y1268" s="57" t="str">
        <f t="shared" si="81"/>
        <v>avq</v>
      </c>
    </row>
    <row r="1269" spans="24:25" x14ac:dyDescent="0.25">
      <c r="X1269" s="59">
        <v>1266</v>
      </c>
      <c r="Y1269" s="57" t="str">
        <f t="shared" si="81"/>
        <v>avr</v>
      </c>
    </row>
    <row r="1270" spans="24:25" x14ac:dyDescent="0.25">
      <c r="X1270" s="59">
        <v>1267</v>
      </c>
      <c r="Y1270" s="57" t="str">
        <f t="shared" si="81"/>
        <v>avs</v>
      </c>
    </row>
    <row r="1271" spans="24:25" x14ac:dyDescent="0.25">
      <c r="X1271" s="59">
        <v>1268</v>
      </c>
      <c r="Y1271" s="57" t="str">
        <f t="shared" si="81"/>
        <v>avt</v>
      </c>
    </row>
    <row r="1272" spans="24:25" x14ac:dyDescent="0.25">
      <c r="X1272" s="59">
        <v>1269</v>
      </c>
      <c r="Y1272" s="57" t="str">
        <f t="shared" si="81"/>
        <v>avu</v>
      </c>
    </row>
    <row r="1273" spans="24:25" x14ac:dyDescent="0.25">
      <c r="X1273" s="59">
        <v>1270</v>
      </c>
      <c r="Y1273" s="57" t="str">
        <f t="shared" si="81"/>
        <v>avv</v>
      </c>
    </row>
    <row r="1274" spans="24:25" x14ac:dyDescent="0.25">
      <c r="X1274" s="59">
        <v>1271</v>
      </c>
      <c r="Y1274" s="57" t="str">
        <f>"a"&amp;Y598</f>
        <v>avw</v>
      </c>
    </row>
    <row r="1275" spans="24:25" x14ac:dyDescent="0.25">
      <c r="X1275" s="59">
        <v>1272</v>
      </c>
      <c r="Y1275" s="57" t="str">
        <f t="shared" ref="Y1275:Y1306" si="82">"a"&amp;Y599</f>
        <v>avx</v>
      </c>
    </row>
    <row r="1276" spans="24:25" x14ac:dyDescent="0.25">
      <c r="X1276" s="59">
        <v>1273</v>
      </c>
      <c r="Y1276" s="57" t="str">
        <f t="shared" si="82"/>
        <v>avy</v>
      </c>
    </row>
    <row r="1277" spans="24:25" x14ac:dyDescent="0.25">
      <c r="X1277" s="59">
        <v>1274</v>
      </c>
      <c r="Y1277" s="57" t="str">
        <f t="shared" si="82"/>
        <v>avz</v>
      </c>
    </row>
    <row r="1278" spans="24:25" x14ac:dyDescent="0.25">
      <c r="X1278" s="59">
        <v>1275</v>
      </c>
      <c r="Y1278" s="57" t="str">
        <f t="shared" si="82"/>
        <v>awa</v>
      </c>
    </row>
    <row r="1279" spans="24:25" x14ac:dyDescent="0.25">
      <c r="X1279" s="59">
        <v>1276</v>
      </c>
      <c r="Y1279" s="57" t="str">
        <f t="shared" si="82"/>
        <v>awb</v>
      </c>
    </row>
    <row r="1280" spans="24:25" x14ac:dyDescent="0.25">
      <c r="X1280" s="59">
        <v>1277</v>
      </c>
      <c r="Y1280" s="57" t="str">
        <f t="shared" si="82"/>
        <v>awc</v>
      </c>
    </row>
    <row r="1281" spans="24:25" x14ac:dyDescent="0.25">
      <c r="X1281" s="59">
        <v>1278</v>
      </c>
      <c r="Y1281" s="57" t="str">
        <f t="shared" si="82"/>
        <v>awd</v>
      </c>
    </row>
    <row r="1282" spans="24:25" x14ac:dyDescent="0.25">
      <c r="X1282" s="59">
        <v>1279</v>
      </c>
      <c r="Y1282" s="57" t="str">
        <f t="shared" si="82"/>
        <v>awe</v>
      </c>
    </row>
    <row r="1283" spans="24:25" x14ac:dyDescent="0.25">
      <c r="X1283" s="59">
        <v>1280</v>
      </c>
      <c r="Y1283" s="57" t="str">
        <f t="shared" si="82"/>
        <v>awf</v>
      </c>
    </row>
    <row r="1284" spans="24:25" x14ac:dyDescent="0.25">
      <c r="X1284" s="59">
        <v>1281</v>
      </c>
      <c r="Y1284" s="57" t="str">
        <f t="shared" si="82"/>
        <v>awg</v>
      </c>
    </row>
    <row r="1285" spans="24:25" x14ac:dyDescent="0.25">
      <c r="X1285" s="59">
        <v>1282</v>
      </c>
      <c r="Y1285" s="57" t="str">
        <f t="shared" si="82"/>
        <v>awh</v>
      </c>
    </row>
    <row r="1286" spans="24:25" x14ac:dyDescent="0.25">
      <c r="X1286" s="59">
        <v>1283</v>
      </c>
      <c r="Y1286" s="57" t="str">
        <f t="shared" si="82"/>
        <v>awi</v>
      </c>
    </row>
    <row r="1287" spans="24:25" x14ac:dyDescent="0.25">
      <c r="X1287" s="59">
        <v>1284</v>
      </c>
      <c r="Y1287" s="57" t="str">
        <f t="shared" si="82"/>
        <v>awj</v>
      </c>
    </row>
    <row r="1288" spans="24:25" x14ac:dyDescent="0.25">
      <c r="X1288" s="59">
        <v>1285</v>
      </c>
      <c r="Y1288" s="57" t="str">
        <f t="shared" si="82"/>
        <v>awk</v>
      </c>
    </row>
    <row r="1289" spans="24:25" x14ac:dyDescent="0.25">
      <c r="X1289" s="59">
        <v>1286</v>
      </c>
      <c r="Y1289" s="57" t="str">
        <f t="shared" si="82"/>
        <v>awl</v>
      </c>
    </row>
    <row r="1290" spans="24:25" x14ac:dyDescent="0.25">
      <c r="X1290" s="59">
        <v>1287</v>
      </c>
      <c r="Y1290" s="57" t="str">
        <f t="shared" si="82"/>
        <v>awm</v>
      </c>
    </row>
    <row r="1291" spans="24:25" x14ac:dyDescent="0.25">
      <c r="X1291" s="59">
        <v>1288</v>
      </c>
      <c r="Y1291" s="57" t="str">
        <f t="shared" si="82"/>
        <v>awn</v>
      </c>
    </row>
    <row r="1292" spans="24:25" x14ac:dyDescent="0.25">
      <c r="X1292" s="59">
        <v>1289</v>
      </c>
      <c r="Y1292" s="57" t="str">
        <f t="shared" si="82"/>
        <v>awo</v>
      </c>
    </row>
    <row r="1293" spans="24:25" x14ac:dyDescent="0.25">
      <c r="X1293" s="59">
        <v>1290</v>
      </c>
      <c r="Y1293" s="57" t="str">
        <f t="shared" si="82"/>
        <v>awp</v>
      </c>
    </row>
    <row r="1294" spans="24:25" x14ac:dyDescent="0.25">
      <c r="X1294" s="59">
        <v>1291</v>
      </c>
      <c r="Y1294" s="57" t="str">
        <f t="shared" si="82"/>
        <v>awq</v>
      </c>
    </row>
    <row r="1295" spans="24:25" x14ac:dyDescent="0.25">
      <c r="X1295" s="59">
        <v>1292</v>
      </c>
      <c r="Y1295" s="57" t="str">
        <f t="shared" si="82"/>
        <v>awr</v>
      </c>
    </row>
    <row r="1296" spans="24:25" x14ac:dyDescent="0.25">
      <c r="X1296" s="59">
        <v>1293</v>
      </c>
      <c r="Y1296" s="57" t="str">
        <f t="shared" si="82"/>
        <v>aws</v>
      </c>
    </row>
    <row r="1297" spans="24:25" x14ac:dyDescent="0.25">
      <c r="X1297" s="59">
        <v>1294</v>
      </c>
      <c r="Y1297" s="57" t="str">
        <f t="shared" si="82"/>
        <v>awt</v>
      </c>
    </row>
    <row r="1298" spans="24:25" x14ac:dyDescent="0.25">
      <c r="X1298" s="59">
        <v>1295</v>
      </c>
      <c r="Y1298" s="57" t="str">
        <f t="shared" si="82"/>
        <v>awu</v>
      </c>
    </row>
    <row r="1299" spans="24:25" x14ac:dyDescent="0.25">
      <c r="X1299" s="59">
        <v>1296</v>
      </c>
      <c r="Y1299" s="57" t="str">
        <f t="shared" si="82"/>
        <v>awv</v>
      </c>
    </row>
    <row r="1300" spans="24:25" x14ac:dyDescent="0.25">
      <c r="X1300" s="59">
        <v>1297</v>
      </c>
      <c r="Y1300" s="57" t="str">
        <f t="shared" si="82"/>
        <v>aww</v>
      </c>
    </row>
    <row r="1301" spans="24:25" x14ac:dyDescent="0.25">
      <c r="X1301" s="59">
        <v>1298</v>
      </c>
      <c r="Y1301" s="57" t="str">
        <f t="shared" si="82"/>
        <v>awx</v>
      </c>
    </row>
    <row r="1302" spans="24:25" x14ac:dyDescent="0.25">
      <c r="X1302" s="59">
        <v>1299</v>
      </c>
      <c r="Y1302" s="57" t="str">
        <f t="shared" si="82"/>
        <v>awy</v>
      </c>
    </row>
    <row r="1303" spans="24:25" x14ac:dyDescent="0.25">
      <c r="X1303" s="59">
        <v>1300</v>
      </c>
      <c r="Y1303" s="57" t="str">
        <f t="shared" si="82"/>
        <v>awz</v>
      </c>
    </row>
    <row r="1304" spans="24:25" x14ac:dyDescent="0.25">
      <c r="X1304" s="59">
        <v>1301</v>
      </c>
      <c r="Y1304" s="57" t="str">
        <f t="shared" si="82"/>
        <v>axa</v>
      </c>
    </row>
    <row r="1305" spans="24:25" x14ac:dyDescent="0.25">
      <c r="X1305" s="59">
        <v>1302</v>
      </c>
      <c r="Y1305" s="57" t="str">
        <f t="shared" si="82"/>
        <v>axb</v>
      </c>
    </row>
    <row r="1306" spans="24:25" x14ac:dyDescent="0.25">
      <c r="X1306" s="59">
        <v>1303</v>
      </c>
      <c r="Y1306" s="57" t="str">
        <f t="shared" si="82"/>
        <v>axc</v>
      </c>
    </row>
    <row r="1307" spans="24:25" x14ac:dyDescent="0.25">
      <c r="X1307" s="59">
        <v>1304</v>
      </c>
      <c r="Y1307" s="57" t="str">
        <f>"a"&amp;Y631</f>
        <v>axd</v>
      </c>
    </row>
    <row r="1308" spans="24:25" x14ac:dyDescent="0.25">
      <c r="X1308" s="59">
        <v>1305</v>
      </c>
      <c r="Y1308" s="57" t="str">
        <f t="shared" ref="Y1308:Y1372" si="83">"a"&amp;Y632</f>
        <v>axe</v>
      </c>
    </row>
    <row r="1309" spans="24:25" x14ac:dyDescent="0.25">
      <c r="X1309" s="59">
        <v>1306</v>
      </c>
      <c r="Y1309" s="57" t="str">
        <f t="shared" si="83"/>
        <v>axf</v>
      </c>
    </row>
    <row r="1310" spans="24:25" x14ac:dyDescent="0.25">
      <c r="X1310" s="59">
        <v>1307</v>
      </c>
      <c r="Y1310" s="57" t="str">
        <f t="shared" si="83"/>
        <v>axg</v>
      </c>
    </row>
    <row r="1311" spans="24:25" x14ac:dyDescent="0.25">
      <c r="X1311" s="59">
        <v>1308</v>
      </c>
      <c r="Y1311" s="57" t="str">
        <f t="shared" si="83"/>
        <v>axh</v>
      </c>
    </row>
    <row r="1312" spans="24:25" x14ac:dyDescent="0.25">
      <c r="X1312" s="59">
        <v>1309</v>
      </c>
      <c r="Y1312" s="57" t="str">
        <f t="shared" si="83"/>
        <v>axi</v>
      </c>
    </row>
    <row r="1313" spans="24:25" x14ac:dyDescent="0.25">
      <c r="X1313" s="59">
        <v>1310</v>
      </c>
      <c r="Y1313" s="57" t="str">
        <f t="shared" si="83"/>
        <v>axj</v>
      </c>
    </row>
    <row r="1314" spans="24:25" x14ac:dyDescent="0.25">
      <c r="X1314" s="59">
        <v>1311</v>
      </c>
      <c r="Y1314" s="57" t="str">
        <f t="shared" si="83"/>
        <v>axk</v>
      </c>
    </row>
    <row r="1315" spans="24:25" x14ac:dyDescent="0.25">
      <c r="X1315" s="59">
        <v>1312</v>
      </c>
      <c r="Y1315" s="57" t="str">
        <f t="shared" si="83"/>
        <v>axl</v>
      </c>
    </row>
    <row r="1316" spans="24:25" x14ac:dyDescent="0.25">
      <c r="X1316" s="59">
        <v>1313</v>
      </c>
      <c r="Y1316" s="57" t="str">
        <f t="shared" si="83"/>
        <v>axm</v>
      </c>
    </row>
    <row r="1317" spans="24:25" x14ac:dyDescent="0.25">
      <c r="X1317" s="59">
        <v>1314</v>
      </c>
      <c r="Y1317" s="57" t="str">
        <f t="shared" si="83"/>
        <v>axn</v>
      </c>
    </row>
    <row r="1318" spans="24:25" x14ac:dyDescent="0.25">
      <c r="X1318" s="59">
        <v>1315</v>
      </c>
      <c r="Y1318" s="57" t="str">
        <f t="shared" si="83"/>
        <v>axo</v>
      </c>
    </row>
    <row r="1319" spans="24:25" x14ac:dyDescent="0.25">
      <c r="X1319" s="59">
        <v>1316</v>
      </c>
      <c r="Y1319" s="57" t="str">
        <f t="shared" si="83"/>
        <v>axp</v>
      </c>
    </row>
    <row r="1320" spans="24:25" x14ac:dyDescent="0.25">
      <c r="X1320" s="59">
        <v>1317</v>
      </c>
      <c r="Y1320" s="57" t="str">
        <f t="shared" si="83"/>
        <v>axq</v>
      </c>
    </row>
    <row r="1321" spans="24:25" x14ac:dyDescent="0.25">
      <c r="X1321" s="59">
        <v>1318</v>
      </c>
      <c r="Y1321" s="57" t="str">
        <f t="shared" si="83"/>
        <v>axr</v>
      </c>
    </row>
    <row r="1322" spans="24:25" x14ac:dyDescent="0.25">
      <c r="X1322" s="59">
        <v>1319</v>
      </c>
      <c r="Y1322" s="57" t="str">
        <f t="shared" si="83"/>
        <v>axs</v>
      </c>
    </row>
    <row r="1323" spans="24:25" x14ac:dyDescent="0.25">
      <c r="X1323" s="59">
        <v>1320</v>
      </c>
      <c r="Y1323" s="57" t="str">
        <f t="shared" si="83"/>
        <v>axt</v>
      </c>
    </row>
    <row r="1324" spans="24:25" x14ac:dyDescent="0.25">
      <c r="X1324" s="59">
        <f>X1323+1</f>
        <v>1321</v>
      </c>
      <c r="Y1324" s="57" t="str">
        <f t="shared" si="83"/>
        <v>axu</v>
      </c>
    </row>
    <row r="1325" spans="24:25" x14ac:dyDescent="0.25">
      <c r="X1325" s="59">
        <f>X1324+1</f>
        <v>1322</v>
      </c>
      <c r="Y1325" s="57" t="str">
        <f t="shared" si="83"/>
        <v>axv</v>
      </c>
    </row>
    <row r="1326" spans="24:25" x14ac:dyDescent="0.25">
      <c r="X1326" s="59">
        <f t="shared" ref="X1326:X1338" si="84">X1325+1</f>
        <v>1323</v>
      </c>
      <c r="Y1326" s="57" t="str">
        <f t="shared" si="83"/>
        <v>axw</v>
      </c>
    </row>
    <row r="1327" spans="24:25" x14ac:dyDescent="0.25">
      <c r="X1327" s="59">
        <f t="shared" si="84"/>
        <v>1324</v>
      </c>
      <c r="Y1327" s="57" t="str">
        <f t="shared" si="83"/>
        <v>axx</v>
      </c>
    </row>
    <row r="1328" spans="24:25" x14ac:dyDescent="0.25">
      <c r="X1328" s="59">
        <f t="shared" si="84"/>
        <v>1325</v>
      </c>
      <c r="Y1328" s="57" t="str">
        <f t="shared" si="83"/>
        <v>axy</v>
      </c>
    </row>
    <row r="1329" spans="24:25" x14ac:dyDescent="0.25">
      <c r="X1329" s="59">
        <f t="shared" si="84"/>
        <v>1326</v>
      </c>
      <c r="Y1329" s="57" t="str">
        <f t="shared" si="83"/>
        <v>axz</v>
      </c>
    </row>
    <row r="1330" spans="24:25" x14ac:dyDescent="0.25">
      <c r="X1330" s="59">
        <f t="shared" si="84"/>
        <v>1327</v>
      </c>
      <c r="Y1330" s="57" t="str">
        <f t="shared" si="83"/>
        <v>aya</v>
      </c>
    </row>
    <row r="1331" spans="24:25" x14ac:dyDescent="0.25">
      <c r="X1331" s="59">
        <f t="shared" si="84"/>
        <v>1328</v>
      </c>
      <c r="Y1331" s="57" t="str">
        <f t="shared" si="83"/>
        <v>ayb</v>
      </c>
    </row>
    <row r="1332" spans="24:25" x14ac:dyDescent="0.25">
      <c r="X1332" s="59">
        <f t="shared" si="84"/>
        <v>1329</v>
      </c>
      <c r="Y1332" s="57" t="str">
        <f t="shared" si="83"/>
        <v>ayc</v>
      </c>
    </row>
    <row r="1333" spans="24:25" x14ac:dyDescent="0.25">
      <c r="X1333" s="59">
        <f t="shared" si="84"/>
        <v>1330</v>
      </c>
      <c r="Y1333" s="57" t="str">
        <f t="shared" si="83"/>
        <v>ayd</v>
      </c>
    </row>
    <row r="1334" spans="24:25" x14ac:dyDescent="0.25">
      <c r="X1334" s="59">
        <f t="shared" si="84"/>
        <v>1331</v>
      </c>
      <c r="Y1334" s="57" t="str">
        <f t="shared" si="83"/>
        <v>aye</v>
      </c>
    </row>
    <row r="1335" spans="24:25" x14ac:dyDescent="0.25">
      <c r="X1335" s="59">
        <f t="shared" si="84"/>
        <v>1332</v>
      </c>
      <c r="Y1335" s="57" t="str">
        <f t="shared" si="83"/>
        <v>ayf</v>
      </c>
    </row>
    <row r="1336" spans="24:25" x14ac:dyDescent="0.25">
      <c r="X1336" s="59">
        <f t="shared" si="84"/>
        <v>1333</v>
      </c>
      <c r="Y1336" s="57" t="str">
        <f t="shared" si="83"/>
        <v>ayg</v>
      </c>
    </row>
    <row r="1337" spans="24:25" x14ac:dyDescent="0.25">
      <c r="X1337" s="59">
        <f t="shared" si="84"/>
        <v>1334</v>
      </c>
      <c r="Y1337" s="57" t="str">
        <f t="shared" si="83"/>
        <v>ayh</v>
      </c>
    </row>
    <row r="1338" spans="24:25" x14ac:dyDescent="0.25">
      <c r="X1338" s="59">
        <f t="shared" si="84"/>
        <v>1335</v>
      </c>
      <c r="Y1338" s="57" t="str">
        <f t="shared" si="83"/>
        <v>ayi</v>
      </c>
    </row>
    <row r="1339" spans="24:25" x14ac:dyDescent="0.25">
      <c r="X1339" s="59">
        <f>X1338+1</f>
        <v>1336</v>
      </c>
      <c r="Y1339" s="57" t="str">
        <f t="shared" si="83"/>
        <v>ayj</v>
      </c>
    </row>
    <row r="1340" spans="24:25" x14ac:dyDescent="0.25">
      <c r="X1340" s="59">
        <f t="shared" ref="X1340:X1349" si="85">X1339+1</f>
        <v>1337</v>
      </c>
      <c r="Y1340" s="57" t="str">
        <f t="shared" si="83"/>
        <v>ayk</v>
      </c>
    </row>
    <row r="1341" spans="24:25" x14ac:dyDescent="0.25">
      <c r="X1341" s="59">
        <f t="shared" si="85"/>
        <v>1338</v>
      </c>
      <c r="Y1341" s="57" t="str">
        <f t="shared" si="83"/>
        <v>ayl</v>
      </c>
    </row>
    <row r="1342" spans="24:25" x14ac:dyDescent="0.25">
      <c r="X1342" s="59">
        <f t="shared" si="85"/>
        <v>1339</v>
      </c>
      <c r="Y1342" s="57" t="str">
        <f t="shared" si="83"/>
        <v>aym</v>
      </c>
    </row>
    <row r="1343" spans="24:25" x14ac:dyDescent="0.25">
      <c r="X1343" s="59">
        <f t="shared" si="85"/>
        <v>1340</v>
      </c>
      <c r="Y1343" s="57" t="str">
        <f t="shared" si="83"/>
        <v>ayn</v>
      </c>
    </row>
    <row r="1344" spans="24:25" x14ac:dyDescent="0.25">
      <c r="X1344" s="59">
        <f t="shared" si="85"/>
        <v>1341</v>
      </c>
      <c r="Y1344" s="57" t="str">
        <f t="shared" si="83"/>
        <v>ayo</v>
      </c>
    </row>
    <row r="1345" spans="24:25" x14ac:dyDescent="0.25">
      <c r="X1345" s="59">
        <f t="shared" si="85"/>
        <v>1342</v>
      </c>
      <c r="Y1345" s="57" t="str">
        <f t="shared" si="83"/>
        <v>ayp</v>
      </c>
    </row>
    <row r="1346" spans="24:25" x14ac:dyDescent="0.25">
      <c r="X1346" s="59">
        <f t="shared" si="85"/>
        <v>1343</v>
      </c>
      <c r="Y1346" s="57" t="str">
        <f t="shared" si="83"/>
        <v>ayq</v>
      </c>
    </row>
    <row r="1347" spans="24:25" x14ac:dyDescent="0.25">
      <c r="X1347" s="59">
        <f t="shared" si="85"/>
        <v>1344</v>
      </c>
      <c r="Y1347" s="57" t="str">
        <f t="shared" si="83"/>
        <v>ayr</v>
      </c>
    </row>
    <row r="1348" spans="24:25" x14ac:dyDescent="0.25">
      <c r="X1348" s="59">
        <f t="shared" si="85"/>
        <v>1345</v>
      </c>
      <c r="Y1348" s="57" t="str">
        <f t="shared" si="83"/>
        <v>ays</v>
      </c>
    </row>
    <row r="1349" spans="24:25" x14ac:dyDescent="0.25">
      <c r="X1349" s="59">
        <f t="shared" si="85"/>
        <v>1346</v>
      </c>
      <c r="Y1349" s="57" t="str">
        <f t="shared" si="83"/>
        <v>ayt</v>
      </c>
    </row>
    <row r="1350" spans="24:25" x14ac:dyDescent="0.25">
      <c r="X1350" s="59">
        <f>X1349+1</f>
        <v>1347</v>
      </c>
      <c r="Y1350" s="57" t="str">
        <f t="shared" si="83"/>
        <v>ayu</v>
      </c>
    </row>
    <row r="1351" spans="24:25" x14ac:dyDescent="0.25">
      <c r="X1351" s="59">
        <f t="shared" ref="X1351:X1363" si="86">X1350+1</f>
        <v>1348</v>
      </c>
      <c r="Y1351" s="57" t="str">
        <f t="shared" si="83"/>
        <v>ayv</v>
      </c>
    </row>
    <row r="1352" spans="24:25" x14ac:dyDescent="0.25">
      <c r="X1352" s="59">
        <f t="shared" si="86"/>
        <v>1349</v>
      </c>
      <c r="Y1352" s="57" t="str">
        <f t="shared" si="83"/>
        <v>ayw</v>
      </c>
    </row>
    <row r="1353" spans="24:25" x14ac:dyDescent="0.25">
      <c r="X1353" s="59">
        <f t="shared" si="86"/>
        <v>1350</v>
      </c>
      <c r="Y1353" s="57" t="str">
        <f t="shared" si="83"/>
        <v>ayx</v>
      </c>
    </row>
    <row r="1354" spans="24:25" x14ac:dyDescent="0.25">
      <c r="X1354" s="59">
        <f t="shared" si="86"/>
        <v>1351</v>
      </c>
      <c r="Y1354" s="57" t="str">
        <f t="shared" si="83"/>
        <v>ayy</v>
      </c>
    </row>
    <row r="1355" spans="24:25" x14ac:dyDescent="0.25">
      <c r="X1355" s="59">
        <f t="shared" si="86"/>
        <v>1352</v>
      </c>
      <c r="Y1355" s="57" t="str">
        <f t="shared" si="83"/>
        <v>ayz</v>
      </c>
    </row>
    <row r="1356" spans="24:25" x14ac:dyDescent="0.25">
      <c r="X1356" s="59">
        <f t="shared" si="86"/>
        <v>1353</v>
      </c>
      <c r="Y1356" s="57" t="str">
        <f t="shared" si="83"/>
        <v>aza</v>
      </c>
    </row>
    <row r="1357" spans="24:25" x14ac:dyDescent="0.25">
      <c r="X1357" s="59">
        <f t="shared" si="86"/>
        <v>1354</v>
      </c>
      <c r="Y1357" s="57" t="str">
        <f t="shared" si="83"/>
        <v>azb</v>
      </c>
    </row>
    <row r="1358" spans="24:25" x14ac:dyDescent="0.25">
      <c r="X1358" s="59">
        <f t="shared" si="86"/>
        <v>1355</v>
      </c>
      <c r="Y1358" s="57" t="str">
        <f t="shared" si="83"/>
        <v>azc</v>
      </c>
    </row>
    <row r="1359" spans="24:25" x14ac:dyDescent="0.25">
      <c r="X1359" s="59">
        <f t="shared" si="86"/>
        <v>1356</v>
      </c>
      <c r="Y1359" s="57" t="str">
        <f t="shared" si="83"/>
        <v>azd</v>
      </c>
    </row>
    <row r="1360" spans="24:25" x14ac:dyDescent="0.25">
      <c r="X1360" s="59">
        <f t="shared" si="86"/>
        <v>1357</v>
      </c>
      <c r="Y1360" s="57" t="str">
        <f t="shared" si="83"/>
        <v>aze</v>
      </c>
    </row>
    <row r="1361" spans="24:25" x14ac:dyDescent="0.25">
      <c r="X1361" s="59">
        <f t="shared" si="86"/>
        <v>1358</v>
      </c>
      <c r="Y1361" s="57" t="str">
        <f t="shared" si="83"/>
        <v>azf</v>
      </c>
    </row>
    <row r="1362" spans="24:25" x14ac:dyDescent="0.25">
      <c r="X1362" s="59">
        <f t="shared" si="86"/>
        <v>1359</v>
      </c>
      <c r="Y1362" s="57" t="str">
        <f t="shared" si="83"/>
        <v>azg</v>
      </c>
    </row>
    <row r="1363" spans="24:25" x14ac:dyDescent="0.25">
      <c r="X1363" s="59">
        <f t="shared" si="86"/>
        <v>1360</v>
      </c>
      <c r="Y1363" s="57" t="str">
        <f t="shared" si="83"/>
        <v>azh</v>
      </c>
    </row>
    <row r="1364" spans="24:25" x14ac:dyDescent="0.25">
      <c r="X1364" s="59">
        <f>X1363+1</f>
        <v>1361</v>
      </c>
      <c r="Y1364" s="57" t="str">
        <f t="shared" si="83"/>
        <v>azi</v>
      </c>
    </row>
    <row r="1365" spans="24:25" x14ac:dyDescent="0.25">
      <c r="X1365" s="59">
        <f t="shared" ref="X1365:X1371" si="87">X1364+1</f>
        <v>1362</v>
      </c>
      <c r="Y1365" s="57" t="str">
        <f t="shared" si="83"/>
        <v>azj</v>
      </c>
    </row>
    <row r="1366" spans="24:25" x14ac:dyDescent="0.25">
      <c r="X1366" s="59">
        <f t="shared" si="87"/>
        <v>1363</v>
      </c>
      <c r="Y1366" s="57" t="str">
        <f t="shared" si="83"/>
        <v>azk</v>
      </c>
    </row>
    <row r="1367" spans="24:25" x14ac:dyDescent="0.25">
      <c r="X1367" s="59">
        <f t="shared" si="87"/>
        <v>1364</v>
      </c>
      <c r="Y1367" s="57" t="str">
        <f t="shared" si="83"/>
        <v>azl</v>
      </c>
    </row>
    <row r="1368" spans="24:25" x14ac:dyDescent="0.25">
      <c r="X1368" s="59">
        <f t="shared" si="87"/>
        <v>1365</v>
      </c>
      <c r="Y1368" s="57" t="str">
        <f t="shared" si="83"/>
        <v>azm</v>
      </c>
    </row>
    <row r="1369" spans="24:25" x14ac:dyDescent="0.25">
      <c r="X1369" s="59">
        <f t="shared" si="87"/>
        <v>1366</v>
      </c>
      <c r="Y1369" s="57" t="str">
        <f t="shared" si="83"/>
        <v>azn</v>
      </c>
    </row>
    <row r="1370" spans="24:25" x14ac:dyDescent="0.25">
      <c r="X1370" s="59">
        <f t="shared" si="87"/>
        <v>1367</v>
      </c>
      <c r="Y1370" s="57" t="str">
        <f t="shared" si="83"/>
        <v>azo</v>
      </c>
    </row>
    <row r="1371" spans="24:25" x14ac:dyDescent="0.25">
      <c r="X1371" s="59">
        <f t="shared" si="87"/>
        <v>1368</v>
      </c>
      <c r="Y1371" s="57" t="str">
        <f t="shared" si="83"/>
        <v>azp</v>
      </c>
    </row>
    <row r="1372" spans="24:25" x14ac:dyDescent="0.25">
      <c r="X1372" s="59">
        <f>X1371+1</f>
        <v>1369</v>
      </c>
      <c r="Y1372" s="57" t="str">
        <f t="shared" si="83"/>
        <v>azq</v>
      </c>
    </row>
    <row r="1373" spans="24:25" x14ac:dyDescent="0.25">
      <c r="X1373" s="59">
        <f t="shared" ref="X1373:X1378" si="88">X1372+1</f>
        <v>1370</v>
      </c>
      <c r="Y1373" s="57" t="str">
        <f t="shared" ref="Y1373:Y1381" si="89">"a"&amp;Y697</f>
        <v>azr</v>
      </c>
    </row>
    <row r="1374" spans="24:25" x14ac:dyDescent="0.25">
      <c r="X1374" s="59">
        <f t="shared" si="88"/>
        <v>1371</v>
      </c>
      <c r="Y1374" s="57" t="str">
        <f t="shared" si="89"/>
        <v>azs</v>
      </c>
    </row>
    <row r="1375" spans="24:25" x14ac:dyDescent="0.25">
      <c r="X1375" s="59">
        <f t="shared" si="88"/>
        <v>1372</v>
      </c>
      <c r="Y1375" s="57" t="str">
        <f t="shared" si="89"/>
        <v>azt</v>
      </c>
    </row>
    <row r="1376" spans="24:25" x14ac:dyDescent="0.25">
      <c r="X1376" s="59">
        <f t="shared" si="88"/>
        <v>1373</v>
      </c>
      <c r="Y1376" s="57" t="str">
        <f t="shared" si="89"/>
        <v>azu</v>
      </c>
    </row>
    <row r="1377" spans="24:25" x14ac:dyDescent="0.25">
      <c r="X1377" s="59">
        <f t="shared" si="88"/>
        <v>1374</v>
      </c>
      <c r="Y1377" s="57" t="str">
        <f t="shared" si="89"/>
        <v>azv</v>
      </c>
    </row>
    <row r="1378" spans="24:25" x14ac:dyDescent="0.25">
      <c r="X1378" s="59">
        <f t="shared" si="88"/>
        <v>1375</v>
      </c>
      <c r="Y1378" s="57" t="str">
        <f t="shared" si="89"/>
        <v>azw</v>
      </c>
    </row>
    <row r="1379" spans="24:25" x14ac:dyDescent="0.25">
      <c r="X1379" s="59">
        <f>X1378+1</f>
        <v>1376</v>
      </c>
      <c r="Y1379" s="57" t="str">
        <f t="shared" si="89"/>
        <v>azx</v>
      </c>
    </row>
    <row r="1380" spans="24:25" x14ac:dyDescent="0.25">
      <c r="X1380" s="59">
        <f>X1379+1</f>
        <v>1377</v>
      </c>
      <c r="Y1380" s="57" t="str">
        <f t="shared" si="89"/>
        <v>azy</v>
      </c>
    </row>
    <row r="1381" spans="24:25" x14ac:dyDescent="0.25">
      <c r="X1381" s="59">
        <f>X1380+1</f>
        <v>1378</v>
      </c>
      <c r="Y1381" s="57" t="str">
        <f t="shared" si="89"/>
        <v>azz</v>
      </c>
    </row>
    <row r="1382" spans="24:25" x14ac:dyDescent="0.25">
      <c r="X1382" s="59">
        <f>X1381+1</f>
        <v>1379</v>
      </c>
      <c r="Y1382" s="57" t="str">
        <f>"b"&amp;Y30</f>
        <v>baa</v>
      </c>
    </row>
    <row r="1383" spans="24:25" x14ac:dyDescent="0.25">
      <c r="X1383" s="59">
        <f>X1382+1</f>
        <v>1380</v>
      </c>
      <c r="Y1383" s="57" t="str">
        <f>"b"&amp;Y31</f>
        <v>bab</v>
      </c>
    </row>
  </sheetData>
  <sheetProtection formatCells="0" formatColumns="0" formatRows="0"/>
  <mergeCells count="1">
    <mergeCell ref="AC4:AC10"/>
  </mergeCells>
  <phoneticPr fontId="3" type="noConversion"/>
  <dataValidations count="1">
    <dataValidation type="whole" allowBlank="1" showInputMessage="1" showErrorMessage="1" sqref="D4:D14" xr:uid="{543B8196-C2CB-4958-A6F9-A7F04CF70981}">
      <formula1>1980</formula1>
      <formula2>3000</formula2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F0F1B-8852-42F7-A01F-8CBB26CA4B6E}">
  <sheetPr codeName="Sheet3"/>
  <dimension ref="B3:AJ81"/>
  <sheetViews>
    <sheetView workbookViewId="0">
      <selection activeCell="D17" sqref="D17"/>
    </sheetView>
  </sheetViews>
  <sheetFormatPr defaultRowHeight="18.75" x14ac:dyDescent="0.3"/>
  <cols>
    <col min="1" max="6" width="9.140625" style="121"/>
    <col min="7" max="7" width="17" style="121" customWidth="1"/>
    <col min="8" max="8" width="9.140625" style="121"/>
    <col min="9" max="9" width="9.85546875" style="121" customWidth="1"/>
    <col min="10" max="10" width="4.7109375" style="122" customWidth="1"/>
    <col min="11" max="16384" width="9.140625" style="121"/>
  </cols>
  <sheetData>
    <row r="3" spans="2:36" ht="31.5" x14ac:dyDescent="0.5">
      <c r="B3" s="120" t="s">
        <v>190</v>
      </c>
      <c r="K3" s="120" t="s">
        <v>191</v>
      </c>
    </row>
    <row r="4" spans="2:36" x14ac:dyDescent="0.3">
      <c r="B4" s="123" t="s">
        <v>192</v>
      </c>
    </row>
    <row r="5" spans="2:36" x14ac:dyDescent="0.3">
      <c r="C5" s="134" t="s">
        <v>193</v>
      </c>
      <c r="D5" s="134"/>
      <c r="E5" s="134"/>
      <c r="F5" s="134"/>
      <c r="G5" s="134"/>
    </row>
    <row r="6" spans="2:36" x14ac:dyDescent="0.3">
      <c r="C6" s="134"/>
      <c r="D6" s="134"/>
      <c r="E6" s="134"/>
      <c r="F6" s="134"/>
      <c r="G6" s="134"/>
      <c r="K6" s="121" t="s">
        <v>194</v>
      </c>
      <c r="T6" s="121" t="s">
        <v>195</v>
      </c>
      <c r="AJ6" s="121" t="s">
        <v>196</v>
      </c>
    </row>
    <row r="7" spans="2:36" x14ac:dyDescent="0.3">
      <c r="T7" s="121" t="s">
        <v>197</v>
      </c>
      <c r="AJ7" s="121" t="s">
        <v>197</v>
      </c>
    </row>
    <row r="8" spans="2:36" x14ac:dyDescent="0.3">
      <c r="T8" s="121" t="s">
        <v>198</v>
      </c>
      <c r="AJ8" s="121" t="s">
        <v>199</v>
      </c>
    </row>
    <row r="9" spans="2:36" x14ac:dyDescent="0.3">
      <c r="B9" s="123" t="s">
        <v>200</v>
      </c>
      <c r="K9" s="121" t="s">
        <v>201</v>
      </c>
      <c r="T9" s="121" t="s">
        <v>197</v>
      </c>
      <c r="AJ9" s="121" t="s">
        <v>197</v>
      </c>
    </row>
    <row r="10" spans="2:36" x14ac:dyDescent="0.3">
      <c r="K10" s="121" t="s">
        <v>202</v>
      </c>
    </row>
    <row r="11" spans="2:36" x14ac:dyDescent="0.3">
      <c r="C11" s="135" t="s">
        <v>203</v>
      </c>
      <c r="D11" s="135"/>
      <c r="E11" s="135"/>
      <c r="F11" s="135"/>
      <c r="G11" s="135"/>
      <c r="T11" s="121" t="s">
        <v>197</v>
      </c>
      <c r="AJ11" s="121" t="s">
        <v>197</v>
      </c>
    </row>
    <row r="12" spans="2:36" x14ac:dyDescent="0.3">
      <c r="C12" s="135"/>
      <c r="D12" s="135"/>
      <c r="E12" s="135"/>
      <c r="F12" s="135"/>
      <c r="G12" s="135"/>
      <c r="T12" s="121" t="s">
        <v>204</v>
      </c>
      <c r="AJ12" s="121" t="s">
        <v>205</v>
      </c>
    </row>
    <row r="13" spans="2:36" x14ac:dyDescent="0.3">
      <c r="C13" s="135" t="s">
        <v>206</v>
      </c>
      <c r="D13" s="135"/>
      <c r="E13" s="135"/>
      <c r="F13" s="135"/>
      <c r="G13" s="135"/>
      <c r="K13" s="121" t="s">
        <v>207</v>
      </c>
      <c r="T13" s="121" t="s">
        <v>208</v>
      </c>
      <c r="AJ13" s="121" t="s">
        <v>209</v>
      </c>
    </row>
    <row r="14" spans="2:36" x14ac:dyDescent="0.3">
      <c r="C14" s="135"/>
      <c r="D14" s="135"/>
      <c r="E14" s="135"/>
      <c r="F14" s="135"/>
      <c r="G14" s="135"/>
      <c r="K14" s="121" t="s">
        <v>210</v>
      </c>
      <c r="T14" s="121" t="s">
        <v>211</v>
      </c>
      <c r="AJ14" s="121" t="s">
        <v>212</v>
      </c>
    </row>
    <row r="15" spans="2:36" x14ac:dyDescent="0.3">
      <c r="C15" s="121" t="s">
        <v>213</v>
      </c>
      <c r="K15" s="121" t="s">
        <v>214</v>
      </c>
      <c r="T15" s="121" t="s">
        <v>212</v>
      </c>
      <c r="AJ15" s="121" t="s">
        <v>215</v>
      </c>
    </row>
    <row r="16" spans="2:36" x14ac:dyDescent="0.3">
      <c r="C16" s="121" t="s">
        <v>216</v>
      </c>
      <c r="K16" s="121" t="s">
        <v>217</v>
      </c>
      <c r="T16" s="121" t="s">
        <v>215</v>
      </c>
      <c r="AJ16" s="121" t="s">
        <v>218</v>
      </c>
    </row>
    <row r="17" spans="2:36" x14ac:dyDescent="0.3">
      <c r="K17" s="121" t="s">
        <v>219</v>
      </c>
      <c r="T17" s="121" t="s">
        <v>220</v>
      </c>
      <c r="AJ17" s="121" t="s">
        <v>221</v>
      </c>
    </row>
    <row r="18" spans="2:36" x14ac:dyDescent="0.3">
      <c r="T18" s="121" t="s">
        <v>222</v>
      </c>
      <c r="AJ18" s="121" t="s">
        <v>223</v>
      </c>
    </row>
    <row r="19" spans="2:36" x14ac:dyDescent="0.3">
      <c r="C19" s="135" t="s">
        <v>224</v>
      </c>
      <c r="D19" s="135"/>
      <c r="E19" s="135"/>
      <c r="F19" s="135"/>
      <c r="G19" s="135"/>
      <c r="T19" s="121" t="s">
        <v>225</v>
      </c>
      <c r="AJ19" s="121" t="s">
        <v>226</v>
      </c>
    </row>
    <row r="20" spans="2:36" x14ac:dyDescent="0.3">
      <c r="C20" s="135"/>
      <c r="D20" s="135"/>
      <c r="E20" s="135"/>
      <c r="F20" s="135"/>
      <c r="G20" s="135"/>
      <c r="T20" s="121" t="s">
        <v>227</v>
      </c>
      <c r="AJ20" s="121" t="s">
        <v>228</v>
      </c>
    </row>
    <row r="21" spans="2:36" x14ac:dyDescent="0.3">
      <c r="C21" s="135" t="s">
        <v>229</v>
      </c>
      <c r="D21" s="135"/>
      <c r="E21" s="135"/>
      <c r="F21" s="135"/>
      <c r="G21" s="135"/>
      <c r="K21" s="121" t="s">
        <v>230</v>
      </c>
      <c r="T21" s="121" t="s">
        <v>221</v>
      </c>
      <c r="AJ21" s="121" t="s">
        <v>231</v>
      </c>
    </row>
    <row r="22" spans="2:36" x14ac:dyDescent="0.3">
      <c r="C22" s="135"/>
      <c r="D22" s="135"/>
      <c r="E22" s="135"/>
      <c r="F22" s="135"/>
      <c r="G22" s="135"/>
      <c r="K22" s="121" t="s">
        <v>232</v>
      </c>
      <c r="T22" s="121" t="s">
        <v>223</v>
      </c>
      <c r="AJ22" s="121" t="s">
        <v>197</v>
      </c>
    </row>
    <row r="23" spans="2:36" ht="18.75" customHeight="1" x14ac:dyDescent="0.3">
      <c r="K23" s="121" t="s">
        <v>233</v>
      </c>
      <c r="T23" s="121" t="s">
        <v>227</v>
      </c>
      <c r="AJ23" s="121" t="s">
        <v>234</v>
      </c>
    </row>
    <row r="24" spans="2:36" x14ac:dyDescent="0.3">
      <c r="K24" s="121" t="s">
        <v>235</v>
      </c>
      <c r="T24" s="121" t="s">
        <v>236</v>
      </c>
      <c r="AJ24" s="121" t="s">
        <v>197</v>
      </c>
    </row>
    <row r="25" spans="2:36" x14ac:dyDescent="0.3">
      <c r="B25" s="123" t="s">
        <v>237</v>
      </c>
      <c r="K25" s="121" t="s">
        <v>238</v>
      </c>
      <c r="T25" s="121" t="s">
        <v>239</v>
      </c>
    </row>
    <row r="26" spans="2:36" x14ac:dyDescent="0.3">
      <c r="C26" s="135" t="s">
        <v>240</v>
      </c>
      <c r="D26" s="135"/>
      <c r="E26" s="135"/>
      <c r="F26" s="135"/>
      <c r="G26" s="135"/>
      <c r="K26" s="121" t="s">
        <v>241</v>
      </c>
      <c r="T26" s="121" t="s">
        <v>227</v>
      </c>
      <c r="AJ26" s="121" t="s">
        <v>197</v>
      </c>
    </row>
    <row r="27" spans="2:36" x14ac:dyDescent="0.3">
      <c r="C27" s="135"/>
      <c r="D27" s="135"/>
      <c r="E27" s="135"/>
      <c r="F27" s="135"/>
      <c r="G27" s="135"/>
      <c r="K27" s="121" t="s">
        <v>227</v>
      </c>
      <c r="T27" s="121" t="s">
        <v>242</v>
      </c>
      <c r="AJ27" s="121" t="s">
        <v>243</v>
      </c>
    </row>
    <row r="28" spans="2:36" x14ac:dyDescent="0.3">
      <c r="K28" s="121" t="s">
        <v>227</v>
      </c>
      <c r="AJ28" s="121" t="s">
        <v>244</v>
      </c>
    </row>
    <row r="29" spans="2:36" x14ac:dyDescent="0.3">
      <c r="K29" s="121" t="s">
        <v>245</v>
      </c>
      <c r="T29" s="121" t="s">
        <v>227</v>
      </c>
      <c r="AJ29" s="121" t="s">
        <v>212</v>
      </c>
    </row>
    <row r="30" spans="2:36" x14ac:dyDescent="0.3">
      <c r="K30" s="121" t="s">
        <v>246</v>
      </c>
      <c r="T30" s="121" t="s">
        <v>247</v>
      </c>
      <c r="AJ30" s="121" t="s">
        <v>248</v>
      </c>
    </row>
    <row r="31" spans="2:36" x14ac:dyDescent="0.3">
      <c r="K31" s="121" t="s">
        <v>249</v>
      </c>
      <c r="T31" s="121" t="s">
        <v>250</v>
      </c>
      <c r="AJ31" s="121" t="s">
        <v>221</v>
      </c>
    </row>
    <row r="32" spans="2:36" x14ac:dyDescent="0.3">
      <c r="K32" s="121" t="s">
        <v>251</v>
      </c>
      <c r="T32" s="121" t="s">
        <v>252</v>
      </c>
      <c r="AJ32" s="121" t="s">
        <v>223</v>
      </c>
    </row>
    <row r="33" spans="11:36" x14ac:dyDescent="0.3">
      <c r="K33" s="121" t="s">
        <v>253</v>
      </c>
      <c r="T33" s="121" t="s">
        <v>254</v>
      </c>
      <c r="AJ33" s="121" t="s">
        <v>255</v>
      </c>
    </row>
    <row r="34" spans="11:36" x14ac:dyDescent="0.3">
      <c r="K34" s="121" t="s">
        <v>241</v>
      </c>
      <c r="T34" s="121" t="s">
        <v>227</v>
      </c>
      <c r="AJ34" s="121" t="s">
        <v>244</v>
      </c>
    </row>
    <row r="35" spans="11:36" x14ac:dyDescent="0.3">
      <c r="T35" s="121" t="s">
        <v>256</v>
      </c>
      <c r="AJ35" s="121" t="s">
        <v>228</v>
      </c>
    </row>
    <row r="36" spans="11:36" x14ac:dyDescent="0.3">
      <c r="K36" s="121" t="s">
        <v>228</v>
      </c>
      <c r="T36" s="121" t="s">
        <v>227</v>
      </c>
      <c r="AJ36" s="121" t="s">
        <v>257</v>
      </c>
    </row>
    <row r="37" spans="11:36" x14ac:dyDescent="0.3">
      <c r="T37" s="121" t="s">
        <v>227</v>
      </c>
      <c r="AJ37" s="121" t="s">
        <v>197</v>
      </c>
    </row>
    <row r="38" spans="11:36" x14ac:dyDescent="0.3">
      <c r="T38" s="121" t="s">
        <v>258</v>
      </c>
      <c r="AJ38" s="121" t="s">
        <v>259</v>
      </c>
    </row>
    <row r="39" spans="11:36" x14ac:dyDescent="0.3">
      <c r="T39" s="121" t="s">
        <v>260</v>
      </c>
      <c r="AJ39" s="121" t="s">
        <v>197</v>
      </c>
    </row>
    <row r="40" spans="11:36" x14ac:dyDescent="0.3">
      <c r="T40" s="121" t="s">
        <v>261</v>
      </c>
    </row>
    <row r="41" spans="11:36" x14ac:dyDescent="0.3">
      <c r="T41" s="121" t="s">
        <v>262</v>
      </c>
      <c r="AJ41" s="121" t="s">
        <v>197</v>
      </c>
    </row>
    <row r="42" spans="11:36" x14ac:dyDescent="0.3">
      <c r="T42" s="121" t="s">
        <v>263</v>
      </c>
      <c r="AJ42" s="121" t="s">
        <v>222</v>
      </c>
    </row>
    <row r="43" spans="11:36" x14ac:dyDescent="0.3">
      <c r="T43" s="121" t="s">
        <v>264</v>
      </c>
      <c r="AJ43" s="121" t="s">
        <v>228</v>
      </c>
    </row>
    <row r="44" spans="11:36" x14ac:dyDescent="0.3">
      <c r="T44" s="121" t="s">
        <v>265</v>
      </c>
    </row>
    <row r="45" spans="11:36" x14ac:dyDescent="0.3">
      <c r="T45" s="121" t="s">
        <v>244</v>
      </c>
    </row>
    <row r="46" spans="11:36" x14ac:dyDescent="0.3">
      <c r="T46" s="121" t="s">
        <v>266</v>
      </c>
    </row>
    <row r="47" spans="11:36" x14ac:dyDescent="0.3">
      <c r="T47" s="121" t="s">
        <v>228</v>
      </c>
    </row>
    <row r="51" spans="20:20" x14ac:dyDescent="0.3">
      <c r="T51" s="121" t="s">
        <v>194</v>
      </c>
    </row>
    <row r="54" spans="20:20" x14ac:dyDescent="0.3">
      <c r="T54" s="121" t="s">
        <v>201</v>
      </c>
    </row>
    <row r="55" spans="20:20" x14ac:dyDescent="0.3">
      <c r="T55" s="121" t="s">
        <v>202</v>
      </c>
    </row>
    <row r="58" spans="20:20" x14ac:dyDescent="0.3">
      <c r="T58" s="121" t="s">
        <v>207</v>
      </c>
    </row>
    <row r="59" spans="20:20" x14ac:dyDescent="0.3">
      <c r="T59" s="121" t="s">
        <v>210</v>
      </c>
    </row>
    <row r="60" spans="20:20" x14ac:dyDescent="0.3">
      <c r="T60" s="121" t="s">
        <v>214</v>
      </c>
    </row>
    <row r="61" spans="20:20" x14ac:dyDescent="0.3">
      <c r="T61" s="121" t="s">
        <v>217</v>
      </c>
    </row>
    <row r="62" spans="20:20" x14ac:dyDescent="0.3">
      <c r="T62" s="121" t="s">
        <v>219</v>
      </c>
    </row>
    <row r="66" spans="20:20" x14ac:dyDescent="0.3">
      <c r="T66" s="121" t="s">
        <v>230</v>
      </c>
    </row>
    <row r="67" spans="20:20" x14ac:dyDescent="0.3">
      <c r="T67" s="121" t="s">
        <v>232</v>
      </c>
    </row>
    <row r="68" spans="20:20" x14ac:dyDescent="0.3">
      <c r="T68" s="121" t="s">
        <v>233</v>
      </c>
    </row>
    <row r="69" spans="20:20" x14ac:dyDescent="0.3">
      <c r="T69" s="121" t="s">
        <v>235</v>
      </c>
    </row>
    <row r="70" spans="20:20" x14ac:dyDescent="0.3">
      <c r="T70" s="121" t="s">
        <v>238</v>
      </c>
    </row>
    <row r="71" spans="20:20" x14ac:dyDescent="0.3">
      <c r="T71" s="121" t="s">
        <v>241</v>
      </c>
    </row>
    <row r="72" spans="20:20" x14ac:dyDescent="0.3">
      <c r="T72" s="121" t="s">
        <v>227</v>
      </c>
    </row>
    <row r="73" spans="20:20" x14ac:dyDescent="0.3">
      <c r="T73" s="121" t="s">
        <v>227</v>
      </c>
    </row>
    <row r="74" spans="20:20" x14ac:dyDescent="0.3">
      <c r="T74" s="121" t="s">
        <v>245</v>
      </c>
    </row>
    <row r="75" spans="20:20" x14ac:dyDescent="0.3">
      <c r="T75" s="121" t="s">
        <v>246</v>
      </c>
    </row>
    <row r="76" spans="20:20" x14ac:dyDescent="0.3">
      <c r="T76" s="121" t="s">
        <v>249</v>
      </c>
    </row>
    <row r="77" spans="20:20" x14ac:dyDescent="0.3">
      <c r="T77" s="121" t="s">
        <v>251</v>
      </c>
    </row>
    <row r="78" spans="20:20" x14ac:dyDescent="0.3">
      <c r="T78" s="121" t="s">
        <v>253</v>
      </c>
    </row>
    <row r="79" spans="20:20" x14ac:dyDescent="0.3">
      <c r="T79" s="121" t="s">
        <v>241</v>
      </c>
    </row>
    <row r="81" spans="20:20" x14ac:dyDescent="0.3">
      <c r="T81" s="121" t="s">
        <v>228</v>
      </c>
    </row>
  </sheetData>
  <mergeCells count="6">
    <mergeCell ref="C26:G27"/>
    <mergeCell ref="C5:G6"/>
    <mergeCell ref="C11:G12"/>
    <mergeCell ref="C13:G14"/>
    <mergeCell ref="C19:G20"/>
    <mergeCell ref="C21:G2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71719-8D0F-446E-97F5-392D43F000DC}">
  <sheetPr codeName="Sheet8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46B50-5FF2-41FB-9D24-9A0A5B25D114}">
  <sheetPr codeName="Sheet2">
    <tabColor theme="1" tint="0.34998626667073579"/>
  </sheetPr>
  <dimension ref="U2:AH507"/>
  <sheetViews>
    <sheetView topLeftCell="Z1" workbookViewId="0"/>
  </sheetViews>
  <sheetFormatPr defaultRowHeight="15" x14ac:dyDescent="0.25"/>
  <cols>
    <col min="1" max="20" width="0" style="1" hidden="1" customWidth="1"/>
    <col min="21" max="21" width="9.140625" style="1" hidden="1" customWidth="1"/>
    <col min="22" max="25" width="0" style="1" hidden="1" customWidth="1"/>
    <col min="26" max="26" width="9.140625" style="1"/>
    <col min="27" max="27" width="26.7109375" style="1" customWidth="1"/>
    <col min="28" max="28" width="7.5703125" style="10" bestFit="1" customWidth="1"/>
    <col min="29" max="29" width="7.5703125" style="10" customWidth="1"/>
    <col min="30" max="30" width="12.140625" style="9" customWidth="1"/>
    <col min="31" max="31" width="11" style="1" customWidth="1"/>
    <col min="32" max="32" width="21.140625" style="1" customWidth="1"/>
    <col min="33" max="33" width="68" style="35" customWidth="1"/>
    <col min="34" max="34" width="41.28515625" style="1" customWidth="1"/>
    <col min="35" max="16384" width="9.140625" style="1"/>
  </cols>
  <sheetData>
    <row r="2" spans="24:34" ht="34.5" x14ac:dyDescent="0.55000000000000004">
      <c r="AD2" s="29" t="s">
        <v>58</v>
      </c>
    </row>
    <row r="3" spans="24:34" x14ac:dyDescent="0.25">
      <c r="AD3" s="127" t="s">
        <v>48</v>
      </c>
      <c r="AE3" s="127"/>
      <c r="AF3" s="3" t="s">
        <v>61</v>
      </c>
    </row>
    <row r="4" spans="24:34" x14ac:dyDescent="0.25">
      <c r="AC4" s="52"/>
      <c r="AD4" s="136" t="s">
        <v>48</v>
      </c>
      <c r="AE4" s="137"/>
      <c r="AF4" s="3" t="s">
        <v>66</v>
      </c>
    </row>
    <row r="5" spans="24:34" x14ac:dyDescent="0.25">
      <c r="AD5" s="51"/>
    </row>
    <row r="6" spans="24:34" x14ac:dyDescent="0.25">
      <c r="AA6" s="2" t="s">
        <v>0</v>
      </c>
      <c r="AB6" s="2" t="s">
        <v>59</v>
      </c>
      <c r="AD6" s="2" t="s">
        <v>16</v>
      </c>
      <c r="AE6" s="2" t="s">
        <v>22</v>
      </c>
      <c r="AF6" s="2" t="s">
        <v>19</v>
      </c>
      <c r="AG6" s="36" t="s">
        <v>20</v>
      </c>
      <c r="AH6" s="2" t="s">
        <v>24</v>
      </c>
    </row>
    <row r="7" spans="24:34" x14ac:dyDescent="0.25">
      <c r="X7" s="30"/>
      <c r="AA7" s="31" t="s">
        <v>1</v>
      </c>
      <c r="AB7" s="32" t="s">
        <v>60</v>
      </c>
      <c r="AD7" s="40" t="e">
        <f>VLOOKUP(ROW(AC7)-6,'Apartment Expenses'!$M:$AL,18,0)</f>
        <v>#N/A</v>
      </c>
      <c r="AE7" s="39" t="e">
        <f>VLOOKUP(ROW(AC7)-6,'Apartment Expenses'!$M:$AL,2,0)</f>
        <v>#N/A</v>
      </c>
      <c r="AF7" s="37" t="e">
        <f>VLOOKUP(ROW(AC7)-6,'Apartment Expenses'!$M:$AL,15,0)</f>
        <v>#N/A</v>
      </c>
      <c r="AG7" s="38" t="e">
        <f>VLOOKUP(ROW(AC7)-6,'Apartment Expenses'!$M:$AL,16,0)</f>
        <v>#N/A</v>
      </c>
      <c r="AH7" s="37" t="e">
        <f>VLOOKUP(ROW(AC7)-6,'Apartment Expenses'!$M:$AL,17,0)</f>
        <v>#N/A</v>
      </c>
    </row>
    <row r="8" spans="24:34" x14ac:dyDescent="0.25">
      <c r="X8" s="30"/>
      <c r="AA8" s="31" t="s">
        <v>2</v>
      </c>
      <c r="AB8" s="32" t="s">
        <v>60</v>
      </c>
      <c r="AD8" s="40" t="e">
        <f>VLOOKUP(ROW(AC8)-6,'Apartment Expenses'!$M:$AL,18,0)</f>
        <v>#N/A</v>
      </c>
      <c r="AE8" s="39" t="e">
        <f>VLOOKUP(ROW(AC8)-6,'Apartment Expenses'!$M:$AL,2,0)</f>
        <v>#N/A</v>
      </c>
      <c r="AF8" s="37" t="e">
        <f>VLOOKUP(ROW(AC8)-6,'Apartment Expenses'!$M:$AL,15,0)</f>
        <v>#N/A</v>
      </c>
      <c r="AG8" s="38" t="e">
        <f>VLOOKUP(ROW(AC8)-6,'Apartment Expenses'!$M:$AL,16,0)</f>
        <v>#N/A</v>
      </c>
      <c r="AH8" s="37" t="e">
        <f>VLOOKUP(ROW(AC8)-6,'Apartment Expenses'!$M:$AL,17,0)</f>
        <v>#N/A</v>
      </c>
    </row>
    <row r="9" spans="24:34" x14ac:dyDescent="0.25">
      <c r="X9" s="30"/>
      <c r="AA9" s="31" t="s">
        <v>3</v>
      </c>
      <c r="AB9" s="32" t="s">
        <v>60</v>
      </c>
      <c r="AD9" s="40" t="e">
        <f>VLOOKUP(ROW(AC9)-6,'Apartment Expenses'!$M:$AL,18,0)</f>
        <v>#N/A</v>
      </c>
      <c r="AE9" s="39" t="e">
        <f>VLOOKUP(ROW(AC9)-6,'Apartment Expenses'!$M:$AL,2,0)</f>
        <v>#N/A</v>
      </c>
      <c r="AF9" s="37" t="e">
        <f>VLOOKUP(ROW(AC9)-6,'Apartment Expenses'!$M:$AL,15,0)</f>
        <v>#N/A</v>
      </c>
      <c r="AG9" s="38" t="e">
        <f>VLOOKUP(ROW(AC9)-6,'Apartment Expenses'!$M:$AL,16,0)</f>
        <v>#N/A</v>
      </c>
      <c r="AH9" s="37" t="e">
        <f>VLOOKUP(ROW(AC9)-6,'Apartment Expenses'!$M:$AL,17,0)</f>
        <v>#N/A</v>
      </c>
    </row>
    <row r="10" spans="24:34" x14ac:dyDescent="0.25">
      <c r="X10" s="30"/>
      <c r="AA10" s="31" t="s">
        <v>4</v>
      </c>
      <c r="AB10" s="32" t="s">
        <v>60</v>
      </c>
      <c r="AD10" s="40" t="e">
        <f>VLOOKUP(ROW(AC10)-6,'Apartment Expenses'!$M:$AL,18,0)</f>
        <v>#N/A</v>
      </c>
      <c r="AE10" s="39" t="e">
        <f>VLOOKUP(ROW(AC10)-6,'Apartment Expenses'!$M:$AL,2,0)</f>
        <v>#N/A</v>
      </c>
      <c r="AF10" s="37" t="e">
        <f>VLOOKUP(ROW(AC10)-6,'Apartment Expenses'!$M:$AL,15,0)</f>
        <v>#N/A</v>
      </c>
      <c r="AG10" s="38" t="e">
        <f>VLOOKUP(ROW(AC10)-6,'Apartment Expenses'!$M:$AL,16,0)</f>
        <v>#N/A</v>
      </c>
      <c r="AH10" s="37" t="e">
        <f>VLOOKUP(ROW(AC10)-6,'Apartment Expenses'!$M:$AL,17,0)</f>
        <v>#N/A</v>
      </c>
    </row>
    <row r="11" spans="24:34" x14ac:dyDescent="0.25">
      <c r="X11" s="30"/>
      <c r="AA11" s="31" t="s">
        <v>5</v>
      </c>
      <c r="AB11" s="32" t="s">
        <v>60</v>
      </c>
      <c r="AD11" s="40" t="e">
        <f>VLOOKUP(ROW(AC11)-6,'Apartment Expenses'!$M:$AL,18,0)</f>
        <v>#N/A</v>
      </c>
      <c r="AE11" s="39" t="e">
        <f>VLOOKUP(ROW(AC11)-6,'Apartment Expenses'!$M:$AL,2,0)</f>
        <v>#N/A</v>
      </c>
      <c r="AF11" s="37" t="e">
        <f>VLOOKUP(ROW(AC11)-6,'Apartment Expenses'!$M:$AL,15,0)</f>
        <v>#N/A</v>
      </c>
      <c r="AG11" s="38" t="e">
        <f>VLOOKUP(ROW(AC11)-6,'Apartment Expenses'!$M:$AL,16,0)</f>
        <v>#N/A</v>
      </c>
      <c r="AH11" s="37" t="e">
        <f>VLOOKUP(ROW(AC11)-6,'Apartment Expenses'!$M:$AL,17,0)</f>
        <v>#N/A</v>
      </c>
    </row>
    <row r="12" spans="24:34" x14ac:dyDescent="0.25">
      <c r="X12" s="30"/>
      <c r="AA12" s="31" t="s">
        <v>6</v>
      </c>
      <c r="AB12" s="32" t="s">
        <v>60</v>
      </c>
      <c r="AD12" s="40" t="e">
        <f>VLOOKUP(ROW(AC12)-6,'Apartment Expenses'!$M:$AL,18,0)</f>
        <v>#N/A</v>
      </c>
      <c r="AE12" s="39" t="e">
        <f>VLOOKUP(ROW(AC12)-6,'Apartment Expenses'!$M:$AL,2,0)</f>
        <v>#N/A</v>
      </c>
      <c r="AF12" s="37" t="e">
        <f>VLOOKUP(ROW(AC12)-6,'Apartment Expenses'!$M:$AL,15,0)</f>
        <v>#N/A</v>
      </c>
      <c r="AG12" s="38" t="e">
        <f>VLOOKUP(ROW(AC12)-6,'Apartment Expenses'!$M:$AL,16,0)</f>
        <v>#N/A</v>
      </c>
      <c r="AH12" s="37" t="e">
        <f>VLOOKUP(ROW(AC12)-6,'Apartment Expenses'!$M:$AL,17,0)</f>
        <v>#N/A</v>
      </c>
    </row>
    <row r="13" spans="24:34" x14ac:dyDescent="0.25">
      <c r="X13" s="30"/>
      <c r="AA13" s="31" t="s">
        <v>7</v>
      </c>
      <c r="AB13" s="32" t="s">
        <v>60</v>
      </c>
      <c r="AD13" s="40" t="e">
        <f>VLOOKUP(ROW(AC13)-6,'Apartment Expenses'!$M:$AL,18,0)</f>
        <v>#N/A</v>
      </c>
      <c r="AE13" s="39" t="e">
        <f>VLOOKUP(ROW(AC13)-6,'Apartment Expenses'!$M:$AL,2,0)</f>
        <v>#N/A</v>
      </c>
      <c r="AF13" s="37" t="e">
        <f>VLOOKUP(ROW(AC13)-6,'Apartment Expenses'!$M:$AL,15,0)</f>
        <v>#N/A</v>
      </c>
      <c r="AG13" s="38" t="e">
        <f>VLOOKUP(ROW(AC13)-6,'Apartment Expenses'!$M:$AL,16,0)</f>
        <v>#N/A</v>
      </c>
      <c r="AH13" s="37" t="e">
        <f>VLOOKUP(ROW(AC13)-6,'Apartment Expenses'!$M:$AL,17,0)</f>
        <v>#N/A</v>
      </c>
    </row>
    <row r="14" spans="24:34" x14ac:dyDescent="0.25">
      <c r="X14" s="30"/>
      <c r="AA14" s="31" t="s">
        <v>8</v>
      </c>
      <c r="AB14" s="32" t="s">
        <v>60</v>
      </c>
      <c r="AD14" s="40" t="e">
        <f>VLOOKUP(ROW(AC14)-6,'Apartment Expenses'!$M:$AL,18,0)</f>
        <v>#N/A</v>
      </c>
      <c r="AE14" s="39" t="e">
        <f>VLOOKUP(ROW(AC14)-6,'Apartment Expenses'!$M:$AL,2,0)</f>
        <v>#N/A</v>
      </c>
      <c r="AF14" s="37" t="e">
        <f>VLOOKUP(ROW(AC14)-6,'Apartment Expenses'!$M:$AL,15,0)</f>
        <v>#N/A</v>
      </c>
      <c r="AG14" s="38" t="e">
        <f>VLOOKUP(ROW(AC14)-6,'Apartment Expenses'!$M:$AL,16,0)</f>
        <v>#N/A</v>
      </c>
      <c r="AH14" s="37" t="e">
        <f>VLOOKUP(ROW(AC14)-6,'Apartment Expenses'!$M:$AL,17,0)</f>
        <v>#N/A</v>
      </c>
    </row>
    <row r="15" spans="24:34" x14ac:dyDescent="0.25">
      <c r="X15" s="30"/>
      <c r="AA15" s="31" t="s">
        <v>9</v>
      </c>
      <c r="AB15" s="32" t="s">
        <v>60</v>
      </c>
      <c r="AD15" s="40" t="e">
        <f>VLOOKUP(ROW(AC15)-6,'Apartment Expenses'!$M:$AL,18,0)</f>
        <v>#N/A</v>
      </c>
      <c r="AE15" s="39" t="e">
        <f>VLOOKUP(ROW(AC15)-6,'Apartment Expenses'!$M:$AL,2,0)</f>
        <v>#N/A</v>
      </c>
      <c r="AF15" s="37" t="e">
        <f>VLOOKUP(ROW(AC15)-6,'Apartment Expenses'!$M:$AL,15,0)</f>
        <v>#N/A</v>
      </c>
      <c r="AG15" s="38" t="e">
        <f>VLOOKUP(ROW(AC15)-6,'Apartment Expenses'!$M:$AL,16,0)</f>
        <v>#N/A</v>
      </c>
      <c r="AH15" s="37" t="e">
        <f>VLOOKUP(ROW(AC15)-6,'Apartment Expenses'!$M:$AL,17,0)</f>
        <v>#N/A</v>
      </c>
    </row>
    <row r="16" spans="24:34" x14ac:dyDescent="0.25">
      <c r="X16" s="30"/>
      <c r="AA16" s="31" t="s">
        <v>10</v>
      </c>
      <c r="AB16" s="32" t="s">
        <v>60</v>
      </c>
      <c r="AD16" s="40" t="e">
        <f>VLOOKUP(ROW(AC16)-6,'Apartment Expenses'!$M:$AL,18,0)</f>
        <v>#N/A</v>
      </c>
      <c r="AE16" s="39" t="e">
        <f>VLOOKUP(ROW(AC16)-6,'Apartment Expenses'!$M:$AL,2,0)</f>
        <v>#N/A</v>
      </c>
      <c r="AF16" s="37" t="e">
        <f>VLOOKUP(ROW(AC16)-6,'Apartment Expenses'!$M:$AL,15,0)</f>
        <v>#N/A</v>
      </c>
      <c r="AG16" s="38" t="e">
        <f>VLOOKUP(ROW(AC16)-6,'Apartment Expenses'!$M:$AL,16,0)</f>
        <v>#N/A</v>
      </c>
      <c r="AH16" s="37" t="e">
        <f>VLOOKUP(ROW(AC16)-6,'Apartment Expenses'!$M:$AL,17,0)</f>
        <v>#N/A</v>
      </c>
    </row>
    <row r="17" spans="24:34" x14ac:dyDescent="0.25">
      <c r="X17" s="30"/>
      <c r="AA17" s="31" t="s">
        <v>11</v>
      </c>
      <c r="AB17" s="32" t="s">
        <v>60</v>
      </c>
      <c r="AD17" s="40" t="e">
        <f>VLOOKUP(ROW(AC17)-6,'Apartment Expenses'!$M:$AL,18,0)</f>
        <v>#N/A</v>
      </c>
      <c r="AE17" s="39" t="e">
        <f>VLOOKUP(ROW(AC17)-6,'Apartment Expenses'!$M:$AL,2,0)</f>
        <v>#N/A</v>
      </c>
      <c r="AF17" s="37" t="e">
        <f>VLOOKUP(ROW(AC17)-6,'Apartment Expenses'!$M:$AL,15,0)</f>
        <v>#N/A</v>
      </c>
      <c r="AG17" s="38" t="e">
        <f>VLOOKUP(ROW(AC17)-6,'Apartment Expenses'!$M:$AL,16,0)</f>
        <v>#N/A</v>
      </c>
      <c r="AH17" s="37" t="e">
        <f>VLOOKUP(ROW(AC17)-6,'Apartment Expenses'!$M:$AL,17,0)</f>
        <v>#N/A</v>
      </c>
    </row>
    <row r="18" spans="24:34" x14ac:dyDescent="0.25">
      <c r="X18" s="30"/>
      <c r="AA18" s="31" t="s">
        <v>12</v>
      </c>
      <c r="AB18" s="32" t="s">
        <v>60</v>
      </c>
      <c r="AD18" s="40" t="e">
        <f>VLOOKUP(ROW(AC18)-6,'Apartment Expenses'!$M:$AL,18,0)</f>
        <v>#N/A</v>
      </c>
      <c r="AE18" s="39" t="e">
        <f>VLOOKUP(ROW(AC18)-6,'Apartment Expenses'!$M:$AL,2,0)</f>
        <v>#N/A</v>
      </c>
      <c r="AF18" s="37" t="e">
        <f>VLOOKUP(ROW(AC18)-6,'Apartment Expenses'!$M:$AL,15,0)</f>
        <v>#N/A</v>
      </c>
      <c r="AG18" s="38" t="e">
        <f>VLOOKUP(ROW(AC18)-6,'Apartment Expenses'!$M:$AL,16,0)</f>
        <v>#N/A</v>
      </c>
      <c r="AH18" s="37" t="e">
        <f>VLOOKUP(ROW(AC18)-6,'Apartment Expenses'!$M:$AL,17,0)</f>
        <v>#N/A</v>
      </c>
    </row>
    <row r="19" spans="24:34" x14ac:dyDescent="0.25">
      <c r="X19" s="30"/>
      <c r="AA19" s="31" t="s">
        <v>13</v>
      </c>
      <c r="AB19" s="32" t="s">
        <v>60</v>
      </c>
      <c r="AD19" s="40" t="e">
        <f>VLOOKUP(ROW(AC19)-6,'Apartment Expenses'!$M:$AL,18,0)</f>
        <v>#N/A</v>
      </c>
      <c r="AE19" s="39" t="e">
        <f>VLOOKUP(ROW(AC19)-6,'Apartment Expenses'!$M:$AL,2,0)</f>
        <v>#N/A</v>
      </c>
      <c r="AF19" s="37" t="e">
        <f>VLOOKUP(ROW(AC19)-6,'Apartment Expenses'!$M:$AL,15,0)</f>
        <v>#N/A</v>
      </c>
      <c r="AG19" s="38" t="e">
        <f>VLOOKUP(ROW(AC19)-6,'Apartment Expenses'!$M:$AL,16,0)</f>
        <v>#N/A</v>
      </c>
      <c r="AH19" s="37" t="e">
        <f>VLOOKUP(ROW(AC19)-6,'Apartment Expenses'!$M:$AL,17,0)</f>
        <v>#N/A</v>
      </c>
    </row>
    <row r="20" spans="24:34" x14ac:dyDescent="0.25">
      <c r="X20" s="30"/>
      <c r="AA20" s="31" t="s">
        <v>14</v>
      </c>
      <c r="AB20" s="32" t="s">
        <v>60</v>
      </c>
      <c r="AD20" s="40" t="e">
        <f>VLOOKUP(ROW(AC20)-6,'Apartment Expenses'!$M:$AL,18,0)</f>
        <v>#N/A</v>
      </c>
      <c r="AE20" s="39" t="e">
        <f>VLOOKUP(ROW(AC20)-6,'Apartment Expenses'!$M:$AL,2,0)</f>
        <v>#N/A</v>
      </c>
      <c r="AF20" s="37" t="e">
        <f>VLOOKUP(ROW(AC20)-6,'Apartment Expenses'!$M:$AL,15,0)</f>
        <v>#N/A</v>
      </c>
      <c r="AG20" s="38" t="e">
        <f>VLOOKUP(ROW(AC20)-6,'Apartment Expenses'!$M:$AL,16,0)</f>
        <v>#N/A</v>
      </c>
      <c r="AH20" s="37" t="e">
        <f>VLOOKUP(ROW(AC20)-6,'Apartment Expenses'!$M:$AL,17,0)</f>
        <v>#N/A</v>
      </c>
    </row>
    <row r="21" spans="24:34" x14ac:dyDescent="0.25">
      <c r="X21" s="30"/>
      <c r="AA21" s="31" t="s">
        <v>113</v>
      </c>
      <c r="AB21" s="32" t="s">
        <v>60</v>
      </c>
      <c r="AD21" s="40" t="e">
        <f>VLOOKUP(ROW(AC21)-6,'Apartment Expenses'!$M:$AL,18,0)</f>
        <v>#N/A</v>
      </c>
      <c r="AE21" s="39" t="e">
        <f>VLOOKUP(ROW(AC21)-6,'Apartment Expenses'!$M:$AL,2,0)</f>
        <v>#N/A</v>
      </c>
      <c r="AF21" s="37" t="e">
        <f>VLOOKUP(ROW(AC21)-6,'Apartment Expenses'!$M:$AL,15,0)</f>
        <v>#N/A</v>
      </c>
      <c r="AG21" s="38" t="e">
        <f>VLOOKUP(ROW(AC21)-6,'Apartment Expenses'!$M:$AL,16,0)</f>
        <v>#N/A</v>
      </c>
      <c r="AH21" s="37" t="e">
        <f>VLOOKUP(ROW(AC21)-6,'Apartment Expenses'!$M:$AL,17,0)</f>
        <v>#N/A</v>
      </c>
    </row>
    <row r="22" spans="24:34" x14ac:dyDescent="0.25">
      <c r="X22" s="30"/>
      <c r="AA22" s="31" t="s">
        <v>114</v>
      </c>
      <c r="AB22" s="32" t="s">
        <v>60</v>
      </c>
      <c r="AD22" s="40" t="e">
        <f>VLOOKUP(ROW(AC22)-6,'Apartment Expenses'!$M:$AL,18,0)</f>
        <v>#N/A</v>
      </c>
      <c r="AE22" s="39" t="e">
        <f>VLOOKUP(ROW(AC22)-6,'Apartment Expenses'!$M:$AL,2,0)</f>
        <v>#N/A</v>
      </c>
      <c r="AF22" s="37" t="e">
        <f>VLOOKUP(ROW(AC22)-6,'Apartment Expenses'!$M:$AL,15,0)</f>
        <v>#N/A</v>
      </c>
      <c r="AG22" s="38" t="e">
        <f>VLOOKUP(ROW(AC22)-6,'Apartment Expenses'!$M:$AL,16,0)</f>
        <v>#N/A</v>
      </c>
      <c r="AH22" s="37" t="e">
        <f>VLOOKUP(ROW(AC22)-6,'Apartment Expenses'!$M:$AL,17,0)</f>
        <v>#N/A</v>
      </c>
    </row>
    <row r="23" spans="24:34" x14ac:dyDescent="0.25">
      <c r="X23" s="30"/>
      <c r="AA23" s="31" t="s">
        <v>115</v>
      </c>
      <c r="AB23" s="32" t="s">
        <v>60</v>
      </c>
      <c r="AD23" s="40" t="e">
        <f>VLOOKUP(ROW(AC23)-6,'Apartment Expenses'!$M:$AL,18,0)</f>
        <v>#N/A</v>
      </c>
      <c r="AE23" s="39" t="e">
        <f>VLOOKUP(ROW(AC23)-6,'Apartment Expenses'!$M:$AL,2,0)</f>
        <v>#N/A</v>
      </c>
      <c r="AF23" s="37" t="e">
        <f>VLOOKUP(ROW(AC23)-6,'Apartment Expenses'!$M:$AL,15,0)</f>
        <v>#N/A</v>
      </c>
      <c r="AG23" s="38" t="e">
        <f>VLOOKUP(ROW(AC23)-6,'Apartment Expenses'!$M:$AL,16,0)</f>
        <v>#N/A</v>
      </c>
      <c r="AH23" s="37" t="e">
        <f>VLOOKUP(ROW(AC23)-6,'Apartment Expenses'!$M:$AL,17,0)</f>
        <v>#N/A</v>
      </c>
    </row>
    <row r="24" spans="24:34" x14ac:dyDescent="0.25">
      <c r="X24" s="30"/>
      <c r="AA24" s="31">
        <v>0</v>
      </c>
      <c r="AB24" s="32" t="s">
        <v>60</v>
      </c>
      <c r="AD24" s="40" t="e">
        <f>VLOOKUP(ROW(AC24)-6,'Apartment Expenses'!$M:$AL,18,0)</f>
        <v>#N/A</v>
      </c>
      <c r="AE24" s="39" t="e">
        <f>VLOOKUP(ROW(AC24)-6,'Apartment Expenses'!$M:$AL,2,0)</f>
        <v>#N/A</v>
      </c>
      <c r="AF24" s="37" t="e">
        <f>VLOOKUP(ROW(AC24)-6,'Apartment Expenses'!$M:$AL,15,0)</f>
        <v>#N/A</v>
      </c>
      <c r="AG24" s="38" t="e">
        <f>VLOOKUP(ROW(AC24)-6,'Apartment Expenses'!$M:$AL,16,0)</f>
        <v>#N/A</v>
      </c>
      <c r="AH24" s="37" t="e">
        <f>VLOOKUP(ROW(AC24)-6,'Apartment Expenses'!$M:$AL,17,0)</f>
        <v>#N/A</v>
      </c>
    </row>
    <row r="25" spans="24:34" x14ac:dyDescent="0.25">
      <c r="X25" s="30"/>
      <c r="AA25" s="31">
        <v>0</v>
      </c>
      <c r="AB25" s="32" t="s">
        <v>60</v>
      </c>
      <c r="AD25" s="40" t="e">
        <f>VLOOKUP(ROW(AC25)-6,'Apartment Expenses'!$M:$AL,18,0)</f>
        <v>#N/A</v>
      </c>
      <c r="AE25" s="39" t="e">
        <f>VLOOKUP(ROW(AC25)-6,'Apartment Expenses'!$M:$AL,2,0)</f>
        <v>#N/A</v>
      </c>
      <c r="AF25" s="37" t="e">
        <f>VLOOKUP(ROW(AC25)-6,'Apartment Expenses'!$M:$AL,15,0)</f>
        <v>#N/A</v>
      </c>
      <c r="AG25" s="38" t="e">
        <f>VLOOKUP(ROW(AC25)-6,'Apartment Expenses'!$M:$AL,16,0)</f>
        <v>#N/A</v>
      </c>
      <c r="AH25" s="37" t="e">
        <f>VLOOKUP(ROW(AC25)-6,'Apartment Expenses'!$M:$AL,17,0)</f>
        <v>#N/A</v>
      </c>
    </row>
    <row r="26" spans="24:34" x14ac:dyDescent="0.25">
      <c r="X26" s="30"/>
      <c r="AA26" s="31">
        <v>0</v>
      </c>
      <c r="AB26" s="32" t="s">
        <v>60</v>
      </c>
      <c r="AD26" s="40" t="e">
        <f>VLOOKUP(ROW(AC26)-6,'Apartment Expenses'!$M:$AL,18,0)</f>
        <v>#N/A</v>
      </c>
      <c r="AE26" s="39" t="e">
        <f>VLOOKUP(ROW(AC26)-6,'Apartment Expenses'!$M:$AL,2,0)</f>
        <v>#N/A</v>
      </c>
      <c r="AF26" s="37" t="e">
        <f>VLOOKUP(ROW(AC26)-6,'Apartment Expenses'!$M:$AL,15,0)</f>
        <v>#N/A</v>
      </c>
      <c r="AG26" s="38" t="e">
        <f>VLOOKUP(ROW(AC26)-6,'Apartment Expenses'!$M:$AL,16,0)</f>
        <v>#N/A</v>
      </c>
      <c r="AH26" s="37" t="e">
        <f>VLOOKUP(ROW(AC26)-6,'Apartment Expenses'!$M:$AL,17,0)</f>
        <v>#N/A</v>
      </c>
    </row>
    <row r="27" spans="24:34" x14ac:dyDescent="0.25">
      <c r="X27" s="30"/>
      <c r="AA27" s="31">
        <v>0</v>
      </c>
      <c r="AB27" s="32" t="s">
        <v>60</v>
      </c>
      <c r="AD27" s="40" t="e">
        <f>VLOOKUP(ROW(AC27)-6,'Apartment Expenses'!$M:$AL,18,0)</f>
        <v>#N/A</v>
      </c>
      <c r="AE27" s="39" t="e">
        <f>VLOOKUP(ROW(AC27)-6,'Apartment Expenses'!$M:$AL,2,0)</f>
        <v>#N/A</v>
      </c>
      <c r="AF27" s="37" t="e">
        <f>VLOOKUP(ROW(AC27)-6,'Apartment Expenses'!$M:$AL,15,0)</f>
        <v>#N/A</v>
      </c>
      <c r="AG27" s="38" t="e">
        <f>VLOOKUP(ROW(AC27)-6,'Apartment Expenses'!$M:$AL,16,0)</f>
        <v>#N/A</v>
      </c>
      <c r="AH27" s="37" t="e">
        <f>VLOOKUP(ROW(AC27)-6,'Apartment Expenses'!$M:$AL,17,0)</f>
        <v>#N/A</v>
      </c>
    </row>
    <row r="28" spans="24:34" x14ac:dyDescent="0.25">
      <c r="X28" s="30"/>
      <c r="AA28" s="31">
        <v>0</v>
      </c>
      <c r="AB28" s="32" t="s">
        <v>60</v>
      </c>
      <c r="AD28" s="40" t="e">
        <f>VLOOKUP(ROW(AC28)-6,'Apartment Expenses'!$M:$AL,18,0)</f>
        <v>#N/A</v>
      </c>
      <c r="AE28" s="39" t="e">
        <f>VLOOKUP(ROW(AC28)-6,'Apartment Expenses'!$M:$AL,2,0)</f>
        <v>#N/A</v>
      </c>
      <c r="AF28" s="37" t="e">
        <f>VLOOKUP(ROW(AC28)-6,'Apartment Expenses'!$M:$AL,15,0)</f>
        <v>#N/A</v>
      </c>
      <c r="AG28" s="38" t="e">
        <f>VLOOKUP(ROW(AC28)-6,'Apartment Expenses'!$M:$AL,16,0)</f>
        <v>#N/A</v>
      </c>
      <c r="AH28" s="37" t="e">
        <f>VLOOKUP(ROW(AC28)-6,'Apartment Expenses'!$M:$AL,17,0)</f>
        <v>#N/A</v>
      </c>
    </row>
    <row r="29" spans="24:34" x14ac:dyDescent="0.25">
      <c r="X29" s="30"/>
      <c r="AA29" s="31">
        <v>0</v>
      </c>
      <c r="AB29" s="32" t="s">
        <v>60</v>
      </c>
      <c r="AD29" s="40" t="e">
        <f>VLOOKUP(ROW(AC29)-6,'Apartment Expenses'!$M:$AL,18,0)</f>
        <v>#N/A</v>
      </c>
      <c r="AE29" s="39" t="e">
        <f>VLOOKUP(ROW(AC29)-6,'Apartment Expenses'!$M:$AL,2,0)</f>
        <v>#N/A</v>
      </c>
      <c r="AF29" s="37" t="e">
        <f>VLOOKUP(ROW(AC29)-6,'Apartment Expenses'!$M:$AL,15,0)</f>
        <v>#N/A</v>
      </c>
      <c r="AG29" s="38" t="e">
        <f>VLOOKUP(ROW(AC29)-6,'Apartment Expenses'!$M:$AL,16,0)</f>
        <v>#N/A</v>
      </c>
      <c r="AH29" s="37" t="e">
        <f>VLOOKUP(ROW(AC29)-6,'Apartment Expenses'!$M:$AL,17,0)</f>
        <v>#N/A</v>
      </c>
    </row>
    <row r="30" spans="24:34" x14ac:dyDescent="0.25">
      <c r="X30" s="30"/>
      <c r="AA30" s="31">
        <v>0</v>
      </c>
      <c r="AB30" s="32" t="s">
        <v>60</v>
      </c>
      <c r="AD30" s="40" t="e">
        <f>VLOOKUP(ROW(AC30)-6,'Apartment Expenses'!$M:$AL,18,0)</f>
        <v>#N/A</v>
      </c>
      <c r="AE30" s="39" t="e">
        <f>VLOOKUP(ROW(AC30)-6,'Apartment Expenses'!$M:$AL,2,0)</f>
        <v>#N/A</v>
      </c>
      <c r="AF30" s="37" t="e">
        <f>VLOOKUP(ROW(AC30)-6,'Apartment Expenses'!$M:$AL,15,0)</f>
        <v>#N/A</v>
      </c>
      <c r="AG30" s="38" t="e">
        <f>VLOOKUP(ROW(AC30)-6,'Apartment Expenses'!$M:$AL,16,0)</f>
        <v>#N/A</v>
      </c>
      <c r="AH30" s="37" t="e">
        <f>VLOOKUP(ROW(AC30)-6,'Apartment Expenses'!$M:$AL,17,0)</f>
        <v>#N/A</v>
      </c>
    </row>
    <row r="31" spans="24:34" x14ac:dyDescent="0.25">
      <c r="X31" s="30"/>
      <c r="AA31" s="31">
        <v>0</v>
      </c>
      <c r="AB31" s="32" t="s">
        <v>60</v>
      </c>
      <c r="AD31" s="40" t="e">
        <f>VLOOKUP(ROW(AC31)-6,'Apartment Expenses'!$M:$AL,18,0)</f>
        <v>#N/A</v>
      </c>
      <c r="AE31" s="39" t="e">
        <f>VLOOKUP(ROW(AC31)-6,'Apartment Expenses'!$M:$AL,2,0)</f>
        <v>#N/A</v>
      </c>
      <c r="AF31" s="37" t="e">
        <f>VLOOKUP(ROW(AC31)-6,'Apartment Expenses'!$M:$AL,15,0)</f>
        <v>#N/A</v>
      </c>
      <c r="AG31" s="38" t="e">
        <f>VLOOKUP(ROW(AC31)-6,'Apartment Expenses'!$M:$AL,16,0)</f>
        <v>#N/A</v>
      </c>
      <c r="AH31" s="37" t="e">
        <f>VLOOKUP(ROW(AC31)-6,'Apartment Expenses'!$M:$AL,17,0)</f>
        <v>#N/A</v>
      </c>
    </row>
    <row r="32" spans="24:34" x14ac:dyDescent="0.25">
      <c r="X32" s="30"/>
      <c r="AA32" s="31">
        <v>0</v>
      </c>
      <c r="AB32" s="32" t="s">
        <v>60</v>
      </c>
      <c r="AD32" s="40" t="e">
        <f>VLOOKUP(ROW(AC32)-6,'Apartment Expenses'!$M:$AL,18,0)</f>
        <v>#N/A</v>
      </c>
      <c r="AE32" s="39" t="e">
        <f>VLOOKUP(ROW(AC32)-6,'Apartment Expenses'!$M:$AL,2,0)</f>
        <v>#N/A</v>
      </c>
      <c r="AF32" s="37" t="e">
        <f>VLOOKUP(ROW(AC32)-6,'Apartment Expenses'!$M:$AL,15,0)</f>
        <v>#N/A</v>
      </c>
      <c r="AG32" s="38" t="e">
        <f>VLOOKUP(ROW(AC32)-6,'Apartment Expenses'!$M:$AL,16,0)</f>
        <v>#N/A</v>
      </c>
      <c r="AH32" s="37" t="e">
        <f>VLOOKUP(ROW(AC32)-6,'Apartment Expenses'!$M:$AL,17,0)</f>
        <v>#N/A</v>
      </c>
    </row>
    <row r="33" spans="24:34" x14ac:dyDescent="0.25">
      <c r="X33" s="30"/>
      <c r="AA33" s="31">
        <v>0</v>
      </c>
      <c r="AB33" s="32" t="s">
        <v>60</v>
      </c>
      <c r="AD33" s="40" t="e">
        <f>VLOOKUP(ROW(AC33)-6,'Apartment Expenses'!$M:$AL,18,0)</f>
        <v>#N/A</v>
      </c>
      <c r="AE33" s="39" t="e">
        <f>VLOOKUP(ROW(AC33)-6,'Apartment Expenses'!$M:$AL,2,0)</f>
        <v>#N/A</v>
      </c>
      <c r="AF33" s="37" t="e">
        <f>VLOOKUP(ROW(AC33)-6,'Apartment Expenses'!$M:$AL,15,0)</f>
        <v>#N/A</v>
      </c>
      <c r="AG33" s="38" t="e">
        <f>VLOOKUP(ROW(AC33)-6,'Apartment Expenses'!$M:$AL,16,0)</f>
        <v>#N/A</v>
      </c>
      <c r="AH33" s="37" t="e">
        <f>VLOOKUP(ROW(AC33)-6,'Apartment Expenses'!$M:$AL,17,0)</f>
        <v>#N/A</v>
      </c>
    </row>
    <row r="34" spans="24:34" x14ac:dyDescent="0.25">
      <c r="X34" s="30"/>
      <c r="AA34" s="31">
        <v>0</v>
      </c>
      <c r="AB34" s="32"/>
      <c r="AD34" s="40" t="e">
        <f>VLOOKUP(ROW(AC34)-6,'Apartment Expenses'!$M:$AL,18,0)</f>
        <v>#N/A</v>
      </c>
      <c r="AE34" s="39" t="e">
        <f>VLOOKUP(ROW(AC34)-6,'Apartment Expenses'!$M:$AL,2,0)</f>
        <v>#N/A</v>
      </c>
      <c r="AF34" s="37" t="e">
        <f>VLOOKUP(ROW(AC34)-6,'Apartment Expenses'!$M:$AL,15,0)</f>
        <v>#N/A</v>
      </c>
      <c r="AG34" s="38" t="e">
        <f>VLOOKUP(ROW(AC34)-6,'Apartment Expenses'!$M:$AL,16,0)</f>
        <v>#N/A</v>
      </c>
      <c r="AH34" s="37" t="e">
        <f>VLOOKUP(ROW(AC34)-6,'Apartment Expenses'!$M:$AL,17,0)</f>
        <v>#N/A</v>
      </c>
    </row>
    <row r="35" spans="24:34" x14ac:dyDescent="0.25">
      <c r="X35" s="30"/>
      <c r="AA35" s="31">
        <v>0</v>
      </c>
      <c r="AB35" s="32"/>
      <c r="AD35" s="40" t="e">
        <f>VLOOKUP(ROW(AC35)-6,'Apartment Expenses'!$M:$AL,18,0)</f>
        <v>#N/A</v>
      </c>
      <c r="AE35" s="39" t="e">
        <f>VLOOKUP(ROW(AC35)-6,'Apartment Expenses'!$M:$AL,2,0)</f>
        <v>#N/A</v>
      </c>
      <c r="AF35" s="37" t="e">
        <f>VLOOKUP(ROW(AC35)-6,'Apartment Expenses'!$M:$AL,15,0)</f>
        <v>#N/A</v>
      </c>
      <c r="AG35" s="38" t="e">
        <f>VLOOKUP(ROW(AC35)-6,'Apartment Expenses'!$M:$AL,16,0)</f>
        <v>#N/A</v>
      </c>
      <c r="AH35" s="37" t="e">
        <f>VLOOKUP(ROW(AC35)-6,'Apartment Expenses'!$M:$AL,17,0)</f>
        <v>#N/A</v>
      </c>
    </row>
    <row r="36" spans="24:34" x14ac:dyDescent="0.25">
      <c r="X36" s="30"/>
      <c r="AA36" s="31">
        <v>0</v>
      </c>
      <c r="AB36" s="32"/>
      <c r="AD36" s="40" t="e">
        <f>VLOOKUP(ROW(AC36)-6,'Apartment Expenses'!$M:$AL,18,0)</f>
        <v>#N/A</v>
      </c>
      <c r="AE36" s="39" t="e">
        <f>VLOOKUP(ROW(AC36)-6,'Apartment Expenses'!$M:$AL,2,0)</f>
        <v>#N/A</v>
      </c>
      <c r="AF36" s="37" t="e">
        <f>VLOOKUP(ROW(AC36)-6,'Apartment Expenses'!$M:$AL,15,0)</f>
        <v>#N/A</v>
      </c>
      <c r="AG36" s="38" t="e">
        <f>VLOOKUP(ROW(AC36)-6,'Apartment Expenses'!$M:$AL,16,0)</f>
        <v>#N/A</v>
      </c>
      <c r="AH36" s="37" t="e">
        <f>VLOOKUP(ROW(AC36)-6,'Apartment Expenses'!$M:$AL,17,0)</f>
        <v>#N/A</v>
      </c>
    </row>
    <row r="37" spans="24:34" x14ac:dyDescent="0.25">
      <c r="X37" s="30"/>
      <c r="AD37" s="40" t="e">
        <f>VLOOKUP(ROW(AC37)-6,'Apartment Expenses'!$M:$AL,18,0)</f>
        <v>#N/A</v>
      </c>
      <c r="AE37" s="39" t="e">
        <f>VLOOKUP(ROW(AC37)-6,'Apartment Expenses'!$M:$AL,2,0)</f>
        <v>#N/A</v>
      </c>
      <c r="AF37" s="37" t="e">
        <f>VLOOKUP(ROW(AC37)-6,'Apartment Expenses'!$M:$AL,15,0)</f>
        <v>#N/A</v>
      </c>
      <c r="AG37" s="38" t="e">
        <f>VLOOKUP(ROW(AC37)-6,'Apartment Expenses'!$M:$AL,16,0)</f>
        <v>#N/A</v>
      </c>
      <c r="AH37" s="37" t="e">
        <f>VLOOKUP(ROW(AC37)-6,'Apartment Expenses'!$M:$AL,17,0)</f>
        <v>#N/A</v>
      </c>
    </row>
    <row r="38" spans="24:34" x14ac:dyDescent="0.25">
      <c r="X38" s="30"/>
      <c r="AD38" s="40" t="e">
        <f>VLOOKUP(ROW(AC38)-6,'Apartment Expenses'!$M:$AL,18,0)</f>
        <v>#N/A</v>
      </c>
      <c r="AE38" s="39" t="e">
        <f>VLOOKUP(ROW(AC38)-6,'Apartment Expenses'!$M:$AL,2,0)</f>
        <v>#N/A</v>
      </c>
      <c r="AF38" s="37" t="e">
        <f>VLOOKUP(ROW(AC38)-6,'Apartment Expenses'!$M:$AL,15,0)</f>
        <v>#N/A</v>
      </c>
      <c r="AG38" s="38" t="e">
        <f>VLOOKUP(ROW(AC38)-6,'Apartment Expenses'!$M:$AL,16,0)</f>
        <v>#N/A</v>
      </c>
      <c r="AH38" s="37" t="e">
        <f>VLOOKUP(ROW(AC38)-6,'Apartment Expenses'!$M:$AL,17,0)</f>
        <v>#N/A</v>
      </c>
    </row>
    <row r="39" spans="24:34" x14ac:dyDescent="0.25">
      <c r="X39" s="30"/>
      <c r="AD39" s="40" t="e">
        <f>VLOOKUP(ROW(AC39)-6,'Apartment Expenses'!$M:$AL,18,0)</f>
        <v>#N/A</v>
      </c>
      <c r="AE39" s="39" t="e">
        <f>VLOOKUP(ROW(AC39)-6,'Apartment Expenses'!$M:$AL,2,0)</f>
        <v>#N/A</v>
      </c>
      <c r="AF39" s="37" t="e">
        <f>VLOOKUP(ROW(AC39)-6,'Apartment Expenses'!$M:$AL,15,0)</f>
        <v>#N/A</v>
      </c>
      <c r="AG39" s="38" t="e">
        <f>VLOOKUP(ROW(AC39)-6,'Apartment Expenses'!$M:$AL,16,0)</f>
        <v>#N/A</v>
      </c>
      <c r="AH39" s="37" t="e">
        <f>VLOOKUP(ROW(AC39)-6,'Apartment Expenses'!$M:$AL,17,0)</f>
        <v>#N/A</v>
      </c>
    </row>
    <row r="40" spans="24:34" x14ac:dyDescent="0.25">
      <c r="X40" s="30"/>
      <c r="AD40" s="40" t="e">
        <f>VLOOKUP(ROW(AC40)-6,'Apartment Expenses'!$M:$AL,18,0)</f>
        <v>#N/A</v>
      </c>
      <c r="AE40" s="39" t="e">
        <f>VLOOKUP(ROW(AC40)-6,'Apartment Expenses'!$M:$AL,2,0)</f>
        <v>#N/A</v>
      </c>
      <c r="AF40" s="37" t="e">
        <f>VLOOKUP(ROW(AC40)-6,'Apartment Expenses'!$M:$AL,15,0)</f>
        <v>#N/A</v>
      </c>
      <c r="AG40" s="38" t="e">
        <f>VLOOKUP(ROW(AC40)-6,'Apartment Expenses'!$M:$AL,16,0)</f>
        <v>#N/A</v>
      </c>
      <c r="AH40" s="37" t="e">
        <f>VLOOKUP(ROW(AC40)-6,'Apartment Expenses'!$M:$AL,17,0)</f>
        <v>#N/A</v>
      </c>
    </row>
    <row r="41" spans="24:34" x14ac:dyDescent="0.25">
      <c r="X41" s="30"/>
      <c r="AD41" s="40" t="e">
        <f>VLOOKUP(ROW(AC41)-6,'Apartment Expenses'!$M:$AL,18,0)</f>
        <v>#N/A</v>
      </c>
      <c r="AE41" s="39" t="e">
        <f>VLOOKUP(ROW(AC41)-6,'Apartment Expenses'!$M:$AL,2,0)</f>
        <v>#N/A</v>
      </c>
      <c r="AF41" s="37" t="e">
        <f>VLOOKUP(ROW(AC41)-6,'Apartment Expenses'!$M:$AL,15,0)</f>
        <v>#N/A</v>
      </c>
      <c r="AG41" s="38" t="e">
        <f>VLOOKUP(ROW(AC41)-6,'Apartment Expenses'!$M:$AL,16,0)</f>
        <v>#N/A</v>
      </c>
      <c r="AH41" s="37" t="e">
        <f>VLOOKUP(ROW(AC41)-6,'Apartment Expenses'!$M:$AL,17,0)</f>
        <v>#N/A</v>
      </c>
    </row>
    <row r="42" spans="24:34" x14ac:dyDescent="0.25">
      <c r="X42" s="30"/>
      <c r="AD42" s="40" t="e">
        <f>VLOOKUP(ROW(AC42)-6,'Apartment Expenses'!$M:$AL,18,0)</f>
        <v>#N/A</v>
      </c>
      <c r="AE42" s="39" t="e">
        <f>VLOOKUP(ROW(AC42)-6,'Apartment Expenses'!$M:$AL,2,0)</f>
        <v>#N/A</v>
      </c>
      <c r="AF42" s="37" t="e">
        <f>VLOOKUP(ROW(AC42)-6,'Apartment Expenses'!$M:$AL,15,0)</f>
        <v>#N/A</v>
      </c>
      <c r="AG42" s="38" t="e">
        <f>VLOOKUP(ROW(AC42)-6,'Apartment Expenses'!$M:$AL,16,0)</f>
        <v>#N/A</v>
      </c>
      <c r="AH42" s="37" t="e">
        <f>VLOOKUP(ROW(AC42)-6,'Apartment Expenses'!$M:$AL,17,0)</f>
        <v>#N/A</v>
      </c>
    </row>
    <row r="43" spans="24:34" x14ac:dyDescent="0.25">
      <c r="X43" s="30"/>
      <c r="AD43" s="40" t="e">
        <f>VLOOKUP(ROW(AC43)-6,'Apartment Expenses'!$M:$AL,18,0)</f>
        <v>#N/A</v>
      </c>
      <c r="AE43" s="39" t="e">
        <f>VLOOKUP(ROW(AC43)-6,'Apartment Expenses'!$M:$AL,2,0)</f>
        <v>#N/A</v>
      </c>
      <c r="AF43" s="37" t="e">
        <f>VLOOKUP(ROW(AC43)-6,'Apartment Expenses'!$M:$AL,15,0)</f>
        <v>#N/A</v>
      </c>
      <c r="AG43" s="38" t="e">
        <f>VLOOKUP(ROW(AC43)-6,'Apartment Expenses'!$M:$AL,16,0)</f>
        <v>#N/A</v>
      </c>
      <c r="AH43" s="37" t="e">
        <f>VLOOKUP(ROW(AC43)-6,'Apartment Expenses'!$M:$AL,17,0)</f>
        <v>#N/A</v>
      </c>
    </row>
    <row r="44" spans="24:34" x14ac:dyDescent="0.25">
      <c r="X44" s="30"/>
      <c r="AD44" s="40" t="e">
        <f>VLOOKUP(ROW(AC44)-6,'Apartment Expenses'!$M:$AL,18,0)</f>
        <v>#N/A</v>
      </c>
      <c r="AE44" s="39" t="e">
        <f>VLOOKUP(ROW(AC44)-6,'Apartment Expenses'!$M:$AL,2,0)</f>
        <v>#N/A</v>
      </c>
      <c r="AF44" s="37" t="e">
        <f>VLOOKUP(ROW(AC44)-6,'Apartment Expenses'!$M:$AL,15,0)</f>
        <v>#N/A</v>
      </c>
      <c r="AG44" s="38" t="e">
        <f>VLOOKUP(ROW(AC44)-6,'Apartment Expenses'!$M:$AL,16,0)</f>
        <v>#N/A</v>
      </c>
      <c r="AH44" s="37" t="e">
        <f>VLOOKUP(ROW(AC44)-6,'Apartment Expenses'!$M:$AL,17,0)</f>
        <v>#N/A</v>
      </c>
    </row>
    <row r="45" spans="24:34" x14ac:dyDescent="0.25">
      <c r="X45" s="30"/>
      <c r="AD45" s="40" t="e">
        <f>VLOOKUP(ROW(AC45)-6,'Apartment Expenses'!$M:$AL,18,0)</f>
        <v>#N/A</v>
      </c>
      <c r="AE45" s="39" t="e">
        <f>VLOOKUP(ROW(AC45)-6,'Apartment Expenses'!$M:$AL,2,0)</f>
        <v>#N/A</v>
      </c>
      <c r="AF45" s="37" t="e">
        <f>VLOOKUP(ROW(AC45)-6,'Apartment Expenses'!$M:$AL,15,0)</f>
        <v>#N/A</v>
      </c>
      <c r="AG45" s="38" t="e">
        <f>VLOOKUP(ROW(AC45)-6,'Apartment Expenses'!$M:$AL,16,0)</f>
        <v>#N/A</v>
      </c>
      <c r="AH45" s="37" t="e">
        <f>VLOOKUP(ROW(AC45)-6,'Apartment Expenses'!$M:$AL,17,0)</f>
        <v>#N/A</v>
      </c>
    </row>
    <row r="46" spans="24:34" x14ac:dyDescent="0.25">
      <c r="X46" s="30"/>
      <c r="AD46" s="40" t="e">
        <f>VLOOKUP(ROW(AC46)-6,'Apartment Expenses'!$M:$AL,18,0)</f>
        <v>#N/A</v>
      </c>
      <c r="AE46" s="39" t="e">
        <f>VLOOKUP(ROW(AC46)-6,'Apartment Expenses'!$M:$AL,2,0)</f>
        <v>#N/A</v>
      </c>
      <c r="AF46" s="37" t="e">
        <f>VLOOKUP(ROW(AC46)-6,'Apartment Expenses'!$M:$AL,15,0)</f>
        <v>#N/A</v>
      </c>
      <c r="AG46" s="38" t="e">
        <f>VLOOKUP(ROW(AC46)-6,'Apartment Expenses'!$M:$AL,16,0)</f>
        <v>#N/A</v>
      </c>
      <c r="AH46" s="37" t="e">
        <f>VLOOKUP(ROW(AC46)-6,'Apartment Expenses'!$M:$AL,17,0)</f>
        <v>#N/A</v>
      </c>
    </row>
    <row r="47" spans="24:34" x14ac:dyDescent="0.25">
      <c r="X47" s="30"/>
      <c r="AD47" s="40" t="e">
        <f>VLOOKUP(ROW(AC47)-6,'Apartment Expenses'!$M:$AL,18,0)</f>
        <v>#N/A</v>
      </c>
      <c r="AE47" s="39" t="e">
        <f>VLOOKUP(ROW(AC47)-6,'Apartment Expenses'!$M:$AL,2,0)</f>
        <v>#N/A</v>
      </c>
      <c r="AF47" s="37" t="e">
        <f>VLOOKUP(ROW(AC47)-6,'Apartment Expenses'!$M:$AL,15,0)</f>
        <v>#N/A</v>
      </c>
      <c r="AG47" s="38" t="e">
        <f>VLOOKUP(ROW(AC47)-6,'Apartment Expenses'!$M:$AL,16,0)</f>
        <v>#N/A</v>
      </c>
      <c r="AH47" s="37" t="e">
        <f>VLOOKUP(ROW(AC47)-6,'Apartment Expenses'!$M:$AL,17,0)</f>
        <v>#N/A</v>
      </c>
    </row>
    <row r="48" spans="24:34" x14ac:dyDescent="0.25">
      <c r="X48" s="30"/>
      <c r="AD48" s="40" t="e">
        <f>VLOOKUP(ROW(AC48)-6,'Apartment Expenses'!$M:$AL,18,0)</f>
        <v>#N/A</v>
      </c>
      <c r="AE48" s="39" t="e">
        <f>VLOOKUP(ROW(AC48)-6,'Apartment Expenses'!$M:$AL,2,0)</f>
        <v>#N/A</v>
      </c>
      <c r="AF48" s="37" t="e">
        <f>VLOOKUP(ROW(AC48)-6,'Apartment Expenses'!$M:$AL,15,0)</f>
        <v>#N/A</v>
      </c>
      <c r="AG48" s="38" t="e">
        <f>VLOOKUP(ROW(AC48)-6,'Apartment Expenses'!$M:$AL,16,0)</f>
        <v>#N/A</v>
      </c>
      <c r="AH48" s="37" t="e">
        <f>VLOOKUP(ROW(AC48)-6,'Apartment Expenses'!$M:$AL,17,0)</f>
        <v>#N/A</v>
      </c>
    </row>
    <row r="49" spans="24:34" x14ac:dyDescent="0.25">
      <c r="X49" s="30"/>
      <c r="AD49" s="40" t="e">
        <f>VLOOKUP(ROW(AC49)-6,'Apartment Expenses'!$M:$AL,18,0)</f>
        <v>#N/A</v>
      </c>
      <c r="AE49" s="39" t="e">
        <f>VLOOKUP(ROW(AC49)-6,'Apartment Expenses'!$M:$AL,2,0)</f>
        <v>#N/A</v>
      </c>
      <c r="AF49" s="37" t="e">
        <f>VLOOKUP(ROW(AC49)-6,'Apartment Expenses'!$M:$AL,15,0)</f>
        <v>#N/A</v>
      </c>
      <c r="AG49" s="38" t="e">
        <f>VLOOKUP(ROW(AC49)-6,'Apartment Expenses'!$M:$AL,16,0)</f>
        <v>#N/A</v>
      </c>
      <c r="AH49" s="37" t="e">
        <f>VLOOKUP(ROW(AC49)-6,'Apartment Expenses'!$M:$AL,17,0)</f>
        <v>#N/A</v>
      </c>
    </row>
    <row r="50" spans="24:34" x14ac:dyDescent="0.25">
      <c r="X50" s="30"/>
      <c r="AD50" s="40" t="e">
        <f>VLOOKUP(ROW(AC50)-6,'Apartment Expenses'!$M:$AL,18,0)</f>
        <v>#N/A</v>
      </c>
      <c r="AE50" s="39" t="e">
        <f>VLOOKUP(ROW(AC50)-6,'Apartment Expenses'!$M:$AL,2,0)</f>
        <v>#N/A</v>
      </c>
      <c r="AF50" s="37" t="e">
        <f>VLOOKUP(ROW(AC50)-6,'Apartment Expenses'!$M:$AL,15,0)</f>
        <v>#N/A</v>
      </c>
      <c r="AG50" s="38" t="e">
        <f>VLOOKUP(ROW(AC50)-6,'Apartment Expenses'!$M:$AL,16,0)</f>
        <v>#N/A</v>
      </c>
      <c r="AH50" s="37" t="e">
        <f>VLOOKUP(ROW(AC50)-6,'Apartment Expenses'!$M:$AL,17,0)</f>
        <v>#N/A</v>
      </c>
    </row>
    <row r="51" spans="24:34" x14ac:dyDescent="0.25">
      <c r="X51" s="30"/>
      <c r="AD51" s="40" t="e">
        <f>VLOOKUP(ROW(AC51)-6,'Apartment Expenses'!$M:$AL,18,0)</f>
        <v>#N/A</v>
      </c>
      <c r="AE51" s="39" t="e">
        <f>VLOOKUP(ROW(AC51)-6,'Apartment Expenses'!$M:$AL,2,0)</f>
        <v>#N/A</v>
      </c>
      <c r="AF51" s="37" t="e">
        <f>VLOOKUP(ROW(AC51)-6,'Apartment Expenses'!$M:$AL,15,0)</f>
        <v>#N/A</v>
      </c>
      <c r="AG51" s="38" t="e">
        <f>VLOOKUP(ROW(AC51)-6,'Apartment Expenses'!$M:$AL,16,0)</f>
        <v>#N/A</v>
      </c>
      <c r="AH51" s="37" t="e">
        <f>VLOOKUP(ROW(AC51)-6,'Apartment Expenses'!$M:$AL,17,0)</f>
        <v>#N/A</v>
      </c>
    </row>
    <row r="52" spans="24:34" x14ac:dyDescent="0.25">
      <c r="X52" s="30"/>
      <c r="AD52" s="40" t="e">
        <f>VLOOKUP(ROW(AC52)-6,'Apartment Expenses'!$M:$AL,18,0)</f>
        <v>#N/A</v>
      </c>
      <c r="AE52" s="39" t="e">
        <f>VLOOKUP(ROW(AC52)-6,'Apartment Expenses'!$M:$AL,2,0)</f>
        <v>#N/A</v>
      </c>
      <c r="AF52" s="37" t="e">
        <f>VLOOKUP(ROW(AC52)-6,'Apartment Expenses'!$M:$AL,15,0)</f>
        <v>#N/A</v>
      </c>
      <c r="AG52" s="38" t="e">
        <f>VLOOKUP(ROW(AC52)-6,'Apartment Expenses'!$M:$AL,16,0)</f>
        <v>#N/A</v>
      </c>
      <c r="AH52" s="37" t="e">
        <f>VLOOKUP(ROW(AC52)-6,'Apartment Expenses'!$M:$AL,17,0)</f>
        <v>#N/A</v>
      </c>
    </row>
    <row r="53" spans="24:34" x14ac:dyDescent="0.25">
      <c r="X53" s="30"/>
      <c r="AD53" s="40" t="e">
        <f>VLOOKUP(ROW(AC53)-6,'Apartment Expenses'!$M:$AL,18,0)</f>
        <v>#N/A</v>
      </c>
      <c r="AE53" s="39" t="e">
        <f>VLOOKUP(ROW(AC53)-6,'Apartment Expenses'!$M:$AL,2,0)</f>
        <v>#N/A</v>
      </c>
      <c r="AF53" s="37" t="e">
        <f>VLOOKUP(ROW(AC53)-6,'Apartment Expenses'!$M:$AL,15,0)</f>
        <v>#N/A</v>
      </c>
      <c r="AG53" s="38" t="e">
        <f>VLOOKUP(ROW(AC53)-6,'Apartment Expenses'!$M:$AL,16,0)</f>
        <v>#N/A</v>
      </c>
      <c r="AH53" s="37" t="e">
        <f>VLOOKUP(ROW(AC53)-6,'Apartment Expenses'!$M:$AL,17,0)</f>
        <v>#N/A</v>
      </c>
    </row>
    <row r="54" spans="24:34" x14ac:dyDescent="0.25">
      <c r="X54" s="30"/>
      <c r="AD54" s="40" t="e">
        <f>VLOOKUP(ROW(AC54)-6,'Apartment Expenses'!$M:$AL,18,0)</f>
        <v>#N/A</v>
      </c>
      <c r="AE54" s="39" t="e">
        <f>VLOOKUP(ROW(AC54)-6,'Apartment Expenses'!$M:$AL,2,0)</f>
        <v>#N/A</v>
      </c>
      <c r="AF54" s="37" t="e">
        <f>VLOOKUP(ROW(AC54)-6,'Apartment Expenses'!$M:$AL,15,0)</f>
        <v>#N/A</v>
      </c>
      <c r="AG54" s="38" t="e">
        <f>VLOOKUP(ROW(AC54)-6,'Apartment Expenses'!$M:$AL,16,0)</f>
        <v>#N/A</v>
      </c>
      <c r="AH54" s="37" t="e">
        <f>VLOOKUP(ROW(AC54)-6,'Apartment Expenses'!$M:$AL,17,0)</f>
        <v>#N/A</v>
      </c>
    </row>
    <row r="55" spans="24:34" x14ac:dyDescent="0.25">
      <c r="X55" s="30"/>
      <c r="AD55" s="40" t="e">
        <f>VLOOKUP(ROW(AC55)-6,'Apartment Expenses'!$M:$AL,18,0)</f>
        <v>#N/A</v>
      </c>
      <c r="AE55" s="39" t="e">
        <f>VLOOKUP(ROW(AC55)-6,'Apartment Expenses'!$M:$AL,2,0)</f>
        <v>#N/A</v>
      </c>
      <c r="AF55" s="37" t="e">
        <f>VLOOKUP(ROW(AC55)-6,'Apartment Expenses'!$M:$AL,15,0)</f>
        <v>#N/A</v>
      </c>
      <c r="AG55" s="38" t="e">
        <f>VLOOKUP(ROW(AC55)-6,'Apartment Expenses'!$M:$AL,16,0)</f>
        <v>#N/A</v>
      </c>
      <c r="AH55" s="37" t="e">
        <f>VLOOKUP(ROW(AC55)-6,'Apartment Expenses'!$M:$AL,17,0)</f>
        <v>#N/A</v>
      </c>
    </row>
    <row r="56" spans="24:34" x14ac:dyDescent="0.25">
      <c r="X56" s="30"/>
      <c r="AD56" s="40" t="e">
        <f>VLOOKUP(ROW(AC56)-6,'Apartment Expenses'!$M:$AL,18,0)</f>
        <v>#N/A</v>
      </c>
      <c r="AE56" s="39" t="e">
        <f>VLOOKUP(ROW(AC56)-6,'Apartment Expenses'!$M:$AL,2,0)</f>
        <v>#N/A</v>
      </c>
      <c r="AF56" s="37" t="e">
        <f>VLOOKUP(ROW(AC56)-6,'Apartment Expenses'!$M:$AL,15,0)</f>
        <v>#N/A</v>
      </c>
      <c r="AG56" s="38" t="e">
        <f>VLOOKUP(ROW(AC56)-6,'Apartment Expenses'!$M:$AL,16,0)</f>
        <v>#N/A</v>
      </c>
      <c r="AH56" s="37" t="e">
        <f>VLOOKUP(ROW(AC56)-6,'Apartment Expenses'!$M:$AL,17,0)</f>
        <v>#N/A</v>
      </c>
    </row>
    <row r="57" spans="24:34" x14ac:dyDescent="0.25">
      <c r="X57" s="30"/>
      <c r="AD57" s="40" t="e">
        <f>VLOOKUP(ROW(AC57)-6,'Apartment Expenses'!$M:$AL,18,0)</f>
        <v>#N/A</v>
      </c>
      <c r="AE57" s="39" t="e">
        <f>VLOOKUP(ROW(AC57)-6,'Apartment Expenses'!$M:$AL,2,0)</f>
        <v>#N/A</v>
      </c>
      <c r="AF57" s="37" t="e">
        <f>VLOOKUP(ROW(AC57)-6,'Apartment Expenses'!$M:$AL,15,0)</f>
        <v>#N/A</v>
      </c>
      <c r="AG57" s="38" t="e">
        <f>VLOOKUP(ROW(AC57)-6,'Apartment Expenses'!$M:$AL,16,0)</f>
        <v>#N/A</v>
      </c>
      <c r="AH57" s="37" t="e">
        <f>VLOOKUP(ROW(AC57)-6,'Apartment Expenses'!$M:$AL,17,0)</f>
        <v>#N/A</v>
      </c>
    </row>
    <row r="58" spans="24:34" x14ac:dyDescent="0.25">
      <c r="X58" s="30"/>
      <c r="AD58" s="40" t="e">
        <f>VLOOKUP(ROW(AC58)-6,'Apartment Expenses'!$M:$AL,18,0)</f>
        <v>#N/A</v>
      </c>
      <c r="AE58" s="39" t="e">
        <f>VLOOKUP(ROW(AC58)-6,'Apartment Expenses'!$M:$AL,2,0)</f>
        <v>#N/A</v>
      </c>
      <c r="AF58" s="37" t="e">
        <f>VLOOKUP(ROW(AC58)-6,'Apartment Expenses'!$M:$AL,15,0)</f>
        <v>#N/A</v>
      </c>
      <c r="AG58" s="38" t="e">
        <f>VLOOKUP(ROW(AC58)-6,'Apartment Expenses'!$M:$AL,16,0)</f>
        <v>#N/A</v>
      </c>
      <c r="AH58" s="37" t="e">
        <f>VLOOKUP(ROW(AC58)-6,'Apartment Expenses'!$M:$AL,17,0)</f>
        <v>#N/A</v>
      </c>
    </row>
    <row r="59" spans="24:34" x14ac:dyDescent="0.25">
      <c r="X59" s="30"/>
      <c r="AD59" s="40" t="e">
        <f>VLOOKUP(ROW(AC59)-6,'Apartment Expenses'!$M:$AL,18,0)</f>
        <v>#N/A</v>
      </c>
      <c r="AE59" s="39" t="e">
        <f>VLOOKUP(ROW(AC59)-6,'Apartment Expenses'!$M:$AL,2,0)</f>
        <v>#N/A</v>
      </c>
      <c r="AF59" s="37" t="e">
        <f>VLOOKUP(ROW(AC59)-6,'Apartment Expenses'!$M:$AL,15,0)</f>
        <v>#N/A</v>
      </c>
      <c r="AG59" s="38" t="e">
        <f>VLOOKUP(ROW(AC59)-6,'Apartment Expenses'!$M:$AL,16,0)</f>
        <v>#N/A</v>
      </c>
      <c r="AH59" s="37" t="e">
        <f>VLOOKUP(ROW(AC59)-6,'Apartment Expenses'!$M:$AL,17,0)</f>
        <v>#N/A</v>
      </c>
    </row>
    <row r="60" spans="24:34" x14ac:dyDescent="0.25">
      <c r="X60" s="30"/>
      <c r="AD60" s="40" t="e">
        <f>VLOOKUP(ROW(AC60)-6,'Apartment Expenses'!$M:$AL,18,0)</f>
        <v>#N/A</v>
      </c>
      <c r="AE60" s="39" t="e">
        <f>VLOOKUP(ROW(AC60)-6,'Apartment Expenses'!$M:$AL,2,0)</f>
        <v>#N/A</v>
      </c>
      <c r="AF60" s="37" t="e">
        <f>VLOOKUP(ROW(AC60)-6,'Apartment Expenses'!$M:$AL,15,0)</f>
        <v>#N/A</v>
      </c>
      <c r="AG60" s="38" t="e">
        <f>VLOOKUP(ROW(AC60)-6,'Apartment Expenses'!$M:$AL,16,0)</f>
        <v>#N/A</v>
      </c>
      <c r="AH60" s="37" t="e">
        <f>VLOOKUP(ROW(AC60)-6,'Apartment Expenses'!$M:$AL,17,0)</f>
        <v>#N/A</v>
      </c>
    </row>
    <row r="61" spans="24:34" x14ac:dyDescent="0.25">
      <c r="X61" s="30"/>
      <c r="AD61" s="40" t="e">
        <f>VLOOKUP(ROW(AC61)-6,'Apartment Expenses'!$M:$AL,18,0)</f>
        <v>#N/A</v>
      </c>
      <c r="AE61" s="39" t="e">
        <f>VLOOKUP(ROW(AC61)-6,'Apartment Expenses'!$M:$AL,2,0)</f>
        <v>#N/A</v>
      </c>
      <c r="AF61" s="37" t="e">
        <f>VLOOKUP(ROW(AC61)-6,'Apartment Expenses'!$M:$AL,15,0)</f>
        <v>#N/A</v>
      </c>
      <c r="AG61" s="38" t="e">
        <f>VLOOKUP(ROW(AC61)-6,'Apartment Expenses'!$M:$AL,16,0)</f>
        <v>#N/A</v>
      </c>
      <c r="AH61" s="37" t="e">
        <f>VLOOKUP(ROW(AC61)-6,'Apartment Expenses'!$M:$AL,17,0)</f>
        <v>#N/A</v>
      </c>
    </row>
    <row r="62" spans="24:34" x14ac:dyDescent="0.25">
      <c r="X62" s="30"/>
      <c r="AD62" s="40" t="e">
        <f>VLOOKUP(ROW(AC62)-6,'Apartment Expenses'!$M:$AL,18,0)</f>
        <v>#N/A</v>
      </c>
      <c r="AE62" s="39" t="e">
        <f>VLOOKUP(ROW(AC62)-6,'Apartment Expenses'!$M:$AL,2,0)</f>
        <v>#N/A</v>
      </c>
      <c r="AF62" s="37" t="e">
        <f>VLOOKUP(ROW(AC62)-6,'Apartment Expenses'!$M:$AL,15,0)</f>
        <v>#N/A</v>
      </c>
      <c r="AG62" s="38" t="e">
        <f>VLOOKUP(ROW(AC62)-6,'Apartment Expenses'!$M:$AL,16,0)</f>
        <v>#N/A</v>
      </c>
      <c r="AH62" s="37" t="e">
        <f>VLOOKUP(ROW(AC62)-6,'Apartment Expenses'!$M:$AL,17,0)</f>
        <v>#N/A</v>
      </c>
    </row>
    <row r="63" spans="24:34" x14ac:dyDescent="0.25">
      <c r="X63" s="30"/>
      <c r="AD63" s="40" t="e">
        <f>VLOOKUP(ROW(AC63)-6,'Apartment Expenses'!$M:$AL,18,0)</f>
        <v>#N/A</v>
      </c>
      <c r="AE63" s="39" t="e">
        <f>VLOOKUP(ROW(AC63)-6,'Apartment Expenses'!$M:$AL,2,0)</f>
        <v>#N/A</v>
      </c>
      <c r="AF63" s="37" t="e">
        <f>VLOOKUP(ROW(AC63)-6,'Apartment Expenses'!$M:$AL,15,0)</f>
        <v>#N/A</v>
      </c>
      <c r="AG63" s="38" t="e">
        <f>VLOOKUP(ROW(AC63)-6,'Apartment Expenses'!$M:$AL,16,0)</f>
        <v>#N/A</v>
      </c>
      <c r="AH63" s="37" t="e">
        <f>VLOOKUP(ROW(AC63)-6,'Apartment Expenses'!$M:$AL,17,0)</f>
        <v>#N/A</v>
      </c>
    </row>
    <row r="64" spans="24:34" x14ac:dyDescent="0.25">
      <c r="X64" s="30"/>
      <c r="AD64" s="40" t="e">
        <f>VLOOKUP(ROW(AC64)-6,'Apartment Expenses'!$M:$AL,18,0)</f>
        <v>#N/A</v>
      </c>
      <c r="AE64" s="39" t="e">
        <f>VLOOKUP(ROW(AC64)-6,'Apartment Expenses'!$M:$AL,2,0)</f>
        <v>#N/A</v>
      </c>
      <c r="AF64" s="37" t="e">
        <f>VLOOKUP(ROW(AC64)-6,'Apartment Expenses'!$M:$AL,15,0)</f>
        <v>#N/A</v>
      </c>
      <c r="AG64" s="38" t="e">
        <f>VLOOKUP(ROW(AC64)-6,'Apartment Expenses'!$M:$AL,16,0)</f>
        <v>#N/A</v>
      </c>
      <c r="AH64" s="37" t="e">
        <f>VLOOKUP(ROW(AC64)-6,'Apartment Expenses'!$M:$AL,17,0)</f>
        <v>#N/A</v>
      </c>
    </row>
    <row r="65" spans="24:34" x14ac:dyDescent="0.25">
      <c r="X65" s="30"/>
      <c r="AD65" s="40" t="e">
        <f>VLOOKUP(ROW(AC65)-6,'Apartment Expenses'!$M:$AL,18,0)</f>
        <v>#N/A</v>
      </c>
      <c r="AE65" s="39" t="e">
        <f>VLOOKUP(ROW(AC65)-6,'Apartment Expenses'!$M:$AL,2,0)</f>
        <v>#N/A</v>
      </c>
      <c r="AF65" s="37" t="e">
        <f>VLOOKUP(ROW(AC65)-6,'Apartment Expenses'!$M:$AL,15,0)</f>
        <v>#N/A</v>
      </c>
      <c r="AG65" s="38" t="e">
        <f>VLOOKUP(ROW(AC65)-6,'Apartment Expenses'!$M:$AL,16,0)</f>
        <v>#N/A</v>
      </c>
      <c r="AH65" s="37" t="e">
        <f>VLOOKUP(ROW(AC65)-6,'Apartment Expenses'!$M:$AL,17,0)</f>
        <v>#N/A</v>
      </c>
    </row>
    <row r="66" spans="24:34" x14ac:dyDescent="0.25">
      <c r="X66" s="30"/>
      <c r="AD66" s="40" t="e">
        <f>VLOOKUP(ROW(AC66)-6,'Apartment Expenses'!$M:$AL,18,0)</f>
        <v>#N/A</v>
      </c>
      <c r="AE66" s="39" t="e">
        <f>VLOOKUP(ROW(AC66)-6,'Apartment Expenses'!$M:$AL,2,0)</f>
        <v>#N/A</v>
      </c>
      <c r="AF66" s="37" t="e">
        <f>VLOOKUP(ROW(AC66)-6,'Apartment Expenses'!$M:$AL,15,0)</f>
        <v>#N/A</v>
      </c>
      <c r="AG66" s="38" t="e">
        <f>VLOOKUP(ROW(AC66)-6,'Apartment Expenses'!$M:$AL,16,0)</f>
        <v>#N/A</v>
      </c>
      <c r="AH66" s="37" t="e">
        <f>VLOOKUP(ROW(AC66)-6,'Apartment Expenses'!$M:$AL,17,0)</f>
        <v>#N/A</v>
      </c>
    </row>
    <row r="67" spans="24:34" x14ac:dyDescent="0.25">
      <c r="X67" s="30"/>
      <c r="AD67" s="40" t="e">
        <f>VLOOKUP(ROW(AC67)-6,'Apartment Expenses'!$M:$AL,18,0)</f>
        <v>#N/A</v>
      </c>
      <c r="AE67" s="39" t="e">
        <f>VLOOKUP(ROW(AC67)-6,'Apartment Expenses'!$M:$AL,2,0)</f>
        <v>#N/A</v>
      </c>
      <c r="AF67" s="37" t="e">
        <f>VLOOKUP(ROW(AC67)-6,'Apartment Expenses'!$M:$AL,15,0)</f>
        <v>#N/A</v>
      </c>
      <c r="AG67" s="38" t="e">
        <f>VLOOKUP(ROW(AC67)-6,'Apartment Expenses'!$M:$AL,16,0)</f>
        <v>#N/A</v>
      </c>
      <c r="AH67" s="37" t="e">
        <f>VLOOKUP(ROW(AC67)-6,'Apartment Expenses'!$M:$AL,17,0)</f>
        <v>#N/A</v>
      </c>
    </row>
    <row r="68" spans="24:34" x14ac:dyDescent="0.25">
      <c r="X68" s="30"/>
      <c r="AD68" s="40" t="e">
        <f>VLOOKUP(ROW(AC68)-6,'Apartment Expenses'!$M:$AL,18,0)</f>
        <v>#N/A</v>
      </c>
      <c r="AE68" s="39" t="e">
        <f>VLOOKUP(ROW(AC68)-6,'Apartment Expenses'!$M:$AL,2,0)</f>
        <v>#N/A</v>
      </c>
      <c r="AF68" s="37" t="e">
        <f>VLOOKUP(ROW(AC68)-6,'Apartment Expenses'!$M:$AL,15,0)</f>
        <v>#N/A</v>
      </c>
      <c r="AG68" s="38" t="e">
        <f>VLOOKUP(ROW(AC68)-6,'Apartment Expenses'!$M:$AL,16,0)</f>
        <v>#N/A</v>
      </c>
      <c r="AH68" s="37" t="e">
        <f>VLOOKUP(ROW(AC68)-6,'Apartment Expenses'!$M:$AL,17,0)</f>
        <v>#N/A</v>
      </c>
    </row>
    <row r="69" spans="24:34" x14ac:dyDescent="0.25">
      <c r="X69" s="30"/>
      <c r="AD69" s="40" t="e">
        <f>VLOOKUP(ROW(AC69)-6,'Apartment Expenses'!$M:$AL,18,0)</f>
        <v>#N/A</v>
      </c>
      <c r="AE69" s="39" t="e">
        <f>VLOOKUP(ROW(AC69)-6,'Apartment Expenses'!$M:$AL,2,0)</f>
        <v>#N/A</v>
      </c>
      <c r="AF69" s="37" t="e">
        <f>VLOOKUP(ROW(AC69)-6,'Apartment Expenses'!$M:$AL,15,0)</f>
        <v>#N/A</v>
      </c>
      <c r="AG69" s="38" t="e">
        <f>VLOOKUP(ROW(AC69)-6,'Apartment Expenses'!$M:$AL,16,0)</f>
        <v>#N/A</v>
      </c>
      <c r="AH69" s="37" t="e">
        <f>VLOOKUP(ROW(AC69)-6,'Apartment Expenses'!$M:$AL,17,0)</f>
        <v>#N/A</v>
      </c>
    </row>
    <row r="70" spans="24:34" x14ac:dyDescent="0.25">
      <c r="X70" s="30"/>
      <c r="AD70" s="40" t="e">
        <f>VLOOKUP(ROW(AC70)-6,'Apartment Expenses'!$M:$AL,18,0)</f>
        <v>#N/A</v>
      </c>
      <c r="AE70" s="39" t="e">
        <f>VLOOKUP(ROW(AC70)-6,'Apartment Expenses'!$M:$AL,2,0)</f>
        <v>#N/A</v>
      </c>
      <c r="AF70" s="37" t="e">
        <f>VLOOKUP(ROW(AC70)-6,'Apartment Expenses'!$M:$AL,15,0)</f>
        <v>#N/A</v>
      </c>
      <c r="AG70" s="38" t="e">
        <f>VLOOKUP(ROW(AC70)-6,'Apartment Expenses'!$M:$AL,16,0)</f>
        <v>#N/A</v>
      </c>
      <c r="AH70" s="37" t="e">
        <f>VLOOKUP(ROW(AC70)-6,'Apartment Expenses'!$M:$AL,17,0)</f>
        <v>#N/A</v>
      </c>
    </row>
    <row r="71" spans="24:34" x14ac:dyDescent="0.25">
      <c r="X71" s="30"/>
      <c r="AD71" s="40" t="e">
        <f>VLOOKUP(ROW(AC71)-6,'Apartment Expenses'!$M:$AL,18,0)</f>
        <v>#N/A</v>
      </c>
      <c r="AE71" s="39" t="e">
        <f>VLOOKUP(ROW(AC71)-6,'Apartment Expenses'!$M:$AL,2,0)</f>
        <v>#N/A</v>
      </c>
      <c r="AF71" s="37" t="e">
        <f>VLOOKUP(ROW(AC71)-6,'Apartment Expenses'!$M:$AL,15,0)</f>
        <v>#N/A</v>
      </c>
      <c r="AG71" s="38" t="e">
        <f>VLOOKUP(ROW(AC71)-6,'Apartment Expenses'!$M:$AL,16,0)</f>
        <v>#N/A</v>
      </c>
      <c r="AH71" s="37" t="e">
        <f>VLOOKUP(ROW(AC71)-6,'Apartment Expenses'!$M:$AL,17,0)</f>
        <v>#N/A</v>
      </c>
    </row>
    <row r="72" spans="24:34" x14ac:dyDescent="0.25">
      <c r="X72" s="30"/>
      <c r="AD72" s="40" t="e">
        <f>VLOOKUP(ROW(AC72)-6,'Apartment Expenses'!$M:$AL,18,0)</f>
        <v>#N/A</v>
      </c>
      <c r="AE72" s="39" t="e">
        <f>VLOOKUP(ROW(AC72)-6,'Apartment Expenses'!$M:$AL,2,0)</f>
        <v>#N/A</v>
      </c>
      <c r="AF72" s="37" t="e">
        <f>VLOOKUP(ROW(AC72)-6,'Apartment Expenses'!$M:$AL,15,0)</f>
        <v>#N/A</v>
      </c>
      <c r="AG72" s="38" t="e">
        <f>VLOOKUP(ROW(AC72)-6,'Apartment Expenses'!$M:$AL,16,0)</f>
        <v>#N/A</v>
      </c>
      <c r="AH72" s="37" t="e">
        <f>VLOOKUP(ROW(AC72)-6,'Apartment Expenses'!$M:$AL,17,0)</f>
        <v>#N/A</v>
      </c>
    </row>
    <row r="73" spans="24:34" x14ac:dyDescent="0.25">
      <c r="X73" s="30"/>
      <c r="AD73" s="40" t="e">
        <f>VLOOKUP(ROW(AC73)-6,'Apartment Expenses'!$M:$AL,18,0)</f>
        <v>#N/A</v>
      </c>
      <c r="AE73" s="39" t="e">
        <f>VLOOKUP(ROW(AC73)-6,'Apartment Expenses'!$M:$AL,2,0)</f>
        <v>#N/A</v>
      </c>
      <c r="AF73" s="37" t="e">
        <f>VLOOKUP(ROW(AC73)-6,'Apartment Expenses'!$M:$AL,15,0)</f>
        <v>#N/A</v>
      </c>
      <c r="AG73" s="38" t="e">
        <f>VLOOKUP(ROW(AC73)-6,'Apartment Expenses'!$M:$AL,16,0)</f>
        <v>#N/A</v>
      </c>
      <c r="AH73" s="37" t="e">
        <f>VLOOKUP(ROW(AC73)-6,'Apartment Expenses'!$M:$AL,17,0)</f>
        <v>#N/A</v>
      </c>
    </row>
    <row r="74" spans="24:34" x14ac:dyDescent="0.25">
      <c r="X74" s="30"/>
      <c r="AD74" s="40" t="e">
        <f>VLOOKUP(ROW(AC74)-6,'Apartment Expenses'!$M:$AL,18,0)</f>
        <v>#N/A</v>
      </c>
      <c r="AE74" s="39" t="e">
        <f>VLOOKUP(ROW(AC74)-6,'Apartment Expenses'!$M:$AL,2,0)</f>
        <v>#N/A</v>
      </c>
      <c r="AF74" s="37" t="e">
        <f>VLOOKUP(ROW(AC74)-6,'Apartment Expenses'!$M:$AL,15,0)</f>
        <v>#N/A</v>
      </c>
      <c r="AG74" s="38" t="e">
        <f>VLOOKUP(ROW(AC74)-6,'Apartment Expenses'!$M:$AL,16,0)</f>
        <v>#N/A</v>
      </c>
      <c r="AH74" s="37" t="e">
        <f>VLOOKUP(ROW(AC74)-6,'Apartment Expenses'!$M:$AL,17,0)</f>
        <v>#N/A</v>
      </c>
    </row>
    <row r="75" spans="24:34" x14ac:dyDescent="0.25">
      <c r="X75" s="30"/>
      <c r="AD75" s="40" t="e">
        <f>VLOOKUP(ROW(AC75)-6,'Apartment Expenses'!$M:$AL,18,0)</f>
        <v>#N/A</v>
      </c>
      <c r="AE75" s="39" t="e">
        <f>VLOOKUP(ROW(AC75)-6,'Apartment Expenses'!$M:$AL,2,0)</f>
        <v>#N/A</v>
      </c>
      <c r="AF75" s="37" t="e">
        <f>VLOOKUP(ROW(AC75)-6,'Apartment Expenses'!$M:$AL,15,0)</f>
        <v>#N/A</v>
      </c>
      <c r="AG75" s="38" t="e">
        <f>VLOOKUP(ROW(AC75)-6,'Apartment Expenses'!$M:$AL,16,0)</f>
        <v>#N/A</v>
      </c>
      <c r="AH75" s="37" t="e">
        <f>VLOOKUP(ROW(AC75)-6,'Apartment Expenses'!$M:$AL,17,0)</f>
        <v>#N/A</v>
      </c>
    </row>
    <row r="76" spans="24:34" x14ac:dyDescent="0.25">
      <c r="X76" s="30"/>
      <c r="AD76" s="40" t="e">
        <f>VLOOKUP(ROW(AC76)-6,'Apartment Expenses'!$M:$AL,18,0)</f>
        <v>#N/A</v>
      </c>
      <c r="AE76" s="39" t="e">
        <f>VLOOKUP(ROW(AC76)-6,'Apartment Expenses'!$M:$AL,2,0)</f>
        <v>#N/A</v>
      </c>
      <c r="AF76" s="37" t="e">
        <f>VLOOKUP(ROW(AC76)-6,'Apartment Expenses'!$M:$AL,15,0)</f>
        <v>#N/A</v>
      </c>
      <c r="AG76" s="38" t="e">
        <f>VLOOKUP(ROW(AC76)-6,'Apartment Expenses'!$M:$AL,16,0)</f>
        <v>#N/A</v>
      </c>
      <c r="AH76" s="37" t="e">
        <f>VLOOKUP(ROW(AC76)-6,'Apartment Expenses'!$M:$AL,17,0)</f>
        <v>#N/A</v>
      </c>
    </row>
    <row r="77" spans="24:34" x14ac:dyDescent="0.25">
      <c r="X77" s="30"/>
      <c r="AD77" s="40" t="e">
        <f>VLOOKUP(ROW(AC77)-6,'Apartment Expenses'!$M:$AL,18,0)</f>
        <v>#N/A</v>
      </c>
      <c r="AE77" s="39" t="e">
        <f>VLOOKUP(ROW(AC77)-6,'Apartment Expenses'!$M:$AL,2,0)</f>
        <v>#N/A</v>
      </c>
      <c r="AF77" s="37" t="e">
        <f>VLOOKUP(ROW(AC77)-6,'Apartment Expenses'!$M:$AL,15,0)</f>
        <v>#N/A</v>
      </c>
      <c r="AG77" s="38" t="e">
        <f>VLOOKUP(ROW(AC77)-6,'Apartment Expenses'!$M:$AL,16,0)</f>
        <v>#N/A</v>
      </c>
      <c r="AH77" s="37" t="e">
        <f>VLOOKUP(ROW(AC77)-6,'Apartment Expenses'!$M:$AL,17,0)</f>
        <v>#N/A</v>
      </c>
    </row>
    <row r="78" spans="24:34" x14ac:dyDescent="0.25">
      <c r="X78" s="30"/>
      <c r="AD78" s="40" t="e">
        <f>VLOOKUP(ROW(AC78)-6,'Apartment Expenses'!$M:$AL,18,0)</f>
        <v>#N/A</v>
      </c>
      <c r="AE78" s="39" t="e">
        <f>VLOOKUP(ROW(AC78)-6,'Apartment Expenses'!$M:$AL,2,0)</f>
        <v>#N/A</v>
      </c>
      <c r="AF78" s="37" t="e">
        <f>VLOOKUP(ROW(AC78)-6,'Apartment Expenses'!$M:$AL,15,0)</f>
        <v>#N/A</v>
      </c>
      <c r="AG78" s="38" t="e">
        <f>VLOOKUP(ROW(AC78)-6,'Apartment Expenses'!$M:$AL,16,0)</f>
        <v>#N/A</v>
      </c>
      <c r="AH78" s="37" t="e">
        <f>VLOOKUP(ROW(AC78)-6,'Apartment Expenses'!$M:$AL,17,0)</f>
        <v>#N/A</v>
      </c>
    </row>
    <row r="79" spans="24:34" x14ac:dyDescent="0.25">
      <c r="X79" s="30"/>
      <c r="AD79" s="40" t="e">
        <f>VLOOKUP(ROW(AC79)-6,'Apartment Expenses'!$M:$AL,18,0)</f>
        <v>#N/A</v>
      </c>
      <c r="AE79" s="39" t="e">
        <f>VLOOKUP(ROW(AC79)-6,'Apartment Expenses'!$M:$AL,2,0)</f>
        <v>#N/A</v>
      </c>
      <c r="AF79" s="37" t="e">
        <f>VLOOKUP(ROW(AC79)-6,'Apartment Expenses'!$M:$AL,15,0)</f>
        <v>#N/A</v>
      </c>
      <c r="AG79" s="38" t="e">
        <f>VLOOKUP(ROW(AC79)-6,'Apartment Expenses'!$M:$AL,16,0)</f>
        <v>#N/A</v>
      </c>
      <c r="AH79" s="37" t="e">
        <f>VLOOKUP(ROW(AC79)-6,'Apartment Expenses'!$M:$AL,17,0)</f>
        <v>#N/A</v>
      </c>
    </row>
    <row r="80" spans="24:34" x14ac:dyDescent="0.25">
      <c r="X80" s="30"/>
      <c r="AD80" s="40" t="e">
        <f>VLOOKUP(ROW(AC80)-6,'Apartment Expenses'!$M:$AL,18,0)</f>
        <v>#N/A</v>
      </c>
      <c r="AE80" s="39" t="e">
        <f>VLOOKUP(ROW(AC80)-6,'Apartment Expenses'!$M:$AL,2,0)</f>
        <v>#N/A</v>
      </c>
      <c r="AF80" s="37" t="e">
        <f>VLOOKUP(ROW(AC80)-6,'Apartment Expenses'!$M:$AL,15,0)</f>
        <v>#N/A</v>
      </c>
      <c r="AG80" s="38" t="e">
        <f>VLOOKUP(ROW(AC80)-6,'Apartment Expenses'!$M:$AL,16,0)</f>
        <v>#N/A</v>
      </c>
      <c r="AH80" s="37" t="e">
        <f>VLOOKUP(ROW(AC80)-6,'Apartment Expenses'!$M:$AL,17,0)</f>
        <v>#N/A</v>
      </c>
    </row>
    <row r="81" spans="24:34" x14ac:dyDescent="0.25">
      <c r="X81" s="30"/>
      <c r="AD81" s="40" t="e">
        <f>VLOOKUP(ROW(AC81)-6,'Apartment Expenses'!$M:$AL,18,0)</f>
        <v>#N/A</v>
      </c>
      <c r="AE81" s="39" t="e">
        <f>VLOOKUP(ROW(AC81)-6,'Apartment Expenses'!$M:$AL,2,0)</f>
        <v>#N/A</v>
      </c>
      <c r="AF81" s="37" t="e">
        <f>VLOOKUP(ROW(AC81)-6,'Apartment Expenses'!$M:$AL,15,0)</f>
        <v>#N/A</v>
      </c>
      <c r="AG81" s="38" t="e">
        <f>VLOOKUP(ROW(AC81)-6,'Apartment Expenses'!$M:$AL,16,0)</f>
        <v>#N/A</v>
      </c>
      <c r="AH81" s="37" t="e">
        <f>VLOOKUP(ROW(AC81)-6,'Apartment Expenses'!$M:$AL,17,0)</f>
        <v>#N/A</v>
      </c>
    </row>
    <row r="82" spans="24:34" x14ac:dyDescent="0.25">
      <c r="X82" s="30"/>
      <c r="AD82" s="40" t="e">
        <f>VLOOKUP(ROW(AC82)-6,'Apartment Expenses'!$M:$AL,18,0)</f>
        <v>#N/A</v>
      </c>
      <c r="AE82" s="39" t="e">
        <f>VLOOKUP(ROW(AC82)-6,'Apartment Expenses'!$M:$AL,2,0)</f>
        <v>#N/A</v>
      </c>
      <c r="AF82" s="37" t="e">
        <f>VLOOKUP(ROW(AC82)-6,'Apartment Expenses'!$M:$AL,15,0)</f>
        <v>#N/A</v>
      </c>
      <c r="AG82" s="38" t="e">
        <f>VLOOKUP(ROW(AC82)-6,'Apartment Expenses'!$M:$AL,16,0)</f>
        <v>#N/A</v>
      </c>
      <c r="AH82" s="37" t="e">
        <f>VLOOKUP(ROW(AC82)-6,'Apartment Expenses'!$M:$AL,17,0)</f>
        <v>#N/A</v>
      </c>
    </row>
    <row r="83" spans="24:34" x14ac:dyDescent="0.25">
      <c r="X83" s="30"/>
      <c r="AD83" s="40" t="e">
        <f>VLOOKUP(ROW(AC83)-6,'Apartment Expenses'!$M:$AL,18,0)</f>
        <v>#N/A</v>
      </c>
      <c r="AE83" s="39" t="e">
        <f>VLOOKUP(ROW(AC83)-6,'Apartment Expenses'!$M:$AL,2,0)</f>
        <v>#N/A</v>
      </c>
      <c r="AF83" s="37" t="e">
        <f>VLOOKUP(ROW(AC83)-6,'Apartment Expenses'!$M:$AL,15,0)</f>
        <v>#N/A</v>
      </c>
      <c r="AG83" s="38" t="e">
        <f>VLOOKUP(ROW(AC83)-6,'Apartment Expenses'!$M:$AL,16,0)</f>
        <v>#N/A</v>
      </c>
      <c r="AH83" s="37" t="e">
        <f>VLOOKUP(ROW(AC83)-6,'Apartment Expenses'!$M:$AL,17,0)</f>
        <v>#N/A</v>
      </c>
    </row>
    <row r="84" spans="24:34" x14ac:dyDescent="0.25">
      <c r="X84" s="30"/>
      <c r="AD84" s="40" t="e">
        <f>VLOOKUP(ROW(AC84)-6,'Apartment Expenses'!$M:$AL,18,0)</f>
        <v>#N/A</v>
      </c>
      <c r="AE84" s="39" t="e">
        <f>VLOOKUP(ROW(AC84)-6,'Apartment Expenses'!$M:$AL,2,0)</f>
        <v>#N/A</v>
      </c>
      <c r="AF84" s="37" t="e">
        <f>VLOOKUP(ROW(AC84)-6,'Apartment Expenses'!$M:$AL,15,0)</f>
        <v>#N/A</v>
      </c>
      <c r="AG84" s="38" t="e">
        <f>VLOOKUP(ROW(AC84)-6,'Apartment Expenses'!$M:$AL,16,0)</f>
        <v>#N/A</v>
      </c>
      <c r="AH84" s="37" t="e">
        <f>VLOOKUP(ROW(AC84)-6,'Apartment Expenses'!$M:$AL,17,0)</f>
        <v>#N/A</v>
      </c>
    </row>
    <row r="85" spans="24:34" x14ac:dyDescent="0.25">
      <c r="X85" s="30"/>
      <c r="AD85" s="40" t="e">
        <f>VLOOKUP(ROW(AC85)-6,'Apartment Expenses'!$M:$AL,18,0)</f>
        <v>#N/A</v>
      </c>
      <c r="AE85" s="39" t="e">
        <f>VLOOKUP(ROW(AC85)-6,'Apartment Expenses'!$M:$AL,2,0)</f>
        <v>#N/A</v>
      </c>
      <c r="AF85" s="37" t="e">
        <f>VLOOKUP(ROW(AC85)-6,'Apartment Expenses'!$M:$AL,15,0)</f>
        <v>#N/A</v>
      </c>
      <c r="AG85" s="38" t="e">
        <f>VLOOKUP(ROW(AC85)-6,'Apartment Expenses'!$M:$AL,16,0)</f>
        <v>#N/A</v>
      </c>
      <c r="AH85" s="37" t="e">
        <f>VLOOKUP(ROW(AC85)-6,'Apartment Expenses'!$M:$AL,17,0)</f>
        <v>#N/A</v>
      </c>
    </row>
    <row r="86" spans="24:34" x14ac:dyDescent="0.25">
      <c r="X86" s="30"/>
      <c r="AD86" s="40" t="e">
        <f>VLOOKUP(ROW(AC86)-6,'Apartment Expenses'!$M:$AL,18,0)</f>
        <v>#N/A</v>
      </c>
      <c r="AE86" s="39" t="e">
        <f>VLOOKUP(ROW(AC86)-6,'Apartment Expenses'!$M:$AL,2,0)</f>
        <v>#N/A</v>
      </c>
      <c r="AF86" s="37" t="e">
        <f>VLOOKUP(ROW(AC86)-6,'Apartment Expenses'!$M:$AL,15,0)</f>
        <v>#N/A</v>
      </c>
      <c r="AG86" s="38" t="e">
        <f>VLOOKUP(ROW(AC86)-6,'Apartment Expenses'!$M:$AL,16,0)</f>
        <v>#N/A</v>
      </c>
      <c r="AH86" s="37" t="e">
        <f>VLOOKUP(ROW(AC86)-6,'Apartment Expenses'!$M:$AL,17,0)</f>
        <v>#N/A</v>
      </c>
    </row>
    <row r="87" spans="24:34" x14ac:dyDescent="0.25">
      <c r="X87" s="30"/>
      <c r="AD87" s="40" t="e">
        <f>VLOOKUP(ROW(AC87)-6,'Apartment Expenses'!$M:$AL,18,0)</f>
        <v>#N/A</v>
      </c>
      <c r="AE87" s="39" t="e">
        <f>VLOOKUP(ROW(AC87)-6,'Apartment Expenses'!$M:$AL,2,0)</f>
        <v>#N/A</v>
      </c>
      <c r="AF87" s="37" t="e">
        <f>VLOOKUP(ROW(AC87)-6,'Apartment Expenses'!$M:$AL,15,0)</f>
        <v>#N/A</v>
      </c>
      <c r="AG87" s="38" t="e">
        <f>VLOOKUP(ROW(AC87)-6,'Apartment Expenses'!$M:$AL,16,0)</f>
        <v>#N/A</v>
      </c>
      <c r="AH87" s="37" t="e">
        <f>VLOOKUP(ROW(AC87)-6,'Apartment Expenses'!$M:$AL,17,0)</f>
        <v>#N/A</v>
      </c>
    </row>
    <row r="88" spans="24:34" x14ac:dyDescent="0.25">
      <c r="X88" s="30"/>
      <c r="AD88" s="40" t="e">
        <f>VLOOKUP(ROW(AC88)-6,'Apartment Expenses'!$M:$AL,18,0)</f>
        <v>#N/A</v>
      </c>
      <c r="AE88" s="39" t="e">
        <f>VLOOKUP(ROW(AC88)-6,'Apartment Expenses'!$M:$AL,2,0)</f>
        <v>#N/A</v>
      </c>
      <c r="AF88" s="37" t="e">
        <f>VLOOKUP(ROW(AC88)-6,'Apartment Expenses'!$M:$AL,15,0)</f>
        <v>#N/A</v>
      </c>
      <c r="AG88" s="38" t="e">
        <f>VLOOKUP(ROW(AC88)-6,'Apartment Expenses'!$M:$AL,16,0)</f>
        <v>#N/A</v>
      </c>
      <c r="AH88" s="37" t="e">
        <f>VLOOKUP(ROW(AC88)-6,'Apartment Expenses'!$M:$AL,17,0)</f>
        <v>#N/A</v>
      </c>
    </row>
    <row r="89" spans="24:34" x14ac:dyDescent="0.25">
      <c r="X89" s="30"/>
      <c r="AD89" s="40" t="e">
        <f>VLOOKUP(ROW(AC89)-6,'Apartment Expenses'!$M:$AL,18,0)</f>
        <v>#N/A</v>
      </c>
      <c r="AE89" s="39" t="e">
        <f>VLOOKUP(ROW(AC89)-6,'Apartment Expenses'!$M:$AL,2,0)</f>
        <v>#N/A</v>
      </c>
      <c r="AF89" s="37" t="e">
        <f>VLOOKUP(ROW(AC89)-6,'Apartment Expenses'!$M:$AL,15,0)</f>
        <v>#N/A</v>
      </c>
      <c r="AG89" s="38" t="e">
        <f>VLOOKUP(ROW(AC89)-6,'Apartment Expenses'!$M:$AL,16,0)</f>
        <v>#N/A</v>
      </c>
      <c r="AH89" s="37" t="e">
        <f>VLOOKUP(ROW(AC89)-6,'Apartment Expenses'!$M:$AL,17,0)</f>
        <v>#N/A</v>
      </c>
    </row>
    <row r="90" spans="24:34" x14ac:dyDescent="0.25">
      <c r="X90" s="30"/>
      <c r="AD90" s="40" t="e">
        <f>VLOOKUP(ROW(AC90)-6,'Apartment Expenses'!$M:$AL,18,0)</f>
        <v>#N/A</v>
      </c>
      <c r="AE90" s="39" t="e">
        <f>VLOOKUP(ROW(AC90)-6,'Apartment Expenses'!$M:$AL,2,0)</f>
        <v>#N/A</v>
      </c>
      <c r="AF90" s="37" t="e">
        <f>VLOOKUP(ROW(AC90)-6,'Apartment Expenses'!$M:$AL,15,0)</f>
        <v>#N/A</v>
      </c>
      <c r="AG90" s="38" t="e">
        <f>VLOOKUP(ROW(AC90)-6,'Apartment Expenses'!$M:$AL,16,0)</f>
        <v>#N/A</v>
      </c>
      <c r="AH90" s="37" t="e">
        <f>VLOOKUP(ROW(AC90)-6,'Apartment Expenses'!$M:$AL,17,0)</f>
        <v>#N/A</v>
      </c>
    </row>
    <row r="91" spans="24:34" x14ac:dyDescent="0.25">
      <c r="X91" s="30"/>
      <c r="AD91" s="40" t="e">
        <f>VLOOKUP(ROW(AC91)-6,'Apartment Expenses'!$M:$AL,18,0)</f>
        <v>#N/A</v>
      </c>
      <c r="AE91" s="39" t="e">
        <f>VLOOKUP(ROW(AC91)-6,'Apartment Expenses'!$M:$AL,2,0)</f>
        <v>#N/A</v>
      </c>
      <c r="AF91" s="37" t="e">
        <f>VLOOKUP(ROW(AC91)-6,'Apartment Expenses'!$M:$AL,15,0)</f>
        <v>#N/A</v>
      </c>
      <c r="AG91" s="38" t="e">
        <f>VLOOKUP(ROW(AC91)-6,'Apartment Expenses'!$M:$AL,16,0)</f>
        <v>#N/A</v>
      </c>
      <c r="AH91" s="37" t="e">
        <f>VLOOKUP(ROW(AC91)-6,'Apartment Expenses'!$M:$AL,17,0)</f>
        <v>#N/A</v>
      </c>
    </row>
    <row r="92" spans="24:34" x14ac:dyDescent="0.25">
      <c r="X92" s="30"/>
      <c r="AD92" s="40" t="e">
        <f>VLOOKUP(ROW(AC92)-6,'Apartment Expenses'!$M:$AL,18,0)</f>
        <v>#N/A</v>
      </c>
      <c r="AE92" s="39" t="e">
        <f>VLOOKUP(ROW(AC92)-6,'Apartment Expenses'!$M:$AL,2,0)</f>
        <v>#N/A</v>
      </c>
      <c r="AF92" s="37" t="e">
        <f>VLOOKUP(ROW(AC92)-6,'Apartment Expenses'!$M:$AL,15,0)</f>
        <v>#N/A</v>
      </c>
      <c r="AG92" s="38" t="e">
        <f>VLOOKUP(ROW(AC92)-6,'Apartment Expenses'!$M:$AL,16,0)</f>
        <v>#N/A</v>
      </c>
      <c r="AH92" s="37" t="e">
        <f>VLOOKUP(ROW(AC92)-6,'Apartment Expenses'!$M:$AL,17,0)</f>
        <v>#N/A</v>
      </c>
    </row>
    <row r="93" spans="24:34" x14ac:dyDescent="0.25">
      <c r="X93" s="30"/>
      <c r="AD93" s="40" t="e">
        <f>VLOOKUP(ROW(AC93)-6,'Apartment Expenses'!$M:$AL,18,0)</f>
        <v>#N/A</v>
      </c>
      <c r="AE93" s="39" t="e">
        <f>VLOOKUP(ROW(AC93)-6,'Apartment Expenses'!$M:$AL,2,0)</f>
        <v>#N/A</v>
      </c>
      <c r="AF93" s="37" t="e">
        <f>VLOOKUP(ROW(AC93)-6,'Apartment Expenses'!$M:$AL,15,0)</f>
        <v>#N/A</v>
      </c>
      <c r="AG93" s="38" t="e">
        <f>VLOOKUP(ROW(AC93)-6,'Apartment Expenses'!$M:$AL,16,0)</f>
        <v>#N/A</v>
      </c>
      <c r="AH93" s="37" t="e">
        <f>VLOOKUP(ROW(AC93)-6,'Apartment Expenses'!$M:$AL,17,0)</f>
        <v>#N/A</v>
      </c>
    </row>
    <row r="94" spans="24:34" x14ac:dyDescent="0.25">
      <c r="X94" s="30"/>
      <c r="AD94" s="40" t="e">
        <f>VLOOKUP(ROW(AC94)-6,'Apartment Expenses'!$M:$AL,18,0)</f>
        <v>#N/A</v>
      </c>
      <c r="AE94" s="39" t="e">
        <f>VLOOKUP(ROW(AC94)-6,'Apartment Expenses'!$M:$AL,2,0)</f>
        <v>#N/A</v>
      </c>
      <c r="AF94" s="37" t="e">
        <f>VLOOKUP(ROW(AC94)-6,'Apartment Expenses'!$M:$AL,15,0)</f>
        <v>#N/A</v>
      </c>
      <c r="AG94" s="38" t="e">
        <f>VLOOKUP(ROW(AC94)-6,'Apartment Expenses'!$M:$AL,16,0)</f>
        <v>#N/A</v>
      </c>
      <c r="AH94" s="37" t="e">
        <f>VLOOKUP(ROW(AC94)-6,'Apartment Expenses'!$M:$AL,17,0)</f>
        <v>#N/A</v>
      </c>
    </row>
    <row r="95" spans="24:34" x14ac:dyDescent="0.25">
      <c r="X95" s="30"/>
      <c r="AD95" s="40" t="e">
        <f>VLOOKUP(ROW(AC95)-6,'Apartment Expenses'!$M:$AL,18,0)</f>
        <v>#N/A</v>
      </c>
      <c r="AE95" s="39" t="e">
        <f>VLOOKUP(ROW(AC95)-6,'Apartment Expenses'!$M:$AL,2,0)</f>
        <v>#N/A</v>
      </c>
      <c r="AF95" s="37" t="e">
        <f>VLOOKUP(ROW(AC95)-6,'Apartment Expenses'!$M:$AL,15,0)</f>
        <v>#N/A</v>
      </c>
      <c r="AG95" s="38" t="e">
        <f>VLOOKUP(ROW(AC95)-6,'Apartment Expenses'!$M:$AL,16,0)</f>
        <v>#N/A</v>
      </c>
      <c r="AH95" s="37" t="e">
        <f>VLOOKUP(ROW(AC95)-6,'Apartment Expenses'!$M:$AL,17,0)</f>
        <v>#N/A</v>
      </c>
    </row>
    <row r="96" spans="24:34" x14ac:dyDescent="0.25">
      <c r="X96" s="30"/>
      <c r="AD96" s="40" t="e">
        <f>VLOOKUP(ROW(AC96)-6,'Apartment Expenses'!$M:$AL,18,0)</f>
        <v>#N/A</v>
      </c>
      <c r="AE96" s="39" t="e">
        <f>VLOOKUP(ROW(AC96)-6,'Apartment Expenses'!$M:$AL,2,0)</f>
        <v>#N/A</v>
      </c>
      <c r="AF96" s="37" t="e">
        <f>VLOOKUP(ROW(AC96)-6,'Apartment Expenses'!$M:$AL,15,0)</f>
        <v>#N/A</v>
      </c>
      <c r="AG96" s="38" t="e">
        <f>VLOOKUP(ROW(AC96)-6,'Apartment Expenses'!$M:$AL,16,0)</f>
        <v>#N/A</v>
      </c>
      <c r="AH96" s="37" t="e">
        <f>VLOOKUP(ROW(AC96)-6,'Apartment Expenses'!$M:$AL,17,0)</f>
        <v>#N/A</v>
      </c>
    </row>
    <row r="97" spans="24:34" x14ac:dyDescent="0.25">
      <c r="X97" s="30"/>
      <c r="AD97" s="40" t="e">
        <f>VLOOKUP(ROW(AC97)-6,'Apartment Expenses'!$M:$AL,18,0)</f>
        <v>#N/A</v>
      </c>
      <c r="AE97" s="39" t="e">
        <f>VLOOKUP(ROW(AC97)-6,'Apartment Expenses'!$M:$AL,2,0)</f>
        <v>#N/A</v>
      </c>
      <c r="AF97" s="37" t="e">
        <f>VLOOKUP(ROW(AC97)-6,'Apartment Expenses'!$M:$AL,15,0)</f>
        <v>#N/A</v>
      </c>
      <c r="AG97" s="38" t="e">
        <f>VLOOKUP(ROW(AC97)-6,'Apartment Expenses'!$M:$AL,16,0)</f>
        <v>#N/A</v>
      </c>
      <c r="AH97" s="37" t="e">
        <f>VLOOKUP(ROW(AC97)-6,'Apartment Expenses'!$M:$AL,17,0)</f>
        <v>#N/A</v>
      </c>
    </row>
    <row r="98" spans="24:34" x14ac:dyDescent="0.25">
      <c r="X98" s="30"/>
      <c r="AD98" s="40" t="e">
        <f>VLOOKUP(ROW(AC98)-6,'Apartment Expenses'!$M:$AL,18,0)</f>
        <v>#N/A</v>
      </c>
      <c r="AE98" s="39" t="e">
        <f>VLOOKUP(ROW(AC98)-6,'Apartment Expenses'!$M:$AL,2,0)</f>
        <v>#N/A</v>
      </c>
      <c r="AF98" s="37" t="e">
        <f>VLOOKUP(ROW(AC98)-6,'Apartment Expenses'!$M:$AL,15,0)</f>
        <v>#N/A</v>
      </c>
      <c r="AG98" s="38" t="e">
        <f>VLOOKUP(ROW(AC98)-6,'Apartment Expenses'!$M:$AL,16,0)</f>
        <v>#N/A</v>
      </c>
      <c r="AH98" s="37" t="e">
        <f>VLOOKUP(ROW(AC98)-6,'Apartment Expenses'!$M:$AL,17,0)</f>
        <v>#N/A</v>
      </c>
    </row>
    <row r="99" spans="24:34" x14ac:dyDescent="0.25">
      <c r="X99" s="30"/>
      <c r="AD99" s="40" t="e">
        <f>VLOOKUP(ROW(AC99)-6,'Apartment Expenses'!$M:$AL,18,0)</f>
        <v>#N/A</v>
      </c>
      <c r="AE99" s="39" t="e">
        <f>VLOOKUP(ROW(AC99)-6,'Apartment Expenses'!$M:$AL,2,0)</f>
        <v>#N/A</v>
      </c>
      <c r="AF99" s="37" t="e">
        <f>VLOOKUP(ROW(AC99)-6,'Apartment Expenses'!$M:$AL,15,0)</f>
        <v>#N/A</v>
      </c>
      <c r="AG99" s="38" t="e">
        <f>VLOOKUP(ROW(AC99)-6,'Apartment Expenses'!$M:$AL,16,0)</f>
        <v>#N/A</v>
      </c>
      <c r="AH99" s="37" t="e">
        <f>VLOOKUP(ROW(AC99)-6,'Apartment Expenses'!$M:$AL,17,0)</f>
        <v>#N/A</v>
      </c>
    </row>
    <row r="100" spans="24:34" x14ac:dyDescent="0.25">
      <c r="X100" s="30"/>
      <c r="AD100" s="40" t="e">
        <f>VLOOKUP(ROW(AC100)-6,'Apartment Expenses'!$M:$AL,18,0)</f>
        <v>#N/A</v>
      </c>
      <c r="AE100" s="39" t="e">
        <f>VLOOKUP(ROW(AC100)-6,'Apartment Expenses'!$M:$AL,2,0)</f>
        <v>#N/A</v>
      </c>
      <c r="AF100" s="37" t="e">
        <f>VLOOKUP(ROW(AC100)-6,'Apartment Expenses'!$M:$AL,15,0)</f>
        <v>#N/A</v>
      </c>
      <c r="AG100" s="38" t="e">
        <f>VLOOKUP(ROW(AC100)-6,'Apartment Expenses'!$M:$AL,16,0)</f>
        <v>#N/A</v>
      </c>
      <c r="AH100" s="37" t="e">
        <f>VLOOKUP(ROW(AC100)-6,'Apartment Expenses'!$M:$AL,17,0)</f>
        <v>#N/A</v>
      </c>
    </row>
    <row r="101" spans="24:34" x14ac:dyDescent="0.25">
      <c r="X101" s="30"/>
      <c r="AD101" s="40" t="e">
        <f>VLOOKUP(ROW(AC101)-6,'Apartment Expenses'!$M:$AL,18,0)</f>
        <v>#N/A</v>
      </c>
      <c r="AE101" s="39" t="e">
        <f>VLOOKUP(ROW(AC101)-6,'Apartment Expenses'!$M:$AL,2,0)</f>
        <v>#N/A</v>
      </c>
      <c r="AF101" s="37" t="e">
        <f>VLOOKUP(ROW(AC101)-6,'Apartment Expenses'!$M:$AL,15,0)</f>
        <v>#N/A</v>
      </c>
      <c r="AG101" s="38" t="e">
        <f>VLOOKUP(ROW(AC101)-6,'Apartment Expenses'!$M:$AL,16,0)</f>
        <v>#N/A</v>
      </c>
      <c r="AH101" s="37" t="e">
        <f>VLOOKUP(ROW(AC101)-6,'Apartment Expenses'!$M:$AL,17,0)</f>
        <v>#N/A</v>
      </c>
    </row>
    <row r="102" spans="24:34" x14ac:dyDescent="0.25">
      <c r="X102" s="30"/>
      <c r="AD102" s="40" t="e">
        <f>VLOOKUP(ROW(AC102)-6,'Apartment Expenses'!$M:$AL,18,0)</f>
        <v>#N/A</v>
      </c>
      <c r="AE102" s="39" t="e">
        <f>VLOOKUP(ROW(AC102)-6,'Apartment Expenses'!$M:$AL,2,0)</f>
        <v>#N/A</v>
      </c>
      <c r="AF102" s="37" t="e">
        <f>VLOOKUP(ROW(AC102)-6,'Apartment Expenses'!$M:$AL,15,0)</f>
        <v>#N/A</v>
      </c>
      <c r="AG102" s="38" t="e">
        <f>VLOOKUP(ROW(AC102)-6,'Apartment Expenses'!$M:$AL,16,0)</f>
        <v>#N/A</v>
      </c>
      <c r="AH102" s="37" t="e">
        <f>VLOOKUP(ROW(AC102)-6,'Apartment Expenses'!$M:$AL,17,0)</f>
        <v>#N/A</v>
      </c>
    </row>
    <row r="103" spans="24:34" x14ac:dyDescent="0.25">
      <c r="X103" s="30"/>
      <c r="AD103" s="40" t="e">
        <f>VLOOKUP(ROW(AC103)-6,'Apartment Expenses'!$M:$AL,18,0)</f>
        <v>#N/A</v>
      </c>
      <c r="AE103" s="39" t="e">
        <f>VLOOKUP(ROW(AC103)-6,'Apartment Expenses'!$M:$AL,2,0)</f>
        <v>#N/A</v>
      </c>
      <c r="AF103" s="37" t="e">
        <f>VLOOKUP(ROW(AC103)-6,'Apartment Expenses'!$M:$AL,15,0)</f>
        <v>#N/A</v>
      </c>
      <c r="AG103" s="38" t="e">
        <f>VLOOKUP(ROW(AC103)-6,'Apartment Expenses'!$M:$AL,16,0)</f>
        <v>#N/A</v>
      </c>
      <c r="AH103" s="37" t="e">
        <f>VLOOKUP(ROW(AC103)-6,'Apartment Expenses'!$M:$AL,17,0)</f>
        <v>#N/A</v>
      </c>
    </row>
    <row r="104" spans="24:34" x14ac:dyDescent="0.25">
      <c r="X104" s="30"/>
      <c r="AD104" s="40" t="e">
        <f>VLOOKUP(ROW(AC104)-6,'Apartment Expenses'!$M:$AL,18,0)</f>
        <v>#N/A</v>
      </c>
      <c r="AE104" s="39" t="e">
        <f>VLOOKUP(ROW(AC104)-6,'Apartment Expenses'!$M:$AL,2,0)</f>
        <v>#N/A</v>
      </c>
      <c r="AF104" s="37" t="e">
        <f>VLOOKUP(ROW(AC104)-6,'Apartment Expenses'!$M:$AL,15,0)</f>
        <v>#N/A</v>
      </c>
      <c r="AG104" s="38" t="e">
        <f>VLOOKUP(ROW(AC104)-6,'Apartment Expenses'!$M:$AL,16,0)</f>
        <v>#N/A</v>
      </c>
      <c r="AH104" s="37" t="e">
        <f>VLOOKUP(ROW(AC104)-6,'Apartment Expenses'!$M:$AL,17,0)</f>
        <v>#N/A</v>
      </c>
    </row>
    <row r="105" spans="24:34" x14ac:dyDescent="0.25">
      <c r="X105" s="30"/>
      <c r="AD105" s="40" t="e">
        <f>VLOOKUP(ROW(AC105)-6,'Apartment Expenses'!$M:$AL,18,0)</f>
        <v>#N/A</v>
      </c>
      <c r="AE105" s="39" t="e">
        <f>VLOOKUP(ROW(AC105)-6,'Apartment Expenses'!$M:$AL,2,0)</f>
        <v>#N/A</v>
      </c>
      <c r="AF105" s="37" t="e">
        <f>VLOOKUP(ROW(AC105)-6,'Apartment Expenses'!$M:$AL,15,0)</f>
        <v>#N/A</v>
      </c>
      <c r="AG105" s="38" t="e">
        <f>VLOOKUP(ROW(AC105)-6,'Apartment Expenses'!$M:$AL,16,0)</f>
        <v>#N/A</v>
      </c>
      <c r="AH105" s="37" t="e">
        <f>VLOOKUP(ROW(AC105)-6,'Apartment Expenses'!$M:$AL,17,0)</f>
        <v>#N/A</v>
      </c>
    </row>
    <row r="106" spans="24:34" x14ac:dyDescent="0.25">
      <c r="X106" s="30"/>
      <c r="AD106" s="40" t="e">
        <f>VLOOKUP(ROW(AC106)-6,'Apartment Expenses'!$M:$AL,18,0)</f>
        <v>#N/A</v>
      </c>
      <c r="AE106" s="39" t="e">
        <f>VLOOKUP(ROW(AC106)-6,'Apartment Expenses'!$M:$AL,2,0)</f>
        <v>#N/A</v>
      </c>
      <c r="AF106" s="37" t="e">
        <f>VLOOKUP(ROW(AC106)-6,'Apartment Expenses'!$M:$AL,15,0)</f>
        <v>#N/A</v>
      </c>
      <c r="AG106" s="38" t="e">
        <f>VLOOKUP(ROW(AC106)-6,'Apartment Expenses'!$M:$AL,16,0)</f>
        <v>#N/A</v>
      </c>
      <c r="AH106" s="37" t="e">
        <f>VLOOKUP(ROW(AC106)-6,'Apartment Expenses'!$M:$AL,17,0)</f>
        <v>#N/A</v>
      </c>
    </row>
    <row r="107" spans="24:34" x14ac:dyDescent="0.25">
      <c r="X107" s="30"/>
      <c r="AD107" s="40" t="e">
        <f>VLOOKUP(ROW(AC107)-6,'Apartment Expenses'!$M:$AL,18,0)</f>
        <v>#N/A</v>
      </c>
      <c r="AE107" s="39" t="e">
        <f>VLOOKUP(ROW(AC107)-6,'Apartment Expenses'!$M:$AL,2,0)</f>
        <v>#N/A</v>
      </c>
      <c r="AF107" s="37" t="e">
        <f>VLOOKUP(ROW(AC107)-6,'Apartment Expenses'!$M:$AL,15,0)</f>
        <v>#N/A</v>
      </c>
      <c r="AG107" s="38" t="e">
        <f>VLOOKUP(ROW(AC107)-6,'Apartment Expenses'!$M:$AL,16,0)</f>
        <v>#N/A</v>
      </c>
      <c r="AH107" s="37" t="e">
        <f>VLOOKUP(ROW(AC107)-6,'Apartment Expenses'!$M:$AL,17,0)</f>
        <v>#N/A</v>
      </c>
    </row>
    <row r="108" spans="24:34" x14ac:dyDescent="0.25">
      <c r="X108" s="30"/>
      <c r="AD108" s="40" t="e">
        <f>VLOOKUP(ROW(AC108)-6,'Apartment Expenses'!$M:$AL,18,0)</f>
        <v>#N/A</v>
      </c>
      <c r="AE108" s="39" t="e">
        <f>VLOOKUP(ROW(AC108)-6,'Apartment Expenses'!$M:$AL,2,0)</f>
        <v>#N/A</v>
      </c>
      <c r="AF108" s="37" t="e">
        <f>VLOOKUP(ROW(AC108)-6,'Apartment Expenses'!$M:$AL,15,0)</f>
        <v>#N/A</v>
      </c>
      <c r="AG108" s="38" t="e">
        <f>VLOOKUP(ROW(AC108)-6,'Apartment Expenses'!$M:$AL,16,0)</f>
        <v>#N/A</v>
      </c>
      <c r="AH108" s="37" t="e">
        <f>VLOOKUP(ROW(AC108)-6,'Apartment Expenses'!$M:$AL,17,0)</f>
        <v>#N/A</v>
      </c>
    </row>
    <row r="109" spans="24:34" x14ac:dyDescent="0.25">
      <c r="X109" s="30"/>
      <c r="AD109" s="40" t="e">
        <f>VLOOKUP(ROW(AC109)-6,'Apartment Expenses'!$M:$AL,18,0)</f>
        <v>#N/A</v>
      </c>
      <c r="AE109" s="39" t="e">
        <f>VLOOKUP(ROW(AC109)-6,'Apartment Expenses'!$M:$AL,2,0)</f>
        <v>#N/A</v>
      </c>
      <c r="AF109" s="37" t="e">
        <f>VLOOKUP(ROW(AC109)-6,'Apartment Expenses'!$M:$AL,15,0)</f>
        <v>#N/A</v>
      </c>
      <c r="AG109" s="38" t="e">
        <f>VLOOKUP(ROW(AC109)-6,'Apartment Expenses'!$M:$AL,16,0)</f>
        <v>#N/A</v>
      </c>
      <c r="AH109" s="37" t="e">
        <f>VLOOKUP(ROW(AC109)-6,'Apartment Expenses'!$M:$AL,17,0)</f>
        <v>#N/A</v>
      </c>
    </row>
    <row r="110" spans="24:34" x14ac:dyDescent="0.25">
      <c r="X110" s="30"/>
      <c r="AD110" s="40" t="e">
        <f>VLOOKUP(ROW(AC110)-6,'Apartment Expenses'!$M:$AL,18,0)</f>
        <v>#N/A</v>
      </c>
      <c r="AE110" s="39" t="e">
        <f>VLOOKUP(ROW(AC110)-6,'Apartment Expenses'!$M:$AL,2,0)</f>
        <v>#N/A</v>
      </c>
      <c r="AF110" s="37" t="e">
        <f>VLOOKUP(ROW(AC110)-6,'Apartment Expenses'!$M:$AL,15,0)</f>
        <v>#N/A</v>
      </c>
      <c r="AG110" s="38" t="e">
        <f>VLOOKUP(ROW(AC110)-6,'Apartment Expenses'!$M:$AL,16,0)</f>
        <v>#N/A</v>
      </c>
      <c r="AH110" s="37" t="e">
        <f>VLOOKUP(ROW(AC110)-6,'Apartment Expenses'!$M:$AL,17,0)</f>
        <v>#N/A</v>
      </c>
    </row>
    <row r="111" spans="24:34" x14ac:dyDescent="0.25">
      <c r="X111" s="30"/>
      <c r="AD111" s="40" t="e">
        <f>VLOOKUP(ROW(AC111)-6,'Apartment Expenses'!$M:$AL,18,0)</f>
        <v>#N/A</v>
      </c>
      <c r="AE111" s="39" t="e">
        <f>VLOOKUP(ROW(AC111)-6,'Apartment Expenses'!$M:$AL,2,0)</f>
        <v>#N/A</v>
      </c>
      <c r="AF111" s="37" t="e">
        <f>VLOOKUP(ROW(AC111)-6,'Apartment Expenses'!$M:$AL,15,0)</f>
        <v>#N/A</v>
      </c>
      <c r="AG111" s="38" t="e">
        <f>VLOOKUP(ROW(AC111)-6,'Apartment Expenses'!$M:$AL,16,0)</f>
        <v>#N/A</v>
      </c>
      <c r="AH111" s="37" t="e">
        <f>VLOOKUP(ROW(AC111)-6,'Apartment Expenses'!$M:$AL,17,0)</f>
        <v>#N/A</v>
      </c>
    </row>
    <row r="112" spans="24:34" x14ac:dyDescent="0.25">
      <c r="X112" s="30"/>
      <c r="AD112" s="40" t="e">
        <f>VLOOKUP(ROW(AC112)-6,'Apartment Expenses'!$M:$AL,18,0)</f>
        <v>#N/A</v>
      </c>
      <c r="AE112" s="39" t="e">
        <f>VLOOKUP(ROW(AC112)-6,'Apartment Expenses'!$M:$AL,2,0)</f>
        <v>#N/A</v>
      </c>
      <c r="AF112" s="37" t="e">
        <f>VLOOKUP(ROW(AC112)-6,'Apartment Expenses'!$M:$AL,15,0)</f>
        <v>#N/A</v>
      </c>
      <c r="AG112" s="38" t="e">
        <f>VLOOKUP(ROW(AC112)-6,'Apartment Expenses'!$M:$AL,16,0)</f>
        <v>#N/A</v>
      </c>
      <c r="AH112" s="37" t="e">
        <f>VLOOKUP(ROW(AC112)-6,'Apartment Expenses'!$M:$AL,17,0)</f>
        <v>#N/A</v>
      </c>
    </row>
    <row r="113" spans="24:34" x14ac:dyDescent="0.25">
      <c r="X113" s="30"/>
      <c r="AD113" s="40" t="e">
        <f>VLOOKUP(ROW(AC113)-6,'Apartment Expenses'!$M:$AL,18,0)</f>
        <v>#N/A</v>
      </c>
      <c r="AE113" s="39" t="e">
        <f>VLOOKUP(ROW(AC113)-6,'Apartment Expenses'!$M:$AL,2,0)</f>
        <v>#N/A</v>
      </c>
      <c r="AF113" s="37" t="e">
        <f>VLOOKUP(ROW(AC113)-6,'Apartment Expenses'!$M:$AL,15,0)</f>
        <v>#N/A</v>
      </c>
      <c r="AG113" s="38" t="e">
        <f>VLOOKUP(ROW(AC113)-6,'Apartment Expenses'!$M:$AL,16,0)</f>
        <v>#N/A</v>
      </c>
      <c r="AH113" s="37" t="e">
        <f>VLOOKUP(ROW(AC113)-6,'Apartment Expenses'!$M:$AL,17,0)</f>
        <v>#N/A</v>
      </c>
    </row>
    <row r="114" spans="24:34" x14ac:dyDescent="0.25">
      <c r="X114" s="30"/>
      <c r="AD114" s="40" t="e">
        <f>VLOOKUP(ROW(AC114)-6,'Apartment Expenses'!$M:$AL,18,0)</f>
        <v>#N/A</v>
      </c>
      <c r="AE114" s="39" t="e">
        <f>VLOOKUP(ROW(AC114)-6,'Apartment Expenses'!$M:$AL,2,0)</f>
        <v>#N/A</v>
      </c>
      <c r="AF114" s="37" t="e">
        <f>VLOOKUP(ROW(AC114)-6,'Apartment Expenses'!$M:$AL,15,0)</f>
        <v>#N/A</v>
      </c>
      <c r="AG114" s="38" t="e">
        <f>VLOOKUP(ROW(AC114)-6,'Apartment Expenses'!$M:$AL,16,0)</f>
        <v>#N/A</v>
      </c>
      <c r="AH114" s="37" t="e">
        <f>VLOOKUP(ROW(AC114)-6,'Apartment Expenses'!$M:$AL,17,0)</f>
        <v>#N/A</v>
      </c>
    </row>
    <row r="115" spans="24:34" x14ac:dyDescent="0.25">
      <c r="X115" s="30"/>
      <c r="AD115" s="40" t="e">
        <f>VLOOKUP(ROW(AC115)-6,'Apartment Expenses'!$M:$AL,18,0)</f>
        <v>#N/A</v>
      </c>
      <c r="AE115" s="39" t="e">
        <f>VLOOKUP(ROW(AC115)-6,'Apartment Expenses'!$M:$AL,2,0)</f>
        <v>#N/A</v>
      </c>
      <c r="AF115" s="37" t="e">
        <f>VLOOKUP(ROW(AC115)-6,'Apartment Expenses'!$M:$AL,15,0)</f>
        <v>#N/A</v>
      </c>
      <c r="AG115" s="38" t="e">
        <f>VLOOKUP(ROW(AC115)-6,'Apartment Expenses'!$M:$AL,16,0)</f>
        <v>#N/A</v>
      </c>
      <c r="AH115" s="37" t="e">
        <f>VLOOKUP(ROW(AC115)-6,'Apartment Expenses'!$M:$AL,17,0)</f>
        <v>#N/A</v>
      </c>
    </row>
    <row r="116" spans="24:34" x14ac:dyDescent="0.25">
      <c r="X116" s="30"/>
      <c r="AD116" s="40" t="e">
        <f>VLOOKUP(ROW(AC116)-6,'Apartment Expenses'!$M:$AL,18,0)</f>
        <v>#N/A</v>
      </c>
      <c r="AE116" s="39" t="e">
        <f>VLOOKUP(ROW(AC116)-6,'Apartment Expenses'!$M:$AL,2,0)</f>
        <v>#N/A</v>
      </c>
      <c r="AF116" s="37" t="e">
        <f>VLOOKUP(ROW(AC116)-6,'Apartment Expenses'!$M:$AL,15,0)</f>
        <v>#N/A</v>
      </c>
      <c r="AG116" s="38" t="e">
        <f>VLOOKUP(ROW(AC116)-6,'Apartment Expenses'!$M:$AL,16,0)</f>
        <v>#N/A</v>
      </c>
      <c r="AH116" s="37" t="e">
        <f>VLOOKUP(ROW(AC116)-6,'Apartment Expenses'!$M:$AL,17,0)</f>
        <v>#N/A</v>
      </c>
    </row>
    <row r="117" spans="24:34" x14ac:dyDescent="0.25">
      <c r="X117" s="30"/>
      <c r="AD117" s="40" t="e">
        <f>VLOOKUP(ROW(AC117)-6,'Apartment Expenses'!$M:$AL,18,0)</f>
        <v>#N/A</v>
      </c>
      <c r="AE117" s="39" t="e">
        <f>VLOOKUP(ROW(AC117)-6,'Apartment Expenses'!$M:$AL,2,0)</f>
        <v>#N/A</v>
      </c>
      <c r="AF117" s="37" t="e">
        <f>VLOOKUP(ROW(AC117)-6,'Apartment Expenses'!$M:$AL,15,0)</f>
        <v>#N/A</v>
      </c>
      <c r="AG117" s="38" t="e">
        <f>VLOOKUP(ROW(AC117)-6,'Apartment Expenses'!$M:$AL,16,0)</f>
        <v>#N/A</v>
      </c>
      <c r="AH117" s="37" t="e">
        <f>VLOOKUP(ROW(AC117)-6,'Apartment Expenses'!$M:$AL,17,0)</f>
        <v>#N/A</v>
      </c>
    </row>
    <row r="118" spans="24:34" x14ac:dyDescent="0.25">
      <c r="X118" s="30"/>
      <c r="AD118" s="40" t="e">
        <f>VLOOKUP(ROW(AC118)-6,'Apartment Expenses'!$M:$AL,18,0)</f>
        <v>#N/A</v>
      </c>
      <c r="AE118" s="39" t="e">
        <f>VLOOKUP(ROW(AC118)-6,'Apartment Expenses'!$M:$AL,2,0)</f>
        <v>#N/A</v>
      </c>
      <c r="AF118" s="37" t="e">
        <f>VLOOKUP(ROW(AC118)-6,'Apartment Expenses'!$M:$AL,15,0)</f>
        <v>#N/A</v>
      </c>
      <c r="AG118" s="38" t="e">
        <f>VLOOKUP(ROW(AC118)-6,'Apartment Expenses'!$M:$AL,16,0)</f>
        <v>#N/A</v>
      </c>
      <c r="AH118" s="37" t="e">
        <f>VLOOKUP(ROW(AC118)-6,'Apartment Expenses'!$M:$AL,17,0)</f>
        <v>#N/A</v>
      </c>
    </row>
    <row r="119" spans="24:34" x14ac:dyDescent="0.25">
      <c r="X119" s="30"/>
      <c r="AD119" s="40" t="e">
        <f>VLOOKUP(ROW(AC119)-6,'Apartment Expenses'!$M:$AL,18,0)</f>
        <v>#N/A</v>
      </c>
      <c r="AE119" s="39" t="e">
        <f>VLOOKUP(ROW(AC119)-6,'Apartment Expenses'!$M:$AL,2,0)</f>
        <v>#N/A</v>
      </c>
      <c r="AF119" s="37" t="e">
        <f>VLOOKUP(ROW(AC119)-6,'Apartment Expenses'!$M:$AL,15,0)</f>
        <v>#N/A</v>
      </c>
      <c r="AG119" s="38" t="e">
        <f>VLOOKUP(ROW(AC119)-6,'Apartment Expenses'!$M:$AL,16,0)</f>
        <v>#N/A</v>
      </c>
      <c r="AH119" s="37" t="e">
        <f>VLOOKUP(ROW(AC119)-6,'Apartment Expenses'!$M:$AL,17,0)</f>
        <v>#N/A</v>
      </c>
    </row>
    <row r="120" spans="24:34" x14ac:dyDescent="0.25">
      <c r="X120" s="30"/>
      <c r="AD120" s="40" t="e">
        <f>VLOOKUP(ROW(AC120)-6,'Apartment Expenses'!$M:$AL,18,0)</f>
        <v>#N/A</v>
      </c>
      <c r="AE120" s="39" t="e">
        <f>VLOOKUP(ROW(AC120)-6,'Apartment Expenses'!$M:$AL,2,0)</f>
        <v>#N/A</v>
      </c>
      <c r="AF120" s="37" t="e">
        <f>VLOOKUP(ROW(AC120)-6,'Apartment Expenses'!$M:$AL,15,0)</f>
        <v>#N/A</v>
      </c>
      <c r="AG120" s="38" t="e">
        <f>VLOOKUP(ROW(AC120)-6,'Apartment Expenses'!$M:$AL,16,0)</f>
        <v>#N/A</v>
      </c>
      <c r="AH120" s="37" t="e">
        <f>VLOOKUP(ROW(AC120)-6,'Apartment Expenses'!$M:$AL,17,0)</f>
        <v>#N/A</v>
      </c>
    </row>
    <row r="121" spans="24:34" x14ac:dyDescent="0.25">
      <c r="X121" s="30"/>
      <c r="AD121" s="40" t="e">
        <f>VLOOKUP(ROW(AC121)-6,'Apartment Expenses'!$M:$AL,18,0)</f>
        <v>#N/A</v>
      </c>
      <c r="AE121" s="39" t="e">
        <f>VLOOKUP(ROW(AC121)-6,'Apartment Expenses'!$M:$AL,2,0)</f>
        <v>#N/A</v>
      </c>
      <c r="AF121" s="37" t="e">
        <f>VLOOKUP(ROW(AC121)-6,'Apartment Expenses'!$M:$AL,15,0)</f>
        <v>#N/A</v>
      </c>
      <c r="AG121" s="38" t="e">
        <f>VLOOKUP(ROW(AC121)-6,'Apartment Expenses'!$M:$AL,16,0)</f>
        <v>#N/A</v>
      </c>
      <c r="AH121" s="37" t="e">
        <f>VLOOKUP(ROW(AC121)-6,'Apartment Expenses'!$M:$AL,17,0)</f>
        <v>#N/A</v>
      </c>
    </row>
    <row r="122" spans="24:34" x14ac:dyDescent="0.25">
      <c r="X122" s="30"/>
      <c r="AD122" s="40" t="e">
        <f>VLOOKUP(ROW(AC122)-6,'Apartment Expenses'!$M:$AL,18,0)</f>
        <v>#N/A</v>
      </c>
      <c r="AE122" s="39" t="e">
        <f>VLOOKUP(ROW(AC122)-6,'Apartment Expenses'!$M:$AL,2,0)</f>
        <v>#N/A</v>
      </c>
      <c r="AF122" s="37" t="e">
        <f>VLOOKUP(ROW(AC122)-6,'Apartment Expenses'!$M:$AL,15,0)</f>
        <v>#N/A</v>
      </c>
      <c r="AG122" s="38" t="e">
        <f>VLOOKUP(ROW(AC122)-6,'Apartment Expenses'!$M:$AL,16,0)</f>
        <v>#N/A</v>
      </c>
      <c r="AH122" s="37" t="e">
        <f>VLOOKUP(ROW(AC122)-6,'Apartment Expenses'!$M:$AL,17,0)</f>
        <v>#N/A</v>
      </c>
    </row>
    <row r="123" spans="24:34" x14ac:dyDescent="0.25">
      <c r="X123" s="30"/>
      <c r="AD123" s="40" t="e">
        <f>VLOOKUP(ROW(AC123)-6,'Apartment Expenses'!$M:$AL,18,0)</f>
        <v>#N/A</v>
      </c>
      <c r="AE123" s="39" t="e">
        <f>VLOOKUP(ROW(AC123)-6,'Apartment Expenses'!$M:$AL,2,0)</f>
        <v>#N/A</v>
      </c>
      <c r="AF123" s="37" t="e">
        <f>VLOOKUP(ROW(AC123)-6,'Apartment Expenses'!$M:$AL,15,0)</f>
        <v>#N/A</v>
      </c>
      <c r="AG123" s="38" t="e">
        <f>VLOOKUP(ROW(AC123)-6,'Apartment Expenses'!$M:$AL,16,0)</f>
        <v>#N/A</v>
      </c>
      <c r="AH123" s="37" t="e">
        <f>VLOOKUP(ROW(AC123)-6,'Apartment Expenses'!$M:$AL,17,0)</f>
        <v>#N/A</v>
      </c>
    </row>
    <row r="124" spans="24:34" x14ac:dyDescent="0.25">
      <c r="X124" s="30"/>
      <c r="AD124" s="40" t="e">
        <f>VLOOKUP(ROW(AC124)-6,'Apartment Expenses'!$M:$AL,18,0)</f>
        <v>#N/A</v>
      </c>
      <c r="AE124" s="39" t="e">
        <f>VLOOKUP(ROW(AC124)-6,'Apartment Expenses'!$M:$AL,2,0)</f>
        <v>#N/A</v>
      </c>
      <c r="AF124" s="37" t="e">
        <f>VLOOKUP(ROW(AC124)-6,'Apartment Expenses'!$M:$AL,15,0)</f>
        <v>#N/A</v>
      </c>
      <c r="AG124" s="38" t="e">
        <f>VLOOKUP(ROW(AC124)-6,'Apartment Expenses'!$M:$AL,16,0)</f>
        <v>#N/A</v>
      </c>
      <c r="AH124" s="37" t="e">
        <f>VLOOKUP(ROW(AC124)-6,'Apartment Expenses'!$M:$AL,17,0)</f>
        <v>#N/A</v>
      </c>
    </row>
    <row r="125" spans="24:34" x14ac:dyDescent="0.25">
      <c r="X125" s="30"/>
      <c r="AD125" s="40" t="e">
        <f>VLOOKUP(ROW(AC125)-6,'Apartment Expenses'!$M:$AL,18,0)</f>
        <v>#N/A</v>
      </c>
      <c r="AE125" s="39" t="e">
        <f>VLOOKUP(ROW(AC125)-6,'Apartment Expenses'!$M:$AL,2,0)</f>
        <v>#N/A</v>
      </c>
      <c r="AF125" s="37" t="e">
        <f>VLOOKUP(ROW(AC125)-6,'Apartment Expenses'!$M:$AL,15,0)</f>
        <v>#N/A</v>
      </c>
      <c r="AG125" s="38" t="e">
        <f>VLOOKUP(ROW(AC125)-6,'Apartment Expenses'!$M:$AL,16,0)</f>
        <v>#N/A</v>
      </c>
      <c r="AH125" s="37" t="e">
        <f>VLOOKUP(ROW(AC125)-6,'Apartment Expenses'!$M:$AL,17,0)</f>
        <v>#N/A</v>
      </c>
    </row>
    <row r="126" spans="24:34" x14ac:dyDescent="0.25">
      <c r="X126" s="30"/>
      <c r="AD126" s="40" t="e">
        <f>VLOOKUP(ROW(AC126)-6,'Apartment Expenses'!$M:$AL,18,0)</f>
        <v>#N/A</v>
      </c>
      <c r="AE126" s="39" t="e">
        <f>VLOOKUP(ROW(AC126)-6,'Apartment Expenses'!$M:$AL,2,0)</f>
        <v>#N/A</v>
      </c>
      <c r="AF126" s="37" t="e">
        <f>VLOOKUP(ROW(AC126)-6,'Apartment Expenses'!$M:$AL,15,0)</f>
        <v>#N/A</v>
      </c>
      <c r="AG126" s="38" t="e">
        <f>VLOOKUP(ROW(AC126)-6,'Apartment Expenses'!$M:$AL,16,0)</f>
        <v>#N/A</v>
      </c>
      <c r="AH126" s="37" t="e">
        <f>VLOOKUP(ROW(AC126)-6,'Apartment Expenses'!$M:$AL,17,0)</f>
        <v>#N/A</v>
      </c>
    </row>
    <row r="127" spans="24:34" x14ac:dyDescent="0.25">
      <c r="X127" s="30"/>
      <c r="AD127" s="40" t="e">
        <f>VLOOKUP(ROW(AC127)-6,'Apartment Expenses'!$M:$AL,18,0)</f>
        <v>#N/A</v>
      </c>
      <c r="AE127" s="39" t="e">
        <f>VLOOKUP(ROW(AC127)-6,'Apartment Expenses'!$M:$AL,2,0)</f>
        <v>#N/A</v>
      </c>
      <c r="AF127" s="37" t="e">
        <f>VLOOKUP(ROW(AC127)-6,'Apartment Expenses'!$M:$AL,15,0)</f>
        <v>#N/A</v>
      </c>
      <c r="AG127" s="38" t="e">
        <f>VLOOKUP(ROW(AC127)-6,'Apartment Expenses'!$M:$AL,16,0)</f>
        <v>#N/A</v>
      </c>
      <c r="AH127" s="37" t="e">
        <f>VLOOKUP(ROW(AC127)-6,'Apartment Expenses'!$M:$AL,17,0)</f>
        <v>#N/A</v>
      </c>
    </row>
    <row r="128" spans="24:34" x14ac:dyDescent="0.25">
      <c r="X128" s="30"/>
      <c r="AD128" s="40" t="e">
        <f>VLOOKUP(ROW(AC128)-6,'Apartment Expenses'!$M:$AL,18,0)</f>
        <v>#N/A</v>
      </c>
      <c r="AE128" s="39" t="e">
        <f>VLOOKUP(ROW(AC128)-6,'Apartment Expenses'!$M:$AL,2,0)</f>
        <v>#N/A</v>
      </c>
      <c r="AF128" s="37" t="e">
        <f>VLOOKUP(ROW(AC128)-6,'Apartment Expenses'!$M:$AL,15,0)</f>
        <v>#N/A</v>
      </c>
      <c r="AG128" s="38" t="e">
        <f>VLOOKUP(ROW(AC128)-6,'Apartment Expenses'!$M:$AL,16,0)</f>
        <v>#N/A</v>
      </c>
      <c r="AH128" s="37" t="e">
        <f>VLOOKUP(ROW(AC128)-6,'Apartment Expenses'!$M:$AL,17,0)</f>
        <v>#N/A</v>
      </c>
    </row>
    <row r="129" spans="24:34" x14ac:dyDescent="0.25">
      <c r="X129" s="30"/>
      <c r="AD129" s="40" t="e">
        <f>VLOOKUP(ROW(AC129)-6,'Apartment Expenses'!$M:$AL,18,0)</f>
        <v>#N/A</v>
      </c>
      <c r="AE129" s="39" t="e">
        <f>VLOOKUP(ROW(AC129)-6,'Apartment Expenses'!$M:$AL,2,0)</f>
        <v>#N/A</v>
      </c>
      <c r="AF129" s="37" t="e">
        <f>VLOOKUP(ROW(AC129)-6,'Apartment Expenses'!$M:$AL,15,0)</f>
        <v>#N/A</v>
      </c>
      <c r="AG129" s="38" t="e">
        <f>VLOOKUP(ROW(AC129)-6,'Apartment Expenses'!$M:$AL,16,0)</f>
        <v>#N/A</v>
      </c>
      <c r="AH129" s="37" t="e">
        <f>VLOOKUP(ROW(AC129)-6,'Apartment Expenses'!$M:$AL,17,0)</f>
        <v>#N/A</v>
      </c>
    </row>
    <row r="130" spans="24:34" x14ac:dyDescent="0.25">
      <c r="X130" s="30"/>
      <c r="AD130" s="40" t="e">
        <f>VLOOKUP(ROW(AC130)-6,'Apartment Expenses'!$M:$AL,18,0)</f>
        <v>#N/A</v>
      </c>
      <c r="AE130" s="39" t="e">
        <f>VLOOKUP(ROW(AC130)-6,'Apartment Expenses'!$M:$AL,2,0)</f>
        <v>#N/A</v>
      </c>
      <c r="AF130" s="37" t="e">
        <f>VLOOKUP(ROW(AC130)-6,'Apartment Expenses'!$M:$AL,15,0)</f>
        <v>#N/A</v>
      </c>
      <c r="AG130" s="38" t="e">
        <f>VLOOKUP(ROW(AC130)-6,'Apartment Expenses'!$M:$AL,16,0)</f>
        <v>#N/A</v>
      </c>
      <c r="AH130" s="37" t="e">
        <f>VLOOKUP(ROW(AC130)-6,'Apartment Expenses'!$M:$AL,17,0)</f>
        <v>#N/A</v>
      </c>
    </row>
    <row r="131" spans="24:34" x14ac:dyDescent="0.25">
      <c r="X131" s="30"/>
      <c r="AD131" s="40" t="e">
        <f>VLOOKUP(ROW(AC131)-6,'Apartment Expenses'!$M:$AL,18,0)</f>
        <v>#N/A</v>
      </c>
      <c r="AE131" s="39" t="e">
        <f>VLOOKUP(ROW(AC131)-6,'Apartment Expenses'!$M:$AL,2,0)</f>
        <v>#N/A</v>
      </c>
      <c r="AF131" s="37" t="e">
        <f>VLOOKUP(ROW(AC131)-6,'Apartment Expenses'!$M:$AL,15,0)</f>
        <v>#N/A</v>
      </c>
      <c r="AG131" s="38" t="e">
        <f>VLOOKUP(ROW(AC131)-6,'Apartment Expenses'!$M:$AL,16,0)</f>
        <v>#N/A</v>
      </c>
      <c r="AH131" s="37" t="e">
        <f>VLOOKUP(ROW(AC131)-6,'Apartment Expenses'!$M:$AL,17,0)</f>
        <v>#N/A</v>
      </c>
    </row>
    <row r="132" spans="24:34" x14ac:dyDescent="0.25">
      <c r="X132" s="30"/>
      <c r="AD132" s="40" t="e">
        <f>VLOOKUP(ROW(AC132)-6,'Apartment Expenses'!$M:$AL,18,0)</f>
        <v>#N/A</v>
      </c>
      <c r="AE132" s="39" t="e">
        <f>VLOOKUP(ROW(AC132)-6,'Apartment Expenses'!$M:$AL,2,0)</f>
        <v>#N/A</v>
      </c>
      <c r="AF132" s="37" t="e">
        <f>VLOOKUP(ROW(AC132)-6,'Apartment Expenses'!$M:$AL,15,0)</f>
        <v>#N/A</v>
      </c>
      <c r="AG132" s="38" t="e">
        <f>VLOOKUP(ROW(AC132)-6,'Apartment Expenses'!$M:$AL,16,0)</f>
        <v>#N/A</v>
      </c>
      <c r="AH132" s="37" t="e">
        <f>VLOOKUP(ROW(AC132)-6,'Apartment Expenses'!$M:$AL,17,0)</f>
        <v>#N/A</v>
      </c>
    </row>
    <row r="133" spans="24:34" x14ac:dyDescent="0.25">
      <c r="X133" s="30"/>
      <c r="AD133" s="40" t="e">
        <f>VLOOKUP(ROW(AC133)-6,'Apartment Expenses'!$M:$AL,18,0)</f>
        <v>#N/A</v>
      </c>
      <c r="AE133" s="39" t="e">
        <f>VLOOKUP(ROW(AC133)-6,'Apartment Expenses'!$M:$AL,2,0)</f>
        <v>#N/A</v>
      </c>
      <c r="AF133" s="37" t="e">
        <f>VLOOKUP(ROW(AC133)-6,'Apartment Expenses'!$M:$AL,15,0)</f>
        <v>#N/A</v>
      </c>
      <c r="AG133" s="38" t="e">
        <f>VLOOKUP(ROW(AC133)-6,'Apartment Expenses'!$M:$AL,16,0)</f>
        <v>#N/A</v>
      </c>
      <c r="AH133" s="37" t="e">
        <f>VLOOKUP(ROW(AC133)-6,'Apartment Expenses'!$M:$AL,17,0)</f>
        <v>#N/A</v>
      </c>
    </row>
    <row r="134" spans="24:34" x14ac:dyDescent="0.25">
      <c r="X134" s="30"/>
      <c r="AD134" s="40" t="e">
        <f>VLOOKUP(ROW(AC134)-6,'Apartment Expenses'!$M:$AL,18,0)</f>
        <v>#N/A</v>
      </c>
      <c r="AE134" s="39" t="e">
        <f>VLOOKUP(ROW(AC134)-6,'Apartment Expenses'!$M:$AL,2,0)</f>
        <v>#N/A</v>
      </c>
      <c r="AF134" s="37" t="e">
        <f>VLOOKUP(ROW(AC134)-6,'Apartment Expenses'!$M:$AL,15,0)</f>
        <v>#N/A</v>
      </c>
      <c r="AG134" s="38" t="e">
        <f>VLOOKUP(ROW(AC134)-6,'Apartment Expenses'!$M:$AL,16,0)</f>
        <v>#N/A</v>
      </c>
      <c r="AH134" s="37" t="e">
        <f>VLOOKUP(ROW(AC134)-6,'Apartment Expenses'!$M:$AL,17,0)</f>
        <v>#N/A</v>
      </c>
    </row>
    <row r="135" spans="24:34" x14ac:dyDescent="0.25">
      <c r="X135" s="30"/>
      <c r="AD135" s="40" t="e">
        <f>VLOOKUP(ROW(AC135)-6,'Apartment Expenses'!$M:$AL,18,0)</f>
        <v>#N/A</v>
      </c>
      <c r="AE135" s="39" t="e">
        <f>VLOOKUP(ROW(AC135)-6,'Apartment Expenses'!$M:$AL,2,0)</f>
        <v>#N/A</v>
      </c>
      <c r="AF135" s="37" t="e">
        <f>VLOOKUP(ROW(AC135)-6,'Apartment Expenses'!$M:$AL,15,0)</f>
        <v>#N/A</v>
      </c>
      <c r="AG135" s="38" t="e">
        <f>VLOOKUP(ROW(AC135)-6,'Apartment Expenses'!$M:$AL,16,0)</f>
        <v>#N/A</v>
      </c>
      <c r="AH135" s="37" t="e">
        <f>VLOOKUP(ROW(AC135)-6,'Apartment Expenses'!$M:$AL,17,0)</f>
        <v>#N/A</v>
      </c>
    </row>
    <row r="136" spans="24:34" x14ac:dyDescent="0.25">
      <c r="X136" s="30"/>
      <c r="AD136" s="40" t="e">
        <f>VLOOKUP(ROW(AC136)-6,'Apartment Expenses'!$M:$AL,18,0)</f>
        <v>#N/A</v>
      </c>
      <c r="AE136" s="39" t="e">
        <f>VLOOKUP(ROW(AC136)-6,'Apartment Expenses'!$M:$AL,2,0)</f>
        <v>#N/A</v>
      </c>
      <c r="AF136" s="37" t="e">
        <f>VLOOKUP(ROW(AC136)-6,'Apartment Expenses'!$M:$AL,15,0)</f>
        <v>#N/A</v>
      </c>
      <c r="AG136" s="38" t="e">
        <f>VLOOKUP(ROW(AC136)-6,'Apartment Expenses'!$M:$AL,16,0)</f>
        <v>#N/A</v>
      </c>
      <c r="AH136" s="37" t="e">
        <f>VLOOKUP(ROW(AC136)-6,'Apartment Expenses'!$M:$AL,17,0)</f>
        <v>#N/A</v>
      </c>
    </row>
    <row r="137" spans="24:34" x14ac:dyDescent="0.25">
      <c r="X137" s="30"/>
      <c r="AD137" s="40" t="e">
        <f>VLOOKUP(ROW(AC137)-6,'Apartment Expenses'!$M:$AL,18,0)</f>
        <v>#N/A</v>
      </c>
      <c r="AE137" s="39" t="e">
        <f>VLOOKUP(ROW(AC137)-6,'Apartment Expenses'!$M:$AL,2,0)</f>
        <v>#N/A</v>
      </c>
      <c r="AF137" s="37" t="e">
        <f>VLOOKUP(ROW(AC137)-6,'Apartment Expenses'!$M:$AL,15,0)</f>
        <v>#N/A</v>
      </c>
      <c r="AG137" s="38" t="e">
        <f>VLOOKUP(ROW(AC137)-6,'Apartment Expenses'!$M:$AL,16,0)</f>
        <v>#N/A</v>
      </c>
      <c r="AH137" s="37" t="e">
        <f>VLOOKUP(ROW(AC137)-6,'Apartment Expenses'!$M:$AL,17,0)</f>
        <v>#N/A</v>
      </c>
    </row>
    <row r="138" spans="24:34" x14ac:dyDescent="0.25">
      <c r="X138" s="30"/>
      <c r="AD138" s="40" t="e">
        <f>VLOOKUP(ROW(AC138)-6,'Apartment Expenses'!$M:$AL,18,0)</f>
        <v>#N/A</v>
      </c>
      <c r="AE138" s="39" t="e">
        <f>VLOOKUP(ROW(AC138)-6,'Apartment Expenses'!$M:$AL,2,0)</f>
        <v>#N/A</v>
      </c>
      <c r="AF138" s="37" t="e">
        <f>VLOOKUP(ROW(AC138)-6,'Apartment Expenses'!$M:$AL,15,0)</f>
        <v>#N/A</v>
      </c>
      <c r="AG138" s="38" t="e">
        <f>VLOOKUP(ROW(AC138)-6,'Apartment Expenses'!$M:$AL,16,0)</f>
        <v>#N/A</v>
      </c>
      <c r="AH138" s="37" t="e">
        <f>VLOOKUP(ROW(AC138)-6,'Apartment Expenses'!$M:$AL,17,0)</f>
        <v>#N/A</v>
      </c>
    </row>
    <row r="139" spans="24:34" x14ac:dyDescent="0.25">
      <c r="X139" s="30"/>
      <c r="AD139" s="40" t="e">
        <f>VLOOKUP(ROW(AC139)-6,'Apartment Expenses'!$M:$AL,18,0)</f>
        <v>#N/A</v>
      </c>
      <c r="AE139" s="39" t="e">
        <f>VLOOKUP(ROW(AC139)-6,'Apartment Expenses'!$M:$AL,2,0)</f>
        <v>#N/A</v>
      </c>
      <c r="AF139" s="37" t="e">
        <f>VLOOKUP(ROW(AC139)-6,'Apartment Expenses'!$M:$AL,15,0)</f>
        <v>#N/A</v>
      </c>
      <c r="AG139" s="38" t="e">
        <f>VLOOKUP(ROW(AC139)-6,'Apartment Expenses'!$M:$AL,16,0)</f>
        <v>#N/A</v>
      </c>
      <c r="AH139" s="37" t="e">
        <f>VLOOKUP(ROW(AC139)-6,'Apartment Expenses'!$M:$AL,17,0)</f>
        <v>#N/A</v>
      </c>
    </row>
    <row r="140" spans="24:34" x14ac:dyDescent="0.25">
      <c r="X140" s="30"/>
      <c r="AD140" s="40" t="e">
        <f>VLOOKUP(ROW(AC140)-6,'Apartment Expenses'!$M:$AL,18,0)</f>
        <v>#N/A</v>
      </c>
      <c r="AE140" s="39" t="e">
        <f>VLOOKUP(ROW(AC140)-6,'Apartment Expenses'!$M:$AL,2,0)</f>
        <v>#N/A</v>
      </c>
      <c r="AF140" s="37" t="e">
        <f>VLOOKUP(ROW(AC140)-6,'Apartment Expenses'!$M:$AL,15,0)</f>
        <v>#N/A</v>
      </c>
      <c r="AG140" s="38" t="e">
        <f>VLOOKUP(ROW(AC140)-6,'Apartment Expenses'!$M:$AL,16,0)</f>
        <v>#N/A</v>
      </c>
      <c r="AH140" s="37" t="e">
        <f>VLOOKUP(ROW(AC140)-6,'Apartment Expenses'!$M:$AL,17,0)</f>
        <v>#N/A</v>
      </c>
    </row>
    <row r="141" spans="24:34" x14ac:dyDescent="0.25">
      <c r="X141" s="30"/>
      <c r="AD141" s="40" t="e">
        <f>VLOOKUP(ROW(AC141)-6,'Apartment Expenses'!$M:$AL,18,0)</f>
        <v>#N/A</v>
      </c>
      <c r="AE141" s="39" t="e">
        <f>VLOOKUP(ROW(AC141)-6,'Apartment Expenses'!$M:$AL,2,0)</f>
        <v>#N/A</v>
      </c>
      <c r="AF141" s="37" t="e">
        <f>VLOOKUP(ROW(AC141)-6,'Apartment Expenses'!$M:$AL,15,0)</f>
        <v>#N/A</v>
      </c>
      <c r="AG141" s="38" t="e">
        <f>VLOOKUP(ROW(AC141)-6,'Apartment Expenses'!$M:$AL,16,0)</f>
        <v>#N/A</v>
      </c>
      <c r="AH141" s="37" t="e">
        <f>VLOOKUP(ROW(AC141)-6,'Apartment Expenses'!$M:$AL,17,0)</f>
        <v>#N/A</v>
      </c>
    </row>
    <row r="142" spans="24:34" x14ac:dyDescent="0.25">
      <c r="X142" s="30"/>
      <c r="AD142" s="40" t="e">
        <f>VLOOKUP(ROW(AC142)-6,'Apartment Expenses'!$M:$AL,18,0)</f>
        <v>#N/A</v>
      </c>
      <c r="AE142" s="39" t="e">
        <f>VLOOKUP(ROW(AC142)-6,'Apartment Expenses'!$M:$AL,2,0)</f>
        <v>#N/A</v>
      </c>
      <c r="AF142" s="37" t="e">
        <f>VLOOKUP(ROW(AC142)-6,'Apartment Expenses'!$M:$AL,15,0)</f>
        <v>#N/A</v>
      </c>
      <c r="AG142" s="38" t="e">
        <f>VLOOKUP(ROW(AC142)-6,'Apartment Expenses'!$M:$AL,16,0)</f>
        <v>#N/A</v>
      </c>
      <c r="AH142" s="37" t="e">
        <f>VLOOKUP(ROW(AC142)-6,'Apartment Expenses'!$M:$AL,17,0)</f>
        <v>#N/A</v>
      </c>
    </row>
    <row r="143" spans="24:34" x14ac:dyDescent="0.25">
      <c r="X143" s="30"/>
      <c r="AD143" s="40" t="e">
        <f>VLOOKUP(ROW(AC143)-6,'Apartment Expenses'!$M:$AL,18,0)</f>
        <v>#N/A</v>
      </c>
      <c r="AE143" s="39" t="e">
        <f>VLOOKUP(ROW(AC143)-6,'Apartment Expenses'!$M:$AL,2,0)</f>
        <v>#N/A</v>
      </c>
      <c r="AF143" s="37" t="e">
        <f>VLOOKUP(ROW(AC143)-6,'Apartment Expenses'!$M:$AL,15,0)</f>
        <v>#N/A</v>
      </c>
      <c r="AG143" s="38" t="e">
        <f>VLOOKUP(ROW(AC143)-6,'Apartment Expenses'!$M:$AL,16,0)</f>
        <v>#N/A</v>
      </c>
      <c r="AH143" s="37" t="e">
        <f>VLOOKUP(ROW(AC143)-6,'Apartment Expenses'!$M:$AL,17,0)</f>
        <v>#N/A</v>
      </c>
    </row>
    <row r="144" spans="24:34" x14ac:dyDescent="0.25">
      <c r="X144" s="30"/>
      <c r="AD144" s="40" t="e">
        <f>VLOOKUP(ROW(AC144)-6,'Apartment Expenses'!$M:$AL,18,0)</f>
        <v>#N/A</v>
      </c>
      <c r="AE144" s="39" t="e">
        <f>VLOOKUP(ROW(AC144)-6,'Apartment Expenses'!$M:$AL,2,0)</f>
        <v>#N/A</v>
      </c>
      <c r="AF144" s="37" t="e">
        <f>VLOOKUP(ROW(AC144)-6,'Apartment Expenses'!$M:$AL,15,0)</f>
        <v>#N/A</v>
      </c>
      <c r="AG144" s="38" t="e">
        <f>VLOOKUP(ROW(AC144)-6,'Apartment Expenses'!$M:$AL,16,0)</f>
        <v>#N/A</v>
      </c>
      <c r="AH144" s="37" t="e">
        <f>VLOOKUP(ROW(AC144)-6,'Apartment Expenses'!$M:$AL,17,0)</f>
        <v>#N/A</v>
      </c>
    </row>
    <row r="145" spans="24:34" x14ac:dyDescent="0.25">
      <c r="X145" s="30"/>
      <c r="AD145" s="40" t="e">
        <f>VLOOKUP(ROW(AC145)-6,'Apartment Expenses'!$M:$AL,18,0)</f>
        <v>#N/A</v>
      </c>
      <c r="AE145" s="39" t="e">
        <f>VLOOKUP(ROW(AC145)-6,'Apartment Expenses'!$M:$AL,2,0)</f>
        <v>#N/A</v>
      </c>
      <c r="AF145" s="37" t="e">
        <f>VLOOKUP(ROW(AC145)-6,'Apartment Expenses'!$M:$AL,15,0)</f>
        <v>#N/A</v>
      </c>
      <c r="AG145" s="38" t="e">
        <f>VLOOKUP(ROW(AC145)-6,'Apartment Expenses'!$M:$AL,16,0)</f>
        <v>#N/A</v>
      </c>
      <c r="AH145" s="37" t="e">
        <f>VLOOKUP(ROW(AC145)-6,'Apartment Expenses'!$M:$AL,17,0)</f>
        <v>#N/A</v>
      </c>
    </row>
    <row r="146" spans="24:34" x14ac:dyDescent="0.25">
      <c r="X146" s="30"/>
      <c r="AD146" s="40" t="e">
        <f>VLOOKUP(ROW(AC146)-6,'Apartment Expenses'!$M:$AL,18,0)</f>
        <v>#N/A</v>
      </c>
      <c r="AE146" s="39" t="e">
        <f>VLOOKUP(ROW(AC146)-6,'Apartment Expenses'!$M:$AL,2,0)</f>
        <v>#N/A</v>
      </c>
      <c r="AF146" s="37" t="e">
        <f>VLOOKUP(ROW(AC146)-6,'Apartment Expenses'!$M:$AL,15,0)</f>
        <v>#N/A</v>
      </c>
      <c r="AG146" s="38" t="e">
        <f>VLOOKUP(ROW(AC146)-6,'Apartment Expenses'!$M:$AL,16,0)</f>
        <v>#N/A</v>
      </c>
      <c r="AH146" s="37" t="e">
        <f>VLOOKUP(ROW(AC146)-6,'Apartment Expenses'!$M:$AL,17,0)</f>
        <v>#N/A</v>
      </c>
    </row>
    <row r="147" spans="24:34" x14ac:dyDescent="0.25">
      <c r="X147" s="30"/>
      <c r="AD147" s="40" t="e">
        <f>VLOOKUP(ROW(AC147)-6,'Apartment Expenses'!$M:$AL,18,0)</f>
        <v>#N/A</v>
      </c>
      <c r="AE147" s="39" t="e">
        <f>VLOOKUP(ROW(AC147)-6,'Apartment Expenses'!$M:$AL,2,0)</f>
        <v>#N/A</v>
      </c>
      <c r="AF147" s="37" t="e">
        <f>VLOOKUP(ROW(AC147)-6,'Apartment Expenses'!$M:$AL,15,0)</f>
        <v>#N/A</v>
      </c>
      <c r="AG147" s="38" t="e">
        <f>VLOOKUP(ROW(AC147)-6,'Apartment Expenses'!$M:$AL,16,0)</f>
        <v>#N/A</v>
      </c>
      <c r="AH147" s="37" t="e">
        <f>VLOOKUP(ROW(AC147)-6,'Apartment Expenses'!$M:$AL,17,0)</f>
        <v>#N/A</v>
      </c>
    </row>
    <row r="148" spans="24:34" x14ac:dyDescent="0.25">
      <c r="X148" s="30"/>
      <c r="AD148" s="40" t="e">
        <f>VLOOKUP(ROW(AC148)-6,'Apartment Expenses'!$M:$AL,18,0)</f>
        <v>#N/A</v>
      </c>
      <c r="AE148" s="39" t="e">
        <f>VLOOKUP(ROW(AC148)-6,'Apartment Expenses'!$M:$AL,2,0)</f>
        <v>#N/A</v>
      </c>
      <c r="AF148" s="37" t="e">
        <f>VLOOKUP(ROW(AC148)-6,'Apartment Expenses'!$M:$AL,15,0)</f>
        <v>#N/A</v>
      </c>
      <c r="AG148" s="38" t="e">
        <f>VLOOKUP(ROW(AC148)-6,'Apartment Expenses'!$M:$AL,16,0)</f>
        <v>#N/A</v>
      </c>
      <c r="AH148" s="37" t="e">
        <f>VLOOKUP(ROW(AC148)-6,'Apartment Expenses'!$M:$AL,17,0)</f>
        <v>#N/A</v>
      </c>
    </row>
    <row r="149" spans="24:34" x14ac:dyDescent="0.25">
      <c r="X149" s="30"/>
      <c r="AD149" s="40" t="e">
        <f>VLOOKUP(ROW(AC149)-6,'Apartment Expenses'!$M:$AL,18,0)</f>
        <v>#N/A</v>
      </c>
      <c r="AE149" s="39" t="e">
        <f>VLOOKUP(ROW(AC149)-6,'Apartment Expenses'!$M:$AL,2,0)</f>
        <v>#N/A</v>
      </c>
      <c r="AF149" s="37" t="e">
        <f>VLOOKUP(ROW(AC149)-6,'Apartment Expenses'!$M:$AL,15,0)</f>
        <v>#N/A</v>
      </c>
      <c r="AG149" s="38" t="e">
        <f>VLOOKUP(ROW(AC149)-6,'Apartment Expenses'!$M:$AL,16,0)</f>
        <v>#N/A</v>
      </c>
      <c r="AH149" s="37" t="e">
        <f>VLOOKUP(ROW(AC149)-6,'Apartment Expenses'!$M:$AL,17,0)</f>
        <v>#N/A</v>
      </c>
    </row>
    <row r="150" spans="24:34" x14ac:dyDescent="0.25">
      <c r="X150" s="30"/>
      <c r="AD150" s="40" t="e">
        <f>VLOOKUP(ROW(AC150)-6,'Apartment Expenses'!$M:$AL,18,0)</f>
        <v>#N/A</v>
      </c>
      <c r="AE150" s="39" t="e">
        <f>VLOOKUP(ROW(AC150)-6,'Apartment Expenses'!$M:$AL,2,0)</f>
        <v>#N/A</v>
      </c>
      <c r="AF150" s="37" t="e">
        <f>VLOOKUP(ROW(AC150)-6,'Apartment Expenses'!$M:$AL,15,0)</f>
        <v>#N/A</v>
      </c>
      <c r="AG150" s="38" t="e">
        <f>VLOOKUP(ROW(AC150)-6,'Apartment Expenses'!$M:$AL,16,0)</f>
        <v>#N/A</v>
      </c>
      <c r="AH150" s="37" t="e">
        <f>VLOOKUP(ROW(AC150)-6,'Apartment Expenses'!$M:$AL,17,0)</f>
        <v>#N/A</v>
      </c>
    </row>
    <row r="151" spans="24:34" x14ac:dyDescent="0.25">
      <c r="X151" s="30"/>
      <c r="AD151" s="40" t="e">
        <f>VLOOKUP(ROW(AC151)-6,'Apartment Expenses'!$M:$AL,18,0)</f>
        <v>#N/A</v>
      </c>
      <c r="AE151" s="39" t="e">
        <f>VLOOKUP(ROW(AC151)-6,'Apartment Expenses'!$M:$AL,2,0)</f>
        <v>#N/A</v>
      </c>
      <c r="AF151" s="37" t="e">
        <f>VLOOKUP(ROW(AC151)-6,'Apartment Expenses'!$M:$AL,15,0)</f>
        <v>#N/A</v>
      </c>
      <c r="AG151" s="38" t="e">
        <f>VLOOKUP(ROW(AC151)-6,'Apartment Expenses'!$M:$AL,16,0)</f>
        <v>#N/A</v>
      </c>
      <c r="AH151" s="37" t="e">
        <f>VLOOKUP(ROW(AC151)-6,'Apartment Expenses'!$M:$AL,17,0)</f>
        <v>#N/A</v>
      </c>
    </row>
    <row r="152" spans="24:34" x14ac:dyDescent="0.25">
      <c r="X152" s="30"/>
      <c r="AD152" s="40" t="e">
        <f>VLOOKUP(ROW(AC152)-6,'Apartment Expenses'!$M:$AL,18,0)</f>
        <v>#N/A</v>
      </c>
      <c r="AE152" s="39" t="e">
        <f>VLOOKUP(ROW(AC152)-6,'Apartment Expenses'!$M:$AL,2,0)</f>
        <v>#N/A</v>
      </c>
      <c r="AF152" s="37" t="e">
        <f>VLOOKUP(ROW(AC152)-6,'Apartment Expenses'!$M:$AL,15,0)</f>
        <v>#N/A</v>
      </c>
      <c r="AG152" s="38" t="e">
        <f>VLOOKUP(ROW(AC152)-6,'Apartment Expenses'!$M:$AL,16,0)</f>
        <v>#N/A</v>
      </c>
      <c r="AH152" s="37" t="e">
        <f>VLOOKUP(ROW(AC152)-6,'Apartment Expenses'!$M:$AL,17,0)</f>
        <v>#N/A</v>
      </c>
    </row>
    <row r="153" spans="24:34" x14ac:dyDescent="0.25">
      <c r="X153" s="30"/>
      <c r="AD153" s="40" t="e">
        <f>VLOOKUP(ROW(AC153)-6,'Apartment Expenses'!$M:$AL,18,0)</f>
        <v>#N/A</v>
      </c>
      <c r="AE153" s="39" t="e">
        <f>VLOOKUP(ROW(AC153)-6,'Apartment Expenses'!$M:$AL,2,0)</f>
        <v>#N/A</v>
      </c>
      <c r="AF153" s="37" t="e">
        <f>VLOOKUP(ROW(AC153)-6,'Apartment Expenses'!$M:$AL,15,0)</f>
        <v>#N/A</v>
      </c>
      <c r="AG153" s="38" t="e">
        <f>VLOOKUP(ROW(AC153)-6,'Apartment Expenses'!$M:$AL,16,0)</f>
        <v>#N/A</v>
      </c>
      <c r="AH153" s="37" t="e">
        <f>VLOOKUP(ROW(AC153)-6,'Apartment Expenses'!$M:$AL,17,0)</f>
        <v>#N/A</v>
      </c>
    </row>
    <row r="154" spans="24:34" x14ac:dyDescent="0.25">
      <c r="X154" s="30"/>
      <c r="AD154" s="40" t="e">
        <f>VLOOKUP(ROW(AC154)-6,'Apartment Expenses'!$M:$AL,18,0)</f>
        <v>#N/A</v>
      </c>
      <c r="AE154" s="39" t="e">
        <f>VLOOKUP(ROW(AC154)-6,'Apartment Expenses'!$M:$AL,2,0)</f>
        <v>#N/A</v>
      </c>
      <c r="AF154" s="37" t="e">
        <f>VLOOKUP(ROW(AC154)-6,'Apartment Expenses'!$M:$AL,15,0)</f>
        <v>#N/A</v>
      </c>
      <c r="AG154" s="38" t="e">
        <f>VLOOKUP(ROW(AC154)-6,'Apartment Expenses'!$M:$AL,16,0)</f>
        <v>#N/A</v>
      </c>
      <c r="AH154" s="37" t="e">
        <f>VLOOKUP(ROW(AC154)-6,'Apartment Expenses'!$M:$AL,17,0)</f>
        <v>#N/A</v>
      </c>
    </row>
    <row r="155" spans="24:34" x14ac:dyDescent="0.25">
      <c r="X155" s="30"/>
      <c r="AD155" s="40" t="e">
        <f>VLOOKUP(ROW(AC155)-6,'Apartment Expenses'!$M:$AL,18,0)</f>
        <v>#N/A</v>
      </c>
      <c r="AE155" s="39" t="e">
        <f>VLOOKUP(ROW(AC155)-6,'Apartment Expenses'!$M:$AL,2,0)</f>
        <v>#N/A</v>
      </c>
      <c r="AF155" s="37" t="e">
        <f>VLOOKUP(ROW(AC155)-6,'Apartment Expenses'!$M:$AL,15,0)</f>
        <v>#N/A</v>
      </c>
      <c r="AG155" s="38" t="e">
        <f>VLOOKUP(ROW(AC155)-6,'Apartment Expenses'!$M:$AL,16,0)</f>
        <v>#N/A</v>
      </c>
      <c r="AH155" s="37" t="e">
        <f>VLOOKUP(ROW(AC155)-6,'Apartment Expenses'!$M:$AL,17,0)</f>
        <v>#N/A</v>
      </c>
    </row>
    <row r="156" spans="24:34" x14ac:dyDescent="0.25">
      <c r="X156" s="30"/>
      <c r="AD156" s="40" t="e">
        <f>VLOOKUP(ROW(AC156)-6,'Apartment Expenses'!$M:$AL,18,0)</f>
        <v>#N/A</v>
      </c>
      <c r="AE156" s="39" t="e">
        <f>VLOOKUP(ROW(AC156)-6,'Apartment Expenses'!$M:$AL,2,0)</f>
        <v>#N/A</v>
      </c>
      <c r="AF156" s="37" t="e">
        <f>VLOOKUP(ROW(AC156)-6,'Apartment Expenses'!$M:$AL,15,0)</f>
        <v>#N/A</v>
      </c>
      <c r="AG156" s="38" t="e">
        <f>VLOOKUP(ROW(AC156)-6,'Apartment Expenses'!$M:$AL,16,0)</f>
        <v>#N/A</v>
      </c>
      <c r="AH156" s="37" t="e">
        <f>VLOOKUP(ROW(AC156)-6,'Apartment Expenses'!$M:$AL,17,0)</f>
        <v>#N/A</v>
      </c>
    </row>
    <row r="157" spans="24:34" x14ac:dyDescent="0.25">
      <c r="X157" s="30"/>
      <c r="AD157" s="40" t="e">
        <f>VLOOKUP(ROW(AC157)-6,'Apartment Expenses'!$M:$AL,18,0)</f>
        <v>#N/A</v>
      </c>
      <c r="AE157" s="39" t="e">
        <f>VLOOKUP(ROW(AC157)-6,'Apartment Expenses'!$M:$AL,2,0)</f>
        <v>#N/A</v>
      </c>
      <c r="AF157" s="37" t="e">
        <f>VLOOKUP(ROW(AC157)-6,'Apartment Expenses'!$M:$AL,15,0)</f>
        <v>#N/A</v>
      </c>
      <c r="AG157" s="38" t="e">
        <f>VLOOKUP(ROW(AC157)-6,'Apartment Expenses'!$M:$AL,16,0)</f>
        <v>#N/A</v>
      </c>
      <c r="AH157" s="37" t="e">
        <f>VLOOKUP(ROW(AC157)-6,'Apartment Expenses'!$M:$AL,17,0)</f>
        <v>#N/A</v>
      </c>
    </row>
    <row r="158" spans="24:34" x14ac:dyDescent="0.25">
      <c r="X158" s="30"/>
      <c r="AD158" s="40" t="e">
        <f>VLOOKUP(ROW(AC158)-6,'Apartment Expenses'!$M:$AL,18,0)</f>
        <v>#N/A</v>
      </c>
      <c r="AE158" s="39" t="e">
        <f>VLOOKUP(ROW(AC158)-6,'Apartment Expenses'!$M:$AL,2,0)</f>
        <v>#N/A</v>
      </c>
      <c r="AF158" s="37" t="e">
        <f>VLOOKUP(ROW(AC158)-6,'Apartment Expenses'!$M:$AL,15,0)</f>
        <v>#N/A</v>
      </c>
      <c r="AG158" s="38" t="e">
        <f>VLOOKUP(ROW(AC158)-6,'Apartment Expenses'!$M:$AL,16,0)</f>
        <v>#N/A</v>
      </c>
      <c r="AH158" s="37" t="e">
        <f>VLOOKUP(ROW(AC158)-6,'Apartment Expenses'!$M:$AL,17,0)</f>
        <v>#N/A</v>
      </c>
    </row>
    <row r="159" spans="24:34" x14ac:dyDescent="0.25">
      <c r="X159" s="30"/>
      <c r="AD159" s="40" t="e">
        <f>VLOOKUP(ROW(AC159)-6,'Apartment Expenses'!$M:$AL,18,0)</f>
        <v>#N/A</v>
      </c>
      <c r="AE159" s="39" t="e">
        <f>VLOOKUP(ROW(AC159)-6,'Apartment Expenses'!$M:$AL,2,0)</f>
        <v>#N/A</v>
      </c>
      <c r="AF159" s="37" t="e">
        <f>VLOOKUP(ROW(AC159)-6,'Apartment Expenses'!$M:$AL,15,0)</f>
        <v>#N/A</v>
      </c>
      <c r="AG159" s="38" t="e">
        <f>VLOOKUP(ROW(AC159)-6,'Apartment Expenses'!$M:$AL,16,0)</f>
        <v>#N/A</v>
      </c>
      <c r="AH159" s="37" t="e">
        <f>VLOOKUP(ROW(AC159)-6,'Apartment Expenses'!$M:$AL,17,0)</f>
        <v>#N/A</v>
      </c>
    </row>
    <row r="160" spans="24:34" x14ac:dyDescent="0.25">
      <c r="X160" s="30"/>
      <c r="AD160" s="40" t="e">
        <f>VLOOKUP(ROW(AC160)-6,'Apartment Expenses'!$M:$AL,18,0)</f>
        <v>#N/A</v>
      </c>
      <c r="AE160" s="39" t="e">
        <f>VLOOKUP(ROW(AC160)-6,'Apartment Expenses'!$M:$AL,2,0)</f>
        <v>#N/A</v>
      </c>
      <c r="AF160" s="37" t="e">
        <f>VLOOKUP(ROW(AC160)-6,'Apartment Expenses'!$M:$AL,15,0)</f>
        <v>#N/A</v>
      </c>
      <c r="AG160" s="38" t="e">
        <f>VLOOKUP(ROW(AC160)-6,'Apartment Expenses'!$M:$AL,16,0)</f>
        <v>#N/A</v>
      </c>
      <c r="AH160" s="37" t="e">
        <f>VLOOKUP(ROW(AC160)-6,'Apartment Expenses'!$M:$AL,17,0)</f>
        <v>#N/A</v>
      </c>
    </row>
    <row r="161" spans="24:34" x14ac:dyDescent="0.25">
      <c r="X161" s="30"/>
      <c r="AD161" s="40" t="e">
        <f>VLOOKUP(ROW(AC161)-6,'Apartment Expenses'!$M:$AL,18,0)</f>
        <v>#N/A</v>
      </c>
      <c r="AE161" s="39" t="e">
        <f>VLOOKUP(ROW(AC161)-6,'Apartment Expenses'!$M:$AL,2,0)</f>
        <v>#N/A</v>
      </c>
      <c r="AF161" s="37" t="e">
        <f>VLOOKUP(ROW(AC161)-6,'Apartment Expenses'!$M:$AL,15,0)</f>
        <v>#N/A</v>
      </c>
      <c r="AG161" s="38" t="e">
        <f>VLOOKUP(ROW(AC161)-6,'Apartment Expenses'!$M:$AL,16,0)</f>
        <v>#N/A</v>
      </c>
      <c r="AH161" s="37" t="e">
        <f>VLOOKUP(ROW(AC161)-6,'Apartment Expenses'!$M:$AL,17,0)</f>
        <v>#N/A</v>
      </c>
    </row>
    <row r="162" spans="24:34" x14ac:dyDescent="0.25">
      <c r="X162" s="30"/>
      <c r="AD162" s="40" t="e">
        <f>VLOOKUP(ROW(AC162)-6,'Apartment Expenses'!$M:$AL,18,0)</f>
        <v>#N/A</v>
      </c>
      <c r="AE162" s="39" t="e">
        <f>VLOOKUP(ROW(AC162)-6,'Apartment Expenses'!$M:$AL,2,0)</f>
        <v>#N/A</v>
      </c>
      <c r="AF162" s="37" t="e">
        <f>VLOOKUP(ROW(AC162)-6,'Apartment Expenses'!$M:$AL,15,0)</f>
        <v>#N/A</v>
      </c>
      <c r="AG162" s="38" t="e">
        <f>VLOOKUP(ROW(AC162)-6,'Apartment Expenses'!$M:$AL,16,0)</f>
        <v>#N/A</v>
      </c>
      <c r="AH162" s="37" t="e">
        <f>VLOOKUP(ROW(AC162)-6,'Apartment Expenses'!$M:$AL,17,0)</f>
        <v>#N/A</v>
      </c>
    </row>
    <row r="163" spans="24:34" x14ac:dyDescent="0.25">
      <c r="X163" s="30"/>
      <c r="AD163" s="40" t="e">
        <f>VLOOKUP(ROW(AC163)-6,'Apartment Expenses'!$M:$AL,18,0)</f>
        <v>#N/A</v>
      </c>
      <c r="AE163" s="39" t="e">
        <f>VLOOKUP(ROW(AC163)-6,'Apartment Expenses'!$M:$AL,2,0)</f>
        <v>#N/A</v>
      </c>
      <c r="AF163" s="37" t="e">
        <f>VLOOKUP(ROW(AC163)-6,'Apartment Expenses'!$M:$AL,15,0)</f>
        <v>#N/A</v>
      </c>
      <c r="AG163" s="38" t="e">
        <f>VLOOKUP(ROW(AC163)-6,'Apartment Expenses'!$M:$AL,16,0)</f>
        <v>#N/A</v>
      </c>
      <c r="AH163" s="37" t="e">
        <f>VLOOKUP(ROW(AC163)-6,'Apartment Expenses'!$M:$AL,17,0)</f>
        <v>#N/A</v>
      </c>
    </row>
    <row r="164" spans="24:34" x14ac:dyDescent="0.25">
      <c r="X164" s="30"/>
      <c r="AD164" s="40" t="e">
        <f>VLOOKUP(ROW(AC164)-6,'Apartment Expenses'!$M:$AL,18,0)</f>
        <v>#N/A</v>
      </c>
      <c r="AE164" s="39" t="e">
        <f>VLOOKUP(ROW(AC164)-6,'Apartment Expenses'!$M:$AL,2,0)</f>
        <v>#N/A</v>
      </c>
      <c r="AF164" s="37" t="e">
        <f>VLOOKUP(ROW(AC164)-6,'Apartment Expenses'!$M:$AL,15,0)</f>
        <v>#N/A</v>
      </c>
      <c r="AG164" s="38" t="e">
        <f>VLOOKUP(ROW(AC164)-6,'Apartment Expenses'!$M:$AL,16,0)</f>
        <v>#N/A</v>
      </c>
      <c r="AH164" s="37" t="e">
        <f>VLOOKUP(ROW(AC164)-6,'Apartment Expenses'!$M:$AL,17,0)</f>
        <v>#N/A</v>
      </c>
    </row>
    <row r="165" spans="24:34" x14ac:dyDescent="0.25">
      <c r="X165" s="30"/>
      <c r="AD165" s="40" t="e">
        <f>VLOOKUP(ROW(AC165)-6,'Apartment Expenses'!$M:$AL,18,0)</f>
        <v>#N/A</v>
      </c>
      <c r="AE165" s="39" t="e">
        <f>VLOOKUP(ROW(AC165)-6,'Apartment Expenses'!$M:$AL,2,0)</f>
        <v>#N/A</v>
      </c>
      <c r="AF165" s="37" t="e">
        <f>VLOOKUP(ROW(AC165)-6,'Apartment Expenses'!$M:$AL,15,0)</f>
        <v>#N/A</v>
      </c>
      <c r="AG165" s="38" t="e">
        <f>VLOOKUP(ROW(AC165)-6,'Apartment Expenses'!$M:$AL,16,0)</f>
        <v>#N/A</v>
      </c>
      <c r="AH165" s="37" t="e">
        <f>VLOOKUP(ROW(AC165)-6,'Apartment Expenses'!$M:$AL,17,0)</f>
        <v>#N/A</v>
      </c>
    </row>
    <row r="166" spans="24:34" x14ac:dyDescent="0.25">
      <c r="X166" s="30"/>
      <c r="AD166" s="40" t="e">
        <f>VLOOKUP(ROW(AC166)-6,'Apartment Expenses'!$M:$AL,18,0)</f>
        <v>#N/A</v>
      </c>
      <c r="AE166" s="39" t="e">
        <f>VLOOKUP(ROW(AC166)-6,'Apartment Expenses'!$M:$AL,2,0)</f>
        <v>#N/A</v>
      </c>
      <c r="AF166" s="37" t="e">
        <f>VLOOKUP(ROW(AC166)-6,'Apartment Expenses'!$M:$AL,15,0)</f>
        <v>#N/A</v>
      </c>
      <c r="AG166" s="38" t="e">
        <f>VLOOKUP(ROW(AC166)-6,'Apartment Expenses'!$M:$AL,16,0)</f>
        <v>#N/A</v>
      </c>
      <c r="AH166" s="37" t="e">
        <f>VLOOKUP(ROW(AC166)-6,'Apartment Expenses'!$M:$AL,17,0)</f>
        <v>#N/A</v>
      </c>
    </row>
    <row r="167" spans="24:34" x14ac:dyDescent="0.25">
      <c r="X167" s="30"/>
      <c r="AD167" s="40" t="e">
        <f>VLOOKUP(ROW(AC167)-6,'Apartment Expenses'!$M:$AL,18,0)</f>
        <v>#N/A</v>
      </c>
      <c r="AE167" s="39" t="e">
        <f>VLOOKUP(ROW(AC167)-6,'Apartment Expenses'!$M:$AL,2,0)</f>
        <v>#N/A</v>
      </c>
      <c r="AF167" s="37" t="e">
        <f>VLOOKUP(ROW(AC167)-6,'Apartment Expenses'!$M:$AL,15,0)</f>
        <v>#N/A</v>
      </c>
      <c r="AG167" s="38" t="e">
        <f>VLOOKUP(ROW(AC167)-6,'Apartment Expenses'!$M:$AL,16,0)</f>
        <v>#N/A</v>
      </c>
      <c r="AH167" s="37" t="e">
        <f>VLOOKUP(ROW(AC167)-6,'Apartment Expenses'!$M:$AL,17,0)</f>
        <v>#N/A</v>
      </c>
    </row>
    <row r="168" spans="24:34" x14ac:dyDescent="0.25">
      <c r="X168" s="30"/>
      <c r="AD168" s="40" t="e">
        <f>VLOOKUP(ROW(AC168)-6,'Apartment Expenses'!$M:$AL,18,0)</f>
        <v>#N/A</v>
      </c>
      <c r="AE168" s="39" t="e">
        <f>VLOOKUP(ROW(AC168)-6,'Apartment Expenses'!$M:$AL,2,0)</f>
        <v>#N/A</v>
      </c>
      <c r="AF168" s="37" t="e">
        <f>VLOOKUP(ROW(AC168)-6,'Apartment Expenses'!$M:$AL,15,0)</f>
        <v>#N/A</v>
      </c>
      <c r="AG168" s="38" t="e">
        <f>VLOOKUP(ROW(AC168)-6,'Apartment Expenses'!$M:$AL,16,0)</f>
        <v>#N/A</v>
      </c>
      <c r="AH168" s="37" t="e">
        <f>VLOOKUP(ROW(AC168)-6,'Apartment Expenses'!$M:$AL,17,0)</f>
        <v>#N/A</v>
      </c>
    </row>
    <row r="169" spans="24:34" x14ac:dyDescent="0.25">
      <c r="X169" s="30"/>
      <c r="AD169" s="40" t="e">
        <f>VLOOKUP(ROW(AC169)-6,'Apartment Expenses'!$M:$AL,18,0)</f>
        <v>#N/A</v>
      </c>
      <c r="AE169" s="39" t="e">
        <f>VLOOKUP(ROW(AC169)-6,'Apartment Expenses'!$M:$AL,2,0)</f>
        <v>#N/A</v>
      </c>
      <c r="AF169" s="37" t="e">
        <f>VLOOKUP(ROW(AC169)-6,'Apartment Expenses'!$M:$AL,15,0)</f>
        <v>#N/A</v>
      </c>
      <c r="AG169" s="38" t="e">
        <f>VLOOKUP(ROW(AC169)-6,'Apartment Expenses'!$M:$AL,16,0)</f>
        <v>#N/A</v>
      </c>
      <c r="AH169" s="37" t="e">
        <f>VLOOKUP(ROW(AC169)-6,'Apartment Expenses'!$M:$AL,17,0)</f>
        <v>#N/A</v>
      </c>
    </row>
    <row r="170" spans="24:34" x14ac:dyDescent="0.25">
      <c r="X170" s="30"/>
      <c r="AD170" s="40" t="e">
        <f>VLOOKUP(ROW(AC170)-6,'Apartment Expenses'!$M:$AL,18,0)</f>
        <v>#N/A</v>
      </c>
      <c r="AE170" s="39" t="e">
        <f>VLOOKUP(ROW(AC170)-6,'Apartment Expenses'!$M:$AL,2,0)</f>
        <v>#N/A</v>
      </c>
      <c r="AF170" s="37" t="e">
        <f>VLOOKUP(ROW(AC170)-6,'Apartment Expenses'!$M:$AL,15,0)</f>
        <v>#N/A</v>
      </c>
      <c r="AG170" s="38" t="e">
        <f>VLOOKUP(ROW(AC170)-6,'Apartment Expenses'!$M:$AL,16,0)</f>
        <v>#N/A</v>
      </c>
      <c r="AH170" s="37" t="e">
        <f>VLOOKUP(ROW(AC170)-6,'Apartment Expenses'!$M:$AL,17,0)</f>
        <v>#N/A</v>
      </c>
    </row>
    <row r="171" spans="24:34" x14ac:dyDescent="0.25">
      <c r="X171" s="30"/>
      <c r="AD171" s="40" t="e">
        <f>VLOOKUP(ROW(AC171)-6,'Apartment Expenses'!$M:$AL,18,0)</f>
        <v>#N/A</v>
      </c>
      <c r="AE171" s="39" t="e">
        <f>VLOOKUP(ROW(AC171)-6,'Apartment Expenses'!$M:$AL,2,0)</f>
        <v>#N/A</v>
      </c>
      <c r="AF171" s="37" t="e">
        <f>VLOOKUP(ROW(AC171)-6,'Apartment Expenses'!$M:$AL,15,0)</f>
        <v>#N/A</v>
      </c>
      <c r="AG171" s="38" t="e">
        <f>VLOOKUP(ROW(AC171)-6,'Apartment Expenses'!$M:$AL,16,0)</f>
        <v>#N/A</v>
      </c>
      <c r="AH171" s="37" t="e">
        <f>VLOOKUP(ROW(AC171)-6,'Apartment Expenses'!$M:$AL,17,0)</f>
        <v>#N/A</v>
      </c>
    </row>
    <row r="172" spans="24:34" x14ac:dyDescent="0.25">
      <c r="X172" s="30"/>
      <c r="AD172" s="40" t="e">
        <f>VLOOKUP(ROW(AC172)-6,'Apartment Expenses'!$M:$AL,18,0)</f>
        <v>#N/A</v>
      </c>
      <c r="AE172" s="39" t="e">
        <f>VLOOKUP(ROW(AC172)-6,'Apartment Expenses'!$M:$AL,2,0)</f>
        <v>#N/A</v>
      </c>
      <c r="AF172" s="37" t="e">
        <f>VLOOKUP(ROW(AC172)-6,'Apartment Expenses'!$M:$AL,15,0)</f>
        <v>#N/A</v>
      </c>
      <c r="AG172" s="38" t="e">
        <f>VLOOKUP(ROW(AC172)-6,'Apartment Expenses'!$M:$AL,16,0)</f>
        <v>#N/A</v>
      </c>
      <c r="AH172" s="37" t="e">
        <f>VLOOKUP(ROW(AC172)-6,'Apartment Expenses'!$M:$AL,17,0)</f>
        <v>#N/A</v>
      </c>
    </row>
    <row r="173" spans="24:34" x14ac:dyDescent="0.25">
      <c r="X173" s="30"/>
      <c r="AD173" s="40" t="e">
        <f>VLOOKUP(ROW(AC173)-6,'Apartment Expenses'!$M:$AL,18,0)</f>
        <v>#N/A</v>
      </c>
      <c r="AE173" s="39" t="e">
        <f>VLOOKUP(ROW(AC173)-6,'Apartment Expenses'!$M:$AL,2,0)</f>
        <v>#N/A</v>
      </c>
      <c r="AF173" s="37" t="e">
        <f>VLOOKUP(ROW(AC173)-6,'Apartment Expenses'!$M:$AL,15,0)</f>
        <v>#N/A</v>
      </c>
      <c r="AG173" s="38" t="e">
        <f>VLOOKUP(ROW(AC173)-6,'Apartment Expenses'!$M:$AL,16,0)</f>
        <v>#N/A</v>
      </c>
      <c r="AH173" s="37" t="e">
        <f>VLOOKUP(ROW(AC173)-6,'Apartment Expenses'!$M:$AL,17,0)</f>
        <v>#N/A</v>
      </c>
    </row>
    <row r="174" spans="24:34" x14ac:dyDescent="0.25">
      <c r="X174" s="30"/>
      <c r="AD174" s="40" t="e">
        <f>VLOOKUP(ROW(AC174)-6,'Apartment Expenses'!$M:$AL,18,0)</f>
        <v>#N/A</v>
      </c>
      <c r="AE174" s="39" t="e">
        <f>VLOOKUP(ROW(AC174)-6,'Apartment Expenses'!$M:$AL,2,0)</f>
        <v>#N/A</v>
      </c>
      <c r="AF174" s="37" t="e">
        <f>VLOOKUP(ROW(AC174)-6,'Apartment Expenses'!$M:$AL,15,0)</f>
        <v>#N/A</v>
      </c>
      <c r="AG174" s="38" t="e">
        <f>VLOOKUP(ROW(AC174)-6,'Apartment Expenses'!$M:$AL,16,0)</f>
        <v>#N/A</v>
      </c>
      <c r="AH174" s="37" t="e">
        <f>VLOOKUP(ROW(AC174)-6,'Apartment Expenses'!$M:$AL,17,0)</f>
        <v>#N/A</v>
      </c>
    </row>
    <row r="175" spans="24:34" x14ac:dyDescent="0.25">
      <c r="X175" s="30"/>
      <c r="AD175" s="40" t="e">
        <f>VLOOKUP(ROW(AC175)-6,'Apartment Expenses'!$M:$AL,18,0)</f>
        <v>#N/A</v>
      </c>
      <c r="AE175" s="39" t="e">
        <f>VLOOKUP(ROW(AC175)-6,'Apartment Expenses'!$M:$AL,2,0)</f>
        <v>#N/A</v>
      </c>
      <c r="AF175" s="37" t="e">
        <f>VLOOKUP(ROW(AC175)-6,'Apartment Expenses'!$M:$AL,15,0)</f>
        <v>#N/A</v>
      </c>
      <c r="AG175" s="38" t="e">
        <f>VLOOKUP(ROW(AC175)-6,'Apartment Expenses'!$M:$AL,16,0)</f>
        <v>#N/A</v>
      </c>
      <c r="AH175" s="37" t="e">
        <f>VLOOKUP(ROW(AC175)-6,'Apartment Expenses'!$M:$AL,17,0)</f>
        <v>#N/A</v>
      </c>
    </row>
    <row r="176" spans="24:34" x14ac:dyDescent="0.25">
      <c r="X176" s="30"/>
      <c r="AD176" s="40" t="e">
        <f>VLOOKUP(ROW(AC176)-6,'Apartment Expenses'!$M:$AL,18,0)</f>
        <v>#N/A</v>
      </c>
      <c r="AE176" s="39" t="e">
        <f>VLOOKUP(ROW(AC176)-6,'Apartment Expenses'!$M:$AL,2,0)</f>
        <v>#N/A</v>
      </c>
      <c r="AF176" s="37" t="e">
        <f>VLOOKUP(ROW(AC176)-6,'Apartment Expenses'!$M:$AL,15,0)</f>
        <v>#N/A</v>
      </c>
      <c r="AG176" s="38" t="e">
        <f>VLOOKUP(ROW(AC176)-6,'Apartment Expenses'!$M:$AL,16,0)</f>
        <v>#N/A</v>
      </c>
      <c r="AH176" s="37" t="e">
        <f>VLOOKUP(ROW(AC176)-6,'Apartment Expenses'!$M:$AL,17,0)</f>
        <v>#N/A</v>
      </c>
    </row>
    <row r="177" spans="24:34" x14ac:dyDescent="0.25">
      <c r="X177" s="30"/>
      <c r="AD177" s="40" t="e">
        <f>VLOOKUP(ROW(AC177)-6,'Apartment Expenses'!$M:$AL,18,0)</f>
        <v>#N/A</v>
      </c>
      <c r="AE177" s="39" t="e">
        <f>VLOOKUP(ROW(AC177)-6,'Apartment Expenses'!$M:$AL,2,0)</f>
        <v>#N/A</v>
      </c>
      <c r="AF177" s="37" t="e">
        <f>VLOOKUP(ROW(AC177)-6,'Apartment Expenses'!$M:$AL,15,0)</f>
        <v>#N/A</v>
      </c>
      <c r="AG177" s="38" t="e">
        <f>VLOOKUP(ROW(AC177)-6,'Apartment Expenses'!$M:$AL,16,0)</f>
        <v>#N/A</v>
      </c>
      <c r="AH177" s="37" t="e">
        <f>VLOOKUP(ROW(AC177)-6,'Apartment Expenses'!$M:$AL,17,0)</f>
        <v>#N/A</v>
      </c>
    </row>
    <row r="178" spans="24:34" x14ac:dyDescent="0.25">
      <c r="X178" s="30"/>
      <c r="AD178" s="40" t="e">
        <f>VLOOKUP(ROW(AC178)-6,'Apartment Expenses'!$M:$AL,18,0)</f>
        <v>#N/A</v>
      </c>
      <c r="AE178" s="39" t="e">
        <f>VLOOKUP(ROW(AC178)-6,'Apartment Expenses'!$M:$AL,2,0)</f>
        <v>#N/A</v>
      </c>
      <c r="AF178" s="37" t="e">
        <f>VLOOKUP(ROW(AC178)-6,'Apartment Expenses'!$M:$AL,15,0)</f>
        <v>#N/A</v>
      </c>
      <c r="AG178" s="38" t="e">
        <f>VLOOKUP(ROW(AC178)-6,'Apartment Expenses'!$M:$AL,16,0)</f>
        <v>#N/A</v>
      </c>
      <c r="AH178" s="37" t="e">
        <f>VLOOKUP(ROW(AC178)-6,'Apartment Expenses'!$M:$AL,17,0)</f>
        <v>#N/A</v>
      </c>
    </row>
    <row r="179" spans="24:34" x14ac:dyDescent="0.25">
      <c r="X179" s="30"/>
      <c r="AD179" s="40" t="e">
        <f>VLOOKUP(ROW(AC179)-6,'Apartment Expenses'!$M:$AL,18,0)</f>
        <v>#N/A</v>
      </c>
      <c r="AE179" s="39" t="e">
        <f>VLOOKUP(ROW(AC179)-6,'Apartment Expenses'!$M:$AL,2,0)</f>
        <v>#N/A</v>
      </c>
      <c r="AF179" s="37" t="e">
        <f>VLOOKUP(ROW(AC179)-6,'Apartment Expenses'!$M:$AL,15,0)</f>
        <v>#N/A</v>
      </c>
      <c r="AG179" s="38" t="e">
        <f>VLOOKUP(ROW(AC179)-6,'Apartment Expenses'!$M:$AL,16,0)</f>
        <v>#N/A</v>
      </c>
      <c r="AH179" s="37" t="e">
        <f>VLOOKUP(ROW(AC179)-6,'Apartment Expenses'!$M:$AL,17,0)</f>
        <v>#N/A</v>
      </c>
    </row>
    <row r="180" spans="24:34" x14ac:dyDescent="0.25">
      <c r="X180" s="30"/>
      <c r="AD180" s="40" t="e">
        <f>VLOOKUP(ROW(AC180)-6,'Apartment Expenses'!$M:$AL,18,0)</f>
        <v>#N/A</v>
      </c>
      <c r="AE180" s="39" t="e">
        <f>VLOOKUP(ROW(AC180)-6,'Apartment Expenses'!$M:$AL,2,0)</f>
        <v>#N/A</v>
      </c>
      <c r="AF180" s="37" t="e">
        <f>VLOOKUP(ROW(AC180)-6,'Apartment Expenses'!$M:$AL,15,0)</f>
        <v>#N/A</v>
      </c>
      <c r="AG180" s="38" t="e">
        <f>VLOOKUP(ROW(AC180)-6,'Apartment Expenses'!$M:$AL,16,0)</f>
        <v>#N/A</v>
      </c>
      <c r="AH180" s="37" t="e">
        <f>VLOOKUP(ROW(AC180)-6,'Apartment Expenses'!$M:$AL,17,0)</f>
        <v>#N/A</v>
      </c>
    </row>
    <row r="181" spans="24:34" x14ac:dyDescent="0.25">
      <c r="X181" s="30"/>
      <c r="AD181" s="40" t="e">
        <f>VLOOKUP(ROW(AC181)-6,'Apartment Expenses'!$M:$AL,18,0)</f>
        <v>#N/A</v>
      </c>
      <c r="AE181" s="39" t="e">
        <f>VLOOKUP(ROW(AC181)-6,'Apartment Expenses'!$M:$AL,2,0)</f>
        <v>#N/A</v>
      </c>
      <c r="AF181" s="37" t="e">
        <f>VLOOKUP(ROW(AC181)-6,'Apartment Expenses'!$M:$AL,15,0)</f>
        <v>#N/A</v>
      </c>
      <c r="AG181" s="38" t="e">
        <f>VLOOKUP(ROW(AC181)-6,'Apartment Expenses'!$M:$AL,16,0)</f>
        <v>#N/A</v>
      </c>
      <c r="AH181" s="37" t="e">
        <f>VLOOKUP(ROW(AC181)-6,'Apartment Expenses'!$M:$AL,17,0)</f>
        <v>#N/A</v>
      </c>
    </row>
    <row r="182" spans="24:34" x14ac:dyDescent="0.25">
      <c r="X182" s="30"/>
      <c r="AD182" s="40" t="e">
        <f>VLOOKUP(ROW(AC182)-6,'Apartment Expenses'!$M:$AL,18,0)</f>
        <v>#N/A</v>
      </c>
      <c r="AE182" s="39" t="e">
        <f>VLOOKUP(ROW(AC182)-6,'Apartment Expenses'!$M:$AL,2,0)</f>
        <v>#N/A</v>
      </c>
      <c r="AF182" s="37" t="e">
        <f>VLOOKUP(ROW(AC182)-6,'Apartment Expenses'!$M:$AL,15,0)</f>
        <v>#N/A</v>
      </c>
      <c r="AG182" s="38" t="e">
        <f>VLOOKUP(ROW(AC182)-6,'Apartment Expenses'!$M:$AL,16,0)</f>
        <v>#N/A</v>
      </c>
      <c r="AH182" s="37" t="e">
        <f>VLOOKUP(ROW(AC182)-6,'Apartment Expenses'!$M:$AL,17,0)</f>
        <v>#N/A</v>
      </c>
    </row>
    <row r="183" spans="24:34" x14ac:dyDescent="0.25">
      <c r="X183" s="30"/>
      <c r="AD183" s="40" t="e">
        <f>VLOOKUP(ROW(AC183)-6,'Apartment Expenses'!$M:$AL,18,0)</f>
        <v>#N/A</v>
      </c>
      <c r="AE183" s="39" t="e">
        <f>VLOOKUP(ROW(AC183)-6,'Apartment Expenses'!$M:$AL,2,0)</f>
        <v>#N/A</v>
      </c>
      <c r="AF183" s="37" t="e">
        <f>VLOOKUP(ROW(AC183)-6,'Apartment Expenses'!$M:$AL,15,0)</f>
        <v>#N/A</v>
      </c>
      <c r="AG183" s="38" t="e">
        <f>VLOOKUP(ROW(AC183)-6,'Apartment Expenses'!$M:$AL,16,0)</f>
        <v>#N/A</v>
      </c>
      <c r="AH183" s="37" t="e">
        <f>VLOOKUP(ROW(AC183)-6,'Apartment Expenses'!$M:$AL,17,0)</f>
        <v>#N/A</v>
      </c>
    </row>
    <row r="184" spans="24:34" x14ac:dyDescent="0.25">
      <c r="X184" s="30"/>
      <c r="AD184" s="40" t="e">
        <f>VLOOKUP(ROW(AC184)-6,'Apartment Expenses'!$M:$AL,18,0)</f>
        <v>#N/A</v>
      </c>
      <c r="AE184" s="39" t="e">
        <f>VLOOKUP(ROW(AC184)-6,'Apartment Expenses'!$M:$AL,2,0)</f>
        <v>#N/A</v>
      </c>
      <c r="AF184" s="37" t="e">
        <f>VLOOKUP(ROW(AC184)-6,'Apartment Expenses'!$M:$AL,15,0)</f>
        <v>#N/A</v>
      </c>
      <c r="AG184" s="38" t="e">
        <f>VLOOKUP(ROW(AC184)-6,'Apartment Expenses'!$M:$AL,16,0)</f>
        <v>#N/A</v>
      </c>
      <c r="AH184" s="37" t="e">
        <f>VLOOKUP(ROW(AC184)-6,'Apartment Expenses'!$M:$AL,17,0)</f>
        <v>#N/A</v>
      </c>
    </row>
    <row r="185" spans="24:34" x14ac:dyDescent="0.25">
      <c r="X185" s="30"/>
      <c r="AD185" s="40" t="e">
        <f>VLOOKUP(ROW(AC185)-6,'Apartment Expenses'!$M:$AL,18,0)</f>
        <v>#N/A</v>
      </c>
      <c r="AE185" s="39" t="e">
        <f>VLOOKUP(ROW(AC185)-6,'Apartment Expenses'!$M:$AL,2,0)</f>
        <v>#N/A</v>
      </c>
      <c r="AF185" s="37" t="e">
        <f>VLOOKUP(ROW(AC185)-6,'Apartment Expenses'!$M:$AL,15,0)</f>
        <v>#N/A</v>
      </c>
      <c r="AG185" s="38" t="e">
        <f>VLOOKUP(ROW(AC185)-6,'Apartment Expenses'!$M:$AL,16,0)</f>
        <v>#N/A</v>
      </c>
      <c r="AH185" s="37" t="e">
        <f>VLOOKUP(ROW(AC185)-6,'Apartment Expenses'!$M:$AL,17,0)</f>
        <v>#N/A</v>
      </c>
    </row>
    <row r="186" spans="24:34" x14ac:dyDescent="0.25">
      <c r="X186" s="30"/>
      <c r="AD186" s="40" t="e">
        <f>VLOOKUP(ROW(AC186)-6,'Apartment Expenses'!$M:$AL,18,0)</f>
        <v>#N/A</v>
      </c>
      <c r="AE186" s="39" t="e">
        <f>VLOOKUP(ROW(AC186)-6,'Apartment Expenses'!$M:$AL,2,0)</f>
        <v>#N/A</v>
      </c>
      <c r="AF186" s="37" t="e">
        <f>VLOOKUP(ROW(AC186)-6,'Apartment Expenses'!$M:$AL,15,0)</f>
        <v>#N/A</v>
      </c>
      <c r="AG186" s="38" t="e">
        <f>VLOOKUP(ROW(AC186)-6,'Apartment Expenses'!$M:$AL,16,0)</f>
        <v>#N/A</v>
      </c>
      <c r="AH186" s="37" t="e">
        <f>VLOOKUP(ROW(AC186)-6,'Apartment Expenses'!$M:$AL,17,0)</f>
        <v>#N/A</v>
      </c>
    </row>
    <row r="187" spans="24:34" x14ac:dyDescent="0.25">
      <c r="X187" s="30"/>
      <c r="AD187" s="40" t="e">
        <f>VLOOKUP(ROW(AC187)-6,'Apartment Expenses'!$M:$AL,18,0)</f>
        <v>#N/A</v>
      </c>
      <c r="AE187" s="39" t="e">
        <f>VLOOKUP(ROW(AC187)-6,'Apartment Expenses'!$M:$AL,2,0)</f>
        <v>#N/A</v>
      </c>
      <c r="AF187" s="37" t="e">
        <f>VLOOKUP(ROW(AC187)-6,'Apartment Expenses'!$M:$AL,15,0)</f>
        <v>#N/A</v>
      </c>
      <c r="AG187" s="38" t="e">
        <f>VLOOKUP(ROW(AC187)-6,'Apartment Expenses'!$M:$AL,16,0)</f>
        <v>#N/A</v>
      </c>
      <c r="AH187" s="37" t="e">
        <f>VLOOKUP(ROW(AC187)-6,'Apartment Expenses'!$M:$AL,17,0)</f>
        <v>#N/A</v>
      </c>
    </row>
    <row r="188" spans="24:34" x14ac:dyDescent="0.25">
      <c r="X188" s="30"/>
      <c r="AD188" s="40" t="e">
        <f>VLOOKUP(ROW(AC188)-6,'Apartment Expenses'!$M:$AL,18,0)</f>
        <v>#N/A</v>
      </c>
      <c r="AE188" s="39" t="e">
        <f>VLOOKUP(ROW(AC188)-6,'Apartment Expenses'!$M:$AL,2,0)</f>
        <v>#N/A</v>
      </c>
      <c r="AF188" s="37" t="e">
        <f>VLOOKUP(ROW(AC188)-6,'Apartment Expenses'!$M:$AL,15,0)</f>
        <v>#N/A</v>
      </c>
      <c r="AG188" s="38" t="e">
        <f>VLOOKUP(ROW(AC188)-6,'Apartment Expenses'!$M:$AL,16,0)</f>
        <v>#N/A</v>
      </c>
      <c r="AH188" s="37" t="e">
        <f>VLOOKUP(ROW(AC188)-6,'Apartment Expenses'!$M:$AL,17,0)</f>
        <v>#N/A</v>
      </c>
    </row>
    <row r="189" spans="24:34" x14ac:dyDescent="0.25">
      <c r="X189" s="30"/>
      <c r="AD189" s="40" t="e">
        <f>VLOOKUP(ROW(AC189)-6,'Apartment Expenses'!$M:$AL,18,0)</f>
        <v>#N/A</v>
      </c>
      <c r="AE189" s="39" t="e">
        <f>VLOOKUP(ROW(AC189)-6,'Apartment Expenses'!$M:$AL,2,0)</f>
        <v>#N/A</v>
      </c>
      <c r="AF189" s="37" t="e">
        <f>VLOOKUP(ROW(AC189)-6,'Apartment Expenses'!$M:$AL,15,0)</f>
        <v>#N/A</v>
      </c>
      <c r="AG189" s="38" t="e">
        <f>VLOOKUP(ROW(AC189)-6,'Apartment Expenses'!$M:$AL,16,0)</f>
        <v>#N/A</v>
      </c>
      <c r="AH189" s="37" t="e">
        <f>VLOOKUP(ROW(AC189)-6,'Apartment Expenses'!$M:$AL,17,0)</f>
        <v>#N/A</v>
      </c>
    </row>
    <row r="190" spans="24:34" x14ac:dyDescent="0.25">
      <c r="X190" s="30"/>
      <c r="AD190" s="40" t="e">
        <f>VLOOKUP(ROW(AC190)-6,'Apartment Expenses'!$M:$AL,18,0)</f>
        <v>#N/A</v>
      </c>
      <c r="AE190" s="39" t="e">
        <f>VLOOKUP(ROW(AC190)-6,'Apartment Expenses'!$M:$AL,2,0)</f>
        <v>#N/A</v>
      </c>
      <c r="AF190" s="37" t="e">
        <f>VLOOKUP(ROW(AC190)-6,'Apartment Expenses'!$M:$AL,15,0)</f>
        <v>#N/A</v>
      </c>
      <c r="AG190" s="38" t="e">
        <f>VLOOKUP(ROW(AC190)-6,'Apartment Expenses'!$M:$AL,16,0)</f>
        <v>#N/A</v>
      </c>
      <c r="AH190" s="37" t="e">
        <f>VLOOKUP(ROW(AC190)-6,'Apartment Expenses'!$M:$AL,17,0)</f>
        <v>#N/A</v>
      </c>
    </row>
    <row r="191" spans="24:34" x14ac:dyDescent="0.25">
      <c r="X191" s="30"/>
      <c r="AD191" s="40" t="e">
        <f>VLOOKUP(ROW(AC191)-6,'Apartment Expenses'!$M:$AL,18,0)</f>
        <v>#N/A</v>
      </c>
      <c r="AE191" s="39" t="e">
        <f>VLOOKUP(ROW(AC191)-6,'Apartment Expenses'!$M:$AL,2,0)</f>
        <v>#N/A</v>
      </c>
      <c r="AF191" s="37" t="e">
        <f>VLOOKUP(ROW(AC191)-6,'Apartment Expenses'!$M:$AL,15,0)</f>
        <v>#N/A</v>
      </c>
      <c r="AG191" s="38" t="e">
        <f>VLOOKUP(ROW(AC191)-6,'Apartment Expenses'!$M:$AL,16,0)</f>
        <v>#N/A</v>
      </c>
      <c r="AH191" s="37" t="e">
        <f>VLOOKUP(ROW(AC191)-6,'Apartment Expenses'!$M:$AL,17,0)</f>
        <v>#N/A</v>
      </c>
    </row>
    <row r="192" spans="24:34" x14ac:dyDescent="0.25">
      <c r="X192" s="30"/>
      <c r="AD192" s="40" t="e">
        <f>VLOOKUP(ROW(AC192)-6,'Apartment Expenses'!$M:$AL,18,0)</f>
        <v>#N/A</v>
      </c>
      <c r="AE192" s="39" t="e">
        <f>VLOOKUP(ROW(AC192)-6,'Apartment Expenses'!$M:$AL,2,0)</f>
        <v>#N/A</v>
      </c>
      <c r="AF192" s="37" t="e">
        <f>VLOOKUP(ROW(AC192)-6,'Apartment Expenses'!$M:$AL,15,0)</f>
        <v>#N/A</v>
      </c>
      <c r="AG192" s="38" t="e">
        <f>VLOOKUP(ROW(AC192)-6,'Apartment Expenses'!$M:$AL,16,0)</f>
        <v>#N/A</v>
      </c>
      <c r="AH192" s="37" t="e">
        <f>VLOOKUP(ROW(AC192)-6,'Apartment Expenses'!$M:$AL,17,0)</f>
        <v>#N/A</v>
      </c>
    </row>
    <row r="193" spans="24:34" x14ac:dyDescent="0.25">
      <c r="X193" s="30"/>
      <c r="AD193" s="40" t="e">
        <f>VLOOKUP(ROW(AC193)-6,'Apartment Expenses'!$M:$AL,18,0)</f>
        <v>#N/A</v>
      </c>
      <c r="AE193" s="39" t="e">
        <f>VLOOKUP(ROW(AC193)-6,'Apartment Expenses'!$M:$AL,2,0)</f>
        <v>#N/A</v>
      </c>
      <c r="AF193" s="37" t="e">
        <f>VLOOKUP(ROW(AC193)-6,'Apartment Expenses'!$M:$AL,15,0)</f>
        <v>#N/A</v>
      </c>
      <c r="AG193" s="38" t="e">
        <f>VLOOKUP(ROW(AC193)-6,'Apartment Expenses'!$M:$AL,16,0)</f>
        <v>#N/A</v>
      </c>
      <c r="AH193" s="37" t="e">
        <f>VLOOKUP(ROW(AC193)-6,'Apartment Expenses'!$M:$AL,17,0)</f>
        <v>#N/A</v>
      </c>
    </row>
    <row r="194" spans="24:34" x14ac:dyDescent="0.25">
      <c r="X194" s="30"/>
      <c r="AD194" s="40" t="e">
        <f>VLOOKUP(ROW(AC194)-6,'Apartment Expenses'!$M:$AL,18,0)</f>
        <v>#N/A</v>
      </c>
      <c r="AE194" s="39" t="e">
        <f>VLOOKUP(ROW(AC194)-6,'Apartment Expenses'!$M:$AL,2,0)</f>
        <v>#N/A</v>
      </c>
      <c r="AF194" s="37" t="e">
        <f>VLOOKUP(ROW(AC194)-6,'Apartment Expenses'!$M:$AL,15,0)</f>
        <v>#N/A</v>
      </c>
      <c r="AG194" s="38" t="e">
        <f>VLOOKUP(ROW(AC194)-6,'Apartment Expenses'!$M:$AL,16,0)</f>
        <v>#N/A</v>
      </c>
      <c r="AH194" s="37" t="e">
        <f>VLOOKUP(ROW(AC194)-6,'Apartment Expenses'!$M:$AL,17,0)</f>
        <v>#N/A</v>
      </c>
    </row>
    <row r="195" spans="24:34" x14ac:dyDescent="0.25">
      <c r="X195" s="30"/>
      <c r="AD195" s="40" t="e">
        <f>VLOOKUP(ROW(AC195)-6,'Apartment Expenses'!$M:$AL,18,0)</f>
        <v>#N/A</v>
      </c>
      <c r="AE195" s="39" t="e">
        <f>VLOOKUP(ROW(AC195)-6,'Apartment Expenses'!$M:$AL,2,0)</f>
        <v>#N/A</v>
      </c>
      <c r="AF195" s="37" t="e">
        <f>VLOOKUP(ROW(AC195)-6,'Apartment Expenses'!$M:$AL,15,0)</f>
        <v>#N/A</v>
      </c>
      <c r="AG195" s="38" t="e">
        <f>VLOOKUP(ROW(AC195)-6,'Apartment Expenses'!$M:$AL,16,0)</f>
        <v>#N/A</v>
      </c>
      <c r="AH195" s="37" t="e">
        <f>VLOOKUP(ROW(AC195)-6,'Apartment Expenses'!$M:$AL,17,0)</f>
        <v>#N/A</v>
      </c>
    </row>
    <row r="196" spans="24:34" x14ac:dyDescent="0.25">
      <c r="X196" s="30"/>
      <c r="AD196" s="40" t="e">
        <f>VLOOKUP(ROW(AC196)-6,'Apartment Expenses'!$M:$AL,18,0)</f>
        <v>#N/A</v>
      </c>
      <c r="AE196" s="39" t="e">
        <f>VLOOKUP(ROW(AC196)-6,'Apartment Expenses'!$M:$AL,2,0)</f>
        <v>#N/A</v>
      </c>
      <c r="AF196" s="37" t="e">
        <f>VLOOKUP(ROW(AC196)-6,'Apartment Expenses'!$M:$AL,15,0)</f>
        <v>#N/A</v>
      </c>
      <c r="AG196" s="38" t="e">
        <f>VLOOKUP(ROW(AC196)-6,'Apartment Expenses'!$M:$AL,16,0)</f>
        <v>#N/A</v>
      </c>
      <c r="AH196" s="37" t="e">
        <f>VLOOKUP(ROW(AC196)-6,'Apartment Expenses'!$M:$AL,17,0)</f>
        <v>#N/A</v>
      </c>
    </row>
    <row r="197" spans="24:34" x14ac:dyDescent="0.25">
      <c r="X197" s="30"/>
      <c r="AD197" s="40" t="e">
        <f>VLOOKUP(ROW(AC197)-6,'Apartment Expenses'!$M:$AL,18,0)</f>
        <v>#N/A</v>
      </c>
      <c r="AE197" s="39" t="e">
        <f>VLOOKUP(ROW(AC197)-6,'Apartment Expenses'!$M:$AL,2,0)</f>
        <v>#N/A</v>
      </c>
      <c r="AF197" s="37" t="e">
        <f>VLOOKUP(ROW(AC197)-6,'Apartment Expenses'!$M:$AL,15,0)</f>
        <v>#N/A</v>
      </c>
      <c r="AG197" s="38" t="e">
        <f>VLOOKUP(ROW(AC197)-6,'Apartment Expenses'!$M:$AL,16,0)</f>
        <v>#N/A</v>
      </c>
      <c r="AH197" s="37" t="e">
        <f>VLOOKUP(ROW(AC197)-6,'Apartment Expenses'!$M:$AL,17,0)</f>
        <v>#N/A</v>
      </c>
    </row>
    <row r="198" spans="24:34" x14ac:dyDescent="0.25">
      <c r="X198" s="30"/>
      <c r="AD198" s="40" t="e">
        <f>VLOOKUP(ROW(AC198)-6,'Apartment Expenses'!$M:$AL,18,0)</f>
        <v>#N/A</v>
      </c>
      <c r="AE198" s="39" t="e">
        <f>VLOOKUP(ROW(AC198)-6,'Apartment Expenses'!$M:$AL,2,0)</f>
        <v>#N/A</v>
      </c>
      <c r="AF198" s="37" t="e">
        <f>VLOOKUP(ROW(AC198)-6,'Apartment Expenses'!$M:$AL,15,0)</f>
        <v>#N/A</v>
      </c>
      <c r="AG198" s="38" t="e">
        <f>VLOOKUP(ROW(AC198)-6,'Apartment Expenses'!$M:$AL,16,0)</f>
        <v>#N/A</v>
      </c>
      <c r="AH198" s="37" t="e">
        <f>VLOOKUP(ROW(AC198)-6,'Apartment Expenses'!$M:$AL,17,0)</f>
        <v>#N/A</v>
      </c>
    </row>
    <row r="199" spans="24:34" x14ac:dyDescent="0.25">
      <c r="X199" s="30"/>
      <c r="AD199" s="40" t="e">
        <f>VLOOKUP(ROW(AC199)-6,'Apartment Expenses'!$M:$AL,18,0)</f>
        <v>#N/A</v>
      </c>
      <c r="AE199" s="39" t="e">
        <f>VLOOKUP(ROW(AC199)-6,'Apartment Expenses'!$M:$AL,2,0)</f>
        <v>#N/A</v>
      </c>
      <c r="AF199" s="37" t="e">
        <f>VLOOKUP(ROW(AC199)-6,'Apartment Expenses'!$M:$AL,15,0)</f>
        <v>#N/A</v>
      </c>
      <c r="AG199" s="38" t="e">
        <f>VLOOKUP(ROW(AC199)-6,'Apartment Expenses'!$M:$AL,16,0)</f>
        <v>#N/A</v>
      </c>
      <c r="AH199" s="37" t="e">
        <f>VLOOKUP(ROW(AC199)-6,'Apartment Expenses'!$M:$AL,17,0)</f>
        <v>#N/A</v>
      </c>
    </row>
    <row r="200" spans="24:34" x14ac:dyDescent="0.25">
      <c r="X200" s="30"/>
      <c r="AD200" s="40" t="e">
        <f>VLOOKUP(ROW(AC200)-6,'Apartment Expenses'!$M:$AL,18,0)</f>
        <v>#N/A</v>
      </c>
      <c r="AE200" s="39" t="e">
        <f>VLOOKUP(ROW(AC200)-6,'Apartment Expenses'!$M:$AL,2,0)</f>
        <v>#N/A</v>
      </c>
      <c r="AF200" s="37" t="e">
        <f>VLOOKUP(ROW(AC200)-6,'Apartment Expenses'!$M:$AL,15,0)</f>
        <v>#N/A</v>
      </c>
      <c r="AG200" s="38" t="e">
        <f>VLOOKUP(ROW(AC200)-6,'Apartment Expenses'!$M:$AL,16,0)</f>
        <v>#N/A</v>
      </c>
      <c r="AH200" s="37" t="e">
        <f>VLOOKUP(ROW(AC200)-6,'Apartment Expenses'!$M:$AL,17,0)</f>
        <v>#N/A</v>
      </c>
    </row>
    <row r="201" spans="24:34" x14ac:dyDescent="0.25">
      <c r="X201" s="30"/>
      <c r="AD201" s="40" t="e">
        <f>VLOOKUP(ROW(AC201)-6,'Apartment Expenses'!$M:$AL,18,0)</f>
        <v>#N/A</v>
      </c>
      <c r="AE201" s="39" t="e">
        <f>VLOOKUP(ROW(AC201)-6,'Apartment Expenses'!$M:$AL,2,0)</f>
        <v>#N/A</v>
      </c>
      <c r="AF201" s="37" t="e">
        <f>VLOOKUP(ROW(AC201)-6,'Apartment Expenses'!$M:$AL,15,0)</f>
        <v>#N/A</v>
      </c>
      <c r="AG201" s="38" t="e">
        <f>VLOOKUP(ROW(AC201)-6,'Apartment Expenses'!$M:$AL,16,0)</f>
        <v>#N/A</v>
      </c>
      <c r="AH201" s="37" t="e">
        <f>VLOOKUP(ROW(AC201)-6,'Apartment Expenses'!$M:$AL,17,0)</f>
        <v>#N/A</v>
      </c>
    </row>
    <row r="202" spans="24:34" x14ac:dyDescent="0.25">
      <c r="X202" s="30"/>
      <c r="AD202" s="40" t="e">
        <f>VLOOKUP(ROW(AC202)-6,'Apartment Expenses'!$M:$AL,18,0)</f>
        <v>#N/A</v>
      </c>
      <c r="AE202" s="39" t="e">
        <f>VLOOKUP(ROW(AC202)-6,'Apartment Expenses'!$M:$AL,2,0)</f>
        <v>#N/A</v>
      </c>
      <c r="AF202" s="37" t="e">
        <f>VLOOKUP(ROW(AC202)-6,'Apartment Expenses'!$M:$AL,15,0)</f>
        <v>#N/A</v>
      </c>
      <c r="AG202" s="38" t="e">
        <f>VLOOKUP(ROW(AC202)-6,'Apartment Expenses'!$M:$AL,16,0)</f>
        <v>#N/A</v>
      </c>
      <c r="AH202" s="37" t="e">
        <f>VLOOKUP(ROW(AC202)-6,'Apartment Expenses'!$M:$AL,17,0)</f>
        <v>#N/A</v>
      </c>
    </row>
    <row r="203" spans="24:34" x14ac:dyDescent="0.25">
      <c r="X203" s="30"/>
      <c r="AD203" s="40" t="e">
        <f>VLOOKUP(ROW(AC203)-6,'Apartment Expenses'!$M:$AL,18,0)</f>
        <v>#N/A</v>
      </c>
      <c r="AE203" s="39" t="e">
        <f>VLOOKUP(ROW(AC203)-6,'Apartment Expenses'!$M:$AL,2,0)</f>
        <v>#N/A</v>
      </c>
      <c r="AF203" s="37" t="e">
        <f>VLOOKUP(ROW(AC203)-6,'Apartment Expenses'!$M:$AL,15,0)</f>
        <v>#N/A</v>
      </c>
      <c r="AG203" s="38" t="e">
        <f>VLOOKUP(ROW(AC203)-6,'Apartment Expenses'!$M:$AL,16,0)</f>
        <v>#N/A</v>
      </c>
      <c r="AH203" s="37" t="e">
        <f>VLOOKUP(ROW(AC203)-6,'Apartment Expenses'!$M:$AL,17,0)</f>
        <v>#N/A</v>
      </c>
    </row>
    <row r="204" spans="24:34" x14ac:dyDescent="0.25">
      <c r="X204" s="30"/>
      <c r="AD204" s="40" t="e">
        <f>VLOOKUP(ROW(AC204)-6,'Apartment Expenses'!$M:$AL,18,0)</f>
        <v>#N/A</v>
      </c>
      <c r="AE204" s="39" t="e">
        <f>VLOOKUP(ROW(AC204)-6,'Apartment Expenses'!$M:$AL,2,0)</f>
        <v>#N/A</v>
      </c>
      <c r="AF204" s="37" t="e">
        <f>VLOOKUP(ROW(AC204)-6,'Apartment Expenses'!$M:$AL,15,0)</f>
        <v>#N/A</v>
      </c>
      <c r="AG204" s="38" t="e">
        <f>VLOOKUP(ROW(AC204)-6,'Apartment Expenses'!$M:$AL,16,0)</f>
        <v>#N/A</v>
      </c>
      <c r="AH204" s="37" t="e">
        <f>VLOOKUP(ROW(AC204)-6,'Apartment Expenses'!$M:$AL,17,0)</f>
        <v>#N/A</v>
      </c>
    </row>
    <row r="205" spans="24:34" x14ac:dyDescent="0.25">
      <c r="X205" s="30"/>
      <c r="AD205" s="40" t="e">
        <f>VLOOKUP(ROW(AC205)-6,'Apartment Expenses'!$M:$AL,18,0)</f>
        <v>#N/A</v>
      </c>
      <c r="AE205" s="39" t="e">
        <f>VLOOKUP(ROW(AC205)-6,'Apartment Expenses'!$M:$AL,2,0)</f>
        <v>#N/A</v>
      </c>
      <c r="AF205" s="37" t="e">
        <f>VLOOKUP(ROW(AC205)-6,'Apartment Expenses'!$M:$AL,15,0)</f>
        <v>#N/A</v>
      </c>
      <c r="AG205" s="38" t="e">
        <f>VLOOKUP(ROW(AC205)-6,'Apartment Expenses'!$M:$AL,16,0)</f>
        <v>#N/A</v>
      </c>
      <c r="AH205" s="37" t="e">
        <f>VLOOKUP(ROW(AC205)-6,'Apartment Expenses'!$M:$AL,17,0)</f>
        <v>#N/A</v>
      </c>
    </row>
    <row r="206" spans="24:34" x14ac:dyDescent="0.25">
      <c r="X206" s="30"/>
      <c r="AD206" s="40" t="e">
        <f>VLOOKUP(ROW(AC206)-6,'Apartment Expenses'!$M:$AL,18,0)</f>
        <v>#N/A</v>
      </c>
      <c r="AE206" s="39" t="e">
        <f>VLOOKUP(ROW(AC206)-6,'Apartment Expenses'!$M:$AL,2,0)</f>
        <v>#N/A</v>
      </c>
      <c r="AF206" s="37" t="e">
        <f>VLOOKUP(ROW(AC206)-6,'Apartment Expenses'!$M:$AL,15,0)</f>
        <v>#N/A</v>
      </c>
      <c r="AG206" s="38" t="e">
        <f>VLOOKUP(ROW(AC206)-6,'Apartment Expenses'!$M:$AL,16,0)</f>
        <v>#N/A</v>
      </c>
      <c r="AH206" s="37" t="e">
        <f>VLOOKUP(ROW(AC206)-6,'Apartment Expenses'!$M:$AL,17,0)</f>
        <v>#N/A</v>
      </c>
    </row>
    <row r="207" spans="24:34" x14ac:dyDescent="0.25">
      <c r="X207" s="30"/>
      <c r="AD207" s="40" t="e">
        <f>VLOOKUP(ROW(AC207)-6,'Apartment Expenses'!$M:$AL,18,0)</f>
        <v>#N/A</v>
      </c>
      <c r="AE207" s="39" t="e">
        <f>VLOOKUP(ROW(AC207)-6,'Apartment Expenses'!$M:$AL,2,0)</f>
        <v>#N/A</v>
      </c>
      <c r="AF207" s="37" t="e">
        <f>VLOOKUP(ROW(AC207)-6,'Apartment Expenses'!$M:$AL,15,0)</f>
        <v>#N/A</v>
      </c>
      <c r="AG207" s="38" t="e">
        <f>VLOOKUP(ROW(AC207)-6,'Apartment Expenses'!$M:$AL,16,0)</f>
        <v>#N/A</v>
      </c>
      <c r="AH207" s="37" t="e">
        <f>VLOOKUP(ROW(AC207)-6,'Apartment Expenses'!$M:$AL,17,0)</f>
        <v>#N/A</v>
      </c>
    </row>
    <row r="208" spans="24:34" x14ac:dyDescent="0.25">
      <c r="X208" s="30"/>
      <c r="AD208" s="40" t="e">
        <f>VLOOKUP(ROW(AC208)-6,'Apartment Expenses'!$M:$AL,18,0)</f>
        <v>#N/A</v>
      </c>
      <c r="AE208" s="39" t="e">
        <f>VLOOKUP(ROW(AC208)-6,'Apartment Expenses'!$M:$AL,2,0)</f>
        <v>#N/A</v>
      </c>
      <c r="AF208" s="37" t="e">
        <f>VLOOKUP(ROW(AC208)-6,'Apartment Expenses'!$M:$AL,15,0)</f>
        <v>#N/A</v>
      </c>
      <c r="AG208" s="38" t="e">
        <f>VLOOKUP(ROW(AC208)-6,'Apartment Expenses'!$M:$AL,16,0)</f>
        <v>#N/A</v>
      </c>
      <c r="AH208" s="37" t="e">
        <f>VLOOKUP(ROW(AC208)-6,'Apartment Expenses'!$M:$AL,17,0)</f>
        <v>#N/A</v>
      </c>
    </row>
    <row r="209" spans="24:34" x14ac:dyDescent="0.25">
      <c r="X209" s="30"/>
      <c r="AD209" s="40" t="e">
        <f>VLOOKUP(ROW(AC209)-6,'Apartment Expenses'!$M:$AL,18,0)</f>
        <v>#N/A</v>
      </c>
      <c r="AE209" s="39" t="e">
        <f>VLOOKUP(ROW(AC209)-6,'Apartment Expenses'!$M:$AL,2,0)</f>
        <v>#N/A</v>
      </c>
      <c r="AF209" s="37" t="e">
        <f>VLOOKUP(ROW(AC209)-6,'Apartment Expenses'!$M:$AL,15,0)</f>
        <v>#N/A</v>
      </c>
      <c r="AG209" s="38" t="e">
        <f>VLOOKUP(ROW(AC209)-6,'Apartment Expenses'!$M:$AL,16,0)</f>
        <v>#N/A</v>
      </c>
      <c r="AH209" s="37" t="e">
        <f>VLOOKUP(ROW(AC209)-6,'Apartment Expenses'!$M:$AL,17,0)</f>
        <v>#N/A</v>
      </c>
    </row>
    <row r="210" spans="24:34" x14ac:dyDescent="0.25">
      <c r="X210" s="30"/>
      <c r="AD210" s="40" t="e">
        <f>VLOOKUP(ROW(AC210)-6,'Apartment Expenses'!$M:$AL,18,0)</f>
        <v>#N/A</v>
      </c>
      <c r="AE210" s="39" t="e">
        <f>VLOOKUP(ROW(AC210)-6,'Apartment Expenses'!$M:$AL,2,0)</f>
        <v>#N/A</v>
      </c>
      <c r="AF210" s="37" t="e">
        <f>VLOOKUP(ROW(AC210)-6,'Apartment Expenses'!$M:$AL,15,0)</f>
        <v>#N/A</v>
      </c>
      <c r="AG210" s="38" t="e">
        <f>VLOOKUP(ROW(AC210)-6,'Apartment Expenses'!$M:$AL,16,0)</f>
        <v>#N/A</v>
      </c>
      <c r="AH210" s="37" t="e">
        <f>VLOOKUP(ROW(AC210)-6,'Apartment Expenses'!$M:$AL,17,0)</f>
        <v>#N/A</v>
      </c>
    </row>
    <row r="211" spans="24:34" x14ac:dyDescent="0.25">
      <c r="X211" s="30"/>
      <c r="AD211" s="40" t="e">
        <f>VLOOKUP(ROW(AC211)-6,'Apartment Expenses'!$M:$AL,18,0)</f>
        <v>#N/A</v>
      </c>
      <c r="AE211" s="39" t="e">
        <f>VLOOKUP(ROW(AC211)-6,'Apartment Expenses'!$M:$AL,2,0)</f>
        <v>#N/A</v>
      </c>
      <c r="AF211" s="37" t="e">
        <f>VLOOKUP(ROW(AC211)-6,'Apartment Expenses'!$M:$AL,15,0)</f>
        <v>#N/A</v>
      </c>
      <c r="AG211" s="38" t="e">
        <f>VLOOKUP(ROW(AC211)-6,'Apartment Expenses'!$M:$AL,16,0)</f>
        <v>#N/A</v>
      </c>
      <c r="AH211" s="37" t="e">
        <f>VLOOKUP(ROW(AC211)-6,'Apartment Expenses'!$M:$AL,17,0)</f>
        <v>#N/A</v>
      </c>
    </row>
    <row r="212" spans="24:34" x14ac:dyDescent="0.25">
      <c r="X212" s="30"/>
      <c r="AD212" s="40" t="e">
        <f>VLOOKUP(ROW(AC212)-6,'Apartment Expenses'!$M:$AL,18,0)</f>
        <v>#N/A</v>
      </c>
      <c r="AE212" s="39" t="e">
        <f>VLOOKUP(ROW(AC212)-6,'Apartment Expenses'!$M:$AL,2,0)</f>
        <v>#N/A</v>
      </c>
      <c r="AF212" s="37" t="e">
        <f>VLOOKUP(ROW(AC212)-6,'Apartment Expenses'!$M:$AL,15,0)</f>
        <v>#N/A</v>
      </c>
      <c r="AG212" s="38" t="e">
        <f>VLOOKUP(ROW(AC212)-6,'Apartment Expenses'!$M:$AL,16,0)</f>
        <v>#N/A</v>
      </c>
      <c r="AH212" s="37" t="e">
        <f>VLOOKUP(ROW(AC212)-6,'Apartment Expenses'!$M:$AL,17,0)</f>
        <v>#N/A</v>
      </c>
    </row>
    <row r="213" spans="24:34" x14ac:dyDescent="0.25">
      <c r="X213" s="30"/>
      <c r="AD213" s="40" t="e">
        <f>VLOOKUP(ROW(AC213)-6,'Apartment Expenses'!$M:$AL,18,0)</f>
        <v>#N/A</v>
      </c>
      <c r="AE213" s="39" t="e">
        <f>VLOOKUP(ROW(AC213)-6,'Apartment Expenses'!$M:$AL,2,0)</f>
        <v>#N/A</v>
      </c>
      <c r="AF213" s="37" t="e">
        <f>VLOOKUP(ROW(AC213)-6,'Apartment Expenses'!$M:$AL,15,0)</f>
        <v>#N/A</v>
      </c>
      <c r="AG213" s="38" t="e">
        <f>VLOOKUP(ROW(AC213)-6,'Apartment Expenses'!$M:$AL,16,0)</f>
        <v>#N/A</v>
      </c>
      <c r="AH213" s="37" t="e">
        <f>VLOOKUP(ROW(AC213)-6,'Apartment Expenses'!$M:$AL,17,0)</f>
        <v>#N/A</v>
      </c>
    </row>
    <row r="214" spans="24:34" x14ac:dyDescent="0.25">
      <c r="X214" s="30"/>
      <c r="AD214" s="40" t="e">
        <f>VLOOKUP(ROW(AC214)-6,'Apartment Expenses'!$M:$AL,18,0)</f>
        <v>#N/A</v>
      </c>
      <c r="AE214" s="39" t="e">
        <f>VLOOKUP(ROW(AC214)-6,'Apartment Expenses'!$M:$AL,2,0)</f>
        <v>#N/A</v>
      </c>
      <c r="AF214" s="37" t="e">
        <f>VLOOKUP(ROW(AC214)-6,'Apartment Expenses'!$M:$AL,15,0)</f>
        <v>#N/A</v>
      </c>
      <c r="AG214" s="38" t="e">
        <f>VLOOKUP(ROW(AC214)-6,'Apartment Expenses'!$M:$AL,16,0)</f>
        <v>#N/A</v>
      </c>
      <c r="AH214" s="37" t="e">
        <f>VLOOKUP(ROW(AC214)-6,'Apartment Expenses'!$M:$AL,17,0)</f>
        <v>#N/A</v>
      </c>
    </row>
    <row r="215" spans="24:34" x14ac:dyDescent="0.25">
      <c r="X215" s="30"/>
      <c r="AD215" s="40" t="e">
        <f>VLOOKUP(ROW(AC215)-6,'Apartment Expenses'!$M:$AL,18,0)</f>
        <v>#N/A</v>
      </c>
      <c r="AE215" s="39" t="e">
        <f>VLOOKUP(ROW(AC215)-6,'Apartment Expenses'!$M:$AL,2,0)</f>
        <v>#N/A</v>
      </c>
      <c r="AF215" s="37" t="e">
        <f>VLOOKUP(ROW(AC215)-6,'Apartment Expenses'!$M:$AL,15,0)</f>
        <v>#N/A</v>
      </c>
      <c r="AG215" s="38" t="e">
        <f>VLOOKUP(ROW(AC215)-6,'Apartment Expenses'!$M:$AL,16,0)</f>
        <v>#N/A</v>
      </c>
      <c r="AH215" s="37" t="e">
        <f>VLOOKUP(ROW(AC215)-6,'Apartment Expenses'!$M:$AL,17,0)</f>
        <v>#N/A</v>
      </c>
    </row>
    <row r="216" spans="24:34" x14ac:dyDescent="0.25">
      <c r="X216" s="30"/>
      <c r="AD216" s="40" t="e">
        <f>VLOOKUP(ROW(AC216)-6,'Apartment Expenses'!$M:$AL,18,0)</f>
        <v>#N/A</v>
      </c>
      <c r="AE216" s="39" t="e">
        <f>VLOOKUP(ROW(AC216)-6,'Apartment Expenses'!$M:$AL,2,0)</f>
        <v>#N/A</v>
      </c>
      <c r="AF216" s="37" t="e">
        <f>VLOOKUP(ROW(AC216)-6,'Apartment Expenses'!$M:$AL,15,0)</f>
        <v>#N/A</v>
      </c>
      <c r="AG216" s="38" t="e">
        <f>VLOOKUP(ROW(AC216)-6,'Apartment Expenses'!$M:$AL,16,0)</f>
        <v>#N/A</v>
      </c>
      <c r="AH216" s="37" t="e">
        <f>VLOOKUP(ROW(AC216)-6,'Apartment Expenses'!$M:$AL,17,0)</f>
        <v>#N/A</v>
      </c>
    </row>
    <row r="217" spans="24:34" x14ac:dyDescent="0.25">
      <c r="X217" s="30"/>
      <c r="AD217" s="40" t="e">
        <f>VLOOKUP(ROW(AC217)-6,'Apartment Expenses'!$M:$AL,18,0)</f>
        <v>#N/A</v>
      </c>
      <c r="AE217" s="39" t="e">
        <f>VLOOKUP(ROW(AC217)-6,'Apartment Expenses'!$M:$AL,2,0)</f>
        <v>#N/A</v>
      </c>
      <c r="AF217" s="37" t="e">
        <f>VLOOKUP(ROW(AC217)-6,'Apartment Expenses'!$M:$AL,15,0)</f>
        <v>#N/A</v>
      </c>
      <c r="AG217" s="38" t="e">
        <f>VLOOKUP(ROW(AC217)-6,'Apartment Expenses'!$M:$AL,16,0)</f>
        <v>#N/A</v>
      </c>
      <c r="AH217" s="37" t="e">
        <f>VLOOKUP(ROW(AC217)-6,'Apartment Expenses'!$M:$AL,17,0)</f>
        <v>#N/A</v>
      </c>
    </row>
    <row r="218" spans="24:34" x14ac:dyDescent="0.25">
      <c r="X218" s="30"/>
      <c r="AD218" s="40" t="e">
        <f>VLOOKUP(ROW(AC218)-6,'Apartment Expenses'!$M:$AL,18,0)</f>
        <v>#N/A</v>
      </c>
      <c r="AE218" s="39" t="e">
        <f>VLOOKUP(ROW(AC218)-6,'Apartment Expenses'!$M:$AL,2,0)</f>
        <v>#N/A</v>
      </c>
      <c r="AF218" s="37" t="e">
        <f>VLOOKUP(ROW(AC218)-6,'Apartment Expenses'!$M:$AL,15,0)</f>
        <v>#N/A</v>
      </c>
      <c r="AG218" s="38" t="e">
        <f>VLOOKUP(ROW(AC218)-6,'Apartment Expenses'!$M:$AL,16,0)</f>
        <v>#N/A</v>
      </c>
      <c r="AH218" s="37" t="e">
        <f>VLOOKUP(ROW(AC218)-6,'Apartment Expenses'!$M:$AL,17,0)</f>
        <v>#N/A</v>
      </c>
    </row>
    <row r="219" spans="24:34" x14ac:dyDescent="0.25">
      <c r="X219" s="30"/>
      <c r="AD219" s="40" t="e">
        <f>VLOOKUP(ROW(AC219)-6,'Apartment Expenses'!$M:$AL,18,0)</f>
        <v>#N/A</v>
      </c>
      <c r="AE219" s="39" t="e">
        <f>VLOOKUP(ROW(AC219)-6,'Apartment Expenses'!$M:$AL,2,0)</f>
        <v>#N/A</v>
      </c>
      <c r="AF219" s="37" t="e">
        <f>VLOOKUP(ROW(AC219)-6,'Apartment Expenses'!$M:$AL,15,0)</f>
        <v>#N/A</v>
      </c>
      <c r="AG219" s="38" t="e">
        <f>VLOOKUP(ROW(AC219)-6,'Apartment Expenses'!$M:$AL,16,0)</f>
        <v>#N/A</v>
      </c>
      <c r="AH219" s="37" t="e">
        <f>VLOOKUP(ROW(AC219)-6,'Apartment Expenses'!$M:$AL,17,0)</f>
        <v>#N/A</v>
      </c>
    </row>
    <row r="220" spans="24:34" x14ac:dyDescent="0.25">
      <c r="X220" s="30"/>
      <c r="AD220" s="40" t="e">
        <f>VLOOKUP(ROW(AC220)-6,'Apartment Expenses'!$M:$AL,18,0)</f>
        <v>#N/A</v>
      </c>
      <c r="AE220" s="39" t="e">
        <f>VLOOKUP(ROW(AC220)-6,'Apartment Expenses'!$M:$AL,2,0)</f>
        <v>#N/A</v>
      </c>
      <c r="AF220" s="37" t="e">
        <f>VLOOKUP(ROW(AC220)-6,'Apartment Expenses'!$M:$AL,15,0)</f>
        <v>#N/A</v>
      </c>
      <c r="AG220" s="38" t="e">
        <f>VLOOKUP(ROW(AC220)-6,'Apartment Expenses'!$M:$AL,16,0)</f>
        <v>#N/A</v>
      </c>
      <c r="AH220" s="37" t="e">
        <f>VLOOKUP(ROW(AC220)-6,'Apartment Expenses'!$M:$AL,17,0)</f>
        <v>#N/A</v>
      </c>
    </row>
    <row r="221" spans="24:34" x14ac:dyDescent="0.25">
      <c r="X221" s="30"/>
      <c r="AD221" s="40" t="e">
        <f>VLOOKUP(ROW(AC221)-6,'Apartment Expenses'!$M:$AL,18,0)</f>
        <v>#N/A</v>
      </c>
      <c r="AE221" s="39" t="e">
        <f>VLOOKUP(ROW(AC221)-6,'Apartment Expenses'!$M:$AL,2,0)</f>
        <v>#N/A</v>
      </c>
      <c r="AF221" s="37" t="e">
        <f>VLOOKUP(ROW(AC221)-6,'Apartment Expenses'!$M:$AL,15,0)</f>
        <v>#N/A</v>
      </c>
      <c r="AG221" s="38" t="e">
        <f>VLOOKUP(ROW(AC221)-6,'Apartment Expenses'!$M:$AL,16,0)</f>
        <v>#N/A</v>
      </c>
      <c r="AH221" s="37" t="e">
        <f>VLOOKUP(ROW(AC221)-6,'Apartment Expenses'!$M:$AL,17,0)</f>
        <v>#N/A</v>
      </c>
    </row>
    <row r="222" spans="24:34" x14ac:dyDescent="0.25">
      <c r="X222" s="30"/>
      <c r="AD222" s="40" t="e">
        <f>VLOOKUP(ROW(AC222)-6,'Apartment Expenses'!$M:$AL,18,0)</f>
        <v>#N/A</v>
      </c>
      <c r="AE222" s="39" t="e">
        <f>VLOOKUP(ROW(AC222)-6,'Apartment Expenses'!$M:$AL,2,0)</f>
        <v>#N/A</v>
      </c>
      <c r="AF222" s="37" t="e">
        <f>VLOOKUP(ROW(AC222)-6,'Apartment Expenses'!$M:$AL,15,0)</f>
        <v>#N/A</v>
      </c>
      <c r="AG222" s="38" t="e">
        <f>VLOOKUP(ROW(AC222)-6,'Apartment Expenses'!$M:$AL,16,0)</f>
        <v>#N/A</v>
      </c>
      <c r="AH222" s="37" t="e">
        <f>VLOOKUP(ROW(AC222)-6,'Apartment Expenses'!$M:$AL,17,0)</f>
        <v>#N/A</v>
      </c>
    </row>
    <row r="223" spans="24:34" x14ac:dyDescent="0.25">
      <c r="X223" s="30"/>
      <c r="AD223" s="40" t="e">
        <f>VLOOKUP(ROW(AC223)-6,'Apartment Expenses'!$M:$AL,18,0)</f>
        <v>#N/A</v>
      </c>
      <c r="AE223" s="39" t="e">
        <f>VLOOKUP(ROW(AC223)-6,'Apartment Expenses'!$M:$AL,2,0)</f>
        <v>#N/A</v>
      </c>
      <c r="AF223" s="37" t="e">
        <f>VLOOKUP(ROW(AC223)-6,'Apartment Expenses'!$M:$AL,15,0)</f>
        <v>#N/A</v>
      </c>
      <c r="AG223" s="38" t="e">
        <f>VLOOKUP(ROW(AC223)-6,'Apartment Expenses'!$M:$AL,16,0)</f>
        <v>#N/A</v>
      </c>
      <c r="AH223" s="37" t="e">
        <f>VLOOKUP(ROW(AC223)-6,'Apartment Expenses'!$M:$AL,17,0)</f>
        <v>#N/A</v>
      </c>
    </row>
    <row r="224" spans="24:34" x14ac:dyDescent="0.25">
      <c r="X224" s="30"/>
      <c r="AD224" s="40" t="e">
        <f>VLOOKUP(ROW(AC224)-6,'Apartment Expenses'!$M:$AL,18,0)</f>
        <v>#N/A</v>
      </c>
      <c r="AE224" s="39" t="e">
        <f>VLOOKUP(ROW(AC224)-6,'Apartment Expenses'!$M:$AL,2,0)</f>
        <v>#N/A</v>
      </c>
      <c r="AF224" s="37" t="e">
        <f>VLOOKUP(ROW(AC224)-6,'Apartment Expenses'!$M:$AL,15,0)</f>
        <v>#N/A</v>
      </c>
      <c r="AG224" s="38" t="e">
        <f>VLOOKUP(ROW(AC224)-6,'Apartment Expenses'!$M:$AL,16,0)</f>
        <v>#N/A</v>
      </c>
      <c r="AH224" s="37" t="e">
        <f>VLOOKUP(ROW(AC224)-6,'Apartment Expenses'!$M:$AL,17,0)</f>
        <v>#N/A</v>
      </c>
    </row>
    <row r="225" spans="24:34" x14ac:dyDescent="0.25">
      <c r="X225" s="30"/>
      <c r="AD225" s="40" t="e">
        <f>VLOOKUP(ROW(AC225)-6,'Apartment Expenses'!$M:$AL,18,0)</f>
        <v>#N/A</v>
      </c>
      <c r="AE225" s="39" t="e">
        <f>VLOOKUP(ROW(AC225)-6,'Apartment Expenses'!$M:$AL,2,0)</f>
        <v>#N/A</v>
      </c>
      <c r="AF225" s="37" t="e">
        <f>VLOOKUP(ROW(AC225)-6,'Apartment Expenses'!$M:$AL,15,0)</f>
        <v>#N/A</v>
      </c>
      <c r="AG225" s="38" t="e">
        <f>VLOOKUP(ROW(AC225)-6,'Apartment Expenses'!$M:$AL,16,0)</f>
        <v>#N/A</v>
      </c>
      <c r="AH225" s="37" t="e">
        <f>VLOOKUP(ROW(AC225)-6,'Apartment Expenses'!$M:$AL,17,0)</f>
        <v>#N/A</v>
      </c>
    </row>
    <row r="226" spans="24:34" x14ac:dyDescent="0.25">
      <c r="X226" s="30"/>
      <c r="AD226" s="40" t="e">
        <f>VLOOKUP(ROW(AC226)-6,'Apartment Expenses'!$M:$AL,18,0)</f>
        <v>#N/A</v>
      </c>
      <c r="AE226" s="39" t="e">
        <f>VLOOKUP(ROW(AC226)-6,'Apartment Expenses'!$M:$AL,2,0)</f>
        <v>#N/A</v>
      </c>
      <c r="AF226" s="37" t="e">
        <f>VLOOKUP(ROW(AC226)-6,'Apartment Expenses'!$M:$AL,15,0)</f>
        <v>#N/A</v>
      </c>
      <c r="AG226" s="38" t="e">
        <f>VLOOKUP(ROW(AC226)-6,'Apartment Expenses'!$M:$AL,16,0)</f>
        <v>#N/A</v>
      </c>
      <c r="AH226" s="37" t="e">
        <f>VLOOKUP(ROW(AC226)-6,'Apartment Expenses'!$M:$AL,17,0)</f>
        <v>#N/A</v>
      </c>
    </row>
    <row r="227" spans="24:34" x14ac:dyDescent="0.25">
      <c r="X227" s="30"/>
      <c r="AD227" s="40" t="e">
        <f>VLOOKUP(ROW(AC227)-6,'Apartment Expenses'!$M:$AL,18,0)</f>
        <v>#N/A</v>
      </c>
      <c r="AE227" s="39" t="e">
        <f>VLOOKUP(ROW(AC227)-6,'Apartment Expenses'!$M:$AL,2,0)</f>
        <v>#N/A</v>
      </c>
      <c r="AF227" s="37" t="e">
        <f>VLOOKUP(ROW(AC227)-6,'Apartment Expenses'!$M:$AL,15,0)</f>
        <v>#N/A</v>
      </c>
      <c r="AG227" s="38" t="e">
        <f>VLOOKUP(ROW(AC227)-6,'Apartment Expenses'!$M:$AL,16,0)</f>
        <v>#N/A</v>
      </c>
      <c r="AH227" s="37" t="e">
        <f>VLOOKUP(ROW(AC227)-6,'Apartment Expenses'!$M:$AL,17,0)</f>
        <v>#N/A</v>
      </c>
    </row>
    <row r="228" spans="24:34" x14ac:dyDescent="0.25">
      <c r="X228" s="30"/>
      <c r="AD228" s="40" t="e">
        <f>VLOOKUP(ROW(AC228)-6,'Apartment Expenses'!$M:$AL,18,0)</f>
        <v>#N/A</v>
      </c>
      <c r="AE228" s="39" t="e">
        <f>VLOOKUP(ROW(AC228)-6,'Apartment Expenses'!$M:$AL,2,0)</f>
        <v>#N/A</v>
      </c>
      <c r="AF228" s="37" t="e">
        <f>VLOOKUP(ROW(AC228)-6,'Apartment Expenses'!$M:$AL,15,0)</f>
        <v>#N/A</v>
      </c>
      <c r="AG228" s="38" t="e">
        <f>VLOOKUP(ROW(AC228)-6,'Apartment Expenses'!$M:$AL,16,0)</f>
        <v>#N/A</v>
      </c>
      <c r="AH228" s="37" t="e">
        <f>VLOOKUP(ROW(AC228)-6,'Apartment Expenses'!$M:$AL,17,0)</f>
        <v>#N/A</v>
      </c>
    </row>
    <row r="229" spans="24:34" x14ac:dyDescent="0.25">
      <c r="X229" s="30"/>
      <c r="AD229" s="40" t="e">
        <f>VLOOKUP(ROW(AC229)-6,'Apartment Expenses'!$M:$AL,18,0)</f>
        <v>#N/A</v>
      </c>
      <c r="AE229" s="39" t="e">
        <f>VLOOKUP(ROW(AC229)-6,'Apartment Expenses'!$M:$AL,2,0)</f>
        <v>#N/A</v>
      </c>
      <c r="AF229" s="37" t="e">
        <f>VLOOKUP(ROW(AC229)-6,'Apartment Expenses'!$M:$AL,15,0)</f>
        <v>#N/A</v>
      </c>
      <c r="AG229" s="38" t="e">
        <f>VLOOKUP(ROW(AC229)-6,'Apartment Expenses'!$M:$AL,16,0)</f>
        <v>#N/A</v>
      </c>
      <c r="AH229" s="37" t="e">
        <f>VLOOKUP(ROW(AC229)-6,'Apartment Expenses'!$M:$AL,17,0)</f>
        <v>#N/A</v>
      </c>
    </row>
    <row r="230" spans="24:34" x14ac:dyDescent="0.25">
      <c r="X230" s="30"/>
      <c r="AD230" s="40" t="e">
        <f>VLOOKUP(ROW(AC230)-6,'Apartment Expenses'!$M:$AL,18,0)</f>
        <v>#N/A</v>
      </c>
      <c r="AE230" s="39" t="e">
        <f>VLOOKUP(ROW(AC230)-6,'Apartment Expenses'!$M:$AL,2,0)</f>
        <v>#N/A</v>
      </c>
      <c r="AF230" s="37" t="e">
        <f>VLOOKUP(ROW(AC230)-6,'Apartment Expenses'!$M:$AL,15,0)</f>
        <v>#N/A</v>
      </c>
      <c r="AG230" s="38" t="e">
        <f>VLOOKUP(ROW(AC230)-6,'Apartment Expenses'!$M:$AL,16,0)</f>
        <v>#N/A</v>
      </c>
      <c r="AH230" s="37" t="e">
        <f>VLOOKUP(ROW(AC230)-6,'Apartment Expenses'!$M:$AL,17,0)</f>
        <v>#N/A</v>
      </c>
    </row>
    <row r="231" spans="24:34" x14ac:dyDescent="0.25">
      <c r="X231" s="30"/>
      <c r="AD231" s="40" t="e">
        <f>VLOOKUP(ROW(AC231)-6,'Apartment Expenses'!$M:$AL,18,0)</f>
        <v>#N/A</v>
      </c>
      <c r="AE231" s="39" t="e">
        <f>VLOOKUP(ROW(AC231)-6,'Apartment Expenses'!$M:$AL,2,0)</f>
        <v>#N/A</v>
      </c>
      <c r="AF231" s="37" t="e">
        <f>VLOOKUP(ROW(AC231)-6,'Apartment Expenses'!$M:$AL,15,0)</f>
        <v>#N/A</v>
      </c>
      <c r="AG231" s="38" t="e">
        <f>VLOOKUP(ROW(AC231)-6,'Apartment Expenses'!$M:$AL,16,0)</f>
        <v>#N/A</v>
      </c>
      <c r="AH231" s="37" t="e">
        <f>VLOOKUP(ROW(AC231)-6,'Apartment Expenses'!$M:$AL,17,0)</f>
        <v>#N/A</v>
      </c>
    </row>
    <row r="232" spans="24:34" x14ac:dyDescent="0.25">
      <c r="X232" s="30"/>
      <c r="AD232" s="40" t="e">
        <f>VLOOKUP(ROW(AC232)-6,'Apartment Expenses'!$M:$AL,18,0)</f>
        <v>#N/A</v>
      </c>
      <c r="AE232" s="39" t="e">
        <f>VLOOKUP(ROW(AC232)-6,'Apartment Expenses'!$M:$AL,2,0)</f>
        <v>#N/A</v>
      </c>
      <c r="AF232" s="37" t="e">
        <f>VLOOKUP(ROW(AC232)-6,'Apartment Expenses'!$M:$AL,15,0)</f>
        <v>#N/A</v>
      </c>
      <c r="AG232" s="38" t="e">
        <f>VLOOKUP(ROW(AC232)-6,'Apartment Expenses'!$M:$AL,16,0)</f>
        <v>#N/A</v>
      </c>
      <c r="AH232" s="37" t="e">
        <f>VLOOKUP(ROW(AC232)-6,'Apartment Expenses'!$M:$AL,17,0)</f>
        <v>#N/A</v>
      </c>
    </row>
    <row r="233" spans="24:34" x14ac:dyDescent="0.25">
      <c r="X233" s="30"/>
      <c r="AD233" s="40" t="e">
        <f>VLOOKUP(ROW(AC233)-6,'Apartment Expenses'!$M:$AL,18,0)</f>
        <v>#N/A</v>
      </c>
      <c r="AE233" s="39" t="e">
        <f>VLOOKUP(ROW(AC233)-6,'Apartment Expenses'!$M:$AL,2,0)</f>
        <v>#N/A</v>
      </c>
      <c r="AF233" s="37" t="e">
        <f>VLOOKUP(ROW(AC233)-6,'Apartment Expenses'!$M:$AL,15,0)</f>
        <v>#N/A</v>
      </c>
      <c r="AG233" s="38" t="e">
        <f>VLOOKUP(ROW(AC233)-6,'Apartment Expenses'!$M:$AL,16,0)</f>
        <v>#N/A</v>
      </c>
      <c r="AH233" s="37" t="e">
        <f>VLOOKUP(ROW(AC233)-6,'Apartment Expenses'!$M:$AL,17,0)</f>
        <v>#N/A</v>
      </c>
    </row>
    <row r="234" spans="24:34" x14ac:dyDescent="0.25">
      <c r="X234" s="30"/>
      <c r="AD234" s="40" t="e">
        <f>VLOOKUP(ROW(AC234)-6,'Apartment Expenses'!$M:$AL,18,0)</f>
        <v>#N/A</v>
      </c>
      <c r="AE234" s="39" t="e">
        <f>VLOOKUP(ROW(AC234)-6,'Apartment Expenses'!$M:$AL,2,0)</f>
        <v>#N/A</v>
      </c>
      <c r="AF234" s="37" t="e">
        <f>VLOOKUP(ROW(AC234)-6,'Apartment Expenses'!$M:$AL,15,0)</f>
        <v>#N/A</v>
      </c>
      <c r="AG234" s="38" t="e">
        <f>VLOOKUP(ROW(AC234)-6,'Apartment Expenses'!$M:$AL,16,0)</f>
        <v>#N/A</v>
      </c>
      <c r="AH234" s="37" t="e">
        <f>VLOOKUP(ROW(AC234)-6,'Apartment Expenses'!$M:$AL,17,0)</f>
        <v>#N/A</v>
      </c>
    </row>
    <row r="235" spans="24:34" x14ac:dyDescent="0.25">
      <c r="X235" s="30"/>
      <c r="AD235" s="40" t="e">
        <f>VLOOKUP(ROW(AC235)-6,'Apartment Expenses'!$M:$AL,18,0)</f>
        <v>#N/A</v>
      </c>
      <c r="AE235" s="39" t="e">
        <f>VLOOKUP(ROW(AC235)-6,'Apartment Expenses'!$M:$AL,2,0)</f>
        <v>#N/A</v>
      </c>
      <c r="AF235" s="37" t="e">
        <f>VLOOKUP(ROW(AC235)-6,'Apartment Expenses'!$M:$AL,15,0)</f>
        <v>#N/A</v>
      </c>
      <c r="AG235" s="38" t="e">
        <f>VLOOKUP(ROW(AC235)-6,'Apartment Expenses'!$M:$AL,16,0)</f>
        <v>#N/A</v>
      </c>
      <c r="AH235" s="37" t="e">
        <f>VLOOKUP(ROW(AC235)-6,'Apartment Expenses'!$M:$AL,17,0)</f>
        <v>#N/A</v>
      </c>
    </row>
    <row r="236" spans="24:34" x14ac:dyDescent="0.25">
      <c r="X236" s="30"/>
      <c r="AD236" s="40" t="e">
        <f>VLOOKUP(ROW(AC236)-6,'Apartment Expenses'!$M:$AL,18,0)</f>
        <v>#N/A</v>
      </c>
      <c r="AE236" s="39" t="e">
        <f>VLOOKUP(ROW(AC236)-6,'Apartment Expenses'!$M:$AL,2,0)</f>
        <v>#N/A</v>
      </c>
      <c r="AF236" s="37" t="e">
        <f>VLOOKUP(ROW(AC236)-6,'Apartment Expenses'!$M:$AL,15,0)</f>
        <v>#N/A</v>
      </c>
      <c r="AG236" s="38" t="e">
        <f>VLOOKUP(ROW(AC236)-6,'Apartment Expenses'!$M:$AL,16,0)</f>
        <v>#N/A</v>
      </c>
      <c r="AH236" s="37" t="e">
        <f>VLOOKUP(ROW(AC236)-6,'Apartment Expenses'!$M:$AL,17,0)</f>
        <v>#N/A</v>
      </c>
    </row>
    <row r="237" spans="24:34" x14ac:dyDescent="0.25">
      <c r="X237" s="30"/>
      <c r="AD237" s="40" t="e">
        <f>VLOOKUP(ROW(AC237)-6,'Apartment Expenses'!$M:$AL,18,0)</f>
        <v>#N/A</v>
      </c>
      <c r="AE237" s="39" t="e">
        <f>VLOOKUP(ROW(AC237)-6,'Apartment Expenses'!$M:$AL,2,0)</f>
        <v>#N/A</v>
      </c>
      <c r="AF237" s="37" t="e">
        <f>VLOOKUP(ROW(AC237)-6,'Apartment Expenses'!$M:$AL,15,0)</f>
        <v>#N/A</v>
      </c>
      <c r="AG237" s="38" t="e">
        <f>VLOOKUP(ROW(AC237)-6,'Apartment Expenses'!$M:$AL,16,0)</f>
        <v>#N/A</v>
      </c>
      <c r="AH237" s="37" t="e">
        <f>VLOOKUP(ROW(AC237)-6,'Apartment Expenses'!$M:$AL,17,0)</f>
        <v>#N/A</v>
      </c>
    </row>
    <row r="238" spans="24:34" x14ac:dyDescent="0.25">
      <c r="X238" s="30"/>
      <c r="AD238" s="40" t="e">
        <f>VLOOKUP(ROW(AC238)-6,'Apartment Expenses'!$M:$AL,18,0)</f>
        <v>#N/A</v>
      </c>
      <c r="AE238" s="39" t="e">
        <f>VLOOKUP(ROW(AC238)-6,'Apartment Expenses'!$M:$AL,2,0)</f>
        <v>#N/A</v>
      </c>
      <c r="AF238" s="37" t="e">
        <f>VLOOKUP(ROW(AC238)-6,'Apartment Expenses'!$M:$AL,15,0)</f>
        <v>#N/A</v>
      </c>
      <c r="AG238" s="38" t="e">
        <f>VLOOKUP(ROW(AC238)-6,'Apartment Expenses'!$M:$AL,16,0)</f>
        <v>#N/A</v>
      </c>
      <c r="AH238" s="37" t="e">
        <f>VLOOKUP(ROW(AC238)-6,'Apartment Expenses'!$M:$AL,17,0)</f>
        <v>#N/A</v>
      </c>
    </row>
    <row r="239" spans="24:34" x14ac:dyDescent="0.25">
      <c r="X239" s="30"/>
      <c r="AD239" s="40" t="e">
        <f>VLOOKUP(ROW(AC239)-6,'Apartment Expenses'!$M:$AL,18,0)</f>
        <v>#N/A</v>
      </c>
      <c r="AE239" s="39" t="e">
        <f>VLOOKUP(ROW(AC239)-6,'Apartment Expenses'!$M:$AL,2,0)</f>
        <v>#N/A</v>
      </c>
      <c r="AF239" s="37" t="e">
        <f>VLOOKUP(ROW(AC239)-6,'Apartment Expenses'!$M:$AL,15,0)</f>
        <v>#N/A</v>
      </c>
      <c r="AG239" s="38" t="e">
        <f>VLOOKUP(ROW(AC239)-6,'Apartment Expenses'!$M:$AL,16,0)</f>
        <v>#N/A</v>
      </c>
      <c r="AH239" s="37" t="e">
        <f>VLOOKUP(ROW(AC239)-6,'Apartment Expenses'!$M:$AL,17,0)</f>
        <v>#N/A</v>
      </c>
    </row>
    <row r="240" spans="24:34" x14ac:dyDescent="0.25">
      <c r="X240" s="30"/>
      <c r="AD240" s="40" t="e">
        <f>VLOOKUP(ROW(AC240)-6,'Apartment Expenses'!$M:$AL,18,0)</f>
        <v>#N/A</v>
      </c>
      <c r="AE240" s="39" t="e">
        <f>VLOOKUP(ROW(AC240)-6,'Apartment Expenses'!$M:$AL,2,0)</f>
        <v>#N/A</v>
      </c>
      <c r="AF240" s="37" t="e">
        <f>VLOOKUP(ROW(AC240)-6,'Apartment Expenses'!$M:$AL,15,0)</f>
        <v>#N/A</v>
      </c>
      <c r="AG240" s="38" t="e">
        <f>VLOOKUP(ROW(AC240)-6,'Apartment Expenses'!$M:$AL,16,0)</f>
        <v>#N/A</v>
      </c>
      <c r="AH240" s="37" t="e">
        <f>VLOOKUP(ROW(AC240)-6,'Apartment Expenses'!$M:$AL,17,0)</f>
        <v>#N/A</v>
      </c>
    </row>
    <row r="241" spans="24:34" x14ac:dyDescent="0.25">
      <c r="X241" s="30"/>
      <c r="AD241" s="40" t="e">
        <f>VLOOKUP(ROW(AC241)-6,'Apartment Expenses'!$M:$AL,18,0)</f>
        <v>#N/A</v>
      </c>
      <c r="AE241" s="39" t="e">
        <f>VLOOKUP(ROW(AC241)-6,'Apartment Expenses'!$M:$AL,2,0)</f>
        <v>#N/A</v>
      </c>
      <c r="AF241" s="37" t="e">
        <f>VLOOKUP(ROW(AC241)-6,'Apartment Expenses'!$M:$AL,15,0)</f>
        <v>#N/A</v>
      </c>
      <c r="AG241" s="38" t="e">
        <f>VLOOKUP(ROW(AC241)-6,'Apartment Expenses'!$M:$AL,16,0)</f>
        <v>#N/A</v>
      </c>
      <c r="AH241" s="37" t="e">
        <f>VLOOKUP(ROW(AC241)-6,'Apartment Expenses'!$M:$AL,17,0)</f>
        <v>#N/A</v>
      </c>
    </row>
    <row r="242" spans="24:34" x14ac:dyDescent="0.25">
      <c r="X242" s="30"/>
      <c r="AD242" s="40" t="e">
        <f>VLOOKUP(ROW(AC242)-6,'Apartment Expenses'!$M:$AL,18,0)</f>
        <v>#N/A</v>
      </c>
      <c r="AE242" s="39" t="e">
        <f>VLOOKUP(ROW(AC242)-6,'Apartment Expenses'!$M:$AL,2,0)</f>
        <v>#N/A</v>
      </c>
      <c r="AF242" s="37" t="e">
        <f>VLOOKUP(ROW(AC242)-6,'Apartment Expenses'!$M:$AL,15,0)</f>
        <v>#N/A</v>
      </c>
      <c r="AG242" s="38" t="e">
        <f>VLOOKUP(ROW(AC242)-6,'Apartment Expenses'!$M:$AL,16,0)</f>
        <v>#N/A</v>
      </c>
      <c r="AH242" s="37" t="e">
        <f>VLOOKUP(ROW(AC242)-6,'Apartment Expenses'!$M:$AL,17,0)</f>
        <v>#N/A</v>
      </c>
    </row>
    <row r="243" spans="24:34" x14ac:dyDescent="0.25">
      <c r="X243" s="30"/>
      <c r="AD243" s="40" t="e">
        <f>VLOOKUP(ROW(AC243)-6,'Apartment Expenses'!$M:$AL,18,0)</f>
        <v>#N/A</v>
      </c>
      <c r="AE243" s="39" t="e">
        <f>VLOOKUP(ROW(AC243)-6,'Apartment Expenses'!$M:$AL,2,0)</f>
        <v>#N/A</v>
      </c>
      <c r="AF243" s="37" t="e">
        <f>VLOOKUP(ROW(AC243)-6,'Apartment Expenses'!$M:$AL,15,0)</f>
        <v>#N/A</v>
      </c>
      <c r="AG243" s="38" t="e">
        <f>VLOOKUP(ROW(AC243)-6,'Apartment Expenses'!$M:$AL,16,0)</f>
        <v>#N/A</v>
      </c>
      <c r="AH243" s="37" t="e">
        <f>VLOOKUP(ROW(AC243)-6,'Apartment Expenses'!$M:$AL,17,0)</f>
        <v>#N/A</v>
      </c>
    </row>
    <row r="244" spans="24:34" x14ac:dyDescent="0.25">
      <c r="X244" s="30"/>
      <c r="AD244" s="40" t="e">
        <f>VLOOKUP(ROW(AC244)-6,'Apartment Expenses'!$M:$AL,18,0)</f>
        <v>#N/A</v>
      </c>
      <c r="AE244" s="39" t="e">
        <f>VLOOKUP(ROW(AC244)-6,'Apartment Expenses'!$M:$AL,2,0)</f>
        <v>#N/A</v>
      </c>
      <c r="AF244" s="37" t="e">
        <f>VLOOKUP(ROW(AC244)-6,'Apartment Expenses'!$M:$AL,15,0)</f>
        <v>#N/A</v>
      </c>
      <c r="AG244" s="38" t="e">
        <f>VLOOKUP(ROW(AC244)-6,'Apartment Expenses'!$M:$AL,16,0)</f>
        <v>#N/A</v>
      </c>
      <c r="AH244" s="37" t="e">
        <f>VLOOKUP(ROW(AC244)-6,'Apartment Expenses'!$M:$AL,17,0)</f>
        <v>#N/A</v>
      </c>
    </row>
    <row r="245" spans="24:34" x14ac:dyDescent="0.25">
      <c r="X245" s="30"/>
      <c r="AD245" s="40" t="e">
        <f>VLOOKUP(ROW(AC245)-6,'Apartment Expenses'!$M:$AL,18,0)</f>
        <v>#N/A</v>
      </c>
      <c r="AE245" s="39" t="e">
        <f>VLOOKUP(ROW(AC245)-6,'Apartment Expenses'!$M:$AL,2,0)</f>
        <v>#N/A</v>
      </c>
      <c r="AF245" s="37" t="e">
        <f>VLOOKUP(ROW(AC245)-6,'Apartment Expenses'!$M:$AL,15,0)</f>
        <v>#N/A</v>
      </c>
      <c r="AG245" s="38" t="e">
        <f>VLOOKUP(ROW(AC245)-6,'Apartment Expenses'!$M:$AL,16,0)</f>
        <v>#N/A</v>
      </c>
      <c r="AH245" s="37" t="e">
        <f>VLOOKUP(ROW(AC245)-6,'Apartment Expenses'!$M:$AL,17,0)</f>
        <v>#N/A</v>
      </c>
    </row>
    <row r="246" spans="24:34" x14ac:dyDescent="0.25">
      <c r="X246" s="30"/>
      <c r="AD246" s="40" t="e">
        <f>VLOOKUP(ROW(AC246)-6,'Apartment Expenses'!$M:$AL,18,0)</f>
        <v>#N/A</v>
      </c>
      <c r="AE246" s="39" t="e">
        <f>VLOOKUP(ROW(AC246)-6,'Apartment Expenses'!$M:$AL,2,0)</f>
        <v>#N/A</v>
      </c>
      <c r="AF246" s="37" t="e">
        <f>VLOOKUP(ROW(AC246)-6,'Apartment Expenses'!$M:$AL,15,0)</f>
        <v>#N/A</v>
      </c>
      <c r="AG246" s="38" t="e">
        <f>VLOOKUP(ROW(AC246)-6,'Apartment Expenses'!$M:$AL,16,0)</f>
        <v>#N/A</v>
      </c>
      <c r="AH246" s="37" t="e">
        <f>VLOOKUP(ROW(AC246)-6,'Apartment Expenses'!$M:$AL,17,0)</f>
        <v>#N/A</v>
      </c>
    </row>
    <row r="247" spans="24:34" x14ac:dyDescent="0.25">
      <c r="X247" s="30"/>
      <c r="AD247" s="40" t="e">
        <f>VLOOKUP(ROW(AC247)-6,'Apartment Expenses'!$M:$AL,18,0)</f>
        <v>#N/A</v>
      </c>
      <c r="AE247" s="39" t="e">
        <f>VLOOKUP(ROW(AC247)-6,'Apartment Expenses'!$M:$AL,2,0)</f>
        <v>#N/A</v>
      </c>
      <c r="AF247" s="37" t="e">
        <f>VLOOKUP(ROW(AC247)-6,'Apartment Expenses'!$M:$AL,15,0)</f>
        <v>#N/A</v>
      </c>
      <c r="AG247" s="38" t="e">
        <f>VLOOKUP(ROW(AC247)-6,'Apartment Expenses'!$M:$AL,16,0)</f>
        <v>#N/A</v>
      </c>
      <c r="AH247" s="37" t="e">
        <f>VLOOKUP(ROW(AC247)-6,'Apartment Expenses'!$M:$AL,17,0)</f>
        <v>#N/A</v>
      </c>
    </row>
    <row r="248" spans="24:34" x14ac:dyDescent="0.25">
      <c r="X248" s="30"/>
      <c r="AD248" s="40" t="e">
        <f>VLOOKUP(ROW(AC248)-6,'Apartment Expenses'!$M:$AL,18,0)</f>
        <v>#N/A</v>
      </c>
      <c r="AE248" s="39" t="e">
        <f>VLOOKUP(ROW(AC248)-6,'Apartment Expenses'!$M:$AL,2,0)</f>
        <v>#N/A</v>
      </c>
      <c r="AF248" s="37" t="e">
        <f>VLOOKUP(ROW(AC248)-6,'Apartment Expenses'!$M:$AL,15,0)</f>
        <v>#N/A</v>
      </c>
      <c r="AG248" s="38" t="e">
        <f>VLOOKUP(ROW(AC248)-6,'Apartment Expenses'!$M:$AL,16,0)</f>
        <v>#N/A</v>
      </c>
      <c r="AH248" s="37" t="e">
        <f>VLOOKUP(ROW(AC248)-6,'Apartment Expenses'!$M:$AL,17,0)</f>
        <v>#N/A</v>
      </c>
    </row>
    <row r="249" spans="24:34" x14ac:dyDescent="0.25">
      <c r="X249" s="30"/>
      <c r="AD249" s="40" t="e">
        <f>VLOOKUP(ROW(AC249)-6,'Apartment Expenses'!$M:$AL,18,0)</f>
        <v>#N/A</v>
      </c>
      <c r="AE249" s="39" t="e">
        <f>VLOOKUP(ROW(AC249)-6,'Apartment Expenses'!$M:$AL,2,0)</f>
        <v>#N/A</v>
      </c>
      <c r="AF249" s="37" t="e">
        <f>VLOOKUP(ROW(AC249)-6,'Apartment Expenses'!$M:$AL,15,0)</f>
        <v>#N/A</v>
      </c>
      <c r="AG249" s="38" t="e">
        <f>VLOOKUP(ROW(AC249)-6,'Apartment Expenses'!$M:$AL,16,0)</f>
        <v>#N/A</v>
      </c>
      <c r="AH249" s="37" t="e">
        <f>VLOOKUP(ROW(AC249)-6,'Apartment Expenses'!$M:$AL,17,0)</f>
        <v>#N/A</v>
      </c>
    </row>
    <row r="250" spans="24:34" x14ac:dyDescent="0.25">
      <c r="X250" s="30"/>
      <c r="AD250" s="40" t="e">
        <f>VLOOKUP(ROW(AC250)-6,'Apartment Expenses'!$M:$AL,18,0)</f>
        <v>#N/A</v>
      </c>
      <c r="AE250" s="39" t="e">
        <f>VLOOKUP(ROW(AC250)-6,'Apartment Expenses'!$M:$AL,2,0)</f>
        <v>#N/A</v>
      </c>
      <c r="AF250" s="37" t="e">
        <f>VLOOKUP(ROW(AC250)-6,'Apartment Expenses'!$M:$AL,15,0)</f>
        <v>#N/A</v>
      </c>
      <c r="AG250" s="38" t="e">
        <f>VLOOKUP(ROW(AC250)-6,'Apartment Expenses'!$M:$AL,16,0)</f>
        <v>#N/A</v>
      </c>
      <c r="AH250" s="37" t="e">
        <f>VLOOKUP(ROW(AC250)-6,'Apartment Expenses'!$M:$AL,17,0)</f>
        <v>#N/A</v>
      </c>
    </row>
    <row r="251" spans="24:34" x14ac:dyDescent="0.25">
      <c r="X251" s="30"/>
      <c r="AD251" s="40" t="e">
        <f>VLOOKUP(ROW(AC251)-6,'Apartment Expenses'!$M:$AL,18,0)</f>
        <v>#N/A</v>
      </c>
      <c r="AE251" s="39" t="e">
        <f>VLOOKUP(ROW(AC251)-6,'Apartment Expenses'!$M:$AL,2,0)</f>
        <v>#N/A</v>
      </c>
      <c r="AF251" s="37" t="e">
        <f>VLOOKUP(ROW(AC251)-6,'Apartment Expenses'!$M:$AL,15,0)</f>
        <v>#N/A</v>
      </c>
      <c r="AG251" s="38" t="e">
        <f>VLOOKUP(ROW(AC251)-6,'Apartment Expenses'!$M:$AL,16,0)</f>
        <v>#N/A</v>
      </c>
      <c r="AH251" s="37" t="e">
        <f>VLOOKUP(ROW(AC251)-6,'Apartment Expenses'!$M:$AL,17,0)</f>
        <v>#N/A</v>
      </c>
    </row>
    <row r="252" spans="24:34" x14ac:dyDescent="0.25">
      <c r="X252" s="30"/>
      <c r="AD252" s="40" t="e">
        <f>VLOOKUP(ROW(AC252)-6,'Apartment Expenses'!$M:$AL,18,0)</f>
        <v>#N/A</v>
      </c>
      <c r="AE252" s="39" t="e">
        <f>VLOOKUP(ROW(AC252)-6,'Apartment Expenses'!$M:$AL,2,0)</f>
        <v>#N/A</v>
      </c>
      <c r="AF252" s="37" t="e">
        <f>VLOOKUP(ROW(AC252)-6,'Apartment Expenses'!$M:$AL,15,0)</f>
        <v>#N/A</v>
      </c>
      <c r="AG252" s="38" t="e">
        <f>VLOOKUP(ROW(AC252)-6,'Apartment Expenses'!$M:$AL,16,0)</f>
        <v>#N/A</v>
      </c>
      <c r="AH252" s="37" t="e">
        <f>VLOOKUP(ROW(AC252)-6,'Apartment Expenses'!$M:$AL,17,0)</f>
        <v>#N/A</v>
      </c>
    </row>
    <row r="253" spans="24:34" x14ac:dyDescent="0.25">
      <c r="X253" s="30"/>
      <c r="AD253" s="40" t="e">
        <f>VLOOKUP(ROW(AC253)-6,'Apartment Expenses'!$M:$AL,18,0)</f>
        <v>#N/A</v>
      </c>
      <c r="AE253" s="39" t="e">
        <f>VLOOKUP(ROW(AC253)-6,'Apartment Expenses'!$M:$AL,2,0)</f>
        <v>#N/A</v>
      </c>
      <c r="AF253" s="37" t="e">
        <f>VLOOKUP(ROW(AC253)-6,'Apartment Expenses'!$M:$AL,15,0)</f>
        <v>#N/A</v>
      </c>
      <c r="AG253" s="38" t="e">
        <f>VLOOKUP(ROW(AC253)-6,'Apartment Expenses'!$M:$AL,16,0)</f>
        <v>#N/A</v>
      </c>
      <c r="AH253" s="37" t="e">
        <f>VLOOKUP(ROW(AC253)-6,'Apartment Expenses'!$M:$AL,17,0)</f>
        <v>#N/A</v>
      </c>
    </row>
    <row r="254" spans="24:34" x14ac:dyDescent="0.25">
      <c r="X254" s="30"/>
      <c r="AD254" s="40" t="e">
        <f>VLOOKUP(ROW(AC254)-6,'Apartment Expenses'!$M:$AL,18,0)</f>
        <v>#N/A</v>
      </c>
      <c r="AE254" s="39" t="e">
        <f>VLOOKUP(ROW(AC254)-6,'Apartment Expenses'!$M:$AL,2,0)</f>
        <v>#N/A</v>
      </c>
      <c r="AF254" s="37" t="e">
        <f>VLOOKUP(ROW(AC254)-6,'Apartment Expenses'!$M:$AL,15,0)</f>
        <v>#N/A</v>
      </c>
      <c r="AG254" s="38" t="e">
        <f>VLOOKUP(ROW(AC254)-6,'Apartment Expenses'!$M:$AL,16,0)</f>
        <v>#N/A</v>
      </c>
      <c r="AH254" s="37" t="e">
        <f>VLOOKUP(ROW(AC254)-6,'Apartment Expenses'!$M:$AL,17,0)</f>
        <v>#N/A</v>
      </c>
    </row>
    <row r="255" spans="24:34" x14ac:dyDescent="0.25">
      <c r="X255" s="30"/>
      <c r="AD255" s="40" t="e">
        <f>VLOOKUP(ROW(AC255)-6,'Apartment Expenses'!$M:$AL,18,0)</f>
        <v>#N/A</v>
      </c>
      <c r="AE255" s="39" t="e">
        <f>VLOOKUP(ROW(AC255)-6,'Apartment Expenses'!$M:$AL,2,0)</f>
        <v>#N/A</v>
      </c>
      <c r="AF255" s="37" t="e">
        <f>VLOOKUP(ROW(AC255)-6,'Apartment Expenses'!$M:$AL,15,0)</f>
        <v>#N/A</v>
      </c>
      <c r="AG255" s="38" t="e">
        <f>VLOOKUP(ROW(AC255)-6,'Apartment Expenses'!$M:$AL,16,0)</f>
        <v>#N/A</v>
      </c>
      <c r="AH255" s="37" t="e">
        <f>VLOOKUP(ROW(AC255)-6,'Apartment Expenses'!$M:$AL,17,0)</f>
        <v>#N/A</v>
      </c>
    </row>
    <row r="256" spans="24:34" x14ac:dyDescent="0.25">
      <c r="X256" s="30"/>
      <c r="AD256" s="40" t="e">
        <f>VLOOKUP(ROW(AC256)-6,'Apartment Expenses'!$M:$AL,18,0)</f>
        <v>#N/A</v>
      </c>
      <c r="AE256" s="39" t="e">
        <f>VLOOKUP(ROW(AC256)-6,'Apartment Expenses'!$M:$AL,2,0)</f>
        <v>#N/A</v>
      </c>
      <c r="AF256" s="37" t="e">
        <f>VLOOKUP(ROW(AC256)-6,'Apartment Expenses'!$M:$AL,15,0)</f>
        <v>#N/A</v>
      </c>
      <c r="AG256" s="38" t="e">
        <f>VLOOKUP(ROW(AC256)-6,'Apartment Expenses'!$M:$AL,16,0)</f>
        <v>#N/A</v>
      </c>
      <c r="AH256" s="37" t="e">
        <f>VLOOKUP(ROW(AC256)-6,'Apartment Expenses'!$M:$AL,17,0)</f>
        <v>#N/A</v>
      </c>
    </row>
    <row r="257" spans="24:34" x14ac:dyDescent="0.25">
      <c r="X257" s="30"/>
      <c r="AD257" s="40" t="e">
        <f>VLOOKUP(ROW(AC257)-6,'Apartment Expenses'!$M:$AL,18,0)</f>
        <v>#N/A</v>
      </c>
      <c r="AE257" s="39" t="e">
        <f>VLOOKUP(ROW(AC257)-6,'Apartment Expenses'!$M:$AL,2,0)</f>
        <v>#N/A</v>
      </c>
      <c r="AF257" s="37" t="e">
        <f>VLOOKUP(ROW(AC257)-6,'Apartment Expenses'!$M:$AL,15,0)</f>
        <v>#N/A</v>
      </c>
      <c r="AG257" s="38" t="e">
        <f>VLOOKUP(ROW(AC257)-6,'Apartment Expenses'!$M:$AL,16,0)</f>
        <v>#N/A</v>
      </c>
      <c r="AH257" s="37" t="e">
        <f>VLOOKUP(ROW(AC257)-6,'Apartment Expenses'!$M:$AL,17,0)</f>
        <v>#N/A</v>
      </c>
    </row>
    <row r="258" spans="24:34" x14ac:dyDescent="0.25">
      <c r="X258" s="30"/>
      <c r="AD258" s="40" t="e">
        <f>VLOOKUP(ROW(AC258)-6,'Apartment Expenses'!$M:$AL,18,0)</f>
        <v>#N/A</v>
      </c>
      <c r="AE258" s="39" t="e">
        <f>VLOOKUP(ROW(AC258)-6,'Apartment Expenses'!$M:$AL,2,0)</f>
        <v>#N/A</v>
      </c>
      <c r="AF258" s="37" t="e">
        <f>VLOOKUP(ROW(AC258)-6,'Apartment Expenses'!$M:$AL,15,0)</f>
        <v>#N/A</v>
      </c>
      <c r="AG258" s="38" t="e">
        <f>VLOOKUP(ROW(AC258)-6,'Apartment Expenses'!$M:$AL,16,0)</f>
        <v>#N/A</v>
      </c>
      <c r="AH258" s="37" t="e">
        <f>VLOOKUP(ROW(AC258)-6,'Apartment Expenses'!$M:$AL,17,0)</f>
        <v>#N/A</v>
      </c>
    </row>
    <row r="259" spans="24:34" x14ac:dyDescent="0.25">
      <c r="X259" s="30"/>
      <c r="AD259" s="40" t="e">
        <f>VLOOKUP(ROW(AC259)-6,'Apartment Expenses'!$M:$AL,18,0)</f>
        <v>#N/A</v>
      </c>
      <c r="AE259" s="39" t="e">
        <f>VLOOKUP(ROW(AC259)-6,'Apartment Expenses'!$M:$AL,2,0)</f>
        <v>#N/A</v>
      </c>
      <c r="AF259" s="37" t="e">
        <f>VLOOKUP(ROW(AC259)-6,'Apartment Expenses'!$M:$AL,15,0)</f>
        <v>#N/A</v>
      </c>
      <c r="AG259" s="38" t="e">
        <f>VLOOKUP(ROW(AC259)-6,'Apartment Expenses'!$M:$AL,16,0)</f>
        <v>#N/A</v>
      </c>
      <c r="AH259" s="37" t="e">
        <f>VLOOKUP(ROW(AC259)-6,'Apartment Expenses'!$M:$AL,17,0)</f>
        <v>#N/A</v>
      </c>
    </row>
    <row r="260" spans="24:34" x14ac:dyDescent="0.25">
      <c r="X260" s="30"/>
      <c r="AD260" s="40" t="e">
        <f>VLOOKUP(ROW(AC260)-6,'Apartment Expenses'!$M:$AL,18,0)</f>
        <v>#N/A</v>
      </c>
      <c r="AE260" s="39" t="e">
        <f>VLOOKUP(ROW(AC260)-6,'Apartment Expenses'!$M:$AL,2,0)</f>
        <v>#N/A</v>
      </c>
      <c r="AF260" s="37" t="e">
        <f>VLOOKUP(ROW(AC260)-6,'Apartment Expenses'!$M:$AL,15,0)</f>
        <v>#N/A</v>
      </c>
      <c r="AG260" s="38" t="e">
        <f>VLOOKUP(ROW(AC260)-6,'Apartment Expenses'!$M:$AL,16,0)</f>
        <v>#N/A</v>
      </c>
      <c r="AH260" s="37" t="e">
        <f>VLOOKUP(ROW(AC260)-6,'Apartment Expenses'!$M:$AL,17,0)</f>
        <v>#N/A</v>
      </c>
    </row>
    <row r="261" spans="24:34" x14ac:dyDescent="0.25">
      <c r="X261" s="30"/>
      <c r="AD261" s="40" t="e">
        <f>VLOOKUP(ROW(AC261)-6,'Apartment Expenses'!$M:$AL,18,0)</f>
        <v>#N/A</v>
      </c>
      <c r="AE261" s="39" t="e">
        <f>VLOOKUP(ROW(AC261)-6,'Apartment Expenses'!$M:$AL,2,0)</f>
        <v>#N/A</v>
      </c>
      <c r="AF261" s="37" t="e">
        <f>VLOOKUP(ROW(AC261)-6,'Apartment Expenses'!$M:$AL,15,0)</f>
        <v>#N/A</v>
      </c>
      <c r="AG261" s="38" t="e">
        <f>VLOOKUP(ROW(AC261)-6,'Apartment Expenses'!$M:$AL,16,0)</f>
        <v>#N/A</v>
      </c>
      <c r="AH261" s="37" t="e">
        <f>VLOOKUP(ROW(AC261)-6,'Apartment Expenses'!$M:$AL,17,0)</f>
        <v>#N/A</v>
      </c>
    </row>
    <row r="262" spans="24:34" x14ac:dyDescent="0.25">
      <c r="X262" s="30"/>
      <c r="AD262" s="40" t="e">
        <f>VLOOKUP(ROW(AC262)-6,'Apartment Expenses'!$M:$AL,18,0)</f>
        <v>#N/A</v>
      </c>
      <c r="AE262" s="39" t="e">
        <f>VLOOKUP(ROW(AC262)-6,'Apartment Expenses'!$M:$AL,2,0)</f>
        <v>#N/A</v>
      </c>
      <c r="AF262" s="37" t="e">
        <f>VLOOKUP(ROW(AC262)-6,'Apartment Expenses'!$M:$AL,15,0)</f>
        <v>#N/A</v>
      </c>
      <c r="AG262" s="38" t="e">
        <f>VLOOKUP(ROW(AC262)-6,'Apartment Expenses'!$M:$AL,16,0)</f>
        <v>#N/A</v>
      </c>
      <c r="AH262" s="37" t="e">
        <f>VLOOKUP(ROW(AC262)-6,'Apartment Expenses'!$M:$AL,17,0)</f>
        <v>#N/A</v>
      </c>
    </row>
    <row r="263" spans="24:34" x14ac:dyDescent="0.25">
      <c r="X263" s="30"/>
      <c r="AD263" s="40" t="e">
        <f>VLOOKUP(ROW(AC263)-6,'Apartment Expenses'!$M:$AL,18,0)</f>
        <v>#N/A</v>
      </c>
      <c r="AE263" s="39" t="e">
        <f>VLOOKUP(ROW(AC263)-6,'Apartment Expenses'!$M:$AL,2,0)</f>
        <v>#N/A</v>
      </c>
      <c r="AF263" s="37" t="e">
        <f>VLOOKUP(ROW(AC263)-6,'Apartment Expenses'!$M:$AL,15,0)</f>
        <v>#N/A</v>
      </c>
      <c r="AG263" s="38" t="e">
        <f>VLOOKUP(ROW(AC263)-6,'Apartment Expenses'!$M:$AL,16,0)</f>
        <v>#N/A</v>
      </c>
      <c r="AH263" s="37" t="e">
        <f>VLOOKUP(ROW(AC263)-6,'Apartment Expenses'!$M:$AL,17,0)</f>
        <v>#N/A</v>
      </c>
    </row>
    <row r="264" spans="24:34" x14ac:dyDescent="0.25">
      <c r="X264" s="30"/>
      <c r="AD264" s="40" t="e">
        <f>VLOOKUP(ROW(AC264)-6,'Apartment Expenses'!$M:$AL,18,0)</f>
        <v>#N/A</v>
      </c>
      <c r="AE264" s="39" t="e">
        <f>VLOOKUP(ROW(AC264)-6,'Apartment Expenses'!$M:$AL,2,0)</f>
        <v>#N/A</v>
      </c>
      <c r="AF264" s="37" t="e">
        <f>VLOOKUP(ROW(AC264)-6,'Apartment Expenses'!$M:$AL,15,0)</f>
        <v>#N/A</v>
      </c>
      <c r="AG264" s="38" t="e">
        <f>VLOOKUP(ROW(AC264)-6,'Apartment Expenses'!$M:$AL,16,0)</f>
        <v>#N/A</v>
      </c>
      <c r="AH264" s="37" t="e">
        <f>VLOOKUP(ROW(AC264)-6,'Apartment Expenses'!$M:$AL,17,0)</f>
        <v>#N/A</v>
      </c>
    </row>
    <row r="265" spans="24:34" x14ac:dyDescent="0.25">
      <c r="X265" s="30"/>
      <c r="AD265" s="40" t="e">
        <f>VLOOKUP(ROW(AC265)-6,'Apartment Expenses'!$M:$AL,18,0)</f>
        <v>#N/A</v>
      </c>
      <c r="AE265" s="39" t="e">
        <f>VLOOKUP(ROW(AC265)-6,'Apartment Expenses'!$M:$AL,2,0)</f>
        <v>#N/A</v>
      </c>
      <c r="AF265" s="37" t="e">
        <f>VLOOKUP(ROW(AC265)-6,'Apartment Expenses'!$M:$AL,15,0)</f>
        <v>#N/A</v>
      </c>
      <c r="AG265" s="38" t="e">
        <f>VLOOKUP(ROW(AC265)-6,'Apartment Expenses'!$M:$AL,16,0)</f>
        <v>#N/A</v>
      </c>
      <c r="AH265" s="37" t="e">
        <f>VLOOKUP(ROW(AC265)-6,'Apartment Expenses'!$M:$AL,17,0)</f>
        <v>#N/A</v>
      </c>
    </row>
    <row r="266" spans="24:34" x14ac:dyDescent="0.25">
      <c r="X266" s="30"/>
      <c r="AD266" s="40" t="e">
        <f>VLOOKUP(ROW(AC266)-6,'Apartment Expenses'!$M:$AL,18,0)</f>
        <v>#N/A</v>
      </c>
      <c r="AE266" s="39" t="e">
        <f>VLOOKUP(ROW(AC266)-6,'Apartment Expenses'!$M:$AL,2,0)</f>
        <v>#N/A</v>
      </c>
      <c r="AF266" s="37" t="e">
        <f>VLOOKUP(ROW(AC266)-6,'Apartment Expenses'!$M:$AL,15,0)</f>
        <v>#N/A</v>
      </c>
      <c r="AG266" s="38" t="e">
        <f>VLOOKUP(ROW(AC266)-6,'Apartment Expenses'!$M:$AL,16,0)</f>
        <v>#N/A</v>
      </c>
      <c r="AH266" s="37" t="e">
        <f>VLOOKUP(ROW(AC266)-6,'Apartment Expenses'!$M:$AL,17,0)</f>
        <v>#N/A</v>
      </c>
    </row>
    <row r="267" spans="24:34" x14ac:dyDescent="0.25">
      <c r="X267" s="30"/>
      <c r="AD267" s="40" t="e">
        <f>VLOOKUP(ROW(AC267)-6,'Apartment Expenses'!$M:$AL,18,0)</f>
        <v>#N/A</v>
      </c>
      <c r="AE267" s="39" t="e">
        <f>VLOOKUP(ROW(AC267)-6,'Apartment Expenses'!$M:$AL,2,0)</f>
        <v>#N/A</v>
      </c>
      <c r="AF267" s="37" t="e">
        <f>VLOOKUP(ROW(AC267)-6,'Apartment Expenses'!$M:$AL,15,0)</f>
        <v>#N/A</v>
      </c>
      <c r="AG267" s="38" t="e">
        <f>VLOOKUP(ROW(AC267)-6,'Apartment Expenses'!$M:$AL,16,0)</f>
        <v>#N/A</v>
      </c>
      <c r="AH267" s="37" t="e">
        <f>VLOOKUP(ROW(AC267)-6,'Apartment Expenses'!$M:$AL,17,0)</f>
        <v>#N/A</v>
      </c>
    </row>
    <row r="268" spans="24:34" x14ac:dyDescent="0.25">
      <c r="X268" s="30"/>
      <c r="AD268" s="40" t="e">
        <f>VLOOKUP(ROW(AC268)-6,'Apartment Expenses'!$M:$AL,18,0)</f>
        <v>#N/A</v>
      </c>
      <c r="AE268" s="39" t="e">
        <f>VLOOKUP(ROW(AC268)-6,'Apartment Expenses'!$M:$AL,2,0)</f>
        <v>#N/A</v>
      </c>
      <c r="AF268" s="37" t="e">
        <f>VLOOKUP(ROW(AC268)-6,'Apartment Expenses'!$M:$AL,15,0)</f>
        <v>#N/A</v>
      </c>
      <c r="AG268" s="38" t="e">
        <f>VLOOKUP(ROW(AC268)-6,'Apartment Expenses'!$M:$AL,16,0)</f>
        <v>#N/A</v>
      </c>
      <c r="AH268" s="37" t="e">
        <f>VLOOKUP(ROW(AC268)-6,'Apartment Expenses'!$M:$AL,17,0)</f>
        <v>#N/A</v>
      </c>
    </row>
    <row r="269" spans="24:34" x14ac:dyDescent="0.25">
      <c r="X269" s="30"/>
      <c r="AD269" s="40" t="e">
        <f>VLOOKUP(ROW(AC269)-6,'Apartment Expenses'!$M:$AL,18,0)</f>
        <v>#N/A</v>
      </c>
      <c r="AE269" s="39" t="e">
        <f>VLOOKUP(ROW(AC269)-6,'Apartment Expenses'!$M:$AL,2,0)</f>
        <v>#N/A</v>
      </c>
      <c r="AF269" s="37" t="e">
        <f>VLOOKUP(ROW(AC269)-6,'Apartment Expenses'!$M:$AL,15,0)</f>
        <v>#N/A</v>
      </c>
      <c r="AG269" s="38" t="e">
        <f>VLOOKUP(ROW(AC269)-6,'Apartment Expenses'!$M:$AL,16,0)</f>
        <v>#N/A</v>
      </c>
      <c r="AH269" s="37" t="e">
        <f>VLOOKUP(ROW(AC269)-6,'Apartment Expenses'!$M:$AL,17,0)</f>
        <v>#N/A</v>
      </c>
    </row>
    <row r="270" spans="24:34" x14ac:dyDescent="0.25">
      <c r="X270" s="30"/>
      <c r="AD270" s="40" t="e">
        <f>VLOOKUP(ROW(AC270)-6,'Apartment Expenses'!$M:$AL,18,0)</f>
        <v>#N/A</v>
      </c>
      <c r="AE270" s="39" t="e">
        <f>VLOOKUP(ROW(AC270)-6,'Apartment Expenses'!$M:$AL,2,0)</f>
        <v>#N/A</v>
      </c>
      <c r="AF270" s="37" t="e">
        <f>VLOOKUP(ROW(AC270)-6,'Apartment Expenses'!$M:$AL,15,0)</f>
        <v>#N/A</v>
      </c>
      <c r="AG270" s="38" t="e">
        <f>VLOOKUP(ROW(AC270)-6,'Apartment Expenses'!$M:$AL,16,0)</f>
        <v>#N/A</v>
      </c>
      <c r="AH270" s="37" t="e">
        <f>VLOOKUP(ROW(AC270)-6,'Apartment Expenses'!$M:$AL,17,0)</f>
        <v>#N/A</v>
      </c>
    </row>
    <row r="271" spans="24:34" x14ac:dyDescent="0.25">
      <c r="X271" s="30"/>
      <c r="AD271" s="40" t="e">
        <f>VLOOKUP(ROW(AC271)-6,'Apartment Expenses'!$M:$AL,18,0)</f>
        <v>#N/A</v>
      </c>
      <c r="AE271" s="39" t="e">
        <f>VLOOKUP(ROW(AC271)-6,'Apartment Expenses'!$M:$AL,2,0)</f>
        <v>#N/A</v>
      </c>
      <c r="AF271" s="37" t="e">
        <f>VLOOKUP(ROW(AC271)-6,'Apartment Expenses'!$M:$AL,15,0)</f>
        <v>#N/A</v>
      </c>
      <c r="AG271" s="38" t="e">
        <f>VLOOKUP(ROW(AC271)-6,'Apartment Expenses'!$M:$AL,16,0)</f>
        <v>#N/A</v>
      </c>
      <c r="AH271" s="37" t="e">
        <f>VLOOKUP(ROW(AC271)-6,'Apartment Expenses'!$M:$AL,17,0)</f>
        <v>#N/A</v>
      </c>
    </row>
    <row r="272" spans="24:34" x14ac:dyDescent="0.25">
      <c r="X272" s="30"/>
      <c r="AD272" s="40" t="e">
        <f>VLOOKUP(ROW(AC272)-6,'Apartment Expenses'!$M:$AL,18,0)</f>
        <v>#N/A</v>
      </c>
      <c r="AE272" s="39" t="e">
        <f>VLOOKUP(ROW(AC272)-6,'Apartment Expenses'!$M:$AL,2,0)</f>
        <v>#N/A</v>
      </c>
      <c r="AF272" s="37" t="e">
        <f>VLOOKUP(ROW(AC272)-6,'Apartment Expenses'!$M:$AL,15,0)</f>
        <v>#N/A</v>
      </c>
      <c r="AG272" s="38" t="e">
        <f>VLOOKUP(ROW(AC272)-6,'Apartment Expenses'!$M:$AL,16,0)</f>
        <v>#N/A</v>
      </c>
      <c r="AH272" s="37" t="e">
        <f>VLOOKUP(ROW(AC272)-6,'Apartment Expenses'!$M:$AL,17,0)</f>
        <v>#N/A</v>
      </c>
    </row>
    <row r="273" spans="24:34" x14ac:dyDescent="0.25">
      <c r="X273" s="30"/>
      <c r="AD273" s="40" t="e">
        <f>VLOOKUP(ROW(AC273)-6,'Apartment Expenses'!$M:$AL,18,0)</f>
        <v>#N/A</v>
      </c>
      <c r="AE273" s="39" t="e">
        <f>VLOOKUP(ROW(AC273)-6,'Apartment Expenses'!$M:$AL,2,0)</f>
        <v>#N/A</v>
      </c>
      <c r="AF273" s="37" t="e">
        <f>VLOOKUP(ROW(AC273)-6,'Apartment Expenses'!$M:$AL,15,0)</f>
        <v>#N/A</v>
      </c>
      <c r="AG273" s="38" t="e">
        <f>VLOOKUP(ROW(AC273)-6,'Apartment Expenses'!$M:$AL,16,0)</f>
        <v>#N/A</v>
      </c>
      <c r="AH273" s="37" t="e">
        <f>VLOOKUP(ROW(AC273)-6,'Apartment Expenses'!$M:$AL,17,0)</f>
        <v>#N/A</v>
      </c>
    </row>
    <row r="274" spans="24:34" x14ac:dyDescent="0.25">
      <c r="X274" s="30"/>
      <c r="AD274" s="40" t="e">
        <f>VLOOKUP(ROW(AC274)-6,'Apartment Expenses'!$M:$AL,18,0)</f>
        <v>#N/A</v>
      </c>
      <c r="AE274" s="39" t="e">
        <f>VLOOKUP(ROW(AC274)-6,'Apartment Expenses'!$M:$AL,2,0)</f>
        <v>#N/A</v>
      </c>
      <c r="AF274" s="37" t="e">
        <f>VLOOKUP(ROW(AC274)-6,'Apartment Expenses'!$M:$AL,15,0)</f>
        <v>#N/A</v>
      </c>
      <c r="AG274" s="38" t="e">
        <f>VLOOKUP(ROW(AC274)-6,'Apartment Expenses'!$M:$AL,16,0)</f>
        <v>#N/A</v>
      </c>
      <c r="AH274" s="37" t="e">
        <f>VLOOKUP(ROW(AC274)-6,'Apartment Expenses'!$M:$AL,17,0)</f>
        <v>#N/A</v>
      </c>
    </row>
    <row r="275" spans="24:34" x14ac:dyDescent="0.25">
      <c r="X275" s="30"/>
      <c r="AD275" s="40" t="e">
        <f>VLOOKUP(ROW(AC275)-6,'Apartment Expenses'!$M:$AL,18,0)</f>
        <v>#N/A</v>
      </c>
      <c r="AE275" s="39" t="e">
        <f>VLOOKUP(ROW(AC275)-6,'Apartment Expenses'!$M:$AL,2,0)</f>
        <v>#N/A</v>
      </c>
      <c r="AF275" s="37" t="e">
        <f>VLOOKUP(ROW(AC275)-6,'Apartment Expenses'!$M:$AL,15,0)</f>
        <v>#N/A</v>
      </c>
      <c r="AG275" s="38" t="e">
        <f>VLOOKUP(ROW(AC275)-6,'Apartment Expenses'!$M:$AL,16,0)</f>
        <v>#N/A</v>
      </c>
      <c r="AH275" s="37" t="e">
        <f>VLOOKUP(ROW(AC275)-6,'Apartment Expenses'!$M:$AL,17,0)</f>
        <v>#N/A</v>
      </c>
    </row>
    <row r="276" spans="24:34" x14ac:dyDescent="0.25">
      <c r="X276" s="30"/>
      <c r="AD276" s="40" t="e">
        <f>VLOOKUP(ROW(AC276)-6,'Apartment Expenses'!$M:$AL,18,0)</f>
        <v>#N/A</v>
      </c>
      <c r="AE276" s="39" t="e">
        <f>VLOOKUP(ROW(AC276)-6,'Apartment Expenses'!$M:$AL,2,0)</f>
        <v>#N/A</v>
      </c>
      <c r="AF276" s="37" t="e">
        <f>VLOOKUP(ROW(AC276)-6,'Apartment Expenses'!$M:$AL,15,0)</f>
        <v>#N/A</v>
      </c>
      <c r="AG276" s="38" t="e">
        <f>VLOOKUP(ROW(AC276)-6,'Apartment Expenses'!$M:$AL,16,0)</f>
        <v>#N/A</v>
      </c>
      <c r="AH276" s="37" t="e">
        <f>VLOOKUP(ROW(AC276)-6,'Apartment Expenses'!$M:$AL,17,0)</f>
        <v>#N/A</v>
      </c>
    </row>
    <row r="277" spans="24:34" x14ac:dyDescent="0.25">
      <c r="X277" s="30"/>
      <c r="AD277" s="40" t="e">
        <f>VLOOKUP(ROW(AC277)-6,'Apartment Expenses'!$M:$AL,18,0)</f>
        <v>#N/A</v>
      </c>
      <c r="AE277" s="39" t="e">
        <f>VLOOKUP(ROW(AC277)-6,'Apartment Expenses'!$M:$AL,2,0)</f>
        <v>#N/A</v>
      </c>
      <c r="AF277" s="37" t="e">
        <f>VLOOKUP(ROW(AC277)-6,'Apartment Expenses'!$M:$AL,15,0)</f>
        <v>#N/A</v>
      </c>
      <c r="AG277" s="38" t="e">
        <f>VLOOKUP(ROW(AC277)-6,'Apartment Expenses'!$M:$AL,16,0)</f>
        <v>#N/A</v>
      </c>
      <c r="AH277" s="37" t="e">
        <f>VLOOKUP(ROW(AC277)-6,'Apartment Expenses'!$M:$AL,17,0)</f>
        <v>#N/A</v>
      </c>
    </row>
    <row r="278" spans="24:34" x14ac:dyDescent="0.25">
      <c r="X278" s="30"/>
      <c r="AD278" s="40" t="e">
        <f>VLOOKUP(ROW(AC278)-6,'Apartment Expenses'!$M:$AL,18,0)</f>
        <v>#N/A</v>
      </c>
      <c r="AE278" s="39" t="e">
        <f>VLOOKUP(ROW(AC278)-6,'Apartment Expenses'!$M:$AL,2,0)</f>
        <v>#N/A</v>
      </c>
      <c r="AF278" s="37" t="e">
        <f>VLOOKUP(ROW(AC278)-6,'Apartment Expenses'!$M:$AL,15,0)</f>
        <v>#N/A</v>
      </c>
      <c r="AG278" s="38" t="e">
        <f>VLOOKUP(ROW(AC278)-6,'Apartment Expenses'!$M:$AL,16,0)</f>
        <v>#N/A</v>
      </c>
      <c r="AH278" s="37" t="e">
        <f>VLOOKUP(ROW(AC278)-6,'Apartment Expenses'!$M:$AL,17,0)</f>
        <v>#N/A</v>
      </c>
    </row>
    <row r="279" spans="24:34" x14ac:dyDescent="0.25">
      <c r="X279" s="30"/>
      <c r="AD279" s="40" t="e">
        <f>VLOOKUP(ROW(AC279)-6,'Apartment Expenses'!$M:$AL,18,0)</f>
        <v>#N/A</v>
      </c>
      <c r="AE279" s="39" t="e">
        <f>VLOOKUP(ROW(AC279)-6,'Apartment Expenses'!$M:$AL,2,0)</f>
        <v>#N/A</v>
      </c>
      <c r="AF279" s="37" t="e">
        <f>VLOOKUP(ROW(AC279)-6,'Apartment Expenses'!$M:$AL,15,0)</f>
        <v>#N/A</v>
      </c>
      <c r="AG279" s="38" t="e">
        <f>VLOOKUP(ROW(AC279)-6,'Apartment Expenses'!$M:$AL,16,0)</f>
        <v>#N/A</v>
      </c>
      <c r="AH279" s="37" t="e">
        <f>VLOOKUP(ROW(AC279)-6,'Apartment Expenses'!$M:$AL,17,0)</f>
        <v>#N/A</v>
      </c>
    </row>
    <row r="280" spans="24:34" x14ac:dyDescent="0.25">
      <c r="X280" s="30"/>
      <c r="AD280" s="40" t="e">
        <f>VLOOKUP(ROW(AC280)-6,'Apartment Expenses'!$M:$AL,18,0)</f>
        <v>#N/A</v>
      </c>
      <c r="AE280" s="39" t="e">
        <f>VLOOKUP(ROW(AC280)-6,'Apartment Expenses'!$M:$AL,2,0)</f>
        <v>#N/A</v>
      </c>
      <c r="AF280" s="37" t="e">
        <f>VLOOKUP(ROW(AC280)-6,'Apartment Expenses'!$M:$AL,15,0)</f>
        <v>#N/A</v>
      </c>
      <c r="AG280" s="38" t="e">
        <f>VLOOKUP(ROW(AC280)-6,'Apartment Expenses'!$M:$AL,16,0)</f>
        <v>#N/A</v>
      </c>
      <c r="AH280" s="37" t="e">
        <f>VLOOKUP(ROW(AC280)-6,'Apartment Expenses'!$M:$AL,17,0)</f>
        <v>#N/A</v>
      </c>
    </row>
    <row r="281" spans="24:34" x14ac:dyDescent="0.25">
      <c r="X281" s="30"/>
      <c r="AD281" s="40" t="e">
        <f>VLOOKUP(ROW(AC281)-6,'Apartment Expenses'!$M:$AL,18,0)</f>
        <v>#N/A</v>
      </c>
      <c r="AE281" s="39" t="e">
        <f>VLOOKUP(ROW(AC281)-6,'Apartment Expenses'!$M:$AL,2,0)</f>
        <v>#N/A</v>
      </c>
      <c r="AF281" s="37" t="e">
        <f>VLOOKUP(ROW(AC281)-6,'Apartment Expenses'!$M:$AL,15,0)</f>
        <v>#N/A</v>
      </c>
      <c r="AG281" s="38" t="e">
        <f>VLOOKUP(ROW(AC281)-6,'Apartment Expenses'!$M:$AL,16,0)</f>
        <v>#N/A</v>
      </c>
      <c r="AH281" s="37" t="e">
        <f>VLOOKUP(ROW(AC281)-6,'Apartment Expenses'!$M:$AL,17,0)</f>
        <v>#N/A</v>
      </c>
    </row>
    <row r="282" spans="24:34" x14ac:dyDescent="0.25">
      <c r="X282" s="30"/>
      <c r="AD282" s="40" t="e">
        <f>VLOOKUP(ROW(AC282)-6,'Apartment Expenses'!$M:$AL,18,0)</f>
        <v>#N/A</v>
      </c>
      <c r="AE282" s="39" t="e">
        <f>VLOOKUP(ROW(AC282)-6,'Apartment Expenses'!$M:$AL,2,0)</f>
        <v>#N/A</v>
      </c>
      <c r="AF282" s="37" t="e">
        <f>VLOOKUP(ROW(AC282)-6,'Apartment Expenses'!$M:$AL,15,0)</f>
        <v>#N/A</v>
      </c>
      <c r="AG282" s="38" t="e">
        <f>VLOOKUP(ROW(AC282)-6,'Apartment Expenses'!$M:$AL,16,0)</f>
        <v>#N/A</v>
      </c>
      <c r="AH282" s="37" t="e">
        <f>VLOOKUP(ROW(AC282)-6,'Apartment Expenses'!$M:$AL,17,0)</f>
        <v>#N/A</v>
      </c>
    </row>
    <row r="283" spans="24:34" x14ac:dyDescent="0.25">
      <c r="X283" s="30"/>
      <c r="AD283" s="40" t="e">
        <f>VLOOKUP(ROW(AC283)-6,'Apartment Expenses'!$M:$AL,18,0)</f>
        <v>#N/A</v>
      </c>
      <c r="AE283" s="39" t="e">
        <f>VLOOKUP(ROW(AC283)-6,'Apartment Expenses'!$M:$AL,2,0)</f>
        <v>#N/A</v>
      </c>
      <c r="AF283" s="37" t="e">
        <f>VLOOKUP(ROW(AC283)-6,'Apartment Expenses'!$M:$AL,15,0)</f>
        <v>#N/A</v>
      </c>
      <c r="AG283" s="38" t="e">
        <f>VLOOKUP(ROW(AC283)-6,'Apartment Expenses'!$M:$AL,16,0)</f>
        <v>#N/A</v>
      </c>
      <c r="AH283" s="37" t="e">
        <f>VLOOKUP(ROW(AC283)-6,'Apartment Expenses'!$M:$AL,17,0)</f>
        <v>#N/A</v>
      </c>
    </row>
    <row r="284" spans="24:34" x14ac:dyDescent="0.25">
      <c r="X284" s="30"/>
      <c r="AD284" s="40" t="e">
        <f>VLOOKUP(ROW(AC284)-6,'Apartment Expenses'!$M:$AL,18,0)</f>
        <v>#N/A</v>
      </c>
      <c r="AE284" s="39" t="e">
        <f>VLOOKUP(ROW(AC284)-6,'Apartment Expenses'!$M:$AL,2,0)</f>
        <v>#N/A</v>
      </c>
      <c r="AF284" s="37" t="e">
        <f>VLOOKUP(ROW(AC284)-6,'Apartment Expenses'!$M:$AL,15,0)</f>
        <v>#N/A</v>
      </c>
      <c r="AG284" s="38" t="e">
        <f>VLOOKUP(ROW(AC284)-6,'Apartment Expenses'!$M:$AL,16,0)</f>
        <v>#N/A</v>
      </c>
      <c r="AH284" s="37" t="e">
        <f>VLOOKUP(ROW(AC284)-6,'Apartment Expenses'!$M:$AL,17,0)</f>
        <v>#N/A</v>
      </c>
    </row>
    <row r="285" spans="24:34" x14ac:dyDescent="0.25">
      <c r="X285" s="30"/>
      <c r="AD285" s="40" t="e">
        <f>VLOOKUP(ROW(AC285)-6,'Apartment Expenses'!$M:$AL,18,0)</f>
        <v>#N/A</v>
      </c>
      <c r="AE285" s="39" t="e">
        <f>VLOOKUP(ROW(AC285)-6,'Apartment Expenses'!$M:$AL,2,0)</f>
        <v>#N/A</v>
      </c>
      <c r="AF285" s="37" t="e">
        <f>VLOOKUP(ROW(AC285)-6,'Apartment Expenses'!$M:$AL,15,0)</f>
        <v>#N/A</v>
      </c>
      <c r="AG285" s="38" t="e">
        <f>VLOOKUP(ROW(AC285)-6,'Apartment Expenses'!$M:$AL,16,0)</f>
        <v>#N/A</v>
      </c>
      <c r="AH285" s="37" t="e">
        <f>VLOOKUP(ROW(AC285)-6,'Apartment Expenses'!$M:$AL,17,0)</f>
        <v>#N/A</v>
      </c>
    </row>
    <row r="286" spans="24:34" x14ac:dyDescent="0.25">
      <c r="X286" s="30"/>
      <c r="AD286" s="40" t="e">
        <f>VLOOKUP(ROW(AC286)-6,'Apartment Expenses'!$M:$AL,18,0)</f>
        <v>#N/A</v>
      </c>
      <c r="AE286" s="39" t="e">
        <f>VLOOKUP(ROW(AC286)-6,'Apartment Expenses'!$M:$AL,2,0)</f>
        <v>#N/A</v>
      </c>
      <c r="AF286" s="37" t="e">
        <f>VLOOKUP(ROW(AC286)-6,'Apartment Expenses'!$M:$AL,15,0)</f>
        <v>#N/A</v>
      </c>
      <c r="AG286" s="38" t="e">
        <f>VLOOKUP(ROW(AC286)-6,'Apartment Expenses'!$M:$AL,16,0)</f>
        <v>#N/A</v>
      </c>
      <c r="AH286" s="37" t="e">
        <f>VLOOKUP(ROW(AC286)-6,'Apartment Expenses'!$M:$AL,17,0)</f>
        <v>#N/A</v>
      </c>
    </row>
    <row r="287" spans="24:34" x14ac:dyDescent="0.25">
      <c r="X287" s="30"/>
      <c r="AD287" s="40" t="e">
        <f>VLOOKUP(ROW(AC287)-6,'Apartment Expenses'!$M:$AL,18,0)</f>
        <v>#N/A</v>
      </c>
      <c r="AE287" s="39" t="e">
        <f>VLOOKUP(ROW(AC287)-6,'Apartment Expenses'!$M:$AL,2,0)</f>
        <v>#N/A</v>
      </c>
      <c r="AF287" s="37" t="e">
        <f>VLOOKUP(ROW(AC287)-6,'Apartment Expenses'!$M:$AL,15,0)</f>
        <v>#N/A</v>
      </c>
      <c r="AG287" s="38" t="e">
        <f>VLOOKUP(ROW(AC287)-6,'Apartment Expenses'!$M:$AL,16,0)</f>
        <v>#N/A</v>
      </c>
      <c r="AH287" s="37" t="e">
        <f>VLOOKUP(ROW(AC287)-6,'Apartment Expenses'!$M:$AL,17,0)</f>
        <v>#N/A</v>
      </c>
    </row>
    <row r="288" spans="24:34" x14ac:dyDescent="0.25">
      <c r="X288" s="30"/>
      <c r="AD288" s="40" t="e">
        <f>VLOOKUP(ROW(AC288)-6,'Apartment Expenses'!$M:$AL,18,0)</f>
        <v>#N/A</v>
      </c>
      <c r="AE288" s="39" t="e">
        <f>VLOOKUP(ROW(AC288)-6,'Apartment Expenses'!$M:$AL,2,0)</f>
        <v>#N/A</v>
      </c>
      <c r="AF288" s="37" t="e">
        <f>VLOOKUP(ROW(AC288)-6,'Apartment Expenses'!$M:$AL,15,0)</f>
        <v>#N/A</v>
      </c>
      <c r="AG288" s="38" t="e">
        <f>VLOOKUP(ROW(AC288)-6,'Apartment Expenses'!$M:$AL,16,0)</f>
        <v>#N/A</v>
      </c>
      <c r="AH288" s="37" t="e">
        <f>VLOOKUP(ROW(AC288)-6,'Apartment Expenses'!$M:$AL,17,0)</f>
        <v>#N/A</v>
      </c>
    </row>
    <row r="289" spans="24:34" x14ac:dyDescent="0.25">
      <c r="X289" s="30"/>
      <c r="AD289" s="40" t="e">
        <f>VLOOKUP(ROW(AC289)-6,'Apartment Expenses'!$M:$AL,18,0)</f>
        <v>#N/A</v>
      </c>
      <c r="AE289" s="39" t="e">
        <f>VLOOKUP(ROW(AC289)-6,'Apartment Expenses'!$M:$AL,2,0)</f>
        <v>#N/A</v>
      </c>
      <c r="AF289" s="37" t="e">
        <f>VLOOKUP(ROW(AC289)-6,'Apartment Expenses'!$M:$AL,15,0)</f>
        <v>#N/A</v>
      </c>
      <c r="AG289" s="38" t="e">
        <f>VLOOKUP(ROW(AC289)-6,'Apartment Expenses'!$M:$AL,16,0)</f>
        <v>#N/A</v>
      </c>
      <c r="AH289" s="37" t="e">
        <f>VLOOKUP(ROW(AC289)-6,'Apartment Expenses'!$M:$AL,17,0)</f>
        <v>#N/A</v>
      </c>
    </row>
    <row r="290" spans="24:34" x14ac:dyDescent="0.25">
      <c r="X290" s="30"/>
      <c r="AD290" s="40" t="e">
        <f>VLOOKUP(ROW(AC290)-6,'Apartment Expenses'!$M:$AL,18,0)</f>
        <v>#N/A</v>
      </c>
      <c r="AE290" s="39" t="e">
        <f>VLOOKUP(ROW(AC290)-6,'Apartment Expenses'!$M:$AL,2,0)</f>
        <v>#N/A</v>
      </c>
      <c r="AF290" s="37" t="e">
        <f>VLOOKUP(ROW(AC290)-6,'Apartment Expenses'!$M:$AL,15,0)</f>
        <v>#N/A</v>
      </c>
      <c r="AG290" s="38" t="e">
        <f>VLOOKUP(ROW(AC290)-6,'Apartment Expenses'!$M:$AL,16,0)</f>
        <v>#N/A</v>
      </c>
      <c r="AH290" s="37" t="e">
        <f>VLOOKUP(ROW(AC290)-6,'Apartment Expenses'!$M:$AL,17,0)</f>
        <v>#N/A</v>
      </c>
    </row>
    <row r="291" spans="24:34" x14ac:dyDescent="0.25">
      <c r="X291" s="30"/>
      <c r="AD291" s="40" t="e">
        <f>VLOOKUP(ROW(AC291)-6,'Apartment Expenses'!$M:$AL,18,0)</f>
        <v>#N/A</v>
      </c>
      <c r="AE291" s="39" t="e">
        <f>VLOOKUP(ROW(AC291)-6,'Apartment Expenses'!$M:$AL,2,0)</f>
        <v>#N/A</v>
      </c>
      <c r="AF291" s="37" t="e">
        <f>VLOOKUP(ROW(AC291)-6,'Apartment Expenses'!$M:$AL,15,0)</f>
        <v>#N/A</v>
      </c>
      <c r="AG291" s="38" t="e">
        <f>VLOOKUP(ROW(AC291)-6,'Apartment Expenses'!$M:$AL,16,0)</f>
        <v>#N/A</v>
      </c>
      <c r="AH291" s="37" t="e">
        <f>VLOOKUP(ROW(AC291)-6,'Apartment Expenses'!$M:$AL,17,0)</f>
        <v>#N/A</v>
      </c>
    </row>
    <row r="292" spans="24:34" x14ac:dyDescent="0.25">
      <c r="X292" s="30"/>
      <c r="AD292" s="40" t="e">
        <f>VLOOKUP(ROW(AC292)-6,'Apartment Expenses'!$M:$AL,18,0)</f>
        <v>#N/A</v>
      </c>
      <c r="AE292" s="39" t="e">
        <f>VLOOKUP(ROW(AC292)-6,'Apartment Expenses'!$M:$AL,2,0)</f>
        <v>#N/A</v>
      </c>
      <c r="AF292" s="37" t="e">
        <f>VLOOKUP(ROW(AC292)-6,'Apartment Expenses'!$M:$AL,15,0)</f>
        <v>#N/A</v>
      </c>
      <c r="AG292" s="38" t="e">
        <f>VLOOKUP(ROW(AC292)-6,'Apartment Expenses'!$M:$AL,16,0)</f>
        <v>#N/A</v>
      </c>
      <c r="AH292" s="37" t="e">
        <f>VLOOKUP(ROW(AC292)-6,'Apartment Expenses'!$M:$AL,17,0)</f>
        <v>#N/A</v>
      </c>
    </row>
    <row r="293" spans="24:34" x14ac:dyDescent="0.25">
      <c r="X293" s="30"/>
      <c r="AD293" s="40" t="e">
        <f>VLOOKUP(ROW(AC293)-6,'Apartment Expenses'!$M:$AL,18,0)</f>
        <v>#N/A</v>
      </c>
      <c r="AE293" s="39" t="e">
        <f>VLOOKUP(ROW(AC293)-6,'Apartment Expenses'!$M:$AL,2,0)</f>
        <v>#N/A</v>
      </c>
      <c r="AF293" s="37" t="e">
        <f>VLOOKUP(ROW(AC293)-6,'Apartment Expenses'!$M:$AL,15,0)</f>
        <v>#N/A</v>
      </c>
      <c r="AG293" s="38" t="e">
        <f>VLOOKUP(ROW(AC293)-6,'Apartment Expenses'!$M:$AL,16,0)</f>
        <v>#N/A</v>
      </c>
      <c r="AH293" s="37" t="e">
        <f>VLOOKUP(ROW(AC293)-6,'Apartment Expenses'!$M:$AL,17,0)</f>
        <v>#N/A</v>
      </c>
    </row>
    <row r="294" spans="24:34" x14ac:dyDescent="0.25">
      <c r="X294" s="30"/>
      <c r="AD294" s="40" t="e">
        <f>VLOOKUP(ROW(AC294)-6,'Apartment Expenses'!$M:$AL,18,0)</f>
        <v>#N/A</v>
      </c>
      <c r="AE294" s="39" t="e">
        <f>VLOOKUP(ROW(AC294)-6,'Apartment Expenses'!$M:$AL,2,0)</f>
        <v>#N/A</v>
      </c>
      <c r="AF294" s="37" t="e">
        <f>VLOOKUP(ROW(AC294)-6,'Apartment Expenses'!$M:$AL,15,0)</f>
        <v>#N/A</v>
      </c>
      <c r="AG294" s="38" t="e">
        <f>VLOOKUP(ROW(AC294)-6,'Apartment Expenses'!$M:$AL,16,0)</f>
        <v>#N/A</v>
      </c>
      <c r="AH294" s="37" t="e">
        <f>VLOOKUP(ROW(AC294)-6,'Apartment Expenses'!$M:$AL,17,0)</f>
        <v>#N/A</v>
      </c>
    </row>
    <row r="295" spans="24:34" x14ac:dyDescent="0.25">
      <c r="X295" s="30"/>
      <c r="AD295" s="40" t="e">
        <f>VLOOKUP(ROW(AC295)-6,'Apartment Expenses'!$M:$AL,18,0)</f>
        <v>#N/A</v>
      </c>
      <c r="AE295" s="39" t="e">
        <f>VLOOKUP(ROW(AC295)-6,'Apartment Expenses'!$M:$AL,2,0)</f>
        <v>#N/A</v>
      </c>
      <c r="AF295" s="37" t="e">
        <f>VLOOKUP(ROW(AC295)-6,'Apartment Expenses'!$M:$AL,15,0)</f>
        <v>#N/A</v>
      </c>
      <c r="AG295" s="38" t="e">
        <f>VLOOKUP(ROW(AC295)-6,'Apartment Expenses'!$M:$AL,16,0)</f>
        <v>#N/A</v>
      </c>
      <c r="AH295" s="37" t="e">
        <f>VLOOKUP(ROW(AC295)-6,'Apartment Expenses'!$M:$AL,17,0)</f>
        <v>#N/A</v>
      </c>
    </row>
    <row r="296" spans="24:34" x14ac:dyDescent="0.25">
      <c r="X296" s="30"/>
      <c r="AD296" s="40" t="e">
        <f>VLOOKUP(ROW(AC296)-6,'Apartment Expenses'!$M:$AL,18,0)</f>
        <v>#N/A</v>
      </c>
      <c r="AE296" s="39" t="e">
        <f>VLOOKUP(ROW(AC296)-6,'Apartment Expenses'!$M:$AL,2,0)</f>
        <v>#N/A</v>
      </c>
      <c r="AF296" s="37" t="e">
        <f>VLOOKUP(ROW(AC296)-6,'Apartment Expenses'!$M:$AL,15,0)</f>
        <v>#N/A</v>
      </c>
      <c r="AG296" s="38" t="e">
        <f>VLOOKUP(ROW(AC296)-6,'Apartment Expenses'!$M:$AL,16,0)</f>
        <v>#N/A</v>
      </c>
      <c r="AH296" s="37" t="e">
        <f>VLOOKUP(ROW(AC296)-6,'Apartment Expenses'!$M:$AL,17,0)</f>
        <v>#N/A</v>
      </c>
    </row>
    <row r="297" spans="24:34" x14ac:dyDescent="0.25">
      <c r="X297" s="30"/>
      <c r="AD297" s="40" t="e">
        <f>VLOOKUP(ROW(AC297)-6,'Apartment Expenses'!$M:$AL,18,0)</f>
        <v>#N/A</v>
      </c>
      <c r="AE297" s="39" t="e">
        <f>VLOOKUP(ROW(AC297)-6,'Apartment Expenses'!$M:$AL,2,0)</f>
        <v>#N/A</v>
      </c>
      <c r="AF297" s="37" t="e">
        <f>VLOOKUP(ROW(AC297)-6,'Apartment Expenses'!$M:$AL,15,0)</f>
        <v>#N/A</v>
      </c>
      <c r="AG297" s="38" t="e">
        <f>VLOOKUP(ROW(AC297)-6,'Apartment Expenses'!$M:$AL,16,0)</f>
        <v>#N/A</v>
      </c>
      <c r="AH297" s="37" t="e">
        <f>VLOOKUP(ROW(AC297)-6,'Apartment Expenses'!$M:$AL,17,0)</f>
        <v>#N/A</v>
      </c>
    </row>
    <row r="298" spans="24:34" x14ac:dyDescent="0.25">
      <c r="X298" s="30"/>
      <c r="AD298" s="40" t="e">
        <f>VLOOKUP(ROW(AC298)-6,'Apartment Expenses'!$M:$AL,18,0)</f>
        <v>#N/A</v>
      </c>
      <c r="AE298" s="39" t="e">
        <f>VLOOKUP(ROW(AC298)-6,'Apartment Expenses'!$M:$AL,2,0)</f>
        <v>#N/A</v>
      </c>
      <c r="AF298" s="37" t="e">
        <f>VLOOKUP(ROW(AC298)-6,'Apartment Expenses'!$M:$AL,15,0)</f>
        <v>#N/A</v>
      </c>
      <c r="AG298" s="38" t="e">
        <f>VLOOKUP(ROW(AC298)-6,'Apartment Expenses'!$M:$AL,16,0)</f>
        <v>#N/A</v>
      </c>
      <c r="AH298" s="37" t="e">
        <f>VLOOKUP(ROW(AC298)-6,'Apartment Expenses'!$M:$AL,17,0)</f>
        <v>#N/A</v>
      </c>
    </row>
    <row r="299" spans="24:34" x14ac:dyDescent="0.25">
      <c r="X299" s="30"/>
      <c r="AD299" s="40" t="e">
        <f>VLOOKUP(ROW(AC299)-6,'Apartment Expenses'!$M:$AL,18,0)</f>
        <v>#N/A</v>
      </c>
      <c r="AE299" s="39" t="e">
        <f>VLOOKUP(ROW(AC299)-6,'Apartment Expenses'!$M:$AL,2,0)</f>
        <v>#N/A</v>
      </c>
      <c r="AF299" s="37" t="e">
        <f>VLOOKUP(ROW(AC299)-6,'Apartment Expenses'!$M:$AL,15,0)</f>
        <v>#N/A</v>
      </c>
      <c r="AG299" s="38" t="e">
        <f>VLOOKUP(ROW(AC299)-6,'Apartment Expenses'!$M:$AL,16,0)</f>
        <v>#N/A</v>
      </c>
      <c r="AH299" s="37" t="e">
        <f>VLOOKUP(ROW(AC299)-6,'Apartment Expenses'!$M:$AL,17,0)</f>
        <v>#N/A</v>
      </c>
    </row>
    <row r="300" spans="24:34" x14ac:dyDescent="0.25">
      <c r="X300" s="30"/>
      <c r="AD300" s="40" t="e">
        <f>VLOOKUP(ROW(AC300)-6,'Apartment Expenses'!$M:$AL,18,0)</f>
        <v>#N/A</v>
      </c>
      <c r="AE300" s="39" t="e">
        <f>VLOOKUP(ROW(AC300)-6,'Apartment Expenses'!$M:$AL,2,0)</f>
        <v>#N/A</v>
      </c>
      <c r="AF300" s="37" t="e">
        <f>VLOOKUP(ROW(AC300)-6,'Apartment Expenses'!$M:$AL,15,0)</f>
        <v>#N/A</v>
      </c>
      <c r="AG300" s="38" t="e">
        <f>VLOOKUP(ROW(AC300)-6,'Apartment Expenses'!$M:$AL,16,0)</f>
        <v>#N/A</v>
      </c>
      <c r="AH300" s="37" t="e">
        <f>VLOOKUP(ROW(AC300)-6,'Apartment Expenses'!$M:$AL,17,0)</f>
        <v>#N/A</v>
      </c>
    </row>
    <row r="301" spans="24:34" x14ac:dyDescent="0.25">
      <c r="X301" s="30"/>
      <c r="AD301" s="40" t="e">
        <f>VLOOKUP(ROW(AC301)-6,'Apartment Expenses'!$M:$AL,18,0)</f>
        <v>#N/A</v>
      </c>
      <c r="AE301" s="39" t="e">
        <f>VLOOKUP(ROW(AC301)-6,'Apartment Expenses'!$M:$AL,2,0)</f>
        <v>#N/A</v>
      </c>
      <c r="AF301" s="37" t="e">
        <f>VLOOKUP(ROW(AC301)-6,'Apartment Expenses'!$M:$AL,15,0)</f>
        <v>#N/A</v>
      </c>
      <c r="AG301" s="38" t="e">
        <f>VLOOKUP(ROW(AC301)-6,'Apartment Expenses'!$M:$AL,16,0)</f>
        <v>#N/A</v>
      </c>
      <c r="AH301" s="37" t="e">
        <f>VLOOKUP(ROW(AC301)-6,'Apartment Expenses'!$M:$AL,17,0)</f>
        <v>#N/A</v>
      </c>
    </row>
    <row r="302" spans="24:34" x14ac:dyDescent="0.25">
      <c r="X302" s="30"/>
      <c r="AD302" s="40" t="e">
        <f>VLOOKUP(ROW(AC302)-6,'Apartment Expenses'!$M:$AL,18,0)</f>
        <v>#N/A</v>
      </c>
      <c r="AE302" s="39" t="e">
        <f>VLOOKUP(ROW(AC302)-6,'Apartment Expenses'!$M:$AL,2,0)</f>
        <v>#N/A</v>
      </c>
      <c r="AF302" s="37" t="e">
        <f>VLOOKUP(ROW(AC302)-6,'Apartment Expenses'!$M:$AL,15,0)</f>
        <v>#N/A</v>
      </c>
      <c r="AG302" s="38" t="e">
        <f>VLOOKUP(ROW(AC302)-6,'Apartment Expenses'!$M:$AL,16,0)</f>
        <v>#N/A</v>
      </c>
      <c r="AH302" s="37" t="e">
        <f>VLOOKUP(ROW(AC302)-6,'Apartment Expenses'!$M:$AL,17,0)</f>
        <v>#N/A</v>
      </c>
    </row>
    <row r="303" spans="24:34" x14ac:dyDescent="0.25">
      <c r="X303" s="30"/>
      <c r="AD303" s="40" t="e">
        <f>VLOOKUP(ROW(AC303)-6,'Apartment Expenses'!$M:$AL,18,0)</f>
        <v>#N/A</v>
      </c>
      <c r="AE303" s="39" t="e">
        <f>VLOOKUP(ROW(AC303)-6,'Apartment Expenses'!$M:$AL,2,0)</f>
        <v>#N/A</v>
      </c>
      <c r="AF303" s="37" t="e">
        <f>VLOOKUP(ROW(AC303)-6,'Apartment Expenses'!$M:$AL,15,0)</f>
        <v>#N/A</v>
      </c>
      <c r="AG303" s="38" t="e">
        <f>VLOOKUP(ROW(AC303)-6,'Apartment Expenses'!$M:$AL,16,0)</f>
        <v>#N/A</v>
      </c>
      <c r="AH303" s="37" t="e">
        <f>VLOOKUP(ROW(AC303)-6,'Apartment Expenses'!$M:$AL,17,0)</f>
        <v>#N/A</v>
      </c>
    </row>
    <row r="304" spans="24:34" x14ac:dyDescent="0.25">
      <c r="X304" s="30"/>
      <c r="AD304" s="40" t="e">
        <f>VLOOKUP(ROW(AC304)-6,'Apartment Expenses'!$M:$AL,18,0)</f>
        <v>#N/A</v>
      </c>
      <c r="AE304" s="39" t="e">
        <f>VLOOKUP(ROW(AC304)-6,'Apartment Expenses'!$M:$AL,2,0)</f>
        <v>#N/A</v>
      </c>
      <c r="AF304" s="37" t="e">
        <f>VLOOKUP(ROW(AC304)-6,'Apartment Expenses'!$M:$AL,15,0)</f>
        <v>#N/A</v>
      </c>
      <c r="AG304" s="38" t="e">
        <f>VLOOKUP(ROW(AC304)-6,'Apartment Expenses'!$M:$AL,16,0)</f>
        <v>#N/A</v>
      </c>
      <c r="AH304" s="37" t="e">
        <f>VLOOKUP(ROW(AC304)-6,'Apartment Expenses'!$M:$AL,17,0)</f>
        <v>#N/A</v>
      </c>
    </row>
    <row r="305" spans="24:34" x14ac:dyDescent="0.25">
      <c r="X305" s="30"/>
      <c r="AD305" s="40" t="e">
        <f>VLOOKUP(ROW(AC305)-6,'Apartment Expenses'!$M:$AL,18,0)</f>
        <v>#N/A</v>
      </c>
      <c r="AE305" s="39" t="e">
        <f>VLOOKUP(ROW(AC305)-6,'Apartment Expenses'!$M:$AL,2,0)</f>
        <v>#N/A</v>
      </c>
      <c r="AF305" s="37" t="e">
        <f>VLOOKUP(ROW(AC305)-6,'Apartment Expenses'!$M:$AL,15,0)</f>
        <v>#N/A</v>
      </c>
      <c r="AG305" s="38" t="e">
        <f>VLOOKUP(ROW(AC305)-6,'Apartment Expenses'!$M:$AL,16,0)</f>
        <v>#N/A</v>
      </c>
      <c r="AH305" s="37" t="e">
        <f>VLOOKUP(ROW(AC305)-6,'Apartment Expenses'!$M:$AL,17,0)</f>
        <v>#N/A</v>
      </c>
    </row>
    <row r="306" spans="24:34" x14ac:dyDescent="0.25">
      <c r="X306" s="30"/>
      <c r="AD306" s="40" t="e">
        <f>VLOOKUP(ROW(AC306)-6,'Apartment Expenses'!$M:$AL,18,0)</f>
        <v>#N/A</v>
      </c>
      <c r="AE306" s="39" t="e">
        <f>VLOOKUP(ROW(AC306)-6,'Apartment Expenses'!$M:$AL,2,0)</f>
        <v>#N/A</v>
      </c>
      <c r="AF306" s="37" t="e">
        <f>VLOOKUP(ROW(AC306)-6,'Apartment Expenses'!$M:$AL,15,0)</f>
        <v>#N/A</v>
      </c>
      <c r="AG306" s="38" t="e">
        <f>VLOOKUP(ROW(AC306)-6,'Apartment Expenses'!$M:$AL,16,0)</f>
        <v>#N/A</v>
      </c>
      <c r="AH306" s="37" t="e">
        <f>VLOOKUP(ROW(AC306)-6,'Apartment Expenses'!$M:$AL,17,0)</f>
        <v>#N/A</v>
      </c>
    </row>
    <row r="307" spans="24:34" x14ac:dyDescent="0.25">
      <c r="X307" s="30"/>
      <c r="AD307" s="40" t="e">
        <f>VLOOKUP(ROW(AC307)-6,'Apartment Expenses'!$M:$AL,18,0)</f>
        <v>#N/A</v>
      </c>
      <c r="AE307" s="39" t="e">
        <f>VLOOKUP(ROW(AC307)-6,'Apartment Expenses'!$M:$AL,2,0)</f>
        <v>#N/A</v>
      </c>
      <c r="AF307" s="37" t="e">
        <f>VLOOKUP(ROW(AC307)-6,'Apartment Expenses'!$M:$AL,15,0)</f>
        <v>#N/A</v>
      </c>
      <c r="AG307" s="38" t="e">
        <f>VLOOKUP(ROW(AC307)-6,'Apartment Expenses'!$M:$AL,16,0)</f>
        <v>#N/A</v>
      </c>
      <c r="AH307" s="37" t="e">
        <f>VLOOKUP(ROW(AC307)-6,'Apartment Expenses'!$M:$AL,17,0)</f>
        <v>#N/A</v>
      </c>
    </row>
    <row r="308" spans="24:34" x14ac:dyDescent="0.25">
      <c r="X308" s="30"/>
      <c r="AD308" s="40" t="e">
        <f>VLOOKUP(ROW(AC308)-6,'Apartment Expenses'!$M:$AL,18,0)</f>
        <v>#N/A</v>
      </c>
      <c r="AE308" s="39" t="e">
        <f>VLOOKUP(ROW(AC308)-6,'Apartment Expenses'!$M:$AL,2,0)</f>
        <v>#N/A</v>
      </c>
      <c r="AF308" s="37" t="e">
        <f>VLOOKUP(ROW(AC308)-6,'Apartment Expenses'!$M:$AL,15,0)</f>
        <v>#N/A</v>
      </c>
      <c r="AG308" s="38" t="e">
        <f>VLOOKUP(ROW(AC308)-6,'Apartment Expenses'!$M:$AL,16,0)</f>
        <v>#N/A</v>
      </c>
      <c r="AH308" s="37" t="e">
        <f>VLOOKUP(ROW(AC308)-6,'Apartment Expenses'!$M:$AL,17,0)</f>
        <v>#N/A</v>
      </c>
    </row>
    <row r="309" spans="24:34" x14ac:dyDescent="0.25">
      <c r="X309" s="30"/>
      <c r="AD309" s="40" t="e">
        <f>VLOOKUP(ROW(AC309)-6,'Apartment Expenses'!$M:$AL,18,0)</f>
        <v>#N/A</v>
      </c>
      <c r="AE309" s="39" t="e">
        <f>VLOOKUP(ROW(AC309)-6,'Apartment Expenses'!$M:$AL,2,0)</f>
        <v>#N/A</v>
      </c>
      <c r="AF309" s="37" t="e">
        <f>VLOOKUP(ROW(AC309)-6,'Apartment Expenses'!$M:$AL,15,0)</f>
        <v>#N/A</v>
      </c>
      <c r="AG309" s="38" t="e">
        <f>VLOOKUP(ROW(AC309)-6,'Apartment Expenses'!$M:$AL,16,0)</f>
        <v>#N/A</v>
      </c>
      <c r="AH309" s="37" t="e">
        <f>VLOOKUP(ROW(AC309)-6,'Apartment Expenses'!$M:$AL,17,0)</f>
        <v>#N/A</v>
      </c>
    </row>
    <row r="310" spans="24:34" x14ac:dyDescent="0.25">
      <c r="X310" s="30"/>
      <c r="AD310" s="40" t="e">
        <f>VLOOKUP(ROW(AC310)-6,'Apartment Expenses'!$M:$AL,18,0)</f>
        <v>#N/A</v>
      </c>
      <c r="AE310" s="39" t="e">
        <f>VLOOKUP(ROW(AC310)-6,'Apartment Expenses'!$M:$AL,2,0)</f>
        <v>#N/A</v>
      </c>
      <c r="AF310" s="37" t="e">
        <f>VLOOKUP(ROW(AC310)-6,'Apartment Expenses'!$M:$AL,15,0)</f>
        <v>#N/A</v>
      </c>
      <c r="AG310" s="38" t="e">
        <f>VLOOKUP(ROW(AC310)-6,'Apartment Expenses'!$M:$AL,16,0)</f>
        <v>#N/A</v>
      </c>
      <c r="AH310" s="37" t="e">
        <f>VLOOKUP(ROW(AC310)-6,'Apartment Expenses'!$M:$AL,17,0)</f>
        <v>#N/A</v>
      </c>
    </row>
    <row r="311" spans="24:34" x14ac:dyDescent="0.25">
      <c r="X311" s="30"/>
      <c r="AD311" s="40" t="e">
        <f>VLOOKUP(ROW(AC311)-6,'Apartment Expenses'!$M:$AL,18,0)</f>
        <v>#N/A</v>
      </c>
      <c r="AE311" s="39" t="e">
        <f>VLOOKUP(ROW(AC311)-6,'Apartment Expenses'!$M:$AL,2,0)</f>
        <v>#N/A</v>
      </c>
      <c r="AF311" s="37" t="e">
        <f>VLOOKUP(ROW(AC311)-6,'Apartment Expenses'!$M:$AL,15,0)</f>
        <v>#N/A</v>
      </c>
      <c r="AG311" s="38" t="e">
        <f>VLOOKUP(ROW(AC311)-6,'Apartment Expenses'!$M:$AL,16,0)</f>
        <v>#N/A</v>
      </c>
      <c r="AH311" s="37" t="e">
        <f>VLOOKUP(ROW(AC311)-6,'Apartment Expenses'!$M:$AL,17,0)</f>
        <v>#N/A</v>
      </c>
    </row>
    <row r="312" spans="24:34" x14ac:dyDescent="0.25">
      <c r="X312" s="30"/>
      <c r="AD312" s="40" t="e">
        <f>VLOOKUP(ROW(AC312)-6,'Apartment Expenses'!$M:$AL,18,0)</f>
        <v>#N/A</v>
      </c>
      <c r="AE312" s="39" t="e">
        <f>VLOOKUP(ROW(AC312)-6,'Apartment Expenses'!$M:$AL,2,0)</f>
        <v>#N/A</v>
      </c>
      <c r="AF312" s="37" t="e">
        <f>VLOOKUP(ROW(AC312)-6,'Apartment Expenses'!$M:$AL,15,0)</f>
        <v>#N/A</v>
      </c>
      <c r="AG312" s="38" t="e">
        <f>VLOOKUP(ROW(AC312)-6,'Apartment Expenses'!$M:$AL,16,0)</f>
        <v>#N/A</v>
      </c>
      <c r="AH312" s="37" t="e">
        <f>VLOOKUP(ROW(AC312)-6,'Apartment Expenses'!$M:$AL,17,0)</f>
        <v>#N/A</v>
      </c>
    </row>
    <row r="313" spans="24:34" x14ac:dyDescent="0.25">
      <c r="X313" s="30"/>
      <c r="AD313" s="40" t="e">
        <f>VLOOKUP(ROW(AC313)-6,'Apartment Expenses'!$M:$AL,18,0)</f>
        <v>#N/A</v>
      </c>
      <c r="AE313" s="39" t="e">
        <f>VLOOKUP(ROW(AC313)-6,'Apartment Expenses'!$M:$AL,2,0)</f>
        <v>#N/A</v>
      </c>
      <c r="AF313" s="37" t="e">
        <f>VLOOKUP(ROW(AC313)-6,'Apartment Expenses'!$M:$AL,15,0)</f>
        <v>#N/A</v>
      </c>
      <c r="AG313" s="38" t="e">
        <f>VLOOKUP(ROW(AC313)-6,'Apartment Expenses'!$M:$AL,16,0)</f>
        <v>#N/A</v>
      </c>
      <c r="AH313" s="37" t="e">
        <f>VLOOKUP(ROW(AC313)-6,'Apartment Expenses'!$M:$AL,17,0)</f>
        <v>#N/A</v>
      </c>
    </row>
    <row r="314" spans="24:34" x14ac:dyDescent="0.25">
      <c r="X314" s="30"/>
      <c r="AD314" s="40" t="e">
        <f>VLOOKUP(ROW(AC314)-6,'Apartment Expenses'!$M:$AL,18,0)</f>
        <v>#N/A</v>
      </c>
      <c r="AE314" s="39" t="e">
        <f>VLOOKUP(ROW(AC314)-6,'Apartment Expenses'!$M:$AL,2,0)</f>
        <v>#N/A</v>
      </c>
      <c r="AF314" s="37" t="e">
        <f>VLOOKUP(ROW(AC314)-6,'Apartment Expenses'!$M:$AL,15,0)</f>
        <v>#N/A</v>
      </c>
      <c r="AG314" s="38" t="e">
        <f>VLOOKUP(ROW(AC314)-6,'Apartment Expenses'!$M:$AL,16,0)</f>
        <v>#N/A</v>
      </c>
      <c r="AH314" s="37" t="e">
        <f>VLOOKUP(ROW(AC314)-6,'Apartment Expenses'!$M:$AL,17,0)</f>
        <v>#N/A</v>
      </c>
    </row>
    <row r="315" spans="24:34" x14ac:dyDescent="0.25">
      <c r="X315" s="30"/>
      <c r="AD315" s="40" t="e">
        <f>VLOOKUP(ROW(AC315)-6,'Apartment Expenses'!$M:$AL,18,0)</f>
        <v>#N/A</v>
      </c>
      <c r="AE315" s="39" t="e">
        <f>VLOOKUP(ROW(AC315)-6,'Apartment Expenses'!$M:$AL,2,0)</f>
        <v>#N/A</v>
      </c>
      <c r="AF315" s="37" t="e">
        <f>VLOOKUP(ROW(AC315)-6,'Apartment Expenses'!$M:$AL,15,0)</f>
        <v>#N/A</v>
      </c>
      <c r="AG315" s="38" t="e">
        <f>VLOOKUP(ROW(AC315)-6,'Apartment Expenses'!$M:$AL,16,0)</f>
        <v>#N/A</v>
      </c>
      <c r="AH315" s="37" t="e">
        <f>VLOOKUP(ROW(AC315)-6,'Apartment Expenses'!$M:$AL,17,0)</f>
        <v>#N/A</v>
      </c>
    </row>
    <row r="316" spans="24:34" x14ac:dyDescent="0.25">
      <c r="X316" s="30"/>
      <c r="AD316" s="40" t="e">
        <f>VLOOKUP(ROW(AC316)-6,'Apartment Expenses'!$M:$AL,18,0)</f>
        <v>#N/A</v>
      </c>
      <c r="AE316" s="39" t="e">
        <f>VLOOKUP(ROW(AC316)-6,'Apartment Expenses'!$M:$AL,2,0)</f>
        <v>#N/A</v>
      </c>
      <c r="AF316" s="37" t="e">
        <f>VLOOKUP(ROW(AC316)-6,'Apartment Expenses'!$M:$AL,15,0)</f>
        <v>#N/A</v>
      </c>
      <c r="AG316" s="38" t="e">
        <f>VLOOKUP(ROW(AC316)-6,'Apartment Expenses'!$M:$AL,16,0)</f>
        <v>#N/A</v>
      </c>
      <c r="AH316" s="37" t="e">
        <f>VLOOKUP(ROW(AC316)-6,'Apartment Expenses'!$M:$AL,17,0)</f>
        <v>#N/A</v>
      </c>
    </row>
    <row r="317" spans="24:34" x14ac:dyDescent="0.25">
      <c r="X317" s="30"/>
      <c r="AD317" s="40" t="e">
        <f>VLOOKUP(ROW(AC317)-6,'Apartment Expenses'!$M:$AL,18,0)</f>
        <v>#N/A</v>
      </c>
      <c r="AE317" s="39" t="e">
        <f>VLOOKUP(ROW(AC317)-6,'Apartment Expenses'!$M:$AL,2,0)</f>
        <v>#N/A</v>
      </c>
      <c r="AF317" s="37" t="e">
        <f>VLOOKUP(ROW(AC317)-6,'Apartment Expenses'!$M:$AL,15,0)</f>
        <v>#N/A</v>
      </c>
      <c r="AG317" s="38" t="e">
        <f>VLOOKUP(ROW(AC317)-6,'Apartment Expenses'!$M:$AL,16,0)</f>
        <v>#N/A</v>
      </c>
      <c r="AH317" s="37" t="e">
        <f>VLOOKUP(ROW(AC317)-6,'Apartment Expenses'!$M:$AL,17,0)</f>
        <v>#N/A</v>
      </c>
    </row>
    <row r="318" spans="24:34" x14ac:dyDescent="0.25">
      <c r="X318" s="30"/>
      <c r="AD318" s="40" t="e">
        <f>VLOOKUP(ROW(AC318)-6,'Apartment Expenses'!$M:$AL,18,0)</f>
        <v>#N/A</v>
      </c>
      <c r="AE318" s="39" t="e">
        <f>VLOOKUP(ROW(AC318)-6,'Apartment Expenses'!$M:$AL,2,0)</f>
        <v>#N/A</v>
      </c>
      <c r="AF318" s="37" t="e">
        <f>VLOOKUP(ROW(AC318)-6,'Apartment Expenses'!$M:$AL,15,0)</f>
        <v>#N/A</v>
      </c>
      <c r="AG318" s="38" t="e">
        <f>VLOOKUP(ROW(AC318)-6,'Apartment Expenses'!$M:$AL,16,0)</f>
        <v>#N/A</v>
      </c>
      <c r="AH318" s="37" t="e">
        <f>VLOOKUP(ROW(AC318)-6,'Apartment Expenses'!$M:$AL,17,0)</f>
        <v>#N/A</v>
      </c>
    </row>
    <row r="319" spans="24:34" x14ac:dyDescent="0.25">
      <c r="X319" s="30"/>
      <c r="AD319" s="40" t="e">
        <f>VLOOKUP(ROW(AC319)-6,'Apartment Expenses'!$M:$AL,18,0)</f>
        <v>#N/A</v>
      </c>
      <c r="AE319" s="39" t="e">
        <f>VLOOKUP(ROW(AC319)-6,'Apartment Expenses'!$M:$AL,2,0)</f>
        <v>#N/A</v>
      </c>
      <c r="AF319" s="37" t="e">
        <f>VLOOKUP(ROW(AC319)-6,'Apartment Expenses'!$M:$AL,15,0)</f>
        <v>#N/A</v>
      </c>
      <c r="AG319" s="38" t="e">
        <f>VLOOKUP(ROW(AC319)-6,'Apartment Expenses'!$M:$AL,16,0)</f>
        <v>#N/A</v>
      </c>
      <c r="AH319" s="37" t="e">
        <f>VLOOKUP(ROW(AC319)-6,'Apartment Expenses'!$M:$AL,17,0)</f>
        <v>#N/A</v>
      </c>
    </row>
    <row r="320" spans="24:34" x14ac:dyDescent="0.25">
      <c r="X320" s="30"/>
      <c r="AD320" s="40" t="e">
        <f>VLOOKUP(ROW(AC320)-6,'Apartment Expenses'!$M:$AL,18,0)</f>
        <v>#N/A</v>
      </c>
      <c r="AE320" s="39" t="e">
        <f>VLOOKUP(ROW(AC320)-6,'Apartment Expenses'!$M:$AL,2,0)</f>
        <v>#N/A</v>
      </c>
      <c r="AF320" s="37" t="e">
        <f>VLOOKUP(ROW(AC320)-6,'Apartment Expenses'!$M:$AL,15,0)</f>
        <v>#N/A</v>
      </c>
      <c r="AG320" s="38" t="e">
        <f>VLOOKUP(ROW(AC320)-6,'Apartment Expenses'!$M:$AL,16,0)</f>
        <v>#N/A</v>
      </c>
      <c r="AH320" s="37" t="e">
        <f>VLOOKUP(ROW(AC320)-6,'Apartment Expenses'!$M:$AL,17,0)</f>
        <v>#N/A</v>
      </c>
    </row>
    <row r="321" spans="24:34" x14ac:dyDescent="0.25">
      <c r="X321" s="30"/>
      <c r="AD321" s="40" t="e">
        <f>VLOOKUP(ROW(AC321)-6,'Apartment Expenses'!$M:$AL,18,0)</f>
        <v>#N/A</v>
      </c>
      <c r="AE321" s="39" t="e">
        <f>VLOOKUP(ROW(AC321)-6,'Apartment Expenses'!$M:$AL,2,0)</f>
        <v>#N/A</v>
      </c>
      <c r="AF321" s="37" t="e">
        <f>VLOOKUP(ROW(AC321)-6,'Apartment Expenses'!$M:$AL,15,0)</f>
        <v>#N/A</v>
      </c>
      <c r="AG321" s="38" t="e">
        <f>VLOOKUP(ROW(AC321)-6,'Apartment Expenses'!$M:$AL,16,0)</f>
        <v>#N/A</v>
      </c>
      <c r="AH321" s="37" t="e">
        <f>VLOOKUP(ROW(AC321)-6,'Apartment Expenses'!$M:$AL,17,0)</f>
        <v>#N/A</v>
      </c>
    </row>
    <row r="322" spans="24:34" x14ac:dyDescent="0.25">
      <c r="X322" s="30"/>
      <c r="AD322" s="40" t="e">
        <f>VLOOKUP(ROW(AC322)-6,'Apartment Expenses'!$M:$AL,18,0)</f>
        <v>#N/A</v>
      </c>
      <c r="AE322" s="39" t="e">
        <f>VLOOKUP(ROW(AC322)-6,'Apartment Expenses'!$M:$AL,2,0)</f>
        <v>#N/A</v>
      </c>
      <c r="AF322" s="37" t="e">
        <f>VLOOKUP(ROW(AC322)-6,'Apartment Expenses'!$M:$AL,15,0)</f>
        <v>#N/A</v>
      </c>
      <c r="AG322" s="38" t="e">
        <f>VLOOKUP(ROW(AC322)-6,'Apartment Expenses'!$M:$AL,16,0)</f>
        <v>#N/A</v>
      </c>
      <c r="AH322" s="37" t="e">
        <f>VLOOKUP(ROW(AC322)-6,'Apartment Expenses'!$M:$AL,17,0)</f>
        <v>#N/A</v>
      </c>
    </row>
    <row r="323" spans="24:34" x14ac:dyDescent="0.25">
      <c r="X323" s="30"/>
      <c r="AD323" s="40" t="e">
        <f>VLOOKUP(ROW(AC323)-6,'Apartment Expenses'!$M:$AL,18,0)</f>
        <v>#N/A</v>
      </c>
      <c r="AE323" s="39" t="e">
        <f>VLOOKUP(ROW(AC323)-6,'Apartment Expenses'!$M:$AL,2,0)</f>
        <v>#N/A</v>
      </c>
      <c r="AF323" s="37" t="e">
        <f>VLOOKUP(ROW(AC323)-6,'Apartment Expenses'!$M:$AL,15,0)</f>
        <v>#N/A</v>
      </c>
      <c r="AG323" s="38" t="e">
        <f>VLOOKUP(ROW(AC323)-6,'Apartment Expenses'!$M:$AL,16,0)</f>
        <v>#N/A</v>
      </c>
      <c r="AH323" s="37" t="e">
        <f>VLOOKUP(ROW(AC323)-6,'Apartment Expenses'!$M:$AL,17,0)</f>
        <v>#N/A</v>
      </c>
    </row>
    <row r="324" spans="24:34" x14ac:dyDescent="0.25">
      <c r="X324" s="30"/>
      <c r="AD324" s="40" t="e">
        <f>VLOOKUP(ROW(AC324)-6,'Apartment Expenses'!$M:$AL,18,0)</f>
        <v>#N/A</v>
      </c>
      <c r="AE324" s="39" t="e">
        <f>VLOOKUP(ROW(AC324)-6,'Apartment Expenses'!$M:$AL,2,0)</f>
        <v>#N/A</v>
      </c>
      <c r="AF324" s="37" t="e">
        <f>VLOOKUP(ROW(AC324)-6,'Apartment Expenses'!$M:$AL,15,0)</f>
        <v>#N/A</v>
      </c>
      <c r="AG324" s="38" t="e">
        <f>VLOOKUP(ROW(AC324)-6,'Apartment Expenses'!$M:$AL,16,0)</f>
        <v>#N/A</v>
      </c>
      <c r="AH324" s="37" t="e">
        <f>VLOOKUP(ROW(AC324)-6,'Apartment Expenses'!$M:$AL,17,0)</f>
        <v>#N/A</v>
      </c>
    </row>
    <row r="325" spans="24:34" x14ac:dyDescent="0.25">
      <c r="X325" s="30"/>
      <c r="AD325" s="40" t="e">
        <f>VLOOKUP(ROW(AC325)-6,'Apartment Expenses'!$M:$AL,18,0)</f>
        <v>#N/A</v>
      </c>
      <c r="AE325" s="39" t="e">
        <f>VLOOKUP(ROW(AC325)-6,'Apartment Expenses'!$M:$AL,2,0)</f>
        <v>#N/A</v>
      </c>
      <c r="AF325" s="37" t="e">
        <f>VLOOKUP(ROW(AC325)-6,'Apartment Expenses'!$M:$AL,15,0)</f>
        <v>#N/A</v>
      </c>
      <c r="AG325" s="38" t="e">
        <f>VLOOKUP(ROW(AC325)-6,'Apartment Expenses'!$M:$AL,16,0)</f>
        <v>#N/A</v>
      </c>
      <c r="AH325" s="37" t="e">
        <f>VLOOKUP(ROW(AC325)-6,'Apartment Expenses'!$M:$AL,17,0)</f>
        <v>#N/A</v>
      </c>
    </row>
    <row r="326" spans="24:34" x14ac:dyDescent="0.25">
      <c r="X326" s="30"/>
      <c r="AD326" s="40" t="e">
        <f>VLOOKUP(ROW(AC326)-6,'Apartment Expenses'!$M:$AL,18,0)</f>
        <v>#N/A</v>
      </c>
      <c r="AE326" s="39" t="e">
        <f>VLOOKUP(ROW(AC326)-6,'Apartment Expenses'!$M:$AL,2,0)</f>
        <v>#N/A</v>
      </c>
      <c r="AF326" s="37" t="e">
        <f>VLOOKUP(ROW(AC326)-6,'Apartment Expenses'!$M:$AL,15,0)</f>
        <v>#N/A</v>
      </c>
      <c r="AG326" s="38" t="e">
        <f>VLOOKUP(ROW(AC326)-6,'Apartment Expenses'!$M:$AL,16,0)</f>
        <v>#N/A</v>
      </c>
      <c r="AH326" s="37" t="e">
        <f>VLOOKUP(ROW(AC326)-6,'Apartment Expenses'!$M:$AL,17,0)</f>
        <v>#N/A</v>
      </c>
    </row>
    <row r="327" spans="24:34" x14ac:dyDescent="0.25">
      <c r="X327" s="30"/>
      <c r="AD327" s="40" t="e">
        <f>VLOOKUP(ROW(AC327)-6,'Apartment Expenses'!$M:$AL,18,0)</f>
        <v>#N/A</v>
      </c>
      <c r="AE327" s="39" t="e">
        <f>VLOOKUP(ROW(AC327)-6,'Apartment Expenses'!$M:$AL,2,0)</f>
        <v>#N/A</v>
      </c>
      <c r="AF327" s="37" t="e">
        <f>VLOOKUP(ROW(AC327)-6,'Apartment Expenses'!$M:$AL,15,0)</f>
        <v>#N/A</v>
      </c>
      <c r="AG327" s="38" t="e">
        <f>VLOOKUP(ROW(AC327)-6,'Apartment Expenses'!$M:$AL,16,0)</f>
        <v>#N/A</v>
      </c>
      <c r="AH327" s="37" t="e">
        <f>VLOOKUP(ROW(AC327)-6,'Apartment Expenses'!$M:$AL,17,0)</f>
        <v>#N/A</v>
      </c>
    </row>
    <row r="328" spans="24:34" x14ac:dyDescent="0.25">
      <c r="X328" s="30"/>
      <c r="AD328" s="40" t="e">
        <f>VLOOKUP(ROW(AC328)-6,'Apartment Expenses'!$M:$AL,18,0)</f>
        <v>#N/A</v>
      </c>
      <c r="AE328" s="39" t="e">
        <f>VLOOKUP(ROW(AC328)-6,'Apartment Expenses'!$M:$AL,2,0)</f>
        <v>#N/A</v>
      </c>
      <c r="AF328" s="37" t="e">
        <f>VLOOKUP(ROW(AC328)-6,'Apartment Expenses'!$M:$AL,15,0)</f>
        <v>#N/A</v>
      </c>
      <c r="AG328" s="38" t="e">
        <f>VLOOKUP(ROW(AC328)-6,'Apartment Expenses'!$M:$AL,16,0)</f>
        <v>#N/A</v>
      </c>
      <c r="AH328" s="37" t="e">
        <f>VLOOKUP(ROW(AC328)-6,'Apartment Expenses'!$M:$AL,17,0)</f>
        <v>#N/A</v>
      </c>
    </row>
    <row r="329" spans="24:34" x14ac:dyDescent="0.25">
      <c r="X329" s="30"/>
      <c r="AD329" s="40" t="e">
        <f>VLOOKUP(ROW(AC329)-6,'Apartment Expenses'!$M:$AL,18,0)</f>
        <v>#N/A</v>
      </c>
      <c r="AE329" s="39" t="e">
        <f>VLOOKUP(ROW(AC329)-6,'Apartment Expenses'!$M:$AL,2,0)</f>
        <v>#N/A</v>
      </c>
      <c r="AF329" s="37" t="e">
        <f>VLOOKUP(ROW(AC329)-6,'Apartment Expenses'!$M:$AL,15,0)</f>
        <v>#N/A</v>
      </c>
      <c r="AG329" s="38" t="e">
        <f>VLOOKUP(ROW(AC329)-6,'Apartment Expenses'!$M:$AL,16,0)</f>
        <v>#N/A</v>
      </c>
      <c r="AH329" s="37" t="e">
        <f>VLOOKUP(ROW(AC329)-6,'Apartment Expenses'!$M:$AL,17,0)</f>
        <v>#N/A</v>
      </c>
    </row>
    <row r="330" spans="24:34" x14ac:dyDescent="0.25">
      <c r="X330" s="30"/>
      <c r="AD330" s="40" t="e">
        <f>VLOOKUP(ROW(AC330)-6,'Apartment Expenses'!$M:$AL,18,0)</f>
        <v>#N/A</v>
      </c>
      <c r="AE330" s="39" t="e">
        <f>VLOOKUP(ROW(AC330)-6,'Apartment Expenses'!$M:$AL,2,0)</f>
        <v>#N/A</v>
      </c>
      <c r="AF330" s="37" t="e">
        <f>VLOOKUP(ROW(AC330)-6,'Apartment Expenses'!$M:$AL,15,0)</f>
        <v>#N/A</v>
      </c>
      <c r="AG330" s="38" t="e">
        <f>VLOOKUP(ROW(AC330)-6,'Apartment Expenses'!$M:$AL,16,0)</f>
        <v>#N/A</v>
      </c>
      <c r="AH330" s="37" t="e">
        <f>VLOOKUP(ROW(AC330)-6,'Apartment Expenses'!$M:$AL,17,0)</f>
        <v>#N/A</v>
      </c>
    </row>
    <row r="331" spans="24:34" x14ac:dyDescent="0.25">
      <c r="X331" s="30"/>
      <c r="AD331" s="40" t="e">
        <f>VLOOKUP(ROW(AC331)-6,'Apartment Expenses'!$M:$AL,18,0)</f>
        <v>#N/A</v>
      </c>
      <c r="AE331" s="39" t="e">
        <f>VLOOKUP(ROW(AC331)-6,'Apartment Expenses'!$M:$AL,2,0)</f>
        <v>#N/A</v>
      </c>
      <c r="AF331" s="37" t="e">
        <f>VLOOKUP(ROW(AC331)-6,'Apartment Expenses'!$M:$AL,15,0)</f>
        <v>#N/A</v>
      </c>
      <c r="AG331" s="38" t="e">
        <f>VLOOKUP(ROW(AC331)-6,'Apartment Expenses'!$M:$AL,16,0)</f>
        <v>#N/A</v>
      </c>
      <c r="AH331" s="37" t="e">
        <f>VLOOKUP(ROW(AC331)-6,'Apartment Expenses'!$M:$AL,17,0)</f>
        <v>#N/A</v>
      </c>
    </row>
    <row r="332" spans="24:34" x14ac:dyDescent="0.25">
      <c r="X332" s="30"/>
      <c r="AD332" s="40" t="e">
        <f>VLOOKUP(ROW(AC332)-6,'Apartment Expenses'!$M:$AL,18,0)</f>
        <v>#N/A</v>
      </c>
      <c r="AE332" s="39" t="e">
        <f>VLOOKUP(ROW(AC332)-6,'Apartment Expenses'!$M:$AL,2,0)</f>
        <v>#N/A</v>
      </c>
      <c r="AF332" s="37" t="e">
        <f>VLOOKUP(ROW(AC332)-6,'Apartment Expenses'!$M:$AL,15,0)</f>
        <v>#N/A</v>
      </c>
      <c r="AG332" s="38" t="e">
        <f>VLOOKUP(ROW(AC332)-6,'Apartment Expenses'!$M:$AL,16,0)</f>
        <v>#N/A</v>
      </c>
      <c r="AH332" s="37" t="e">
        <f>VLOOKUP(ROW(AC332)-6,'Apartment Expenses'!$M:$AL,17,0)</f>
        <v>#N/A</v>
      </c>
    </row>
    <row r="333" spans="24:34" x14ac:dyDescent="0.25">
      <c r="X333" s="30"/>
      <c r="AD333" s="40" t="e">
        <f>VLOOKUP(ROW(AC333)-6,'Apartment Expenses'!$M:$AL,18,0)</f>
        <v>#N/A</v>
      </c>
      <c r="AE333" s="39" t="e">
        <f>VLOOKUP(ROW(AC333)-6,'Apartment Expenses'!$M:$AL,2,0)</f>
        <v>#N/A</v>
      </c>
      <c r="AF333" s="37" t="e">
        <f>VLOOKUP(ROW(AC333)-6,'Apartment Expenses'!$M:$AL,15,0)</f>
        <v>#N/A</v>
      </c>
      <c r="AG333" s="38" t="e">
        <f>VLOOKUP(ROW(AC333)-6,'Apartment Expenses'!$M:$AL,16,0)</f>
        <v>#N/A</v>
      </c>
      <c r="AH333" s="37" t="e">
        <f>VLOOKUP(ROW(AC333)-6,'Apartment Expenses'!$M:$AL,17,0)</f>
        <v>#N/A</v>
      </c>
    </row>
    <row r="334" spans="24:34" x14ac:dyDescent="0.25">
      <c r="X334" s="30"/>
      <c r="AD334" s="40" t="e">
        <f>VLOOKUP(ROW(AC334)-6,'Apartment Expenses'!$M:$AL,18,0)</f>
        <v>#N/A</v>
      </c>
      <c r="AE334" s="39" t="e">
        <f>VLOOKUP(ROW(AC334)-6,'Apartment Expenses'!$M:$AL,2,0)</f>
        <v>#N/A</v>
      </c>
      <c r="AF334" s="37" t="e">
        <f>VLOOKUP(ROW(AC334)-6,'Apartment Expenses'!$M:$AL,15,0)</f>
        <v>#N/A</v>
      </c>
      <c r="AG334" s="38" t="e">
        <f>VLOOKUP(ROW(AC334)-6,'Apartment Expenses'!$M:$AL,16,0)</f>
        <v>#N/A</v>
      </c>
      <c r="AH334" s="37" t="e">
        <f>VLOOKUP(ROW(AC334)-6,'Apartment Expenses'!$M:$AL,17,0)</f>
        <v>#N/A</v>
      </c>
    </row>
    <row r="335" spans="24:34" x14ac:dyDescent="0.25">
      <c r="X335" s="30"/>
      <c r="AD335" s="40" t="e">
        <f>VLOOKUP(ROW(AC335)-6,'Apartment Expenses'!$M:$AL,18,0)</f>
        <v>#N/A</v>
      </c>
      <c r="AE335" s="39" t="e">
        <f>VLOOKUP(ROW(AC335)-6,'Apartment Expenses'!$M:$AL,2,0)</f>
        <v>#N/A</v>
      </c>
      <c r="AF335" s="37" t="e">
        <f>VLOOKUP(ROW(AC335)-6,'Apartment Expenses'!$M:$AL,15,0)</f>
        <v>#N/A</v>
      </c>
      <c r="AG335" s="38" t="e">
        <f>VLOOKUP(ROW(AC335)-6,'Apartment Expenses'!$M:$AL,16,0)</f>
        <v>#N/A</v>
      </c>
      <c r="AH335" s="37" t="e">
        <f>VLOOKUP(ROW(AC335)-6,'Apartment Expenses'!$M:$AL,17,0)</f>
        <v>#N/A</v>
      </c>
    </row>
    <row r="336" spans="24:34" x14ac:dyDescent="0.25">
      <c r="X336" s="30"/>
      <c r="AD336" s="40" t="e">
        <f>VLOOKUP(ROW(AC336)-6,'Apartment Expenses'!$M:$AL,18,0)</f>
        <v>#N/A</v>
      </c>
      <c r="AE336" s="39" t="e">
        <f>VLOOKUP(ROW(AC336)-6,'Apartment Expenses'!$M:$AL,2,0)</f>
        <v>#N/A</v>
      </c>
      <c r="AF336" s="37" t="e">
        <f>VLOOKUP(ROW(AC336)-6,'Apartment Expenses'!$M:$AL,15,0)</f>
        <v>#N/A</v>
      </c>
      <c r="AG336" s="38" t="e">
        <f>VLOOKUP(ROW(AC336)-6,'Apartment Expenses'!$M:$AL,16,0)</f>
        <v>#N/A</v>
      </c>
      <c r="AH336" s="37" t="e">
        <f>VLOOKUP(ROW(AC336)-6,'Apartment Expenses'!$M:$AL,17,0)</f>
        <v>#N/A</v>
      </c>
    </row>
    <row r="337" spans="24:34" x14ac:dyDescent="0.25">
      <c r="X337" s="30"/>
      <c r="AD337" s="40" t="e">
        <f>VLOOKUP(ROW(AC337)-6,'Apartment Expenses'!$M:$AL,18,0)</f>
        <v>#N/A</v>
      </c>
      <c r="AE337" s="39" t="e">
        <f>VLOOKUP(ROW(AC337)-6,'Apartment Expenses'!$M:$AL,2,0)</f>
        <v>#N/A</v>
      </c>
      <c r="AF337" s="37" t="e">
        <f>VLOOKUP(ROW(AC337)-6,'Apartment Expenses'!$M:$AL,15,0)</f>
        <v>#N/A</v>
      </c>
      <c r="AG337" s="38" t="e">
        <f>VLOOKUP(ROW(AC337)-6,'Apartment Expenses'!$M:$AL,16,0)</f>
        <v>#N/A</v>
      </c>
      <c r="AH337" s="37" t="e">
        <f>VLOOKUP(ROW(AC337)-6,'Apartment Expenses'!$M:$AL,17,0)</f>
        <v>#N/A</v>
      </c>
    </row>
    <row r="338" spans="24:34" x14ac:dyDescent="0.25">
      <c r="X338" s="30"/>
      <c r="AD338" s="40" t="e">
        <f>VLOOKUP(ROW(AC338)-6,'Apartment Expenses'!$M:$AL,18,0)</f>
        <v>#N/A</v>
      </c>
      <c r="AE338" s="39" t="e">
        <f>VLOOKUP(ROW(AC338)-6,'Apartment Expenses'!$M:$AL,2,0)</f>
        <v>#N/A</v>
      </c>
      <c r="AF338" s="37" t="e">
        <f>VLOOKUP(ROW(AC338)-6,'Apartment Expenses'!$M:$AL,15,0)</f>
        <v>#N/A</v>
      </c>
      <c r="AG338" s="38" t="e">
        <f>VLOOKUP(ROW(AC338)-6,'Apartment Expenses'!$M:$AL,16,0)</f>
        <v>#N/A</v>
      </c>
      <c r="AH338" s="37" t="e">
        <f>VLOOKUP(ROW(AC338)-6,'Apartment Expenses'!$M:$AL,17,0)</f>
        <v>#N/A</v>
      </c>
    </row>
    <row r="339" spans="24:34" x14ac:dyDescent="0.25">
      <c r="X339" s="30"/>
      <c r="AD339" s="40" t="e">
        <f>VLOOKUP(ROW(AC339)-6,'Apartment Expenses'!$M:$AL,18,0)</f>
        <v>#N/A</v>
      </c>
      <c r="AE339" s="39" t="e">
        <f>VLOOKUP(ROW(AC339)-6,'Apartment Expenses'!$M:$AL,2,0)</f>
        <v>#N/A</v>
      </c>
      <c r="AF339" s="37" t="e">
        <f>VLOOKUP(ROW(AC339)-6,'Apartment Expenses'!$M:$AL,15,0)</f>
        <v>#N/A</v>
      </c>
      <c r="AG339" s="38" t="e">
        <f>VLOOKUP(ROW(AC339)-6,'Apartment Expenses'!$M:$AL,16,0)</f>
        <v>#N/A</v>
      </c>
      <c r="AH339" s="37" t="e">
        <f>VLOOKUP(ROW(AC339)-6,'Apartment Expenses'!$M:$AL,17,0)</f>
        <v>#N/A</v>
      </c>
    </row>
    <row r="340" spans="24:34" x14ac:dyDescent="0.25">
      <c r="X340" s="30"/>
      <c r="AD340" s="40" t="e">
        <f>VLOOKUP(ROW(AC340)-6,'Apartment Expenses'!$M:$AL,18,0)</f>
        <v>#N/A</v>
      </c>
      <c r="AE340" s="39" t="e">
        <f>VLOOKUP(ROW(AC340)-6,'Apartment Expenses'!$M:$AL,2,0)</f>
        <v>#N/A</v>
      </c>
      <c r="AF340" s="37" t="e">
        <f>VLOOKUP(ROW(AC340)-6,'Apartment Expenses'!$M:$AL,15,0)</f>
        <v>#N/A</v>
      </c>
      <c r="AG340" s="38" t="e">
        <f>VLOOKUP(ROW(AC340)-6,'Apartment Expenses'!$M:$AL,16,0)</f>
        <v>#N/A</v>
      </c>
      <c r="AH340" s="37" t="e">
        <f>VLOOKUP(ROW(AC340)-6,'Apartment Expenses'!$M:$AL,17,0)</f>
        <v>#N/A</v>
      </c>
    </row>
    <row r="341" spans="24:34" x14ac:dyDescent="0.25">
      <c r="X341" s="30"/>
      <c r="AD341" s="40" t="e">
        <f>VLOOKUP(ROW(AC341)-6,'Apartment Expenses'!$M:$AL,18,0)</f>
        <v>#N/A</v>
      </c>
      <c r="AE341" s="39" t="e">
        <f>VLOOKUP(ROW(AC341)-6,'Apartment Expenses'!$M:$AL,2,0)</f>
        <v>#N/A</v>
      </c>
      <c r="AF341" s="37" t="e">
        <f>VLOOKUP(ROW(AC341)-6,'Apartment Expenses'!$M:$AL,15,0)</f>
        <v>#N/A</v>
      </c>
      <c r="AG341" s="38" t="e">
        <f>VLOOKUP(ROW(AC341)-6,'Apartment Expenses'!$M:$AL,16,0)</f>
        <v>#N/A</v>
      </c>
      <c r="AH341" s="37" t="e">
        <f>VLOOKUP(ROW(AC341)-6,'Apartment Expenses'!$M:$AL,17,0)</f>
        <v>#N/A</v>
      </c>
    </row>
    <row r="342" spans="24:34" x14ac:dyDescent="0.25">
      <c r="X342" s="30"/>
      <c r="AD342" s="40" t="e">
        <f>VLOOKUP(ROW(AC342)-6,'Apartment Expenses'!$M:$AL,18,0)</f>
        <v>#N/A</v>
      </c>
      <c r="AE342" s="39" t="e">
        <f>VLOOKUP(ROW(AC342)-6,'Apartment Expenses'!$M:$AL,2,0)</f>
        <v>#N/A</v>
      </c>
      <c r="AF342" s="37" t="e">
        <f>VLOOKUP(ROW(AC342)-6,'Apartment Expenses'!$M:$AL,15,0)</f>
        <v>#N/A</v>
      </c>
      <c r="AG342" s="38" t="e">
        <f>VLOOKUP(ROW(AC342)-6,'Apartment Expenses'!$M:$AL,16,0)</f>
        <v>#N/A</v>
      </c>
      <c r="AH342" s="37" t="e">
        <f>VLOOKUP(ROW(AC342)-6,'Apartment Expenses'!$M:$AL,17,0)</f>
        <v>#N/A</v>
      </c>
    </row>
    <row r="343" spans="24:34" x14ac:dyDescent="0.25">
      <c r="X343" s="30"/>
      <c r="AD343" s="40" t="e">
        <f>VLOOKUP(ROW(AC343)-6,'Apartment Expenses'!$M:$AL,18,0)</f>
        <v>#N/A</v>
      </c>
      <c r="AE343" s="39" t="e">
        <f>VLOOKUP(ROW(AC343)-6,'Apartment Expenses'!$M:$AL,2,0)</f>
        <v>#N/A</v>
      </c>
      <c r="AF343" s="37" t="e">
        <f>VLOOKUP(ROW(AC343)-6,'Apartment Expenses'!$M:$AL,15,0)</f>
        <v>#N/A</v>
      </c>
      <c r="AG343" s="38" t="e">
        <f>VLOOKUP(ROW(AC343)-6,'Apartment Expenses'!$M:$AL,16,0)</f>
        <v>#N/A</v>
      </c>
      <c r="AH343" s="37" t="e">
        <f>VLOOKUP(ROW(AC343)-6,'Apartment Expenses'!$M:$AL,17,0)</f>
        <v>#N/A</v>
      </c>
    </row>
    <row r="344" spans="24:34" x14ac:dyDescent="0.25">
      <c r="X344" s="30"/>
      <c r="AD344" s="40" t="e">
        <f>VLOOKUP(ROW(AC344)-6,'Apartment Expenses'!$M:$AL,18,0)</f>
        <v>#N/A</v>
      </c>
      <c r="AE344" s="39" t="e">
        <f>VLOOKUP(ROW(AC344)-6,'Apartment Expenses'!$M:$AL,2,0)</f>
        <v>#N/A</v>
      </c>
      <c r="AF344" s="37" t="e">
        <f>VLOOKUP(ROW(AC344)-6,'Apartment Expenses'!$M:$AL,15,0)</f>
        <v>#N/A</v>
      </c>
      <c r="AG344" s="38" t="e">
        <f>VLOOKUP(ROW(AC344)-6,'Apartment Expenses'!$M:$AL,16,0)</f>
        <v>#N/A</v>
      </c>
      <c r="AH344" s="37" t="e">
        <f>VLOOKUP(ROW(AC344)-6,'Apartment Expenses'!$M:$AL,17,0)</f>
        <v>#N/A</v>
      </c>
    </row>
    <row r="345" spans="24:34" x14ac:dyDescent="0.25">
      <c r="X345" s="30"/>
      <c r="AD345" s="40" t="e">
        <f>VLOOKUP(ROW(AC345)-6,'Apartment Expenses'!$M:$AL,18,0)</f>
        <v>#N/A</v>
      </c>
      <c r="AE345" s="39" t="e">
        <f>VLOOKUP(ROW(AC345)-6,'Apartment Expenses'!$M:$AL,2,0)</f>
        <v>#N/A</v>
      </c>
      <c r="AF345" s="37" t="e">
        <f>VLOOKUP(ROW(AC345)-6,'Apartment Expenses'!$M:$AL,15,0)</f>
        <v>#N/A</v>
      </c>
      <c r="AG345" s="38" t="e">
        <f>VLOOKUP(ROW(AC345)-6,'Apartment Expenses'!$M:$AL,16,0)</f>
        <v>#N/A</v>
      </c>
      <c r="AH345" s="37" t="e">
        <f>VLOOKUP(ROW(AC345)-6,'Apartment Expenses'!$M:$AL,17,0)</f>
        <v>#N/A</v>
      </c>
    </row>
    <row r="346" spans="24:34" x14ac:dyDescent="0.25">
      <c r="X346" s="30"/>
      <c r="AD346" s="40" t="e">
        <f>VLOOKUP(ROW(AC346)-6,'Apartment Expenses'!$M:$AL,18,0)</f>
        <v>#N/A</v>
      </c>
      <c r="AE346" s="39" t="e">
        <f>VLOOKUP(ROW(AC346)-6,'Apartment Expenses'!$M:$AL,2,0)</f>
        <v>#N/A</v>
      </c>
      <c r="AF346" s="37" t="e">
        <f>VLOOKUP(ROW(AC346)-6,'Apartment Expenses'!$M:$AL,15,0)</f>
        <v>#N/A</v>
      </c>
      <c r="AG346" s="38" t="e">
        <f>VLOOKUP(ROW(AC346)-6,'Apartment Expenses'!$M:$AL,16,0)</f>
        <v>#N/A</v>
      </c>
      <c r="AH346" s="37" t="e">
        <f>VLOOKUP(ROW(AC346)-6,'Apartment Expenses'!$M:$AL,17,0)</f>
        <v>#N/A</v>
      </c>
    </row>
    <row r="347" spans="24:34" x14ac:dyDescent="0.25">
      <c r="X347" s="30"/>
      <c r="AD347" s="40" t="e">
        <f>VLOOKUP(ROW(AC347)-6,'Apartment Expenses'!$M:$AL,18,0)</f>
        <v>#N/A</v>
      </c>
      <c r="AE347" s="39" t="e">
        <f>VLOOKUP(ROW(AC347)-6,'Apartment Expenses'!$M:$AL,2,0)</f>
        <v>#N/A</v>
      </c>
      <c r="AF347" s="37" t="e">
        <f>VLOOKUP(ROW(AC347)-6,'Apartment Expenses'!$M:$AL,15,0)</f>
        <v>#N/A</v>
      </c>
      <c r="AG347" s="38" t="e">
        <f>VLOOKUP(ROW(AC347)-6,'Apartment Expenses'!$M:$AL,16,0)</f>
        <v>#N/A</v>
      </c>
      <c r="AH347" s="37" t="e">
        <f>VLOOKUP(ROW(AC347)-6,'Apartment Expenses'!$M:$AL,17,0)</f>
        <v>#N/A</v>
      </c>
    </row>
    <row r="348" spans="24:34" x14ac:dyDescent="0.25">
      <c r="X348" s="30"/>
      <c r="AD348" s="40" t="e">
        <f>VLOOKUP(ROW(AC348)-6,'Apartment Expenses'!$M:$AL,18,0)</f>
        <v>#N/A</v>
      </c>
      <c r="AE348" s="39" t="e">
        <f>VLOOKUP(ROW(AC348)-6,'Apartment Expenses'!$M:$AL,2,0)</f>
        <v>#N/A</v>
      </c>
      <c r="AF348" s="37" t="e">
        <f>VLOOKUP(ROW(AC348)-6,'Apartment Expenses'!$M:$AL,15,0)</f>
        <v>#N/A</v>
      </c>
      <c r="AG348" s="38" t="e">
        <f>VLOOKUP(ROW(AC348)-6,'Apartment Expenses'!$M:$AL,16,0)</f>
        <v>#N/A</v>
      </c>
      <c r="AH348" s="37" t="e">
        <f>VLOOKUP(ROW(AC348)-6,'Apartment Expenses'!$M:$AL,17,0)</f>
        <v>#N/A</v>
      </c>
    </row>
    <row r="349" spans="24:34" x14ac:dyDescent="0.25">
      <c r="X349" s="30"/>
      <c r="AD349" s="40" t="e">
        <f>VLOOKUP(ROW(AC349)-6,'Apartment Expenses'!$M:$AL,18,0)</f>
        <v>#N/A</v>
      </c>
      <c r="AE349" s="39" t="e">
        <f>VLOOKUP(ROW(AC349)-6,'Apartment Expenses'!$M:$AL,2,0)</f>
        <v>#N/A</v>
      </c>
      <c r="AF349" s="37" t="e">
        <f>VLOOKUP(ROW(AC349)-6,'Apartment Expenses'!$M:$AL,15,0)</f>
        <v>#N/A</v>
      </c>
      <c r="AG349" s="38" t="e">
        <f>VLOOKUP(ROW(AC349)-6,'Apartment Expenses'!$M:$AL,16,0)</f>
        <v>#N/A</v>
      </c>
      <c r="AH349" s="37" t="e">
        <f>VLOOKUP(ROW(AC349)-6,'Apartment Expenses'!$M:$AL,17,0)</f>
        <v>#N/A</v>
      </c>
    </row>
    <row r="350" spans="24:34" x14ac:dyDescent="0.25">
      <c r="X350" s="30"/>
      <c r="AD350" s="40" t="e">
        <f>VLOOKUP(ROW(AC350)-6,'Apartment Expenses'!$M:$AL,18,0)</f>
        <v>#N/A</v>
      </c>
      <c r="AE350" s="39" t="e">
        <f>VLOOKUP(ROW(AC350)-6,'Apartment Expenses'!$M:$AL,2,0)</f>
        <v>#N/A</v>
      </c>
      <c r="AF350" s="37" t="e">
        <f>VLOOKUP(ROW(AC350)-6,'Apartment Expenses'!$M:$AL,15,0)</f>
        <v>#N/A</v>
      </c>
      <c r="AG350" s="38" t="e">
        <f>VLOOKUP(ROW(AC350)-6,'Apartment Expenses'!$M:$AL,16,0)</f>
        <v>#N/A</v>
      </c>
      <c r="AH350" s="37" t="e">
        <f>VLOOKUP(ROW(AC350)-6,'Apartment Expenses'!$M:$AL,17,0)</f>
        <v>#N/A</v>
      </c>
    </row>
    <row r="351" spans="24:34" x14ac:dyDescent="0.25">
      <c r="X351" s="30"/>
      <c r="AD351" s="40" t="e">
        <f>VLOOKUP(ROW(AC351)-6,'Apartment Expenses'!$M:$AL,18,0)</f>
        <v>#N/A</v>
      </c>
      <c r="AE351" s="39" t="e">
        <f>VLOOKUP(ROW(AC351)-6,'Apartment Expenses'!$M:$AL,2,0)</f>
        <v>#N/A</v>
      </c>
      <c r="AF351" s="37" t="e">
        <f>VLOOKUP(ROW(AC351)-6,'Apartment Expenses'!$M:$AL,15,0)</f>
        <v>#N/A</v>
      </c>
      <c r="AG351" s="38" t="e">
        <f>VLOOKUP(ROW(AC351)-6,'Apartment Expenses'!$M:$AL,16,0)</f>
        <v>#N/A</v>
      </c>
      <c r="AH351" s="37" t="e">
        <f>VLOOKUP(ROW(AC351)-6,'Apartment Expenses'!$M:$AL,17,0)</f>
        <v>#N/A</v>
      </c>
    </row>
    <row r="352" spans="24:34" x14ac:dyDescent="0.25">
      <c r="X352" s="30"/>
      <c r="AD352" s="40" t="e">
        <f>VLOOKUP(ROW(AC352)-6,'Apartment Expenses'!$M:$AL,18,0)</f>
        <v>#N/A</v>
      </c>
      <c r="AE352" s="39" t="e">
        <f>VLOOKUP(ROW(AC352)-6,'Apartment Expenses'!$M:$AL,2,0)</f>
        <v>#N/A</v>
      </c>
      <c r="AF352" s="37" t="e">
        <f>VLOOKUP(ROW(AC352)-6,'Apartment Expenses'!$M:$AL,15,0)</f>
        <v>#N/A</v>
      </c>
      <c r="AG352" s="38" t="e">
        <f>VLOOKUP(ROW(AC352)-6,'Apartment Expenses'!$M:$AL,16,0)</f>
        <v>#N/A</v>
      </c>
      <c r="AH352" s="37" t="e">
        <f>VLOOKUP(ROW(AC352)-6,'Apartment Expenses'!$M:$AL,17,0)</f>
        <v>#N/A</v>
      </c>
    </row>
    <row r="353" spans="24:34" x14ac:dyDescent="0.25">
      <c r="X353" s="30"/>
      <c r="AD353" s="40" t="e">
        <f>VLOOKUP(ROW(AC353)-6,'Apartment Expenses'!$M:$AL,18,0)</f>
        <v>#N/A</v>
      </c>
      <c r="AE353" s="39" t="e">
        <f>VLOOKUP(ROW(AC353)-6,'Apartment Expenses'!$M:$AL,2,0)</f>
        <v>#N/A</v>
      </c>
      <c r="AF353" s="37" t="e">
        <f>VLOOKUP(ROW(AC353)-6,'Apartment Expenses'!$M:$AL,15,0)</f>
        <v>#N/A</v>
      </c>
      <c r="AG353" s="38" t="e">
        <f>VLOOKUP(ROW(AC353)-6,'Apartment Expenses'!$M:$AL,16,0)</f>
        <v>#N/A</v>
      </c>
      <c r="AH353" s="37" t="e">
        <f>VLOOKUP(ROW(AC353)-6,'Apartment Expenses'!$M:$AL,17,0)</f>
        <v>#N/A</v>
      </c>
    </row>
    <row r="354" spans="24:34" x14ac:dyDescent="0.25">
      <c r="X354" s="30"/>
      <c r="AD354" s="40" t="e">
        <f>VLOOKUP(ROW(AC354)-6,'Apartment Expenses'!$M:$AL,18,0)</f>
        <v>#N/A</v>
      </c>
      <c r="AE354" s="39" t="e">
        <f>VLOOKUP(ROW(AC354)-6,'Apartment Expenses'!$M:$AL,2,0)</f>
        <v>#N/A</v>
      </c>
      <c r="AF354" s="37" t="e">
        <f>VLOOKUP(ROW(AC354)-6,'Apartment Expenses'!$M:$AL,15,0)</f>
        <v>#N/A</v>
      </c>
      <c r="AG354" s="38" t="e">
        <f>VLOOKUP(ROW(AC354)-6,'Apartment Expenses'!$M:$AL,16,0)</f>
        <v>#N/A</v>
      </c>
      <c r="AH354" s="37" t="e">
        <f>VLOOKUP(ROW(AC354)-6,'Apartment Expenses'!$M:$AL,17,0)</f>
        <v>#N/A</v>
      </c>
    </row>
    <row r="355" spans="24:34" x14ac:dyDescent="0.25">
      <c r="X355" s="30"/>
      <c r="AD355" s="40" t="e">
        <f>VLOOKUP(ROW(AC355)-6,'Apartment Expenses'!$M:$AL,18,0)</f>
        <v>#N/A</v>
      </c>
      <c r="AE355" s="39" t="e">
        <f>VLOOKUP(ROW(AC355)-6,'Apartment Expenses'!$M:$AL,2,0)</f>
        <v>#N/A</v>
      </c>
      <c r="AF355" s="37" t="e">
        <f>VLOOKUP(ROW(AC355)-6,'Apartment Expenses'!$M:$AL,15,0)</f>
        <v>#N/A</v>
      </c>
      <c r="AG355" s="38" t="e">
        <f>VLOOKUP(ROW(AC355)-6,'Apartment Expenses'!$M:$AL,16,0)</f>
        <v>#N/A</v>
      </c>
      <c r="AH355" s="37" t="e">
        <f>VLOOKUP(ROW(AC355)-6,'Apartment Expenses'!$M:$AL,17,0)</f>
        <v>#N/A</v>
      </c>
    </row>
    <row r="356" spans="24:34" x14ac:dyDescent="0.25">
      <c r="X356" s="30"/>
      <c r="AD356" s="40" t="e">
        <f>VLOOKUP(ROW(AC356)-6,'Apartment Expenses'!$M:$AL,18,0)</f>
        <v>#N/A</v>
      </c>
      <c r="AE356" s="39" t="e">
        <f>VLOOKUP(ROW(AC356)-6,'Apartment Expenses'!$M:$AL,2,0)</f>
        <v>#N/A</v>
      </c>
      <c r="AF356" s="37" t="e">
        <f>VLOOKUP(ROW(AC356)-6,'Apartment Expenses'!$M:$AL,15,0)</f>
        <v>#N/A</v>
      </c>
      <c r="AG356" s="38" t="e">
        <f>VLOOKUP(ROW(AC356)-6,'Apartment Expenses'!$M:$AL,16,0)</f>
        <v>#N/A</v>
      </c>
      <c r="AH356" s="37" t="e">
        <f>VLOOKUP(ROW(AC356)-6,'Apartment Expenses'!$M:$AL,17,0)</f>
        <v>#N/A</v>
      </c>
    </row>
    <row r="357" spans="24:34" x14ac:dyDescent="0.25">
      <c r="X357" s="30"/>
      <c r="AD357" s="40" t="e">
        <f>VLOOKUP(ROW(AC357)-6,'Apartment Expenses'!$M:$AL,18,0)</f>
        <v>#N/A</v>
      </c>
      <c r="AE357" s="39" t="e">
        <f>VLOOKUP(ROW(AC357)-6,'Apartment Expenses'!$M:$AL,2,0)</f>
        <v>#N/A</v>
      </c>
      <c r="AF357" s="37" t="e">
        <f>VLOOKUP(ROW(AC357)-6,'Apartment Expenses'!$M:$AL,15,0)</f>
        <v>#N/A</v>
      </c>
      <c r="AG357" s="38" t="e">
        <f>VLOOKUP(ROW(AC357)-6,'Apartment Expenses'!$M:$AL,16,0)</f>
        <v>#N/A</v>
      </c>
      <c r="AH357" s="37" t="e">
        <f>VLOOKUP(ROW(AC357)-6,'Apartment Expenses'!$M:$AL,17,0)</f>
        <v>#N/A</v>
      </c>
    </row>
    <row r="358" spans="24:34" x14ac:dyDescent="0.25">
      <c r="X358" s="30"/>
      <c r="AD358" s="40" t="e">
        <f>VLOOKUP(ROW(AC358)-6,'Apartment Expenses'!$M:$AL,18,0)</f>
        <v>#N/A</v>
      </c>
      <c r="AE358" s="39" t="e">
        <f>VLOOKUP(ROW(AC358)-6,'Apartment Expenses'!$M:$AL,2,0)</f>
        <v>#N/A</v>
      </c>
      <c r="AF358" s="37" t="e">
        <f>VLOOKUP(ROW(AC358)-6,'Apartment Expenses'!$M:$AL,15,0)</f>
        <v>#N/A</v>
      </c>
      <c r="AG358" s="38" t="e">
        <f>VLOOKUP(ROW(AC358)-6,'Apartment Expenses'!$M:$AL,16,0)</f>
        <v>#N/A</v>
      </c>
      <c r="AH358" s="37" t="e">
        <f>VLOOKUP(ROW(AC358)-6,'Apartment Expenses'!$M:$AL,17,0)</f>
        <v>#N/A</v>
      </c>
    </row>
    <row r="359" spans="24:34" x14ac:dyDescent="0.25">
      <c r="X359" s="30"/>
      <c r="AD359" s="40" t="e">
        <f>VLOOKUP(ROW(AC359)-6,'Apartment Expenses'!$M:$AL,18,0)</f>
        <v>#N/A</v>
      </c>
      <c r="AE359" s="39" t="e">
        <f>VLOOKUP(ROW(AC359)-6,'Apartment Expenses'!$M:$AL,2,0)</f>
        <v>#N/A</v>
      </c>
      <c r="AF359" s="37" t="e">
        <f>VLOOKUP(ROW(AC359)-6,'Apartment Expenses'!$M:$AL,15,0)</f>
        <v>#N/A</v>
      </c>
      <c r="AG359" s="38" t="e">
        <f>VLOOKUP(ROW(AC359)-6,'Apartment Expenses'!$M:$AL,16,0)</f>
        <v>#N/A</v>
      </c>
      <c r="AH359" s="37" t="e">
        <f>VLOOKUP(ROW(AC359)-6,'Apartment Expenses'!$M:$AL,17,0)</f>
        <v>#N/A</v>
      </c>
    </row>
    <row r="360" spans="24:34" x14ac:dyDescent="0.25">
      <c r="X360" s="30"/>
      <c r="AD360" s="40" t="e">
        <f>VLOOKUP(ROW(AC360)-6,'Apartment Expenses'!$M:$AL,18,0)</f>
        <v>#N/A</v>
      </c>
      <c r="AE360" s="39" t="e">
        <f>VLOOKUP(ROW(AC360)-6,'Apartment Expenses'!$M:$AL,2,0)</f>
        <v>#N/A</v>
      </c>
      <c r="AF360" s="37" t="e">
        <f>VLOOKUP(ROW(AC360)-6,'Apartment Expenses'!$M:$AL,15,0)</f>
        <v>#N/A</v>
      </c>
      <c r="AG360" s="38" t="e">
        <f>VLOOKUP(ROW(AC360)-6,'Apartment Expenses'!$M:$AL,16,0)</f>
        <v>#N/A</v>
      </c>
      <c r="AH360" s="37" t="e">
        <f>VLOOKUP(ROW(AC360)-6,'Apartment Expenses'!$M:$AL,17,0)</f>
        <v>#N/A</v>
      </c>
    </row>
    <row r="361" spans="24:34" x14ac:dyDescent="0.25">
      <c r="X361" s="30"/>
      <c r="AD361" s="40" t="e">
        <f>VLOOKUP(ROW(AC361)-6,'Apartment Expenses'!$M:$AL,18,0)</f>
        <v>#N/A</v>
      </c>
      <c r="AE361" s="39" t="e">
        <f>VLOOKUP(ROW(AC361)-6,'Apartment Expenses'!$M:$AL,2,0)</f>
        <v>#N/A</v>
      </c>
      <c r="AF361" s="37" t="e">
        <f>VLOOKUP(ROW(AC361)-6,'Apartment Expenses'!$M:$AL,15,0)</f>
        <v>#N/A</v>
      </c>
      <c r="AG361" s="38" t="e">
        <f>VLOOKUP(ROW(AC361)-6,'Apartment Expenses'!$M:$AL,16,0)</f>
        <v>#N/A</v>
      </c>
      <c r="AH361" s="37" t="e">
        <f>VLOOKUP(ROW(AC361)-6,'Apartment Expenses'!$M:$AL,17,0)</f>
        <v>#N/A</v>
      </c>
    </row>
    <row r="362" spans="24:34" x14ac:dyDescent="0.25">
      <c r="X362" s="30"/>
      <c r="AD362" s="40" t="e">
        <f>VLOOKUP(ROW(AC362)-6,'Apartment Expenses'!$M:$AL,18,0)</f>
        <v>#N/A</v>
      </c>
      <c r="AE362" s="39" t="e">
        <f>VLOOKUP(ROW(AC362)-6,'Apartment Expenses'!$M:$AL,2,0)</f>
        <v>#N/A</v>
      </c>
      <c r="AF362" s="37" t="e">
        <f>VLOOKUP(ROW(AC362)-6,'Apartment Expenses'!$M:$AL,15,0)</f>
        <v>#N/A</v>
      </c>
      <c r="AG362" s="38" t="e">
        <f>VLOOKUP(ROW(AC362)-6,'Apartment Expenses'!$M:$AL,16,0)</f>
        <v>#N/A</v>
      </c>
      <c r="AH362" s="37" t="e">
        <f>VLOOKUP(ROW(AC362)-6,'Apartment Expenses'!$M:$AL,17,0)</f>
        <v>#N/A</v>
      </c>
    </row>
    <row r="363" spans="24:34" x14ac:dyDescent="0.25">
      <c r="X363" s="30"/>
      <c r="AD363" s="40" t="e">
        <f>VLOOKUP(ROW(AC363)-6,'Apartment Expenses'!$M:$AL,18,0)</f>
        <v>#N/A</v>
      </c>
      <c r="AE363" s="39" t="e">
        <f>VLOOKUP(ROW(AC363)-6,'Apartment Expenses'!$M:$AL,2,0)</f>
        <v>#N/A</v>
      </c>
      <c r="AF363" s="37" t="e">
        <f>VLOOKUP(ROW(AC363)-6,'Apartment Expenses'!$M:$AL,15,0)</f>
        <v>#N/A</v>
      </c>
      <c r="AG363" s="38" t="e">
        <f>VLOOKUP(ROW(AC363)-6,'Apartment Expenses'!$M:$AL,16,0)</f>
        <v>#N/A</v>
      </c>
      <c r="AH363" s="37" t="e">
        <f>VLOOKUP(ROW(AC363)-6,'Apartment Expenses'!$M:$AL,17,0)</f>
        <v>#N/A</v>
      </c>
    </row>
    <row r="364" spans="24:34" x14ac:dyDescent="0.25">
      <c r="X364" s="30"/>
      <c r="AD364" s="40" t="e">
        <f>VLOOKUP(ROW(AC364)-6,'Apartment Expenses'!$M:$AL,18,0)</f>
        <v>#N/A</v>
      </c>
      <c r="AE364" s="39" t="e">
        <f>VLOOKUP(ROW(AC364)-6,'Apartment Expenses'!$M:$AL,2,0)</f>
        <v>#N/A</v>
      </c>
      <c r="AF364" s="37" t="e">
        <f>VLOOKUP(ROW(AC364)-6,'Apartment Expenses'!$M:$AL,15,0)</f>
        <v>#N/A</v>
      </c>
      <c r="AG364" s="38" t="e">
        <f>VLOOKUP(ROW(AC364)-6,'Apartment Expenses'!$M:$AL,16,0)</f>
        <v>#N/A</v>
      </c>
      <c r="AH364" s="37" t="e">
        <f>VLOOKUP(ROW(AC364)-6,'Apartment Expenses'!$M:$AL,17,0)</f>
        <v>#N/A</v>
      </c>
    </row>
    <row r="365" spans="24:34" x14ac:dyDescent="0.25">
      <c r="X365" s="30"/>
      <c r="AD365" s="40" t="e">
        <f>VLOOKUP(ROW(AC365)-6,'Apartment Expenses'!$M:$AL,18,0)</f>
        <v>#N/A</v>
      </c>
      <c r="AE365" s="39" t="e">
        <f>VLOOKUP(ROW(AC365)-6,'Apartment Expenses'!$M:$AL,2,0)</f>
        <v>#N/A</v>
      </c>
      <c r="AF365" s="37" t="e">
        <f>VLOOKUP(ROW(AC365)-6,'Apartment Expenses'!$M:$AL,15,0)</f>
        <v>#N/A</v>
      </c>
      <c r="AG365" s="38" t="e">
        <f>VLOOKUP(ROW(AC365)-6,'Apartment Expenses'!$M:$AL,16,0)</f>
        <v>#N/A</v>
      </c>
      <c r="AH365" s="37" t="e">
        <f>VLOOKUP(ROW(AC365)-6,'Apartment Expenses'!$M:$AL,17,0)</f>
        <v>#N/A</v>
      </c>
    </row>
    <row r="366" spans="24:34" x14ac:dyDescent="0.25">
      <c r="X366" s="30"/>
      <c r="AD366" s="40" t="e">
        <f>VLOOKUP(ROW(AC366)-6,'Apartment Expenses'!$M:$AL,18,0)</f>
        <v>#N/A</v>
      </c>
      <c r="AE366" s="39" t="e">
        <f>VLOOKUP(ROW(AC366)-6,'Apartment Expenses'!$M:$AL,2,0)</f>
        <v>#N/A</v>
      </c>
      <c r="AF366" s="37" t="e">
        <f>VLOOKUP(ROW(AC366)-6,'Apartment Expenses'!$M:$AL,15,0)</f>
        <v>#N/A</v>
      </c>
      <c r="AG366" s="38" t="e">
        <f>VLOOKUP(ROW(AC366)-6,'Apartment Expenses'!$M:$AL,16,0)</f>
        <v>#N/A</v>
      </c>
      <c r="AH366" s="37" t="e">
        <f>VLOOKUP(ROW(AC366)-6,'Apartment Expenses'!$M:$AL,17,0)</f>
        <v>#N/A</v>
      </c>
    </row>
    <row r="367" spans="24:34" x14ac:dyDescent="0.25">
      <c r="X367" s="30"/>
      <c r="AD367" s="40" t="e">
        <f>VLOOKUP(ROW(AC367)-6,'Apartment Expenses'!$M:$AL,18,0)</f>
        <v>#N/A</v>
      </c>
      <c r="AE367" s="39" t="e">
        <f>VLOOKUP(ROW(AC367)-6,'Apartment Expenses'!$M:$AL,2,0)</f>
        <v>#N/A</v>
      </c>
      <c r="AF367" s="37" t="e">
        <f>VLOOKUP(ROW(AC367)-6,'Apartment Expenses'!$M:$AL,15,0)</f>
        <v>#N/A</v>
      </c>
      <c r="AG367" s="38" t="e">
        <f>VLOOKUP(ROW(AC367)-6,'Apartment Expenses'!$M:$AL,16,0)</f>
        <v>#N/A</v>
      </c>
      <c r="AH367" s="37" t="e">
        <f>VLOOKUP(ROW(AC367)-6,'Apartment Expenses'!$M:$AL,17,0)</f>
        <v>#N/A</v>
      </c>
    </row>
    <row r="368" spans="24:34" x14ac:dyDescent="0.25">
      <c r="X368" s="30"/>
      <c r="AD368" s="40" t="e">
        <f>VLOOKUP(ROW(AC368)-6,'Apartment Expenses'!$M:$AL,18,0)</f>
        <v>#N/A</v>
      </c>
      <c r="AE368" s="39" t="e">
        <f>VLOOKUP(ROW(AC368)-6,'Apartment Expenses'!$M:$AL,2,0)</f>
        <v>#N/A</v>
      </c>
      <c r="AF368" s="37" t="e">
        <f>VLOOKUP(ROW(AC368)-6,'Apartment Expenses'!$M:$AL,15,0)</f>
        <v>#N/A</v>
      </c>
      <c r="AG368" s="38" t="e">
        <f>VLOOKUP(ROW(AC368)-6,'Apartment Expenses'!$M:$AL,16,0)</f>
        <v>#N/A</v>
      </c>
      <c r="AH368" s="37" t="e">
        <f>VLOOKUP(ROW(AC368)-6,'Apartment Expenses'!$M:$AL,17,0)</f>
        <v>#N/A</v>
      </c>
    </row>
    <row r="369" spans="24:34" x14ac:dyDescent="0.25">
      <c r="X369" s="30"/>
      <c r="AD369" s="40" t="e">
        <f>VLOOKUP(ROW(AC369)-6,'Apartment Expenses'!$M:$AL,18,0)</f>
        <v>#N/A</v>
      </c>
      <c r="AE369" s="39" t="e">
        <f>VLOOKUP(ROW(AC369)-6,'Apartment Expenses'!$M:$AL,2,0)</f>
        <v>#N/A</v>
      </c>
      <c r="AF369" s="37" t="e">
        <f>VLOOKUP(ROW(AC369)-6,'Apartment Expenses'!$M:$AL,15,0)</f>
        <v>#N/A</v>
      </c>
      <c r="AG369" s="38" t="e">
        <f>VLOOKUP(ROW(AC369)-6,'Apartment Expenses'!$M:$AL,16,0)</f>
        <v>#N/A</v>
      </c>
      <c r="AH369" s="37" t="e">
        <f>VLOOKUP(ROW(AC369)-6,'Apartment Expenses'!$M:$AL,17,0)</f>
        <v>#N/A</v>
      </c>
    </row>
    <row r="370" spans="24:34" x14ac:dyDescent="0.25">
      <c r="X370" s="30"/>
      <c r="AD370" s="40" t="e">
        <f>VLOOKUP(ROW(AC370)-6,'Apartment Expenses'!$M:$AL,18,0)</f>
        <v>#N/A</v>
      </c>
      <c r="AE370" s="39" t="e">
        <f>VLOOKUP(ROW(AC370)-6,'Apartment Expenses'!$M:$AL,2,0)</f>
        <v>#N/A</v>
      </c>
      <c r="AF370" s="37" t="e">
        <f>VLOOKUP(ROW(AC370)-6,'Apartment Expenses'!$M:$AL,15,0)</f>
        <v>#N/A</v>
      </c>
      <c r="AG370" s="38" t="e">
        <f>VLOOKUP(ROW(AC370)-6,'Apartment Expenses'!$M:$AL,16,0)</f>
        <v>#N/A</v>
      </c>
      <c r="AH370" s="37" t="e">
        <f>VLOOKUP(ROW(AC370)-6,'Apartment Expenses'!$M:$AL,17,0)</f>
        <v>#N/A</v>
      </c>
    </row>
    <row r="371" spans="24:34" x14ac:dyDescent="0.25">
      <c r="X371" s="30"/>
      <c r="AD371" s="40" t="e">
        <f>VLOOKUP(ROW(AC371)-6,'Apartment Expenses'!$M:$AL,18,0)</f>
        <v>#N/A</v>
      </c>
      <c r="AE371" s="39" t="e">
        <f>VLOOKUP(ROW(AC371)-6,'Apartment Expenses'!$M:$AL,2,0)</f>
        <v>#N/A</v>
      </c>
      <c r="AF371" s="37" t="e">
        <f>VLOOKUP(ROW(AC371)-6,'Apartment Expenses'!$M:$AL,15,0)</f>
        <v>#N/A</v>
      </c>
      <c r="AG371" s="38" t="e">
        <f>VLOOKUP(ROW(AC371)-6,'Apartment Expenses'!$M:$AL,16,0)</f>
        <v>#N/A</v>
      </c>
      <c r="AH371" s="37" t="e">
        <f>VLOOKUP(ROW(AC371)-6,'Apartment Expenses'!$M:$AL,17,0)</f>
        <v>#N/A</v>
      </c>
    </row>
    <row r="372" spans="24:34" x14ac:dyDescent="0.25">
      <c r="X372" s="30"/>
      <c r="AD372" s="40" t="e">
        <f>VLOOKUP(ROW(AC372)-6,'Apartment Expenses'!$M:$AL,18,0)</f>
        <v>#N/A</v>
      </c>
      <c r="AE372" s="39" t="e">
        <f>VLOOKUP(ROW(AC372)-6,'Apartment Expenses'!$M:$AL,2,0)</f>
        <v>#N/A</v>
      </c>
      <c r="AF372" s="37" t="e">
        <f>VLOOKUP(ROW(AC372)-6,'Apartment Expenses'!$M:$AL,15,0)</f>
        <v>#N/A</v>
      </c>
      <c r="AG372" s="38" t="e">
        <f>VLOOKUP(ROW(AC372)-6,'Apartment Expenses'!$M:$AL,16,0)</f>
        <v>#N/A</v>
      </c>
      <c r="AH372" s="37" t="e">
        <f>VLOOKUP(ROW(AC372)-6,'Apartment Expenses'!$M:$AL,17,0)</f>
        <v>#N/A</v>
      </c>
    </row>
    <row r="373" spans="24:34" x14ac:dyDescent="0.25">
      <c r="X373" s="30"/>
      <c r="AD373" s="40" t="e">
        <f>VLOOKUP(ROW(AC373)-6,'Apartment Expenses'!$M:$AL,18,0)</f>
        <v>#N/A</v>
      </c>
      <c r="AE373" s="39" t="e">
        <f>VLOOKUP(ROW(AC373)-6,'Apartment Expenses'!$M:$AL,2,0)</f>
        <v>#N/A</v>
      </c>
      <c r="AF373" s="37" t="e">
        <f>VLOOKUP(ROW(AC373)-6,'Apartment Expenses'!$M:$AL,15,0)</f>
        <v>#N/A</v>
      </c>
      <c r="AG373" s="38" t="e">
        <f>VLOOKUP(ROW(AC373)-6,'Apartment Expenses'!$M:$AL,16,0)</f>
        <v>#N/A</v>
      </c>
      <c r="AH373" s="37" t="e">
        <f>VLOOKUP(ROW(AC373)-6,'Apartment Expenses'!$M:$AL,17,0)</f>
        <v>#N/A</v>
      </c>
    </row>
    <row r="374" spans="24:34" x14ac:dyDescent="0.25">
      <c r="X374" s="30"/>
      <c r="AD374" s="40" t="e">
        <f>VLOOKUP(ROW(AC374)-6,'Apartment Expenses'!$M:$AL,18,0)</f>
        <v>#N/A</v>
      </c>
      <c r="AE374" s="39" t="e">
        <f>VLOOKUP(ROW(AC374)-6,'Apartment Expenses'!$M:$AL,2,0)</f>
        <v>#N/A</v>
      </c>
      <c r="AF374" s="37" t="e">
        <f>VLOOKUP(ROW(AC374)-6,'Apartment Expenses'!$M:$AL,15,0)</f>
        <v>#N/A</v>
      </c>
      <c r="AG374" s="38" t="e">
        <f>VLOOKUP(ROW(AC374)-6,'Apartment Expenses'!$M:$AL,16,0)</f>
        <v>#N/A</v>
      </c>
      <c r="AH374" s="37" t="e">
        <f>VLOOKUP(ROW(AC374)-6,'Apartment Expenses'!$M:$AL,17,0)</f>
        <v>#N/A</v>
      </c>
    </row>
    <row r="375" spans="24:34" x14ac:dyDescent="0.25">
      <c r="X375" s="30"/>
      <c r="AD375" s="40" t="e">
        <f>VLOOKUP(ROW(AC375)-6,'Apartment Expenses'!$M:$AL,18,0)</f>
        <v>#N/A</v>
      </c>
      <c r="AE375" s="39" t="e">
        <f>VLOOKUP(ROW(AC375)-6,'Apartment Expenses'!$M:$AL,2,0)</f>
        <v>#N/A</v>
      </c>
      <c r="AF375" s="37" t="e">
        <f>VLOOKUP(ROW(AC375)-6,'Apartment Expenses'!$M:$AL,15,0)</f>
        <v>#N/A</v>
      </c>
      <c r="AG375" s="38" t="e">
        <f>VLOOKUP(ROW(AC375)-6,'Apartment Expenses'!$M:$AL,16,0)</f>
        <v>#N/A</v>
      </c>
      <c r="AH375" s="37" t="e">
        <f>VLOOKUP(ROW(AC375)-6,'Apartment Expenses'!$M:$AL,17,0)</f>
        <v>#N/A</v>
      </c>
    </row>
    <row r="376" spans="24:34" x14ac:dyDescent="0.25">
      <c r="X376" s="30"/>
      <c r="AD376" s="40" t="e">
        <f>VLOOKUP(ROW(AC376)-6,'Apartment Expenses'!$M:$AL,18,0)</f>
        <v>#N/A</v>
      </c>
      <c r="AE376" s="39" t="e">
        <f>VLOOKUP(ROW(AC376)-6,'Apartment Expenses'!$M:$AL,2,0)</f>
        <v>#N/A</v>
      </c>
      <c r="AF376" s="37" t="e">
        <f>VLOOKUP(ROW(AC376)-6,'Apartment Expenses'!$M:$AL,15,0)</f>
        <v>#N/A</v>
      </c>
      <c r="AG376" s="38" t="e">
        <f>VLOOKUP(ROW(AC376)-6,'Apartment Expenses'!$M:$AL,16,0)</f>
        <v>#N/A</v>
      </c>
      <c r="AH376" s="37" t="e">
        <f>VLOOKUP(ROW(AC376)-6,'Apartment Expenses'!$M:$AL,17,0)</f>
        <v>#N/A</v>
      </c>
    </row>
    <row r="377" spans="24:34" x14ac:dyDescent="0.25">
      <c r="X377" s="30"/>
      <c r="AD377" s="40" t="e">
        <f>VLOOKUP(ROW(AC377)-6,'Apartment Expenses'!$M:$AL,18,0)</f>
        <v>#N/A</v>
      </c>
      <c r="AE377" s="39" t="e">
        <f>VLOOKUP(ROW(AC377)-6,'Apartment Expenses'!$M:$AL,2,0)</f>
        <v>#N/A</v>
      </c>
      <c r="AF377" s="37" t="e">
        <f>VLOOKUP(ROW(AC377)-6,'Apartment Expenses'!$M:$AL,15,0)</f>
        <v>#N/A</v>
      </c>
      <c r="AG377" s="38" t="e">
        <f>VLOOKUP(ROW(AC377)-6,'Apartment Expenses'!$M:$AL,16,0)</f>
        <v>#N/A</v>
      </c>
      <c r="AH377" s="37" t="e">
        <f>VLOOKUP(ROW(AC377)-6,'Apartment Expenses'!$M:$AL,17,0)</f>
        <v>#N/A</v>
      </c>
    </row>
    <row r="378" spans="24:34" x14ac:dyDescent="0.25">
      <c r="X378" s="30"/>
      <c r="AD378" s="40" t="e">
        <f>VLOOKUP(ROW(AC378)-6,'Apartment Expenses'!$M:$AL,18,0)</f>
        <v>#N/A</v>
      </c>
      <c r="AE378" s="39" t="e">
        <f>VLOOKUP(ROW(AC378)-6,'Apartment Expenses'!$M:$AL,2,0)</f>
        <v>#N/A</v>
      </c>
      <c r="AF378" s="37" t="e">
        <f>VLOOKUP(ROW(AC378)-6,'Apartment Expenses'!$M:$AL,15,0)</f>
        <v>#N/A</v>
      </c>
      <c r="AG378" s="38" t="e">
        <f>VLOOKUP(ROW(AC378)-6,'Apartment Expenses'!$M:$AL,16,0)</f>
        <v>#N/A</v>
      </c>
      <c r="AH378" s="37" t="e">
        <f>VLOOKUP(ROW(AC378)-6,'Apartment Expenses'!$M:$AL,17,0)</f>
        <v>#N/A</v>
      </c>
    </row>
    <row r="379" spans="24:34" x14ac:dyDescent="0.25">
      <c r="X379" s="30"/>
      <c r="AD379" s="40" t="e">
        <f>VLOOKUP(ROW(AC379)-6,'Apartment Expenses'!$M:$AL,18,0)</f>
        <v>#N/A</v>
      </c>
      <c r="AE379" s="39" t="e">
        <f>VLOOKUP(ROW(AC379)-6,'Apartment Expenses'!$M:$AL,2,0)</f>
        <v>#N/A</v>
      </c>
      <c r="AF379" s="37" t="e">
        <f>VLOOKUP(ROW(AC379)-6,'Apartment Expenses'!$M:$AL,15,0)</f>
        <v>#N/A</v>
      </c>
      <c r="AG379" s="38" t="e">
        <f>VLOOKUP(ROW(AC379)-6,'Apartment Expenses'!$M:$AL,16,0)</f>
        <v>#N/A</v>
      </c>
      <c r="AH379" s="37" t="e">
        <f>VLOOKUP(ROW(AC379)-6,'Apartment Expenses'!$M:$AL,17,0)</f>
        <v>#N/A</v>
      </c>
    </row>
    <row r="380" spans="24:34" x14ac:dyDescent="0.25">
      <c r="X380" s="30"/>
      <c r="AD380" s="40" t="e">
        <f>VLOOKUP(ROW(AC380)-6,'Apartment Expenses'!$M:$AL,18,0)</f>
        <v>#N/A</v>
      </c>
      <c r="AE380" s="39" t="e">
        <f>VLOOKUP(ROW(AC380)-6,'Apartment Expenses'!$M:$AL,2,0)</f>
        <v>#N/A</v>
      </c>
      <c r="AF380" s="37" t="e">
        <f>VLOOKUP(ROW(AC380)-6,'Apartment Expenses'!$M:$AL,15,0)</f>
        <v>#N/A</v>
      </c>
      <c r="AG380" s="38" t="e">
        <f>VLOOKUP(ROW(AC380)-6,'Apartment Expenses'!$M:$AL,16,0)</f>
        <v>#N/A</v>
      </c>
      <c r="AH380" s="37" t="e">
        <f>VLOOKUP(ROW(AC380)-6,'Apartment Expenses'!$M:$AL,17,0)</f>
        <v>#N/A</v>
      </c>
    </row>
    <row r="381" spans="24:34" x14ac:dyDescent="0.25">
      <c r="X381" s="30"/>
      <c r="AD381" s="40" t="e">
        <f>VLOOKUP(ROW(AC381)-6,'Apartment Expenses'!$M:$AL,18,0)</f>
        <v>#N/A</v>
      </c>
      <c r="AE381" s="39" t="e">
        <f>VLOOKUP(ROW(AC381)-6,'Apartment Expenses'!$M:$AL,2,0)</f>
        <v>#N/A</v>
      </c>
      <c r="AF381" s="37" t="e">
        <f>VLOOKUP(ROW(AC381)-6,'Apartment Expenses'!$M:$AL,15,0)</f>
        <v>#N/A</v>
      </c>
      <c r="AG381" s="38" t="e">
        <f>VLOOKUP(ROW(AC381)-6,'Apartment Expenses'!$M:$AL,16,0)</f>
        <v>#N/A</v>
      </c>
      <c r="AH381" s="37" t="e">
        <f>VLOOKUP(ROW(AC381)-6,'Apartment Expenses'!$M:$AL,17,0)</f>
        <v>#N/A</v>
      </c>
    </row>
    <row r="382" spans="24:34" x14ac:dyDescent="0.25">
      <c r="X382" s="30"/>
      <c r="AD382" s="40" t="e">
        <f>VLOOKUP(ROW(AC382)-6,'Apartment Expenses'!$M:$AL,18,0)</f>
        <v>#N/A</v>
      </c>
      <c r="AE382" s="39" t="e">
        <f>VLOOKUP(ROW(AC382)-6,'Apartment Expenses'!$M:$AL,2,0)</f>
        <v>#N/A</v>
      </c>
      <c r="AF382" s="37" t="e">
        <f>VLOOKUP(ROW(AC382)-6,'Apartment Expenses'!$M:$AL,15,0)</f>
        <v>#N/A</v>
      </c>
      <c r="AG382" s="38" t="e">
        <f>VLOOKUP(ROW(AC382)-6,'Apartment Expenses'!$M:$AL,16,0)</f>
        <v>#N/A</v>
      </c>
      <c r="AH382" s="37" t="e">
        <f>VLOOKUP(ROW(AC382)-6,'Apartment Expenses'!$M:$AL,17,0)</f>
        <v>#N/A</v>
      </c>
    </row>
    <row r="383" spans="24:34" x14ac:dyDescent="0.25">
      <c r="X383" s="30"/>
      <c r="AD383" s="40" t="e">
        <f>VLOOKUP(ROW(AC383)-6,'Apartment Expenses'!$M:$AL,18,0)</f>
        <v>#N/A</v>
      </c>
      <c r="AE383" s="39" t="e">
        <f>VLOOKUP(ROW(AC383)-6,'Apartment Expenses'!$M:$AL,2,0)</f>
        <v>#N/A</v>
      </c>
      <c r="AF383" s="37" t="e">
        <f>VLOOKUP(ROW(AC383)-6,'Apartment Expenses'!$M:$AL,15,0)</f>
        <v>#N/A</v>
      </c>
      <c r="AG383" s="38" t="e">
        <f>VLOOKUP(ROW(AC383)-6,'Apartment Expenses'!$M:$AL,16,0)</f>
        <v>#N/A</v>
      </c>
      <c r="AH383" s="37" t="e">
        <f>VLOOKUP(ROW(AC383)-6,'Apartment Expenses'!$M:$AL,17,0)</f>
        <v>#N/A</v>
      </c>
    </row>
    <row r="384" spans="24:34" x14ac:dyDescent="0.25">
      <c r="X384" s="30"/>
      <c r="AD384" s="40" t="e">
        <f>VLOOKUP(ROW(AC384)-6,'Apartment Expenses'!$M:$AL,18,0)</f>
        <v>#N/A</v>
      </c>
      <c r="AE384" s="39" t="e">
        <f>VLOOKUP(ROW(AC384)-6,'Apartment Expenses'!$M:$AL,2,0)</f>
        <v>#N/A</v>
      </c>
      <c r="AF384" s="37" t="e">
        <f>VLOOKUP(ROW(AC384)-6,'Apartment Expenses'!$M:$AL,15,0)</f>
        <v>#N/A</v>
      </c>
      <c r="AG384" s="38" t="e">
        <f>VLOOKUP(ROW(AC384)-6,'Apartment Expenses'!$M:$AL,16,0)</f>
        <v>#N/A</v>
      </c>
      <c r="AH384" s="37" t="e">
        <f>VLOOKUP(ROW(AC384)-6,'Apartment Expenses'!$M:$AL,17,0)</f>
        <v>#N/A</v>
      </c>
    </row>
    <row r="385" spans="24:34" x14ac:dyDescent="0.25">
      <c r="X385" s="30"/>
      <c r="AD385" s="40" t="e">
        <f>VLOOKUP(ROW(AC385)-6,'Apartment Expenses'!$M:$AL,18,0)</f>
        <v>#N/A</v>
      </c>
      <c r="AE385" s="39" t="e">
        <f>VLOOKUP(ROW(AC385)-6,'Apartment Expenses'!$M:$AL,2,0)</f>
        <v>#N/A</v>
      </c>
      <c r="AF385" s="37" t="e">
        <f>VLOOKUP(ROW(AC385)-6,'Apartment Expenses'!$M:$AL,15,0)</f>
        <v>#N/A</v>
      </c>
      <c r="AG385" s="38" t="e">
        <f>VLOOKUP(ROW(AC385)-6,'Apartment Expenses'!$M:$AL,16,0)</f>
        <v>#N/A</v>
      </c>
      <c r="AH385" s="37" t="e">
        <f>VLOOKUP(ROW(AC385)-6,'Apartment Expenses'!$M:$AL,17,0)</f>
        <v>#N/A</v>
      </c>
    </row>
    <row r="386" spans="24:34" x14ac:dyDescent="0.25">
      <c r="X386" s="30"/>
      <c r="AD386" s="40" t="e">
        <f>VLOOKUP(ROW(AC386)-6,'Apartment Expenses'!$M:$AL,18,0)</f>
        <v>#N/A</v>
      </c>
      <c r="AE386" s="39" t="e">
        <f>VLOOKUP(ROW(AC386)-6,'Apartment Expenses'!$M:$AL,2,0)</f>
        <v>#N/A</v>
      </c>
      <c r="AF386" s="37" t="e">
        <f>VLOOKUP(ROW(AC386)-6,'Apartment Expenses'!$M:$AL,15,0)</f>
        <v>#N/A</v>
      </c>
      <c r="AG386" s="38" t="e">
        <f>VLOOKUP(ROW(AC386)-6,'Apartment Expenses'!$M:$AL,16,0)</f>
        <v>#N/A</v>
      </c>
      <c r="AH386" s="37" t="e">
        <f>VLOOKUP(ROW(AC386)-6,'Apartment Expenses'!$M:$AL,17,0)</f>
        <v>#N/A</v>
      </c>
    </row>
    <row r="387" spans="24:34" x14ac:dyDescent="0.25">
      <c r="X387" s="30"/>
      <c r="AD387" s="40" t="e">
        <f>VLOOKUP(ROW(AC387)-6,'Apartment Expenses'!$M:$AL,18,0)</f>
        <v>#N/A</v>
      </c>
      <c r="AE387" s="39" t="e">
        <f>VLOOKUP(ROW(AC387)-6,'Apartment Expenses'!$M:$AL,2,0)</f>
        <v>#N/A</v>
      </c>
      <c r="AF387" s="37" t="e">
        <f>VLOOKUP(ROW(AC387)-6,'Apartment Expenses'!$M:$AL,15,0)</f>
        <v>#N/A</v>
      </c>
      <c r="AG387" s="38" t="e">
        <f>VLOOKUP(ROW(AC387)-6,'Apartment Expenses'!$M:$AL,16,0)</f>
        <v>#N/A</v>
      </c>
      <c r="AH387" s="37" t="e">
        <f>VLOOKUP(ROW(AC387)-6,'Apartment Expenses'!$M:$AL,17,0)</f>
        <v>#N/A</v>
      </c>
    </row>
    <row r="388" spans="24:34" x14ac:dyDescent="0.25">
      <c r="X388" s="30"/>
      <c r="AD388" s="40" t="e">
        <f>VLOOKUP(ROW(AC388)-6,'Apartment Expenses'!$M:$AL,18,0)</f>
        <v>#N/A</v>
      </c>
      <c r="AE388" s="39" t="e">
        <f>VLOOKUP(ROW(AC388)-6,'Apartment Expenses'!$M:$AL,2,0)</f>
        <v>#N/A</v>
      </c>
      <c r="AF388" s="37" t="e">
        <f>VLOOKUP(ROW(AC388)-6,'Apartment Expenses'!$M:$AL,15,0)</f>
        <v>#N/A</v>
      </c>
      <c r="AG388" s="38" t="e">
        <f>VLOOKUP(ROW(AC388)-6,'Apartment Expenses'!$M:$AL,16,0)</f>
        <v>#N/A</v>
      </c>
      <c r="AH388" s="37" t="e">
        <f>VLOOKUP(ROW(AC388)-6,'Apartment Expenses'!$M:$AL,17,0)</f>
        <v>#N/A</v>
      </c>
    </row>
    <row r="389" spans="24:34" x14ac:dyDescent="0.25">
      <c r="X389" s="30"/>
      <c r="AD389" s="40" t="e">
        <f>VLOOKUP(ROW(AC389)-6,'Apartment Expenses'!$M:$AL,18,0)</f>
        <v>#N/A</v>
      </c>
      <c r="AE389" s="39" t="e">
        <f>VLOOKUP(ROW(AC389)-6,'Apartment Expenses'!$M:$AL,2,0)</f>
        <v>#N/A</v>
      </c>
      <c r="AF389" s="37" t="e">
        <f>VLOOKUP(ROW(AC389)-6,'Apartment Expenses'!$M:$AL,15,0)</f>
        <v>#N/A</v>
      </c>
      <c r="AG389" s="38" t="e">
        <f>VLOOKUP(ROW(AC389)-6,'Apartment Expenses'!$M:$AL,16,0)</f>
        <v>#N/A</v>
      </c>
      <c r="AH389" s="37" t="e">
        <f>VLOOKUP(ROW(AC389)-6,'Apartment Expenses'!$M:$AL,17,0)</f>
        <v>#N/A</v>
      </c>
    </row>
    <row r="390" spans="24:34" x14ac:dyDescent="0.25">
      <c r="X390" s="30"/>
      <c r="AD390" s="40" t="e">
        <f>VLOOKUP(ROW(AC390)-6,'Apartment Expenses'!$M:$AL,18,0)</f>
        <v>#N/A</v>
      </c>
      <c r="AE390" s="39" t="e">
        <f>VLOOKUP(ROW(AC390)-6,'Apartment Expenses'!$M:$AL,2,0)</f>
        <v>#N/A</v>
      </c>
      <c r="AF390" s="37" t="e">
        <f>VLOOKUP(ROW(AC390)-6,'Apartment Expenses'!$M:$AL,15,0)</f>
        <v>#N/A</v>
      </c>
      <c r="AG390" s="38" t="e">
        <f>VLOOKUP(ROW(AC390)-6,'Apartment Expenses'!$M:$AL,16,0)</f>
        <v>#N/A</v>
      </c>
      <c r="AH390" s="37" t="e">
        <f>VLOOKUP(ROW(AC390)-6,'Apartment Expenses'!$M:$AL,17,0)</f>
        <v>#N/A</v>
      </c>
    </row>
    <row r="391" spans="24:34" x14ac:dyDescent="0.25">
      <c r="X391" s="30"/>
      <c r="AD391" s="40" t="e">
        <f>VLOOKUP(ROW(AC391)-6,'Apartment Expenses'!$M:$AL,18,0)</f>
        <v>#N/A</v>
      </c>
      <c r="AE391" s="39" t="e">
        <f>VLOOKUP(ROW(AC391)-6,'Apartment Expenses'!$M:$AL,2,0)</f>
        <v>#N/A</v>
      </c>
      <c r="AF391" s="37" t="e">
        <f>VLOOKUP(ROW(AC391)-6,'Apartment Expenses'!$M:$AL,15,0)</f>
        <v>#N/A</v>
      </c>
      <c r="AG391" s="38" t="e">
        <f>VLOOKUP(ROW(AC391)-6,'Apartment Expenses'!$M:$AL,16,0)</f>
        <v>#N/A</v>
      </c>
      <c r="AH391" s="37" t="e">
        <f>VLOOKUP(ROW(AC391)-6,'Apartment Expenses'!$M:$AL,17,0)</f>
        <v>#N/A</v>
      </c>
    </row>
    <row r="392" spans="24:34" x14ac:dyDescent="0.25">
      <c r="X392" s="30"/>
      <c r="AD392" s="40" t="e">
        <f>VLOOKUP(ROW(AC392)-6,'Apartment Expenses'!$M:$AL,18,0)</f>
        <v>#N/A</v>
      </c>
      <c r="AE392" s="39" t="e">
        <f>VLOOKUP(ROW(AC392)-6,'Apartment Expenses'!$M:$AL,2,0)</f>
        <v>#N/A</v>
      </c>
      <c r="AF392" s="37" t="e">
        <f>VLOOKUP(ROW(AC392)-6,'Apartment Expenses'!$M:$AL,15,0)</f>
        <v>#N/A</v>
      </c>
      <c r="AG392" s="38" t="e">
        <f>VLOOKUP(ROW(AC392)-6,'Apartment Expenses'!$M:$AL,16,0)</f>
        <v>#N/A</v>
      </c>
      <c r="AH392" s="37" t="e">
        <f>VLOOKUP(ROW(AC392)-6,'Apartment Expenses'!$M:$AL,17,0)</f>
        <v>#N/A</v>
      </c>
    </row>
    <row r="393" spans="24:34" x14ac:dyDescent="0.25">
      <c r="X393" s="30"/>
      <c r="AD393" s="40" t="e">
        <f>VLOOKUP(ROW(AC393)-6,'Apartment Expenses'!$M:$AL,18,0)</f>
        <v>#N/A</v>
      </c>
      <c r="AE393" s="39" t="e">
        <f>VLOOKUP(ROW(AC393)-6,'Apartment Expenses'!$M:$AL,2,0)</f>
        <v>#N/A</v>
      </c>
      <c r="AF393" s="37" t="e">
        <f>VLOOKUP(ROW(AC393)-6,'Apartment Expenses'!$M:$AL,15,0)</f>
        <v>#N/A</v>
      </c>
      <c r="AG393" s="38" t="e">
        <f>VLOOKUP(ROW(AC393)-6,'Apartment Expenses'!$M:$AL,16,0)</f>
        <v>#N/A</v>
      </c>
      <c r="AH393" s="37" t="e">
        <f>VLOOKUP(ROW(AC393)-6,'Apartment Expenses'!$M:$AL,17,0)</f>
        <v>#N/A</v>
      </c>
    </row>
    <row r="394" spans="24:34" x14ac:dyDescent="0.25">
      <c r="X394" s="30"/>
      <c r="AD394" s="40" t="e">
        <f>VLOOKUP(ROW(AC394)-6,'Apartment Expenses'!$M:$AL,18,0)</f>
        <v>#N/A</v>
      </c>
      <c r="AE394" s="39" t="e">
        <f>VLOOKUP(ROW(AC394)-6,'Apartment Expenses'!$M:$AL,2,0)</f>
        <v>#N/A</v>
      </c>
      <c r="AF394" s="37" t="e">
        <f>VLOOKUP(ROW(AC394)-6,'Apartment Expenses'!$M:$AL,15,0)</f>
        <v>#N/A</v>
      </c>
      <c r="AG394" s="38" t="e">
        <f>VLOOKUP(ROW(AC394)-6,'Apartment Expenses'!$M:$AL,16,0)</f>
        <v>#N/A</v>
      </c>
      <c r="AH394" s="37" t="e">
        <f>VLOOKUP(ROW(AC394)-6,'Apartment Expenses'!$M:$AL,17,0)</f>
        <v>#N/A</v>
      </c>
    </row>
    <row r="395" spans="24:34" x14ac:dyDescent="0.25">
      <c r="X395" s="30"/>
      <c r="AD395" s="40" t="e">
        <f>VLOOKUP(ROW(AC395)-6,'Apartment Expenses'!$M:$AL,18,0)</f>
        <v>#N/A</v>
      </c>
      <c r="AE395" s="39" t="e">
        <f>VLOOKUP(ROW(AC395)-6,'Apartment Expenses'!$M:$AL,2,0)</f>
        <v>#N/A</v>
      </c>
      <c r="AF395" s="37" t="e">
        <f>VLOOKUP(ROW(AC395)-6,'Apartment Expenses'!$M:$AL,15,0)</f>
        <v>#N/A</v>
      </c>
      <c r="AG395" s="38" t="e">
        <f>VLOOKUP(ROW(AC395)-6,'Apartment Expenses'!$M:$AL,16,0)</f>
        <v>#N/A</v>
      </c>
      <c r="AH395" s="37" t="e">
        <f>VLOOKUP(ROW(AC395)-6,'Apartment Expenses'!$M:$AL,17,0)</f>
        <v>#N/A</v>
      </c>
    </row>
    <row r="396" spans="24:34" x14ac:dyDescent="0.25">
      <c r="X396" s="30"/>
      <c r="AD396" s="40" t="e">
        <f>VLOOKUP(ROW(AC396)-6,'Apartment Expenses'!$M:$AL,18,0)</f>
        <v>#N/A</v>
      </c>
      <c r="AE396" s="39" t="e">
        <f>VLOOKUP(ROW(AC396)-6,'Apartment Expenses'!$M:$AL,2,0)</f>
        <v>#N/A</v>
      </c>
      <c r="AF396" s="37" t="e">
        <f>VLOOKUP(ROW(AC396)-6,'Apartment Expenses'!$M:$AL,15,0)</f>
        <v>#N/A</v>
      </c>
      <c r="AG396" s="38" t="e">
        <f>VLOOKUP(ROW(AC396)-6,'Apartment Expenses'!$M:$AL,16,0)</f>
        <v>#N/A</v>
      </c>
      <c r="AH396" s="37" t="e">
        <f>VLOOKUP(ROW(AC396)-6,'Apartment Expenses'!$M:$AL,17,0)</f>
        <v>#N/A</v>
      </c>
    </row>
    <row r="397" spans="24:34" x14ac:dyDescent="0.25">
      <c r="X397" s="30"/>
      <c r="AD397" s="40" t="e">
        <f>VLOOKUP(ROW(AC397)-6,'Apartment Expenses'!$M:$AL,18,0)</f>
        <v>#N/A</v>
      </c>
      <c r="AE397" s="39" t="e">
        <f>VLOOKUP(ROW(AC397)-6,'Apartment Expenses'!$M:$AL,2,0)</f>
        <v>#N/A</v>
      </c>
      <c r="AF397" s="37" t="e">
        <f>VLOOKUP(ROW(AC397)-6,'Apartment Expenses'!$M:$AL,15,0)</f>
        <v>#N/A</v>
      </c>
      <c r="AG397" s="38" t="e">
        <f>VLOOKUP(ROW(AC397)-6,'Apartment Expenses'!$M:$AL,16,0)</f>
        <v>#N/A</v>
      </c>
      <c r="AH397" s="37" t="e">
        <f>VLOOKUP(ROW(AC397)-6,'Apartment Expenses'!$M:$AL,17,0)</f>
        <v>#N/A</v>
      </c>
    </row>
    <row r="398" spans="24:34" x14ac:dyDescent="0.25">
      <c r="X398" s="30"/>
      <c r="AD398" s="40" t="e">
        <f>VLOOKUP(ROW(AC398)-6,'Apartment Expenses'!$M:$AL,18,0)</f>
        <v>#N/A</v>
      </c>
      <c r="AE398" s="39" t="e">
        <f>VLOOKUP(ROW(AC398)-6,'Apartment Expenses'!$M:$AL,2,0)</f>
        <v>#N/A</v>
      </c>
      <c r="AF398" s="37" t="e">
        <f>VLOOKUP(ROW(AC398)-6,'Apartment Expenses'!$M:$AL,15,0)</f>
        <v>#N/A</v>
      </c>
      <c r="AG398" s="38" t="e">
        <f>VLOOKUP(ROW(AC398)-6,'Apartment Expenses'!$M:$AL,16,0)</f>
        <v>#N/A</v>
      </c>
      <c r="AH398" s="37" t="e">
        <f>VLOOKUP(ROW(AC398)-6,'Apartment Expenses'!$M:$AL,17,0)</f>
        <v>#N/A</v>
      </c>
    </row>
    <row r="399" spans="24:34" x14ac:dyDescent="0.25">
      <c r="X399" s="30"/>
      <c r="AD399" s="40" t="e">
        <f>VLOOKUP(ROW(AC399)-6,'Apartment Expenses'!$M:$AL,18,0)</f>
        <v>#N/A</v>
      </c>
      <c r="AE399" s="39" t="e">
        <f>VLOOKUP(ROW(AC399)-6,'Apartment Expenses'!$M:$AL,2,0)</f>
        <v>#N/A</v>
      </c>
      <c r="AF399" s="37" t="e">
        <f>VLOOKUP(ROW(AC399)-6,'Apartment Expenses'!$M:$AL,15,0)</f>
        <v>#N/A</v>
      </c>
      <c r="AG399" s="38" t="e">
        <f>VLOOKUP(ROW(AC399)-6,'Apartment Expenses'!$M:$AL,16,0)</f>
        <v>#N/A</v>
      </c>
      <c r="AH399" s="37" t="e">
        <f>VLOOKUP(ROW(AC399)-6,'Apartment Expenses'!$M:$AL,17,0)</f>
        <v>#N/A</v>
      </c>
    </row>
    <row r="400" spans="24:34" x14ac:dyDescent="0.25">
      <c r="X400" s="30"/>
      <c r="AD400" s="40" t="e">
        <f>VLOOKUP(ROW(AC400)-6,'Apartment Expenses'!$M:$AL,18,0)</f>
        <v>#N/A</v>
      </c>
      <c r="AE400" s="39" t="e">
        <f>VLOOKUP(ROW(AC400)-6,'Apartment Expenses'!$M:$AL,2,0)</f>
        <v>#N/A</v>
      </c>
      <c r="AF400" s="37" t="e">
        <f>VLOOKUP(ROW(AC400)-6,'Apartment Expenses'!$M:$AL,15,0)</f>
        <v>#N/A</v>
      </c>
      <c r="AG400" s="38" t="e">
        <f>VLOOKUP(ROW(AC400)-6,'Apartment Expenses'!$M:$AL,16,0)</f>
        <v>#N/A</v>
      </c>
      <c r="AH400" s="37" t="e">
        <f>VLOOKUP(ROW(AC400)-6,'Apartment Expenses'!$M:$AL,17,0)</f>
        <v>#N/A</v>
      </c>
    </row>
    <row r="401" spans="24:34" x14ac:dyDescent="0.25">
      <c r="X401" s="30"/>
      <c r="AD401" s="40" t="e">
        <f>VLOOKUP(ROW(AC401)-6,'Apartment Expenses'!$M:$AL,18,0)</f>
        <v>#N/A</v>
      </c>
      <c r="AE401" s="39" t="e">
        <f>VLOOKUP(ROW(AC401)-6,'Apartment Expenses'!$M:$AL,2,0)</f>
        <v>#N/A</v>
      </c>
      <c r="AF401" s="37" t="e">
        <f>VLOOKUP(ROW(AC401)-6,'Apartment Expenses'!$M:$AL,15,0)</f>
        <v>#N/A</v>
      </c>
      <c r="AG401" s="38" t="e">
        <f>VLOOKUP(ROW(AC401)-6,'Apartment Expenses'!$M:$AL,16,0)</f>
        <v>#N/A</v>
      </c>
      <c r="AH401" s="37" t="e">
        <f>VLOOKUP(ROW(AC401)-6,'Apartment Expenses'!$M:$AL,17,0)</f>
        <v>#N/A</v>
      </c>
    </row>
    <row r="402" spans="24:34" x14ac:dyDescent="0.25">
      <c r="X402" s="30"/>
      <c r="AD402" s="40" t="e">
        <f>VLOOKUP(ROW(AC402)-6,'Apartment Expenses'!$M:$AL,18,0)</f>
        <v>#N/A</v>
      </c>
      <c r="AE402" s="39" t="e">
        <f>VLOOKUP(ROW(AC402)-6,'Apartment Expenses'!$M:$AL,2,0)</f>
        <v>#N/A</v>
      </c>
      <c r="AF402" s="37" t="e">
        <f>VLOOKUP(ROW(AC402)-6,'Apartment Expenses'!$M:$AL,15,0)</f>
        <v>#N/A</v>
      </c>
      <c r="AG402" s="38" t="e">
        <f>VLOOKUP(ROW(AC402)-6,'Apartment Expenses'!$M:$AL,16,0)</f>
        <v>#N/A</v>
      </c>
      <c r="AH402" s="37" t="e">
        <f>VLOOKUP(ROW(AC402)-6,'Apartment Expenses'!$M:$AL,17,0)</f>
        <v>#N/A</v>
      </c>
    </row>
    <row r="403" spans="24:34" x14ac:dyDescent="0.25">
      <c r="X403" s="30"/>
      <c r="AD403" s="40" t="e">
        <f>VLOOKUP(ROW(AC403)-6,'Apartment Expenses'!$M:$AL,18,0)</f>
        <v>#N/A</v>
      </c>
      <c r="AE403" s="39" t="e">
        <f>VLOOKUP(ROW(AC403)-6,'Apartment Expenses'!$M:$AL,2,0)</f>
        <v>#N/A</v>
      </c>
      <c r="AF403" s="37" t="e">
        <f>VLOOKUP(ROW(AC403)-6,'Apartment Expenses'!$M:$AL,15,0)</f>
        <v>#N/A</v>
      </c>
      <c r="AG403" s="38" t="e">
        <f>VLOOKUP(ROW(AC403)-6,'Apartment Expenses'!$M:$AL,16,0)</f>
        <v>#N/A</v>
      </c>
      <c r="AH403" s="37" t="e">
        <f>VLOOKUP(ROW(AC403)-6,'Apartment Expenses'!$M:$AL,17,0)</f>
        <v>#N/A</v>
      </c>
    </row>
    <row r="404" spans="24:34" x14ac:dyDescent="0.25">
      <c r="X404" s="30"/>
      <c r="AD404" s="40" t="e">
        <f>VLOOKUP(ROW(AC404)-6,'Apartment Expenses'!$M:$AL,18,0)</f>
        <v>#N/A</v>
      </c>
      <c r="AE404" s="39" t="e">
        <f>VLOOKUP(ROW(AC404)-6,'Apartment Expenses'!$M:$AL,2,0)</f>
        <v>#N/A</v>
      </c>
      <c r="AF404" s="37" t="e">
        <f>VLOOKUP(ROW(AC404)-6,'Apartment Expenses'!$M:$AL,15,0)</f>
        <v>#N/A</v>
      </c>
      <c r="AG404" s="38" t="e">
        <f>VLOOKUP(ROW(AC404)-6,'Apartment Expenses'!$M:$AL,16,0)</f>
        <v>#N/A</v>
      </c>
      <c r="AH404" s="37" t="e">
        <f>VLOOKUP(ROW(AC404)-6,'Apartment Expenses'!$M:$AL,17,0)</f>
        <v>#N/A</v>
      </c>
    </row>
    <row r="405" spans="24:34" x14ac:dyDescent="0.25">
      <c r="X405" s="30"/>
      <c r="AD405" s="40" t="e">
        <f>VLOOKUP(ROW(AC405)-6,'Apartment Expenses'!$M:$AL,18,0)</f>
        <v>#N/A</v>
      </c>
      <c r="AE405" s="39" t="e">
        <f>VLOOKUP(ROW(AC405)-6,'Apartment Expenses'!$M:$AL,2,0)</f>
        <v>#N/A</v>
      </c>
      <c r="AF405" s="37" t="e">
        <f>VLOOKUP(ROW(AC405)-6,'Apartment Expenses'!$M:$AL,15,0)</f>
        <v>#N/A</v>
      </c>
      <c r="AG405" s="38" t="e">
        <f>VLOOKUP(ROW(AC405)-6,'Apartment Expenses'!$M:$AL,16,0)</f>
        <v>#N/A</v>
      </c>
      <c r="AH405" s="37" t="e">
        <f>VLOOKUP(ROW(AC405)-6,'Apartment Expenses'!$M:$AL,17,0)</f>
        <v>#N/A</v>
      </c>
    </row>
    <row r="406" spans="24:34" x14ac:dyDescent="0.25">
      <c r="X406" s="30"/>
      <c r="AD406" s="40" t="e">
        <f>VLOOKUP(ROW(AC406)-6,'Apartment Expenses'!$M:$AL,18,0)</f>
        <v>#N/A</v>
      </c>
      <c r="AE406" s="39" t="e">
        <f>VLOOKUP(ROW(AC406)-6,'Apartment Expenses'!$M:$AL,2,0)</f>
        <v>#N/A</v>
      </c>
      <c r="AF406" s="37" t="e">
        <f>VLOOKUP(ROW(AC406)-6,'Apartment Expenses'!$M:$AL,15,0)</f>
        <v>#N/A</v>
      </c>
      <c r="AG406" s="38" t="e">
        <f>VLOOKUP(ROW(AC406)-6,'Apartment Expenses'!$M:$AL,16,0)</f>
        <v>#N/A</v>
      </c>
      <c r="AH406" s="37" t="e">
        <f>VLOOKUP(ROW(AC406)-6,'Apartment Expenses'!$M:$AL,17,0)</f>
        <v>#N/A</v>
      </c>
    </row>
    <row r="407" spans="24:34" x14ac:dyDescent="0.25">
      <c r="X407" s="30"/>
      <c r="AD407" s="40" t="e">
        <f>VLOOKUP(ROW(AC407)-6,'Apartment Expenses'!$M:$AL,18,0)</f>
        <v>#N/A</v>
      </c>
      <c r="AE407" s="39" t="e">
        <f>VLOOKUP(ROW(AC407)-6,'Apartment Expenses'!$M:$AL,2,0)</f>
        <v>#N/A</v>
      </c>
      <c r="AF407" s="37" t="e">
        <f>VLOOKUP(ROW(AC407)-6,'Apartment Expenses'!$M:$AL,15,0)</f>
        <v>#N/A</v>
      </c>
      <c r="AG407" s="38" t="e">
        <f>VLOOKUP(ROW(AC407)-6,'Apartment Expenses'!$M:$AL,16,0)</f>
        <v>#N/A</v>
      </c>
      <c r="AH407" s="37" t="e">
        <f>VLOOKUP(ROW(AC407)-6,'Apartment Expenses'!$M:$AL,17,0)</f>
        <v>#N/A</v>
      </c>
    </row>
    <row r="408" spans="24:34" x14ac:dyDescent="0.25">
      <c r="X408" s="30"/>
      <c r="AD408" s="40" t="e">
        <f>VLOOKUP(ROW(AC408)-6,'Apartment Expenses'!$M:$AL,18,0)</f>
        <v>#N/A</v>
      </c>
      <c r="AE408" s="39" t="e">
        <f>VLOOKUP(ROW(AC408)-6,'Apartment Expenses'!$M:$AL,2,0)</f>
        <v>#N/A</v>
      </c>
      <c r="AF408" s="37" t="e">
        <f>VLOOKUP(ROW(AC408)-6,'Apartment Expenses'!$M:$AL,15,0)</f>
        <v>#N/A</v>
      </c>
      <c r="AG408" s="38" t="e">
        <f>VLOOKUP(ROW(AC408)-6,'Apartment Expenses'!$M:$AL,16,0)</f>
        <v>#N/A</v>
      </c>
      <c r="AH408" s="37" t="e">
        <f>VLOOKUP(ROW(AC408)-6,'Apartment Expenses'!$M:$AL,17,0)</f>
        <v>#N/A</v>
      </c>
    </row>
    <row r="409" spans="24:34" x14ac:dyDescent="0.25">
      <c r="X409" s="30"/>
      <c r="AD409" s="40" t="e">
        <f>VLOOKUP(ROW(AC409)-6,'Apartment Expenses'!$M:$AL,18,0)</f>
        <v>#N/A</v>
      </c>
      <c r="AE409" s="39" t="e">
        <f>VLOOKUP(ROW(AC409)-6,'Apartment Expenses'!$M:$AL,2,0)</f>
        <v>#N/A</v>
      </c>
      <c r="AF409" s="37" t="e">
        <f>VLOOKUP(ROW(AC409)-6,'Apartment Expenses'!$M:$AL,15,0)</f>
        <v>#N/A</v>
      </c>
      <c r="AG409" s="38" t="e">
        <f>VLOOKUP(ROW(AC409)-6,'Apartment Expenses'!$M:$AL,16,0)</f>
        <v>#N/A</v>
      </c>
      <c r="AH409" s="37" t="e">
        <f>VLOOKUP(ROW(AC409)-6,'Apartment Expenses'!$M:$AL,17,0)</f>
        <v>#N/A</v>
      </c>
    </row>
    <row r="410" spans="24:34" x14ac:dyDescent="0.25">
      <c r="X410" s="30"/>
      <c r="AD410" s="40" t="e">
        <f>VLOOKUP(ROW(AC410)-6,'Apartment Expenses'!$M:$AL,18,0)</f>
        <v>#N/A</v>
      </c>
      <c r="AE410" s="39" t="e">
        <f>VLOOKUP(ROW(AC410)-6,'Apartment Expenses'!$M:$AL,2,0)</f>
        <v>#N/A</v>
      </c>
      <c r="AF410" s="37" t="e">
        <f>VLOOKUP(ROW(AC410)-6,'Apartment Expenses'!$M:$AL,15,0)</f>
        <v>#N/A</v>
      </c>
      <c r="AG410" s="38" t="e">
        <f>VLOOKUP(ROW(AC410)-6,'Apartment Expenses'!$M:$AL,16,0)</f>
        <v>#N/A</v>
      </c>
      <c r="AH410" s="37" t="e">
        <f>VLOOKUP(ROW(AC410)-6,'Apartment Expenses'!$M:$AL,17,0)</f>
        <v>#N/A</v>
      </c>
    </row>
    <row r="411" spans="24:34" x14ac:dyDescent="0.25">
      <c r="X411" s="30"/>
      <c r="AD411" s="40" t="e">
        <f>VLOOKUP(ROW(AC411)-6,'Apartment Expenses'!$M:$AL,18,0)</f>
        <v>#N/A</v>
      </c>
      <c r="AE411" s="39" t="e">
        <f>VLOOKUP(ROW(AC411)-6,'Apartment Expenses'!$M:$AL,2,0)</f>
        <v>#N/A</v>
      </c>
      <c r="AF411" s="37" t="e">
        <f>VLOOKUP(ROW(AC411)-6,'Apartment Expenses'!$M:$AL,15,0)</f>
        <v>#N/A</v>
      </c>
      <c r="AG411" s="38" t="e">
        <f>VLOOKUP(ROW(AC411)-6,'Apartment Expenses'!$M:$AL,16,0)</f>
        <v>#N/A</v>
      </c>
      <c r="AH411" s="37" t="e">
        <f>VLOOKUP(ROW(AC411)-6,'Apartment Expenses'!$M:$AL,17,0)</f>
        <v>#N/A</v>
      </c>
    </row>
    <row r="412" spans="24:34" x14ac:dyDescent="0.25">
      <c r="X412" s="30"/>
      <c r="AD412" s="40" t="e">
        <f>VLOOKUP(ROW(AC412)-6,'Apartment Expenses'!$M:$AL,18,0)</f>
        <v>#N/A</v>
      </c>
      <c r="AE412" s="39" t="e">
        <f>VLOOKUP(ROW(AC412)-6,'Apartment Expenses'!$M:$AL,2,0)</f>
        <v>#N/A</v>
      </c>
      <c r="AF412" s="37" t="e">
        <f>VLOOKUP(ROW(AC412)-6,'Apartment Expenses'!$M:$AL,15,0)</f>
        <v>#N/A</v>
      </c>
      <c r="AG412" s="38" t="e">
        <f>VLOOKUP(ROW(AC412)-6,'Apartment Expenses'!$M:$AL,16,0)</f>
        <v>#N/A</v>
      </c>
      <c r="AH412" s="37" t="e">
        <f>VLOOKUP(ROW(AC412)-6,'Apartment Expenses'!$M:$AL,17,0)</f>
        <v>#N/A</v>
      </c>
    </row>
    <row r="413" spans="24:34" x14ac:dyDescent="0.25">
      <c r="X413" s="30"/>
      <c r="AD413" s="40" t="e">
        <f>VLOOKUP(ROW(AC413)-6,'Apartment Expenses'!$M:$AL,18,0)</f>
        <v>#N/A</v>
      </c>
      <c r="AE413" s="39" t="e">
        <f>VLOOKUP(ROW(AC413)-6,'Apartment Expenses'!$M:$AL,2,0)</f>
        <v>#N/A</v>
      </c>
      <c r="AF413" s="37" t="e">
        <f>VLOOKUP(ROW(AC413)-6,'Apartment Expenses'!$M:$AL,15,0)</f>
        <v>#N/A</v>
      </c>
      <c r="AG413" s="38" t="e">
        <f>VLOOKUP(ROW(AC413)-6,'Apartment Expenses'!$M:$AL,16,0)</f>
        <v>#N/A</v>
      </c>
      <c r="AH413" s="37" t="e">
        <f>VLOOKUP(ROW(AC413)-6,'Apartment Expenses'!$M:$AL,17,0)</f>
        <v>#N/A</v>
      </c>
    </row>
    <row r="414" spans="24:34" x14ac:dyDescent="0.25">
      <c r="X414" s="30"/>
      <c r="AD414" s="40" t="e">
        <f>VLOOKUP(ROW(AC414)-6,'Apartment Expenses'!$M:$AL,18,0)</f>
        <v>#N/A</v>
      </c>
      <c r="AE414" s="39" t="e">
        <f>VLOOKUP(ROW(AC414)-6,'Apartment Expenses'!$M:$AL,2,0)</f>
        <v>#N/A</v>
      </c>
      <c r="AF414" s="37" t="e">
        <f>VLOOKUP(ROW(AC414)-6,'Apartment Expenses'!$M:$AL,15,0)</f>
        <v>#N/A</v>
      </c>
      <c r="AG414" s="38" t="e">
        <f>VLOOKUP(ROW(AC414)-6,'Apartment Expenses'!$M:$AL,16,0)</f>
        <v>#N/A</v>
      </c>
      <c r="AH414" s="37" t="e">
        <f>VLOOKUP(ROW(AC414)-6,'Apartment Expenses'!$M:$AL,17,0)</f>
        <v>#N/A</v>
      </c>
    </row>
    <row r="415" spans="24:34" x14ac:dyDescent="0.25">
      <c r="X415" s="30"/>
      <c r="AD415" s="40" t="e">
        <f>VLOOKUP(ROW(AC415)-6,'Apartment Expenses'!$M:$AL,18,0)</f>
        <v>#N/A</v>
      </c>
      <c r="AE415" s="39" t="e">
        <f>VLOOKUP(ROW(AC415)-6,'Apartment Expenses'!$M:$AL,2,0)</f>
        <v>#N/A</v>
      </c>
      <c r="AF415" s="37" t="e">
        <f>VLOOKUP(ROW(AC415)-6,'Apartment Expenses'!$M:$AL,15,0)</f>
        <v>#N/A</v>
      </c>
      <c r="AG415" s="38" t="e">
        <f>VLOOKUP(ROW(AC415)-6,'Apartment Expenses'!$M:$AL,16,0)</f>
        <v>#N/A</v>
      </c>
      <c r="AH415" s="37" t="e">
        <f>VLOOKUP(ROW(AC415)-6,'Apartment Expenses'!$M:$AL,17,0)</f>
        <v>#N/A</v>
      </c>
    </row>
    <row r="416" spans="24:34" x14ac:dyDescent="0.25">
      <c r="X416" s="30"/>
      <c r="AD416" s="40" t="e">
        <f>VLOOKUP(ROW(AC416)-6,'Apartment Expenses'!$M:$AL,18,0)</f>
        <v>#N/A</v>
      </c>
      <c r="AE416" s="39" t="e">
        <f>VLOOKUP(ROW(AC416)-6,'Apartment Expenses'!$M:$AL,2,0)</f>
        <v>#N/A</v>
      </c>
      <c r="AF416" s="37" t="e">
        <f>VLOOKUP(ROW(AC416)-6,'Apartment Expenses'!$M:$AL,15,0)</f>
        <v>#N/A</v>
      </c>
      <c r="AG416" s="38" t="e">
        <f>VLOOKUP(ROW(AC416)-6,'Apartment Expenses'!$M:$AL,16,0)</f>
        <v>#N/A</v>
      </c>
      <c r="AH416" s="37" t="e">
        <f>VLOOKUP(ROW(AC416)-6,'Apartment Expenses'!$M:$AL,17,0)</f>
        <v>#N/A</v>
      </c>
    </row>
    <row r="417" spans="24:34" x14ac:dyDescent="0.25">
      <c r="X417" s="30"/>
      <c r="AD417" s="40" t="e">
        <f>VLOOKUP(ROW(AC417)-6,'Apartment Expenses'!$M:$AL,18,0)</f>
        <v>#N/A</v>
      </c>
      <c r="AE417" s="39" t="e">
        <f>VLOOKUP(ROW(AC417)-6,'Apartment Expenses'!$M:$AL,2,0)</f>
        <v>#N/A</v>
      </c>
      <c r="AF417" s="37" t="e">
        <f>VLOOKUP(ROW(AC417)-6,'Apartment Expenses'!$M:$AL,15,0)</f>
        <v>#N/A</v>
      </c>
      <c r="AG417" s="38" t="e">
        <f>VLOOKUP(ROW(AC417)-6,'Apartment Expenses'!$M:$AL,16,0)</f>
        <v>#N/A</v>
      </c>
      <c r="AH417" s="37" t="e">
        <f>VLOOKUP(ROW(AC417)-6,'Apartment Expenses'!$M:$AL,17,0)</f>
        <v>#N/A</v>
      </c>
    </row>
    <row r="418" spans="24:34" x14ac:dyDescent="0.25">
      <c r="X418" s="30"/>
      <c r="AD418" s="40" t="e">
        <f>VLOOKUP(ROW(AC418)-6,'Apartment Expenses'!$M:$AL,18,0)</f>
        <v>#N/A</v>
      </c>
      <c r="AE418" s="39" t="e">
        <f>VLOOKUP(ROW(AC418)-6,'Apartment Expenses'!$M:$AL,2,0)</f>
        <v>#N/A</v>
      </c>
      <c r="AF418" s="37" t="e">
        <f>VLOOKUP(ROW(AC418)-6,'Apartment Expenses'!$M:$AL,15,0)</f>
        <v>#N/A</v>
      </c>
      <c r="AG418" s="38" t="e">
        <f>VLOOKUP(ROW(AC418)-6,'Apartment Expenses'!$M:$AL,16,0)</f>
        <v>#N/A</v>
      </c>
      <c r="AH418" s="37" t="e">
        <f>VLOOKUP(ROW(AC418)-6,'Apartment Expenses'!$M:$AL,17,0)</f>
        <v>#N/A</v>
      </c>
    </row>
    <row r="419" spans="24:34" x14ac:dyDescent="0.25">
      <c r="X419" s="30"/>
      <c r="AD419" s="40" t="e">
        <f>VLOOKUP(ROW(AC419)-6,'Apartment Expenses'!$M:$AL,18,0)</f>
        <v>#N/A</v>
      </c>
      <c r="AE419" s="39" t="e">
        <f>VLOOKUP(ROW(AC419)-6,'Apartment Expenses'!$M:$AL,2,0)</f>
        <v>#N/A</v>
      </c>
      <c r="AF419" s="37" t="e">
        <f>VLOOKUP(ROW(AC419)-6,'Apartment Expenses'!$M:$AL,15,0)</f>
        <v>#N/A</v>
      </c>
      <c r="AG419" s="38" t="e">
        <f>VLOOKUP(ROW(AC419)-6,'Apartment Expenses'!$M:$AL,16,0)</f>
        <v>#N/A</v>
      </c>
      <c r="AH419" s="37" t="e">
        <f>VLOOKUP(ROW(AC419)-6,'Apartment Expenses'!$M:$AL,17,0)</f>
        <v>#N/A</v>
      </c>
    </row>
    <row r="420" spans="24:34" x14ac:dyDescent="0.25">
      <c r="X420" s="30"/>
      <c r="AD420" s="40" t="e">
        <f>VLOOKUP(ROW(AC420)-6,'Apartment Expenses'!$M:$AL,18,0)</f>
        <v>#N/A</v>
      </c>
      <c r="AE420" s="39" t="e">
        <f>VLOOKUP(ROW(AC420)-6,'Apartment Expenses'!$M:$AL,2,0)</f>
        <v>#N/A</v>
      </c>
      <c r="AF420" s="37" t="e">
        <f>VLOOKUP(ROW(AC420)-6,'Apartment Expenses'!$M:$AL,15,0)</f>
        <v>#N/A</v>
      </c>
      <c r="AG420" s="38" t="e">
        <f>VLOOKUP(ROW(AC420)-6,'Apartment Expenses'!$M:$AL,16,0)</f>
        <v>#N/A</v>
      </c>
      <c r="AH420" s="37" t="e">
        <f>VLOOKUP(ROW(AC420)-6,'Apartment Expenses'!$M:$AL,17,0)</f>
        <v>#N/A</v>
      </c>
    </row>
    <row r="421" spans="24:34" x14ac:dyDescent="0.25">
      <c r="X421" s="30"/>
      <c r="AD421" s="40" t="e">
        <f>VLOOKUP(ROW(AC421)-6,'Apartment Expenses'!$M:$AL,18,0)</f>
        <v>#N/A</v>
      </c>
      <c r="AE421" s="39" t="e">
        <f>VLOOKUP(ROW(AC421)-6,'Apartment Expenses'!$M:$AL,2,0)</f>
        <v>#N/A</v>
      </c>
      <c r="AF421" s="37" t="e">
        <f>VLOOKUP(ROW(AC421)-6,'Apartment Expenses'!$M:$AL,15,0)</f>
        <v>#N/A</v>
      </c>
      <c r="AG421" s="38" t="e">
        <f>VLOOKUP(ROW(AC421)-6,'Apartment Expenses'!$M:$AL,16,0)</f>
        <v>#N/A</v>
      </c>
      <c r="AH421" s="37" t="e">
        <f>VLOOKUP(ROW(AC421)-6,'Apartment Expenses'!$M:$AL,17,0)</f>
        <v>#N/A</v>
      </c>
    </row>
    <row r="422" spans="24:34" x14ac:dyDescent="0.25">
      <c r="X422" s="30"/>
      <c r="AD422" s="40" t="e">
        <f>VLOOKUP(ROW(AC422)-6,'Apartment Expenses'!$M:$AL,18,0)</f>
        <v>#N/A</v>
      </c>
      <c r="AE422" s="39" t="e">
        <f>VLOOKUP(ROW(AC422)-6,'Apartment Expenses'!$M:$AL,2,0)</f>
        <v>#N/A</v>
      </c>
      <c r="AF422" s="37" t="e">
        <f>VLOOKUP(ROW(AC422)-6,'Apartment Expenses'!$M:$AL,15,0)</f>
        <v>#N/A</v>
      </c>
      <c r="AG422" s="38" t="e">
        <f>VLOOKUP(ROW(AC422)-6,'Apartment Expenses'!$M:$AL,16,0)</f>
        <v>#N/A</v>
      </c>
      <c r="AH422" s="37" t="e">
        <f>VLOOKUP(ROW(AC422)-6,'Apartment Expenses'!$M:$AL,17,0)</f>
        <v>#N/A</v>
      </c>
    </row>
    <row r="423" spans="24:34" x14ac:dyDescent="0.25">
      <c r="X423" s="30"/>
      <c r="AD423" s="40" t="e">
        <f>VLOOKUP(ROW(AC423)-6,'Apartment Expenses'!$M:$AL,18,0)</f>
        <v>#N/A</v>
      </c>
      <c r="AE423" s="39" t="e">
        <f>VLOOKUP(ROW(AC423)-6,'Apartment Expenses'!$M:$AL,2,0)</f>
        <v>#N/A</v>
      </c>
      <c r="AF423" s="37" t="e">
        <f>VLOOKUP(ROW(AC423)-6,'Apartment Expenses'!$M:$AL,15,0)</f>
        <v>#N/A</v>
      </c>
      <c r="AG423" s="38" t="e">
        <f>VLOOKUP(ROW(AC423)-6,'Apartment Expenses'!$M:$AL,16,0)</f>
        <v>#N/A</v>
      </c>
      <c r="AH423" s="37" t="e">
        <f>VLOOKUP(ROW(AC423)-6,'Apartment Expenses'!$M:$AL,17,0)</f>
        <v>#N/A</v>
      </c>
    </row>
    <row r="424" spans="24:34" x14ac:dyDescent="0.25">
      <c r="X424" s="30"/>
      <c r="AD424" s="40" t="e">
        <f>VLOOKUP(ROW(AC424)-6,'Apartment Expenses'!$M:$AL,18,0)</f>
        <v>#N/A</v>
      </c>
      <c r="AE424" s="39" t="e">
        <f>VLOOKUP(ROW(AC424)-6,'Apartment Expenses'!$M:$AL,2,0)</f>
        <v>#N/A</v>
      </c>
      <c r="AF424" s="37" t="e">
        <f>VLOOKUP(ROW(AC424)-6,'Apartment Expenses'!$M:$AL,15,0)</f>
        <v>#N/A</v>
      </c>
      <c r="AG424" s="38" t="e">
        <f>VLOOKUP(ROW(AC424)-6,'Apartment Expenses'!$M:$AL,16,0)</f>
        <v>#N/A</v>
      </c>
      <c r="AH424" s="37" t="e">
        <f>VLOOKUP(ROW(AC424)-6,'Apartment Expenses'!$M:$AL,17,0)</f>
        <v>#N/A</v>
      </c>
    </row>
    <row r="425" spans="24:34" x14ac:dyDescent="0.25">
      <c r="X425" s="30"/>
      <c r="AD425" s="40" t="e">
        <f>VLOOKUP(ROW(AC425)-6,'Apartment Expenses'!$M:$AL,18,0)</f>
        <v>#N/A</v>
      </c>
      <c r="AE425" s="39" t="e">
        <f>VLOOKUP(ROW(AC425)-6,'Apartment Expenses'!$M:$AL,2,0)</f>
        <v>#N/A</v>
      </c>
      <c r="AF425" s="37" t="e">
        <f>VLOOKUP(ROW(AC425)-6,'Apartment Expenses'!$M:$AL,15,0)</f>
        <v>#N/A</v>
      </c>
      <c r="AG425" s="38" t="e">
        <f>VLOOKUP(ROW(AC425)-6,'Apartment Expenses'!$M:$AL,16,0)</f>
        <v>#N/A</v>
      </c>
      <c r="AH425" s="37" t="e">
        <f>VLOOKUP(ROW(AC425)-6,'Apartment Expenses'!$M:$AL,17,0)</f>
        <v>#N/A</v>
      </c>
    </row>
    <row r="426" spans="24:34" x14ac:dyDescent="0.25">
      <c r="X426" s="30"/>
      <c r="AD426" s="40" t="e">
        <f>VLOOKUP(ROW(AC426)-6,'Apartment Expenses'!$M:$AL,18,0)</f>
        <v>#N/A</v>
      </c>
      <c r="AE426" s="39" t="e">
        <f>VLOOKUP(ROW(AC426)-6,'Apartment Expenses'!$M:$AL,2,0)</f>
        <v>#N/A</v>
      </c>
      <c r="AF426" s="37" t="e">
        <f>VLOOKUP(ROW(AC426)-6,'Apartment Expenses'!$M:$AL,15,0)</f>
        <v>#N/A</v>
      </c>
      <c r="AG426" s="38" t="e">
        <f>VLOOKUP(ROW(AC426)-6,'Apartment Expenses'!$M:$AL,16,0)</f>
        <v>#N/A</v>
      </c>
      <c r="AH426" s="37" t="e">
        <f>VLOOKUP(ROW(AC426)-6,'Apartment Expenses'!$M:$AL,17,0)</f>
        <v>#N/A</v>
      </c>
    </row>
    <row r="427" spans="24:34" x14ac:dyDescent="0.25">
      <c r="X427" s="30"/>
      <c r="AD427" s="40" t="e">
        <f>VLOOKUP(ROW(AC427)-6,'Apartment Expenses'!$M:$AL,18,0)</f>
        <v>#N/A</v>
      </c>
      <c r="AE427" s="39" t="e">
        <f>VLOOKUP(ROW(AC427)-6,'Apartment Expenses'!$M:$AL,2,0)</f>
        <v>#N/A</v>
      </c>
      <c r="AF427" s="37" t="e">
        <f>VLOOKUP(ROW(AC427)-6,'Apartment Expenses'!$M:$AL,15,0)</f>
        <v>#N/A</v>
      </c>
      <c r="AG427" s="38" t="e">
        <f>VLOOKUP(ROW(AC427)-6,'Apartment Expenses'!$M:$AL,16,0)</f>
        <v>#N/A</v>
      </c>
      <c r="AH427" s="37" t="e">
        <f>VLOOKUP(ROW(AC427)-6,'Apartment Expenses'!$M:$AL,17,0)</f>
        <v>#N/A</v>
      </c>
    </row>
    <row r="428" spans="24:34" x14ac:dyDescent="0.25">
      <c r="X428" s="30"/>
      <c r="AD428" s="40" t="e">
        <f>VLOOKUP(ROW(AC428)-6,'Apartment Expenses'!$M:$AL,18,0)</f>
        <v>#N/A</v>
      </c>
      <c r="AE428" s="39" t="e">
        <f>VLOOKUP(ROW(AC428)-6,'Apartment Expenses'!$M:$AL,2,0)</f>
        <v>#N/A</v>
      </c>
      <c r="AF428" s="37" t="e">
        <f>VLOOKUP(ROW(AC428)-6,'Apartment Expenses'!$M:$AL,15,0)</f>
        <v>#N/A</v>
      </c>
      <c r="AG428" s="38" t="e">
        <f>VLOOKUP(ROW(AC428)-6,'Apartment Expenses'!$M:$AL,16,0)</f>
        <v>#N/A</v>
      </c>
      <c r="AH428" s="37" t="e">
        <f>VLOOKUP(ROW(AC428)-6,'Apartment Expenses'!$M:$AL,17,0)</f>
        <v>#N/A</v>
      </c>
    </row>
    <row r="429" spans="24:34" x14ac:dyDescent="0.25">
      <c r="X429" s="30"/>
      <c r="AD429" s="40" t="e">
        <f>VLOOKUP(ROW(AC429)-6,'Apartment Expenses'!$M:$AL,18,0)</f>
        <v>#N/A</v>
      </c>
      <c r="AE429" s="39" t="e">
        <f>VLOOKUP(ROW(AC429)-6,'Apartment Expenses'!$M:$AL,2,0)</f>
        <v>#N/A</v>
      </c>
      <c r="AF429" s="37" t="e">
        <f>VLOOKUP(ROW(AC429)-6,'Apartment Expenses'!$M:$AL,15,0)</f>
        <v>#N/A</v>
      </c>
      <c r="AG429" s="38" t="e">
        <f>VLOOKUP(ROW(AC429)-6,'Apartment Expenses'!$M:$AL,16,0)</f>
        <v>#N/A</v>
      </c>
      <c r="AH429" s="37" t="e">
        <f>VLOOKUP(ROW(AC429)-6,'Apartment Expenses'!$M:$AL,17,0)</f>
        <v>#N/A</v>
      </c>
    </row>
    <row r="430" spans="24:34" x14ac:dyDescent="0.25">
      <c r="X430" s="30"/>
      <c r="AD430" s="40" t="e">
        <f>VLOOKUP(ROW(AC430)-6,'Apartment Expenses'!$M:$AL,18,0)</f>
        <v>#N/A</v>
      </c>
      <c r="AE430" s="39" t="e">
        <f>VLOOKUP(ROW(AC430)-6,'Apartment Expenses'!$M:$AL,2,0)</f>
        <v>#N/A</v>
      </c>
      <c r="AF430" s="37" t="e">
        <f>VLOOKUP(ROW(AC430)-6,'Apartment Expenses'!$M:$AL,15,0)</f>
        <v>#N/A</v>
      </c>
      <c r="AG430" s="38" t="e">
        <f>VLOOKUP(ROW(AC430)-6,'Apartment Expenses'!$M:$AL,16,0)</f>
        <v>#N/A</v>
      </c>
      <c r="AH430" s="37" t="e">
        <f>VLOOKUP(ROW(AC430)-6,'Apartment Expenses'!$M:$AL,17,0)</f>
        <v>#N/A</v>
      </c>
    </row>
    <row r="431" spans="24:34" x14ac:dyDescent="0.25">
      <c r="X431" s="30"/>
      <c r="AD431" s="40" t="e">
        <f>VLOOKUP(ROW(AC431)-6,'Apartment Expenses'!$M:$AL,18,0)</f>
        <v>#N/A</v>
      </c>
      <c r="AE431" s="39" t="e">
        <f>VLOOKUP(ROW(AC431)-6,'Apartment Expenses'!$M:$AL,2,0)</f>
        <v>#N/A</v>
      </c>
      <c r="AF431" s="37" t="e">
        <f>VLOOKUP(ROW(AC431)-6,'Apartment Expenses'!$M:$AL,15,0)</f>
        <v>#N/A</v>
      </c>
      <c r="AG431" s="38" t="e">
        <f>VLOOKUP(ROW(AC431)-6,'Apartment Expenses'!$M:$AL,16,0)</f>
        <v>#N/A</v>
      </c>
      <c r="AH431" s="37" t="e">
        <f>VLOOKUP(ROW(AC431)-6,'Apartment Expenses'!$M:$AL,17,0)</f>
        <v>#N/A</v>
      </c>
    </row>
    <row r="432" spans="24:34" x14ac:dyDescent="0.25">
      <c r="X432" s="30"/>
      <c r="AD432" s="40" t="e">
        <f>VLOOKUP(ROW(AC432)-6,'Apartment Expenses'!$M:$AL,18,0)</f>
        <v>#N/A</v>
      </c>
      <c r="AE432" s="39" t="e">
        <f>VLOOKUP(ROW(AC432)-6,'Apartment Expenses'!$M:$AL,2,0)</f>
        <v>#N/A</v>
      </c>
      <c r="AF432" s="37" t="e">
        <f>VLOOKUP(ROW(AC432)-6,'Apartment Expenses'!$M:$AL,15,0)</f>
        <v>#N/A</v>
      </c>
      <c r="AG432" s="38" t="e">
        <f>VLOOKUP(ROW(AC432)-6,'Apartment Expenses'!$M:$AL,16,0)</f>
        <v>#N/A</v>
      </c>
      <c r="AH432" s="37" t="e">
        <f>VLOOKUP(ROW(AC432)-6,'Apartment Expenses'!$M:$AL,17,0)</f>
        <v>#N/A</v>
      </c>
    </row>
    <row r="433" spans="24:34" x14ac:dyDescent="0.25">
      <c r="X433" s="30"/>
      <c r="AD433" s="40" t="e">
        <f>VLOOKUP(ROW(AC433)-6,'Apartment Expenses'!$M:$AL,18,0)</f>
        <v>#N/A</v>
      </c>
      <c r="AE433" s="39" t="e">
        <f>VLOOKUP(ROW(AC433)-6,'Apartment Expenses'!$M:$AL,2,0)</f>
        <v>#N/A</v>
      </c>
      <c r="AF433" s="37" t="e">
        <f>VLOOKUP(ROW(AC433)-6,'Apartment Expenses'!$M:$AL,15,0)</f>
        <v>#N/A</v>
      </c>
      <c r="AG433" s="38" t="e">
        <f>VLOOKUP(ROW(AC433)-6,'Apartment Expenses'!$M:$AL,16,0)</f>
        <v>#N/A</v>
      </c>
      <c r="AH433" s="37" t="e">
        <f>VLOOKUP(ROW(AC433)-6,'Apartment Expenses'!$M:$AL,17,0)</f>
        <v>#N/A</v>
      </c>
    </row>
    <row r="434" spans="24:34" x14ac:dyDescent="0.25">
      <c r="X434" s="30"/>
      <c r="AD434" s="40" t="e">
        <f>VLOOKUP(ROW(AC434)-6,'Apartment Expenses'!$M:$AL,18,0)</f>
        <v>#N/A</v>
      </c>
      <c r="AE434" s="39" t="e">
        <f>VLOOKUP(ROW(AC434)-6,'Apartment Expenses'!$M:$AL,2,0)</f>
        <v>#N/A</v>
      </c>
      <c r="AF434" s="37" t="e">
        <f>VLOOKUP(ROW(AC434)-6,'Apartment Expenses'!$M:$AL,15,0)</f>
        <v>#N/A</v>
      </c>
      <c r="AG434" s="38" t="e">
        <f>VLOOKUP(ROW(AC434)-6,'Apartment Expenses'!$M:$AL,16,0)</f>
        <v>#N/A</v>
      </c>
      <c r="AH434" s="37" t="e">
        <f>VLOOKUP(ROW(AC434)-6,'Apartment Expenses'!$M:$AL,17,0)</f>
        <v>#N/A</v>
      </c>
    </row>
    <row r="435" spans="24:34" x14ac:dyDescent="0.25">
      <c r="X435" s="30"/>
      <c r="AD435" s="40" t="e">
        <f>VLOOKUP(ROW(AC435)-6,'Apartment Expenses'!$M:$AL,18,0)</f>
        <v>#N/A</v>
      </c>
      <c r="AE435" s="39" t="e">
        <f>VLOOKUP(ROW(AC435)-6,'Apartment Expenses'!$M:$AL,2,0)</f>
        <v>#N/A</v>
      </c>
      <c r="AF435" s="37" t="e">
        <f>VLOOKUP(ROW(AC435)-6,'Apartment Expenses'!$M:$AL,15,0)</f>
        <v>#N/A</v>
      </c>
      <c r="AG435" s="38" t="e">
        <f>VLOOKUP(ROW(AC435)-6,'Apartment Expenses'!$M:$AL,16,0)</f>
        <v>#N/A</v>
      </c>
      <c r="AH435" s="37" t="e">
        <f>VLOOKUP(ROW(AC435)-6,'Apartment Expenses'!$M:$AL,17,0)</f>
        <v>#N/A</v>
      </c>
    </row>
    <row r="436" spans="24:34" x14ac:dyDescent="0.25">
      <c r="X436" s="30"/>
      <c r="AD436" s="40" t="e">
        <f>VLOOKUP(ROW(AC436)-6,'Apartment Expenses'!$M:$AL,18,0)</f>
        <v>#N/A</v>
      </c>
      <c r="AE436" s="39" t="e">
        <f>VLOOKUP(ROW(AC436)-6,'Apartment Expenses'!$M:$AL,2,0)</f>
        <v>#N/A</v>
      </c>
      <c r="AF436" s="37" t="e">
        <f>VLOOKUP(ROW(AC436)-6,'Apartment Expenses'!$M:$AL,15,0)</f>
        <v>#N/A</v>
      </c>
      <c r="AG436" s="38" t="e">
        <f>VLOOKUP(ROW(AC436)-6,'Apartment Expenses'!$M:$AL,16,0)</f>
        <v>#N/A</v>
      </c>
      <c r="AH436" s="37" t="e">
        <f>VLOOKUP(ROW(AC436)-6,'Apartment Expenses'!$M:$AL,17,0)</f>
        <v>#N/A</v>
      </c>
    </row>
    <row r="437" spans="24:34" x14ac:dyDescent="0.25">
      <c r="X437" s="30"/>
      <c r="AD437" s="40" t="e">
        <f>VLOOKUP(ROW(AC437)-6,'Apartment Expenses'!$M:$AL,18,0)</f>
        <v>#N/A</v>
      </c>
      <c r="AE437" s="39" t="e">
        <f>VLOOKUP(ROW(AC437)-6,'Apartment Expenses'!$M:$AL,2,0)</f>
        <v>#N/A</v>
      </c>
      <c r="AF437" s="37" t="e">
        <f>VLOOKUP(ROW(AC437)-6,'Apartment Expenses'!$M:$AL,15,0)</f>
        <v>#N/A</v>
      </c>
      <c r="AG437" s="38" t="e">
        <f>VLOOKUP(ROW(AC437)-6,'Apartment Expenses'!$M:$AL,16,0)</f>
        <v>#N/A</v>
      </c>
      <c r="AH437" s="37" t="e">
        <f>VLOOKUP(ROW(AC437)-6,'Apartment Expenses'!$M:$AL,17,0)</f>
        <v>#N/A</v>
      </c>
    </row>
    <row r="438" spans="24:34" x14ac:dyDescent="0.25">
      <c r="X438" s="30"/>
      <c r="AD438" s="40" t="e">
        <f>VLOOKUP(ROW(AC438)-6,'Apartment Expenses'!$M:$AL,18,0)</f>
        <v>#N/A</v>
      </c>
      <c r="AE438" s="39" t="e">
        <f>VLOOKUP(ROW(AC438)-6,'Apartment Expenses'!$M:$AL,2,0)</f>
        <v>#N/A</v>
      </c>
      <c r="AF438" s="37" t="e">
        <f>VLOOKUP(ROW(AC438)-6,'Apartment Expenses'!$M:$AL,15,0)</f>
        <v>#N/A</v>
      </c>
      <c r="AG438" s="38" t="e">
        <f>VLOOKUP(ROW(AC438)-6,'Apartment Expenses'!$M:$AL,16,0)</f>
        <v>#N/A</v>
      </c>
      <c r="AH438" s="37" t="e">
        <f>VLOOKUP(ROW(AC438)-6,'Apartment Expenses'!$M:$AL,17,0)</f>
        <v>#N/A</v>
      </c>
    </row>
    <row r="439" spans="24:34" x14ac:dyDescent="0.25">
      <c r="X439" s="30"/>
      <c r="AD439" s="40" t="e">
        <f>VLOOKUP(ROW(AC439)-6,'Apartment Expenses'!$M:$AL,18,0)</f>
        <v>#N/A</v>
      </c>
      <c r="AE439" s="39" t="e">
        <f>VLOOKUP(ROW(AC439)-6,'Apartment Expenses'!$M:$AL,2,0)</f>
        <v>#N/A</v>
      </c>
      <c r="AF439" s="37" t="e">
        <f>VLOOKUP(ROW(AC439)-6,'Apartment Expenses'!$M:$AL,15,0)</f>
        <v>#N/A</v>
      </c>
      <c r="AG439" s="38" t="e">
        <f>VLOOKUP(ROW(AC439)-6,'Apartment Expenses'!$M:$AL,16,0)</f>
        <v>#N/A</v>
      </c>
      <c r="AH439" s="37" t="e">
        <f>VLOOKUP(ROW(AC439)-6,'Apartment Expenses'!$M:$AL,17,0)</f>
        <v>#N/A</v>
      </c>
    </row>
    <row r="440" spans="24:34" x14ac:dyDescent="0.25">
      <c r="X440" s="30"/>
      <c r="AD440" s="40" t="e">
        <f>VLOOKUP(ROW(AC440)-6,'Apartment Expenses'!$M:$AL,18,0)</f>
        <v>#N/A</v>
      </c>
      <c r="AE440" s="39" t="e">
        <f>VLOOKUP(ROW(AC440)-6,'Apartment Expenses'!$M:$AL,2,0)</f>
        <v>#N/A</v>
      </c>
      <c r="AF440" s="37" t="e">
        <f>VLOOKUP(ROW(AC440)-6,'Apartment Expenses'!$M:$AL,15,0)</f>
        <v>#N/A</v>
      </c>
      <c r="AG440" s="38" t="e">
        <f>VLOOKUP(ROW(AC440)-6,'Apartment Expenses'!$M:$AL,16,0)</f>
        <v>#N/A</v>
      </c>
      <c r="AH440" s="37" t="e">
        <f>VLOOKUP(ROW(AC440)-6,'Apartment Expenses'!$M:$AL,17,0)</f>
        <v>#N/A</v>
      </c>
    </row>
    <row r="441" spans="24:34" x14ac:dyDescent="0.25">
      <c r="X441" s="30"/>
      <c r="AD441" s="40" t="e">
        <f>VLOOKUP(ROW(AC441)-6,'Apartment Expenses'!$M:$AL,18,0)</f>
        <v>#N/A</v>
      </c>
      <c r="AE441" s="39" t="e">
        <f>VLOOKUP(ROW(AC441)-6,'Apartment Expenses'!$M:$AL,2,0)</f>
        <v>#N/A</v>
      </c>
      <c r="AF441" s="37" t="e">
        <f>VLOOKUP(ROW(AC441)-6,'Apartment Expenses'!$M:$AL,15,0)</f>
        <v>#N/A</v>
      </c>
      <c r="AG441" s="38" t="e">
        <f>VLOOKUP(ROW(AC441)-6,'Apartment Expenses'!$M:$AL,16,0)</f>
        <v>#N/A</v>
      </c>
      <c r="AH441" s="37" t="e">
        <f>VLOOKUP(ROW(AC441)-6,'Apartment Expenses'!$M:$AL,17,0)</f>
        <v>#N/A</v>
      </c>
    </row>
    <row r="442" spans="24:34" x14ac:dyDescent="0.25">
      <c r="X442" s="30"/>
      <c r="AD442" s="40" t="e">
        <f>VLOOKUP(ROW(AC442)-6,'Apartment Expenses'!$M:$AL,18,0)</f>
        <v>#N/A</v>
      </c>
      <c r="AE442" s="39" t="e">
        <f>VLOOKUP(ROW(AC442)-6,'Apartment Expenses'!$M:$AL,2,0)</f>
        <v>#N/A</v>
      </c>
      <c r="AF442" s="37" t="e">
        <f>VLOOKUP(ROW(AC442)-6,'Apartment Expenses'!$M:$AL,15,0)</f>
        <v>#N/A</v>
      </c>
      <c r="AG442" s="38" t="e">
        <f>VLOOKUP(ROW(AC442)-6,'Apartment Expenses'!$M:$AL,16,0)</f>
        <v>#N/A</v>
      </c>
      <c r="AH442" s="37" t="e">
        <f>VLOOKUP(ROW(AC442)-6,'Apartment Expenses'!$M:$AL,17,0)</f>
        <v>#N/A</v>
      </c>
    </row>
    <row r="443" spans="24:34" x14ac:dyDescent="0.25">
      <c r="X443" s="30"/>
      <c r="AD443" s="40" t="e">
        <f>VLOOKUP(ROW(AC443)-6,'Apartment Expenses'!$M:$AL,18,0)</f>
        <v>#N/A</v>
      </c>
      <c r="AE443" s="39" t="e">
        <f>VLOOKUP(ROW(AC443)-6,'Apartment Expenses'!$M:$AL,2,0)</f>
        <v>#N/A</v>
      </c>
      <c r="AF443" s="37" t="e">
        <f>VLOOKUP(ROW(AC443)-6,'Apartment Expenses'!$M:$AL,15,0)</f>
        <v>#N/A</v>
      </c>
      <c r="AG443" s="38" t="e">
        <f>VLOOKUP(ROW(AC443)-6,'Apartment Expenses'!$M:$AL,16,0)</f>
        <v>#N/A</v>
      </c>
      <c r="AH443" s="37" t="e">
        <f>VLOOKUP(ROW(AC443)-6,'Apartment Expenses'!$M:$AL,17,0)</f>
        <v>#N/A</v>
      </c>
    </row>
    <row r="444" spans="24:34" x14ac:dyDescent="0.25">
      <c r="X444" s="30"/>
      <c r="AD444" s="40" t="e">
        <f>VLOOKUP(ROW(AC444)-6,'Apartment Expenses'!$M:$AL,18,0)</f>
        <v>#N/A</v>
      </c>
      <c r="AE444" s="39" t="e">
        <f>VLOOKUP(ROW(AC444)-6,'Apartment Expenses'!$M:$AL,2,0)</f>
        <v>#N/A</v>
      </c>
      <c r="AF444" s="37" t="e">
        <f>VLOOKUP(ROW(AC444)-6,'Apartment Expenses'!$M:$AL,15,0)</f>
        <v>#N/A</v>
      </c>
      <c r="AG444" s="38" t="e">
        <f>VLOOKUP(ROW(AC444)-6,'Apartment Expenses'!$M:$AL,16,0)</f>
        <v>#N/A</v>
      </c>
      <c r="AH444" s="37" t="e">
        <f>VLOOKUP(ROW(AC444)-6,'Apartment Expenses'!$M:$AL,17,0)</f>
        <v>#N/A</v>
      </c>
    </row>
    <row r="445" spans="24:34" x14ac:dyDescent="0.25">
      <c r="X445" s="30"/>
      <c r="AD445" s="40" t="e">
        <f>VLOOKUP(ROW(AC445)-6,'Apartment Expenses'!$M:$AL,18,0)</f>
        <v>#N/A</v>
      </c>
      <c r="AE445" s="39" t="e">
        <f>VLOOKUP(ROW(AC445)-6,'Apartment Expenses'!$M:$AL,2,0)</f>
        <v>#N/A</v>
      </c>
      <c r="AF445" s="37" t="e">
        <f>VLOOKUP(ROW(AC445)-6,'Apartment Expenses'!$M:$AL,15,0)</f>
        <v>#N/A</v>
      </c>
      <c r="AG445" s="38" t="e">
        <f>VLOOKUP(ROW(AC445)-6,'Apartment Expenses'!$M:$AL,16,0)</f>
        <v>#N/A</v>
      </c>
      <c r="AH445" s="37" t="e">
        <f>VLOOKUP(ROW(AC445)-6,'Apartment Expenses'!$M:$AL,17,0)</f>
        <v>#N/A</v>
      </c>
    </row>
    <row r="446" spans="24:34" x14ac:dyDescent="0.25">
      <c r="X446" s="30"/>
      <c r="AD446" s="40" t="e">
        <f>VLOOKUP(ROW(AC446)-6,'Apartment Expenses'!$M:$AL,18,0)</f>
        <v>#N/A</v>
      </c>
      <c r="AE446" s="39" t="e">
        <f>VLOOKUP(ROW(AC446)-6,'Apartment Expenses'!$M:$AL,2,0)</f>
        <v>#N/A</v>
      </c>
      <c r="AF446" s="37" t="e">
        <f>VLOOKUP(ROW(AC446)-6,'Apartment Expenses'!$M:$AL,15,0)</f>
        <v>#N/A</v>
      </c>
      <c r="AG446" s="38" t="e">
        <f>VLOOKUP(ROW(AC446)-6,'Apartment Expenses'!$M:$AL,16,0)</f>
        <v>#N/A</v>
      </c>
      <c r="AH446" s="37" t="e">
        <f>VLOOKUP(ROW(AC446)-6,'Apartment Expenses'!$M:$AL,17,0)</f>
        <v>#N/A</v>
      </c>
    </row>
    <row r="447" spans="24:34" x14ac:dyDescent="0.25">
      <c r="X447" s="30"/>
      <c r="AD447" s="40" t="e">
        <f>VLOOKUP(ROW(AC447)-6,'Apartment Expenses'!$M:$AL,18,0)</f>
        <v>#N/A</v>
      </c>
      <c r="AE447" s="39" t="e">
        <f>VLOOKUP(ROW(AC447)-6,'Apartment Expenses'!$M:$AL,2,0)</f>
        <v>#N/A</v>
      </c>
      <c r="AF447" s="37" t="e">
        <f>VLOOKUP(ROW(AC447)-6,'Apartment Expenses'!$M:$AL,15,0)</f>
        <v>#N/A</v>
      </c>
      <c r="AG447" s="38" t="e">
        <f>VLOOKUP(ROW(AC447)-6,'Apartment Expenses'!$M:$AL,16,0)</f>
        <v>#N/A</v>
      </c>
      <c r="AH447" s="37" t="e">
        <f>VLOOKUP(ROW(AC447)-6,'Apartment Expenses'!$M:$AL,17,0)</f>
        <v>#N/A</v>
      </c>
    </row>
    <row r="448" spans="24:34" x14ac:dyDescent="0.25">
      <c r="X448" s="30"/>
      <c r="AD448" s="40" t="e">
        <f>VLOOKUP(ROW(AC448)-6,'Apartment Expenses'!$M:$AL,18,0)</f>
        <v>#N/A</v>
      </c>
      <c r="AE448" s="39" t="e">
        <f>VLOOKUP(ROW(AC448)-6,'Apartment Expenses'!$M:$AL,2,0)</f>
        <v>#N/A</v>
      </c>
      <c r="AF448" s="37" t="e">
        <f>VLOOKUP(ROW(AC448)-6,'Apartment Expenses'!$M:$AL,15,0)</f>
        <v>#N/A</v>
      </c>
      <c r="AG448" s="38" t="e">
        <f>VLOOKUP(ROW(AC448)-6,'Apartment Expenses'!$M:$AL,16,0)</f>
        <v>#N/A</v>
      </c>
      <c r="AH448" s="37" t="e">
        <f>VLOOKUP(ROW(AC448)-6,'Apartment Expenses'!$M:$AL,17,0)</f>
        <v>#N/A</v>
      </c>
    </row>
    <row r="449" spans="24:34" x14ac:dyDescent="0.25">
      <c r="X449" s="30"/>
      <c r="AD449" s="40" t="e">
        <f>VLOOKUP(ROW(AC449)-6,'Apartment Expenses'!$M:$AL,18,0)</f>
        <v>#N/A</v>
      </c>
      <c r="AE449" s="39" t="e">
        <f>VLOOKUP(ROW(AC449)-6,'Apartment Expenses'!$M:$AL,2,0)</f>
        <v>#N/A</v>
      </c>
      <c r="AF449" s="37" t="e">
        <f>VLOOKUP(ROW(AC449)-6,'Apartment Expenses'!$M:$AL,15,0)</f>
        <v>#N/A</v>
      </c>
      <c r="AG449" s="38" t="e">
        <f>VLOOKUP(ROW(AC449)-6,'Apartment Expenses'!$M:$AL,16,0)</f>
        <v>#N/A</v>
      </c>
      <c r="AH449" s="37" t="e">
        <f>VLOOKUP(ROW(AC449)-6,'Apartment Expenses'!$M:$AL,17,0)</f>
        <v>#N/A</v>
      </c>
    </row>
    <row r="450" spans="24:34" x14ac:dyDescent="0.25">
      <c r="X450" s="30"/>
      <c r="AD450" s="40" t="e">
        <f>VLOOKUP(ROW(AC450)-6,'Apartment Expenses'!$M:$AL,18,0)</f>
        <v>#N/A</v>
      </c>
      <c r="AE450" s="39" t="e">
        <f>VLOOKUP(ROW(AC450)-6,'Apartment Expenses'!$M:$AL,2,0)</f>
        <v>#N/A</v>
      </c>
      <c r="AF450" s="37" t="e">
        <f>VLOOKUP(ROW(AC450)-6,'Apartment Expenses'!$M:$AL,15,0)</f>
        <v>#N/A</v>
      </c>
      <c r="AG450" s="38" t="e">
        <f>VLOOKUP(ROW(AC450)-6,'Apartment Expenses'!$M:$AL,16,0)</f>
        <v>#N/A</v>
      </c>
      <c r="AH450" s="37" t="e">
        <f>VLOOKUP(ROW(AC450)-6,'Apartment Expenses'!$M:$AL,17,0)</f>
        <v>#N/A</v>
      </c>
    </row>
    <row r="451" spans="24:34" x14ac:dyDescent="0.25">
      <c r="X451" s="30"/>
      <c r="AD451" s="40" t="e">
        <f>VLOOKUP(ROW(AC451)-6,'Apartment Expenses'!$M:$AL,18,0)</f>
        <v>#N/A</v>
      </c>
      <c r="AE451" s="39" t="e">
        <f>VLOOKUP(ROW(AC451)-6,'Apartment Expenses'!$M:$AL,2,0)</f>
        <v>#N/A</v>
      </c>
      <c r="AF451" s="37" t="e">
        <f>VLOOKUP(ROW(AC451)-6,'Apartment Expenses'!$M:$AL,15,0)</f>
        <v>#N/A</v>
      </c>
      <c r="AG451" s="38" t="e">
        <f>VLOOKUP(ROW(AC451)-6,'Apartment Expenses'!$M:$AL,16,0)</f>
        <v>#N/A</v>
      </c>
      <c r="AH451" s="37" t="e">
        <f>VLOOKUP(ROW(AC451)-6,'Apartment Expenses'!$M:$AL,17,0)</f>
        <v>#N/A</v>
      </c>
    </row>
    <row r="452" spans="24:34" x14ac:dyDescent="0.25">
      <c r="X452" s="30"/>
      <c r="AD452" s="40" t="e">
        <f>VLOOKUP(ROW(AC452)-6,'Apartment Expenses'!$M:$AL,18,0)</f>
        <v>#N/A</v>
      </c>
      <c r="AE452" s="39" t="e">
        <f>VLOOKUP(ROW(AC452)-6,'Apartment Expenses'!$M:$AL,2,0)</f>
        <v>#N/A</v>
      </c>
      <c r="AF452" s="37" t="e">
        <f>VLOOKUP(ROW(AC452)-6,'Apartment Expenses'!$M:$AL,15,0)</f>
        <v>#N/A</v>
      </c>
      <c r="AG452" s="38" t="e">
        <f>VLOOKUP(ROW(AC452)-6,'Apartment Expenses'!$M:$AL,16,0)</f>
        <v>#N/A</v>
      </c>
      <c r="AH452" s="37" t="e">
        <f>VLOOKUP(ROW(AC452)-6,'Apartment Expenses'!$M:$AL,17,0)</f>
        <v>#N/A</v>
      </c>
    </row>
    <row r="453" spans="24:34" x14ac:dyDescent="0.25">
      <c r="X453" s="30"/>
      <c r="AD453" s="40" t="e">
        <f>VLOOKUP(ROW(AC453)-6,'Apartment Expenses'!$M:$AL,18,0)</f>
        <v>#N/A</v>
      </c>
      <c r="AE453" s="39" t="e">
        <f>VLOOKUP(ROW(AC453)-6,'Apartment Expenses'!$M:$AL,2,0)</f>
        <v>#N/A</v>
      </c>
      <c r="AF453" s="37" t="e">
        <f>VLOOKUP(ROW(AC453)-6,'Apartment Expenses'!$M:$AL,15,0)</f>
        <v>#N/A</v>
      </c>
      <c r="AG453" s="38" t="e">
        <f>VLOOKUP(ROW(AC453)-6,'Apartment Expenses'!$M:$AL,16,0)</f>
        <v>#N/A</v>
      </c>
      <c r="AH453" s="37" t="e">
        <f>VLOOKUP(ROW(AC453)-6,'Apartment Expenses'!$M:$AL,17,0)</f>
        <v>#N/A</v>
      </c>
    </row>
    <row r="454" spans="24:34" x14ac:dyDescent="0.25">
      <c r="X454" s="30"/>
      <c r="AD454" s="40" t="e">
        <f>VLOOKUP(ROW(AC454)-6,'Apartment Expenses'!$M:$AL,18,0)</f>
        <v>#N/A</v>
      </c>
      <c r="AE454" s="39" t="e">
        <f>VLOOKUP(ROW(AC454)-6,'Apartment Expenses'!$M:$AL,2,0)</f>
        <v>#N/A</v>
      </c>
      <c r="AF454" s="37" t="e">
        <f>VLOOKUP(ROW(AC454)-6,'Apartment Expenses'!$M:$AL,15,0)</f>
        <v>#N/A</v>
      </c>
      <c r="AG454" s="38" t="e">
        <f>VLOOKUP(ROW(AC454)-6,'Apartment Expenses'!$M:$AL,16,0)</f>
        <v>#N/A</v>
      </c>
      <c r="AH454" s="37" t="e">
        <f>VLOOKUP(ROW(AC454)-6,'Apartment Expenses'!$M:$AL,17,0)</f>
        <v>#N/A</v>
      </c>
    </row>
    <row r="455" spans="24:34" x14ac:dyDescent="0.25">
      <c r="X455" s="30"/>
      <c r="AD455" s="40" t="e">
        <f>VLOOKUP(ROW(AC455)-6,'Apartment Expenses'!$M:$AL,18,0)</f>
        <v>#N/A</v>
      </c>
      <c r="AE455" s="39" t="e">
        <f>VLOOKUP(ROW(AC455)-6,'Apartment Expenses'!$M:$AL,2,0)</f>
        <v>#N/A</v>
      </c>
      <c r="AF455" s="37" t="e">
        <f>VLOOKUP(ROW(AC455)-6,'Apartment Expenses'!$M:$AL,15,0)</f>
        <v>#N/A</v>
      </c>
      <c r="AG455" s="38" t="e">
        <f>VLOOKUP(ROW(AC455)-6,'Apartment Expenses'!$M:$AL,16,0)</f>
        <v>#N/A</v>
      </c>
      <c r="AH455" s="37" t="e">
        <f>VLOOKUP(ROW(AC455)-6,'Apartment Expenses'!$M:$AL,17,0)</f>
        <v>#N/A</v>
      </c>
    </row>
    <row r="456" spans="24:34" x14ac:dyDescent="0.25">
      <c r="X456" s="30"/>
      <c r="AD456" s="40" t="e">
        <f>VLOOKUP(ROW(AC456)-6,'Apartment Expenses'!$M:$AL,18,0)</f>
        <v>#N/A</v>
      </c>
      <c r="AE456" s="39" t="e">
        <f>VLOOKUP(ROW(AC456)-6,'Apartment Expenses'!$M:$AL,2,0)</f>
        <v>#N/A</v>
      </c>
      <c r="AF456" s="37" t="e">
        <f>VLOOKUP(ROW(AC456)-6,'Apartment Expenses'!$M:$AL,15,0)</f>
        <v>#N/A</v>
      </c>
      <c r="AG456" s="38" t="e">
        <f>VLOOKUP(ROW(AC456)-6,'Apartment Expenses'!$M:$AL,16,0)</f>
        <v>#N/A</v>
      </c>
      <c r="AH456" s="37" t="e">
        <f>VLOOKUP(ROW(AC456)-6,'Apartment Expenses'!$M:$AL,17,0)</f>
        <v>#N/A</v>
      </c>
    </row>
    <row r="457" spans="24:34" x14ac:dyDescent="0.25">
      <c r="X457" s="30"/>
      <c r="AD457" s="40" t="e">
        <f>VLOOKUP(ROW(AC457)-6,'Apartment Expenses'!$M:$AL,18,0)</f>
        <v>#N/A</v>
      </c>
      <c r="AE457" s="39" t="e">
        <f>VLOOKUP(ROW(AC457)-6,'Apartment Expenses'!$M:$AL,2,0)</f>
        <v>#N/A</v>
      </c>
      <c r="AF457" s="37" t="e">
        <f>VLOOKUP(ROW(AC457)-6,'Apartment Expenses'!$M:$AL,15,0)</f>
        <v>#N/A</v>
      </c>
      <c r="AG457" s="38" t="e">
        <f>VLOOKUP(ROW(AC457)-6,'Apartment Expenses'!$M:$AL,16,0)</f>
        <v>#N/A</v>
      </c>
      <c r="AH457" s="37" t="e">
        <f>VLOOKUP(ROW(AC457)-6,'Apartment Expenses'!$M:$AL,17,0)</f>
        <v>#N/A</v>
      </c>
    </row>
    <row r="458" spans="24:34" x14ac:dyDescent="0.25">
      <c r="X458" s="30"/>
      <c r="AD458" s="40" t="e">
        <f>VLOOKUP(ROW(AC458)-6,'Apartment Expenses'!$M:$AL,18,0)</f>
        <v>#N/A</v>
      </c>
      <c r="AE458" s="39" t="e">
        <f>VLOOKUP(ROW(AC458)-6,'Apartment Expenses'!$M:$AL,2,0)</f>
        <v>#N/A</v>
      </c>
      <c r="AF458" s="37" t="e">
        <f>VLOOKUP(ROW(AC458)-6,'Apartment Expenses'!$M:$AL,15,0)</f>
        <v>#N/A</v>
      </c>
      <c r="AG458" s="38" t="e">
        <f>VLOOKUP(ROW(AC458)-6,'Apartment Expenses'!$M:$AL,16,0)</f>
        <v>#N/A</v>
      </c>
      <c r="AH458" s="37" t="e">
        <f>VLOOKUP(ROW(AC458)-6,'Apartment Expenses'!$M:$AL,17,0)</f>
        <v>#N/A</v>
      </c>
    </row>
    <row r="459" spans="24:34" x14ac:dyDescent="0.25">
      <c r="X459" s="30"/>
      <c r="AD459" s="40" t="e">
        <f>VLOOKUP(ROW(AC459)-6,'Apartment Expenses'!$M:$AL,18,0)</f>
        <v>#N/A</v>
      </c>
      <c r="AE459" s="39" t="e">
        <f>VLOOKUP(ROW(AC459)-6,'Apartment Expenses'!$M:$AL,2,0)</f>
        <v>#N/A</v>
      </c>
      <c r="AF459" s="37" t="e">
        <f>VLOOKUP(ROW(AC459)-6,'Apartment Expenses'!$M:$AL,15,0)</f>
        <v>#N/A</v>
      </c>
      <c r="AG459" s="38" t="e">
        <f>VLOOKUP(ROW(AC459)-6,'Apartment Expenses'!$M:$AL,16,0)</f>
        <v>#N/A</v>
      </c>
      <c r="AH459" s="37" t="e">
        <f>VLOOKUP(ROW(AC459)-6,'Apartment Expenses'!$M:$AL,17,0)</f>
        <v>#N/A</v>
      </c>
    </row>
    <row r="460" spans="24:34" x14ac:dyDescent="0.25">
      <c r="X460" s="30"/>
      <c r="AD460" s="40" t="e">
        <f>VLOOKUP(ROW(AC460)-6,'Apartment Expenses'!$M:$AL,18,0)</f>
        <v>#N/A</v>
      </c>
      <c r="AE460" s="39" t="e">
        <f>VLOOKUP(ROW(AC460)-6,'Apartment Expenses'!$M:$AL,2,0)</f>
        <v>#N/A</v>
      </c>
      <c r="AF460" s="37" t="e">
        <f>VLOOKUP(ROW(AC460)-6,'Apartment Expenses'!$M:$AL,15,0)</f>
        <v>#N/A</v>
      </c>
      <c r="AG460" s="38" t="e">
        <f>VLOOKUP(ROW(AC460)-6,'Apartment Expenses'!$M:$AL,16,0)</f>
        <v>#N/A</v>
      </c>
      <c r="AH460" s="37" t="e">
        <f>VLOOKUP(ROW(AC460)-6,'Apartment Expenses'!$M:$AL,17,0)</f>
        <v>#N/A</v>
      </c>
    </row>
    <row r="461" spans="24:34" x14ac:dyDescent="0.25">
      <c r="X461" s="30"/>
      <c r="AD461" s="40" t="e">
        <f>VLOOKUP(ROW(AC461)-6,'Apartment Expenses'!$M:$AL,18,0)</f>
        <v>#N/A</v>
      </c>
      <c r="AE461" s="39" t="e">
        <f>VLOOKUP(ROW(AC461)-6,'Apartment Expenses'!$M:$AL,2,0)</f>
        <v>#N/A</v>
      </c>
      <c r="AF461" s="37" t="e">
        <f>VLOOKUP(ROW(AC461)-6,'Apartment Expenses'!$M:$AL,15,0)</f>
        <v>#N/A</v>
      </c>
      <c r="AG461" s="38" t="e">
        <f>VLOOKUP(ROW(AC461)-6,'Apartment Expenses'!$M:$AL,16,0)</f>
        <v>#N/A</v>
      </c>
      <c r="AH461" s="37" t="e">
        <f>VLOOKUP(ROW(AC461)-6,'Apartment Expenses'!$M:$AL,17,0)</f>
        <v>#N/A</v>
      </c>
    </row>
    <row r="462" spans="24:34" x14ac:dyDescent="0.25">
      <c r="X462" s="30"/>
      <c r="AD462" s="40" t="e">
        <f>VLOOKUP(ROW(AC462)-6,'Apartment Expenses'!$M:$AL,18,0)</f>
        <v>#N/A</v>
      </c>
      <c r="AE462" s="39" t="e">
        <f>VLOOKUP(ROW(AC462)-6,'Apartment Expenses'!$M:$AL,2,0)</f>
        <v>#N/A</v>
      </c>
      <c r="AF462" s="37" t="e">
        <f>VLOOKUP(ROW(AC462)-6,'Apartment Expenses'!$M:$AL,15,0)</f>
        <v>#N/A</v>
      </c>
      <c r="AG462" s="38" t="e">
        <f>VLOOKUP(ROW(AC462)-6,'Apartment Expenses'!$M:$AL,16,0)</f>
        <v>#N/A</v>
      </c>
      <c r="AH462" s="37" t="e">
        <f>VLOOKUP(ROW(AC462)-6,'Apartment Expenses'!$M:$AL,17,0)</f>
        <v>#N/A</v>
      </c>
    </row>
    <row r="463" spans="24:34" x14ac:dyDescent="0.25">
      <c r="X463" s="30"/>
      <c r="AD463" s="40" t="e">
        <f>VLOOKUP(ROW(AC463)-6,'Apartment Expenses'!$M:$AL,18,0)</f>
        <v>#N/A</v>
      </c>
      <c r="AE463" s="39" t="e">
        <f>VLOOKUP(ROW(AC463)-6,'Apartment Expenses'!$M:$AL,2,0)</f>
        <v>#N/A</v>
      </c>
      <c r="AF463" s="37" t="e">
        <f>VLOOKUP(ROW(AC463)-6,'Apartment Expenses'!$M:$AL,15,0)</f>
        <v>#N/A</v>
      </c>
      <c r="AG463" s="38" t="e">
        <f>VLOOKUP(ROW(AC463)-6,'Apartment Expenses'!$M:$AL,16,0)</f>
        <v>#N/A</v>
      </c>
      <c r="AH463" s="37" t="e">
        <f>VLOOKUP(ROW(AC463)-6,'Apartment Expenses'!$M:$AL,17,0)</f>
        <v>#N/A</v>
      </c>
    </row>
    <row r="464" spans="24:34" x14ac:dyDescent="0.25">
      <c r="X464" s="30"/>
      <c r="AD464" s="40" t="e">
        <f>VLOOKUP(ROW(AC464)-6,'Apartment Expenses'!$M:$AL,18,0)</f>
        <v>#N/A</v>
      </c>
      <c r="AE464" s="39" t="e">
        <f>VLOOKUP(ROW(AC464)-6,'Apartment Expenses'!$M:$AL,2,0)</f>
        <v>#N/A</v>
      </c>
      <c r="AF464" s="37" t="e">
        <f>VLOOKUP(ROW(AC464)-6,'Apartment Expenses'!$M:$AL,15,0)</f>
        <v>#N/A</v>
      </c>
      <c r="AG464" s="38" t="e">
        <f>VLOOKUP(ROW(AC464)-6,'Apartment Expenses'!$M:$AL,16,0)</f>
        <v>#N/A</v>
      </c>
      <c r="AH464" s="37" t="e">
        <f>VLOOKUP(ROW(AC464)-6,'Apartment Expenses'!$M:$AL,17,0)</f>
        <v>#N/A</v>
      </c>
    </row>
    <row r="465" spans="24:34" x14ac:dyDescent="0.25">
      <c r="X465" s="30"/>
      <c r="AD465" s="40" t="e">
        <f>VLOOKUP(ROW(AC465)-6,'Apartment Expenses'!$M:$AL,18,0)</f>
        <v>#N/A</v>
      </c>
      <c r="AE465" s="39" t="e">
        <f>VLOOKUP(ROW(AC465)-6,'Apartment Expenses'!$M:$AL,2,0)</f>
        <v>#N/A</v>
      </c>
      <c r="AF465" s="37" t="e">
        <f>VLOOKUP(ROW(AC465)-6,'Apartment Expenses'!$M:$AL,15,0)</f>
        <v>#N/A</v>
      </c>
      <c r="AG465" s="38" t="e">
        <f>VLOOKUP(ROW(AC465)-6,'Apartment Expenses'!$M:$AL,16,0)</f>
        <v>#N/A</v>
      </c>
      <c r="AH465" s="37" t="e">
        <f>VLOOKUP(ROW(AC465)-6,'Apartment Expenses'!$M:$AL,17,0)</f>
        <v>#N/A</v>
      </c>
    </row>
    <row r="466" spans="24:34" x14ac:dyDescent="0.25">
      <c r="X466" s="30"/>
      <c r="AD466" s="40" t="e">
        <f>VLOOKUP(ROW(AC466)-6,'Apartment Expenses'!$M:$AL,18,0)</f>
        <v>#N/A</v>
      </c>
      <c r="AE466" s="39" t="e">
        <f>VLOOKUP(ROW(AC466)-6,'Apartment Expenses'!$M:$AL,2,0)</f>
        <v>#N/A</v>
      </c>
      <c r="AF466" s="37" t="e">
        <f>VLOOKUP(ROW(AC466)-6,'Apartment Expenses'!$M:$AL,15,0)</f>
        <v>#N/A</v>
      </c>
      <c r="AG466" s="38" t="e">
        <f>VLOOKUP(ROW(AC466)-6,'Apartment Expenses'!$M:$AL,16,0)</f>
        <v>#N/A</v>
      </c>
      <c r="AH466" s="37" t="e">
        <f>VLOOKUP(ROW(AC466)-6,'Apartment Expenses'!$M:$AL,17,0)</f>
        <v>#N/A</v>
      </c>
    </row>
    <row r="467" spans="24:34" x14ac:dyDescent="0.25">
      <c r="X467" s="30"/>
      <c r="AD467" s="40" t="e">
        <f>VLOOKUP(ROW(AC467)-6,'Apartment Expenses'!$M:$AL,18,0)</f>
        <v>#N/A</v>
      </c>
      <c r="AE467" s="39" t="e">
        <f>VLOOKUP(ROW(AC467)-6,'Apartment Expenses'!$M:$AL,2,0)</f>
        <v>#N/A</v>
      </c>
      <c r="AF467" s="37" t="e">
        <f>VLOOKUP(ROW(AC467)-6,'Apartment Expenses'!$M:$AL,15,0)</f>
        <v>#N/A</v>
      </c>
      <c r="AG467" s="38" t="e">
        <f>VLOOKUP(ROW(AC467)-6,'Apartment Expenses'!$M:$AL,16,0)</f>
        <v>#N/A</v>
      </c>
      <c r="AH467" s="37" t="e">
        <f>VLOOKUP(ROW(AC467)-6,'Apartment Expenses'!$M:$AL,17,0)</f>
        <v>#N/A</v>
      </c>
    </row>
    <row r="468" spans="24:34" x14ac:dyDescent="0.25">
      <c r="X468" s="30"/>
      <c r="AD468" s="40" t="e">
        <f>VLOOKUP(ROW(AC468)-6,'Apartment Expenses'!$M:$AL,18,0)</f>
        <v>#N/A</v>
      </c>
      <c r="AE468" s="39" t="e">
        <f>VLOOKUP(ROW(AC468)-6,'Apartment Expenses'!$M:$AL,2,0)</f>
        <v>#N/A</v>
      </c>
      <c r="AF468" s="37" t="e">
        <f>VLOOKUP(ROW(AC468)-6,'Apartment Expenses'!$M:$AL,15,0)</f>
        <v>#N/A</v>
      </c>
      <c r="AG468" s="38" t="e">
        <f>VLOOKUP(ROW(AC468)-6,'Apartment Expenses'!$M:$AL,16,0)</f>
        <v>#N/A</v>
      </c>
      <c r="AH468" s="37" t="e">
        <f>VLOOKUP(ROW(AC468)-6,'Apartment Expenses'!$M:$AL,17,0)</f>
        <v>#N/A</v>
      </c>
    </row>
    <row r="469" spans="24:34" x14ac:dyDescent="0.25">
      <c r="X469" s="30"/>
      <c r="AD469" s="40" t="e">
        <f>VLOOKUP(ROW(AC469)-6,'Apartment Expenses'!$M:$AL,18,0)</f>
        <v>#N/A</v>
      </c>
      <c r="AE469" s="39" t="e">
        <f>VLOOKUP(ROW(AC469)-6,'Apartment Expenses'!$M:$AL,2,0)</f>
        <v>#N/A</v>
      </c>
      <c r="AF469" s="37" t="e">
        <f>VLOOKUP(ROW(AC469)-6,'Apartment Expenses'!$M:$AL,15,0)</f>
        <v>#N/A</v>
      </c>
      <c r="AG469" s="38" t="e">
        <f>VLOOKUP(ROW(AC469)-6,'Apartment Expenses'!$M:$AL,16,0)</f>
        <v>#N/A</v>
      </c>
      <c r="AH469" s="37" t="e">
        <f>VLOOKUP(ROW(AC469)-6,'Apartment Expenses'!$M:$AL,17,0)</f>
        <v>#N/A</v>
      </c>
    </row>
    <row r="470" spans="24:34" x14ac:dyDescent="0.25">
      <c r="X470" s="30"/>
      <c r="AD470" s="40" t="e">
        <f>VLOOKUP(ROW(AC470)-6,'Apartment Expenses'!$M:$AL,18,0)</f>
        <v>#N/A</v>
      </c>
      <c r="AE470" s="39" t="e">
        <f>VLOOKUP(ROW(AC470)-6,'Apartment Expenses'!$M:$AL,2,0)</f>
        <v>#N/A</v>
      </c>
      <c r="AF470" s="37" t="e">
        <f>VLOOKUP(ROW(AC470)-6,'Apartment Expenses'!$M:$AL,15,0)</f>
        <v>#N/A</v>
      </c>
      <c r="AG470" s="38" t="e">
        <f>VLOOKUP(ROW(AC470)-6,'Apartment Expenses'!$M:$AL,16,0)</f>
        <v>#N/A</v>
      </c>
      <c r="AH470" s="37" t="e">
        <f>VLOOKUP(ROW(AC470)-6,'Apartment Expenses'!$M:$AL,17,0)</f>
        <v>#N/A</v>
      </c>
    </row>
    <row r="471" spans="24:34" x14ac:dyDescent="0.25">
      <c r="X471" s="30"/>
      <c r="AD471" s="40" t="e">
        <f>VLOOKUP(ROW(AC471)-6,'Apartment Expenses'!$M:$AL,18,0)</f>
        <v>#N/A</v>
      </c>
      <c r="AE471" s="39" t="e">
        <f>VLOOKUP(ROW(AC471)-6,'Apartment Expenses'!$M:$AL,2,0)</f>
        <v>#N/A</v>
      </c>
      <c r="AF471" s="37" t="e">
        <f>VLOOKUP(ROW(AC471)-6,'Apartment Expenses'!$M:$AL,15,0)</f>
        <v>#N/A</v>
      </c>
      <c r="AG471" s="38" t="e">
        <f>VLOOKUP(ROW(AC471)-6,'Apartment Expenses'!$M:$AL,16,0)</f>
        <v>#N/A</v>
      </c>
      <c r="AH471" s="37" t="e">
        <f>VLOOKUP(ROW(AC471)-6,'Apartment Expenses'!$M:$AL,17,0)</f>
        <v>#N/A</v>
      </c>
    </row>
    <row r="472" spans="24:34" x14ac:dyDescent="0.25">
      <c r="X472" s="30"/>
      <c r="AD472" s="40" t="e">
        <f>VLOOKUP(ROW(AC472)-6,'Apartment Expenses'!$M:$AL,18,0)</f>
        <v>#N/A</v>
      </c>
      <c r="AE472" s="39" t="e">
        <f>VLOOKUP(ROW(AC472)-6,'Apartment Expenses'!$M:$AL,2,0)</f>
        <v>#N/A</v>
      </c>
      <c r="AF472" s="37" t="e">
        <f>VLOOKUP(ROW(AC472)-6,'Apartment Expenses'!$M:$AL,15,0)</f>
        <v>#N/A</v>
      </c>
      <c r="AG472" s="38" t="e">
        <f>VLOOKUP(ROW(AC472)-6,'Apartment Expenses'!$M:$AL,16,0)</f>
        <v>#N/A</v>
      </c>
      <c r="AH472" s="37" t="e">
        <f>VLOOKUP(ROW(AC472)-6,'Apartment Expenses'!$M:$AL,17,0)</f>
        <v>#N/A</v>
      </c>
    </row>
    <row r="473" spans="24:34" x14ac:dyDescent="0.25">
      <c r="X473" s="30"/>
      <c r="AD473" s="40" t="e">
        <f>VLOOKUP(ROW(AC473)-6,'Apartment Expenses'!$M:$AL,18,0)</f>
        <v>#N/A</v>
      </c>
      <c r="AE473" s="39" t="e">
        <f>VLOOKUP(ROW(AC473)-6,'Apartment Expenses'!$M:$AL,2,0)</f>
        <v>#N/A</v>
      </c>
      <c r="AF473" s="37" t="e">
        <f>VLOOKUP(ROW(AC473)-6,'Apartment Expenses'!$M:$AL,15,0)</f>
        <v>#N/A</v>
      </c>
      <c r="AG473" s="38" t="e">
        <f>VLOOKUP(ROW(AC473)-6,'Apartment Expenses'!$M:$AL,16,0)</f>
        <v>#N/A</v>
      </c>
      <c r="AH473" s="37" t="e">
        <f>VLOOKUP(ROW(AC473)-6,'Apartment Expenses'!$M:$AL,17,0)</f>
        <v>#N/A</v>
      </c>
    </row>
    <row r="474" spans="24:34" x14ac:dyDescent="0.25">
      <c r="X474" s="30"/>
      <c r="AD474" s="40" t="e">
        <f>VLOOKUP(ROW(AC474)-6,'Apartment Expenses'!$M:$AL,18,0)</f>
        <v>#N/A</v>
      </c>
      <c r="AE474" s="39" t="e">
        <f>VLOOKUP(ROW(AC474)-6,'Apartment Expenses'!$M:$AL,2,0)</f>
        <v>#N/A</v>
      </c>
      <c r="AF474" s="37" t="e">
        <f>VLOOKUP(ROW(AC474)-6,'Apartment Expenses'!$M:$AL,15,0)</f>
        <v>#N/A</v>
      </c>
      <c r="AG474" s="38" t="e">
        <f>VLOOKUP(ROW(AC474)-6,'Apartment Expenses'!$M:$AL,16,0)</f>
        <v>#N/A</v>
      </c>
      <c r="AH474" s="37" t="e">
        <f>VLOOKUP(ROW(AC474)-6,'Apartment Expenses'!$M:$AL,17,0)</f>
        <v>#N/A</v>
      </c>
    </row>
    <row r="475" spans="24:34" x14ac:dyDescent="0.25">
      <c r="X475" s="30"/>
      <c r="AD475" s="40" t="e">
        <f>VLOOKUP(ROW(AC475)-6,'Apartment Expenses'!$M:$AL,18,0)</f>
        <v>#N/A</v>
      </c>
      <c r="AE475" s="39" t="e">
        <f>VLOOKUP(ROW(AC475)-6,'Apartment Expenses'!$M:$AL,2,0)</f>
        <v>#N/A</v>
      </c>
      <c r="AF475" s="37" t="e">
        <f>VLOOKUP(ROW(AC475)-6,'Apartment Expenses'!$M:$AL,15,0)</f>
        <v>#N/A</v>
      </c>
      <c r="AG475" s="38" t="e">
        <f>VLOOKUP(ROW(AC475)-6,'Apartment Expenses'!$M:$AL,16,0)</f>
        <v>#N/A</v>
      </c>
      <c r="AH475" s="37" t="e">
        <f>VLOOKUP(ROW(AC475)-6,'Apartment Expenses'!$M:$AL,17,0)</f>
        <v>#N/A</v>
      </c>
    </row>
    <row r="476" spans="24:34" x14ac:dyDescent="0.25">
      <c r="X476" s="30"/>
      <c r="AD476" s="40" t="e">
        <f>VLOOKUP(ROW(AC476)-6,'Apartment Expenses'!$M:$AL,18,0)</f>
        <v>#N/A</v>
      </c>
      <c r="AE476" s="39" t="e">
        <f>VLOOKUP(ROW(AC476)-6,'Apartment Expenses'!$M:$AL,2,0)</f>
        <v>#N/A</v>
      </c>
      <c r="AF476" s="37" t="e">
        <f>VLOOKUP(ROW(AC476)-6,'Apartment Expenses'!$M:$AL,15,0)</f>
        <v>#N/A</v>
      </c>
      <c r="AG476" s="38" t="e">
        <f>VLOOKUP(ROW(AC476)-6,'Apartment Expenses'!$M:$AL,16,0)</f>
        <v>#N/A</v>
      </c>
      <c r="AH476" s="37" t="e">
        <f>VLOOKUP(ROW(AC476)-6,'Apartment Expenses'!$M:$AL,17,0)</f>
        <v>#N/A</v>
      </c>
    </row>
    <row r="477" spans="24:34" x14ac:dyDescent="0.25">
      <c r="X477" s="30"/>
      <c r="AD477" s="40" t="e">
        <f>VLOOKUP(ROW(AC477)-6,'Apartment Expenses'!$M:$AL,18,0)</f>
        <v>#N/A</v>
      </c>
      <c r="AE477" s="39" t="e">
        <f>VLOOKUP(ROW(AC477)-6,'Apartment Expenses'!$M:$AL,2,0)</f>
        <v>#N/A</v>
      </c>
      <c r="AF477" s="37" t="e">
        <f>VLOOKUP(ROW(AC477)-6,'Apartment Expenses'!$M:$AL,15,0)</f>
        <v>#N/A</v>
      </c>
      <c r="AG477" s="38" t="e">
        <f>VLOOKUP(ROW(AC477)-6,'Apartment Expenses'!$M:$AL,16,0)</f>
        <v>#N/A</v>
      </c>
      <c r="AH477" s="37" t="e">
        <f>VLOOKUP(ROW(AC477)-6,'Apartment Expenses'!$M:$AL,17,0)</f>
        <v>#N/A</v>
      </c>
    </row>
    <row r="478" spans="24:34" x14ac:dyDescent="0.25">
      <c r="X478" s="30"/>
      <c r="AD478" s="40" t="e">
        <f>VLOOKUP(ROW(AC478)-6,'Apartment Expenses'!$M:$AL,18,0)</f>
        <v>#N/A</v>
      </c>
      <c r="AE478" s="39" t="e">
        <f>VLOOKUP(ROW(AC478)-6,'Apartment Expenses'!$M:$AL,2,0)</f>
        <v>#N/A</v>
      </c>
      <c r="AF478" s="37" t="e">
        <f>VLOOKUP(ROW(AC478)-6,'Apartment Expenses'!$M:$AL,15,0)</f>
        <v>#N/A</v>
      </c>
      <c r="AG478" s="38" t="e">
        <f>VLOOKUP(ROW(AC478)-6,'Apartment Expenses'!$M:$AL,16,0)</f>
        <v>#N/A</v>
      </c>
      <c r="AH478" s="37" t="e">
        <f>VLOOKUP(ROW(AC478)-6,'Apartment Expenses'!$M:$AL,17,0)</f>
        <v>#N/A</v>
      </c>
    </row>
    <row r="479" spans="24:34" x14ac:dyDescent="0.25">
      <c r="X479" s="30"/>
      <c r="AD479" s="40" t="e">
        <f>VLOOKUP(ROW(AC479)-6,'Apartment Expenses'!$M:$AL,18,0)</f>
        <v>#N/A</v>
      </c>
      <c r="AE479" s="39" t="e">
        <f>VLOOKUP(ROW(AC479)-6,'Apartment Expenses'!$M:$AL,2,0)</f>
        <v>#N/A</v>
      </c>
      <c r="AF479" s="37" t="e">
        <f>VLOOKUP(ROW(AC479)-6,'Apartment Expenses'!$M:$AL,15,0)</f>
        <v>#N/A</v>
      </c>
      <c r="AG479" s="38" t="e">
        <f>VLOOKUP(ROW(AC479)-6,'Apartment Expenses'!$M:$AL,16,0)</f>
        <v>#N/A</v>
      </c>
      <c r="AH479" s="37" t="e">
        <f>VLOOKUP(ROW(AC479)-6,'Apartment Expenses'!$M:$AL,17,0)</f>
        <v>#N/A</v>
      </c>
    </row>
    <row r="480" spans="24:34" x14ac:dyDescent="0.25">
      <c r="X480" s="30"/>
      <c r="AD480" s="40" t="e">
        <f>VLOOKUP(ROW(AC480)-6,'Apartment Expenses'!$M:$AL,18,0)</f>
        <v>#N/A</v>
      </c>
      <c r="AE480" s="39" t="e">
        <f>VLOOKUP(ROW(AC480)-6,'Apartment Expenses'!$M:$AL,2,0)</f>
        <v>#N/A</v>
      </c>
      <c r="AF480" s="37" t="e">
        <f>VLOOKUP(ROW(AC480)-6,'Apartment Expenses'!$M:$AL,15,0)</f>
        <v>#N/A</v>
      </c>
      <c r="AG480" s="38" t="e">
        <f>VLOOKUP(ROW(AC480)-6,'Apartment Expenses'!$M:$AL,16,0)</f>
        <v>#N/A</v>
      </c>
      <c r="AH480" s="37" t="e">
        <f>VLOOKUP(ROW(AC480)-6,'Apartment Expenses'!$M:$AL,17,0)</f>
        <v>#N/A</v>
      </c>
    </row>
    <row r="481" spans="24:34" x14ac:dyDescent="0.25">
      <c r="X481" s="30"/>
      <c r="AD481" s="40" t="e">
        <f>VLOOKUP(ROW(AC481)-6,'Apartment Expenses'!$M:$AL,18,0)</f>
        <v>#N/A</v>
      </c>
      <c r="AE481" s="39" t="e">
        <f>VLOOKUP(ROW(AC481)-6,'Apartment Expenses'!$M:$AL,2,0)</f>
        <v>#N/A</v>
      </c>
      <c r="AF481" s="37" t="e">
        <f>VLOOKUP(ROW(AC481)-6,'Apartment Expenses'!$M:$AL,15,0)</f>
        <v>#N/A</v>
      </c>
      <c r="AG481" s="38" t="e">
        <f>VLOOKUP(ROW(AC481)-6,'Apartment Expenses'!$M:$AL,16,0)</f>
        <v>#N/A</v>
      </c>
      <c r="AH481" s="37" t="e">
        <f>VLOOKUP(ROW(AC481)-6,'Apartment Expenses'!$M:$AL,17,0)</f>
        <v>#N/A</v>
      </c>
    </row>
    <row r="482" spans="24:34" x14ac:dyDescent="0.25">
      <c r="X482" s="30"/>
      <c r="AD482" s="40" t="e">
        <f>VLOOKUP(ROW(AC482)-6,'Apartment Expenses'!$M:$AL,18,0)</f>
        <v>#N/A</v>
      </c>
      <c r="AE482" s="39" t="e">
        <f>VLOOKUP(ROW(AC482)-6,'Apartment Expenses'!$M:$AL,2,0)</f>
        <v>#N/A</v>
      </c>
      <c r="AF482" s="37" t="e">
        <f>VLOOKUP(ROW(AC482)-6,'Apartment Expenses'!$M:$AL,15,0)</f>
        <v>#N/A</v>
      </c>
      <c r="AG482" s="38" t="e">
        <f>VLOOKUP(ROW(AC482)-6,'Apartment Expenses'!$M:$AL,16,0)</f>
        <v>#N/A</v>
      </c>
      <c r="AH482" s="37" t="e">
        <f>VLOOKUP(ROW(AC482)-6,'Apartment Expenses'!$M:$AL,17,0)</f>
        <v>#N/A</v>
      </c>
    </row>
    <row r="483" spans="24:34" x14ac:dyDescent="0.25">
      <c r="X483" s="30"/>
      <c r="AD483" s="40" t="e">
        <f>VLOOKUP(ROW(AC483)-6,'Apartment Expenses'!$M:$AL,18,0)</f>
        <v>#N/A</v>
      </c>
      <c r="AE483" s="39" t="e">
        <f>VLOOKUP(ROW(AC483)-6,'Apartment Expenses'!$M:$AL,2,0)</f>
        <v>#N/A</v>
      </c>
      <c r="AF483" s="37" t="e">
        <f>VLOOKUP(ROW(AC483)-6,'Apartment Expenses'!$M:$AL,15,0)</f>
        <v>#N/A</v>
      </c>
      <c r="AG483" s="38" t="e">
        <f>VLOOKUP(ROW(AC483)-6,'Apartment Expenses'!$M:$AL,16,0)</f>
        <v>#N/A</v>
      </c>
      <c r="AH483" s="37" t="e">
        <f>VLOOKUP(ROW(AC483)-6,'Apartment Expenses'!$M:$AL,17,0)</f>
        <v>#N/A</v>
      </c>
    </row>
    <row r="484" spans="24:34" x14ac:dyDescent="0.25">
      <c r="X484" s="30"/>
      <c r="AD484" s="40" t="e">
        <f>VLOOKUP(ROW(AC484)-6,'Apartment Expenses'!$M:$AL,18,0)</f>
        <v>#N/A</v>
      </c>
      <c r="AE484" s="39" t="e">
        <f>VLOOKUP(ROW(AC484)-6,'Apartment Expenses'!$M:$AL,2,0)</f>
        <v>#N/A</v>
      </c>
      <c r="AF484" s="37" t="e">
        <f>VLOOKUP(ROW(AC484)-6,'Apartment Expenses'!$M:$AL,15,0)</f>
        <v>#N/A</v>
      </c>
      <c r="AG484" s="38" t="e">
        <f>VLOOKUP(ROW(AC484)-6,'Apartment Expenses'!$M:$AL,16,0)</f>
        <v>#N/A</v>
      </c>
      <c r="AH484" s="37" t="e">
        <f>VLOOKUP(ROW(AC484)-6,'Apartment Expenses'!$M:$AL,17,0)</f>
        <v>#N/A</v>
      </c>
    </row>
    <row r="485" spans="24:34" x14ac:dyDescent="0.25">
      <c r="X485" s="30"/>
      <c r="AD485" s="40" t="e">
        <f>VLOOKUP(ROW(AC485)-6,'Apartment Expenses'!$M:$AL,18,0)</f>
        <v>#N/A</v>
      </c>
      <c r="AE485" s="39" t="e">
        <f>VLOOKUP(ROW(AC485)-6,'Apartment Expenses'!$M:$AL,2,0)</f>
        <v>#N/A</v>
      </c>
      <c r="AF485" s="37" t="e">
        <f>VLOOKUP(ROW(AC485)-6,'Apartment Expenses'!$M:$AL,15,0)</f>
        <v>#N/A</v>
      </c>
      <c r="AG485" s="38" t="e">
        <f>VLOOKUP(ROW(AC485)-6,'Apartment Expenses'!$M:$AL,16,0)</f>
        <v>#N/A</v>
      </c>
      <c r="AH485" s="37" t="e">
        <f>VLOOKUP(ROW(AC485)-6,'Apartment Expenses'!$M:$AL,17,0)</f>
        <v>#N/A</v>
      </c>
    </row>
    <row r="486" spans="24:34" x14ac:dyDescent="0.25">
      <c r="X486" s="30"/>
      <c r="AD486" s="40" t="e">
        <f>VLOOKUP(ROW(AC486)-6,'Apartment Expenses'!$M:$AL,18,0)</f>
        <v>#N/A</v>
      </c>
      <c r="AE486" s="39" t="e">
        <f>VLOOKUP(ROW(AC486)-6,'Apartment Expenses'!$M:$AL,2,0)</f>
        <v>#N/A</v>
      </c>
      <c r="AF486" s="37" t="e">
        <f>VLOOKUP(ROW(AC486)-6,'Apartment Expenses'!$M:$AL,15,0)</f>
        <v>#N/A</v>
      </c>
      <c r="AG486" s="38" t="e">
        <f>VLOOKUP(ROW(AC486)-6,'Apartment Expenses'!$M:$AL,16,0)</f>
        <v>#N/A</v>
      </c>
      <c r="AH486" s="37" t="e">
        <f>VLOOKUP(ROW(AC486)-6,'Apartment Expenses'!$M:$AL,17,0)</f>
        <v>#N/A</v>
      </c>
    </row>
    <row r="487" spans="24:34" x14ac:dyDescent="0.25">
      <c r="X487" s="30"/>
      <c r="AD487" s="40" t="e">
        <f>VLOOKUP(ROW(AC487)-6,'Apartment Expenses'!$M:$AL,18,0)</f>
        <v>#N/A</v>
      </c>
      <c r="AE487" s="39" t="e">
        <f>VLOOKUP(ROW(AC487)-6,'Apartment Expenses'!$M:$AL,2,0)</f>
        <v>#N/A</v>
      </c>
      <c r="AF487" s="37" t="e">
        <f>VLOOKUP(ROW(AC487)-6,'Apartment Expenses'!$M:$AL,15,0)</f>
        <v>#N/A</v>
      </c>
      <c r="AG487" s="38" t="e">
        <f>VLOOKUP(ROW(AC487)-6,'Apartment Expenses'!$M:$AL,16,0)</f>
        <v>#N/A</v>
      </c>
      <c r="AH487" s="37" t="e">
        <f>VLOOKUP(ROW(AC487)-6,'Apartment Expenses'!$M:$AL,17,0)</f>
        <v>#N/A</v>
      </c>
    </row>
    <row r="488" spans="24:34" x14ac:dyDescent="0.25">
      <c r="X488" s="30"/>
      <c r="AD488" s="40" t="e">
        <f>VLOOKUP(ROW(AC488)-6,'Apartment Expenses'!$M:$AL,18,0)</f>
        <v>#N/A</v>
      </c>
      <c r="AE488" s="39" t="e">
        <f>VLOOKUP(ROW(AC488)-6,'Apartment Expenses'!$M:$AL,2,0)</f>
        <v>#N/A</v>
      </c>
      <c r="AF488" s="37" t="e">
        <f>VLOOKUP(ROW(AC488)-6,'Apartment Expenses'!$M:$AL,15,0)</f>
        <v>#N/A</v>
      </c>
      <c r="AG488" s="38" t="e">
        <f>VLOOKUP(ROW(AC488)-6,'Apartment Expenses'!$M:$AL,16,0)</f>
        <v>#N/A</v>
      </c>
      <c r="AH488" s="37" t="e">
        <f>VLOOKUP(ROW(AC488)-6,'Apartment Expenses'!$M:$AL,17,0)</f>
        <v>#N/A</v>
      </c>
    </row>
    <row r="489" spans="24:34" x14ac:dyDescent="0.25">
      <c r="X489" s="30"/>
      <c r="AD489" s="40" t="e">
        <f>VLOOKUP(ROW(AC489)-6,'Apartment Expenses'!$M:$AL,18,0)</f>
        <v>#N/A</v>
      </c>
      <c r="AE489" s="39" t="e">
        <f>VLOOKUP(ROW(AC489)-6,'Apartment Expenses'!$M:$AL,2,0)</f>
        <v>#N/A</v>
      </c>
      <c r="AF489" s="37" t="e">
        <f>VLOOKUP(ROW(AC489)-6,'Apartment Expenses'!$M:$AL,15,0)</f>
        <v>#N/A</v>
      </c>
      <c r="AG489" s="38" t="e">
        <f>VLOOKUP(ROW(AC489)-6,'Apartment Expenses'!$M:$AL,16,0)</f>
        <v>#N/A</v>
      </c>
      <c r="AH489" s="37" t="e">
        <f>VLOOKUP(ROW(AC489)-6,'Apartment Expenses'!$M:$AL,17,0)</f>
        <v>#N/A</v>
      </c>
    </row>
    <row r="490" spans="24:34" x14ac:dyDescent="0.25">
      <c r="X490" s="30"/>
      <c r="AD490" s="40" t="e">
        <f>VLOOKUP(ROW(AC490)-6,'Apartment Expenses'!$M:$AL,18,0)</f>
        <v>#N/A</v>
      </c>
      <c r="AE490" s="39" t="e">
        <f>VLOOKUP(ROW(AC490)-6,'Apartment Expenses'!$M:$AL,2,0)</f>
        <v>#N/A</v>
      </c>
      <c r="AF490" s="37" t="e">
        <f>VLOOKUP(ROW(AC490)-6,'Apartment Expenses'!$M:$AL,15,0)</f>
        <v>#N/A</v>
      </c>
      <c r="AG490" s="38" t="e">
        <f>VLOOKUP(ROW(AC490)-6,'Apartment Expenses'!$M:$AL,16,0)</f>
        <v>#N/A</v>
      </c>
      <c r="AH490" s="37" t="e">
        <f>VLOOKUP(ROW(AC490)-6,'Apartment Expenses'!$M:$AL,17,0)</f>
        <v>#N/A</v>
      </c>
    </row>
    <row r="491" spans="24:34" x14ac:dyDescent="0.25">
      <c r="X491" s="30"/>
      <c r="AD491" s="40" t="e">
        <f>VLOOKUP(ROW(AC491)-6,'Apartment Expenses'!$M:$AL,18,0)</f>
        <v>#N/A</v>
      </c>
      <c r="AE491" s="39" t="e">
        <f>VLOOKUP(ROW(AC491)-6,'Apartment Expenses'!$M:$AL,2,0)</f>
        <v>#N/A</v>
      </c>
      <c r="AF491" s="37" t="e">
        <f>VLOOKUP(ROW(AC491)-6,'Apartment Expenses'!$M:$AL,15,0)</f>
        <v>#N/A</v>
      </c>
      <c r="AG491" s="38" t="e">
        <f>VLOOKUP(ROW(AC491)-6,'Apartment Expenses'!$M:$AL,16,0)</f>
        <v>#N/A</v>
      </c>
      <c r="AH491" s="37" t="e">
        <f>VLOOKUP(ROW(AC491)-6,'Apartment Expenses'!$M:$AL,17,0)</f>
        <v>#N/A</v>
      </c>
    </row>
    <row r="492" spans="24:34" x14ac:dyDescent="0.25">
      <c r="X492" s="30"/>
      <c r="AD492" s="40" t="e">
        <f>VLOOKUP(ROW(AC492)-6,'Apartment Expenses'!$M:$AL,18,0)</f>
        <v>#N/A</v>
      </c>
      <c r="AE492" s="39" t="e">
        <f>VLOOKUP(ROW(AC492)-6,'Apartment Expenses'!$M:$AL,2,0)</f>
        <v>#N/A</v>
      </c>
      <c r="AF492" s="37" t="e">
        <f>VLOOKUP(ROW(AC492)-6,'Apartment Expenses'!$M:$AL,15,0)</f>
        <v>#N/A</v>
      </c>
      <c r="AG492" s="38" t="e">
        <f>VLOOKUP(ROW(AC492)-6,'Apartment Expenses'!$M:$AL,16,0)</f>
        <v>#N/A</v>
      </c>
      <c r="AH492" s="37" t="e">
        <f>VLOOKUP(ROW(AC492)-6,'Apartment Expenses'!$M:$AL,17,0)</f>
        <v>#N/A</v>
      </c>
    </row>
    <row r="493" spans="24:34" x14ac:dyDescent="0.25">
      <c r="X493" s="30"/>
      <c r="AD493" s="40" t="e">
        <f>VLOOKUP(ROW(AC493)-6,'Apartment Expenses'!$M:$AL,18,0)</f>
        <v>#N/A</v>
      </c>
      <c r="AE493" s="39" t="e">
        <f>VLOOKUP(ROW(AC493)-6,'Apartment Expenses'!$M:$AL,2,0)</f>
        <v>#N/A</v>
      </c>
      <c r="AF493" s="37" t="e">
        <f>VLOOKUP(ROW(AC493)-6,'Apartment Expenses'!$M:$AL,15,0)</f>
        <v>#N/A</v>
      </c>
      <c r="AG493" s="38" t="e">
        <f>VLOOKUP(ROW(AC493)-6,'Apartment Expenses'!$M:$AL,16,0)</f>
        <v>#N/A</v>
      </c>
      <c r="AH493" s="37" t="e">
        <f>VLOOKUP(ROW(AC493)-6,'Apartment Expenses'!$M:$AL,17,0)</f>
        <v>#N/A</v>
      </c>
    </row>
    <row r="494" spans="24:34" x14ac:dyDescent="0.25">
      <c r="X494" s="30"/>
      <c r="AD494" s="40" t="e">
        <f>VLOOKUP(ROW(AC494)-6,'Apartment Expenses'!$M:$AL,18,0)</f>
        <v>#N/A</v>
      </c>
      <c r="AE494" s="39" t="e">
        <f>VLOOKUP(ROW(AC494)-6,'Apartment Expenses'!$M:$AL,2,0)</f>
        <v>#N/A</v>
      </c>
      <c r="AF494" s="37" t="e">
        <f>VLOOKUP(ROW(AC494)-6,'Apartment Expenses'!$M:$AL,15,0)</f>
        <v>#N/A</v>
      </c>
      <c r="AG494" s="38" t="e">
        <f>VLOOKUP(ROW(AC494)-6,'Apartment Expenses'!$M:$AL,16,0)</f>
        <v>#N/A</v>
      </c>
      <c r="AH494" s="37" t="e">
        <f>VLOOKUP(ROW(AC494)-6,'Apartment Expenses'!$M:$AL,17,0)</f>
        <v>#N/A</v>
      </c>
    </row>
    <row r="495" spans="24:34" x14ac:dyDescent="0.25">
      <c r="X495" s="30"/>
      <c r="AD495" s="40" t="e">
        <f>VLOOKUP(ROW(AC495)-6,'Apartment Expenses'!$M:$AL,18,0)</f>
        <v>#N/A</v>
      </c>
      <c r="AE495" s="39" t="e">
        <f>VLOOKUP(ROW(AC495)-6,'Apartment Expenses'!$M:$AL,2,0)</f>
        <v>#N/A</v>
      </c>
      <c r="AF495" s="37" t="e">
        <f>VLOOKUP(ROW(AC495)-6,'Apartment Expenses'!$M:$AL,15,0)</f>
        <v>#N/A</v>
      </c>
      <c r="AG495" s="38" t="e">
        <f>VLOOKUP(ROW(AC495)-6,'Apartment Expenses'!$M:$AL,16,0)</f>
        <v>#N/A</v>
      </c>
      <c r="AH495" s="37" t="e">
        <f>VLOOKUP(ROW(AC495)-6,'Apartment Expenses'!$M:$AL,17,0)</f>
        <v>#N/A</v>
      </c>
    </row>
    <row r="496" spans="24:34" x14ac:dyDescent="0.25">
      <c r="X496" s="30"/>
      <c r="AD496" s="40" t="e">
        <f>VLOOKUP(ROW(AC496)-6,'Apartment Expenses'!$M:$AL,18,0)</f>
        <v>#N/A</v>
      </c>
      <c r="AE496" s="39" t="e">
        <f>VLOOKUP(ROW(AC496)-6,'Apartment Expenses'!$M:$AL,2,0)</f>
        <v>#N/A</v>
      </c>
      <c r="AF496" s="37" t="e">
        <f>VLOOKUP(ROW(AC496)-6,'Apartment Expenses'!$M:$AL,15,0)</f>
        <v>#N/A</v>
      </c>
      <c r="AG496" s="38" t="e">
        <f>VLOOKUP(ROW(AC496)-6,'Apartment Expenses'!$M:$AL,16,0)</f>
        <v>#N/A</v>
      </c>
      <c r="AH496" s="37" t="e">
        <f>VLOOKUP(ROW(AC496)-6,'Apartment Expenses'!$M:$AL,17,0)</f>
        <v>#N/A</v>
      </c>
    </row>
    <row r="497" spans="24:34" x14ac:dyDescent="0.25">
      <c r="X497" s="30"/>
      <c r="AD497" s="40" t="e">
        <f>VLOOKUP(ROW(AC497)-6,'Apartment Expenses'!$M:$AL,18,0)</f>
        <v>#N/A</v>
      </c>
      <c r="AE497" s="39" t="e">
        <f>VLOOKUP(ROW(AC497)-6,'Apartment Expenses'!$M:$AL,2,0)</f>
        <v>#N/A</v>
      </c>
      <c r="AF497" s="37" t="e">
        <f>VLOOKUP(ROW(AC497)-6,'Apartment Expenses'!$M:$AL,15,0)</f>
        <v>#N/A</v>
      </c>
      <c r="AG497" s="38" t="e">
        <f>VLOOKUP(ROW(AC497)-6,'Apartment Expenses'!$M:$AL,16,0)</f>
        <v>#N/A</v>
      </c>
      <c r="AH497" s="37" t="e">
        <f>VLOOKUP(ROW(AC497)-6,'Apartment Expenses'!$M:$AL,17,0)</f>
        <v>#N/A</v>
      </c>
    </row>
    <row r="498" spans="24:34" x14ac:dyDescent="0.25">
      <c r="X498" s="30"/>
      <c r="AD498" s="40" t="e">
        <f>VLOOKUP(ROW(AC498)-6,'Apartment Expenses'!$M:$AL,18,0)</f>
        <v>#N/A</v>
      </c>
      <c r="AE498" s="39" t="e">
        <f>VLOOKUP(ROW(AC498)-6,'Apartment Expenses'!$M:$AL,2,0)</f>
        <v>#N/A</v>
      </c>
      <c r="AF498" s="37" t="e">
        <f>VLOOKUP(ROW(AC498)-6,'Apartment Expenses'!$M:$AL,15,0)</f>
        <v>#N/A</v>
      </c>
      <c r="AG498" s="38" t="e">
        <f>VLOOKUP(ROW(AC498)-6,'Apartment Expenses'!$M:$AL,16,0)</f>
        <v>#N/A</v>
      </c>
      <c r="AH498" s="37" t="e">
        <f>VLOOKUP(ROW(AC498)-6,'Apartment Expenses'!$M:$AL,17,0)</f>
        <v>#N/A</v>
      </c>
    </row>
    <row r="499" spans="24:34" x14ac:dyDescent="0.25">
      <c r="X499" s="30"/>
      <c r="AD499" s="40" t="e">
        <f>VLOOKUP(ROW(AC499)-6,'Apartment Expenses'!$M:$AL,18,0)</f>
        <v>#N/A</v>
      </c>
      <c r="AE499" s="39" t="e">
        <f>VLOOKUP(ROW(AC499)-6,'Apartment Expenses'!$M:$AL,2,0)</f>
        <v>#N/A</v>
      </c>
      <c r="AF499" s="37" t="e">
        <f>VLOOKUP(ROW(AC499)-6,'Apartment Expenses'!$M:$AL,15,0)</f>
        <v>#N/A</v>
      </c>
      <c r="AG499" s="38" t="e">
        <f>VLOOKUP(ROW(AC499)-6,'Apartment Expenses'!$M:$AL,16,0)</f>
        <v>#N/A</v>
      </c>
      <c r="AH499" s="37" t="e">
        <f>VLOOKUP(ROW(AC499)-6,'Apartment Expenses'!$M:$AL,17,0)</f>
        <v>#N/A</v>
      </c>
    </row>
    <row r="500" spans="24:34" x14ac:dyDescent="0.25">
      <c r="X500" s="30"/>
      <c r="AD500" s="40" t="e">
        <f>VLOOKUP(ROW(AC500)-6,'Apartment Expenses'!$M:$AL,18,0)</f>
        <v>#N/A</v>
      </c>
      <c r="AE500" s="39" t="e">
        <f>VLOOKUP(ROW(AC500)-6,'Apartment Expenses'!$M:$AL,2,0)</f>
        <v>#N/A</v>
      </c>
      <c r="AF500" s="37" t="e">
        <f>VLOOKUP(ROW(AC500)-6,'Apartment Expenses'!$M:$AL,15,0)</f>
        <v>#N/A</v>
      </c>
      <c r="AG500" s="38" t="e">
        <f>VLOOKUP(ROW(AC500)-6,'Apartment Expenses'!$M:$AL,16,0)</f>
        <v>#N/A</v>
      </c>
      <c r="AH500" s="37" t="e">
        <f>VLOOKUP(ROW(AC500)-6,'Apartment Expenses'!$M:$AL,17,0)</f>
        <v>#N/A</v>
      </c>
    </row>
    <row r="501" spans="24:34" x14ac:dyDescent="0.25">
      <c r="X501" s="30"/>
      <c r="AD501" s="40" t="e">
        <f>VLOOKUP(ROW(AC501)-6,'Apartment Expenses'!$M:$AL,18,0)</f>
        <v>#N/A</v>
      </c>
      <c r="AE501" s="39" t="e">
        <f>VLOOKUP(ROW(AC501)-6,'Apartment Expenses'!$M:$AL,2,0)</f>
        <v>#N/A</v>
      </c>
      <c r="AF501" s="37" t="e">
        <f>VLOOKUP(ROW(AC501)-6,'Apartment Expenses'!$M:$AL,15,0)</f>
        <v>#N/A</v>
      </c>
      <c r="AG501" s="38" t="e">
        <f>VLOOKUP(ROW(AC501)-6,'Apartment Expenses'!$M:$AL,16,0)</f>
        <v>#N/A</v>
      </c>
      <c r="AH501" s="37" t="e">
        <f>VLOOKUP(ROW(AC501)-6,'Apartment Expenses'!$M:$AL,17,0)</f>
        <v>#N/A</v>
      </c>
    </row>
    <row r="502" spans="24:34" x14ac:dyDescent="0.25">
      <c r="X502" s="30"/>
      <c r="AD502" s="40" t="e">
        <f>VLOOKUP(ROW(AC502)-6,'Apartment Expenses'!$M:$AL,18,0)</f>
        <v>#N/A</v>
      </c>
      <c r="AE502" s="39" t="e">
        <f>VLOOKUP(ROW(AC502)-6,'Apartment Expenses'!$M:$AL,2,0)</f>
        <v>#N/A</v>
      </c>
      <c r="AF502" s="37" t="e">
        <f>VLOOKUP(ROW(AC502)-6,'Apartment Expenses'!$M:$AL,15,0)</f>
        <v>#N/A</v>
      </c>
      <c r="AG502" s="38" t="e">
        <f>VLOOKUP(ROW(AC502)-6,'Apartment Expenses'!$M:$AL,16,0)</f>
        <v>#N/A</v>
      </c>
      <c r="AH502" s="37" t="e">
        <f>VLOOKUP(ROW(AC502)-6,'Apartment Expenses'!$M:$AL,17,0)</f>
        <v>#N/A</v>
      </c>
    </row>
    <row r="503" spans="24:34" x14ac:dyDescent="0.25">
      <c r="X503" s="30"/>
      <c r="AD503" s="40" t="e">
        <f>VLOOKUP(ROW(AC503)-6,'Apartment Expenses'!$M:$AL,18,0)</f>
        <v>#N/A</v>
      </c>
      <c r="AE503" s="39" t="e">
        <f>VLOOKUP(ROW(AC503)-6,'Apartment Expenses'!$M:$AL,2,0)</f>
        <v>#N/A</v>
      </c>
      <c r="AF503" s="37" t="e">
        <f>VLOOKUP(ROW(AC503)-6,'Apartment Expenses'!$M:$AL,15,0)</f>
        <v>#N/A</v>
      </c>
      <c r="AG503" s="38" t="e">
        <f>VLOOKUP(ROW(AC503)-6,'Apartment Expenses'!$M:$AL,16,0)</f>
        <v>#N/A</v>
      </c>
      <c r="AH503" s="37" t="e">
        <f>VLOOKUP(ROW(AC503)-6,'Apartment Expenses'!$M:$AL,17,0)</f>
        <v>#N/A</v>
      </c>
    </row>
    <row r="504" spans="24:34" x14ac:dyDescent="0.25">
      <c r="X504" s="30"/>
      <c r="AD504" s="40" t="e">
        <f>VLOOKUP(ROW(AC504)-6,'Apartment Expenses'!$M:$AL,18,0)</f>
        <v>#N/A</v>
      </c>
      <c r="AE504" s="39" t="e">
        <f>VLOOKUP(ROW(AC504)-6,'Apartment Expenses'!$M:$AL,2,0)</f>
        <v>#N/A</v>
      </c>
      <c r="AF504" s="37" t="e">
        <f>VLOOKUP(ROW(AC504)-6,'Apartment Expenses'!$M:$AL,15,0)</f>
        <v>#N/A</v>
      </c>
      <c r="AG504" s="38" t="e">
        <f>VLOOKUP(ROW(AC504)-6,'Apartment Expenses'!$M:$AL,16,0)</f>
        <v>#N/A</v>
      </c>
      <c r="AH504" s="37" t="e">
        <f>VLOOKUP(ROW(AC504)-6,'Apartment Expenses'!$M:$AL,17,0)</f>
        <v>#N/A</v>
      </c>
    </row>
    <row r="505" spans="24:34" x14ac:dyDescent="0.25">
      <c r="X505" s="30"/>
      <c r="AD505" s="40" t="e">
        <f>VLOOKUP(ROW(AC505)-6,'Apartment Expenses'!$M:$AL,18,0)</f>
        <v>#N/A</v>
      </c>
      <c r="AE505" s="39" t="e">
        <f>VLOOKUP(ROW(AC505)-6,'Apartment Expenses'!$M:$AL,2,0)</f>
        <v>#N/A</v>
      </c>
      <c r="AF505" s="37" t="e">
        <f>VLOOKUP(ROW(AC505)-6,'Apartment Expenses'!$M:$AL,15,0)</f>
        <v>#N/A</v>
      </c>
      <c r="AG505" s="38" t="e">
        <f>VLOOKUP(ROW(AC505)-6,'Apartment Expenses'!$M:$AL,16,0)</f>
        <v>#N/A</v>
      </c>
      <c r="AH505" s="37" t="e">
        <f>VLOOKUP(ROW(AC505)-6,'Apartment Expenses'!$M:$AL,17,0)</f>
        <v>#N/A</v>
      </c>
    </row>
    <row r="506" spans="24:34" x14ac:dyDescent="0.25">
      <c r="X506" s="30"/>
      <c r="AD506" s="40" t="e">
        <f>VLOOKUP(ROW(AC506)-6,'Apartment Expenses'!$M:$AL,18,0)</f>
        <v>#N/A</v>
      </c>
      <c r="AE506" s="39" t="e">
        <f>VLOOKUP(ROW(AC506)-6,'Apartment Expenses'!$M:$AL,2,0)</f>
        <v>#N/A</v>
      </c>
      <c r="AF506" s="37" t="e">
        <f>VLOOKUP(ROW(AC506)-6,'Apartment Expenses'!$M:$AL,15,0)</f>
        <v>#N/A</v>
      </c>
      <c r="AG506" s="38" t="e">
        <f>VLOOKUP(ROW(AC506)-6,'Apartment Expenses'!$M:$AL,16,0)</f>
        <v>#N/A</v>
      </c>
      <c r="AH506" s="37" t="e">
        <f>VLOOKUP(ROW(AC506)-6,'Apartment Expenses'!$M:$AL,17,0)</f>
        <v>#N/A</v>
      </c>
    </row>
    <row r="507" spans="24:34" x14ac:dyDescent="0.25">
      <c r="AD507" s="40" t="e">
        <f>VLOOKUP(ROW(AC507)-6,'Apartment Expenses'!$M:$AL,18,0)</f>
        <v>#N/A</v>
      </c>
      <c r="AE507" s="39" t="e">
        <f>VLOOKUP(ROW(AC507)-6,'Apartment Expenses'!$M:$AL,2,0)</f>
        <v>#N/A</v>
      </c>
      <c r="AF507" s="37" t="e">
        <f>VLOOKUP(ROW(AC507)-6,'Apartment Expenses'!$M:$AL,15,0)</f>
        <v>#N/A</v>
      </c>
      <c r="AG507" s="38" t="e">
        <f>VLOOKUP(ROW(AC507)-6,'Apartment Expenses'!$M:$AL,16,0)</f>
        <v>#N/A</v>
      </c>
      <c r="AH507" s="37" t="e">
        <f>VLOOKUP(ROW(AC507)-6,'Apartment Expenses'!$M:$AL,17,0)</f>
        <v>#N/A</v>
      </c>
    </row>
  </sheetData>
  <sheetProtection sheet="1" objects="1" scenarios="1" formatCells="0" formatColumns="0" formatRows="0"/>
  <mergeCells count="2">
    <mergeCell ref="AD3:AE3"/>
    <mergeCell ref="AD4:AE4"/>
  </mergeCells>
  <conditionalFormatting sqref="AA7:AA36">
    <cfRule type="cellIs" dxfId="12" priority="12" operator="equal">
      <formula>0</formula>
    </cfRule>
  </conditionalFormatting>
  <conditionalFormatting sqref="AD7:AH507">
    <cfRule type="expression" dxfId="10" priority="1">
      <formula>$AE7&gt;0</formula>
    </cfRule>
    <cfRule type="cellIs" dxfId="9" priority="8" operator="equal">
      <formula>0</formula>
    </cfRule>
    <cfRule type="containsErrors" dxfId="7" priority="10">
      <formula>ISERROR(AD7)</formula>
    </cfRule>
  </conditionalFormatting>
  <dataValidations count="1">
    <dataValidation type="list" allowBlank="1" showInputMessage="1" showErrorMessage="1" sqref="AB7:AB36" xr:uid="{0203C7D2-CC9E-4616-851C-822403EF2D40}">
      <formula1>"x"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B68C611-D057-4304-B0DF-D518AAED9B11}">
            <xm:f>IF(MAX('Apartment Expenses'!$M$5:$M$2004)=ROW(AC7)-5,TRUE,FALSE)</xm:f>
            <x14:dxf>
              <border>
                <left style="thin">
                  <color rgb="FFC0D9F2"/>
                </left>
                <right style="thin">
                  <color rgb="FFC0D9F2"/>
                </right>
                <top style="thin">
                  <color rgb="FFC0D9F2"/>
                </top>
                <bottom style="thin">
                  <color rgb="FFC0D9F2"/>
                </bottom>
                <vertical/>
                <horizontal/>
              </border>
            </x14:dxf>
          </x14:cfRule>
          <xm:sqref>AD7:AD507</xm:sqref>
        </x14:conditionalFormatting>
        <x14:conditionalFormatting xmlns:xm="http://schemas.microsoft.com/office/excel/2006/main">
          <x14:cfRule type="expression" priority="9" id="{D23166E9-3CAD-4047-9FD0-DA0DC2837F4F}">
            <xm:f>MAX('Apartment Expenses'!$M$5:$M$2004)=$AC7-5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AD7:AH507</xm:sqref>
        </x14:conditionalFormatting>
        <x14:conditionalFormatting xmlns:xm="http://schemas.microsoft.com/office/excel/2006/main">
          <x14:cfRule type="expression" priority="4" id="{E6C5461F-2DEE-4173-B6F1-3881791CD9FD}">
            <xm:f>MAX('Apartment Expenses'!$M$5:$M$2004)=$AC23-5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AD23:AH23 AD39:AH39 AD55:AH55 AD71:AH71 AD87:AH87 AD103:AH103 AD119:AH119 AD135:AH135 AD151:AH151 AD167:AH167 AD183:AH183 AD199:AH199 AD215:AH215 AD231:AH231 AD247:AH247 AD263:AH263 AD279:AH279 AD295:AH295 AD311:AH311 AD327:AH327 AD343:AH343 AD359:AH359 AD375:AH375 AD391:AH391 AD407:AH407 AD423:AH423 AD439:AH439 AD455:AH455 AD471:AH471 AD487:AH487</xm:sqref>
        </x14:conditionalFormatting>
        <x14:conditionalFormatting xmlns:xm="http://schemas.microsoft.com/office/excel/2006/main">
          <x14:cfRule type="expression" priority="6" id="{BCF8B7FD-1679-437C-9F04-23FED7DA7A58}">
            <xm:f>IF(MAX('Apartment Expenses'!$M$5:$M$2004)=ROW(AC7)-5,TRUE,FALSE)</xm:f>
            <x14:dxf>
              <border>
                <left style="thin">
                  <color rgb="FFC0D9F2"/>
                </left>
                <right style="thin">
                  <color rgb="FFC0D9F2"/>
                </right>
                <top style="thin">
                  <color rgb="FFC0D9F2"/>
                </top>
                <bottom style="thin">
                  <color rgb="FFC0D9F2"/>
                </bottom>
                <vertical/>
                <horizontal/>
              </border>
            </x14:dxf>
          </x14:cfRule>
          <xm:sqref>AE7:AE507</xm:sqref>
        </x14:conditionalFormatting>
        <x14:conditionalFormatting xmlns:xm="http://schemas.microsoft.com/office/excel/2006/main">
          <x14:cfRule type="expression" priority="2" id="{3BE31397-A170-44C2-8FF3-A334FEFF0C66}">
            <xm:f>IF(MAX('Apartment Expenses'!$M$5:$M$2004)=ROW(AC7)-5,TRUE,FALSE)</xm:f>
            <x14:dxf>
              <border>
                <left style="thin">
                  <color rgb="FFC0D9F2"/>
                </left>
                <right style="thin">
                  <color rgb="FFC0D9F2"/>
                </right>
                <top style="thin">
                  <color rgb="FFC0D9F2"/>
                </top>
                <bottom style="thin">
                  <color rgb="FFC0D9F2"/>
                </bottom>
                <vertical/>
                <horizontal/>
              </border>
            </x14:dxf>
          </x14:cfRule>
          <xm:sqref>AF7:AH507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F2154CF-BBB6-4A3F-9439-96E4440AB2EF}">
          <x14:formula1>
            <xm:f>Data!$G$4:$G$11</xm:f>
          </x14:formula1>
          <xm:sqref>AD3:AE3</xm:sqref>
        </x14:dataValidation>
        <x14:dataValidation type="list" allowBlank="1" showInputMessage="1" showErrorMessage="1" xr:uid="{9BAFB9E5-6A45-48C6-ACB3-B20A5303135A}">
          <x14:formula1>
            <xm:f>'Vendor Spending'!$X$6:$X$206</xm:f>
          </x14:formula1>
          <xm:sqref>AD4:AE4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E2841-207C-49AD-AEC9-41369DC34C3B}">
  <sheetPr codeName="Sheet3">
    <tabColor theme="1" tint="0.34998626667073579"/>
    <pageSetUpPr fitToPage="1"/>
  </sheetPr>
  <dimension ref="A2:X206"/>
  <sheetViews>
    <sheetView workbookViewId="0"/>
  </sheetViews>
  <sheetFormatPr defaultRowHeight="15" x14ac:dyDescent="0.25"/>
  <cols>
    <col min="1" max="1" width="1.5703125" style="3" customWidth="1"/>
    <col min="2" max="2" width="3.28515625" style="3" customWidth="1"/>
    <col min="3" max="3" width="6.5703125" style="3" customWidth="1"/>
    <col min="4" max="4" width="30.28515625" style="3" customWidth="1"/>
    <col min="5" max="5" width="10" style="3" customWidth="1"/>
    <col min="6" max="6" width="3" style="3" customWidth="1"/>
    <col min="7" max="7" width="2.85546875" style="3" customWidth="1"/>
    <col min="8" max="19" width="10" style="3" customWidth="1"/>
    <col min="20" max="20" width="4.140625" style="3" customWidth="1"/>
    <col min="21" max="23" width="9.140625" style="3"/>
    <col min="24" max="24" width="19.140625" style="3" hidden="1" customWidth="1"/>
    <col min="25" max="16384" width="9.140625" style="3"/>
  </cols>
  <sheetData>
    <row r="2" spans="1:24" ht="34.5" x14ac:dyDescent="0.55000000000000004">
      <c r="B2" s="6" t="s">
        <v>70</v>
      </c>
    </row>
    <row r="3" spans="1:24" ht="15.75" x14ac:dyDescent="0.25">
      <c r="B3" s="124">
        <v>2024</v>
      </c>
      <c r="C3" s="125"/>
      <c r="D3" s="14" t="s">
        <v>84</v>
      </c>
      <c r="F3" s="14"/>
    </row>
    <row r="4" spans="1:24" x14ac:dyDescent="0.25">
      <c r="A4" s="23"/>
      <c r="B4" s="23"/>
      <c r="C4" s="23"/>
      <c r="D4" s="23"/>
    </row>
    <row r="6" spans="1:24" x14ac:dyDescent="0.25">
      <c r="C6" s="53" t="s">
        <v>76</v>
      </c>
      <c r="D6" s="16" t="s">
        <v>65</v>
      </c>
      <c r="E6" s="16" t="s">
        <v>71</v>
      </c>
      <c r="H6" s="16">
        <v>2024</v>
      </c>
      <c r="I6" s="16">
        <v>2025</v>
      </c>
      <c r="J6" s="16">
        <v>2026</v>
      </c>
      <c r="K6" s="16">
        <v>2027</v>
      </c>
      <c r="L6" s="16">
        <v>2028</v>
      </c>
      <c r="M6" s="16">
        <v>2029</v>
      </c>
      <c r="N6" s="16">
        <v>2030</v>
      </c>
      <c r="O6" s="16">
        <v>2031</v>
      </c>
      <c r="P6" s="16">
        <v>2032</v>
      </c>
      <c r="Q6" s="16">
        <v>2033</v>
      </c>
      <c r="R6" s="16">
        <v>2034</v>
      </c>
      <c r="S6" s="16">
        <v>2035</v>
      </c>
      <c r="X6" s="3" t="s">
        <v>48</v>
      </c>
    </row>
    <row r="7" spans="1:24" ht="16.5" customHeight="1" x14ac:dyDescent="0.25">
      <c r="C7" s="54">
        <v>1</v>
      </c>
      <c r="D7" s="55">
        <f>IF(ISERROR(VLOOKUP(C7,'Apartment Expenses'!F:H,2,0)),X7,VLOOKUP(C7,'Apartment Expenses'!F:H,2,0))</f>
        <v>0</v>
      </c>
      <c r="E7" s="56">
        <f>IF(ISERROR(VLOOKUP(C7,'Apartment Expenses'!F:H,3,0)),0,VLOOKUP(C7,'Apartment Expenses'!F:H,3,0))</f>
        <v>0</v>
      </c>
      <c r="H7" s="56">
        <f>SUMIF('Apartment Expenses'!$J:$J,H$6&amp;$X7,'Apartment Expenses'!$AE:$AE)</f>
        <v>0</v>
      </c>
      <c r="I7" s="56">
        <f>SUMIF('Apartment Expenses'!$J:$J,I$6&amp;$X7,'Apartment Expenses'!$AE:$AE)</f>
        <v>0</v>
      </c>
      <c r="J7" s="56">
        <f>SUMIF('Apartment Expenses'!$J:$J,J$6&amp;$X7,'Apartment Expenses'!$AE:$AE)</f>
        <v>0</v>
      </c>
      <c r="K7" s="56">
        <f>SUMIF('Apartment Expenses'!$J:$J,K$6&amp;$X7,'Apartment Expenses'!$AE:$AE)</f>
        <v>0</v>
      </c>
      <c r="L7" s="56">
        <f>SUMIF('Apartment Expenses'!$J:$J,L$6&amp;$X7,'Apartment Expenses'!$AE:$AE)</f>
        <v>0</v>
      </c>
      <c r="M7" s="56">
        <f>SUMIF('Apartment Expenses'!$J:$J,M$6&amp;$X7,'Apartment Expenses'!$AE:$AE)</f>
        <v>0</v>
      </c>
      <c r="N7" s="56">
        <f>SUMIF('Apartment Expenses'!$J:$J,N$6&amp;$X7,'Apartment Expenses'!$AE:$AE)</f>
        <v>0</v>
      </c>
      <c r="O7" s="56">
        <f>SUMIF('Apartment Expenses'!$J:$J,O$6&amp;$X7,'Apartment Expenses'!$AE:$AE)</f>
        <v>0</v>
      </c>
      <c r="P7" s="56">
        <f>SUMIF('Apartment Expenses'!$J:$J,P$6&amp;$X7,'Apartment Expenses'!$AE:$AE)</f>
        <v>0</v>
      </c>
      <c r="Q7" s="56">
        <f>SUMIF('Apartment Expenses'!$J:$J,Q$6&amp;$X7,'Apartment Expenses'!$AE:$AE)</f>
        <v>0</v>
      </c>
      <c r="R7" s="56">
        <f>SUMIF('Apartment Expenses'!$J:$J,R$6&amp;$X7,'Apartment Expenses'!$AE:$AE)</f>
        <v>0</v>
      </c>
      <c r="S7" s="56">
        <f>SUMIF('Apartment Expenses'!$J:$J,S$6&amp;$X7,'Apartment Expenses'!$AE:$AE)</f>
        <v>0</v>
      </c>
      <c r="X7" s="3" t="str">
        <f>IF(C7&lt;='Apartment Expenses'!$BI$3,IF(ISERROR(RIGHT(D7,LEN(D7)-7)),"",RIGHT(D7,LEN(D7)-7)),IF(ISERROR(VLOOKUP('Vendor Spending'!C7,'Apartment Expenses'!BI:BJ,2,0)),"",VLOOKUP('Vendor Spending'!C7,'Apartment Expenses'!BI:BJ,2,0)))</f>
        <v/>
      </c>
    </row>
    <row r="8" spans="1:24" x14ac:dyDescent="0.25">
      <c r="C8" s="54">
        <v>2</v>
      </c>
      <c r="D8" s="55" t="str">
        <f>IF(ISERROR(VLOOKUP(C8,'Apartment Expenses'!F:H,2,0)),X8,VLOOKUP(C8,'Apartment Expenses'!F:H,2,0))</f>
        <v/>
      </c>
      <c r="E8" s="56">
        <f>IF(ISERROR(VLOOKUP(C8,'Apartment Expenses'!F:H,3,0)),0,VLOOKUP(C8,'Apartment Expenses'!F:H,3,0))</f>
        <v>0</v>
      </c>
      <c r="H8" s="56">
        <f>SUMIF('Apartment Expenses'!$J:$J,H$6&amp;$X8,'Apartment Expenses'!$AE:$AE)</f>
        <v>0</v>
      </c>
      <c r="I8" s="56">
        <f>SUMIF('Apartment Expenses'!$J:$J,I$6&amp;$X8,'Apartment Expenses'!$AE:$AE)</f>
        <v>0</v>
      </c>
      <c r="J8" s="56">
        <f>SUMIF('Apartment Expenses'!$J:$J,J$6&amp;$X8,'Apartment Expenses'!$AE:$AE)</f>
        <v>0</v>
      </c>
      <c r="K8" s="56">
        <f>SUMIF('Apartment Expenses'!$J:$J,K$6&amp;$X8,'Apartment Expenses'!$AE:$AE)</f>
        <v>0</v>
      </c>
      <c r="L8" s="56">
        <f>SUMIF('Apartment Expenses'!$J:$J,L$6&amp;$X8,'Apartment Expenses'!$AE:$AE)</f>
        <v>0</v>
      </c>
      <c r="M8" s="56">
        <f>SUMIF('Apartment Expenses'!$J:$J,M$6&amp;$X8,'Apartment Expenses'!$AE:$AE)</f>
        <v>0</v>
      </c>
      <c r="N8" s="56">
        <f>SUMIF('Apartment Expenses'!$J:$J,N$6&amp;$X8,'Apartment Expenses'!$AE:$AE)</f>
        <v>0</v>
      </c>
      <c r="O8" s="56">
        <f>SUMIF('Apartment Expenses'!$J:$J,O$6&amp;$X8,'Apartment Expenses'!$AE:$AE)</f>
        <v>0</v>
      </c>
      <c r="P8" s="56">
        <f>SUMIF('Apartment Expenses'!$J:$J,P$6&amp;$X8,'Apartment Expenses'!$AE:$AE)</f>
        <v>0</v>
      </c>
      <c r="Q8" s="56">
        <f>SUMIF('Apartment Expenses'!$J:$J,Q$6&amp;$X8,'Apartment Expenses'!$AE:$AE)</f>
        <v>0</v>
      </c>
      <c r="R8" s="56">
        <f>SUMIF('Apartment Expenses'!$J:$J,R$6&amp;$X8,'Apartment Expenses'!$AE:$AE)</f>
        <v>0</v>
      </c>
      <c r="S8" s="56">
        <f>SUMIF('Apartment Expenses'!$J:$J,S$6&amp;$X8,'Apartment Expenses'!$AE:$AE)</f>
        <v>0</v>
      </c>
      <c r="X8" s="3" t="str">
        <f>IF(C8&lt;='Apartment Expenses'!$BI$3,IF(ISERROR(RIGHT(D8,LEN(D8)-7)),"",RIGHT(D8,LEN(D8)-7)),IF(ISERROR(VLOOKUP('Vendor Spending'!C8,'Apartment Expenses'!BI:BJ,2,0)),"",VLOOKUP('Vendor Spending'!C8,'Apartment Expenses'!BI:BJ,2,0)))</f>
        <v/>
      </c>
    </row>
    <row r="9" spans="1:24" x14ac:dyDescent="0.25">
      <c r="C9" s="54">
        <v>3</v>
      </c>
      <c r="D9" s="55" t="str">
        <f>IF(ISERROR(VLOOKUP(C9,'Apartment Expenses'!F:H,2,0)),X9,VLOOKUP(C9,'Apartment Expenses'!F:H,2,0))</f>
        <v/>
      </c>
      <c r="E9" s="56">
        <f>IF(ISERROR(VLOOKUP(C9,'Apartment Expenses'!F:H,3,0)),0,VLOOKUP(C9,'Apartment Expenses'!F:H,3,0))</f>
        <v>0</v>
      </c>
      <c r="H9" s="56">
        <f>SUMIF('Apartment Expenses'!$J:$J,H$6&amp;$X9,'Apartment Expenses'!$AE:$AE)</f>
        <v>0</v>
      </c>
      <c r="I9" s="56">
        <f>SUMIF('Apartment Expenses'!$J:$J,I$6&amp;$X9,'Apartment Expenses'!$AE:$AE)</f>
        <v>0</v>
      </c>
      <c r="J9" s="56">
        <f>SUMIF('Apartment Expenses'!$J:$J,J$6&amp;$X9,'Apartment Expenses'!$AE:$AE)</f>
        <v>0</v>
      </c>
      <c r="K9" s="56">
        <f>SUMIF('Apartment Expenses'!$J:$J,K$6&amp;$X9,'Apartment Expenses'!$AE:$AE)</f>
        <v>0</v>
      </c>
      <c r="L9" s="56">
        <f>SUMIF('Apartment Expenses'!$J:$J,L$6&amp;$X9,'Apartment Expenses'!$AE:$AE)</f>
        <v>0</v>
      </c>
      <c r="M9" s="56">
        <f>SUMIF('Apartment Expenses'!$J:$J,M$6&amp;$X9,'Apartment Expenses'!$AE:$AE)</f>
        <v>0</v>
      </c>
      <c r="N9" s="56">
        <f>SUMIF('Apartment Expenses'!$J:$J,N$6&amp;$X9,'Apartment Expenses'!$AE:$AE)</f>
        <v>0</v>
      </c>
      <c r="O9" s="56">
        <f>SUMIF('Apartment Expenses'!$J:$J,O$6&amp;$X9,'Apartment Expenses'!$AE:$AE)</f>
        <v>0</v>
      </c>
      <c r="P9" s="56">
        <f>SUMIF('Apartment Expenses'!$J:$J,P$6&amp;$X9,'Apartment Expenses'!$AE:$AE)</f>
        <v>0</v>
      </c>
      <c r="Q9" s="56">
        <f>SUMIF('Apartment Expenses'!$J:$J,Q$6&amp;$X9,'Apartment Expenses'!$AE:$AE)</f>
        <v>0</v>
      </c>
      <c r="R9" s="56">
        <f>SUMIF('Apartment Expenses'!$J:$J,R$6&amp;$X9,'Apartment Expenses'!$AE:$AE)</f>
        <v>0</v>
      </c>
      <c r="S9" s="56">
        <f>SUMIF('Apartment Expenses'!$J:$J,S$6&amp;$X9,'Apartment Expenses'!$AE:$AE)</f>
        <v>0</v>
      </c>
      <c r="X9" s="3" t="str">
        <f>IF(C9&lt;='Apartment Expenses'!$BI$3,IF(ISERROR(RIGHT(D9,LEN(D9)-7)),"",RIGHT(D9,LEN(D9)-7)),IF(ISERROR(VLOOKUP('Vendor Spending'!C9,'Apartment Expenses'!BI:BJ,2,0)),"",VLOOKUP('Vendor Spending'!C9,'Apartment Expenses'!BI:BJ,2,0)))</f>
        <v/>
      </c>
    </row>
    <row r="10" spans="1:24" x14ac:dyDescent="0.25">
      <c r="C10" s="54">
        <v>4</v>
      </c>
      <c r="D10" s="55" t="str">
        <f>IF(ISERROR(VLOOKUP(C10,'Apartment Expenses'!F:H,2,0)),X10,VLOOKUP(C10,'Apartment Expenses'!F:H,2,0))</f>
        <v/>
      </c>
      <c r="E10" s="56">
        <f>IF(ISERROR(VLOOKUP(C10,'Apartment Expenses'!F:H,3,0)),0,VLOOKUP(C10,'Apartment Expenses'!F:H,3,0))</f>
        <v>0</v>
      </c>
      <c r="H10" s="56">
        <f>SUMIF('Apartment Expenses'!$J:$J,H$6&amp;$X10,'Apartment Expenses'!$AE:$AE)</f>
        <v>0</v>
      </c>
      <c r="I10" s="56">
        <f>SUMIF('Apartment Expenses'!$J:$J,I$6&amp;$X10,'Apartment Expenses'!$AE:$AE)</f>
        <v>0</v>
      </c>
      <c r="J10" s="56">
        <f>SUMIF('Apartment Expenses'!$J:$J,J$6&amp;$X10,'Apartment Expenses'!$AE:$AE)</f>
        <v>0</v>
      </c>
      <c r="K10" s="56">
        <f>SUMIF('Apartment Expenses'!$J:$J,K$6&amp;$X10,'Apartment Expenses'!$AE:$AE)</f>
        <v>0</v>
      </c>
      <c r="L10" s="56">
        <f>SUMIF('Apartment Expenses'!$J:$J,L$6&amp;$X10,'Apartment Expenses'!$AE:$AE)</f>
        <v>0</v>
      </c>
      <c r="M10" s="56">
        <f>SUMIF('Apartment Expenses'!$J:$J,M$6&amp;$X10,'Apartment Expenses'!$AE:$AE)</f>
        <v>0</v>
      </c>
      <c r="N10" s="56">
        <f>SUMIF('Apartment Expenses'!$J:$J,N$6&amp;$X10,'Apartment Expenses'!$AE:$AE)</f>
        <v>0</v>
      </c>
      <c r="O10" s="56">
        <f>SUMIF('Apartment Expenses'!$J:$J,O$6&amp;$X10,'Apartment Expenses'!$AE:$AE)</f>
        <v>0</v>
      </c>
      <c r="P10" s="56">
        <f>SUMIF('Apartment Expenses'!$J:$J,P$6&amp;$X10,'Apartment Expenses'!$AE:$AE)</f>
        <v>0</v>
      </c>
      <c r="Q10" s="56">
        <f>SUMIF('Apartment Expenses'!$J:$J,Q$6&amp;$X10,'Apartment Expenses'!$AE:$AE)</f>
        <v>0</v>
      </c>
      <c r="R10" s="56">
        <f>SUMIF('Apartment Expenses'!$J:$J,R$6&amp;$X10,'Apartment Expenses'!$AE:$AE)</f>
        <v>0</v>
      </c>
      <c r="S10" s="56">
        <f>SUMIF('Apartment Expenses'!$J:$J,S$6&amp;$X10,'Apartment Expenses'!$AE:$AE)</f>
        <v>0</v>
      </c>
      <c r="X10" s="3" t="str">
        <f>IF(C10&lt;='Apartment Expenses'!$BI$3,IF(ISERROR(RIGHT(D10,LEN(D10)-7)),"",RIGHT(D10,LEN(D10)-7)),IF(ISERROR(VLOOKUP('Vendor Spending'!C10,'Apartment Expenses'!BI:BJ,2,0)),"",VLOOKUP('Vendor Spending'!C10,'Apartment Expenses'!BI:BJ,2,0)))</f>
        <v/>
      </c>
    </row>
    <row r="11" spans="1:24" x14ac:dyDescent="0.25">
      <c r="C11" s="54">
        <v>5</v>
      </c>
      <c r="D11" s="55" t="str">
        <f>IF(ISERROR(VLOOKUP(C11,'Apartment Expenses'!F:H,2,0)),X11,VLOOKUP(C11,'Apartment Expenses'!F:H,2,0))</f>
        <v/>
      </c>
      <c r="E11" s="56">
        <f>IF(ISERROR(VLOOKUP(C11,'Apartment Expenses'!F:H,3,0)),0,VLOOKUP(C11,'Apartment Expenses'!F:H,3,0))</f>
        <v>0</v>
      </c>
      <c r="H11" s="56">
        <f>SUMIF('Apartment Expenses'!$J:$J,H$6&amp;$X11,'Apartment Expenses'!$AE:$AE)</f>
        <v>0</v>
      </c>
      <c r="I11" s="56">
        <f>SUMIF('Apartment Expenses'!$J:$J,I$6&amp;$X11,'Apartment Expenses'!$AE:$AE)</f>
        <v>0</v>
      </c>
      <c r="J11" s="56">
        <f>SUMIF('Apartment Expenses'!$J:$J,J$6&amp;$X11,'Apartment Expenses'!$AE:$AE)</f>
        <v>0</v>
      </c>
      <c r="K11" s="56">
        <f>SUMIF('Apartment Expenses'!$J:$J,K$6&amp;$X11,'Apartment Expenses'!$AE:$AE)</f>
        <v>0</v>
      </c>
      <c r="L11" s="56">
        <f>SUMIF('Apartment Expenses'!$J:$J,L$6&amp;$X11,'Apartment Expenses'!$AE:$AE)</f>
        <v>0</v>
      </c>
      <c r="M11" s="56">
        <f>SUMIF('Apartment Expenses'!$J:$J,M$6&amp;$X11,'Apartment Expenses'!$AE:$AE)</f>
        <v>0</v>
      </c>
      <c r="N11" s="56">
        <f>SUMIF('Apartment Expenses'!$J:$J,N$6&amp;$X11,'Apartment Expenses'!$AE:$AE)</f>
        <v>0</v>
      </c>
      <c r="O11" s="56">
        <f>SUMIF('Apartment Expenses'!$J:$J,O$6&amp;$X11,'Apartment Expenses'!$AE:$AE)</f>
        <v>0</v>
      </c>
      <c r="P11" s="56">
        <f>SUMIF('Apartment Expenses'!$J:$J,P$6&amp;$X11,'Apartment Expenses'!$AE:$AE)</f>
        <v>0</v>
      </c>
      <c r="Q11" s="56">
        <f>SUMIF('Apartment Expenses'!$J:$J,Q$6&amp;$X11,'Apartment Expenses'!$AE:$AE)</f>
        <v>0</v>
      </c>
      <c r="R11" s="56">
        <f>SUMIF('Apartment Expenses'!$J:$J,R$6&amp;$X11,'Apartment Expenses'!$AE:$AE)</f>
        <v>0</v>
      </c>
      <c r="S11" s="56">
        <f>SUMIF('Apartment Expenses'!$J:$J,S$6&amp;$X11,'Apartment Expenses'!$AE:$AE)</f>
        <v>0</v>
      </c>
      <c r="X11" s="3" t="str">
        <f>IF(C11&lt;='Apartment Expenses'!$BI$3,IF(ISERROR(RIGHT(D11,LEN(D11)-7)),"",RIGHT(D11,LEN(D11)-7)),IF(ISERROR(VLOOKUP('Vendor Spending'!C11,'Apartment Expenses'!BI:BJ,2,0)),"",VLOOKUP('Vendor Spending'!C11,'Apartment Expenses'!BI:BJ,2,0)))</f>
        <v/>
      </c>
    </row>
    <row r="12" spans="1:24" x14ac:dyDescent="0.25">
      <c r="C12" s="54">
        <v>6</v>
      </c>
      <c r="D12" s="55" t="str">
        <f>IF(ISERROR(VLOOKUP(C12,'Apartment Expenses'!F:H,2,0)),X12,VLOOKUP(C12,'Apartment Expenses'!F:H,2,0))</f>
        <v/>
      </c>
      <c r="E12" s="56">
        <f>IF(ISERROR(VLOOKUP(C12,'Apartment Expenses'!F:H,3,0)),0,VLOOKUP(C12,'Apartment Expenses'!F:H,3,0))</f>
        <v>0</v>
      </c>
      <c r="H12" s="56">
        <f>SUMIF('Apartment Expenses'!$J:$J,H$6&amp;$X12,'Apartment Expenses'!$AE:$AE)</f>
        <v>0</v>
      </c>
      <c r="I12" s="56">
        <f>SUMIF('Apartment Expenses'!$J:$J,I$6&amp;$X12,'Apartment Expenses'!$AE:$AE)</f>
        <v>0</v>
      </c>
      <c r="J12" s="56">
        <f>SUMIF('Apartment Expenses'!$J:$J,J$6&amp;$X12,'Apartment Expenses'!$AE:$AE)</f>
        <v>0</v>
      </c>
      <c r="K12" s="56">
        <f>SUMIF('Apartment Expenses'!$J:$J,K$6&amp;$X12,'Apartment Expenses'!$AE:$AE)</f>
        <v>0</v>
      </c>
      <c r="L12" s="56">
        <f>SUMIF('Apartment Expenses'!$J:$J,L$6&amp;$X12,'Apartment Expenses'!$AE:$AE)</f>
        <v>0</v>
      </c>
      <c r="M12" s="56">
        <f>SUMIF('Apartment Expenses'!$J:$J,M$6&amp;$X12,'Apartment Expenses'!$AE:$AE)</f>
        <v>0</v>
      </c>
      <c r="N12" s="56">
        <f>SUMIF('Apartment Expenses'!$J:$J,N$6&amp;$X12,'Apartment Expenses'!$AE:$AE)</f>
        <v>0</v>
      </c>
      <c r="O12" s="56">
        <f>SUMIF('Apartment Expenses'!$J:$J,O$6&amp;$X12,'Apartment Expenses'!$AE:$AE)</f>
        <v>0</v>
      </c>
      <c r="P12" s="56">
        <f>SUMIF('Apartment Expenses'!$J:$J,P$6&amp;$X12,'Apartment Expenses'!$AE:$AE)</f>
        <v>0</v>
      </c>
      <c r="Q12" s="56">
        <f>SUMIF('Apartment Expenses'!$J:$J,Q$6&amp;$X12,'Apartment Expenses'!$AE:$AE)</f>
        <v>0</v>
      </c>
      <c r="R12" s="56">
        <f>SUMIF('Apartment Expenses'!$J:$J,R$6&amp;$X12,'Apartment Expenses'!$AE:$AE)</f>
        <v>0</v>
      </c>
      <c r="S12" s="56">
        <f>SUMIF('Apartment Expenses'!$J:$J,S$6&amp;$X12,'Apartment Expenses'!$AE:$AE)</f>
        <v>0</v>
      </c>
      <c r="X12" s="3" t="str">
        <f>IF(C12&lt;='Apartment Expenses'!$BI$3,IF(ISERROR(RIGHT(D12,LEN(D12)-7)),"",RIGHT(D12,LEN(D12)-7)),IF(ISERROR(VLOOKUP('Vendor Spending'!C12,'Apartment Expenses'!BI:BJ,2,0)),"",VLOOKUP('Vendor Spending'!C12,'Apartment Expenses'!BI:BJ,2,0)))</f>
        <v/>
      </c>
    </row>
    <row r="13" spans="1:24" x14ac:dyDescent="0.25">
      <c r="C13" s="54">
        <v>7</v>
      </c>
      <c r="D13" s="55" t="str">
        <f>IF(ISERROR(VLOOKUP(C13,'Apartment Expenses'!F:H,2,0)),X13,VLOOKUP(C13,'Apartment Expenses'!F:H,2,0))</f>
        <v/>
      </c>
      <c r="E13" s="56">
        <f>IF(ISERROR(VLOOKUP(C13,'Apartment Expenses'!F:H,3,0)),0,VLOOKUP(C13,'Apartment Expenses'!F:H,3,0))</f>
        <v>0</v>
      </c>
      <c r="H13" s="56">
        <f>SUMIF('Apartment Expenses'!$J:$J,H$6&amp;$X13,'Apartment Expenses'!$AE:$AE)</f>
        <v>0</v>
      </c>
      <c r="I13" s="56">
        <f>SUMIF('Apartment Expenses'!$J:$J,I$6&amp;$X13,'Apartment Expenses'!$AE:$AE)</f>
        <v>0</v>
      </c>
      <c r="J13" s="56">
        <f>SUMIF('Apartment Expenses'!$J:$J,J$6&amp;$X13,'Apartment Expenses'!$AE:$AE)</f>
        <v>0</v>
      </c>
      <c r="K13" s="56">
        <f>SUMIF('Apartment Expenses'!$J:$J,K$6&amp;$X13,'Apartment Expenses'!$AE:$AE)</f>
        <v>0</v>
      </c>
      <c r="L13" s="56">
        <f>SUMIF('Apartment Expenses'!$J:$J,L$6&amp;$X13,'Apartment Expenses'!$AE:$AE)</f>
        <v>0</v>
      </c>
      <c r="M13" s="56">
        <f>SUMIF('Apartment Expenses'!$J:$J,M$6&amp;$X13,'Apartment Expenses'!$AE:$AE)</f>
        <v>0</v>
      </c>
      <c r="N13" s="56">
        <f>SUMIF('Apartment Expenses'!$J:$J,N$6&amp;$X13,'Apartment Expenses'!$AE:$AE)</f>
        <v>0</v>
      </c>
      <c r="O13" s="56">
        <f>SUMIF('Apartment Expenses'!$J:$J,O$6&amp;$X13,'Apartment Expenses'!$AE:$AE)</f>
        <v>0</v>
      </c>
      <c r="P13" s="56">
        <f>SUMIF('Apartment Expenses'!$J:$J,P$6&amp;$X13,'Apartment Expenses'!$AE:$AE)</f>
        <v>0</v>
      </c>
      <c r="Q13" s="56">
        <f>SUMIF('Apartment Expenses'!$J:$J,Q$6&amp;$X13,'Apartment Expenses'!$AE:$AE)</f>
        <v>0</v>
      </c>
      <c r="R13" s="56">
        <f>SUMIF('Apartment Expenses'!$J:$J,R$6&amp;$X13,'Apartment Expenses'!$AE:$AE)</f>
        <v>0</v>
      </c>
      <c r="S13" s="56">
        <f>SUMIF('Apartment Expenses'!$J:$J,S$6&amp;$X13,'Apartment Expenses'!$AE:$AE)</f>
        <v>0</v>
      </c>
      <c r="X13" s="3" t="str">
        <f>IF(C13&lt;='Apartment Expenses'!$BI$3,IF(ISERROR(RIGHT(D13,LEN(D13)-7)),"",RIGHT(D13,LEN(D13)-7)),IF(ISERROR(VLOOKUP('Vendor Spending'!C13,'Apartment Expenses'!BI:BJ,2,0)),"",VLOOKUP('Vendor Spending'!C13,'Apartment Expenses'!BI:BJ,2,0)))</f>
        <v/>
      </c>
    </row>
    <row r="14" spans="1:24" x14ac:dyDescent="0.25">
      <c r="C14" s="54">
        <v>8</v>
      </c>
      <c r="D14" s="55" t="str">
        <f>IF(ISERROR(VLOOKUP(C14,'Apartment Expenses'!F:H,2,0)),X14,VLOOKUP(C14,'Apartment Expenses'!F:H,2,0))</f>
        <v/>
      </c>
      <c r="E14" s="56">
        <f>IF(ISERROR(VLOOKUP(C14,'Apartment Expenses'!F:H,3,0)),0,VLOOKUP(C14,'Apartment Expenses'!F:H,3,0))</f>
        <v>0</v>
      </c>
      <c r="H14" s="56">
        <f>SUMIF('Apartment Expenses'!$J:$J,H$6&amp;$X14,'Apartment Expenses'!$AE:$AE)</f>
        <v>0</v>
      </c>
      <c r="I14" s="56">
        <f>SUMIF('Apartment Expenses'!$J:$J,I$6&amp;$X14,'Apartment Expenses'!$AE:$AE)</f>
        <v>0</v>
      </c>
      <c r="J14" s="56">
        <f>SUMIF('Apartment Expenses'!$J:$J,J$6&amp;$X14,'Apartment Expenses'!$AE:$AE)</f>
        <v>0</v>
      </c>
      <c r="K14" s="56">
        <f>SUMIF('Apartment Expenses'!$J:$J,K$6&amp;$X14,'Apartment Expenses'!$AE:$AE)</f>
        <v>0</v>
      </c>
      <c r="L14" s="56">
        <f>SUMIF('Apartment Expenses'!$J:$J,L$6&amp;$X14,'Apartment Expenses'!$AE:$AE)</f>
        <v>0</v>
      </c>
      <c r="M14" s="56">
        <f>SUMIF('Apartment Expenses'!$J:$J,M$6&amp;$X14,'Apartment Expenses'!$AE:$AE)</f>
        <v>0</v>
      </c>
      <c r="N14" s="56">
        <f>SUMIF('Apartment Expenses'!$J:$J,N$6&amp;$X14,'Apartment Expenses'!$AE:$AE)</f>
        <v>0</v>
      </c>
      <c r="O14" s="56">
        <f>SUMIF('Apartment Expenses'!$J:$J,O$6&amp;$X14,'Apartment Expenses'!$AE:$AE)</f>
        <v>0</v>
      </c>
      <c r="P14" s="56">
        <f>SUMIF('Apartment Expenses'!$J:$J,P$6&amp;$X14,'Apartment Expenses'!$AE:$AE)</f>
        <v>0</v>
      </c>
      <c r="Q14" s="56">
        <f>SUMIF('Apartment Expenses'!$J:$J,Q$6&amp;$X14,'Apartment Expenses'!$AE:$AE)</f>
        <v>0</v>
      </c>
      <c r="R14" s="56">
        <f>SUMIF('Apartment Expenses'!$J:$J,R$6&amp;$X14,'Apartment Expenses'!$AE:$AE)</f>
        <v>0</v>
      </c>
      <c r="S14" s="56">
        <f>SUMIF('Apartment Expenses'!$J:$J,S$6&amp;$X14,'Apartment Expenses'!$AE:$AE)</f>
        <v>0</v>
      </c>
      <c r="X14" s="3" t="str">
        <f>IF(C14&lt;='Apartment Expenses'!$BI$3,IF(ISERROR(RIGHT(D14,LEN(D14)-7)),"",RIGHT(D14,LEN(D14)-7)),IF(ISERROR(VLOOKUP('Vendor Spending'!C14,'Apartment Expenses'!BI:BJ,2,0)),"",VLOOKUP('Vendor Spending'!C14,'Apartment Expenses'!BI:BJ,2,0)))</f>
        <v/>
      </c>
    </row>
    <row r="15" spans="1:24" x14ac:dyDescent="0.25">
      <c r="C15" s="54">
        <v>9</v>
      </c>
      <c r="D15" s="55" t="str">
        <f>IF(ISERROR(VLOOKUP(C15,'Apartment Expenses'!F:H,2,0)),X15,VLOOKUP(C15,'Apartment Expenses'!F:H,2,0))</f>
        <v/>
      </c>
      <c r="E15" s="56">
        <f>IF(ISERROR(VLOOKUP(C15,'Apartment Expenses'!F:H,3,0)),0,VLOOKUP(C15,'Apartment Expenses'!F:H,3,0))</f>
        <v>0</v>
      </c>
      <c r="H15" s="56">
        <f>SUMIF('Apartment Expenses'!$J:$J,H$6&amp;$X15,'Apartment Expenses'!$AE:$AE)</f>
        <v>0</v>
      </c>
      <c r="I15" s="56">
        <f>SUMIF('Apartment Expenses'!$J:$J,I$6&amp;$X15,'Apartment Expenses'!$AE:$AE)</f>
        <v>0</v>
      </c>
      <c r="J15" s="56">
        <f>SUMIF('Apartment Expenses'!$J:$J,J$6&amp;$X15,'Apartment Expenses'!$AE:$AE)</f>
        <v>0</v>
      </c>
      <c r="K15" s="56">
        <f>SUMIF('Apartment Expenses'!$J:$J,K$6&amp;$X15,'Apartment Expenses'!$AE:$AE)</f>
        <v>0</v>
      </c>
      <c r="L15" s="56">
        <f>SUMIF('Apartment Expenses'!$J:$J,L$6&amp;$X15,'Apartment Expenses'!$AE:$AE)</f>
        <v>0</v>
      </c>
      <c r="M15" s="56">
        <f>SUMIF('Apartment Expenses'!$J:$J,M$6&amp;$X15,'Apartment Expenses'!$AE:$AE)</f>
        <v>0</v>
      </c>
      <c r="N15" s="56">
        <f>SUMIF('Apartment Expenses'!$J:$J,N$6&amp;$X15,'Apartment Expenses'!$AE:$AE)</f>
        <v>0</v>
      </c>
      <c r="O15" s="56">
        <f>SUMIF('Apartment Expenses'!$J:$J,O$6&amp;$X15,'Apartment Expenses'!$AE:$AE)</f>
        <v>0</v>
      </c>
      <c r="P15" s="56">
        <f>SUMIF('Apartment Expenses'!$J:$J,P$6&amp;$X15,'Apartment Expenses'!$AE:$AE)</f>
        <v>0</v>
      </c>
      <c r="Q15" s="56">
        <f>SUMIF('Apartment Expenses'!$J:$J,Q$6&amp;$X15,'Apartment Expenses'!$AE:$AE)</f>
        <v>0</v>
      </c>
      <c r="R15" s="56">
        <f>SUMIF('Apartment Expenses'!$J:$J,R$6&amp;$X15,'Apartment Expenses'!$AE:$AE)</f>
        <v>0</v>
      </c>
      <c r="S15" s="56">
        <f>SUMIF('Apartment Expenses'!$J:$J,S$6&amp;$X15,'Apartment Expenses'!$AE:$AE)</f>
        <v>0</v>
      </c>
      <c r="X15" s="3" t="str">
        <f>IF(C15&lt;='Apartment Expenses'!$BI$3,IF(ISERROR(RIGHT(D15,LEN(D15)-7)),"",RIGHT(D15,LEN(D15)-7)),IF(ISERROR(VLOOKUP('Vendor Spending'!C15,'Apartment Expenses'!BI:BJ,2,0)),"",VLOOKUP('Vendor Spending'!C15,'Apartment Expenses'!BI:BJ,2,0)))</f>
        <v/>
      </c>
    </row>
    <row r="16" spans="1:24" x14ac:dyDescent="0.25">
      <c r="C16" s="54">
        <v>10</v>
      </c>
      <c r="D16" s="55" t="str">
        <f>IF(ISERROR(VLOOKUP(C16,'Apartment Expenses'!F:H,2,0)),X16,VLOOKUP(C16,'Apartment Expenses'!F:H,2,0))</f>
        <v/>
      </c>
      <c r="E16" s="56">
        <f>IF(ISERROR(VLOOKUP(C16,'Apartment Expenses'!F:H,3,0)),0,VLOOKUP(C16,'Apartment Expenses'!F:H,3,0))</f>
        <v>0</v>
      </c>
      <c r="H16" s="56">
        <f>SUMIF('Apartment Expenses'!$J:$J,H$6&amp;$X16,'Apartment Expenses'!$AE:$AE)</f>
        <v>0</v>
      </c>
      <c r="I16" s="56">
        <f>SUMIF('Apartment Expenses'!$J:$J,I$6&amp;$X16,'Apartment Expenses'!$AE:$AE)</f>
        <v>0</v>
      </c>
      <c r="J16" s="56">
        <f>SUMIF('Apartment Expenses'!$J:$J,J$6&amp;$X16,'Apartment Expenses'!$AE:$AE)</f>
        <v>0</v>
      </c>
      <c r="K16" s="56">
        <f>SUMIF('Apartment Expenses'!$J:$J,K$6&amp;$X16,'Apartment Expenses'!$AE:$AE)</f>
        <v>0</v>
      </c>
      <c r="L16" s="56">
        <f>SUMIF('Apartment Expenses'!$J:$J,L$6&amp;$X16,'Apartment Expenses'!$AE:$AE)</f>
        <v>0</v>
      </c>
      <c r="M16" s="56">
        <f>SUMIF('Apartment Expenses'!$J:$J,M$6&amp;$X16,'Apartment Expenses'!$AE:$AE)</f>
        <v>0</v>
      </c>
      <c r="N16" s="56">
        <f>SUMIF('Apartment Expenses'!$J:$J,N$6&amp;$X16,'Apartment Expenses'!$AE:$AE)</f>
        <v>0</v>
      </c>
      <c r="O16" s="56">
        <f>SUMIF('Apartment Expenses'!$J:$J,O$6&amp;$X16,'Apartment Expenses'!$AE:$AE)</f>
        <v>0</v>
      </c>
      <c r="P16" s="56">
        <f>SUMIF('Apartment Expenses'!$J:$J,P$6&amp;$X16,'Apartment Expenses'!$AE:$AE)</f>
        <v>0</v>
      </c>
      <c r="Q16" s="56">
        <f>SUMIF('Apartment Expenses'!$J:$J,Q$6&amp;$X16,'Apartment Expenses'!$AE:$AE)</f>
        <v>0</v>
      </c>
      <c r="R16" s="56">
        <f>SUMIF('Apartment Expenses'!$J:$J,R$6&amp;$X16,'Apartment Expenses'!$AE:$AE)</f>
        <v>0</v>
      </c>
      <c r="S16" s="56">
        <f>SUMIF('Apartment Expenses'!$J:$J,S$6&amp;$X16,'Apartment Expenses'!$AE:$AE)</f>
        <v>0</v>
      </c>
      <c r="X16" s="3" t="str">
        <f>IF(C16&lt;='Apartment Expenses'!$BI$3,IF(ISERROR(RIGHT(D16,LEN(D16)-7)),"",RIGHT(D16,LEN(D16)-7)),IF(ISERROR(VLOOKUP('Vendor Spending'!C16,'Apartment Expenses'!BI:BJ,2,0)),"",VLOOKUP('Vendor Spending'!C16,'Apartment Expenses'!BI:BJ,2,0)))</f>
        <v/>
      </c>
    </row>
    <row r="17" spans="3:24" x14ac:dyDescent="0.25">
      <c r="C17" s="54">
        <v>11</v>
      </c>
      <c r="D17" s="55" t="str">
        <f>IF(ISERROR(VLOOKUP(C17,'Apartment Expenses'!F:H,2,0)),X17,VLOOKUP(C17,'Apartment Expenses'!F:H,2,0))</f>
        <v/>
      </c>
      <c r="E17" s="56">
        <f>IF(ISERROR(VLOOKUP(C17,'Apartment Expenses'!F:H,3,0)),0,VLOOKUP(C17,'Apartment Expenses'!F:H,3,0))</f>
        <v>0</v>
      </c>
      <c r="H17" s="56">
        <f>SUMIF('Apartment Expenses'!$J:$J,H$6&amp;$X17,'Apartment Expenses'!$AE:$AE)</f>
        <v>0</v>
      </c>
      <c r="I17" s="56">
        <f>SUMIF('Apartment Expenses'!$J:$J,I$6&amp;$X17,'Apartment Expenses'!$AE:$AE)</f>
        <v>0</v>
      </c>
      <c r="J17" s="56">
        <f>SUMIF('Apartment Expenses'!$J:$J,J$6&amp;$X17,'Apartment Expenses'!$AE:$AE)</f>
        <v>0</v>
      </c>
      <c r="K17" s="56">
        <f>SUMIF('Apartment Expenses'!$J:$J,K$6&amp;$X17,'Apartment Expenses'!$AE:$AE)</f>
        <v>0</v>
      </c>
      <c r="L17" s="56">
        <f>SUMIF('Apartment Expenses'!$J:$J,L$6&amp;$X17,'Apartment Expenses'!$AE:$AE)</f>
        <v>0</v>
      </c>
      <c r="M17" s="56">
        <f>SUMIF('Apartment Expenses'!$J:$J,M$6&amp;$X17,'Apartment Expenses'!$AE:$AE)</f>
        <v>0</v>
      </c>
      <c r="N17" s="56">
        <f>SUMIF('Apartment Expenses'!$J:$J,N$6&amp;$X17,'Apartment Expenses'!$AE:$AE)</f>
        <v>0</v>
      </c>
      <c r="O17" s="56">
        <f>SUMIF('Apartment Expenses'!$J:$J,O$6&amp;$X17,'Apartment Expenses'!$AE:$AE)</f>
        <v>0</v>
      </c>
      <c r="P17" s="56">
        <f>SUMIF('Apartment Expenses'!$J:$J,P$6&amp;$X17,'Apartment Expenses'!$AE:$AE)</f>
        <v>0</v>
      </c>
      <c r="Q17" s="56">
        <f>SUMIF('Apartment Expenses'!$J:$J,Q$6&amp;$X17,'Apartment Expenses'!$AE:$AE)</f>
        <v>0</v>
      </c>
      <c r="R17" s="56">
        <f>SUMIF('Apartment Expenses'!$J:$J,R$6&amp;$X17,'Apartment Expenses'!$AE:$AE)</f>
        <v>0</v>
      </c>
      <c r="S17" s="56">
        <f>SUMIF('Apartment Expenses'!$J:$J,S$6&amp;$X17,'Apartment Expenses'!$AE:$AE)</f>
        <v>0</v>
      </c>
      <c r="X17" s="3" t="str">
        <f>IF(C17&lt;='Apartment Expenses'!$BI$3,IF(ISERROR(RIGHT(D17,LEN(D17)-7)),"",RIGHT(D17,LEN(D17)-7)),IF(ISERROR(VLOOKUP('Vendor Spending'!C17,'Apartment Expenses'!BI:BJ,2,0)),"",VLOOKUP('Vendor Spending'!C17,'Apartment Expenses'!BI:BJ,2,0)))</f>
        <v/>
      </c>
    </row>
    <row r="18" spans="3:24" x14ac:dyDescent="0.25">
      <c r="C18" s="54">
        <v>12</v>
      </c>
      <c r="D18" s="55" t="str">
        <f>IF(ISERROR(VLOOKUP(C18,'Apartment Expenses'!F:H,2,0)),X18,VLOOKUP(C18,'Apartment Expenses'!F:H,2,0))</f>
        <v/>
      </c>
      <c r="E18" s="56">
        <f>IF(ISERROR(VLOOKUP(C18,'Apartment Expenses'!F:H,3,0)),0,VLOOKUP(C18,'Apartment Expenses'!F:H,3,0))</f>
        <v>0</v>
      </c>
      <c r="H18" s="56">
        <f>SUMIF('Apartment Expenses'!$J:$J,H$6&amp;$X18,'Apartment Expenses'!$AE:$AE)</f>
        <v>0</v>
      </c>
      <c r="I18" s="56">
        <f>SUMIF('Apartment Expenses'!$J:$J,I$6&amp;$X18,'Apartment Expenses'!$AE:$AE)</f>
        <v>0</v>
      </c>
      <c r="J18" s="56">
        <f>SUMIF('Apartment Expenses'!$J:$J,J$6&amp;$X18,'Apartment Expenses'!$AE:$AE)</f>
        <v>0</v>
      </c>
      <c r="K18" s="56">
        <f>SUMIF('Apartment Expenses'!$J:$J,K$6&amp;$X18,'Apartment Expenses'!$AE:$AE)</f>
        <v>0</v>
      </c>
      <c r="L18" s="56">
        <f>SUMIF('Apartment Expenses'!$J:$J,L$6&amp;$X18,'Apartment Expenses'!$AE:$AE)</f>
        <v>0</v>
      </c>
      <c r="M18" s="56">
        <f>SUMIF('Apartment Expenses'!$J:$J,M$6&amp;$X18,'Apartment Expenses'!$AE:$AE)</f>
        <v>0</v>
      </c>
      <c r="N18" s="56">
        <f>SUMIF('Apartment Expenses'!$J:$J,N$6&amp;$X18,'Apartment Expenses'!$AE:$AE)</f>
        <v>0</v>
      </c>
      <c r="O18" s="56">
        <f>SUMIF('Apartment Expenses'!$J:$J,O$6&amp;$X18,'Apartment Expenses'!$AE:$AE)</f>
        <v>0</v>
      </c>
      <c r="P18" s="56">
        <f>SUMIF('Apartment Expenses'!$J:$J,P$6&amp;$X18,'Apartment Expenses'!$AE:$AE)</f>
        <v>0</v>
      </c>
      <c r="Q18" s="56">
        <f>SUMIF('Apartment Expenses'!$J:$J,Q$6&amp;$X18,'Apartment Expenses'!$AE:$AE)</f>
        <v>0</v>
      </c>
      <c r="R18" s="56">
        <f>SUMIF('Apartment Expenses'!$J:$J,R$6&amp;$X18,'Apartment Expenses'!$AE:$AE)</f>
        <v>0</v>
      </c>
      <c r="S18" s="56">
        <f>SUMIF('Apartment Expenses'!$J:$J,S$6&amp;$X18,'Apartment Expenses'!$AE:$AE)</f>
        <v>0</v>
      </c>
      <c r="X18" s="3" t="str">
        <f>IF(C18&lt;='Apartment Expenses'!$BI$3,IF(ISERROR(RIGHT(D18,LEN(D18)-7)),"",RIGHT(D18,LEN(D18)-7)),IF(ISERROR(VLOOKUP('Vendor Spending'!C18,'Apartment Expenses'!BI:BJ,2,0)),"",VLOOKUP('Vendor Spending'!C18,'Apartment Expenses'!BI:BJ,2,0)))</f>
        <v/>
      </c>
    </row>
    <row r="19" spans="3:24" x14ac:dyDescent="0.25">
      <c r="C19" s="54">
        <v>13</v>
      </c>
      <c r="D19" s="55" t="str">
        <f>IF(ISERROR(VLOOKUP(C19,'Apartment Expenses'!F:H,2,0)),X19,VLOOKUP(C19,'Apartment Expenses'!F:H,2,0))</f>
        <v/>
      </c>
      <c r="E19" s="56">
        <f>IF(ISERROR(VLOOKUP(C19,'Apartment Expenses'!F:H,3,0)),0,VLOOKUP(C19,'Apartment Expenses'!F:H,3,0))</f>
        <v>0</v>
      </c>
      <c r="H19" s="56">
        <f>SUMIF('Apartment Expenses'!$J:$J,H$6&amp;$X19,'Apartment Expenses'!$AE:$AE)</f>
        <v>0</v>
      </c>
      <c r="I19" s="56">
        <f>SUMIF('Apartment Expenses'!$J:$J,I$6&amp;$X19,'Apartment Expenses'!$AE:$AE)</f>
        <v>0</v>
      </c>
      <c r="J19" s="56">
        <f>SUMIF('Apartment Expenses'!$J:$J,J$6&amp;$X19,'Apartment Expenses'!$AE:$AE)</f>
        <v>0</v>
      </c>
      <c r="K19" s="56">
        <f>SUMIF('Apartment Expenses'!$J:$J,K$6&amp;$X19,'Apartment Expenses'!$AE:$AE)</f>
        <v>0</v>
      </c>
      <c r="L19" s="56">
        <f>SUMIF('Apartment Expenses'!$J:$J,L$6&amp;$X19,'Apartment Expenses'!$AE:$AE)</f>
        <v>0</v>
      </c>
      <c r="M19" s="56">
        <f>SUMIF('Apartment Expenses'!$J:$J,M$6&amp;$X19,'Apartment Expenses'!$AE:$AE)</f>
        <v>0</v>
      </c>
      <c r="N19" s="56">
        <f>SUMIF('Apartment Expenses'!$J:$J,N$6&amp;$X19,'Apartment Expenses'!$AE:$AE)</f>
        <v>0</v>
      </c>
      <c r="O19" s="56">
        <f>SUMIF('Apartment Expenses'!$J:$J,O$6&amp;$X19,'Apartment Expenses'!$AE:$AE)</f>
        <v>0</v>
      </c>
      <c r="P19" s="56">
        <f>SUMIF('Apartment Expenses'!$J:$J,P$6&amp;$X19,'Apartment Expenses'!$AE:$AE)</f>
        <v>0</v>
      </c>
      <c r="Q19" s="56">
        <f>SUMIF('Apartment Expenses'!$J:$J,Q$6&amp;$X19,'Apartment Expenses'!$AE:$AE)</f>
        <v>0</v>
      </c>
      <c r="R19" s="56">
        <f>SUMIF('Apartment Expenses'!$J:$J,R$6&amp;$X19,'Apartment Expenses'!$AE:$AE)</f>
        <v>0</v>
      </c>
      <c r="S19" s="56">
        <f>SUMIF('Apartment Expenses'!$J:$J,S$6&amp;$X19,'Apartment Expenses'!$AE:$AE)</f>
        <v>0</v>
      </c>
      <c r="X19" s="3" t="str">
        <f>IF(C19&lt;='Apartment Expenses'!$BI$3,IF(ISERROR(RIGHT(D19,LEN(D19)-7)),"",RIGHT(D19,LEN(D19)-7)),IF(ISERROR(VLOOKUP('Vendor Spending'!C19,'Apartment Expenses'!BI:BJ,2,0)),"",VLOOKUP('Vendor Spending'!C19,'Apartment Expenses'!BI:BJ,2,0)))</f>
        <v/>
      </c>
    </row>
    <row r="20" spans="3:24" x14ac:dyDescent="0.25">
      <c r="C20" s="54">
        <v>14</v>
      </c>
      <c r="D20" s="55" t="str">
        <f>IF(ISERROR(VLOOKUP(C20,'Apartment Expenses'!F:H,2,0)),X20,VLOOKUP(C20,'Apartment Expenses'!F:H,2,0))</f>
        <v/>
      </c>
      <c r="E20" s="56">
        <f>IF(ISERROR(VLOOKUP(C20,'Apartment Expenses'!F:H,3,0)),0,VLOOKUP(C20,'Apartment Expenses'!F:H,3,0))</f>
        <v>0</v>
      </c>
      <c r="H20" s="56">
        <f>SUMIF('Apartment Expenses'!$J:$J,H$6&amp;$X20,'Apartment Expenses'!$AE:$AE)</f>
        <v>0</v>
      </c>
      <c r="I20" s="56">
        <f>SUMIF('Apartment Expenses'!$J:$J,I$6&amp;$X20,'Apartment Expenses'!$AE:$AE)</f>
        <v>0</v>
      </c>
      <c r="J20" s="56">
        <f>SUMIF('Apartment Expenses'!$J:$J,J$6&amp;$X20,'Apartment Expenses'!$AE:$AE)</f>
        <v>0</v>
      </c>
      <c r="K20" s="56">
        <f>SUMIF('Apartment Expenses'!$J:$J,K$6&amp;$X20,'Apartment Expenses'!$AE:$AE)</f>
        <v>0</v>
      </c>
      <c r="L20" s="56">
        <f>SUMIF('Apartment Expenses'!$J:$J,L$6&amp;$X20,'Apartment Expenses'!$AE:$AE)</f>
        <v>0</v>
      </c>
      <c r="M20" s="56">
        <f>SUMIF('Apartment Expenses'!$J:$J,M$6&amp;$X20,'Apartment Expenses'!$AE:$AE)</f>
        <v>0</v>
      </c>
      <c r="N20" s="56">
        <f>SUMIF('Apartment Expenses'!$J:$J,N$6&amp;$X20,'Apartment Expenses'!$AE:$AE)</f>
        <v>0</v>
      </c>
      <c r="O20" s="56">
        <f>SUMIF('Apartment Expenses'!$J:$J,O$6&amp;$X20,'Apartment Expenses'!$AE:$AE)</f>
        <v>0</v>
      </c>
      <c r="P20" s="56">
        <f>SUMIF('Apartment Expenses'!$J:$J,P$6&amp;$X20,'Apartment Expenses'!$AE:$AE)</f>
        <v>0</v>
      </c>
      <c r="Q20" s="56">
        <f>SUMIF('Apartment Expenses'!$J:$J,Q$6&amp;$X20,'Apartment Expenses'!$AE:$AE)</f>
        <v>0</v>
      </c>
      <c r="R20" s="56">
        <f>SUMIF('Apartment Expenses'!$J:$J,R$6&amp;$X20,'Apartment Expenses'!$AE:$AE)</f>
        <v>0</v>
      </c>
      <c r="S20" s="56">
        <f>SUMIF('Apartment Expenses'!$J:$J,S$6&amp;$X20,'Apartment Expenses'!$AE:$AE)</f>
        <v>0</v>
      </c>
      <c r="X20" s="3" t="str">
        <f>IF(C20&lt;='Apartment Expenses'!$BI$3,IF(ISERROR(RIGHT(D20,LEN(D20)-7)),"",RIGHT(D20,LEN(D20)-7)),IF(ISERROR(VLOOKUP('Vendor Spending'!C20,'Apartment Expenses'!BI:BJ,2,0)),"",VLOOKUP('Vendor Spending'!C20,'Apartment Expenses'!BI:BJ,2,0)))</f>
        <v/>
      </c>
    </row>
    <row r="21" spans="3:24" x14ac:dyDescent="0.25">
      <c r="C21" s="54">
        <v>15</v>
      </c>
      <c r="D21" s="55" t="str">
        <f>IF(ISERROR(VLOOKUP(C21,'Apartment Expenses'!F:H,2,0)),X21,VLOOKUP(C21,'Apartment Expenses'!F:H,2,0))</f>
        <v/>
      </c>
      <c r="E21" s="56">
        <f>IF(ISERROR(VLOOKUP(C21,'Apartment Expenses'!F:H,3,0)),0,VLOOKUP(C21,'Apartment Expenses'!F:H,3,0))</f>
        <v>0</v>
      </c>
      <c r="H21" s="56">
        <f>SUMIF('Apartment Expenses'!$J:$J,H$6&amp;$X21,'Apartment Expenses'!$AE:$AE)</f>
        <v>0</v>
      </c>
      <c r="I21" s="56">
        <f>SUMIF('Apartment Expenses'!$J:$J,I$6&amp;$X21,'Apartment Expenses'!$AE:$AE)</f>
        <v>0</v>
      </c>
      <c r="J21" s="56">
        <f>SUMIF('Apartment Expenses'!$J:$J,J$6&amp;$X21,'Apartment Expenses'!$AE:$AE)</f>
        <v>0</v>
      </c>
      <c r="K21" s="56">
        <f>SUMIF('Apartment Expenses'!$J:$J,K$6&amp;$X21,'Apartment Expenses'!$AE:$AE)</f>
        <v>0</v>
      </c>
      <c r="L21" s="56">
        <f>SUMIF('Apartment Expenses'!$J:$J,L$6&amp;$X21,'Apartment Expenses'!$AE:$AE)</f>
        <v>0</v>
      </c>
      <c r="M21" s="56">
        <f>SUMIF('Apartment Expenses'!$J:$J,M$6&amp;$X21,'Apartment Expenses'!$AE:$AE)</f>
        <v>0</v>
      </c>
      <c r="N21" s="56">
        <f>SUMIF('Apartment Expenses'!$J:$J,N$6&amp;$X21,'Apartment Expenses'!$AE:$AE)</f>
        <v>0</v>
      </c>
      <c r="O21" s="56">
        <f>SUMIF('Apartment Expenses'!$J:$J,O$6&amp;$X21,'Apartment Expenses'!$AE:$AE)</f>
        <v>0</v>
      </c>
      <c r="P21" s="56">
        <f>SUMIF('Apartment Expenses'!$J:$J,P$6&amp;$X21,'Apartment Expenses'!$AE:$AE)</f>
        <v>0</v>
      </c>
      <c r="Q21" s="56">
        <f>SUMIF('Apartment Expenses'!$J:$J,Q$6&amp;$X21,'Apartment Expenses'!$AE:$AE)</f>
        <v>0</v>
      </c>
      <c r="R21" s="56">
        <f>SUMIF('Apartment Expenses'!$J:$J,R$6&amp;$X21,'Apartment Expenses'!$AE:$AE)</f>
        <v>0</v>
      </c>
      <c r="S21" s="56">
        <f>SUMIF('Apartment Expenses'!$J:$J,S$6&amp;$X21,'Apartment Expenses'!$AE:$AE)</f>
        <v>0</v>
      </c>
      <c r="X21" s="3" t="str">
        <f>IF(C21&lt;='Apartment Expenses'!$BI$3,IF(ISERROR(RIGHT(D21,LEN(D21)-7)),"",RIGHT(D21,LEN(D21)-7)),IF(ISERROR(VLOOKUP('Vendor Spending'!C21,'Apartment Expenses'!BI:BJ,2,0)),"",VLOOKUP('Vendor Spending'!C21,'Apartment Expenses'!BI:BJ,2,0)))</f>
        <v/>
      </c>
    </row>
    <row r="22" spans="3:24" x14ac:dyDescent="0.25">
      <c r="C22" s="54">
        <v>16</v>
      </c>
      <c r="D22" s="55" t="str">
        <f>IF(ISERROR(VLOOKUP(C22,'Apartment Expenses'!F:H,2,0)),X22,VLOOKUP(C22,'Apartment Expenses'!F:H,2,0))</f>
        <v/>
      </c>
      <c r="E22" s="56">
        <f>IF(ISERROR(VLOOKUP(C22,'Apartment Expenses'!F:H,3,0)),0,VLOOKUP(C22,'Apartment Expenses'!F:H,3,0))</f>
        <v>0</v>
      </c>
      <c r="H22" s="56">
        <f>SUMIF('Apartment Expenses'!$J:$J,H$6&amp;$X22,'Apartment Expenses'!$AE:$AE)</f>
        <v>0</v>
      </c>
      <c r="I22" s="56">
        <f>SUMIF('Apartment Expenses'!$J:$J,I$6&amp;$X22,'Apartment Expenses'!$AE:$AE)</f>
        <v>0</v>
      </c>
      <c r="J22" s="56">
        <f>SUMIF('Apartment Expenses'!$J:$J,J$6&amp;$X22,'Apartment Expenses'!$AE:$AE)</f>
        <v>0</v>
      </c>
      <c r="K22" s="56">
        <f>SUMIF('Apartment Expenses'!$J:$J,K$6&amp;$X22,'Apartment Expenses'!$AE:$AE)</f>
        <v>0</v>
      </c>
      <c r="L22" s="56">
        <f>SUMIF('Apartment Expenses'!$J:$J,L$6&amp;$X22,'Apartment Expenses'!$AE:$AE)</f>
        <v>0</v>
      </c>
      <c r="M22" s="56">
        <f>SUMIF('Apartment Expenses'!$J:$J,M$6&amp;$X22,'Apartment Expenses'!$AE:$AE)</f>
        <v>0</v>
      </c>
      <c r="N22" s="56">
        <f>SUMIF('Apartment Expenses'!$J:$J,N$6&amp;$X22,'Apartment Expenses'!$AE:$AE)</f>
        <v>0</v>
      </c>
      <c r="O22" s="56">
        <f>SUMIF('Apartment Expenses'!$J:$J,O$6&amp;$X22,'Apartment Expenses'!$AE:$AE)</f>
        <v>0</v>
      </c>
      <c r="P22" s="56">
        <f>SUMIF('Apartment Expenses'!$J:$J,P$6&amp;$X22,'Apartment Expenses'!$AE:$AE)</f>
        <v>0</v>
      </c>
      <c r="Q22" s="56">
        <f>SUMIF('Apartment Expenses'!$J:$J,Q$6&amp;$X22,'Apartment Expenses'!$AE:$AE)</f>
        <v>0</v>
      </c>
      <c r="R22" s="56">
        <f>SUMIF('Apartment Expenses'!$J:$J,R$6&amp;$X22,'Apartment Expenses'!$AE:$AE)</f>
        <v>0</v>
      </c>
      <c r="S22" s="56">
        <f>SUMIF('Apartment Expenses'!$J:$J,S$6&amp;$X22,'Apartment Expenses'!$AE:$AE)</f>
        <v>0</v>
      </c>
      <c r="X22" s="3" t="str">
        <f>IF(C22&lt;='Apartment Expenses'!$BI$3,IF(ISERROR(RIGHT(D22,LEN(D22)-7)),"",RIGHT(D22,LEN(D22)-7)),IF(ISERROR(VLOOKUP('Vendor Spending'!C22,'Apartment Expenses'!BI:BJ,2,0)),"",VLOOKUP('Vendor Spending'!C22,'Apartment Expenses'!BI:BJ,2,0)))</f>
        <v/>
      </c>
    </row>
    <row r="23" spans="3:24" x14ac:dyDescent="0.25">
      <c r="C23" s="54">
        <v>17</v>
      </c>
      <c r="D23" s="55" t="str">
        <f>IF(ISERROR(VLOOKUP(C23,'Apartment Expenses'!F:H,2,0)),X23,VLOOKUP(C23,'Apartment Expenses'!F:H,2,0))</f>
        <v/>
      </c>
      <c r="E23" s="56">
        <f>IF(ISERROR(VLOOKUP(C23,'Apartment Expenses'!F:H,3,0)),0,VLOOKUP(C23,'Apartment Expenses'!F:H,3,0))</f>
        <v>0</v>
      </c>
      <c r="H23" s="56">
        <f>SUMIF('Apartment Expenses'!$J:$J,H$6&amp;$X23,'Apartment Expenses'!$AE:$AE)</f>
        <v>0</v>
      </c>
      <c r="I23" s="56">
        <f>SUMIF('Apartment Expenses'!$J:$J,I$6&amp;$X23,'Apartment Expenses'!$AE:$AE)</f>
        <v>0</v>
      </c>
      <c r="J23" s="56">
        <f>SUMIF('Apartment Expenses'!$J:$J,J$6&amp;$X23,'Apartment Expenses'!$AE:$AE)</f>
        <v>0</v>
      </c>
      <c r="K23" s="56">
        <f>SUMIF('Apartment Expenses'!$J:$J,K$6&amp;$X23,'Apartment Expenses'!$AE:$AE)</f>
        <v>0</v>
      </c>
      <c r="L23" s="56">
        <f>SUMIF('Apartment Expenses'!$J:$J,L$6&amp;$X23,'Apartment Expenses'!$AE:$AE)</f>
        <v>0</v>
      </c>
      <c r="M23" s="56">
        <f>SUMIF('Apartment Expenses'!$J:$J,M$6&amp;$X23,'Apartment Expenses'!$AE:$AE)</f>
        <v>0</v>
      </c>
      <c r="N23" s="56">
        <f>SUMIF('Apartment Expenses'!$J:$J,N$6&amp;$X23,'Apartment Expenses'!$AE:$AE)</f>
        <v>0</v>
      </c>
      <c r="O23" s="56">
        <f>SUMIF('Apartment Expenses'!$J:$J,O$6&amp;$X23,'Apartment Expenses'!$AE:$AE)</f>
        <v>0</v>
      </c>
      <c r="P23" s="56">
        <f>SUMIF('Apartment Expenses'!$J:$J,P$6&amp;$X23,'Apartment Expenses'!$AE:$AE)</f>
        <v>0</v>
      </c>
      <c r="Q23" s="56">
        <f>SUMIF('Apartment Expenses'!$J:$J,Q$6&amp;$X23,'Apartment Expenses'!$AE:$AE)</f>
        <v>0</v>
      </c>
      <c r="R23" s="56">
        <f>SUMIF('Apartment Expenses'!$J:$J,R$6&amp;$X23,'Apartment Expenses'!$AE:$AE)</f>
        <v>0</v>
      </c>
      <c r="S23" s="56">
        <f>SUMIF('Apartment Expenses'!$J:$J,S$6&amp;$X23,'Apartment Expenses'!$AE:$AE)</f>
        <v>0</v>
      </c>
      <c r="X23" s="3" t="str">
        <f>IF(C23&lt;='Apartment Expenses'!$BI$3,IF(ISERROR(RIGHT(D23,LEN(D23)-7)),"",RIGHT(D23,LEN(D23)-7)),IF(ISERROR(VLOOKUP('Vendor Spending'!C23,'Apartment Expenses'!BI:BJ,2,0)),"",VLOOKUP('Vendor Spending'!C23,'Apartment Expenses'!BI:BJ,2,0)))</f>
        <v/>
      </c>
    </row>
    <row r="24" spans="3:24" x14ac:dyDescent="0.25">
      <c r="C24" s="54">
        <v>18</v>
      </c>
      <c r="D24" s="55" t="str">
        <f>IF(ISERROR(VLOOKUP(C24,'Apartment Expenses'!F:H,2,0)),X24,VLOOKUP(C24,'Apartment Expenses'!F:H,2,0))</f>
        <v/>
      </c>
      <c r="E24" s="56">
        <f>IF(ISERROR(VLOOKUP(C24,'Apartment Expenses'!F:H,3,0)),0,VLOOKUP(C24,'Apartment Expenses'!F:H,3,0))</f>
        <v>0</v>
      </c>
      <c r="H24" s="56">
        <f>SUMIF('Apartment Expenses'!$J:$J,H$6&amp;$X24,'Apartment Expenses'!$AE:$AE)</f>
        <v>0</v>
      </c>
      <c r="I24" s="56">
        <f>SUMIF('Apartment Expenses'!$J:$J,I$6&amp;$X24,'Apartment Expenses'!$AE:$AE)</f>
        <v>0</v>
      </c>
      <c r="J24" s="56">
        <f>SUMIF('Apartment Expenses'!$J:$J,J$6&amp;$X24,'Apartment Expenses'!$AE:$AE)</f>
        <v>0</v>
      </c>
      <c r="K24" s="56">
        <f>SUMIF('Apartment Expenses'!$J:$J,K$6&amp;$X24,'Apartment Expenses'!$AE:$AE)</f>
        <v>0</v>
      </c>
      <c r="L24" s="56">
        <f>SUMIF('Apartment Expenses'!$J:$J,L$6&amp;$X24,'Apartment Expenses'!$AE:$AE)</f>
        <v>0</v>
      </c>
      <c r="M24" s="56">
        <f>SUMIF('Apartment Expenses'!$J:$J,M$6&amp;$X24,'Apartment Expenses'!$AE:$AE)</f>
        <v>0</v>
      </c>
      <c r="N24" s="56">
        <f>SUMIF('Apartment Expenses'!$J:$J,N$6&amp;$X24,'Apartment Expenses'!$AE:$AE)</f>
        <v>0</v>
      </c>
      <c r="O24" s="56">
        <f>SUMIF('Apartment Expenses'!$J:$J,O$6&amp;$X24,'Apartment Expenses'!$AE:$AE)</f>
        <v>0</v>
      </c>
      <c r="P24" s="56">
        <f>SUMIF('Apartment Expenses'!$J:$J,P$6&amp;$X24,'Apartment Expenses'!$AE:$AE)</f>
        <v>0</v>
      </c>
      <c r="Q24" s="56">
        <f>SUMIF('Apartment Expenses'!$J:$J,Q$6&amp;$X24,'Apartment Expenses'!$AE:$AE)</f>
        <v>0</v>
      </c>
      <c r="R24" s="56">
        <f>SUMIF('Apartment Expenses'!$J:$J,R$6&amp;$X24,'Apartment Expenses'!$AE:$AE)</f>
        <v>0</v>
      </c>
      <c r="S24" s="56">
        <f>SUMIF('Apartment Expenses'!$J:$J,S$6&amp;$X24,'Apartment Expenses'!$AE:$AE)</f>
        <v>0</v>
      </c>
      <c r="X24" s="3" t="str">
        <f>IF(C24&lt;='Apartment Expenses'!$BI$3,IF(ISERROR(RIGHT(D24,LEN(D24)-7)),"",RIGHT(D24,LEN(D24)-7)),IF(ISERROR(VLOOKUP('Vendor Spending'!C24,'Apartment Expenses'!BI:BJ,2,0)),"",VLOOKUP('Vendor Spending'!C24,'Apartment Expenses'!BI:BJ,2,0)))</f>
        <v/>
      </c>
    </row>
    <row r="25" spans="3:24" x14ac:dyDescent="0.25">
      <c r="C25" s="54">
        <v>19</v>
      </c>
      <c r="D25" s="55" t="str">
        <f>IF(ISERROR(VLOOKUP(C25,'Apartment Expenses'!F:H,2,0)),X25,VLOOKUP(C25,'Apartment Expenses'!F:H,2,0))</f>
        <v/>
      </c>
      <c r="E25" s="56">
        <f>IF(ISERROR(VLOOKUP(C25,'Apartment Expenses'!F:H,3,0)),0,VLOOKUP(C25,'Apartment Expenses'!F:H,3,0))</f>
        <v>0</v>
      </c>
      <c r="H25" s="56">
        <f>SUMIF('Apartment Expenses'!$J:$J,H$6&amp;$X25,'Apartment Expenses'!$AE:$AE)</f>
        <v>0</v>
      </c>
      <c r="I25" s="56">
        <f>SUMIF('Apartment Expenses'!$J:$J,I$6&amp;$X25,'Apartment Expenses'!$AE:$AE)</f>
        <v>0</v>
      </c>
      <c r="J25" s="56">
        <f>SUMIF('Apartment Expenses'!$J:$J,J$6&amp;$X25,'Apartment Expenses'!$AE:$AE)</f>
        <v>0</v>
      </c>
      <c r="K25" s="56">
        <f>SUMIF('Apartment Expenses'!$J:$J,K$6&amp;$X25,'Apartment Expenses'!$AE:$AE)</f>
        <v>0</v>
      </c>
      <c r="L25" s="56">
        <f>SUMIF('Apartment Expenses'!$J:$J,L$6&amp;$X25,'Apartment Expenses'!$AE:$AE)</f>
        <v>0</v>
      </c>
      <c r="M25" s="56">
        <f>SUMIF('Apartment Expenses'!$J:$J,M$6&amp;$X25,'Apartment Expenses'!$AE:$AE)</f>
        <v>0</v>
      </c>
      <c r="N25" s="56">
        <f>SUMIF('Apartment Expenses'!$J:$J,N$6&amp;$X25,'Apartment Expenses'!$AE:$AE)</f>
        <v>0</v>
      </c>
      <c r="O25" s="56">
        <f>SUMIF('Apartment Expenses'!$J:$J,O$6&amp;$X25,'Apartment Expenses'!$AE:$AE)</f>
        <v>0</v>
      </c>
      <c r="P25" s="56">
        <f>SUMIF('Apartment Expenses'!$J:$J,P$6&amp;$X25,'Apartment Expenses'!$AE:$AE)</f>
        <v>0</v>
      </c>
      <c r="Q25" s="56">
        <f>SUMIF('Apartment Expenses'!$J:$J,Q$6&amp;$X25,'Apartment Expenses'!$AE:$AE)</f>
        <v>0</v>
      </c>
      <c r="R25" s="56">
        <f>SUMIF('Apartment Expenses'!$J:$J,R$6&amp;$X25,'Apartment Expenses'!$AE:$AE)</f>
        <v>0</v>
      </c>
      <c r="S25" s="56">
        <f>SUMIF('Apartment Expenses'!$J:$J,S$6&amp;$X25,'Apartment Expenses'!$AE:$AE)</f>
        <v>0</v>
      </c>
      <c r="X25" s="3" t="str">
        <f>IF(C25&lt;='Apartment Expenses'!$BI$3,IF(ISERROR(RIGHT(D25,LEN(D25)-7)),"",RIGHT(D25,LEN(D25)-7)),IF(ISERROR(VLOOKUP('Vendor Spending'!C25,'Apartment Expenses'!BI:BJ,2,0)),"",VLOOKUP('Vendor Spending'!C25,'Apartment Expenses'!BI:BJ,2,0)))</f>
        <v/>
      </c>
    </row>
    <row r="26" spans="3:24" x14ac:dyDescent="0.25">
      <c r="C26" s="54">
        <v>20</v>
      </c>
      <c r="D26" s="55" t="str">
        <f>IF(ISERROR(VLOOKUP(C26,'Apartment Expenses'!F:H,2,0)),X26,VLOOKUP(C26,'Apartment Expenses'!F:H,2,0))</f>
        <v/>
      </c>
      <c r="E26" s="56">
        <f>IF(ISERROR(VLOOKUP(C26,'Apartment Expenses'!F:H,3,0)),0,VLOOKUP(C26,'Apartment Expenses'!F:H,3,0))</f>
        <v>0</v>
      </c>
      <c r="H26" s="56">
        <f>SUMIF('Apartment Expenses'!$J:$J,H$6&amp;$X26,'Apartment Expenses'!$AE:$AE)</f>
        <v>0</v>
      </c>
      <c r="I26" s="56">
        <f>SUMIF('Apartment Expenses'!$J:$J,I$6&amp;$X26,'Apartment Expenses'!$AE:$AE)</f>
        <v>0</v>
      </c>
      <c r="J26" s="56">
        <f>SUMIF('Apartment Expenses'!$J:$J,J$6&amp;$X26,'Apartment Expenses'!$AE:$AE)</f>
        <v>0</v>
      </c>
      <c r="K26" s="56">
        <f>SUMIF('Apartment Expenses'!$J:$J,K$6&amp;$X26,'Apartment Expenses'!$AE:$AE)</f>
        <v>0</v>
      </c>
      <c r="L26" s="56">
        <f>SUMIF('Apartment Expenses'!$J:$J,L$6&amp;$X26,'Apartment Expenses'!$AE:$AE)</f>
        <v>0</v>
      </c>
      <c r="M26" s="56">
        <f>SUMIF('Apartment Expenses'!$J:$J,M$6&amp;$X26,'Apartment Expenses'!$AE:$AE)</f>
        <v>0</v>
      </c>
      <c r="N26" s="56">
        <f>SUMIF('Apartment Expenses'!$J:$J,N$6&amp;$X26,'Apartment Expenses'!$AE:$AE)</f>
        <v>0</v>
      </c>
      <c r="O26" s="56">
        <f>SUMIF('Apartment Expenses'!$J:$J,O$6&amp;$X26,'Apartment Expenses'!$AE:$AE)</f>
        <v>0</v>
      </c>
      <c r="P26" s="56">
        <f>SUMIF('Apartment Expenses'!$J:$J,P$6&amp;$X26,'Apartment Expenses'!$AE:$AE)</f>
        <v>0</v>
      </c>
      <c r="Q26" s="56">
        <f>SUMIF('Apartment Expenses'!$J:$J,Q$6&amp;$X26,'Apartment Expenses'!$AE:$AE)</f>
        <v>0</v>
      </c>
      <c r="R26" s="56">
        <f>SUMIF('Apartment Expenses'!$J:$J,R$6&amp;$X26,'Apartment Expenses'!$AE:$AE)</f>
        <v>0</v>
      </c>
      <c r="S26" s="56">
        <f>SUMIF('Apartment Expenses'!$J:$J,S$6&amp;$X26,'Apartment Expenses'!$AE:$AE)</f>
        <v>0</v>
      </c>
      <c r="X26" s="3" t="str">
        <f>IF(C26&lt;='Apartment Expenses'!$BI$3,IF(ISERROR(RIGHT(D26,LEN(D26)-7)),"",RIGHT(D26,LEN(D26)-7)),IF(ISERROR(VLOOKUP('Vendor Spending'!C26,'Apartment Expenses'!BI:BJ,2,0)),"",VLOOKUP('Vendor Spending'!C26,'Apartment Expenses'!BI:BJ,2,0)))</f>
        <v/>
      </c>
    </row>
    <row r="27" spans="3:24" x14ac:dyDescent="0.25">
      <c r="C27" s="54">
        <v>21</v>
      </c>
      <c r="D27" s="55" t="str">
        <f>IF(ISERROR(VLOOKUP(C27,'Apartment Expenses'!F:H,2,0)),X27,VLOOKUP(C27,'Apartment Expenses'!F:H,2,0))</f>
        <v/>
      </c>
      <c r="E27" s="56">
        <f>IF(ISERROR(VLOOKUP(C27,'Apartment Expenses'!F:H,3,0)),0,VLOOKUP(C27,'Apartment Expenses'!F:H,3,0))</f>
        <v>0</v>
      </c>
      <c r="H27" s="56">
        <f>SUMIF('Apartment Expenses'!$J:$J,H$6&amp;$X27,'Apartment Expenses'!$AE:$AE)</f>
        <v>0</v>
      </c>
      <c r="I27" s="56">
        <f>SUMIF('Apartment Expenses'!$J:$J,I$6&amp;$X27,'Apartment Expenses'!$AE:$AE)</f>
        <v>0</v>
      </c>
      <c r="J27" s="56">
        <f>SUMIF('Apartment Expenses'!$J:$J,J$6&amp;$X27,'Apartment Expenses'!$AE:$AE)</f>
        <v>0</v>
      </c>
      <c r="K27" s="56">
        <f>SUMIF('Apartment Expenses'!$J:$J,K$6&amp;$X27,'Apartment Expenses'!$AE:$AE)</f>
        <v>0</v>
      </c>
      <c r="L27" s="56">
        <f>SUMIF('Apartment Expenses'!$J:$J,L$6&amp;$X27,'Apartment Expenses'!$AE:$AE)</f>
        <v>0</v>
      </c>
      <c r="M27" s="56">
        <f>SUMIF('Apartment Expenses'!$J:$J,M$6&amp;$X27,'Apartment Expenses'!$AE:$AE)</f>
        <v>0</v>
      </c>
      <c r="N27" s="56">
        <f>SUMIF('Apartment Expenses'!$J:$J,N$6&amp;$X27,'Apartment Expenses'!$AE:$AE)</f>
        <v>0</v>
      </c>
      <c r="O27" s="56">
        <f>SUMIF('Apartment Expenses'!$J:$J,O$6&amp;$X27,'Apartment Expenses'!$AE:$AE)</f>
        <v>0</v>
      </c>
      <c r="P27" s="56">
        <f>SUMIF('Apartment Expenses'!$J:$J,P$6&amp;$X27,'Apartment Expenses'!$AE:$AE)</f>
        <v>0</v>
      </c>
      <c r="Q27" s="56">
        <f>SUMIF('Apartment Expenses'!$J:$J,Q$6&amp;$X27,'Apartment Expenses'!$AE:$AE)</f>
        <v>0</v>
      </c>
      <c r="R27" s="56">
        <f>SUMIF('Apartment Expenses'!$J:$J,R$6&amp;$X27,'Apartment Expenses'!$AE:$AE)</f>
        <v>0</v>
      </c>
      <c r="S27" s="56">
        <f>SUMIF('Apartment Expenses'!$J:$J,S$6&amp;$X27,'Apartment Expenses'!$AE:$AE)</f>
        <v>0</v>
      </c>
      <c r="X27" s="3" t="str">
        <f>IF(C27&lt;='Apartment Expenses'!$BI$3,IF(ISERROR(RIGHT(D27,LEN(D27)-7)),"",RIGHT(D27,LEN(D27)-7)),IF(ISERROR(VLOOKUP('Vendor Spending'!C27,'Apartment Expenses'!BI:BJ,2,0)),"",VLOOKUP('Vendor Spending'!C27,'Apartment Expenses'!BI:BJ,2,0)))</f>
        <v/>
      </c>
    </row>
    <row r="28" spans="3:24" x14ac:dyDescent="0.25">
      <c r="C28" s="54">
        <v>22</v>
      </c>
      <c r="D28" s="55" t="str">
        <f>IF(ISERROR(VLOOKUP(C28,'Apartment Expenses'!F:H,2,0)),X28,VLOOKUP(C28,'Apartment Expenses'!F:H,2,0))</f>
        <v/>
      </c>
      <c r="E28" s="56">
        <f>IF(ISERROR(VLOOKUP(C28,'Apartment Expenses'!F:H,3,0)),0,VLOOKUP(C28,'Apartment Expenses'!F:H,3,0))</f>
        <v>0</v>
      </c>
      <c r="H28" s="56">
        <f>SUMIF('Apartment Expenses'!$J:$J,H$6&amp;$X28,'Apartment Expenses'!$AE:$AE)</f>
        <v>0</v>
      </c>
      <c r="I28" s="56">
        <f>SUMIF('Apartment Expenses'!$J:$J,I$6&amp;$X28,'Apartment Expenses'!$AE:$AE)</f>
        <v>0</v>
      </c>
      <c r="J28" s="56">
        <f>SUMIF('Apartment Expenses'!$J:$J,J$6&amp;$X28,'Apartment Expenses'!$AE:$AE)</f>
        <v>0</v>
      </c>
      <c r="K28" s="56">
        <f>SUMIF('Apartment Expenses'!$J:$J,K$6&amp;$X28,'Apartment Expenses'!$AE:$AE)</f>
        <v>0</v>
      </c>
      <c r="L28" s="56">
        <f>SUMIF('Apartment Expenses'!$J:$J,L$6&amp;$X28,'Apartment Expenses'!$AE:$AE)</f>
        <v>0</v>
      </c>
      <c r="M28" s="56">
        <f>SUMIF('Apartment Expenses'!$J:$J,M$6&amp;$X28,'Apartment Expenses'!$AE:$AE)</f>
        <v>0</v>
      </c>
      <c r="N28" s="56">
        <f>SUMIF('Apartment Expenses'!$J:$J,N$6&amp;$X28,'Apartment Expenses'!$AE:$AE)</f>
        <v>0</v>
      </c>
      <c r="O28" s="56">
        <f>SUMIF('Apartment Expenses'!$J:$J,O$6&amp;$X28,'Apartment Expenses'!$AE:$AE)</f>
        <v>0</v>
      </c>
      <c r="P28" s="56">
        <f>SUMIF('Apartment Expenses'!$J:$J,P$6&amp;$X28,'Apartment Expenses'!$AE:$AE)</f>
        <v>0</v>
      </c>
      <c r="Q28" s="56">
        <f>SUMIF('Apartment Expenses'!$J:$J,Q$6&amp;$X28,'Apartment Expenses'!$AE:$AE)</f>
        <v>0</v>
      </c>
      <c r="R28" s="56">
        <f>SUMIF('Apartment Expenses'!$J:$J,R$6&amp;$X28,'Apartment Expenses'!$AE:$AE)</f>
        <v>0</v>
      </c>
      <c r="S28" s="56">
        <f>SUMIF('Apartment Expenses'!$J:$J,S$6&amp;$X28,'Apartment Expenses'!$AE:$AE)</f>
        <v>0</v>
      </c>
      <c r="X28" s="3" t="str">
        <f>IF(C28&lt;='Apartment Expenses'!$BI$3,IF(ISERROR(RIGHT(D28,LEN(D28)-7)),"",RIGHT(D28,LEN(D28)-7)),IF(ISERROR(VLOOKUP('Vendor Spending'!C28,'Apartment Expenses'!BI:BJ,2,0)),"",VLOOKUP('Vendor Spending'!C28,'Apartment Expenses'!BI:BJ,2,0)))</f>
        <v/>
      </c>
    </row>
    <row r="29" spans="3:24" x14ac:dyDescent="0.25">
      <c r="C29" s="54">
        <v>23</v>
      </c>
      <c r="D29" s="55" t="str">
        <f>IF(ISERROR(VLOOKUP(C29,'Apartment Expenses'!F:H,2,0)),X29,VLOOKUP(C29,'Apartment Expenses'!F:H,2,0))</f>
        <v/>
      </c>
      <c r="E29" s="56">
        <f>IF(ISERROR(VLOOKUP(C29,'Apartment Expenses'!F:H,3,0)),0,VLOOKUP(C29,'Apartment Expenses'!F:H,3,0))</f>
        <v>0</v>
      </c>
      <c r="H29" s="56">
        <f>SUMIF('Apartment Expenses'!$J:$J,H$6&amp;$X29,'Apartment Expenses'!$AE:$AE)</f>
        <v>0</v>
      </c>
      <c r="I29" s="56">
        <f>SUMIF('Apartment Expenses'!$J:$J,I$6&amp;$X29,'Apartment Expenses'!$AE:$AE)</f>
        <v>0</v>
      </c>
      <c r="J29" s="56">
        <f>SUMIF('Apartment Expenses'!$J:$J,J$6&amp;$X29,'Apartment Expenses'!$AE:$AE)</f>
        <v>0</v>
      </c>
      <c r="K29" s="56">
        <f>SUMIF('Apartment Expenses'!$J:$J,K$6&amp;$X29,'Apartment Expenses'!$AE:$AE)</f>
        <v>0</v>
      </c>
      <c r="L29" s="56">
        <f>SUMIF('Apartment Expenses'!$J:$J,L$6&amp;$X29,'Apartment Expenses'!$AE:$AE)</f>
        <v>0</v>
      </c>
      <c r="M29" s="56">
        <f>SUMIF('Apartment Expenses'!$J:$J,M$6&amp;$X29,'Apartment Expenses'!$AE:$AE)</f>
        <v>0</v>
      </c>
      <c r="N29" s="56">
        <f>SUMIF('Apartment Expenses'!$J:$J,N$6&amp;$X29,'Apartment Expenses'!$AE:$AE)</f>
        <v>0</v>
      </c>
      <c r="O29" s="56">
        <f>SUMIF('Apartment Expenses'!$J:$J,O$6&amp;$X29,'Apartment Expenses'!$AE:$AE)</f>
        <v>0</v>
      </c>
      <c r="P29" s="56">
        <f>SUMIF('Apartment Expenses'!$J:$J,P$6&amp;$X29,'Apartment Expenses'!$AE:$AE)</f>
        <v>0</v>
      </c>
      <c r="Q29" s="56">
        <f>SUMIF('Apartment Expenses'!$J:$J,Q$6&amp;$X29,'Apartment Expenses'!$AE:$AE)</f>
        <v>0</v>
      </c>
      <c r="R29" s="56">
        <f>SUMIF('Apartment Expenses'!$J:$J,R$6&amp;$X29,'Apartment Expenses'!$AE:$AE)</f>
        <v>0</v>
      </c>
      <c r="S29" s="56">
        <f>SUMIF('Apartment Expenses'!$J:$J,S$6&amp;$X29,'Apartment Expenses'!$AE:$AE)</f>
        <v>0</v>
      </c>
      <c r="X29" s="3" t="str">
        <f>IF(C29&lt;='Apartment Expenses'!$BI$3,IF(ISERROR(RIGHT(D29,LEN(D29)-7)),"",RIGHT(D29,LEN(D29)-7)),IF(ISERROR(VLOOKUP('Vendor Spending'!C29,'Apartment Expenses'!BI:BJ,2,0)),"",VLOOKUP('Vendor Spending'!C29,'Apartment Expenses'!BI:BJ,2,0)))</f>
        <v/>
      </c>
    </row>
    <row r="30" spans="3:24" x14ac:dyDescent="0.25">
      <c r="C30" s="54">
        <v>24</v>
      </c>
      <c r="D30" s="55" t="str">
        <f>IF(ISERROR(VLOOKUP(C30,'Apartment Expenses'!F:H,2,0)),X30,VLOOKUP(C30,'Apartment Expenses'!F:H,2,0))</f>
        <v/>
      </c>
      <c r="E30" s="56">
        <f>IF(ISERROR(VLOOKUP(C30,'Apartment Expenses'!F:H,3,0)),0,VLOOKUP(C30,'Apartment Expenses'!F:H,3,0))</f>
        <v>0</v>
      </c>
      <c r="H30" s="56">
        <f>SUMIF('Apartment Expenses'!$J:$J,H$6&amp;$X30,'Apartment Expenses'!$AE:$AE)</f>
        <v>0</v>
      </c>
      <c r="I30" s="56">
        <f>SUMIF('Apartment Expenses'!$J:$J,I$6&amp;$X30,'Apartment Expenses'!$AE:$AE)</f>
        <v>0</v>
      </c>
      <c r="J30" s="56">
        <f>SUMIF('Apartment Expenses'!$J:$J,J$6&amp;$X30,'Apartment Expenses'!$AE:$AE)</f>
        <v>0</v>
      </c>
      <c r="K30" s="56">
        <f>SUMIF('Apartment Expenses'!$J:$J,K$6&amp;$X30,'Apartment Expenses'!$AE:$AE)</f>
        <v>0</v>
      </c>
      <c r="L30" s="56">
        <f>SUMIF('Apartment Expenses'!$J:$J,L$6&amp;$X30,'Apartment Expenses'!$AE:$AE)</f>
        <v>0</v>
      </c>
      <c r="M30" s="56">
        <f>SUMIF('Apartment Expenses'!$J:$J,M$6&amp;$X30,'Apartment Expenses'!$AE:$AE)</f>
        <v>0</v>
      </c>
      <c r="N30" s="56">
        <f>SUMIF('Apartment Expenses'!$J:$J,N$6&amp;$X30,'Apartment Expenses'!$AE:$AE)</f>
        <v>0</v>
      </c>
      <c r="O30" s="56">
        <f>SUMIF('Apartment Expenses'!$J:$J,O$6&amp;$X30,'Apartment Expenses'!$AE:$AE)</f>
        <v>0</v>
      </c>
      <c r="P30" s="56">
        <f>SUMIF('Apartment Expenses'!$J:$J,P$6&amp;$X30,'Apartment Expenses'!$AE:$AE)</f>
        <v>0</v>
      </c>
      <c r="Q30" s="56">
        <f>SUMIF('Apartment Expenses'!$J:$J,Q$6&amp;$X30,'Apartment Expenses'!$AE:$AE)</f>
        <v>0</v>
      </c>
      <c r="R30" s="56">
        <f>SUMIF('Apartment Expenses'!$J:$J,R$6&amp;$X30,'Apartment Expenses'!$AE:$AE)</f>
        <v>0</v>
      </c>
      <c r="S30" s="56">
        <f>SUMIF('Apartment Expenses'!$J:$J,S$6&amp;$X30,'Apartment Expenses'!$AE:$AE)</f>
        <v>0</v>
      </c>
      <c r="X30" s="3" t="str">
        <f>IF(C30&lt;='Apartment Expenses'!$BI$3,IF(ISERROR(RIGHT(D30,LEN(D30)-7)),"",RIGHT(D30,LEN(D30)-7)),IF(ISERROR(VLOOKUP('Vendor Spending'!C30,'Apartment Expenses'!BI:BJ,2,0)),"",VLOOKUP('Vendor Spending'!C30,'Apartment Expenses'!BI:BJ,2,0)))</f>
        <v/>
      </c>
    </row>
    <row r="31" spans="3:24" x14ac:dyDescent="0.25">
      <c r="C31" s="54">
        <v>25</v>
      </c>
      <c r="D31" s="55" t="str">
        <f>IF(ISERROR(VLOOKUP(C31,'Apartment Expenses'!F:H,2,0)),X31,VLOOKUP(C31,'Apartment Expenses'!F:H,2,0))</f>
        <v/>
      </c>
      <c r="E31" s="56">
        <f>IF(ISERROR(VLOOKUP(C31,'Apartment Expenses'!F:H,3,0)),0,VLOOKUP(C31,'Apartment Expenses'!F:H,3,0))</f>
        <v>0</v>
      </c>
      <c r="H31" s="56">
        <f>SUMIF('Apartment Expenses'!$J:$J,H$6&amp;$X31,'Apartment Expenses'!$AE:$AE)</f>
        <v>0</v>
      </c>
      <c r="I31" s="56">
        <f>SUMIF('Apartment Expenses'!$J:$J,I$6&amp;$X31,'Apartment Expenses'!$AE:$AE)</f>
        <v>0</v>
      </c>
      <c r="J31" s="56">
        <f>SUMIF('Apartment Expenses'!$J:$J,J$6&amp;$X31,'Apartment Expenses'!$AE:$AE)</f>
        <v>0</v>
      </c>
      <c r="K31" s="56">
        <f>SUMIF('Apartment Expenses'!$J:$J,K$6&amp;$X31,'Apartment Expenses'!$AE:$AE)</f>
        <v>0</v>
      </c>
      <c r="L31" s="56">
        <f>SUMIF('Apartment Expenses'!$J:$J,L$6&amp;$X31,'Apartment Expenses'!$AE:$AE)</f>
        <v>0</v>
      </c>
      <c r="M31" s="56">
        <f>SUMIF('Apartment Expenses'!$J:$J,M$6&amp;$X31,'Apartment Expenses'!$AE:$AE)</f>
        <v>0</v>
      </c>
      <c r="N31" s="56">
        <f>SUMIF('Apartment Expenses'!$J:$J,N$6&amp;$X31,'Apartment Expenses'!$AE:$AE)</f>
        <v>0</v>
      </c>
      <c r="O31" s="56">
        <f>SUMIF('Apartment Expenses'!$J:$J,O$6&amp;$X31,'Apartment Expenses'!$AE:$AE)</f>
        <v>0</v>
      </c>
      <c r="P31" s="56">
        <f>SUMIF('Apartment Expenses'!$J:$J,P$6&amp;$X31,'Apartment Expenses'!$AE:$AE)</f>
        <v>0</v>
      </c>
      <c r="Q31" s="56">
        <f>SUMIF('Apartment Expenses'!$J:$J,Q$6&amp;$X31,'Apartment Expenses'!$AE:$AE)</f>
        <v>0</v>
      </c>
      <c r="R31" s="56">
        <f>SUMIF('Apartment Expenses'!$J:$J,R$6&amp;$X31,'Apartment Expenses'!$AE:$AE)</f>
        <v>0</v>
      </c>
      <c r="S31" s="56">
        <f>SUMIF('Apartment Expenses'!$J:$J,S$6&amp;$X31,'Apartment Expenses'!$AE:$AE)</f>
        <v>0</v>
      </c>
      <c r="X31" s="3" t="str">
        <f>IF(C31&lt;='Apartment Expenses'!$BI$3,IF(ISERROR(RIGHT(D31,LEN(D31)-7)),"",RIGHT(D31,LEN(D31)-7)),IF(ISERROR(VLOOKUP('Vendor Spending'!C31,'Apartment Expenses'!BI:BJ,2,0)),"",VLOOKUP('Vendor Spending'!C31,'Apartment Expenses'!BI:BJ,2,0)))</f>
        <v/>
      </c>
    </row>
    <row r="32" spans="3:24" x14ac:dyDescent="0.25">
      <c r="C32" s="54">
        <v>26</v>
      </c>
      <c r="D32" s="55" t="str">
        <f>IF(ISERROR(VLOOKUP(C32,'Apartment Expenses'!F:H,2,0)),X32,VLOOKUP(C32,'Apartment Expenses'!F:H,2,0))</f>
        <v/>
      </c>
      <c r="E32" s="56">
        <f>IF(ISERROR(VLOOKUP(C32,'Apartment Expenses'!F:H,3,0)),0,VLOOKUP(C32,'Apartment Expenses'!F:H,3,0))</f>
        <v>0</v>
      </c>
      <c r="H32" s="56">
        <f>SUMIF('Apartment Expenses'!$J:$J,H$6&amp;$X32,'Apartment Expenses'!$AE:$AE)</f>
        <v>0</v>
      </c>
      <c r="I32" s="56">
        <f>SUMIF('Apartment Expenses'!$J:$J,I$6&amp;$X32,'Apartment Expenses'!$AE:$AE)</f>
        <v>0</v>
      </c>
      <c r="J32" s="56">
        <f>SUMIF('Apartment Expenses'!$J:$J,J$6&amp;$X32,'Apartment Expenses'!$AE:$AE)</f>
        <v>0</v>
      </c>
      <c r="K32" s="56">
        <f>SUMIF('Apartment Expenses'!$J:$J,K$6&amp;$X32,'Apartment Expenses'!$AE:$AE)</f>
        <v>0</v>
      </c>
      <c r="L32" s="56">
        <f>SUMIF('Apartment Expenses'!$J:$J,L$6&amp;$X32,'Apartment Expenses'!$AE:$AE)</f>
        <v>0</v>
      </c>
      <c r="M32" s="56">
        <f>SUMIF('Apartment Expenses'!$J:$J,M$6&amp;$X32,'Apartment Expenses'!$AE:$AE)</f>
        <v>0</v>
      </c>
      <c r="N32" s="56">
        <f>SUMIF('Apartment Expenses'!$J:$J,N$6&amp;$X32,'Apartment Expenses'!$AE:$AE)</f>
        <v>0</v>
      </c>
      <c r="O32" s="56">
        <f>SUMIF('Apartment Expenses'!$J:$J,O$6&amp;$X32,'Apartment Expenses'!$AE:$AE)</f>
        <v>0</v>
      </c>
      <c r="P32" s="56">
        <f>SUMIF('Apartment Expenses'!$J:$J,P$6&amp;$X32,'Apartment Expenses'!$AE:$AE)</f>
        <v>0</v>
      </c>
      <c r="Q32" s="56">
        <f>SUMIF('Apartment Expenses'!$J:$J,Q$6&amp;$X32,'Apartment Expenses'!$AE:$AE)</f>
        <v>0</v>
      </c>
      <c r="R32" s="56">
        <f>SUMIF('Apartment Expenses'!$J:$J,R$6&amp;$X32,'Apartment Expenses'!$AE:$AE)</f>
        <v>0</v>
      </c>
      <c r="S32" s="56">
        <f>SUMIF('Apartment Expenses'!$J:$J,S$6&amp;$X32,'Apartment Expenses'!$AE:$AE)</f>
        <v>0</v>
      </c>
      <c r="X32" s="3" t="str">
        <f>IF(C32&lt;='Apartment Expenses'!$BI$3,IF(ISERROR(RIGHT(D32,LEN(D32)-7)),"",RIGHT(D32,LEN(D32)-7)),IF(ISERROR(VLOOKUP('Vendor Spending'!C32,'Apartment Expenses'!BI:BJ,2,0)),"",VLOOKUP('Vendor Spending'!C32,'Apartment Expenses'!BI:BJ,2,0)))</f>
        <v/>
      </c>
    </row>
    <row r="33" spans="3:24" x14ac:dyDescent="0.25">
      <c r="C33" s="54">
        <v>27</v>
      </c>
      <c r="D33" s="55" t="str">
        <f>IF(ISERROR(VLOOKUP(C33,'Apartment Expenses'!F:H,2,0)),X33,VLOOKUP(C33,'Apartment Expenses'!F:H,2,0))</f>
        <v/>
      </c>
      <c r="E33" s="56">
        <f>IF(ISERROR(VLOOKUP(C33,'Apartment Expenses'!F:H,3,0)),0,VLOOKUP(C33,'Apartment Expenses'!F:H,3,0))</f>
        <v>0</v>
      </c>
      <c r="H33" s="56">
        <f>SUMIF('Apartment Expenses'!$J:$J,H$6&amp;$X33,'Apartment Expenses'!$AE:$AE)</f>
        <v>0</v>
      </c>
      <c r="I33" s="56">
        <f>SUMIF('Apartment Expenses'!$J:$J,I$6&amp;$X33,'Apartment Expenses'!$AE:$AE)</f>
        <v>0</v>
      </c>
      <c r="J33" s="56">
        <f>SUMIF('Apartment Expenses'!$J:$J,J$6&amp;$X33,'Apartment Expenses'!$AE:$AE)</f>
        <v>0</v>
      </c>
      <c r="K33" s="56">
        <f>SUMIF('Apartment Expenses'!$J:$J,K$6&amp;$X33,'Apartment Expenses'!$AE:$AE)</f>
        <v>0</v>
      </c>
      <c r="L33" s="56">
        <f>SUMIF('Apartment Expenses'!$J:$J,L$6&amp;$X33,'Apartment Expenses'!$AE:$AE)</f>
        <v>0</v>
      </c>
      <c r="M33" s="56">
        <f>SUMIF('Apartment Expenses'!$J:$J,M$6&amp;$X33,'Apartment Expenses'!$AE:$AE)</f>
        <v>0</v>
      </c>
      <c r="N33" s="56">
        <f>SUMIF('Apartment Expenses'!$J:$J,N$6&amp;$X33,'Apartment Expenses'!$AE:$AE)</f>
        <v>0</v>
      </c>
      <c r="O33" s="56">
        <f>SUMIF('Apartment Expenses'!$J:$J,O$6&amp;$X33,'Apartment Expenses'!$AE:$AE)</f>
        <v>0</v>
      </c>
      <c r="P33" s="56">
        <f>SUMIF('Apartment Expenses'!$J:$J,P$6&amp;$X33,'Apartment Expenses'!$AE:$AE)</f>
        <v>0</v>
      </c>
      <c r="Q33" s="56">
        <f>SUMIF('Apartment Expenses'!$J:$J,Q$6&amp;$X33,'Apartment Expenses'!$AE:$AE)</f>
        <v>0</v>
      </c>
      <c r="R33" s="56">
        <f>SUMIF('Apartment Expenses'!$J:$J,R$6&amp;$X33,'Apartment Expenses'!$AE:$AE)</f>
        <v>0</v>
      </c>
      <c r="S33" s="56">
        <f>SUMIF('Apartment Expenses'!$J:$J,S$6&amp;$X33,'Apartment Expenses'!$AE:$AE)</f>
        <v>0</v>
      </c>
      <c r="X33" s="3" t="str">
        <f>IF(C33&lt;='Apartment Expenses'!$BI$3,IF(ISERROR(RIGHT(D33,LEN(D33)-7)),"",RIGHT(D33,LEN(D33)-7)),IF(ISERROR(VLOOKUP('Vendor Spending'!C33,'Apartment Expenses'!BI:BJ,2,0)),"",VLOOKUP('Vendor Spending'!C33,'Apartment Expenses'!BI:BJ,2,0)))</f>
        <v/>
      </c>
    </row>
    <row r="34" spans="3:24" x14ac:dyDescent="0.25">
      <c r="C34" s="54">
        <v>28</v>
      </c>
      <c r="D34" s="55" t="str">
        <f>IF(ISERROR(VLOOKUP(C34,'Apartment Expenses'!F:H,2,0)),X34,VLOOKUP(C34,'Apartment Expenses'!F:H,2,0))</f>
        <v/>
      </c>
      <c r="E34" s="56">
        <f>IF(ISERROR(VLOOKUP(C34,'Apartment Expenses'!F:H,3,0)),0,VLOOKUP(C34,'Apartment Expenses'!F:H,3,0))</f>
        <v>0</v>
      </c>
      <c r="H34" s="56">
        <f>SUMIF('Apartment Expenses'!$J:$J,H$6&amp;$X34,'Apartment Expenses'!$AE:$AE)</f>
        <v>0</v>
      </c>
      <c r="I34" s="56">
        <f>SUMIF('Apartment Expenses'!$J:$J,I$6&amp;$X34,'Apartment Expenses'!$AE:$AE)</f>
        <v>0</v>
      </c>
      <c r="J34" s="56">
        <f>SUMIF('Apartment Expenses'!$J:$J,J$6&amp;$X34,'Apartment Expenses'!$AE:$AE)</f>
        <v>0</v>
      </c>
      <c r="K34" s="56">
        <f>SUMIF('Apartment Expenses'!$J:$J,K$6&amp;$X34,'Apartment Expenses'!$AE:$AE)</f>
        <v>0</v>
      </c>
      <c r="L34" s="56">
        <f>SUMIF('Apartment Expenses'!$J:$J,L$6&amp;$X34,'Apartment Expenses'!$AE:$AE)</f>
        <v>0</v>
      </c>
      <c r="M34" s="56">
        <f>SUMIF('Apartment Expenses'!$J:$J,M$6&amp;$X34,'Apartment Expenses'!$AE:$AE)</f>
        <v>0</v>
      </c>
      <c r="N34" s="56">
        <f>SUMIF('Apartment Expenses'!$J:$J,N$6&amp;$X34,'Apartment Expenses'!$AE:$AE)</f>
        <v>0</v>
      </c>
      <c r="O34" s="56">
        <f>SUMIF('Apartment Expenses'!$J:$J,O$6&amp;$X34,'Apartment Expenses'!$AE:$AE)</f>
        <v>0</v>
      </c>
      <c r="P34" s="56">
        <f>SUMIF('Apartment Expenses'!$J:$J,P$6&amp;$X34,'Apartment Expenses'!$AE:$AE)</f>
        <v>0</v>
      </c>
      <c r="Q34" s="56">
        <f>SUMIF('Apartment Expenses'!$J:$J,Q$6&amp;$X34,'Apartment Expenses'!$AE:$AE)</f>
        <v>0</v>
      </c>
      <c r="R34" s="56">
        <f>SUMIF('Apartment Expenses'!$J:$J,R$6&amp;$X34,'Apartment Expenses'!$AE:$AE)</f>
        <v>0</v>
      </c>
      <c r="S34" s="56">
        <f>SUMIF('Apartment Expenses'!$J:$J,S$6&amp;$X34,'Apartment Expenses'!$AE:$AE)</f>
        <v>0</v>
      </c>
      <c r="X34" s="3" t="str">
        <f>IF(C34&lt;='Apartment Expenses'!$BI$3,IF(ISERROR(RIGHT(D34,LEN(D34)-7)),"",RIGHT(D34,LEN(D34)-7)),IF(ISERROR(VLOOKUP('Vendor Spending'!C34,'Apartment Expenses'!BI:BJ,2,0)),"",VLOOKUP('Vendor Spending'!C34,'Apartment Expenses'!BI:BJ,2,0)))</f>
        <v/>
      </c>
    </row>
    <row r="35" spans="3:24" x14ac:dyDescent="0.25">
      <c r="C35" s="54">
        <v>29</v>
      </c>
      <c r="D35" s="55" t="str">
        <f>IF(ISERROR(VLOOKUP(C35,'Apartment Expenses'!F:H,2,0)),X35,VLOOKUP(C35,'Apartment Expenses'!F:H,2,0))</f>
        <v/>
      </c>
      <c r="E35" s="56">
        <f>IF(ISERROR(VLOOKUP(C35,'Apartment Expenses'!F:H,3,0)),0,VLOOKUP(C35,'Apartment Expenses'!F:H,3,0))</f>
        <v>0</v>
      </c>
      <c r="H35" s="56">
        <f>SUMIF('Apartment Expenses'!$J:$J,H$6&amp;$X35,'Apartment Expenses'!$AE:$AE)</f>
        <v>0</v>
      </c>
      <c r="I35" s="56">
        <f>SUMIF('Apartment Expenses'!$J:$J,I$6&amp;$X35,'Apartment Expenses'!$AE:$AE)</f>
        <v>0</v>
      </c>
      <c r="J35" s="56">
        <f>SUMIF('Apartment Expenses'!$J:$J,J$6&amp;$X35,'Apartment Expenses'!$AE:$AE)</f>
        <v>0</v>
      </c>
      <c r="K35" s="56">
        <f>SUMIF('Apartment Expenses'!$J:$J,K$6&amp;$X35,'Apartment Expenses'!$AE:$AE)</f>
        <v>0</v>
      </c>
      <c r="L35" s="56">
        <f>SUMIF('Apartment Expenses'!$J:$J,L$6&amp;$X35,'Apartment Expenses'!$AE:$AE)</f>
        <v>0</v>
      </c>
      <c r="M35" s="56">
        <f>SUMIF('Apartment Expenses'!$J:$J,M$6&amp;$X35,'Apartment Expenses'!$AE:$AE)</f>
        <v>0</v>
      </c>
      <c r="N35" s="56">
        <f>SUMIF('Apartment Expenses'!$J:$J,N$6&amp;$X35,'Apartment Expenses'!$AE:$AE)</f>
        <v>0</v>
      </c>
      <c r="O35" s="56">
        <f>SUMIF('Apartment Expenses'!$J:$J,O$6&amp;$X35,'Apartment Expenses'!$AE:$AE)</f>
        <v>0</v>
      </c>
      <c r="P35" s="56">
        <f>SUMIF('Apartment Expenses'!$J:$J,P$6&amp;$X35,'Apartment Expenses'!$AE:$AE)</f>
        <v>0</v>
      </c>
      <c r="Q35" s="56">
        <f>SUMIF('Apartment Expenses'!$J:$J,Q$6&amp;$X35,'Apartment Expenses'!$AE:$AE)</f>
        <v>0</v>
      </c>
      <c r="R35" s="56">
        <f>SUMIF('Apartment Expenses'!$J:$J,R$6&amp;$X35,'Apartment Expenses'!$AE:$AE)</f>
        <v>0</v>
      </c>
      <c r="S35" s="56">
        <f>SUMIF('Apartment Expenses'!$J:$J,S$6&amp;$X35,'Apartment Expenses'!$AE:$AE)</f>
        <v>0</v>
      </c>
      <c r="X35" s="3" t="str">
        <f>IF(C35&lt;='Apartment Expenses'!$BI$3,IF(ISERROR(RIGHT(D35,LEN(D35)-7)),"",RIGHT(D35,LEN(D35)-7)),IF(ISERROR(VLOOKUP('Vendor Spending'!C35,'Apartment Expenses'!BI:BJ,2,0)),"",VLOOKUP('Vendor Spending'!C35,'Apartment Expenses'!BI:BJ,2,0)))</f>
        <v/>
      </c>
    </row>
    <row r="36" spans="3:24" x14ac:dyDescent="0.25">
      <c r="C36" s="54">
        <v>30</v>
      </c>
      <c r="D36" s="55" t="str">
        <f>IF(ISERROR(VLOOKUP(C36,'Apartment Expenses'!F:H,2,0)),X36,VLOOKUP(C36,'Apartment Expenses'!F:H,2,0))</f>
        <v/>
      </c>
      <c r="E36" s="56">
        <f>IF(ISERROR(VLOOKUP(C36,'Apartment Expenses'!F:H,3,0)),0,VLOOKUP(C36,'Apartment Expenses'!F:H,3,0))</f>
        <v>0</v>
      </c>
      <c r="H36" s="56">
        <f>SUMIF('Apartment Expenses'!$J:$J,H$6&amp;$X36,'Apartment Expenses'!$AE:$AE)</f>
        <v>0</v>
      </c>
      <c r="I36" s="56">
        <f>SUMIF('Apartment Expenses'!$J:$J,I$6&amp;$X36,'Apartment Expenses'!$AE:$AE)</f>
        <v>0</v>
      </c>
      <c r="J36" s="56">
        <f>SUMIF('Apartment Expenses'!$J:$J,J$6&amp;$X36,'Apartment Expenses'!$AE:$AE)</f>
        <v>0</v>
      </c>
      <c r="K36" s="56">
        <f>SUMIF('Apartment Expenses'!$J:$J,K$6&amp;$X36,'Apartment Expenses'!$AE:$AE)</f>
        <v>0</v>
      </c>
      <c r="L36" s="56">
        <f>SUMIF('Apartment Expenses'!$J:$J,L$6&amp;$X36,'Apartment Expenses'!$AE:$AE)</f>
        <v>0</v>
      </c>
      <c r="M36" s="56">
        <f>SUMIF('Apartment Expenses'!$J:$J,M$6&amp;$X36,'Apartment Expenses'!$AE:$AE)</f>
        <v>0</v>
      </c>
      <c r="N36" s="56">
        <f>SUMIF('Apartment Expenses'!$J:$J,N$6&amp;$X36,'Apartment Expenses'!$AE:$AE)</f>
        <v>0</v>
      </c>
      <c r="O36" s="56">
        <f>SUMIF('Apartment Expenses'!$J:$J,O$6&amp;$X36,'Apartment Expenses'!$AE:$AE)</f>
        <v>0</v>
      </c>
      <c r="P36" s="56">
        <f>SUMIF('Apartment Expenses'!$J:$J,P$6&amp;$X36,'Apartment Expenses'!$AE:$AE)</f>
        <v>0</v>
      </c>
      <c r="Q36" s="56">
        <f>SUMIF('Apartment Expenses'!$J:$J,Q$6&amp;$X36,'Apartment Expenses'!$AE:$AE)</f>
        <v>0</v>
      </c>
      <c r="R36" s="56">
        <f>SUMIF('Apartment Expenses'!$J:$J,R$6&amp;$X36,'Apartment Expenses'!$AE:$AE)</f>
        <v>0</v>
      </c>
      <c r="S36" s="56">
        <f>SUMIF('Apartment Expenses'!$J:$J,S$6&amp;$X36,'Apartment Expenses'!$AE:$AE)</f>
        <v>0</v>
      </c>
      <c r="X36" s="3" t="str">
        <f>IF(C36&lt;='Apartment Expenses'!$BI$3,IF(ISERROR(RIGHT(D36,LEN(D36)-7)),"",RIGHT(D36,LEN(D36)-7)),IF(ISERROR(VLOOKUP('Vendor Spending'!C36,'Apartment Expenses'!BI:BJ,2,0)),"",VLOOKUP('Vendor Spending'!C36,'Apartment Expenses'!BI:BJ,2,0)))</f>
        <v/>
      </c>
    </row>
    <row r="37" spans="3:24" x14ac:dyDescent="0.25">
      <c r="C37" s="54">
        <v>31</v>
      </c>
      <c r="D37" s="55" t="str">
        <f>IF(ISERROR(VLOOKUP(C37,'Apartment Expenses'!F:H,2,0)),X37,VLOOKUP(C37,'Apartment Expenses'!F:H,2,0))</f>
        <v/>
      </c>
      <c r="E37" s="56">
        <f>IF(ISERROR(VLOOKUP(C37,'Apartment Expenses'!F:H,3,0)),0,VLOOKUP(C37,'Apartment Expenses'!F:H,3,0))</f>
        <v>0</v>
      </c>
      <c r="H37" s="56">
        <f>SUMIF('Apartment Expenses'!$J:$J,H$6&amp;$X37,'Apartment Expenses'!$AE:$AE)</f>
        <v>0</v>
      </c>
      <c r="I37" s="56">
        <f>SUMIF('Apartment Expenses'!$J:$J,I$6&amp;$X37,'Apartment Expenses'!$AE:$AE)</f>
        <v>0</v>
      </c>
      <c r="J37" s="56">
        <f>SUMIF('Apartment Expenses'!$J:$J,J$6&amp;$X37,'Apartment Expenses'!$AE:$AE)</f>
        <v>0</v>
      </c>
      <c r="K37" s="56">
        <f>SUMIF('Apartment Expenses'!$J:$J,K$6&amp;$X37,'Apartment Expenses'!$AE:$AE)</f>
        <v>0</v>
      </c>
      <c r="L37" s="56">
        <f>SUMIF('Apartment Expenses'!$J:$J,L$6&amp;$X37,'Apartment Expenses'!$AE:$AE)</f>
        <v>0</v>
      </c>
      <c r="M37" s="56">
        <f>SUMIF('Apartment Expenses'!$J:$J,M$6&amp;$X37,'Apartment Expenses'!$AE:$AE)</f>
        <v>0</v>
      </c>
      <c r="N37" s="56">
        <f>SUMIF('Apartment Expenses'!$J:$J,N$6&amp;$X37,'Apartment Expenses'!$AE:$AE)</f>
        <v>0</v>
      </c>
      <c r="O37" s="56">
        <f>SUMIF('Apartment Expenses'!$J:$J,O$6&amp;$X37,'Apartment Expenses'!$AE:$AE)</f>
        <v>0</v>
      </c>
      <c r="P37" s="56">
        <f>SUMIF('Apartment Expenses'!$J:$J,P$6&amp;$X37,'Apartment Expenses'!$AE:$AE)</f>
        <v>0</v>
      </c>
      <c r="Q37" s="56">
        <f>SUMIF('Apartment Expenses'!$J:$J,Q$6&amp;$X37,'Apartment Expenses'!$AE:$AE)</f>
        <v>0</v>
      </c>
      <c r="R37" s="56">
        <f>SUMIF('Apartment Expenses'!$J:$J,R$6&amp;$X37,'Apartment Expenses'!$AE:$AE)</f>
        <v>0</v>
      </c>
      <c r="S37" s="56">
        <f>SUMIF('Apartment Expenses'!$J:$J,S$6&amp;$X37,'Apartment Expenses'!$AE:$AE)</f>
        <v>0</v>
      </c>
      <c r="X37" s="3" t="str">
        <f>IF(C37&lt;='Apartment Expenses'!$BI$3,IF(ISERROR(RIGHT(D37,LEN(D37)-7)),"",RIGHT(D37,LEN(D37)-7)),IF(ISERROR(VLOOKUP('Vendor Spending'!C37,'Apartment Expenses'!BI:BJ,2,0)),"",VLOOKUP('Vendor Spending'!C37,'Apartment Expenses'!BI:BJ,2,0)))</f>
        <v/>
      </c>
    </row>
    <row r="38" spans="3:24" x14ac:dyDescent="0.25">
      <c r="C38" s="54">
        <v>32</v>
      </c>
      <c r="D38" s="55" t="str">
        <f>IF(ISERROR(VLOOKUP(C38,'Apartment Expenses'!F:H,2,0)),X38,VLOOKUP(C38,'Apartment Expenses'!F:H,2,0))</f>
        <v/>
      </c>
      <c r="E38" s="56">
        <f>IF(ISERROR(VLOOKUP(C38,'Apartment Expenses'!F:H,3,0)),0,VLOOKUP(C38,'Apartment Expenses'!F:H,3,0))</f>
        <v>0</v>
      </c>
      <c r="H38" s="56">
        <f>SUMIF('Apartment Expenses'!$J:$J,H$6&amp;$X38,'Apartment Expenses'!$AE:$AE)</f>
        <v>0</v>
      </c>
      <c r="I38" s="56">
        <f>SUMIF('Apartment Expenses'!$J:$J,I$6&amp;$X38,'Apartment Expenses'!$AE:$AE)</f>
        <v>0</v>
      </c>
      <c r="J38" s="56">
        <f>SUMIF('Apartment Expenses'!$J:$J,J$6&amp;$X38,'Apartment Expenses'!$AE:$AE)</f>
        <v>0</v>
      </c>
      <c r="K38" s="56">
        <f>SUMIF('Apartment Expenses'!$J:$J,K$6&amp;$X38,'Apartment Expenses'!$AE:$AE)</f>
        <v>0</v>
      </c>
      <c r="L38" s="56">
        <f>SUMIF('Apartment Expenses'!$J:$J,L$6&amp;$X38,'Apartment Expenses'!$AE:$AE)</f>
        <v>0</v>
      </c>
      <c r="M38" s="56">
        <f>SUMIF('Apartment Expenses'!$J:$J,M$6&amp;$X38,'Apartment Expenses'!$AE:$AE)</f>
        <v>0</v>
      </c>
      <c r="N38" s="56">
        <f>SUMIF('Apartment Expenses'!$J:$J,N$6&amp;$X38,'Apartment Expenses'!$AE:$AE)</f>
        <v>0</v>
      </c>
      <c r="O38" s="56">
        <f>SUMIF('Apartment Expenses'!$J:$J,O$6&amp;$X38,'Apartment Expenses'!$AE:$AE)</f>
        <v>0</v>
      </c>
      <c r="P38" s="56">
        <f>SUMIF('Apartment Expenses'!$J:$J,P$6&amp;$X38,'Apartment Expenses'!$AE:$AE)</f>
        <v>0</v>
      </c>
      <c r="Q38" s="56">
        <f>SUMIF('Apartment Expenses'!$J:$J,Q$6&amp;$X38,'Apartment Expenses'!$AE:$AE)</f>
        <v>0</v>
      </c>
      <c r="R38" s="56">
        <f>SUMIF('Apartment Expenses'!$J:$J,R$6&amp;$X38,'Apartment Expenses'!$AE:$AE)</f>
        <v>0</v>
      </c>
      <c r="S38" s="56">
        <f>SUMIF('Apartment Expenses'!$J:$J,S$6&amp;$X38,'Apartment Expenses'!$AE:$AE)</f>
        <v>0</v>
      </c>
      <c r="X38" s="3" t="str">
        <f>IF(C38&lt;='Apartment Expenses'!$BI$3,IF(ISERROR(RIGHT(D38,LEN(D38)-7)),"",RIGHT(D38,LEN(D38)-7)),IF(ISERROR(VLOOKUP('Vendor Spending'!C38,'Apartment Expenses'!BI:BJ,2,0)),"",VLOOKUP('Vendor Spending'!C38,'Apartment Expenses'!BI:BJ,2,0)))</f>
        <v/>
      </c>
    </row>
    <row r="39" spans="3:24" x14ac:dyDescent="0.25">
      <c r="C39" s="54">
        <v>33</v>
      </c>
      <c r="D39" s="55" t="str">
        <f>IF(ISERROR(VLOOKUP(C39,'Apartment Expenses'!F:H,2,0)),X39,VLOOKUP(C39,'Apartment Expenses'!F:H,2,0))</f>
        <v/>
      </c>
      <c r="E39" s="56">
        <f>IF(ISERROR(VLOOKUP(C39,'Apartment Expenses'!F:H,3,0)),0,VLOOKUP(C39,'Apartment Expenses'!F:H,3,0))</f>
        <v>0</v>
      </c>
      <c r="H39" s="56">
        <f>SUMIF('Apartment Expenses'!$J:$J,H$6&amp;$X39,'Apartment Expenses'!$AE:$AE)</f>
        <v>0</v>
      </c>
      <c r="I39" s="56">
        <f>SUMIF('Apartment Expenses'!$J:$J,I$6&amp;$X39,'Apartment Expenses'!$AE:$AE)</f>
        <v>0</v>
      </c>
      <c r="J39" s="56">
        <f>SUMIF('Apartment Expenses'!$J:$J,J$6&amp;$X39,'Apartment Expenses'!$AE:$AE)</f>
        <v>0</v>
      </c>
      <c r="K39" s="56">
        <f>SUMIF('Apartment Expenses'!$J:$J,K$6&amp;$X39,'Apartment Expenses'!$AE:$AE)</f>
        <v>0</v>
      </c>
      <c r="L39" s="56">
        <f>SUMIF('Apartment Expenses'!$J:$J,L$6&amp;$X39,'Apartment Expenses'!$AE:$AE)</f>
        <v>0</v>
      </c>
      <c r="M39" s="56">
        <f>SUMIF('Apartment Expenses'!$J:$J,M$6&amp;$X39,'Apartment Expenses'!$AE:$AE)</f>
        <v>0</v>
      </c>
      <c r="N39" s="56">
        <f>SUMIF('Apartment Expenses'!$J:$J,N$6&amp;$X39,'Apartment Expenses'!$AE:$AE)</f>
        <v>0</v>
      </c>
      <c r="O39" s="56">
        <f>SUMIF('Apartment Expenses'!$J:$J,O$6&amp;$X39,'Apartment Expenses'!$AE:$AE)</f>
        <v>0</v>
      </c>
      <c r="P39" s="56">
        <f>SUMIF('Apartment Expenses'!$J:$J,P$6&amp;$X39,'Apartment Expenses'!$AE:$AE)</f>
        <v>0</v>
      </c>
      <c r="Q39" s="56">
        <f>SUMIF('Apartment Expenses'!$J:$J,Q$6&amp;$X39,'Apartment Expenses'!$AE:$AE)</f>
        <v>0</v>
      </c>
      <c r="R39" s="56">
        <f>SUMIF('Apartment Expenses'!$J:$J,R$6&amp;$X39,'Apartment Expenses'!$AE:$AE)</f>
        <v>0</v>
      </c>
      <c r="S39" s="56">
        <f>SUMIF('Apartment Expenses'!$J:$J,S$6&amp;$X39,'Apartment Expenses'!$AE:$AE)</f>
        <v>0</v>
      </c>
      <c r="X39" s="3" t="str">
        <f>IF(C39&lt;='Apartment Expenses'!$BI$3,IF(ISERROR(RIGHT(D39,LEN(D39)-7)),"",RIGHT(D39,LEN(D39)-7)),IF(ISERROR(VLOOKUP('Vendor Spending'!C39,'Apartment Expenses'!BI:BJ,2,0)),"",VLOOKUP('Vendor Spending'!C39,'Apartment Expenses'!BI:BJ,2,0)))</f>
        <v/>
      </c>
    </row>
    <row r="40" spans="3:24" x14ac:dyDescent="0.25">
      <c r="C40" s="54">
        <v>34</v>
      </c>
      <c r="D40" s="55" t="str">
        <f>IF(ISERROR(VLOOKUP(C40,'Apartment Expenses'!F:H,2,0)),X40,VLOOKUP(C40,'Apartment Expenses'!F:H,2,0))</f>
        <v/>
      </c>
      <c r="E40" s="56">
        <f>IF(ISERROR(VLOOKUP(C40,'Apartment Expenses'!F:H,3,0)),0,VLOOKUP(C40,'Apartment Expenses'!F:H,3,0))</f>
        <v>0</v>
      </c>
      <c r="H40" s="56">
        <f>SUMIF('Apartment Expenses'!$J:$J,H$6&amp;$X40,'Apartment Expenses'!$AE:$AE)</f>
        <v>0</v>
      </c>
      <c r="I40" s="56">
        <f>SUMIF('Apartment Expenses'!$J:$J,I$6&amp;$X40,'Apartment Expenses'!$AE:$AE)</f>
        <v>0</v>
      </c>
      <c r="J40" s="56">
        <f>SUMIF('Apartment Expenses'!$J:$J,J$6&amp;$X40,'Apartment Expenses'!$AE:$AE)</f>
        <v>0</v>
      </c>
      <c r="K40" s="56">
        <f>SUMIF('Apartment Expenses'!$J:$J,K$6&amp;$X40,'Apartment Expenses'!$AE:$AE)</f>
        <v>0</v>
      </c>
      <c r="L40" s="56">
        <f>SUMIF('Apartment Expenses'!$J:$J,L$6&amp;$X40,'Apartment Expenses'!$AE:$AE)</f>
        <v>0</v>
      </c>
      <c r="M40" s="56">
        <f>SUMIF('Apartment Expenses'!$J:$J,M$6&amp;$X40,'Apartment Expenses'!$AE:$AE)</f>
        <v>0</v>
      </c>
      <c r="N40" s="56">
        <f>SUMIF('Apartment Expenses'!$J:$J,N$6&amp;$X40,'Apartment Expenses'!$AE:$AE)</f>
        <v>0</v>
      </c>
      <c r="O40" s="56">
        <f>SUMIF('Apartment Expenses'!$J:$J,O$6&amp;$X40,'Apartment Expenses'!$AE:$AE)</f>
        <v>0</v>
      </c>
      <c r="P40" s="56">
        <f>SUMIF('Apartment Expenses'!$J:$J,P$6&amp;$X40,'Apartment Expenses'!$AE:$AE)</f>
        <v>0</v>
      </c>
      <c r="Q40" s="56">
        <f>SUMIF('Apartment Expenses'!$J:$J,Q$6&amp;$X40,'Apartment Expenses'!$AE:$AE)</f>
        <v>0</v>
      </c>
      <c r="R40" s="56">
        <f>SUMIF('Apartment Expenses'!$J:$J,R$6&amp;$X40,'Apartment Expenses'!$AE:$AE)</f>
        <v>0</v>
      </c>
      <c r="S40" s="56">
        <f>SUMIF('Apartment Expenses'!$J:$J,S$6&amp;$X40,'Apartment Expenses'!$AE:$AE)</f>
        <v>0</v>
      </c>
      <c r="X40" s="3" t="str">
        <f>IF(C40&lt;='Apartment Expenses'!$BI$3,IF(ISERROR(RIGHT(D40,LEN(D40)-7)),"",RIGHT(D40,LEN(D40)-7)),IF(ISERROR(VLOOKUP('Vendor Spending'!C40,'Apartment Expenses'!BI:BJ,2,0)),"",VLOOKUP('Vendor Spending'!C40,'Apartment Expenses'!BI:BJ,2,0)))</f>
        <v/>
      </c>
    </row>
    <row r="41" spans="3:24" x14ac:dyDescent="0.25">
      <c r="C41" s="54">
        <v>35</v>
      </c>
      <c r="D41" s="55" t="str">
        <f>IF(ISERROR(VLOOKUP(C41,'Apartment Expenses'!F:H,2,0)),X41,VLOOKUP(C41,'Apartment Expenses'!F:H,2,0))</f>
        <v/>
      </c>
      <c r="E41" s="56">
        <f>IF(ISERROR(VLOOKUP(C41,'Apartment Expenses'!F:H,3,0)),0,VLOOKUP(C41,'Apartment Expenses'!F:H,3,0))</f>
        <v>0</v>
      </c>
      <c r="H41" s="56">
        <f>SUMIF('Apartment Expenses'!$J:$J,H$6&amp;$X41,'Apartment Expenses'!$AE:$AE)</f>
        <v>0</v>
      </c>
      <c r="I41" s="56">
        <f>SUMIF('Apartment Expenses'!$J:$J,I$6&amp;$X41,'Apartment Expenses'!$AE:$AE)</f>
        <v>0</v>
      </c>
      <c r="J41" s="56">
        <f>SUMIF('Apartment Expenses'!$J:$J,J$6&amp;$X41,'Apartment Expenses'!$AE:$AE)</f>
        <v>0</v>
      </c>
      <c r="K41" s="56">
        <f>SUMIF('Apartment Expenses'!$J:$J,K$6&amp;$X41,'Apartment Expenses'!$AE:$AE)</f>
        <v>0</v>
      </c>
      <c r="L41" s="56">
        <f>SUMIF('Apartment Expenses'!$J:$J,L$6&amp;$X41,'Apartment Expenses'!$AE:$AE)</f>
        <v>0</v>
      </c>
      <c r="M41" s="56">
        <f>SUMIF('Apartment Expenses'!$J:$J,M$6&amp;$X41,'Apartment Expenses'!$AE:$AE)</f>
        <v>0</v>
      </c>
      <c r="N41" s="56">
        <f>SUMIF('Apartment Expenses'!$J:$J,N$6&amp;$X41,'Apartment Expenses'!$AE:$AE)</f>
        <v>0</v>
      </c>
      <c r="O41" s="56">
        <f>SUMIF('Apartment Expenses'!$J:$J,O$6&amp;$X41,'Apartment Expenses'!$AE:$AE)</f>
        <v>0</v>
      </c>
      <c r="P41" s="56">
        <f>SUMIF('Apartment Expenses'!$J:$J,P$6&amp;$X41,'Apartment Expenses'!$AE:$AE)</f>
        <v>0</v>
      </c>
      <c r="Q41" s="56">
        <f>SUMIF('Apartment Expenses'!$J:$J,Q$6&amp;$X41,'Apartment Expenses'!$AE:$AE)</f>
        <v>0</v>
      </c>
      <c r="R41" s="56">
        <f>SUMIF('Apartment Expenses'!$J:$J,R$6&amp;$X41,'Apartment Expenses'!$AE:$AE)</f>
        <v>0</v>
      </c>
      <c r="S41" s="56">
        <f>SUMIF('Apartment Expenses'!$J:$J,S$6&amp;$X41,'Apartment Expenses'!$AE:$AE)</f>
        <v>0</v>
      </c>
      <c r="X41" s="3" t="str">
        <f>IF(C41&lt;='Apartment Expenses'!$BI$3,IF(ISERROR(RIGHT(D41,LEN(D41)-7)),"",RIGHT(D41,LEN(D41)-7)),IF(ISERROR(VLOOKUP('Vendor Spending'!C41,'Apartment Expenses'!BI:BJ,2,0)),"",VLOOKUP('Vendor Spending'!C41,'Apartment Expenses'!BI:BJ,2,0)))</f>
        <v/>
      </c>
    </row>
    <row r="42" spans="3:24" x14ac:dyDescent="0.25">
      <c r="C42" s="54">
        <v>36</v>
      </c>
      <c r="D42" s="55" t="str">
        <f>IF(ISERROR(VLOOKUP(C42,'Apartment Expenses'!F:H,2,0)),X42,VLOOKUP(C42,'Apartment Expenses'!F:H,2,0))</f>
        <v/>
      </c>
      <c r="E42" s="56">
        <f>IF(ISERROR(VLOOKUP(C42,'Apartment Expenses'!F:H,3,0)),0,VLOOKUP(C42,'Apartment Expenses'!F:H,3,0))</f>
        <v>0</v>
      </c>
      <c r="H42" s="56">
        <f>SUMIF('Apartment Expenses'!$J:$J,H$6&amp;$X42,'Apartment Expenses'!$AE:$AE)</f>
        <v>0</v>
      </c>
      <c r="I42" s="56">
        <f>SUMIF('Apartment Expenses'!$J:$J,I$6&amp;$X42,'Apartment Expenses'!$AE:$AE)</f>
        <v>0</v>
      </c>
      <c r="J42" s="56">
        <f>SUMIF('Apartment Expenses'!$J:$J,J$6&amp;$X42,'Apartment Expenses'!$AE:$AE)</f>
        <v>0</v>
      </c>
      <c r="K42" s="56">
        <f>SUMIF('Apartment Expenses'!$J:$J,K$6&amp;$X42,'Apartment Expenses'!$AE:$AE)</f>
        <v>0</v>
      </c>
      <c r="L42" s="56">
        <f>SUMIF('Apartment Expenses'!$J:$J,L$6&amp;$X42,'Apartment Expenses'!$AE:$AE)</f>
        <v>0</v>
      </c>
      <c r="M42" s="56">
        <f>SUMIF('Apartment Expenses'!$J:$J,M$6&amp;$X42,'Apartment Expenses'!$AE:$AE)</f>
        <v>0</v>
      </c>
      <c r="N42" s="56">
        <f>SUMIF('Apartment Expenses'!$J:$J,N$6&amp;$X42,'Apartment Expenses'!$AE:$AE)</f>
        <v>0</v>
      </c>
      <c r="O42" s="56">
        <f>SUMIF('Apartment Expenses'!$J:$J,O$6&amp;$X42,'Apartment Expenses'!$AE:$AE)</f>
        <v>0</v>
      </c>
      <c r="P42" s="56">
        <f>SUMIF('Apartment Expenses'!$J:$J,P$6&amp;$X42,'Apartment Expenses'!$AE:$AE)</f>
        <v>0</v>
      </c>
      <c r="Q42" s="56">
        <f>SUMIF('Apartment Expenses'!$J:$J,Q$6&amp;$X42,'Apartment Expenses'!$AE:$AE)</f>
        <v>0</v>
      </c>
      <c r="R42" s="56">
        <f>SUMIF('Apartment Expenses'!$J:$J,R$6&amp;$X42,'Apartment Expenses'!$AE:$AE)</f>
        <v>0</v>
      </c>
      <c r="S42" s="56">
        <f>SUMIF('Apartment Expenses'!$J:$J,S$6&amp;$X42,'Apartment Expenses'!$AE:$AE)</f>
        <v>0</v>
      </c>
      <c r="X42" s="3" t="str">
        <f>IF(C42&lt;='Apartment Expenses'!$BI$3,IF(ISERROR(RIGHT(D42,LEN(D42)-7)),"",RIGHT(D42,LEN(D42)-7)),IF(ISERROR(VLOOKUP('Vendor Spending'!C42,'Apartment Expenses'!BI:BJ,2,0)),"",VLOOKUP('Vendor Spending'!C42,'Apartment Expenses'!BI:BJ,2,0)))</f>
        <v/>
      </c>
    </row>
    <row r="43" spans="3:24" x14ac:dyDescent="0.25">
      <c r="C43" s="54">
        <v>37</v>
      </c>
      <c r="D43" s="55" t="str">
        <f>IF(ISERROR(VLOOKUP(C43,'Apartment Expenses'!F:H,2,0)),X43,VLOOKUP(C43,'Apartment Expenses'!F:H,2,0))</f>
        <v/>
      </c>
      <c r="E43" s="56">
        <f>IF(ISERROR(VLOOKUP(C43,'Apartment Expenses'!F:H,3,0)),0,VLOOKUP(C43,'Apartment Expenses'!F:H,3,0))</f>
        <v>0</v>
      </c>
      <c r="H43" s="56">
        <f>SUMIF('Apartment Expenses'!$J:$J,H$6&amp;$X43,'Apartment Expenses'!$AE:$AE)</f>
        <v>0</v>
      </c>
      <c r="I43" s="56">
        <f>SUMIF('Apartment Expenses'!$J:$J,I$6&amp;$X43,'Apartment Expenses'!$AE:$AE)</f>
        <v>0</v>
      </c>
      <c r="J43" s="56">
        <f>SUMIF('Apartment Expenses'!$J:$J,J$6&amp;$X43,'Apartment Expenses'!$AE:$AE)</f>
        <v>0</v>
      </c>
      <c r="K43" s="56">
        <f>SUMIF('Apartment Expenses'!$J:$J,K$6&amp;$X43,'Apartment Expenses'!$AE:$AE)</f>
        <v>0</v>
      </c>
      <c r="L43" s="56">
        <f>SUMIF('Apartment Expenses'!$J:$J,L$6&amp;$X43,'Apartment Expenses'!$AE:$AE)</f>
        <v>0</v>
      </c>
      <c r="M43" s="56">
        <f>SUMIF('Apartment Expenses'!$J:$J,M$6&amp;$X43,'Apartment Expenses'!$AE:$AE)</f>
        <v>0</v>
      </c>
      <c r="N43" s="56">
        <f>SUMIF('Apartment Expenses'!$J:$J,N$6&amp;$X43,'Apartment Expenses'!$AE:$AE)</f>
        <v>0</v>
      </c>
      <c r="O43" s="56">
        <f>SUMIF('Apartment Expenses'!$J:$J,O$6&amp;$X43,'Apartment Expenses'!$AE:$AE)</f>
        <v>0</v>
      </c>
      <c r="P43" s="56">
        <f>SUMIF('Apartment Expenses'!$J:$J,P$6&amp;$X43,'Apartment Expenses'!$AE:$AE)</f>
        <v>0</v>
      </c>
      <c r="Q43" s="56">
        <f>SUMIF('Apartment Expenses'!$J:$J,Q$6&amp;$X43,'Apartment Expenses'!$AE:$AE)</f>
        <v>0</v>
      </c>
      <c r="R43" s="56">
        <f>SUMIF('Apartment Expenses'!$J:$J,R$6&amp;$X43,'Apartment Expenses'!$AE:$AE)</f>
        <v>0</v>
      </c>
      <c r="S43" s="56">
        <f>SUMIF('Apartment Expenses'!$J:$J,S$6&amp;$X43,'Apartment Expenses'!$AE:$AE)</f>
        <v>0</v>
      </c>
      <c r="X43" s="3" t="str">
        <f>IF(C43&lt;='Apartment Expenses'!$BI$3,IF(ISERROR(RIGHT(D43,LEN(D43)-7)),"",RIGHT(D43,LEN(D43)-7)),IF(ISERROR(VLOOKUP('Vendor Spending'!C43,'Apartment Expenses'!BI:BJ,2,0)),"",VLOOKUP('Vendor Spending'!C43,'Apartment Expenses'!BI:BJ,2,0)))</f>
        <v/>
      </c>
    </row>
    <row r="44" spans="3:24" x14ac:dyDescent="0.25">
      <c r="C44" s="54">
        <v>38</v>
      </c>
      <c r="D44" s="55" t="str">
        <f>IF(ISERROR(VLOOKUP(C44,'Apartment Expenses'!F:H,2,0)),X44,VLOOKUP(C44,'Apartment Expenses'!F:H,2,0))</f>
        <v/>
      </c>
      <c r="E44" s="56">
        <f>IF(ISERROR(VLOOKUP(C44,'Apartment Expenses'!F:H,3,0)),0,VLOOKUP(C44,'Apartment Expenses'!F:H,3,0))</f>
        <v>0</v>
      </c>
      <c r="H44" s="56">
        <f>SUMIF('Apartment Expenses'!$J:$J,H$6&amp;$X44,'Apartment Expenses'!$AE:$AE)</f>
        <v>0</v>
      </c>
      <c r="I44" s="56">
        <f>SUMIF('Apartment Expenses'!$J:$J,I$6&amp;$X44,'Apartment Expenses'!$AE:$AE)</f>
        <v>0</v>
      </c>
      <c r="J44" s="56">
        <f>SUMIF('Apartment Expenses'!$J:$J,J$6&amp;$X44,'Apartment Expenses'!$AE:$AE)</f>
        <v>0</v>
      </c>
      <c r="K44" s="56">
        <f>SUMIF('Apartment Expenses'!$J:$J,K$6&amp;$X44,'Apartment Expenses'!$AE:$AE)</f>
        <v>0</v>
      </c>
      <c r="L44" s="56">
        <f>SUMIF('Apartment Expenses'!$J:$J,L$6&amp;$X44,'Apartment Expenses'!$AE:$AE)</f>
        <v>0</v>
      </c>
      <c r="M44" s="56">
        <f>SUMIF('Apartment Expenses'!$J:$J,M$6&amp;$X44,'Apartment Expenses'!$AE:$AE)</f>
        <v>0</v>
      </c>
      <c r="N44" s="56">
        <f>SUMIF('Apartment Expenses'!$J:$J,N$6&amp;$X44,'Apartment Expenses'!$AE:$AE)</f>
        <v>0</v>
      </c>
      <c r="O44" s="56">
        <f>SUMIF('Apartment Expenses'!$J:$J,O$6&amp;$X44,'Apartment Expenses'!$AE:$AE)</f>
        <v>0</v>
      </c>
      <c r="P44" s="56">
        <f>SUMIF('Apartment Expenses'!$J:$J,P$6&amp;$X44,'Apartment Expenses'!$AE:$AE)</f>
        <v>0</v>
      </c>
      <c r="Q44" s="56">
        <f>SUMIF('Apartment Expenses'!$J:$J,Q$6&amp;$X44,'Apartment Expenses'!$AE:$AE)</f>
        <v>0</v>
      </c>
      <c r="R44" s="56">
        <f>SUMIF('Apartment Expenses'!$J:$J,R$6&amp;$X44,'Apartment Expenses'!$AE:$AE)</f>
        <v>0</v>
      </c>
      <c r="S44" s="56">
        <f>SUMIF('Apartment Expenses'!$J:$J,S$6&amp;$X44,'Apartment Expenses'!$AE:$AE)</f>
        <v>0</v>
      </c>
      <c r="X44" s="3" t="str">
        <f>IF(C44&lt;='Apartment Expenses'!$BI$3,IF(ISERROR(RIGHT(D44,LEN(D44)-7)),"",RIGHT(D44,LEN(D44)-7)),IF(ISERROR(VLOOKUP('Vendor Spending'!C44,'Apartment Expenses'!BI:BJ,2,0)),"",VLOOKUP('Vendor Spending'!C44,'Apartment Expenses'!BI:BJ,2,0)))</f>
        <v/>
      </c>
    </row>
    <row r="45" spans="3:24" x14ac:dyDescent="0.25">
      <c r="C45" s="54">
        <v>39</v>
      </c>
      <c r="D45" s="55" t="str">
        <f>IF(ISERROR(VLOOKUP(C45,'Apartment Expenses'!F:H,2,0)),X45,VLOOKUP(C45,'Apartment Expenses'!F:H,2,0))</f>
        <v/>
      </c>
      <c r="E45" s="56">
        <f>IF(ISERROR(VLOOKUP(C45,'Apartment Expenses'!F:H,3,0)),0,VLOOKUP(C45,'Apartment Expenses'!F:H,3,0))</f>
        <v>0</v>
      </c>
      <c r="H45" s="56">
        <f>SUMIF('Apartment Expenses'!$J:$J,H$6&amp;$X45,'Apartment Expenses'!$AE:$AE)</f>
        <v>0</v>
      </c>
      <c r="I45" s="56">
        <f>SUMIF('Apartment Expenses'!$J:$J,I$6&amp;$X45,'Apartment Expenses'!$AE:$AE)</f>
        <v>0</v>
      </c>
      <c r="J45" s="56">
        <f>SUMIF('Apartment Expenses'!$J:$J,J$6&amp;$X45,'Apartment Expenses'!$AE:$AE)</f>
        <v>0</v>
      </c>
      <c r="K45" s="56">
        <f>SUMIF('Apartment Expenses'!$J:$J,K$6&amp;$X45,'Apartment Expenses'!$AE:$AE)</f>
        <v>0</v>
      </c>
      <c r="L45" s="56">
        <f>SUMIF('Apartment Expenses'!$J:$J,L$6&amp;$X45,'Apartment Expenses'!$AE:$AE)</f>
        <v>0</v>
      </c>
      <c r="M45" s="56">
        <f>SUMIF('Apartment Expenses'!$J:$J,M$6&amp;$X45,'Apartment Expenses'!$AE:$AE)</f>
        <v>0</v>
      </c>
      <c r="N45" s="56">
        <f>SUMIF('Apartment Expenses'!$J:$J,N$6&amp;$X45,'Apartment Expenses'!$AE:$AE)</f>
        <v>0</v>
      </c>
      <c r="O45" s="56">
        <f>SUMIF('Apartment Expenses'!$J:$J,O$6&amp;$X45,'Apartment Expenses'!$AE:$AE)</f>
        <v>0</v>
      </c>
      <c r="P45" s="56">
        <f>SUMIF('Apartment Expenses'!$J:$J,P$6&amp;$X45,'Apartment Expenses'!$AE:$AE)</f>
        <v>0</v>
      </c>
      <c r="Q45" s="56">
        <f>SUMIF('Apartment Expenses'!$J:$J,Q$6&amp;$X45,'Apartment Expenses'!$AE:$AE)</f>
        <v>0</v>
      </c>
      <c r="R45" s="56">
        <f>SUMIF('Apartment Expenses'!$J:$J,R$6&amp;$X45,'Apartment Expenses'!$AE:$AE)</f>
        <v>0</v>
      </c>
      <c r="S45" s="56">
        <f>SUMIF('Apartment Expenses'!$J:$J,S$6&amp;$X45,'Apartment Expenses'!$AE:$AE)</f>
        <v>0</v>
      </c>
      <c r="X45" s="3" t="str">
        <f>IF(C45&lt;='Apartment Expenses'!$BI$3,IF(ISERROR(RIGHT(D45,LEN(D45)-7)),"",RIGHT(D45,LEN(D45)-7)),IF(ISERROR(VLOOKUP('Vendor Spending'!C45,'Apartment Expenses'!BI:BJ,2,0)),"",VLOOKUP('Vendor Spending'!C45,'Apartment Expenses'!BI:BJ,2,0)))</f>
        <v/>
      </c>
    </row>
    <row r="46" spans="3:24" x14ac:dyDescent="0.25">
      <c r="C46" s="54">
        <v>40</v>
      </c>
      <c r="D46" s="55" t="str">
        <f>IF(ISERROR(VLOOKUP(C46,'Apartment Expenses'!F:H,2,0)),X46,VLOOKUP(C46,'Apartment Expenses'!F:H,2,0))</f>
        <v/>
      </c>
      <c r="E46" s="56">
        <f>IF(ISERROR(VLOOKUP(C46,'Apartment Expenses'!F:H,3,0)),0,VLOOKUP(C46,'Apartment Expenses'!F:H,3,0))</f>
        <v>0</v>
      </c>
      <c r="H46" s="56">
        <f>SUMIF('Apartment Expenses'!$J:$J,H$6&amp;$X46,'Apartment Expenses'!$AE:$AE)</f>
        <v>0</v>
      </c>
      <c r="I46" s="56">
        <f>SUMIF('Apartment Expenses'!$J:$J,I$6&amp;$X46,'Apartment Expenses'!$AE:$AE)</f>
        <v>0</v>
      </c>
      <c r="J46" s="56">
        <f>SUMIF('Apartment Expenses'!$J:$J,J$6&amp;$X46,'Apartment Expenses'!$AE:$AE)</f>
        <v>0</v>
      </c>
      <c r="K46" s="56">
        <f>SUMIF('Apartment Expenses'!$J:$J,K$6&amp;$X46,'Apartment Expenses'!$AE:$AE)</f>
        <v>0</v>
      </c>
      <c r="L46" s="56">
        <f>SUMIF('Apartment Expenses'!$J:$J,L$6&amp;$X46,'Apartment Expenses'!$AE:$AE)</f>
        <v>0</v>
      </c>
      <c r="M46" s="56">
        <f>SUMIF('Apartment Expenses'!$J:$J,M$6&amp;$X46,'Apartment Expenses'!$AE:$AE)</f>
        <v>0</v>
      </c>
      <c r="N46" s="56">
        <f>SUMIF('Apartment Expenses'!$J:$J,N$6&amp;$X46,'Apartment Expenses'!$AE:$AE)</f>
        <v>0</v>
      </c>
      <c r="O46" s="56">
        <f>SUMIF('Apartment Expenses'!$J:$J,O$6&amp;$X46,'Apartment Expenses'!$AE:$AE)</f>
        <v>0</v>
      </c>
      <c r="P46" s="56">
        <f>SUMIF('Apartment Expenses'!$J:$J,P$6&amp;$X46,'Apartment Expenses'!$AE:$AE)</f>
        <v>0</v>
      </c>
      <c r="Q46" s="56">
        <f>SUMIF('Apartment Expenses'!$J:$J,Q$6&amp;$X46,'Apartment Expenses'!$AE:$AE)</f>
        <v>0</v>
      </c>
      <c r="R46" s="56">
        <f>SUMIF('Apartment Expenses'!$J:$J,R$6&amp;$X46,'Apartment Expenses'!$AE:$AE)</f>
        <v>0</v>
      </c>
      <c r="S46" s="56">
        <f>SUMIF('Apartment Expenses'!$J:$J,S$6&amp;$X46,'Apartment Expenses'!$AE:$AE)</f>
        <v>0</v>
      </c>
      <c r="X46" s="3" t="str">
        <f>IF(C46&lt;='Apartment Expenses'!$BI$3,IF(ISERROR(RIGHT(D46,LEN(D46)-7)),"",RIGHT(D46,LEN(D46)-7)),IF(ISERROR(VLOOKUP('Vendor Spending'!C46,'Apartment Expenses'!BI:BJ,2,0)),"",VLOOKUP('Vendor Spending'!C46,'Apartment Expenses'!BI:BJ,2,0)))</f>
        <v/>
      </c>
    </row>
    <row r="47" spans="3:24" x14ac:dyDescent="0.25">
      <c r="C47" s="54">
        <v>41</v>
      </c>
      <c r="D47" s="55" t="str">
        <f>IF(ISERROR(VLOOKUP(C47,'Apartment Expenses'!F:H,2,0)),X47,VLOOKUP(C47,'Apartment Expenses'!F:H,2,0))</f>
        <v/>
      </c>
      <c r="E47" s="56">
        <f>IF(ISERROR(VLOOKUP(C47,'Apartment Expenses'!F:H,3,0)),0,VLOOKUP(C47,'Apartment Expenses'!F:H,3,0))</f>
        <v>0</v>
      </c>
      <c r="H47" s="56">
        <f>SUMIF('Apartment Expenses'!$J:$J,H$6&amp;$X47,'Apartment Expenses'!$AE:$AE)</f>
        <v>0</v>
      </c>
      <c r="I47" s="56">
        <f>SUMIF('Apartment Expenses'!$J:$J,I$6&amp;$X47,'Apartment Expenses'!$AE:$AE)</f>
        <v>0</v>
      </c>
      <c r="J47" s="56">
        <f>SUMIF('Apartment Expenses'!$J:$J,J$6&amp;$X47,'Apartment Expenses'!$AE:$AE)</f>
        <v>0</v>
      </c>
      <c r="K47" s="56">
        <f>SUMIF('Apartment Expenses'!$J:$J,K$6&amp;$X47,'Apartment Expenses'!$AE:$AE)</f>
        <v>0</v>
      </c>
      <c r="L47" s="56">
        <f>SUMIF('Apartment Expenses'!$J:$J,L$6&amp;$X47,'Apartment Expenses'!$AE:$AE)</f>
        <v>0</v>
      </c>
      <c r="M47" s="56">
        <f>SUMIF('Apartment Expenses'!$J:$J,M$6&amp;$X47,'Apartment Expenses'!$AE:$AE)</f>
        <v>0</v>
      </c>
      <c r="N47" s="56">
        <f>SUMIF('Apartment Expenses'!$J:$J,N$6&amp;$X47,'Apartment Expenses'!$AE:$AE)</f>
        <v>0</v>
      </c>
      <c r="O47" s="56">
        <f>SUMIF('Apartment Expenses'!$J:$J,O$6&amp;$X47,'Apartment Expenses'!$AE:$AE)</f>
        <v>0</v>
      </c>
      <c r="P47" s="56">
        <f>SUMIF('Apartment Expenses'!$J:$J,P$6&amp;$X47,'Apartment Expenses'!$AE:$AE)</f>
        <v>0</v>
      </c>
      <c r="Q47" s="56">
        <f>SUMIF('Apartment Expenses'!$J:$J,Q$6&amp;$X47,'Apartment Expenses'!$AE:$AE)</f>
        <v>0</v>
      </c>
      <c r="R47" s="56">
        <f>SUMIF('Apartment Expenses'!$J:$J,R$6&amp;$X47,'Apartment Expenses'!$AE:$AE)</f>
        <v>0</v>
      </c>
      <c r="S47" s="56">
        <f>SUMIF('Apartment Expenses'!$J:$J,S$6&amp;$X47,'Apartment Expenses'!$AE:$AE)</f>
        <v>0</v>
      </c>
      <c r="X47" s="3" t="str">
        <f>IF(C47&lt;='Apartment Expenses'!$BI$3,IF(ISERROR(RIGHT(D47,LEN(D47)-7)),"",RIGHT(D47,LEN(D47)-7)),IF(ISERROR(VLOOKUP('Vendor Spending'!C47,'Apartment Expenses'!BI:BJ,2,0)),"",VLOOKUP('Vendor Spending'!C47,'Apartment Expenses'!BI:BJ,2,0)))</f>
        <v/>
      </c>
    </row>
    <row r="48" spans="3:24" x14ac:dyDescent="0.25">
      <c r="C48" s="54">
        <v>42</v>
      </c>
      <c r="D48" s="55" t="str">
        <f>IF(ISERROR(VLOOKUP(C48,'Apartment Expenses'!F:H,2,0)),X48,VLOOKUP(C48,'Apartment Expenses'!F:H,2,0))</f>
        <v/>
      </c>
      <c r="E48" s="56">
        <f>IF(ISERROR(VLOOKUP(C48,'Apartment Expenses'!F:H,3,0)),0,VLOOKUP(C48,'Apartment Expenses'!F:H,3,0))</f>
        <v>0</v>
      </c>
      <c r="H48" s="56">
        <f>SUMIF('Apartment Expenses'!$J:$J,H$6&amp;$X48,'Apartment Expenses'!$AE:$AE)</f>
        <v>0</v>
      </c>
      <c r="I48" s="56">
        <f>SUMIF('Apartment Expenses'!$J:$J,I$6&amp;$X48,'Apartment Expenses'!$AE:$AE)</f>
        <v>0</v>
      </c>
      <c r="J48" s="56">
        <f>SUMIF('Apartment Expenses'!$J:$J,J$6&amp;$X48,'Apartment Expenses'!$AE:$AE)</f>
        <v>0</v>
      </c>
      <c r="K48" s="56">
        <f>SUMIF('Apartment Expenses'!$J:$J,K$6&amp;$X48,'Apartment Expenses'!$AE:$AE)</f>
        <v>0</v>
      </c>
      <c r="L48" s="56">
        <f>SUMIF('Apartment Expenses'!$J:$J,L$6&amp;$X48,'Apartment Expenses'!$AE:$AE)</f>
        <v>0</v>
      </c>
      <c r="M48" s="56">
        <f>SUMIF('Apartment Expenses'!$J:$J,M$6&amp;$X48,'Apartment Expenses'!$AE:$AE)</f>
        <v>0</v>
      </c>
      <c r="N48" s="56">
        <f>SUMIF('Apartment Expenses'!$J:$J,N$6&amp;$X48,'Apartment Expenses'!$AE:$AE)</f>
        <v>0</v>
      </c>
      <c r="O48" s="56">
        <f>SUMIF('Apartment Expenses'!$J:$J,O$6&amp;$X48,'Apartment Expenses'!$AE:$AE)</f>
        <v>0</v>
      </c>
      <c r="P48" s="56">
        <f>SUMIF('Apartment Expenses'!$J:$J,P$6&amp;$X48,'Apartment Expenses'!$AE:$AE)</f>
        <v>0</v>
      </c>
      <c r="Q48" s="56">
        <f>SUMIF('Apartment Expenses'!$J:$J,Q$6&amp;$X48,'Apartment Expenses'!$AE:$AE)</f>
        <v>0</v>
      </c>
      <c r="R48" s="56">
        <f>SUMIF('Apartment Expenses'!$J:$J,R$6&amp;$X48,'Apartment Expenses'!$AE:$AE)</f>
        <v>0</v>
      </c>
      <c r="S48" s="56">
        <f>SUMIF('Apartment Expenses'!$J:$J,S$6&amp;$X48,'Apartment Expenses'!$AE:$AE)</f>
        <v>0</v>
      </c>
      <c r="X48" s="3" t="str">
        <f>IF(C48&lt;='Apartment Expenses'!$BI$3,IF(ISERROR(RIGHT(D48,LEN(D48)-7)),"",RIGHT(D48,LEN(D48)-7)),IF(ISERROR(VLOOKUP('Vendor Spending'!C48,'Apartment Expenses'!BI:BJ,2,0)),"",VLOOKUP('Vendor Spending'!C48,'Apartment Expenses'!BI:BJ,2,0)))</f>
        <v/>
      </c>
    </row>
    <row r="49" spans="3:24" x14ac:dyDescent="0.25">
      <c r="C49" s="54">
        <v>43</v>
      </c>
      <c r="D49" s="55" t="str">
        <f>IF(ISERROR(VLOOKUP(C49,'Apartment Expenses'!F:H,2,0)),X49,VLOOKUP(C49,'Apartment Expenses'!F:H,2,0))</f>
        <v/>
      </c>
      <c r="E49" s="56">
        <f>IF(ISERROR(VLOOKUP(C49,'Apartment Expenses'!F:H,3,0)),0,VLOOKUP(C49,'Apartment Expenses'!F:H,3,0))</f>
        <v>0</v>
      </c>
      <c r="H49" s="56">
        <f>SUMIF('Apartment Expenses'!$J:$J,H$6&amp;$X49,'Apartment Expenses'!$AE:$AE)</f>
        <v>0</v>
      </c>
      <c r="I49" s="56">
        <f>SUMIF('Apartment Expenses'!$J:$J,I$6&amp;$X49,'Apartment Expenses'!$AE:$AE)</f>
        <v>0</v>
      </c>
      <c r="J49" s="56">
        <f>SUMIF('Apartment Expenses'!$J:$J,J$6&amp;$X49,'Apartment Expenses'!$AE:$AE)</f>
        <v>0</v>
      </c>
      <c r="K49" s="56">
        <f>SUMIF('Apartment Expenses'!$J:$J,K$6&amp;$X49,'Apartment Expenses'!$AE:$AE)</f>
        <v>0</v>
      </c>
      <c r="L49" s="56">
        <f>SUMIF('Apartment Expenses'!$J:$J,L$6&amp;$X49,'Apartment Expenses'!$AE:$AE)</f>
        <v>0</v>
      </c>
      <c r="M49" s="56">
        <f>SUMIF('Apartment Expenses'!$J:$J,M$6&amp;$X49,'Apartment Expenses'!$AE:$AE)</f>
        <v>0</v>
      </c>
      <c r="N49" s="56">
        <f>SUMIF('Apartment Expenses'!$J:$J,N$6&amp;$X49,'Apartment Expenses'!$AE:$AE)</f>
        <v>0</v>
      </c>
      <c r="O49" s="56">
        <f>SUMIF('Apartment Expenses'!$J:$J,O$6&amp;$X49,'Apartment Expenses'!$AE:$AE)</f>
        <v>0</v>
      </c>
      <c r="P49" s="56">
        <f>SUMIF('Apartment Expenses'!$J:$J,P$6&amp;$X49,'Apartment Expenses'!$AE:$AE)</f>
        <v>0</v>
      </c>
      <c r="Q49" s="56">
        <f>SUMIF('Apartment Expenses'!$J:$J,Q$6&amp;$X49,'Apartment Expenses'!$AE:$AE)</f>
        <v>0</v>
      </c>
      <c r="R49" s="56">
        <f>SUMIF('Apartment Expenses'!$J:$J,R$6&amp;$X49,'Apartment Expenses'!$AE:$AE)</f>
        <v>0</v>
      </c>
      <c r="S49" s="56">
        <f>SUMIF('Apartment Expenses'!$J:$J,S$6&amp;$X49,'Apartment Expenses'!$AE:$AE)</f>
        <v>0</v>
      </c>
      <c r="X49" s="3" t="str">
        <f>IF(C49&lt;='Apartment Expenses'!$BI$3,IF(ISERROR(RIGHT(D49,LEN(D49)-7)),"",RIGHT(D49,LEN(D49)-7)),IF(ISERROR(VLOOKUP('Vendor Spending'!C49,'Apartment Expenses'!BI:BJ,2,0)),"",VLOOKUP('Vendor Spending'!C49,'Apartment Expenses'!BI:BJ,2,0)))</f>
        <v/>
      </c>
    </row>
    <row r="50" spans="3:24" x14ac:dyDescent="0.25">
      <c r="C50" s="54">
        <v>44</v>
      </c>
      <c r="D50" s="55" t="str">
        <f>IF(ISERROR(VLOOKUP(C50,'Apartment Expenses'!F:H,2,0)),X50,VLOOKUP(C50,'Apartment Expenses'!F:H,2,0))</f>
        <v/>
      </c>
      <c r="E50" s="56">
        <f>IF(ISERROR(VLOOKUP(C50,'Apartment Expenses'!F:H,3,0)),0,VLOOKUP(C50,'Apartment Expenses'!F:H,3,0))</f>
        <v>0</v>
      </c>
      <c r="H50" s="56">
        <f>SUMIF('Apartment Expenses'!$J:$J,H$6&amp;$X50,'Apartment Expenses'!$AE:$AE)</f>
        <v>0</v>
      </c>
      <c r="I50" s="56">
        <f>SUMIF('Apartment Expenses'!$J:$J,I$6&amp;$X50,'Apartment Expenses'!$AE:$AE)</f>
        <v>0</v>
      </c>
      <c r="J50" s="56">
        <f>SUMIF('Apartment Expenses'!$J:$J,J$6&amp;$X50,'Apartment Expenses'!$AE:$AE)</f>
        <v>0</v>
      </c>
      <c r="K50" s="56">
        <f>SUMIF('Apartment Expenses'!$J:$J,K$6&amp;$X50,'Apartment Expenses'!$AE:$AE)</f>
        <v>0</v>
      </c>
      <c r="L50" s="56">
        <f>SUMIF('Apartment Expenses'!$J:$J,L$6&amp;$X50,'Apartment Expenses'!$AE:$AE)</f>
        <v>0</v>
      </c>
      <c r="M50" s="56">
        <f>SUMIF('Apartment Expenses'!$J:$J,M$6&amp;$X50,'Apartment Expenses'!$AE:$AE)</f>
        <v>0</v>
      </c>
      <c r="N50" s="56">
        <f>SUMIF('Apartment Expenses'!$J:$J,N$6&amp;$X50,'Apartment Expenses'!$AE:$AE)</f>
        <v>0</v>
      </c>
      <c r="O50" s="56">
        <f>SUMIF('Apartment Expenses'!$J:$J,O$6&amp;$X50,'Apartment Expenses'!$AE:$AE)</f>
        <v>0</v>
      </c>
      <c r="P50" s="56">
        <f>SUMIF('Apartment Expenses'!$J:$J,P$6&amp;$X50,'Apartment Expenses'!$AE:$AE)</f>
        <v>0</v>
      </c>
      <c r="Q50" s="56">
        <f>SUMIF('Apartment Expenses'!$J:$J,Q$6&amp;$X50,'Apartment Expenses'!$AE:$AE)</f>
        <v>0</v>
      </c>
      <c r="R50" s="56">
        <f>SUMIF('Apartment Expenses'!$J:$J,R$6&amp;$X50,'Apartment Expenses'!$AE:$AE)</f>
        <v>0</v>
      </c>
      <c r="S50" s="56">
        <f>SUMIF('Apartment Expenses'!$J:$J,S$6&amp;$X50,'Apartment Expenses'!$AE:$AE)</f>
        <v>0</v>
      </c>
      <c r="X50" s="3" t="str">
        <f>IF(C50&lt;='Apartment Expenses'!$BI$3,IF(ISERROR(RIGHT(D50,LEN(D50)-7)),"",RIGHT(D50,LEN(D50)-7)),IF(ISERROR(VLOOKUP('Vendor Spending'!C50,'Apartment Expenses'!BI:BJ,2,0)),"",VLOOKUP('Vendor Spending'!C50,'Apartment Expenses'!BI:BJ,2,0)))</f>
        <v/>
      </c>
    </row>
    <row r="51" spans="3:24" x14ac:dyDescent="0.25">
      <c r="C51" s="54">
        <v>45</v>
      </c>
      <c r="D51" s="55" t="str">
        <f>IF(ISERROR(VLOOKUP(C51,'Apartment Expenses'!F:H,2,0)),X51,VLOOKUP(C51,'Apartment Expenses'!F:H,2,0))</f>
        <v/>
      </c>
      <c r="E51" s="56">
        <f>IF(ISERROR(VLOOKUP(C51,'Apartment Expenses'!F:H,3,0)),0,VLOOKUP(C51,'Apartment Expenses'!F:H,3,0))</f>
        <v>0</v>
      </c>
      <c r="H51" s="56">
        <f>SUMIF('Apartment Expenses'!$J:$J,H$6&amp;$X51,'Apartment Expenses'!$AE:$AE)</f>
        <v>0</v>
      </c>
      <c r="I51" s="56">
        <f>SUMIF('Apartment Expenses'!$J:$J,I$6&amp;$X51,'Apartment Expenses'!$AE:$AE)</f>
        <v>0</v>
      </c>
      <c r="J51" s="56">
        <f>SUMIF('Apartment Expenses'!$J:$J,J$6&amp;$X51,'Apartment Expenses'!$AE:$AE)</f>
        <v>0</v>
      </c>
      <c r="K51" s="56">
        <f>SUMIF('Apartment Expenses'!$J:$J,K$6&amp;$X51,'Apartment Expenses'!$AE:$AE)</f>
        <v>0</v>
      </c>
      <c r="L51" s="56">
        <f>SUMIF('Apartment Expenses'!$J:$J,L$6&amp;$X51,'Apartment Expenses'!$AE:$AE)</f>
        <v>0</v>
      </c>
      <c r="M51" s="56">
        <f>SUMIF('Apartment Expenses'!$J:$J,M$6&amp;$X51,'Apartment Expenses'!$AE:$AE)</f>
        <v>0</v>
      </c>
      <c r="N51" s="56">
        <f>SUMIF('Apartment Expenses'!$J:$J,N$6&amp;$X51,'Apartment Expenses'!$AE:$AE)</f>
        <v>0</v>
      </c>
      <c r="O51" s="56">
        <f>SUMIF('Apartment Expenses'!$J:$J,O$6&amp;$X51,'Apartment Expenses'!$AE:$AE)</f>
        <v>0</v>
      </c>
      <c r="P51" s="56">
        <f>SUMIF('Apartment Expenses'!$J:$J,P$6&amp;$X51,'Apartment Expenses'!$AE:$AE)</f>
        <v>0</v>
      </c>
      <c r="Q51" s="56">
        <f>SUMIF('Apartment Expenses'!$J:$J,Q$6&amp;$X51,'Apartment Expenses'!$AE:$AE)</f>
        <v>0</v>
      </c>
      <c r="R51" s="56">
        <f>SUMIF('Apartment Expenses'!$J:$J,R$6&amp;$X51,'Apartment Expenses'!$AE:$AE)</f>
        <v>0</v>
      </c>
      <c r="S51" s="56">
        <f>SUMIF('Apartment Expenses'!$J:$J,S$6&amp;$X51,'Apartment Expenses'!$AE:$AE)</f>
        <v>0</v>
      </c>
      <c r="X51" s="3" t="str">
        <f>IF(C51&lt;='Apartment Expenses'!$BI$3,IF(ISERROR(RIGHT(D51,LEN(D51)-7)),"",RIGHT(D51,LEN(D51)-7)),IF(ISERROR(VLOOKUP('Vendor Spending'!C51,'Apartment Expenses'!BI:BJ,2,0)),"",VLOOKUP('Vendor Spending'!C51,'Apartment Expenses'!BI:BJ,2,0)))</f>
        <v/>
      </c>
    </row>
    <row r="52" spans="3:24" x14ac:dyDescent="0.25">
      <c r="C52" s="54">
        <v>46</v>
      </c>
      <c r="D52" s="55" t="str">
        <f>IF(ISERROR(VLOOKUP(C52,'Apartment Expenses'!F:H,2,0)),X52,VLOOKUP(C52,'Apartment Expenses'!F:H,2,0))</f>
        <v/>
      </c>
      <c r="E52" s="56">
        <f>IF(ISERROR(VLOOKUP(C52,'Apartment Expenses'!F:H,3,0)),0,VLOOKUP(C52,'Apartment Expenses'!F:H,3,0))</f>
        <v>0</v>
      </c>
      <c r="H52" s="56">
        <f>SUMIF('Apartment Expenses'!$J:$J,H$6&amp;$X52,'Apartment Expenses'!$AE:$AE)</f>
        <v>0</v>
      </c>
      <c r="I52" s="56">
        <f>SUMIF('Apartment Expenses'!$J:$J,I$6&amp;$X52,'Apartment Expenses'!$AE:$AE)</f>
        <v>0</v>
      </c>
      <c r="J52" s="56">
        <f>SUMIF('Apartment Expenses'!$J:$J,J$6&amp;$X52,'Apartment Expenses'!$AE:$AE)</f>
        <v>0</v>
      </c>
      <c r="K52" s="56">
        <f>SUMIF('Apartment Expenses'!$J:$J,K$6&amp;$X52,'Apartment Expenses'!$AE:$AE)</f>
        <v>0</v>
      </c>
      <c r="L52" s="56">
        <f>SUMIF('Apartment Expenses'!$J:$J,L$6&amp;$X52,'Apartment Expenses'!$AE:$AE)</f>
        <v>0</v>
      </c>
      <c r="M52" s="56">
        <f>SUMIF('Apartment Expenses'!$J:$J,M$6&amp;$X52,'Apartment Expenses'!$AE:$AE)</f>
        <v>0</v>
      </c>
      <c r="N52" s="56">
        <f>SUMIF('Apartment Expenses'!$J:$J,N$6&amp;$X52,'Apartment Expenses'!$AE:$AE)</f>
        <v>0</v>
      </c>
      <c r="O52" s="56">
        <f>SUMIF('Apartment Expenses'!$J:$J,O$6&amp;$X52,'Apartment Expenses'!$AE:$AE)</f>
        <v>0</v>
      </c>
      <c r="P52" s="56">
        <f>SUMIF('Apartment Expenses'!$J:$J,P$6&amp;$X52,'Apartment Expenses'!$AE:$AE)</f>
        <v>0</v>
      </c>
      <c r="Q52" s="56">
        <f>SUMIF('Apartment Expenses'!$J:$J,Q$6&amp;$X52,'Apartment Expenses'!$AE:$AE)</f>
        <v>0</v>
      </c>
      <c r="R52" s="56">
        <f>SUMIF('Apartment Expenses'!$J:$J,R$6&amp;$X52,'Apartment Expenses'!$AE:$AE)</f>
        <v>0</v>
      </c>
      <c r="S52" s="56">
        <f>SUMIF('Apartment Expenses'!$J:$J,S$6&amp;$X52,'Apartment Expenses'!$AE:$AE)</f>
        <v>0</v>
      </c>
      <c r="X52" s="3" t="str">
        <f>IF(C52&lt;='Apartment Expenses'!$BI$3,IF(ISERROR(RIGHT(D52,LEN(D52)-7)),"",RIGHT(D52,LEN(D52)-7)),IF(ISERROR(VLOOKUP('Vendor Spending'!C52,'Apartment Expenses'!BI:BJ,2,0)),"",VLOOKUP('Vendor Spending'!C52,'Apartment Expenses'!BI:BJ,2,0)))</f>
        <v/>
      </c>
    </row>
    <row r="53" spans="3:24" x14ac:dyDescent="0.25">
      <c r="C53" s="54">
        <v>47</v>
      </c>
      <c r="D53" s="55" t="str">
        <f>IF(ISERROR(VLOOKUP(C53,'Apartment Expenses'!F:H,2,0)),X53,VLOOKUP(C53,'Apartment Expenses'!F:H,2,0))</f>
        <v/>
      </c>
      <c r="E53" s="56">
        <f>IF(ISERROR(VLOOKUP(C53,'Apartment Expenses'!F:H,3,0)),0,VLOOKUP(C53,'Apartment Expenses'!F:H,3,0))</f>
        <v>0</v>
      </c>
      <c r="H53" s="56">
        <f>SUMIF('Apartment Expenses'!$J:$J,H$6&amp;$X53,'Apartment Expenses'!$AE:$AE)</f>
        <v>0</v>
      </c>
      <c r="I53" s="56">
        <f>SUMIF('Apartment Expenses'!$J:$J,I$6&amp;$X53,'Apartment Expenses'!$AE:$AE)</f>
        <v>0</v>
      </c>
      <c r="J53" s="56">
        <f>SUMIF('Apartment Expenses'!$J:$J,J$6&amp;$X53,'Apartment Expenses'!$AE:$AE)</f>
        <v>0</v>
      </c>
      <c r="K53" s="56">
        <f>SUMIF('Apartment Expenses'!$J:$J,K$6&amp;$X53,'Apartment Expenses'!$AE:$AE)</f>
        <v>0</v>
      </c>
      <c r="L53" s="56">
        <f>SUMIF('Apartment Expenses'!$J:$J,L$6&amp;$X53,'Apartment Expenses'!$AE:$AE)</f>
        <v>0</v>
      </c>
      <c r="M53" s="56">
        <f>SUMIF('Apartment Expenses'!$J:$J,M$6&amp;$X53,'Apartment Expenses'!$AE:$AE)</f>
        <v>0</v>
      </c>
      <c r="N53" s="56">
        <f>SUMIF('Apartment Expenses'!$J:$J,N$6&amp;$X53,'Apartment Expenses'!$AE:$AE)</f>
        <v>0</v>
      </c>
      <c r="O53" s="56">
        <f>SUMIF('Apartment Expenses'!$J:$J,O$6&amp;$X53,'Apartment Expenses'!$AE:$AE)</f>
        <v>0</v>
      </c>
      <c r="P53" s="56">
        <f>SUMIF('Apartment Expenses'!$J:$J,P$6&amp;$X53,'Apartment Expenses'!$AE:$AE)</f>
        <v>0</v>
      </c>
      <c r="Q53" s="56">
        <f>SUMIF('Apartment Expenses'!$J:$J,Q$6&amp;$X53,'Apartment Expenses'!$AE:$AE)</f>
        <v>0</v>
      </c>
      <c r="R53" s="56">
        <f>SUMIF('Apartment Expenses'!$J:$J,R$6&amp;$X53,'Apartment Expenses'!$AE:$AE)</f>
        <v>0</v>
      </c>
      <c r="S53" s="56">
        <f>SUMIF('Apartment Expenses'!$J:$J,S$6&amp;$X53,'Apartment Expenses'!$AE:$AE)</f>
        <v>0</v>
      </c>
      <c r="X53" s="3" t="str">
        <f>IF(C53&lt;='Apartment Expenses'!$BI$3,IF(ISERROR(RIGHT(D53,LEN(D53)-7)),"",RIGHT(D53,LEN(D53)-7)),IF(ISERROR(VLOOKUP('Vendor Spending'!C53,'Apartment Expenses'!BI:BJ,2,0)),"",VLOOKUP('Vendor Spending'!C53,'Apartment Expenses'!BI:BJ,2,0)))</f>
        <v/>
      </c>
    </row>
    <row r="54" spans="3:24" x14ac:dyDescent="0.25">
      <c r="C54" s="54">
        <v>48</v>
      </c>
      <c r="D54" s="55" t="str">
        <f>IF(ISERROR(VLOOKUP(C54,'Apartment Expenses'!F:H,2,0)),X54,VLOOKUP(C54,'Apartment Expenses'!F:H,2,0))</f>
        <v/>
      </c>
      <c r="E54" s="56">
        <f>IF(ISERROR(VLOOKUP(C54,'Apartment Expenses'!F:H,3,0)),0,VLOOKUP(C54,'Apartment Expenses'!F:H,3,0))</f>
        <v>0</v>
      </c>
      <c r="H54" s="56">
        <f>SUMIF('Apartment Expenses'!$J:$J,H$6&amp;$X54,'Apartment Expenses'!$AE:$AE)</f>
        <v>0</v>
      </c>
      <c r="I54" s="56">
        <f>SUMIF('Apartment Expenses'!$J:$J,I$6&amp;$X54,'Apartment Expenses'!$AE:$AE)</f>
        <v>0</v>
      </c>
      <c r="J54" s="56">
        <f>SUMIF('Apartment Expenses'!$J:$J,J$6&amp;$X54,'Apartment Expenses'!$AE:$AE)</f>
        <v>0</v>
      </c>
      <c r="K54" s="56">
        <f>SUMIF('Apartment Expenses'!$J:$J,K$6&amp;$X54,'Apartment Expenses'!$AE:$AE)</f>
        <v>0</v>
      </c>
      <c r="L54" s="56">
        <f>SUMIF('Apartment Expenses'!$J:$J,L$6&amp;$X54,'Apartment Expenses'!$AE:$AE)</f>
        <v>0</v>
      </c>
      <c r="M54" s="56">
        <f>SUMIF('Apartment Expenses'!$J:$J,M$6&amp;$X54,'Apartment Expenses'!$AE:$AE)</f>
        <v>0</v>
      </c>
      <c r="N54" s="56">
        <f>SUMIF('Apartment Expenses'!$J:$J,N$6&amp;$X54,'Apartment Expenses'!$AE:$AE)</f>
        <v>0</v>
      </c>
      <c r="O54" s="56">
        <f>SUMIF('Apartment Expenses'!$J:$J,O$6&amp;$X54,'Apartment Expenses'!$AE:$AE)</f>
        <v>0</v>
      </c>
      <c r="P54" s="56">
        <f>SUMIF('Apartment Expenses'!$J:$J,P$6&amp;$X54,'Apartment Expenses'!$AE:$AE)</f>
        <v>0</v>
      </c>
      <c r="Q54" s="56">
        <f>SUMIF('Apartment Expenses'!$J:$J,Q$6&amp;$X54,'Apartment Expenses'!$AE:$AE)</f>
        <v>0</v>
      </c>
      <c r="R54" s="56">
        <f>SUMIF('Apartment Expenses'!$J:$J,R$6&amp;$X54,'Apartment Expenses'!$AE:$AE)</f>
        <v>0</v>
      </c>
      <c r="S54" s="56">
        <f>SUMIF('Apartment Expenses'!$J:$J,S$6&amp;$X54,'Apartment Expenses'!$AE:$AE)</f>
        <v>0</v>
      </c>
      <c r="X54" s="3" t="str">
        <f>IF(C54&lt;='Apartment Expenses'!$BI$3,IF(ISERROR(RIGHT(D54,LEN(D54)-7)),"",RIGHT(D54,LEN(D54)-7)),IF(ISERROR(VLOOKUP('Vendor Spending'!C54,'Apartment Expenses'!BI:BJ,2,0)),"",VLOOKUP('Vendor Spending'!C54,'Apartment Expenses'!BI:BJ,2,0)))</f>
        <v/>
      </c>
    </row>
    <row r="55" spans="3:24" x14ac:dyDescent="0.25">
      <c r="C55" s="54">
        <v>49</v>
      </c>
      <c r="D55" s="55" t="str">
        <f>IF(ISERROR(VLOOKUP(C55,'Apartment Expenses'!F:H,2,0)),X55,VLOOKUP(C55,'Apartment Expenses'!F:H,2,0))</f>
        <v/>
      </c>
      <c r="E55" s="56">
        <f>IF(ISERROR(VLOOKUP(C55,'Apartment Expenses'!F:H,3,0)),0,VLOOKUP(C55,'Apartment Expenses'!F:H,3,0))</f>
        <v>0</v>
      </c>
      <c r="H55" s="56">
        <f>SUMIF('Apartment Expenses'!$J:$J,H$6&amp;$X55,'Apartment Expenses'!$AE:$AE)</f>
        <v>0</v>
      </c>
      <c r="I55" s="56">
        <f>SUMIF('Apartment Expenses'!$J:$J,I$6&amp;$X55,'Apartment Expenses'!$AE:$AE)</f>
        <v>0</v>
      </c>
      <c r="J55" s="56">
        <f>SUMIF('Apartment Expenses'!$J:$J,J$6&amp;$X55,'Apartment Expenses'!$AE:$AE)</f>
        <v>0</v>
      </c>
      <c r="K55" s="56">
        <f>SUMIF('Apartment Expenses'!$J:$J,K$6&amp;$X55,'Apartment Expenses'!$AE:$AE)</f>
        <v>0</v>
      </c>
      <c r="L55" s="56">
        <f>SUMIF('Apartment Expenses'!$J:$J,L$6&amp;$X55,'Apartment Expenses'!$AE:$AE)</f>
        <v>0</v>
      </c>
      <c r="M55" s="56">
        <f>SUMIF('Apartment Expenses'!$J:$J,M$6&amp;$X55,'Apartment Expenses'!$AE:$AE)</f>
        <v>0</v>
      </c>
      <c r="N55" s="56">
        <f>SUMIF('Apartment Expenses'!$J:$J,N$6&amp;$X55,'Apartment Expenses'!$AE:$AE)</f>
        <v>0</v>
      </c>
      <c r="O55" s="56">
        <f>SUMIF('Apartment Expenses'!$J:$J,O$6&amp;$X55,'Apartment Expenses'!$AE:$AE)</f>
        <v>0</v>
      </c>
      <c r="P55" s="56">
        <f>SUMIF('Apartment Expenses'!$J:$J,P$6&amp;$X55,'Apartment Expenses'!$AE:$AE)</f>
        <v>0</v>
      </c>
      <c r="Q55" s="56">
        <f>SUMIF('Apartment Expenses'!$J:$J,Q$6&amp;$X55,'Apartment Expenses'!$AE:$AE)</f>
        <v>0</v>
      </c>
      <c r="R55" s="56">
        <f>SUMIF('Apartment Expenses'!$J:$J,R$6&amp;$X55,'Apartment Expenses'!$AE:$AE)</f>
        <v>0</v>
      </c>
      <c r="S55" s="56">
        <f>SUMIF('Apartment Expenses'!$J:$J,S$6&amp;$X55,'Apartment Expenses'!$AE:$AE)</f>
        <v>0</v>
      </c>
      <c r="X55" s="3" t="str">
        <f>IF(C55&lt;='Apartment Expenses'!$BI$3,IF(ISERROR(RIGHT(D55,LEN(D55)-7)),"",RIGHT(D55,LEN(D55)-7)),IF(ISERROR(VLOOKUP('Vendor Spending'!C55,'Apartment Expenses'!BI:BJ,2,0)),"",VLOOKUP('Vendor Spending'!C55,'Apartment Expenses'!BI:BJ,2,0)))</f>
        <v/>
      </c>
    </row>
    <row r="56" spans="3:24" x14ac:dyDescent="0.25">
      <c r="C56" s="54">
        <v>50</v>
      </c>
      <c r="D56" s="55" t="str">
        <f>IF(ISERROR(VLOOKUP(C56,'Apartment Expenses'!F:H,2,0)),X56,VLOOKUP(C56,'Apartment Expenses'!F:H,2,0))</f>
        <v/>
      </c>
      <c r="E56" s="56">
        <f>IF(ISERROR(VLOOKUP(C56,'Apartment Expenses'!F:H,3,0)),0,VLOOKUP(C56,'Apartment Expenses'!F:H,3,0))</f>
        <v>0</v>
      </c>
      <c r="H56" s="56">
        <f>SUMIF('Apartment Expenses'!$J:$J,H$6&amp;$X56,'Apartment Expenses'!$AE:$AE)</f>
        <v>0</v>
      </c>
      <c r="I56" s="56">
        <f>SUMIF('Apartment Expenses'!$J:$J,I$6&amp;$X56,'Apartment Expenses'!$AE:$AE)</f>
        <v>0</v>
      </c>
      <c r="J56" s="56">
        <f>SUMIF('Apartment Expenses'!$J:$J,J$6&amp;$X56,'Apartment Expenses'!$AE:$AE)</f>
        <v>0</v>
      </c>
      <c r="K56" s="56">
        <f>SUMIF('Apartment Expenses'!$J:$J,K$6&amp;$X56,'Apartment Expenses'!$AE:$AE)</f>
        <v>0</v>
      </c>
      <c r="L56" s="56">
        <f>SUMIF('Apartment Expenses'!$J:$J,L$6&amp;$X56,'Apartment Expenses'!$AE:$AE)</f>
        <v>0</v>
      </c>
      <c r="M56" s="56">
        <f>SUMIF('Apartment Expenses'!$J:$J,M$6&amp;$X56,'Apartment Expenses'!$AE:$AE)</f>
        <v>0</v>
      </c>
      <c r="N56" s="56">
        <f>SUMIF('Apartment Expenses'!$J:$J,N$6&amp;$X56,'Apartment Expenses'!$AE:$AE)</f>
        <v>0</v>
      </c>
      <c r="O56" s="56">
        <f>SUMIF('Apartment Expenses'!$J:$J,O$6&amp;$X56,'Apartment Expenses'!$AE:$AE)</f>
        <v>0</v>
      </c>
      <c r="P56" s="56">
        <f>SUMIF('Apartment Expenses'!$J:$J,P$6&amp;$X56,'Apartment Expenses'!$AE:$AE)</f>
        <v>0</v>
      </c>
      <c r="Q56" s="56">
        <f>SUMIF('Apartment Expenses'!$J:$J,Q$6&amp;$X56,'Apartment Expenses'!$AE:$AE)</f>
        <v>0</v>
      </c>
      <c r="R56" s="56">
        <f>SUMIF('Apartment Expenses'!$J:$J,R$6&amp;$X56,'Apartment Expenses'!$AE:$AE)</f>
        <v>0</v>
      </c>
      <c r="S56" s="56">
        <f>SUMIF('Apartment Expenses'!$J:$J,S$6&amp;$X56,'Apartment Expenses'!$AE:$AE)</f>
        <v>0</v>
      </c>
      <c r="X56" s="3" t="str">
        <f>IF(C56&lt;='Apartment Expenses'!$BI$3,IF(ISERROR(RIGHT(D56,LEN(D56)-7)),"",RIGHT(D56,LEN(D56)-7)),IF(ISERROR(VLOOKUP('Vendor Spending'!C56,'Apartment Expenses'!BI:BJ,2,0)),"",VLOOKUP('Vendor Spending'!C56,'Apartment Expenses'!BI:BJ,2,0)))</f>
        <v/>
      </c>
    </row>
    <row r="57" spans="3:24" x14ac:dyDescent="0.25">
      <c r="C57" s="54">
        <v>51</v>
      </c>
      <c r="D57" s="55" t="str">
        <f>IF(ISERROR(VLOOKUP(C57,'Apartment Expenses'!F:H,2,0)),X57,VLOOKUP(C57,'Apartment Expenses'!F:H,2,0))</f>
        <v/>
      </c>
      <c r="E57" s="56">
        <f>IF(ISERROR(VLOOKUP(C57,'Apartment Expenses'!F:H,3,0)),0,VLOOKUP(C57,'Apartment Expenses'!F:H,3,0))</f>
        <v>0</v>
      </c>
      <c r="H57" s="56">
        <f>SUMIF('Apartment Expenses'!$J:$J,H$6&amp;$X57,'Apartment Expenses'!$AE:$AE)</f>
        <v>0</v>
      </c>
      <c r="I57" s="56">
        <f>SUMIF('Apartment Expenses'!$J:$J,I$6&amp;$X57,'Apartment Expenses'!$AE:$AE)</f>
        <v>0</v>
      </c>
      <c r="J57" s="56">
        <f>SUMIF('Apartment Expenses'!$J:$J,J$6&amp;$X57,'Apartment Expenses'!$AE:$AE)</f>
        <v>0</v>
      </c>
      <c r="K57" s="56">
        <f>SUMIF('Apartment Expenses'!$J:$J,K$6&amp;$X57,'Apartment Expenses'!$AE:$AE)</f>
        <v>0</v>
      </c>
      <c r="L57" s="56">
        <f>SUMIF('Apartment Expenses'!$J:$J,L$6&amp;$X57,'Apartment Expenses'!$AE:$AE)</f>
        <v>0</v>
      </c>
      <c r="M57" s="56">
        <f>SUMIF('Apartment Expenses'!$J:$J,M$6&amp;$X57,'Apartment Expenses'!$AE:$AE)</f>
        <v>0</v>
      </c>
      <c r="N57" s="56">
        <f>SUMIF('Apartment Expenses'!$J:$J,N$6&amp;$X57,'Apartment Expenses'!$AE:$AE)</f>
        <v>0</v>
      </c>
      <c r="O57" s="56">
        <f>SUMIF('Apartment Expenses'!$J:$J,O$6&amp;$X57,'Apartment Expenses'!$AE:$AE)</f>
        <v>0</v>
      </c>
      <c r="P57" s="56">
        <f>SUMIF('Apartment Expenses'!$J:$J,P$6&amp;$X57,'Apartment Expenses'!$AE:$AE)</f>
        <v>0</v>
      </c>
      <c r="Q57" s="56">
        <f>SUMIF('Apartment Expenses'!$J:$J,Q$6&amp;$X57,'Apartment Expenses'!$AE:$AE)</f>
        <v>0</v>
      </c>
      <c r="R57" s="56">
        <f>SUMIF('Apartment Expenses'!$J:$J,R$6&amp;$X57,'Apartment Expenses'!$AE:$AE)</f>
        <v>0</v>
      </c>
      <c r="S57" s="56">
        <f>SUMIF('Apartment Expenses'!$J:$J,S$6&amp;$X57,'Apartment Expenses'!$AE:$AE)</f>
        <v>0</v>
      </c>
      <c r="X57" s="3" t="str">
        <f>IF(C57&lt;='Apartment Expenses'!$BI$3,IF(ISERROR(RIGHT(D57,LEN(D57)-7)),"",RIGHT(D57,LEN(D57)-7)),IF(ISERROR(VLOOKUP('Vendor Spending'!C57,'Apartment Expenses'!BI:BJ,2,0)),"",VLOOKUP('Vendor Spending'!C57,'Apartment Expenses'!BI:BJ,2,0)))</f>
        <v/>
      </c>
    </row>
    <row r="58" spans="3:24" x14ac:dyDescent="0.25">
      <c r="C58" s="54">
        <v>52</v>
      </c>
      <c r="D58" s="55" t="str">
        <f>IF(ISERROR(VLOOKUP(C58,'Apartment Expenses'!F:H,2,0)),X58,VLOOKUP(C58,'Apartment Expenses'!F:H,2,0))</f>
        <v/>
      </c>
      <c r="E58" s="56">
        <f>IF(ISERROR(VLOOKUP(C58,'Apartment Expenses'!F:H,3,0)),0,VLOOKUP(C58,'Apartment Expenses'!F:H,3,0))</f>
        <v>0</v>
      </c>
      <c r="H58" s="56">
        <f>SUMIF('Apartment Expenses'!$J:$J,H$6&amp;$X58,'Apartment Expenses'!$AE:$AE)</f>
        <v>0</v>
      </c>
      <c r="I58" s="56">
        <f>SUMIF('Apartment Expenses'!$J:$J,I$6&amp;$X58,'Apartment Expenses'!$AE:$AE)</f>
        <v>0</v>
      </c>
      <c r="J58" s="56">
        <f>SUMIF('Apartment Expenses'!$J:$J,J$6&amp;$X58,'Apartment Expenses'!$AE:$AE)</f>
        <v>0</v>
      </c>
      <c r="K58" s="56">
        <f>SUMIF('Apartment Expenses'!$J:$J,K$6&amp;$X58,'Apartment Expenses'!$AE:$AE)</f>
        <v>0</v>
      </c>
      <c r="L58" s="56">
        <f>SUMIF('Apartment Expenses'!$J:$J,L$6&amp;$X58,'Apartment Expenses'!$AE:$AE)</f>
        <v>0</v>
      </c>
      <c r="M58" s="56">
        <f>SUMIF('Apartment Expenses'!$J:$J,M$6&amp;$X58,'Apartment Expenses'!$AE:$AE)</f>
        <v>0</v>
      </c>
      <c r="N58" s="56">
        <f>SUMIF('Apartment Expenses'!$J:$J,N$6&amp;$X58,'Apartment Expenses'!$AE:$AE)</f>
        <v>0</v>
      </c>
      <c r="O58" s="56">
        <f>SUMIF('Apartment Expenses'!$J:$J,O$6&amp;$X58,'Apartment Expenses'!$AE:$AE)</f>
        <v>0</v>
      </c>
      <c r="P58" s="56">
        <f>SUMIF('Apartment Expenses'!$J:$J,P$6&amp;$X58,'Apartment Expenses'!$AE:$AE)</f>
        <v>0</v>
      </c>
      <c r="Q58" s="56">
        <f>SUMIF('Apartment Expenses'!$J:$J,Q$6&amp;$X58,'Apartment Expenses'!$AE:$AE)</f>
        <v>0</v>
      </c>
      <c r="R58" s="56">
        <f>SUMIF('Apartment Expenses'!$J:$J,R$6&amp;$X58,'Apartment Expenses'!$AE:$AE)</f>
        <v>0</v>
      </c>
      <c r="S58" s="56">
        <f>SUMIF('Apartment Expenses'!$J:$J,S$6&amp;$X58,'Apartment Expenses'!$AE:$AE)</f>
        <v>0</v>
      </c>
      <c r="X58" s="3" t="str">
        <f>IF(C58&lt;='Apartment Expenses'!$BI$3,IF(ISERROR(RIGHT(D58,LEN(D58)-7)),"",RIGHT(D58,LEN(D58)-7)),IF(ISERROR(VLOOKUP('Vendor Spending'!C58,'Apartment Expenses'!BI:BJ,2,0)),"",VLOOKUP('Vendor Spending'!C58,'Apartment Expenses'!BI:BJ,2,0)))</f>
        <v/>
      </c>
    </row>
    <row r="59" spans="3:24" x14ac:dyDescent="0.25">
      <c r="C59" s="54">
        <v>53</v>
      </c>
      <c r="D59" s="55" t="str">
        <f>IF(ISERROR(VLOOKUP(C59,'Apartment Expenses'!F:H,2,0)),X59,VLOOKUP(C59,'Apartment Expenses'!F:H,2,0))</f>
        <v/>
      </c>
      <c r="E59" s="56">
        <f>IF(ISERROR(VLOOKUP(C59,'Apartment Expenses'!F:H,3,0)),0,VLOOKUP(C59,'Apartment Expenses'!F:H,3,0))</f>
        <v>0</v>
      </c>
      <c r="H59" s="56">
        <f>SUMIF('Apartment Expenses'!$J:$J,H$6&amp;$X59,'Apartment Expenses'!$AE:$AE)</f>
        <v>0</v>
      </c>
      <c r="I59" s="56">
        <f>SUMIF('Apartment Expenses'!$J:$J,I$6&amp;$X59,'Apartment Expenses'!$AE:$AE)</f>
        <v>0</v>
      </c>
      <c r="J59" s="56">
        <f>SUMIF('Apartment Expenses'!$J:$J,J$6&amp;$X59,'Apartment Expenses'!$AE:$AE)</f>
        <v>0</v>
      </c>
      <c r="K59" s="56">
        <f>SUMIF('Apartment Expenses'!$J:$J,K$6&amp;$X59,'Apartment Expenses'!$AE:$AE)</f>
        <v>0</v>
      </c>
      <c r="L59" s="56">
        <f>SUMIF('Apartment Expenses'!$J:$J,L$6&amp;$X59,'Apartment Expenses'!$AE:$AE)</f>
        <v>0</v>
      </c>
      <c r="M59" s="56">
        <f>SUMIF('Apartment Expenses'!$J:$J,M$6&amp;$X59,'Apartment Expenses'!$AE:$AE)</f>
        <v>0</v>
      </c>
      <c r="N59" s="56">
        <f>SUMIF('Apartment Expenses'!$J:$J,N$6&amp;$X59,'Apartment Expenses'!$AE:$AE)</f>
        <v>0</v>
      </c>
      <c r="O59" s="56">
        <f>SUMIF('Apartment Expenses'!$J:$J,O$6&amp;$X59,'Apartment Expenses'!$AE:$AE)</f>
        <v>0</v>
      </c>
      <c r="P59" s="56">
        <f>SUMIF('Apartment Expenses'!$J:$J,P$6&amp;$X59,'Apartment Expenses'!$AE:$AE)</f>
        <v>0</v>
      </c>
      <c r="Q59" s="56">
        <f>SUMIF('Apartment Expenses'!$J:$J,Q$6&amp;$X59,'Apartment Expenses'!$AE:$AE)</f>
        <v>0</v>
      </c>
      <c r="R59" s="56">
        <f>SUMIF('Apartment Expenses'!$J:$J,R$6&amp;$X59,'Apartment Expenses'!$AE:$AE)</f>
        <v>0</v>
      </c>
      <c r="S59" s="56">
        <f>SUMIF('Apartment Expenses'!$J:$J,S$6&amp;$X59,'Apartment Expenses'!$AE:$AE)</f>
        <v>0</v>
      </c>
      <c r="X59" s="3" t="str">
        <f>IF(C59&lt;='Apartment Expenses'!$BI$3,IF(ISERROR(RIGHT(D59,LEN(D59)-7)),"",RIGHT(D59,LEN(D59)-7)),IF(ISERROR(VLOOKUP('Vendor Spending'!C59,'Apartment Expenses'!BI:BJ,2,0)),"",VLOOKUP('Vendor Spending'!C59,'Apartment Expenses'!BI:BJ,2,0)))</f>
        <v/>
      </c>
    </row>
    <row r="60" spans="3:24" x14ac:dyDescent="0.25">
      <c r="C60" s="54">
        <v>54</v>
      </c>
      <c r="D60" s="55" t="str">
        <f>IF(ISERROR(VLOOKUP(C60,'Apartment Expenses'!F:H,2,0)),X60,VLOOKUP(C60,'Apartment Expenses'!F:H,2,0))</f>
        <v/>
      </c>
      <c r="E60" s="56">
        <f>IF(ISERROR(VLOOKUP(C60,'Apartment Expenses'!F:H,3,0)),0,VLOOKUP(C60,'Apartment Expenses'!F:H,3,0))</f>
        <v>0</v>
      </c>
      <c r="H60" s="56">
        <f>SUMIF('Apartment Expenses'!$J:$J,H$6&amp;$X60,'Apartment Expenses'!$AE:$AE)</f>
        <v>0</v>
      </c>
      <c r="I60" s="56">
        <f>SUMIF('Apartment Expenses'!$J:$J,I$6&amp;$X60,'Apartment Expenses'!$AE:$AE)</f>
        <v>0</v>
      </c>
      <c r="J60" s="56">
        <f>SUMIF('Apartment Expenses'!$J:$J,J$6&amp;$X60,'Apartment Expenses'!$AE:$AE)</f>
        <v>0</v>
      </c>
      <c r="K60" s="56">
        <f>SUMIF('Apartment Expenses'!$J:$J,K$6&amp;$X60,'Apartment Expenses'!$AE:$AE)</f>
        <v>0</v>
      </c>
      <c r="L60" s="56">
        <f>SUMIF('Apartment Expenses'!$J:$J,L$6&amp;$X60,'Apartment Expenses'!$AE:$AE)</f>
        <v>0</v>
      </c>
      <c r="M60" s="56">
        <f>SUMIF('Apartment Expenses'!$J:$J,M$6&amp;$X60,'Apartment Expenses'!$AE:$AE)</f>
        <v>0</v>
      </c>
      <c r="N60" s="56">
        <f>SUMIF('Apartment Expenses'!$J:$J,N$6&amp;$X60,'Apartment Expenses'!$AE:$AE)</f>
        <v>0</v>
      </c>
      <c r="O60" s="56">
        <f>SUMIF('Apartment Expenses'!$J:$J,O$6&amp;$X60,'Apartment Expenses'!$AE:$AE)</f>
        <v>0</v>
      </c>
      <c r="P60" s="56">
        <f>SUMIF('Apartment Expenses'!$J:$J,P$6&amp;$X60,'Apartment Expenses'!$AE:$AE)</f>
        <v>0</v>
      </c>
      <c r="Q60" s="56">
        <f>SUMIF('Apartment Expenses'!$J:$J,Q$6&amp;$X60,'Apartment Expenses'!$AE:$AE)</f>
        <v>0</v>
      </c>
      <c r="R60" s="56">
        <f>SUMIF('Apartment Expenses'!$J:$J,R$6&amp;$X60,'Apartment Expenses'!$AE:$AE)</f>
        <v>0</v>
      </c>
      <c r="S60" s="56">
        <f>SUMIF('Apartment Expenses'!$J:$J,S$6&amp;$X60,'Apartment Expenses'!$AE:$AE)</f>
        <v>0</v>
      </c>
      <c r="X60" s="3" t="str">
        <f>IF(C60&lt;='Apartment Expenses'!$BI$3,IF(ISERROR(RIGHT(D60,LEN(D60)-7)),"",RIGHT(D60,LEN(D60)-7)),IF(ISERROR(VLOOKUP('Vendor Spending'!C60,'Apartment Expenses'!BI:BJ,2,0)),"",VLOOKUP('Vendor Spending'!C60,'Apartment Expenses'!BI:BJ,2,0)))</f>
        <v/>
      </c>
    </row>
    <row r="61" spans="3:24" x14ac:dyDescent="0.25">
      <c r="C61" s="54">
        <v>55</v>
      </c>
      <c r="D61" s="55" t="str">
        <f>IF(ISERROR(VLOOKUP(C61,'Apartment Expenses'!F:H,2,0)),X61,VLOOKUP(C61,'Apartment Expenses'!F:H,2,0))</f>
        <v/>
      </c>
      <c r="E61" s="56">
        <f>IF(ISERROR(VLOOKUP(C61,'Apartment Expenses'!F:H,3,0)),0,VLOOKUP(C61,'Apartment Expenses'!F:H,3,0))</f>
        <v>0</v>
      </c>
      <c r="H61" s="56">
        <f>SUMIF('Apartment Expenses'!$J:$J,H$6&amp;$X61,'Apartment Expenses'!$AE:$AE)</f>
        <v>0</v>
      </c>
      <c r="I61" s="56">
        <f>SUMIF('Apartment Expenses'!$J:$J,I$6&amp;$X61,'Apartment Expenses'!$AE:$AE)</f>
        <v>0</v>
      </c>
      <c r="J61" s="56">
        <f>SUMIF('Apartment Expenses'!$J:$J,J$6&amp;$X61,'Apartment Expenses'!$AE:$AE)</f>
        <v>0</v>
      </c>
      <c r="K61" s="56">
        <f>SUMIF('Apartment Expenses'!$J:$J,K$6&amp;$X61,'Apartment Expenses'!$AE:$AE)</f>
        <v>0</v>
      </c>
      <c r="L61" s="56">
        <f>SUMIF('Apartment Expenses'!$J:$J,L$6&amp;$X61,'Apartment Expenses'!$AE:$AE)</f>
        <v>0</v>
      </c>
      <c r="M61" s="56">
        <f>SUMIF('Apartment Expenses'!$J:$J,M$6&amp;$X61,'Apartment Expenses'!$AE:$AE)</f>
        <v>0</v>
      </c>
      <c r="N61" s="56">
        <f>SUMIF('Apartment Expenses'!$J:$J,N$6&amp;$X61,'Apartment Expenses'!$AE:$AE)</f>
        <v>0</v>
      </c>
      <c r="O61" s="56">
        <f>SUMIF('Apartment Expenses'!$J:$J,O$6&amp;$X61,'Apartment Expenses'!$AE:$AE)</f>
        <v>0</v>
      </c>
      <c r="P61" s="56">
        <f>SUMIF('Apartment Expenses'!$J:$J,P$6&amp;$X61,'Apartment Expenses'!$AE:$AE)</f>
        <v>0</v>
      </c>
      <c r="Q61" s="56">
        <f>SUMIF('Apartment Expenses'!$J:$J,Q$6&amp;$X61,'Apartment Expenses'!$AE:$AE)</f>
        <v>0</v>
      </c>
      <c r="R61" s="56">
        <f>SUMIF('Apartment Expenses'!$J:$J,R$6&amp;$X61,'Apartment Expenses'!$AE:$AE)</f>
        <v>0</v>
      </c>
      <c r="S61" s="56">
        <f>SUMIF('Apartment Expenses'!$J:$J,S$6&amp;$X61,'Apartment Expenses'!$AE:$AE)</f>
        <v>0</v>
      </c>
      <c r="X61" s="3" t="str">
        <f>IF(C61&lt;='Apartment Expenses'!$BI$3,IF(ISERROR(RIGHT(D61,LEN(D61)-7)),"",RIGHT(D61,LEN(D61)-7)),IF(ISERROR(VLOOKUP('Vendor Spending'!C61,'Apartment Expenses'!BI:BJ,2,0)),"",VLOOKUP('Vendor Spending'!C61,'Apartment Expenses'!BI:BJ,2,0)))</f>
        <v/>
      </c>
    </row>
    <row r="62" spans="3:24" x14ac:dyDescent="0.25">
      <c r="C62" s="54">
        <v>56</v>
      </c>
      <c r="D62" s="55" t="str">
        <f>IF(ISERROR(VLOOKUP(C62,'Apartment Expenses'!F:H,2,0)),X62,VLOOKUP(C62,'Apartment Expenses'!F:H,2,0))</f>
        <v/>
      </c>
      <c r="E62" s="56">
        <f>IF(ISERROR(VLOOKUP(C62,'Apartment Expenses'!F:H,3,0)),0,VLOOKUP(C62,'Apartment Expenses'!F:H,3,0))</f>
        <v>0</v>
      </c>
      <c r="H62" s="56">
        <f>SUMIF('Apartment Expenses'!$J:$J,H$6&amp;$X62,'Apartment Expenses'!$AE:$AE)</f>
        <v>0</v>
      </c>
      <c r="I62" s="56">
        <f>SUMIF('Apartment Expenses'!$J:$J,I$6&amp;$X62,'Apartment Expenses'!$AE:$AE)</f>
        <v>0</v>
      </c>
      <c r="J62" s="56">
        <f>SUMIF('Apartment Expenses'!$J:$J,J$6&amp;$X62,'Apartment Expenses'!$AE:$AE)</f>
        <v>0</v>
      </c>
      <c r="K62" s="56">
        <f>SUMIF('Apartment Expenses'!$J:$J,K$6&amp;$X62,'Apartment Expenses'!$AE:$AE)</f>
        <v>0</v>
      </c>
      <c r="L62" s="56">
        <f>SUMIF('Apartment Expenses'!$J:$J,L$6&amp;$X62,'Apartment Expenses'!$AE:$AE)</f>
        <v>0</v>
      </c>
      <c r="M62" s="56">
        <f>SUMIF('Apartment Expenses'!$J:$J,M$6&amp;$X62,'Apartment Expenses'!$AE:$AE)</f>
        <v>0</v>
      </c>
      <c r="N62" s="56">
        <f>SUMIF('Apartment Expenses'!$J:$J,N$6&amp;$X62,'Apartment Expenses'!$AE:$AE)</f>
        <v>0</v>
      </c>
      <c r="O62" s="56">
        <f>SUMIF('Apartment Expenses'!$J:$J,O$6&amp;$X62,'Apartment Expenses'!$AE:$AE)</f>
        <v>0</v>
      </c>
      <c r="P62" s="56">
        <f>SUMIF('Apartment Expenses'!$J:$J,P$6&amp;$X62,'Apartment Expenses'!$AE:$AE)</f>
        <v>0</v>
      </c>
      <c r="Q62" s="56">
        <f>SUMIF('Apartment Expenses'!$J:$J,Q$6&amp;$X62,'Apartment Expenses'!$AE:$AE)</f>
        <v>0</v>
      </c>
      <c r="R62" s="56">
        <f>SUMIF('Apartment Expenses'!$J:$J,R$6&amp;$X62,'Apartment Expenses'!$AE:$AE)</f>
        <v>0</v>
      </c>
      <c r="S62" s="56">
        <f>SUMIF('Apartment Expenses'!$J:$J,S$6&amp;$X62,'Apartment Expenses'!$AE:$AE)</f>
        <v>0</v>
      </c>
      <c r="X62" s="3" t="str">
        <f>IF(C62&lt;='Apartment Expenses'!$BI$3,IF(ISERROR(RIGHT(D62,LEN(D62)-7)),"",RIGHT(D62,LEN(D62)-7)),IF(ISERROR(VLOOKUP('Vendor Spending'!C62,'Apartment Expenses'!BI:BJ,2,0)),"",VLOOKUP('Vendor Spending'!C62,'Apartment Expenses'!BI:BJ,2,0)))</f>
        <v/>
      </c>
    </row>
    <row r="63" spans="3:24" x14ac:dyDescent="0.25">
      <c r="C63" s="54">
        <v>57</v>
      </c>
      <c r="D63" s="55" t="str">
        <f>IF(ISERROR(VLOOKUP(C63,'Apartment Expenses'!F:H,2,0)),X63,VLOOKUP(C63,'Apartment Expenses'!F:H,2,0))</f>
        <v/>
      </c>
      <c r="E63" s="56">
        <f>IF(ISERROR(VLOOKUP(C63,'Apartment Expenses'!F:H,3,0)),0,VLOOKUP(C63,'Apartment Expenses'!F:H,3,0))</f>
        <v>0</v>
      </c>
      <c r="H63" s="56">
        <f>SUMIF('Apartment Expenses'!$J:$J,H$6&amp;$X63,'Apartment Expenses'!$AE:$AE)</f>
        <v>0</v>
      </c>
      <c r="I63" s="56">
        <f>SUMIF('Apartment Expenses'!$J:$J,I$6&amp;$X63,'Apartment Expenses'!$AE:$AE)</f>
        <v>0</v>
      </c>
      <c r="J63" s="56">
        <f>SUMIF('Apartment Expenses'!$J:$J,J$6&amp;$X63,'Apartment Expenses'!$AE:$AE)</f>
        <v>0</v>
      </c>
      <c r="K63" s="56">
        <f>SUMIF('Apartment Expenses'!$J:$J,K$6&amp;$X63,'Apartment Expenses'!$AE:$AE)</f>
        <v>0</v>
      </c>
      <c r="L63" s="56">
        <f>SUMIF('Apartment Expenses'!$J:$J,L$6&amp;$X63,'Apartment Expenses'!$AE:$AE)</f>
        <v>0</v>
      </c>
      <c r="M63" s="56">
        <f>SUMIF('Apartment Expenses'!$J:$J,M$6&amp;$X63,'Apartment Expenses'!$AE:$AE)</f>
        <v>0</v>
      </c>
      <c r="N63" s="56">
        <f>SUMIF('Apartment Expenses'!$J:$J,N$6&amp;$X63,'Apartment Expenses'!$AE:$AE)</f>
        <v>0</v>
      </c>
      <c r="O63" s="56">
        <f>SUMIF('Apartment Expenses'!$J:$J,O$6&amp;$X63,'Apartment Expenses'!$AE:$AE)</f>
        <v>0</v>
      </c>
      <c r="P63" s="56">
        <f>SUMIF('Apartment Expenses'!$J:$J,P$6&amp;$X63,'Apartment Expenses'!$AE:$AE)</f>
        <v>0</v>
      </c>
      <c r="Q63" s="56">
        <f>SUMIF('Apartment Expenses'!$J:$J,Q$6&amp;$X63,'Apartment Expenses'!$AE:$AE)</f>
        <v>0</v>
      </c>
      <c r="R63" s="56">
        <f>SUMIF('Apartment Expenses'!$J:$J,R$6&amp;$X63,'Apartment Expenses'!$AE:$AE)</f>
        <v>0</v>
      </c>
      <c r="S63" s="56">
        <f>SUMIF('Apartment Expenses'!$J:$J,S$6&amp;$X63,'Apartment Expenses'!$AE:$AE)</f>
        <v>0</v>
      </c>
      <c r="X63" s="3" t="str">
        <f>IF(C63&lt;='Apartment Expenses'!$BI$3,IF(ISERROR(RIGHT(D63,LEN(D63)-7)),"",RIGHT(D63,LEN(D63)-7)),IF(ISERROR(VLOOKUP('Vendor Spending'!C63,'Apartment Expenses'!BI:BJ,2,0)),"",VLOOKUP('Vendor Spending'!C63,'Apartment Expenses'!BI:BJ,2,0)))</f>
        <v/>
      </c>
    </row>
    <row r="64" spans="3:24" x14ac:dyDescent="0.25">
      <c r="C64" s="54">
        <v>58</v>
      </c>
      <c r="D64" s="55" t="str">
        <f>IF(ISERROR(VLOOKUP(C64,'Apartment Expenses'!F:H,2,0)),X64,VLOOKUP(C64,'Apartment Expenses'!F:H,2,0))</f>
        <v/>
      </c>
      <c r="E64" s="56">
        <f>IF(ISERROR(VLOOKUP(C64,'Apartment Expenses'!F:H,3,0)),0,VLOOKUP(C64,'Apartment Expenses'!F:H,3,0))</f>
        <v>0</v>
      </c>
      <c r="H64" s="56">
        <f>SUMIF('Apartment Expenses'!$J:$J,H$6&amp;$X64,'Apartment Expenses'!$AE:$AE)</f>
        <v>0</v>
      </c>
      <c r="I64" s="56">
        <f>SUMIF('Apartment Expenses'!$J:$J,I$6&amp;$X64,'Apartment Expenses'!$AE:$AE)</f>
        <v>0</v>
      </c>
      <c r="J64" s="56">
        <f>SUMIF('Apartment Expenses'!$J:$J,J$6&amp;$X64,'Apartment Expenses'!$AE:$AE)</f>
        <v>0</v>
      </c>
      <c r="K64" s="56">
        <f>SUMIF('Apartment Expenses'!$J:$J,K$6&amp;$X64,'Apartment Expenses'!$AE:$AE)</f>
        <v>0</v>
      </c>
      <c r="L64" s="56">
        <f>SUMIF('Apartment Expenses'!$J:$J,L$6&amp;$X64,'Apartment Expenses'!$AE:$AE)</f>
        <v>0</v>
      </c>
      <c r="M64" s="56">
        <f>SUMIF('Apartment Expenses'!$J:$J,M$6&amp;$X64,'Apartment Expenses'!$AE:$AE)</f>
        <v>0</v>
      </c>
      <c r="N64" s="56">
        <f>SUMIF('Apartment Expenses'!$J:$J,N$6&amp;$X64,'Apartment Expenses'!$AE:$AE)</f>
        <v>0</v>
      </c>
      <c r="O64" s="56">
        <f>SUMIF('Apartment Expenses'!$J:$J,O$6&amp;$X64,'Apartment Expenses'!$AE:$AE)</f>
        <v>0</v>
      </c>
      <c r="P64" s="56">
        <f>SUMIF('Apartment Expenses'!$J:$J,P$6&amp;$X64,'Apartment Expenses'!$AE:$AE)</f>
        <v>0</v>
      </c>
      <c r="Q64" s="56">
        <f>SUMIF('Apartment Expenses'!$J:$J,Q$6&amp;$X64,'Apartment Expenses'!$AE:$AE)</f>
        <v>0</v>
      </c>
      <c r="R64" s="56">
        <f>SUMIF('Apartment Expenses'!$J:$J,R$6&amp;$X64,'Apartment Expenses'!$AE:$AE)</f>
        <v>0</v>
      </c>
      <c r="S64" s="56">
        <f>SUMIF('Apartment Expenses'!$J:$J,S$6&amp;$X64,'Apartment Expenses'!$AE:$AE)</f>
        <v>0</v>
      </c>
      <c r="X64" s="3" t="str">
        <f>IF(C64&lt;='Apartment Expenses'!$BI$3,IF(ISERROR(RIGHT(D64,LEN(D64)-7)),"",RIGHT(D64,LEN(D64)-7)),IF(ISERROR(VLOOKUP('Vendor Spending'!C64,'Apartment Expenses'!BI:BJ,2,0)),"",VLOOKUP('Vendor Spending'!C64,'Apartment Expenses'!BI:BJ,2,0)))</f>
        <v/>
      </c>
    </row>
    <row r="65" spans="3:24" x14ac:dyDescent="0.25">
      <c r="C65" s="54">
        <v>59</v>
      </c>
      <c r="D65" s="55" t="str">
        <f>IF(ISERROR(VLOOKUP(C65,'Apartment Expenses'!F:H,2,0)),X65,VLOOKUP(C65,'Apartment Expenses'!F:H,2,0))</f>
        <v/>
      </c>
      <c r="E65" s="56">
        <f>IF(ISERROR(VLOOKUP(C65,'Apartment Expenses'!F:H,3,0)),0,VLOOKUP(C65,'Apartment Expenses'!F:H,3,0))</f>
        <v>0</v>
      </c>
      <c r="H65" s="56">
        <f>SUMIF('Apartment Expenses'!$J:$J,H$6&amp;$X65,'Apartment Expenses'!$AE:$AE)</f>
        <v>0</v>
      </c>
      <c r="I65" s="56">
        <f>SUMIF('Apartment Expenses'!$J:$J,I$6&amp;$X65,'Apartment Expenses'!$AE:$AE)</f>
        <v>0</v>
      </c>
      <c r="J65" s="56">
        <f>SUMIF('Apartment Expenses'!$J:$J,J$6&amp;$X65,'Apartment Expenses'!$AE:$AE)</f>
        <v>0</v>
      </c>
      <c r="K65" s="56">
        <f>SUMIF('Apartment Expenses'!$J:$J,K$6&amp;$X65,'Apartment Expenses'!$AE:$AE)</f>
        <v>0</v>
      </c>
      <c r="L65" s="56">
        <f>SUMIF('Apartment Expenses'!$J:$J,L$6&amp;$X65,'Apartment Expenses'!$AE:$AE)</f>
        <v>0</v>
      </c>
      <c r="M65" s="56">
        <f>SUMIF('Apartment Expenses'!$J:$J,M$6&amp;$X65,'Apartment Expenses'!$AE:$AE)</f>
        <v>0</v>
      </c>
      <c r="N65" s="56">
        <f>SUMIF('Apartment Expenses'!$J:$J,N$6&amp;$X65,'Apartment Expenses'!$AE:$AE)</f>
        <v>0</v>
      </c>
      <c r="O65" s="56">
        <f>SUMIF('Apartment Expenses'!$J:$J,O$6&amp;$X65,'Apartment Expenses'!$AE:$AE)</f>
        <v>0</v>
      </c>
      <c r="P65" s="56">
        <f>SUMIF('Apartment Expenses'!$J:$J,P$6&amp;$X65,'Apartment Expenses'!$AE:$AE)</f>
        <v>0</v>
      </c>
      <c r="Q65" s="56">
        <f>SUMIF('Apartment Expenses'!$J:$J,Q$6&amp;$X65,'Apartment Expenses'!$AE:$AE)</f>
        <v>0</v>
      </c>
      <c r="R65" s="56">
        <f>SUMIF('Apartment Expenses'!$J:$J,R$6&amp;$X65,'Apartment Expenses'!$AE:$AE)</f>
        <v>0</v>
      </c>
      <c r="S65" s="56">
        <f>SUMIF('Apartment Expenses'!$J:$J,S$6&amp;$X65,'Apartment Expenses'!$AE:$AE)</f>
        <v>0</v>
      </c>
      <c r="X65" s="3" t="str">
        <f>IF(C65&lt;='Apartment Expenses'!$BI$3,IF(ISERROR(RIGHT(D65,LEN(D65)-7)),"",RIGHT(D65,LEN(D65)-7)),IF(ISERROR(VLOOKUP('Vendor Spending'!C65,'Apartment Expenses'!BI:BJ,2,0)),"",VLOOKUP('Vendor Spending'!C65,'Apartment Expenses'!BI:BJ,2,0)))</f>
        <v/>
      </c>
    </row>
    <row r="66" spans="3:24" x14ac:dyDescent="0.25">
      <c r="C66" s="54">
        <v>60</v>
      </c>
      <c r="D66" s="55" t="str">
        <f>IF(ISERROR(VLOOKUP(C66,'Apartment Expenses'!F:H,2,0)),X66,VLOOKUP(C66,'Apartment Expenses'!F:H,2,0))</f>
        <v/>
      </c>
      <c r="E66" s="56">
        <f>IF(ISERROR(VLOOKUP(C66,'Apartment Expenses'!F:H,3,0)),0,VLOOKUP(C66,'Apartment Expenses'!F:H,3,0))</f>
        <v>0</v>
      </c>
      <c r="H66" s="56">
        <f>SUMIF('Apartment Expenses'!$J:$J,H$6&amp;$X66,'Apartment Expenses'!$AE:$AE)</f>
        <v>0</v>
      </c>
      <c r="I66" s="56">
        <f>SUMIF('Apartment Expenses'!$J:$J,I$6&amp;$X66,'Apartment Expenses'!$AE:$AE)</f>
        <v>0</v>
      </c>
      <c r="J66" s="56">
        <f>SUMIF('Apartment Expenses'!$J:$J,J$6&amp;$X66,'Apartment Expenses'!$AE:$AE)</f>
        <v>0</v>
      </c>
      <c r="K66" s="56">
        <f>SUMIF('Apartment Expenses'!$J:$J,K$6&amp;$X66,'Apartment Expenses'!$AE:$AE)</f>
        <v>0</v>
      </c>
      <c r="L66" s="56">
        <f>SUMIF('Apartment Expenses'!$J:$J,L$6&amp;$X66,'Apartment Expenses'!$AE:$AE)</f>
        <v>0</v>
      </c>
      <c r="M66" s="56">
        <f>SUMIF('Apartment Expenses'!$J:$J,M$6&amp;$X66,'Apartment Expenses'!$AE:$AE)</f>
        <v>0</v>
      </c>
      <c r="N66" s="56">
        <f>SUMIF('Apartment Expenses'!$J:$J,N$6&amp;$X66,'Apartment Expenses'!$AE:$AE)</f>
        <v>0</v>
      </c>
      <c r="O66" s="56">
        <f>SUMIF('Apartment Expenses'!$J:$J,O$6&amp;$X66,'Apartment Expenses'!$AE:$AE)</f>
        <v>0</v>
      </c>
      <c r="P66" s="56">
        <f>SUMIF('Apartment Expenses'!$J:$J,P$6&amp;$X66,'Apartment Expenses'!$AE:$AE)</f>
        <v>0</v>
      </c>
      <c r="Q66" s="56">
        <f>SUMIF('Apartment Expenses'!$J:$J,Q$6&amp;$X66,'Apartment Expenses'!$AE:$AE)</f>
        <v>0</v>
      </c>
      <c r="R66" s="56">
        <f>SUMIF('Apartment Expenses'!$J:$J,R$6&amp;$X66,'Apartment Expenses'!$AE:$AE)</f>
        <v>0</v>
      </c>
      <c r="S66" s="56">
        <f>SUMIF('Apartment Expenses'!$J:$J,S$6&amp;$X66,'Apartment Expenses'!$AE:$AE)</f>
        <v>0</v>
      </c>
      <c r="X66" s="3" t="str">
        <f>IF(C66&lt;='Apartment Expenses'!$BI$3,IF(ISERROR(RIGHT(D66,LEN(D66)-7)),"",RIGHT(D66,LEN(D66)-7)),IF(ISERROR(VLOOKUP('Vendor Spending'!C66,'Apartment Expenses'!BI:BJ,2,0)),"",VLOOKUP('Vendor Spending'!C66,'Apartment Expenses'!BI:BJ,2,0)))</f>
        <v/>
      </c>
    </row>
    <row r="67" spans="3:24" x14ac:dyDescent="0.25">
      <c r="C67" s="54">
        <v>61</v>
      </c>
      <c r="D67" s="55" t="str">
        <f>IF(ISERROR(VLOOKUP(C67,'Apartment Expenses'!F:H,2,0)),X67,VLOOKUP(C67,'Apartment Expenses'!F:H,2,0))</f>
        <v/>
      </c>
      <c r="E67" s="56">
        <f>IF(ISERROR(VLOOKUP(C67,'Apartment Expenses'!F:H,3,0)),0,VLOOKUP(C67,'Apartment Expenses'!F:H,3,0))</f>
        <v>0</v>
      </c>
      <c r="H67" s="56">
        <f>SUMIF('Apartment Expenses'!$J:$J,H$6&amp;$X67,'Apartment Expenses'!$AE:$AE)</f>
        <v>0</v>
      </c>
      <c r="I67" s="56">
        <f>SUMIF('Apartment Expenses'!$J:$J,I$6&amp;$X67,'Apartment Expenses'!$AE:$AE)</f>
        <v>0</v>
      </c>
      <c r="J67" s="56">
        <f>SUMIF('Apartment Expenses'!$J:$J,J$6&amp;$X67,'Apartment Expenses'!$AE:$AE)</f>
        <v>0</v>
      </c>
      <c r="K67" s="56">
        <f>SUMIF('Apartment Expenses'!$J:$J,K$6&amp;$X67,'Apartment Expenses'!$AE:$AE)</f>
        <v>0</v>
      </c>
      <c r="L67" s="56">
        <f>SUMIF('Apartment Expenses'!$J:$J,L$6&amp;$X67,'Apartment Expenses'!$AE:$AE)</f>
        <v>0</v>
      </c>
      <c r="M67" s="56">
        <f>SUMIF('Apartment Expenses'!$J:$J,M$6&amp;$X67,'Apartment Expenses'!$AE:$AE)</f>
        <v>0</v>
      </c>
      <c r="N67" s="56">
        <f>SUMIF('Apartment Expenses'!$J:$J,N$6&amp;$X67,'Apartment Expenses'!$AE:$AE)</f>
        <v>0</v>
      </c>
      <c r="O67" s="56">
        <f>SUMIF('Apartment Expenses'!$J:$J,O$6&amp;$X67,'Apartment Expenses'!$AE:$AE)</f>
        <v>0</v>
      </c>
      <c r="P67" s="56">
        <f>SUMIF('Apartment Expenses'!$J:$J,P$6&amp;$X67,'Apartment Expenses'!$AE:$AE)</f>
        <v>0</v>
      </c>
      <c r="Q67" s="56">
        <f>SUMIF('Apartment Expenses'!$J:$J,Q$6&amp;$X67,'Apartment Expenses'!$AE:$AE)</f>
        <v>0</v>
      </c>
      <c r="R67" s="56">
        <f>SUMIF('Apartment Expenses'!$J:$J,R$6&amp;$X67,'Apartment Expenses'!$AE:$AE)</f>
        <v>0</v>
      </c>
      <c r="S67" s="56">
        <f>SUMIF('Apartment Expenses'!$J:$J,S$6&amp;$X67,'Apartment Expenses'!$AE:$AE)</f>
        <v>0</v>
      </c>
      <c r="X67" s="3" t="str">
        <f>IF(C67&lt;='Apartment Expenses'!$BI$3,IF(ISERROR(RIGHT(D67,LEN(D67)-7)),"",RIGHT(D67,LEN(D67)-7)),IF(ISERROR(VLOOKUP('Vendor Spending'!C67,'Apartment Expenses'!BI:BJ,2,0)),"",VLOOKUP('Vendor Spending'!C67,'Apartment Expenses'!BI:BJ,2,0)))</f>
        <v/>
      </c>
    </row>
    <row r="68" spans="3:24" x14ac:dyDescent="0.25">
      <c r="C68" s="54">
        <v>62</v>
      </c>
      <c r="D68" s="55" t="str">
        <f>IF(ISERROR(VLOOKUP(C68,'Apartment Expenses'!F:H,2,0)),X68,VLOOKUP(C68,'Apartment Expenses'!F:H,2,0))</f>
        <v/>
      </c>
      <c r="E68" s="56">
        <f>IF(ISERROR(VLOOKUP(C68,'Apartment Expenses'!F:H,3,0)),0,VLOOKUP(C68,'Apartment Expenses'!F:H,3,0))</f>
        <v>0</v>
      </c>
      <c r="H68" s="56">
        <f>SUMIF('Apartment Expenses'!$J:$J,H$6&amp;$X68,'Apartment Expenses'!$AE:$AE)</f>
        <v>0</v>
      </c>
      <c r="I68" s="56">
        <f>SUMIF('Apartment Expenses'!$J:$J,I$6&amp;$X68,'Apartment Expenses'!$AE:$AE)</f>
        <v>0</v>
      </c>
      <c r="J68" s="56">
        <f>SUMIF('Apartment Expenses'!$J:$J,J$6&amp;$X68,'Apartment Expenses'!$AE:$AE)</f>
        <v>0</v>
      </c>
      <c r="K68" s="56">
        <f>SUMIF('Apartment Expenses'!$J:$J,K$6&amp;$X68,'Apartment Expenses'!$AE:$AE)</f>
        <v>0</v>
      </c>
      <c r="L68" s="56">
        <f>SUMIF('Apartment Expenses'!$J:$J,L$6&amp;$X68,'Apartment Expenses'!$AE:$AE)</f>
        <v>0</v>
      </c>
      <c r="M68" s="56">
        <f>SUMIF('Apartment Expenses'!$J:$J,M$6&amp;$X68,'Apartment Expenses'!$AE:$AE)</f>
        <v>0</v>
      </c>
      <c r="N68" s="56">
        <f>SUMIF('Apartment Expenses'!$J:$J,N$6&amp;$X68,'Apartment Expenses'!$AE:$AE)</f>
        <v>0</v>
      </c>
      <c r="O68" s="56">
        <f>SUMIF('Apartment Expenses'!$J:$J,O$6&amp;$X68,'Apartment Expenses'!$AE:$AE)</f>
        <v>0</v>
      </c>
      <c r="P68" s="56">
        <f>SUMIF('Apartment Expenses'!$J:$J,P$6&amp;$X68,'Apartment Expenses'!$AE:$AE)</f>
        <v>0</v>
      </c>
      <c r="Q68" s="56">
        <f>SUMIF('Apartment Expenses'!$J:$J,Q$6&amp;$X68,'Apartment Expenses'!$AE:$AE)</f>
        <v>0</v>
      </c>
      <c r="R68" s="56">
        <f>SUMIF('Apartment Expenses'!$J:$J,R$6&amp;$X68,'Apartment Expenses'!$AE:$AE)</f>
        <v>0</v>
      </c>
      <c r="S68" s="56">
        <f>SUMIF('Apartment Expenses'!$J:$J,S$6&amp;$X68,'Apartment Expenses'!$AE:$AE)</f>
        <v>0</v>
      </c>
      <c r="X68" s="3" t="str">
        <f>IF(C68&lt;='Apartment Expenses'!$BI$3,IF(ISERROR(RIGHT(D68,LEN(D68)-7)),"",RIGHT(D68,LEN(D68)-7)),IF(ISERROR(VLOOKUP('Vendor Spending'!C68,'Apartment Expenses'!BI:BJ,2,0)),"",VLOOKUP('Vendor Spending'!C68,'Apartment Expenses'!BI:BJ,2,0)))</f>
        <v/>
      </c>
    </row>
    <row r="69" spans="3:24" x14ac:dyDescent="0.25">
      <c r="C69" s="54">
        <v>63</v>
      </c>
      <c r="D69" s="55" t="str">
        <f>IF(ISERROR(VLOOKUP(C69,'Apartment Expenses'!F:H,2,0)),X69,VLOOKUP(C69,'Apartment Expenses'!F:H,2,0))</f>
        <v/>
      </c>
      <c r="E69" s="56">
        <f>IF(ISERROR(VLOOKUP(C69,'Apartment Expenses'!F:H,3,0)),0,VLOOKUP(C69,'Apartment Expenses'!F:H,3,0))</f>
        <v>0</v>
      </c>
      <c r="H69" s="56">
        <f>SUMIF('Apartment Expenses'!$J:$J,H$6&amp;$X69,'Apartment Expenses'!$AE:$AE)</f>
        <v>0</v>
      </c>
      <c r="I69" s="56">
        <f>SUMIF('Apartment Expenses'!$J:$J,I$6&amp;$X69,'Apartment Expenses'!$AE:$AE)</f>
        <v>0</v>
      </c>
      <c r="J69" s="56">
        <f>SUMIF('Apartment Expenses'!$J:$J,J$6&amp;$X69,'Apartment Expenses'!$AE:$AE)</f>
        <v>0</v>
      </c>
      <c r="K69" s="56">
        <f>SUMIF('Apartment Expenses'!$J:$J,K$6&amp;$X69,'Apartment Expenses'!$AE:$AE)</f>
        <v>0</v>
      </c>
      <c r="L69" s="56">
        <f>SUMIF('Apartment Expenses'!$J:$J,L$6&amp;$X69,'Apartment Expenses'!$AE:$AE)</f>
        <v>0</v>
      </c>
      <c r="M69" s="56">
        <f>SUMIF('Apartment Expenses'!$J:$J,M$6&amp;$X69,'Apartment Expenses'!$AE:$AE)</f>
        <v>0</v>
      </c>
      <c r="N69" s="56">
        <f>SUMIF('Apartment Expenses'!$J:$J,N$6&amp;$X69,'Apartment Expenses'!$AE:$AE)</f>
        <v>0</v>
      </c>
      <c r="O69" s="56">
        <f>SUMIF('Apartment Expenses'!$J:$J,O$6&amp;$X69,'Apartment Expenses'!$AE:$AE)</f>
        <v>0</v>
      </c>
      <c r="P69" s="56">
        <f>SUMIF('Apartment Expenses'!$J:$J,P$6&amp;$X69,'Apartment Expenses'!$AE:$AE)</f>
        <v>0</v>
      </c>
      <c r="Q69" s="56">
        <f>SUMIF('Apartment Expenses'!$J:$J,Q$6&amp;$X69,'Apartment Expenses'!$AE:$AE)</f>
        <v>0</v>
      </c>
      <c r="R69" s="56">
        <f>SUMIF('Apartment Expenses'!$J:$J,R$6&amp;$X69,'Apartment Expenses'!$AE:$AE)</f>
        <v>0</v>
      </c>
      <c r="S69" s="56">
        <f>SUMIF('Apartment Expenses'!$J:$J,S$6&amp;$X69,'Apartment Expenses'!$AE:$AE)</f>
        <v>0</v>
      </c>
      <c r="X69" s="3" t="str">
        <f>IF(C69&lt;='Apartment Expenses'!$BI$3,IF(ISERROR(RIGHT(D69,LEN(D69)-7)),"",RIGHT(D69,LEN(D69)-7)),IF(ISERROR(VLOOKUP('Vendor Spending'!C69,'Apartment Expenses'!BI:BJ,2,0)),"",VLOOKUP('Vendor Spending'!C69,'Apartment Expenses'!BI:BJ,2,0)))</f>
        <v/>
      </c>
    </row>
    <row r="70" spans="3:24" x14ac:dyDescent="0.25">
      <c r="C70" s="54">
        <v>64</v>
      </c>
      <c r="D70" s="55" t="str">
        <f>IF(ISERROR(VLOOKUP(C70,'Apartment Expenses'!F:H,2,0)),X70,VLOOKUP(C70,'Apartment Expenses'!F:H,2,0))</f>
        <v/>
      </c>
      <c r="E70" s="56">
        <f>IF(ISERROR(VLOOKUP(C70,'Apartment Expenses'!F:H,3,0)),0,VLOOKUP(C70,'Apartment Expenses'!F:H,3,0))</f>
        <v>0</v>
      </c>
      <c r="H70" s="56">
        <f>SUMIF('Apartment Expenses'!$J:$J,H$6&amp;$X70,'Apartment Expenses'!$AE:$AE)</f>
        <v>0</v>
      </c>
      <c r="I70" s="56">
        <f>SUMIF('Apartment Expenses'!$J:$J,I$6&amp;$X70,'Apartment Expenses'!$AE:$AE)</f>
        <v>0</v>
      </c>
      <c r="J70" s="56">
        <f>SUMIF('Apartment Expenses'!$J:$J,J$6&amp;$X70,'Apartment Expenses'!$AE:$AE)</f>
        <v>0</v>
      </c>
      <c r="K70" s="56">
        <f>SUMIF('Apartment Expenses'!$J:$J,K$6&amp;$X70,'Apartment Expenses'!$AE:$AE)</f>
        <v>0</v>
      </c>
      <c r="L70" s="56">
        <f>SUMIF('Apartment Expenses'!$J:$J,L$6&amp;$X70,'Apartment Expenses'!$AE:$AE)</f>
        <v>0</v>
      </c>
      <c r="M70" s="56">
        <f>SUMIF('Apartment Expenses'!$J:$J,M$6&amp;$X70,'Apartment Expenses'!$AE:$AE)</f>
        <v>0</v>
      </c>
      <c r="N70" s="56">
        <f>SUMIF('Apartment Expenses'!$J:$J,N$6&amp;$X70,'Apartment Expenses'!$AE:$AE)</f>
        <v>0</v>
      </c>
      <c r="O70" s="56">
        <f>SUMIF('Apartment Expenses'!$J:$J,O$6&amp;$X70,'Apartment Expenses'!$AE:$AE)</f>
        <v>0</v>
      </c>
      <c r="P70" s="56">
        <f>SUMIF('Apartment Expenses'!$J:$J,P$6&amp;$X70,'Apartment Expenses'!$AE:$AE)</f>
        <v>0</v>
      </c>
      <c r="Q70" s="56">
        <f>SUMIF('Apartment Expenses'!$J:$J,Q$6&amp;$X70,'Apartment Expenses'!$AE:$AE)</f>
        <v>0</v>
      </c>
      <c r="R70" s="56">
        <f>SUMIF('Apartment Expenses'!$J:$J,R$6&amp;$X70,'Apartment Expenses'!$AE:$AE)</f>
        <v>0</v>
      </c>
      <c r="S70" s="56">
        <f>SUMIF('Apartment Expenses'!$J:$J,S$6&amp;$X70,'Apartment Expenses'!$AE:$AE)</f>
        <v>0</v>
      </c>
      <c r="X70" s="3" t="str">
        <f>IF(C70&lt;='Apartment Expenses'!$BI$3,IF(ISERROR(RIGHT(D70,LEN(D70)-7)),"",RIGHT(D70,LEN(D70)-7)),IF(ISERROR(VLOOKUP('Vendor Spending'!C70,'Apartment Expenses'!BI:BJ,2,0)),"",VLOOKUP('Vendor Spending'!C70,'Apartment Expenses'!BI:BJ,2,0)))</f>
        <v/>
      </c>
    </row>
    <row r="71" spans="3:24" x14ac:dyDescent="0.25">
      <c r="C71" s="54">
        <v>65</v>
      </c>
      <c r="D71" s="55" t="str">
        <f>IF(ISERROR(VLOOKUP(C71,'Apartment Expenses'!F:H,2,0)),X71,VLOOKUP(C71,'Apartment Expenses'!F:H,2,0))</f>
        <v/>
      </c>
      <c r="E71" s="56">
        <f>IF(ISERROR(VLOOKUP(C71,'Apartment Expenses'!F:H,3,0)),0,VLOOKUP(C71,'Apartment Expenses'!F:H,3,0))</f>
        <v>0</v>
      </c>
      <c r="H71" s="56">
        <f>SUMIF('Apartment Expenses'!$J:$J,H$6&amp;$X71,'Apartment Expenses'!$AE:$AE)</f>
        <v>0</v>
      </c>
      <c r="I71" s="56">
        <f>SUMIF('Apartment Expenses'!$J:$J,I$6&amp;$X71,'Apartment Expenses'!$AE:$AE)</f>
        <v>0</v>
      </c>
      <c r="J71" s="56">
        <f>SUMIF('Apartment Expenses'!$J:$J,J$6&amp;$X71,'Apartment Expenses'!$AE:$AE)</f>
        <v>0</v>
      </c>
      <c r="K71" s="56">
        <f>SUMIF('Apartment Expenses'!$J:$J,K$6&amp;$X71,'Apartment Expenses'!$AE:$AE)</f>
        <v>0</v>
      </c>
      <c r="L71" s="56">
        <f>SUMIF('Apartment Expenses'!$J:$J,L$6&amp;$X71,'Apartment Expenses'!$AE:$AE)</f>
        <v>0</v>
      </c>
      <c r="M71" s="56">
        <f>SUMIF('Apartment Expenses'!$J:$J,M$6&amp;$X71,'Apartment Expenses'!$AE:$AE)</f>
        <v>0</v>
      </c>
      <c r="N71" s="56">
        <f>SUMIF('Apartment Expenses'!$J:$J,N$6&amp;$X71,'Apartment Expenses'!$AE:$AE)</f>
        <v>0</v>
      </c>
      <c r="O71" s="56">
        <f>SUMIF('Apartment Expenses'!$J:$J,O$6&amp;$X71,'Apartment Expenses'!$AE:$AE)</f>
        <v>0</v>
      </c>
      <c r="P71" s="56">
        <f>SUMIF('Apartment Expenses'!$J:$J,P$6&amp;$X71,'Apartment Expenses'!$AE:$AE)</f>
        <v>0</v>
      </c>
      <c r="Q71" s="56">
        <f>SUMIF('Apartment Expenses'!$J:$J,Q$6&amp;$X71,'Apartment Expenses'!$AE:$AE)</f>
        <v>0</v>
      </c>
      <c r="R71" s="56">
        <f>SUMIF('Apartment Expenses'!$J:$J,R$6&amp;$X71,'Apartment Expenses'!$AE:$AE)</f>
        <v>0</v>
      </c>
      <c r="S71" s="56">
        <f>SUMIF('Apartment Expenses'!$J:$J,S$6&amp;$X71,'Apartment Expenses'!$AE:$AE)</f>
        <v>0</v>
      </c>
      <c r="X71" s="3" t="str">
        <f>IF(C71&lt;='Apartment Expenses'!$BI$3,IF(ISERROR(RIGHT(D71,LEN(D71)-7)),"",RIGHT(D71,LEN(D71)-7)),IF(ISERROR(VLOOKUP('Vendor Spending'!C71,'Apartment Expenses'!BI:BJ,2,0)),"",VLOOKUP('Vendor Spending'!C71,'Apartment Expenses'!BI:BJ,2,0)))</f>
        <v/>
      </c>
    </row>
    <row r="72" spans="3:24" x14ac:dyDescent="0.25">
      <c r="C72" s="54">
        <v>66</v>
      </c>
      <c r="D72" s="55" t="str">
        <f>IF(ISERROR(VLOOKUP(C72,'Apartment Expenses'!F:H,2,0)),X72,VLOOKUP(C72,'Apartment Expenses'!F:H,2,0))</f>
        <v/>
      </c>
      <c r="E72" s="56">
        <f>IF(ISERROR(VLOOKUP(C72,'Apartment Expenses'!F:H,3,0)),0,VLOOKUP(C72,'Apartment Expenses'!F:H,3,0))</f>
        <v>0</v>
      </c>
      <c r="H72" s="56">
        <f>SUMIF('Apartment Expenses'!$J:$J,H$6&amp;$X72,'Apartment Expenses'!$AE:$AE)</f>
        <v>0</v>
      </c>
      <c r="I72" s="56">
        <f>SUMIF('Apartment Expenses'!$J:$J,I$6&amp;$X72,'Apartment Expenses'!$AE:$AE)</f>
        <v>0</v>
      </c>
      <c r="J72" s="56">
        <f>SUMIF('Apartment Expenses'!$J:$J,J$6&amp;$X72,'Apartment Expenses'!$AE:$AE)</f>
        <v>0</v>
      </c>
      <c r="K72" s="56">
        <f>SUMIF('Apartment Expenses'!$J:$J,K$6&amp;$X72,'Apartment Expenses'!$AE:$AE)</f>
        <v>0</v>
      </c>
      <c r="L72" s="56">
        <f>SUMIF('Apartment Expenses'!$J:$J,L$6&amp;$X72,'Apartment Expenses'!$AE:$AE)</f>
        <v>0</v>
      </c>
      <c r="M72" s="56">
        <f>SUMIF('Apartment Expenses'!$J:$J,M$6&amp;$X72,'Apartment Expenses'!$AE:$AE)</f>
        <v>0</v>
      </c>
      <c r="N72" s="56">
        <f>SUMIF('Apartment Expenses'!$J:$J,N$6&amp;$X72,'Apartment Expenses'!$AE:$AE)</f>
        <v>0</v>
      </c>
      <c r="O72" s="56">
        <f>SUMIF('Apartment Expenses'!$J:$J,O$6&amp;$X72,'Apartment Expenses'!$AE:$AE)</f>
        <v>0</v>
      </c>
      <c r="P72" s="56">
        <f>SUMIF('Apartment Expenses'!$J:$J,P$6&amp;$X72,'Apartment Expenses'!$AE:$AE)</f>
        <v>0</v>
      </c>
      <c r="Q72" s="56">
        <f>SUMIF('Apartment Expenses'!$J:$J,Q$6&amp;$X72,'Apartment Expenses'!$AE:$AE)</f>
        <v>0</v>
      </c>
      <c r="R72" s="56">
        <f>SUMIF('Apartment Expenses'!$J:$J,R$6&amp;$X72,'Apartment Expenses'!$AE:$AE)</f>
        <v>0</v>
      </c>
      <c r="S72" s="56">
        <f>SUMIF('Apartment Expenses'!$J:$J,S$6&amp;$X72,'Apartment Expenses'!$AE:$AE)</f>
        <v>0</v>
      </c>
      <c r="X72" s="3" t="str">
        <f>IF(C72&lt;='Apartment Expenses'!$BI$3,IF(ISERROR(RIGHT(D72,LEN(D72)-7)),"",RIGHT(D72,LEN(D72)-7)),IF(ISERROR(VLOOKUP('Vendor Spending'!C72,'Apartment Expenses'!BI:BJ,2,0)),"",VLOOKUP('Vendor Spending'!C72,'Apartment Expenses'!BI:BJ,2,0)))</f>
        <v/>
      </c>
    </row>
    <row r="73" spans="3:24" x14ac:dyDescent="0.25">
      <c r="C73" s="54">
        <v>67</v>
      </c>
      <c r="D73" s="55" t="str">
        <f>IF(ISERROR(VLOOKUP(C73,'Apartment Expenses'!F:H,2,0)),X73,VLOOKUP(C73,'Apartment Expenses'!F:H,2,0))</f>
        <v/>
      </c>
      <c r="E73" s="56">
        <f>IF(ISERROR(VLOOKUP(C73,'Apartment Expenses'!F:H,3,0)),0,VLOOKUP(C73,'Apartment Expenses'!F:H,3,0))</f>
        <v>0</v>
      </c>
      <c r="H73" s="56">
        <f>SUMIF('Apartment Expenses'!$J:$J,H$6&amp;$X73,'Apartment Expenses'!$AE:$AE)</f>
        <v>0</v>
      </c>
      <c r="I73" s="56">
        <f>SUMIF('Apartment Expenses'!$J:$J,I$6&amp;$X73,'Apartment Expenses'!$AE:$AE)</f>
        <v>0</v>
      </c>
      <c r="J73" s="56">
        <f>SUMIF('Apartment Expenses'!$J:$J,J$6&amp;$X73,'Apartment Expenses'!$AE:$AE)</f>
        <v>0</v>
      </c>
      <c r="K73" s="56">
        <f>SUMIF('Apartment Expenses'!$J:$J,K$6&amp;$X73,'Apartment Expenses'!$AE:$AE)</f>
        <v>0</v>
      </c>
      <c r="L73" s="56">
        <f>SUMIF('Apartment Expenses'!$J:$J,L$6&amp;$X73,'Apartment Expenses'!$AE:$AE)</f>
        <v>0</v>
      </c>
      <c r="M73" s="56">
        <f>SUMIF('Apartment Expenses'!$J:$J,M$6&amp;$X73,'Apartment Expenses'!$AE:$AE)</f>
        <v>0</v>
      </c>
      <c r="N73" s="56">
        <f>SUMIF('Apartment Expenses'!$J:$J,N$6&amp;$X73,'Apartment Expenses'!$AE:$AE)</f>
        <v>0</v>
      </c>
      <c r="O73" s="56">
        <f>SUMIF('Apartment Expenses'!$J:$J,O$6&amp;$X73,'Apartment Expenses'!$AE:$AE)</f>
        <v>0</v>
      </c>
      <c r="P73" s="56">
        <f>SUMIF('Apartment Expenses'!$J:$J,P$6&amp;$X73,'Apartment Expenses'!$AE:$AE)</f>
        <v>0</v>
      </c>
      <c r="Q73" s="56">
        <f>SUMIF('Apartment Expenses'!$J:$J,Q$6&amp;$X73,'Apartment Expenses'!$AE:$AE)</f>
        <v>0</v>
      </c>
      <c r="R73" s="56">
        <f>SUMIF('Apartment Expenses'!$J:$J,R$6&amp;$X73,'Apartment Expenses'!$AE:$AE)</f>
        <v>0</v>
      </c>
      <c r="S73" s="56">
        <f>SUMIF('Apartment Expenses'!$J:$J,S$6&amp;$X73,'Apartment Expenses'!$AE:$AE)</f>
        <v>0</v>
      </c>
      <c r="X73" s="3" t="str">
        <f>IF(C73&lt;='Apartment Expenses'!$BI$3,IF(ISERROR(RIGHT(D73,LEN(D73)-7)),"",RIGHT(D73,LEN(D73)-7)),IF(ISERROR(VLOOKUP('Vendor Spending'!C73,'Apartment Expenses'!BI:BJ,2,0)),"",VLOOKUP('Vendor Spending'!C73,'Apartment Expenses'!BI:BJ,2,0)))</f>
        <v/>
      </c>
    </row>
    <row r="74" spans="3:24" x14ac:dyDescent="0.25">
      <c r="C74" s="54">
        <v>68</v>
      </c>
      <c r="D74" s="55" t="str">
        <f>IF(ISERROR(VLOOKUP(C74,'Apartment Expenses'!F:H,2,0)),X74,VLOOKUP(C74,'Apartment Expenses'!F:H,2,0))</f>
        <v/>
      </c>
      <c r="E74" s="56">
        <f>IF(ISERROR(VLOOKUP(C74,'Apartment Expenses'!F:H,3,0)),0,VLOOKUP(C74,'Apartment Expenses'!F:H,3,0))</f>
        <v>0</v>
      </c>
      <c r="H74" s="56">
        <f>SUMIF('Apartment Expenses'!$J:$J,H$6&amp;$X74,'Apartment Expenses'!$AE:$AE)</f>
        <v>0</v>
      </c>
      <c r="I74" s="56">
        <f>SUMIF('Apartment Expenses'!$J:$J,I$6&amp;$X74,'Apartment Expenses'!$AE:$AE)</f>
        <v>0</v>
      </c>
      <c r="J74" s="56">
        <f>SUMIF('Apartment Expenses'!$J:$J,J$6&amp;$X74,'Apartment Expenses'!$AE:$AE)</f>
        <v>0</v>
      </c>
      <c r="K74" s="56">
        <f>SUMIF('Apartment Expenses'!$J:$J,K$6&amp;$X74,'Apartment Expenses'!$AE:$AE)</f>
        <v>0</v>
      </c>
      <c r="L74" s="56">
        <f>SUMIF('Apartment Expenses'!$J:$J,L$6&amp;$X74,'Apartment Expenses'!$AE:$AE)</f>
        <v>0</v>
      </c>
      <c r="M74" s="56">
        <f>SUMIF('Apartment Expenses'!$J:$J,M$6&amp;$X74,'Apartment Expenses'!$AE:$AE)</f>
        <v>0</v>
      </c>
      <c r="N74" s="56">
        <f>SUMIF('Apartment Expenses'!$J:$J,N$6&amp;$X74,'Apartment Expenses'!$AE:$AE)</f>
        <v>0</v>
      </c>
      <c r="O74" s="56">
        <f>SUMIF('Apartment Expenses'!$J:$J,O$6&amp;$X74,'Apartment Expenses'!$AE:$AE)</f>
        <v>0</v>
      </c>
      <c r="P74" s="56">
        <f>SUMIF('Apartment Expenses'!$J:$J,P$6&amp;$X74,'Apartment Expenses'!$AE:$AE)</f>
        <v>0</v>
      </c>
      <c r="Q74" s="56">
        <f>SUMIF('Apartment Expenses'!$J:$J,Q$6&amp;$X74,'Apartment Expenses'!$AE:$AE)</f>
        <v>0</v>
      </c>
      <c r="R74" s="56">
        <f>SUMIF('Apartment Expenses'!$J:$J,R$6&amp;$X74,'Apartment Expenses'!$AE:$AE)</f>
        <v>0</v>
      </c>
      <c r="S74" s="56">
        <f>SUMIF('Apartment Expenses'!$J:$J,S$6&amp;$X74,'Apartment Expenses'!$AE:$AE)</f>
        <v>0</v>
      </c>
      <c r="X74" s="3" t="str">
        <f>IF(C74&lt;='Apartment Expenses'!$BI$3,IF(ISERROR(RIGHT(D74,LEN(D74)-7)),"",RIGHT(D74,LEN(D74)-7)),IF(ISERROR(VLOOKUP('Vendor Spending'!C74,'Apartment Expenses'!BI:BJ,2,0)),"",VLOOKUP('Vendor Spending'!C74,'Apartment Expenses'!BI:BJ,2,0)))</f>
        <v/>
      </c>
    </row>
    <row r="75" spans="3:24" x14ac:dyDescent="0.25">
      <c r="C75" s="54">
        <v>69</v>
      </c>
      <c r="D75" s="55" t="str">
        <f>IF(ISERROR(VLOOKUP(C75,'Apartment Expenses'!F:H,2,0)),X75,VLOOKUP(C75,'Apartment Expenses'!F:H,2,0))</f>
        <v/>
      </c>
      <c r="E75" s="56">
        <f>IF(ISERROR(VLOOKUP(C75,'Apartment Expenses'!F:H,3,0)),0,VLOOKUP(C75,'Apartment Expenses'!F:H,3,0))</f>
        <v>0</v>
      </c>
      <c r="H75" s="56">
        <f>SUMIF('Apartment Expenses'!$J:$J,H$6&amp;$X75,'Apartment Expenses'!$AE:$AE)</f>
        <v>0</v>
      </c>
      <c r="I75" s="56">
        <f>SUMIF('Apartment Expenses'!$J:$J,I$6&amp;$X75,'Apartment Expenses'!$AE:$AE)</f>
        <v>0</v>
      </c>
      <c r="J75" s="56">
        <f>SUMIF('Apartment Expenses'!$J:$J,J$6&amp;$X75,'Apartment Expenses'!$AE:$AE)</f>
        <v>0</v>
      </c>
      <c r="K75" s="56">
        <f>SUMIF('Apartment Expenses'!$J:$J,K$6&amp;$X75,'Apartment Expenses'!$AE:$AE)</f>
        <v>0</v>
      </c>
      <c r="L75" s="56">
        <f>SUMIF('Apartment Expenses'!$J:$J,L$6&amp;$X75,'Apartment Expenses'!$AE:$AE)</f>
        <v>0</v>
      </c>
      <c r="M75" s="56">
        <f>SUMIF('Apartment Expenses'!$J:$J,M$6&amp;$X75,'Apartment Expenses'!$AE:$AE)</f>
        <v>0</v>
      </c>
      <c r="N75" s="56">
        <f>SUMIF('Apartment Expenses'!$J:$J,N$6&amp;$X75,'Apartment Expenses'!$AE:$AE)</f>
        <v>0</v>
      </c>
      <c r="O75" s="56">
        <f>SUMIF('Apartment Expenses'!$J:$J,O$6&amp;$X75,'Apartment Expenses'!$AE:$AE)</f>
        <v>0</v>
      </c>
      <c r="P75" s="56">
        <f>SUMIF('Apartment Expenses'!$J:$J,P$6&amp;$X75,'Apartment Expenses'!$AE:$AE)</f>
        <v>0</v>
      </c>
      <c r="Q75" s="56">
        <f>SUMIF('Apartment Expenses'!$J:$J,Q$6&amp;$X75,'Apartment Expenses'!$AE:$AE)</f>
        <v>0</v>
      </c>
      <c r="R75" s="56">
        <f>SUMIF('Apartment Expenses'!$J:$J,R$6&amp;$X75,'Apartment Expenses'!$AE:$AE)</f>
        <v>0</v>
      </c>
      <c r="S75" s="56">
        <f>SUMIF('Apartment Expenses'!$J:$J,S$6&amp;$X75,'Apartment Expenses'!$AE:$AE)</f>
        <v>0</v>
      </c>
      <c r="X75" s="3" t="str">
        <f>IF(C75&lt;='Apartment Expenses'!$BI$3,IF(ISERROR(RIGHT(D75,LEN(D75)-7)),"",RIGHT(D75,LEN(D75)-7)),IF(ISERROR(VLOOKUP('Vendor Spending'!C75,'Apartment Expenses'!BI:BJ,2,0)),"",VLOOKUP('Vendor Spending'!C75,'Apartment Expenses'!BI:BJ,2,0)))</f>
        <v/>
      </c>
    </row>
    <row r="76" spans="3:24" x14ac:dyDescent="0.25">
      <c r="C76" s="54">
        <v>70</v>
      </c>
      <c r="D76" s="55" t="str">
        <f>IF(ISERROR(VLOOKUP(C76,'Apartment Expenses'!F:H,2,0)),X76,VLOOKUP(C76,'Apartment Expenses'!F:H,2,0))</f>
        <v/>
      </c>
      <c r="E76" s="56">
        <f>IF(ISERROR(VLOOKUP(C76,'Apartment Expenses'!F:H,3,0)),0,VLOOKUP(C76,'Apartment Expenses'!F:H,3,0))</f>
        <v>0</v>
      </c>
      <c r="H76" s="56">
        <f>SUMIF('Apartment Expenses'!$J:$J,H$6&amp;$X76,'Apartment Expenses'!$AE:$AE)</f>
        <v>0</v>
      </c>
      <c r="I76" s="56">
        <f>SUMIF('Apartment Expenses'!$J:$J,I$6&amp;$X76,'Apartment Expenses'!$AE:$AE)</f>
        <v>0</v>
      </c>
      <c r="J76" s="56">
        <f>SUMIF('Apartment Expenses'!$J:$J,J$6&amp;$X76,'Apartment Expenses'!$AE:$AE)</f>
        <v>0</v>
      </c>
      <c r="K76" s="56">
        <f>SUMIF('Apartment Expenses'!$J:$J,K$6&amp;$X76,'Apartment Expenses'!$AE:$AE)</f>
        <v>0</v>
      </c>
      <c r="L76" s="56">
        <f>SUMIF('Apartment Expenses'!$J:$J,L$6&amp;$X76,'Apartment Expenses'!$AE:$AE)</f>
        <v>0</v>
      </c>
      <c r="M76" s="56">
        <f>SUMIF('Apartment Expenses'!$J:$J,M$6&amp;$X76,'Apartment Expenses'!$AE:$AE)</f>
        <v>0</v>
      </c>
      <c r="N76" s="56">
        <f>SUMIF('Apartment Expenses'!$J:$J,N$6&amp;$X76,'Apartment Expenses'!$AE:$AE)</f>
        <v>0</v>
      </c>
      <c r="O76" s="56">
        <f>SUMIF('Apartment Expenses'!$J:$J,O$6&amp;$X76,'Apartment Expenses'!$AE:$AE)</f>
        <v>0</v>
      </c>
      <c r="P76" s="56">
        <f>SUMIF('Apartment Expenses'!$J:$J,P$6&amp;$X76,'Apartment Expenses'!$AE:$AE)</f>
        <v>0</v>
      </c>
      <c r="Q76" s="56">
        <f>SUMIF('Apartment Expenses'!$J:$J,Q$6&amp;$X76,'Apartment Expenses'!$AE:$AE)</f>
        <v>0</v>
      </c>
      <c r="R76" s="56">
        <f>SUMIF('Apartment Expenses'!$J:$J,R$6&amp;$X76,'Apartment Expenses'!$AE:$AE)</f>
        <v>0</v>
      </c>
      <c r="S76" s="56">
        <f>SUMIF('Apartment Expenses'!$J:$J,S$6&amp;$X76,'Apartment Expenses'!$AE:$AE)</f>
        <v>0</v>
      </c>
      <c r="X76" s="3" t="str">
        <f>IF(C76&lt;='Apartment Expenses'!$BI$3,IF(ISERROR(RIGHT(D76,LEN(D76)-7)),"",RIGHT(D76,LEN(D76)-7)),IF(ISERROR(VLOOKUP('Vendor Spending'!C76,'Apartment Expenses'!BI:BJ,2,0)),"",VLOOKUP('Vendor Spending'!C76,'Apartment Expenses'!BI:BJ,2,0)))</f>
        <v/>
      </c>
    </row>
    <row r="77" spans="3:24" x14ac:dyDescent="0.25">
      <c r="C77" s="54">
        <v>71</v>
      </c>
      <c r="D77" s="55" t="str">
        <f>IF(ISERROR(VLOOKUP(C77,'Apartment Expenses'!F:H,2,0)),X77,VLOOKUP(C77,'Apartment Expenses'!F:H,2,0))</f>
        <v/>
      </c>
      <c r="E77" s="56">
        <f>IF(ISERROR(VLOOKUP(C77,'Apartment Expenses'!F:H,3,0)),0,VLOOKUP(C77,'Apartment Expenses'!F:H,3,0))</f>
        <v>0</v>
      </c>
      <c r="H77" s="56">
        <f>SUMIF('Apartment Expenses'!$J:$J,H$6&amp;$X77,'Apartment Expenses'!$AE:$AE)</f>
        <v>0</v>
      </c>
      <c r="I77" s="56">
        <f>SUMIF('Apartment Expenses'!$J:$J,I$6&amp;$X77,'Apartment Expenses'!$AE:$AE)</f>
        <v>0</v>
      </c>
      <c r="J77" s="56">
        <f>SUMIF('Apartment Expenses'!$J:$J,J$6&amp;$X77,'Apartment Expenses'!$AE:$AE)</f>
        <v>0</v>
      </c>
      <c r="K77" s="56">
        <f>SUMIF('Apartment Expenses'!$J:$J,K$6&amp;$X77,'Apartment Expenses'!$AE:$AE)</f>
        <v>0</v>
      </c>
      <c r="L77" s="56">
        <f>SUMIF('Apartment Expenses'!$J:$J,L$6&amp;$X77,'Apartment Expenses'!$AE:$AE)</f>
        <v>0</v>
      </c>
      <c r="M77" s="56">
        <f>SUMIF('Apartment Expenses'!$J:$J,M$6&amp;$X77,'Apartment Expenses'!$AE:$AE)</f>
        <v>0</v>
      </c>
      <c r="N77" s="56">
        <f>SUMIF('Apartment Expenses'!$J:$J,N$6&amp;$X77,'Apartment Expenses'!$AE:$AE)</f>
        <v>0</v>
      </c>
      <c r="O77" s="56">
        <f>SUMIF('Apartment Expenses'!$J:$J,O$6&amp;$X77,'Apartment Expenses'!$AE:$AE)</f>
        <v>0</v>
      </c>
      <c r="P77" s="56">
        <f>SUMIF('Apartment Expenses'!$J:$J,P$6&amp;$X77,'Apartment Expenses'!$AE:$AE)</f>
        <v>0</v>
      </c>
      <c r="Q77" s="56">
        <f>SUMIF('Apartment Expenses'!$J:$J,Q$6&amp;$X77,'Apartment Expenses'!$AE:$AE)</f>
        <v>0</v>
      </c>
      <c r="R77" s="56">
        <f>SUMIF('Apartment Expenses'!$J:$J,R$6&amp;$X77,'Apartment Expenses'!$AE:$AE)</f>
        <v>0</v>
      </c>
      <c r="S77" s="56">
        <f>SUMIF('Apartment Expenses'!$J:$J,S$6&amp;$X77,'Apartment Expenses'!$AE:$AE)</f>
        <v>0</v>
      </c>
      <c r="X77" s="3" t="str">
        <f>IF(C77&lt;='Apartment Expenses'!$BI$3,IF(ISERROR(RIGHT(D77,LEN(D77)-7)),"",RIGHT(D77,LEN(D77)-7)),IF(ISERROR(VLOOKUP('Vendor Spending'!C77,'Apartment Expenses'!BI:BJ,2,0)),"",VLOOKUP('Vendor Spending'!C77,'Apartment Expenses'!BI:BJ,2,0)))</f>
        <v/>
      </c>
    </row>
    <row r="78" spans="3:24" x14ac:dyDescent="0.25">
      <c r="C78" s="54">
        <v>72</v>
      </c>
      <c r="D78" s="55" t="str">
        <f>IF(ISERROR(VLOOKUP(C78,'Apartment Expenses'!F:H,2,0)),X78,VLOOKUP(C78,'Apartment Expenses'!F:H,2,0))</f>
        <v/>
      </c>
      <c r="E78" s="56">
        <f>IF(ISERROR(VLOOKUP(C78,'Apartment Expenses'!F:H,3,0)),0,VLOOKUP(C78,'Apartment Expenses'!F:H,3,0))</f>
        <v>0</v>
      </c>
      <c r="H78" s="56">
        <f>SUMIF('Apartment Expenses'!$J:$J,H$6&amp;$X78,'Apartment Expenses'!$AE:$AE)</f>
        <v>0</v>
      </c>
      <c r="I78" s="56">
        <f>SUMIF('Apartment Expenses'!$J:$J,I$6&amp;$X78,'Apartment Expenses'!$AE:$AE)</f>
        <v>0</v>
      </c>
      <c r="J78" s="56">
        <f>SUMIF('Apartment Expenses'!$J:$J,J$6&amp;$X78,'Apartment Expenses'!$AE:$AE)</f>
        <v>0</v>
      </c>
      <c r="K78" s="56">
        <f>SUMIF('Apartment Expenses'!$J:$J,K$6&amp;$X78,'Apartment Expenses'!$AE:$AE)</f>
        <v>0</v>
      </c>
      <c r="L78" s="56">
        <f>SUMIF('Apartment Expenses'!$J:$J,L$6&amp;$X78,'Apartment Expenses'!$AE:$AE)</f>
        <v>0</v>
      </c>
      <c r="M78" s="56">
        <f>SUMIF('Apartment Expenses'!$J:$J,M$6&amp;$X78,'Apartment Expenses'!$AE:$AE)</f>
        <v>0</v>
      </c>
      <c r="N78" s="56">
        <f>SUMIF('Apartment Expenses'!$J:$J,N$6&amp;$X78,'Apartment Expenses'!$AE:$AE)</f>
        <v>0</v>
      </c>
      <c r="O78" s="56">
        <f>SUMIF('Apartment Expenses'!$J:$J,O$6&amp;$X78,'Apartment Expenses'!$AE:$AE)</f>
        <v>0</v>
      </c>
      <c r="P78" s="56">
        <f>SUMIF('Apartment Expenses'!$J:$J,P$6&amp;$X78,'Apartment Expenses'!$AE:$AE)</f>
        <v>0</v>
      </c>
      <c r="Q78" s="56">
        <f>SUMIF('Apartment Expenses'!$J:$J,Q$6&amp;$X78,'Apartment Expenses'!$AE:$AE)</f>
        <v>0</v>
      </c>
      <c r="R78" s="56">
        <f>SUMIF('Apartment Expenses'!$J:$J,R$6&amp;$X78,'Apartment Expenses'!$AE:$AE)</f>
        <v>0</v>
      </c>
      <c r="S78" s="56">
        <f>SUMIF('Apartment Expenses'!$J:$J,S$6&amp;$X78,'Apartment Expenses'!$AE:$AE)</f>
        <v>0</v>
      </c>
      <c r="X78" s="3" t="str">
        <f>IF(C78&lt;='Apartment Expenses'!$BI$3,IF(ISERROR(RIGHT(D78,LEN(D78)-7)),"",RIGHT(D78,LEN(D78)-7)),IF(ISERROR(VLOOKUP('Vendor Spending'!C78,'Apartment Expenses'!BI:BJ,2,0)),"",VLOOKUP('Vendor Spending'!C78,'Apartment Expenses'!BI:BJ,2,0)))</f>
        <v/>
      </c>
    </row>
    <row r="79" spans="3:24" x14ac:dyDescent="0.25">
      <c r="C79" s="54">
        <v>73</v>
      </c>
      <c r="D79" s="55" t="str">
        <f>IF(ISERROR(VLOOKUP(C79,'Apartment Expenses'!F:H,2,0)),X79,VLOOKUP(C79,'Apartment Expenses'!F:H,2,0))</f>
        <v/>
      </c>
      <c r="E79" s="56">
        <f>IF(ISERROR(VLOOKUP(C79,'Apartment Expenses'!F:H,3,0)),0,VLOOKUP(C79,'Apartment Expenses'!F:H,3,0))</f>
        <v>0</v>
      </c>
      <c r="H79" s="56">
        <f>SUMIF('Apartment Expenses'!$J:$J,H$6&amp;$X79,'Apartment Expenses'!$AE:$AE)</f>
        <v>0</v>
      </c>
      <c r="I79" s="56">
        <f>SUMIF('Apartment Expenses'!$J:$J,I$6&amp;$X79,'Apartment Expenses'!$AE:$AE)</f>
        <v>0</v>
      </c>
      <c r="J79" s="56">
        <f>SUMIF('Apartment Expenses'!$J:$J,J$6&amp;$X79,'Apartment Expenses'!$AE:$AE)</f>
        <v>0</v>
      </c>
      <c r="K79" s="56">
        <f>SUMIF('Apartment Expenses'!$J:$J,K$6&amp;$X79,'Apartment Expenses'!$AE:$AE)</f>
        <v>0</v>
      </c>
      <c r="L79" s="56">
        <f>SUMIF('Apartment Expenses'!$J:$J,L$6&amp;$X79,'Apartment Expenses'!$AE:$AE)</f>
        <v>0</v>
      </c>
      <c r="M79" s="56">
        <f>SUMIF('Apartment Expenses'!$J:$J,M$6&amp;$X79,'Apartment Expenses'!$AE:$AE)</f>
        <v>0</v>
      </c>
      <c r="N79" s="56">
        <f>SUMIF('Apartment Expenses'!$J:$J,N$6&amp;$X79,'Apartment Expenses'!$AE:$AE)</f>
        <v>0</v>
      </c>
      <c r="O79" s="56">
        <f>SUMIF('Apartment Expenses'!$J:$J,O$6&amp;$X79,'Apartment Expenses'!$AE:$AE)</f>
        <v>0</v>
      </c>
      <c r="P79" s="56">
        <f>SUMIF('Apartment Expenses'!$J:$J,P$6&amp;$X79,'Apartment Expenses'!$AE:$AE)</f>
        <v>0</v>
      </c>
      <c r="Q79" s="56">
        <f>SUMIF('Apartment Expenses'!$J:$J,Q$6&amp;$X79,'Apartment Expenses'!$AE:$AE)</f>
        <v>0</v>
      </c>
      <c r="R79" s="56">
        <f>SUMIF('Apartment Expenses'!$J:$J,R$6&amp;$X79,'Apartment Expenses'!$AE:$AE)</f>
        <v>0</v>
      </c>
      <c r="S79" s="56">
        <f>SUMIF('Apartment Expenses'!$J:$J,S$6&amp;$X79,'Apartment Expenses'!$AE:$AE)</f>
        <v>0</v>
      </c>
      <c r="X79" s="3" t="str">
        <f>IF(C79&lt;='Apartment Expenses'!$BI$3,IF(ISERROR(RIGHT(D79,LEN(D79)-7)),"",RIGHT(D79,LEN(D79)-7)),IF(ISERROR(VLOOKUP('Vendor Spending'!C79,'Apartment Expenses'!BI:BJ,2,0)),"",VLOOKUP('Vendor Spending'!C79,'Apartment Expenses'!BI:BJ,2,0)))</f>
        <v/>
      </c>
    </row>
    <row r="80" spans="3:24" x14ac:dyDescent="0.25">
      <c r="C80" s="54">
        <v>74</v>
      </c>
      <c r="D80" s="55" t="str">
        <f>IF(ISERROR(VLOOKUP(C80,'Apartment Expenses'!F:H,2,0)),X80,VLOOKUP(C80,'Apartment Expenses'!F:H,2,0))</f>
        <v/>
      </c>
      <c r="E80" s="56">
        <f>IF(ISERROR(VLOOKUP(C80,'Apartment Expenses'!F:H,3,0)),0,VLOOKUP(C80,'Apartment Expenses'!F:H,3,0))</f>
        <v>0</v>
      </c>
      <c r="H80" s="56">
        <f>SUMIF('Apartment Expenses'!$J:$J,H$6&amp;$X80,'Apartment Expenses'!$AE:$AE)</f>
        <v>0</v>
      </c>
      <c r="I80" s="56">
        <f>SUMIF('Apartment Expenses'!$J:$J,I$6&amp;$X80,'Apartment Expenses'!$AE:$AE)</f>
        <v>0</v>
      </c>
      <c r="J80" s="56">
        <f>SUMIF('Apartment Expenses'!$J:$J,J$6&amp;$X80,'Apartment Expenses'!$AE:$AE)</f>
        <v>0</v>
      </c>
      <c r="K80" s="56">
        <f>SUMIF('Apartment Expenses'!$J:$J,K$6&amp;$X80,'Apartment Expenses'!$AE:$AE)</f>
        <v>0</v>
      </c>
      <c r="L80" s="56">
        <f>SUMIF('Apartment Expenses'!$J:$J,L$6&amp;$X80,'Apartment Expenses'!$AE:$AE)</f>
        <v>0</v>
      </c>
      <c r="M80" s="56">
        <f>SUMIF('Apartment Expenses'!$J:$J,M$6&amp;$X80,'Apartment Expenses'!$AE:$AE)</f>
        <v>0</v>
      </c>
      <c r="N80" s="56">
        <f>SUMIF('Apartment Expenses'!$J:$J,N$6&amp;$X80,'Apartment Expenses'!$AE:$AE)</f>
        <v>0</v>
      </c>
      <c r="O80" s="56">
        <f>SUMIF('Apartment Expenses'!$J:$J,O$6&amp;$X80,'Apartment Expenses'!$AE:$AE)</f>
        <v>0</v>
      </c>
      <c r="P80" s="56">
        <f>SUMIF('Apartment Expenses'!$J:$J,P$6&amp;$X80,'Apartment Expenses'!$AE:$AE)</f>
        <v>0</v>
      </c>
      <c r="Q80" s="56">
        <f>SUMIF('Apartment Expenses'!$J:$J,Q$6&amp;$X80,'Apartment Expenses'!$AE:$AE)</f>
        <v>0</v>
      </c>
      <c r="R80" s="56">
        <f>SUMIF('Apartment Expenses'!$J:$J,R$6&amp;$X80,'Apartment Expenses'!$AE:$AE)</f>
        <v>0</v>
      </c>
      <c r="S80" s="56">
        <f>SUMIF('Apartment Expenses'!$J:$J,S$6&amp;$X80,'Apartment Expenses'!$AE:$AE)</f>
        <v>0</v>
      </c>
      <c r="X80" s="3" t="str">
        <f>IF(C80&lt;='Apartment Expenses'!$BI$3,IF(ISERROR(RIGHT(D80,LEN(D80)-7)),"",RIGHT(D80,LEN(D80)-7)),IF(ISERROR(VLOOKUP('Vendor Spending'!C80,'Apartment Expenses'!BI:BJ,2,0)),"",VLOOKUP('Vendor Spending'!C80,'Apartment Expenses'!BI:BJ,2,0)))</f>
        <v/>
      </c>
    </row>
    <row r="81" spans="3:24" x14ac:dyDescent="0.25">
      <c r="C81" s="54">
        <v>75</v>
      </c>
      <c r="D81" s="55" t="str">
        <f>IF(ISERROR(VLOOKUP(C81,'Apartment Expenses'!F:H,2,0)),X81,VLOOKUP(C81,'Apartment Expenses'!F:H,2,0))</f>
        <v/>
      </c>
      <c r="E81" s="56">
        <f>IF(ISERROR(VLOOKUP(C81,'Apartment Expenses'!F:H,3,0)),0,VLOOKUP(C81,'Apartment Expenses'!F:H,3,0))</f>
        <v>0</v>
      </c>
      <c r="H81" s="56">
        <f>SUMIF('Apartment Expenses'!$J:$J,H$6&amp;$X81,'Apartment Expenses'!$AE:$AE)</f>
        <v>0</v>
      </c>
      <c r="I81" s="56">
        <f>SUMIF('Apartment Expenses'!$J:$J,I$6&amp;$X81,'Apartment Expenses'!$AE:$AE)</f>
        <v>0</v>
      </c>
      <c r="J81" s="56">
        <f>SUMIF('Apartment Expenses'!$J:$J,J$6&amp;$X81,'Apartment Expenses'!$AE:$AE)</f>
        <v>0</v>
      </c>
      <c r="K81" s="56">
        <f>SUMIF('Apartment Expenses'!$J:$J,K$6&amp;$X81,'Apartment Expenses'!$AE:$AE)</f>
        <v>0</v>
      </c>
      <c r="L81" s="56">
        <f>SUMIF('Apartment Expenses'!$J:$J,L$6&amp;$X81,'Apartment Expenses'!$AE:$AE)</f>
        <v>0</v>
      </c>
      <c r="M81" s="56">
        <f>SUMIF('Apartment Expenses'!$J:$J,M$6&amp;$X81,'Apartment Expenses'!$AE:$AE)</f>
        <v>0</v>
      </c>
      <c r="N81" s="56">
        <f>SUMIF('Apartment Expenses'!$J:$J,N$6&amp;$X81,'Apartment Expenses'!$AE:$AE)</f>
        <v>0</v>
      </c>
      <c r="O81" s="56">
        <f>SUMIF('Apartment Expenses'!$J:$J,O$6&amp;$X81,'Apartment Expenses'!$AE:$AE)</f>
        <v>0</v>
      </c>
      <c r="P81" s="56">
        <f>SUMIF('Apartment Expenses'!$J:$J,P$6&amp;$X81,'Apartment Expenses'!$AE:$AE)</f>
        <v>0</v>
      </c>
      <c r="Q81" s="56">
        <f>SUMIF('Apartment Expenses'!$J:$J,Q$6&amp;$X81,'Apartment Expenses'!$AE:$AE)</f>
        <v>0</v>
      </c>
      <c r="R81" s="56">
        <f>SUMIF('Apartment Expenses'!$J:$J,R$6&amp;$X81,'Apartment Expenses'!$AE:$AE)</f>
        <v>0</v>
      </c>
      <c r="S81" s="56">
        <f>SUMIF('Apartment Expenses'!$J:$J,S$6&amp;$X81,'Apartment Expenses'!$AE:$AE)</f>
        <v>0</v>
      </c>
      <c r="X81" s="3" t="str">
        <f>IF(C81&lt;='Apartment Expenses'!$BI$3,IF(ISERROR(RIGHT(D81,LEN(D81)-7)),"",RIGHT(D81,LEN(D81)-7)),IF(ISERROR(VLOOKUP('Vendor Spending'!C81,'Apartment Expenses'!BI:BJ,2,0)),"",VLOOKUP('Vendor Spending'!C81,'Apartment Expenses'!BI:BJ,2,0)))</f>
        <v/>
      </c>
    </row>
    <row r="82" spans="3:24" x14ac:dyDescent="0.25">
      <c r="C82" s="54">
        <v>76</v>
      </c>
      <c r="D82" s="55" t="str">
        <f>IF(ISERROR(VLOOKUP(C82,'Apartment Expenses'!F:H,2,0)),X82,VLOOKUP(C82,'Apartment Expenses'!F:H,2,0))</f>
        <v/>
      </c>
      <c r="E82" s="56">
        <f>IF(ISERROR(VLOOKUP(C82,'Apartment Expenses'!F:H,3,0)),0,VLOOKUP(C82,'Apartment Expenses'!F:H,3,0))</f>
        <v>0</v>
      </c>
      <c r="H82" s="56">
        <f>SUMIF('Apartment Expenses'!$J:$J,H$6&amp;$X82,'Apartment Expenses'!$AE:$AE)</f>
        <v>0</v>
      </c>
      <c r="I82" s="56">
        <f>SUMIF('Apartment Expenses'!$J:$J,I$6&amp;$X82,'Apartment Expenses'!$AE:$AE)</f>
        <v>0</v>
      </c>
      <c r="J82" s="56">
        <f>SUMIF('Apartment Expenses'!$J:$J,J$6&amp;$X82,'Apartment Expenses'!$AE:$AE)</f>
        <v>0</v>
      </c>
      <c r="K82" s="56">
        <f>SUMIF('Apartment Expenses'!$J:$J,K$6&amp;$X82,'Apartment Expenses'!$AE:$AE)</f>
        <v>0</v>
      </c>
      <c r="L82" s="56">
        <f>SUMIF('Apartment Expenses'!$J:$J,L$6&amp;$X82,'Apartment Expenses'!$AE:$AE)</f>
        <v>0</v>
      </c>
      <c r="M82" s="56">
        <f>SUMIF('Apartment Expenses'!$J:$J,M$6&amp;$X82,'Apartment Expenses'!$AE:$AE)</f>
        <v>0</v>
      </c>
      <c r="N82" s="56">
        <f>SUMIF('Apartment Expenses'!$J:$J,N$6&amp;$X82,'Apartment Expenses'!$AE:$AE)</f>
        <v>0</v>
      </c>
      <c r="O82" s="56">
        <f>SUMIF('Apartment Expenses'!$J:$J,O$6&amp;$X82,'Apartment Expenses'!$AE:$AE)</f>
        <v>0</v>
      </c>
      <c r="P82" s="56">
        <f>SUMIF('Apartment Expenses'!$J:$J,P$6&amp;$X82,'Apartment Expenses'!$AE:$AE)</f>
        <v>0</v>
      </c>
      <c r="Q82" s="56">
        <f>SUMIF('Apartment Expenses'!$J:$J,Q$6&amp;$X82,'Apartment Expenses'!$AE:$AE)</f>
        <v>0</v>
      </c>
      <c r="R82" s="56">
        <f>SUMIF('Apartment Expenses'!$J:$J,R$6&amp;$X82,'Apartment Expenses'!$AE:$AE)</f>
        <v>0</v>
      </c>
      <c r="S82" s="56">
        <f>SUMIF('Apartment Expenses'!$J:$J,S$6&amp;$X82,'Apartment Expenses'!$AE:$AE)</f>
        <v>0</v>
      </c>
      <c r="X82" s="3" t="str">
        <f>IF(C82&lt;='Apartment Expenses'!$BI$3,IF(ISERROR(RIGHT(D82,LEN(D82)-7)),"",RIGHT(D82,LEN(D82)-7)),IF(ISERROR(VLOOKUP('Vendor Spending'!C82,'Apartment Expenses'!BI:BJ,2,0)),"",VLOOKUP('Vendor Spending'!C82,'Apartment Expenses'!BI:BJ,2,0)))</f>
        <v/>
      </c>
    </row>
    <row r="83" spans="3:24" x14ac:dyDescent="0.25">
      <c r="C83" s="54">
        <v>77</v>
      </c>
      <c r="D83" s="55" t="str">
        <f>IF(ISERROR(VLOOKUP(C83,'Apartment Expenses'!F:H,2,0)),X83,VLOOKUP(C83,'Apartment Expenses'!F:H,2,0))</f>
        <v/>
      </c>
      <c r="E83" s="56">
        <f>IF(ISERROR(VLOOKUP(C83,'Apartment Expenses'!F:H,3,0)),0,VLOOKUP(C83,'Apartment Expenses'!F:H,3,0))</f>
        <v>0</v>
      </c>
      <c r="H83" s="56">
        <f>SUMIF('Apartment Expenses'!$J:$J,H$6&amp;$X83,'Apartment Expenses'!$AE:$AE)</f>
        <v>0</v>
      </c>
      <c r="I83" s="56">
        <f>SUMIF('Apartment Expenses'!$J:$J,I$6&amp;$X83,'Apartment Expenses'!$AE:$AE)</f>
        <v>0</v>
      </c>
      <c r="J83" s="56">
        <f>SUMIF('Apartment Expenses'!$J:$J,J$6&amp;$X83,'Apartment Expenses'!$AE:$AE)</f>
        <v>0</v>
      </c>
      <c r="K83" s="56">
        <f>SUMIF('Apartment Expenses'!$J:$J,K$6&amp;$X83,'Apartment Expenses'!$AE:$AE)</f>
        <v>0</v>
      </c>
      <c r="L83" s="56">
        <f>SUMIF('Apartment Expenses'!$J:$J,L$6&amp;$X83,'Apartment Expenses'!$AE:$AE)</f>
        <v>0</v>
      </c>
      <c r="M83" s="56">
        <f>SUMIF('Apartment Expenses'!$J:$J,M$6&amp;$X83,'Apartment Expenses'!$AE:$AE)</f>
        <v>0</v>
      </c>
      <c r="N83" s="56">
        <f>SUMIF('Apartment Expenses'!$J:$J,N$6&amp;$X83,'Apartment Expenses'!$AE:$AE)</f>
        <v>0</v>
      </c>
      <c r="O83" s="56">
        <f>SUMIF('Apartment Expenses'!$J:$J,O$6&amp;$X83,'Apartment Expenses'!$AE:$AE)</f>
        <v>0</v>
      </c>
      <c r="P83" s="56">
        <f>SUMIF('Apartment Expenses'!$J:$J,P$6&amp;$X83,'Apartment Expenses'!$AE:$AE)</f>
        <v>0</v>
      </c>
      <c r="Q83" s="56">
        <f>SUMIF('Apartment Expenses'!$J:$J,Q$6&amp;$X83,'Apartment Expenses'!$AE:$AE)</f>
        <v>0</v>
      </c>
      <c r="R83" s="56">
        <f>SUMIF('Apartment Expenses'!$J:$J,R$6&amp;$X83,'Apartment Expenses'!$AE:$AE)</f>
        <v>0</v>
      </c>
      <c r="S83" s="56">
        <f>SUMIF('Apartment Expenses'!$J:$J,S$6&amp;$X83,'Apartment Expenses'!$AE:$AE)</f>
        <v>0</v>
      </c>
      <c r="X83" s="3" t="str">
        <f>IF(C83&lt;='Apartment Expenses'!$BI$3,IF(ISERROR(RIGHT(D83,LEN(D83)-7)),"",RIGHT(D83,LEN(D83)-7)),IF(ISERROR(VLOOKUP('Vendor Spending'!C83,'Apartment Expenses'!BI:BJ,2,0)),"",VLOOKUP('Vendor Spending'!C83,'Apartment Expenses'!BI:BJ,2,0)))</f>
        <v/>
      </c>
    </row>
    <row r="84" spans="3:24" x14ac:dyDescent="0.25">
      <c r="C84" s="54">
        <v>78</v>
      </c>
      <c r="D84" s="55" t="str">
        <f>IF(ISERROR(VLOOKUP(C84,'Apartment Expenses'!F:H,2,0)),X84,VLOOKUP(C84,'Apartment Expenses'!F:H,2,0))</f>
        <v/>
      </c>
      <c r="E84" s="56">
        <f>IF(ISERROR(VLOOKUP(C84,'Apartment Expenses'!F:H,3,0)),0,VLOOKUP(C84,'Apartment Expenses'!F:H,3,0))</f>
        <v>0</v>
      </c>
      <c r="H84" s="56">
        <f>SUMIF('Apartment Expenses'!$J:$J,H$6&amp;$X84,'Apartment Expenses'!$AE:$AE)</f>
        <v>0</v>
      </c>
      <c r="I84" s="56">
        <f>SUMIF('Apartment Expenses'!$J:$J,I$6&amp;$X84,'Apartment Expenses'!$AE:$AE)</f>
        <v>0</v>
      </c>
      <c r="J84" s="56">
        <f>SUMIF('Apartment Expenses'!$J:$J,J$6&amp;$X84,'Apartment Expenses'!$AE:$AE)</f>
        <v>0</v>
      </c>
      <c r="K84" s="56">
        <f>SUMIF('Apartment Expenses'!$J:$J,K$6&amp;$X84,'Apartment Expenses'!$AE:$AE)</f>
        <v>0</v>
      </c>
      <c r="L84" s="56">
        <f>SUMIF('Apartment Expenses'!$J:$J,L$6&amp;$X84,'Apartment Expenses'!$AE:$AE)</f>
        <v>0</v>
      </c>
      <c r="M84" s="56">
        <f>SUMIF('Apartment Expenses'!$J:$J,M$6&amp;$X84,'Apartment Expenses'!$AE:$AE)</f>
        <v>0</v>
      </c>
      <c r="N84" s="56">
        <f>SUMIF('Apartment Expenses'!$J:$J,N$6&amp;$X84,'Apartment Expenses'!$AE:$AE)</f>
        <v>0</v>
      </c>
      <c r="O84" s="56">
        <f>SUMIF('Apartment Expenses'!$J:$J,O$6&amp;$X84,'Apartment Expenses'!$AE:$AE)</f>
        <v>0</v>
      </c>
      <c r="P84" s="56">
        <f>SUMIF('Apartment Expenses'!$J:$J,P$6&amp;$X84,'Apartment Expenses'!$AE:$AE)</f>
        <v>0</v>
      </c>
      <c r="Q84" s="56">
        <f>SUMIF('Apartment Expenses'!$J:$J,Q$6&amp;$X84,'Apartment Expenses'!$AE:$AE)</f>
        <v>0</v>
      </c>
      <c r="R84" s="56">
        <f>SUMIF('Apartment Expenses'!$J:$J,R$6&amp;$X84,'Apartment Expenses'!$AE:$AE)</f>
        <v>0</v>
      </c>
      <c r="S84" s="56">
        <f>SUMIF('Apartment Expenses'!$J:$J,S$6&amp;$X84,'Apartment Expenses'!$AE:$AE)</f>
        <v>0</v>
      </c>
      <c r="X84" s="3" t="str">
        <f>IF(C84&lt;='Apartment Expenses'!$BI$3,IF(ISERROR(RIGHT(D84,LEN(D84)-7)),"",RIGHT(D84,LEN(D84)-7)),IF(ISERROR(VLOOKUP('Vendor Spending'!C84,'Apartment Expenses'!BI:BJ,2,0)),"",VLOOKUP('Vendor Spending'!C84,'Apartment Expenses'!BI:BJ,2,0)))</f>
        <v/>
      </c>
    </row>
    <row r="85" spans="3:24" x14ac:dyDescent="0.25">
      <c r="C85" s="54">
        <v>79</v>
      </c>
      <c r="D85" s="55" t="str">
        <f>IF(ISERROR(VLOOKUP(C85,'Apartment Expenses'!F:H,2,0)),X85,VLOOKUP(C85,'Apartment Expenses'!F:H,2,0))</f>
        <v/>
      </c>
      <c r="E85" s="56">
        <f>IF(ISERROR(VLOOKUP(C85,'Apartment Expenses'!F:H,3,0)),0,VLOOKUP(C85,'Apartment Expenses'!F:H,3,0))</f>
        <v>0</v>
      </c>
      <c r="H85" s="56">
        <f>SUMIF('Apartment Expenses'!$J:$J,H$6&amp;$X85,'Apartment Expenses'!$AE:$AE)</f>
        <v>0</v>
      </c>
      <c r="I85" s="56">
        <f>SUMIF('Apartment Expenses'!$J:$J,I$6&amp;$X85,'Apartment Expenses'!$AE:$AE)</f>
        <v>0</v>
      </c>
      <c r="J85" s="56">
        <f>SUMIF('Apartment Expenses'!$J:$J,J$6&amp;$X85,'Apartment Expenses'!$AE:$AE)</f>
        <v>0</v>
      </c>
      <c r="K85" s="56">
        <f>SUMIF('Apartment Expenses'!$J:$J,K$6&amp;$X85,'Apartment Expenses'!$AE:$AE)</f>
        <v>0</v>
      </c>
      <c r="L85" s="56">
        <f>SUMIF('Apartment Expenses'!$J:$J,L$6&amp;$X85,'Apartment Expenses'!$AE:$AE)</f>
        <v>0</v>
      </c>
      <c r="M85" s="56">
        <f>SUMIF('Apartment Expenses'!$J:$J,M$6&amp;$X85,'Apartment Expenses'!$AE:$AE)</f>
        <v>0</v>
      </c>
      <c r="N85" s="56">
        <f>SUMIF('Apartment Expenses'!$J:$J,N$6&amp;$X85,'Apartment Expenses'!$AE:$AE)</f>
        <v>0</v>
      </c>
      <c r="O85" s="56">
        <f>SUMIF('Apartment Expenses'!$J:$J,O$6&amp;$X85,'Apartment Expenses'!$AE:$AE)</f>
        <v>0</v>
      </c>
      <c r="P85" s="56">
        <f>SUMIF('Apartment Expenses'!$J:$J,P$6&amp;$X85,'Apartment Expenses'!$AE:$AE)</f>
        <v>0</v>
      </c>
      <c r="Q85" s="56">
        <f>SUMIF('Apartment Expenses'!$J:$J,Q$6&amp;$X85,'Apartment Expenses'!$AE:$AE)</f>
        <v>0</v>
      </c>
      <c r="R85" s="56">
        <f>SUMIF('Apartment Expenses'!$J:$J,R$6&amp;$X85,'Apartment Expenses'!$AE:$AE)</f>
        <v>0</v>
      </c>
      <c r="S85" s="56">
        <f>SUMIF('Apartment Expenses'!$J:$J,S$6&amp;$X85,'Apartment Expenses'!$AE:$AE)</f>
        <v>0</v>
      </c>
      <c r="X85" s="3" t="str">
        <f>IF(C85&lt;='Apartment Expenses'!$BI$3,IF(ISERROR(RIGHT(D85,LEN(D85)-7)),"",RIGHT(D85,LEN(D85)-7)),IF(ISERROR(VLOOKUP('Vendor Spending'!C85,'Apartment Expenses'!BI:BJ,2,0)),"",VLOOKUP('Vendor Spending'!C85,'Apartment Expenses'!BI:BJ,2,0)))</f>
        <v/>
      </c>
    </row>
    <row r="86" spans="3:24" x14ac:dyDescent="0.25">
      <c r="C86" s="54">
        <v>80</v>
      </c>
      <c r="D86" s="55" t="str">
        <f>IF(ISERROR(VLOOKUP(C86,'Apartment Expenses'!F:H,2,0)),X86,VLOOKUP(C86,'Apartment Expenses'!F:H,2,0))</f>
        <v/>
      </c>
      <c r="E86" s="56">
        <f>IF(ISERROR(VLOOKUP(C86,'Apartment Expenses'!F:H,3,0)),0,VLOOKUP(C86,'Apartment Expenses'!F:H,3,0))</f>
        <v>0</v>
      </c>
      <c r="H86" s="56">
        <f>SUMIF('Apartment Expenses'!$J:$J,H$6&amp;$X86,'Apartment Expenses'!$AE:$AE)</f>
        <v>0</v>
      </c>
      <c r="I86" s="56">
        <f>SUMIF('Apartment Expenses'!$J:$J,I$6&amp;$X86,'Apartment Expenses'!$AE:$AE)</f>
        <v>0</v>
      </c>
      <c r="J86" s="56">
        <f>SUMIF('Apartment Expenses'!$J:$J,J$6&amp;$X86,'Apartment Expenses'!$AE:$AE)</f>
        <v>0</v>
      </c>
      <c r="K86" s="56">
        <f>SUMIF('Apartment Expenses'!$J:$J,K$6&amp;$X86,'Apartment Expenses'!$AE:$AE)</f>
        <v>0</v>
      </c>
      <c r="L86" s="56">
        <f>SUMIF('Apartment Expenses'!$J:$J,L$6&amp;$X86,'Apartment Expenses'!$AE:$AE)</f>
        <v>0</v>
      </c>
      <c r="M86" s="56">
        <f>SUMIF('Apartment Expenses'!$J:$J,M$6&amp;$X86,'Apartment Expenses'!$AE:$AE)</f>
        <v>0</v>
      </c>
      <c r="N86" s="56">
        <f>SUMIF('Apartment Expenses'!$J:$J,N$6&amp;$X86,'Apartment Expenses'!$AE:$AE)</f>
        <v>0</v>
      </c>
      <c r="O86" s="56">
        <f>SUMIF('Apartment Expenses'!$J:$J,O$6&amp;$X86,'Apartment Expenses'!$AE:$AE)</f>
        <v>0</v>
      </c>
      <c r="P86" s="56">
        <f>SUMIF('Apartment Expenses'!$J:$J,P$6&amp;$X86,'Apartment Expenses'!$AE:$AE)</f>
        <v>0</v>
      </c>
      <c r="Q86" s="56">
        <f>SUMIF('Apartment Expenses'!$J:$J,Q$6&amp;$X86,'Apartment Expenses'!$AE:$AE)</f>
        <v>0</v>
      </c>
      <c r="R86" s="56">
        <f>SUMIF('Apartment Expenses'!$J:$J,R$6&amp;$X86,'Apartment Expenses'!$AE:$AE)</f>
        <v>0</v>
      </c>
      <c r="S86" s="56">
        <f>SUMIF('Apartment Expenses'!$J:$J,S$6&amp;$X86,'Apartment Expenses'!$AE:$AE)</f>
        <v>0</v>
      </c>
      <c r="X86" s="3" t="str">
        <f>IF(C86&lt;='Apartment Expenses'!$BI$3,IF(ISERROR(RIGHT(D86,LEN(D86)-7)),"",RIGHT(D86,LEN(D86)-7)),IF(ISERROR(VLOOKUP('Vendor Spending'!C86,'Apartment Expenses'!BI:BJ,2,0)),"",VLOOKUP('Vendor Spending'!C86,'Apartment Expenses'!BI:BJ,2,0)))</f>
        <v/>
      </c>
    </row>
    <row r="87" spans="3:24" x14ac:dyDescent="0.25">
      <c r="C87" s="54">
        <v>81</v>
      </c>
      <c r="D87" s="55" t="str">
        <f>IF(ISERROR(VLOOKUP(C87,'Apartment Expenses'!F:H,2,0)),X87,VLOOKUP(C87,'Apartment Expenses'!F:H,2,0))</f>
        <v/>
      </c>
      <c r="E87" s="56">
        <f>IF(ISERROR(VLOOKUP(C87,'Apartment Expenses'!F:H,3,0)),0,VLOOKUP(C87,'Apartment Expenses'!F:H,3,0))</f>
        <v>0</v>
      </c>
      <c r="H87" s="56">
        <f>SUMIF('Apartment Expenses'!$J:$J,H$6&amp;$X87,'Apartment Expenses'!$AE:$AE)</f>
        <v>0</v>
      </c>
      <c r="I87" s="56">
        <f>SUMIF('Apartment Expenses'!$J:$J,I$6&amp;$X87,'Apartment Expenses'!$AE:$AE)</f>
        <v>0</v>
      </c>
      <c r="J87" s="56">
        <f>SUMIF('Apartment Expenses'!$J:$J,J$6&amp;$X87,'Apartment Expenses'!$AE:$AE)</f>
        <v>0</v>
      </c>
      <c r="K87" s="56">
        <f>SUMIF('Apartment Expenses'!$J:$J,K$6&amp;$X87,'Apartment Expenses'!$AE:$AE)</f>
        <v>0</v>
      </c>
      <c r="L87" s="56">
        <f>SUMIF('Apartment Expenses'!$J:$J,L$6&amp;$X87,'Apartment Expenses'!$AE:$AE)</f>
        <v>0</v>
      </c>
      <c r="M87" s="56">
        <f>SUMIF('Apartment Expenses'!$J:$J,M$6&amp;$X87,'Apartment Expenses'!$AE:$AE)</f>
        <v>0</v>
      </c>
      <c r="N87" s="56">
        <f>SUMIF('Apartment Expenses'!$J:$J,N$6&amp;$X87,'Apartment Expenses'!$AE:$AE)</f>
        <v>0</v>
      </c>
      <c r="O87" s="56">
        <f>SUMIF('Apartment Expenses'!$J:$J,O$6&amp;$X87,'Apartment Expenses'!$AE:$AE)</f>
        <v>0</v>
      </c>
      <c r="P87" s="56">
        <f>SUMIF('Apartment Expenses'!$J:$J,P$6&amp;$X87,'Apartment Expenses'!$AE:$AE)</f>
        <v>0</v>
      </c>
      <c r="Q87" s="56">
        <f>SUMIF('Apartment Expenses'!$J:$J,Q$6&amp;$X87,'Apartment Expenses'!$AE:$AE)</f>
        <v>0</v>
      </c>
      <c r="R87" s="56">
        <f>SUMIF('Apartment Expenses'!$J:$J,R$6&amp;$X87,'Apartment Expenses'!$AE:$AE)</f>
        <v>0</v>
      </c>
      <c r="S87" s="56">
        <f>SUMIF('Apartment Expenses'!$J:$J,S$6&amp;$X87,'Apartment Expenses'!$AE:$AE)</f>
        <v>0</v>
      </c>
      <c r="X87" s="3" t="str">
        <f>IF(C87&lt;='Apartment Expenses'!$BI$3,IF(ISERROR(RIGHT(D87,LEN(D87)-7)),"",RIGHT(D87,LEN(D87)-7)),IF(ISERROR(VLOOKUP('Vendor Spending'!C87,'Apartment Expenses'!BI:BJ,2,0)),"",VLOOKUP('Vendor Spending'!C87,'Apartment Expenses'!BI:BJ,2,0)))</f>
        <v/>
      </c>
    </row>
    <row r="88" spans="3:24" x14ac:dyDescent="0.25">
      <c r="C88" s="54">
        <v>82</v>
      </c>
      <c r="D88" s="55" t="str">
        <f>IF(ISERROR(VLOOKUP(C88,'Apartment Expenses'!F:H,2,0)),X88,VLOOKUP(C88,'Apartment Expenses'!F:H,2,0))</f>
        <v/>
      </c>
      <c r="E88" s="56">
        <f>IF(ISERROR(VLOOKUP(C88,'Apartment Expenses'!F:H,3,0)),0,VLOOKUP(C88,'Apartment Expenses'!F:H,3,0))</f>
        <v>0</v>
      </c>
      <c r="H88" s="56">
        <f>SUMIF('Apartment Expenses'!$J:$J,H$6&amp;$X88,'Apartment Expenses'!$AE:$AE)</f>
        <v>0</v>
      </c>
      <c r="I88" s="56">
        <f>SUMIF('Apartment Expenses'!$J:$J,I$6&amp;$X88,'Apartment Expenses'!$AE:$AE)</f>
        <v>0</v>
      </c>
      <c r="J88" s="56">
        <f>SUMIF('Apartment Expenses'!$J:$J,J$6&amp;$X88,'Apartment Expenses'!$AE:$AE)</f>
        <v>0</v>
      </c>
      <c r="K88" s="56">
        <f>SUMIF('Apartment Expenses'!$J:$J,K$6&amp;$X88,'Apartment Expenses'!$AE:$AE)</f>
        <v>0</v>
      </c>
      <c r="L88" s="56">
        <f>SUMIF('Apartment Expenses'!$J:$J,L$6&amp;$X88,'Apartment Expenses'!$AE:$AE)</f>
        <v>0</v>
      </c>
      <c r="M88" s="56">
        <f>SUMIF('Apartment Expenses'!$J:$J,M$6&amp;$X88,'Apartment Expenses'!$AE:$AE)</f>
        <v>0</v>
      </c>
      <c r="N88" s="56">
        <f>SUMIF('Apartment Expenses'!$J:$J,N$6&amp;$X88,'Apartment Expenses'!$AE:$AE)</f>
        <v>0</v>
      </c>
      <c r="O88" s="56">
        <f>SUMIF('Apartment Expenses'!$J:$J,O$6&amp;$X88,'Apartment Expenses'!$AE:$AE)</f>
        <v>0</v>
      </c>
      <c r="P88" s="56">
        <f>SUMIF('Apartment Expenses'!$J:$J,P$6&amp;$X88,'Apartment Expenses'!$AE:$AE)</f>
        <v>0</v>
      </c>
      <c r="Q88" s="56">
        <f>SUMIF('Apartment Expenses'!$J:$J,Q$6&amp;$X88,'Apartment Expenses'!$AE:$AE)</f>
        <v>0</v>
      </c>
      <c r="R88" s="56">
        <f>SUMIF('Apartment Expenses'!$J:$J,R$6&amp;$X88,'Apartment Expenses'!$AE:$AE)</f>
        <v>0</v>
      </c>
      <c r="S88" s="56">
        <f>SUMIF('Apartment Expenses'!$J:$J,S$6&amp;$X88,'Apartment Expenses'!$AE:$AE)</f>
        <v>0</v>
      </c>
      <c r="X88" s="3" t="str">
        <f>IF(C88&lt;='Apartment Expenses'!$BI$3,IF(ISERROR(RIGHT(D88,LEN(D88)-7)),"",RIGHT(D88,LEN(D88)-7)),IF(ISERROR(VLOOKUP('Vendor Spending'!C88,'Apartment Expenses'!BI:BJ,2,0)),"",VLOOKUP('Vendor Spending'!C88,'Apartment Expenses'!BI:BJ,2,0)))</f>
        <v/>
      </c>
    </row>
    <row r="89" spans="3:24" x14ac:dyDescent="0.25">
      <c r="C89" s="54">
        <v>83</v>
      </c>
      <c r="D89" s="55" t="str">
        <f>IF(ISERROR(VLOOKUP(C89,'Apartment Expenses'!F:H,2,0)),X89,VLOOKUP(C89,'Apartment Expenses'!F:H,2,0))</f>
        <v/>
      </c>
      <c r="E89" s="56">
        <f>IF(ISERROR(VLOOKUP(C89,'Apartment Expenses'!F:H,3,0)),0,VLOOKUP(C89,'Apartment Expenses'!F:H,3,0))</f>
        <v>0</v>
      </c>
      <c r="H89" s="56">
        <f>SUMIF('Apartment Expenses'!$J:$J,H$6&amp;$X89,'Apartment Expenses'!$AE:$AE)</f>
        <v>0</v>
      </c>
      <c r="I89" s="56">
        <f>SUMIF('Apartment Expenses'!$J:$J,I$6&amp;$X89,'Apartment Expenses'!$AE:$AE)</f>
        <v>0</v>
      </c>
      <c r="J89" s="56">
        <f>SUMIF('Apartment Expenses'!$J:$J,J$6&amp;$X89,'Apartment Expenses'!$AE:$AE)</f>
        <v>0</v>
      </c>
      <c r="K89" s="56">
        <f>SUMIF('Apartment Expenses'!$J:$J,K$6&amp;$X89,'Apartment Expenses'!$AE:$AE)</f>
        <v>0</v>
      </c>
      <c r="L89" s="56">
        <f>SUMIF('Apartment Expenses'!$J:$J,L$6&amp;$X89,'Apartment Expenses'!$AE:$AE)</f>
        <v>0</v>
      </c>
      <c r="M89" s="56">
        <f>SUMIF('Apartment Expenses'!$J:$J,M$6&amp;$X89,'Apartment Expenses'!$AE:$AE)</f>
        <v>0</v>
      </c>
      <c r="N89" s="56">
        <f>SUMIF('Apartment Expenses'!$J:$J,N$6&amp;$X89,'Apartment Expenses'!$AE:$AE)</f>
        <v>0</v>
      </c>
      <c r="O89" s="56">
        <f>SUMIF('Apartment Expenses'!$J:$J,O$6&amp;$X89,'Apartment Expenses'!$AE:$AE)</f>
        <v>0</v>
      </c>
      <c r="P89" s="56">
        <f>SUMIF('Apartment Expenses'!$J:$J,P$6&amp;$X89,'Apartment Expenses'!$AE:$AE)</f>
        <v>0</v>
      </c>
      <c r="Q89" s="56">
        <f>SUMIF('Apartment Expenses'!$J:$J,Q$6&amp;$X89,'Apartment Expenses'!$AE:$AE)</f>
        <v>0</v>
      </c>
      <c r="R89" s="56">
        <f>SUMIF('Apartment Expenses'!$J:$J,R$6&amp;$X89,'Apartment Expenses'!$AE:$AE)</f>
        <v>0</v>
      </c>
      <c r="S89" s="56">
        <f>SUMIF('Apartment Expenses'!$J:$J,S$6&amp;$X89,'Apartment Expenses'!$AE:$AE)</f>
        <v>0</v>
      </c>
      <c r="X89" s="3" t="str">
        <f>IF(C89&lt;='Apartment Expenses'!$BI$3,IF(ISERROR(RIGHT(D89,LEN(D89)-7)),"",RIGHT(D89,LEN(D89)-7)),IF(ISERROR(VLOOKUP('Vendor Spending'!C89,'Apartment Expenses'!BI:BJ,2,0)),"",VLOOKUP('Vendor Spending'!C89,'Apartment Expenses'!BI:BJ,2,0)))</f>
        <v/>
      </c>
    </row>
    <row r="90" spans="3:24" x14ac:dyDescent="0.25">
      <c r="C90" s="54">
        <v>84</v>
      </c>
      <c r="D90" s="55" t="str">
        <f>IF(ISERROR(VLOOKUP(C90,'Apartment Expenses'!F:H,2,0)),X90,VLOOKUP(C90,'Apartment Expenses'!F:H,2,0))</f>
        <v/>
      </c>
      <c r="E90" s="56">
        <f>IF(ISERROR(VLOOKUP(C90,'Apartment Expenses'!F:H,3,0)),0,VLOOKUP(C90,'Apartment Expenses'!F:H,3,0))</f>
        <v>0</v>
      </c>
      <c r="H90" s="56">
        <f>SUMIF('Apartment Expenses'!$J:$J,H$6&amp;$X90,'Apartment Expenses'!$AE:$AE)</f>
        <v>0</v>
      </c>
      <c r="I90" s="56">
        <f>SUMIF('Apartment Expenses'!$J:$J,I$6&amp;$X90,'Apartment Expenses'!$AE:$AE)</f>
        <v>0</v>
      </c>
      <c r="J90" s="56">
        <f>SUMIF('Apartment Expenses'!$J:$J,J$6&amp;$X90,'Apartment Expenses'!$AE:$AE)</f>
        <v>0</v>
      </c>
      <c r="K90" s="56">
        <f>SUMIF('Apartment Expenses'!$J:$J,K$6&amp;$X90,'Apartment Expenses'!$AE:$AE)</f>
        <v>0</v>
      </c>
      <c r="L90" s="56">
        <f>SUMIF('Apartment Expenses'!$J:$J,L$6&amp;$X90,'Apartment Expenses'!$AE:$AE)</f>
        <v>0</v>
      </c>
      <c r="M90" s="56">
        <f>SUMIF('Apartment Expenses'!$J:$J,M$6&amp;$X90,'Apartment Expenses'!$AE:$AE)</f>
        <v>0</v>
      </c>
      <c r="N90" s="56">
        <f>SUMIF('Apartment Expenses'!$J:$J,N$6&amp;$X90,'Apartment Expenses'!$AE:$AE)</f>
        <v>0</v>
      </c>
      <c r="O90" s="56">
        <f>SUMIF('Apartment Expenses'!$J:$J,O$6&amp;$X90,'Apartment Expenses'!$AE:$AE)</f>
        <v>0</v>
      </c>
      <c r="P90" s="56">
        <f>SUMIF('Apartment Expenses'!$J:$J,P$6&amp;$X90,'Apartment Expenses'!$AE:$AE)</f>
        <v>0</v>
      </c>
      <c r="Q90" s="56">
        <f>SUMIF('Apartment Expenses'!$J:$J,Q$6&amp;$X90,'Apartment Expenses'!$AE:$AE)</f>
        <v>0</v>
      </c>
      <c r="R90" s="56">
        <f>SUMIF('Apartment Expenses'!$J:$J,R$6&amp;$X90,'Apartment Expenses'!$AE:$AE)</f>
        <v>0</v>
      </c>
      <c r="S90" s="56">
        <f>SUMIF('Apartment Expenses'!$J:$J,S$6&amp;$X90,'Apartment Expenses'!$AE:$AE)</f>
        <v>0</v>
      </c>
      <c r="X90" s="3" t="str">
        <f>IF(C90&lt;='Apartment Expenses'!$BI$3,IF(ISERROR(RIGHT(D90,LEN(D90)-7)),"",RIGHT(D90,LEN(D90)-7)),IF(ISERROR(VLOOKUP('Vendor Spending'!C90,'Apartment Expenses'!BI:BJ,2,0)),"",VLOOKUP('Vendor Spending'!C90,'Apartment Expenses'!BI:BJ,2,0)))</f>
        <v/>
      </c>
    </row>
    <row r="91" spans="3:24" x14ac:dyDescent="0.25">
      <c r="C91" s="54">
        <v>85</v>
      </c>
      <c r="D91" s="55" t="str">
        <f>IF(ISERROR(VLOOKUP(C91,'Apartment Expenses'!F:H,2,0)),X91,VLOOKUP(C91,'Apartment Expenses'!F:H,2,0))</f>
        <v/>
      </c>
      <c r="E91" s="56">
        <f>IF(ISERROR(VLOOKUP(C91,'Apartment Expenses'!F:H,3,0)),0,VLOOKUP(C91,'Apartment Expenses'!F:H,3,0))</f>
        <v>0</v>
      </c>
      <c r="H91" s="56">
        <f>SUMIF('Apartment Expenses'!$J:$J,H$6&amp;$X91,'Apartment Expenses'!$AE:$AE)</f>
        <v>0</v>
      </c>
      <c r="I91" s="56">
        <f>SUMIF('Apartment Expenses'!$J:$J,I$6&amp;$X91,'Apartment Expenses'!$AE:$AE)</f>
        <v>0</v>
      </c>
      <c r="J91" s="56">
        <f>SUMIF('Apartment Expenses'!$J:$J,J$6&amp;$X91,'Apartment Expenses'!$AE:$AE)</f>
        <v>0</v>
      </c>
      <c r="K91" s="56">
        <f>SUMIF('Apartment Expenses'!$J:$J,K$6&amp;$X91,'Apartment Expenses'!$AE:$AE)</f>
        <v>0</v>
      </c>
      <c r="L91" s="56">
        <f>SUMIF('Apartment Expenses'!$J:$J,L$6&amp;$X91,'Apartment Expenses'!$AE:$AE)</f>
        <v>0</v>
      </c>
      <c r="M91" s="56">
        <f>SUMIF('Apartment Expenses'!$J:$J,M$6&amp;$X91,'Apartment Expenses'!$AE:$AE)</f>
        <v>0</v>
      </c>
      <c r="N91" s="56">
        <f>SUMIF('Apartment Expenses'!$J:$J,N$6&amp;$X91,'Apartment Expenses'!$AE:$AE)</f>
        <v>0</v>
      </c>
      <c r="O91" s="56">
        <f>SUMIF('Apartment Expenses'!$J:$J,O$6&amp;$X91,'Apartment Expenses'!$AE:$AE)</f>
        <v>0</v>
      </c>
      <c r="P91" s="56">
        <f>SUMIF('Apartment Expenses'!$J:$J,P$6&amp;$X91,'Apartment Expenses'!$AE:$AE)</f>
        <v>0</v>
      </c>
      <c r="Q91" s="56">
        <f>SUMIF('Apartment Expenses'!$J:$J,Q$6&amp;$X91,'Apartment Expenses'!$AE:$AE)</f>
        <v>0</v>
      </c>
      <c r="R91" s="56">
        <f>SUMIF('Apartment Expenses'!$J:$J,R$6&amp;$X91,'Apartment Expenses'!$AE:$AE)</f>
        <v>0</v>
      </c>
      <c r="S91" s="56">
        <f>SUMIF('Apartment Expenses'!$J:$J,S$6&amp;$X91,'Apartment Expenses'!$AE:$AE)</f>
        <v>0</v>
      </c>
      <c r="X91" s="3" t="str">
        <f>IF(C91&lt;='Apartment Expenses'!$BI$3,IF(ISERROR(RIGHT(D91,LEN(D91)-7)),"",RIGHT(D91,LEN(D91)-7)),IF(ISERROR(VLOOKUP('Vendor Spending'!C91,'Apartment Expenses'!BI:BJ,2,0)),"",VLOOKUP('Vendor Spending'!C91,'Apartment Expenses'!BI:BJ,2,0)))</f>
        <v/>
      </c>
    </row>
    <row r="92" spans="3:24" x14ac:dyDescent="0.25">
      <c r="C92" s="54">
        <v>86</v>
      </c>
      <c r="D92" s="55" t="str">
        <f>IF(ISERROR(VLOOKUP(C92,'Apartment Expenses'!F:H,2,0)),X92,VLOOKUP(C92,'Apartment Expenses'!F:H,2,0))</f>
        <v/>
      </c>
      <c r="E92" s="56">
        <f>IF(ISERROR(VLOOKUP(C92,'Apartment Expenses'!F:H,3,0)),0,VLOOKUP(C92,'Apartment Expenses'!F:H,3,0))</f>
        <v>0</v>
      </c>
      <c r="H92" s="56">
        <f>SUMIF('Apartment Expenses'!$J:$J,H$6&amp;$X92,'Apartment Expenses'!$AE:$AE)</f>
        <v>0</v>
      </c>
      <c r="I92" s="56">
        <f>SUMIF('Apartment Expenses'!$J:$J,I$6&amp;$X92,'Apartment Expenses'!$AE:$AE)</f>
        <v>0</v>
      </c>
      <c r="J92" s="56">
        <f>SUMIF('Apartment Expenses'!$J:$J,J$6&amp;$X92,'Apartment Expenses'!$AE:$AE)</f>
        <v>0</v>
      </c>
      <c r="K92" s="56">
        <f>SUMIF('Apartment Expenses'!$J:$J,K$6&amp;$X92,'Apartment Expenses'!$AE:$AE)</f>
        <v>0</v>
      </c>
      <c r="L92" s="56">
        <f>SUMIF('Apartment Expenses'!$J:$J,L$6&amp;$X92,'Apartment Expenses'!$AE:$AE)</f>
        <v>0</v>
      </c>
      <c r="M92" s="56">
        <f>SUMIF('Apartment Expenses'!$J:$J,M$6&amp;$X92,'Apartment Expenses'!$AE:$AE)</f>
        <v>0</v>
      </c>
      <c r="N92" s="56">
        <f>SUMIF('Apartment Expenses'!$J:$J,N$6&amp;$X92,'Apartment Expenses'!$AE:$AE)</f>
        <v>0</v>
      </c>
      <c r="O92" s="56">
        <f>SUMIF('Apartment Expenses'!$J:$J,O$6&amp;$X92,'Apartment Expenses'!$AE:$AE)</f>
        <v>0</v>
      </c>
      <c r="P92" s="56">
        <f>SUMIF('Apartment Expenses'!$J:$J,P$6&amp;$X92,'Apartment Expenses'!$AE:$AE)</f>
        <v>0</v>
      </c>
      <c r="Q92" s="56">
        <f>SUMIF('Apartment Expenses'!$J:$J,Q$6&amp;$X92,'Apartment Expenses'!$AE:$AE)</f>
        <v>0</v>
      </c>
      <c r="R92" s="56">
        <f>SUMIF('Apartment Expenses'!$J:$J,R$6&amp;$X92,'Apartment Expenses'!$AE:$AE)</f>
        <v>0</v>
      </c>
      <c r="S92" s="56">
        <f>SUMIF('Apartment Expenses'!$J:$J,S$6&amp;$X92,'Apartment Expenses'!$AE:$AE)</f>
        <v>0</v>
      </c>
      <c r="X92" s="3" t="str">
        <f>IF(C92&lt;='Apartment Expenses'!$BI$3,IF(ISERROR(RIGHT(D92,LEN(D92)-7)),"",RIGHT(D92,LEN(D92)-7)),IF(ISERROR(VLOOKUP('Vendor Spending'!C92,'Apartment Expenses'!BI:BJ,2,0)),"",VLOOKUP('Vendor Spending'!C92,'Apartment Expenses'!BI:BJ,2,0)))</f>
        <v/>
      </c>
    </row>
    <row r="93" spans="3:24" x14ac:dyDescent="0.25">
      <c r="C93" s="54">
        <v>87</v>
      </c>
      <c r="D93" s="55" t="str">
        <f>IF(ISERROR(VLOOKUP(C93,'Apartment Expenses'!F:H,2,0)),X93,VLOOKUP(C93,'Apartment Expenses'!F:H,2,0))</f>
        <v/>
      </c>
      <c r="E93" s="56">
        <f>IF(ISERROR(VLOOKUP(C93,'Apartment Expenses'!F:H,3,0)),0,VLOOKUP(C93,'Apartment Expenses'!F:H,3,0))</f>
        <v>0</v>
      </c>
      <c r="H93" s="56">
        <f>SUMIF('Apartment Expenses'!$J:$J,H$6&amp;$X93,'Apartment Expenses'!$AE:$AE)</f>
        <v>0</v>
      </c>
      <c r="I93" s="56">
        <f>SUMIF('Apartment Expenses'!$J:$J,I$6&amp;$X93,'Apartment Expenses'!$AE:$AE)</f>
        <v>0</v>
      </c>
      <c r="J93" s="56">
        <f>SUMIF('Apartment Expenses'!$J:$J,J$6&amp;$X93,'Apartment Expenses'!$AE:$AE)</f>
        <v>0</v>
      </c>
      <c r="K93" s="56">
        <f>SUMIF('Apartment Expenses'!$J:$J,K$6&amp;$X93,'Apartment Expenses'!$AE:$AE)</f>
        <v>0</v>
      </c>
      <c r="L93" s="56">
        <f>SUMIF('Apartment Expenses'!$J:$J,L$6&amp;$X93,'Apartment Expenses'!$AE:$AE)</f>
        <v>0</v>
      </c>
      <c r="M93" s="56">
        <f>SUMIF('Apartment Expenses'!$J:$J,M$6&amp;$X93,'Apartment Expenses'!$AE:$AE)</f>
        <v>0</v>
      </c>
      <c r="N93" s="56">
        <f>SUMIF('Apartment Expenses'!$J:$J,N$6&amp;$X93,'Apartment Expenses'!$AE:$AE)</f>
        <v>0</v>
      </c>
      <c r="O93" s="56">
        <f>SUMIF('Apartment Expenses'!$J:$J,O$6&amp;$X93,'Apartment Expenses'!$AE:$AE)</f>
        <v>0</v>
      </c>
      <c r="P93" s="56">
        <f>SUMIF('Apartment Expenses'!$J:$J,P$6&amp;$X93,'Apartment Expenses'!$AE:$AE)</f>
        <v>0</v>
      </c>
      <c r="Q93" s="56">
        <f>SUMIF('Apartment Expenses'!$J:$J,Q$6&amp;$X93,'Apartment Expenses'!$AE:$AE)</f>
        <v>0</v>
      </c>
      <c r="R93" s="56">
        <f>SUMIF('Apartment Expenses'!$J:$J,R$6&amp;$X93,'Apartment Expenses'!$AE:$AE)</f>
        <v>0</v>
      </c>
      <c r="S93" s="56">
        <f>SUMIF('Apartment Expenses'!$J:$J,S$6&amp;$X93,'Apartment Expenses'!$AE:$AE)</f>
        <v>0</v>
      </c>
      <c r="X93" s="3" t="str">
        <f>IF(C93&lt;='Apartment Expenses'!$BI$3,IF(ISERROR(RIGHT(D93,LEN(D93)-7)),"",RIGHT(D93,LEN(D93)-7)),IF(ISERROR(VLOOKUP('Vendor Spending'!C93,'Apartment Expenses'!BI:BJ,2,0)),"",VLOOKUP('Vendor Spending'!C93,'Apartment Expenses'!BI:BJ,2,0)))</f>
        <v/>
      </c>
    </row>
    <row r="94" spans="3:24" x14ac:dyDescent="0.25">
      <c r="C94" s="54">
        <v>88</v>
      </c>
      <c r="D94" s="55" t="str">
        <f>IF(ISERROR(VLOOKUP(C94,'Apartment Expenses'!F:H,2,0)),X94,VLOOKUP(C94,'Apartment Expenses'!F:H,2,0))</f>
        <v/>
      </c>
      <c r="E94" s="56">
        <f>IF(ISERROR(VLOOKUP(C94,'Apartment Expenses'!F:H,3,0)),0,VLOOKUP(C94,'Apartment Expenses'!F:H,3,0))</f>
        <v>0</v>
      </c>
      <c r="H94" s="56">
        <f>SUMIF('Apartment Expenses'!$J:$J,H$6&amp;$X94,'Apartment Expenses'!$AE:$AE)</f>
        <v>0</v>
      </c>
      <c r="I94" s="56">
        <f>SUMIF('Apartment Expenses'!$J:$J,I$6&amp;$X94,'Apartment Expenses'!$AE:$AE)</f>
        <v>0</v>
      </c>
      <c r="J94" s="56">
        <f>SUMIF('Apartment Expenses'!$J:$J,J$6&amp;$X94,'Apartment Expenses'!$AE:$AE)</f>
        <v>0</v>
      </c>
      <c r="K94" s="56">
        <f>SUMIF('Apartment Expenses'!$J:$J,K$6&amp;$X94,'Apartment Expenses'!$AE:$AE)</f>
        <v>0</v>
      </c>
      <c r="L94" s="56">
        <f>SUMIF('Apartment Expenses'!$J:$J,L$6&amp;$X94,'Apartment Expenses'!$AE:$AE)</f>
        <v>0</v>
      </c>
      <c r="M94" s="56">
        <f>SUMIF('Apartment Expenses'!$J:$J,M$6&amp;$X94,'Apartment Expenses'!$AE:$AE)</f>
        <v>0</v>
      </c>
      <c r="N94" s="56">
        <f>SUMIF('Apartment Expenses'!$J:$J,N$6&amp;$X94,'Apartment Expenses'!$AE:$AE)</f>
        <v>0</v>
      </c>
      <c r="O94" s="56">
        <f>SUMIF('Apartment Expenses'!$J:$J,O$6&amp;$X94,'Apartment Expenses'!$AE:$AE)</f>
        <v>0</v>
      </c>
      <c r="P94" s="56">
        <f>SUMIF('Apartment Expenses'!$J:$J,P$6&amp;$X94,'Apartment Expenses'!$AE:$AE)</f>
        <v>0</v>
      </c>
      <c r="Q94" s="56">
        <f>SUMIF('Apartment Expenses'!$J:$J,Q$6&amp;$X94,'Apartment Expenses'!$AE:$AE)</f>
        <v>0</v>
      </c>
      <c r="R94" s="56">
        <f>SUMIF('Apartment Expenses'!$J:$J,R$6&amp;$X94,'Apartment Expenses'!$AE:$AE)</f>
        <v>0</v>
      </c>
      <c r="S94" s="56">
        <f>SUMIF('Apartment Expenses'!$J:$J,S$6&amp;$X94,'Apartment Expenses'!$AE:$AE)</f>
        <v>0</v>
      </c>
      <c r="X94" s="3" t="str">
        <f>IF(C94&lt;='Apartment Expenses'!$BI$3,IF(ISERROR(RIGHT(D94,LEN(D94)-7)),"",RIGHT(D94,LEN(D94)-7)),IF(ISERROR(VLOOKUP('Vendor Spending'!C94,'Apartment Expenses'!BI:BJ,2,0)),"",VLOOKUP('Vendor Spending'!C94,'Apartment Expenses'!BI:BJ,2,0)))</f>
        <v/>
      </c>
    </row>
    <row r="95" spans="3:24" x14ac:dyDescent="0.25">
      <c r="C95" s="54">
        <v>89</v>
      </c>
      <c r="D95" s="55" t="str">
        <f>IF(ISERROR(VLOOKUP(C95,'Apartment Expenses'!F:H,2,0)),X95,VLOOKUP(C95,'Apartment Expenses'!F:H,2,0))</f>
        <v/>
      </c>
      <c r="E95" s="56">
        <f>IF(ISERROR(VLOOKUP(C95,'Apartment Expenses'!F:H,3,0)),0,VLOOKUP(C95,'Apartment Expenses'!F:H,3,0))</f>
        <v>0</v>
      </c>
      <c r="H95" s="56">
        <f>SUMIF('Apartment Expenses'!$J:$J,H$6&amp;$X95,'Apartment Expenses'!$AE:$AE)</f>
        <v>0</v>
      </c>
      <c r="I95" s="56">
        <f>SUMIF('Apartment Expenses'!$J:$J,I$6&amp;$X95,'Apartment Expenses'!$AE:$AE)</f>
        <v>0</v>
      </c>
      <c r="J95" s="56">
        <f>SUMIF('Apartment Expenses'!$J:$J,J$6&amp;$X95,'Apartment Expenses'!$AE:$AE)</f>
        <v>0</v>
      </c>
      <c r="K95" s="56">
        <f>SUMIF('Apartment Expenses'!$J:$J,K$6&amp;$X95,'Apartment Expenses'!$AE:$AE)</f>
        <v>0</v>
      </c>
      <c r="L95" s="56">
        <f>SUMIF('Apartment Expenses'!$J:$J,L$6&amp;$X95,'Apartment Expenses'!$AE:$AE)</f>
        <v>0</v>
      </c>
      <c r="M95" s="56">
        <f>SUMIF('Apartment Expenses'!$J:$J,M$6&amp;$X95,'Apartment Expenses'!$AE:$AE)</f>
        <v>0</v>
      </c>
      <c r="N95" s="56">
        <f>SUMIF('Apartment Expenses'!$J:$J,N$6&amp;$X95,'Apartment Expenses'!$AE:$AE)</f>
        <v>0</v>
      </c>
      <c r="O95" s="56">
        <f>SUMIF('Apartment Expenses'!$J:$J,O$6&amp;$X95,'Apartment Expenses'!$AE:$AE)</f>
        <v>0</v>
      </c>
      <c r="P95" s="56">
        <f>SUMIF('Apartment Expenses'!$J:$J,P$6&amp;$X95,'Apartment Expenses'!$AE:$AE)</f>
        <v>0</v>
      </c>
      <c r="Q95" s="56">
        <f>SUMIF('Apartment Expenses'!$J:$J,Q$6&amp;$X95,'Apartment Expenses'!$AE:$AE)</f>
        <v>0</v>
      </c>
      <c r="R95" s="56">
        <f>SUMIF('Apartment Expenses'!$J:$J,R$6&amp;$X95,'Apartment Expenses'!$AE:$AE)</f>
        <v>0</v>
      </c>
      <c r="S95" s="56">
        <f>SUMIF('Apartment Expenses'!$J:$J,S$6&amp;$X95,'Apartment Expenses'!$AE:$AE)</f>
        <v>0</v>
      </c>
      <c r="X95" s="3" t="str">
        <f>IF(C95&lt;='Apartment Expenses'!$BI$3,IF(ISERROR(RIGHT(D95,LEN(D95)-7)),"",RIGHT(D95,LEN(D95)-7)),IF(ISERROR(VLOOKUP('Vendor Spending'!C95,'Apartment Expenses'!BI:BJ,2,0)),"",VLOOKUP('Vendor Spending'!C95,'Apartment Expenses'!BI:BJ,2,0)))</f>
        <v/>
      </c>
    </row>
    <row r="96" spans="3:24" x14ac:dyDescent="0.25">
      <c r="C96" s="54">
        <v>90</v>
      </c>
      <c r="D96" s="55" t="str">
        <f>IF(ISERROR(VLOOKUP(C96,'Apartment Expenses'!F:H,2,0)),X96,VLOOKUP(C96,'Apartment Expenses'!F:H,2,0))</f>
        <v/>
      </c>
      <c r="E96" s="56">
        <f>IF(ISERROR(VLOOKUP(C96,'Apartment Expenses'!F:H,3,0)),0,VLOOKUP(C96,'Apartment Expenses'!F:H,3,0))</f>
        <v>0</v>
      </c>
      <c r="H96" s="56">
        <f>SUMIF('Apartment Expenses'!$J:$J,H$6&amp;$X96,'Apartment Expenses'!$AE:$AE)</f>
        <v>0</v>
      </c>
      <c r="I96" s="56">
        <f>SUMIF('Apartment Expenses'!$J:$J,I$6&amp;$X96,'Apartment Expenses'!$AE:$AE)</f>
        <v>0</v>
      </c>
      <c r="J96" s="56">
        <f>SUMIF('Apartment Expenses'!$J:$J,J$6&amp;$X96,'Apartment Expenses'!$AE:$AE)</f>
        <v>0</v>
      </c>
      <c r="K96" s="56">
        <f>SUMIF('Apartment Expenses'!$J:$J,K$6&amp;$X96,'Apartment Expenses'!$AE:$AE)</f>
        <v>0</v>
      </c>
      <c r="L96" s="56">
        <f>SUMIF('Apartment Expenses'!$J:$J,L$6&amp;$X96,'Apartment Expenses'!$AE:$AE)</f>
        <v>0</v>
      </c>
      <c r="M96" s="56">
        <f>SUMIF('Apartment Expenses'!$J:$J,M$6&amp;$X96,'Apartment Expenses'!$AE:$AE)</f>
        <v>0</v>
      </c>
      <c r="N96" s="56">
        <f>SUMIF('Apartment Expenses'!$J:$J,N$6&amp;$X96,'Apartment Expenses'!$AE:$AE)</f>
        <v>0</v>
      </c>
      <c r="O96" s="56">
        <f>SUMIF('Apartment Expenses'!$J:$J,O$6&amp;$X96,'Apartment Expenses'!$AE:$AE)</f>
        <v>0</v>
      </c>
      <c r="P96" s="56">
        <f>SUMIF('Apartment Expenses'!$J:$J,P$6&amp;$X96,'Apartment Expenses'!$AE:$AE)</f>
        <v>0</v>
      </c>
      <c r="Q96" s="56">
        <f>SUMIF('Apartment Expenses'!$J:$J,Q$6&amp;$X96,'Apartment Expenses'!$AE:$AE)</f>
        <v>0</v>
      </c>
      <c r="R96" s="56">
        <f>SUMIF('Apartment Expenses'!$J:$J,R$6&amp;$X96,'Apartment Expenses'!$AE:$AE)</f>
        <v>0</v>
      </c>
      <c r="S96" s="56">
        <f>SUMIF('Apartment Expenses'!$J:$J,S$6&amp;$X96,'Apartment Expenses'!$AE:$AE)</f>
        <v>0</v>
      </c>
      <c r="X96" s="3" t="str">
        <f>IF(C96&lt;='Apartment Expenses'!$BI$3,IF(ISERROR(RIGHT(D96,LEN(D96)-7)),"",RIGHT(D96,LEN(D96)-7)),IF(ISERROR(VLOOKUP('Vendor Spending'!C96,'Apartment Expenses'!BI:BJ,2,0)),"",VLOOKUP('Vendor Spending'!C96,'Apartment Expenses'!BI:BJ,2,0)))</f>
        <v/>
      </c>
    </row>
    <row r="97" spans="3:24" x14ac:dyDescent="0.25">
      <c r="C97" s="54">
        <v>91</v>
      </c>
      <c r="D97" s="55" t="str">
        <f>IF(ISERROR(VLOOKUP(C97,'Apartment Expenses'!F:H,2,0)),X97,VLOOKUP(C97,'Apartment Expenses'!F:H,2,0))</f>
        <v/>
      </c>
      <c r="E97" s="56">
        <f>IF(ISERROR(VLOOKUP(C97,'Apartment Expenses'!F:H,3,0)),0,VLOOKUP(C97,'Apartment Expenses'!F:H,3,0))</f>
        <v>0</v>
      </c>
      <c r="H97" s="56">
        <f>SUMIF('Apartment Expenses'!$J:$J,H$6&amp;$X97,'Apartment Expenses'!$AE:$AE)</f>
        <v>0</v>
      </c>
      <c r="I97" s="56">
        <f>SUMIF('Apartment Expenses'!$J:$J,I$6&amp;$X97,'Apartment Expenses'!$AE:$AE)</f>
        <v>0</v>
      </c>
      <c r="J97" s="56">
        <f>SUMIF('Apartment Expenses'!$J:$J,J$6&amp;$X97,'Apartment Expenses'!$AE:$AE)</f>
        <v>0</v>
      </c>
      <c r="K97" s="56">
        <f>SUMIF('Apartment Expenses'!$J:$J,K$6&amp;$X97,'Apartment Expenses'!$AE:$AE)</f>
        <v>0</v>
      </c>
      <c r="L97" s="56">
        <f>SUMIF('Apartment Expenses'!$J:$J,L$6&amp;$X97,'Apartment Expenses'!$AE:$AE)</f>
        <v>0</v>
      </c>
      <c r="M97" s="56">
        <f>SUMIF('Apartment Expenses'!$J:$J,M$6&amp;$X97,'Apartment Expenses'!$AE:$AE)</f>
        <v>0</v>
      </c>
      <c r="N97" s="56">
        <f>SUMIF('Apartment Expenses'!$J:$J,N$6&amp;$X97,'Apartment Expenses'!$AE:$AE)</f>
        <v>0</v>
      </c>
      <c r="O97" s="56">
        <f>SUMIF('Apartment Expenses'!$J:$J,O$6&amp;$X97,'Apartment Expenses'!$AE:$AE)</f>
        <v>0</v>
      </c>
      <c r="P97" s="56">
        <f>SUMIF('Apartment Expenses'!$J:$J,P$6&amp;$X97,'Apartment Expenses'!$AE:$AE)</f>
        <v>0</v>
      </c>
      <c r="Q97" s="56">
        <f>SUMIF('Apartment Expenses'!$J:$J,Q$6&amp;$X97,'Apartment Expenses'!$AE:$AE)</f>
        <v>0</v>
      </c>
      <c r="R97" s="56">
        <f>SUMIF('Apartment Expenses'!$J:$J,R$6&amp;$X97,'Apartment Expenses'!$AE:$AE)</f>
        <v>0</v>
      </c>
      <c r="S97" s="56">
        <f>SUMIF('Apartment Expenses'!$J:$J,S$6&amp;$X97,'Apartment Expenses'!$AE:$AE)</f>
        <v>0</v>
      </c>
      <c r="X97" s="3" t="str">
        <f>IF(C97&lt;='Apartment Expenses'!$BI$3,IF(ISERROR(RIGHT(D97,LEN(D97)-7)),"",RIGHT(D97,LEN(D97)-7)),IF(ISERROR(VLOOKUP('Vendor Spending'!C97,'Apartment Expenses'!BI:BJ,2,0)),"",VLOOKUP('Vendor Spending'!C97,'Apartment Expenses'!BI:BJ,2,0)))</f>
        <v/>
      </c>
    </row>
    <row r="98" spans="3:24" x14ac:dyDescent="0.25">
      <c r="C98" s="54">
        <v>92</v>
      </c>
      <c r="D98" s="55" t="str">
        <f>IF(ISERROR(VLOOKUP(C98,'Apartment Expenses'!F:H,2,0)),X98,VLOOKUP(C98,'Apartment Expenses'!F:H,2,0))</f>
        <v/>
      </c>
      <c r="E98" s="56">
        <f>IF(ISERROR(VLOOKUP(C98,'Apartment Expenses'!F:H,3,0)),0,VLOOKUP(C98,'Apartment Expenses'!F:H,3,0))</f>
        <v>0</v>
      </c>
      <c r="H98" s="56">
        <f>SUMIF('Apartment Expenses'!$J:$J,H$6&amp;$X98,'Apartment Expenses'!$AE:$AE)</f>
        <v>0</v>
      </c>
      <c r="I98" s="56">
        <f>SUMIF('Apartment Expenses'!$J:$J,I$6&amp;$X98,'Apartment Expenses'!$AE:$AE)</f>
        <v>0</v>
      </c>
      <c r="J98" s="56">
        <f>SUMIF('Apartment Expenses'!$J:$J,J$6&amp;$X98,'Apartment Expenses'!$AE:$AE)</f>
        <v>0</v>
      </c>
      <c r="K98" s="56">
        <f>SUMIF('Apartment Expenses'!$J:$J,K$6&amp;$X98,'Apartment Expenses'!$AE:$AE)</f>
        <v>0</v>
      </c>
      <c r="L98" s="56">
        <f>SUMIF('Apartment Expenses'!$J:$J,L$6&amp;$X98,'Apartment Expenses'!$AE:$AE)</f>
        <v>0</v>
      </c>
      <c r="M98" s="56">
        <f>SUMIF('Apartment Expenses'!$J:$J,M$6&amp;$X98,'Apartment Expenses'!$AE:$AE)</f>
        <v>0</v>
      </c>
      <c r="N98" s="56">
        <f>SUMIF('Apartment Expenses'!$J:$J,N$6&amp;$X98,'Apartment Expenses'!$AE:$AE)</f>
        <v>0</v>
      </c>
      <c r="O98" s="56">
        <f>SUMIF('Apartment Expenses'!$J:$J,O$6&amp;$X98,'Apartment Expenses'!$AE:$AE)</f>
        <v>0</v>
      </c>
      <c r="P98" s="56">
        <f>SUMIF('Apartment Expenses'!$J:$J,P$6&amp;$X98,'Apartment Expenses'!$AE:$AE)</f>
        <v>0</v>
      </c>
      <c r="Q98" s="56">
        <f>SUMIF('Apartment Expenses'!$J:$J,Q$6&amp;$X98,'Apartment Expenses'!$AE:$AE)</f>
        <v>0</v>
      </c>
      <c r="R98" s="56">
        <f>SUMIF('Apartment Expenses'!$J:$J,R$6&amp;$X98,'Apartment Expenses'!$AE:$AE)</f>
        <v>0</v>
      </c>
      <c r="S98" s="56">
        <f>SUMIF('Apartment Expenses'!$J:$J,S$6&amp;$X98,'Apartment Expenses'!$AE:$AE)</f>
        <v>0</v>
      </c>
      <c r="X98" s="3" t="str">
        <f>IF(C98&lt;='Apartment Expenses'!$BI$3,IF(ISERROR(RIGHT(D98,LEN(D98)-7)),"",RIGHT(D98,LEN(D98)-7)),IF(ISERROR(VLOOKUP('Vendor Spending'!C98,'Apartment Expenses'!BI:BJ,2,0)),"",VLOOKUP('Vendor Spending'!C98,'Apartment Expenses'!BI:BJ,2,0)))</f>
        <v/>
      </c>
    </row>
    <row r="99" spans="3:24" x14ac:dyDescent="0.25">
      <c r="C99" s="54">
        <v>93</v>
      </c>
      <c r="D99" s="55" t="str">
        <f>IF(ISERROR(VLOOKUP(C99,'Apartment Expenses'!F:H,2,0)),X99,VLOOKUP(C99,'Apartment Expenses'!F:H,2,0))</f>
        <v/>
      </c>
      <c r="E99" s="56">
        <f>IF(ISERROR(VLOOKUP(C99,'Apartment Expenses'!F:H,3,0)),0,VLOOKUP(C99,'Apartment Expenses'!F:H,3,0))</f>
        <v>0</v>
      </c>
      <c r="H99" s="56">
        <f>SUMIF('Apartment Expenses'!$J:$J,H$6&amp;$X99,'Apartment Expenses'!$AE:$AE)</f>
        <v>0</v>
      </c>
      <c r="I99" s="56">
        <f>SUMIF('Apartment Expenses'!$J:$J,I$6&amp;$X99,'Apartment Expenses'!$AE:$AE)</f>
        <v>0</v>
      </c>
      <c r="J99" s="56">
        <f>SUMIF('Apartment Expenses'!$J:$J,J$6&amp;$X99,'Apartment Expenses'!$AE:$AE)</f>
        <v>0</v>
      </c>
      <c r="K99" s="56">
        <f>SUMIF('Apartment Expenses'!$J:$J,K$6&amp;$X99,'Apartment Expenses'!$AE:$AE)</f>
        <v>0</v>
      </c>
      <c r="L99" s="56">
        <f>SUMIF('Apartment Expenses'!$J:$J,L$6&amp;$X99,'Apartment Expenses'!$AE:$AE)</f>
        <v>0</v>
      </c>
      <c r="M99" s="56">
        <f>SUMIF('Apartment Expenses'!$J:$J,M$6&amp;$X99,'Apartment Expenses'!$AE:$AE)</f>
        <v>0</v>
      </c>
      <c r="N99" s="56">
        <f>SUMIF('Apartment Expenses'!$J:$J,N$6&amp;$X99,'Apartment Expenses'!$AE:$AE)</f>
        <v>0</v>
      </c>
      <c r="O99" s="56">
        <f>SUMIF('Apartment Expenses'!$J:$J,O$6&amp;$X99,'Apartment Expenses'!$AE:$AE)</f>
        <v>0</v>
      </c>
      <c r="P99" s="56">
        <f>SUMIF('Apartment Expenses'!$J:$J,P$6&amp;$X99,'Apartment Expenses'!$AE:$AE)</f>
        <v>0</v>
      </c>
      <c r="Q99" s="56">
        <f>SUMIF('Apartment Expenses'!$J:$J,Q$6&amp;$X99,'Apartment Expenses'!$AE:$AE)</f>
        <v>0</v>
      </c>
      <c r="R99" s="56">
        <f>SUMIF('Apartment Expenses'!$J:$J,R$6&amp;$X99,'Apartment Expenses'!$AE:$AE)</f>
        <v>0</v>
      </c>
      <c r="S99" s="56">
        <f>SUMIF('Apartment Expenses'!$J:$J,S$6&amp;$X99,'Apartment Expenses'!$AE:$AE)</f>
        <v>0</v>
      </c>
      <c r="X99" s="3" t="str">
        <f>IF(C99&lt;='Apartment Expenses'!$BI$3,IF(ISERROR(RIGHT(D99,LEN(D99)-7)),"",RIGHT(D99,LEN(D99)-7)),IF(ISERROR(VLOOKUP('Vendor Spending'!C99,'Apartment Expenses'!BI:BJ,2,0)),"",VLOOKUP('Vendor Spending'!C99,'Apartment Expenses'!BI:BJ,2,0)))</f>
        <v/>
      </c>
    </row>
    <row r="100" spans="3:24" x14ac:dyDescent="0.25">
      <c r="C100" s="54">
        <v>94</v>
      </c>
      <c r="D100" s="55" t="str">
        <f>IF(ISERROR(VLOOKUP(C100,'Apartment Expenses'!F:H,2,0)),X100,VLOOKUP(C100,'Apartment Expenses'!F:H,2,0))</f>
        <v/>
      </c>
      <c r="E100" s="56">
        <f>IF(ISERROR(VLOOKUP(C100,'Apartment Expenses'!F:H,3,0)),0,VLOOKUP(C100,'Apartment Expenses'!F:H,3,0))</f>
        <v>0</v>
      </c>
      <c r="H100" s="56">
        <f>SUMIF('Apartment Expenses'!$J:$J,H$6&amp;$X100,'Apartment Expenses'!$AE:$AE)</f>
        <v>0</v>
      </c>
      <c r="I100" s="56">
        <f>SUMIF('Apartment Expenses'!$J:$J,I$6&amp;$X100,'Apartment Expenses'!$AE:$AE)</f>
        <v>0</v>
      </c>
      <c r="J100" s="56">
        <f>SUMIF('Apartment Expenses'!$J:$J,J$6&amp;$X100,'Apartment Expenses'!$AE:$AE)</f>
        <v>0</v>
      </c>
      <c r="K100" s="56">
        <f>SUMIF('Apartment Expenses'!$J:$J,K$6&amp;$X100,'Apartment Expenses'!$AE:$AE)</f>
        <v>0</v>
      </c>
      <c r="L100" s="56">
        <f>SUMIF('Apartment Expenses'!$J:$J,L$6&amp;$X100,'Apartment Expenses'!$AE:$AE)</f>
        <v>0</v>
      </c>
      <c r="M100" s="56">
        <f>SUMIF('Apartment Expenses'!$J:$J,M$6&amp;$X100,'Apartment Expenses'!$AE:$AE)</f>
        <v>0</v>
      </c>
      <c r="N100" s="56">
        <f>SUMIF('Apartment Expenses'!$J:$J,N$6&amp;$X100,'Apartment Expenses'!$AE:$AE)</f>
        <v>0</v>
      </c>
      <c r="O100" s="56">
        <f>SUMIF('Apartment Expenses'!$J:$J,O$6&amp;$X100,'Apartment Expenses'!$AE:$AE)</f>
        <v>0</v>
      </c>
      <c r="P100" s="56">
        <f>SUMIF('Apartment Expenses'!$J:$J,P$6&amp;$X100,'Apartment Expenses'!$AE:$AE)</f>
        <v>0</v>
      </c>
      <c r="Q100" s="56">
        <f>SUMIF('Apartment Expenses'!$J:$J,Q$6&amp;$X100,'Apartment Expenses'!$AE:$AE)</f>
        <v>0</v>
      </c>
      <c r="R100" s="56">
        <f>SUMIF('Apartment Expenses'!$J:$J,R$6&amp;$X100,'Apartment Expenses'!$AE:$AE)</f>
        <v>0</v>
      </c>
      <c r="S100" s="56">
        <f>SUMIF('Apartment Expenses'!$J:$J,S$6&amp;$X100,'Apartment Expenses'!$AE:$AE)</f>
        <v>0</v>
      </c>
      <c r="X100" s="3" t="str">
        <f>IF(C100&lt;='Apartment Expenses'!$BI$3,IF(ISERROR(RIGHT(D100,LEN(D100)-7)),"",RIGHT(D100,LEN(D100)-7)),IF(ISERROR(VLOOKUP('Vendor Spending'!C100,'Apartment Expenses'!BI:BJ,2,0)),"",VLOOKUP('Vendor Spending'!C100,'Apartment Expenses'!BI:BJ,2,0)))</f>
        <v/>
      </c>
    </row>
    <row r="101" spans="3:24" x14ac:dyDescent="0.25">
      <c r="C101" s="54">
        <v>95</v>
      </c>
      <c r="D101" s="55" t="str">
        <f>IF(ISERROR(VLOOKUP(C101,'Apartment Expenses'!F:H,2,0)),X101,VLOOKUP(C101,'Apartment Expenses'!F:H,2,0))</f>
        <v/>
      </c>
      <c r="E101" s="56">
        <f>IF(ISERROR(VLOOKUP(C101,'Apartment Expenses'!F:H,3,0)),0,VLOOKUP(C101,'Apartment Expenses'!F:H,3,0))</f>
        <v>0</v>
      </c>
      <c r="H101" s="56">
        <f>SUMIF('Apartment Expenses'!$J:$J,H$6&amp;$X101,'Apartment Expenses'!$AE:$AE)</f>
        <v>0</v>
      </c>
      <c r="I101" s="56">
        <f>SUMIF('Apartment Expenses'!$J:$J,I$6&amp;$X101,'Apartment Expenses'!$AE:$AE)</f>
        <v>0</v>
      </c>
      <c r="J101" s="56">
        <f>SUMIF('Apartment Expenses'!$J:$J,J$6&amp;$X101,'Apartment Expenses'!$AE:$AE)</f>
        <v>0</v>
      </c>
      <c r="K101" s="56">
        <f>SUMIF('Apartment Expenses'!$J:$J,K$6&amp;$X101,'Apartment Expenses'!$AE:$AE)</f>
        <v>0</v>
      </c>
      <c r="L101" s="56">
        <f>SUMIF('Apartment Expenses'!$J:$J,L$6&amp;$X101,'Apartment Expenses'!$AE:$AE)</f>
        <v>0</v>
      </c>
      <c r="M101" s="56">
        <f>SUMIF('Apartment Expenses'!$J:$J,M$6&amp;$X101,'Apartment Expenses'!$AE:$AE)</f>
        <v>0</v>
      </c>
      <c r="N101" s="56">
        <f>SUMIF('Apartment Expenses'!$J:$J,N$6&amp;$X101,'Apartment Expenses'!$AE:$AE)</f>
        <v>0</v>
      </c>
      <c r="O101" s="56">
        <f>SUMIF('Apartment Expenses'!$J:$J,O$6&amp;$X101,'Apartment Expenses'!$AE:$AE)</f>
        <v>0</v>
      </c>
      <c r="P101" s="56">
        <f>SUMIF('Apartment Expenses'!$J:$J,P$6&amp;$X101,'Apartment Expenses'!$AE:$AE)</f>
        <v>0</v>
      </c>
      <c r="Q101" s="56">
        <f>SUMIF('Apartment Expenses'!$J:$J,Q$6&amp;$X101,'Apartment Expenses'!$AE:$AE)</f>
        <v>0</v>
      </c>
      <c r="R101" s="56">
        <f>SUMIF('Apartment Expenses'!$J:$J,R$6&amp;$X101,'Apartment Expenses'!$AE:$AE)</f>
        <v>0</v>
      </c>
      <c r="S101" s="56">
        <f>SUMIF('Apartment Expenses'!$J:$J,S$6&amp;$X101,'Apartment Expenses'!$AE:$AE)</f>
        <v>0</v>
      </c>
      <c r="X101" s="3" t="str">
        <f>IF(C101&lt;='Apartment Expenses'!$BI$3,IF(ISERROR(RIGHT(D101,LEN(D101)-7)),"",RIGHT(D101,LEN(D101)-7)),IF(ISERROR(VLOOKUP('Vendor Spending'!C101,'Apartment Expenses'!BI:BJ,2,0)),"",VLOOKUP('Vendor Spending'!C101,'Apartment Expenses'!BI:BJ,2,0)))</f>
        <v/>
      </c>
    </row>
    <row r="102" spans="3:24" x14ac:dyDescent="0.25">
      <c r="C102" s="54">
        <v>96</v>
      </c>
      <c r="D102" s="55" t="str">
        <f>IF(ISERROR(VLOOKUP(C102,'Apartment Expenses'!F:H,2,0)),X102,VLOOKUP(C102,'Apartment Expenses'!F:H,2,0))</f>
        <v/>
      </c>
      <c r="E102" s="56">
        <f>IF(ISERROR(VLOOKUP(C102,'Apartment Expenses'!F:H,3,0)),0,VLOOKUP(C102,'Apartment Expenses'!F:H,3,0))</f>
        <v>0</v>
      </c>
      <c r="H102" s="56">
        <f>SUMIF('Apartment Expenses'!$J:$J,H$6&amp;$X102,'Apartment Expenses'!$AE:$AE)</f>
        <v>0</v>
      </c>
      <c r="I102" s="56">
        <f>SUMIF('Apartment Expenses'!$J:$J,I$6&amp;$X102,'Apartment Expenses'!$AE:$AE)</f>
        <v>0</v>
      </c>
      <c r="J102" s="56">
        <f>SUMIF('Apartment Expenses'!$J:$J,J$6&amp;$X102,'Apartment Expenses'!$AE:$AE)</f>
        <v>0</v>
      </c>
      <c r="K102" s="56">
        <f>SUMIF('Apartment Expenses'!$J:$J,K$6&amp;$X102,'Apartment Expenses'!$AE:$AE)</f>
        <v>0</v>
      </c>
      <c r="L102" s="56">
        <f>SUMIF('Apartment Expenses'!$J:$J,L$6&amp;$X102,'Apartment Expenses'!$AE:$AE)</f>
        <v>0</v>
      </c>
      <c r="M102" s="56">
        <f>SUMIF('Apartment Expenses'!$J:$J,M$6&amp;$X102,'Apartment Expenses'!$AE:$AE)</f>
        <v>0</v>
      </c>
      <c r="N102" s="56">
        <f>SUMIF('Apartment Expenses'!$J:$J,N$6&amp;$X102,'Apartment Expenses'!$AE:$AE)</f>
        <v>0</v>
      </c>
      <c r="O102" s="56">
        <f>SUMIF('Apartment Expenses'!$J:$J,O$6&amp;$X102,'Apartment Expenses'!$AE:$AE)</f>
        <v>0</v>
      </c>
      <c r="P102" s="56">
        <f>SUMIF('Apartment Expenses'!$J:$J,P$6&amp;$X102,'Apartment Expenses'!$AE:$AE)</f>
        <v>0</v>
      </c>
      <c r="Q102" s="56">
        <f>SUMIF('Apartment Expenses'!$J:$J,Q$6&amp;$X102,'Apartment Expenses'!$AE:$AE)</f>
        <v>0</v>
      </c>
      <c r="R102" s="56">
        <f>SUMIF('Apartment Expenses'!$J:$J,R$6&amp;$X102,'Apartment Expenses'!$AE:$AE)</f>
        <v>0</v>
      </c>
      <c r="S102" s="56">
        <f>SUMIF('Apartment Expenses'!$J:$J,S$6&amp;$X102,'Apartment Expenses'!$AE:$AE)</f>
        <v>0</v>
      </c>
      <c r="X102" s="3" t="str">
        <f>IF(C102&lt;='Apartment Expenses'!$BI$3,IF(ISERROR(RIGHT(D102,LEN(D102)-7)),"",RIGHT(D102,LEN(D102)-7)),IF(ISERROR(VLOOKUP('Vendor Spending'!C102,'Apartment Expenses'!BI:BJ,2,0)),"",VLOOKUP('Vendor Spending'!C102,'Apartment Expenses'!BI:BJ,2,0)))</f>
        <v/>
      </c>
    </row>
    <row r="103" spans="3:24" x14ac:dyDescent="0.25">
      <c r="C103" s="54">
        <v>97</v>
      </c>
      <c r="D103" s="55" t="str">
        <f>IF(ISERROR(VLOOKUP(C103,'Apartment Expenses'!F:H,2,0)),X103,VLOOKUP(C103,'Apartment Expenses'!F:H,2,0))</f>
        <v/>
      </c>
      <c r="E103" s="56">
        <f>IF(ISERROR(VLOOKUP(C103,'Apartment Expenses'!F:H,3,0)),0,VLOOKUP(C103,'Apartment Expenses'!F:H,3,0))</f>
        <v>0</v>
      </c>
      <c r="H103" s="56">
        <f>SUMIF('Apartment Expenses'!$J:$J,H$6&amp;$X103,'Apartment Expenses'!$AE:$AE)</f>
        <v>0</v>
      </c>
      <c r="I103" s="56">
        <f>SUMIF('Apartment Expenses'!$J:$J,I$6&amp;$X103,'Apartment Expenses'!$AE:$AE)</f>
        <v>0</v>
      </c>
      <c r="J103" s="56">
        <f>SUMIF('Apartment Expenses'!$J:$J,J$6&amp;$X103,'Apartment Expenses'!$AE:$AE)</f>
        <v>0</v>
      </c>
      <c r="K103" s="56">
        <f>SUMIF('Apartment Expenses'!$J:$J,K$6&amp;$X103,'Apartment Expenses'!$AE:$AE)</f>
        <v>0</v>
      </c>
      <c r="L103" s="56">
        <f>SUMIF('Apartment Expenses'!$J:$J,L$6&amp;$X103,'Apartment Expenses'!$AE:$AE)</f>
        <v>0</v>
      </c>
      <c r="M103" s="56">
        <f>SUMIF('Apartment Expenses'!$J:$J,M$6&amp;$X103,'Apartment Expenses'!$AE:$AE)</f>
        <v>0</v>
      </c>
      <c r="N103" s="56">
        <f>SUMIF('Apartment Expenses'!$J:$J,N$6&amp;$X103,'Apartment Expenses'!$AE:$AE)</f>
        <v>0</v>
      </c>
      <c r="O103" s="56">
        <f>SUMIF('Apartment Expenses'!$J:$J,O$6&amp;$X103,'Apartment Expenses'!$AE:$AE)</f>
        <v>0</v>
      </c>
      <c r="P103" s="56">
        <f>SUMIF('Apartment Expenses'!$J:$J,P$6&amp;$X103,'Apartment Expenses'!$AE:$AE)</f>
        <v>0</v>
      </c>
      <c r="Q103" s="56">
        <f>SUMIF('Apartment Expenses'!$J:$J,Q$6&amp;$X103,'Apartment Expenses'!$AE:$AE)</f>
        <v>0</v>
      </c>
      <c r="R103" s="56">
        <f>SUMIF('Apartment Expenses'!$J:$J,R$6&amp;$X103,'Apartment Expenses'!$AE:$AE)</f>
        <v>0</v>
      </c>
      <c r="S103" s="56">
        <f>SUMIF('Apartment Expenses'!$J:$J,S$6&amp;$X103,'Apartment Expenses'!$AE:$AE)</f>
        <v>0</v>
      </c>
      <c r="X103" s="3" t="str">
        <f>IF(C103&lt;='Apartment Expenses'!$BI$3,IF(ISERROR(RIGHT(D103,LEN(D103)-7)),"",RIGHT(D103,LEN(D103)-7)),IF(ISERROR(VLOOKUP('Vendor Spending'!C103,'Apartment Expenses'!BI:BJ,2,0)),"",VLOOKUP('Vendor Spending'!C103,'Apartment Expenses'!BI:BJ,2,0)))</f>
        <v/>
      </c>
    </row>
    <row r="104" spans="3:24" x14ac:dyDescent="0.25">
      <c r="C104" s="54">
        <v>98</v>
      </c>
      <c r="D104" s="55" t="str">
        <f>IF(ISERROR(VLOOKUP(C104,'Apartment Expenses'!F:H,2,0)),X104,VLOOKUP(C104,'Apartment Expenses'!F:H,2,0))</f>
        <v/>
      </c>
      <c r="E104" s="56">
        <f>IF(ISERROR(VLOOKUP(C104,'Apartment Expenses'!F:H,3,0)),0,VLOOKUP(C104,'Apartment Expenses'!F:H,3,0))</f>
        <v>0</v>
      </c>
      <c r="H104" s="56">
        <f>SUMIF('Apartment Expenses'!$J:$J,H$6&amp;$X104,'Apartment Expenses'!$AE:$AE)</f>
        <v>0</v>
      </c>
      <c r="I104" s="56">
        <f>SUMIF('Apartment Expenses'!$J:$J,I$6&amp;$X104,'Apartment Expenses'!$AE:$AE)</f>
        <v>0</v>
      </c>
      <c r="J104" s="56">
        <f>SUMIF('Apartment Expenses'!$J:$J,J$6&amp;$X104,'Apartment Expenses'!$AE:$AE)</f>
        <v>0</v>
      </c>
      <c r="K104" s="56">
        <f>SUMIF('Apartment Expenses'!$J:$J,K$6&amp;$X104,'Apartment Expenses'!$AE:$AE)</f>
        <v>0</v>
      </c>
      <c r="L104" s="56">
        <f>SUMIF('Apartment Expenses'!$J:$J,L$6&amp;$X104,'Apartment Expenses'!$AE:$AE)</f>
        <v>0</v>
      </c>
      <c r="M104" s="56">
        <f>SUMIF('Apartment Expenses'!$J:$J,M$6&amp;$X104,'Apartment Expenses'!$AE:$AE)</f>
        <v>0</v>
      </c>
      <c r="N104" s="56">
        <f>SUMIF('Apartment Expenses'!$J:$J,N$6&amp;$X104,'Apartment Expenses'!$AE:$AE)</f>
        <v>0</v>
      </c>
      <c r="O104" s="56">
        <f>SUMIF('Apartment Expenses'!$J:$J,O$6&amp;$X104,'Apartment Expenses'!$AE:$AE)</f>
        <v>0</v>
      </c>
      <c r="P104" s="56">
        <f>SUMIF('Apartment Expenses'!$J:$J,P$6&amp;$X104,'Apartment Expenses'!$AE:$AE)</f>
        <v>0</v>
      </c>
      <c r="Q104" s="56">
        <f>SUMIF('Apartment Expenses'!$J:$J,Q$6&amp;$X104,'Apartment Expenses'!$AE:$AE)</f>
        <v>0</v>
      </c>
      <c r="R104" s="56">
        <f>SUMIF('Apartment Expenses'!$J:$J,R$6&amp;$X104,'Apartment Expenses'!$AE:$AE)</f>
        <v>0</v>
      </c>
      <c r="S104" s="56">
        <f>SUMIF('Apartment Expenses'!$J:$J,S$6&amp;$X104,'Apartment Expenses'!$AE:$AE)</f>
        <v>0</v>
      </c>
      <c r="X104" s="3" t="str">
        <f>IF(C104&lt;='Apartment Expenses'!$BI$3,IF(ISERROR(RIGHT(D104,LEN(D104)-7)),"",RIGHT(D104,LEN(D104)-7)),IF(ISERROR(VLOOKUP('Vendor Spending'!C104,'Apartment Expenses'!BI:BJ,2,0)),"",VLOOKUP('Vendor Spending'!C104,'Apartment Expenses'!BI:BJ,2,0)))</f>
        <v/>
      </c>
    </row>
    <row r="105" spans="3:24" x14ac:dyDescent="0.25">
      <c r="C105" s="54">
        <v>99</v>
      </c>
      <c r="D105" s="55" t="str">
        <f>IF(ISERROR(VLOOKUP(C105,'Apartment Expenses'!F:H,2,0)),X105,VLOOKUP(C105,'Apartment Expenses'!F:H,2,0))</f>
        <v/>
      </c>
      <c r="E105" s="56">
        <f>IF(ISERROR(VLOOKUP(C105,'Apartment Expenses'!F:H,3,0)),0,VLOOKUP(C105,'Apartment Expenses'!F:H,3,0))</f>
        <v>0</v>
      </c>
      <c r="H105" s="56">
        <f>SUMIF('Apartment Expenses'!$J:$J,H$6&amp;$X105,'Apartment Expenses'!$AE:$AE)</f>
        <v>0</v>
      </c>
      <c r="I105" s="56">
        <f>SUMIF('Apartment Expenses'!$J:$J,I$6&amp;$X105,'Apartment Expenses'!$AE:$AE)</f>
        <v>0</v>
      </c>
      <c r="J105" s="56">
        <f>SUMIF('Apartment Expenses'!$J:$J,J$6&amp;$X105,'Apartment Expenses'!$AE:$AE)</f>
        <v>0</v>
      </c>
      <c r="K105" s="56">
        <f>SUMIF('Apartment Expenses'!$J:$J,K$6&amp;$X105,'Apartment Expenses'!$AE:$AE)</f>
        <v>0</v>
      </c>
      <c r="L105" s="56">
        <f>SUMIF('Apartment Expenses'!$J:$J,L$6&amp;$X105,'Apartment Expenses'!$AE:$AE)</f>
        <v>0</v>
      </c>
      <c r="M105" s="56">
        <f>SUMIF('Apartment Expenses'!$J:$J,M$6&amp;$X105,'Apartment Expenses'!$AE:$AE)</f>
        <v>0</v>
      </c>
      <c r="N105" s="56">
        <f>SUMIF('Apartment Expenses'!$J:$J,N$6&amp;$X105,'Apartment Expenses'!$AE:$AE)</f>
        <v>0</v>
      </c>
      <c r="O105" s="56">
        <f>SUMIF('Apartment Expenses'!$J:$J,O$6&amp;$X105,'Apartment Expenses'!$AE:$AE)</f>
        <v>0</v>
      </c>
      <c r="P105" s="56">
        <f>SUMIF('Apartment Expenses'!$J:$J,P$6&amp;$X105,'Apartment Expenses'!$AE:$AE)</f>
        <v>0</v>
      </c>
      <c r="Q105" s="56">
        <f>SUMIF('Apartment Expenses'!$J:$J,Q$6&amp;$X105,'Apartment Expenses'!$AE:$AE)</f>
        <v>0</v>
      </c>
      <c r="R105" s="56">
        <f>SUMIF('Apartment Expenses'!$J:$J,R$6&amp;$X105,'Apartment Expenses'!$AE:$AE)</f>
        <v>0</v>
      </c>
      <c r="S105" s="56">
        <f>SUMIF('Apartment Expenses'!$J:$J,S$6&amp;$X105,'Apartment Expenses'!$AE:$AE)</f>
        <v>0</v>
      </c>
      <c r="X105" s="3" t="str">
        <f>IF(C105&lt;='Apartment Expenses'!$BI$3,IF(ISERROR(RIGHT(D105,LEN(D105)-7)),"",RIGHT(D105,LEN(D105)-7)),IF(ISERROR(VLOOKUP('Vendor Spending'!C105,'Apartment Expenses'!BI:BJ,2,0)),"",VLOOKUP('Vendor Spending'!C105,'Apartment Expenses'!BI:BJ,2,0)))</f>
        <v/>
      </c>
    </row>
    <row r="106" spans="3:24" x14ac:dyDescent="0.25">
      <c r="C106" s="54">
        <v>100</v>
      </c>
      <c r="D106" s="55" t="str">
        <f>IF(ISERROR(VLOOKUP(C106,'Apartment Expenses'!F:H,2,0)),X106,VLOOKUP(C106,'Apartment Expenses'!F:H,2,0))</f>
        <v/>
      </c>
      <c r="E106" s="56">
        <f>IF(ISERROR(VLOOKUP(C106,'Apartment Expenses'!F:H,3,0)),0,VLOOKUP(C106,'Apartment Expenses'!F:H,3,0))</f>
        <v>0</v>
      </c>
      <c r="H106" s="56">
        <f>SUMIF('Apartment Expenses'!$J:$J,H$6&amp;$X106,'Apartment Expenses'!$AE:$AE)</f>
        <v>0</v>
      </c>
      <c r="I106" s="56">
        <f>SUMIF('Apartment Expenses'!$J:$J,I$6&amp;$X106,'Apartment Expenses'!$AE:$AE)</f>
        <v>0</v>
      </c>
      <c r="J106" s="56">
        <f>SUMIF('Apartment Expenses'!$J:$J,J$6&amp;$X106,'Apartment Expenses'!$AE:$AE)</f>
        <v>0</v>
      </c>
      <c r="K106" s="56">
        <f>SUMIF('Apartment Expenses'!$J:$J,K$6&amp;$X106,'Apartment Expenses'!$AE:$AE)</f>
        <v>0</v>
      </c>
      <c r="L106" s="56">
        <f>SUMIF('Apartment Expenses'!$J:$J,L$6&amp;$X106,'Apartment Expenses'!$AE:$AE)</f>
        <v>0</v>
      </c>
      <c r="M106" s="56">
        <f>SUMIF('Apartment Expenses'!$J:$J,M$6&amp;$X106,'Apartment Expenses'!$AE:$AE)</f>
        <v>0</v>
      </c>
      <c r="N106" s="56">
        <f>SUMIF('Apartment Expenses'!$J:$J,N$6&amp;$X106,'Apartment Expenses'!$AE:$AE)</f>
        <v>0</v>
      </c>
      <c r="O106" s="56">
        <f>SUMIF('Apartment Expenses'!$J:$J,O$6&amp;$X106,'Apartment Expenses'!$AE:$AE)</f>
        <v>0</v>
      </c>
      <c r="P106" s="56">
        <f>SUMIF('Apartment Expenses'!$J:$J,P$6&amp;$X106,'Apartment Expenses'!$AE:$AE)</f>
        <v>0</v>
      </c>
      <c r="Q106" s="56">
        <f>SUMIF('Apartment Expenses'!$J:$J,Q$6&amp;$X106,'Apartment Expenses'!$AE:$AE)</f>
        <v>0</v>
      </c>
      <c r="R106" s="56">
        <f>SUMIF('Apartment Expenses'!$J:$J,R$6&amp;$X106,'Apartment Expenses'!$AE:$AE)</f>
        <v>0</v>
      </c>
      <c r="S106" s="56">
        <f>SUMIF('Apartment Expenses'!$J:$J,S$6&amp;$X106,'Apartment Expenses'!$AE:$AE)</f>
        <v>0</v>
      </c>
      <c r="X106" s="3" t="str">
        <f>IF(C106&lt;='Apartment Expenses'!$BI$3,IF(ISERROR(RIGHT(D106,LEN(D106)-7)),"",RIGHT(D106,LEN(D106)-7)),IF(ISERROR(VLOOKUP('Vendor Spending'!C106,'Apartment Expenses'!BI:BJ,2,0)),"",VLOOKUP('Vendor Spending'!C106,'Apartment Expenses'!BI:BJ,2,0)))</f>
        <v/>
      </c>
    </row>
    <row r="107" spans="3:24" x14ac:dyDescent="0.25">
      <c r="C107" s="54">
        <v>101</v>
      </c>
      <c r="D107" s="55" t="str">
        <f>IF(ISERROR(VLOOKUP(C107,'Apartment Expenses'!F:H,2,0)),X107,VLOOKUP(C107,'Apartment Expenses'!F:H,2,0))</f>
        <v/>
      </c>
      <c r="E107" s="56">
        <f>IF(ISERROR(VLOOKUP(C107,'Apartment Expenses'!F:H,3,0)),0,VLOOKUP(C107,'Apartment Expenses'!F:H,3,0))</f>
        <v>0</v>
      </c>
      <c r="H107" s="56">
        <f>SUMIF('Apartment Expenses'!$J:$J,H$6&amp;$X107,'Apartment Expenses'!$AE:$AE)</f>
        <v>0</v>
      </c>
      <c r="I107" s="56">
        <f>SUMIF('Apartment Expenses'!$J:$J,I$6&amp;$X107,'Apartment Expenses'!$AE:$AE)</f>
        <v>0</v>
      </c>
      <c r="J107" s="56">
        <f>SUMIF('Apartment Expenses'!$J:$J,J$6&amp;$X107,'Apartment Expenses'!$AE:$AE)</f>
        <v>0</v>
      </c>
      <c r="K107" s="56">
        <f>SUMIF('Apartment Expenses'!$J:$J,K$6&amp;$X107,'Apartment Expenses'!$AE:$AE)</f>
        <v>0</v>
      </c>
      <c r="L107" s="56">
        <f>SUMIF('Apartment Expenses'!$J:$J,L$6&amp;$X107,'Apartment Expenses'!$AE:$AE)</f>
        <v>0</v>
      </c>
      <c r="M107" s="56">
        <f>SUMIF('Apartment Expenses'!$J:$J,M$6&amp;$X107,'Apartment Expenses'!$AE:$AE)</f>
        <v>0</v>
      </c>
      <c r="N107" s="56">
        <f>SUMIF('Apartment Expenses'!$J:$J,N$6&amp;$X107,'Apartment Expenses'!$AE:$AE)</f>
        <v>0</v>
      </c>
      <c r="O107" s="56">
        <f>SUMIF('Apartment Expenses'!$J:$J,O$6&amp;$X107,'Apartment Expenses'!$AE:$AE)</f>
        <v>0</v>
      </c>
      <c r="P107" s="56">
        <f>SUMIF('Apartment Expenses'!$J:$J,P$6&amp;$X107,'Apartment Expenses'!$AE:$AE)</f>
        <v>0</v>
      </c>
      <c r="Q107" s="56">
        <f>SUMIF('Apartment Expenses'!$J:$J,Q$6&amp;$X107,'Apartment Expenses'!$AE:$AE)</f>
        <v>0</v>
      </c>
      <c r="R107" s="56">
        <f>SUMIF('Apartment Expenses'!$J:$J,R$6&amp;$X107,'Apartment Expenses'!$AE:$AE)</f>
        <v>0</v>
      </c>
      <c r="S107" s="56">
        <f>SUMIF('Apartment Expenses'!$J:$J,S$6&amp;$X107,'Apartment Expenses'!$AE:$AE)</f>
        <v>0</v>
      </c>
      <c r="X107" s="3" t="str">
        <f>IF(C107&lt;='Apartment Expenses'!$BI$3,IF(ISERROR(RIGHT(D107,LEN(D107)-7)),"",RIGHT(D107,LEN(D107)-7)),IF(ISERROR(VLOOKUP('Vendor Spending'!C107,'Apartment Expenses'!BI:BJ,2,0)),"",VLOOKUP('Vendor Spending'!C107,'Apartment Expenses'!BI:BJ,2,0)))</f>
        <v/>
      </c>
    </row>
    <row r="108" spans="3:24" x14ac:dyDescent="0.25">
      <c r="C108" s="54">
        <v>102</v>
      </c>
      <c r="D108" s="55" t="str">
        <f>IF(ISERROR(VLOOKUP(C108,'Apartment Expenses'!F:H,2,0)),X108,VLOOKUP(C108,'Apartment Expenses'!F:H,2,0))</f>
        <v/>
      </c>
      <c r="E108" s="56">
        <f>IF(ISERROR(VLOOKUP(C108,'Apartment Expenses'!F:H,3,0)),0,VLOOKUP(C108,'Apartment Expenses'!F:H,3,0))</f>
        <v>0</v>
      </c>
      <c r="H108" s="56">
        <f>SUMIF('Apartment Expenses'!$J:$J,H$6&amp;$X108,'Apartment Expenses'!$AE:$AE)</f>
        <v>0</v>
      </c>
      <c r="I108" s="56">
        <f>SUMIF('Apartment Expenses'!$J:$J,I$6&amp;$X108,'Apartment Expenses'!$AE:$AE)</f>
        <v>0</v>
      </c>
      <c r="J108" s="56">
        <f>SUMIF('Apartment Expenses'!$J:$J,J$6&amp;$X108,'Apartment Expenses'!$AE:$AE)</f>
        <v>0</v>
      </c>
      <c r="K108" s="56">
        <f>SUMIF('Apartment Expenses'!$J:$J,K$6&amp;$X108,'Apartment Expenses'!$AE:$AE)</f>
        <v>0</v>
      </c>
      <c r="L108" s="56">
        <f>SUMIF('Apartment Expenses'!$J:$J,L$6&amp;$X108,'Apartment Expenses'!$AE:$AE)</f>
        <v>0</v>
      </c>
      <c r="M108" s="56">
        <f>SUMIF('Apartment Expenses'!$J:$J,M$6&amp;$X108,'Apartment Expenses'!$AE:$AE)</f>
        <v>0</v>
      </c>
      <c r="N108" s="56">
        <f>SUMIF('Apartment Expenses'!$J:$J,N$6&amp;$X108,'Apartment Expenses'!$AE:$AE)</f>
        <v>0</v>
      </c>
      <c r="O108" s="56">
        <f>SUMIF('Apartment Expenses'!$J:$J,O$6&amp;$X108,'Apartment Expenses'!$AE:$AE)</f>
        <v>0</v>
      </c>
      <c r="P108" s="56">
        <f>SUMIF('Apartment Expenses'!$J:$J,P$6&amp;$X108,'Apartment Expenses'!$AE:$AE)</f>
        <v>0</v>
      </c>
      <c r="Q108" s="56">
        <f>SUMIF('Apartment Expenses'!$J:$J,Q$6&amp;$X108,'Apartment Expenses'!$AE:$AE)</f>
        <v>0</v>
      </c>
      <c r="R108" s="56">
        <f>SUMIF('Apartment Expenses'!$J:$J,R$6&amp;$X108,'Apartment Expenses'!$AE:$AE)</f>
        <v>0</v>
      </c>
      <c r="S108" s="56">
        <f>SUMIF('Apartment Expenses'!$J:$J,S$6&amp;$X108,'Apartment Expenses'!$AE:$AE)</f>
        <v>0</v>
      </c>
      <c r="X108" s="3" t="str">
        <f>IF(C108&lt;='Apartment Expenses'!$BI$3,IF(ISERROR(RIGHT(D108,LEN(D108)-7)),"",RIGHT(D108,LEN(D108)-7)),IF(ISERROR(VLOOKUP('Vendor Spending'!C108,'Apartment Expenses'!BI:BJ,2,0)),"",VLOOKUP('Vendor Spending'!C108,'Apartment Expenses'!BI:BJ,2,0)))</f>
        <v/>
      </c>
    </row>
    <row r="109" spans="3:24" x14ac:dyDescent="0.25">
      <c r="C109" s="54">
        <v>103</v>
      </c>
      <c r="D109" s="55" t="str">
        <f>IF(ISERROR(VLOOKUP(C109,'Apartment Expenses'!F:H,2,0)),X109,VLOOKUP(C109,'Apartment Expenses'!F:H,2,0))</f>
        <v/>
      </c>
      <c r="E109" s="56">
        <f>IF(ISERROR(VLOOKUP(C109,'Apartment Expenses'!F:H,3,0)),0,VLOOKUP(C109,'Apartment Expenses'!F:H,3,0))</f>
        <v>0</v>
      </c>
      <c r="H109" s="56">
        <f>SUMIF('Apartment Expenses'!$J:$J,H$6&amp;$X109,'Apartment Expenses'!$AE:$AE)</f>
        <v>0</v>
      </c>
      <c r="I109" s="56">
        <f>SUMIF('Apartment Expenses'!$J:$J,I$6&amp;$X109,'Apartment Expenses'!$AE:$AE)</f>
        <v>0</v>
      </c>
      <c r="J109" s="56">
        <f>SUMIF('Apartment Expenses'!$J:$J,J$6&amp;$X109,'Apartment Expenses'!$AE:$AE)</f>
        <v>0</v>
      </c>
      <c r="K109" s="56">
        <f>SUMIF('Apartment Expenses'!$J:$J,K$6&amp;$X109,'Apartment Expenses'!$AE:$AE)</f>
        <v>0</v>
      </c>
      <c r="L109" s="56">
        <f>SUMIF('Apartment Expenses'!$J:$J,L$6&amp;$X109,'Apartment Expenses'!$AE:$AE)</f>
        <v>0</v>
      </c>
      <c r="M109" s="56">
        <f>SUMIF('Apartment Expenses'!$J:$J,M$6&amp;$X109,'Apartment Expenses'!$AE:$AE)</f>
        <v>0</v>
      </c>
      <c r="N109" s="56">
        <f>SUMIF('Apartment Expenses'!$J:$J,N$6&amp;$X109,'Apartment Expenses'!$AE:$AE)</f>
        <v>0</v>
      </c>
      <c r="O109" s="56">
        <f>SUMIF('Apartment Expenses'!$J:$J,O$6&amp;$X109,'Apartment Expenses'!$AE:$AE)</f>
        <v>0</v>
      </c>
      <c r="P109" s="56">
        <f>SUMIF('Apartment Expenses'!$J:$J,P$6&amp;$X109,'Apartment Expenses'!$AE:$AE)</f>
        <v>0</v>
      </c>
      <c r="Q109" s="56">
        <f>SUMIF('Apartment Expenses'!$J:$J,Q$6&amp;$X109,'Apartment Expenses'!$AE:$AE)</f>
        <v>0</v>
      </c>
      <c r="R109" s="56">
        <f>SUMIF('Apartment Expenses'!$J:$J,R$6&amp;$X109,'Apartment Expenses'!$AE:$AE)</f>
        <v>0</v>
      </c>
      <c r="S109" s="56">
        <f>SUMIF('Apartment Expenses'!$J:$J,S$6&amp;$X109,'Apartment Expenses'!$AE:$AE)</f>
        <v>0</v>
      </c>
      <c r="X109" s="3" t="str">
        <f>IF(C109&lt;='Apartment Expenses'!$BI$3,IF(ISERROR(RIGHT(D109,LEN(D109)-7)),"",RIGHT(D109,LEN(D109)-7)),IF(ISERROR(VLOOKUP('Vendor Spending'!C109,'Apartment Expenses'!BI:BJ,2,0)),"",VLOOKUP('Vendor Spending'!C109,'Apartment Expenses'!BI:BJ,2,0)))</f>
        <v/>
      </c>
    </row>
    <row r="110" spans="3:24" x14ac:dyDescent="0.25">
      <c r="C110" s="54">
        <v>104</v>
      </c>
      <c r="D110" s="55" t="str">
        <f>IF(ISERROR(VLOOKUP(C110,'Apartment Expenses'!F:H,2,0)),X110,VLOOKUP(C110,'Apartment Expenses'!F:H,2,0))</f>
        <v/>
      </c>
      <c r="E110" s="56">
        <f>IF(ISERROR(VLOOKUP(C110,'Apartment Expenses'!F:H,3,0)),0,VLOOKUP(C110,'Apartment Expenses'!F:H,3,0))</f>
        <v>0</v>
      </c>
      <c r="H110" s="56">
        <f>SUMIF('Apartment Expenses'!$J:$J,H$6&amp;$X110,'Apartment Expenses'!$AE:$AE)</f>
        <v>0</v>
      </c>
      <c r="I110" s="56">
        <f>SUMIF('Apartment Expenses'!$J:$J,I$6&amp;$X110,'Apartment Expenses'!$AE:$AE)</f>
        <v>0</v>
      </c>
      <c r="J110" s="56">
        <f>SUMIF('Apartment Expenses'!$J:$J,J$6&amp;$X110,'Apartment Expenses'!$AE:$AE)</f>
        <v>0</v>
      </c>
      <c r="K110" s="56">
        <f>SUMIF('Apartment Expenses'!$J:$J,K$6&amp;$X110,'Apartment Expenses'!$AE:$AE)</f>
        <v>0</v>
      </c>
      <c r="L110" s="56">
        <f>SUMIF('Apartment Expenses'!$J:$J,L$6&amp;$X110,'Apartment Expenses'!$AE:$AE)</f>
        <v>0</v>
      </c>
      <c r="M110" s="56">
        <f>SUMIF('Apartment Expenses'!$J:$J,M$6&amp;$X110,'Apartment Expenses'!$AE:$AE)</f>
        <v>0</v>
      </c>
      <c r="N110" s="56">
        <f>SUMIF('Apartment Expenses'!$J:$J,N$6&amp;$X110,'Apartment Expenses'!$AE:$AE)</f>
        <v>0</v>
      </c>
      <c r="O110" s="56">
        <f>SUMIF('Apartment Expenses'!$J:$J,O$6&amp;$X110,'Apartment Expenses'!$AE:$AE)</f>
        <v>0</v>
      </c>
      <c r="P110" s="56">
        <f>SUMIF('Apartment Expenses'!$J:$J,P$6&amp;$X110,'Apartment Expenses'!$AE:$AE)</f>
        <v>0</v>
      </c>
      <c r="Q110" s="56">
        <f>SUMIF('Apartment Expenses'!$J:$J,Q$6&amp;$X110,'Apartment Expenses'!$AE:$AE)</f>
        <v>0</v>
      </c>
      <c r="R110" s="56">
        <f>SUMIF('Apartment Expenses'!$J:$J,R$6&amp;$X110,'Apartment Expenses'!$AE:$AE)</f>
        <v>0</v>
      </c>
      <c r="S110" s="56">
        <f>SUMIF('Apartment Expenses'!$J:$J,S$6&amp;$X110,'Apartment Expenses'!$AE:$AE)</f>
        <v>0</v>
      </c>
      <c r="X110" s="3" t="str">
        <f>IF(C110&lt;='Apartment Expenses'!$BI$3,IF(ISERROR(RIGHT(D110,LEN(D110)-7)),"",RIGHT(D110,LEN(D110)-7)),IF(ISERROR(VLOOKUP('Vendor Spending'!C110,'Apartment Expenses'!BI:BJ,2,0)),"",VLOOKUP('Vendor Spending'!C110,'Apartment Expenses'!BI:BJ,2,0)))</f>
        <v/>
      </c>
    </row>
    <row r="111" spans="3:24" x14ac:dyDescent="0.25">
      <c r="C111" s="54">
        <v>105</v>
      </c>
      <c r="D111" s="55" t="str">
        <f>IF(ISERROR(VLOOKUP(C111,'Apartment Expenses'!F:H,2,0)),X111,VLOOKUP(C111,'Apartment Expenses'!F:H,2,0))</f>
        <v/>
      </c>
      <c r="E111" s="56">
        <f>IF(ISERROR(VLOOKUP(C111,'Apartment Expenses'!F:H,3,0)),0,VLOOKUP(C111,'Apartment Expenses'!F:H,3,0))</f>
        <v>0</v>
      </c>
      <c r="H111" s="56">
        <f>SUMIF('Apartment Expenses'!$J:$J,H$6&amp;$X111,'Apartment Expenses'!$AE:$AE)</f>
        <v>0</v>
      </c>
      <c r="I111" s="56">
        <f>SUMIF('Apartment Expenses'!$J:$J,I$6&amp;$X111,'Apartment Expenses'!$AE:$AE)</f>
        <v>0</v>
      </c>
      <c r="J111" s="56">
        <f>SUMIF('Apartment Expenses'!$J:$J,J$6&amp;$X111,'Apartment Expenses'!$AE:$AE)</f>
        <v>0</v>
      </c>
      <c r="K111" s="56">
        <f>SUMIF('Apartment Expenses'!$J:$J,K$6&amp;$X111,'Apartment Expenses'!$AE:$AE)</f>
        <v>0</v>
      </c>
      <c r="L111" s="56">
        <f>SUMIF('Apartment Expenses'!$J:$J,L$6&amp;$X111,'Apartment Expenses'!$AE:$AE)</f>
        <v>0</v>
      </c>
      <c r="M111" s="56">
        <f>SUMIF('Apartment Expenses'!$J:$J,M$6&amp;$X111,'Apartment Expenses'!$AE:$AE)</f>
        <v>0</v>
      </c>
      <c r="N111" s="56">
        <f>SUMIF('Apartment Expenses'!$J:$J,N$6&amp;$X111,'Apartment Expenses'!$AE:$AE)</f>
        <v>0</v>
      </c>
      <c r="O111" s="56">
        <f>SUMIF('Apartment Expenses'!$J:$J,O$6&amp;$X111,'Apartment Expenses'!$AE:$AE)</f>
        <v>0</v>
      </c>
      <c r="P111" s="56">
        <f>SUMIF('Apartment Expenses'!$J:$J,P$6&amp;$X111,'Apartment Expenses'!$AE:$AE)</f>
        <v>0</v>
      </c>
      <c r="Q111" s="56">
        <f>SUMIF('Apartment Expenses'!$J:$J,Q$6&amp;$X111,'Apartment Expenses'!$AE:$AE)</f>
        <v>0</v>
      </c>
      <c r="R111" s="56">
        <f>SUMIF('Apartment Expenses'!$J:$J,R$6&amp;$X111,'Apartment Expenses'!$AE:$AE)</f>
        <v>0</v>
      </c>
      <c r="S111" s="56">
        <f>SUMIF('Apartment Expenses'!$J:$J,S$6&amp;$X111,'Apartment Expenses'!$AE:$AE)</f>
        <v>0</v>
      </c>
      <c r="X111" s="3" t="str">
        <f>IF(C111&lt;='Apartment Expenses'!$BI$3,IF(ISERROR(RIGHT(D111,LEN(D111)-7)),"",RIGHT(D111,LEN(D111)-7)),IF(ISERROR(VLOOKUP('Vendor Spending'!C111,'Apartment Expenses'!BI:BJ,2,0)),"",VLOOKUP('Vendor Spending'!C111,'Apartment Expenses'!BI:BJ,2,0)))</f>
        <v/>
      </c>
    </row>
    <row r="112" spans="3:24" x14ac:dyDescent="0.25">
      <c r="C112" s="54">
        <v>106</v>
      </c>
      <c r="D112" s="55" t="str">
        <f>IF(ISERROR(VLOOKUP(C112,'Apartment Expenses'!F:H,2,0)),X112,VLOOKUP(C112,'Apartment Expenses'!F:H,2,0))</f>
        <v/>
      </c>
      <c r="E112" s="56">
        <f>IF(ISERROR(VLOOKUP(C112,'Apartment Expenses'!F:H,3,0)),0,VLOOKUP(C112,'Apartment Expenses'!F:H,3,0))</f>
        <v>0</v>
      </c>
      <c r="H112" s="56">
        <f>SUMIF('Apartment Expenses'!$J:$J,H$6&amp;$X112,'Apartment Expenses'!$AE:$AE)</f>
        <v>0</v>
      </c>
      <c r="I112" s="56">
        <f>SUMIF('Apartment Expenses'!$J:$J,I$6&amp;$X112,'Apartment Expenses'!$AE:$AE)</f>
        <v>0</v>
      </c>
      <c r="J112" s="56">
        <f>SUMIF('Apartment Expenses'!$J:$J,J$6&amp;$X112,'Apartment Expenses'!$AE:$AE)</f>
        <v>0</v>
      </c>
      <c r="K112" s="56">
        <f>SUMIF('Apartment Expenses'!$J:$J,K$6&amp;$X112,'Apartment Expenses'!$AE:$AE)</f>
        <v>0</v>
      </c>
      <c r="L112" s="56">
        <f>SUMIF('Apartment Expenses'!$J:$J,L$6&amp;$X112,'Apartment Expenses'!$AE:$AE)</f>
        <v>0</v>
      </c>
      <c r="M112" s="56">
        <f>SUMIF('Apartment Expenses'!$J:$J,M$6&amp;$X112,'Apartment Expenses'!$AE:$AE)</f>
        <v>0</v>
      </c>
      <c r="N112" s="56">
        <f>SUMIF('Apartment Expenses'!$J:$J,N$6&amp;$X112,'Apartment Expenses'!$AE:$AE)</f>
        <v>0</v>
      </c>
      <c r="O112" s="56">
        <f>SUMIF('Apartment Expenses'!$J:$J,O$6&amp;$X112,'Apartment Expenses'!$AE:$AE)</f>
        <v>0</v>
      </c>
      <c r="P112" s="56">
        <f>SUMIF('Apartment Expenses'!$J:$J,P$6&amp;$X112,'Apartment Expenses'!$AE:$AE)</f>
        <v>0</v>
      </c>
      <c r="Q112" s="56">
        <f>SUMIF('Apartment Expenses'!$J:$J,Q$6&amp;$X112,'Apartment Expenses'!$AE:$AE)</f>
        <v>0</v>
      </c>
      <c r="R112" s="56">
        <f>SUMIF('Apartment Expenses'!$J:$J,R$6&amp;$X112,'Apartment Expenses'!$AE:$AE)</f>
        <v>0</v>
      </c>
      <c r="S112" s="56">
        <f>SUMIF('Apartment Expenses'!$J:$J,S$6&amp;$X112,'Apartment Expenses'!$AE:$AE)</f>
        <v>0</v>
      </c>
      <c r="X112" s="3" t="str">
        <f>IF(C112&lt;='Apartment Expenses'!$BI$3,IF(ISERROR(RIGHT(D112,LEN(D112)-7)),"",RIGHT(D112,LEN(D112)-7)),IF(ISERROR(VLOOKUP('Vendor Spending'!C112,'Apartment Expenses'!BI:BJ,2,0)),"",VLOOKUP('Vendor Spending'!C112,'Apartment Expenses'!BI:BJ,2,0)))</f>
        <v/>
      </c>
    </row>
    <row r="113" spans="3:24" x14ac:dyDescent="0.25">
      <c r="C113" s="54">
        <v>107</v>
      </c>
      <c r="D113" s="55" t="str">
        <f>IF(ISERROR(VLOOKUP(C113,'Apartment Expenses'!F:H,2,0)),X113,VLOOKUP(C113,'Apartment Expenses'!F:H,2,0))</f>
        <v/>
      </c>
      <c r="E113" s="56">
        <f>IF(ISERROR(VLOOKUP(C113,'Apartment Expenses'!F:H,3,0)),0,VLOOKUP(C113,'Apartment Expenses'!F:H,3,0))</f>
        <v>0</v>
      </c>
      <c r="H113" s="56">
        <f>SUMIF('Apartment Expenses'!$J:$J,H$6&amp;$X113,'Apartment Expenses'!$AE:$AE)</f>
        <v>0</v>
      </c>
      <c r="I113" s="56">
        <f>SUMIF('Apartment Expenses'!$J:$J,I$6&amp;$X113,'Apartment Expenses'!$AE:$AE)</f>
        <v>0</v>
      </c>
      <c r="J113" s="56">
        <f>SUMIF('Apartment Expenses'!$J:$J,J$6&amp;$X113,'Apartment Expenses'!$AE:$AE)</f>
        <v>0</v>
      </c>
      <c r="K113" s="56">
        <f>SUMIF('Apartment Expenses'!$J:$J,K$6&amp;$X113,'Apartment Expenses'!$AE:$AE)</f>
        <v>0</v>
      </c>
      <c r="L113" s="56">
        <f>SUMIF('Apartment Expenses'!$J:$J,L$6&amp;$X113,'Apartment Expenses'!$AE:$AE)</f>
        <v>0</v>
      </c>
      <c r="M113" s="56">
        <f>SUMIF('Apartment Expenses'!$J:$J,M$6&amp;$X113,'Apartment Expenses'!$AE:$AE)</f>
        <v>0</v>
      </c>
      <c r="N113" s="56">
        <f>SUMIF('Apartment Expenses'!$J:$J,N$6&amp;$X113,'Apartment Expenses'!$AE:$AE)</f>
        <v>0</v>
      </c>
      <c r="O113" s="56">
        <f>SUMIF('Apartment Expenses'!$J:$J,O$6&amp;$X113,'Apartment Expenses'!$AE:$AE)</f>
        <v>0</v>
      </c>
      <c r="P113" s="56">
        <f>SUMIF('Apartment Expenses'!$J:$J,P$6&amp;$X113,'Apartment Expenses'!$AE:$AE)</f>
        <v>0</v>
      </c>
      <c r="Q113" s="56">
        <f>SUMIF('Apartment Expenses'!$J:$J,Q$6&amp;$X113,'Apartment Expenses'!$AE:$AE)</f>
        <v>0</v>
      </c>
      <c r="R113" s="56">
        <f>SUMIF('Apartment Expenses'!$J:$J,R$6&amp;$X113,'Apartment Expenses'!$AE:$AE)</f>
        <v>0</v>
      </c>
      <c r="S113" s="56">
        <f>SUMIF('Apartment Expenses'!$J:$J,S$6&amp;$X113,'Apartment Expenses'!$AE:$AE)</f>
        <v>0</v>
      </c>
      <c r="X113" s="3" t="str">
        <f>IF(C113&lt;='Apartment Expenses'!$BI$3,IF(ISERROR(RIGHT(D113,LEN(D113)-7)),"",RIGHT(D113,LEN(D113)-7)),IF(ISERROR(VLOOKUP('Vendor Spending'!C113,'Apartment Expenses'!BI:BJ,2,0)),"",VLOOKUP('Vendor Spending'!C113,'Apartment Expenses'!BI:BJ,2,0)))</f>
        <v/>
      </c>
    </row>
    <row r="114" spans="3:24" x14ac:dyDescent="0.25">
      <c r="C114" s="54">
        <v>108</v>
      </c>
      <c r="D114" s="55" t="str">
        <f>IF(ISERROR(VLOOKUP(C114,'Apartment Expenses'!F:H,2,0)),X114,VLOOKUP(C114,'Apartment Expenses'!F:H,2,0))</f>
        <v/>
      </c>
      <c r="E114" s="56">
        <f>IF(ISERROR(VLOOKUP(C114,'Apartment Expenses'!F:H,3,0)),0,VLOOKUP(C114,'Apartment Expenses'!F:H,3,0))</f>
        <v>0</v>
      </c>
      <c r="H114" s="56">
        <f>SUMIF('Apartment Expenses'!$J:$J,H$6&amp;$X114,'Apartment Expenses'!$AE:$AE)</f>
        <v>0</v>
      </c>
      <c r="I114" s="56">
        <f>SUMIF('Apartment Expenses'!$J:$J,I$6&amp;$X114,'Apartment Expenses'!$AE:$AE)</f>
        <v>0</v>
      </c>
      <c r="J114" s="56">
        <f>SUMIF('Apartment Expenses'!$J:$J,J$6&amp;$X114,'Apartment Expenses'!$AE:$AE)</f>
        <v>0</v>
      </c>
      <c r="K114" s="56">
        <f>SUMIF('Apartment Expenses'!$J:$J,K$6&amp;$X114,'Apartment Expenses'!$AE:$AE)</f>
        <v>0</v>
      </c>
      <c r="L114" s="56">
        <f>SUMIF('Apartment Expenses'!$J:$J,L$6&amp;$X114,'Apartment Expenses'!$AE:$AE)</f>
        <v>0</v>
      </c>
      <c r="M114" s="56">
        <f>SUMIF('Apartment Expenses'!$J:$J,M$6&amp;$X114,'Apartment Expenses'!$AE:$AE)</f>
        <v>0</v>
      </c>
      <c r="N114" s="56">
        <f>SUMIF('Apartment Expenses'!$J:$J,N$6&amp;$X114,'Apartment Expenses'!$AE:$AE)</f>
        <v>0</v>
      </c>
      <c r="O114" s="56">
        <f>SUMIF('Apartment Expenses'!$J:$J,O$6&amp;$X114,'Apartment Expenses'!$AE:$AE)</f>
        <v>0</v>
      </c>
      <c r="P114" s="56">
        <f>SUMIF('Apartment Expenses'!$J:$J,P$6&amp;$X114,'Apartment Expenses'!$AE:$AE)</f>
        <v>0</v>
      </c>
      <c r="Q114" s="56">
        <f>SUMIF('Apartment Expenses'!$J:$J,Q$6&amp;$X114,'Apartment Expenses'!$AE:$AE)</f>
        <v>0</v>
      </c>
      <c r="R114" s="56">
        <f>SUMIF('Apartment Expenses'!$J:$J,R$6&amp;$X114,'Apartment Expenses'!$AE:$AE)</f>
        <v>0</v>
      </c>
      <c r="S114" s="56">
        <f>SUMIF('Apartment Expenses'!$J:$J,S$6&amp;$X114,'Apartment Expenses'!$AE:$AE)</f>
        <v>0</v>
      </c>
      <c r="X114" s="3" t="str">
        <f>IF(C114&lt;='Apartment Expenses'!$BI$3,IF(ISERROR(RIGHT(D114,LEN(D114)-7)),"",RIGHT(D114,LEN(D114)-7)),IF(ISERROR(VLOOKUP('Vendor Spending'!C114,'Apartment Expenses'!BI:BJ,2,0)),"",VLOOKUP('Vendor Spending'!C114,'Apartment Expenses'!BI:BJ,2,0)))</f>
        <v/>
      </c>
    </row>
    <row r="115" spans="3:24" x14ac:dyDescent="0.25">
      <c r="C115" s="54">
        <v>109</v>
      </c>
      <c r="D115" s="55" t="str">
        <f>IF(ISERROR(VLOOKUP(C115,'Apartment Expenses'!F:H,2,0)),X115,VLOOKUP(C115,'Apartment Expenses'!F:H,2,0))</f>
        <v/>
      </c>
      <c r="E115" s="56">
        <f>IF(ISERROR(VLOOKUP(C115,'Apartment Expenses'!F:H,3,0)),0,VLOOKUP(C115,'Apartment Expenses'!F:H,3,0))</f>
        <v>0</v>
      </c>
      <c r="H115" s="56">
        <f>SUMIF('Apartment Expenses'!$J:$J,H$6&amp;$X115,'Apartment Expenses'!$AE:$AE)</f>
        <v>0</v>
      </c>
      <c r="I115" s="56">
        <f>SUMIF('Apartment Expenses'!$J:$J,I$6&amp;$X115,'Apartment Expenses'!$AE:$AE)</f>
        <v>0</v>
      </c>
      <c r="J115" s="56">
        <f>SUMIF('Apartment Expenses'!$J:$J,J$6&amp;$X115,'Apartment Expenses'!$AE:$AE)</f>
        <v>0</v>
      </c>
      <c r="K115" s="56">
        <f>SUMIF('Apartment Expenses'!$J:$J,K$6&amp;$X115,'Apartment Expenses'!$AE:$AE)</f>
        <v>0</v>
      </c>
      <c r="L115" s="56">
        <f>SUMIF('Apartment Expenses'!$J:$J,L$6&amp;$X115,'Apartment Expenses'!$AE:$AE)</f>
        <v>0</v>
      </c>
      <c r="M115" s="56">
        <f>SUMIF('Apartment Expenses'!$J:$J,M$6&amp;$X115,'Apartment Expenses'!$AE:$AE)</f>
        <v>0</v>
      </c>
      <c r="N115" s="56">
        <f>SUMIF('Apartment Expenses'!$J:$J,N$6&amp;$X115,'Apartment Expenses'!$AE:$AE)</f>
        <v>0</v>
      </c>
      <c r="O115" s="56">
        <f>SUMIF('Apartment Expenses'!$J:$J,O$6&amp;$X115,'Apartment Expenses'!$AE:$AE)</f>
        <v>0</v>
      </c>
      <c r="P115" s="56">
        <f>SUMIF('Apartment Expenses'!$J:$J,P$6&amp;$X115,'Apartment Expenses'!$AE:$AE)</f>
        <v>0</v>
      </c>
      <c r="Q115" s="56">
        <f>SUMIF('Apartment Expenses'!$J:$J,Q$6&amp;$X115,'Apartment Expenses'!$AE:$AE)</f>
        <v>0</v>
      </c>
      <c r="R115" s="56">
        <f>SUMIF('Apartment Expenses'!$J:$J,R$6&amp;$X115,'Apartment Expenses'!$AE:$AE)</f>
        <v>0</v>
      </c>
      <c r="S115" s="56">
        <f>SUMIF('Apartment Expenses'!$J:$J,S$6&amp;$X115,'Apartment Expenses'!$AE:$AE)</f>
        <v>0</v>
      </c>
      <c r="X115" s="3" t="str">
        <f>IF(C115&lt;='Apartment Expenses'!$BI$3,IF(ISERROR(RIGHT(D115,LEN(D115)-7)),"",RIGHT(D115,LEN(D115)-7)),IF(ISERROR(VLOOKUP('Vendor Spending'!C115,'Apartment Expenses'!BI:BJ,2,0)),"",VLOOKUP('Vendor Spending'!C115,'Apartment Expenses'!BI:BJ,2,0)))</f>
        <v/>
      </c>
    </row>
    <row r="116" spans="3:24" x14ac:dyDescent="0.25">
      <c r="C116" s="54">
        <v>110</v>
      </c>
      <c r="D116" s="55" t="str">
        <f>IF(ISERROR(VLOOKUP(C116,'Apartment Expenses'!F:H,2,0)),X116,VLOOKUP(C116,'Apartment Expenses'!F:H,2,0))</f>
        <v/>
      </c>
      <c r="E116" s="56">
        <f>IF(ISERROR(VLOOKUP(C116,'Apartment Expenses'!F:H,3,0)),0,VLOOKUP(C116,'Apartment Expenses'!F:H,3,0))</f>
        <v>0</v>
      </c>
      <c r="H116" s="56">
        <f>SUMIF('Apartment Expenses'!$J:$J,H$6&amp;$X116,'Apartment Expenses'!$AE:$AE)</f>
        <v>0</v>
      </c>
      <c r="I116" s="56">
        <f>SUMIF('Apartment Expenses'!$J:$J,I$6&amp;$X116,'Apartment Expenses'!$AE:$AE)</f>
        <v>0</v>
      </c>
      <c r="J116" s="56">
        <f>SUMIF('Apartment Expenses'!$J:$J,J$6&amp;$X116,'Apartment Expenses'!$AE:$AE)</f>
        <v>0</v>
      </c>
      <c r="K116" s="56">
        <f>SUMIF('Apartment Expenses'!$J:$J,K$6&amp;$X116,'Apartment Expenses'!$AE:$AE)</f>
        <v>0</v>
      </c>
      <c r="L116" s="56">
        <f>SUMIF('Apartment Expenses'!$J:$J,L$6&amp;$X116,'Apartment Expenses'!$AE:$AE)</f>
        <v>0</v>
      </c>
      <c r="M116" s="56">
        <f>SUMIF('Apartment Expenses'!$J:$J,M$6&amp;$X116,'Apartment Expenses'!$AE:$AE)</f>
        <v>0</v>
      </c>
      <c r="N116" s="56">
        <f>SUMIF('Apartment Expenses'!$J:$J,N$6&amp;$X116,'Apartment Expenses'!$AE:$AE)</f>
        <v>0</v>
      </c>
      <c r="O116" s="56">
        <f>SUMIF('Apartment Expenses'!$J:$J,O$6&amp;$X116,'Apartment Expenses'!$AE:$AE)</f>
        <v>0</v>
      </c>
      <c r="P116" s="56">
        <f>SUMIF('Apartment Expenses'!$J:$J,P$6&amp;$X116,'Apartment Expenses'!$AE:$AE)</f>
        <v>0</v>
      </c>
      <c r="Q116" s="56">
        <f>SUMIF('Apartment Expenses'!$J:$J,Q$6&amp;$X116,'Apartment Expenses'!$AE:$AE)</f>
        <v>0</v>
      </c>
      <c r="R116" s="56">
        <f>SUMIF('Apartment Expenses'!$J:$J,R$6&amp;$X116,'Apartment Expenses'!$AE:$AE)</f>
        <v>0</v>
      </c>
      <c r="S116" s="56">
        <f>SUMIF('Apartment Expenses'!$J:$J,S$6&amp;$X116,'Apartment Expenses'!$AE:$AE)</f>
        <v>0</v>
      </c>
      <c r="X116" s="3" t="str">
        <f>IF(C116&lt;='Apartment Expenses'!$BI$3,IF(ISERROR(RIGHT(D116,LEN(D116)-7)),"",RIGHT(D116,LEN(D116)-7)),IF(ISERROR(VLOOKUP('Vendor Spending'!C116,'Apartment Expenses'!BI:BJ,2,0)),"",VLOOKUP('Vendor Spending'!C116,'Apartment Expenses'!BI:BJ,2,0)))</f>
        <v/>
      </c>
    </row>
    <row r="117" spans="3:24" x14ac:dyDescent="0.25">
      <c r="C117" s="54">
        <v>111</v>
      </c>
      <c r="D117" s="55" t="str">
        <f>IF(ISERROR(VLOOKUP(C117,'Apartment Expenses'!F:H,2,0)),X117,VLOOKUP(C117,'Apartment Expenses'!F:H,2,0))</f>
        <v/>
      </c>
      <c r="E117" s="56">
        <f>IF(ISERROR(VLOOKUP(C117,'Apartment Expenses'!F:H,3,0)),0,VLOOKUP(C117,'Apartment Expenses'!F:H,3,0))</f>
        <v>0</v>
      </c>
      <c r="H117" s="56">
        <f>SUMIF('Apartment Expenses'!$J:$J,H$6&amp;$X117,'Apartment Expenses'!$AE:$AE)</f>
        <v>0</v>
      </c>
      <c r="I117" s="56">
        <f>SUMIF('Apartment Expenses'!$J:$J,I$6&amp;$X117,'Apartment Expenses'!$AE:$AE)</f>
        <v>0</v>
      </c>
      <c r="J117" s="56">
        <f>SUMIF('Apartment Expenses'!$J:$J,J$6&amp;$X117,'Apartment Expenses'!$AE:$AE)</f>
        <v>0</v>
      </c>
      <c r="K117" s="56">
        <f>SUMIF('Apartment Expenses'!$J:$J,K$6&amp;$X117,'Apartment Expenses'!$AE:$AE)</f>
        <v>0</v>
      </c>
      <c r="L117" s="56">
        <f>SUMIF('Apartment Expenses'!$J:$J,L$6&amp;$X117,'Apartment Expenses'!$AE:$AE)</f>
        <v>0</v>
      </c>
      <c r="M117" s="56">
        <f>SUMIF('Apartment Expenses'!$J:$J,M$6&amp;$X117,'Apartment Expenses'!$AE:$AE)</f>
        <v>0</v>
      </c>
      <c r="N117" s="56">
        <f>SUMIF('Apartment Expenses'!$J:$J,N$6&amp;$X117,'Apartment Expenses'!$AE:$AE)</f>
        <v>0</v>
      </c>
      <c r="O117" s="56">
        <f>SUMIF('Apartment Expenses'!$J:$J,O$6&amp;$X117,'Apartment Expenses'!$AE:$AE)</f>
        <v>0</v>
      </c>
      <c r="P117" s="56">
        <f>SUMIF('Apartment Expenses'!$J:$J,P$6&amp;$X117,'Apartment Expenses'!$AE:$AE)</f>
        <v>0</v>
      </c>
      <c r="Q117" s="56">
        <f>SUMIF('Apartment Expenses'!$J:$J,Q$6&amp;$X117,'Apartment Expenses'!$AE:$AE)</f>
        <v>0</v>
      </c>
      <c r="R117" s="56">
        <f>SUMIF('Apartment Expenses'!$J:$J,R$6&amp;$X117,'Apartment Expenses'!$AE:$AE)</f>
        <v>0</v>
      </c>
      <c r="S117" s="56">
        <f>SUMIF('Apartment Expenses'!$J:$J,S$6&amp;$X117,'Apartment Expenses'!$AE:$AE)</f>
        <v>0</v>
      </c>
      <c r="X117" s="3" t="str">
        <f>IF(C117&lt;='Apartment Expenses'!$BI$3,IF(ISERROR(RIGHT(D117,LEN(D117)-7)),"",RIGHT(D117,LEN(D117)-7)),IF(ISERROR(VLOOKUP('Vendor Spending'!C117,'Apartment Expenses'!BI:BJ,2,0)),"",VLOOKUP('Vendor Spending'!C117,'Apartment Expenses'!BI:BJ,2,0)))</f>
        <v/>
      </c>
    </row>
    <row r="118" spans="3:24" x14ac:dyDescent="0.25">
      <c r="C118" s="54">
        <v>112</v>
      </c>
      <c r="D118" s="55" t="str">
        <f>IF(ISERROR(VLOOKUP(C118,'Apartment Expenses'!F:H,2,0)),X118,VLOOKUP(C118,'Apartment Expenses'!F:H,2,0))</f>
        <v/>
      </c>
      <c r="E118" s="56">
        <f>IF(ISERROR(VLOOKUP(C118,'Apartment Expenses'!F:H,3,0)),0,VLOOKUP(C118,'Apartment Expenses'!F:H,3,0))</f>
        <v>0</v>
      </c>
      <c r="H118" s="56">
        <f>SUMIF('Apartment Expenses'!$J:$J,H$6&amp;$X118,'Apartment Expenses'!$AE:$AE)</f>
        <v>0</v>
      </c>
      <c r="I118" s="56">
        <f>SUMIF('Apartment Expenses'!$J:$J,I$6&amp;$X118,'Apartment Expenses'!$AE:$AE)</f>
        <v>0</v>
      </c>
      <c r="J118" s="56">
        <f>SUMIF('Apartment Expenses'!$J:$J,J$6&amp;$X118,'Apartment Expenses'!$AE:$AE)</f>
        <v>0</v>
      </c>
      <c r="K118" s="56">
        <f>SUMIF('Apartment Expenses'!$J:$J,K$6&amp;$X118,'Apartment Expenses'!$AE:$AE)</f>
        <v>0</v>
      </c>
      <c r="L118" s="56">
        <f>SUMIF('Apartment Expenses'!$J:$J,L$6&amp;$X118,'Apartment Expenses'!$AE:$AE)</f>
        <v>0</v>
      </c>
      <c r="M118" s="56">
        <f>SUMIF('Apartment Expenses'!$J:$J,M$6&amp;$X118,'Apartment Expenses'!$AE:$AE)</f>
        <v>0</v>
      </c>
      <c r="N118" s="56">
        <f>SUMIF('Apartment Expenses'!$J:$J,N$6&amp;$X118,'Apartment Expenses'!$AE:$AE)</f>
        <v>0</v>
      </c>
      <c r="O118" s="56">
        <f>SUMIF('Apartment Expenses'!$J:$J,O$6&amp;$X118,'Apartment Expenses'!$AE:$AE)</f>
        <v>0</v>
      </c>
      <c r="P118" s="56">
        <f>SUMIF('Apartment Expenses'!$J:$J,P$6&amp;$X118,'Apartment Expenses'!$AE:$AE)</f>
        <v>0</v>
      </c>
      <c r="Q118" s="56">
        <f>SUMIF('Apartment Expenses'!$J:$J,Q$6&amp;$X118,'Apartment Expenses'!$AE:$AE)</f>
        <v>0</v>
      </c>
      <c r="R118" s="56">
        <f>SUMIF('Apartment Expenses'!$J:$J,R$6&amp;$X118,'Apartment Expenses'!$AE:$AE)</f>
        <v>0</v>
      </c>
      <c r="S118" s="56">
        <f>SUMIF('Apartment Expenses'!$J:$J,S$6&amp;$X118,'Apartment Expenses'!$AE:$AE)</f>
        <v>0</v>
      </c>
      <c r="X118" s="3" t="str">
        <f>IF(C118&lt;='Apartment Expenses'!$BI$3,IF(ISERROR(RIGHT(D118,LEN(D118)-7)),"",RIGHT(D118,LEN(D118)-7)),IF(ISERROR(VLOOKUP('Vendor Spending'!C118,'Apartment Expenses'!BI:BJ,2,0)),"",VLOOKUP('Vendor Spending'!C118,'Apartment Expenses'!BI:BJ,2,0)))</f>
        <v/>
      </c>
    </row>
    <row r="119" spans="3:24" x14ac:dyDescent="0.25">
      <c r="C119" s="54">
        <v>113</v>
      </c>
      <c r="D119" s="55" t="str">
        <f>IF(ISERROR(VLOOKUP(C119,'Apartment Expenses'!F:H,2,0)),X119,VLOOKUP(C119,'Apartment Expenses'!F:H,2,0))</f>
        <v/>
      </c>
      <c r="E119" s="56">
        <f>IF(ISERROR(VLOOKUP(C119,'Apartment Expenses'!F:H,3,0)),0,VLOOKUP(C119,'Apartment Expenses'!F:H,3,0))</f>
        <v>0</v>
      </c>
      <c r="H119" s="56">
        <f>SUMIF('Apartment Expenses'!$J:$J,H$6&amp;$X119,'Apartment Expenses'!$AE:$AE)</f>
        <v>0</v>
      </c>
      <c r="I119" s="56">
        <f>SUMIF('Apartment Expenses'!$J:$J,I$6&amp;$X119,'Apartment Expenses'!$AE:$AE)</f>
        <v>0</v>
      </c>
      <c r="J119" s="56">
        <f>SUMIF('Apartment Expenses'!$J:$J,J$6&amp;$X119,'Apartment Expenses'!$AE:$AE)</f>
        <v>0</v>
      </c>
      <c r="K119" s="56">
        <f>SUMIF('Apartment Expenses'!$J:$J,K$6&amp;$X119,'Apartment Expenses'!$AE:$AE)</f>
        <v>0</v>
      </c>
      <c r="L119" s="56">
        <f>SUMIF('Apartment Expenses'!$J:$J,L$6&amp;$X119,'Apartment Expenses'!$AE:$AE)</f>
        <v>0</v>
      </c>
      <c r="M119" s="56">
        <f>SUMIF('Apartment Expenses'!$J:$J,M$6&amp;$X119,'Apartment Expenses'!$AE:$AE)</f>
        <v>0</v>
      </c>
      <c r="N119" s="56">
        <f>SUMIF('Apartment Expenses'!$J:$J,N$6&amp;$X119,'Apartment Expenses'!$AE:$AE)</f>
        <v>0</v>
      </c>
      <c r="O119" s="56">
        <f>SUMIF('Apartment Expenses'!$J:$J,O$6&amp;$X119,'Apartment Expenses'!$AE:$AE)</f>
        <v>0</v>
      </c>
      <c r="P119" s="56">
        <f>SUMIF('Apartment Expenses'!$J:$J,P$6&amp;$X119,'Apartment Expenses'!$AE:$AE)</f>
        <v>0</v>
      </c>
      <c r="Q119" s="56">
        <f>SUMIF('Apartment Expenses'!$J:$J,Q$6&amp;$X119,'Apartment Expenses'!$AE:$AE)</f>
        <v>0</v>
      </c>
      <c r="R119" s="56">
        <f>SUMIF('Apartment Expenses'!$J:$J,R$6&amp;$X119,'Apartment Expenses'!$AE:$AE)</f>
        <v>0</v>
      </c>
      <c r="S119" s="56">
        <f>SUMIF('Apartment Expenses'!$J:$J,S$6&amp;$X119,'Apartment Expenses'!$AE:$AE)</f>
        <v>0</v>
      </c>
      <c r="X119" s="3" t="str">
        <f>IF(C119&lt;='Apartment Expenses'!$BI$3,IF(ISERROR(RIGHT(D119,LEN(D119)-7)),"",RIGHT(D119,LEN(D119)-7)),IF(ISERROR(VLOOKUP('Vendor Spending'!C119,'Apartment Expenses'!BI:BJ,2,0)),"",VLOOKUP('Vendor Spending'!C119,'Apartment Expenses'!BI:BJ,2,0)))</f>
        <v/>
      </c>
    </row>
    <row r="120" spans="3:24" x14ac:dyDescent="0.25">
      <c r="C120" s="54">
        <v>114</v>
      </c>
      <c r="D120" s="55" t="str">
        <f>IF(ISERROR(VLOOKUP(C120,'Apartment Expenses'!F:H,2,0)),X120,VLOOKUP(C120,'Apartment Expenses'!F:H,2,0))</f>
        <v/>
      </c>
      <c r="E120" s="56">
        <f>IF(ISERROR(VLOOKUP(C120,'Apartment Expenses'!F:H,3,0)),0,VLOOKUP(C120,'Apartment Expenses'!F:H,3,0))</f>
        <v>0</v>
      </c>
      <c r="H120" s="56">
        <f>SUMIF('Apartment Expenses'!$J:$J,H$6&amp;$X120,'Apartment Expenses'!$AE:$AE)</f>
        <v>0</v>
      </c>
      <c r="I120" s="56">
        <f>SUMIF('Apartment Expenses'!$J:$J,I$6&amp;$X120,'Apartment Expenses'!$AE:$AE)</f>
        <v>0</v>
      </c>
      <c r="J120" s="56">
        <f>SUMIF('Apartment Expenses'!$J:$J,J$6&amp;$X120,'Apartment Expenses'!$AE:$AE)</f>
        <v>0</v>
      </c>
      <c r="K120" s="56">
        <f>SUMIF('Apartment Expenses'!$J:$J,K$6&amp;$X120,'Apartment Expenses'!$AE:$AE)</f>
        <v>0</v>
      </c>
      <c r="L120" s="56">
        <f>SUMIF('Apartment Expenses'!$J:$J,L$6&amp;$X120,'Apartment Expenses'!$AE:$AE)</f>
        <v>0</v>
      </c>
      <c r="M120" s="56">
        <f>SUMIF('Apartment Expenses'!$J:$J,M$6&amp;$X120,'Apartment Expenses'!$AE:$AE)</f>
        <v>0</v>
      </c>
      <c r="N120" s="56">
        <f>SUMIF('Apartment Expenses'!$J:$J,N$6&amp;$X120,'Apartment Expenses'!$AE:$AE)</f>
        <v>0</v>
      </c>
      <c r="O120" s="56">
        <f>SUMIF('Apartment Expenses'!$J:$J,O$6&amp;$X120,'Apartment Expenses'!$AE:$AE)</f>
        <v>0</v>
      </c>
      <c r="P120" s="56">
        <f>SUMIF('Apartment Expenses'!$J:$J,P$6&amp;$X120,'Apartment Expenses'!$AE:$AE)</f>
        <v>0</v>
      </c>
      <c r="Q120" s="56">
        <f>SUMIF('Apartment Expenses'!$J:$J,Q$6&amp;$X120,'Apartment Expenses'!$AE:$AE)</f>
        <v>0</v>
      </c>
      <c r="R120" s="56">
        <f>SUMIF('Apartment Expenses'!$J:$J,R$6&amp;$X120,'Apartment Expenses'!$AE:$AE)</f>
        <v>0</v>
      </c>
      <c r="S120" s="56">
        <f>SUMIF('Apartment Expenses'!$J:$J,S$6&amp;$X120,'Apartment Expenses'!$AE:$AE)</f>
        <v>0</v>
      </c>
      <c r="X120" s="3" t="str">
        <f>IF(C120&lt;='Apartment Expenses'!$BI$3,IF(ISERROR(RIGHT(D120,LEN(D120)-7)),"",RIGHT(D120,LEN(D120)-7)),IF(ISERROR(VLOOKUP('Vendor Spending'!C120,'Apartment Expenses'!BI:BJ,2,0)),"",VLOOKUP('Vendor Spending'!C120,'Apartment Expenses'!BI:BJ,2,0)))</f>
        <v/>
      </c>
    </row>
    <row r="121" spans="3:24" x14ac:dyDescent="0.25">
      <c r="C121" s="54">
        <v>115</v>
      </c>
      <c r="D121" s="55" t="str">
        <f>IF(ISERROR(VLOOKUP(C121,'Apartment Expenses'!F:H,2,0)),X121,VLOOKUP(C121,'Apartment Expenses'!F:H,2,0))</f>
        <v/>
      </c>
      <c r="E121" s="56">
        <f>IF(ISERROR(VLOOKUP(C121,'Apartment Expenses'!F:H,3,0)),0,VLOOKUP(C121,'Apartment Expenses'!F:H,3,0))</f>
        <v>0</v>
      </c>
      <c r="H121" s="56">
        <f>SUMIF('Apartment Expenses'!$J:$J,H$6&amp;$X121,'Apartment Expenses'!$AE:$AE)</f>
        <v>0</v>
      </c>
      <c r="I121" s="56">
        <f>SUMIF('Apartment Expenses'!$J:$J,I$6&amp;$X121,'Apartment Expenses'!$AE:$AE)</f>
        <v>0</v>
      </c>
      <c r="J121" s="56">
        <f>SUMIF('Apartment Expenses'!$J:$J,J$6&amp;$X121,'Apartment Expenses'!$AE:$AE)</f>
        <v>0</v>
      </c>
      <c r="K121" s="56">
        <f>SUMIF('Apartment Expenses'!$J:$J,K$6&amp;$X121,'Apartment Expenses'!$AE:$AE)</f>
        <v>0</v>
      </c>
      <c r="L121" s="56">
        <f>SUMIF('Apartment Expenses'!$J:$J,L$6&amp;$X121,'Apartment Expenses'!$AE:$AE)</f>
        <v>0</v>
      </c>
      <c r="M121" s="56">
        <f>SUMIF('Apartment Expenses'!$J:$J,M$6&amp;$X121,'Apartment Expenses'!$AE:$AE)</f>
        <v>0</v>
      </c>
      <c r="N121" s="56">
        <f>SUMIF('Apartment Expenses'!$J:$J,N$6&amp;$X121,'Apartment Expenses'!$AE:$AE)</f>
        <v>0</v>
      </c>
      <c r="O121" s="56">
        <f>SUMIF('Apartment Expenses'!$J:$J,O$6&amp;$X121,'Apartment Expenses'!$AE:$AE)</f>
        <v>0</v>
      </c>
      <c r="P121" s="56">
        <f>SUMIF('Apartment Expenses'!$J:$J,P$6&amp;$X121,'Apartment Expenses'!$AE:$AE)</f>
        <v>0</v>
      </c>
      <c r="Q121" s="56">
        <f>SUMIF('Apartment Expenses'!$J:$J,Q$6&amp;$X121,'Apartment Expenses'!$AE:$AE)</f>
        <v>0</v>
      </c>
      <c r="R121" s="56">
        <f>SUMIF('Apartment Expenses'!$J:$J,R$6&amp;$X121,'Apartment Expenses'!$AE:$AE)</f>
        <v>0</v>
      </c>
      <c r="S121" s="56">
        <f>SUMIF('Apartment Expenses'!$J:$J,S$6&amp;$X121,'Apartment Expenses'!$AE:$AE)</f>
        <v>0</v>
      </c>
      <c r="X121" s="3" t="str">
        <f>IF(C121&lt;='Apartment Expenses'!$BI$3,IF(ISERROR(RIGHT(D121,LEN(D121)-7)),"",RIGHT(D121,LEN(D121)-7)),IF(ISERROR(VLOOKUP('Vendor Spending'!C121,'Apartment Expenses'!BI:BJ,2,0)),"",VLOOKUP('Vendor Spending'!C121,'Apartment Expenses'!BI:BJ,2,0)))</f>
        <v/>
      </c>
    </row>
    <row r="122" spans="3:24" x14ac:dyDescent="0.25">
      <c r="C122" s="54">
        <v>116</v>
      </c>
      <c r="D122" s="55" t="str">
        <f>IF(ISERROR(VLOOKUP(C122,'Apartment Expenses'!F:H,2,0)),X122,VLOOKUP(C122,'Apartment Expenses'!F:H,2,0))</f>
        <v/>
      </c>
      <c r="E122" s="56">
        <f>IF(ISERROR(VLOOKUP(C122,'Apartment Expenses'!F:H,3,0)),0,VLOOKUP(C122,'Apartment Expenses'!F:H,3,0))</f>
        <v>0</v>
      </c>
      <c r="H122" s="56">
        <f>SUMIF('Apartment Expenses'!$J:$J,H$6&amp;$X122,'Apartment Expenses'!$AE:$AE)</f>
        <v>0</v>
      </c>
      <c r="I122" s="56">
        <f>SUMIF('Apartment Expenses'!$J:$J,I$6&amp;$X122,'Apartment Expenses'!$AE:$AE)</f>
        <v>0</v>
      </c>
      <c r="J122" s="56">
        <f>SUMIF('Apartment Expenses'!$J:$J,J$6&amp;$X122,'Apartment Expenses'!$AE:$AE)</f>
        <v>0</v>
      </c>
      <c r="K122" s="56">
        <f>SUMIF('Apartment Expenses'!$J:$J,K$6&amp;$X122,'Apartment Expenses'!$AE:$AE)</f>
        <v>0</v>
      </c>
      <c r="L122" s="56">
        <f>SUMIF('Apartment Expenses'!$J:$J,L$6&amp;$X122,'Apartment Expenses'!$AE:$AE)</f>
        <v>0</v>
      </c>
      <c r="M122" s="56">
        <f>SUMIF('Apartment Expenses'!$J:$J,M$6&amp;$X122,'Apartment Expenses'!$AE:$AE)</f>
        <v>0</v>
      </c>
      <c r="N122" s="56">
        <f>SUMIF('Apartment Expenses'!$J:$J,N$6&amp;$X122,'Apartment Expenses'!$AE:$AE)</f>
        <v>0</v>
      </c>
      <c r="O122" s="56">
        <f>SUMIF('Apartment Expenses'!$J:$J,O$6&amp;$X122,'Apartment Expenses'!$AE:$AE)</f>
        <v>0</v>
      </c>
      <c r="P122" s="56">
        <f>SUMIF('Apartment Expenses'!$J:$J,P$6&amp;$X122,'Apartment Expenses'!$AE:$AE)</f>
        <v>0</v>
      </c>
      <c r="Q122" s="56">
        <f>SUMIF('Apartment Expenses'!$J:$J,Q$6&amp;$X122,'Apartment Expenses'!$AE:$AE)</f>
        <v>0</v>
      </c>
      <c r="R122" s="56">
        <f>SUMIF('Apartment Expenses'!$J:$J,R$6&amp;$X122,'Apartment Expenses'!$AE:$AE)</f>
        <v>0</v>
      </c>
      <c r="S122" s="56">
        <f>SUMIF('Apartment Expenses'!$J:$J,S$6&amp;$X122,'Apartment Expenses'!$AE:$AE)</f>
        <v>0</v>
      </c>
      <c r="X122" s="3" t="str">
        <f>IF(C122&lt;='Apartment Expenses'!$BI$3,IF(ISERROR(RIGHT(D122,LEN(D122)-7)),"",RIGHT(D122,LEN(D122)-7)),IF(ISERROR(VLOOKUP('Vendor Spending'!C122,'Apartment Expenses'!BI:BJ,2,0)),"",VLOOKUP('Vendor Spending'!C122,'Apartment Expenses'!BI:BJ,2,0)))</f>
        <v/>
      </c>
    </row>
    <row r="123" spans="3:24" x14ac:dyDescent="0.25">
      <c r="C123" s="54">
        <v>117</v>
      </c>
      <c r="D123" s="55" t="str">
        <f>IF(ISERROR(VLOOKUP(C123,'Apartment Expenses'!F:H,2,0)),X123,VLOOKUP(C123,'Apartment Expenses'!F:H,2,0))</f>
        <v/>
      </c>
      <c r="E123" s="56">
        <f>IF(ISERROR(VLOOKUP(C123,'Apartment Expenses'!F:H,3,0)),0,VLOOKUP(C123,'Apartment Expenses'!F:H,3,0))</f>
        <v>0</v>
      </c>
      <c r="H123" s="56">
        <f>SUMIF('Apartment Expenses'!$J:$J,H$6&amp;$X123,'Apartment Expenses'!$AE:$AE)</f>
        <v>0</v>
      </c>
      <c r="I123" s="56">
        <f>SUMIF('Apartment Expenses'!$J:$J,I$6&amp;$X123,'Apartment Expenses'!$AE:$AE)</f>
        <v>0</v>
      </c>
      <c r="J123" s="56">
        <f>SUMIF('Apartment Expenses'!$J:$J,J$6&amp;$X123,'Apartment Expenses'!$AE:$AE)</f>
        <v>0</v>
      </c>
      <c r="K123" s="56">
        <f>SUMIF('Apartment Expenses'!$J:$J,K$6&amp;$X123,'Apartment Expenses'!$AE:$AE)</f>
        <v>0</v>
      </c>
      <c r="L123" s="56">
        <f>SUMIF('Apartment Expenses'!$J:$J,L$6&amp;$X123,'Apartment Expenses'!$AE:$AE)</f>
        <v>0</v>
      </c>
      <c r="M123" s="56">
        <f>SUMIF('Apartment Expenses'!$J:$J,M$6&amp;$X123,'Apartment Expenses'!$AE:$AE)</f>
        <v>0</v>
      </c>
      <c r="N123" s="56">
        <f>SUMIF('Apartment Expenses'!$J:$J,N$6&amp;$X123,'Apartment Expenses'!$AE:$AE)</f>
        <v>0</v>
      </c>
      <c r="O123" s="56">
        <f>SUMIF('Apartment Expenses'!$J:$J,O$6&amp;$X123,'Apartment Expenses'!$AE:$AE)</f>
        <v>0</v>
      </c>
      <c r="P123" s="56">
        <f>SUMIF('Apartment Expenses'!$J:$J,P$6&amp;$X123,'Apartment Expenses'!$AE:$AE)</f>
        <v>0</v>
      </c>
      <c r="Q123" s="56">
        <f>SUMIF('Apartment Expenses'!$J:$J,Q$6&amp;$X123,'Apartment Expenses'!$AE:$AE)</f>
        <v>0</v>
      </c>
      <c r="R123" s="56">
        <f>SUMIF('Apartment Expenses'!$J:$J,R$6&amp;$X123,'Apartment Expenses'!$AE:$AE)</f>
        <v>0</v>
      </c>
      <c r="S123" s="56">
        <f>SUMIF('Apartment Expenses'!$J:$J,S$6&amp;$X123,'Apartment Expenses'!$AE:$AE)</f>
        <v>0</v>
      </c>
      <c r="X123" s="3" t="str">
        <f>IF(C123&lt;='Apartment Expenses'!$BI$3,IF(ISERROR(RIGHT(D123,LEN(D123)-7)),"",RIGHT(D123,LEN(D123)-7)),IF(ISERROR(VLOOKUP('Vendor Spending'!C123,'Apartment Expenses'!BI:BJ,2,0)),"",VLOOKUP('Vendor Spending'!C123,'Apartment Expenses'!BI:BJ,2,0)))</f>
        <v/>
      </c>
    </row>
    <row r="124" spans="3:24" x14ac:dyDescent="0.25">
      <c r="C124" s="54">
        <v>118</v>
      </c>
      <c r="D124" s="55" t="str">
        <f>IF(ISERROR(VLOOKUP(C124,'Apartment Expenses'!F:H,2,0)),X124,VLOOKUP(C124,'Apartment Expenses'!F:H,2,0))</f>
        <v/>
      </c>
      <c r="E124" s="56">
        <f>IF(ISERROR(VLOOKUP(C124,'Apartment Expenses'!F:H,3,0)),0,VLOOKUP(C124,'Apartment Expenses'!F:H,3,0))</f>
        <v>0</v>
      </c>
      <c r="H124" s="56">
        <f>SUMIF('Apartment Expenses'!$J:$J,H$6&amp;$X124,'Apartment Expenses'!$AE:$AE)</f>
        <v>0</v>
      </c>
      <c r="I124" s="56">
        <f>SUMIF('Apartment Expenses'!$J:$J,I$6&amp;$X124,'Apartment Expenses'!$AE:$AE)</f>
        <v>0</v>
      </c>
      <c r="J124" s="56">
        <f>SUMIF('Apartment Expenses'!$J:$J,J$6&amp;$X124,'Apartment Expenses'!$AE:$AE)</f>
        <v>0</v>
      </c>
      <c r="K124" s="56">
        <f>SUMIF('Apartment Expenses'!$J:$J,K$6&amp;$X124,'Apartment Expenses'!$AE:$AE)</f>
        <v>0</v>
      </c>
      <c r="L124" s="56">
        <f>SUMIF('Apartment Expenses'!$J:$J,L$6&amp;$X124,'Apartment Expenses'!$AE:$AE)</f>
        <v>0</v>
      </c>
      <c r="M124" s="56">
        <f>SUMIF('Apartment Expenses'!$J:$J,M$6&amp;$X124,'Apartment Expenses'!$AE:$AE)</f>
        <v>0</v>
      </c>
      <c r="N124" s="56">
        <f>SUMIF('Apartment Expenses'!$J:$J,N$6&amp;$X124,'Apartment Expenses'!$AE:$AE)</f>
        <v>0</v>
      </c>
      <c r="O124" s="56">
        <f>SUMIF('Apartment Expenses'!$J:$J,O$6&amp;$X124,'Apartment Expenses'!$AE:$AE)</f>
        <v>0</v>
      </c>
      <c r="P124" s="56">
        <f>SUMIF('Apartment Expenses'!$J:$J,P$6&amp;$X124,'Apartment Expenses'!$AE:$AE)</f>
        <v>0</v>
      </c>
      <c r="Q124" s="56">
        <f>SUMIF('Apartment Expenses'!$J:$J,Q$6&amp;$X124,'Apartment Expenses'!$AE:$AE)</f>
        <v>0</v>
      </c>
      <c r="R124" s="56">
        <f>SUMIF('Apartment Expenses'!$J:$J,R$6&amp;$X124,'Apartment Expenses'!$AE:$AE)</f>
        <v>0</v>
      </c>
      <c r="S124" s="56">
        <f>SUMIF('Apartment Expenses'!$J:$J,S$6&amp;$X124,'Apartment Expenses'!$AE:$AE)</f>
        <v>0</v>
      </c>
      <c r="X124" s="3" t="str">
        <f>IF(C124&lt;='Apartment Expenses'!$BI$3,IF(ISERROR(RIGHT(D124,LEN(D124)-7)),"",RIGHT(D124,LEN(D124)-7)),IF(ISERROR(VLOOKUP('Vendor Spending'!C124,'Apartment Expenses'!BI:BJ,2,0)),"",VLOOKUP('Vendor Spending'!C124,'Apartment Expenses'!BI:BJ,2,0)))</f>
        <v/>
      </c>
    </row>
    <row r="125" spans="3:24" x14ac:dyDescent="0.25">
      <c r="C125" s="54">
        <v>119</v>
      </c>
      <c r="D125" s="55" t="str">
        <f>IF(ISERROR(VLOOKUP(C125,'Apartment Expenses'!F:H,2,0)),X125,VLOOKUP(C125,'Apartment Expenses'!F:H,2,0))</f>
        <v/>
      </c>
      <c r="E125" s="56">
        <f>IF(ISERROR(VLOOKUP(C125,'Apartment Expenses'!F:H,3,0)),0,VLOOKUP(C125,'Apartment Expenses'!F:H,3,0))</f>
        <v>0</v>
      </c>
      <c r="H125" s="56">
        <f>SUMIF('Apartment Expenses'!$J:$J,H$6&amp;$X125,'Apartment Expenses'!$AE:$AE)</f>
        <v>0</v>
      </c>
      <c r="I125" s="56">
        <f>SUMIF('Apartment Expenses'!$J:$J,I$6&amp;$X125,'Apartment Expenses'!$AE:$AE)</f>
        <v>0</v>
      </c>
      <c r="J125" s="56">
        <f>SUMIF('Apartment Expenses'!$J:$J,J$6&amp;$X125,'Apartment Expenses'!$AE:$AE)</f>
        <v>0</v>
      </c>
      <c r="K125" s="56">
        <f>SUMIF('Apartment Expenses'!$J:$J,K$6&amp;$X125,'Apartment Expenses'!$AE:$AE)</f>
        <v>0</v>
      </c>
      <c r="L125" s="56">
        <f>SUMIF('Apartment Expenses'!$J:$J,L$6&amp;$X125,'Apartment Expenses'!$AE:$AE)</f>
        <v>0</v>
      </c>
      <c r="M125" s="56">
        <f>SUMIF('Apartment Expenses'!$J:$J,M$6&amp;$X125,'Apartment Expenses'!$AE:$AE)</f>
        <v>0</v>
      </c>
      <c r="N125" s="56">
        <f>SUMIF('Apartment Expenses'!$J:$J,N$6&amp;$X125,'Apartment Expenses'!$AE:$AE)</f>
        <v>0</v>
      </c>
      <c r="O125" s="56">
        <f>SUMIF('Apartment Expenses'!$J:$J,O$6&amp;$X125,'Apartment Expenses'!$AE:$AE)</f>
        <v>0</v>
      </c>
      <c r="P125" s="56">
        <f>SUMIF('Apartment Expenses'!$J:$J,P$6&amp;$X125,'Apartment Expenses'!$AE:$AE)</f>
        <v>0</v>
      </c>
      <c r="Q125" s="56">
        <f>SUMIF('Apartment Expenses'!$J:$J,Q$6&amp;$X125,'Apartment Expenses'!$AE:$AE)</f>
        <v>0</v>
      </c>
      <c r="R125" s="56">
        <f>SUMIF('Apartment Expenses'!$J:$J,R$6&amp;$X125,'Apartment Expenses'!$AE:$AE)</f>
        <v>0</v>
      </c>
      <c r="S125" s="56">
        <f>SUMIF('Apartment Expenses'!$J:$J,S$6&amp;$X125,'Apartment Expenses'!$AE:$AE)</f>
        <v>0</v>
      </c>
      <c r="X125" s="3" t="str">
        <f>IF(C125&lt;='Apartment Expenses'!$BI$3,IF(ISERROR(RIGHT(D125,LEN(D125)-7)),"",RIGHT(D125,LEN(D125)-7)),IF(ISERROR(VLOOKUP('Vendor Spending'!C125,'Apartment Expenses'!BI:BJ,2,0)),"",VLOOKUP('Vendor Spending'!C125,'Apartment Expenses'!BI:BJ,2,0)))</f>
        <v/>
      </c>
    </row>
    <row r="126" spans="3:24" x14ac:dyDescent="0.25">
      <c r="C126" s="54">
        <v>120</v>
      </c>
      <c r="D126" s="55" t="str">
        <f>IF(ISERROR(VLOOKUP(C126,'Apartment Expenses'!F:H,2,0)),X126,VLOOKUP(C126,'Apartment Expenses'!F:H,2,0))</f>
        <v/>
      </c>
      <c r="E126" s="56">
        <f>IF(ISERROR(VLOOKUP(C126,'Apartment Expenses'!F:H,3,0)),0,VLOOKUP(C126,'Apartment Expenses'!F:H,3,0))</f>
        <v>0</v>
      </c>
      <c r="H126" s="56">
        <f>SUMIF('Apartment Expenses'!$J:$J,H$6&amp;$X126,'Apartment Expenses'!$AE:$AE)</f>
        <v>0</v>
      </c>
      <c r="I126" s="56">
        <f>SUMIF('Apartment Expenses'!$J:$J,I$6&amp;$X126,'Apartment Expenses'!$AE:$AE)</f>
        <v>0</v>
      </c>
      <c r="J126" s="56">
        <f>SUMIF('Apartment Expenses'!$J:$J,J$6&amp;$X126,'Apartment Expenses'!$AE:$AE)</f>
        <v>0</v>
      </c>
      <c r="K126" s="56">
        <f>SUMIF('Apartment Expenses'!$J:$J,K$6&amp;$X126,'Apartment Expenses'!$AE:$AE)</f>
        <v>0</v>
      </c>
      <c r="L126" s="56">
        <f>SUMIF('Apartment Expenses'!$J:$J,L$6&amp;$X126,'Apartment Expenses'!$AE:$AE)</f>
        <v>0</v>
      </c>
      <c r="M126" s="56">
        <f>SUMIF('Apartment Expenses'!$J:$J,M$6&amp;$X126,'Apartment Expenses'!$AE:$AE)</f>
        <v>0</v>
      </c>
      <c r="N126" s="56">
        <f>SUMIF('Apartment Expenses'!$J:$J,N$6&amp;$X126,'Apartment Expenses'!$AE:$AE)</f>
        <v>0</v>
      </c>
      <c r="O126" s="56">
        <f>SUMIF('Apartment Expenses'!$J:$J,O$6&amp;$X126,'Apartment Expenses'!$AE:$AE)</f>
        <v>0</v>
      </c>
      <c r="P126" s="56">
        <f>SUMIF('Apartment Expenses'!$J:$J,P$6&amp;$X126,'Apartment Expenses'!$AE:$AE)</f>
        <v>0</v>
      </c>
      <c r="Q126" s="56">
        <f>SUMIF('Apartment Expenses'!$J:$J,Q$6&amp;$X126,'Apartment Expenses'!$AE:$AE)</f>
        <v>0</v>
      </c>
      <c r="R126" s="56">
        <f>SUMIF('Apartment Expenses'!$J:$J,R$6&amp;$X126,'Apartment Expenses'!$AE:$AE)</f>
        <v>0</v>
      </c>
      <c r="S126" s="56">
        <f>SUMIF('Apartment Expenses'!$J:$J,S$6&amp;$X126,'Apartment Expenses'!$AE:$AE)</f>
        <v>0</v>
      </c>
      <c r="X126" s="3" t="str">
        <f>IF(C126&lt;='Apartment Expenses'!$BI$3,IF(ISERROR(RIGHT(D126,LEN(D126)-7)),"",RIGHT(D126,LEN(D126)-7)),IF(ISERROR(VLOOKUP('Vendor Spending'!C126,'Apartment Expenses'!BI:BJ,2,0)),"",VLOOKUP('Vendor Spending'!C126,'Apartment Expenses'!BI:BJ,2,0)))</f>
        <v/>
      </c>
    </row>
    <row r="127" spans="3:24" x14ac:dyDescent="0.25">
      <c r="C127" s="54">
        <v>121</v>
      </c>
      <c r="D127" s="55" t="str">
        <f>IF(ISERROR(VLOOKUP(C127,'Apartment Expenses'!F:H,2,0)),X127,VLOOKUP(C127,'Apartment Expenses'!F:H,2,0))</f>
        <v/>
      </c>
      <c r="E127" s="56">
        <f>IF(ISERROR(VLOOKUP(C127,'Apartment Expenses'!F:H,3,0)),0,VLOOKUP(C127,'Apartment Expenses'!F:H,3,0))</f>
        <v>0</v>
      </c>
      <c r="H127" s="56">
        <f>SUMIF('Apartment Expenses'!$J:$J,H$6&amp;$X127,'Apartment Expenses'!$AE:$AE)</f>
        <v>0</v>
      </c>
      <c r="I127" s="56">
        <f>SUMIF('Apartment Expenses'!$J:$J,I$6&amp;$X127,'Apartment Expenses'!$AE:$AE)</f>
        <v>0</v>
      </c>
      <c r="J127" s="56">
        <f>SUMIF('Apartment Expenses'!$J:$J,J$6&amp;$X127,'Apartment Expenses'!$AE:$AE)</f>
        <v>0</v>
      </c>
      <c r="K127" s="56">
        <f>SUMIF('Apartment Expenses'!$J:$J,K$6&amp;$X127,'Apartment Expenses'!$AE:$AE)</f>
        <v>0</v>
      </c>
      <c r="L127" s="56">
        <f>SUMIF('Apartment Expenses'!$J:$J,L$6&amp;$X127,'Apartment Expenses'!$AE:$AE)</f>
        <v>0</v>
      </c>
      <c r="M127" s="56">
        <f>SUMIF('Apartment Expenses'!$J:$J,M$6&amp;$X127,'Apartment Expenses'!$AE:$AE)</f>
        <v>0</v>
      </c>
      <c r="N127" s="56">
        <f>SUMIF('Apartment Expenses'!$J:$J,N$6&amp;$X127,'Apartment Expenses'!$AE:$AE)</f>
        <v>0</v>
      </c>
      <c r="O127" s="56">
        <f>SUMIF('Apartment Expenses'!$J:$J,O$6&amp;$X127,'Apartment Expenses'!$AE:$AE)</f>
        <v>0</v>
      </c>
      <c r="P127" s="56">
        <f>SUMIF('Apartment Expenses'!$J:$J,P$6&amp;$X127,'Apartment Expenses'!$AE:$AE)</f>
        <v>0</v>
      </c>
      <c r="Q127" s="56">
        <f>SUMIF('Apartment Expenses'!$J:$J,Q$6&amp;$X127,'Apartment Expenses'!$AE:$AE)</f>
        <v>0</v>
      </c>
      <c r="R127" s="56">
        <f>SUMIF('Apartment Expenses'!$J:$J,R$6&amp;$X127,'Apartment Expenses'!$AE:$AE)</f>
        <v>0</v>
      </c>
      <c r="S127" s="56">
        <f>SUMIF('Apartment Expenses'!$J:$J,S$6&amp;$X127,'Apartment Expenses'!$AE:$AE)</f>
        <v>0</v>
      </c>
      <c r="X127" s="3" t="str">
        <f>IF(C127&lt;='Apartment Expenses'!$BI$3,IF(ISERROR(RIGHT(D127,LEN(D127)-7)),"",RIGHT(D127,LEN(D127)-7)),IF(ISERROR(VLOOKUP('Vendor Spending'!C127,'Apartment Expenses'!BI:BJ,2,0)),"",VLOOKUP('Vendor Spending'!C127,'Apartment Expenses'!BI:BJ,2,0)))</f>
        <v/>
      </c>
    </row>
    <row r="128" spans="3:24" x14ac:dyDescent="0.25">
      <c r="C128" s="54">
        <v>122</v>
      </c>
      <c r="D128" s="55" t="str">
        <f>IF(ISERROR(VLOOKUP(C128,'Apartment Expenses'!F:H,2,0)),X128,VLOOKUP(C128,'Apartment Expenses'!F:H,2,0))</f>
        <v/>
      </c>
      <c r="E128" s="56">
        <f>IF(ISERROR(VLOOKUP(C128,'Apartment Expenses'!F:H,3,0)),0,VLOOKUP(C128,'Apartment Expenses'!F:H,3,0))</f>
        <v>0</v>
      </c>
      <c r="H128" s="56">
        <f>SUMIF('Apartment Expenses'!$J:$J,H$6&amp;$X128,'Apartment Expenses'!$AE:$AE)</f>
        <v>0</v>
      </c>
      <c r="I128" s="56">
        <f>SUMIF('Apartment Expenses'!$J:$J,I$6&amp;$X128,'Apartment Expenses'!$AE:$AE)</f>
        <v>0</v>
      </c>
      <c r="J128" s="56">
        <f>SUMIF('Apartment Expenses'!$J:$J,J$6&amp;$X128,'Apartment Expenses'!$AE:$AE)</f>
        <v>0</v>
      </c>
      <c r="K128" s="56">
        <f>SUMIF('Apartment Expenses'!$J:$J,K$6&amp;$X128,'Apartment Expenses'!$AE:$AE)</f>
        <v>0</v>
      </c>
      <c r="L128" s="56">
        <f>SUMIF('Apartment Expenses'!$J:$J,L$6&amp;$X128,'Apartment Expenses'!$AE:$AE)</f>
        <v>0</v>
      </c>
      <c r="M128" s="56">
        <f>SUMIF('Apartment Expenses'!$J:$J,M$6&amp;$X128,'Apartment Expenses'!$AE:$AE)</f>
        <v>0</v>
      </c>
      <c r="N128" s="56">
        <f>SUMIF('Apartment Expenses'!$J:$J,N$6&amp;$X128,'Apartment Expenses'!$AE:$AE)</f>
        <v>0</v>
      </c>
      <c r="O128" s="56">
        <f>SUMIF('Apartment Expenses'!$J:$J,O$6&amp;$X128,'Apartment Expenses'!$AE:$AE)</f>
        <v>0</v>
      </c>
      <c r="P128" s="56">
        <f>SUMIF('Apartment Expenses'!$J:$J,P$6&amp;$X128,'Apartment Expenses'!$AE:$AE)</f>
        <v>0</v>
      </c>
      <c r="Q128" s="56">
        <f>SUMIF('Apartment Expenses'!$J:$J,Q$6&amp;$X128,'Apartment Expenses'!$AE:$AE)</f>
        <v>0</v>
      </c>
      <c r="R128" s="56">
        <f>SUMIF('Apartment Expenses'!$J:$J,R$6&amp;$X128,'Apartment Expenses'!$AE:$AE)</f>
        <v>0</v>
      </c>
      <c r="S128" s="56">
        <f>SUMIF('Apartment Expenses'!$J:$J,S$6&amp;$X128,'Apartment Expenses'!$AE:$AE)</f>
        <v>0</v>
      </c>
      <c r="X128" s="3" t="str">
        <f>IF(C128&lt;='Apartment Expenses'!$BI$3,IF(ISERROR(RIGHT(D128,LEN(D128)-7)),"",RIGHT(D128,LEN(D128)-7)),IF(ISERROR(VLOOKUP('Vendor Spending'!C128,'Apartment Expenses'!BI:BJ,2,0)),"",VLOOKUP('Vendor Spending'!C128,'Apartment Expenses'!BI:BJ,2,0)))</f>
        <v/>
      </c>
    </row>
    <row r="129" spans="3:24" x14ac:dyDescent="0.25">
      <c r="C129" s="54">
        <v>123</v>
      </c>
      <c r="D129" s="55" t="str">
        <f>IF(ISERROR(VLOOKUP(C129,'Apartment Expenses'!F:H,2,0)),X129,VLOOKUP(C129,'Apartment Expenses'!F:H,2,0))</f>
        <v/>
      </c>
      <c r="E129" s="56">
        <f>IF(ISERROR(VLOOKUP(C129,'Apartment Expenses'!F:H,3,0)),0,VLOOKUP(C129,'Apartment Expenses'!F:H,3,0))</f>
        <v>0</v>
      </c>
      <c r="H129" s="56">
        <f>SUMIF('Apartment Expenses'!$J:$J,H$6&amp;$X129,'Apartment Expenses'!$AE:$AE)</f>
        <v>0</v>
      </c>
      <c r="I129" s="56">
        <f>SUMIF('Apartment Expenses'!$J:$J,I$6&amp;$X129,'Apartment Expenses'!$AE:$AE)</f>
        <v>0</v>
      </c>
      <c r="J129" s="56">
        <f>SUMIF('Apartment Expenses'!$J:$J,J$6&amp;$X129,'Apartment Expenses'!$AE:$AE)</f>
        <v>0</v>
      </c>
      <c r="K129" s="56">
        <f>SUMIF('Apartment Expenses'!$J:$J,K$6&amp;$X129,'Apartment Expenses'!$AE:$AE)</f>
        <v>0</v>
      </c>
      <c r="L129" s="56">
        <f>SUMIF('Apartment Expenses'!$J:$J,L$6&amp;$X129,'Apartment Expenses'!$AE:$AE)</f>
        <v>0</v>
      </c>
      <c r="M129" s="56">
        <f>SUMIF('Apartment Expenses'!$J:$J,M$6&amp;$X129,'Apartment Expenses'!$AE:$AE)</f>
        <v>0</v>
      </c>
      <c r="N129" s="56">
        <f>SUMIF('Apartment Expenses'!$J:$J,N$6&amp;$X129,'Apartment Expenses'!$AE:$AE)</f>
        <v>0</v>
      </c>
      <c r="O129" s="56">
        <f>SUMIF('Apartment Expenses'!$J:$J,O$6&amp;$X129,'Apartment Expenses'!$AE:$AE)</f>
        <v>0</v>
      </c>
      <c r="P129" s="56">
        <f>SUMIF('Apartment Expenses'!$J:$J,P$6&amp;$X129,'Apartment Expenses'!$AE:$AE)</f>
        <v>0</v>
      </c>
      <c r="Q129" s="56">
        <f>SUMIF('Apartment Expenses'!$J:$J,Q$6&amp;$X129,'Apartment Expenses'!$AE:$AE)</f>
        <v>0</v>
      </c>
      <c r="R129" s="56">
        <f>SUMIF('Apartment Expenses'!$J:$J,R$6&amp;$X129,'Apartment Expenses'!$AE:$AE)</f>
        <v>0</v>
      </c>
      <c r="S129" s="56">
        <f>SUMIF('Apartment Expenses'!$J:$J,S$6&amp;$X129,'Apartment Expenses'!$AE:$AE)</f>
        <v>0</v>
      </c>
      <c r="X129" s="3" t="str">
        <f>IF(C129&lt;='Apartment Expenses'!$BI$3,IF(ISERROR(RIGHT(D129,LEN(D129)-7)),"",RIGHT(D129,LEN(D129)-7)),IF(ISERROR(VLOOKUP('Vendor Spending'!C129,'Apartment Expenses'!BI:BJ,2,0)),"",VLOOKUP('Vendor Spending'!C129,'Apartment Expenses'!BI:BJ,2,0)))</f>
        <v/>
      </c>
    </row>
    <row r="130" spans="3:24" x14ac:dyDescent="0.25">
      <c r="C130" s="54">
        <v>124</v>
      </c>
      <c r="D130" s="55" t="str">
        <f>IF(ISERROR(VLOOKUP(C130,'Apartment Expenses'!F:H,2,0)),X130,VLOOKUP(C130,'Apartment Expenses'!F:H,2,0))</f>
        <v/>
      </c>
      <c r="E130" s="56">
        <f>IF(ISERROR(VLOOKUP(C130,'Apartment Expenses'!F:H,3,0)),0,VLOOKUP(C130,'Apartment Expenses'!F:H,3,0))</f>
        <v>0</v>
      </c>
      <c r="H130" s="56">
        <f>SUMIF('Apartment Expenses'!$J:$J,H$6&amp;$X130,'Apartment Expenses'!$AE:$AE)</f>
        <v>0</v>
      </c>
      <c r="I130" s="56">
        <f>SUMIF('Apartment Expenses'!$J:$J,I$6&amp;$X130,'Apartment Expenses'!$AE:$AE)</f>
        <v>0</v>
      </c>
      <c r="J130" s="56">
        <f>SUMIF('Apartment Expenses'!$J:$J,J$6&amp;$X130,'Apartment Expenses'!$AE:$AE)</f>
        <v>0</v>
      </c>
      <c r="K130" s="56">
        <f>SUMIF('Apartment Expenses'!$J:$J,K$6&amp;$X130,'Apartment Expenses'!$AE:$AE)</f>
        <v>0</v>
      </c>
      <c r="L130" s="56">
        <f>SUMIF('Apartment Expenses'!$J:$J,L$6&amp;$X130,'Apartment Expenses'!$AE:$AE)</f>
        <v>0</v>
      </c>
      <c r="M130" s="56">
        <f>SUMIF('Apartment Expenses'!$J:$J,M$6&amp;$X130,'Apartment Expenses'!$AE:$AE)</f>
        <v>0</v>
      </c>
      <c r="N130" s="56">
        <f>SUMIF('Apartment Expenses'!$J:$J,N$6&amp;$X130,'Apartment Expenses'!$AE:$AE)</f>
        <v>0</v>
      </c>
      <c r="O130" s="56">
        <f>SUMIF('Apartment Expenses'!$J:$J,O$6&amp;$X130,'Apartment Expenses'!$AE:$AE)</f>
        <v>0</v>
      </c>
      <c r="P130" s="56">
        <f>SUMIF('Apartment Expenses'!$J:$J,P$6&amp;$X130,'Apartment Expenses'!$AE:$AE)</f>
        <v>0</v>
      </c>
      <c r="Q130" s="56">
        <f>SUMIF('Apartment Expenses'!$J:$J,Q$6&amp;$X130,'Apartment Expenses'!$AE:$AE)</f>
        <v>0</v>
      </c>
      <c r="R130" s="56">
        <f>SUMIF('Apartment Expenses'!$J:$J,R$6&amp;$X130,'Apartment Expenses'!$AE:$AE)</f>
        <v>0</v>
      </c>
      <c r="S130" s="56">
        <f>SUMIF('Apartment Expenses'!$J:$J,S$6&amp;$X130,'Apartment Expenses'!$AE:$AE)</f>
        <v>0</v>
      </c>
      <c r="X130" s="3" t="str">
        <f>IF(C130&lt;='Apartment Expenses'!$BI$3,IF(ISERROR(RIGHT(D130,LEN(D130)-7)),"",RIGHT(D130,LEN(D130)-7)),IF(ISERROR(VLOOKUP('Vendor Spending'!C130,'Apartment Expenses'!BI:BJ,2,0)),"",VLOOKUP('Vendor Spending'!C130,'Apartment Expenses'!BI:BJ,2,0)))</f>
        <v/>
      </c>
    </row>
    <row r="131" spans="3:24" x14ac:dyDescent="0.25">
      <c r="C131" s="54">
        <v>125</v>
      </c>
      <c r="D131" s="55" t="str">
        <f>IF(ISERROR(VLOOKUP(C131,'Apartment Expenses'!F:H,2,0)),X131,VLOOKUP(C131,'Apartment Expenses'!F:H,2,0))</f>
        <v/>
      </c>
      <c r="E131" s="56">
        <f>IF(ISERROR(VLOOKUP(C131,'Apartment Expenses'!F:H,3,0)),0,VLOOKUP(C131,'Apartment Expenses'!F:H,3,0))</f>
        <v>0</v>
      </c>
      <c r="H131" s="56">
        <f>SUMIF('Apartment Expenses'!$J:$J,H$6&amp;$X131,'Apartment Expenses'!$AE:$AE)</f>
        <v>0</v>
      </c>
      <c r="I131" s="56">
        <f>SUMIF('Apartment Expenses'!$J:$J,I$6&amp;$X131,'Apartment Expenses'!$AE:$AE)</f>
        <v>0</v>
      </c>
      <c r="J131" s="56">
        <f>SUMIF('Apartment Expenses'!$J:$J,J$6&amp;$X131,'Apartment Expenses'!$AE:$AE)</f>
        <v>0</v>
      </c>
      <c r="K131" s="56">
        <f>SUMIF('Apartment Expenses'!$J:$J,K$6&amp;$X131,'Apartment Expenses'!$AE:$AE)</f>
        <v>0</v>
      </c>
      <c r="L131" s="56">
        <f>SUMIF('Apartment Expenses'!$J:$J,L$6&amp;$X131,'Apartment Expenses'!$AE:$AE)</f>
        <v>0</v>
      </c>
      <c r="M131" s="56">
        <f>SUMIF('Apartment Expenses'!$J:$J,M$6&amp;$X131,'Apartment Expenses'!$AE:$AE)</f>
        <v>0</v>
      </c>
      <c r="N131" s="56">
        <f>SUMIF('Apartment Expenses'!$J:$J,N$6&amp;$X131,'Apartment Expenses'!$AE:$AE)</f>
        <v>0</v>
      </c>
      <c r="O131" s="56">
        <f>SUMIF('Apartment Expenses'!$J:$J,O$6&amp;$X131,'Apartment Expenses'!$AE:$AE)</f>
        <v>0</v>
      </c>
      <c r="P131" s="56">
        <f>SUMIF('Apartment Expenses'!$J:$J,P$6&amp;$X131,'Apartment Expenses'!$AE:$AE)</f>
        <v>0</v>
      </c>
      <c r="Q131" s="56">
        <f>SUMIF('Apartment Expenses'!$J:$J,Q$6&amp;$X131,'Apartment Expenses'!$AE:$AE)</f>
        <v>0</v>
      </c>
      <c r="R131" s="56">
        <f>SUMIF('Apartment Expenses'!$J:$J,R$6&amp;$X131,'Apartment Expenses'!$AE:$AE)</f>
        <v>0</v>
      </c>
      <c r="S131" s="56">
        <f>SUMIF('Apartment Expenses'!$J:$J,S$6&amp;$X131,'Apartment Expenses'!$AE:$AE)</f>
        <v>0</v>
      </c>
      <c r="X131" s="3" t="str">
        <f>IF(C131&lt;='Apartment Expenses'!$BI$3,IF(ISERROR(RIGHT(D131,LEN(D131)-7)),"",RIGHT(D131,LEN(D131)-7)),IF(ISERROR(VLOOKUP('Vendor Spending'!C131,'Apartment Expenses'!BI:BJ,2,0)),"",VLOOKUP('Vendor Spending'!C131,'Apartment Expenses'!BI:BJ,2,0)))</f>
        <v/>
      </c>
    </row>
    <row r="132" spans="3:24" x14ac:dyDescent="0.25">
      <c r="C132" s="54">
        <v>126</v>
      </c>
      <c r="D132" s="55" t="str">
        <f>IF(ISERROR(VLOOKUP(C132,'Apartment Expenses'!F:H,2,0)),X132,VLOOKUP(C132,'Apartment Expenses'!F:H,2,0))</f>
        <v/>
      </c>
      <c r="E132" s="56">
        <f>IF(ISERROR(VLOOKUP(C132,'Apartment Expenses'!F:H,3,0)),0,VLOOKUP(C132,'Apartment Expenses'!F:H,3,0))</f>
        <v>0</v>
      </c>
      <c r="H132" s="56">
        <f>SUMIF('Apartment Expenses'!$J:$J,H$6&amp;$X132,'Apartment Expenses'!$AE:$AE)</f>
        <v>0</v>
      </c>
      <c r="I132" s="56">
        <f>SUMIF('Apartment Expenses'!$J:$J,I$6&amp;$X132,'Apartment Expenses'!$AE:$AE)</f>
        <v>0</v>
      </c>
      <c r="J132" s="56">
        <f>SUMIF('Apartment Expenses'!$J:$J,J$6&amp;$X132,'Apartment Expenses'!$AE:$AE)</f>
        <v>0</v>
      </c>
      <c r="K132" s="56">
        <f>SUMIF('Apartment Expenses'!$J:$J,K$6&amp;$X132,'Apartment Expenses'!$AE:$AE)</f>
        <v>0</v>
      </c>
      <c r="L132" s="56">
        <f>SUMIF('Apartment Expenses'!$J:$J,L$6&amp;$X132,'Apartment Expenses'!$AE:$AE)</f>
        <v>0</v>
      </c>
      <c r="M132" s="56">
        <f>SUMIF('Apartment Expenses'!$J:$J,M$6&amp;$X132,'Apartment Expenses'!$AE:$AE)</f>
        <v>0</v>
      </c>
      <c r="N132" s="56">
        <f>SUMIF('Apartment Expenses'!$J:$J,N$6&amp;$X132,'Apartment Expenses'!$AE:$AE)</f>
        <v>0</v>
      </c>
      <c r="O132" s="56">
        <f>SUMIF('Apartment Expenses'!$J:$J,O$6&amp;$X132,'Apartment Expenses'!$AE:$AE)</f>
        <v>0</v>
      </c>
      <c r="P132" s="56">
        <f>SUMIF('Apartment Expenses'!$J:$J,P$6&amp;$X132,'Apartment Expenses'!$AE:$AE)</f>
        <v>0</v>
      </c>
      <c r="Q132" s="56">
        <f>SUMIF('Apartment Expenses'!$J:$J,Q$6&amp;$X132,'Apartment Expenses'!$AE:$AE)</f>
        <v>0</v>
      </c>
      <c r="R132" s="56">
        <f>SUMIF('Apartment Expenses'!$J:$J,R$6&amp;$X132,'Apartment Expenses'!$AE:$AE)</f>
        <v>0</v>
      </c>
      <c r="S132" s="56">
        <f>SUMIF('Apartment Expenses'!$J:$J,S$6&amp;$X132,'Apartment Expenses'!$AE:$AE)</f>
        <v>0</v>
      </c>
      <c r="X132" s="3" t="str">
        <f>IF(C132&lt;='Apartment Expenses'!$BI$3,IF(ISERROR(RIGHT(D132,LEN(D132)-7)),"",RIGHT(D132,LEN(D132)-7)),IF(ISERROR(VLOOKUP('Vendor Spending'!C132,'Apartment Expenses'!BI:BJ,2,0)),"",VLOOKUP('Vendor Spending'!C132,'Apartment Expenses'!BI:BJ,2,0)))</f>
        <v/>
      </c>
    </row>
    <row r="133" spans="3:24" x14ac:dyDescent="0.25">
      <c r="C133" s="54">
        <v>127</v>
      </c>
      <c r="D133" s="55" t="str">
        <f>IF(ISERROR(VLOOKUP(C133,'Apartment Expenses'!F:H,2,0)),X133,VLOOKUP(C133,'Apartment Expenses'!F:H,2,0))</f>
        <v/>
      </c>
      <c r="E133" s="56">
        <f>IF(ISERROR(VLOOKUP(C133,'Apartment Expenses'!F:H,3,0)),0,VLOOKUP(C133,'Apartment Expenses'!F:H,3,0))</f>
        <v>0</v>
      </c>
      <c r="H133" s="56">
        <f>SUMIF('Apartment Expenses'!$J:$J,H$6&amp;$X133,'Apartment Expenses'!$AE:$AE)</f>
        <v>0</v>
      </c>
      <c r="I133" s="56">
        <f>SUMIF('Apartment Expenses'!$J:$J,I$6&amp;$X133,'Apartment Expenses'!$AE:$AE)</f>
        <v>0</v>
      </c>
      <c r="J133" s="56">
        <f>SUMIF('Apartment Expenses'!$J:$J,J$6&amp;$X133,'Apartment Expenses'!$AE:$AE)</f>
        <v>0</v>
      </c>
      <c r="K133" s="56">
        <f>SUMIF('Apartment Expenses'!$J:$J,K$6&amp;$X133,'Apartment Expenses'!$AE:$AE)</f>
        <v>0</v>
      </c>
      <c r="L133" s="56">
        <f>SUMIF('Apartment Expenses'!$J:$J,L$6&amp;$X133,'Apartment Expenses'!$AE:$AE)</f>
        <v>0</v>
      </c>
      <c r="M133" s="56">
        <f>SUMIF('Apartment Expenses'!$J:$J,M$6&amp;$X133,'Apartment Expenses'!$AE:$AE)</f>
        <v>0</v>
      </c>
      <c r="N133" s="56">
        <f>SUMIF('Apartment Expenses'!$J:$J,N$6&amp;$X133,'Apartment Expenses'!$AE:$AE)</f>
        <v>0</v>
      </c>
      <c r="O133" s="56">
        <f>SUMIF('Apartment Expenses'!$J:$J,O$6&amp;$X133,'Apartment Expenses'!$AE:$AE)</f>
        <v>0</v>
      </c>
      <c r="P133" s="56">
        <f>SUMIF('Apartment Expenses'!$J:$J,P$6&amp;$X133,'Apartment Expenses'!$AE:$AE)</f>
        <v>0</v>
      </c>
      <c r="Q133" s="56">
        <f>SUMIF('Apartment Expenses'!$J:$J,Q$6&amp;$X133,'Apartment Expenses'!$AE:$AE)</f>
        <v>0</v>
      </c>
      <c r="R133" s="56">
        <f>SUMIF('Apartment Expenses'!$J:$J,R$6&amp;$X133,'Apartment Expenses'!$AE:$AE)</f>
        <v>0</v>
      </c>
      <c r="S133" s="56">
        <f>SUMIF('Apartment Expenses'!$J:$J,S$6&amp;$X133,'Apartment Expenses'!$AE:$AE)</f>
        <v>0</v>
      </c>
      <c r="X133" s="3" t="str">
        <f>IF(C133&lt;='Apartment Expenses'!$BI$3,IF(ISERROR(RIGHT(D133,LEN(D133)-7)),"",RIGHT(D133,LEN(D133)-7)),IF(ISERROR(VLOOKUP('Vendor Spending'!C133,'Apartment Expenses'!BI:BJ,2,0)),"",VLOOKUP('Vendor Spending'!C133,'Apartment Expenses'!BI:BJ,2,0)))</f>
        <v/>
      </c>
    </row>
    <row r="134" spans="3:24" x14ac:dyDescent="0.25">
      <c r="C134" s="54">
        <v>128</v>
      </c>
      <c r="D134" s="55" t="str">
        <f>IF(ISERROR(VLOOKUP(C134,'Apartment Expenses'!F:H,2,0)),X134,VLOOKUP(C134,'Apartment Expenses'!F:H,2,0))</f>
        <v/>
      </c>
      <c r="E134" s="56">
        <f>IF(ISERROR(VLOOKUP(C134,'Apartment Expenses'!F:H,3,0)),0,VLOOKUP(C134,'Apartment Expenses'!F:H,3,0))</f>
        <v>0</v>
      </c>
      <c r="H134" s="56">
        <f>SUMIF('Apartment Expenses'!$J:$J,H$6&amp;$X134,'Apartment Expenses'!$AE:$AE)</f>
        <v>0</v>
      </c>
      <c r="I134" s="56">
        <f>SUMIF('Apartment Expenses'!$J:$J,I$6&amp;$X134,'Apartment Expenses'!$AE:$AE)</f>
        <v>0</v>
      </c>
      <c r="J134" s="56">
        <f>SUMIF('Apartment Expenses'!$J:$J,J$6&amp;$X134,'Apartment Expenses'!$AE:$AE)</f>
        <v>0</v>
      </c>
      <c r="K134" s="56">
        <f>SUMIF('Apartment Expenses'!$J:$J,K$6&amp;$X134,'Apartment Expenses'!$AE:$AE)</f>
        <v>0</v>
      </c>
      <c r="L134" s="56">
        <f>SUMIF('Apartment Expenses'!$J:$J,L$6&amp;$X134,'Apartment Expenses'!$AE:$AE)</f>
        <v>0</v>
      </c>
      <c r="M134" s="56">
        <f>SUMIF('Apartment Expenses'!$J:$J,M$6&amp;$X134,'Apartment Expenses'!$AE:$AE)</f>
        <v>0</v>
      </c>
      <c r="N134" s="56">
        <f>SUMIF('Apartment Expenses'!$J:$J,N$6&amp;$X134,'Apartment Expenses'!$AE:$AE)</f>
        <v>0</v>
      </c>
      <c r="O134" s="56">
        <f>SUMIF('Apartment Expenses'!$J:$J,O$6&amp;$X134,'Apartment Expenses'!$AE:$AE)</f>
        <v>0</v>
      </c>
      <c r="P134" s="56">
        <f>SUMIF('Apartment Expenses'!$J:$J,P$6&amp;$X134,'Apartment Expenses'!$AE:$AE)</f>
        <v>0</v>
      </c>
      <c r="Q134" s="56">
        <f>SUMIF('Apartment Expenses'!$J:$J,Q$6&amp;$X134,'Apartment Expenses'!$AE:$AE)</f>
        <v>0</v>
      </c>
      <c r="R134" s="56">
        <f>SUMIF('Apartment Expenses'!$J:$J,R$6&amp;$X134,'Apartment Expenses'!$AE:$AE)</f>
        <v>0</v>
      </c>
      <c r="S134" s="56">
        <f>SUMIF('Apartment Expenses'!$J:$J,S$6&amp;$X134,'Apartment Expenses'!$AE:$AE)</f>
        <v>0</v>
      </c>
      <c r="X134" s="3" t="str">
        <f>IF(C134&lt;='Apartment Expenses'!$BI$3,IF(ISERROR(RIGHT(D134,LEN(D134)-7)),"",RIGHT(D134,LEN(D134)-7)),IF(ISERROR(VLOOKUP('Vendor Spending'!C134,'Apartment Expenses'!BI:BJ,2,0)),"",VLOOKUP('Vendor Spending'!C134,'Apartment Expenses'!BI:BJ,2,0)))</f>
        <v/>
      </c>
    </row>
    <row r="135" spans="3:24" x14ac:dyDescent="0.25">
      <c r="C135" s="54">
        <v>129</v>
      </c>
      <c r="D135" s="55" t="str">
        <f>IF(ISERROR(VLOOKUP(C135,'Apartment Expenses'!F:H,2,0)),X135,VLOOKUP(C135,'Apartment Expenses'!F:H,2,0))</f>
        <v/>
      </c>
      <c r="E135" s="56">
        <f>IF(ISERROR(VLOOKUP(C135,'Apartment Expenses'!F:H,3,0)),0,VLOOKUP(C135,'Apartment Expenses'!F:H,3,0))</f>
        <v>0</v>
      </c>
      <c r="H135" s="56">
        <f>SUMIF('Apartment Expenses'!$J:$J,H$6&amp;$X135,'Apartment Expenses'!$AE:$AE)</f>
        <v>0</v>
      </c>
      <c r="I135" s="56">
        <f>SUMIF('Apartment Expenses'!$J:$J,I$6&amp;$X135,'Apartment Expenses'!$AE:$AE)</f>
        <v>0</v>
      </c>
      <c r="J135" s="56">
        <f>SUMIF('Apartment Expenses'!$J:$J,J$6&amp;$X135,'Apartment Expenses'!$AE:$AE)</f>
        <v>0</v>
      </c>
      <c r="K135" s="56">
        <f>SUMIF('Apartment Expenses'!$J:$J,K$6&amp;$X135,'Apartment Expenses'!$AE:$AE)</f>
        <v>0</v>
      </c>
      <c r="L135" s="56">
        <f>SUMIF('Apartment Expenses'!$J:$J,L$6&amp;$X135,'Apartment Expenses'!$AE:$AE)</f>
        <v>0</v>
      </c>
      <c r="M135" s="56">
        <f>SUMIF('Apartment Expenses'!$J:$J,M$6&amp;$X135,'Apartment Expenses'!$AE:$AE)</f>
        <v>0</v>
      </c>
      <c r="N135" s="56">
        <f>SUMIF('Apartment Expenses'!$J:$J,N$6&amp;$X135,'Apartment Expenses'!$AE:$AE)</f>
        <v>0</v>
      </c>
      <c r="O135" s="56">
        <f>SUMIF('Apartment Expenses'!$J:$J,O$6&amp;$X135,'Apartment Expenses'!$AE:$AE)</f>
        <v>0</v>
      </c>
      <c r="P135" s="56">
        <f>SUMIF('Apartment Expenses'!$J:$J,P$6&amp;$X135,'Apartment Expenses'!$AE:$AE)</f>
        <v>0</v>
      </c>
      <c r="Q135" s="56">
        <f>SUMIF('Apartment Expenses'!$J:$J,Q$6&amp;$X135,'Apartment Expenses'!$AE:$AE)</f>
        <v>0</v>
      </c>
      <c r="R135" s="56">
        <f>SUMIF('Apartment Expenses'!$J:$J,R$6&amp;$X135,'Apartment Expenses'!$AE:$AE)</f>
        <v>0</v>
      </c>
      <c r="S135" s="56">
        <f>SUMIF('Apartment Expenses'!$J:$J,S$6&amp;$X135,'Apartment Expenses'!$AE:$AE)</f>
        <v>0</v>
      </c>
      <c r="X135" s="3" t="str">
        <f>IF(C135&lt;='Apartment Expenses'!$BI$3,IF(ISERROR(RIGHT(D135,LEN(D135)-7)),"",RIGHT(D135,LEN(D135)-7)),IF(ISERROR(VLOOKUP('Vendor Spending'!C135,'Apartment Expenses'!BI:BJ,2,0)),"",VLOOKUP('Vendor Spending'!C135,'Apartment Expenses'!BI:BJ,2,0)))</f>
        <v/>
      </c>
    </row>
    <row r="136" spans="3:24" x14ac:dyDescent="0.25">
      <c r="C136" s="54">
        <v>130</v>
      </c>
      <c r="D136" s="55" t="str">
        <f>IF(ISERROR(VLOOKUP(C136,'Apartment Expenses'!F:H,2,0)),X136,VLOOKUP(C136,'Apartment Expenses'!F:H,2,0))</f>
        <v/>
      </c>
      <c r="E136" s="56">
        <f>IF(ISERROR(VLOOKUP(C136,'Apartment Expenses'!F:H,3,0)),0,VLOOKUP(C136,'Apartment Expenses'!F:H,3,0))</f>
        <v>0</v>
      </c>
      <c r="H136" s="56">
        <f>SUMIF('Apartment Expenses'!$J:$J,H$6&amp;$X136,'Apartment Expenses'!$AE:$AE)</f>
        <v>0</v>
      </c>
      <c r="I136" s="56">
        <f>SUMIF('Apartment Expenses'!$J:$J,I$6&amp;$X136,'Apartment Expenses'!$AE:$AE)</f>
        <v>0</v>
      </c>
      <c r="J136" s="56">
        <f>SUMIF('Apartment Expenses'!$J:$J,J$6&amp;$X136,'Apartment Expenses'!$AE:$AE)</f>
        <v>0</v>
      </c>
      <c r="K136" s="56">
        <f>SUMIF('Apartment Expenses'!$J:$J,K$6&amp;$X136,'Apartment Expenses'!$AE:$AE)</f>
        <v>0</v>
      </c>
      <c r="L136" s="56">
        <f>SUMIF('Apartment Expenses'!$J:$J,L$6&amp;$X136,'Apartment Expenses'!$AE:$AE)</f>
        <v>0</v>
      </c>
      <c r="M136" s="56">
        <f>SUMIF('Apartment Expenses'!$J:$J,M$6&amp;$X136,'Apartment Expenses'!$AE:$AE)</f>
        <v>0</v>
      </c>
      <c r="N136" s="56">
        <f>SUMIF('Apartment Expenses'!$J:$J,N$6&amp;$X136,'Apartment Expenses'!$AE:$AE)</f>
        <v>0</v>
      </c>
      <c r="O136" s="56">
        <f>SUMIF('Apartment Expenses'!$J:$J,O$6&amp;$X136,'Apartment Expenses'!$AE:$AE)</f>
        <v>0</v>
      </c>
      <c r="P136" s="56">
        <f>SUMIF('Apartment Expenses'!$J:$J,P$6&amp;$X136,'Apartment Expenses'!$AE:$AE)</f>
        <v>0</v>
      </c>
      <c r="Q136" s="56">
        <f>SUMIF('Apartment Expenses'!$J:$J,Q$6&amp;$X136,'Apartment Expenses'!$AE:$AE)</f>
        <v>0</v>
      </c>
      <c r="R136" s="56">
        <f>SUMIF('Apartment Expenses'!$J:$J,R$6&amp;$X136,'Apartment Expenses'!$AE:$AE)</f>
        <v>0</v>
      </c>
      <c r="S136" s="56">
        <f>SUMIF('Apartment Expenses'!$J:$J,S$6&amp;$X136,'Apartment Expenses'!$AE:$AE)</f>
        <v>0</v>
      </c>
      <c r="X136" s="3" t="str">
        <f>IF(C136&lt;='Apartment Expenses'!$BI$3,IF(ISERROR(RIGHT(D136,LEN(D136)-7)),"",RIGHT(D136,LEN(D136)-7)),IF(ISERROR(VLOOKUP('Vendor Spending'!C136,'Apartment Expenses'!BI:BJ,2,0)),"",VLOOKUP('Vendor Spending'!C136,'Apartment Expenses'!BI:BJ,2,0)))</f>
        <v/>
      </c>
    </row>
    <row r="137" spans="3:24" x14ac:dyDescent="0.25">
      <c r="C137" s="54">
        <v>131</v>
      </c>
      <c r="D137" s="55" t="str">
        <f>IF(ISERROR(VLOOKUP(C137,'Apartment Expenses'!F:H,2,0)),X137,VLOOKUP(C137,'Apartment Expenses'!F:H,2,0))</f>
        <v/>
      </c>
      <c r="E137" s="56">
        <f>IF(ISERROR(VLOOKUP(C137,'Apartment Expenses'!F:H,3,0)),0,VLOOKUP(C137,'Apartment Expenses'!F:H,3,0))</f>
        <v>0</v>
      </c>
      <c r="H137" s="56">
        <f>SUMIF('Apartment Expenses'!$J:$J,H$6&amp;$X137,'Apartment Expenses'!$AE:$AE)</f>
        <v>0</v>
      </c>
      <c r="I137" s="56">
        <f>SUMIF('Apartment Expenses'!$J:$J,I$6&amp;$X137,'Apartment Expenses'!$AE:$AE)</f>
        <v>0</v>
      </c>
      <c r="J137" s="56">
        <f>SUMIF('Apartment Expenses'!$J:$J,J$6&amp;$X137,'Apartment Expenses'!$AE:$AE)</f>
        <v>0</v>
      </c>
      <c r="K137" s="56">
        <f>SUMIF('Apartment Expenses'!$J:$J,K$6&amp;$X137,'Apartment Expenses'!$AE:$AE)</f>
        <v>0</v>
      </c>
      <c r="L137" s="56">
        <f>SUMIF('Apartment Expenses'!$J:$J,L$6&amp;$X137,'Apartment Expenses'!$AE:$AE)</f>
        <v>0</v>
      </c>
      <c r="M137" s="56">
        <f>SUMIF('Apartment Expenses'!$J:$J,M$6&amp;$X137,'Apartment Expenses'!$AE:$AE)</f>
        <v>0</v>
      </c>
      <c r="N137" s="56">
        <f>SUMIF('Apartment Expenses'!$J:$J,N$6&amp;$X137,'Apartment Expenses'!$AE:$AE)</f>
        <v>0</v>
      </c>
      <c r="O137" s="56">
        <f>SUMIF('Apartment Expenses'!$J:$J,O$6&amp;$X137,'Apartment Expenses'!$AE:$AE)</f>
        <v>0</v>
      </c>
      <c r="P137" s="56">
        <f>SUMIF('Apartment Expenses'!$J:$J,P$6&amp;$X137,'Apartment Expenses'!$AE:$AE)</f>
        <v>0</v>
      </c>
      <c r="Q137" s="56">
        <f>SUMIF('Apartment Expenses'!$J:$J,Q$6&amp;$X137,'Apartment Expenses'!$AE:$AE)</f>
        <v>0</v>
      </c>
      <c r="R137" s="56">
        <f>SUMIF('Apartment Expenses'!$J:$J,R$6&amp;$X137,'Apartment Expenses'!$AE:$AE)</f>
        <v>0</v>
      </c>
      <c r="S137" s="56">
        <f>SUMIF('Apartment Expenses'!$J:$J,S$6&amp;$X137,'Apartment Expenses'!$AE:$AE)</f>
        <v>0</v>
      </c>
      <c r="X137" s="3" t="str">
        <f>IF(C137&lt;='Apartment Expenses'!$BI$3,IF(ISERROR(RIGHT(D137,LEN(D137)-7)),"",RIGHT(D137,LEN(D137)-7)),IF(ISERROR(VLOOKUP('Vendor Spending'!C137,'Apartment Expenses'!BI:BJ,2,0)),"",VLOOKUP('Vendor Spending'!C137,'Apartment Expenses'!BI:BJ,2,0)))</f>
        <v/>
      </c>
    </row>
    <row r="138" spans="3:24" x14ac:dyDescent="0.25">
      <c r="C138" s="54">
        <v>132</v>
      </c>
      <c r="D138" s="55" t="str">
        <f>IF(ISERROR(VLOOKUP(C138,'Apartment Expenses'!F:H,2,0)),X138,VLOOKUP(C138,'Apartment Expenses'!F:H,2,0))</f>
        <v/>
      </c>
      <c r="E138" s="56">
        <f>IF(ISERROR(VLOOKUP(C138,'Apartment Expenses'!F:H,3,0)),0,VLOOKUP(C138,'Apartment Expenses'!F:H,3,0))</f>
        <v>0</v>
      </c>
      <c r="H138" s="56">
        <f>SUMIF('Apartment Expenses'!$J:$J,H$6&amp;$X138,'Apartment Expenses'!$AE:$AE)</f>
        <v>0</v>
      </c>
      <c r="I138" s="56">
        <f>SUMIF('Apartment Expenses'!$J:$J,I$6&amp;$X138,'Apartment Expenses'!$AE:$AE)</f>
        <v>0</v>
      </c>
      <c r="J138" s="56">
        <f>SUMIF('Apartment Expenses'!$J:$J,J$6&amp;$X138,'Apartment Expenses'!$AE:$AE)</f>
        <v>0</v>
      </c>
      <c r="K138" s="56">
        <f>SUMIF('Apartment Expenses'!$J:$J,K$6&amp;$X138,'Apartment Expenses'!$AE:$AE)</f>
        <v>0</v>
      </c>
      <c r="L138" s="56">
        <f>SUMIF('Apartment Expenses'!$J:$J,L$6&amp;$X138,'Apartment Expenses'!$AE:$AE)</f>
        <v>0</v>
      </c>
      <c r="M138" s="56">
        <f>SUMIF('Apartment Expenses'!$J:$J,M$6&amp;$X138,'Apartment Expenses'!$AE:$AE)</f>
        <v>0</v>
      </c>
      <c r="N138" s="56">
        <f>SUMIF('Apartment Expenses'!$J:$J,N$6&amp;$X138,'Apartment Expenses'!$AE:$AE)</f>
        <v>0</v>
      </c>
      <c r="O138" s="56">
        <f>SUMIF('Apartment Expenses'!$J:$J,O$6&amp;$X138,'Apartment Expenses'!$AE:$AE)</f>
        <v>0</v>
      </c>
      <c r="P138" s="56">
        <f>SUMIF('Apartment Expenses'!$J:$J,P$6&amp;$X138,'Apartment Expenses'!$AE:$AE)</f>
        <v>0</v>
      </c>
      <c r="Q138" s="56">
        <f>SUMIF('Apartment Expenses'!$J:$J,Q$6&amp;$X138,'Apartment Expenses'!$AE:$AE)</f>
        <v>0</v>
      </c>
      <c r="R138" s="56">
        <f>SUMIF('Apartment Expenses'!$J:$J,R$6&amp;$X138,'Apartment Expenses'!$AE:$AE)</f>
        <v>0</v>
      </c>
      <c r="S138" s="56">
        <f>SUMIF('Apartment Expenses'!$J:$J,S$6&amp;$X138,'Apartment Expenses'!$AE:$AE)</f>
        <v>0</v>
      </c>
      <c r="X138" s="3" t="str">
        <f>IF(C138&lt;='Apartment Expenses'!$BI$3,IF(ISERROR(RIGHT(D138,LEN(D138)-7)),"",RIGHT(D138,LEN(D138)-7)),IF(ISERROR(VLOOKUP('Vendor Spending'!C138,'Apartment Expenses'!BI:BJ,2,0)),"",VLOOKUP('Vendor Spending'!C138,'Apartment Expenses'!BI:BJ,2,0)))</f>
        <v/>
      </c>
    </row>
    <row r="139" spans="3:24" x14ac:dyDescent="0.25">
      <c r="C139" s="54">
        <v>133</v>
      </c>
      <c r="D139" s="55" t="str">
        <f>IF(ISERROR(VLOOKUP(C139,'Apartment Expenses'!F:H,2,0)),X139,VLOOKUP(C139,'Apartment Expenses'!F:H,2,0))</f>
        <v/>
      </c>
      <c r="E139" s="56">
        <f>IF(ISERROR(VLOOKUP(C139,'Apartment Expenses'!F:H,3,0)),0,VLOOKUP(C139,'Apartment Expenses'!F:H,3,0))</f>
        <v>0</v>
      </c>
      <c r="H139" s="56">
        <f>SUMIF('Apartment Expenses'!$J:$J,H$6&amp;$X139,'Apartment Expenses'!$AE:$AE)</f>
        <v>0</v>
      </c>
      <c r="I139" s="56">
        <f>SUMIF('Apartment Expenses'!$J:$J,I$6&amp;$X139,'Apartment Expenses'!$AE:$AE)</f>
        <v>0</v>
      </c>
      <c r="J139" s="56">
        <f>SUMIF('Apartment Expenses'!$J:$J,J$6&amp;$X139,'Apartment Expenses'!$AE:$AE)</f>
        <v>0</v>
      </c>
      <c r="K139" s="56">
        <f>SUMIF('Apartment Expenses'!$J:$J,K$6&amp;$X139,'Apartment Expenses'!$AE:$AE)</f>
        <v>0</v>
      </c>
      <c r="L139" s="56">
        <f>SUMIF('Apartment Expenses'!$J:$J,L$6&amp;$X139,'Apartment Expenses'!$AE:$AE)</f>
        <v>0</v>
      </c>
      <c r="M139" s="56">
        <f>SUMIF('Apartment Expenses'!$J:$J,M$6&amp;$X139,'Apartment Expenses'!$AE:$AE)</f>
        <v>0</v>
      </c>
      <c r="N139" s="56">
        <f>SUMIF('Apartment Expenses'!$J:$J,N$6&amp;$X139,'Apartment Expenses'!$AE:$AE)</f>
        <v>0</v>
      </c>
      <c r="O139" s="56">
        <f>SUMIF('Apartment Expenses'!$J:$J,O$6&amp;$X139,'Apartment Expenses'!$AE:$AE)</f>
        <v>0</v>
      </c>
      <c r="P139" s="56">
        <f>SUMIF('Apartment Expenses'!$J:$J,P$6&amp;$X139,'Apartment Expenses'!$AE:$AE)</f>
        <v>0</v>
      </c>
      <c r="Q139" s="56">
        <f>SUMIF('Apartment Expenses'!$J:$J,Q$6&amp;$X139,'Apartment Expenses'!$AE:$AE)</f>
        <v>0</v>
      </c>
      <c r="R139" s="56">
        <f>SUMIF('Apartment Expenses'!$J:$J,R$6&amp;$X139,'Apartment Expenses'!$AE:$AE)</f>
        <v>0</v>
      </c>
      <c r="S139" s="56">
        <f>SUMIF('Apartment Expenses'!$J:$J,S$6&amp;$X139,'Apartment Expenses'!$AE:$AE)</f>
        <v>0</v>
      </c>
      <c r="X139" s="3" t="str">
        <f>IF(C139&lt;='Apartment Expenses'!$BI$3,IF(ISERROR(RIGHT(D139,LEN(D139)-7)),"",RIGHT(D139,LEN(D139)-7)),IF(ISERROR(VLOOKUP('Vendor Spending'!C139,'Apartment Expenses'!BI:BJ,2,0)),"",VLOOKUP('Vendor Spending'!C139,'Apartment Expenses'!BI:BJ,2,0)))</f>
        <v/>
      </c>
    </row>
    <row r="140" spans="3:24" x14ac:dyDescent="0.25">
      <c r="C140" s="54">
        <v>134</v>
      </c>
      <c r="D140" s="55" t="str">
        <f>IF(ISERROR(VLOOKUP(C140,'Apartment Expenses'!F:H,2,0)),X140,VLOOKUP(C140,'Apartment Expenses'!F:H,2,0))</f>
        <v/>
      </c>
      <c r="E140" s="56">
        <f>IF(ISERROR(VLOOKUP(C140,'Apartment Expenses'!F:H,3,0)),0,VLOOKUP(C140,'Apartment Expenses'!F:H,3,0))</f>
        <v>0</v>
      </c>
      <c r="H140" s="56">
        <f>SUMIF('Apartment Expenses'!$J:$J,H$6&amp;$X140,'Apartment Expenses'!$AE:$AE)</f>
        <v>0</v>
      </c>
      <c r="I140" s="56">
        <f>SUMIF('Apartment Expenses'!$J:$J,I$6&amp;$X140,'Apartment Expenses'!$AE:$AE)</f>
        <v>0</v>
      </c>
      <c r="J140" s="56">
        <f>SUMIF('Apartment Expenses'!$J:$J,J$6&amp;$X140,'Apartment Expenses'!$AE:$AE)</f>
        <v>0</v>
      </c>
      <c r="K140" s="56">
        <f>SUMIF('Apartment Expenses'!$J:$J,K$6&amp;$X140,'Apartment Expenses'!$AE:$AE)</f>
        <v>0</v>
      </c>
      <c r="L140" s="56">
        <f>SUMIF('Apartment Expenses'!$J:$J,L$6&amp;$X140,'Apartment Expenses'!$AE:$AE)</f>
        <v>0</v>
      </c>
      <c r="M140" s="56">
        <f>SUMIF('Apartment Expenses'!$J:$J,M$6&amp;$X140,'Apartment Expenses'!$AE:$AE)</f>
        <v>0</v>
      </c>
      <c r="N140" s="56">
        <f>SUMIF('Apartment Expenses'!$J:$J,N$6&amp;$X140,'Apartment Expenses'!$AE:$AE)</f>
        <v>0</v>
      </c>
      <c r="O140" s="56">
        <f>SUMIF('Apartment Expenses'!$J:$J,O$6&amp;$X140,'Apartment Expenses'!$AE:$AE)</f>
        <v>0</v>
      </c>
      <c r="P140" s="56">
        <f>SUMIF('Apartment Expenses'!$J:$J,P$6&amp;$X140,'Apartment Expenses'!$AE:$AE)</f>
        <v>0</v>
      </c>
      <c r="Q140" s="56">
        <f>SUMIF('Apartment Expenses'!$J:$J,Q$6&amp;$X140,'Apartment Expenses'!$AE:$AE)</f>
        <v>0</v>
      </c>
      <c r="R140" s="56">
        <f>SUMIF('Apartment Expenses'!$J:$J,R$6&amp;$X140,'Apartment Expenses'!$AE:$AE)</f>
        <v>0</v>
      </c>
      <c r="S140" s="56">
        <f>SUMIF('Apartment Expenses'!$J:$J,S$6&amp;$X140,'Apartment Expenses'!$AE:$AE)</f>
        <v>0</v>
      </c>
      <c r="X140" s="3" t="str">
        <f>IF(C140&lt;='Apartment Expenses'!$BI$3,IF(ISERROR(RIGHT(D140,LEN(D140)-7)),"",RIGHT(D140,LEN(D140)-7)),IF(ISERROR(VLOOKUP('Vendor Spending'!C140,'Apartment Expenses'!BI:BJ,2,0)),"",VLOOKUP('Vendor Spending'!C140,'Apartment Expenses'!BI:BJ,2,0)))</f>
        <v/>
      </c>
    </row>
    <row r="141" spans="3:24" x14ac:dyDescent="0.25">
      <c r="C141" s="54">
        <v>135</v>
      </c>
      <c r="D141" s="55" t="str">
        <f>IF(ISERROR(VLOOKUP(C141,'Apartment Expenses'!F:H,2,0)),X141,VLOOKUP(C141,'Apartment Expenses'!F:H,2,0))</f>
        <v/>
      </c>
      <c r="E141" s="56">
        <f>IF(ISERROR(VLOOKUP(C141,'Apartment Expenses'!F:H,3,0)),0,VLOOKUP(C141,'Apartment Expenses'!F:H,3,0))</f>
        <v>0</v>
      </c>
      <c r="H141" s="56">
        <f>SUMIF('Apartment Expenses'!$J:$J,H$6&amp;$X141,'Apartment Expenses'!$AE:$AE)</f>
        <v>0</v>
      </c>
      <c r="I141" s="56">
        <f>SUMIF('Apartment Expenses'!$J:$J,I$6&amp;$X141,'Apartment Expenses'!$AE:$AE)</f>
        <v>0</v>
      </c>
      <c r="J141" s="56">
        <f>SUMIF('Apartment Expenses'!$J:$J,J$6&amp;$X141,'Apartment Expenses'!$AE:$AE)</f>
        <v>0</v>
      </c>
      <c r="K141" s="56">
        <f>SUMIF('Apartment Expenses'!$J:$J,K$6&amp;$X141,'Apartment Expenses'!$AE:$AE)</f>
        <v>0</v>
      </c>
      <c r="L141" s="56">
        <f>SUMIF('Apartment Expenses'!$J:$J,L$6&amp;$X141,'Apartment Expenses'!$AE:$AE)</f>
        <v>0</v>
      </c>
      <c r="M141" s="56">
        <f>SUMIF('Apartment Expenses'!$J:$J,M$6&amp;$X141,'Apartment Expenses'!$AE:$AE)</f>
        <v>0</v>
      </c>
      <c r="N141" s="56">
        <f>SUMIF('Apartment Expenses'!$J:$J,N$6&amp;$X141,'Apartment Expenses'!$AE:$AE)</f>
        <v>0</v>
      </c>
      <c r="O141" s="56">
        <f>SUMIF('Apartment Expenses'!$J:$J,O$6&amp;$X141,'Apartment Expenses'!$AE:$AE)</f>
        <v>0</v>
      </c>
      <c r="P141" s="56">
        <f>SUMIF('Apartment Expenses'!$J:$J,P$6&amp;$X141,'Apartment Expenses'!$AE:$AE)</f>
        <v>0</v>
      </c>
      <c r="Q141" s="56">
        <f>SUMIF('Apartment Expenses'!$J:$J,Q$6&amp;$X141,'Apartment Expenses'!$AE:$AE)</f>
        <v>0</v>
      </c>
      <c r="R141" s="56">
        <f>SUMIF('Apartment Expenses'!$J:$J,R$6&amp;$X141,'Apartment Expenses'!$AE:$AE)</f>
        <v>0</v>
      </c>
      <c r="S141" s="56">
        <f>SUMIF('Apartment Expenses'!$J:$J,S$6&amp;$X141,'Apartment Expenses'!$AE:$AE)</f>
        <v>0</v>
      </c>
      <c r="X141" s="3" t="str">
        <f>IF(C141&lt;='Apartment Expenses'!$BI$3,IF(ISERROR(RIGHT(D141,LEN(D141)-7)),"",RIGHT(D141,LEN(D141)-7)),IF(ISERROR(VLOOKUP('Vendor Spending'!C141,'Apartment Expenses'!BI:BJ,2,0)),"",VLOOKUP('Vendor Spending'!C141,'Apartment Expenses'!BI:BJ,2,0)))</f>
        <v/>
      </c>
    </row>
    <row r="142" spans="3:24" x14ac:dyDescent="0.25">
      <c r="C142" s="54">
        <v>136</v>
      </c>
      <c r="D142" s="55" t="str">
        <f>IF(ISERROR(VLOOKUP(C142,'Apartment Expenses'!F:H,2,0)),X142,VLOOKUP(C142,'Apartment Expenses'!F:H,2,0))</f>
        <v/>
      </c>
      <c r="E142" s="56">
        <f>IF(ISERROR(VLOOKUP(C142,'Apartment Expenses'!F:H,3,0)),0,VLOOKUP(C142,'Apartment Expenses'!F:H,3,0))</f>
        <v>0</v>
      </c>
      <c r="H142" s="56">
        <f>SUMIF('Apartment Expenses'!$J:$J,H$6&amp;$X142,'Apartment Expenses'!$AE:$AE)</f>
        <v>0</v>
      </c>
      <c r="I142" s="56">
        <f>SUMIF('Apartment Expenses'!$J:$J,I$6&amp;$X142,'Apartment Expenses'!$AE:$AE)</f>
        <v>0</v>
      </c>
      <c r="J142" s="56">
        <f>SUMIF('Apartment Expenses'!$J:$J,J$6&amp;$X142,'Apartment Expenses'!$AE:$AE)</f>
        <v>0</v>
      </c>
      <c r="K142" s="56">
        <f>SUMIF('Apartment Expenses'!$J:$J,K$6&amp;$X142,'Apartment Expenses'!$AE:$AE)</f>
        <v>0</v>
      </c>
      <c r="L142" s="56">
        <f>SUMIF('Apartment Expenses'!$J:$J,L$6&amp;$X142,'Apartment Expenses'!$AE:$AE)</f>
        <v>0</v>
      </c>
      <c r="M142" s="56">
        <f>SUMIF('Apartment Expenses'!$J:$J,M$6&amp;$X142,'Apartment Expenses'!$AE:$AE)</f>
        <v>0</v>
      </c>
      <c r="N142" s="56">
        <f>SUMIF('Apartment Expenses'!$J:$J,N$6&amp;$X142,'Apartment Expenses'!$AE:$AE)</f>
        <v>0</v>
      </c>
      <c r="O142" s="56">
        <f>SUMIF('Apartment Expenses'!$J:$J,O$6&amp;$X142,'Apartment Expenses'!$AE:$AE)</f>
        <v>0</v>
      </c>
      <c r="P142" s="56">
        <f>SUMIF('Apartment Expenses'!$J:$J,P$6&amp;$X142,'Apartment Expenses'!$AE:$AE)</f>
        <v>0</v>
      </c>
      <c r="Q142" s="56">
        <f>SUMIF('Apartment Expenses'!$J:$J,Q$6&amp;$X142,'Apartment Expenses'!$AE:$AE)</f>
        <v>0</v>
      </c>
      <c r="R142" s="56">
        <f>SUMIF('Apartment Expenses'!$J:$J,R$6&amp;$X142,'Apartment Expenses'!$AE:$AE)</f>
        <v>0</v>
      </c>
      <c r="S142" s="56">
        <f>SUMIF('Apartment Expenses'!$J:$J,S$6&amp;$X142,'Apartment Expenses'!$AE:$AE)</f>
        <v>0</v>
      </c>
      <c r="X142" s="3" t="str">
        <f>IF(C142&lt;='Apartment Expenses'!$BI$3,IF(ISERROR(RIGHT(D142,LEN(D142)-7)),"",RIGHT(D142,LEN(D142)-7)),IF(ISERROR(VLOOKUP('Vendor Spending'!C142,'Apartment Expenses'!BI:BJ,2,0)),"",VLOOKUP('Vendor Spending'!C142,'Apartment Expenses'!BI:BJ,2,0)))</f>
        <v/>
      </c>
    </row>
    <row r="143" spans="3:24" x14ac:dyDescent="0.25">
      <c r="C143" s="54">
        <v>137</v>
      </c>
      <c r="D143" s="55" t="str">
        <f>IF(ISERROR(VLOOKUP(C143,'Apartment Expenses'!F:H,2,0)),X143,VLOOKUP(C143,'Apartment Expenses'!F:H,2,0))</f>
        <v/>
      </c>
      <c r="E143" s="56">
        <f>IF(ISERROR(VLOOKUP(C143,'Apartment Expenses'!F:H,3,0)),0,VLOOKUP(C143,'Apartment Expenses'!F:H,3,0))</f>
        <v>0</v>
      </c>
      <c r="H143" s="56">
        <f>SUMIF('Apartment Expenses'!$J:$J,H$6&amp;$X143,'Apartment Expenses'!$AE:$AE)</f>
        <v>0</v>
      </c>
      <c r="I143" s="56">
        <f>SUMIF('Apartment Expenses'!$J:$J,I$6&amp;$X143,'Apartment Expenses'!$AE:$AE)</f>
        <v>0</v>
      </c>
      <c r="J143" s="56">
        <f>SUMIF('Apartment Expenses'!$J:$J,J$6&amp;$X143,'Apartment Expenses'!$AE:$AE)</f>
        <v>0</v>
      </c>
      <c r="K143" s="56">
        <f>SUMIF('Apartment Expenses'!$J:$J,K$6&amp;$X143,'Apartment Expenses'!$AE:$AE)</f>
        <v>0</v>
      </c>
      <c r="L143" s="56">
        <f>SUMIF('Apartment Expenses'!$J:$J,L$6&amp;$X143,'Apartment Expenses'!$AE:$AE)</f>
        <v>0</v>
      </c>
      <c r="M143" s="56">
        <f>SUMIF('Apartment Expenses'!$J:$J,M$6&amp;$X143,'Apartment Expenses'!$AE:$AE)</f>
        <v>0</v>
      </c>
      <c r="N143" s="56">
        <f>SUMIF('Apartment Expenses'!$J:$J,N$6&amp;$X143,'Apartment Expenses'!$AE:$AE)</f>
        <v>0</v>
      </c>
      <c r="O143" s="56">
        <f>SUMIF('Apartment Expenses'!$J:$J,O$6&amp;$X143,'Apartment Expenses'!$AE:$AE)</f>
        <v>0</v>
      </c>
      <c r="P143" s="56">
        <f>SUMIF('Apartment Expenses'!$J:$J,P$6&amp;$X143,'Apartment Expenses'!$AE:$AE)</f>
        <v>0</v>
      </c>
      <c r="Q143" s="56">
        <f>SUMIF('Apartment Expenses'!$J:$J,Q$6&amp;$X143,'Apartment Expenses'!$AE:$AE)</f>
        <v>0</v>
      </c>
      <c r="R143" s="56">
        <f>SUMIF('Apartment Expenses'!$J:$J,R$6&amp;$X143,'Apartment Expenses'!$AE:$AE)</f>
        <v>0</v>
      </c>
      <c r="S143" s="56">
        <f>SUMIF('Apartment Expenses'!$J:$J,S$6&amp;$X143,'Apartment Expenses'!$AE:$AE)</f>
        <v>0</v>
      </c>
      <c r="X143" s="3" t="str">
        <f>IF(C143&lt;='Apartment Expenses'!$BI$3,IF(ISERROR(RIGHT(D143,LEN(D143)-7)),"",RIGHT(D143,LEN(D143)-7)),IF(ISERROR(VLOOKUP('Vendor Spending'!C143,'Apartment Expenses'!BI:BJ,2,0)),"",VLOOKUP('Vendor Spending'!C143,'Apartment Expenses'!BI:BJ,2,0)))</f>
        <v/>
      </c>
    </row>
    <row r="144" spans="3:24" x14ac:dyDescent="0.25">
      <c r="C144" s="54">
        <v>138</v>
      </c>
      <c r="D144" s="55" t="str">
        <f>IF(ISERROR(VLOOKUP(C144,'Apartment Expenses'!F:H,2,0)),X144,VLOOKUP(C144,'Apartment Expenses'!F:H,2,0))</f>
        <v/>
      </c>
      <c r="E144" s="56">
        <f>IF(ISERROR(VLOOKUP(C144,'Apartment Expenses'!F:H,3,0)),0,VLOOKUP(C144,'Apartment Expenses'!F:H,3,0))</f>
        <v>0</v>
      </c>
      <c r="H144" s="56">
        <f>SUMIF('Apartment Expenses'!$J:$J,H$6&amp;$X144,'Apartment Expenses'!$AE:$AE)</f>
        <v>0</v>
      </c>
      <c r="I144" s="56">
        <f>SUMIF('Apartment Expenses'!$J:$J,I$6&amp;$X144,'Apartment Expenses'!$AE:$AE)</f>
        <v>0</v>
      </c>
      <c r="J144" s="56">
        <f>SUMIF('Apartment Expenses'!$J:$J,J$6&amp;$X144,'Apartment Expenses'!$AE:$AE)</f>
        <v>0</v>
      </c>
      <c r="K144" s="56">
        <f>SUMIF('Apartment Expenses'!$J:$J,K$6&amp;$X144,'Apartment Expenses'!$AE:$AE)</f>
        <v>0</v>
      </c>
      <c r="L144" s="56">
        <f>SUMIF('Apartment Expenses'!$J:$J,L$6&amp;$X144,'Apartment Expenses'!$AE:$AE)</f>
        <v>0</v>
      </c>
      <c r="M144" s="56">
        <f>SUMIF('Apartment Expenses'!$J:$J,M$6&amp;$X144,'Apartment Expenses'!$AE:$AE)</f>
        <v>0</v>
      </c>
      <c r="N144" s="56">
        <f>SUMIF('Apartment Expenses'!$J:$J,N$6&amp;$X144,'Apartment Expenses'!$AE:$AE)</f>
        <v>0</v>
      </c>
      <c r="O144" s="56">
        <f>SUMIF('Apartment Expenses'!$J:$J,O$6&amp;$X144,'Apartment Expenses'!$AE:$AE)</f>
        <v>0</v>
      </c>
      <c r="P144" s="56">
        <f>SUMIF('Apartment Expenses'!$J:$J,P$6&amp;$X144,'Apartment Expenses'!$AE:$AE)</f>
        <v>0</v>
      </c>
      <c r="Q144" s="56">
        <f>SUMIF('Apartment Expenses'!$J:$J,Q$6&amp;$X144,'Apartment Expenses'!$AE:$AE)</f>
        <v>0</v>
      </c>
      <c r="R144" s="56">
        <f>SUMIF('Apartment Expenses'!$J:$J,R$6&amp;$X144,'Apartment Expenses'!$AE:$AE)</f>
        <v>0</v>
      </c>
      <c r="S144" s="56">
        <f>SUMIF('Apartment Expenses'!$J:$J,S$6&amp;$X144,'Apartment Expenses'!$AE:$AE)</f>
        <v>0</v>
      </c>
      <c r="X144" s="3" t="str">
        <f>IF(C144&lt;='Apartment Expenses'!$BI$3,IF(ISERROR(RIGHT(D144,LEN(D144)-7)),"",RIGHT(D144,LEN(D144)-7)),IF(ISERROR(VLOOKUP('Vendor Spending'!C144,'Apartment Expenses'!BI:BJ,2,0)),"",VLOOKUP('Vendor Spending'!C144,'Apartment Expenses'!BI:BJ,2,0)))</f>
        <v/>
      </c>
    </row>
    <row r="145" spans="3:24" x14ac:dyDescent="0.25">
      <c r="C145" s="54">
        <v>139</v>
      </c>
      <c r="D145" s="55" t="str">
        <f>IF(ISERROR(VLOOKUP(C145,'Apartment Expenses'!F:H,2,0)),X145,VLOOKUP(C145,'Apartment Expenses'!F:H,2,0))</f>
        <v/>
      </c>
      <c r="E145" s="56">
        <f>IF(ISERROR(VLOOKUP(C145,'Apartment Expenses'!F:H,3,0)),0,VLOOKUP(C145,'Apartment Expenses'!F:H,3,0))</f>
        <v>0</v>
      </c>
      <c r="H145" s="56">
        <f>SUMIF('Apartment Expenses'!$J:$J,H$6&amp;$X145,'Apartment Expenses'!$AE:$AE)</f>
        <v>0</v>
      </c>
      <c r="I145" s="56">
        <f>SUMIF('Apartment Expenses'!$J:$J,I$6&amp;$X145,'Apartment Expenses'!$AE:$AE)</f>
        <v>0</v>
      </c>
      <c r="J145" s="56">
        <f>SUMIF('Apartment Expenses'!$J:$J,J$6&amp;$X145,'Apartment Expenses'!$AE:$AE)</f>
        <v>0</v>
      </c>
      <c r="K145" s="56">
        <f>SUMIF('Apartment Expenses'!$J:$J,K$6&amp;$X145,'Apartment Expenses'!$AE:$AE)</f>
        <v>0</v>
      </c>
      <c r="L145" s="56">
        <f>SUMIF('Apartment Expenses'!$J:$J,L$6&amp;$X145,'Apartment Expenses'!$AE:$AE)</f>
        <v>0</v>
      </c>
      <c r="M145" s="56">
        <f>SUMIF('Apartment Expenses'!$J:$J,M$6&amp;$X145,'Apartment Expenses'!$AE:$AE)</f>
        <v>0</v>
      </c>
      <c r="N145" s="56">
        <f>SUMIF('Apartment Expenses'!$J:$J,N$6&amp;$X145,'Apartment Expenses'!$AE:$AE)</f>
        <v>0</v>
      </c>
      <c r="O145" s="56">
        <f>SUMIF('Apartment Expenses'!$J:$J,O$6&amp;$X145,'Apartment Expenses'!$AE:$AE)</f>
        <v>0</v>
      </c>
      <c r="P145" s="56">
        <f>SUMIF('Apartment Expenses'!$J:$J,P$6&amp;$X145,'Apartment Expenses'!$AE:$AE)</f>
        <v>0</v>
      </c>
      <c r="Q145" s="56">
        <f>SUMIF('Apartment Expenses'!$J:$J,Q$6&amp;$X145,'Apartment Expenses'!$AE:$AE)</f>
        <v>0</v>
      </c>
      <c r="R145" s="56">
        <f>SUMIF('Apartment Expenses'!$J:$J,R$6&amp;$X145,'Apartment Expenses'!$AE:$AE)</f>
        <v>0</v>
      </c>
      <c r="S145" s="56">
        <f>SUMIF('Apartment Expenses'!$J:$J,S$6&amp;$X145,'Apartment Expenses'!$AE:$AE)</f>
        <v>0</v>
      </c>
      <c r="X145" s="3" t="str">
        <f>IF(C145&lt;='Apartment Expenses'!$BI$3,IF(ISERROR(RIGHT(D145,LEN(D145)-7)),"",RIGHT(D145,LEN(D145)-7)),IF(ISERROR(VLOOKUP('Vendor Spending'!C145,'Apartment Expenses'!BI:BJ,2,0)),"",VLOOKUP('Vendor Spending'!C145,'Apartment Expenses'!BI:BJ,2,0)))</f>
        <v/>
      </c>
    </row>
    <row r="146" spans="3:24" x14ac:dyDescent="0.25">
      <c r="C146" s="54">
        <v>140</v>
      </c>
      <c r="D146" s="55" t="str">
        <f>IF(ISERROR(VLOOKUP(C146,'Apartment Expenses'!F:H,2,0)),X146,VLOOKUP(C146,'Apartment Expenses'!F:H,2,0))</f>
        <v/>
      </c>
      <c r="E146" s="56">
        <f>IF(ISERROR(VLOOKUP(C146,'Apartment Expenses'!F:H,3,0)),0,VLOOKUP(C146,'Apartment Expenses'!F:H,3,0))</f>
        <v>0</v>
      </c>
      <c r="H146" s="56">
        <f>SUMIF('Apartment Expenses'!$J:$J,H$6&amp;$X146,'Apartment Expenses'!$AE:$AE)</f>
        <v>0</v>
      </c>
      <c r="I146" s="56">
        <f>SUMIF('Apartment Expenses'!$J:$J,I$6&amp;$X146,'Apartment Expenses'!$AE:$AE)</f>
        <v>0</v>
      </c>
      <c r="J146" s="56">
        <f>SUMIF('Apartment Expenses'!$J:$J,J$6&amp;$X146,'Apartment Expenses'!$AE:$AE)</f>
        <v>0</v>
      </c>
      <c r="K146" s="56">
        <f>SUMIF('Apartment Expenses'!$J:$J,K$6&amp;$X146,'Apartment Expenses'!$AE:$AE)</f>
        <v>0</v>
      </c>
      <c r="L146" s="56">
        <f>SUMIF('Apartment Expenses'!$J:$J,L$6&amp;$X146,'Apartment Expenses'!$AE:$AE)</f>
        <v>0</v>
      </c>
      <c r="M146" s="56">
        <f>SUMIF('Apartment Expenses'!$J:$J,M$6&amp;$X146,'Apartment Expenses'!$AE:$AE)</f>
        <v>0</v>
      </c>
      <c r="N146" s="56">
        <f>SUMIF('Apartment Expenses'!$J:$J,N$6&amp;$X146,'Apartment Expenses'!$AE:$AE)</f>
        <v>0</v>
      </c>
      <c r="O146" s="56">
        <f>SUMIF('Apartment Expenses'!$J:$J,O$6&amp;$X146,'Apartment Expenses'!$AE:$AE)</f>
        <v>0</v>
      </c>
      <c r="P146" s="56">
        <f>SUMIF('Apartment Expenses'!$J:$J,P$6&amp;$X146,'Apartment Expenses'!$AE:$AE)</f>
        <v>0</v>
      </c>
      <c r="Q146" s="56">
        <f>SUMIF('Apartment Expenses'!$J:$J,Q$6&amp;$X146,'Apartment Expenses'!$AE:$AE)</f>
        <v>0</v>
      </c>
      <c r="R146" s="56">
        <f>SUMIF('Apartment Expenses'!$J:$J,R$6&amp;$X146,'Apartment Expenses'!$AE:$AE)</f>
        <v>0</v>
      </c>
      <c r="S146" s="56">
        <f>SUMIF('Apartment Expenses'!$J:$J,S$6&amp;$X146,'Apartment Expenses'!$AE:$AE)</f>
        <v>0</v>
      </c>
      <c r="X146" s="3" t="str">
        <f>IF(C146&lt;='Apartment Expenses'!$BI$3,IF(ISERROR(RIGHT(D146,LEN(D146)-7)),"",RIGHT(D146,LEN(D146)-7)),IF(ISERROR(VLOOKUP('Vendor Spending'!C146,'Apartment Expenses'!BI:BJ,2,0)),"",VLOOKUP('Vendor Spending'!C146,'Apartment Expenses'!BI:BJ,2,0)))</f>
        <v/>
      </c>
    </row>
    <row r="147" spans="3:24" x14ac:dyDescent="0.25">
      <c r="C147" s="54">
        <v>141</v>
      </c>
      <c r="D147" s="55" t="str">
        <f>IF(ISERROR(VLOOKUP(C147,'Apartment Expenses'!F:H,2,0)),X147,VLOOKUP(C147,'Apartment Expenses'!F:H,2,0))</f>
        <v/>
      </c>
      <c r="E147" s="56">
        <f>IF(ISERROR(VLOOKUP(C147,'Apartment Expenses'!F:H,3,0)),0,VLOOKUP(C147,'Apartment Expenses'!F:H,3,0))</f>
        <v>0</v>
      </c>
      <c r="H147" s="56">
        <f>SUMIF('Apartment Expenses'!$J:$J,H$6&amp;$X147,'Apartment Expenses'!$AE:$AE)</f>
        <v>0</v>
      </c>
      <c r="I147" s="56">
        <f>SUMIF('Apartment Expenses'!$J:$J,I$6&amp;$X147,'Apartment Expenses'!$AE:$AE)</f>
        <v>0</v>
      </c>
      <c r="J147" s="56">
        <f>SUMIF('Apartment Expenses'!$J:$J,J$6&amp;$X147,'Apartment Expenses'!$AE:$AE)</f>
        <v>0</v>
      </c>
      <c r="K147" s="56">
        <f>SUMIF('Apartment Expenses'!$J:$J,K$6&amp;$X147,'Apartment Expenses'!$AE:$AE)</f>
        <v>0</v>
      </c>
      <c r="L147" s="56">
        <f>SUMIF('Apartment Expenses'!$J:$J,L$6&amp;$X147,'Apartment Expenses'!$AE:$AE)</f>
        <v>0</v>
      </c>
      <c r="M147" s="56">
        <f>SUMIF('Apartment Expenses'!$J:$J,M$6&amp;$X147,'Apartment Expenses'!$AE:$AE)</f>
        <v>0</v>
      </c>
      <c r="N147" s="56">
        <f>SUMIF('Apartment Expenses'!$J:$J,N$6&amp;$X147,'Apartment Expenses'!$AE:$AE)</f>
        <v>0</v>
      </c>
      <c r="O147" s="56">
        <f>SUMIF('Apartment Expenses'!$J:$J,O$6&amp;$X147,'Apartment Expenses'!$AE:$AE)</f>
        <v>0</v>
      </c>
      <c r="P147" s="56">
        <f>SUMIF('Apartment Expenses'!$J:$J,P$6&amp;$X147,'Apartment Expenses'!$AE:$AE)</f>
        <v>0</v>
      </c>
      <c r="Q147" s="56">
        <f>SUMIF('Apartment Expenses'!$J:$J,Q$6&amp;$X147,'Apartment Expenses'!$AE:$AE)</f>
        <v>0</v>
      </c>
      <c r="R147" s="56">
        <f>SUMIF('Apartment Expenses'!$J:$J,R$6&amp;$X147,'Apartment Expenses'!$AE:$AE)</f>
        <v>0</v>
      </c>
      <c r="S147" s="56">
        <f>SUMIF('Apartment Expenses'!$J:$J,S$6&amp;$X147,'Apartment Expenses'!$AE:$AE)</f>
        <v>0</v>
      </c>
      <c r="X147" s="3" t="str">
        <f>IF(C147&lt;='Apartment Expenses'!$BI$3,IF(ISERROR(RIGHT(D147,LEN(D147)-7)),"",RIGHT(D147,LEN(D147)-7)),IF(ISERROR(VLOOKUP('Vendor Spending'!C147,'Apartment Expenses'!BI:BJ,2,0)),"",VLOOKUP('Vendor Spending'!C147,'Apartment Expenses'!BI:BJ,2,0)))</f>
        <v/>
      </c>
    </row>
    <row r="148" spans="3:24" x14ac:dyDescent="0.25">
      <c r="C148" s="54">
        <v>142</v>
      </c>
      <c r="D148" s="55" t="str">
        <f>IF(ISERROR(VLOOKUP(C148,'Apartment Expenses'!F:H,2,0)),X148,VLOOKUP(C148,'Apartment Expenses'!F:H,2,0))</f>
        <v/>
      </c>
      <c r="E148" s="56">
        <f>IF(ISERROR(VLOOKUP(C148,'Apartment Expenses'!F:H,3,0)),0,VLOOKUP(C148,'Apartment Expenses'!F:H,3,0))</f>
        <v>0</v>
      </c>
      <c r="H148" s="56">
        <f>SUMIF('Apartment Expenses'!$J:$J,H$6&amp;$X148,'Apartment Expenses'!$AE:$AE)</f>
        <v>0</v>
      </c>
      <c r="I148" s="56">
        <f>SUMIF('Apartment Expenses'!$J:$J,I$6&amp;$X148,'Apartment Expenses'!$AE:$AE)</f>
        <v>0</v>
      </c>
      <c r="J148" s="56">
        <f>SUMIF('Apartment Expenses'!$J:$J,J$6&amp;$X148,'Apartment Expenses'!$AE:$AE)</f>
        <v>0</v>
      </c>
      <c r="K148" s="56">
        <f>SUMIF('Apartment Expenses'!$J:$J,K$6&amp;$X148,'Apartment Expenses'!$AE:$AE)</f>
        <v>0</v>
      </c>
      <c r="L148" s="56">
        <f>SUMIF('Apartment Expenses'!$J:$J,L$6&amp;$X148,'Apartment Expenses'!$AE:$AE)</f>
        <v>0</v>
      </c>
      <c r="M148" s="56">
        <f>SUMIF('Apartment Expenses'!$J:$J,M$6&amp;$X148,'Apartment Expenses'!$AE:$AE)</f>
        <v>0</v>
      </c>
      <c r="N148" s="56">
        <f>SUMIF('Apartment Expenses'!$J:$J,N$6&amp;$X148,'Apartment Expenses'!$AE:$AE)</f>
        <v>0</v>
      </c>
      <c r="O148" s="56">
        <f>SUMIF('Apartment Expenses'!$J:$J,O$6&amp;$X148,'Apartment Expenses'!$AE:$AE)</f>
        <v>0</v>
      </c>
      <c r="P148" s="56">
        <f>SUMIF('Apartment Expenses'!$J:$J,P$6&amp;$X148,'Apartment Expenses'!$AE:$AE)</f>
        <v>0</v>
      </c>
      <c r="Q148" s="56">
        <f>SUMIF('Apartment Expenses'!$J:$J,Q$6&amp;$X148,'Apartment Expenses'!$AE:$AE)</f>
        <v>0</v>
      </c>
      <c r="R148" s="56">
        <f>SUMIF('Apartment Expenses'!$J:$J,R$6&amp;$X148,'Apartment Expenses'!$AE:$AE)</f>
        <v>0</v>
      </c>
      <c r="S148" s="56">
        <f>SUMIF('Apartment Expenses'!$J:$J,S$6&amp;$X148,'Apartment Expenses'!$AE:$AE)</f>
        <v>0</v>
      </c>
      <c r="X148" s="3" t="str">
        <f>IF(C148&lt;='Apartment Expenses'!$BI$3,IF(ISERROR(RIGHT(D148,LEN(D148)-7)),"",RIGHT(D148,LEN(D148)-7)),IF(ISERROR(VLOOKUP('Vendor Spending'!C148,'Apartment Expenses'!BI:BJ,2,0)),"",VLOOKUP('Vendor Spending'!C148,'Apartment Expenses'!BI:BJ,2,0)))</f>
        <v/>
      </c>
    </row>
    <row r="149" spans="3:24" x14ac:dyDescent="0.25">
      <c r="C149" s="54">
        <v>143</v>
      </c>
      <c r="D149" s="55" t="str">
        <f>IF(ISERROR(VLOOKUP(C149,'Apartment Expenses'!F:H,2,0)),X149,VLOOKUP(C149,'Apartment Expenses'!F:H,2,0))</f>
        <v/>
      </c>
      <c r="E149" s="56">
        <f>IF(ISERROR(VLOOKUP(C149,'Apartment Expenses'!F:H,3,0)),0,VLOOKUP(C149,'Apartment Expenses'!F:H,3,0))</f>
        <v>0</v>
      </c>
      <c r="H149" s="56">
        <f>SUMIF('Apartment Expenses'!$J:$J,H$6&amp;$X149,'Apartment Expenses'!$AE:$AE)</f>
        <v>0</v>
      </c>
      <c r="I149" s="56">
        <f>SUMIF('Apartment Expenses'!$J:$J,I$6&amp;$X149,'Apartment Expenses'!$AE:$AE)</f>
        <v>0</v>
      </c>
      <c r="J149" s="56">
        <f>SUMIF('Apartment Expenses'!$J:$J,J$6&amp;$X149,'Apartment Expenses'!$AE:$AE)</f>
        <v>0</v>
      </c>
      <c r="K149" s="56">
        <f>SUMIF('Apartment Expenses'!$J:$J,K$6&amp;$X149,'Apartment Expenses'!$AE:$AE)</f>
        <v>0</v>
      </c>
      <c r="L149" s="56">
        <f>SUMIF('Apartment Expenses'!$J:$J,L$6&amp;$X149,'Apartment Expenses'!$AE:$AE)</f>
        <v>0</v>
      </c>
      <c r="M149" s="56">
        <f>SUMIF('Apartment Expenses'!$J:$J,M$6&amp;$X149,'Apartment Expenses'!$AE:$AE)</f>
        <v>0</v>
      </c>
      <c r="N149" s="56">
        <f>SUMIF('Apartment Expenses'!$J:$J,N$6&amp;$X149,'Apartment Expenses'!$AE:$AE)</f>
        <v>0</v>
      </c>
      <c r="O149" s="56">
        <f>SUMIF('Apartment Expenses'!$J:$J,O$6&amp;$X149,'Apartment Expenses'!$AE:$AE)</f>
        <v>0</v>
      </c>
      <c r="P149" s="56">
        <f>SUMIF('Apartment Expenses'!$J:$J,P$6&amp;$X149,'Apartment Expenses'!$AE:$AE)</f>
        <v>0</v>
      </c>
      <c r="Q149" s="56">
        <f>SUMIF('Apartment Expenses'!$J:$J,Q$6&amp;$X149,'Apartment Expenses'!$AE:$AE)</f>
        <v>0</v>
      </c>
      <c r="R149" s="56">
        <f>SUMIF('Apartment Expenses'!$J:$J,R$6&amp;$X149,'Apartment Expenses'!$AE:$AE)</f>
        <v>0</v>
      </c>
      <c r="S149" s="56">
        <f>SUMIF('Apartment Expenses'!$J:$J,S$6&amp;$X149,'Apartment Expenses'!$AE:$AE)</f>
        <v>0</v>
      </c>
      <c r="X149" s="3" t="str">
        <f>IF(C149&lt;='Apartment Expenses'!$BI$3,IF(ISERROR(RIGHT(D149,LEN(D149)-7)),"",RIGHT(D149,LEN(D149)-7)),IF(ISERROR(VLOOKUP('Vendor Spending'!C149,'Apartment Expenses'!BI:BJ,2,0)),"",VLOOKUP('Vendor Spending'!C149,'Apartment Expenses'!BI:BJ,2,0)))</f>
        <v/>
      </c>
    </row>
    <row r="150" spans="3:24" x14ac:dyDescent="0.25">
      <c r="C150" s="54">
        <v>144</v>
      </c>
      <c r="D150" s="55" t="str">
        <f>IF(ISERROR(VLOOKUP(C150,'Apartment Expenses'!F:H,2,0)),X150,VLOOKUP(C150,'Apartment Expenses'!F:H,2,0))</f>
        <v/>
      </c>
      <c r="E150" s="56">
        <f>IF(ISERROR(VLOOKUP(C150,'Apartment Expenses'!F:H,3,0)),0,VLOOKUP(C150,'Apartment Expenses'!F:H,3,0))</f>
        <v>0</v>
      </c>
      <c r="H150" s="56">
        <f>SUMIF('Apartment Expenses'!$J:$J,H$6&amp;$X150,'Apartment Expenses'!$AE:$AE)</f>
        <v>0</v>
      </c>
      <c r="I150" s="56">
        <f>SUMIF('Apartment Expenses'!$J:$J,I$6&amp;$X150,'Apartment Expenses'!$AE:$AE)</f>
        <v>0</v>
      </c>
      <c r="J150" s="56">
        <f>SUMIF('Apartment Expenses'!$J:$J,J$6&amp;$X150,'Apartment Expenses'!$AE:$AE)</f>
        <v>0</v>
      </c>
      <c r="K150" s="56">
        <f>SUMIF('Apartment Expenses'!$J:$J,K$6&amp;$X150,'Apartment Expenses'!$AE:$AE)</f>
        <v>0</v>
      </c>
      <c r="L150" s="56">
        <f>SUMIF('Apartment Expenses'!$J:$J,L$6&amp;$X150,'Apartment Expenses'!$AE:$AE)</f>
        <v>0</v>
      </c>
      <c r="M150" s="56">
        <f>SUMIF('Apartment Expenses'!$J:$J,M$6&amp;$X150,'Apartment Expenses'!$AE:$AE)</f>
        <v>0</v>
      </c>
      <c r="N150" s="56">
        <f>SUMIF('Apartment Expenses'!$J:$J,N$6&amp;$X150,'Apartment Expenses'!$AE:$AE)</f>
        <v>0</v>
      </c>
      <c r="O150" s="56">
        <f>SUMIF('Apartment Expenses'!$J:$J,O$6&amp;$X150,'Apartment Expenses'!$AE:$AE)</f>
        <v>0</v>
      </c>
      <c r="P150" s="56">
        <f>SUMIF('Apartment Expenses'!$J:$J,P$6&amp;$X150,'Apartment Expenses'!$AE:$AE)</f>
        <v>0</v>
      </c>
      <c r="Q150" s="56">
        <f>SUMIF('Apartment Expenses'!$J:$J,Q$6&amp;$X150,'Apartment Expenses'!$AE:$AE)</f>
        <v>0</v>
      </c>
      <c r="R150" s="56">
        <f>SUMIF('Apartment Expenses'!$J:$J,R$6&amp;$X150,'Apartment Expenses'!$AE:$AE)</f>
        <v>0</v>
      </c>
      <c r="S150" s="56">
        <f>SUMIF('Apartment Expenses'!$J:$J,S$6&amp;$X150,'Apartment Expenses'!$AE:$AE)</f>
        <v>0</v>
      </c>
      <c r="X150" s="3" t="str">
        <f>IF(C150&lt;='Apartment Expenses'!$BI$3,IF(ISERROR(RIGHT(D150,LEN(D150)-7)),"",RIGHT(D150,LEN(D150)-7)),IF(ISERROR(VLOOKUP('Vendor Spending'!C150,'Apartment Expenses'!BI:BJ,2,0)),"",VLOOKUP('Vendor Spending'!C150,'Apartment Expenses'!BI:BJ,2,0)))</f>
        <v/>
      </c>
    </row>
    <row r="151" spans="3:24" x14ac:dyDescent="0.25">
      <c r="C151" s="54">
        <v>145</v>
      </c>
      <c r="D151" s="55" t="str">
        <f>IF(ISERROR(VLOOKUP(C151,'Apartment Expenses'!F:H,2,0)),X151,VLOOKUP(C151,'Apartment Expenses'!F:H,2,0))</f>
        <v/>
      </c>
      <c r="E151" s="56">
        <f>IF(ISERROR(VLOOKUP(C151,'Apartment Expenses'!F:H,3,0)),0,VLOOKUP(C151,'Apartment Expenses'!F:H,3,0))</f>
        <v>0</v>
      </c>
      <c r="H151" s="56">
        <f>SUMIF('Apartment Expenses'!$J:$J,H$6&amp;$X151,'Apartment Expenses'!$AE:$AE)</f>
        <v>0</v>
      </c>
      <c r="I151" s="56">
        <f>SUMIF('Apartment Expenses'!$J:$J,I$6&amp;$X151,'Apartment Expenses'!$AE:$AE)</f>
        <v>0</v>
      </c>
      <c r="J151" s="56">
        <f>SUMIF('Apartment Expenses'!$J:$J,J$6&amp;$X151,'Apartment Expenses'!$AE:$AE)</f>
        <v>0</v>
      </c>
      <c r="K151" s="56">
        <f>SUMIF('Apartment Expenses'!$J:$J,K$6&amp;$X151,'Apartment Expenses'!$AE:$AE)</f>
        <v>0</v>
      </c>
      <c r="L151" s="56">
        <f>SUMIF('Apartment Expenses'!$J:$J,L$6&amp;$X151,'Apartment Expenses'!$AE:$AE)</f>
        <v>0</v>
      </c>
      <c r="M151" s="56">
        <f>SUMIF('Apartment Expenses'!$J:$J,M$6&amp;$X151,'Apartment Expenses'!$AE:$AE)</f>
        <v>0</v>
      </c>
      <c r="N151" s="56">
        <f>SUMIF('Apartment Expenses'!$J:$J,N$6&amp;$X151,'Apartment Expenses'!$AE:$AE)</f>
        <v>0</v>
      </c>
      <c r="O151" s="56">
        <f>SUMIF('Apartment Expenses'!$J:$J,O$6&amp;$X151,'Apartment Expenses'!$AE:$AE)</f>
        <v>0</v>
      </c>
      <c r="P151" s="56">
        <f>SUMIF('Apartment Expenses'!$J:$J,P$6&amp;$X151,'Apartment Expenses'!$AE:$AE)</f>
        <v>0</v>
      </c>
      <c r="Q151" s="56">
        <f>SUMIF('Apartment Expenses'!$J:$J,Q$6&amp;$X151,'Apartment Expenses'!$AE:$AE)</f>
        <v>0</v>
      </c>
      <c r="R151" s="56">
        <f>SUMIF('Apartment Expenses'!$J:$J,R$6&amp;$X151,'Apartment Expenses'!$AE:$AE)</f>
        <v>0</v>
      </c>
      <c r="S151" s="56">
        <f>SUMIF('Apartment Expenses'!$J:$J,S$6&amp;$X151,'Apartment Expenses'!$AE:$AE)</f>
        <v>0</v>
      </c>
      <c r="X151" s="3" t="str">
        <f>IF(C151&lt;='Apartment Expenses'!$BI$3,IF(ISERROR(RIGHT(D151,LEN(D151)-7)),"",RIGHT(D151,LEN(D151)-7)),IF(ISERROR(VLOOKUP('Vendor Spending'!C151,'Apartment Expenses'!BI:BJ,2,0)),"",VLOOKUP('Vendor Spending'!C151,'Apartment Expenses'!BI:BJ,2,0)))</f>
        <v/>
      </c>
    </row>
    <row r="152" spans="3:24" x14ac:dyDescent="0.25">
      <c r="C152" s="54">
        <v>146</v>
      </c>
      <c r="D152" s="55" t="str">
        <f>IF(ISERROR(VLOOKUP(C152,'Apartment Expenses'!F:H,2,0)),X152,VLOOKUP(C152,'Apartment Expenses'!F:H,2,0))</f>
        <v/>
      </c>
      <c r="E152" s="56">
        <f>IF(ISERROR(VLOOKUP(C152,'Apartment Expenses'!F:H,3,0)),0,VLOOKUP(C152,'Apartment Expenses'!F:H,3,0))</f>
        <v>0</v>
      </c>
      <c r="H152" s="56">
        <f>SUMIF('Apartment Expenses'!$J:$J,H$6&amp;$X152,'Apartment Expenses'!$AE:$AE)</f>
        <v>0</v>
      </c>
      <c r="I152" s="56">
        <f>SUMIF('Apartment Expenses'!$J:$J,I$6&amp;$X152,'Apartment Expenses'!$AE:$AE)</f>
        <v>0</v>
      </c>
      <c r="J152" s="56">
        <f>SUMIF('Apartment Expenses'!$J:$J,J$6&amp;$X152,'Apartment Expenses'!$AE:$AE)</f>
        <v>0</v>
      </c>
      <c r="K152" s="56">
        <f>SUMIF('Apartment Expenses'!$J:$J,K$6&amp;$X152,'Apartment Expenses'!$AE:$AE)</f>
        <v>0</v>
      </c>
      <c r="L152" s="56">
        <f>SUMIF('Apartment Expenses'!$J:$J,L$6&amp;$X152,'Apartment Expenses'!$AE:$AE)</f>
        <v>0</v>
      </c>
      <c r="M152" s="56">
        <f>SUMIF('Apartment Expenses'!$J:$J,M$6&amp;$X152,'Apartment Expenses'!$AE:$AE)</f>
        <v>0</v>
      </c>
      <c r="N152" s="56">
        <f>SUMIF('Apartment Expenses'!$J:$J,N$6&amp;$X152,'Apartment Expenses'!$AE:$AE)</f>
        <v>0</v>
      </c>
      <c r="O152" s="56">
        <f>SUMIF('Apartment Expenses'!$J:$J,O$6&amp;$X152,'Apartment Expenses'!$AE:$AE)</f>
        <v>0</v>
      </c>
      <c r="P152" s="56">
        <f>SUMIF('Apartment Expenses'!$J:$J,P$6&amp;$X152,'Apartment Expenses'!$AE:$AE)</f>
        <v>0</v>
      </c>
      <c r="Q152" s="56">
        <f>SUMIF('Apartment Expenses'!$J:$J,Q$6&amp;$X152,'Apartment Expenses'!$AE:$AE)</f>
        <v>0</v>
      </c>
      <c r="R152" s="56">
        <f>SUMIF('Apartment Expenses'!$J:$J,R$6&amp;$X152,'Apartment Expenses'!$AE:$AE)</f>
        <v>0</v>
      </c>
      <c r="S152" s="56">
        <f>SUMIF('Apartment Expenses'!$J:$J,S$6&amp;$X152,'Apartment Expenses'!$AE:$AE)</f>
        <v>0</v>
      </c>
      <c r="X152" s="3" t="str">
        <f>IF(C152&lt;='Apartment Expenses'!$BI$3,IF(ISERROR(RIGHT(D152,LEN(D152)-7)),"",RIGHT(D152,LEN(D152)-7)),IF(ISERROR(VLOOKUP('Vendor Spending'!C152,'Apartment Expenses'!BI:BJ,2,0)),"",VLOOKUP('Vendor Spending'!C152,'Apartment Expenses'!BI:BJ,2,0)))</f>
        <v/>
      </c>
    </row>
    <row r="153" spans="3:24" x14ac:dyDescent="0.25">
      <c r="C153" s="54">
        <v>147</v>
      </c>
      <c r="D153" s="55" t="str">
        <f>IF(ISERROR(VLOOKUP(C153,'Apartment Expenses'!F:H,2,0)),X153,VLOOKUP(C153,'Apartment Expenses'!F:H,2,0))</f>
        <v/>
      </c>
      <c r="E153" s="56">
        <f>IF(ISERROR(VLOOKUP(C153,'Apartment Expenses'!F:H,3,0)),0,VLOOKUP(C153,'Apartment Expenses'!F:H,3,0))</f>
        <v>0</v>
      </c>
      <c r="H153" s="56">
        <f>SUMIF('Apartment Expenses'!$J:$J,H$6&amp;$X153,'Apartment Expenses'!$AE:$AE)</f>
        <v>0</v>
      </c>
      <c r="I153" s="56">
        <f>SUMIF('Apartment Expenses'!$J:$J,I$6&amp;$X153,'Apartment Expenses'!$AE:$AE)</f>
        <v>0</v>
      </c>
      <c r="J153" s="56">
        <f>SUMIF('Apartment Expenses'!$J:$J,J$6&amp;$X153,'Apartment Expenses'!$AE:$AE)</f>
        <v>0</v>
      </c>
      <c r="K153" s="56">
        <f>SUMIF('Apartment Expenses'!$J:$J,K$6&amp;$X153,'Apartment Expenses'!$AE:$AE)</f>
        <v>0</v>
      </c>
      <c r="L153" s="56">
        <f>SUMIF('Apartment Expenses'!$J:$J,L$6&amp;$X153,'Apartment Expenses'!$AE:$AE)</f>
        <v>0</v>
      </c>
      <c r="M153" s="56">
        <f>SUMIF('Apartment Expenses'!$J:$J,M$6&amp;$X153,'Apartment Expenses'!$AE:$AE)</f>
        <v>0</v>
      </c>
      <c r="N153" s="56">
        <f>SUMIF('Apartment Expenses'!$J:$J,N$6&amp;$X153,'Apartment Expenses'!$AE:$AE)</f>
        <v>0</v>
      </c>
      <c r="O153" s="56">
        <f>SUMIF('Apartment Expenses'!$J:$J,O$6&amp;$X153,'Apartment Expenses'!$AE:$AE)</f>
        <v>0</v>
      </c>
      <c r="P153" s="56">
        <f>SUMIF('Apartment Expenses'!$J:$J,P$6&amp;$X153,'Apartment Expenses'!$AE:$AE)</f>
        <v>0</v>
      </c>
      <c r="Q153" s="56">
        <f>SUMIF('Apartment Expenses'!$J:$J,Q$6&amp;$X153,'Apartment Expenses'!$AE:$AE)</f>
        <v>0</v>
      </c>
      <c r="R153" s="56">
        <f>SUMIF('Apartment Expenses'!$J:$J,R$6&amp;$X153,'Apartment Expenses'!$AE:$AE)</f>
        <v>0</v>
      </c>
      <c r="S153" s="56">
        <f>SUMIF('Apartment Expenses'!$J:$J,S$6&amp;$X153,'Apartment Expenses'!$AE:$AE)</f>
        <v>0</v>
      </c>
      <c r="X153" s="3" t="str">
        <f>IF(C153&lt;='Apartment Expenses'!$BI$3,IF(ISERROR(RIGHT(D153,LEN(D153)-7)),"",RIGHT(D153,LEN(D153)-7)),IF(ISERROR(VLOOKUP('Vendor Spending'!C153,'Apartment Expenses'!BI:BJ,2,0)),"",VLOOKUP('Vendor Spending'!C153,'Apartment Expenses'!BI:BJ,2,0)))</f>
        <v/>
      </c>
    </row>
    <row r="154" spans="3:24" x14ac:dyDescent="0.25">
      <c r="C154" s="54">
        <v>148</v>
      </c>
      <c r="D154" s="55" t="str">
        <f>IF(ISERROR(VLOOKUP(C154,'Apartment Expenses'!F:H,2,0)),X154,VLOOKUP(C154,'Apartment Expenses'!F:H,2,0))</f>
        <v/>
      </c>
      <c r="E154" s="56">
        <f>IF(ISERROR(VLOOKUP(C154,'Apartment Expenses'!F:H,3,0)),0,VLOOKUP(C154,'Apartment Expenses'!F:H,3,0))</f>
        <v>0</v>
      </c>
      <c r="H154" s="56">
        <f>SUMIF('Apartment Expenses'!$J:$J,H$6&amp;$X154,'Apartment Expenses'!$AE:$AE)</f>
        <v>0</v>
      </c>
      <c r="I154" s="56">
        <f>SUMIF('Apartment Expenses'!$J:$J,I$6&amp;$X154,'Apartment Expenses'!$AE:$AE)</f>
        <v>0</v>
      </c>
      <c r="J154" s="56">
        <f>SUMIF('Apartment Expenses'!$J:$J,J$6&amp;$X154,'Apartment Expenses'!$AE:$AE)</f>
        <v>0</v>
      </c>
      <c r="K154" s="56">
        <f>SUMIF('Apartment Expenses'!$J:$J,K$6&amp;$X154,'Apartment Expenses'!$AE:$AE)</f>
        <v>0</v>
      </c>
      <c r="L154" s="56">
        <f>SUMIF('Apartment Expenses'!$J:$J,L$6&amp;$X154,'Apartment Expenses'!$AE:$AE)</f>
        <v>0</v>
      </c>
      <c r="M154" s="56">
        <f>SUMIF('Apartment Expenses'!$J:$J,M$6&amp;$X154,'Apartment Expenses'!$AE:$AE)</f>
        <v>0</v>
      </c>
      <c r="N154" s="56">
        <f>SUMIF('Apartment Expenses'!$J:$J,N$6&amp;$X154,'Apartment Expenses'!$AE:$AE)</f>
        <v>0</v>
      </c>
      <c r="O154" s="56">
        <f>SUMIF('Apartment Expenses'!$J:$J,O$6&amp;$X154,'Apartment Expenses'!$AE:$AE)</f>
        <v>0</v>
      </c>
      <c r="P154" s="56">
        <f>SUMIF('Apartment Expenses'!$J:$J,P$6&amp;$X154,'Apartment Expenses'!$AE:$AE)</f>
        <v>0</v>
      </c>
      <c r="Q154" s="56">
        <f>SUMIF('Apartment Expenses'!$J:$J,Q$6&amp;$X154,'Apartment Expenses'!$AE:$AE)</f>
        <v>0</v>
      </c>
      <c r="R154" s="56">
        <f>SUMIF('Apartment Expenses'!$J:$J,R$6&amp;$X154,'Apartment Expenses'!$AE:$AE)</f>
        <v>0</v>
      </c>
      <c r="S154" s="56">
        <f>SUMIF('Apartment Expenses'!$J:$J,S$6&amp;$X154,'Apartment Expenses'!$AE:$AE)</f>
        <v>0</v>
      </c>
      <c r="X154" s="3" t="str">
        <f>IF(C154&lt;='Apartment Expenses'!$BI$3,IF(ISERROR(RIGHT(D154,LEN(D154)-7)),"",RIGHT(D154,LEN(D154)-7)),IF(ISERROR(VLOOKUP('Vendor Spending'!C154,'Apartment Expenses'!BI:BJ,2,0)),"",VLOOKUP('Vendor Spending'!C154,'Apartment Expenses'!BI:BJ,2,0)))</f>
        <v/>
      </c>
    </row>
    <row r="155" spans="3:24" x14ac:dyDescent="0.25">
      <c r="C155" s="54">
        <v>149</v>
      </c>
      <c r="D155" s="55" t="str">
        <f>IF(ISERROR(VLOOKUP(C155,'Apartment Expenses'!F:H,2,0)),X155,VLOOKUP(C155,'Apartment Expenses'!F:H,2,0))</f>
        <v/>
      </c>
      <c r="E155" s="56">
        <f>IF(ISERROR(VLOOKUP(C155,'Apartment Expenses'!F:H,3,0)),0,VLOOKUP(C155,'Apartment Expenses'!F:H,3,0))</f>
        <v>0</v>
      </c>
      <c r="H155" s="56">
        <f>SUMIF('Apartment Expenses'!$J:$J,H$6&amp;$X155,'Apartment Expenses'!$AE:$AE)</f>
        <v>0</v>
      </c>
      <c r="I155" s="56">
        <f>SUMIF('Apartment Expenses'!$J:$J,I$6&amp;$X155,'Apartment Expenses'!$AE:$AE)</f>
        <v>0</v>
      </c>
      <c r="J155" s="56">
        <f>SUMIF('Apartment Expenses'!$J:$J,J$6&amp;$X155,'Apartment Expenses'!$AE:$AE)</f>
        <v>0</v>
      </c>
      <c r="K155" s="56">
        <f>SUMIF('Apartment Expenses'!$J:$J,K$6&amp;$X155,'Apartment Expenses'!$AE:$AE)</f>
        <v>0</v>
      </c>
      <c r="L155" s="56">
        <f>SUMIF('Apartment Expenses'!$J:$J,L$6&amp;$X155,'Apartment Expenses'!$AE:$AE)</f>
        <v>0</v>
      </c>
      <c r="M155" s="56">
        <f>SUMIF('Apartment Expenses'!$J:$J,M$6&amp;$X155,'Apartment Expenses'!$AE:$AE)</f>
        <v>0</v>
      </c>
      <c r="N155" s="56">
        <f>SUMIF('Apartment Expenses'!$J:$J,N$6&amp;$X155,'Apartment Expenses'!$AE:$AE)</f>
        <v>0</v>
      </c>
      <c r="O155" s="56">
        <f>SUMIF('Apartment Expenses'!$J:$J,O$6&amp;$X155,'Apartment Expenses'!$AE:$AE)</f>
        <v>0</v>
      </c>
      <c r="P155" s="56">
        <f>SUMIF('Apartment Expenses'!$J:$J,P$6&amp;$X155,'Apartment Expenses'!$AE:$AE)</f>
        <v>0</v>
      </c>
      <c r="Q155" s="56">
        <f>SUMIF('Apartment Expenses'!$J:$J,Q$6&amp;$X155,'Apartment Expenses'!$AE:$AE)</f>
        <v>0</v>
      </c>
      <c r="R155" s="56">
        <f>SUMIF('Apartment Expenses'!$J:$J,R$6&amp;$X155,'Apartment Expenses'!$AE:$AE)</f>
        <v>0</v>
      </c>
      <c r="S155" s="56">
        <f>SUMIF('Apartment Expenses'!$J:$J,S$6&amp;$X155,'Apartment Expenses'!$AE:$AE)</f>
        <v>0</v>
      </c>
      <c r="X155" s="3" t="str">
        <f>IF(C155&lt;='Apartment Expenses'!$BI$3,IF(ISERROR(RIGHT(D155,LEN(D155)-7)),"",RIGHT(D155,LEN(D155)-7)),IF(ISERROR(VLOOKUP('Vendor Spending'!C155,'Apartment Expenses'!BI:BJ,2,0)),"",VLOOKUP('Vendor Spending'!C155,'Apartment Expenses'!BI:BJ,2,0)))</f>
        <v/>
      </c>
    </row>
    <row r="156" spans="3:24" x14ac:dyDescent="0.25">
      <c r="C156" s="54">
        <v>150</v>
      </c>
      <c r="D156" s="55" t="str">
        <f>IF(ISERROR(VLOOKUP(C156,'Apartment Expenses'!F:H,2,0)),X156,VLOOKUP(C156,'Apartment Expenses'!F:H,2,0))</f>
        <v/>
      </c>
      <c r="E156" s="56">
        <f>IF(ISERROR(VLOOKUP(C156,'Apartment Expenses'!F:H,3,0)),0,VLOOKUP(C156,'Apartment Expenses'!F:H,3,0))</f>
        <v>0</v>
      </c>
      <c r="H156" s="56">
        <f>SUMIF('Apartment Expenses'!$J:$J,H$6&amp;$X156,'Apartment Expenses'!$AE:$AE)</f>
        <v>0</v>
      </c>
      <c r="I156" s="56">
        <f>SUMIF('Apartment Expenses'!$J:$J,I$6&amp;$X156,'Apartment Expenses'!$AE:$AE)</f>
        <v>0</v>
      </c>
      <c r="J156" s="56">
        <f>SUMIF('Apartment Expenses'!$J:$J,J$6&amp;$X156,'Apartment Expenses'!$AE:$AE)</f>
        <v>0</v>
      </c>
      <c r="K156" s="56">
        <f>SUMIF('Apartment Expenses'!$J:$J,K$6&amp;$X156,'Apartment Expenses'!$AE:$AE)</f>
        <v>0</v>
      </c>
      <c r="L156" s="56">
        <f>SUMIF('Apartment Expenses'!$J:$J,L$6&amp;$X156,'Apartment Expenses'!$AE:$AE)</f>
        <v>0</v>
      </c>
      <c r="M156" s="56">
        <f>SUMIF('Apartment Expenses'!$J:$J,M$6&amp;$X156,'Apartment Expenses'!$AE:$AE)</f>
        <v>0</v>
      </c>
      <c r="N156" s="56">
        <f>SUMIF('Apartment Expenses'!$J:$J,N$6&amp;$X156,'Apartment Expenses'!$AE:$AE)</f>
        <v>0</v>
      </c>
      <c r="O156" s="56">
        <f>SUMIF('Apartment Expenses'!$J:$J,O$6&amp;$X156,'Apartment Expenses'!$AE:$AE)</f>
        <v>0</v>
      </c>
      <c r="P156" s="56">
        <f>SUMIF('Apartment Expenses'!$J:$J,P$6&amp;$X156,'Apartment Expenses'!$AE:$AE)</f>
        <v>0</v>
      </c>
      <c r="Q156" s="56">
        <f>SUMIF('Apartment Expenses'!$J:$J,Q$6&amp;$X156,'Apartment Expenses'!$AE:$AE)</f>
        <v>0</v>
      </c>
      <c r="R156" s="56">
        <f>SUMIF('Apartment Expenses'!$J:$J,R$6&amp;$X156,'Apartment Expenses'!$AE:$AE)</f>
        <v>0</v>
      </c>
      <c r="S156" s="56">
        <f>SUMIF('Apartment Expenses'!$J:$J,S$6&amp;$X156,'Apartment Expenses'!$AE:$AE)</f>
        <v>0</v>
      </c>
      <c r="X156" s="3" t="str">
        <f>IF(C156&lt;='Apartment Expenses'!$BI$3,IF(ISERROR(RIGHT(D156,LEN(D156)-7)),"",RIGHT(D156,LEN(D156)-7)),IF(ISERROR(VLOOKUP('Vendor Spending'!C156,'Apartment Expenses'!BI:BJ,2,0)),"",VLOOKUP('Vendor Spending'!C156,'Apartment Expenses'!BI:BJ,2,0)))</f>
        <v/>
      </c>
    </row>
    <row r="157" spans="3:24" x14ac:dyDescent="0.25">
      <c r="C157" s="54">
        <v>151</v>
      </c>
      <c r="D157" s="55" t="str">
        <f>IF(ISERROR(VLOOKUP(C157,'Apartment Expenses'!F:H,2,0)),X157,VLOOKUP(C157,'Apartment Expenses'!F:H,2,0))</f>
        <v/>
      </c>
      <c r="E157" s="56">
        <f>IF(ISERROR(VLOOKUP(C157,'Apartment Expenses'!F:H,3,0)),0,VLOOKUP(C157,'Apartment Expenses'!F:H,3,0))</f>
        <v>0</v>
      </c>
      <c r="H157" s="56">
        <f>SUMIF('Apartment Expenses'!$J:$J,H$6&amp;$X157,'Apartment Expenses'!$AE:$AE)</f>
        <v>0</v>
      </c>
      <c r="I157" s="56">
        <f>SUMIF('Apartment Expenses'!$J:$J,I$6&amp;$X157,'Apartment Expenses'!$AE:$AE)</f>
        <v>0</v>
      </c>
      <c r="J157" s="56">
        <f>SUMIF('Apartment Expenses'!$J:$J,J$6&amp;$X157,'Apartment Expenses'!$AE:$AE)</f>
        <v>0</v>
      </c>
      <c r="K157" s="56">
        <f>SUMIF('Apartment Expenses'!$J:$J,K$6&amp;$X157,'Apartment Expenses'!$AE:$AE)</f>
        <v>0</v>
      </c>
      <c r="L157" s="56">
        <f>SUMIF('Apartment Expenses'!$J:$J,L$6&amp;$X157,'Apartment Expenses'!$AE:$AE)</f>
        <v>0</v>
      </c>
      <c r="M157" s="56">
        <f>SUMIF('Apartment Expenses'!$J:$J,M$6&amp;$X157,'Apartment Expenses'!$AE:$AE)</f>
        <v>0</v>
      </c>
      <c r="N157" s="56">
        <f>SUMIF('Apartment Expenses'!$J:$J,N$6&amp;$X157,'Apartment Expenses'!$AE:$AE)</f>
        <v>0</v>
      </c>
      <c r="O157" s="56">
        <f>SUMIF('Apartment Expenses'!$J:$J,O$6&amp;$X157,'Apartment Expenses'!$AE:$AE)</f>
        <v>0</v>
      </c>
      <c r="P157" s="56">
        <f>SUMIF('Apartment Expenses'!$J:$J,P$6&amp;$X157,'Apartment Expenses'!$AE:$AE)</f>
        <v>0</v>
      </c>
      <c r="Q157" s="56">
        <f>SUMIF('Apartment Expenses'!$J:$J,Q$6&amp;$X157,'Apartment Expenses'!$AE:$AE)</f>
        <v>0</v>
      </c>
      <c r="R157" s="56">
        <f>SUMIF('Apartment Expenses'!$J:$J,R$6&amp;$X157,'Apartment Expenses'!$AE:$AE)</f>
        <v>0</v>
      </c>
      <c r="S157" s="56">
        <f>SUMIF('Apartment Expenses'!$J:$J,S$6&amp;$X157,'Apartment Expenses'!$AE:$AE)</f>
        <v>0</v>
      </c>
      <c r="X157" s="3" t="str">
        <f>IF(C157&lt;='Apartment Expenses'!$BI$3,IF(ISERROR(RIGHT(D157,LEN(D157)-7)),"",RIGHT(D157,LEN(D157)-7)),IF(ISERROR(VLOOKUP('Vendor Spending'!C157,'Apartment Expenses'!BI:BJ,2,0)),"",VLOOKUP('Vendor Spending'!C157,'Apartment Expenses'!BI:BJ,2,0)))</f>
        <v/>
      </c>
    </row>
    <row r="158" spans="3:24" x14ac:dyDescent="0.25">
      <c r="C158" s="54">
        <v>152</v>
      </c>
      <c r="D158" s="55" t="str">
        <f>IF(ISERROR(VLOOKUP(C158,'Apartment Expenses'!F:H,2,0)),X158,VLOOKUP(C158,'Apartment Expenses'!F:H,2,0))</f>
        <v/>
      </c>
      <c r="E158" s="56">
        <f>IF(ISERROR(VLOOKUP(C158,'Apartment Expenses'!F:H,3,0)),0,VLOOKUP(C158,'Apartment Expenses'!F:H,3,0))</f>
        <v>0</v>
      </c>
      <c r="H158" s="56">
        <f>SUMIF('Apartment Expenses'!$J:$J,H$6&amp;$X158,'Apartment Expenses'!$AE:$AE)</f>
        <v>0</v>
      </c>
      <c r="I158" s="56">
        <f>SUMIF('Apartment Expenses'!$J:$J,I$6&amp;$X158,'Apartment Expenses'!$AE:$AE)</f>
        <v>0</v>
      </c>
      <c r="J158" s="56">
        <f>SUMIF('Apartment Expenses'!$J:$J,J$6&amp;$X158,'Apartment Expenses'!$AE:$AE)</f>
        <v>0</v>
      </c>
      <c r="K158" s="56">
        <f>SUMIF('Apartment Expenses'!$J:$J,K$6&amp;$X158,'Apartment Expenses'!$AE:$AE)</f>
        <v>0</v>
      </c>
      <c r="L158" s="56">
        <f>SUMIF('Apartment Expenses'!$J:$J,L$6&amp;$X158,'Apartment Expenses'!$AE:$AE)</f>
        <v>0</v>
      </c>
      <c r="M158" s="56">
        <f>SUMIF('Apartment Expenses'!$J:$J,M$6&amp;$X158,'Apartment Expenses'!$AE:$AE)</f>
        <v>0</v>
      </c>
      <c r="N158" s="56">
        <f>SUMIF('Apartment Expenses'!$J:$J,N$6&amp;$X158,'Apartment Expenses'!$AE:$AE)</f>
        <v>0</v>
      </c>
      <c r="O158" s="56">
        <f>SUMIF('Apartment Expenses'!$J:$J,O$6&amp;$X158,'Apartment Expenses'!$AE:$AE)</f>
        <v>0</v>
      </c>
      <c r="P158" s="56">
        <f>SUMIF('Apartment Expenses'!$J:$J,P$6&amp;$X158,'Apartment Expenses'!$AE:$AE)</f>
        <v>0</v>
      </c>
      <c r="Q158" s="56">
        <f>SUMIF('Apartment Expenses'!$J:$J,Q$6&amp;$X158,'Apartment Expenses'!$AE:$AE)</f>
        <v>0</v>
      </c>
      <c r="R158" s="56">
        <f>SUMIF('Apartment Expenses'!$J:$J,R$6&amp;$X158,'Apartment Expenses'!$AE:$AE)</f>
        <v>0</v>
      </c>
      <c r="S158" s="56">
        <f>SUMIF('Apartment Expenses'!$J:$J,S$6&amp;$X158,'Apartment Expenses'!$AE:$AE)</f>
        <v>0</v>
      </c>
      <c r="X158" s="3" t="str">
        <f>IF(C158&lt;='Apartment Expenses'!$BI$3,IF(ISERROR(RIGHT(D158,LEN(D158)-7)),"",RIGHT(D158,LEN(D158)-7)),IF(ISERROR(VLOOKUP('Vendor Spending'!C158,'Apartment Expenses'!BI:BJ,2,0)),"",VLOOKUP('Vendor Spending'!C158,'Apartment Expenses'!BI:BJ,2,0)))</f>
        <v/>
      </c>
    </row>
    <row r="159" spans="3:24" x14ac:dyDescent="0.25">
      <c r="C159" s="54">
        <v>153</v>
      </c>
      <c r="D159" s="55" t="str">
        <f>IF(ISERROR(VLOOKUP(C159,'Apartment Expenses'!F:H,2,0)),X159,VLOOKUP(C159,'Apartment Expenses'!F:H,2,0))</f>
        <v/>
      </c>
      <c r="E159" s="56">
        <f>IF(ISERROR(VLOOKUP(C159,'Apartment Expenses'!F:H,3,0)),0,VLOOKUP(C159,'Apartment Expenses'!F:H,3,0))</f>
        <v>0</v>
      </c>
      <c r="H159" s="56">
        <f>SUMIF('Apartment Expenses'!$J:$J,H$6&amp;$X159,'Apartment Expenses'!$AE:$AE)</f>
        <v>0</v>
      </c>
      <c r="I159" s="56">
        <f>SUMIF('Apartment Expenses'!$J:$J,I$6&amp;$X159,'Apartment Expenses'!$AE:$AE)</f>
        <v>0</v>
      </c>
      <c r="J159" s="56">
        <f>SUMIF('Apartment Expenses'!$J:$J,J$6&amp;$X159,'Apartment Expenses'!$AE:$AE)</f>
        <v>0</v>
      </c>
      <c r="K159" s="56">
        <f>SUMIF('Apartment Expenses'!$J:$J,K$6&amp;$X159,'Apartment Expenses'!$AE:$AE)</f>
        <v>0</v>
      </c>
      <c r="L159" s="56">
        <f>SUMIF('Apartment Expenses'!$J:$J,L$6&amp;$X159,'Apartment Expenses'!$AE:$AE)</f>
        <v>0</v>
      </c>
      <c r="M159" s="56">
        <f>SUMIF('Apartment Expenses'!$J:$J,M$6&amp;$X159,'Apartment Expenses'!$AE:$AE)</f>
        <v>0</v>
      </c>
      <c r="N159" s="56">
        <f>SUMIF('Apartment Expenses'!$J:$J,N$6&amp;$X159,'Apartment Expenses'!$AE:$AE)</f>
        <v>0</v>
      </c>
      <c r="O159" s="56">
        <f>SUMIF('Apartment Expenses'!$J:$J,O$6&amp;$X159,'Apartment Expenses'!$AE:$AE)</f>
        <v>0</v>
      </c>
      <c r="P159" s="56">
        <f>SUMIF('Apartment Expenses'!$J:$J,P$6&amp;$X159,'Apartment Expenses'!$AE:$AE)</f>
        <v>0</v>
      </c>
      <c r="Q159" s="56">
        <f>SUMIF('Apartment Expenses'!$J:$J,Q$6&amp;$X159,'Apartment Expenses'!$AE:$AE)</f>
        <v>0</v>
      </c>
      <c r="R159" s="56">
        <f>SUMIF('Apartment Expenses'!$J:$J,R$6&amp;$X159,'Apartment Expenses'!$AE:$AE)</f>
        <v>0</v>
      </c>
      <c r="S159" s="56">
        <f>SUMIF('Apartment Expenses'!$J:$J,S$6&amp;$X159,'Apartment Expenses'!$AE:$AE)</f>
        <v>0</v>
      </c>
      <c r="X159" s="3" t="str">
        <f>IF(C159&lt;='Apartment Expenses'!$BI$3,IF(ISERROR(RIGHT(D159,LEN(D159)-7)),"",RIGHT(D159,LEN(D159)-7)),IF(ISERROR(VLOOKUP('Vendor Spending'!C159,'Apartment Expenses'!BI:BJ,2,0)),"",VLOOKUP('Vendor Spending'!C159,'Apartment Expenses'!BI:BJ,2,0)))</f>
        <v/>
      </c>
    </row>
    <row r="160" spans="3:24" x14ac:dyDescent="0.25">
      <c r="C160" s="54">
        <v>154</v>
      </c>
      <c r="D160" s="55" t="str">
        <f>IF(ISERROR(VLOOKUP(C160,'Apartment Expenses'!F:H,2,0)),X160,VLOOKUP(C160,'Apartment Expenses'!F:H,2,0))</f>
        <v/>
      </c>
      <c r="E160" s="56">
        <f>IF(ISERROR(VLOOKUP(C160,'Apartment Expenses'!F:H,3,0)),0,VLOOKUP(C160,'Apartment Expenses'!F:H,3,0))</f>
        <v>0</v>
      </c>
      <c r="H160" s="56">
        <f>SUMIF('Apartment Expenses'!$J:$J,H$6&amp;$X160,'Apartment Expenses'!$AE:$AE)</f>
        <v>0</v>
      </c>
      <c r="I160" s="56">
        <f>SUMIF('Apartment Expenses'!$J:$J,I$6&amp;$X160,'Apartment Expenses'!$AE:$AE)</f>
        <v>0</v>
      </c>
      <c r="J160" s="56">
        <f>SUMIF('Apartment Expenses'!$J:$J,J$6&amp;$X160,'Apartment Expenses'!$AE:$AE)</f>
        <v>0</v>
      </c>
      <c r="K160" s="56">
        <f>SUMIF('Apartment Expenses'!$J:$J,K$6&amp;$X160,'Apartment Expenses'!$AE:$AE)</f>
        <v>0</v>
      </c>
      <c r="L160" s="56">
        <f>SUMIF('Apartment Expenses'!$J:$J,L$6&amp;$X160,'Apartment Expenses'!$AE:$AE)</f>
        <v>0</v>
      </c>
      <c r="M160" s="56">
        <f>SUMIF('Apartment Expenses'!$J:$J,M$6&amp;$X160,'Apartment Expenses'!$AE:$AE)</f>
        <v>0</v>
      </c>
      <c r="N160" s="56">
        <f>SUMIF('Apartment Expenses'!$J:$J,N$6&amp;$X160,'Apartment Expenses'!$AE:$AE)</f>
        <v>0</v>
      </c>
      <c r="O160" s="56">
        <f>SUMIF('Apartment Expenses'!$J:$J,O$6&amp;$X160,'Apartment Expenses'!$AE:$AE)</f>
        <v>0</v>
      </c>
      <c r="P160" s="56">
        <f>SUMIF('Apartment Expenses'!$J:$J,P$6&amp;$X160,'Apartment Expenses'!$AE:$AE)</f>
        <v>0</v>
      </c>
      <c r="Q160" s="56">
        <f>SUMIF('Apartment Expenses'!$J:$J,Q$6&amp;$X160,'Apartment Expenses'!$AE:$AE)</f>
        <v>0</v>
      </c>
      <c r="R160" s="56">
        <f>SUMIF('Apartment Expenses'!$J:$J,R$6&amp;$X160,'Apartment Expenses'!$AE:$AE)</f>
        <v>0</v>
      </c>
      <c r="S160" s="56">
        <f>SUMIF('Apartment Expenses'!$J:$J,S$6&amp;$X160,'Apartment Expenses'!$AE:$AE)</f>
        <v>0</v>
      </c>
      <c r="X160" s="3" t="str">
        <f>IF(C160&lt;='Apartment Expenses'!$BI$3,IF(ISERROR(RIGHT(D160,LEN(D160)-7)),"",RIGHT(D160,LEN(D160)-7)),IF(ISERROR(VLOOKUP('Vendor Spending'!C160,'Apartment Expenses'!BI:BJ,2,0)),"",VLOOKUP('Vendor Spending'!C160,'Apartment Expenses'!BI:BJ,2,0)))</f>
        <v/>
      </c>
    </row>
    <row r="161" spans="3:24" x14ac:dyDescent="0.25">
      <c r="C161" s="54">
        <v>155</v>
      </c>
      <c r="D161" s="55" t="str">
        <f>IF(ISERROR(VLOOKUP(C161,'Apartment Expenses'!F:H,2,0)),X161,VLOOKUP(C161,'Apartment Expenses'!F:H,2,0))</f>
        <v/>
      </c>
      <c r="E161" s="56">
        <f>IF(ISERROR(VLOOKUP(C161,'Apartment Expenses'!F:H,3,0)),0,VLOOKUP(C161,'Apartment Expenses'!F:H,3,0))</f>
        <v>0</v>
      </c>
      <c r="H161" s="56">
        <f>SUMIF('Apartment Expenses'!$J:$J,H$6&amp;$X161,'Apartment Expenses'!$AE:$AE)</f>
        <v>0</v>
      </c>
      <c r="I161" s="56">
        <f>SUMIF('Apartment Expenses'!$J:$J,I$6&amp;$X161,'Apartment Expenses'!$AE:$AE)</f>
        <v>0</v>
      </c>
      <c r="J161" s="56">
        <f>SUMIF('Apartment Expenses'!$J:$J,J$6&amp;$X161,'Apartment Expenses'!$AE:$AE)</f>
        <v>0</v>
      </c>
      <c r="K161" s="56">
        <f>SUMIF('Apartment Expenses'!$J:$J,K$6&amp;$X161,'Apartment Expenses'!$AE:$AE)</f>
        <v>0</v>
      </c>
      <c r="L161" s="56">
        <f>SUMIF('Apartment Expenses'!$J:$J,L$6&amp;$X161,'Apartment Expenses'!$AE:$AE)</f>
        <v>0</v>
      </c>
      <c r="M161" s="56">
        <f>SUMIF('Apartment Expenses'!$J:$J,M$6&amp;$X161,'Apartment Expenses'!$AE:$AE)</f>
        <v>0</v>
      </c>
      <c r="N161" s="56">
        <f>SUMIF('Apartment Expenses'!$J:$J,N$6&amp;$X161,'Apartment Expenses'!$AE:$AE)</f>
        <v>0</v>
      </c>
      <c r="O161" s="56">
        <f>SUMIF('Apartment Expenses'!$J:$J,O$6&amp;$X161,'Apartment Expenses'!$AE:$AE)</f>
        <v>0</v>
      </c>
      <c r="P161" s="56">
        <f>SUMIF('Apartment Expenses'!$J:$J,P$6&amp;$X161,'Apartment Expenses'!$AE:$AE)</f>
        <v>0</v>
      </c>
      <c r="Q161" s="56">
        <f>SUMIF('Apartment Expenses'!$J:$J,Q$6&amp;$X161,'Apartment Expenses'!$AE:$AE)</f>
        <v>0</v>
      </c>
      <c r="R161" s="56">
        <f>SUMIF('Apartment Expenses'!$J:$J,R$6&amp;$X161,'Apartment Expenses'!$AE:$AE)</f>
        <v>0</v>
      </c>
      <c r="S161" s="56">
        <f>SUMIF('Apartment Expenses'!$J:$J,S$6&amp;$X161,'Apartment Expenses'!$AE:$AE)</f>
        <v>0</v>
      </c>
      <c r="X161" s="3" t="str">
        <f>IF(C161&lt;='Apartment Expenses'!$BI$3,IF(ISERROR(RIGHT(D161,LEN(D161)-7)),"",RIGHT(D161,LEN(D161)-7)),IF(ISERROR(VLOOKUP('Vendor Spending'!C161,'Apartment Expenses'!BI:BJ,2,0)),"",VLOOKUP('Vendor Spending'!C161,'Apartment Expenses'!BI:BJ,2,0)))</f>
        <v/>
      </c>
    </row>
    <row r="162" spans="3:24" x14ac:dyDescent="0.25">
      <c r="C162" s="54">
        <v>156</v>
      </c>
      <c r="D162" s="55" t="str">
        <f>IF(ISERROR(VLOOKUP(C162,'Apartment Expenses'!F:H,2,0)),X162,VLOOKUP(C162,'Apartment Expenses'!F:H,2,0))</f>
        <v/>
      </c>
      <c r="E162" s="56">
        <f>IF(ISERROR(VLOOKUP(C162,'Apartment Expenses'!F:H,3,0)),0,VLOOKUP(C162,'Apartment Expenses'!F:H,3,0))</f>
        <v>0</v>
      </c>
      <c r="H162" s="56">
        <f>SUMIF('Apartment Expenses'!$J:$J,H$6&amp;$X162,'Apartment Expenses'!$AE:$AE)</f>
        <v>0</v>
      </c>
      <c r="I162" s="56">
        <f>SUMIF('Apartment Expenses'!$J:$J,I$6&amp;$X162,'Apartment Expenses'!$AE:$AE)</f>
        <v>0</v>
      </c>
      <c r="J162" s="56">
        <f>SUMIF('Apartment Expenses'!$J:$J,J$6&amp;$X162,'Apartment Expenses'!$AE:$AE)</f>
        <v>0</v>
      </c>
      <c r="K162" s="56">
        <f>SUMIF('Apartment Expenses'!$J:$J,K$6&amp;$X162,'Apartment Expenses'!$AE:$AE)</f>
        <v>0</v>
      </c>
      <c r="L162" s="56">
        <f>SUMIF('Apartment Expenses'!$J:$J,L$6&amp;$X162,'Apartment Expenses'!$AE:$AE)</f>
        <v>0</v>
      </c>
      <c r="M162" s="56">
        <f>SUMIF('Apartment Expenses'!$J:$J,M$6&amp;$X162,'Apartment Expenses'!$AE:$AE)</f>
        <v>0</v>
      </c>
      <c r="N162" s="56">
        <f>SUMIF('Apartment Expenses'!$J:$J,N$6&amp;$X162,'Apartment Expenses'!$AE:$AE)</f>
        <v>0</v>
      </c>
      <c r="O162" s="56">
        <f>SUMIF('Apartment Expenses'!$J:$J,O$6&amp;$X162,'Apartment Expenses'!$AE:$AE)</f>
        <v>0</v>
      </c>
      <c r="P162" s="56">
        <f>SUMIF('Apartment Expenses'!$J:$J,P$6&amp;$X162,'Apartment Expenses'!$AE:$AE)</f>
        <v>0</v>
      </c>
      <c r="Q162" s="56">
        <f>SUMIF('Apartment Expenses'!$J:$J,Q$6&amp;$X162,'Apartment Expenses'!$AE:$AE)</f>
        <v>0</v>
      </c>
      <c r="R162" s="56">
        <f>SUMIF('Apartment Expenses'!$J:$J,R$6&amp;$X162,'Apartment Expenses'!$AE:$AE)</f>
        <v>0</v>
      </c>
      <c r="S162" s="56">
        <f>SUMIF('Apartment Expenses'!$J:$J,S$6&amp;$X162,'Apartment Expenses'!$AE:$AE)</f>
        <v>0</v>
      </c>
      <c r="X162" s="3" t="str">
        <f>IF(C162&lt;='Apartment Expenses'!$BI$3,IF(ISERROR(RIGHT(D162,LEN(D162)-7)),"",RIGHT(D162,LEN(D162)-7)),IF(ISERROR(VLOOKUP('Vendor Spending'!C162,'Apartment Expenses'!BI:BJ,2,0)),"",VLOOKUP('Vendor Spending'!C162,'Apartment Expenses'!BI:BJ,2,0)))</f>
        <v/>
      </c>
    </row>
    <row r="163" spans="3:24" x14ac:dyDescent="0.25">
      <c r="C163" s="54">
        <v>157</v>
      </c>
      <c r="D163" s="55" t="str">
        <f>IF(ISERROR(VLOOKUP(C163,'Apartment Expenses'!F:H,2,0)),X163,VLOOKUP(C163,'Apartment Expenses'!F:H,2,0))</f>
        <v/>
      </c>
      <c r="E163" s="56">
        <f>IF(ISERROR(VLOOKUP(C163,'Apartment Expenses'!F:H,3,0)),0,VLOOKUP(C163,'Apartment Expenses'!F:H,3,0))</f>
        <v>0</v>
      </c>
      <c r="H163" s="56">
        <f>SUMIF('Apartment Expenses'!$J:$J,H$6&amp;$X163,'Apartment Expenses'!$AE:$AE)</f>
        <v>0</v>
      </c>
      <c r="I163" s="56">
        <f>SUMIF('Apartment Expenses'!$J:$J,I$6&amp;$X163,'Apartment Expenses'!$AE:$AE)</f>
        <v>0</v>
      </c>
      <c r="J163" s="56">
        <f>SUMIF('Apartment Expenses'!$J:$J,J$6&amp;$X163,'Apartment Expenses'!$AE:$AE)</f>
        <v>0</v>
      </c>
      <c r="K163" s="56">
        <f>SUMIF('Apartment Expenses'!$J:$J,K$6&amp;$X163,'Apartment Expenses'!$AE:$AE)</f>
        <v>0</v>
      </c>
      <c r="L163" s="56">
        <f>SUMIF('Apartment Expenses'!$J:$J,L$6&amp;$X163,'Apartment Expenses'!$AE:$AE)</f>
        <v>0</v>
      </c>
      <c r="M163" s="56">
        <f>SUMIF('Apartment Expenses'!$J:$J,M$6&amp;$X163,'Apartment Expenses'!$AE:$AE)</f>
        <v>0</v>
      </c>
      <c r="N163" s="56">
        <f>SUMIF('Apartment Expenses'!$J:$J,N$6&amp;$X163,'Apartment Expenses'!$AE:$AE)</f>
        <v>0</v>
      </c>
      <c r="O163" s="56">
        <f>SUMIF('Apartment Expenses'!$J:$J,O$6&amp;$X163,'Apartment Expenses'!$AE:$AE)</f>
        <v>0</v>
      </c>
      <c r="P163" s="56">
        <f>SUMIF('Apartment Expenses'!$J:$J,P$6&amp;$X163,'Apartment Expenses'!$AE:$AE)</f>
        <v>0</v>
      </c>
      <c r="Q163" s="56">
        <f>SUMIF('Apartment Expenses'!$J:$J,Q$6&amp;$X163,'Apartment Expenses'!$AE:$AE)</f>
        <v>0</v>
      </c>
      <c r="R163" s="56">
        <f>SUMIF('Apartment Expenses'!$J:$J,R$6&amp;$X163,'Apartment Expenses'!$AE:$AE)</f>
        <v>0</v>
      </c>
      <c r="S163" s="56">
        <f>SUMIF('Apartment Expenses'!$J:$J,S$6&amp;$X163,'Apartment Expenses'!$AE:$AE)</f>
        <v>0</v>
      </c>
      <c r="X163" s="3" t="str">
        <f>IF(C163&lt;='Apartment Expenses'!$BI$3,IF(ISERROR(RIGHT(D163,LEN(D163)-7)),"",RIGHT(D163,LEN(D163)-7)),IF(ISERROR(VLOOKUP('Vendor Spending'!C163,'Apartment Expenses'!BI:BJ,2,0)),"",VLOOKUP('Vendor Spending'!C163,'Apartment Expenses'!BI:BJ,2,0)))</f>
        <v/>
      </c>
    </row>
    <row r="164" spans="3:24" x14ac:dyDescent="0.25">
      <c r="C164" s="54">
        <v>158</v>
      </c>
      <c r="D164" s="55" t="str">
        <f>IF(ISERROR(VLOOKUP(C164,'Apartment Expenses'!F:H,2,0)),X164,VLOOKUP(C164,'Apartment Expenses'!F:H,2,0))</f>
        <v/>
      </c>
      <c r="E164" s="56">
        <f>IF(ISERROR(VLOOKUP(C164,'Apartment Expenses'!F:H,3,0)),0,VLOOKUP(C164,'Apartment Expenses'!F:H,3,0))</f>
        <v>0</v>
      </c>
      <c r="H164" s="56">
        <f>SUMIF('Apartment Expenses'!$J:$J,H$6&amp;$X164,'Apartment Expenses'!$AE:$AE)</f>
        <v>0</v>
      </c>
      <c r="I164" s="56">
        <f>SUMIF('Apartment Expenses'!$J:$J,I$6&amp;$X164,'Apartment Expenses'!$AE:$AE)</f>
        <v>0</v>
      </c>
      <c r="J164" s="56">
        <f>SUMIF('Apartment Expenses'!$J:$J,J$6&amp;$X164,'Apartment Expenses'!$AE:$AE)</f>
        <v>0</v>
      </c>
      <c r="K164" s="56">
        <f>SUMIF('Apartment Expenses'!$J:$J,K$6&amp;$X164,'Apartment Expenses'!$AE:$AE)</f>
        <v>0</v>
      </c>
      <c r="L164" s="56">
        <f>SUMIF('Apartment Expenses'!$J:$J,L$6&amp;$X164,'Apartment Expenses'!$AE:$AE)</f>
        <v>0</v>
      </c>
      <c r="M164" s="56">
        <f>SUMIF('Apartment Expenses'!$J:$J,M$6&amp;$X164,'Apartment Expenses'!$AE:$AE)</f>
        <v>0</v>
      </c>
      <c r="N164" s="56">
        <f>SUMIF('Apartment Expenses'!$J:$J,N$6&amp;$X164,'Apartment Expenses'!$AE:$AE)</f>
        <v>0</v>
      </c>
      <c r="O164" s="56">
        <f>SUMIF('Apartment Expenses'!$J:$J,O$6&amp;$X164,'Apartment Expenses'!$AE:$AE)</f>
        <v>0</v>
      </c>
      <c r="P164" s="56">
        <f>SUMIF('Apartment Expenses'!$J:$J,P$6&amp;$X164,'Apartment Expenses'!$AE:$AE)</f>
        <v>0</v>
      </c>
      <c r="Q164" s="56">
        <f>SUMIF('Apartment Expenses'!$J:$J,Q$6&amp;$X164,'Apartment Expenses'!$AE:$AE)</f>
        <v>0</v>
      </c>
      <c r="R164" s="56">
        <f>SUMIF('Apartment Expenses'!$J:$J,R$6&amp;$X164,'Apartment Expenses'!$AE:$AE)</f>
        <v>0</v>
      </c>
      <c r="S164" s="56">
        <f>SUMIF('Apartment Expenses'!$J:$J,S$6&amp;$X164,'Apartment Expenses'!$AE:$AE)</f>
        <v>0</v>
      </c>
      <c r="X164" s="3" t="str">
        <f>IF(C164&lt;='Apartment Expenses'!$BI$3,IF(ISERROR(RIGHT(D164,LEN(D164)-7)),"",RIGHT(D164,LEN(D164)-7)),IF(ISERROR(VLOOKUP('Vendor Spending'!C164,'Apartment Expenses'!BI:BJ,2,0)),"",VLOOKUP('Vendor Spending'!C164,'Apartment Expenses'!BI:BJ,2,0)))</f>
        <v/>
      </c>
    </row>
    <row r="165" spans="3:24" x14ac:dyDescent="0.25">
      <c r="C165" s="54">
        <v>159</v>
      </c>
      <c r="D165" s="55" t="str">
        <f>IF(ISERROR(VLOOKUP(C165,'Apartment Expenses'!F:H,2,0)),X165,VLOOKUP(C165,'Apartment Expenses'!F:H,2,0))</f>
        <v/>
      </c>
      <c r="E165" s="56">
        <f>IF(ISERROR(VLOOKUP(C165,'Apartment Expenses'!F:H,3,0)),0,VLOOKUP(C165,'Apartment Expenses'!F:H,3,0))</f>
        <v>0</v>
      </c>
      <c r="H165" s="56">
        <f>SUMIF('Apartment Expenses'!$J:$J,H$6&amp;$X165,'Apartment Expenses'!$AE:$AE)</f>
        <v>0</v>
      </c>
      <c r="I165" s="56">
        <f>SUMIF('Apartment Expenses'!$J:$J,I$6&amp;$X165,'Apartment Expenses'!$AE:$AE)</f>
        <v>0</v>
      </c>
      <c r="J165" s="56">
        <f>SUMIF('Apartment Expenses'!$J:$J,J$6&amp;$X165,'Apartment Expenses'!$AE:$AE)</f>
        <v>0</v>
      </c>
      <c r="K165" s="56">
        <f>SUMIF('Apartment Expenses'!$J:$J,K$6&amp;$X165,'Apartment Expenses'!$AE:$AE)</f>
        <v>0</v>
      </c>
      <c r="L165" s="56">
        <f>SUMIF('Apartment Expenses'!$J:$J,L$6&amp;$X165,'Apartment Expenses'!$AE:$AE)</f>
        <v>0</v>
      </c>
      <c r="M165" s="56">
        <f>SUMIF('Apartment Expenses'!$J:$J,M$6&amp;$X165,'Apartment Expenses'!$AE:$AE)</f>
        <v>0</v>
      </c>
      <c r="N165" s="56">
        <f>SUMIF('Apartment Expenses'!$J:$J,N$6&amp;$X165,'Apartment Expenses'!$AE:$AE)</f>
        <v>0</v>
      </c>
      <c r="O165" s="56">
        <f>SUMIF('Apartment Expenses'!$J:$J,O$6&amp;$X165,'Apartment Expenses'!$AE:$AE)</f>
        <v>0</v>
      </c>
      <c r="P165" s="56">
        <f>SUMIF('Apartment Expenses'!$J:$J,P$6&amp;$X165,'Apartment Expenses'!$AE:$AE)</f>
        <v>0</v>
      </c>
      <c r="Q165" s="56">
        <f>SUMIF('Apartment Expenses'!$J:$J,Q$6&amp;$X165,'Apartment Expenses'!$AE:$AE)</f>
        <v>0</v>
      </c>
      <c r="R165" s="56">
        <f>SUMIF('Apartment Expenses'!$J:$J,R$6&amp;$X165,'Apartment Expenses'!$AE:$AE)</f>
        <v>0</v>
      </c>
      <c r="S165" s="56">
        <f>SUMIF('Apartment Expenses'!$J:$J,S$6&amp;$X165,'Apartment Expenses'!$AE:$AE)</f>
        <v>0</v>
      </c>
      <c r="X165" s="3" t="str">
        <f>IF(C165&lt;='Apartment Expenses'!$BI$3,IF(ISERROR(RIGHT(D165,LEN(D165)-7)),"",RIGHT(D165,LEN(D165)-7)),IF(ISERROR(VLOOKUP('Vendor Spending'!C165,'Apartment Expenses'!BI:BJ,2,0)),"",VLOOKUP('Vendor Spending'!C165,'Apartment Expenses'!BI:BJ,2,0)))</f>
        <v/>
      </c>
    </row>
    <row r="166" spans="3:24" x14ac:dyDescent="0.25">
      <c r="C166" s="54">
        <v>160</v>
      </c>
      <c r="D166" s="55" t="str">
        <f>IF(ISERROR(VLOOKUP(C166,'Apartment Expenses'!F:H,2,0)),X166,VLOOKUP(C166,'Apartment Expenses'!F:H,2,0))</f>
        <v/>
      </c>
      <c r="E166" s="56">
        <f>IF(ISERROR(VLOOKUP(C166,'Apartment Expenses'!F:H,3,0)),0,VLOOKUP(C166,'Apartment Expenses'!F:H,3,0))</f>
        <v>0</v>
      </c>
      <c r="H166" s="56">
        <f>SUMIF('Apartment Expenses'!$J:$J,H$6&amp;$X166,'Apartment Expenses'!$AE:$AE)</f>
        <v>0</v>
      </c>
      <c r="I166" s="56">
        <f>SUMIF('Apartment Expenses'!$J:$J,I$6&amp;$X166,'Apartment Expenses'!$AE:$AE)</f>
        <v>0</v>
      </c>
      <c r="J166" s="56">
        <f>SUMIF('Apartment Expenses'!$J:$J,J$6&amp;$X166,'Apartment Expenses'!$AE:$AE)</f>
        <v>0</v>
      </c>
      <c r="K166" s="56">
        <f>SUMIF('Apartment Expenses'!$J:$J,K$6&amp;$X166,'Apartment Expenses'!$AE:$AE)</f>
        <v>0</v>
      </c>
      <c r="L166" s="56">
        <f>SUMIF('Apartment Expenses'!$J:$J,L$6&amp;$X166,'Apartment Expenses'!$AE:$AE)</f>
        <v>0</v>
      </c>
      <c r="M166" s="56">
        <f>SUMIF('Apartment Expenses'!$J:$J,M$6&amp;$X166,'Apartment Expenses'!$AE:$AE)</f>
        <v>0</v>
      </c>
      <c r="N166" s="56">
        <f>SUMIF('Apartment Expenses'!$J:$J,N$6&amp;$X166,'Apartment Expenses'!$AE:$AE)</f>
        <v>0</v>
      </c>
      <c r="O166" s="56">
        <f>SUMIF('Apartment Expenses'!$J:$J,O$6&amp;$X166,'Apartment Expenses'!$AE:$AE)</f>
        <v>0</v>
      </c>
      <c r="P166" s="56">
        <f>SUMIF('Apartment Expenses'!$J:$J,P$6&amp;$X166,'Apartment Expenses'!$AE:$AE)</f>
        <v>0</v>
      </c>
      <c r="Q166" s="56">
        <f>SUMIF('Apartment Expenses'!$J:$J,Q$6&amp;$X166,'Apartment Expenses'!$AE:$AE)</f>
        <v>0</v>
      </c>
      <c r="R166" s="56">
        <f>SUMIF('Apartment Expenses'!$J:$J,R$6&amp;$X166,'Apartment Expenses'!$AE:$AE)</f>
        <v>0</v>
      </c>
      <c r="S166" s="56">
        <f>SUMIF('Apartment Expenses'!$J:$J,S$6&amp;$X166,'Apartment Expenses'!$AE:$AE)</f>
        <v>0</v>
      </c>
      <c r="X166" s="3" t="str">
        <f>IF(C166&lt;='Apartment Expenses'!$BI$3,IF(ISERROR(RIGHT(D166,LEN(D166)-7)),"",RIGHT(D166,LEN(D166)-7)),IF(ISERROR(VLOOKUP('Vendor Spending'!C166,'Apartment Expenses'!BI:BJ,2,0)),"",VLOOKUP('Vendor Spending'!C166,'Apartment Expenses'!BI:BJ,2,0)))</f>
        <v/>
      </c>
    </row>
    <row r="167" spans="3:24" x14ac:dyDescent="0.25">
      <c r="C167" s="54">
        <v>161</v>
      </c>
      <c r="D167" s="55" t="str">
        <f>IF(ISERROR(VLOOKUP(C167,'Apartment Expenses'!F:H,2,0)),X167,VLOOKUP(C167,'Apartment Expenses'!F:H,2,0))</f>
        <v/>
      </c>
      <c r="E167" s="56">
        <f>IF(ISERROR(VLOOKUP(C167,'Apartment Expenses'!F:H,3,0)),0,VLOOKUP(C167,'Apartment Expenses'!F:H,3,0))</f>
        <v>0</v>
      </c>
      <c r="H167" s="56">
        <f>SUMIF('Apartment Expenses'!$J:$J,H$6&amp;$X167,'Apartment Expenses'!$AE:$AE)</f>
        <v>0</v>
      </c>
      <c r="I167" s="56">
        <f>SUMIF('Apartment Expenses'!$J:$J,I$6&amp;$X167,'Apartment Expenses'!$AE:$AE)</f>
        <v>0</v>
      </c>
      <c r="J167" s="56">
        <f>SUMIF('Apartment Expenses'!$J:$J,J$6&amp;$X167,'Apartment Expenses'!$AE:$AE)</f>
        <v>0</v>
      </c>
      <c r="K167" s="56">
        <f>SUMIF('Apartment Expenses'!$J:$J,K$6&amp;$X167,'Apartment Expenses'!$AE:$AE)</f>
        <v>0</v>
      </c>
      <c r="L167" s="56">
        <f>SUMIF('Apartment Expenses'!$J:$J,L$6&amp;$X167,'Apartment Expenses'!$AE:$AE)</f>
        <v>0</v>
      </c>
      <c r="M167" s="56">
        <f>SUMIF('Apartment Expenses'!$J:$J,M$6&amp;$X167,'Apartment Expenses'!$AE:$AE)</f>
        <v>0</v>
      </c>
      <c r="N167" s="56">
        <f>SUMIF('Apartment Expenses'!$J:$J,N$6&amp;$X167,'Apartment Expenses'!$AE:$AE)</f>
        <v>0</v>
      </c>
      <c r="O167" s="56">
        <f>SUMIF('Apartment Expenses'!$J:$J,O$6&amp;$X167,'Apartment Expenses'!$AE:$AE)</f>
        <v>0</v>
      </c>
      <c r="P167" s="56">
        <f>SUMIF('Apartment Expenses'!$J:$J,P$6&amp;$X167,'Apartment Expenses'!$AE:$AE)</f>
        <v>0</v>
      </c>
      <c r="Q167" s="56">
        <f>SUMIF('Apartment Expenses'!$J:$J,Q$6&amp;$X167,'Apartment Expenses'!$AE:$AE)</f>
        <v>0</v>
      </c>
      <c r="R167" s="56">
        <f>SUMIF('Apartment Expenses'!$J:$J,R$6&amp;$X167,'Apartment Expenses'!$AE:$AE)</f>
        <v>0</v>
      </c>
      <c r="S167" s="56">
        <f>SUMIF('Apartment Expenses'!$J:$J,S$6&amp;$X167,'Apartment Expenses'!$AE:$AE)</f>
        <v>0</v>
      </c>
      <c r="X167" s="3" t="str">
        <f>IF(C167&lt;='Apartment Expenses'!$BI$3,IF(ISERROR(RIGHT(D167,LEN(D167)-7)),"",RIGHT(D167,LEN(D167)-7)),IF(ISERROR(VLOOKUP('Vendor Spending'!C167,'Apartment Expenses'!BI:BJ,2,0)),"",VLOOKUP('Vendor Spending'!C167,'Apartment Expenses'!BI:BJ,2,0)))</f>
        <v/>
      </c>
    </row>
    <row r="168" spans="3:24" x14ac:dyDescent="0.25">
      <c r="C168" s="54">
        <v>162</v>
      </c>
      <c r="D168" s="55" t="str">
        <f>IF(ISERROR(VLOOKUP(C168,'Apartment Expenses'!F:H,2,0)),X168,VLOOKUP(C168,'Apartment Expenses'!F:H,2,0))</f>
        <v/>
      </c>
      <c r="E168" s="56">
        <f>IF(ISERROR(VLOOKUP(C168,'Apartment Expenses'!F:H,3,0)),0,VLOOKUP(C168,'Apartment Expenses'!F:H,3,0))</f>
        <v>0</v>
      </c>
      <c r="H168" s="56">
        <f>SUMIF('Apartment Expenses'!$J:$J,H$6&amp;$X168,'Apartment Expenses'!$AE:$AE)</f>
        <v>0</v>
      </c>
      <c r="I168" s="56">
        <f>SUMIF('Apartment Expenses'!$J:$J,I$6&amp;$X168,'Apartment Expenses'!$AE:$AE)</f>
        <v>0</v>
      </c>
      <c r="J168" s="56">
        <f>SUMIF('Apartment Expenses'!$J:$J,J$6&amp;$X168,'Apartment Expenses'!$AE:$AE)</f>
        <v>0</v>
      </c>
      <c r="K168" s="56">
        <f>SUMIF('Apartment Expenses'!$J:$J,K$6&amp;$X168,'Apartment Expenses'!$AE:$AE)</f>
        <v>0</v>
      </c>
      <c r="L168" s="56">
        <f>SUMIF('Apartment Expenses'!$J:$J,L$6&amp;$X168,'Apartment Expenses'!$AE:$AE)</f>
        <v>0</v>
      </c>
      <c r="M168" s="56">
        <f>SUMIF('Apartment Expenses'!$J:$J,M$6&amp;$X168,'Apartment Expenses'!$AE:$AE)</f>
        <v>0</v>
      </c>
      <c r="N168" s="56">
        <f>SUMIF('Apartment Expenses'!$J:$J,N$6&amp;$X168,'Apartment Expenses'!$AE:$AE)</f>
        <v>0</v>
      </c>
      <c r="O168" s="56">
        <f>SUMIF('Apartment Expenses'!$J:$J,O$6&amp;$X168,'Apartment Expenses'!$AE:$AE)</f>
        <v>0</v>
      </c>
      <c r="P168" s="56">
        <f>SUMIF('Apartment Expenses'!$J:$J,P$6&amp;$X168,'Apartment Expenses'!$AE:$AE)</f>
        <v>0</v>
      </c>
      <c r="Q168" s="56">
        <f>SUMIF('Apartment Expenses'!$J:$J,Q$6&amp;$X168,'Apartment Expenses'!$AE:$AE)</f>
        <v>0</v>
      </c>
      <c r="R168" s="56">
        <f>SUMIF('Apartment Expenses'!$J:$J,R$6&amp;$X168,'Apartment Expenses'!$AE:$AE)</f>
        <v>0</v>
      </c>
      <c r="S168" s="56">
        <f>SUMIF('Apartment Expenses'!$J:$J,S$6&amp;$X168,'Apartment Expenses'!$AE:$AE)</f>
        <v>0</v>
      </c>
      <c r="X168" s="3" t="str">
        <f>IF(C168&lt;='Apartment Expenses'!$BI$3,IF(ISERROR(RIGHT(D168,LEN(D168)-7)),"",RIGHT(D168,LEN(D168)-7)),IF(ISERROR(VLOOKUP('Vendor Spending'!C168,'Apartment Expenses'!BI:BJ,2,0)),"",VLOOKUP('Vendor Spending'!C168,'Apartment Expenses'!BI:BJ,2,0)))</f>
        <v/>
      </c>
    </row>
    <row r="169" spans="3:24" x14ac:dyDescent="0.25">
      <c r="C169" s="54">
        <v>163</v>
      </c>
      <c r="D169" s="55" t="str">
        <f>IF(ISERROR(VLOOKUP(C169,'Apartment Expenses'!F:H,2,0)),X169,VLOOKUP(C169,'Apartment Expenses'!F:H,2,0))</f>
        <v/>
      </c>
      <c r="E169" s="56">
        <f>IF(ISERROR(VLOOKUP(C169,'Apartment Expenses'!F:H,3,0)),0,VLOOKUP(C169,'Apartment Expenses'!F:H,3,0))</f>
        <v>0</v>
      </c>
      <c r="H169" s="56">
        <f>SUMIF('Apartment Expenses'!$J:$J,H$6&amp;$X169,'Apartment Expenses'!$AE:$AE)</f>
        <v>0</v>
      </c>
      <c r="I169" s="56">
        <f>SUMIF('Apartment Expenses'!$J:$J,I$6&amp;$X169,'Apartment Expenses'!$AE:$AE)</f>
        <v>0</v>
      </c>
      <c r="J169" s="56">
        <f>SUMIF('Apartment Expenses'!$J:$J,J$6&amp;$X169,'Apartment Expenses'!$AE:$AE)</f>
        <v>0</v>
      </c>
      <c r="K169" s="56">
        <f>SUMIF('Apartment Expenses'!$J:$J,K$6&amp;$X169,'Apartment Expenses'!$AE:$AE)</f>
        <v>0</v>
      </c>
      <c r="L169" s="56">
        <f>SUMIF('Apartment Expenses'!$J:$J,L$6&amp;$X169,'Apartment Expenses'!$AE:$AE)</f>
        <v>0</v>
      </c>
      <c r="M169" s="56">
        <f>SUMIF('Apartment Expenses'!$J:$J,M$6&amp;$X169,'Apartment Expenses'!$AE:$AE)</f>
        <v>0</v>
      </c>
      <c r="N169" s="56">
        <f>SUMIF('Apartment Expenses'!$J:$J,N$6&amp;$X169,'Apartment Expenses'!$AE:$AE)</f>
        <v>0</v>
      </c>
      <c r="O169" s="56">
        <f>SUMIF('Apartment Expenses'!$J:$J,O$6&amp;$X169,'Apartment Expenses'!$AE:$AE)</f>
        <v>0</v>
      </c>
      <c r="P169" s="56">
        <f>SUMIF('Apartment Expenses'!$J:$J,P$6&amp;$X169,'Apartment Expenses'!$AE:$AE)</f>
        <v>0</v>
      </c>
      <c r="Q169" s="56">
        <f>SUMIF('Apartment Expenses'!$J:$J,Q$6&amp;$X169,'Apartment Expenses'!$AE:$AE)</f>
        <v>0</v>
      </c>
      <c r="R169" s="56">
        <f>SUMIF('Apartment Expenses'!$J:$J,R$6&amp;$X169,'Apartment Expenses'!$AE:$AE)</f>
        <v>0</v>
      </c>
      <c r="S169" s="56">
        <f>SUMIF('Apartment Expenses'!$J:$J,S$6&amp;$X169,'Apartment Expenses'!$AE:$AE)</f>
        <v>0</v>
      </c>
      <c r="X169" s="3" t="str">
        <f>IF(C169&lt;='Apartment Expenses'!$BI$3,IF(ISERROR(RIGHT(D169,LEN(D169)-7)),"",RIGHT(D169,LEN(D169)-7)),IF(ISERROR(VLOOKUP('Vendor Spending'!C169,'Apartment Expenses'!BI:BJ,2,0)),"",VLOOKUP('Vendor Spending'!C169,'Apartment Expenses'!BI:BJ,2,0)))</f>
        <v/>
      </c>
    </row>
    <row r="170" spans="3:24" x14ac:dyDescent="0.25">
      <c r="C170" s="54">
        <v>164</v>
      </c>
      <c r="D170" s="55" t="str">
        <f>IF(ISERROR(VLOOKUP(C170,'Apartment Expenses'!F:H,2,0)),X170,VLOOKUP(C170,'Apartment Expenses'!F:H,2,0))</f>
        <v/>
      </c>
      <c r="E170" s="56">
        <f>IF(ISERROR(VLOOKUP(C170,'Apartment Expenses'!F:H,3,0)),0,VLOOKUP(C170,'Apartment Expenses'!F:H,3,0))</f>
        <v>0</v>
      </c>
      <c r="H170" s="56">
        <f>SUMIF('Apartment Expenses'!$J:$J,H$6&amp;$X170,'Apartment Expenses'!$AE:$AE)</f>
        <v>0</v>
      </c>
      <c r="I170" s="56">
        <f>SUMIF('Apartment Expenses'!$J:$J,I$6&amp;$X170,'Apartment Expenses'!$AE:$AE)</f>
        <v>0</v>
      </c>
      <c r="J170" s="56">
        <f>SUMIF('Apartment Expenses'!$J:$J,J$6&amp;$X170,'Apartment Expenses'!$AE:$AE)</f>
        <v>0</v>
      </c>
      <c r="K170" s="56">
        <f>SUMIF('Apartment Expenses'!$J:$J,K$6&amp;$X170,'Apartment Expenses'!$AE:$AE)</f>
        <v>0</v>
      </c>
      <c r="L170" s="56">
        <f>SUMIF('Apartment Expenses'!$J:$J,L$6&amp;$X170,'Apartment Expenses'!$AE:$AE)</f>
        <v>0</v>
      </c>
      <c r="M170" s="56">
        <f>SUMIF('Apartment Expenses'!$J:$J,M$6&amp;$X170,'Apartment Expenses'!$AE:$AE)</f>
        <v>0</v>
      </c>
      <c r="N170" s="56">
        <f>SUMIF('Apartment Expenses'!$J:$J,N$6&amp;$X170,'Apartment Expenses'!$AE:$AE)</f>
        <v>0</v>
      </c>
      <c r="O170" s="56">
        <f>SUMIF('Apartment Expenses'!$J:$J,O$6&amp;$X170,'Apartment Expenses'!$AE:$AE)</f>
        <v>0</v>
      </c>
      <c r="P170" s="56">
        <f>SUMIF('Apartment Expenses'!$J:$J,P$6&amp;$X170,'Apartment Expenses'!$AE:$AE)</f>
        <v>0</v>
      </c>
      <c r="Q170" s="56">
        <f>SUMIF('Apartment Expenses'!$J:$J,Q$6&amp;$X170,'Apartment Expenses'!$AE:$AE)</f>
        <v>0</v>
      </c>
      <c r="R170" s="56">
        <f>SUMIF('Apartment Expenses'!$J:$J,R$6&amp;$X170,'Apartment Expenses'!$AE:$AE)</f>
        <v>0</v>
      </c>
      <c r="S170" s="56">
        <f>SUMIF('Apartment Expenses'!$J:$J,S$6&amp;$X170,'Apartment Expenses'!$AE:$AE)</f>
        <v>0</v>
      </c>
      <c r="X170" s="3" t="str">
        <f>IF(C170&lt;='Apartment Expenses'!$BI$3,IF(ISERROR(RIGHT(D170,LEN(D170)-7)),"",RIGHT(D170,LEN(D170)-7)),IF(ISERROR(VLOOKUP('Vendor Spending'!C170,'Apartment Expenses'!BI:BJ,2,0)),"",VLOOKUP('Vendor Spending'!C170,'Apartment Expenses'!BI:BJ,2,0)))</f>
        <v/>
      </c>
    </row>
    <row r="171" spans="3:24" x14ac:dyDescent="0.25">
      <c r="C171" s="54">
        <v>165</v>
      </c>
      <c r="D171" s="55" t="str">
        <f>IF(ISERROR(VLOOKUP(C171,'Apartment Expenses'!F:H,2,0)),X171,VLOOKUP(C171,'Apartment Expenses'!F:H,2,0))</f>
        <v/>
      </c>
      <c r="E171" s="56">
        <f>IF(ISERROR(VLOOKUP(C171,'Apartment Expenses'!F:H,3,0)),0,VLOOKUP(C171,'Apartment Expenses'!F:H,3,0))</f>
        <v>0</v>
      </c>
      <c r="H171" s="56">
        <f>SUMIF('Apartment Expenses'!$J:$J,H$6&amp;$X171,'Apartment Expenses'!$AE:$AE)</f>
        <v>0</v>
      </c>
      <c r="I171" s="56">
        <f>SUMIF('Apartment Expenses'!$J:$J,I$6&amp;$X171,'Apartment Expenses'!$AE:$AE)</f>
        <v>0</v>
      </c>
      <c r="J171" s="56">
        <f>SUMIF('Apartment Expenses'!$J:$J,J$6&amp;$X171,'Apartment Expenses'!$AE:$AE)</f>
        <v>0</v>
      </c>
      <c r="K171" s="56">
        <f>SUMIF('Apartment Expenses'!$J:$J,K$6&amp;$X171,'Apartment Expenses'!$AE:$AE)</f>
        <v>0</v>
      </c>
      <c r="L171" s="56">
        <f>SUMIF('Apartment Expenses'!$J:$J,L$6&amp;$X171,'Apartment Expenses'!$AE:$AE)</f>
        <v>0</v>
      </c>
      <c r="M171" s="56">
        <f>SUMIF('Apartment Expenses'!$J:$J,M$6&amp;$X171,'Apartment Expenses'!$AE:$AE)</f>
        <v>0</v>
      </c>
      <c r="N171" s="56">
        <f>SUMIF('Apartment Expenses'!$J:$J,N$6&amp;$X171,'Apartment Expenses'!$AE:$AE)</f>
        <v>0</v>
      </c>
      <c r="O171" s="56">
        <f>SUMIF('Apartment Expenses'!$J:$J,O$6&amp;$X171,'Apartment Expenses'!$AE:$AE)</f>
        <v>0</v>
      </c>
      <c r="P171" s="56">
        <f>SUMIF('Apartment Expenses'!$J:$J,P$6&amp;$X171,'Apartment Expenses'!$AE:$AE)</f>
        <v>0</v>
      </c>
      <c r="Q171" s="56">
        <f>SUMIF('Apartment Expenses'!$J:$J,Q$6&amp;$X171,'Apartment Expenses'!$AE:$AE)</f>
        <v>0</v>
      </c>
      <c r="R171" s="56">
        <f>SUMIF('Apartment Expenses'!$J:$J,R$6&amp;$X171,'Apartment Expenses'!$AE:$AE)</f>
        <v>0</v>
      </c>
      <c r="S171" s="56">
        <f>SUMIF('Apartment Expenses'!$J:$J,S$6&amp;$X171,'Apartment Expenses'!$AE:$AE)</f>
        <v>0</v>
      </c>
      <c r="X171" s="3" t="str">
        <f>IF(C171&lt;='Apartment Expenses'!$BI$3,IF(ISERROR(RIGHT(D171,LEN(D171)-7)),"",RIGHT(D171,LEN(D171)-7)),IF(ISERROR(VLOOKUP('Vendor Spending'!C171,'Apartment Expenses'!BI:BJ,2,0)),"",VLOOKUP('Vendor Spending'!C171,'Apartment Expenses'!BI:BJ,2,0)))</f>
        <v/>
      </c>
    </row>
    <row r="172" spans="3:24" x14ac:dyDescent="0.25">
      <c r="C172" s="54">
        <v>166</v>
      </c>
      <c r="D172" s="55" t="str">
        <f>IF(ISERROR(VLOOKUP(C172,'Apartment Expenses'!F:H,2,0)),X172,VLOOKUP(C172,'Apartment Expenses'!F:H,2,0))</f>
        <v/>
      </c>
      <c r="E172" s="56">
        <f>IF(ISERROR(VLOOKUP(C172,'Apartment Expenses'!F:H,3,0)),0,VLOOKUP(C172,'Apartment Expenses'!F:H,3,0))</f>
        <v>0</v>
      </c>
      <c r="H172" s="56">
        <f>SUMIF('Apartment Expenses'!$J:$J,H$6&amp;$X172,'Apartment Expenses'!$AE:$AE)</f>
        <v>0</v>
      </c>
      <c r="I172" s="56">
        <f>SUMIF('Apartment Expenses'!$J:$J,I$6&amp;$X172,'Apartment Expenses'!$AE:$AE)</f>
        <v>0</v>
      </c>
      <c r="J172" s="56">
        <f>SUMIF('Apartment Expenses'!$J:$J,J$6&amp;$X172,'Apartment Expenses'!$AE:$AE)</f>
        <v>0</v>
      </c>
      <c r="K172" s="56">
        <f>SUMIF('Apartment Expenses'!$J:$J,K$6&amp;$X172,'Apartment Expenses'!$AE:$AE)</f>
        <v>0</v>
      </c>
      <c r="L172" s="56">
        <f>SUMIF('Apartment Expenses'!$J:$J,L$6&amp;$X172,'Apartment Expenses'!$AE:$AE)</f>
        <v>0</v>
      </c>
      <c r="M172" s="56">
        <f>SUMIF('Apartment Expenses'!$J:$J,M$6&amp;$X172,'Apartment Expenses'!$AE:$AE)</f>
        <v>0</v>
      </c>
      <c r="N172" s="56">
        <f>SUMIF('Apartment Expenses'!$J:$J,N$6&amp;$X172,'Apartment Expenses'!$AE:$AE)</f>
        <v>0</v>
      </c>
      <c r="O172" s="56">
        <f>SUMIF('Apartment Expenses'!$J:$J,O$6&amp;$X172,'Apartment Expenses'!$AE:$AE)</f>
        <v>0</v>
      </c>
      <c r="P172" s="56">
        <f>SUMIF('Apartment Expenses'!$J:$J,P$6&amp;$X172,'Apartment Expenses'!$AE:$AE)</f>
        <v>0</v>
      </c>
      <c r="Q172" s="56">
        <f>SUMIF('Apartment Expenses'!$J:$J,Q$6&amp;$X172,'Apartment Expenses'!$AE:$AE)</f>
        <v>0</v>
      </c>
      <c r="R172" s="56">
        <f>SUMIF('Apartment Expenses'!$J:$J,R$6&amp;$X172,'Apartment Expenses'!$AE:$AE)</f>
        <v>0</v>
      </c>
      <c r="S172" s="56">
        <f>SUMIF('Apartment Expenses'!$J:$J,S$6&amp;$X172,'Apartment Expenses'!$AE:$AE)</f>
        <v>0</v>
      </c>
      <c r="X172" s="3" t="str">
        <f>IF(C172&lt;='Apartment Expenses'!$BI$3,IF(ISERROR(RIGHT(D172,LEN(D172)-7)),"",RIGHT(D172,LEN(D172)-7)),IF(ISERROR(VLOOKUP('Vendor Spending'!C172,'Apartment Expenses'!BI:BJ,2,0)),"",VLOOKUP('Vendor Spending'!C172,'Apartment Expenses'!BI:BJ,2,0)))</f>
        <v/>
      </c>
    </row>
    <row r="173" spans="3:24" x14ac:dyDescent="0.25">
      <c r="C173" s="54">
        <v>167</v>
      </c>
      <c r="D173" s="55" t="str">
        <f>IF(ISERROR(VLOOKUP(C173,'Apartment Expenses'!F:H,2,0)),X173,VLOOKUP(C173,'Apartment Expenses'!F:H,2,0))</f>
        <v/>
      </c>
      <c r="E173" s="56">
        <f>IF(ISERROR(VLOOKUP(C173,'Apartment Expenses'!F:H,3,0)),0,VLOOKUP(C173,'Apartment Expenses'!F:H,3,0))</f>
        <v>0</v>
      </c>
      <c r="H173" s="56">
        <f>SUMIF('Apartment Expenses'!$J:$J,H$6&amp;$X173,'Apartment Expenses'!$AE:$AE)</f>
        <v>0</v>
      </c>
      <c r="I173" s="56">
        <f>SUMIF('Apartment Expenses'!$J:$J,I$6&amp;$X173,'Apartment Expenses'!$AE:$AE)</f>
        <v>0</v>
      </c>
      <c r="J173" s="56">
        <f>SUMIF('Apartment Expenses'!$J:$J,J$6&amp;$X173,'Apartment Expenses'!$AE:$AE)</f>
        <v>0</v>
      </c>
      <c r="K173" s="56">
        <f>SUMIF('Apartment Expenses'!$J:$J,K$6&amp;$X173,'Apartment Expenses'!$AE:$AE)</f>
        <v>0</v>
      </c>
      <c r="L173" s="56">
        <f>SUMIF('Apartment Expenses'!$J:$J,L$6&amp;$X173,'Apartment Expenses'!$AE:$AE)</f>
        <v>0</v>
      </c>
      <c r="M173" s="56">
        <f>SUMIF('Apartment Expenses'!$J:$J,M$6&amp;$X173,'Apartment Expenses'!$AE:$AE)</f>
        <v>0</v>
      </c>
      <c r="N173" s="56">
        <f>SUMIF('Apartment Expenses'!$J:$J,N$6&amp;$X173,'Apartment Expenses'!$AE:$AE)</f>
        <v>0</v>
      </c>
      <c r="O173" s="56">
        <f>SUMIF('Apartment Expenses'!$J:$J,O$6&amp;$X173,'Apartment Expenses'!$AE:$AE)</f>
        <v>0</v>
      </c>
      <c r="P173" s="56">
        <f>SUMIF('Apartment Expenses'!$J:$J,P$6&amp;$X173,'Apartment Expenses'!$AE:$AE)</f>
        <v>0</v>
      </c>
      <c r="Q173" s="56">
        <f>SUMIF('Apartment Expenses'!$J:$J,Q$6&amp;$X173,'Apartment Expenses'!$AE:$AE)</f>
        <v>0</v>
      </c>
      <c r="R173" s="56">
        <f>SUMIF('Apartment Expenses'!$J:$J,R$6&amp;$X173,'Apartment Expenses'!$AE:$AE)</f>
        <v>0</v>
      </c>
      <c r="S173" s="56">
        <f>SUMIF('Apartment Expenses'!$J:$J,S$6&amp;$X173,'Apartment Expenses'!$AE:$AE)</f>
        <v>0</v>
      </c>
      <c r="X173" s="3" t="str">
        <f>IF(C173&lt;='Apartment Expenses'!$BI$3,IF(ISERROR(RIGHT(D173,LEN(D173)-7)),"",RIGHT(D173,LEN(D173)-7)),IF(ISERROR(VLOOKUP('Vendor Spending'!C173,'Apartment Expenses'!BI:BJ,2,0)),"",VLOOKUP('Vendor Spending'!C173,'Apartment Expenses'!BI:BJ,2,0)))</f>
        <v/>
      </c>
    </row>
    <row r="174" spans="3:24" x14ac:dyDescent="0.25">
      <c r="C174" s="54">
        <v>168</v>
      </c>
      <c r="D174" s="55" t="str">
        <f>IF(ISERROR(VLOOKUP(C174,'Apartment Expenses'!F:H,2,0)),X174,VLOOKUP(C174,'Apartment Expenses'!F:H,2,0))</f>
        <v/>
      </c>
      <c r="E174" s="56">
        <f>IF(ISERROR(VLOOKUP(C174,'Apartment Expenses'!F:H,3,0)),0,VLOOKUP(C174,'Apartment Expenses'!F:H,3,0))</f>
        <v>0</v>
      </c>
      <c r="H174" s="56">
        <f>SUMIF('Apartment Expenses'!$J:$J,H$6&amp;$X174,'Apartment Expenses'!$AE:$AE)</f>
        <v>0</v>
      </c>
      <c r="I174" s="56">
        <f>SUMIF('Apartment Expenses'!$J:$J,I$6&amp;$X174,'Apartment Expenses'!$AE:$AE)</f>
        <v>0</v>
      </c>
      <c r="J174" s="56">
        <f>SUMIF('Apartment Expenses'!$J:$J,J$6&amp;$X174,'Apartment Expenses'!$AE:$AE)</f>
        <v>0</v>
      </c>
      <c r="K174" s="56">
        <f>SUMIF('Apartment Expenses'!$J:$J,K$6&amp;$X174,'Apartment Expenses'!$AE:$AE)</f>
        <v>0</v>
      </c>
      <c r="L174" s="56">
        <f>SUMIF('Apartment Expenses'!$J:$J,L$6&amp;$X174,'Apartment Expenses'!$AE:$AE)</f>
        <v>0</v>
      </c>
      <c r="M174" s="56">
        <f>SUMIF('Apartment Expenses'!$J:$J,M$6&amp;$X174,'Apartment Expenses'!$AE:$AE)</f>
        <v>0</v>
      </c>
      <c r="N174" s="56">
        <f>SUMIF('Apartment Expenses'!$J:$J,N$6&amp;$X174,'Apartment Expenses'!$AE:$AE)</f>
        <v>0</v>
      </c>
      <c r="O174" s="56">
        <f>SUMIF('Apartment Expenses'!$J:$J,O$6&amp;$X174,'Apartment Expenses'!$AE:$AE)</f>
        <v>0</v>
      </c>
      <c r="P174" s="56">
        <f>SUMIF('Apartment Expenses'!$J:$J,P$6&amp;$X174,'Apartment Expenses'!$AE:$AE)</f>
        <v>0</v>
      </c>
      <c r="Q174" s="56">
        <f>SUMIF('Apartment Expenses'!$J:$J,Q$6&amp;$X174,'Apartment Expenses'!$AE:$AE)</f>
        <v>0</v>
      </c>
      <c r="R174" s="56">
        <f>SUMIF('Apartment Expenses'!$J:$J,R$6&amp;$X174,'Apartment Expenses'!$AE:$AE)</f>
        <v>0</v>
      </c>
      <c r="S174" s="56">
        <f>SUMIF('Apartment Expenses'!$J:$J,S$6&amp;$X174,'Apartment Expenses'!$AE:$AE)</f>
        <v>0</v>
      </c>
      <c r="X174" s="3" t="str">
        <f>IF(C174&lt;='Apartment Expenses'!$BI$3,IF(ISERROR(RIGHT(D174,LEN(D174)-7)),"",RIGHT(D174,LEN(D174)-7)),IF(ISERROR(VLOOKUP('Vendor Spending'!C174,'Apartment Expenses'!BI:BJ,2,0)),"",VLOOKUP('Vendor Spending'!C174,'Apartment Expenses'!BI:BJ,2,0)))</f>
        <v/>
      </c>
    </row>
    <row r="175" spans="3:24" x14ac:dyDescent="0.25">
      <c r="C175" s="54">
        <v>169</v>
      </c>
      <c r="D175" s="55" t="str">
        <f>IF(ISERROR(VLOOKUP(C175,'Apartment Expenses'!F:H,2,0)),X175,VLOOKUP(C175,'Apartment Expenses'!F:H,2,0))</f>
        <v/>
      </c>
      <c r="E175" s="56">
        <f>IF(ISERROR(VLOOKUP(C175,'Apartment Expenses'!F:H,3,0)),0,VLOOKUP(C175,'Apartment Expenses'!F:H,3,0))</f>
        <v>0</v>
      </c>
      <c r="H175" s="56">
        <f>SUMIF('Apartment Expenses'!$J:$J,H$6&amp;$X175,'Apartment Expenses'!$AE:$AE)</f>
        <v>0</v>
      </c>
      <c r="I175" s="56">
        <f>SUMIF('Apartment Expenses'!$J:$J,I$6&amp;$X175,'Apartment Expenses'!$AE:$AE)</f>
        <v>0</v>
      </c>
      <c r="J175" s="56">
        <f>SUMIF('Apartment Expenses'!$J:$J,J$6&amp;$X175,'Apartment Expenses'!$AE:$AE)</f>
        <v>0</v>
      </c>
      <c r="K175" s="56">
        <f>SUMIF('Apartment Expenses'!$J:$J,K$6&amp;$X175,'Apartment Expenses'!$AE:$AE)</f>
        <v>0</v>
      </c>
      <c r="L175" s="56">
        <f>SUMIF('Apartment Expenses'!$J:$J,L$6&amp;$X175,'Apartment Expenses'!$AE:$AE)</f>
        <v>0</v>
      </c>
      <c r="M175" s="56">
        <f>SUMIF('Apartment Expenses'!$J:$J,M$6&amp;$X175,'Apartment Expenses'!$AE:$AE)</f>
        <v>0</v>
      </c>
      <c r="N175" s="56">
        <f>SUMIF('Apartment Expenses'!$J:$J,N$6&amp;$X175,'Apartment Expenses'!$AE:$AE)</f>
        <v>0</v>
      </c>
      <c r="O175" s="56">
        <f>SUMIF('Apartment Expenses'!$J:$J,O$6&amp;$X175,'Apartment Expenses'!$AE:$AE)</f>
        <v>0</v>
      </c>
      <c r="P175" s="56">
        <f>SUMIF('Apartment Expenses'!$J:$J,P$6&amp;$X175,'Apartment Expenses'!$AE:$AE)</f>
        <v>0</v>
      </c>
      <c r="Q175" s="56">
        <f>SUMIF('Apartment Expenses'!$J:$J,Q$6&amp;$X175,'Apartment Expenses'!$AE:$AE)</f>
        <v>0</v>
      </c>
      <c r="R175" s="56">
        <f>SUMIF('Apartment Expenses'!$J:$J,R$6&amp;$X175,'Apartment Expenses'!$AE:$AE)</f>
        <v>0</v>
      </c>
      <c r="S175" s="56">
        <f>SUMIF('Apartment Expenses'!$J:$J,S$6&amp;$X175,'Apartment Expenses'!$AE:$AE)</f>
        <v>0</v>
      </c>
      <c r="X175" s="3" t="str">
        <f>IF(C175&lt;='Apartment Expenses'!$BI$3,IF(ISERROR(RIGHT(D175,LEN(D175)-7)),"",RIGHT(D175,LEN(D175)-7)),IF(ISERROR(VLOOKUP('Vendor Spending'!C175,'Apartment Expenses'!BI:BJ,2,0)),"",VLOOKUP('Vendor Spending'!C175,'Apartment Expenses'!BI:BJ,2,0)))</f>
        <v/>
      </c>
    </row>
    <row r="176" spans="3:24" x14ac:dyDescent="0.25">
      <c r="C176" s="54">
        <v>170</v>
      </c>
      <c r="D176" s="55" t="str">
        <f>IF(ISERROR(VLOOKUP(C176,'Apartment Expenses'!F:H,2,0)),X176,VLOOKUP(C176,'Apartment Expenses'!F:H,2,0))</f>
        <v/>
      </c>
      <c r="E176" s="56">
        <f>IF(ISERROR(VLOOKUP(C176,'Apartment Expenses'!F:H,3,0)),0,VLOOKUP(C176,'Apartment Expenses'!F:H,3,0))</f>
        <v>0</v>
      </c>
      <c r="H176" s="56">
        <f>SUMIF('Apartment Expenses'!$J:$J,H$6&amp;$X176,'Apartment Expenses'!$AE:$AE)</f>
        <v>0</v>
      </c>
      <c r="I176" s="56">
        <f>SUMIF('Apartment Expenses'!$J:$J,I$6&amp;$X176,'Apartment Expenses'!$AE:$AE)</f>
        <v>0</v>
      </c>
      <c r="J176" s="56">
        <f>SUMIF('Apartment Expenses'!$J:$J,J$6&amp;$X176,'Apartment Expenses'!$AE:$AE)</f>
        <v>0</v>
      </c>
      <c r="K176" s="56">
        <f>SUMIF('Apartment Expenses'!$J:$J,K$6&amp;$X176,'Apartment Expenses'!$AE:$AE)</f>
        <v>0</v>
      </c>
      <c r="L176" s="56">
        <f>SUMIF('Apartment Expenses'!$J:$J,L$6&amp;$X176,'Apartment Expenses'!$AE:$AE)</f>
        <v>0</v>
      </c>
      <c r="M176" s="56">
        <f>SUMIF('Apartment Expenses'!$J:$J,M$6&amp;$X176,'Apartment Expenses'!$AE:$AE)</f>
        <v>0</v>
      </c>
      <c r="N176" s="56">
        <f>SUMIF('Apartment Expenses'!$J:$J,N$6&amp;$X176,'Apartment Expenses'!$AE:$AE)</f>
        <v>0</v>
      </c>
      <c r="O176" s="56">
        <f>SUMIF('Apartment Expenses'!$J:$J,O$6&amp;$X176,'Apartment Expenses'!$AE:$AE)</f>
        <v>0</v>
      </c>
      <c r="P176" s="56">
        <f>SUMIF('Apartment Expenses'!$J:$J,P$6&amp;$X176,'Apartment Expenses'!$AE:$AE)</f>
        <v>0</v>
      </c>
      <c r="Q176" s="56">
        <f>SUMIF('Apartment Expenses'!$J:$J,Q$6&amp;$X176,'Apartment Expenses'!$AE:$AE)</f>
        <v>0</v>
      </c>
      <c r="R176" s="56">
        <f>SUMIF('Apartment Expenses'!$J:$J,R$6&amp;$X176,'Apartment Expenses'!$AE:$AE)</f>
        <v>0</v>
      </c>
      <c r="S176" s="56">
        <f>SUMIF('Apartment Expenses'!$J:$J,S$6&amp;$X176,'Apartment Expenses'!$AE:$AE)</f>
        <v>0</v>
      </c>
      <c r="X176" s="3" t="str">
        <f>IF(C176&lt;='Apartment Expenses'!$BI$3,IF(ISERROR(RIGHT(D176,LEN(D176)-7)),"",RIGHT(D176,LEN(D176)-7)),IF(ISERROR(VLOOKUP('Vendor Spending'!C176,'Apartment Expenses'!BI:BJ,2,0)),"",VLOOKUP('Vendor Spending'!C176,'Apartment Expenses'!BI:BJ,2,0)))</f>
        <v/>
      </c>
    </row>
    <row r="177" spans="3:24" x14ac:dyDescent="0.25">
      <c r="C177" s="54">
        <v>171</v>
      </c>
      <c r="D177" s="55" t="str">
        <f>IF(ISERROR(VLOOKUP(C177,'Apartment Expenses'!F:H,2,0)),X177,VLOOKUP(C177,'Apartment Expenses'!F:H,2,0))</f>
        <v/>
      </c>
      <c r="E177" s="56">
        <f>IF(ISERROR(VLOOKUP(C177,'Apartment Expenses'!F:H,3,0)),0,VLOOKUP(C177,'Apartment Expenses'!F:H,3,0))</f>
        <v>0</v>
      </c>
      <c r="H177" s="56">
        <f>SUMIF('Apartment Expenses'!$J:$J,H$6&amp;$X177,'Apartment Expenses'!$AE:$AE)</f>
        <v>0</v>
      </c>
      <c r="I177" s="56">
        <f>SUMIF('Apartment Expenses'!$J:$J,I$6&amp;$X177,'Apartment Expenses'!$AE:$AE)</f>
        <v>0</v>
      </c>
      <c r="J177" s="56">
        <f>SUMIF('Apartment Expenses'!$J:$J,J$6&amp;$X177,'Apartment Expenses'!$AE:$AE)</f>
        <v>0</v>
      </c>
      <c r="K177" s="56">
        <f>SUMIF('Apartment Expenses'!$J:$J,K$6&amp;$X177,'Apartment Expenses'!$AE:$AE)</f>
        <v>0</v>
      </c>
      <c r="L177" s="56">
        <f>SUMIF('Apartment Expenses'!$J:$J,L$6&amp;$X177,'Apartment Expenses'!$AE:$AE)</f>
        <v>0</v>
      </c>
      <c r="M177" s="56">
        <f>SUMIF('Apartment Expenses'!$J:$J,M$6&amp;$X177,'Apartment Expenses'!$AE:$AE)</f>
        <v>0</v>
      </c>
      <c r="N177" s="56">
        <f>SUMIF('Apartment Expenses'!$J:$J,N$6&amp;$X177,'Apartment Expenses'!$AE:$AE)</f>
        <v>0</v>
      </c>
      <c r="O177" s="56">
        <f>SUMIF('Apartment Expenses'!$J:$J,O$6&amp;$X177,'Apartment Expenses'!$AE:$AE)</f>
        <v>0</v>
      </c>
      <c r="P177" s="56">
        <f>SUMIF('Apartment Expenses'!$J:$J,P$6&amp;$X177,'Apartment Expenses'!$AE:$AE)</f>
        <v>0</v>
      </c>
      <c r="Q177" s="56">
        <f>SUMIF('Apartment Expenses'!$J:$J,Q$6&amp;$X177,'Apartment Expenses'!$AE:$AE)</f>
        <v>0</v>
      </c>
      <c r="R177" s="56">
        <f>SUMIF('Apartment Expenses'!$J:$J,R$6&amp;$X177,'Apartment Expenses'!$AE:$AE)</f>
        <v>0</v>
      </c>
      <c r="S177" s="56">
        <f>SUMIF('Apartment Expenses'!$J:$J,S$6&amp;$X177,'Apartment Expenses'!$AE:$AE)</f>
        <v>0</v>
      </c>
      <c r="X177" s="3" t="str">
        <f>IF(C177&lt;='Apartment Expenses'!$BI$3,IF(ISERROR(RIGHT(D177,LEN(D177)-7)),"",RIGHT(D177,LEN(D177)-7)),IF(ISERROR(VLOOKUP('Vendor Spending'!C177,'Apartment Expenses'!BI:BJ,2,0)),"",VLOOKUP('Vendor Spending'!C177,'Apartment Expenses'!BI:BJ,2,0)))</f>
        <v/>
      </c>
    </row>
    <row r="178" spans="3:24" x14ac:dyDescent="0.25">
      <c r="C178" s="54">
        <v>172</v>
      </c>
      <c r="D178" s="55" t="str">
        <f>IF(ISERROR(VLOOKUP(C178,'Apartment Expenses'!F:H,2,0)),X178,VLOOKUP(C178,'Apartment Expenses'!F:H,2,0))</f>
        <v/>
      </c>
      <c r="E178" s="56">
        <f>IF(ISERROR(VLOOKUP(C178,'Apartment Expenses'!F:H,3,0)),0,VLOOKUP(C178,'Apartment Expenses'!F:H,3,0))</f>
        <v>0</v>
      </c>
      <c r="H178" s="56">
        <f>SUMIF('Apartment Expenses'!$J:$J,H$6&amp;$X178,'Apartment Expenses'!$AE:$AE)</f>
        <v>0</v>
      </c>
      <c r="I178" s="56">
        <f>SUMIF('Apartment Expenses'!$J:$J,I$6&amp;$X178,'Apartment Expenses'!$AE:$AE)</f>
        <v>0</v>
      </c>
      <c r="J178" s="56">
        <f>SUMIF('Apartment Expenses'!$J:$J,J$6&amp;$X178,'Apartment Expenses'!$AE:$AE)</f>
        <v>0</v>
      </c>
      <c r="K178" s="56">
        <f>SUMIF('Apartment Expenses'!$J:$J,K$6&amp;$X178,'Apartment Expenses'!$AE:$AE)</f>
        <v>0</v>
      </c>
      <c r="L178" s="56">
        <f>SUMIF('Apartment Expenses'!$J:$J,L$6&amp;$X178,'Apartment Expenses'!$AE:$AE)</f>
        <v>0</v>
      </c>
      <c r="M178" s="56">
        <f>SUMIF('Apartment Expenses'!$J:$J,M$6&amp;$X178,'Apartment Expenses'!$AE:$AE)</f>
        <v>0</v>
      </c>
      <c r="N178" s="56">
        <f>SUMIF('Apartment Expenses'!$J:$J,N$6&amp;$X178,'Apartment Expenses'!$AE:$AE)</f>
        <v>0</v>
      </c>
      <c r="O178" s="56">
        <f>SUMIF('Apartment Expenses'!$J:$J,O$6&amp;$X178,'Apartment Expenses'!$AE:$AE)</f>
        <v>0</v>
      </c>
      <c r="P178" s="56">
        <f>SUMIF('Apartment Expenses'!$J:$J,P$6&amp;$X178,'Apartment Expenses'!$AE:$AE)</f>
        <v>0</v>
      </c>
      <c r="Q178" s="56">
        <f>SUMIF('Apartment Expenses'!$J:$J,Q$6&amp;$X178,'Apartment Expenses'!$AE:$AE)</f>
        <v>0</v>
      </c>
      <c r="R178" s="56">
        <f>SUMIF('Apartment Expenses'!$J:$J,R$6&amp;$X178,'Apartment Expenses'!$AE:$AE)</f>
        <v>0</v>
      </c>
      <c r="S178" s="56">
        <f>SUMIF('Apartment Expenses'!$J:$J,S$6&amp;$X178,'Apartment Expenses'!$AE:$AE)</f>
        <v>0</v>
      </c>
      <c r="X178" s="3" t="str">
        <f>IF(C178&lt;='Apartment Expenses'!$BI$3,IF(ISERROR(RIGHT(D178,LEN(D178)-7)),"",RIGHT(D178,LEN(D178)-7)),IF(ISERROR(VLOOKUP('Vendor Spending'!C178,'Apartment Expenses'!BI:BJ,2,0)),"",VLOOKUP('Vendor Spending'!C178,'Apartment Expenses'!BI:BJ,2,0)))</f>
        <v/>
      </c>
    </row>
    <row r="179" spans="3:24" x14ac:dyDescent="0.25">
      <c r="C179" s="54">
        <v>173</v>
      </c>
      <c r="D179" s="55" t="str">
        <f>IF(ISERROR(VLOOKUP(C179,'Apartment Expenses'!F:H,2,0)),X179,VLOOKUP(C179,'Apartment Expenses'!F:H,2,0))</f>
        <v/>
      </c>
      <c r="E179" s="56">
        <f>IF(ISERROR(VLOOKUP(C179,'Apartment Expenses'!F:H,3,0)),0,VLOOKUP(C179,'Apartment Expenses'!F:H,3,0))</f>
        <v>0</v>
      </c>
      <c r="H179" s="56">
        <f>SUMIF('Apartment Expenses'!$J:$J,H$6&amp;$X179,'Apartment Expenses'!$AE:$AE)</f>
        <v>0</v>
      </c>
      <c r="I179" s="56">
        <f>SUMIF('Apartment Expenses'!$J:$J,I$6&amp;$X179,'Apartment Expenses'!$AE:$AE)</f>
        <v>0</v>
      </c>
      <c r="J179" s="56">
        <f>SUMIF('Apartment Expenses'!$J:$J,J$6&amp;$X179,'Apartment Expenses'!$AE:$AE)</f>
        <v>0</v>
      </c>
      <c r="K179" s="56">
        <f>SUMIF('Apartment Expenses'!$J:$J,K$6&amp;$X179,'Apartment Expenses'!$AE:$AE)</f>
        <v>0</v>
      </c>
      <c r="L179" s="56">
        <f>SUMIF('Apartment Expenses'!$J:$J,L$6&amp;$X179,'Apartment Expenses'!$AE:$AE)</f>
        <v>0</v>
      </c>
      <c r="M179" s="56">
        <f>SUMIF('Apartment Expenses'!$J:$J,M$6&amp;$X179,'Apartment Expenses'!$AE:$AE)</f>
        <v>0</v>
      </c>
      <c r="N179" s="56">
        <f>SUMIF('Apartment Expenses'!$J:$J,N$6&amp;$X179,'Apartment Expenses'!$AE:$AE)</f>
        <v>0</v>
      </c>
      <c r="O179" s="56">
        <f>SUMIF('Apartment Expenses'!$J:$J,O$6&amp;$X179,'Apartment Expenses'!$AE:$AE)</f>
        <v>0</v>
      </c>
      <c r="P179" s="56">
        <f>SUMIF('Apartment Expenses'!$J:$J,P$6&amp;$X179,'Apartment Expenses'!$AE:$AE)</f>
        <v>0</v>
      </c>
      <c r="Q179" s="56">
        <f>SUMIF('Apartment Expenses'!$J:$J,Q$6&amp;$X179,'Apartment Expenses'!$AE:$AE)</f>
        <v>0</v>
      </c>
      <c r="R179" s="56">
        <f>SUMIF('Apartment Expenses'!$J:$J,R$6&amp;$X179,'Apartment Expenses'!$AE:$AE)</f>
        <v>0</v>
      </c>
      <c r="S179" s="56">
        <f>SUMIF('Apartment Expenses'!$J:$J,S$6&amp;$X179,'Apartment Expenses'!$AE:$AE)</f>
        <v>0</v>
      </c>
      <c r="X179" s="3" t="str">
        <f>IF(C179&lt;='Apartment Expenses'!$BI$3,IF(ISERROR(RIGHT(D179,LEN(D179)-7)),"",RIGHT(D179,LEN(D179)-7)),IF(ISERROR(VLOOKUP('Vendor Spending'!C179,'Apartment Expenses'!BI:BJ,2,0)),"",VLOOKUP('Vendor Spending'!C179,'Apartment Expenses'!BI:BJ,2,0)))</f>
        <v/>
      </c>
    </row>
    <row r="180" spans="3:24" x14ac:dyDescent="0.25">
      <c r="C180" s="54">
        <v>174</v>
      </c>
      <c r="D180" s="55" t="str">
        <f>IF(ISERROR(VLOOKUP(C180,'Apartment Expenses'!F:H,2,0)),X180,VLOOKUP(C180,'Apartment Expenses'!F:H,2,0))</f>
        <v/>
      </c>
      <c r="E180" s="56">
        <f>IF(ISERROR(VLOOKUP(C180,'Apartment Expenses'!F:H,3,0)),0,VLOOKUP(C180,'Apartment Expenses'!F:H,3,0))</f>
        <v>0</v>
      </c>
      <c r="H180" s="56">
        <f>SUMIF('Apartment Expenses'!$J:$J,H$6&amp;$X180,'Apartment Expenses'!$AE:$AE)</f>
        <v>0</v>
      </c>
      <c r="I180" s="56">
        <f>SUMIF('Apartment Expenses'!$J:$J,I$6&amp;$X180,'Apartment Expenses'!$AE:$AE)</f>
        <v>0</v>
      </c>
      <c r="J180" s="56">
        <f>SUMIF('Apartment Expenses'!$J:$J,J$6&amp;$X180,'Apartment Expenses'!$AE:$AE)</f>
        <v>0</v>
      </c>
      <c r="K180" s="56">
        <f>SUMIF('Apartment Expenses'!$J:$J,K$6&amp;$X180,'Apartment Expenses'!$AE:$AE)</f>
        <v>0</v>
      </c>
      <c r="L180" s="56">
        <f>SUMIF('Apartment Expenses'!$J:$J,L$6&amp;$X180,'Apartment Expenses'!$AE:$AE)</f>
        <v>0</v>
      </c>
      <c r="M180" s="56">
        <f>SUMIF('Apartment Expenses'!$J:$J,M$6&amp;$X180,'Apartment Expenses'!$AE:$AE)</f>
        <v>0</v>
      </c>
      <c r="N180" s="56">
        <f>SUMIF('Apartment Expenses'!$J:$J,N$6&amp;$X180,'Apartment Expenses'!$AE:$AE)</f>
        <v>0</v>
      </c>
      <c r="O180" s="56">
        <f>SUMIF('Apartment Expenses'!$J:$J,O$6&amp;$X180,'Apartment Expenses'!$AE:$AE)</f>
        <v>0</v>
      </c>
      <c r="P180" s="56">
        <f>SUMIF('Apartment Expenses'!$J:$J,P$6&amp;$X180,'Apartment Expenses'!$AE:$AE)</f>
        <v>0</v>
      </c>
      <c r="Q180" s="56">
        <f>SUMIF('Apartment Expenses'!$J:$J,Q$6&amp;$X180,'Apartment Expenses'!$AE:$AE)</f>
        <v>0</v>
      </c>
      <c r="R180" s="56">
        <f>SUMIF('Apartment Expenses'!$J:$J,R$6&amp;$X180,'Apartment Expenses'!$AE:$AE)</f>
        <v>0</v>
      </c>
      <c r="S180" s="56">
        <f>SUMIF('Apartment Expenses'!$J:$J,S$6&amp;$X180,'Apartment Expenses'!$AE:$AE)</f>
        <v>0</v>
      </c>
      <c r="X180" s="3" t="str">
        <f>IF(C180&lt;='Apartment Expenses'!$BI$3,IF(ISERROR(RIGHT(D180,LEN(D180)-7)),"",RIGHT(D180,LEN(D180)-7)),IF(ISERROR(VLOOKUP('Vendor Spending'!C180,'Apartment Expenses'!BI:BJ,2,0)),"",VLOOKUP('Vendor Spending'!C180,'Apartment Expenses'!BI:BJ,2,0)))</f>
        <v/>
      </c>
    </row>
    <row r="181" spans="3:24" x14ac:dyDescent="0.25">
      <c r="C181" s="54">
        <v>175</v>
      </c>
      <c r="D181" s="55" t="str">
        <f>IF(ISERROR(VLOOKUP(C181,'Apartment Expenses'!F:H,2,0)),X181,VLOOKUP(C181,'Apartment Expenses'!F:H,2,0))</f>
        <v/>
      </c>
      <c r="E181" s="56">
        <f>IF(ISERROR(VLOOKUP(C181,'Apartment Expenses'!F:H,3,0)),0,VLOOKUP(C181,'Apartment Expenses'!F:H,3,0))</f>
        <v>0</v>
      </c>
      <c r="H181" s="56">
        <f>SUMIF('Apartment Expenses'!$J:$J,H$6&amp;$X181,'Apartment Expenses'!$AE:$AE)</f>
        <v>0</v>
      </c>
      <c r="I181" s="56">
        <f>SUMIF('Apartment Expenses'!$J:$J,I$6&amp;$X181,'Apartment Expenses'!$AE:$AE)</f>
        <v>0</v>
      </c>
      <c r="J181" s="56">
        <f>SUMIF('Apartment Expenses'!$J:$J,J$6&amp;$X181,'Apartment Expenses'!$AE:$AE)</f>
        <v>0</v>
      </c>
      <c r="K181" s="56">
        <f>SUMIF('Apartment Expenses'!$J:$J,K$6&amp;$X181,'Apartment Expenses'!$AE:$AE)</f>
        <v>0</v>
      </c>
      <c r="L181" s="56">
        <f>SUMIF('Apartment Expenses'!$J:$J,L$6&amp;$X181,'Apartment Expenses'!$AE:$AE)</f>
        <v>0</v>
      </c>
      <c r="M181" s="56">
        <f>SUMIF('Apartment Expenses'!$J:$J,M$6&amp;$X181,'Apartment Expenses'!$AE:$AE)</f>
        <v>0</v>
      </c>
      <c r="N181" s="56">
        <f>SUMIF('Apartment Expenses'!$J:$J,N$6&amp;$X181,'Apartment Expenses'!$AE:$AE)</f>
        <v>0</v>
      </c>
      <c r="O181" s="56">
        <f>SUMIF('Apartment Expenses'!$J:$J,O$6&amp;$X181,'Apartment Expenses'!$AE:$AE)</f>
        <v>0</v>
      </c>
      <c r="P181" s="56">
        <f>SUMIF('Apartment Expenses'!$J:$J,P$6&amp;$X181,'Apartment Expenses'!$AE:$AE)</f>
        <v>0</v>
      </c>
      <c r="Q181" s="56">
        <f>SUMIF('Apartment Expenses'!$J:$J,Q$6&amp;$X181,'Apartment Expenses'!$AE:$AE)</f>
        <v>0</v>
      </c>
      <c r="R181" s="56">
        <f>SUMIF('Apartment Expenses'!$J:$J,R$6&amp;$X181,'Apartment Expenses'!$AE:$AE)</f>
        <v>0</v>
      </c>
      <c r="S181" s="56">
        <f>SUMIF('Apartment Expenses'!$J:$J,S$6&amp;$X181,'Apartment Expenses'!$AE:$AE)</f>
        <v>0</v>
      </c>
      <c r="X181" s="3" t="str">
        <f>IF(C181&lt;='Apartment Expenses'!$BI$3,IF(ISERROR(RIGHT(D181,LEN(D181)-7)),"",RIGHT(D181,LEN(D181)-7)),IF(ISERROR(VLOOKUP('Vendor Spending'!C181,'Apartment Expenses'!BI:BJ,2,0)),"",VLOOKUP('Vendor Spending'!C181,'Apartment Expenses'!BI:BJ,2,0)))</f>
        <v/>
      </c>
    </row>
    <row r="182" spans="3:24" x14ac:dyDescent="0.25">
      <c r="C182" s="54">
        <v>176</v>
      </c>
      <c r="D182" s="55" t="str">
        <f>IF(ISERROR(VLOOKUP(C182,'Apartment Expenses'!F:H,2,0)),X182,VLOOKUP(C182,'Apartment Expenses'!F:H,2,0))</f>
        <v/>
      </c>
      <c r="E182" s="56">
        <f>IF(ISERROR(VLOOKUP(C182,'Apartment Expenses'!F:H,3,0)),0,VLOOKUP(C182,'Apartment Expenses'!F:H,3,0))</f>
        <v>0</v>
      </c>
      <c r="H182" s="56">
        <f>SUMIF('Apartment Expenses'!$J:$J,H$6&amp;$X182,'Apartment Expenses'!$AE:$AE)</f>
        <v>0</v>
      </c>
      <c r="I182" s="56">
        <f>SUMIF('Apartment Expenses'!$J:$J,I$6&amp;$X182,'Apartment Expenses'!$AE:$AE)</f>
        <v>0</v>
      </c>
      <c r="J182" s="56">
        <f>SUMIF('Apartment Expenses'!$J:$J,J$6&amp;$X182,'Apartment Expenses'!$AE:$AE)</f>
        <v>0</v>
      </c>
      <c r="K182" s="56">
        <f>SUMIF('Apartment Expenses'!$J:$J,K$6&amp;$X182,'Apartment Expenses'!$AE:$AE)</f>
        <v>0</v>
      </c>
      <c r="L182" s="56">
        <f>SUMIF('Apartment Expenses'!$J:$J,L$6&amp;$X182,'Apartment Expenses'!$AE:$AE)</f>
        <v>0</v>
      </c>
      <c r="M182" s="56">
        <f>SUMIF('Apartment Expenses'!$J:$J,M$6&amp;$X182,'Apartment Expenses'!$AE:$AE)</f>
        <v>0</v>
      </c>
      <c r="N182" s="56">
        <f>SUMIF('Apartment Expenses'!$J:$J,N$6&amp;$X182,'Apartment Expenses'!$AE:$AE)</f>
        <v>0</v>
      </c>
      <c r="O182" s="56">
        <f>SUMIF('Apartment Expenses'!$J:$J,O$6&amp;$X182,'Apartment Expenses'!$AE:$AE)</f>
        <v>0</v>
      </c>
      <c r="P182" s="56">
        <f>SUMIF('Apartment Expenses'!$J:$J,P$6&amp;$X182,'Apartment Expenses'!$AE:$AE)</f>
        <v>0</v>
      </c>
      <c r="Q182" s="56">
        <f>SUMIF('Apartment Expenses'!$J:$J,Q$6&amp;$X182,'Apartment Expenses'!$AE:$AE)</f>
        <v>0</v>
      </c>
      <c r="R182" s="56">
        <f>SUMIF('Apartment Expenses'!$J:$J,R$6&amp;$X182,'Apartment Expenses'!$AE:$AE)</f>
        <v>0</v>
      </c>
      <c r="S182" s="56">
        <f>SUMIF('Apartment Expenses'!$J:$J,S$6&amp;$X182,'Apartment Expenses'!$AE:$AE)</f>
        <v>0</v>
      </c>
      <c r="X182" s="3" t="str">
        <f>IF(C182&lt;='Apartment Expenses'!$BI$3,IF(ISERROR(RIGHT(D182,LEN(D182)-7)),"",RIGHT(D182,LEN(D182)-7)),IF(ISERROR(VLOOKUP('Vendor Spending'!C182,'Apartment Expenses'!BI:BJ,2,0)),"",VLOOKUP('Vendor Spending'!C182,'Apartment Expenses'!BI:BJ,2,0)))</f>
        <v/>
      </c>
    </row>
    <row r="183" spans="3:24" x14ac:dyDescent="0.25">
      <c r="C183" s="54">
        <v>177</v>
      </c>
      <c r="D183" s="55" t="str">
        <f>IF(ISERROR(VLOOKUP(C183,'Apartment Expenses'!F:H,2,0)),X183,VLOOKUP(C183,'Apartment Expenses'!F:H,2,0))</f>
        <v/>
      </c>
      <c r="E183" s="56">
        <f>IF(ISERROR(VLOOKUP(C183,'Apartment Expenses'!F:H,3,0)),0,VLOOKUP(C183,'Apartment Expenses'!F:H,3,0))</f>
        <v>0</v>
      </c>
      <c r="H183" s="56">
        <f>SUMIF('Apartment Expenses'!$J:$J,H$6&amp;$X183,'Apartment Expenses'!$AE:$AE)</f>
        <v>0</v>
      </c>
      <c r="I183" s="56">
        <f>SUMIF('Apartment Expenses'!$J:$J,I$6&amp;$X183,'Apartment Expenses'!$AE:$AE)</f>
        <v>0</v>
      </c>
      <c r="J183" s="56">
        <f>SUMIF('Apartment Expenses'!$J:$J,J$6&amp;$X183,'Apartment Expenses'!$AE:$AE)</f>
        <v>0</v>
      </c>
      <c r="K183" s="56">
        <f>SUMIF('Apartment Expenses'!$J:$J,K$6&amp;$X183,'Apartment Expenses'!$AE:$AE)</f>
        <v>0</v>
      </c>
      <c r="L183" s="56">
        <f>SUMIF('Apartment Expenses'!$J:$J,L$6&amp;$X183,'Apartment Expenses'!$AE:$AE)</f>
        <v>0</v>
      </c>
      <c r="M183" s="56">
        <f>SUMIF('Apartment Expenses'!$J:$J,M$6&amp;$X183,'Apartment Expenses'!$AE:$AE)</f>
        <v>0</v>
      </c>
      <c r="N183" s="56">
        <f>SUMIF('Apartment Expenses'!$J:$J,N$6&amp;$X183,'Apartment Expenses'!$AE:$AE)</f>
        <v>0</v>
      </c>
      <c r="O183" s="56">
        <f>SUMIF('Apartment Expenses'!$J:$J,O$6&amp;$X183,'Apartment Expenses'!$AE:$AE)</f>
        <v>0</v>
      </c>
      <c r="P183" s="56">
        <f>SUMIF('Apartment Expenses'!$J:$J,P$6&amp;$X183,'Apartment Expenses'!$AE:$AE)</f>
        <v>0</v>
      </c>
      <c r="Q183" s="56">
        <f>SUMIF('Apartment Expenses'!$J:$J,Q$6&amp;$X183,'Apartment Expenses'!$AE:$AE)</f>
        <v>0</v>
      </c>
      <c r="R183" s="56">
        <f>SUMIF('Apartment Expenses'!$J:$J,R$6&amp;$X183,'Apartment Expenses'!$AE:$AE)</f>
        <v>0</v>
      </c>
      <c r="S183" s="56">
        <f>SUMIF('Apartment Expenses'!$J:$J,S$6&amp;$X183,'Apartment Expenses'!$AE:$AE)</f>
        <v>0</v>
      </c>
      <c r="X183" s="3" t="str">
        <f>IF(C183&lt;='Apartment Expenses'!$BI$3,IF(ISERROR(RIGHT(D183,LEN(D183)-7)),"",RIGHT(D183,LEN(D183)-7)),IF(ISERROR(VLOOKUP('Vendor Spending'!C183,'Apartment Expenses'!BI:BJ,2,0)),"",VLOOKUP('Vendor Spending'!C183,'Apartment Expenses'!BI:BJ,2,0)))</f>
        <v/>
      </c>
    </row>
    <row r="184" spans="3:24" x14ac:dyDescent="0.25">
      <c r="C184" s="54">
        <v>178</v>
      </c>
      <c r="D184" s="55" t="str">
        <f>IF(ISERROR(VLOOKUP(C184,'Apartment Expenses'!F:H,2,0)),X184,VLOOKUP(C184,'Apartment Expenses'!F:H,2,0))</f>
        <v/>
      </c>
      <c r="E184" s="56">
        <f>IF(ISERROR(VLOOKUP(C184,'Apartment Expenses'!F:H,3,0)),0,VLOOKUP(C184,'Apartment Expenses'!F:H,3,0))</f>
        <v>0</v>
      </c>
      <c r="H184" s="56">
        <f>SUMIF('Apartment Expenses'!$J:$J,H$6&amp;$X184,'Apartment Expenses'!$AE:$AE)</f>
        <v>0</v>
      </c>
      <c r="I184" s="56">
        <f>SUMIF('Apartment Expenses'!$J:$J,I$6&amp;$X184,'Apartment Expenses'!$AE:$AE)</f>
        <v>0</v>
      </c>
      <c r="J184" s="56">
        <f>SUMIF('Apartment Expenses'!$J:$J,J$6&amp;$X184,'Apartment Expenses'!$AE:$AE)</f>
        <v>0</v>
      </c>
      <c r="K184" s="56">
        <f>SUMIF('Apartment Expenses'!$J:$J,K$6&amp;$X184,'Apartment Expenses'!$AE:$AE)</f>
        <v>0</v>
      </c>
      <c r="L184" s="56">
        <f>SUMIF('Apartment Expenses'!$J:$J,L$6&amp;$X184,'Apartment Expenses'!$AE:$AE)</f>
        <v>0</v>
      </c>
      <c r="M184" s="56">
        <f>SUMIF('Apartment Expenses'!$J:$J,M$6&amp;$X184,'Apartment Expenses'!$AE:$AE)</f>
        <v>0</v>
      </c>
      <c r="N184" s="56">
        <f>SUMIF('Apartment Expenses'!$J:$J,N$6&amp;$X184,'Apartment Expenses'!$AE:$AE)</f>
        <v>0</v>
      </c>
      <c r="O184" s="56">
        <f>SUMIF('Apartment Expenses'!$J:$J,O$6&amp;$X184,'Apartment Expenses'!$AE:$AE)</f>
        <v>0</v>
      </c>
      <c r="P184" s="56">
        <f>SUMIF('Apartment Expenses'!$J:$J,P$6&amp;$X184,'Apartment Expenses'!$AE:$AE)</f>
        <v>0</v>
      </c>
      <c r="Q184" s="56">
        <f>SUMIF('Apartment Expenses'!$J:$J,Q$6&amp;$X184,'Apartment Expenses'!$AE:$AE)</f>
        <v>0</v>
      </c>
      <c r="R184" s="56">
        <f>SUMIF('Apartment Expenses'!$J:$J,R$6&amp;$X184,'Apartment Expenses'!$AE:$AE)</f>
        <v>0</v>
      </c>
      <c r="S184" s="56">
        <f>SUMIF('Apartment Expenses'!$J:$J,S$6&amp;$X184,'Apartment Expenses'!$AE:$AE)</f>
        <v>0</v>
      </c>
      <c r="X184" s="3" t="str">
        <f>IF(C184&lt;='Apartment Expenses'!$BI$3,IF(ISERROR(RIGHT(D184,LEN(D184)-7)),"",RIGHT(D184,LEN(D184)-7)),IF(ISERROR(VLOOKUP('Vendor Spending'!C184,'Apartment Expenses'!BI:BJ,2,0)),"",VLOOKUP('Vendor Spending'!C184,'Apartment Expenses'!BI:BJ,2,0)))</f>
        <v/>
      </c>
    </row>
    <row r="185" spans="3:24" x14ac:dyDescent="0.25">
      <c r="C185" s="54">
        <v>179</v>
      </c>
      <c r="D185" s="55" t="str">
        <f>IF(ISERROR(VLOOKUP(C185,'Apartment Expenses'!F:H,2,0)),X185,VLOOKUP(C185,'Apartment Expenses'!F:H,2,0))</f>
        <v/>
      </c>
      <c r="E185" s="56">
        <f>IF(ISERROR(VLOOKUP(C185,'Apartment Expenses'!F:H,3,0)),0,VLOOKUP(C185,'Apartment Expenses'!F:H,3,0))</f>
        <v>0</v>
      </c>
      <c r="H185" s="56">
        <f>SUMIF('Apartment Expenses'!$J:$J,H$6&amp;$X185,'Apartment Expenses'!$AE:$AE)</f>
        <v>0</v>
      </c>
      <c r="I185" s="56">
        <f>SUMIF('Apartment Expenses'!$J:$J,I$6&amp;$X185,'Apartment Expenses'!$AE:$AE)</f>
        <v>0</v>
      </c>
      <c r="J185" s="56">
        <f>SUMIF('Apartment Expenses'!$J:$J,J$6&amp;$X185,'Apartment Expenses'!$AE:$AE)</f>
        <v>0</v>
      </c>
      <c r="K185" s="56">
        <f>SUMIF('Apartment Expenses'!$J:$J,K$6&amp;$X185,'Apartment Expenses'!$AE:$AE)</f>
        <v>0</v>
      </c>
      <c r="L185" s="56">
        <f>SUMIF('Apartment Expenses'!$J:$J,L$6&amp;$X185,'Apartment Expenses'!$AE:$AE)</f>
        <v>0</v>
      </c>
      <c r="M185" s="56">
        <f>SUMIF('Apartment Expenses'!$J:$J,M$6&amp;$X185,'Apartment Expenses'!$AE:$AE)</f>
        <v>0</v>
      </c>
      <c r="N185" s="56">
        <f>SUMIF('Apartment Expenses'!$J:$J,N$6&amp;$X185,'Apartment Expenses'!$AE:$AE)</f>
        <v>0</v>
      </c>
      <c r="O185" s="56">
        <f>SUMIF('Apartment Expenses'!$J:$J,O$6&amp;$X185,'Apartment Expenses'!$AE:$AE)</f>
        <v>0</v>
      </c>
      <c r="P185" s="56">
        <f>SUMIF('Apartment Expenses'!$J:$J,P$6&amp;$X185,'Apartment Expenses'!$AE:$AE)</f>
        <v>0</v>
      </c>
      <c r="Q185" s="56">
        <f>SUMIF('Apartment Expenses'!$J:$J,Q$6&amp;$X185,'Apartment Expenses'!$AE:$AE)</f>
        <v>0</v>
      </c>
      <c r="R185" s="56">
        <f>SUMIF('Apartment Expenses'!$J:$J,R$6&amp;$X185,'Apartment Expenses'!$AE:$AE)</f>
        <v>0</v>
      </c>
      <c r="S185" s="56">
        <f>SUMIF('Apartment Expenses'!$J:$J,S$6&amp;$X185,'Apartment Expenses'!$AE:$AE)</f>
        <v>0</v>
      </c>
      <c r="X185" s="3" t="str">
        <f>IF(C185&lt;='Apartment Expenses'!$BI$3,IF(ISERROR(RIGHT(D185,LEN(D185)-7)),"",RIGHT(D185,LEN(D185)-7)),IF(ISERROR(VLOOKUP('Vendor Spending'!C185,'Apartment Expenses'!BI:BJ,2,0)),"",VLOOKUP('Vendor Spending'!C185,'Apartment Expenses'!BI:BJ,2,0)))</f>
        <v/>
      </c>
    </row>
    <row r="186" spans="3:24" x14ac:dyDescent="0.25">
      <c r="C186" s="54">
        <v>180</v>
      </c>
      <c r="D186" s="55" t="str">
        <f>IF(ISERROR(VLOOKUP(C186,'Apartment Expenses'!F:H,2,0)),X186,VLOOKUP(C186,'Apartment Expenses'!F:H,2,0))</f>
        <v/>
      </c>
      <c r="E186" s="56">
        <f>IF(ISERROR(VLOOKUP(C186,'Apartment Expenses'!F:H,3,0)),0,VLOOKUP(C186,'Apartment Expenses'!F:H,3,0))</f>
        <v>0</v>
      </c>
      <c r="H186" s="56">
        <f>SUMIF('Apartment Expenses'!$J:$J,H$6&amp;$X186,'Apartment Expenses'!$AE:$AE)</f>
        <v>0</v>
      </c>
      <c r="I186" s="56">
        <f>SUMIF('Apartment Expenses'!$J:$J,I$6&amp;$X186,'Apartment Expenses'!$AE:$AE)</f>
        <v>0</v>
      </c>
      <c r="J186" s="56">
        <f>SUMIF('Apartment Expenses'!$J:$J,J$6&amp;$X186,'Apartment Expenses'!$AE:$AE)</f>
        <v>0</v>
      </c>
      <c r="K186" s="56">
        <f>SUMIF('Apartment Expenses'!$J:$J,K$6&amp;$X186,'Apartment Expenses'!$AE:$AE)</f>
        <v>0</v>
      </c>
      <c r="L186" s="56">
        <f>SUMIF('Apartment Expenses'!$J:$J,L$6&amp;$X186,'Apartment Expenses'!$AE:$AE)</f>
        <v>0</v>
      </c>
      <c r="M186" s="56">
        <f>SUMIF('Apartment Expenses'!$J:$J,M$6&amp;$X186,'Apartment Expenses'!$AE:$AE)</f>
        <v>0</v>
      </c>
      <c r="N186" s="56">
        <f>SUMIF('Apartment Expenses'!$J:$J,N$6&amp;$X186,'Apartment Expenses'!$AE:$AE)</f>
        <v>0</v>
      </c>
      <c r="O186" s="56">
        <f>SUMIF('Apartment Expenses'!$J:$J,O$6&amp;$X186,'Apartment Expenses'!$AE:$AE)</f>
        <v>0</v>
      </c>
      <c r="P186" s="56">
        <f>SUMIF('Apartment Expenses'!$J:$J,P$6&amp;$X186,'Apartment Expenses'!$AE:$AE)</f>
        <v>0</v>
      </c>
      <c r="Q186" s="56">
        <f>SUMIF('Apartment Expenses'!$J:$J,Q$6&amp;$X186,'Apartment Expenses'!$AE:$AE)</f>
        <v>0</v>
      </c>
      <c r="R186" s="56">
        <f>SUMIF('Apartment Expenses'!$J:$J,R$6&amp;$X186,'Apartment Expenses'!$AE:$AE)</f>
        <v>0</v>
      </c>
      <c r="S186" s="56">
        <f>SUMIF('Apartment Expenses'!$J:$J,S$6&amp;$X186,'Apartment Expenses'!$AE:$AE)</f>
        <v>0</v>
      </c>
      <c r="X186" s="3" t="str">
        <f>IF(C186&lt;='Apartment Expenses'!$BI$3,IF(ISERROR(RIGHT(D186,LEN(D186)-7)),"",RIGHT(D186,LEN(D186)-7)),IF(ISERROR(VLOOKUP('Vendor Spending'!C186,'Apartment Expenses'!BI:BJ,2,0)),"",VLOOKUP('Vendor Spending'!C186,'Apartment Expenses'!BI:BJ,2,0)))</f>
        <v/>
      </c>
    </row>
    <row r="187" spans="3:24" x14ac:dyDescent="0.25">
      <c r="C187" s="54">
        <v>181</v>
      </c>
      <c r="D187" s="55" t="str">
        <f>IF(ISERROR(VLOOKUP(C187,'Apartment Expenses'!F:H,2,0)),X187,VLOOKUP(C187,'Apartment Expenses'!F:H,2,0))</f>
        <v/>
      </c>
      <c r="E187" s="56">
        <f>IF(ISERROR(VLOOKUP(C187,'Apartment Expenses'!F:H,3,0)),0,VLOOKUP(C187,'Apartment Expenses'!F:H,3,0))</f>
        <v>0</v>
      </c>
      <c r="H187" s="56">
        <f>SUMIF('Apartment Expenses'!$J:$J,H$6&amp;$X187,'Apartment Expenses'!$AE:$AE)</f>
        <v>0</v>
      </c>
      <c r="I187" s="56">
        <f>SUMIF('Apartment Expenses'!$J:$J,I$6&amp;$X187,'Apartment Expenses'!$AE:$AE)</f>
        <v>0</v>
      </c>
      <c r="J187" s="56">
        <f>SUMIF('Apartment Expenses'!$J:$J,J$6&amp;$X187,'Apartment Expenses'!$AE:$AE)</f>
        <v>0</v>
      </c>
      <c r="K187" s="56">
        <f>SUMIF('Apartment Expenses'!$J:$J,K$6&amp;$X187,'Apartment Expenses'!$AE:$AE)</f>
        <v>0</v>
      </c>
      <c r="L187" s="56">
        <f>SUMIF('Apartment Expenses'!$J:$J,L$6&amp;$X187,'Apartment Expenses'!$AE:$AE)</f>
        <v>0</v>
      </c>
      <c r="M187" s="56">
        <f>SUMIF('Apartment Expenses'!$J:$J,M$6&amp;$X187,'Apartment Expenses'!$AE:$AE)</f>
        <v>0</v>
      </c>
      <c r="N187" s="56">
        <f>SUMIF('Apartment Expenses'!$J:$J,N$6&amp;$X187,'Apartment Expenses'!$AE:$AE)</f>
        <v>0</v>
      </c>
      <c r="O187" s="56">
        <f>SUMIF('Apartment Expenses'!$J:$J,O$6&amp;$X187,'Apartment Expenses'!$AE:$AE)</f>
        <v>0</v>
      </c>
      <c r="P187" s="56">
        <f>SUMIF('Apartment Expenses'!$J:$J,P$6&amp;$X187,'Apartment Expenses'!$AE:$AE)</f>
        <v>0</v>
      </c>
      <c r="Q187" s="56">
        <f>SUMIF('Apartment Expenses'!$J:$J,Q$6&amp;$X187,'Apartment Expenses'!$AE:$AE)</f>
        <v>0</v>
      </c>
      <c r="R187" s="56">
        <f>SUMIF('Apartment Expenses'!$J:$J,R$6&amp;$X187,'Apartment Expenses'!$AE:$AE)</f>
        <v>0</v>
      </c>
      <c r="S187" s="56">
        <f>SUMIF('Apartment Expenses'!$J:$J,S$6&amp;$X187,'Apartment Expenses'!$AE:$AE)</f>
        <v>0</v>
      </c>
      <c r="X187" s="3" t="str">
        <f>IF(C187&lt;='Apartment Expenses'!$BI$3,IF(ISERROR(RIGHT(D187,LEN(D187)-7)),"",RIGHT(D187,LEN(D187)-7)),IF(ISERROR(VLOOKUP('Vendor Spending'!C187,'Apartment Expenses'!BI:BJ,2,0)),"",VLOOKUP('Vendor Spending'!C187,'Apartment Expenses'!BI:BJ,2,0)))</f>
        <v/>
      </c>
    </row>
    <row r="188" spans="3:24" x14ac:dyDescent="0.25">
      <c r="C188" s="54">
        <v>182</v>
      </c>
      <c r="D188" s="55" t="str">
        <f>IF(ISERROR(VLOOKUP(C188,'Apartment Expenses'!F:H,2,0)),X188,VLOOKUP(C188,'Apartment Expenses'!F:H,2,0))</f>
        <v/>
      </c>
      <c r="E188" s="56">
        <f>IF(ISERROR(VLOOKUP(C188,'Apartment Expenses'!F:H,3,0)),0,VLOOKUP(C188,'Apartment Expenses'!F:H,3,0))</f>
        <v>0</v>
      </c>
      <c r="H188" s="56">
        <f>SUMIF('Apartment Expenses'!$J:$J,H$6&amp;$X188,'Apartment Expenses'!$AE:$AE)</f>
        <v>0</v>
      </c>
      <c r="I188" s="56">
        <f>SUMIF('Apartment Expenses'!$J:$J,I$6&amp;$X188,'Apartment Expenses'!$AE:$AE)</f>
        <v>0</v>
      </c>
      <c r="J188" s="56">
        <f>SUMIF('Apartment Expenses'!$J:$J,J$6&amp;$X188,'Apartment Expenses'!$AE:$AE)</f>
        <v>0</v>
      </c>
      <c r="K188" s="56">
        <f>SUMIF('Apartment Expenses'!$J:$J,K$6&amp;$X188,'Apartment Expenses'!$AE:$AE)</f>
        <v>0</v>
      </c>
      <c r="L188" s="56">
        <f>SUMIF('Apartment Expenses'!$J:$J,L$6&amp;$X188,'Apartment Expenses'!$AE:$AE)</f>
        <v>0</v>
      </c>
      <c r="M188" s="56">
        <f>SUMIF('Apartment Expenses'!$J:$J,M$6&amp;$X188,'Apartment Expenses'!$AE:$AE)</f>
        <v>0</v>
      </c>
      <c r="N188" s="56">
        <f>SUMIF('Apartment Expenses'!$J:$J,N$6&amp;$X188,'Apartment Expenses'!$AE:$AE)</f>
        <v>0</v>
      </c>
      <c r="O188" s="56">
        <f>SUMIF('Apartment Expenses'!$J:$J,O$6&amp;$X188,'Apartment Expenses'!$AE:$AE)</f>
        <v>0</v>
      </c>
      <c r="P188" s="56">
        <f>SUMIF('Apartment Expenses'!$J:$J,P$6&amp;$X188,'Apartment Expenses'!$AE:$AE)</f>
        <v>0</v>
      </c>
      <c r="Q188" s="56">
        <f>SUMIF('Apartment Expenses'!$J:$J,Q$6&amp;$X188,'Apartment Expenses'!$AE:$AE)</f>
        <v>0</v>
      </c>
      <c r="R188" s="56">
        <f>SUMIF('Apartment Expenses'!$J:$J,R$6&amp;$X188,'Apartment Expenses'!$AE:$AE)</f>
        <v>0</v>
      </c>
      <c r="S188" s="56">
        <f>SUMIF('Apartment Expenses'!$J:$J,S$6&amp;$X188,'Apartment Expenses'!$AE:$AE)</f>
        <v>0</v>
      </c>
      <c r="X188" s="3" t="str">
        <f>IF(C188&lt;='Apartment Expenses'!$BI$3,IF(ISERROR(RIGHT(D188,LEN(D188)-7)),"",RIGHT(D188,LEN(D188)-7)),IF(ISERROR(VLOOKUP('Vendor Spending'!C188,'Apartment Expenses'!BI:BJ,2,0)),"",VLOOKUP('Vendor Spending'!C188,'Apartment Expenses'!BI:BJ,2,0)))</f>
        <v/>
      </c>
    </row>
    <row r="189" spans="3:24" x14ac:dyDescent="0.25">
      <c r="C189" s="54">
        <v>183</v>
      </c>
      <c r="D189" s="55" t="str">
        <f>IF(ISERROR(VLOOKUP(C189,'Apartment Expenses'!F:H,2,0)),X189,VLOOKUP(C189,'Apartment Expenses'!F:H,2,0))</f>
        <v/>
      </c>
      <c r="E189" s="56">
        <f>IF(ISERROR(VLOOKUP(C189,'Apartment Expenses'!F:H,3,0)),0,VLOOKUP(C189,'Apartment Expenses'!F:H,3,0))</f>
        <v>0</v>
      </c>
      <c r="H189" s="56">
        <f>SUMIF('Apartment Expenses'!$J:$J,H$6&amp;$X189,'Apartment Expenses'!$AE:$AE)</f>
        <v>0</v>
      </c>
      <c r="I189" s="56">
        <f>SUMIF('Apartment Expenses'!$J:$J,I$6&amp;$X189,'Apartment Expenses'!$AE:$AE)</f>
        <v>0</v>
      </c>
      <c r="J189" s="56">
        <f>SUMIF('Apartment Expenses'!$J:$J,J$6&amp;$X189,'Apartment Expenses'!$AE:$AE)</f>
        <v>0</v>
      </c>
      <c r="K189" s="56">
        <f>SUMIF('Apartment Expenses'!$J:$J,K$6&amp;$X189,'Apartment Expenses'!$AE:$AE)</f>
        <v>0</v>
      </c>
      <c r="L189" s="56">
        <f>SUMIF('Apartment Expenses'!$J:$J,L$6&amp;$X189,'Apartment Expenses'!$AE:$AE)</f>
        <v>0</v>
      </c>
      <c r="M189" s="56">
        <f>SUMIF('Apartment Expenses'!$J:$J,M$6&amp;$X189,'Apartment Expenses'!$AE:$AE)</f>
        <v>0</v>
      </c>
      <c r="N189" s="56">
        <f>SUMIF('Apartment Expenses'!$J:$J,N$6&amp;$X189,'Apartment Expenses'!$AE:$AE)</f>
        <v>0</v>
      </c>
      <c r="O189" s="56">
        <f>SUMIF('Apartment Expenses'!$J:$J,O$6&amp;$X189,'Apartment Expenses'!$AE:$AE)</f>
        <v>0</v>
      </c>
      <c r="P189" s="56">
        <f>SUMIF('Apartment Expenses'!$J:$J,P$6&amp;$X189,'Apartment Expenses'!$AE:$AE)</f>
        <v>0</v>
      </c>
      <c r="Q189" s="56">
        <f>SUMIF('Apartment Expenses'!$J:$J,Q$6&amp;$X189,'Apartment Expenses'!$AE:$AE)</f>
        <v>0</v>
      </c>
      <c r="R189" s="56">
        <f>SUMIF('Apartment Expenses'!$J:$J,R$6&amp;$X189,'Apartment Expenses'!$AE:$AE)</f>
        <v>0</v>
      </c>
      <c r="S189" s="56">
        <f>SUMIF('Apartment Expenses'!$J:$J,S$6&amp;$X189,'Apartment Expenses'!$AE:$AE)</f>
        <v>0</v>
      </c>
      <c r="X189" s="3" t="str">
        <f>IF(C189&lt;='Apartment Expenses'!$BI$3,IF(ISERROR(RIGHT(D189,LEN(D189)-7)),"",RIGHT(D189,LEN(D189)-7)),IF(ISERROR(VLOOKUP('Vendor Spending'!C189,'Apartment Expenses'!BI:BJ,2,0)),"",VLOOKUP('Vendor Spending'!C189,'Apartment Expenses'!BI:BJ,2,0)))</f>
        <v/>
      </c>
    </row>
    <row r="190" spans="3:24" x14ac:dyDescent="0.25">
      <c r="C190" s="54">
        <v>184</v>
      </c>
      <c r="D190" s="55" t="str">
        <f>IF(ISERROR(VLOOKUP(C190,'Apartment Expenses'!F:H,2,0)),X190,VLOOKUP(C190,'Apartment Expenses'!F:H,2,0))</f>
        <v/>
      </c>
      <c r="E190" s="56">
        <f>IF(ISERROR(VLOOKUP(C190,'Apartment Expenses'!F:H,3,0)),0,VLOOKUP(C190,'Apartment Expenses'!F:H,3,0))</f>
        <v>0</v>
      </c>
      <c r="H190" s="56">
        <f>SUMIF('Apartment Expenses'!$J:$J,H$6&amp;$X190,'Apartment Expenses'!$AE:$AE)</f>
        <v>0</v>
      </c>
      <c r="I190" s="56">
        <f>SUMIF('Apartment Expenses'!$J:$J,I$6&amp;$X190,'Apartment Expenses'!$AE:$AE)</f>
        <v>0</v>
      </c>
      <c r="J190" s="56">
        <f>SUMIF('Apartment Expenses'!$J:$J,J$6&amp;$X190,'Apartment Expenses'!$AE:$AE)</f>
        <v>0</v>
      </c>
      <c r="K190" s="56">
        <f>SUMIF('Apartment Expenses'!$J:$J,K$6&amp;$X190,'Apartment Expenses'!$AE:$AE)</f>
        <v>0</v>
      </c>
      <c r="L190" s="56">
        <f>SUMIF('Apartment Expenses'!$J:$J,L$6&amp;$X190,'Apartment Expenses'!$AE:$AE)</f>
        <v>0</v>
      </c>
      <c r="M190" s="56">
        <f>SUMIF('Apartment Expenses'!$J:$J,M$6&amp;$X190,'Apartment Expenses'!$AE:$AE)</f>
        <v>0</v>
      </c>
      <c r="N190" s="56">
        <f>SUMIF('Apartment Expenses'!$J:$J,N$6&amp;$X190,'Apartment Expenses'!$AE:$AE)</f>
        <v>0</v>
      </c>
      <c r="O190" s="56">
        <f>SUMIF('Apartment Expenses'!$J:$J,O$6&amp;$X190,'Apartment Expenses'!$AE:$AE)</f>
        <v>0</v>
      </c>
      <c r="P190" s="56">
        <f>SUMIF('Apartment Expenses'!$J:$J,P$6&amp;$X190,'Apartment Expenses'!$AE:$AE)</f>
        <v>0</v>
      </c>
      <c r="Q190" s="56">
        <f>SUMIF('Apartment Expenses'!$J:$J,Q$6&amp;$X190,'Apartment Expenses'!$AE:$AE)</f>
        <v>0</v>
      </c>
      <c r="R190" s="56">
        <f>SUMIF('Apartment Expenses'!$J:$J,R$6&amp;$X190,'Apartment Expenses'!$AE:$AE)</f>
        <v>0</v>
      </c>
      <c r="S190" s="56">
        <f>SUMIF('Apartment Expenses'!$J:$J,S$6&amp;$X190,'Apartment Expenses'!$AE:$AE)</f>
        <v>0</v>
      </c>
      <c r="X190" s="3" t="str">
        <f>IF(C190&lt;='Apartment Expenses'!$BI$3,IF(ISERROR(RIGHT(D190,LEN(D190)-7)),"",RIGHT(D190,LEN(D190)-7)),IF(ISERROR(VLOOKUP('Vendor Spending'!C190,'Apartment Expenses'!BI:BJ,2,0)),"",VLOOKUP('Vendor Spending'!C190,'Apartment Expenses'!BI:BJ,2,0)))</f>
        <v/>
      </c>
    </row>
    <row r="191" spans="3:24" x14ac:dyDescent="0.25">
      <c r="C191" s="54">
        <v>185</v>
      </c>
      <c r="D191" s="55" t="str">
        <f>IF(ISERROR(VLOOKUP(C191,'Apartment Expenses'!F:H,2,0)),X191,VLOOKUP(C191,'Apartment Expenses'!F:H,2,0))</f>
        <v/>
      </c>
      <c r="E191" s="56">
        <f>IF(ISERROR(VLOOKUP(C191,'Apartment Expenses'!F:H,3,0)),0,VLOOKUP(C191,'Apartment Expenses'!F:H,3,0))</f>
        <v>0</v>
      </c>
      <c r="H191" s="56">
        <f>SUMIF('Apartment Expenses'!$J:$J,H$6&amp;$X191,'Apartment Expenses'!$AE:$AE)</f>
        <v>0</v>
      </c>
      <c r="I191" s="56">
        <f>SUMIF('Apartment Expenses'!$J:$J,I$6&amp;$X191,'Apartment Expenses'!$AE:$AE)</f>
        <v>0</v>
      </c>
      <c r="J191" s="56">
        <f>SUMIF('Apartment Expenses'!$J:$J,J$6&amp;$X191,'Apartment Expenses'!$AE:$AE)</f>
        <v>0</v>
      </c>
      <c r="K191" s="56">
        <f>SUMIF('Apartment Expenses'!$J:$J,K$6&amp;$X191,'Apartment Expenses'!$AE:$AE)</f>
        <v>0</v>
      </c>
      <c r="L191" s="56">
        <f>SUMIF('Apartment Expenses'!$J:$J,L$6&amp;$X191,'Apartment Expenses'!$AE:$AE)</f>
        <v>0</v>
      </c>
      <c r="M191" s="56">
        <f>SUMIF('Apartment Expenses'!$J:$J,M$6&amp;$X191,'Apartment Expenses'!$AE:$AE)</f>
        <v>0</v>
      </c>
      <c r="N191" s="56">
        <f>SUMIF('Apartment Expenses'!$J:$J,N$6&amp;$X191,'Apartment Expenses'!$AE:$AE)</f>
        <v>0</v>
      </c>
      <c r="O191" s="56">
        <f>SUMIF('Apartment Expenses'!$J:$J,O$6&amp;$X191,'Apartment Expenses'!$AE:$AE)</f>
        <v>0</v>
      </c>
      <c r="P191" s="56">
        <f>SUMIF('Apartment Expenses'!$J:$J,P$6&amp;$X191,'Apartment Expenses'!$AE:$AE)</f>
        <v>0</v>
      </c>
      <c r="Q191" s="56">
        <f>SUMIF('Apartment Expenses'!$J:$J,Q$6&amp;$X191,'Apartment Expenses'!$AE:$AE)</f>
        <v>0</v>
      </c>
      <c r="R191" s="56">
        <f>SUMIF('Apartment Expenses'!$J:$J,R$6&amp;$X191,'Apartment Expenses'!$AE:$AE)</f>
        <v>0</v>
      </c>
      <c r="S191" s="56">
        <f>SUMIF('Apartment Expenses'!$J:$J,S$6&amp;$X191,'Apartment Expenses'!$AE:$AE)</f>
        <v>0</v>
      </c>
      <c r="X191" s="3" t="str">
        <f>IF(C191&lt;='Apartment Expenses'!$BI$3,IF(ISERROR(RIGHT(D191,LEN(D191)-7)),"",RIGHT(D191,LEN(D191)-7)),IF(ISERROR(VLOOKUP('Vendor Spending'!C191,'Apartment Expenses'!BI:BJ,2,0)),"",VLOOKUP('Vendor Spending'!C191,'Apartment Expenses'!BI:BJ,2,0)))</f>
        <v/>
      </c>
    </row>
    <row r="192" spans="3:24" x14ac:dyDescent="0.25">
      <c r="C192" s="54">
        <v>186</v>
      </c>
      <c r="D192" s="55" t="str">
        <f>IF(ISERROR(VLOOKUP(C192,'Apartment Expenses'!F:H,2,0)),X192,VLOOKUP(C192,'Apartment Expenses'!F:H,2,0))</f>
        <v/>
      </c>
      <c r="E192" s="56">
        <f>IF(ISERROR(VLOOKUP(C192,'Apartment Expenses'!F:H,3,0)),0,VLOOKUP(C192,'Apartment Expenses'!F:H,3,0))</f>
        <v>0</v>
      </c>
      <c r="H192" s="56">
        <f>SUMIF('Apartment Expenses'!$J:$J,H$6&amp;$X192,'Apartment Expenses'!$AE:$AE)</f>
        <v>0</v>
      </c>
      <c r="I192" s="56">
        <f>SUMIF('Apartment Expenses'!$J:$J,I$6&amp;$X192,'Apartment Expenses'!$AE:$AE)</f>
        <v>0</v>
      </c>
      <c r="J192" s="56">
        <f>SUMIF('Apartment Expenses'!$J:$J,J$6&amp;$X192,'Apartment Expenses'!$AE:$AE)</f>
        <v>0</v>
      </c>
      <c r="K192" s="56">
        <f>SUMIF('Apartment Expenses'!$J:$J,K$6&amp;$X192,'Apartment Expenses'!$AE:$AE)</f>
        <v>0</v>
      </c>
      <c r="L192" s="56">
        <f>SUMIF('Apartment Expenses'!$J:$J,L$6&amp;$X192,'Apartment Expenses'!$AE:$AE)</f>
        <v>0</v>
      </c>
      <c r="M192" s="56">
        <f>SUMIF('Apartment Expenses'!$J:$J,M$6&amp;$X192,'Apartment Expenses'!$AE:$AE)</f>
        <v>0</v>
      </c>
      <c r="N192" s="56">
        <f>SUMIF('Apartment Expenses'!$J:$J,N$6&amp;$X192,'Apartment Expenses'!$AE:$AE)</f>
        <v>0</v>
      </c>
      <c r="O192" s="56">
        <f>SUMIF('Apartment Expenses'!$J:$J,O$6&amp;$X192,'Apartment Expenses'!$AE:$AE)</f>
        <v>0</v>
      </c>
      <c r="P192" s="56">
        <f>SUMIF('Apartment Expenses'!$J:$J,P$6&amp;$X192,'Apartment Expenses'!$AE:$AE)</f>
        <v>0</v>
      </c>
      <c r="Q192" s="56">
        <f>SUMIF('Apartment Expenses'!$J:$J,Q$6&amp;$X192,'Apartment Expenses'!$AE:$AE)</f>
        <v>0</v>
      </c>
      <c r="R192" s="56">
        <f>SUMIF('Apartment Expenses'!$J:$J,R$6&amp;$X192,'Apartment Expenses'!$AE:$AE)</f>
        <v>0</v>
      </c>
      <c r="S192" s="56">
        <f>SUMIF('Apartment Expenses'!$J:$J,S$6&amp;$X192,'Apartment Expenses'!$AE:$AE)</f>
        <v>0</v>
      </c>
      <c r="X192" s="3" t="str">
        <f>IF(C192&lt;='Apartment Expenses'!$BI$3,IF(ISERROR(RIGHT(D192,LEN(D192)-7)),"",RIGHT(D192,LEN(D192)-7)),IF(ISERROR(VLOOKUP('Vendor Spending'!C192,'Apartment Expenses'!BI:BJ,2,0)),"",VLOOKUP('Vendor Spending'!C192,'Apartment Expenses'!BI:BJ,2,0)))</f>
        <v/>
      </c>
    </row>
    <row r="193" spans="3:24" x14ac:dyDescent="0.25">
      <c r="C193" s="54">
        <v>187</v>
      </c>
      <c r="D193" s="55" t="str">
        <f>IF(ISERROR(VLOOKUP(C193,'Apartment Expenses'!F:H,2,0)),X193,VLOOKUP(C193,'Apartment Expenses'!F:H,2,0))</f>
        <v/>
      </c>
      <c r="E193" s="56">
        <f>IF(ISERROR(VLOOKUP(C193,'Apartment Expenses'!F:H,3,0)),0,VLOOKUP(C193,'Apartment Expenses'!F:H,3,0))</f>
        <v>0</v>
      </c>
      <c r="H193" s="56">
        <f>SUMIF('Apartment Expenses'!$J:$J,H$6&amp;$X193,'Apartment Expenses'!$AE:$AE)</f>
        <v>0</v>
      </c>
      <c r="I193" s="56">
        <f>SUMIF('Apartment Expenses'!$J:$J,I$6&amp;$X193,'Apartment Expenses'!$AE:$AE)</f>
        <v>0</v>
      </c>
      <c r="J193" s="56">
        <f>SUMIF('Apartment Expenses'!$J:$J,J$6&amp;$X193,'Apartment Expenses'!$AE:$AE)</f>
        <v>0</v>
      </c>
      <c r="K193" s="56">
        <f>SUMIF('Apartment Expenses'!$J:$J,K$6&amp;$X193,'Apartment Expenses'!$AE:$AE)</f>
        <v>0</v>
      </c>
      <c r="L193" s="56">
        <f>SUMIF('Apartment Expenses'!$J:$J,L$6&amp;$X193,'Apartment Expenses'!$AE:$AE)</f>
        <v>0</v>
      </c>
      <c r="M193" s="56">
        <f>SUMIF('Apartment Expenses'!$J:$J,M$6&amp;$X193,'Apartment Expenses'!$AE:$AE)</f>
        <v>0</v>
      </c>
      <c r="N193" s="56">
        <f>SUMIF('Apartment Expenses'!$J:$J,N$6&amp;$X193,'Apartment Expenses'!$AE:$AE)</f>
        <v>0</v>
      </c>
      <c r="O193" s="56">
        <f>SUMIF('Apartment Expenses'!$J:$J,O$6&amp;$X193,'Apartment Expenses'!$AE:$AE)</f>
        <v>0</v>
      </c>
      <c r="P193" s="56">
        <f>SUMIF('Apartment Expenses'!$J:$J,P$6&amp;$X193,'Apartment Expenses'!$AE:$AE)</f>
        <v>0</v>
      </c>
      <c r="Q193" s="56">
        <f>SUMIF('Apartment Expenses'!$J:$J,Q$6&amp;$X193,'Apartment Expenses'!$AE:$AE)</f>
        <v>0</v>
      </c>
      <c r="R193" s="56">
        <f>SUMIF('Apartment Expenses'!$J:$J,R$6&amp;$X193,'Apartment Expenses'!$AE:$AE)</f>
        <v>0</v>
      </c>
      <c r="S193" s="56">
        <f>SUMIF('Apartment Expenses'!$J:$J,S$6&amp;$X193,'Apartment Expenses'!$AE:$AE)</f>
        <v>0</v>
      </c>
      <c r="X193" s="3" t="str">
        <f>IF(C193&lt;='Apartment Expenses'!$BI$3,IF(ISERROR(RIGHT(D193,LEN(D193)-7)),"",RIGHT(D193,LEN(D193)-7)),IF(ISERROR(VLOOKUP('Vendor Spending'!C193,'Apartment Expenses'!BI:BJ,2,0)),"",VLOOKUP('Vendor Spending'!C193,'Apartment Expenses'!BI:BJ,2,0)))</f>
        <v/>
      </c>
    </row>
    <row r="194" spans="3:24" x14ac:dyDescent="0.25">
      <c r="C194" s="54">
        <v>188</v>
      </c>
      <c r="D194" s="55" t="str">
        <f>IF(ISERROR(VLOOKUP(C194,'Apartment Expenses'!F:H,2,0)),X194,VLOOKUP(C194,'Apartment Expenses'!F:H,2,0))</f>
        <v/>
      </c>
      <c r="E194" s="56">
        <f>IF(ISERROR(VLOOKUP(C194,'Apartment Expenses'!F:H,3,0)),0,VLOOKUP(C194,'Apartment Expenses'!F:H,3,0))</f>
        <v>0</v>
      </c>
      <c r="H194" s="56">
        <f>SUMIF('Apartment Expenses'!$J:$J,H$6&amp;$X194,'Apartment Expenses'!$AE:$AE)</f>
        <v>0</v>
      </c>
      <c r="I194" s="56">
        <f>SUMIF('Apartment Expenses'!$J:$J,I$6&amp;$X194,'Apartment Expenses'!$AE:$AE)</f>
        <v>0</v>
      </c>
      <c r="J194" s="56">
        <f>SUMIF('Apartment Expenses'!$J:$J,J$6&amp;$X194,'Apartment Expenses'!$AE:$AE)</f>
        <v>0</v>
      </c>
      <c r="K194" s="56">
        <f>SUMIF('Apartment Expenses'!$J:$J,K$6&amp;$X194,'Apartment Expenses'!$AE:$AE)</f>
        <v>0</v>
      </c>
      <c r="L194" s="56">
        <f>SUMIF('Apartment Expenses'!$J:$J,L$6&amp;$X194,'Apartment Expenses'!$AE:$AE)</f>
        <v>0</v>
      </c>
      <c r="M194" s="56">
        <f>SUMIF('Apartment Expenses'!$J:$J,M$6&amp;$X194,'Apartment Expenses'!$AE:$AE)</f>
        <v>0</v>
      </c>
      <c r="N194" s="56">
        <f>SUMIF('Apartment Expenses'!$J:$J,N$6&amp;$X194,'Apartment Expenses'!$AE:$AE)</f>
        <v>0</v>
      </c>
      <c r="O194" s="56">
        <f>SUMIF('Apartment Expenses'!$J:$J,O$6&amp;$X194,'Apartment Expenses'!$AE:$AE)</f>
        <v>0</v>
      </c>
      <c r="P194" s="56">
        <f>SUMIF('Apartment Expenses'!$J:$J,P$6&amp;$X194,'Apartment Expenses'!$AE:$AE)</f>
        <v>0</v>
      </c>
      <c r="Q194" s="56">
        <f>SUMIF('Apartment Expenses'!$J:$J,Q$6&amp;$X194,'Apartment Expenses'!$AE:$AE)</f>
        <v>0</v>
      </c>
      <c r="R194" s="56">
        <f>SUMIF('Apartment Expenses'!$J:$J,R$6&amp;$X194,'Apartment Expenses'!$AE:$AE)</f>
        <v>0</v>
      </c>
      <c r="S194" s="56">
        <f>SUMIF('Apartment Expenses'!$J:$J,S$6&amp;$X194,'Apartment Expenses'!$AE:$AE)</f>
        <v>0</v>
      </c>
      <c r="X194" s="3" t="str">
        <f>IF(C194&lt;='Apartment Expenses'!$BI$3,IF(ISERROR(RIGHT(D194,LEN(D194)-7)),"",RIGHT(D194,LEN(D194)-7)),IF(ISERROR(VLOOKUP('Vendor Spending'!C194,'Apartment Expenses'!BI:BJ,2,0)),"",VLOOKUP('Vendor Spending'!C194,'Apartment Expenses'!BI:BJ,2,0)))</f>
        <v/>
      </c>
    </row>
    <row r="195" spans="3:24" x14ac:dyDescent="0.25">
      <c r="C195" s="54">
        <v>189</v>
      </c>
      <c r="D195" s="55" t="str">
        <f>IF(ISERROR(VLOOKUP(C195,'Apartment Expenses'!F:H,2,0)),X195,VLOOKUP(C195,'Apartment Expenses'!F:H,2,0))</f>
        <v/>
      </c>
      <c r="E195" s="56">
        <f>IF(ISERROR(VLOOKUP(C195,'Apartment Expenses'!F:H,3,0)),0,VLOOKUP(C195,'Apartment Expenses'!F:H,3,0))</f>
        <v>0</v>
      </c>
      <c r="H195" s="56">
        <f>SUMIF('Apartment Expenses'!$J:$J,H$6&amp;$X195,'Apartment Expenses'!$AE:$AE)</f>
        <v>0</v>
      </c>
      <c r="I195" s="56">
        <f>SUMIF('Apartment Expenses'!$J:$J,I$6&amp;$X195,'Apartment Expenses'!$AE:$AE)</f>
        <v>0</v>
      </c>
      <c r="J195" s="56">
        <f>SUMIF('Apartment Expenses'!$J:$J,J$6&amp;$X195,'Apartment Expenses'!$AE:$AE)</f>
        <v>0</v>
      </c>
      <c r="K195" s="56">
        <f>SUMIF('Apartment Expenses'!$J:$J,K$6&amp;$X195,'Apartment Expenses'!$AE:$AE)</f>
        <v>0</v>
      </c>
      <c r="L195" s="56">
        <f>SUMIF('Apartment Expenses'!$J:$J,L$6&amp;$X195,'Apartment Expenses'!$AE:$AE)</f>
        <v>0</v>
      </c>
      <c r="M195" s="56">
        <f>SUMIF('Apartment Expenses'!$J:$J,M$6&amp;$X195,'Apartment Expenses'!$AE:$AE)</f>
        <v>0</v>
      </c>
      <c r="N195" s="56">
        <f>SUMIF('Apartment Expenses'!$J:$J,N$6&amp;$X195,'Apartment Expenses'!$AE:$AE)</f>
        <v>0</v>
      </c>
      <c r="O195" s="56">
        <f>SUMIF('Apartment Expenses'!$J:$J,O$6&amp;$X195,'Apartment Expenses'!$AE:$AE)</f>
        <v>0</v>
      </c>
      <c r="P195" s="56">
        <f>SUMIF('Apartment Expenses'!$J:$J,P$6&amp;$X195,'Apartment Expenses'!$AE:$AE)</f>
        <v>0</v>
      </c>
      <c r="Q195" s="56">
        <f>SUMIF('Apartment Expenses'!$J:$J,Q$6&amp;$X195,'Apartment Expenses'!$AE:$AE)</f>
        <v>0</v>
      </c>
      <c r="R195" s="56">
        <f>SUMIF('Apartment Expenses'!$J:$J,R$6&amp;$X195,'Apartment Expenses'!$AE:$AE)</f>
        <v>0</v>
      </c>
      <c r="S195" s="56">
        <f>SUMIF('Apartment Expenses'!$J:$J,S$6&amp;$X195,'Apartment Expenses'!$AE:$AE)</f>
        <v>0</v>
      </c>
      <c r="X195" s="3" t="str">
        <f>IF(C195&lt;='Apartment Expenses'!$BI$3,IF(ISERROR(RIGHT(D195,LEN(D195)-7)),"",RIGHT(D195,LEN(D195)-7)),IF(ISERROR(VLOOKUP('Vendor Spending'!C195,'Apartment Expenses'!BI:BJ,2,0)),"",VLOOKUP('Vendor Spending'!C195,'Apartment Expenses'!BI:BJ,2,0)))</f>
        <v/>
      </c>
    </row>
    <row r="196" spans="3:24" x14ac:dyDescent="0.25">
      <c r="C196" s="54">
        <v>190</v>
      </c>
      <c r="D196" s="55" t="str">
        <f>IF(ISERROR(VLOOKUP(C196,'Apartment Expenses'!F:H,2,0)),X196,VLOOKUP(C196,'Apartment Expenses'!F:H,2,0))</f>
        <v/>
      </c>
      <c r="E196" s="56">
        <f>IF(ISERROR(VLOOKUP(C196,'Apartment Expenses'!F:H,3,0)),0,VLOOKUP(C196,'Apartment Expenses'!F:H,3,0))</f>
        <v>0</v>
      </c>
      <c r="H196" s="56">
        <f>SUMIF('Apartment Expenses'!$J:$J,H$6&amp;$X196,'Apartment Expenses'!$AE:$AE)</f>
        <v>0</v>
      </c>
      <c r="I196" s="56">
        <f>SUMIF('Apartment Expenses'!$J:$J,I$6&amp;$X196,'Apartment Expenses'!$AE:$AE)</f>
        <v>0</v>
      </c>
      <c r="J196" s="56">
        <f>SUMIF('Apartment Expenses'!$J:$J,J$6&amp;$X196,'Apartment Expenses'!$AE:$AE)</f>
        <v>0</v>
      </c>
      <c r="K196" s="56">
        <f>SUMIF('Apartment Expenses'!$J:$J,K$6&amp;$X196,'Apartment Expenses'!$AE:$AE)</f>
        <v>0</v>
      </c>
      <c r="L196" s="56">
        <f>SUMIF('Apartment Expenses'!$J:$J,L$6&amp;$X196,'Apartment Expenses'!$AE:$AE)</f>
        <v>0</v>
      </c>
      <c r="M196" s="56">
        <f>SUMIF('Apartment Expenses'!$J:$J,M$6&amp;$X196,'Apartment Expenses'!$AE:$AE)</f>
        <v>0</v>
      </c>
      <c r="N196" s="56">
        <f>SUMIF('Apartment Expenses'!$J:$J,N$6&amp;$X196,'Apartment Expenses'!$AE:$AE)</f>
        <v>0</v>
      </c>
      <c r="O196" s="56">
        <f>SUMIF('Apartment Expenses'!$J:$J,O$6&amp;$X196,'Apartment Expenses'!$AE:$AE)</f>
        <v>0</v>
      </c>
      <c r="P196" s="56">
        <f>SUMIF('Apartment Expenses'!$J:$J,P$6&amp;$X196,'Apartment Expenses'!$AE:$AE)</f>
        <v>0</v>
      </c>
      <c r="Q196" s="56">
        <f>SUMIF('Apartment Expenses'!$J:$J,Q$6&amp;$X196,'Apartment Expenses'!$AE:$AE)</f>
        <v>0</v>
      </c>
      <c r="R196" s="56">
        <f>SUMIF('Apartment Expenses'!$J:$J,R$6&amp;$X196,'Apartment Expenses'!$AE:$AE)</f>
        <v>0</v>
      </c>
      <c r="S196" s="56">
        <f>SUMIF('Apartment Expenses'!$J:$J,S$6&amp;$X196,'Apartment Expenses'!$AE:$AE)</f>
        <v>0</v>
      </c>
      <c r="X196" s="3" t="str">
        <f>IF(C196&lt;='Apartment Expenses'!$BI$3,IF(ISERROR(RIGHT(D196,LEN(D196)-7)),"",RIGHT(D196,LEN(D196)-7)),IF(ISERROR(VLOOKUP('Vendor Spending'!C196,'Apartment Expenses'!BI:BJ,2,0)),"",VLOOKUP('Vendor Spending'!C196,'Apartment Expenses'!BI:BJ,2,0)))</f>
        <v/>
      </c>
    </row>
    <row r="197" spans="3:24" x14ac:dyDescent="0.25">
      <c r="C197" s="54">
        <v>191</v>
      </c>
      <c r="D197" s="55" t="str">
        <f>IF(ISERROR(VLOOKUP(C197,'Apartment Expenses'!F:H,2,0)),X197,VLOOKUP(C197,'Apartment Expenses'!F:H,2,0))</f>
        <v/>
      </c>
      <c r="E197" s="56">
        <f>IF(ISERROR(VLOOKUP(C197,'Apartment Expenses'!F:H,3,0)),0,VLOOKUP(C197,'Apartment Expenses'!F:H,3,0))</f>
        <v>0</v>
      </c>
      <c r="H197" s="56">
        <f>SUMIF('Apartment Expenses'!$J:$J,H$6&amp;$X197,'Apartment Expenses'!$AE:$AE)</f>
        <v>0</v>
      </c>
      <c r="I197" s="56">
        <f>SUMIF('Apartment Expenses'!$J:$J,I$6&amp;$X197,'Apartment Expenses'!$AE:$AE)</f>
        <v>0</v>
      </c>
      <c r="J197" s="56">
        <f>SUMIF('Apartment Expenses'!$J:$J,J$6&amp;$X197,'Apartment Expenses'!$AE:$AE)</f>
        <v>0</v>
      </c>
      <c r="K197" s="56">
        <f>SUMIF('Apartment Expenses'!$J:$J,K$6&amp;$X197,'Apartment Expenses'!$AE:$AE)</f>
        <v>0</v>
      </c>
      <c r="L197" s="56">
        <f>SUMIF('Apartment Expenses'!$J:$J,L$6&amp;$X197,'Apartment Expenses'!$AE:$AE)</f>
        <v>0</v>
      </c>
      <c r="M197" s="56">
        <f>SUMIF('Apartment Expenses'!$J:$J,M$6&amp;$X197,'Apartment Expenses'!$AE:$AE)</f>
        <v>0</v>
      </c>
      <c r="N197" s="56">
        <f>SUMIF('Apartment Expenses'!$J:$J,N$6&amp;$X197,'Apartment Expenses'!$AE:$AE)</f>
        <v>0</v>
      </c>
      <c r="O197" s="56">
        <f>SUMIF('Apartment Expenses'!$J:$J,O$6&amp;$X197,'Apartment Expenses'!$AE:$AE)</f>
        <v>0</v>
      </c>
      <c r="P197" s="56">
        <f>SUMIF('Apartment Expenses'!$J:$J,P$6&amp;$X197,'Apartment Expenses'!$AE:$AE)</f>
        <v>0</v>
      </c>
      <c r="Q197" s="56">
        <f>SUMIF('Apartment Expenses'!$J:$J,Q$6&amp;$X197,'Apartment Expenses'!$AE:$AE)</f>
        <v>0</v>
      </c>
      <c r="R197" s="56">
        <f>SUMIF('Apartment Expenses'!$J:$J,R$6&amp;$X197,'Apartment Expenses'!$AE:$AE)</f>
        <v>0</v>
      </c>
      <c r="S197" s="56">
        <f>SUMIF('Apartment Expenses'!$J:$J,S$6&amp;$X197,'Apartment Expenses'!$AE:$AE)</f>
        <v>0</v>
      </c>
      <c r="X197" s="3" t="str">
        <f>IF(C197&lt;='Apartment Expenses'!$BI$3,IF(ISERROR(RIGHT(D197,LEN(D197)-7)),"",RIGHT(D197,LEN(D197)-7)),IF(ISERROR(VLOOKUP('Vendor Spending'!C197,'Apartment Expenses'!BI:BJ,2,0)),"",VLOOKUP('Vendor Spending'!C197,'Apartment Expenses'!BI:BJ,2,0)))</f>
        <v/>
      </c>
    </row>
    <row r="198" spans="3:24" x14ac:dyDescent="0.25">
      <c r="C198" s="54">
        <v>192</v>
      </c>
      <c r="D198" s="55" t="str">
        <f>IF(ISERROR(VLOOKUP(C198,'Apartment Expenses'!F:H,2,0)),X198,VLOOKUP(C198,'Apartment Expenses'!F:H,2,0))</f>
        <v/>
      </c>
      <c r="E198" s="56">
        <f>IF(ISERROR(VLOOKUP(C198,'Apartment Expenses'!F:H,3,0)),0,VLOOKUP(C198,'Apartment Expenses'!F:H,3,0))</f>
        <v>0</v>
      </c>
      <c r="H198" s="56">
        <f>SUMIF('Apartment Expenses'!$J:$J,H$6&amp;$X198,'Apartment Expenses'!$AE:$AE)</f>
        <v>0</v>
      </c>
      <c r="I198" s="56">
        <f>SUMIF('Apartment Expenses'!$J:$J,I$6&amp;$X198,'Apartment Expenses'!$AE:$AE)</f>
        <v>0</v>
      </c>
      <c r="J198" s="56">
        <f>SUMIF('Apartment Expenses'!$J:$J,J$6&amp;$X198,'Apartment Expenses'!$AE:$AE)</f>
        <v>0</v>
      </c>
      <c r="K198" s="56">
        <f>SUMIF('Apartment Expenses'!$J:$J,K$6&amp;$X198,'Apartment Expenses'!$AE:$AE)</f>
        <v>0</v>
      </c>
      <c r="L198" s="56">
        <f>SUMIF('Apartment Expenses'!$J:$J,L$6&amp;$X198,'Apartment Expenses'!$AE:$AE)</f>
        <v>0</v>
      </c>
      <c r="M198" s="56">
        <f>SUMIF('Apartment Expenses'!$J:$J,M$6&amp;$X198,'Apartment Expenses'!$AE:$AE)</f>
        <v>0</v>
      </c>
      <c r="N198" s="56">
        <f>SUMIF('Apartment Expenses'!$J:$J,N$6&amp;$X198,'Apartment Expenses'!$AE:$AE)</f>
        <v>0</v>
      </c>
      <c r="O198" s="56">
        <f>SUMIF('Apartment Expenses'!$J:$J,O$6&amp;$X198,'Apartment Expenses'!$AE:$AE)</f>
        <v>0</v>
      </c>
      <c r="P198" s="56">
        <f>SUMIF('Apartment Expenses'!$J:$J,P$6&amp;$X198,'Apartment Expenses'!$AE:$AE)</f>
        <v>0</v>
      </c>
      <c r="Q198" s="56">
        <f>SUMIF('Apartment Expenses'!$J:$J,Q$6&amp;$X198,'Apartment Expenses'!$AE:$AE)</f>
        <v>0</v>
      </c>
      <c r="R198" s="56">
        <f>SUMIF('Apartment Expenses'!$J:$J,R$6&amp;$X198,'Apartment Expenses'!$AE:$AE)</f>
        <v>0</v>
      </c>
      <c r="S198" s="56">
        <f>SUMIF('Apartment Expenses'!$J:$J,S$6&amp;$X198,'Apartment Expenses'!$AE:$AE)</f>
        <v>0</v>
      </c>
      <c r="X198" s="3" t="str">
        <f>IF(C198&lt;='Apartment Expenses'!$BI$3,IF(ISERROR(RIGHT(D198,LEN(D198)-7)),"",RIGHT(D198,LEN(D198)-7)),IF(ISERROR(VLOOKUP('Vendor Spending'!C198,'Apartment Expenses'!BI:BJ,2,0)),"",VLOOKUP('Vendor Spending'!C198,'Apartment Expenses'!BI:BJ,2,0)))</f>
        <v/>
      </c>
    </row>
    <row r="199" spans="3:24" x14ac:dyDescent="0.25">
      <c r="C199" s="54">
        <v>193</v>
      </c>
      <c r="D199" s="55" t="str">
        <f>IF(ISERROR(VLOOKUP(C199,'Apartment Expenses'!F:H,2,0)),X199,VLOOKUP(C199,'Apartment Expenses'!F:H,2,0))</f>
        <v/>
      </c>
      <c r="E199" s="56">
        <f>IF(ISERROR(VLOOKUP(C199,'Apartment Expenses'!F:H,3,0)),0,VLOOKUP(C199,'Apartment Expenses'!F:H,3,0))</f>
        <v>0</v>
      </c>
      <c r="H199" s="56">
        <f>SUMIF('Apartment Expenses'!$J:$J,H$6&amp;$X199,'Apartment Expenses'!$AE:$AE)</f>
        <v>0</v>
      </c>
      <c r="I199" s="56">
        <f>SUMIF('Apartment Expenses'!$J:$J,I$6&amp;$X199,'Apartment Expenses'!$AE:$AE)</f>
        <v>0</v>
      </c>
      <c r="J199" s="56">
        <f>SUMIF('Apartment Expenses'!$J:$J,J$6&amp;$X199,'Apartment Expenses'!$AE:$AE)</f>
        <v>0</v>
      </c>
      <c r="K199" s="56">
        <f>SUMIF('Apartment Expenses'!$J:$J,K$6&amp;$X199,'Apartment Expenses'!$AE:$AE)</f>
        <v>0</v>
      </c>
      <c r="L199" s="56">
        <f>SUMIF('Apartment Expenses'!$J:$J,L$6&amp;$X199,'Apartment Expenses'!$AE:$AE)</f>
        <v>0</v>
      </c>
      <c r="M199" s="56">
        <f>SUMIF('Apartment Expenses'!$J:$J,M$6&amp;$X199,'Apartment Expenses'!$AE:$AE)</f>
        <v>0</v>
      </c>
      <c r="N199" s="56">
        <f>SUMIF('Apartment Expenses'!$J:$J,N$6&amp;$X199,'Apartment Expenses'!$AE:$AE)</f>
        <v>0</v>
      </c>
      <c r="O199" s="56">
        <f>SUMIF('Apartment Expenses'!$J:$J,O$6&amp;$X199,'Apartment Expenses'!$AE:$AE)</f>
        <v>0</v>
      </c>
      <c r="P199" s="56">
        <f>SUMIF('Apartment Expenses'!$J:$J,P$6&amp;$X199,'Apartment Expenses'!$AE:$AE)</f>
        <v>0</v>
      </c>
      <c r="Q199" s="56">
        <f>SUMIF('Apartment Expenses'!$J:$J,Q$6&amp;$X199,'Apartment Expenses'!$AE:$AE)</f>
        <v>0</v>
      </c>
      <c r="R199" s="56">
        <f>SUMIF('Apartment Expenses'!$J:$J,R$6&amp;$X199,'Apartment Expenses'!$AE:$AE)</f>
        <v>0</v>
      </c>
      <c r="S199" s="56">
        <f>SUMIF('Apartment Expenses'!$J:$J,S$6&amp;$X199,'Apartment Expenses'!$AE:$AE)</f>
        <v>0</v>
      </c>
      <c r="X199" s="3" t="str">
        <f>IF(C199&lt;='Apartment Expenses'!$BI$3,IF(ISERROR(RIGHT(D199,LEN(D199)-7)),"",RIGHT(D199,LEN(D199)-7)),IF(ISERROR(VLOOKUP('Vendor Spending'!C199,'Apartment Expenses'!BI:BJ,2,0)),"",VLOOKUP('Vendor Spending'!C199,'Apartment Expenses'!BI:BJ,2,0)))</f>
        <v/>
      </c>
    </row>
    <row r="200" spans="3:24" x14ac:dyDescent="0.25">
      <c r="C200" s="54">
        <v>194</v>
      </c>
      <c r="D200" s="55" t="str">
        <f>IF(ISERROR(VLOOKUP(C200,'Apartment Expenses'!F:H,2,0)),X200,VLOOKUP(C200,'Apartment Expenses'!F:H,2,0))</f>
        <v/>
      </c>
      <c r="E200" s="56">
        <f>IF(ISERROR(VLOOKUP(C200,'Apartment Expenses'!F:H,3,0)),0,VLOOKUP(C200,'Apartment Expenses'!F:H,3,0))</f>
        <v>0</v>
      </c>
      <c r="H200" s="56">
        <f>SUMIF('Apartment Expenses'!$J:$J,H$6&amp;$X200,'Apartment Expenses'!$AE:$AE)</f>
        <v>0</v>
      </c>
      <c r="I200" s="56">
        <f>SUMIF('Apartment Expenses'!$J:$J,I$6&amp;$X200,'Apartment Expenses'!$AE:$AE)</f>
        <v>0</v>
      </c>
      <c r="J200" s="56">
        <f>SUMIF('Apartment Expenses'!$J:$J,J$6&amp;$X200,'Apartment Expenses'!$AE:$AE)</f>
        <v>0</v>
      </c>
      <c r="K200" s="56">
        <f>SUMIF('Apartment Expenses'!$J:$J,K$6&amp;$X200,'Apartment Expenses'!$AE:$AE)</f>
        <v>0</v>
      </c>
      <c r="L200" s="56">
        <f>SUMIF('Apartment Expenses'!$J:$J,L$6&amp;$X200,'Apartment Expenses'!$AE:$AE)</f>
        <v>0</v>
      </c>
      <c r="M200" s="56">
        <f>SUMIF('Apartment Expenses'!$J:$J,M$6&amp;$X200,'Apartment Expenses'!$AE:$AE)</f>
        <v>0</v>
      </c>
      <c r="N200" s="56">
        <f>SUMIF('Apartment Expenses'!$J:$J,N$6&amp;$X200,'Apartment Expenses'!$AE:$AE)</f>
        <v>0</v>
      </c>
      <c r="O200" s="56">
        <f>SUMIF('Apartment Expenses'!$J:$J,O$6&amp;$X200,'Apartment Expenses'!$AE:$AE)</f>
        <v>0</v>
      </c>
      <c r="P200" s="56">
        <f>SUMIF('Apartment Expenses'!$J:$J,P$6&amp;$X200,'Apartment Expenses'!$AE:$AE)</f>
        <v>0</v>
      </c>
      <c r="Q200" s="56">
        <f>SUMIF('Apartment Expenses'!$J:$J,Q$6&amp;$X200,'Apartment Expenses'!$AE:$AE)</f>
        <v>0</v>
      </c>
      <c r="R200" s="56">
        <f>SUMIF('Apartment Expenses'!$J:$J,R$6&amp;$X200,'Apartment Expenses'!$AE:$AE)</f>
        <v>0</v>
      </c>
      <c r="S200" s="56">
        <f>SUMIF('Apartment Expenses'!$J:$J,S$6&amp;$X200,'Apartment Expenses'!$AE:$AE)</f>
        <v>0</v>
      </c>
      <c r="X200" s="3" t="str">
        <f>IF(C200&lt;='Apartment Expenses'!$BI$3,IF(ISERROR(RIGHT(D200,LEN(D200)-7)),"",RIGHT(D200,LEN(D200)-7)),IF(ISERROR(VLOOKUP('Vendor Spending'!C200,'Apartment Expenses'!BI:BJ,2,0)),"",VLOOKUP('Vendor Spending'!C200,'Apartment Expenses'!BI:BJ,2,0)))</f>
        <v/>
      </c>
    </row>
    <row r="201" spans="3:24" x14ac:dyDescent="0.25">
      <c r="C201" s="54">
        <v>195</v>
      </c>
      <c r="D201" s="55" t="str">
        <f>IF(ISERROR(VLOOKUP(C201,'Apartment Expenses'!F:H,2,0)),X201,VLOOKUP(C201,'Apartment Expenses'!F:H,2,0))</f>
        <v/>
      </c>
      <c r="E201" s="56">
        <f>IF(ISERROR(VLOOKUP(C201,'Apartment Expenses'!F:H,3,0)),0,VLOOKUP(C201,'Apartment Expenses'!F:H,3,0))</f>
        <v>0</v>
      </c>
      <c r="H201" s="56">
        <f>SUMIF('Apartment Expenses'!$J:$J,H$6&amp;$X201,'Apartment Expenses'!$AE:$AE)</f>
        <v>0</v>
      </c>
      <c r="I201" s="56">
        <f>SUMIF('Apartment Expenses'!$J:$J,I$6&amp;$X201,'Apartment Expenses'!$AE:$AE)</f>
        <v>0</v>
      </c>
      <c r="J201" s="56">
        <f>SUMIF('Apartment Expenses'!$J:$J,J$6&amp;$X201,'Apartment Expenses'!$AE:$AE)</f>
        <v>0</v>
      </c>
      <c r="K201" s="56">
        <f>SUMIF('Apartment Expenses'!$J:$J,K$6&amp;$X201,'Apartment Expenses'!$AE:$AE)</f>
        <v>0</v>
      </c>
      <c r="L201" s="56">
        <f>SUMIF('Apartment Expenses'!$J:$J,L$6&amp;$X201,'Apartment Expenses'!$AE:$AE)</f>
        <v>0</v>
      </c>
      <c r="M201" s="56">
        <f>SUMIF('Apartment Expenses'!$J:$J,M$6&amp;$X201,'Apartment Expenses'!$AE:$AE)</f>
        <v>0</v>
      </c>
      <c r="N201" s="56">
        <f>SUMIF('Apartment Expenses'!$J:$J,N$6&amp;$X201,'Apartment Expenses'!$AE:$AE)</f>
        <v>0</v>
      </c>
      <c r="O201" s="56">
        <f>SUMIF('Apartment Expenses'!$J:$J,O$6&amp;$X201,'Apartment Expenses'!$AE:$AE)</f>
        <v>0</v>
      </c>
      <c r="P201" s="56">
        <f>SUMIF('Apartment Expenses'!$J:$J,P$6&amp;$X201,'Apartment Expenses'!$AE:$AE)</f>
        <v>0</v>
      </c>
      <c r="Q201" s="56">
        <f>SUMIF('Apartment Expenses'!$J:$J,Q$6&amp;$X201,'Apartment Expenses'!$AE:$AE)</f>
        <v>0</v>
      </c>
      <c r="R201" s="56">
        <f>SUMIF('Apartment Expenses'!$J:$J,R$6&amp;$X201,'Apartment Expenses'!$AE:$AE)</f>
        <v>0</v>
      </c>
      <c r="S201" s="56">
        <f>SUMIF('Apartment Expenses'!$J:$J,S$6&amp;$X201,'Apartment Expenses'!$AE:$AE)</f>
        <v>0</v>
      </c>
      <c r="X201" s="3" t="str">
        <f>IF(C201&lt;='Apartment Expenses'!$BI$3,IF(ISERROR(RIGHT(D201,LEN(D201)-7)),"",RIGHT(D201,LEN(D201)-7)),IF(ISERROR(VLOOKUP('Vendor Spending'!C201,'Apartment Expenses'!BI:BJ,2,0)),"",VLOOKUP('Vendor Spending'!C201,'Apartment Expenses'!BI:BJ,2,0)))</f>
        <v/>
      </c>
    </row>
    <row r="202" spans="3:24" x14ac:dyDescent="0.25">
      <c r="C202" s="54">
        <v>196</v>
      </c>
      <c r="D202" s="55" t="str">
        <f>IF(ISERROR(VLOOKUP(C202,'Apartment Expenses'!F:H,2,0)),X202,VLOOKUP(C202,'Apartment Expenses'!F:H,2,0))</f>
        <v/>
      </c>
      <c r="E202" s="56">
        <f>IF(ISERROR(VLOOKUP(C202,'Apartment Expenses'!F:H,3,0)),0,VLOOKUP(C202,'Apartment Expenses'!F:H,3,0))</f>
        <v>0</v>
      </c>
      <c r="H202" s="56">
        <f>SUMIF('Apartment Expenses'!$J:$J,H$6&amp;$X202,'Apartment Expenses'!$AE:$AE)</f>
        <v>0</v>
      </c>
      <c r="I202" s="56">
        <f>SUMIF('Apartment Expenses'!$J:$J,I$6&amp;$X202,'Apartment Expenses'!$AE:$AE)</f>
        <v>0</v>
      </c>
      <c r="J202" s="56">
        <f>SUMIF('Apartment Expenses'!$J:$J,J$6&amp;$X202,'Apartment Expenses'!$AE:$AE)</f>
        <v>0</v>
      </c>
      <c r="K202" s="56">
        <f>SUMIF('Apartment Expenses'!$J:$J,K$6&amp;$X202,'Apartment Expenses'!$AE:$AE)</f>
        <v>0</v>
      </c>
      <c r="L202" s="56">
        <f>SUMIF('Apartment Expenses'!$J:$J,L$6&amp;$X202,'Apartment Expenses'!$AE:$AE)</f>
        <v>0</v>
      </c>
      <c r="M202" s="56">
        <f>SUMIF('Apartment Expenses'!$J:$J,M$6&amp;$X202,'Apartment Expenses'!$AE:$AE)</f>
        <v>0</v>
      </c>
      <c r="N202" s="56">
        <f>SUMIF('Apartment Expenses'!$J:$J,N$6&amp;$X202,'Apartment Expenses'!$AE:$AE)</f>
        <v>0</v>
      </c>
      <c r="O202" s="56">
        <f>SUMIF('Apartment Expenses'!$J:$J,O$6&amp;$X202,'Apartment Expenses'!$AE:$AE)</f>
        <v>0</v>
      </c>
      <c r="P202" s="56">
        <f>SUMIF('Apartment Expenses'!$J:$J,P$6&amp;$X202,'Apartment Expenses'!$AE:$AE)</f>
        <v>0</v>
      </c>
      <c r="Q202" s="56">
        <f>SUMIF('Apartment Expenses'!$J:$J,Q$6&amp;$X202,'Apartment Expenses'!$AE:$AE)</f>
        <v>0</v>
      </c>
      <c r="R202" s="56">
        <f>SUMIF('Apartment Expenses'!$J:$J,R$6&amp;$X202,'Apartment Expenses'!$AE:$AE)</f>
        <v>0</v>
      </c>
      <c r="S202" s="56">
        <f>SUMIF('Apartment Expenses'!$J:$J,S$6&amp;$X202,'Apartment Expenses'!$AE:$AE)</f>
        <v>0</v>
      </c>
      <c r="X202" s="3" t="str">
        <f>IF(C202&lt;='Apartment Expenses'!$BI$3,IF(ISERROR(RIGHT(D202,LEN(D202)-7)),"",RIGHT(D202,LEN(D202)-7)),IF(ISERROR(VLOOKUP('Vendor Spending'!C202,'Apartment Expenses'!BI:BJ,2,0)),"",VLOOKUP('Vendor Spending'!C202,'Apartment Expenses'!BI:BJ,2,0)))</f>
        <v/>
      </c>
    </row>
    <row r="203" spans="3:24" x14ac:dyDescent="0.25">
      <c r="C203" s="54">
        <v>197</v>
      </c>
      <c r="D203" s="55" t="str">
        <f>IF(ISERROR(VLOOKUP(C203,'Apartment Expenses'!F:H,2,0)),X203,VLOOKUP(C203,'Apartment Expenses'!F:H,2,0))</f>
        <v/>
      </c>
      <c r="E203" s="56">
        <f>IF(ISERROR(VLOOKUP(C203,'Apartment Expenses'!F:H,3,0)),0,VLOOKUP(C203,'Apartment Expenses'!F:H,3,0))</f>
        <v>0</v>
      </c>
      <c r="H203" s="56">
        <f>SUMIF('Apartment Expenses'!$J:$J,H$6&amp;$X203,'Apartment Expenses'!$AE:$AE)</f>
        <v>0</v>
      </c>
      <c r="I203" s="56">
        <f>SUMIF('Apartment Expenses'!$J:$J,I$6&amp;$X203,'Apartment Expenses'!$AE:$AE)</f>
        <v>0</v>
      </c>
      <c r="J203" s="56">
        <f>SUMIF('Apartment Expenses'!$J:$J,J$6&amp;$X203,'Apartment Expenses'!$AE:$AE)</f>
        <v>0</v>
      </c>
      <c r="K203" s="56">
        <f>SUMIF('Apartment Expenses'!$J:$J,K$6&amp;$X203,'Apartment Expenses'!$AE:$AE)</f>
        <v>0</v>
      </c>
      <c r="L203" s="56">
        <f>SUMIF('Apartment Expenses'!$J:$J,L$6&amp;$X203,'Apartment Expenses'!$AE:$AE)</f>
        <v>0</v>
      </c>
      <c r="M203" s="56">
        <f>SUMIF('Apartment Expenses'!$J:$J,M$6&amp;$X203,'Apartment Expenses'!$AE:$AE)</f>
        <v>0</v>
      </c>
      <c r="N203" s="56">
        <f>SUMIF('Apartment Expenses'!$J:$J,N$6&amp;$X203,'Apartment Expenses'!$AE:$AE)</f>
        <v>0</v>
      </c>
      <c r="O203" s="56">
        <f>SUMIF('Apartment Expenses'!$J:$J,O$6&amp;$X203,'Apartment Expenses'!$AE:$AE)</f>
        <v>0</v>
      </c>
      <c r="P203" s="56">
        <f>SUMIF('Apartment Expenses'!$J:$J,P$6&amp;$X203,'Apartment Expenses'!$AE:$AE)</f>
        <v>0</v>
      </c>
      <c r="Q203" s="56">
        <f>SUMIF('Apartment Expenses'!$J:$J,Q$6&amp;$X203,'Apartment Expenses'!$AE:$AE)</f>
        <v>0</v>
      </c>
      <c r="R203" s="56">
        <f>SUMIF('Apartment Expenses'!$J:$J,R$6&amp;$X203,'Apartment Expenses'!$AE:$AE)</f>
        <v>0</v>
      </c>
      <c r="S203" s="56">
        <f>SUMIF('Apartment Expenses'!$J:$J,S$6&amp;$X203,'Apartment Expenses'!$AE:$AE)</f>
        <v>0</v>
      </c>
      <c r="X203" s="3" t="str">
        <f>IF(C203&lt;='Apartment Expenses'!$BI$3,IF(ISERROR(RIGHT(D203,LEN(D203)-7)),"",RIGHT(D203,LEN(D203)-7)),IF(ISERROR(VLOOKUP('Vendor Spending'!C203,'Apartment Expenses'!BI:BJ,2,0)),"",VLOOKUP('Vendor Spending'!C203,'Apartment Expenses'!BI:BJ,2,0)))</f>
        <v/>
      </c>
    </row>
    <row r="204" spans="3:24" x14ac:dyDescent="0.25">
      <c r="C204" s="54">
        <v>198</v>
      </c>
      <c r="D204" s="55" t="str">
        <f>IF(ISERROR(VLOOKUP(C204,'Apartment Expenses'!F:H,2,0)),X204,VLOOKUP(C204,'Apartment Expenses'!F:H,2,0))</f>
        <v/>
      </c>
      <c r="E204" s="56">
        <f>IF(ISERROR(VLOOKUP(C204,'Apartment Expenses'!F:H,3,0)),0,VLOOKUP(C204,'Apartment Expenses'!F:H,3,0))</f>
        <v>0</v>
      </c>
      <c r="H204" s="56">
        <f>SUMIF('Apartment Expenses'!$J:$J,H$6&amp;$X204,'Apartment Expenses'!$AE:$AE)</f>
        <v>0</v>
      </c>
      <c r="I204" s="56">
        <f>SUMIF('Apartment Expenses'!$J:$J,I$6&amp;$X204,'Apartment Expenses'!$AE:$AE)</f>
        <v>0</v>
      </c>
      <c r="J204" s="56">
        <f>SUMIF('Apartment Expenses'!$J:$J,J$6&amp;$X204,'Apartment Expenses'!$AE:$AE)</f>
        <v>0</v>
      </c>
      <c r="K204" s="56">
        <f>SUMIF('Apartment Expenses'!$J:$J,K$6&amp;$X204,'Apartment Expenses'!$AE:$AE)</f>
        <v>0</v>
      </c>
      <c r="L204" s="56">
        <f>SUMIF('Apartment Expenses'!$J:$J,L$6&amp;$X204,'Apartment Expenses'!$AE:$AE)</f>
        <v>0</v>
      </c>
      <c r="M204" s="56">
        <f>SUMIF('Apartment Expenses'!$J:$J,M$6&amp;$X204,'Apartment Expenses'!$AE:$AE)</f>
        <v>0</v>
      </c>
      <c r="N204" s="56">
        <f>SUMIF('Apartment Expenses'!$J:$J,N$6&amp;$X204,'Apartment Expenses'!$AE:$AE)</f>
        <v>0</v>
      </c>
      <c r="O204" s="56">
        <f>SUMIF('Apartment Expenses'!$J:$J,O$6&amp;$X204,'Apartment Expenses'!$AE:$AE)</f>
        <v>0</v>
      </c>
      <c r="P204" s="56">
        <f>SUMIF('Apartment Expenses'!$J:$J,P$6&amp;$X204,'Apartment Expenses'!$AE:$AE)</f>
        <v>0</v>
      </c>
      <c r="Q204" s="56">
        <f>SUMIF('Apartment Expenses'!$J:$J,Q$6&amp;$X204,'Apartment Expenses'!$AE:$AE)</f>
        <v>0</v>
      </c>
      <c r="R204" s="56">
        <f>SUMIF('Apartment Expenses'!$J:$J,R$6&amp;$X204,'Apartment Expenses'!$AE:$AE)</f>
        <v>0</v>
      </c>
      <c r="S204" s="56">
        <f>SUMIF('Apartment Expenses'!$J:$J,S$6&amp;$X204,'Apartment Expenses'!$AE:$AE)</f>
        <v>0</v>
      </c>
      <c r="X204" s="3" t="str">
        <f>IF(C204&lt;='Apartment Expenses'!$BI$3,IF(ISERROR(RIGHT(D204,LEN(D204)-7)),"",RIGHT(D204,LEN(D204)-7)),IF(ISERROR(VLOOKUP('Vendor Spending'!C204,'Apartment Expenses'!BI:BJ,2,0)),"",VLOOKUP('Vendor Spending'!C204,'Apartment Expenses'!BI:BJ,2,0)))</f>
        <v/>
      </c>
    </row>
    <row r="205" spans="3:24" x14ac:dyDescent="0.25">
      <c r="C205" s="54">
        <v>199</v>
      </c>
      <c r="D205" s="55" t="str">
        <f>IF(ISERROR(VLOOKUP(C205,'Apartment Expenses'!F:H,2,0)),X205,VLOOKUP(C205,'Apartment Expenses'!F:H,2,0))</f>
        <v/>
      </c>
      <c r="E205" s="56">
        <f>IF(ISERROR(VLOOKUP(C205,'Apartment Expenses'!F:H,3,0)),0,VLOOKUP(C205,'Apartment Expenses'!F:H,3,0))</f>
        <v>0</v>
      </c>
      <c r="H205" s="56">
        <f>SUMIF('Apartment Expenses'!$J:$J,H$6&amp;$X205,'Apartment Expenses'!$AE:$AE)</f>
        <v>0</v>
      </c>
      <c r="I205" s="56">
        <f>SUMIF('Apartment Expenses'!$J:$J,I$6&amp;$X205,'Apartment Expenses'!$AE:$AE)</f>
        <v>0</v>
      </c>
      <c r="J205" s="56">
        <f>SUMIF('Apartment Expenses'!$J:$J,J$6&amp;$X205,'Apartment Expenses'!$AE:$AE)</f>
        <v>0</v>
      </c>
      <c r="K205" s="56">
        <f>SUMIF('Apartment Expenses'!$J:$J,K$6&amp;$X205,'Apartment Expenses'!$AE:$AE)</f>
        <v>0</v>
      </c>
      <c r="L205" s="56">
        <f>SUMIF('Apartment Expenses'!$J:$J,L$6&amp;$X205,'Apartment Expenses'!$AE:$AE)</f>
        <v>0</v>
      </c>
      <c r="M205" s="56">
        <f>SUMIF('Apartment Expenses'!$J:$J,M$6&amp;$X205,'Apartment Expenses'!$AE:$AE)</f>
        <v>0</v>
      </c>
      <c r="N205" s="56">
        <f>SUMIF('Apartment Expenses'!$J:$J,N$6&amp;$X205,'Apartment Expenses'!$AE:$AE)</f>
        <v>0</v>
      </c>
      <c r="O205" s="56">
        <f>SUMIF('Apartment Expenses'!$J:$J,O$6&amp;$X205,'Apartment Expenses'!$AE:$AE)</f>
        <v>0</v>
      </c>
      <c r="P205" s="56">
        <f>SUMIF('Apartment Expenses'!$J:$J,P$6&amp;$X205,'Apartment Expenses'!$AE:$AE)</f>
        <v>0</v>
      </c>
      <c r="Q205" s="56">
        <f>SUMIF('Apartment Expenses'!$J:$J,Q$6&amp;$X205,'Apartment Expenses'!$AE:$AE)</f>
        <v>0</v>
      </c>
      <c r="R205" s="56">
        <f>SUMIF('Apartment Expenses'!$J:$J,R$6&amp;$X205,'Apartment Expenses'!$AE:$AE)</f>
        <v>0</v>
      </c>
      <c r="S205" s="56">
        <f>SUMIF('Apartment Expenses'!$J:$J,S$6&amp;$X205,'Apartment Expenses'!$AE:$AE)</f>
        <v>0</v>
      </c>
      <c r="X205" s="3" t="str">
        <f>IF(C205&lt;='Apartment Expenses'!$BI$3,IF(ISERROR(RIGHT(D205,LEN(D205)-7)),"",RIGHT(D205,LEN(D205)-7)),IF(ISERROR(VLOOKUP('Vendor Spending'!C205,'Apartment Expenses'!BI:BJ,2,0)),"",VLOOKUP('Vendor Spending'!C205,'Apartment Expenses'!BI:BJ,2,0)))</f>
        <v/>
      </c>
    </row>
    <row r="206" spans="3:24" x14ac:dyDescent="0.25">
      <c r="C206" s="54">
        <v>200</v>
      </c>
      <c r="D206" s="55" t="str">
        <f>IF(ISERROR(VLOOKUP(C206,'Apartment Expenses'!F:H,2,0)),X206,VLOOKUP(C206,'Apartment Expenses'!F:H,2,0))</f>
        <v/>
      </c>
      <c r="E206" s="56">
        <f>IF(ISERROR(VLOOKUP(C206,'Apartment Expenses'!F:H,3,0)),0,VLOOKUP(C206,'Apartment Expenses'!F:H,3,0))</f>
        <v>0</v>
      </c>
      <c r="H206" s="56">
        <f>SUMIF('Apartment Expenses'!$J:$J,H$6&amp;$X206,'Apartment Expenses'!$AE:$AE)</f>
        <v>0</v>
      </c>
      <c r="I206" s="56">
        <f>SUMIF('Apartment Expenses'!$J:$J,I$6&amp;$X206,'Apartment Expenses'!$AE:$AE)</f>
        <v>0</v>
      </c>
      <c r="J206" s="56">
        <f>SUMIF('Apartment Expenses'!$J:$J,J$6&amp;$X206,'Apartment Expenses'!$AE:$AE)</f>
        <v>0</v>
      </c>
      <c r="K206" s="56">
        <f>SUMIF('Apartment Expenses'!$J:$J,K$6&amp;$X206,'Apartment Expenses'!$AE:$AE)</f>
        <v>0</v>
      </c>
      <c r="L206" s="56">
        <f>SUMIF('Apartment Expenses'!$J:$J,L$6&amp;$X206,'Apartment Expenses'!$AE:$AE)</f>
        <v>0</v>
      </c>
      <c r="M206" s="56">
        <f>SUMIF('Apartment Expenses'!$J:$J,M$6&amp;$X206,'Apartment Expenses'!$AE:$AE)</f>
        <v>0</v>
      </c>
      <c r="N206" s="56">
        <f>SUMIF('Apartment Expenses'!$J:$J,N$6&amp;$X206,'Apartment Expenses'!$AE:$AE)</f>
        <v>0</v>
      </c>
      <c r="O206" s="56">
        <f>SUMIF('Apartment Expenses'!$J:$J,O$6&amp;$X206,'Apartment Expenses'!$AE:$AE)</f>
        <v>0</v>
      </c>
      <c r="P206" s="56">
        <f>SUMIF('Apartment Expenses'!$J:$J,P$6&amp;$X206,'Apartment Expenses'!$AE:$AE)</f>
        <v>0</v>
      </c>
      <c r="Q206" s="56">
        <f>SUMIF('Apartment Expenses'!$J:$J,Q$6&amp;$X206,'Apartment Expenses'!$AE:$AE)</f>
        <v>0</v>
      </c>
      <c r="R206" s="56">
        <f>SUMIF('Apartment Expenses'!$J:$J,R$6&amp;$X206,'Apartment Expenses'!$AE:$AE)</f>
        <v>0</v>
      </c>
      <c r="S206" s="56">
        <f>SUMIF('Apartment Expenses'!$J:$J,S$6&amp;$X206,'Apartment Expenses'!$AE:$AE)</f>
        <v>0</v>
      </c>
      <c r="X206" s="3" t="str">
        <f>IF(C206&lt;='Apartment Expenses'!$BI$3,IF(ISERROR(RIGHT(D206,LEN(D206)-7)),"",RIGHT(D206,LEN(D206)-7)),IF(ISERROR(VLOOKUP('Vendor Spending'!C206,'Apartment Expenses'!BI:BJ,2,0)),"",VLOOKUP('Vendor Spending'!C206,'Apartment Expenses'!BI:BJ,2,0)))</f>
        <v/>
      </c>
    </row>
  </sheetData>
  <sheetProtection sheet="1" objects="1" scenarios="1" formatCells="0" formatColumns="0" formatRows="0"/>
  <mergeCells count="1">
    <mergeCell ref="B3:C3"/>
  </mergeCells>
  <conditionalFormatting sqref="C7:E206 H7:S206">
    <cfRule type="expression" dxfId="3" priority="1">
      <formula>ISERROR($D7)</formula>
    </cfRule>
    <cfRule type="expression" dxfId="2" priority="4">
      <formula>SUM($H$7:$S$7)&gt;0</formula>
    </cfRule>
  </conditionalFormatting>
  <conditionalFormatting sqref="E7:E206">
    <cfRule type="cellIs" dxfId="1" priority="2" operator="equal">
      <formula>0</formula>
    </cfRule>
  </conditionalFormatting>
  <conditionalFormatting sqref="H7:S206">
    <cfRule type="cellIs" dxfId="0" priority="3" operator="equal">
      <formula>0</formula>
    </cfRule>
  </conditionalFormatting>
  <pageMargins left="0.7" right="0.7" top="0.75" bottom="0.75" header="0.3" footer="0.3"/>
  <pageSetup scale="68" fitToHeight="0" orientation="landscape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D8261A-8BFE-4C0B-8C88-0E2F88459374}">
          <x14:formula1>
            <xm:f>Data!$D$4:$D$14</xm:f>
          </x14:formula1>
          <xm:sqref>B3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2B5F7-A21E-4CAD-9378-C42275B87B37}">
  <sheetPr codeName="Sheet6">
    <tabColor theme="0" tint="-0.34998626667073579"/>
  </sheetPr>
  <dimension ref="A1:BJ2007"/>
  <sheetViews>
    <sheetView topLeftCell="Z1" workbookViewId="0"/>
  </sheetViews>
  <sheetFormatPr defaultRowHeight="15" x14ac:dyDescent="0.25"/>
  <cols>
    <col min="1" max="1" width="9.140625" style="1" hidden="1" customWidth="1"/>
    <col min="2" max="2" width="18.85546875" style="1" hidden="1" customWidth="1"/>
    <col min="3" max="3" width="15" style="1" hidden="1" customWidth="1"/>
    <col min="4" max="5" width="9.140625" style="1" hidden="1" customWidth="1"/>
    <col min="6" max="8" width="0" style="1" hidden="1" customWidth="1"/>
    <col min="9" max="9" width="0" hidden="1" customWidth="1"/>
    <col min="10" max="16" width="9.140625" style="1" hidden="1" customWidth="1"/>
    <col min="17" max="17" width="15.7109375" style="1" hidden="1" customWidth="1"/>
    <col min="18" max="24" width="11.5703125" style="1" hidden="1" customWidth="1"/>
    <col min="25" max="25" width="30.28515625" style="22" hidden="1" customWidth="1"/>
    <col min="26" max="26" width="9.140625" style="1"/>
    <col min="27" max="27" width="19.42578125" style="1" customWidth="1"/>
    <col min="28" max="28" width="38" style="1" customWidth="1"/>
    <col min="29" max="29" width="22.5703125" style="1" customWidth="1"/>
    <col min="30" max="30" width="11.140625" style="10" customWidth="1"/>
    <col min="31" max="31" width="12.85546875" style="10" customWidth="1"/>
    <col min="32" max="32" width="15" style="1" customWidth="1"/>
    <col min="33" max="33" width="12.7109375" style="1" customWidth="1"/>
    <col min="34" max="34" width="12.5703125" style="1" customWidth="1"/>
    <col min="35" max="38" width="12.7109375" style="1" customWidth="1"/>
    <col min="39" max="52" width="9.140625" style="1"/>
    <col min="53" max="54" width="0" style="1" hidden="1" customWidth="1"/>
    <col min="55" max="55" width="10.42578125" style="1" hidden="1" customWidth="1"/>
    <col min="56" max="63" width="0" style="1" hidden="1" customWidth="1"/>
    <col min="64" max="16384" width="9.140625" style="1"/>
  </cols>
  <sheetData>
    <row r="1" spans="1:62" x14ac:dyDescent="0.25">
      <c r="AG1" s="46" t="s">
        <v>64</v>
      </c>
      <c r="AH1" s="47" t="str">
        <f>HYPERLINK("#'Apartment Rents'!$AD$5","rent")</f>
        <v>rent</v>
      </c>
      <c r="AI1" s="47" t="str">
        <f>HYPERLINK("#'Finance Summary'!AA3","finance")</f>
        <v>finance</v>
      </c>
      <c r="AJ1" s="48" t="str">
        <f>HYPERLINK("#'Expense History'!AD3","expense hist.")</f>
        <v>expense hist.</v>
      </c>
      <c r="AK1" s="45" t="str">
        <f>HYPERLINK("#'Apartment Leases'!$AA$1","lease")</f>
        <v>lease</v>
      </c>
    </row>
    <row r="2" spans="1:62" ht="34.5" x14ac:dyDescent="0.55000000000000004">
      <c r="O2" s="1" t="str">
        <f>'Expense History'!AD4</f>
        <v>All</v>
      </c>
      <c r="AA2" s="6" t="s">
        <v>26</v>
      </c>
    </row>
    <row r="3" spans="1:62" x14ac:dyDescent="0.25">
      <c r="B3" s="10">
        <f>'Vendor Spending'!B3</f>
        <v>2024</v>
      </c>
      <c r="Q3" s="7" t="str">
        <f>"'Apartment Expenses'!AA"&amp;MAX($Q$5:$Q$2004)</f>
        <v>'Apartment Expenses'!AA5</v>
      </c>
      <c r="R3" s="3" t="s">
        <v>21</v>
      </c>
      <c r="BI3" s="1">
        <f>MAX(F8:F2004)</f>
        <v>1</v>
      </c>
    </row>
    <row r="4" spans="1:62" x14ac:dyDescent="0.25">
      <c r="A4" s="50" t="s">
        <v>69</v>
      </c>
      <c r="B4" s="50" t="s">
        <v>68</v>
      </c>
      <c r="C4" s="50" t="s">
        <v>67</v>
      </c>
      <c r="E4" s="50" t="s">
        <v>75</v>
      </c>
      <c r="F4" s="50" t="s">
        <v>73</v>
      </c>
      <c r="G4" s="50" t="s">
        <v>74</v>
      </c>
      <c r="H4" s="50" t="s">
        <v>62</v>
      </c>
      <c r="I4" s="50"/>
      <c r="J4" s="50" t="s">
        <v>77</v>
      </c>
      <c r="M4" s="33" t="s">
        <v>63</v>
      </c>
      <c r="N4" s="33" t="s">
        <v>62</v>
      </c>
      <c r="O4" s="33" t="s">
        <v>59</v>
      </c>
      <c r="P4" s="33" t="str">
        <f>Data!$G$4</f>
        <v>All</v>
      </c>
      <c r="Q4" s="33" t="s">
        <v>23</v>
      </c>
      <c r="R4" s="33" t="e">
        <f t="shared" ref="R4:X4" si="0">AF4</f>
        <v>#REF!</v>
      </c>
      <c r="S4" s="33" t="e">
        <f t="shared" si="0"/>
        <v>#REF!</v>
      </c>
      <c r="T4" s="33" t="e">
        <f t="shared" si="0"/>
        <v>#REF!</v>
      </c>
      <c r="U4" s="33" t="e">
        <f t="shared" si="0"/>
        <v>#REF!</v>
      </c>
      <c r="V4" s="33" t="e">
        <f t="shared" si="0"/>
        <v>#REF!</v>
      </c>
      <c r="W4" s="33" t="e">
        <f t="shared" si="0"/>
        <v>#REF!</v>
      </c>
      <c r="X4" s="33" t="e">
        <f t="shared" si="0"/>
        <v>#REF!</v>
      </c>
      <c r="Y4" s="34" t="s">
        <v>49</v>
      </c>
      <c r="AA4" s="2" t="s">
        <v>19</v>
      </c>
      <c r="AB4" s="2" t="s">
        <v>20</v>
      </c>
      <c r="AC4" s="2" t="s">
        <v>24</v>
      </c>
      <c r="AD4" s="2" t="s">
        <v>16</v>
      </c>
      <c r="AE4" s="2" t="s">
        <v>22</v>
      </c>
      <c r="AF4" s="2" t="e">
        <f>'Income &amp; Expense'!#REF!</f>
        <v>#REF!</v>
      </c>
      <c r="AG4" s="2" t="e">
        <f>'Income &amp; Expense'!#REF!</f>
        <v>#REF!</v>
      </c>
      <c r="AH4" s="2" t="e">
        <f>'Income &amp; Expense'!#REF!</f>
        <v>#REF!</v>
      </c>
      <c r="AI4" s="2" t="e">
        <f>'Income &amp; Expense'!#REF!</f>
        <v>#REF!</v>
      </c>
      <c r="AJ4" s="2" t="e">
        <f>'Income &amp; Expense'!#REF!</f>
        <v>#REF!</v>
      </c>
      <c r="AK4" s="2" t="e">
        <f>'Income &amp; Expense'!#REF!</f>
        <v>#REF!</v>
      </c>
      <c r="AL4" s="2" t="e">
        <f>'Income &amp; Expense'!#REF!</f>
        <v>#REF!</v>
      </c>
      <c r="BA4" s="1" t="s">
        <v>78</v>
      </c>
      <c r="BB4" s="1" t="s">
        <v>79</v>
      </c>
      <c r="BC4" s="1" t="s">
        <v>80</v>
      </c>
      <c r="BD4" s="1" t="s">
        <v>81</v>
      </c>
      <c r="BE4" s="1" t="s">
        <v>69</v>
      </c>
      <c r="BF4" s="1" t="s">
        <v>68</v>
      </c>
      <c r="BG4" s="1" t="s">
        <v>72</v>
      </c>
      <c r="BH4" s="1" t="s">
        <v>82</v>
      </c>
      <c r="BI4" s="1" t="s">
        <v>63</v>
      </c>
      <c r="BJ4" s="1" t="s">
        <v>83</v>
      </c>
    </row>
    <row r="5" spans="1:62" x14ac:dyDescent="0.25">
      <c r="A5" s="1">
        <f>RANK(C5,$C$5:$C$2004,0)</f>
        <v>1</v>
      </c>
      <c r="B5" s="1">
        <f>IF(YEAR(AD5)=$B$3,YEAR('Apartment Expenses'!AD5)&amp;" - "&amp;'Apartment Expenses'!AC5,0)</f>
        <v>0</v>
      </c>
      <c r="C5" s="1">
        <f>IF(YEAR(AD5)=$B$3,SUMIF($B$5:$B$2004,B5,$AE$5:$AE$2004),0)</f>
        <v>0</v>
      </c>
      <c r="E5" s="1">
        <v>1</v>
      </c>
      <c r="F5" s="1">
        <v>1</v>
      </c>
      <c r="G5" s="1">
        <f t="shared" ref="G5:G68" si="1">IF(ISERROR(VLOOKUP(E5,A:B,2,0)),0,VLOOKUP(E5,A:B,2,0))</f>
        <v>0</v>
      </c>
      <c r="H5" s="1">
        <f t="shared" ref="H5:H68" si="2">VLOOKUP(G5,B:C,2,0)</f>
        <v>0</v>
      </c>
      <c r="J5" s="1" t="str">
        <f>YEAR(AD5)&amp;AC5</f>
        <v>1900</v>
      </c>
      <c r="M5" s="1">
        <f>HLOOKUP('Expense History'!$AD$3,$P$4:$X$2004,ROW('Apartment Expenses'!L5)-3,0)</f>
        <v>0</v>
      </c>
      <c r="N5" s="1">
        <f>IF('Expense History'!$AD$3=Data!$G$4,'Apartment Expenses'!AE5,HLOOKUP('Expense History'!$AD$3,'Apartment Expenses'!$AE$4:$AL$2004,(ROW('Apartment Expenses'!M5)-3)))</f>
        <v>0</v>
      </c>
      <c r="O5" s="1" t="str">
        <f>IF($O$2="ALL",IF(VLOOKUP(AA5,'Expense History'!$AA$6:$AB$36,2,0)="x","include",0),IF(AND(VLOOKUP(AA5,'Expense History'!$AA$6:$AB$36,2,0)="x",AC5=$O$2),"include",0))</f>
        <v>include</v>
      </c>
      <c r="P5" s="1">
        <f>IF(O5="include",IF(AE5&gt;0,1+MAX(P6:P$2005),0),0)</f>
        <v>0</v>
      </c>
      <c r="Q5" s="1">
        <f>IF(AND(ISBLANK(AA4),AE4=0),0,(IF(MAX(Q6:Q$2005)&gt;0,0,ROW(R5))))</f>
        <v>5</v>
      </c>
      <c r="R5" s="1">
        <f>IF($O5="include",IF(AF5&gt;0,1+MAX(R6:R$2005),0),0)</f>
        <v>0</v>
      </c>
      <c r="S5" s="1">
        <f>IF($O5="include",IF(AG5&gt;0,1+MAX(S6:S$2005),0),0)</f>
        <v>0</v>
      </c>
      <c r="T5" s="1">
        <f>IF($O5="include",IF(AH5&gt;0,1+MAX(T6:T$2005),0),0)</f>
        <v>0</v>
      </c>
      <c r="U5" s="1">
        <f>IF($O5="include",IF(AI5&gt;0,1+MAX(U6:U$2005),0),0)</f>
        <v>0</v>
      </c>
      <c r="V5" s="1">
        <f>IF($O5="include",IF(AJ5&gt;0,1+MAX(V6:V$2005),0),0)</f>
        <v>0</v>
      </c>
      <c r="W5" s="1">
        <f>IF($O5="include",IF(AK5&gt;0,1+MAX(W6:W$2005),0),0)</f>
        <v>0</v>
      </c>
      <c r="X5" s="1">
        <f>IF($O5="include",IF(AL5&gt;0,1+MAX(X6:X$2005),0),0)</f>
        <v>0</v>
      </c>
      <c r="Y5" s="22" t="str">
        <f>DATEVALUE(MONTH(AD5)&amp;"/1/"&amp;YEAR(AD5))&amp;" - "&amp;AA5</f>
        <v xml:space="preserve">1 - </v>
      </c>
      <c r="AA5" s="42"/>
      <c r="AB5" s="43"/>
      <c r="AC5" s="43"/>
      <c r="AD5" s="44"/>
      <c r="AE5" s="11">
        <f>SUM(AF5:AL5)</f>
        <v>0</v>
      </c>
      <c r="AF5" s="41"/>
      <c r="AG5" s="41"/>
      <c r="AH5" s="41"/>
      <c r="AI5" s="41"/>
      <c r="AJ5" s="41"/>
      <c r="AK5" s="41"/>
      <c r="AL5" s="41"/>
      <c r="BA5" s="1">
        <f>AC5</f>
        <v>0</v>
      </c>
      <c r="BB5" s="1">
        <f>SUMIF(AC:AC,BA5,AE:AE)</f>
        <v>0</v>
      </c>
      <c r="BC5" s="1" t="str">
        <f>IF(ISERROR(VLOOKUP($B$3&amp;" - "&amp;BA5,B:B,1,0)),"No","Yes")</f>
        <v>No</v>
      </c>
      <c r="BD5" s="1">
        <f>IF(BC5="Yes",0,SUMIF(BA:BA,BA5,BB:BB))</f>
        <v>0</v>
      </c>
      <c r="BE5" s="1">
        <f>IF(BD5=0,0,RANK(BD5,BD:BD))</f>
        <v>0</v>
      </c>
      <c r="BF5" s="1">
        <f>BA5</f>
        <v>0</v>
      </c>
      <c r="BG5" s="1">
        <v>1</v>
      </c>
      <c r="BH5" s="1" t="e">
        <f>VLOOKUP(BG5,BE:BF,2,0)</f>
        <v>#N/A</v>
      </c>
      <c r="BI5" s="1">
        <f>BI3+1</f>
        <v>2</v>
      </c>
      <c r="BJ5" s="1" t="e">
        <f>BH5</f>
        <v>#N/A</v>
      </c>
    </row>
    <row r="6" spans="1:62" x14ac:dyDescent="0.25">
      <c r="A6" s="1">
        <f t="shared" ref="A6:A69" si="3">RANK(C6,$C$5:$C$2004,0)</f>
        <v>1</v>
      </c>
      <c r="B6" s="1">
        <f>IF(YEAR(AD6)=$B$3,YEAR('Apartment Expenses'!AD6)&amp;" - "&amp;'Apartment Expenses'!AC6,0)</f>
        <v>0</v>
      </c>
      <c r="C6" s="1">
        <f t="shared" ref="C6:C69" si="4">IF(YEAR(AD6)=$B$3,SUMIF($B$5:$B$2004,B6,$AE$5:$AE$2004),0)</f>
        <v>0</v>
      </c>
      <c r="E6" s="1">
        <v>2</v>
      </c>
      <c r="F6" s="1">
        <f t="shared" ref="F6:F69" si="5">IF(G6=0,F5,F5+1)</f>
        <v>1</v>
      </c>
      <c r="G6" s="1">
        <f t="shared" si="1"/>
        <v>0</v>
      </c>
      <c r="H6" s="1">
        <f t="shared" si="2"/>
        <v>0</v>
      </c>
      <c r="J6" s="1" t="str">
        <f t="shared" ref="J6:J69" si="6">YEAR(AD6)&amp;AC6</f>
        <v>1900</v>
      </c>
      <c r="M6" s="1">
        <f>HLOOKUP('Expense History'!$AD$3,$P$4:$X$2004,ROW('Apartment Expenses'!L6)-3,0)</f>
        <v>0</v>
      </c>
      <c r="N6" s="1">
        <f>IF('Expense History'!$AD$3=Data!$G$4,'Apartment Expenses'!AE6,HLOOKUP('Expense History'!$AD$3,'Apartment Expenses'!$AE$4:$AL$2004,(ROW('Apartment Expenses'!M6)-3)))</f>
        <v>0</v>
      </c>
      <c r="O6" s="1" t="str">
        <f>IF($O$2="ALL",IF(VLOOKUP(AA6,'Expense History'!$AA$6:$AB$36,2,0)="x","include",0),IF(AND(VLOOKUP(AA6,'Expense History'!$AA$6:$AB$36,2,0)="x",AC6=$O$2),"include",0))</f>
        <v>include</v>
      </c>
      <c r="P6" s="1">
        <f>IF(O6="include",IF(AE6&gt;0,1+MAX(P7:P$2005),0),0)</f>
        <v>0</v>
      </c>
      <c r="Q6" s="1">
        <f>IF(AND(ISBLANK(AA5),AE5=0),0,(IF(MAX(Q7:Q$2005)&gt;0,0,ROW(R6))))</f>
        <v>0</v>
      </c>
      <c r="R6" s="1">
        <f>IF($O6="include",IF(AF6&gt;0,1+MAX(R7:R$2005),0),0)</f>
        <v>0</v>
      </c>
      <c r="S6" s="1">
        <f>IF($O6="include",IF(AG6&gt;0,1+MAX(S7:S$2005),0),0)</f>
        <v>0</v>
      </c>
      <c r="T6" s="1">
        <f>IF($O6="include",IF(AH6&gt;0,1+MAX(T7:T$2005),0),0)</f>
        <v>0</v>
      </c>
      <c r="U6" s="1">
        <f>IF($O6="include",IF(AI6&gt;0,1+MAX(U7:U$2005),0),0)</f>
        <v>0</v>
      </c>
      <c r="V6" s="1">
        <f>IF($O6="include",IF(AJ6&gt;0,1+MAX(V7:V$2005),0),0)</f>
        <v>0</v>
      </c>
      <c r="W6" s="1">
        <f>IF($O6="include",IF(AK6&gt;0,1+MAX(W7:W$2005),0),0)</f>
        <v>0</v>
      </c>
      <c r="X6" s="1">
        <f>IF($O6="include",IF(AL6&gt;0,1+MAX(X7:X$2005),0),0)</f>
        <v>0</v>
      </c>
      <c r="Y6" s="22" t="str">
        <f t="shared" ref="Y6:Y69" si="7">DATEVALUE(MONTH(AD6)&amp;"/1/"&amp;YEAR(AD6))&amp;" - "&amp;AA6</f>
        <v xml:space="preserve">1 - </v>
      </c>
      <c r="AA6" s="42"/>
      <c r="AB6" s="43"/>
      <c r="AC6" s="43"/>
      <c r="AD6" s="44"/>
      <c r="AE6" s="11">
        <f t="shared" ref="AE6:AE69" si="8">SUM(AF6:AL6)</f>
        <v>0</v>
      </c>
      <c r="AF6" s="41"/>
      <c r="AG6" s="41"/>
      <c r="AH6" s="41"/>
      <c r="AI6" s="41"/>
      <c r="AJ6" s="41"/>
      <c r="AK6" s="41"/>
      <c r="AL6" s="41"/>
      <c r="BA6" s="1">
        <f t="shared" ref="BA6:BA69" si="9">AC6</f>
        <v>0</v>
      </c>
      <c r="BB6" s="1">
        <f t="shared" ref="BB6:BB69" si="10">SUMIF(AC:AC,BA6,AE:AE)</f>
        <v>0</v>
      </c>
      <c r="BC6" s="1" t="str">
        <f t="shared" ref="BC6:BC69" si="11">IF(ISERROR(VLOOKUP($B$3&amp;" - "&amp;BA6,B:B,1,0)),"No","Yes")</f>
        <v>No</v>
      </c>
      <c r="BD6" s="1">
        <f t="shared" ref="BD6:BD69" si="12">IF(BC6="Yes",0,SUMIF(BA:BA,BA6,BB:BB))</f>
        <v>0</v>
      </c>
      <c r="BE6" s="1">
        <f t="shared" ref="BE6:BE69" si="13">IF(BD6=0,0,RANK(BD6,BD:BD))</f>
        <v>0</v>
      </c>
      <c r="BF6" s="1">
        <f t="shared" ref="BF6:BF69" si="14">BA6</f>
        <v>0</v>
      </c>
      <c r="BG6" s="1">
        <v>2</v>
      </c>
      <c r="BH6" s="1" t="e">
        <f t="shared" ref="BH6:BH69" si="15">VLOOKUP(BG6,BE:BF,2,0)</f>
        <v>#N/A</v>
      </c>
      <c r="BI6" s="1">
        <f>IF(ISERROR(BH6),BI5,BI5+1)</f>
        <v>2</v>
      </c>
      <c r="BJ6" s="1" t="e">
        <f t="shared" ref="BJ6:BJ69" si="16">BH6</f>
        <v>#N/A</v>
      </c>
    </row>
    <row r="7" spans="1:62" x14ac:dyDescent="0.25">
      <c r="A7" s="1">
        <f t="shared" si="3"/>
        <v>1</v>
      </c>
      <c r="B7" s="1">
        <f>IF(YEAR(AD7)=$B$3,YEAR('Apartment Expenses'!AD7)&amp;" - "&amp;'Apartment Expenses'!AC7,0)</f>
        <v>0</v>
      </c>
      <c r="C7" s="1">
        <f t="shared" si="4"/>
        <v>0</v>
      </c>
      <c r="E7" s="1">
        <v>3</v>
      </c>
      <c r="F7" s="1">
        <f t="shared" si="5"/>
        <v>1</v>
      </c>
      <c r="G7" s="1">
        <f t="shared" si="1"/>
        <v>0</v>
      </c>
      <c r="H7" s="1">
        <f t="shared" si="2"/>
        <v>0</v>
      </c>
      <c r="J7" s="1" t="str">
        <f t="shared" si="6"/>
        <v>1900</v>
      </c>
      <c r="M7" s="1">
        <f>HLOOKUP('Expense History'!$AD$3,$P$4:$X$2004,ROW('Apartment Expenses'!L7)-3,0)</f>
        <v>0</v>
      </c>
      <c r="N7" s="1">
        <f>IF('Expense History'!$AD$3=Data!$G$4,'Apartment Expenses'!AE7,HLOOKUP('Expense History'!$AD$3,'Apartment Expenses'!$AE$4:$AL$2004,(ROW('Apartment Expenses'!M7)-3)))</f>
        <v>0</v>
      </c>
      <c r="O7" s="1" t="str">
        <f>IF($O$2="ALL",IF(VLOOKUP(AA7,'Expense History'!$AA$6:$AB$36,2,0)="x","include",0),IF(AND(VLOOKUP(AA7,'Expense History'!$AA$6:$AB$36,2,0)="x",AC7=$O$2),"include",0))</f>
        <v>include</v>
      </c>
      <c r="P7" s="1">
        <f>IF(O7="include",IF(AE7&gt;0,1+MAX(P8:P$2005),0),0)</f>
        <v>0</v>
      </c>
      <c r="Q7" s="1">
        <f>IF(AND(ISBLANK(AA6),AE6=0),0,(IF(MAX(Q8:Q$2005)&gt;0,0,ROW(R7))))</f>
        <v>0</v>
      </c>
      <c r="R7" s="1">
        <f>IF($O7="include",IF(AF7&gt;0,1+MAX(R8:R$2005),0),0)</f>
        <v>0</v>
      </c>
      <c r="S7" s="1">
        <f>IF($O7="include",IF(AG7&gt;0,1+MAX(S8:S$2005),0),0)</f>
        <v>0</v>
      </c>
      <c r="T7" s="1">
        <f>IF($O7="include",IF(AH7&gt;0,1+MAX(T8:T$2005),0),0)</f>
        <v>0</v>
      </c>
      <c r="U7" s="1">
        <f>IF($O7="include",IF(AI7&gt;0,1+MAX(U8:U$2005),0),0)</f>
        <v>0</v>
      </c>
      <c r="V7" s="1">
        <f>IF($O7="include",IF(AJ7&gt;0,1+MAX(V8:V$2005),0),0)</f>
        <v>0</v>
      </c>
      <c r="W7" s="1">
        <f>IF($O7="include",IF(AK7&gt;0,1+MAX(W8:W$2005),0),0)</f>
        <v>0</v>
      </c>
      <c r="X7" s="1">
        <f>IF($O7="include",IF(AL7&gt;0,1+MAX(X8:X$2005),0),0)</f>
        <v>0</v>
      </c>
      <c r="Y7" s="22" t="str">
        <f t="shared" si="7"/>
        <v xml:space="preserve">1 - </v>
      </c>
      <c r="AA7" s="42"/>
      <c r="AB7" s="43"/>
      <c r="AC7" s="43"/>
      <c r="AD7" s="44"/>
      <c r="AE7" s="11">
        <f t="shared" si="8"/>
        <v>0</v>
      </c>
      <c r="AF7" s="41"/>
      <c r="AG7" s="41"/>
      <c r="AH7" s="41"/>
      <c r="AI7" s="41"/>
      <c r="AJ7" s="41"/>
      <c r="AK7" s="41"/>
      <c r="AL7" s="41"/>
      <c r="BA7" s="1">
        <f t="shared" si="9"/>
        <v>0</v>
      </c>
      <c r="BB7" s="1">
        <f t="shared" si="10"/>
        <v>0</v>
      </c>
      <c r="BC7" s="1" t="str">
        <f t="shared" si="11"/>
        <v>No</v>
      </c>
      <c r="BD7" s="1">
        <f t="shared" si="12"/>
        <v>0</v>
      </c>
      <c r="BE7" s="1">
        <f t="shared" si="13"/>
        <v>0</v>
      </c>
      <c r="BF7" s="1">
        <f t="shared" si="14"/>
        <v>0</v>
      </c>
      <c r="BG7" s="1">
        <v>3</v>
      </c>
      <c r="BH7" s="1" t="e">
        <f t="shared" si="15"/>
        <v>#N/A</v>
      </c>
      <c r="BI7" s="1">
        <f t="shared" ref="BI7:BI70" si="17">IF(ISERROR(BH7),BI6,BI6+1)</f>
        <v>2</v>
      </c>
      <c r="BJ7" s="1" t="e">
        <f t="shared" si="16"/>
        <v>#N/A</v>
      </c>
    </row>
    <row r="8" spans="1:62" x14ac:dyDescent="0.25">
      <c r="A8" s="1">
        <f t="shared" si="3"/>
        <v>1</v>
      </c>
      <c r="B8" s="1">
        <f>IF(YEAR(AD8)=$B$3,YEAR('Apartment Expenses'!AD8)&amp;" - "&amp;'Apartment Expenses'!AC8,0)</f>
        <v>0</v>
      </c>
      <c r="C8" s="1">
        <f t="shared" si="4"/>
        <v>0</v>
      </c>
      <c r="E8" s="1">
        <v>4</v>
      </c>
      <c r="F8" s="1">
        <f t="shared" si="5"/>
        <v>1</v>
      </c>
      <c r="G8" s="1">
        <f t="shared" si="1"/>
        <v>0</v>
      </c>
      <c r="H8" s="1">
        <f t="shared" si="2"/>
        <v>0</v>
      </c>
      <c r="J8" s="1" t="str">
        <f t="shared" si="6"/>
        <v>1900</v>
      </c>
      <c r="M8" s="1">
        <f>HLOOKUP('Expense History'!$AD$3,$P$4:$X$2004,ROW('Apartment Expenses'!L8)-3,0)</f>
        <v>0</v>
      </c>
      <c r="N8" s="1">
        <f>IF('Expense History'!$AD$3=Data!$G$4,'Apartment Expenses'!AE8,HLOOKUP('Expense History'!$AD$3,'Apartment Expenses'!$AE$4:$AL$2004,(ROW('Apartment Expenses'!M8)-3)))</f>
        <v>0</v>
      </c>
      <c r="O8" s="1" t="str">
        <f>IF($O$2="ALL",IF(VLOOKUP(AA8,'Expense History'!$AA$6:$AB$36,2,0)="x","include",0),IF(AND(VLOOKUP(AA8,'Expense History'!$AA$6:$AB$36,2,0)="x",AC8=$O$2),"include",0))</f>
        <v>include</v>
      </c>
      <c r="P8" s="1">
        <f>IF(O8="include",IF(AE8&gt;0,1+MAX(P9:P$2005),0),0)</f>
        <v>0</v>
      </c>
      <c r="Q8" s="1">
        <f>IF(AND(ISBLANK(AA7),AE7=0),0,(IF(MAX(Q9:Q$2005)&gt;0,0,ROW(R8))))</f>
        <v>0</v>
      </c>
      <c r="R8" s="1">
        <f>IF($O8="include",IF(AF8&gt;0,1+MAX(R9:R$2005),0),0)</f>
        <v>0</v>
      </c>
      <c r="S8" s="1">
        <f>IF($O8="include",IF(AG8&gt;0,1+MAX(S9:S$2005),0),0)</f>
        <v>0</v>
      </c>
      <c r="T8" s="1">
        <f>IF($O8="include",IF(AH8&gt;0,1+MAX(T9:T$2005),0),0)</f>
        <v>0</v>
      </c>
      <c r="U8" s="1">
        <f>IF($O8="include",IF(AI8&gt;0,1+MAX(U9:U$2005),0),0)</f>
        <v>0</v>
      </c>
      <c r="V8" s="1">
        <f>IF($O8="include",IF(AJ8&gt;0,1+MAX(V9:V$2005),0),0)</f>
        <v>0</v>
      </c>
      <c r="W8" s="1">
        <f>IF($O8="include",IF(AK8&gt;0,1+MAX(W9:W$2005),0),0)</f>
        <v>0</v>
      </c>
      <c r="X8" s="1">
        <f>IF($O8="include",IF(AL8&gt;0,1+MAX(X9:X$2005),0),0)</f>
        <v>0</v>
      </c>
      <c r="Y8" s="22" t="str">
        <f t="shared" si="7"/>
        <v xml:space="preserve">1 - </v>
      </c>
      <c r="AA8" s="42"/>
      <c r="AB8" s="43"/>
      <c r="AC8" s="43"/>
      <c r="AD8" s="44"/>
      <c r="AE8" s="11">
        <f t="shared" si="8"/>
        <v>0</v>
      </c>
      <c r="AF8" s="41"/>
      <c r="AG8" s="41"/>
      <c r="AH8" s="41"/>
      <c r="AI8" s="41"/>
      <c r="AJ8" s="41"/>
      <c r="AK8" s="41"/>
      <c r="AL8" s="41"/>
      <c r="BA8" s="1">
        <f t="shared" si="9"/>
        <v>0</v>
      </c>
      <c r="BB8" s="1">
        <f t="shared" si="10"/>
        <v>0</v>
      </c>
      <c r="BC8" s="1" t="str">
        <f t="shared" si="11"/>
        <v>No</v>
      </c>
      <c r="BD8" s="1">
        <f t="shared" si="12"/>
        <v>0</v>
      </c>
      <c r="BE8" s="1">
        <f t="shared" si="13"/>
        <v>0</v>
      </c>
      <c r="BF8" s="1">
        <f t="shared" si="14"/>
        <v>0</v>
      </c>
      <c r="BG8" s="1">
        <v>4</v>
      </c>
      <c r="BH8" s="1" t="e">
        <f t="shared" si="15"/>
        <v>#N/A</v>
      </c>
      <c r="BI8" s="1">
        <f t="shared" si="17"/>
        <v>2</v>
      </c>
      <c r="BJ8" s="1" t="e">
        <f t="shared" si="16"/>
        <v>#N/A</v>
      </c>
    </row>
    <row r="9" spans="1:62" x14ac:dyDescent="0.25">
      <c r="A9" s="1">
        <f t="shared" si="3"/>
        <v>1</v>
      </c>
      <c r="B9" s="1">
        <f>IF(YEAR(AD9)=$B$3,YEAR('Apartment Expenses'!AD9)&amp;" - "&amp;'Apartment Expenses'!AC9,0)</f>
        <v>0</v>
      </c>
      <c r="C9" s="1">
        <f t="shared" si="4"/>
        <v>0</v>
      </c>
      <c r="E9" s="1">
        <v>5</v>
      </c>
      <c r="F9" s="1">
        <f t="shared" si="5"/>
        <v>1</v>
      </c>
      <c r="G9" s="1">
        <f t="shared" si="1"/>
        <v>0</v>
      </c>
      <c r="H9" s="1">
        <f t="shared" si="2"/>
        <v>0</v>
      </c>
      <c r="J9" s="1" t="str">
        <f t="shared" si="6"/>
        <v>1900</v>
      </c>
      <c r="M9" s="1">
        <f>HLOOKUP('Expense History'!$AD$3,$P$4:$X$2004,ROW('Apartment Expenses'!L9)-3,0)</f>
        <v>0</v>
      </c>
      <c r="N9" s="1">
        <f>IF('Expense History'!$AD$3=Data!$G$4,'Apartment Expenses'!AE9,HLOOKUP('Expense History'!$AD$3,'Apartment Expenses'!$AE$4:$AL$2004,(ROW('Apartment Expenses'!M9)-3)))</f>
        <v>0</v>
      </c>
      <c r="O9" s="1" t="str">
        <f>IF($O$2="ALL",IF(VLOOKUP(AA9,'Expense History'!$AA$6:$AB$36,2,0)="x","include",0),IF(AND(VLOOKUP(AA9,'Expense History'!$AA$6:$AB$36,2,0)="x",AC9=$O$2),"include",0))</f>
        <v>include</v>
      </c>
      <c r="P9" s="1">
        <f>IF(O9="include",IF(AE9&gt;0,1+MAX(P10:P$2005),0),0)</f>
        <v>0</v>
      </c>
      <c r="Q9" s="1">
        <f>IF(AND(ISBLANK(AA8),AE8=0),0,(IF(MAX(Q10:Q$2005)&gt;0,0,ROW(R9))))</f>
        <v>0</v>
      </c>
      <c r="R9" s="1">
        <f>IF($O9="include",IF(AF9&gt;0,1+MAX(R10:R$2005),0),0)</f>
        <v>0</v>
      </c>
      <c r="S9" s="1">
        <f>IF($O9="include",IF(AG9&gt;0,1+MAX(S10:S$2005),0),0)</f>
        <v>0</v>
      </c>
      <c r="T9" s="1">
        <f>IF($O9="include",IF(AH9&gt;0,1+MAX(T10:T$2005),0),0)</f>
        <v>0</v>
      </c>
      <c r="U9" s="1">
        <f>IF($O9="include",IF(AI9&gt;0,1+MAX(U10:U$2005),0),0)</f>
        <v>0</v>
      </c>
      <c r="V9" s="1">
        <f>IF($O9="include",IF(AJ9&gt;0,1+MAX(V10:V$2005),0),0)</f>
        <v>0</v>
      </c>
      <c r="W9" s="1">
        <f>IF($O9="include",IF(AK9&gt;0,1+MAX(W10:W$2005),0),0)</f>
        <v>0</v>
      </c>
      <c r="X9" s="1">
        <f>IF($O9="include",IF(AL9&gt;0,1+MAX(X10:X$2005),0),0)</f>
        <v>0</v>
      </c>
      <c r="Y9" s="22" t="str">
        <f t="shared" si="7"/>
        <v xml:space="preserve">1 - </v>
      </c>
      <c r="AA9" s="42"/>
      <c r="AB9" s="43"/>
      <c r="AC9" s="43"/>
      <c r="AD9" s="44"/>
      <c r="AE9" s="11">
        <f t="shared" si="8"/>
        <v>0</v>
      </c>
      <c r="AF9" s="41"/>
      <c r="AG9" s="41"/>
      <c r="AH9" s="41"/>
      <c r="AI9" s="41"/>
      <c r="AJ9" s="41"/>
      <c r="AK9" s="41"/>
      <c r="AL9" s="41"/>
      <c r="BA9" s="1">
        <f t="shared" si="9"/>
        <v>0</v>
      </c>
      <c r="BB9" s="1">
        <f t="shared" si="10"/>
        <v>0</v>
      </c>
      <c r="BC9" s="1" t="str">
        <f t="shared" si="11"/>
        <v>No</v>
      </c>
      <c r="BD9" s="1">
        <f t="shared" si="12"/>
        <v>0</v>
      </c>
      <c r="BE9" s="1">
        <f t="shared" si="13"/>
        <v>0</v>
      </c>
      <c r="BF9" s="1">
        <f t="shared" si="14"/>
        <v>0</v>
      </c>
      <c r="BG9" s="1">
        <v>5</v>
      </c>
      <c r="BH9" s="1" t="e">
        <f t="shared" si="15"/>
        <v>#N/A</v>
      </c>
      <c r="BI9" s="1">
        <f t="shared" si="17"/>
        <v>2</v>
      </c>
      <c r="BJ9" s="1" t="e">
        <f t="shared" si="16"/>
        <v>#N/A</v>
      </c>
    </row>
    <row r="10" spans="1:62" x14ac:dyDescent="0.25">
      <c r="A10" s="1">
        <f t="shared" si="3"/>
        <v>1</v>
      </c>
      <c r="B10" s="1">
        <f>IF(YEAR(AD10)=$B$3,YEAR('Apartment Expenses'!AD10)&amp;" - "&amp;'Apartment Expenses'!AC10,0)</f>
        <v>0</v>
      </c>
      <c r="C10" s="1">
        <f t="shared" si="4"/>
        <v>0</v>
      </c>
      <c r="E10" s="1">
        <v>6</v>
      </c>
      <c r="F10" s="1">
        <f t="shared" si="5"/>
        <v>1</v>
      </c>
      <c r="G10" s="1">
        <f t="shared" si="1"/>
        <v>0</v>
      </c>
      <c r="H10" s="1">
        <f t="shared" si="2"/>
        <v>0</v>
      </c>
      <c r="J10" s="1" t="str">
        <f t="shared" si="6"/>
        <v>1900</v>
      </c>
      <c r="M10" s="1">
        <f>HLOOKUP('Expense History'!$AD$3,$P$4:$X$2004,ROW('Apartment Expenses'!L10)-3,0)</f>
        <v>0</v>
      </c>
      <c r="N10" s="1">
        <f>IF('Expense History'!$AD$3=Data!$G$4,'Apartment Expenses'!AE10,HLOOKUP('Expense History'!$AD$3,'Apartment Expenses'!$AE$4:$AL$2004,(ROW('Apartment Expenses'!M10)-3)))</f>
        <v>0</v>
      </c>
      <c r="O10" s="1" t="str">
        <f>IF($O$2="ALL",IF(VLOOKUP(AA10,'Expense History'!$AA$6:$AB$36,2,0)="x","include",0),IF(AND(VLOOKUP(AA10,'Expense History'!$AA$6:$AB$36,2,0)="x",AC10=$O$2),"include",0))</f>
        <v>include</v>
      </c>
      <c r="P10" s="1">
        <f>IF(O10="include",IF(AE10&gt;0,1+MAX(P11:P$2005),0),0)</f>
        <v>0</v>
      </c>
      <c r="Q10" s="1">
        <f>IF(AND(ISBLANK(AA9),AE9=0),0,(IF(MAX(Q11:Q$2005)&gt;0,0,ROW(R10))))</f>
        <v>0</v>
      </c>
      <c r="R10" s="1">
        <f>IF($O10="include",IF(AF10&gt;0,1+MAX(R11:R$2005),0),0)</f>
        <v>0</v>
      </c>
      <c r="S10" s="1">
        <f>IF($O10="include",IF(AG10&gt;0,1+MAX(S11:S$2005),0),0)</f>
        <v>0</v>
      </c>
      <c r="T10" s="1">
        <f>IF($O10="include",IF(AH10&gt;0,1+MAX(T11:T$2005),0),0)</f>
        <v>0</v>
      </c>
      <c r="U10" s="1">
        <f>IF($O10="include",IF(AI10&gt;0,1+MAX(U11:U$2005),0),0)</f>
        <v>0</v>
      </c>
      <c r="V10" s="1">
        <f>IF($O10="include",IF(AJ10&gt;0,1+MAX(V11:V$2005),0),0)</f>
        <v>0</v>
      </c>
      <c r="W10" s="1">
        <f>IF($O10="include",IF(AK10&gt;0,1+MAX(W11:W$2005),0),0)</f>
        <v>0</v>
      </c>
      <c r="X10" s="1">
        <f>IF($O10="include",IF(AL10&gt;0,1+MAX(X11:X$2005),0),0)</f>
        <v>0</v>
      </c>
      <c r="Y10" s="22" t="str">
        <f t="shared" si="7"/>
        <v xml:space="preserve">1 - </v>
      </c>
      <c r="AA10" s="42"/>
      <c r="AB10" s="43"/>
      <c r="AC10" s="43"/>
      <c r="AD10" s="44"/>
      <c r="AE10" s="11">
        <f t="shared" si="8"/>
        <v>0</v>
      </c>
      <c r="AF10" s="41"/>
      <c r="AG10" s="41"/>
      <c r="AH10" s="41"/>
      <c r="AI10" s="41"/>
      <c r="AJ10" s="41"/>
      <c r="AK10" s="41"/>
      <c r="AL10" s="41"/>
      <c r="BA10" s="1">
        <f t="shared" si="9"/>
        <v>0</v>
      </c>
      <c r="BB10" s="1">
        <f t="shared" si="10"/>
        <v>0</v>
      </c>
      <c r="BC10" s="1" t="str">
        <f t="shared" si="11"/>
        <v>No</v>
      </c>
      <c r="BD10" s="1">
        <f t="shared" si="12"/>
        <v>0</v>
      </c>
      <c r="BE10" s="1">
        <f t="shared" si="13"/>
        <v>0</v>
      </c>
      <c r="BF10" s="1">
        <f t="shared" si="14"/>
        <v>0</v>
      </c>
      <c r="BG10" s="1">
        <v>6</v>
      </c>
      <c r="BH10" s="1" t="e">
        <f t="shared" si="15"/>
        <v>#N/A</v>
      </c>
      <c r="BI10" s="1">
        <f t="shared" si="17"/>
        <v>2</v>
      </c>
      <c r="BJ10" s="1" t="e">
        <f t="shared" si="16"/>
        <v>#N/A</v>
      </c>
    </row>
    <row r="11" spans="1:62" x14ac:dyDescent="0.25">
      <c r="A11" s="1">
        <f t="shared" si="3"/>
        <v>1</v>
      </c>
      <c r="B11" s="1">
        <f>IF(YEAR(AD11)=$B$3,YEAR('Apartment Expenses'!AD11)&amp;" - "&amp;'Apartment Expenses'!AC11,0)</f>
        <v>0</v>
      </c>
      <c r="C11" s="1">
        <f t="shared" si="4"/>
        <v>0</v>
      </c>
      <c r="E11" s="1">
        <v>7</v>
      </c>
      <c r="F11" s="1">
        <f t="shared" si="5"/>
        <v>1</v>
      </c>
      <c r="G11" s="1">
        <f t="shared" si="1"/>
        <v>0</v>
      </c>
      <c r="H11" s="1">
        <f t="shared" si="2"/>
        <v>0</v>
      </c>
      <c r="J11" s="1" t="str">
        <f t="shared" si="6"/>
        <v>1900</v>
      </c>
      <c r="M11" s="1">
        <f>HLOOKUP('Expense History'!$AD$3,$P$4:$X$2004,ROW('Apartment Expenses'!L11)-3,0)</f>
        <v>0</v>
      </c>
      <c r="N11" s="1">
        <f>IF('Expense History'!$AD$3=Data!$G$4,'Apartment Expenses'!AE11,HLOOKUP('Expense History'!$AD$3,'Apartment Expenses'!$AE$4:$AL$2004,(ROW('Apartment Expenses'!M11)-3)))</f>
        <v>0</v>
      </c>
      <c r="O11" s="1" t="str">
        <f>IF($O$2="ALL",IF(VLOOKUP(AA11,'Expense History'!$AA$6:$AB$36,2,0)="x","include",0),IF(AND(VLOOKUP(AA11,'Expense History'!$AA$6:$AB$36,2,0)="x",AC11=$O$2),"include",0))</f>
        <v>include</v>
      </c>
      <c r="P11" s="1">
        <f>IF(O11="include",IF(AE11&gt;0,1+MAX(P12:P$2005),0),0)</f>
        <v>0</v>
      </c>
      <c r="Q11" s="1">
        <f>IF(AND(ISBLANK(AA10),AE10=0),0,(IF(MAX(Q12:Q$2005)&gt;0,0,ROW(R11))))</f>
        <v>0</v>
      </c>
      <c r="R11" s="1">
        <f>IF($O11="include",IF(AF11&gt;0,1+MAX(R12:R$2005),0),0)</f>
        <v>0</v>
      </c>
      <c r="S11" s="1">
        <f>IF($O11="include",IF(AG11&gt;0,1+MAX(S12:S$2005),0),0)</f>
        <v>0</v>
      </c>
      <c r="T11" s="1">
        <f>IF($O11="include",IF(AH11&gt;0,1+MAX(T12:T$2005),0),0)</f>
        <v>0</v>
      </c>
      <c r="U11" s="1">
        <f>IF($O11="include",IF(AI11&gt;0,1+MAX(U12:U$2005),0),0)</f>
        <v>0</v>
      </c>
      <c r="V11" s="1">
        <f>IF($O11="include",IF(AJ11&gt;0,1+MAX(V12:V$2005),0),0)</f>
        <v>0</v>
      </c>
      <c r="W11" s="1">
        <f>IF($O11="include",IF(AK11&gt;0,1+MAX(W12:W$2005),0),0)</f>
        <v>0</v>
      </c>
      <c r="X11" s="1">
        <f>IF($O11="include",IF(AL11&gt;0,1+MAX(X12:X$2005),0),0)</f>
        <v>0</v>
      </c>
      <c r="Y11" s="22" t="str">
        <f t="shared" si="7"/>
        <v xml:space="preserve">1 - </v>
      </c>
      <c r="AA11" s="42"/>
      <c r="AB11" s="43"/>
      <c r="AC11" s="43"/>
      <c r="AD11" s="44"/>
      <c r="AE11" s="11">
        <f t="shared" si="8"/>
        <v>0</v>
      </c>
      <c r="AF11" s="41"/>
      <c r="AG11" s="41"/>
      <c r="AH11" s="41"/>
      <c r="AI11" s="41"/>
      <c r="AJ11" s="41"/>
      <c r="AK11" s="41"/>
      <c r="AL11" s="41"/>
      <c r="BA11" s="1">
        <f t="shared" si="9"/>
        <v>0</v>
      </c>
      <c r="BB11" s="1">
        <f t="shared" si="10"/>
        <v>0</v>
      </c>
      <c r="BC11" s="1" t="str">
        <f t="shared" si="11"/>
        <v>No</v>
      </c>
      <c r="BD11" s="1">
        <f t="shared" si="12"/>
        <v>0</v>
      </c>
      <c r="BE11" s="1">
        <f t="shared" si="13"/>
        <v>0</v>
      </c>
      <c r="BF11" s="1">
        <f t="shared" si="14"/>
        <v>0</v>
      </c>
      <c r="BG11" s="1">
        <v>7</v>
      </c>
      <c r="BH11" s="1" t="e">
        <f t="shared" si="15"/>
        <v>#N/A</v>
      </c>
      <c r="BI11" s="1">
        <f t="shared" si="17"/>
        <v>2</v>
      </c>
      <c r="BJ11" s="1" t="e">
        <f t="shared" si="16"/>
        <v>#N/A</v>
      </c>
    </row>
    <row r="12" spans="1:62" x14ac:dyDescent="0.25">
      <c r="A12" s="1">
        <f t="shared" si="3"/>
        <v>1</v>
      </c>
      <c r="B12" s="1">
        <f>IF(YEAR(AD12)=$B$3,YEAR('Apartment Expenses'!AD12)&amp;" - "&amp;'Apartment Expenses'!AC12,0)</f>
        <v>0</v>
      </c>
      <c r="C12" s="1">
        <f t="shared" si="4"/>
        <v>0</v>
      </c>
      <c r="E12" s="1">
        <v>8</v>
      </c>
      <c r="F12" s="1">
        <f t="shared" si="5"/>
        <v>1</v>
      </c>
      <c r="G12" s="1">
        <f t="shared" si="1"/>
        <v>0</v>
      </c>
      <c r="H12" s="1">
        <f t="shared" si="2"/>
        <v>0</v>
      </c>
      <c r="J12" s="1" t="str">
        <f t="shared" si="6"/>
        <v>1900</v>
      </c>
      <c r="M12" s="1">
        <f>HLOOKUP('Expense History'!$AD$3,$P$4:$X$2004,ROW('Apartment Expenses'!L12)-3,0)</f>
        <v>0</v>
      </c>
      <c r="N12" s="1">
        <f>IF('Expense History'!$AD$3=Data!$G$4,'Apartment Expenses'!AE12,HLOOKUP('Expense History'!$AD$3,'Apartment Expenses'!$AE$4:$AL$2004,(ROW('Apartment Expenses'!M12)-3)))</f>
        <v>0</v>
      </c>
      <c r="O12" s="1" t="str">
        <f>IF($O$2="ALL",IF(VLOOKUP(AA12,'Expense History'!$AA$6:$AB$36,2,0)="x","include",0),IF(AND(VLOOKUP(AA12,'Expense History'!$AA$6:$AB$36,2,0)="x",AC12=$O$2),"include",0))</f>
        <v>include</v>
      </c>
      <c r="P12" s="1">
        <f>IF(O12="include",IF(AE12&gt;0,1+MAX(P13:P$2005),0),0)</f>
        <v>0</v>
      </c>
      <c r="Q12" s="1">
        <f>IF(AND(ISBLANK(AA11),AE11=0),0,(IF(MAX(Q13:Q$2005)&gt;0,0,ROW(R12))))</f>
        <v>0</v>
      </c>
      <c r="R12" s="1">
        <f>IF($O12="include",IF(AF12&gt;0,1+MAX(R13:R$2005),0),0)</f>
        <v>0</v>
      </c>
      <c r="S12" s="1">
        <f>IF($O12="include",IF(AG12&gt;0,1+MAX(S13:S$2005),0),0)</f>
        <v>0</v>
      </c>
      <c r="T12" s="1">
        <f>IF($O12="include",IF(AH12&gt;0,1+MAX(T13:T$2005),0),0)</f>
        <v>0</v>
      </c>
      <c r="U12" s="1">
        <f>IF($O12="include",IF(AI12&gt;0,1+MAX(U13:U$2005),0),0)</f>
        <v>0</v>
      </c>
      <c r="V12" s="1">
        <f>IF($O12="include",IF(AJ12&gt;0,1+MAX(V13:V$2005),0),0)</f>
        <v>0</v>
      </c>
      <c r="W12" s="1">
        <f>IF($O12="include",IF(AK12&gt;0,1+MAX(W13:W$2005),0),0)</f>
        <v>0</v>
      </c>
      <c r="X12" s="1">
        <f>IF($O12="include",IF(AL12&gt;0,1+MAX(X13:X$2005),0),0)</f>
        <v>0</v>
      </c>
      <c r="Y12" s="22" t="str">
        <f t="shared" si="7"/>
        <v xml:space="preserve">1 - </v>
      </c>
      <c r="AA12" s="42"/>
      <c r="AB12" s="43"/>
      <c r="AC12" s="43"/>
      <c r="AD12" s="44"/>
      <c r="AE12" s="11">
        <f t="shared" si="8"/>
        <v>0</v>
      </c>
      <c r="AF12" s="41"/>
      <c r="AG12" s="41"/>
      <c r="AH12" s="41"/>
      <c r="AI12" s="41"/>
      <c r="AJ12" s="41"/>
      <c r="AK12" s="41"/>
      <c r="AL12" s="41"/>
      <c r="BA12" s="1">
        <f t="shared" si="9"/>
        <v>0</v>
      </c>
      <c r="BB12" s="1">
        <f t="shared" si="10"/>
        <v>0</v>
      </c>
      <c r="BC12" s="1" t="str">
        <f t="shared" si="11"/>
        <v>No</v>
      </c>
      <c r="BD12" s="1">
        <f t="shared" si="12"/>
        <v>0</v>
      </c>
      <c r="BE12" s="1">
        <f t="shared" si="13"/>
        <v>0</v>
      </c>
      <c r="BF12" s="1">
        <f t="shared" si="14"/>
        <v>0</v>
      </c>
      <c r="BG12" s="1">
        <v>8</v>
      </c>
      <c r="BH12" s="1" t="e">
        <f t="shared" si="15"/>
        <v>#N/A</v>
      </c>
      <c r="BI12" s="1">
        <f t="shared" si="17"/>
        <v>2</v>
      </c>
      <c r="BJ12" s="1" t="e">
        <f t="shared" si="16"/>
        <v>#N/A</v>
      </c>
    </row>
    <row r="13" spans="1:62" x14ac:dyDescent="0.25">
      <c r="A13" s="1">
        <f t="shared" si="3"/>
        <v>1</v>
      </c>
      <c r="B13" s="1">
        <f>IF(YEAR(AD13)=$B$3,YEAR('Apartment Expenses'!AD13)&amp;" - "&amp;'Apartment Expenses'!AC13,0)</f>
        <v>0</v>
      </c>
      <c r="C13" s="1">
        <f t="shared" si="4"/>
        <v>0</v>
      </c>
      <c r="E13" s="1">
        <v>9</v>
      </c>
      <c r="F13" s="1">
        <f t="shared" si="5"/>
        <v>1</v>
      </c>
      <c r="G13" s="1">
        <f t="shared" si="1"/>
        <v>0</v>
      </c>
      <c r="H13" s="1">
        <f t="shared" si="2"/>
        <v>0</v>
      </c>
      <c r="J13" s="1" t="str">
        <f t="shared" si="6"/>
        <v>1900</v>
      </c>
      <c r="M13" s="1">
        <f>HLOOKUP('Expense History'!$AD$3,$P$4:$X$2004,ROW('Apartment Expenses'!L13)-3,0)</f>
        <v>0</v>
      </c>
      <c r="N13" s="1">
        <f>IF('Expense History'!$AD$3=Data!$G$4,'Apartment Expenses'!AE13,HLOOKUP('Expense History'!$AD$3,'Apartment Expenses'!$AE$4:$AL$2004,(ROW('Apartment Expenses'!M13)-3)))</f>
        <v>0</v>
      </c>
      <c r="O13" s="1" t="str">
        <f>IF($O$2="ALL",IF(VLOOKUP(AA13,'Expense History'!$AA$6:$AB$36,2,0)="x","include",0),IF(AND(VLOOKUP(AA13,'Expense History'!$AA$6:$AB$36,2,0)="x",AC13=$O$2),"include",0))</f>
        <v>include</v>
      </c>
      <c r="P13" s="1">
        <f>IF(O13="include",IF(AE13&gt;0,1+MAX(P14:P$2005),0),0)</f>
        <v>0</v>
      </c>
      <c r="Q13" s="1">
        <f>IF(AND(ISBLANK(AA12),AE12=0),0,(IF(MAX(Q14:Q$2005)&gt;0,0,ROW(R13))))</f>
        <v>0</v>
      </c>
      <c r="R13" s="1">
        <f>IF($O13="include",IF(AF13&gt;0,1+MAX(R14:R$2005),0),0)</f>
        <v>0</v>
      </c>
      <c r="S13" s="1">
        <f>IF($O13="include",IF(AG13&gt;0,1+MAX(S14:S$2005),0),0)</f>
        <v>0</v>
      </c>
      <c r="T13" s="1">
        <f>IF($O13="include",IF(AH13&gt;0,1+MAX(T14:T$2005),0),0)</f>
        <v>0</v>
      </c>
      <c r="U13" s="1">
        <f>IF($O13="include",IF(AI13&gt;0,1+MAX(U14:U$2005),0),0)</f>
        <v>0</v>
      </c>
      <c r="V13" s="1">
        <f>IF($O13="include",IF(AJ13&gt;0,1+MAX(V14:V$2005),0),0)</f>
        <v>0</v>
      </c>
      <c r="W13" s="1">
        <f>IF($O13="include",IF(AK13&gt;0,1+MAX(W14:W$2005),0),0)</f>
        <v>0</v>
      </c>
      <c r="X13" s="1">
        <f>IF($O13="include",IF(AL13&gt;0,1+MAX(X14:X$2005),0),0)</f>
        <v>0</v>
      </c>
      <c r="Y13" s="22" t="str">
        <f t="shared" si="7"/>
        <v xml:space="preserve">1 - </v>
      </c>
      <c r="AA13" s="42"/>
      <c r="AB13" s="43"/>
      <c r="AC13" s="43"/>
      <c r="AD13" s="44"/>
      <c r="AE13" s="11">
        <f t="shared" si="8"/>
        <v>0</v>
      </c>
      <c r="AF13" s="41"/>
      <c r="AG13" s="41"/>
      <c r="AH13" s="41"/>
      <c r="AI13" s="41"/>
      <c r="AJ13" s="41"/>
      <c r="AK13" s="41"/>
      <c r="AL13" s="41"/>
      <c r="BA13" s="1">
        <f t="shared" si="9"/>
        <v>0</v>
      </c>
      <c r="BB13" s="1">
        <f t="shared" si="10"/>
        <v>0</v>
      </c>
      <c r="BC13" s="1" t="str">
        <f t="shared" si="11"/>
        <v>No</v>
      </c>
      <c r="BD13" s="1">
        <f t="shared" si="12"/>
        <v>0</v>
      </c>
      <c r="BE13" s="1">
        <f t="shared" si="13"/>
        <v>0</v>
      </c>
      <c r="BF13" s="1">
        <f t="shared" si="14"/>
        <v>0</v>
      </c>
      <c r="BG13" s="1">
        <v>9</v>
      </c>
      <c r="BH13" s="1" t="e">
        <f t="shared" si="15"/>
        <v>#N/A</v>
      </c>
      <c r="BI13" s="1">
        <f t="shared" si="17"/>
        <v>2</v>
      </c>
      <c r="BJ13" s="1" t="e">
        <f t="shared" si="16"/>
        <v>#N/A</v>
      </c>
    </row>
    <row r="14" spans="1:62" x14ac:dyDescent="0.25">
      <c r="A14" s="1">
        <f t="shared" si="3"/>
        <v>1</v>
      </c>
      <c r="B14" s="1">
        <f>IF(YEAR(AD14)=$B$3,YEAR('Apartment Expenses'!AD14)&amp;" - "&amp;'Apartment Expenses'!AC14,0)</f>
        <v>0</v>
      </c>
      <c r="C14" s="1">
        <f t="shared" si="4"/>
        <v>0</v>
      </c>
      <c r="E14" s="1">
        <v>10</v>
      </c>
      <c r="F14" s="1">
        <f t="shared" si="5"/>
        <v>1</v>
      </c>
      <c r="G14" s="1">
        <f t="shared" si="1"/>
        <v>0</v>
      </c>
      <c r="H14" s="1">
        <f t="shared" si="2"/>
        <v>0</v>
      </c>
      <c r="J14" s="1" t="str">
        <f t="shared" si="6"/>
        <v>1900</v>
      </c>
      <c r="M14" s="1">
        <f>HLOOKUP('Expense History'!$AD$3,$P$4:$X$2004,ROW('Apartment Expenses'!L14)-3,0)</f>
        <v>0</v>
      </c>
      <c r="N14" s="1">
        <f>IF('Expense History'!$AD$3=Data!$G$4,'Apartment Expenses'!AE14,HLOOKUP('Expense History'!$AD$3,'Apartment Expenses'!$AE$4:$AL$2004,(ROW('Apartment Expenses'!M14)-3)))</f>
        <v>0</v>
      </c>
      <c r="O14" s="1" t="str">
        <f>IF($O$2="ALL",IF(VLOOKUP(AA14,'Expense History'!$AA$6:$AB$36,2,0)="x","include",0),IF(AND(VLOOKUP(AA14,'Expense History'!$AA$6:$AB$36,2,0)="x",AC14=$O$2),"include",0))</f>
        <v>include</v>
      </c>
      <c r="P14" s="1">
        <f>IF(O14="include",IF(AE14&gt;0,1+MAX(P15:P$2005),0),0)</f>
        <v>0</v>
      </c>
      <c r="Q14" s="1">
        <f>IF(AND(ISBLANK(AA13),AE13=0),0,(IF(MAX(Q15:Q$2005)&gt;0,0,ROW(R14))))</f>
        <v>0</v>
      </c>
      <c r="R14" s="1">
        <f>IF($O14="include",IF(AF14&gt;0,1+MAX(R15:R$2005),0),0)</f>
        <v>0</v>
      </c>
      <c r="S14" s="1">
        <f>IF($O14="include",IF(AG14&gt;0,1+MAX(S15:S$2005),0),0)</f>
        <v>0</v>
      </c>
      <c r="T14" s="1">
        <f>IF($O14="include",IF(AH14&gt;0,1+MAX(T15:T$2005),0),0)</f>
        <v>0</v>
      </c>
      <c r="U14" s="1">
        <f>IF($O14="include",IF(AI14&gt;0,1+MAX(U15:U$2005),0),0)</f>
        <v>0</v>
      </c>
      <c r="V14" s="1">
        <f>IF($O14="include",IF(AJ14&gt;0,1+MAX(V15:V$2005),0),0)</f>
        <v>0</v>
      </c>
      <c r="W14" s="1">
        <f>IF($O14="include",IF(AK14&gt;0,1+MAX(W15:W$2005),0),0)</f>
        <v>0</v>
      </c>
      <c r="X14" s="1">
        <f>IF($O14="include",IF(AL14&gt;0,1+MAX(X15:X$2005),0),0)</f>
        <v>0</v>
      </c>
      <c r="Y14" s="22" t="str">
        <f t="shared" si="7"/>
        <v xml:space="preserve">1 - </v>
      </c>
      <c r="AA14" s="42"/>
      <c r="AB14" s="43"/>
      <c r="AC14" s="43"/>
      <c r="AD14" s="44"/>
      <c r="AE14" s="11">
        <f t="shared" si="8"/>
        <v>0</v>
      </c>
      <c r="AF14" s="41"/>
      <c r="AG14" s="41"/>
      <c r="AH14" s="41"/>
      <c r="AI14" s="41"/>
      <c r="AJ14" s="41"/>
      <c r="AK14" s="41"/>
      <c r="AL14" s="41"/>
      <c r="BA14" s="1">
        <f t="shared" si="9"/>
        <v>0</v>
      </c>
      <c r="BB14" s="1">
        <f t="shared" si="10"/>
        <v>0</v>
      </c>
      <c r="BC14" s="1" t="str">
        <f t="shared" si="11"/>
        <v>No</v>
      </c>
      <c r="BD14" s="1">
        <f t="shared" si="12"/>
        <v>0</v>
      </c>
      <c r="BE14" s="1">
        <f t="shared" si="13"/>
        <v>0</v>
      </c>
      <c r="BF14" s="1">
        <f t="shared" si="14"/>
        <v>0</v>
      </c>
      <c r="BG14" s="1">
        <v>10</v>
      </c>
      <c r="BH14" s="1" t="e">
        <f t="shared" si="15"/>
        <v>#N/A</v>
      </c>
      <c r="BI14" s="1">
        <f t="shared" si="17"/>
        <v>2</v>
      </c>
      <c r="BJ14" s="1" t="e">
        <f t="shared" si="16"/>
        <v>#N/A</v>
      </c>
    </row>
    <row r="15" spans="1:62" x14ac:dyDescent="0.25">
      <c r="A15" s="1">
        <f t="shared" si="3"/>
        <v>1</v>
      </c>
      <c r="B15" s="1">
        <f>IF(YEAR(AD15)=$B$3,YEAR('Apartment Expenses'!AD15)&amp;" - "&amp;'Apartment Expenses'!AC15,0)</f>
        <v>0</v>
      </c>
      <c r="C15" s="1">
        <f t="shared" si="4"/>
        <v>0</v>
      </c>
      <c r="E15" s="1">
        <v>11</v>
      </c>
      <c r="F15" s="1">
        <f t="shared" si="5"/>
        <v>1</v>
      </c>
      <c r="G15" s="1">
        <f t="shared" si="1"/>
        <v>0</v>
      </c>
      <c r="H15" s="1">
        <f t="shared" si="2"/>
        <v>0</v>
      </c>
      <c r="J15" s="1" t="str">
        <f t="shared" si="6"/>
        <v>1900</v>
      </c>
      <c r="M15" s="1">
        <f>HLOOKUP('Expense History'!$AD$3,$P$4:$X$2004,ROW('Apartment Expenses'!L15)-3,0)</f>
        <v>0</v>
      </c>
      <c r="N15" s="1">
        <f>IF('Expense History'!$AD$3=Data!$G$4,'Apartment Expenses'!AE15,HLOOKUP('Expense History'!$AD$3,'Apartment Expenses'!$AE$4:$AL$2004,(ROW('Apartment Expenses'!M15)-3)))</f>
        <v>0</v>
      </c>
      <c r="O15" s="1" t="str">
        <f>IF($O$2="ALL",IF(VLOOKUP(AA15,'Expense History'!$AA$6:$AB$36,2,0)="x","include",0),IF(AND(VLOOKUP(AA15,'Expense History'!$AA$6:$AB$36,2,0)="x",AC15=$O$2),"include",0))</f>
        <v>include</v>
      </c>
      <c r="P15" s="1">
        <f>IF(O15="include",IF(AE15&gt;0,1+MAX(P16:P$2005),0),0)</f>
        <v>0</v>
      </c>
      <c r="Q15" s="1">
        <f>IF(AND(ISBLANK(AA14),AE14=0),0,(IF(MAX(Q16:Q$2005)&gt;0,0,ROW(R15))))</f>
        <v>0</v>
      </c>
      <c r="R15" s="1">
        <f>IF($O15="include",IF(AF15&gt;0,1+MAX(R16:R$2005),0),0)</f>
        <v>0</v>
      </c>
      <c r="S15" s="1">
        <f>IF($O15="include",IF(AG15&gt;0,1+MAX(S16:S$2005),0),0)</f>
        <v>0</v>
      </c>
      <c r="T15" s="1">
        <f>IF($O15="include",IF(AH15&gt;0,1+MAX(T16:T$2005),0),0)</f>
        <v>0</v>
      </c>
      <c r="U15" s="1">
        <f>IF($O15="include",IF(AI15&gt;0,1+MAX(U16:U$2005),0),0)</f>
        <v>0</v>
      </c>
      <c r="V15" s="1">
        <f>IF($O15="include",IF(AJ15&gt;0,1+MAX(V16:V$2005),0),0)</f>
        <v>0</v>
      </c>
      <c r="W15" s="1">
        <f>IF($O15="include",IF(AK15&gt;0,1+MAX(W16:W$2005),0),0)</f>
        <v>0</v>
      </c>
      <c r="X15" s="1">
        <f>IF($O15="include",IF(AL15&gt;0,1+MAX(X16:X$2005),0),0)</f>
        <v>0</v>
      </c>
      <c r="Y15" s="22" t="str">
        <f t="shared" si="7"/>
        <v xml:space="preserve">1 - </v>
      </c>
      <c r="AA15" s="42"/>
      <c r="AB15" s="43"/>
      <c r="AC15" s="43"/>
      <c r="AD15" s="44"/>
      <c r="AE15" s="11">
        <f t="shared" si="8"/>
        <v>0</v>
      </c>
      <c r="AF15" s="41"/>
      <c r="AG15" s="41"/>
      <c r="AH15" s="41"/>
      <c r="AI15" s="41"/>
      <c r="AJ15" s="41"/>
      <c r="AK15" s="41"/>
      <c r="AL15" s="41"/>
      <c r="BA15" s="1">
        <f t="shared" si="9"/>
        <v>0</v>
      </c>
      <c r="BB15" s="1">
        <f t="shared" si="10"/>
        <v>0</v>
      </c>
      <c r="BC15" s="1" t="str">
        <f t="shared" si="11"/>
        <v>No</v>
      </c>
      <c r="BD15" s="1">
        <f t="shared" si="12"/>
        <v>0</v>
      </c>
      <c r="BE15" s="1">
        <f t="shared" si="13"/>
        <v>0</v>
      </c>
      <c r="BF15" s="1">
        <f t="shared" si="14"/>
        <v>0</v>
      </c>
      <c r="BG15" s="1">
        <v>11</v>
      </c>
      <c r="BH15" s="1" t="e">
        <f t="shared" si="15"/>
        <v>#N/A</v>
      </c>
      <c r="BI15" s="1">
        <f t="shared" si="17"/>
        <v>2</v>
      </c>
      <c r="BJ15" s="1" t="e">
        <f t="shared" si="16"/>
        <v>#N/A</v>
      </c>
    </row>
    <row r="16" spans="1:62" x14ac:dyDescent="0.25">
      <c r="A16" s="1">
        <f t="shared" si="3"/>
        <v>1</v>
      </c>
      <c r="B16" s="1">
        <f>IF(YEAR(AD16)=$B$3,YEAR('Apartment Expenses'!AD16)&amp;" - "&amp;'Apartment Expenses'!AC16,0)</f>
        <v>0</v>
      </c>
      <c r="C16" s="1">
        <f t="shared" si="4"/>
        <v>0</v>
      </c>
      <c r="E16" s="1">
        <v>12</v>
      </c>
      <c r="F16" s="1">
        <f t="shared" si="5"/>
        <v>1</v>
      </c>
      <c r="G16" s="1">
        <f t="shared" si="1"/>
        <v>0</v>
      </c>
      <c r="H16" s="1">
        <f t="shared" si="2"/>
        <v>0</v>
      </c>
      <c r="J16" s="1" t="str">
        <f t="shared" si="6"/>
        <v>1900</v>
      </c>
      <c r="M16" s="1">
        <f>HLOOKUP('Expense History'!$AD$3,$P$4:$X$2004,ROW('Apartment Expenses'!L16)-3,0)</f>
        <v>0</v>
      </c>
      <c r="N16" s="1">
        <f>IF('Expense History'!$AD$3=Data!$G$4,'Apartment Expenses'!AE16,HLOOKUP('Expense History'!$AD$3,'Apartment Expenses'!$AE$4:$AL$2004,(ROW('Apartment Expenses'!M16)-3)))</f>
        <v>0</v>
      </c>
      <c r="O16" s="1" t="str">
        <f>IF($O$2="ALL",IF(VLOOKUP(AA16,'Expense History'!$AA$6:$AB$36,2,0)="x","include",0),IF(AND(VLOOKUP(AA16,'Expense History'!$AA$6:$AB$36,2,0)="x",AC16=$O$2),"include",0))</f>
        <v>include</v>
      </c>
      <c r="P16" s="1">
        <f>IF(O16="include",IF(AE16&gt;0,1+MAX(P17:P$2005),0),0)</f>
        <v>0</v>
      </c>
      <c r="Q16" s="1">
        <f>IF(AND(ISBLANK(AA15),AE15=0),0,(IF(MAX(Q17:Q$2005)&gt;0,0,ROW(R16))))</f>
        <v>0</v>
      </c>
      <c r="R16" s="1">
        <f>IF($O16="include",IF(AF16&gt;0,1+MAX(R17:R$2005),0),0)</f>
        <v>0</v>
      </c>
      <c r="S16" s="1">
        <f>IF($O16="include",IF(AG16&gt;0,1+MAX(S17:S$2005),0),0)</f>
        <v>0</v>
      </c>
      <c r="T16" s="1">
        <f>IF($O16="include",IF(AH16&gt;0,1+MAX(T17:T$2005),0),0)</f>
        <v>0</v>
      </c>
      <c r="U16" s="1">
        <f>IF($O16="include",IF(AI16&gt;0,1+MAX(U17:U$2005),0),0)</f>
        <v>0</v>
      </c>
      <c r="V16" s="1">
        <f>IF($O16="include",IF(AJ16&gt;0,1+MAX(V17:V$2005),0),0)</f>
        <v>0</v>
      </c>
      <c r="W16" s="1">
        <f>IF($O16="include",IF(AK16&gt;0,1+MAX(W17:W$2005),0),0)</f>
        <v>0</v>
      </c>
      <c r="X16" s="1">
        <f>IF($O16="include",IF(AL16&gt;0,1+MAX(X17:X$2005),0),0)</f>
        <v>0</v>
      </c>
      <c r="Y16" s="22" t="str">
        <f t="shared" si="7"/>
        <v xml:space="preserve">1 - </v>
      </c>
      <c r="AA16" s="42"/>
      <c r="AB16" s="43"/>
      <c r="AC16" s="43"/>
      <c r="AD16" s="44"/>
      <c r="AE16" s="11">
        <f t="shared" si="8"/>
        <v>0</v>
      </c>
      <c r="AF16" s="41"/>
      <c r="AG16" s="41"/>
      <c r="AH16" s="41"/>
      <c r="AI16" s="41"/>
      <c r="AJ16" s="41"/>
      <c r="AK16" s="41"/>
      <c r="AL16" s="41"/>
      <c r="BA16" s="1">
        <f t="shared" si="9"/>
        <v>0</v>
      </c>
      <c r="BB16" s="1">
        <f t="shared" si="10"/>
        <v>0</v>
      </c>
      <c r="BC16" s="1" t="str">
        <f t="shared" si="11"/>
        <v>No</v>
      </c>
      <c r="BD16" s="1">
        <f t="shared" si="12"/>
        <v>0</v>
      </c>
      <c r="BE16" s="1">
        <f t="shared" si="13"/>
        <v>0</v>
      </c>
      <c r="BF16" s="1">
        <f t="shared" si="14"/>
        <v>0</v>
      </c>
      <c r="BG16" s="1">
        <v>12</v>
      </c>
      <c r="BH16" s="1" t="e">
        <f t="shared" si="15"/>
        <v>#N/A</v>
      </c>
      <c r="BI16" s="1">
        <f t="shared" si="17"/>
        <v>2</v>
      </c>
      <c r="BJ16" s="1" t="e">
        <f t="shared" si="16"/>
        <v>#N/A</v>
      </c>
    </row>
    <row r="17" spans="1:62" x14ac:dyDescent="0.25">
      <c r="A17" s="1">
        <f t="shared" si="3"/>
        <v>1</v>
      </c>
      <c r="B17" s="1">
        <f>IF(YEAR(AD17)=$B$3,YEAR('Apartment Expenses'!AD17)&amp;" - "&amp;'Apartment Expenses'!AC17,0)</f>
        <v>0</v>
      </c>
      <c r="C17" s="1">
        <f t="shared" si="4"/>
        <v>0</v>
      </c>
      <c r="E17" s="1">
        <v>13</v>
      </c>
      <c r="F17" s="1">
        <f t="shared" si="5"/>
        <v>1</v>
      </c>
      <c r="G17" s="1">
        <f t="shared" si="1"/>
        <v>0</v>
      </c>
      <c r="H17" s="1">
        <f t="shared" si="2"/>
        <v>0</v>
      </c>
      <c r="J17" s="1" t="str">
        <f t="shared" si="6"/>
        <v>1900</v>
      </c>
      <c r="M17" s="1">
        <f>HLOOKUP('Expense History'!$AD$3,$P$4:$X$2004,ROW('Apartment Expenses'!L17)-3,0)</f>
        <v>0</v>
      </c>
      <c r="N17" s="1">
        <f>IF('Expense History'!$AD$3=Data!$G$4,'Apartment Expenses'!AE17,HLOOKUP('Expense History'!$AD$3,'Apartment Expenses'!$AE$4:$AL$2004,(ROW('Apartment Expenses'!M17)-3)))</f>
        <v>0</v>
      </c>
      <c r="O17" s="1" t="str">
        <f>IF($O$2="ALL",IF(VLOOKUP(AA17,'Expense History'!$AA$6:$AB$36,2,0)="x","include",0),IF(AND(VLOOKUP(AA17,'Expense History'!$AA$6:$AB$36,2,0)="x",AC17=$O$2),"include",0))</f>
        <v>include</v>
      </c>
      <c r="P17" s="1">
        <f>IF(O17="include",IF(AE17&gt;0,1+MAX(P18:P$2005),0),0)</f>
        <v>0</v>
      </c>
      <c r="Q17" s="1">
        <f>IF(AND(ISBLANK(AA16),AE16=0),0,(IF(MAX(Q18:Q$2005)&gt;0,0,ROW(R17))))</f>
        <v>0</v>
      </c>
      <c r="R17" s="1">
        <f>IF($O17="include",IF(AF17&gt;0,1+MAX(R18:R$2005),0),0)</f>
        <v>0</v>
      </c>
      <c r="S17" s="1">
        <f>IF($O17="include",IF(AG17&gt;0,1+MAX(S18:S$2005),0),0)</f>
        <v>0</v>
      </c>
      <c r="T17" s="1">
        <f>IF($O17="include",IF(AH17&gt;0,1+MAX(T18:T$2005),0),0)</f>
        <v>0</v>
      </c>
      <c r="U17" s="1">
        <f>IF($O17="include",IF(AI17&gt;0,1+MAX(U18:U$2005),0),0)</f>
        <v>0</v>
      </c>
      <c r="V17" s="1">
        <f>IF($O17="include",IF(AJ17&gt;0,1+MAX(V18:V$2005),0),0)</f>
        <v>0</v>
      </c>
      <c r="W17" s="1">
        <f>IF($O17="include",IF(AK17&gt;0,1+MAX(W18:W$2005),0),0)</f>
        <v>0</v>
      </c>
      <c r="X17" s="1">
        <f>IF($O17="include",IF(AL17&gt;0,1+MAX(X18:X$2005),0),0)</f>
        <v>0</v>
      </c>
      <c r="Y17" s="22" t="str">
        <f t="shared" si="7"/>
        <v xml:space="preserve">1 - </v>
      </c>
      <c r="AA17" s="42"/>
      <c r="AB17" s="43"/>
      <c r="AC17" s="43"/>
      <c r="AD17" s="44"/>
      <c r="AE17" s="11">
        <f t="shared" si="8"/>
        <v>0</v>
      </c>
      <c r="AF17" s="41"/>
      <c r="AG17" s="41"/>
      <c r="AH17" s="41"/>
      <c r="AI17" s="41"/>
      <c r="AJ17" s="41"/>
      <c r="AK17" s="41"/>
      <c r="AL17" s="41"/>
      <c r="BA17" s="1">
        <f t="shared" si="9"/>
        <v>0</v>
      </c>
      <c r="BB17" s="1">
        <f t="shared" si="10"/>
        <v>0</v>
      </c>
      <c r="BC17" s="1" t="str">
        <f t="shared" si="11"/>
        <v>No</v>
      </c>
      <c r="BD17" s="1">
        <f t="shared" si="12"/>
        <v>0</v>
      </c>
      <c r="BE17" s="1">
        <f t="shared" si="13"/>
        <v>0</v>
      </c>
      <c r="BF17" s="1">
        <f t="shared" si="14"/>
        <v>0</v>
      </c>
      <c r="BG17" s="1">
        <v>13</v>
      </c>
      <c r="BH17" s="1" t="e">
        <f t="shared" si="15"/>
        <v>#N/A</v>
      </c>
      <c r="BI17" s="1">
        <f t="shared" si="17"/>
        <v>2</v>
      </c>
      <c r="BJ17" s="1" t="e">
        <f t="shared" si="16"/>
        <v>#N/A</v>
      </c>
    </row>
    <row r="18" spans="1:62" x14ac:dyDescent="0.25">
      <c r="A18" s="1">
        <f t="shared" si="3"/>
        <v>1</v>
      </c>
      <c r="B18" s="1">
        <f>IF(YEAR(AD18)=$B$3,YEAR('Apartment Expenses'!AD18)&amp;" - "&amp;'Apartment Expenses'!AC18,0)</f>
        <v>0</v>
      </c>
      <c r="C18" s="1">
        <f t="shared" si="4"/>
        <v>0</v>
      </c>
      <c r="E18" s="1">
        <v>14</v>
      </c>
      <c r="F18" s="1">
        <f t="shared" si="5"/>
        <v>1</v>
      </c>
      <c r="G18" s="1">
        <f t="shared" si="1"/>
        <v>0</v>
      </c>
      <c r="H18" s="1">
        <f t="shared" si="2"/>
        <v>0</v>
      </c>
      <c r="J18" s="1" t="str">
        <f t="shared" si="6"/>
        <v>1900</v>
      </c>
      <c r="M18" s="1">
        <f>HLOOKUP('Expense History'!$AD$3,$P$4:$X$2004,ROW('Apartment Expenses'!L18)-3,0)</f>
        <v>0</v>
      </c>
      <c r="N18" s="1">
        <f>IF('Expense History'!$AD$3=Data!$G$4,'Apartment Expenses'!AE18,HLOOKUP('Expense History'!$AD$3,'Apartment Expenses'!$AE$4:$AL$2004,(ROW('Apartment Expenses'!M18)-3)))</f>
        <v>0</v>
      </c>
      <c r="O18" s="1" t="str">
        <f>IF($O$2="ALL",IF(VLOOKUP(AA18,'Expense History'!$AA$6:$AB$36,2,0)="x","include",0),IF(AND(VLOOKUP(AA18,'Expense History'!$AA$6:$AB$36,2,0)="x",AC18=$O$2),"include",0))</f>
        <v>include</v>
      </c>
      <c r="P18" s="1">
        <f>IF(O18="include",IF(AE18&gt;0,1+MAX(P19:P$2005),0),0)</f>
        <v>0</v>
      </c>
      <c r="Q18" s="1">
        <f>IF(AND(ISBLANK(AA17),AE17=0),0,(IF(MAX(Q19:Q$2005)&gt;0,0,ROW(R18))))</f>
        <v>0</v>
      </c>
      <c r="R18" s="1">
        <f>IF($O18="include",IF(AF18&gt;0,1+MAX(R19:R$2005),0),0)</f>
        <v>0</v>
      </c>
      <c r="S18" s="1">
        <f>IF($O18="include",IF(AG18&gt;0,1+MAX(S19:S$2005),0),0)</f>
        <v>0</v>
      </c>
      <c r="T18" s="1">
        <f>IF($O18="include",IF(AH18&gt;0,1+MAX(T19:T$2005),0),0)</f>
        <v>0</v>
      </c>
      <c r="U18" s="1">
        <f>IF($O18="include",IF(AI18&gt;0,1+MAX(U19:U$2005),0),0)</f>
        <v>0</v>
      </c>
      <c r="V18" s="1">
        <f>IF($O18="include",IF(AJ18&gt;0,1+MAX(V19:V$2005),0),0)</f>
        <v>0</v>
      </c>
      <c r="W18" s="1">
        <f>IF($O18="include",IF(AK18&gt;0,1+MAX(W19:W$2005),0),0)</f>
        <v>0</v>
      </c>
      <c r="X18" s="1">
        <f>IF($O18="include",IF(AL18&gt;0,1+MAX(X19:X$2005),0),0)</f>
        <v>0</v>
      </c>
      <c r="Y18" s="22" t="str">
        <f t="shared" si="7"/>
        <v xml:space="preserve">1 - </v>
      </c>
      <c r="AA18" s="42"/>
      <c r="AB18" s="43"/>
      <c r="AC18" s="43"/>
      <c r="AD18" s="44"/>
      <c r="AE18" s="11">
        <f t="shared" si="8"/>
        <v>0</v>
      </c>
      <c r="AF18" s="41"/>
      <c r="AG18" s="41"/>
      <c r="AH18" s="41"/>
      <c r="AI18" s="41"/>
      <c r="AJ18" s="41"/>
      <c r="AK18" s="41"/>
      <c r="AL18" s="41"/>
      <c r="BA18" s="1">
        <f t="shared" si="9"/>
        <v>0</v>
      </c>
      <c r="BB18" s="1">
        <f t="shared" si="10"/>
        <v>0</v>
      </c>
      <c r="BC18" s="1" t="str">
        <f t="shared" si="11"/>
        <v>No</v>
      </c>
      <c r="BD18" s="1">
        <f t="shared" si="12"/>
        <v>0</v>
      </c>
      <c r="BE18" s="1">
        <f t="shared" si="13"/>
        <v>0</v>
      </c>
      <c r="BF18" s="1">
        <f t="shared" si="14"/>
        <v>0</v>
      </c>
      <c r="BG18" s="1">
        <v>14</v>
      </c>
      <c r="BH18" s="1" t="e">
        <f t="shared" si="15"/>
        <v>#N/A</v>
      </c>
      <c r="BI18" s="1">
        <f t="shared" si="17"/>
        <v>2</v>
      </c>
      <c r="BJ18" s="1" t="e">
        <f t="shared" si="16"/>
        <v>#N/A</v>
      </c>
    </row>
    <row r="19" spans="1:62" x14ac:dyDescent="0.25">
      <c r="A19" s="1">
        <f t="shared" si="3"/>
        <v>1</v>
      </c>
      <c r="B19" s="1">
        <f>IF(YEAR(AD19)=$B$3,YEAR('Apartment Expenses'!AD19)&amp;" - "&amp;'Apartment Expenses'!AC19,0)</f>
        <v>0</v>
      </c>
      <c r="C19" s="1">
        <f t="shared" si="4"/>
        <v>0</v>
      </c>
      <c r="E19" s="1">
        <v>15</v>
      </c>
      <c r="F19" s="1">
        <f t="shared" si="5"/>
        <v>1</v>
      </c>
      <c r="G19" s="1">
        <f t="shared" si="1"/>
        <v>0</v>
      </c>
      <c r="H19" s="1">
        <f t="shared" si="2"/>
        <v>0</v>
      </c>
      <c r="J19" s="1" t="str">
        <f t="shared" si="6"/>
        <v>1900</v>
      </c>
      <c r="M19" s="1">
        <f>HLOOKUP('Expense History'!$AD$3,$P$4:$X$2004,ROW('Apartment Expenses'!L19)-3,0)</f>
        <v>0</v>
      </c>
      <c r="N19" s="1">
        <f>IF('Expense History'!$AD$3=Data!$G$4,'Apartment Expenses'!AE19,HLOOKUP('Expense History'!$AD$3,'Apartment Expenses'!$AE$4:$AL$2004,(ROW('Apartment Expenses'!M19)-3)))</f>
        <v>0</v>
      </c>
      <c r="O19" s="1" t="str">
        <f>IF($O$2="ALL",IF(VLOOKUP(AA19,'Expense History'!$AA$6:$AB$36,2,0)="x","include",0),IF(AND(VLOOKUP(AA19,'Expense History'!$AA$6:$AB$36,2,0)="x",AC19=$O$2),"include",0))</f>
        <v>include</v>
      </c>
      <c r="P19" s="1">
        <f>IF(O19="include",IF(AE19&gt;0,1+MAX(P20:P$2005),0),0)</f>
        <v>0</v>
      </c>
      <c r="Q19" s="1">
        <f>IF(AND(ISBLANK(AA18),AE18=0),0,(IF(MAX(Q20:Q$2005)&gt;0,0,ROW(R19))))</f>
        <v>0</v>
      </c>
      <c r="R19" s="1">
        <f>IF($O19="include",IF(AF19&gt;0,1+MAX(R20:R$2005),0),0)</f>
        <v>0</v>
      </c>
      <c r="S19" s="1">
        <f>IF($O19="include",IF(AG19&gt;0,1+MAX(S20:S$2005),0),0)</f>
        <v>0</v>
      </c>
      <c r="T19" s="1">
        <f>IF($O19="include",IF(AH19&gt;0,1+MAX(T20:T$2005),0),0)</f>
        <v>0</v>
      </c>
      <c r="U19" s="1">
        <f>IF($O19="include",IF(AI19&gt;0,1+MAX(U20:U$2005),0),0)</f>
        <v>0</v>
      </c>
      <c r="V19" s="1">
        <f>IF($O19="include",IF(AJ19&gt;0,1+MAX(V20:V$2005),0),0)</f>
        <v>0</v>
      </c>
      <c r="W19" s="1">
        <f>IF($O19="include",IF(AK19&gt;0,1+MAX(W20:W$2005),0),0)</f>
        <v>0</v>
      </c>
      <c r="X19" s="1">
        <f>IF($O19="include",IF(AL19&gt;0,1+MAX(X20:X$2005),0),0)</f>
        <v>0</v>
      </c>
      <c r="Y19" s="22" t="str">
        <f t="shared" si="7"/>
        <v xml:space="preserve">1 - </v>
      </c>
      <c r="AA19" s="42"/>
      <c r="AB19" s="43"/>
      <c r="AC19" s="43"/>
      <c r="AD19" s="44"/>
      <c r="AE19" s="11">
        <f t="shared" si="8"/>
        <v>0</v>
      </c>
      <c r="AF19" s="41"/>
      <c r="AG19" s="41"/>
      <c r="AH19" s="41"/>
      <c r="AI19" s="41"/>
      <c r="AJ19" s="41"/>
      <c r="AK19" s="41"/>
      <c r="AL19" s="41"/>
      <c r="BA19" s="1">
        <f t="shared" si="9"/>
        <v>0</v>
      </c>
      <c r="BB19" s="1">
        <f t="shared" si="10"/>
        <v>0</v>
      </c>
      <c r="BC19" s="1" t="str">
        <f t="shared" si="11"/>
        <v>No</v>
      </c>
      <c r="BD19" s="1">
        <f t="shared" si="12"/>
        <v>0</v>
      </c>
      <c r="BE19" s="1">
        <f t="shared" si="13"/>
        <v>0</v>
      </c>
      <c r="BF19" s="1">
        <f t="shared" si="14"/>
        <v>0</v>
      </c>
      <c r="BG19" s="1">
        <v>15</v>
      </c>
      <c r="BH19" s="1" t="e">
        <f t="shared" si="15"/>
        <v>#N/A</v>
      </c>
      <c r="BI19" s="1">
        <f t="shared" si="17"/>
        <v>2</v>
      </c>
      <c r="BJ19" s="1" t="e">
        <f t="shared" si="16"/>
        <v>#N/A</v>
      </c>
    </row>
    <row r="20" spans="1:62" x14ac:dyDescent="0.25">
      <c r="A20" s="1">
        <f t="shared" si="3"/>
        <v>1</v>
      </c>
      <c r="B20" s="1">
        <f>IF(YEAR(AD20)=$B$3,YEAR('Apartment Expenses'!AD20)&amp;" - "&amp;'Apartment Expenses'!AC20,0)</f>
        <v>0</v>
      </c>
      <c r="C20" s="1">
        <f t="shared" si="4"/>
        <v>0</v>
      </c>
      <c r="E20" s="1">
        <v>16</v>
      </c>
      <c r="F20" s="1">
        <f t="shared" si="5"/>
        <v>1</v>
      </c>
      <c r="G20" s="1">
        <f t="shared" si="1"/>
        <v>0</v>
      </c>
      <c r="H20" s="1">
        <f t="shared" si="2"/>
        <v>0</v>
      </c>
      <c r="J20" s="1" t="str">
        <f t="shared" si="6"/>
        <v>1900</v>
      </c>
      <c r="M20" s="1">
        <f>HLOOKUP('Expense History'!$AD$3,$P$4:$X$2004,ROW('Apartment Expenses'!L20)-3,0)</f>
        <v>0</v>
      </c>
      <c r="N20" s="1">
        <f>IF('Expense History'!$AD$3=Data!$G$4,'Apartment Expenses'!AE20,HLOOKUP('Expense History'!$AD$3,'Apartment Expenses'!$AE$4:$AL$2004,(ROW('Apartment Expenses'!M20)-3)))</f>
        <v>0</v>
      </c>
      <c r="O20" s="1" t="str">
        <f>IF($O$2="ALL",IF(VLOOKUP(AA20,'Expense History'!$AA$6:$AB$36,2,0)="x","include",0),IF(AND(VLOOKUP(AA20,'Expense History'!$AA$6:$AB$36,2,0)="x",AC20=$O$2),"include",0))</f>
        <v>include</v>
      </c>
      <c r="P20" s="1">
        <f>IF(O20="include",IF(AE20&gt;0,1+MAX(P21:P$2005),0),0)</f>
        <v>0</v>
      </c>
      <c r="Q20" s="1">
        <f>IF(AND(ISBLANK(AA19),AE19=0),0,(IF(MAX(Q21:Q$2005)&gt;0,0,ROW(R20))))</f>
        <v>0</v>
      </c>
      <c r="R20" s="1">
        <f>IF($O20="include",IF(AF20&gt;0,1+MAX(R21:R$2005),0),0)</f>
        <v>0</v>
      </c>
      <c r="S20" s="1">
        <f>IF($O20="include",IF(AG20&gt;0,1+MAX(S21:S$2005),0),0)</f>
        <v>0</v>
      </c>
      <c r="T20" s="1">
        <f>IF($O20="include",IF(AH20&gt;0,1+MAX(T21:T$2005),0),0)</f>
        <v>0</v>
      </c>
      <c r="U20" s="1">
        <f>IF($O20="include",IF(AI20&gt;0,1+MAX(U21:U$2005),0),0)</f>
        <v>0</v>
      </c>
      <c r="V20" s="1">
        <f>IF($O20="include",IF(AJ20&gt;0,1+MAX(V21:V$2005),0),0)</f>
        <v>0</v>
      </c>
      <c r="W20" s="1">
        <f>IF($O20="include",IF(AK20&gt;0,1+MAX(W21:W$2005),0),0)</f>
        <v>0</v>
      </c>
      <c r="X20" s="1">
        <f>IF($O20="include",IF(AL20&gt;0,1+MAX(X21:X$2005),0),0)</f>
        <v>0</v>
      </c>
      <c r="Y20" s="22" t="str">
        <f t="shared" si="7"/>
        <v xml:space="preserve">1 - </v>
      </c>
      <c r="AA20" s="42"/>
      <c r="AB20" s="43"/>
      <c r="AC20" s="43"/>
      <c r="AD20" s="44"/>
      <c r="AE20" s="11">
        <f t="shared" si="8"/>
        <v>0</v>
      </c>
      <c r="AF20" s="41"/>
      <c r="AG20" s="41"/>
      <c r="AH20" s="41"/>
      <c r="AI20" s="41"/>
      <c r="AJ20" s="41"/>
      <c r="AK20" s="41"/>
      <c r="AL20" s="41"/>
      <c r="BA20" s="1">
        <f t="shared" si="9"/>
        <v>0</v>
      </c>
      <c r="BB20" s="1">
        <f t="shared" si="10"/>
        <v>0</v>
      </c>
      <c r="BC20" s="1" t="str">
        <f t="shared" si="11"/>
        <v>No</v>
      </c>
      <c r="BD20" s="1">
        <f t="shared" si="12"/>
        <v>0</v>
      </c>
      <c r="BE20" s="1">
        <f t="shared" si="13"/>
        <v>0</v>
      </c>
      <c r="BF20" s="1">
        <f t="shared" si="14"/>
        <v>0</v>
      </c>
      <c r="BG20" s="1">
        <v>16</v>
      </c>
      <c r="BH20" s="1" t="e">
        <f t="shared" si="15"/>
        <v>#N/A</v>
      </c>
      <c r="BI20" s="1">
        <f t="shared" si="17"/>
        <v>2</v>
      </c>
      <c r="BJ20" s="1" t="e">
        <f t="shared" si="16"/>
        <v>#N/A</v>
      </c>
    </row>
    <row r="21" spans="1:62" x14ac:dyDescent="0.25">
      <c r="A21" s="1">
        <f t="shared" si="3"/>
        <v>1</v>
      </c>
      <c r="B21" s="1">
        <f>IF(YEAR(AD21)=$B$3,YEAR('Apartment Expenses'!AD21)&amp;" - "&amp;'Apartment Expenses'!AC21,0)</f>
        <v>0</v>
      </c>
      <c r="C21" s="1">
        <f t="shared" si="4"/>
        <v>0</v>
      </c>
      <c r="E21" s="1">
        <v>17</v>
      </c>
      <c r="F21" s="1">
        <f t="shared" si="5"/>
        <v>1</v>
      </c>
      <c r="G21" s="1">
        <f t="shared" si="1"/>
        <v>0</v>
      </c>
      <c r="H21" s="1">
        <f t="shared" si="2"/>
        <v>0</v>
      </c>
      <c r="J21" s="1" t="str">
        <f t="shared" si="6"/>
        <v>1900</v>
      </c>
      <c r="M21" s="1">
        <f>HLOOKUP('Expense History'!$AD$3,$P$4:$X$2004,ROW('Apartment Expenses'!L21)-3,0)</f>
        <v>0</v>
      </c>
      <c r="N21" s="1">
        <f>IF('Expense History'!$AD$3=Data!$G$4,'Apartment Expenses'!AE21,HLOOKUP('Expense History'!$AD$3,'Apartment Expenses'!$AE$4:$AL$2004,(ROW('Apartment Expenses'!M21)-3)))</f>
        <v>0</v>
      </c>
      <c r="O21" s="1" t="str">
        <f>IF($O$2="ALL",IF(VLOOKUP(AA21,'Expense History'!$AA$6:$AB$36,2,0)="x","include",0),IF(AND(VLOOKUP(AA21,'Expense History'!$AA$6:$AB$36,2,0)="x",AC21=$O$2),"include",0))</f>
        <v>include</v>
      </c>
      <c r="P21" s="1">
        <f>IF(O21="include",IF(AE21&gt;0,1+MAX(P22:P$2005),0),0)</f>
        <v>0</v>
      </c>
      <c r="Q21" s="1">
        <f>IF(AND(ISBLANK(AA20),AE20=0),0,(IF(MAX(Q22:Q$2005)&gt;0,0,ROW(R21))))</f>
        <v>0</v>
      </c>
      <c r="R21" s="1">
        <f>IF($O21="include",IF(AF21&gt;0,1+MAX(R22:R$2005),0),0)</f>
        <v>0</v>
      </c>
      <c r="S21" s="1">
        <f>IF($O21="include",IF(AG21&gt;0,1+MAX(S22:S$2005),0),0)</f>
        <v>0</v>
      </c>
      <c r="T21" s="1">
        <f>IF($O21="include",IF(AH21&gt;0,1+MAX(T22:T$2005),0),0)</f>
        <v>0</v>
      </c>
      <c r="U21" s="1">
        <f>IF($O21="include",IF(AI21&gt;0,1+MAX(U22:U$2005),0),0)</f>
        <v>0</v>
      </c>
      <c r="V21" s="1">
        <f>IF($O21="include",IF(AJ21&gt;0,1+MAX(V22:V$2005),0),0)</f>
        <v>0</v>
      </c>
      <c r="W21" s="1">
        <f>IF($O21="include",IF(AK21&gt;0,1+MAX(W22:W$2005),0),0)</f>
        <v>0</v>
      </c>
      <c r="X21" s="1">
        <f>IF($O21="include",IF(AL21&gt;0,1+MAX(X22:X$2005),0),0)</f>
        <v>0</v>
      </c>
      <c r="Y21" s="22" t="str">
        <f t="shared" si="7"/>
        <v xml:space="preserve">1 - </v>
      </c>
      <c r="AA21" s="42"/>
      <c r="AB21" s="43"/>
      <c r="AC21" s="43"/>
      <c r="AD21" s="44"/>
      <c r="AE21" s="11">
        <f t="shared" si="8"/>
        <v>0</v>
      </c>
      <c r="AF21" s="41"/>
      <c r="AG21" s="41"/>
      <c r="AH21" s="41"/>
      <c r="AI21" s="41"/>
      <c r="AJ21" s="41"/>
      <c r="AK21" s="41"/>
      <c r="AL21" s="41"/>
      <c r="BA21" s="1">
        <f t="shared" si="9"/>
        <v>0</v>
      </c>
      <c r="BB21" s="1">
        <f t="shared" si="10"/>
        <v>0</v>
      </c>
      <c r="BC21" s="1" t="str">
        <f t="shared" si="11"/>
        <v>No</v>
      </c>
      <c r="BD21" s="1">
        <f t="shared" si="12"/>
        <v>0</v>
      </c>
      <c r="BE21" s="1">
        <f t="shared" si="13"/>
        <v>0</v>
      </c>
      <c r="BF21" s="1">
        <f t="shared" si="14"/>
        <v>0</v>
      </c>
      <c r="BG21" s="1">
        <v>17</v>
      </c>
      <c r="BH21" s="1" t="e">
        <f t="shared" si="15"/>
        <v>#N/A</v>
      </c>
      <c r="BI21" s="1">
        <f t="shared" si="17"/>
        <v>2</v>
      </c>
      <c r="BJ21" s="1" t="e">
        <f t="shared" si="16"/>
        <v>#N/A</v>
      </c>
    </row>
    <row r="22" spans="1:62" x14ac:dyDescent="0.25">
      <c r="A22" s="1">
        <f t="shared" si="3"/>
        <v>1</v>
      </c>
      <c r="B22" s="1">
        <f>IF(YEAR(AD22)=$B$3,YEAR('Apartment Expenses'!AD22)&amp;" - "&amp;'Apartment Expenses'!AC22,0)</f>
        <v>0</v>
      </c>
      <c r="C22" s="1">
        <f t="shared" si="4"/>
        <v>0</v>
      </c>
      <c r="E22" s="1">
        <v>18</v>
      </c>
      <c r="F22" s="1">
        <f t="shared" si="5"/>
        <v>1</v>
      </c>
      <c r="G22" s="1">
        <f t="shared" si="1"/>
        <v>0</v>
      </c>
      <c r="H22" s="1">
        <f t="shared" si="2"/>
        <v>0</v>
      </c>
      <c r="J22" s="1" t="str">
        <f t="shared" si="6"/>
        <v>1900</v>
      </c>
      <c r="M22" s="1">
        <f>HLOOKUP('Expense History'!$AD$3,$P$4:$X$2004,ROW('Apartment Expenses'!L22)-3,0)</f>
        <v>0</v>
      </c>
      <c r="N22" s="1">
        <f>IF('Expense History'!$AD$3=Data!$G$4,'Apartment Expenses'!AE22,HLOOKUP('Expense History'!$AD$3,'Apartment Expenses'!$AE$4:$AL$2004,(ROW('Apartment Expenses'!M22)-3)))</f>
        <v>0</v>
      </c>
      <c r="O22" s="1" t="str">
        <f>IF($O$2="ALL",IF(VLOOKUP(AA22,'Expense History'!$AA$6:$AB$36,2,0)="x","include",0),IF(AND(VLOOKUP(AA22,'Expense History'!$AA$6:$AB$36,2,0)="x",AC22=$O$2),"include",0))</f>
        <v>include</v>
      </c>
      <c r="P22" s="1">
        <f>IF(O22="include",IF(AE22&gt;0,1+MAX(P23:P$2005),0),0)</f>
        <v>0</v>
      </c>
      <c r="Q22" s="1">
        <f>IF(AND(ISBLANK(AA21),AE21=0),0,(IF(MAX(Q23:Q$2005)&gt;0,0,ROW(R22))))</f>
        <v>0</v>
      </c>
      <c r="R22" s="1">
        <f>IF($O22="include",IF(AF22&gt;0,1+MAX(R23:R$2005),0),0)</f>
        <v>0</v>
      </c>
      <c r="S22" s="1">
        <f>IF($O22="include",IF(AG22&gt;0,1+MAX(S23:S$2005),0),0)</f>
        <v>0</v>
      </c>
      <c r="T22" s="1">
        <f>IF($O22="include",IF(AH22&gt;0,1+MAX(T23:T$2005),0),0)</f>
        <v>0</v>
      </c>
      <c r="U22" s="1">
        <f>IF($O22="include",IF(AI22&gt;0,1+MAX(U23:U$2005),0),0)</f>
        <v>0</v>
      </c>
      <c r="V22" s="1">
        <f>IF($O22="include",IF(AJ22&gt;0,1+MAX(V23:V$2005),0),0)</f>
        <v>0</v>
      </c>
      <c r="W22" s="1">
        <f>IF($O22="include",IF(AK22&gt;0,1+MAX(W23:W$2005),0),0)</f>
        <v>0</v>
      </c>
      <c r="X22" s="1">
        <f>IF($O22="include",IF(AL22&gt;0,1+MAX(X23:X$2005),0),0)</f>
        <v>0</v>
      </c>
      <c r="Y22" s="22" t="str">
        <f t="shared" si="7"/>
        <v xml:space="preserve">1 - </v>
      </c>
      <c r="AA22" s="42"/>
      <c r="AB22" s="43"/>
      <c r="AC22" s="43"/>
      <c r="AD22" s="44"/>
      <c r="AE22" s="11">
        <f t="shared" si="8"/>
        <v>0</v>
      </c>
      <c r="AF22" s="41"/>
      <c r="AG22" s="41"/>
      <c r="AH22" s="41"/>
      <c r="AI22" s="41"/>
      <c r="AJ22" s="41"/>
      <c r="AK22" s="41"/>
      <c r="AL22" s="41"/>
      <c r="BA22" s="1">
        <f t="shared" si="9"/>
        <v>0</v>
      </c>
      <c r="BB22" s="1">
        <f t="shared" si="10"/>
        <v>0</v>
      </c>
      <c r="BC22" s="1" t="str">
        <f t="shared" si="11"/>
        <v>No</v>
      </c>
      <c r="BD22" s="1">
        <f t="shared" si="12"/>
        <v>0</v>
      </c>
      <c r="BE22" s="1">
        <f t="shared" si="13"/>
        <v>0</v>
      </c>
      <c r="BF22" s="1">
        <f t="shared" si="14"/>
        <v>0</v>
      </c>
      <c r="BG22" s="1">
        <v>18</v>
      </c>
      <c r="BH22" s="1" t="e">
        <f t="shared" si="15"/>
        <v>#N/A</v>
      </c>
      <c r="BI22" s="1">
        <f t="shared" si="17"/>
        <v>2</v>
      </c>
      <c r="BJ22" s="1" t="e">
        <f t="shared" si="16"/>
        <v>#N/A</v>
      </c>
    </row>
    <row r="23" spans="1:62" x14ac:dyDescent="0.25">
      <c r="A23" s="1">
        <f t="shared" si="3"/>
        <v>1</v>
      </c>
      <c r="B23" s="1">
        <f>IF(YEAR(AD23)=$B$3,YEAR('Apartment Expenses'!AD23)&amp;" - "&amp;'Apartment Expenses'!AC23,0)</f>
        <v>0</v>
      </c>
      <c r="C23" s="1">
        <f t="shared" si="4"/>
        <v>0</v>
      </c>
      <c r="E23" s="1">
        <v>19</v>
      </c>
      <c r="F23" s="1">
        <f t="shared" si="5"/>
        <v>1</v>
      </c>
      <c r="G23" s="1">
        <f t="shared" si="1"/>
        <v>0</v>
      </c>
      <c r="H23" s="1">
        <f t="shared" si="2"/>
        <v>0</v>
      </c>
      <c r="J23" s="1" t="str">
        <f t="shared" si="6"/>
        <v>1900</v>
      </c>
      <c r="M23" s="1">
        <f>HLOOKUP('Expense History'!$AD$3,$P$4:$X$2004,ROW('Apartment Expenses'!L23)-3,0)</f>
        <v>0</v>
      </c>
      <c r="N23" s="1">
        <f>IF('Expense History'!$AD$3=Data!$G$4,'Apartment Expenses'!AE23,HLOOKUP('Expense History'!$AD$3,'Apartment Expenses'!$AE$4:$AL$2004,(ROW('Apartment Expenses'!M23)-3)))</f>
        <v>0</v>
      </c>
      <c r="O23" s="1" t="str">
        <f>IF($O$2="ALL",IF(VLOOKUP(AA23,'Expense History'!$AA$6:$AB$36,2,0)="x","include",0),IF(AND(VLOOKUP(AA23,'Expense History'!$AA$6:$AB$36,2,0)="x",AC23=$O$2),"include",0))</f>
        <v>include</v>
      </c>
      <c r="P23" s="1">
        <f>IF(O23="include",IF(AE23&gt;0,1+MAX(P24:P$2005),0),0)</f>
        <v>0</v>
      </c>
      <c r="Q23" s="1">
        <f>IF(AND(ISBLANK(AA22),AE22=0),0,(IF(MAX(Q24:Q$2005)&gt;0,0,ROW(R23))))</f>
        <v>0</v>
      </c>
      <c r="R23" s="1">
        <f>IF($O23="include",IF(AF23&gt;0,1+MAX(R24:R$2005),0),0)</f>
        <v>0</v>
      </c>
      <c r="S23" s="1">
        <f>IF($O23="include",IF(AG23&gt;0,1+MAX(S24:S$2005),0),0)</f>
        <v>0</v>
      </c>
      <c r="T23" s="1">
        <f>IF($O23="include",IF(AH23&gt;0,1+MAX(T24:T$2005),0),0)</f>
        <v>0</v>
      </c>
      <c r="U23" s="1">
        <f>IF($O23="include",IF(AI23&gt;0,1+MAX(U24:U$2005),0),0)</f>
        <v>0</v>
      </c>
      <c r="V23" s="1">
        <f>IF($O23="include",IF(AJ23&gt;0,1+MAX(V24:V$2005),0),0)</f>
        <v>0</v>
      </c>
      <c r="W23" s="1">
        <f>IF($O23="include",IF(AK23&gt;0,1+MAX(W24:W$2005),0),0)</f>
        <v>0</v>
      </c>
      <c r="X23" s="1">
        <f>IF($O23="include",IF(AL23&gt;0,1+MAX(X24:X$2005),0),0)</f>
        <v>0</v>
      </c>
      <c r="Y23" s="22" t="str">
        <f t="shared" si="7"/>
        <v xml:space="preserve">1 - </v>
      </c>
      <c r="AA23" s="42"/>
      <c r="AB23" s="43"/>
      <c r="AC23" s="43"/>
      <c r="AD23" s="44"/>
      <c r="AE23" s="11">
        <f t="shared" si="8"/>
        <v>0</v>
      </c>
      <c r="AF23" s="41"/>
      <c r="AG23" s="41"/>
      <c r="AH23" s="41"/>
      <c r="AI23" s="41"/>
      <c r="AJ23" s="41"/>
      <c r="AK23" s="41"/>
      <c r="AL23" s="41"/>
      <c r="BA23" s="1">
        <f t="shared" si="9"/>
        <v>0</v>
      </c>
      <c r="BB23" s="1">
        <f t="shared" si="10"/>
        <v>0</v>
      </c>
      <c r="BC23" s="1" t="str">
        <f t="shared" si="11"/>
        <v>No</v>
      </c>
      <c r="BD23" s="1">
        <f t="shared" si="12"/>
        <v>0</v>
      </c>
      <c r="BE23" s="1">
        <f t="shared" si="13"/>
        <v>0</v>
      </c>
      <c r="BF23" s="1">
        <f t="shared" si="14"/>
        <v>0</v>
      </c>
      <c r="BG23" s="1">
        <v>19</v>
      </c>
      <c r="BH23" s="1" t="e">
        <f t="shared" si="15"/>
        <v>#N/A</v>
      </c>
      <c r="BI23" s="1">
        <f t="shared" si="17"/>
        <v>2</v>
      </c>
      <c r="BJ23" s="1" t="e">
        <f t="shared" si="16"/>
        <v>#N/A</v>
      </c>
    </row>
    <row r="24" spans="1:62" x14ac:dyDescent="0.25">
      <c r="A24" s="1">
        <f t="shared" si="3"/>
        <v>1</v>
      </c>
      <c r="B24" s="1">
        <f>IF(YEAR(AD24)=$B$3,YEAR('Apartment Expenses'!AD24)&amp;" - "&amp;'Apartment Expenses'!AC24,0)</f>
        <v>0</v>
      </c>
      <c r="C24" s="1">
        <f t="shared" si="4"/>
        <v>0</v>
      </c>
      <c r="E24" s="1">
        <v>20</v>
      </c>
      <c r="F24" s="1">
        <f t="shared" si="5"/>
        <v>1</v>
      </c>
      <c r="G24" s="1">
        <f t="shared" si="1"/>
        <v>0</v>
      </c>
      <c r="H24" s="1">
        <f t="shared" si="2"/>
        <v>0</v>
      </c>
      <c r="J24" s="1" t="str">
        <f t="shared" si="6"/>
        <v>1900</v>
      </c>
      <c r="M24" s="1">
        <f>HLOOKUP('Expense History'!$AD$3,$P$4:$X$2004,ROW('Apartment Expenses'!L24)-3,0)</f>
        <v>0</v>
      </c>
      <c r="N24" s="1">
        <f>IF('Expense History'!$AD$3=Data!$G$4,'Apartment Expenses'!AE24,HLOOKUP('Expense History'!$AD$3,'Apartment Expenses'!$AE$4:$AL$2004,(ROW('Apartment Expenses'!M24)-3)))</f>
        <v>0</v>
      </c>
      <c r="O24" s="1" t="str">
        <f>IF($O$2="ALL",IF(VLOOKUP(AA24,'Expense History'!$AA$6:$AB$36,2,0)="x","include",0),IF(AND(VLOOKUP(AA24,'Expense History'!$AA$6:$AB$36,2,0)="x",AC24=$O$2),"include",0))</f>
        <v>include</v>
      </c>
      <c r="P24" s="1">
        <f>IF(O24="include",IF(AE24&gt;0,1+MAX(P25:P$2005),0),0)</f>
        <v>0</v>
      </c>
      <c r="Q24" s="1">
        <f>IF(AND(ISBLANK(AA23),AE23=0),0,(IF(MAX(Q25:Q$2005)&gt;0,0,ROW(R24))))</f>
        <v>0</v>
      </c>
      <c r="R24" s="1">
        <f>IF($O24="include",IF(AF24&gt;0,1+MAX(R25:R$2005),0),0)</f>
        <v>0</v>
      </c>
      <c r="S24" s="1">
        <f>IF($O24="include",IF(AG24&gt;0,1+MAX(S25:S$2005),0),0)</f>
        <v>0</v>
      </c>
      <c r="T24" s="1">
        <f>IF($O24="include",IF(AH24&gt;0,1+MAX(T25:T$2005),0),0)</f>
        <v>0</v>
      </c>
      <c r="U24" s="1">
        <f>IF($O24="include",IF(AI24&gt;0,1+MAX(U25:U$2005),0),0)</f>
        <v>0</v>
      </c>
      <c r="V24" s="1">
        <f>IF($O24="include",IF(AJ24&gt;0,1+MAX(V25:V$2005),0),0)</f>
        <v>0</v>
      </c>
      <c r="W24" s="1">
        <f>IF($O24="include",IF(AK24&gt;0,1+MAX(W25:W$2005),0),0)</f>
        <v>0</v>
      </c>
      <c r="X24" s="1">
        <f>IF($O24="include",IF(AL24&gt;0,1+MAX(X25:X$2005),0),0)</f>
        <v>0</v>
      </c>
      <c r="Y24" s="22" t="str">
        <f t="shared" si="7"/>
        <v xml:space="preserve">1 - </v>
      </c>
      <c r="AA24" s="42"/>
      <c r="AB24" s="43"/>
      <c r="AC24" s="43"/>
      <c r="AD24" s="44"/>
      <c r="AE24" s="11">
        <f t="shared" si="8"/>
        <v>0</v>
      </c>
      <c r="AF24" s="41"/>
      <c r="AG24" s="41"/>
      <c r="AH24" s="41"/>
      <c r="AI24" s="41"/>
      <c r="AJ24" s="41"/>
      <c r="AK24" s="41"/>
      <c r="AL24" s="41"/>
      <c r="BA24" s="1">
        <f t="shared" si="9"/>
        <v>0</v>
      </c>
      <c r="BB24" s="1">
        <f t="shared" si="10"/>
        <v>0</v>
      </c>
      <c r="BC24" s="1" t="str">
        <f t="shared" si="11"/>
        <v>No</v>
      </c>
      <c r="BD24" s="1">
        <f t="shared" si="12"/>
        <v>0</v>
      </c>
      <c r="BE24" s="1">
        <f t="shared" si="13"/>
        <v>0</v>
      </c>
      <c r="BF24" s="1">
        <f t="shared" si="14"/>
        <v>0</v>
      </c>
      <c r="BG24" s="1">
        <v>20</v>
      </c>
      <c r="BH24" s="1" t="e">
        <f t="shared" si="15"/>
        <v>#N/A</v>
      </c>
      <c r="BI24" s="1">
        <f t="shared" si="17"/>
        <v>2</v>
      </c>
      <c r="BJ24" s="1" t="e">
        <f t="shared" si="16"/>
        <v>#N/A</v>
      </c>
    </row>
    <row r="25" spans="1:62" x14ac:dyDescent="0.25">
      <c r="A25" s="1">
        <f t="shared" si="3"/>
        <v>1</v>
      </c>
      <c r="B25" s="1">
        <f>IF(YEAR(AD25)=$B$3,YEAR('Apartment Expenses'!AD25)&amp;" - "&amp;'Apartment Expenses'!AC25,0)</f>
        <v>0</v>
      </c>
      <c r="C25" s="1">
        <f t="shared" si="4"/>
        <v>0</v>
      </c>
      <c r="E25" s="1">
        <v>21</v>
      </c>
      <c r="F25" s="1">
        <f t="shared" si="5"/>
        <v>1</v>
      </c>
      <c r="G25" s="1">
        <f t="shared" si="1"/>
        <v>0</v>
      </c>
      <c r="H25" s="1">
        <f t="shared" si="2"/>
        <v>0</v>
      </c>
      <c r="J25" s="1" t="str">
        <f t="shared" si="6"/>
        <v>1900</v>
      </c>
      <c r="M25" s="1">
        <f>HLOOKUP('Expense History'!$AD$3,$P$4:$X$2004,ROW('Apartment Expenses'!L25)-3,0)</f>
        <v>0</v>
      </c>
      <c r="N25" s="1">
        <f>IF('Expense History'!$AD$3=Data!$G$4,'Apartment Expenses'!AE25,HLOOKUP('Expense History'!$AD$3,'Apartment Expenses'!$AE$4:$AL$2004,(ROW('Apartment Expenses'!M25)-3)))</f>
        <v>0</v>
      </c>
      <c r="O25" s="1" t="str">
        <f>IF($O$2="ALL",IF(VLOOKUP(AA25,'Expense History'!$AA$6:$AB$36,2,0)="x","include",0),IF(AND(VLOOKUP(AA25,'Expense History'!$AA$6:$AB$36,2,0)="x",AC25=$O$2),"include",0))</f>
        <v>include</v>
      </c>
      <c r="P25" s="1">
        <f>IF(O25="include",IF(AE25&gt;0,1+MAX(P26:P$2005),0),0)</f>
        <v>0</v>
      </c>
      <c r="Q25" s="1">
        <f>IF(AND(ISBLANK(AA24),AE24=0),0,(IF(MAX(Q26:Q$2005)&gt;0,0,ROW(R25))))</f>
        <v>0</v>
      </c>
      <c r="R25" s="1">
        <f>IF($O25="include",IF(AF25&gt;0,1+MAX(R26:R$2005),0),0)</f>
        <v>0</v>
      </c>
      <c r="S25" s="1">
        <f>IF($O25="include",IF(AG25&gt;0,1+MAX(S26:S$2005),0),0)</f>
        <v>0</v>
      </c>
      <c r="T25" s="1">
        <f>IF($O25="include",IF(AH25&gt;0,1+MAX(T26:T$2005),0),0)</f>
        <v>0</v>
      </c>
      <c r="U25" s="1">
        <f>IF($O25="include",IF(AI25&gt;0,1+MAX(U26:U$2005),0),0)</f>
        <v>0</v>
      </c>
      <c r="V25" s="1">
        <f>IF($O25="include",IF(AJ25&gt;0,1+MAX(V26:V$2005),0),0)</f>
        <v>0</v>
      </c>
      <c r="W25" s="1">
        <f>IF($O25="include",IF(AK25&gt;0,1+MAX(W26:W$2005),0),0)</f>
        <v>0</v>
      </c>
      <c r="X25" s="1">
        <f>IF($O25="include",IF(AL25&gt;0,1+MAX(X26:X$2005),0),0)</f>
        <v>0</v>
      </c>
      <c r="Y25" s="22" t="str">
        <f t="shared" si="7"/>
        <v xml:space="preserve">1 - </v>
      </c>
      <c r="AA25" s="42"/>
      <c r="AB25" s="43"/>
      <c r="AC25" s="43"/>
      <c r="AD25" s="44"/>
      <c r="AE25" s="11">
        <f t="shared" si="8"/>
        <v>0</v>
      </c>
      <c r="AF25" s="41"/>
      <c r="AG25" s="41"/>
      <c r="AH25" s="41"/>
      <c r="AI25" s="41"/>
      <c r="AJ25" s="41"/>
      <c r="AK25" s="41"/>
      <c r="AL25" s="41"/>
      <c r="BA25" s="1">
        <f t="shared" si="9"/>
        <v>0</v>
      </c>
      <c r="BB25" s="1">
        <f t="shared" si="10"/>
        <v>0</v>
      </c>
      <c r="BC25" s="1" t="str">
        <f t="shared" si="11"/>
        <v>No</v>
      </c>
      <c r="BD25" s="1">
        <f t="shared" si="12"/>
        <v>0</v>
      </c>
      <c r="BE25" s="1">
        <f t="shared" si="13"/>
        <v>0</v>
      </c>
      <c r="BF25" s="1">
        <f t="shared" si="14"/>
        <v>0</v>
      </c>
      <c r="BG25" s="1">
        <v>21</v>
      </c>
      <c r="BH25" s="1" t="e">
        <f t="shared" si="15"/>
        <v>#N/A</v>
      </c>
      <c r="BI25" s="1">
        <f t="shared" si="17"/>
        <v>2</v>
      </c>
      <c r="BJ25" s="1" t="e">
        <f t="shared" si="16"/>
        <v>#N/A</v>
      </c>
    </row>
    <row r="26" spans="1:62" x14ac:dyDescent="0.25">
      <c r="A26" s="1">
        <f t="shared" si="3"/>
        <v>1</v>
      </c>
      <c r="B26" s="1">
        <f>IF(YEAR(AD26)=$B$3,YEAR('Apartment Expenses'!AD26)&amp;" - "&amp;'Apartment Expenses'!AC26,0)</f>
        <v>0</v>
      </c>
      <c r="C26" s="1">
        <f t="shared" si="4"/>
        <v>0</v>
      </c>
      <c r="E26" s="1">
        <v>22</v>
      </c>
      <c r="F26" s="1">
        <f t="shared" si="5"/>
        <v>1</v>
      </c>
      <c r="G26" s="1">
        <f t="shared" si="1"/>
        <v>0</v>
      </c>
      <c r="H26" s="1">
        <f t="shared" si="2"/>
        <v>0</v>
      </c>
      <c r="J26" s="1" t="str">
        <f t="shared" si="6"/>
        <v>1900</v>
      </c>
      <c r="M26" s="1">
        <f>HLOOKUP('Expense History'!$AD$3,$P$4:$X$2004,ROW('Apartment Expenses'!L26)-3,0)</f>
        <v>0</v>
      </c>
      <c r="N26" s="1">
        <f>IF('Expense History'!$AD$3=Data!$G$4,'Apartment Expenses'!AE26,HLOOKUP('Expense History'!$AD$3,'Apartment Expenses'!$AE$4:$AL$2004,(ROW('Apartment Expenses'!M26)-3)))</f>
        <v>0</v>
      </c>
      <c r="O26" s="1" t="str">
        <f>IF($O$2="ALL",IF(VLOOKUP(AA26,'Expense History'!$AA$6:$AB$36,2,0)="x","include",0),IF(AND(VLOOKUP(AA26,'Expense History'!$AA$6:$AB$36,2,0)="x",AC26=$O$2),"include",0))</f>
        <v>include</v>
      </c>
      <c r="P26" s="1">
        <f>IF(O26="include",IF(AE26&gt;0,1+MAX(P27:P$2005),0),0)</f>
        <v>0</v>
      </c>
      <c r="Q26" s="1">
        <f>IF(AND(ISBLANK(AA25),AE25=0),0,(IF(MAX(Q27:Q$2005)&gt;0,0,ROW(R26))))</f>
        <v>0</v>
      </c>
      <c r="R26" s="1">
        <f>IF($O26="include",IF(AF26&gt;0,1+MAX(R27:R$2005),0),0)</f>
        <v>0</v>
      </c>
      <c r="S26" s="1">
        <f>IF($O26="include",IF(AG26&gt;0,1+MAX(S27:S$2005),0),0)</f>
        <v>0</v>
      </c>
      <c r="T26" s="1">
        <f>IF($O26="include",IF(AH26&gt;0,1+MAX(T27:T$2005),0),0)</f>
        <v>0</v>
      </c>
      <c r="U26" s="1">
        <f>IF($O26="include",IF(AI26&gt;0,1+MAX(U27:U$2005),0),0)</f>
        <v>0</v>
      </c>
      <c r="V26" s="1">
        <f>IF($O26="include",IF(AJ26&gt;0,1+MAX(V27:V$2005),0),0)</f>
        <v>0</v>
      </c>
      <c r="W26" s="1">
        <f>IF($O26="include",IF(AK26&gt;0,1+MAX(W27:W$2005),0),0)</f>
        <v>0</v>
      </c>
      <c r="X26" s="1">
        <f>IF($O26="include",IF(AL26&gt;0,1+MAX(X27:X$2005),0),0)</f>
        <v>0</v>
      </c>
      <c r="Y26" s="22" t="str">
        <f t="shared" si="7"/>
        <v xml:space="preserve">1 - </v>
      </c>
      <c r="AA26" s="42"/>
      <c r="AB26" s="43"/>
      <c r="AC26" s="43"/>
      <c r="AD26" s="44"/>
      <c r="AE26" s="11">
        <f t="shared" si="8"/>
        <v>0</v>
      </c>
      <c r="AF26" s="41"/>
      <c r="AG26" s="41"/>
      <c r="AH26" s="41"/>
      <c r="AI26" s="41"/>
      <c r="AJ26" s="41"/>
      <c r="AK26" s="41"/>
      <c r="AL26" s="41"/>
      <c r="BA26" s="1">
        <f t="shared" si="9"/>
        <v>0</v>
      </c>
      <c r="BB26" s="1">
        <f t="shared" si="10"/>
        <v>0</v>
      </c>
      <c r="BC26" s="1" t="str">
        <f t="shared" si="11"/>
        <v>No</v>
      </c>
      <c r="BD26" s="1">
        <f t="shared" si="12"/>
        <v>0</v>
      </c>
      <c r="BE26" s="1">
        <f t="shared" si="13"/>
        <v>0</v>
      </c>
      <c r="BF26" s="1">
        <f t="shared" si="14"/>
        <v>0</v>
      </c>
      <c r="BG26" s="1">
        <v>22</v>
      </c>
      <c r="BH26" s="1" t="e">
        <f t="shared" si="15"/>
        <v>#N/A</v>
      </c>
      <c r="BI26" s="1">
        <f t="shared" si="17"/>
        <v>2</v>
      </c>
      <c r="BJ26" s="1" t="e">
        <f t="shared" si="16"/>
        <v>#N/A</v>
      </c>
    </row>
    <row r="27" spans="1:62" x14ac:dyDescent="0.25">
      <c r="A27" s="1">
        <f t="shared" si="3"/>
        <v>1</v>
      </c>
      <c r="B27" s="1">
        <f>IF(YEAR(AD27)=$B$3,YEAR('Apartment Expenses'!AD27)&amp;" - "&amp;'Apartment Expenses'!AC27,0)</f>
        <v>0</v>
      </c>
      <c r="C27" s="1">
        <f t="shared" si="4"/>
        <v>0</v>
      </c>
      <c r="E27" s="1">
        <v>23</v>
      </c>
      <c r="F27" s="1">
        <f t="shared" si="5"/>
        <v>1</v>
      </c>
      <c r="G27" s="1">
        <f t="shared" si="1"/>
        <v>0</v>
      </c>
      <c r="H27" s="1">
        <f t="shared" si="2"/>
        <v>0</v>
      </c>
      <c r="J27" s="1" t="str">
        <f t="shared" si="6"/>
        <v>1900</v>
      </c>
      <c r="M27" s="1">
        <f>HLOOKUP('Expense History'!$AD$3,$P$4:$X$2004,ROW('Apartment Expenses'!L27)-3,0)</f>
        <v>0</v>
      </c>
      <c r="N27" s="1">
        <f>IF('Expense History'!$AD$3=Data!$G$4,'Apartment Expenses'!AE27,HLOOKUP('Expense History'!$AD$3,'Apartment Expenses'!$AE$4:$AL$2004,(ROW('Apartment Expenses'!M27)-3)))</f>
        <v>0</v>
      </c>
      <c r="O27" s="1" t="str">
        <f>IF($O$2="ALL",IF(VLOOKUP(AA27,'Expense History'!$AA$6:$AB$36,2,0)="x","include",0),IF(AND(VLOOKUP(AA27,'Expense History'!$AA$6:$AB$36,2,0)="x",AC27=$O$2),"include",0))</f>
        <v>include</v>
      </c>
      <c r="P27" s="1">
        <f>IF(O27="include",IF(AE27&gt;0,1+MAX(P28:P$2005),0),0)</f>
        <v>0</v>
      </c>
      <c r="Q27" s="1">
        <f>IF(AND(ISBLANK(AA26),AE26=0),0,(IF(MAX(Q28:Q$2005)&gt;0,0,ROW(R27))))</f>
        <v>0</v>
      </c>
      <c r="R27" s="1">
        <f>IF($O27="include",IF(AF27&gt;0,1+MAX(R28:R$2005),0),0)</f>
        <v>0</v>
      </c>
      <c r="S27" s="1">
        <f>IF($O27="include",IF(AG27&gt;0,1+MAX(S28:S$2005),0),0)</f>
        <v>0</v>
      </c>
      <c r="T27" s="1">
        <f>IF($O27="include",IF(AH27&gt;0,1+MAX(T28:T$2005),0),0)</f>
        <v>0</v>
      </c>
      <c r="U27" s="1">
        <f>IF($O27="include",IF(AI27&gt;0,1+MAX(U28:U$2005),0),0)</f>
        <v>0</v>
      </c>
      <c r="V27" s="1">
        <f>IF($O27="include",IF(AJ27&gt;0,1+MAX(V28:V$2005),0),0)</f>
        <v>0</v>
      </c>
      <c r="W27" s="1">
        <f>IF($O27="include",IF(AK27&gt;0,1+MAX(W28:W$2005),0),0)</f>
        <v>0</v>
      </c>
      <c r="X27" s="1">
        <f>IF($O27="include",IF(AL27&gt;0,1+MAX(X28:X$2005),0),0)</f>
        <v>0</v>
      </c>
      <c r="Y27" s="22" t="str">
        <f t="shared" si="7"/>
        <v xml:space="preserve">1 - </v>
      </c>
      <c r="AA27" s="42"/>
      <c r="AB27" s="43"/>
      <c r="AC27" s="43"/>
      <c r="AD27" s="44"/>
      <c r="AE27" s="11">
        <f t="shared" si="8"/>
        <v>0</v>
      </c>
      <c r="AF27" s="41"/>
      <c r="AG27" s="41"/>
      <c r="AH27" s="41"/>
      <c r="AI27" s="41"/>
      <c r="AJ27" s="41"/>
      <c r="AK27" s="41"/>
      <c r="AL27" s="41"/>
      <c r="BA27" s="1">
        <f t="shared" si="9"/>
        <v>0</v>
      </c>
      <c r="BB27" s="1">
        <f t="shared" si="10"/>
        <v>0</v>
      </c>
      <c r="BC27" s="1" t="str">
        <f t="shared" si="11"/>
        <v>No</v>
      </c>
      <c r="BD27" s="1">
        <f t="shared" si="12"/>
        <v>0</v>
      </c>
      <c r="BE27" s="1">
        <f t="shared" si="13"/>
        <v>0</v>
      </c>
      <c r="BF27" s="1">
        <f t="shared" si="14"/>
        <v>0</v>
      </c>
      <c r="BG27" s="1">
        <v>23</v>
      </c>
      <c r="BH27" s="1" t="e">
        <f t="shared" si="15"/>
        <v>#N/A</v>
      </c>
      <c r="BI27" s="1">
        <f t="shared" si="17"/>
        <v>2</v>
      </c>
      <c r="BJ27" s="1" t="e">
        <f t="shared" si="16"/>
        <v>#N/A</v>
      </c>
    </row>
    <row r="28" spans="1:62" x14ac:dyDescent="0.25">
      <c r="A28" s="1">
        <f t="shared" si="3"/>
        <v>1</v>
      </c>
      <c r="B28" s="1">
        <f>IF(YEAR(AD28)=$B$3,YEAR('Apartment Expenses'!AD28)&amp;" - "&amp;'Apartment Expenses'!AC28,0)</f>
        <v>0</v>
      </c>
      <c r="C28" s="1">
        <f t="shared" si="4"/>
        <v>0</v>
      </c>
      <c r="E28" s="1">
        <v>24</v>
      </c>
      <c r="F28" s="1">
        <f t="shared" si="5"/>
        <v>1</v>
      </c>
      <c r="G28" s="1">
        <f t="shared" si="1"/>
        <v>0</v>
      </c>
      <c r="H28" s="1">
        <f t="shared" si="2"/>
        <v>0</v>
      </c>
      <c r="J28" s="1" t="str">
        <f t="shared" si="6"/>
        <v>1900</v>
      </c>
      <c r="M28" s="1">
        <f>HLOOKUP('Expense History'!$AD$3,$P$4:$X$2004,ROW('Apartment Expenses'!L28)-3,0)</f>
        <v>0</v>
      </c>
      <c r="N28" s="1">
        <f>IF('Expense History'!$AD$3=Data!$G$4,'Apartment Expenses'!AE28,HLOOKUP('Expense History'!$AD$3,'Apartment Expenses'!$AE$4:$AL$2004,(ROW('Apartment Expenses'!M28)-3)))</f>
        <v>0</v>
      </c>
      <c r="O28" s="1" t="str">
        <f>IF($O$2="ALL",IF(VLOOKUP(AA28,'Expense History'!$AA$6:$AB$36,2,0)="x","include",0),IF(AND(VLOOKUP(AA28,'Expense History'!$AA$6:$AB$36,2,0)="x",AC28=$O$2),"include",0))</f>
        <v>include</v>
      </c>
      <c r="P28" s="1">
        <f>IF(O28="include",IF(AE28&gt;0,1+MAX(P29:P$2005),0),0)</f>
        <v>0</v>
      </c>
      <c r="Q28" s="1">
        <f>IF(AND(ISBLANK(AA27),AE27=0),0,(IF(MAX(Q29:Q$2005)&gt;0,0,ROW(R28))))</f>
        <v>0</v>
      </c>
      <c r="R28" s="1">
        <f>IF($O28="include",IF(AF28&gt;0,1+MAX(R29:R$2005),0),0)</f>
        <v>0</v>
      </c>
      <c r="S28" s="1">
        <f>IF($O28="include",IF(AG28&gt;0,1+MAX(S29:S$2005),0),0)</f>
        <v>0</v>
      </c>
      <c r="T28" s="1">
        <f>IF($O28="include",IF(AH28&gt;0,1+MAX(T29:T$2005),0),0)</f>
        <v>0</v>
      </c>
      <c r="U28" s="1">
        <f>IF($O28="include",IF(AI28&gt;0,1+MAX(U29:U$2005),0),0)</f>
        <v>0</v>
      </c>
      <c r="V28" s="1">
        <f>IF($O28="include",IF(AJ28&gt;0,1+MAX(V29:V$2005),0),0)</f>
        <v>0</v>
      </c>
      <c r="W28" s="1">
        <f>IF($O28="include",IF(AK28&gt;0,1+MAX(W29:W$2005),0),0)</f>
        <v>0</v>
      </c>
      <c r="X28" s="1">
        <f>IF($O28="include",IF(AL28&gt;0,1+MAX(X29:X$2005),0),0)</f>
        <v>0</v>
      </c>
      <c r="Y28" s="22" t="str">
        <f t="shared" si="7"/>
        <v xml:space="preserve">1 - </v>
      </c>
      <c r="AA28" s="42"/>
      <c r="AB28" s="43"/>
      <c r="AC28" s="43"/>
      <c r="AD28" s="44"/>
      <c r="AE28" s="11">
        <f t="shared" si="8"/>
        <v>0</v>
      </c>
      <c r="AF28" s="41"/>
      <c r="AG28" s="41"/>
      <c r="AH28" s="41"/>
      <c r="AI28" s="41"/>
      <c r="AJ28" s="41"/>
      <c r="AK28" s="41"/>
      <c r="AL28" s="41"/>
      <c r="BA28" s="1">
        <f t="shared" si="9"/>
        <v>0</v>
      </c>
      <c r="BB28" s="1">
        <f t="shared" si="10"/>
        <v>0</v>
      </c>
      <c r="BC28" s="1" t="str">
        <f t="shared" si="11"/>
        <v>No</v>
      </c>
      <c r="BD28" s="1">
        <f t="shared" si="12"/>
        <v>0</v>
      </c>
      <c r="BE28" s="1">
        <f t="shared" si="13"/>
        <v>0</v>
      </c>
      <c r="BF28" s="1">
        <f t="shared" si="14"/>
        <v>0</v>
      </c>
      <c r="BG28" s="1">
        <v>24</v>
      </c>
      <c r="BH28" s="1" t="e">
        <f t="shared" si="15"/>
        <v>#N/A</v>
      </c>
      <c r="BI28" s="1">
        <f t="shared" si="17"/>
        <v>2</v>
      </c>
      <c r="BJ28" s="1" t="e">
        <f t="shared" si="16"/>
        <v>#N/A</v>
      </c>
    </row>
    <row r="29" spans="1:62" x14ac:dyDescent="0.25">
      <c r="A29" s="1">
        <f t="shared" si="3"/>
        <v>1</v>
      </c>
      <c r="B29" s="1">
        <f>IF(YEAR(AD29)=$B$3,YEAR('Apartment Expenses'!AD29)&amp;" - "&amp;'Apartment Expenses'!AC29,0)</f>
        <v>0</v>
      </c>
      <c r="C29" s="1">
        <f t="shared" si="4"/>
        <v>0</v>
      </c>
      <c r="E29" s="1">
        <v>25</v>
      </c>
      <c r="F29" s="1">
        <f t="shared" si="5"/>
        <v>1</v>
      </c>
      <c r="G29" s="1">
        <f t="shared" si="1"/>
        <v>0</v>
      </c>
      <c r="H29" s="1">
        <f t="shared" si="2"/>
        <v>0</v>
      </c>
      <c r="J29" s="1" t="str">
        <f t="shared" si="6"/>
        <v>1900</v>
      </c>
      <c r="M29" s="1">
        <f>HLOOKUP('Expense History'!$AD$3,$P$4:$X$2004,ROW('Apartment Expenses'!L29)-3,0)</f>
        <v>0</v>
      </c>
      <c r="N29" s="1">
        <f>IF('Expense History'!$AD$3=Data!$G$4,'Apartment Expenses'!AE29,HLOOKUP('Expense History'!$AD$3,'Apartment Expenses'!$AE$4:$AL$2004,(ROW('Apartment Expenses'!M29)-3)))</f>
        <v>0</v>
      </c>
      <c r="O29" s="1" t="str">
        <f>IF($O$2="ALL",IF(VLOOKUP(AA29,'Expense History'!$AA$6:$AB$36,2,0)="x","include",0),IF(AND(VLOOKUP(AA29,'Expense History'!$AA$6:$AB$36,2,0)="x",AC29=$O$2),"include",0))</f>
        <v>include</v>
      </c>
      <c r="P29" s="1">
        <f>IF(O29="include",IF(AE29&gt;0,1+MAX(P30:P$2005),0),0)</f>
        <v>0</v>
      </c>
      <c r="Q29" s="1">
        <f>IF(AND(ISBLANK(AA28),AE28=0),0,(IF(MAX(Q30:Q$2005)&gt;0,0,ROW(R29))))</f>
        <v>0</v>
      </c>
      <c r="R29" s="1">
        <f>IF($O29="include",IF(AF29&gt;0,1+MAX(R30:R$2005),0),0)</f>
        <v>0</v>
      </c>
      <c r="S29" s="1">
        <f>IF($O29="include",IF(AG29&gt;0,1+MAX(S30:S$2005),0),0)</f>
        <v>0</v>
      </c>
      <c r="T29" s="1">
        <f>IF($O29="include",IF(AH29&gt;0,1+MAX(T30:T$2005),0),0)</f>
        <v>0</v>
      </c>
      <c r="U29" s="1">
        <f>IF($O29="include",IF(AI29&gt;0,1+MAX(U30:U$2005),0),0)</f>
        <v>0</v>
      </c>
      <c r="V29" s="1">
        <f>IF($O29="include",IF(AJ29&gt;0,1+MAX(V30:V$2005),0),0)</f>
        <v>0</v>
      </c>
      <c r="W29" s="1">
        <f>IF($O29="include",IF(AK29&gt;0,1+MAX(W30:W$2005),0),0)</f>
        <v>0</v>
      </c>
      <c r="X29" s="1">
        <f>IF($O29="include",IF(AL29&gt;0,1+MAX(X30:X$2005),0),0)</f>
        <v>0</v>
      </c>
      <c r="Y29" s="22" t="str">
        <f t="shared" si="7"/>
        <v xml:space="preserve">1 - </v>
      </c>
      <c r="AA29" s="42"/>
      <c r="AB29" s="43"/>
      <c r="AC29" s="43"/>
      <c r="AD29" s="44"/>
      <c r="AE29" s="11">
        <f t="shared" si="8"/>
        <v>0</v>
      </c>
      <c r="AF29" s="41"/>
      <c r="AG29" s="41"/>
      <c r="AH29" s="41"/>
      <c r="AI29" s="41"/>
      <c r="AJ29" s="41"/>
      <c r="AK29" s="41"/>
      <c r="AL29" s="41"/>
      <c r="BA29" s="1">
        <f t="shared" si="9"/>
        <v>0</v>
      </c>
      <c r="BB29" s="1">
        <f t="shared" si="10"/>
        <v>0</v>
      </c>
      <c r="BC29" s="1" t="str">
        <f t="shared" si="11"/>
        <v>No</v>
      </c>
      <c r="BD29" s="1">
        <f t="shared" si="12"/>
        <v>0</v>
      </c>
      <c r="BE29" s="1">
        <f t="shared" si="13"/>
        <v>0</v>
      </c>
      <c r="BF29" s="1">
        <f t="shared" si="14"/>
        <v>0</v>
      </c>
      <c r="BG29" s="1">
        <v>25</v>
      </c>
      <c r="BH29" s="1" t="e">
        <f t="shared" si="15"/>
        <v>#N/A</v>
      </c>
      <c r="BI29" s="1">
        <f t="shared" si="17"/>
        <v>2</v>
      </c>
      <c r="BJ29" s="1" t="e">
        <f t="shared" si="16"/>
        <v>#N/A</v>
      </c>
    </row>
    <row r="30" spans="1:62" x14ac:dyDescent="0.25">
      <c r="A30" s="1">
        <f t="shared" si="3"/>
        <v>1</v>
      </c>
      <c r="B30" s="1">
        <f>IF(YEAR(AD30)=$B$3,YEAR('Apartment Expenses'!AD30)&amp;" - "&amp;'Apartment Expenses'!AC30,0)</f>
        <v>0</v>
      </c>
      <c r="C30" s="1">
        <f t="shared" si="4"/>
        <v>0</v>
      </c>
      <c r="E30" s="1">
        <v>26</v>
      </c>
      <c r="F30" s="1">
        <f t="shared" si="5"/>
        <v>1</v>
      </c>
      <c r="G30" s="1">
        <f t="shared" si="1"/>
        <v>0</v>
      </c>
      <c r="H30" s="1">
        <f t="shared" si="2"/>
        <v>0</v>
      </c>
      <c r="J30" s="1" t="str">
        <f t="shared" si="6"/>
        <v>1900</v>
      </c>
      <c r="M30" s="1">
        <f>HLOOKUP('Expense History'!$AD$3,$P$4:$X$2004,ROW('Apartment Expenses'!L30)-3,0)</f>
        <v>0</v>
      </c>
      <c r="N30" s="1">
        <f>IF('Expense History'!$AD$3=Data!$G$4,'Apartment Expenses'!AE30,HLOOKUP('Expense History'!$AD$3,'Apartment Expenses'!$AE$4:$AL$2004,(ROW('Apartment Expenses'!M30)-3)))</f>
        <v>0</v>
      </c>
      <c r="O30" s="1" t="str">
        <f>IF($O$2="ALL",IF(VLOOKUP(AA30,'Expense History'!$AA$6:$AB$36,2,0)="x","include",0),IF(AND(VLOOKUP(AA30,'Expense History'!$AA$6:$AB$36,2,0)="x",AC30=$O$2),"include",0))</f>
        <v>include</v>
      </c>
      <c r="P30" s="1">
        <f>IF(O30="include",IF(AE30&gt;0,1+MAX(P31:P$2005),0),0)</f>
        <v>0</v>
      </c>
      <c r="Q30" s="1">
        <f>IF(AND(ISBLANK(AA29),AE29=0),0,(IF(MAX(Q31:Q$2005)&gt;0,0,ROW(R30))))</f>
        <v>0</v>
      </c>
      <c r="R30" s="1">
        <f>IF($O30="include",IF(AF30&gt;0,1+MAX(R31:R$2005),0),0)</f>
        <v>0</v>
      </c>
      <c r="S30" s="1">
        <f>IF($O30="include",IF(AG30&gt;0,1+MAX(S31:S$2005),0),0)</f>
        <v>0</v>
      </c>
      <c r="T30" s="1">
        <f>IF($O30="include",IF(AH30&gt;0,1+MAX(T31:T$2005),0),0)</f>
        <v>0</v>
      </c>
      <c r="U30" s="1">
        <f>IF($O30="include",IF(AI30&gt;0,1+MAX(U31:U$2005),0),0)</f>
        <v>0</v>
      </c>
      <c r="V30" s="1">
        <f>IF($O30="include",IF(AJ30&gt;0,1+MAX(V31:V$2005),0),0)</f>
        <v>0</v>
      </c>
      <c r="W30" s="1">
        <f>IF($O30="include",IF(AK30&gt;0,1+MAX(W31:W$2005),0),0)</f>
        <v>0</v>
      </c>
      <c r="X30" s="1">
        <f>IF($O30="include",IF(AL30&gt;0,1+MAX(X31:X$2005),0),0)</f>
        <v>0</v>
      </c>
      <c r="Y30" s="22" t="str">
        <f t="shared" si="7"/>
        <v xml:space="preserve">1 - </v>
      </c>
      <c r="AA30" s="42"/>
      <c r="AB30" s="43"/>
      <c r="AC30" s="43"/>
      <c r="AD30" s="44"/>
      <c r="AE30" s="11">
        <f t="shared" si="8"/>
        <v>0</v>
      </c>
      <c r="AF30" s="41"/>
      <c r="AG30" s="41"/>
      <c r="AH30" s="41"/>
      <c r="AI30" s="41"/>
      <c r="AJ30" s="41"/>
      <c r="AK30" s="41"/>
      <c r="AL30" s="41"/>
      <c r="BA30" s="1">
        <f t="shared" si="9"/>
        <v>0</v>
      </c>
      <c r="BB30" s="1">
        <f t="shared" si="10"/>
        <v>0</v>
      </c>
      <c r="BC30" s="1" t="str">
        <f t="shared" si="11"/>
        <v>No</v>
      </c>
      <c r="BD30" s="1">
        <f t="shared" si="12"/>
        <v>0</v>
      </c>
      <c r="BE30" s="1">
        <f t="shared" si="13"/>
        <v>0</v>
      </c>
      <c r="BF30" s="1">
        <f t="shared" si="14"/>
        <v>0</v>
      </c>
      <c r="BG30" s="1">
        <v>26</v>
      </c>
      <c r="BH30" s="1" t="e">
        <f t="shared" si="15"/>
        <v>#N/A</v>
      </c>
      <c r="BI30" s="1">
        <f t="shared" si="17"/>
        <v>2</v>
      </c>
      <c r="BJ30" s="1" t="e">
        <f t="shared" si="16"/>
        <v>#N/A</v>
      </c>
    </row>
    <row r="31" spans="1:62" x14ac:dyDescent="0.25">
      <c r="A31" s="1">
        <f t="shared" si="3"/>
        <v>1</v>
      </c>
      <c r="B31" s="1">
        <f>IF(YEAR(AD31)=$B$3,YEAR('Apartment Expenses'!AD31)&amp;" - "&amp;'Apartment Expenses'!AC31,0)</f>
        <v>0</v>
      </c>
      <c r="C31" s="1">
        <f t="shared" si="4"/>
        <v>0</v>
      </c>
      <c r="E31" s="1">
        <v>27</v>
      </c>
      <c r="F31" s="1">
        <f t="shared" si="5"/>
        <v>1</v>
      </c>
      <c r="G31" s="1">
        <f t="shared" si="1"/>
        <v>0</v>
      </c>
      <c r="H31" s="1">
        <f t="shared" si="2"/>
        <v>0</v>
      </c>
      <c r="J31" s="1" t="str">
        <f t="shared" si="6"/>
        <v>1900</v>
      </c>
      <c r="M31" s="1">
        <f>HLOOKUP('Expense History'!$AD$3,$P$4:$X$2004,ROW('Apartment Expenses'!L31)-3,0)</f>
        <v>0</v>
      </c>
      <c r="N31" s="1">
        <f>IF('Expense History'!$AD$3=Data!$G$4,'Apartment Expenses'!AE31,HLOOKUP('Expense History'!$AD$3,'Apartment Expenses'!$AE$4:$AL$2004,(ROW('Apartment Expenses'!M31)-3)))</f>
        <v>0</v>
      </c>
      <c r="O31" s="1" t="str">
        <f>IF($O$2="ALL",IF(VLOOKUP(AA31,'Expense History'!$AA$6:$AB$36,2,0)="x","include",0),IF(AND(VLOOKUP(AA31,'Expense History'!$AA$6:$AB$36,2,0)="x",AC31=$O$2),"include",0))</f>
        <v>include</v>
      </c>
      <c r="P31" s="1">
        <f>IF(O31="include",IF(AE31&gt;0,1+MAX(P32:P$2005),0),0)</f>
        <v>0</v>
      </c>
      <c r="Q31" s="1">
        <f>IF(AND(ISBLANK(AA30),AE30=0),0,(IF(MAX(Q32:Q$2005)&gt;0,0,ROW(R31))))</f>
        <v>0</v>
      </c>
      <c r="R31" s="1">
        <f>IF($O31="include",IF(AF31&gt;0,1+MAX(R32:R$2005),0),0)</f>
        <v>0</v>
      </c>
      <c r="S31" s="1">
        <f>IF($O31="include",IF(AG31&gt;0,1+MAX(S32:S$2005),0),0)</f>
        <v>0</v>
      </c>
      <c r="T31" s="1">
        <f>IF($O31="include",IF(AH31&gt;0,1+MAX(T32:T$2005),0),0)</f>
        <v>0</v>
      </c>
      <c r="U31" s="1">
        <f>IF($O31="include",IF(AI31&gt;0,1+MAX(U32:U$2005),0),0)</f>
        <v>0</v>
      </c>
      <c r="V31" s="1">
        <f>IF($O31="include",IF(AJ31&gt;0,1+MAX(V32:V$2005),0),0)</f>
        <v>0</v>
      </c>
      <c r="W31" s="1">
        <f>IF($O31="include",IF(AK31&gt;0,1+MAX(W32:W$2005),0),0)</f>
        <v>0</v>
      </c>
      <c r="X31" s="1">
        <f>IF($O31="include",IF(AL31&gt;0,1+MAX(X32:X$2005),0),0)</f>
        <v>0</v>
      </c>
      <c r="Y31" s="22" t="str">
        <f t="shared" si="7"/>
        <v xml:space="preserve">1 - </v>
      </c>
      <c r="AA31" s="42"/>
      <c r="AB31" s="43"/>
      <c r="AC31" s="43"/>
      <c r="AD31" s="44"/>
      <c r="AE31" s="11">
        <f t="shared" si="8"/>
        <v>0</v>
      </c>
      <c r="AF31" s="41"/>
      <c r="AG31" s="41"/>
      <c r="AH31" s="41"/>
      <c r="AI31" s="41"/>
      <c r="AJ31" s="41"/>
      <c r="AK31" s="41"/>
      <c r="AL31" s="41"/>
      <c r="BA31" s="1">
        <f t="shared" si="9"/>
        <v>0</v>
      </c>
      <c r="BB31" s="1">
        <f t="shared" si="10"/>
        <v>0</v>
      </c>
      <c r="BC31" s="1" t="str">
        <f t="shared" si="11"/>
        <v>No</v>
      </c>
      <c r="BD31" s="1">
        <f t="shared" si="12"/>
        <v>0</v>
      </c>
      <c r="BE31" s="1">
        <f t="shared" si="13"/>
        <v>0</v>
      </c>
      <c r="BF31" s="1">
        <f t="shared" si="14"/>
        <v>0</v>
      </c>
      <c r="BG31" s="1">
        <v>27</v>
      </c>
      <c r="BH31" s="1" t="e">
        <f t="shared" si="15"/>
        <v>#N/A</v>
      </c>
      <c r="BI31" s="1">
        <f t="shared" si="17"/>
        <v>2</v>
      </c>
      <c r="BJ31" s="1" t="e">
        <f t="shared" si="16"/>
        <v>#N/A</v>
      </c>
    </row>
    <row r="32" spans="1:62" x14ac:dyDescent="0.25">
      <c r="A32" s="1">
        <f t="shared" si="3"/>
        <v>1</v>
      </c>
      <c r="B32" s="1">
        <f>IF(YEAR(AD32)=$B$3,YEAR('Apartment Expenses'!AD32)&amp;" - "&amp;'Apartment Expenses'!AC32,0)</f>
        <v>0</v>
      </c>
      <c r="C32" s="1">
        <f t="shared" si="4"/>
        <v>0</v>
      </c>
      <c r="E32" s="1">
        <v>28</v>
      </c>
      <c r="F32" s="1">
        <f t="shared" si="5"/>
        <v>1</v>
      </c>
      <c r="G32" s="1">
        <f t="shared" si="1"/>
        <v>0</v>
      </c>
      <c r="H32" s="1">
        <f t="shared" si="2"/>
        <v>0</v>
      </c>
      <c r="J32" s="1" t="str">
        <f t="shared" si="6"/>
        <v>1900</v>
      </c>
      <c r="M32" s="1">
        <f>HLOOKUP('Expense History'!$AD$3,$P$4:$X$2004,ROW('Apartment Expenses'!L32)-3,0)</f>
        <v>0</v>
      </c>
      <c r="N32" s="1">
        <f>IF('Expense History'!$AD$3=Data!$G$4,'Apartment Expenses'!AE32,HLOOKUP('Expense History'!$AD$3,'Apartment Expenses'!$AE$4:$AL$2004,(ROW('Apartment Expenses'!M32)-3)))</f>
        <v>0</v>
      </c>
      <c r="O32" s="1" t="str">
        <f>IF($O$2="ALL",IF(VLOOKUP(AA32,'Expense History'!$AA$6:$AB$36,2,0)="x","include",0),IF(AND(VLOOKUP(AA32,'Expense History'!$AA$6:$AB$36,2,0)="x",AC32=$O$2),"include",0))</f>
        <v>include</v>
      </c>
      <c r="P32" s="1">
        <f>IF(O32="include",IF(AE32&gt;0,1+MAX(P33:P$2005),0),0)</f>
        <v>0</v>
      </c>
      <c r="Q32" s="1">
        <f>IF(AND(ISBLANK(AA31),AE31=0),0,(IF(MAX(Q33:Q$2005)&gt;0,0,ROW(R32))))</f>
        <v>0</v>
      </c>
      <c r="R32" s="1">
        <f>IF($O32="include",IF(AF32&gt;0,1+MAX(R33:R$2005),0),0)</f>
        <v>0</v>
      </c>
      <c r="S32" s="1">
        <f>IF($O32="include",IF(AG32&gt;0,1+MAX(S33:S$2005),0),0)</f>
        <v>0</v>
      </c>
      <c r="T32" s="1">
        <f>IF($O32="include",IF(AH32&gt;0,1+MAX(T33:T$2005),0),0)</f>
        <v>0</v>
      </c>
      <c r="U32" s="1">
        <f>IF($O32="include",IF(AI32&gt;0,1+MAX(U33:U$2005),0),0)</f>
        <v>0</v>
      </c>
      <c r="V32" s="1">
        <f>IF($O32="include",IF(AJ32&gt;0,1+MAX(V33:V$2005),0),0)</f>
        <v>0</v>
      </c>
      <c r="W32" s="1">
        <f>IF($O32="include",IF(AK32&gt;0,1+MAX(W33:W$2005),0),0)</f>
        <v>0</v>
      </c>
      <c r="X32" s="1">
        <f>IF($O32="include",IF(AL32&gt;0,1+MAX(X33:X$2005),0),0)</f>
        <v>0</v>
      </c>
      <c r="Y32" s="22" t="str">
        <f t="shared" si="7"/>
        <v xml:space="preserve">1 - </v>
      </c>
      <c r="AA32" s="42"/>
      <c r="AB32" s="43"/>
      <c r="AC32" s="43"/>
      <c r="AD32" s="44"/>
      <c r="AE32" s="11">
        <f t="shared" si="8"/>
        <v>0</v>
      </c>
      <c r="AF32" s="41"/>
      <c r="AG32" s="41"/>
      <c r="AH32" s="41"/>
      <c r="AI32" s="41"/>
      <c r="AJ32" s="41"/>
      <c r="AK32" s="41"/>
      <c r="AL32" s="41"/>
      <c r="BA32" s="1">
        <f t="shared" si="9"/>
        <v>0</v>
      </c>
      <c r="BB32" s="1">
        <f t="shared" si="10"/>
        <v>0</v>
      </c>
      <c r="BC32" s="1" t="str">
        <f t="shared" si="11"/>
        <v>No</v>
      </c>
      <c r="BD32" s="1">
        <f t="shared" si="12"/>
        <v>0</v>
      </c>
      <c r="BE32" s="1">
        <f t="shared" si="13"/>
        <v>0</v>
      </c>
      <c r="BF32" s="1">
        <f t="shared" si="14"/>
        <v>0</v>
      </c>
      <c r="BG32" s="1">
        <v>28</v>
      </c>
      <c r="BH32" s="1" t="e">
        <f t="shared" si="15"/>
        <v>#N/A</v>
      </c>
      <c r="BI32" s="1">
        <f t="shared" si="17"/>
        <v>2</v>
      </c>
      <c r="BJ32" s="1" t="e">
        <f t="shared" si="16"/>
        <v>#N/A</v>
      </c>
    </row>
    <row r="33" spans="1:62" x14ac:dyDescent="0.25">
      <c r="A33" s="1">
        <f t="shared" si="3"/>
        <v>1</v>
      </c>
      <c r="B33" s="1">
        <f>IF(YEAR(AD33)=$B$3,YEAR('Apartment Expenses'!AD33)&amp;" - "&amp;'Apartment Expenses'!AC33,0)</f>
        <v>0</v>
      </c>
      <c r="C33" s="1">
        <f t="shared" si="4"/>
        <v>0</v>
      </c>
      <c r="E33" s="1">
        <v>29</v>
      </c>
      <c r="F33" s="1">
        <f t="shared" si="5"/>
        <v>1</v>
      </c>
      <c r="G33" s="1">
        <f t="shared" si="1"/>
        <v>0</v>
      </c>
      <c r="H33" s="1">
        <f t="shared" si="2"/>
        <v>0</v>
      </c>
      <c r="J33" s="1" t="str">
        <f t="shared" si="6"/>
        <v>1900</v>
      </c>
      <c r="M33" s="1">
        <f>HLOOKUP('Expense History'!$AD$3,$P$4:$X$2004,ROW('Apartment Expenses'!L33)-3,0)</f>
        <v>0</v>
      </c>
      <c r="N33" s="1">
        <f>IF('Expense History'!$AD$3=Data!$G$4,'Apartment Expenses'!AE33,HLOOKUP('Expense History'!$AD$3,'Apartment Expenses'!$AE$4:$AL$2004,(ROW('Apartment Expenses'!M33)-3)))</f>
        <v>0</v>
      </c>
      <c r="O33" s="1" t="str">
        <f>IF($O$2="ALL",IF(VLOOKUP(AA33,'Expense History'!$AA$6:$AB$36,2,0)="x","include",0),IF(AND(VLOOKUP(AA33,'Expense History'!$AA$6:$AB$36,2,0)="x",AC33=$O$2),"include",0))</f>
        <v>include</v>
      </c>
      <c r="P33" s="1">
        <f>IF(O33="include",IF(AE33&gt;0,1+MAX(P34:P$2005),0),0)</f>
        <v>0</v>
      </c>
      <c r="Q33" s="1">
        <f>IF(AND(ISBLANK(AA32),AE32=0),0,(IF(MAX(Q34:Q$2005)&gt;0,0,ROW(R33))))</f>
        <v>0</v>
      </c>
      <c r="R33" s="1">
        <f>IF($O33="include",IF(AF33&gt;0,1+MAX(R34:R$2005),0),0)</f>
        <v>0</v>
      </c>
      <c r="S33" s="1">
        <f>IF($O33="include",IF(AG33&gt;0,1+MAX(S34:S$2005),0),0)</f>
        <v>0</v>
      </c>
      <c r="T33" s="1">
        <f>IF($O33="include",IF(AH33&gt;0,1+MAX(T34:T$2005),0),0)</f>
        <v>0</v>
      </c>
      <c r="U33" s="1">
        <f>IF($O33="include",IF(AI33&gt;0,1+MAX(U34:U$2005),0),0)</f>
        <v>0</v>
      </c>
      <c r="V33" s="1">
        <f>IF($O33="include",IF(AJ33&gt;0,1+MAX(V34:V$2005),0),0)</f>
        <v>0</v>
      </c>
      <c r="W33" s="1">
        <f>IF($O33="include",IF(AK33&gt;0,1+MAX(W34:W$2005),0),0)</f>
        <v>0</v>
      </c>
      <c r="X33" s="1">
        <f>IF($O33="include",IF(AL33&gt;0,1+MAX(X34:X$2005),0),0)</f>
        <v>0</v>
      </c>
      <c r="Y33" s="22" t="str">
        <f t="shared" si="7"/>
        <v xml:space="preserve">1 - </v>
      </c>
      <c r="AA33" s="42"/>
      <c r="AB33" s="43"/>
      <c r="AC33" s="43"/>
      <c r="AD33" s="44"/>
      <c r="AE33" s="11">
        <f t="shared" si="8"/>
        <v>0</v>
      </c>
      <c r="AF33" s="41"/>
      <c r="AG33" s="41"/>
      <c r="AH33" s="41"/>
      <c r="AI33" s="41"/>
      <c r="AJ33" s="41"/>
      <c r="AK33" s="41"/>
      <c r="AL33" s="41"/>
      <c r="BA33" s="1">
        <f t="shared" si="9"/>
        <v>0</v>
      </c>
      <c r="BB33" s="1">
        <f t="shared" si="10"/>
        <v>0</v>
      </c>
      <c r="BC33" s="1" t="str">
        <f t="shared" si="11"/>
        <v>No</v>
      </c>
      <c r="BD33" s="1">
        <f t="shared" si="12"/>
        <v>0</v>
      </c>
      <c r="BE33" s="1">
        <f t="shared" si="13"/>
        <v>0</v>
      </c>
      <c r="BF33" s="1">
        <f t="shared" si="14"/>
        <v>0</v>
      </c>
      <c r="BG33" s="1">
        <v>29</v>
      </c>
      <c r="BH33" s="1" t="e">
        <f t="shared" si="15"/>
        <v>#N/A</v>
      </c>
      <c r="BI33" s="1">
        <f t="shared" si="17"/>
        <v>2</v>
      </c>
      <c r="BJ33" s="1" t="e">
        <f t="shared" si="16"/>
        <v>#N/A</v>
      </c>
    </row>
    <row r="34" spans="1:62" x14ac:dyDescent="0.25">
      <c r="A34" s="1">
        <f t="shared" si="3"/>
        <v>1</v>
      </c>
      <c r="B34" s="1">
        <f>IF(YEAR(AD34)=$B$3,YEAR('Apartment Expenses'!AD34)&amp;" - "&amp;'Apartment Expenses'!AC34,0)</f>
        <v>0</v>
      </c>
      <c r="C34" s="1">
        <f t="shared" si="4"/>
        <v>0</v>
      </c>
      <c r="E34" s="1">
        <v>30</v>
      </c>
      <c r="F34" s="1">
        <f t="shared" si="5"/>
        <v>1</v>
      </c>
      <c r="G34" s="1">
        <f t="shared" si="1"/>
        <v>0</v>
      </c>
      <c r="H34" s="1">
        <f t="shared" si="2"/>
        <v>0</v>
      </c>
      <c r="J34" s="1" t="str">
        <f t="shared" si="6"/>
        <v>1900</v>
      </c>
      <c r="M34" s="1">
        <f>HLOOKUP('Expense History'!$AD$3,$P$4:$X$2004,ROW('Apartment Expenses'!L34)-3,0)</f>
        <v>0</v>
      </c>
      <c r="N34" s="1">
        <f>IF('Expense History'!$AD$3=Data!$G$4,'Apartment Expenses'!AE34,HLOOKUP('Expense History'!$AD$3,'Apartment Expenses'!$AE$4:$AL$2004,(ROW('Apartment Expenses'!M34)-3)))</f>
        <v>0</v>
      </c>
      <c r="O34" s="1" t="str">
        <f>IF($O$2="ALL",IF(VLOOKUP(AA34,'Expense History'!$AA$6:$AB$36,2,0)="x","include",0),IF(AND(VLOOKUP(AA34,'Expense History'!$AA$6:$AB$36,2,0)="x",AC34=$O$2),"include",0))</f>
        <v>include</v>
      </c>
      <c r="P34" s="1">
        <f>IF(O34="include",IF(AE34&gt;0,1+MAX(P35:P$2005),0),0)</f>
        <v>0</v>
      </c>
      <c r="Q34" s="1">
        <f>IF(AND(ISBLANK(AA33),AE33=0),0,(IF(MAX(Q35:Q$2005)&gt;0,0,ROW(R34))))</f>
        <v>0</v>
      </c>
      <c r="R34" s="1">
        <f>IF($O34="include",IF(AF34&gt;0,1+MAX(R35:R$2005),0),0)</f>
        <v>0</v>
      </c>
      <c r="S34" s="1">
        <f>IF($O34="include",IF(AG34&gt;0,1+MAX(S35:S$2005),0),0)</f>
        <v>0</v>
      </c>
      <c r="T34" s="1">
        <f>IF($O34="include",IF(AH34&gt;0,1+MAX(T35:T$2005),0),0)</f>
        <v>0</v>
      </c>
      <c r="U34" s="1">
        <f>IF($O34="include",IF(AI34&gt;0,1+MAX(U35:U$2005),0),0)</f>
        <v>0</v>
      </c>
      <c r="V34" s="1">
        <f>IF($O34="include",IF(AJ34&gt;0,1+MAX(V35:V$2005),0),0)</f>
        <v>0</v>
      </c>
      <c r="W34" s="1">
        <f>IF($O34="include",IF(AK34&gt;0,1+MAX(W35:W$2005),0),0)</f>
        <v>0</v>
      </c>
      <c r="X34" s="1">
        <f>IF($O34="include",IF(AL34&gt;0,1+MAX(X35:X$2005),0),0)</f>
        <v>0</v>
      </c>
      <c r="Y34" s="22" t="str">
        <f t="shared" si="7"/>
        <v xml:space="preserve">1 - </v>
      </c>
      <c r="AA34" s="42"/>
      <c r="AB34" s="43"/>
      <c r="AC34" s="43"/>
      <c r="AD34" s="44"/>
      <c r="AE34" s="11">
        <f t="shared" si="8"/>
        <v>0</v>
      </c>
      <c r="AF34" s="41"/>
      <c r="AG34" s="41"/>
      <c r="AH34" s="41"/>
      <c r="AI34" s="41"/>
      <c r="AJ34" s="41"/>
      <c r="AK34" s="41"/>
      <c r="AL34" s="41"/>
      <c r="BA34" s="1">
        <f t="shared" si="9"/>
        <v>0</v>
      </c>
      <c r="BB34" s="1">
        <f t="shared" si="10"/>
        <v>0</v>
      </c>
      <c r="BC34" s="1" t="str">
        <f t="shared" si="11"/>
        <v>No</v>
      </c>
      <c r="BD34" s="1">
        <f t="shared" si="12"/>
        <v>0</v>
      </c>
      <c r="BE34" s="1">
        <f t="shared" si="13"/>
        <v>0</v>
      </c>
      <c r="BF34" s="1">
        <f t="shared" si="14"/>
        <v>0</v>
      </c>
      <c r="BG34" s="1">
        <v>30</v>
      </c>
      <c r="BH34" s="1" t="e">
        <f t="shared" si="15"/>
        <v>#N/A</v>
      </c>
      <c r="BI34" s="1">
        <f t="shared" si="17"/>
        <v>2</v>
      </c>
      <c r="BJ34" s="1" t="e">
        <f t="shared" si="16"/>
        <v>#N/A</v>
      </c>
    </row>
    <row r="35" spans="1:62" x14ac:dyDescent="0.25">
      <c r="A35" s="1">
        <f t="shared" si="3"/>
        <v>1</v>
      </c>
      <c r="B35" s="1">
        <f>IF(YEAR(AD35)=$B$3,YEAR('Apartment Expenses'!AD35)&amp;" - "&amp;'Apartment Expenses'!AC35,0)</f>
        <v>0</v>
      </c>
      <c r="C35" s="1">
        <f t="shared" si="4"/>
        <v>0</v>
      </c>
      <c r="E35" s="1">
        <v>31</v>
      </c>
      <c r="F35" s="1">
        <f t="shared" si="5"/>
        <v>1</v>
      </c>
      <c r="G35" s="1">
        <f t="shared" si="1"/>
        <v>0</v>
      </c>
      <c r="H35" s="1">
        <f t="shared" si="2"/>
        <v>0</v>
      </c>
      <c r="J35" s="1" t="str">
        <f t="shared" si="6"/>
        <v>1900</v>
      </c>
      <c r="M35" s="1">
        <f>HLOOKUP('Expense History'!$AD$3,$P$4:$X$2004,ROW('Apartment Expenses'!L35)-3,0)</f>
        <v>0</v>
      </c>
      <c r="N35" s="1">
        <f>IF('Expense History'!$AD$3=Data!$G$4,'Apartment Expenses'!AE35,HLOOKUP('Expense History'!$AD$3,'Apartment Expenses'!$AE$4:$AL$2004,(ROW('Apartment Expenses'!M35)-3)))</f>
        <v>0</v>
      </c>
      <c r="O35" s="1" t="str">
        <f>IF($O$2="ALL",IF(VLOOKUP(AA35,'Expense History'!$AA$6:$AB$36,2,0)="x","include",0),IF(AND(VLOOKUP(AA35,'Expense History'!$AA$6:$AB$36,2,0)="x",AC35=$O$2),"include",0))</f>
        <v>include</v>
      </c>
      <c r="P35" s="1">
        <f>IF(O35="include",IF(AE35&gt;0,1+MAX(P36:P$2005),0),0)</f>
        <v>0</v>
      </c>
      <c r="Q35" s="1">
        <f>IF(AND(ISBLANK(AA34),AE34=0),0,(IF(MAX(Q36:Q$2005)&gt;0,0,ROW(R35))))</f>
        <v>0</v>
      </c>
      <c r="R35" s="1">
        <f>IF($O35="include",IF(AF35&gt;0,1+MAX(R36:R$2005),0),0)</f>
        <v>0</v>
      </c>
      <c r="S35" s="1">
        <f>IF($O35="include",IF(AG35&gt;0,1+MAX(S36:S$2005),0),0)</f>
        <v>0</v>
      </c>
      <c r="T35" s="1">
        <f>IF($O35="include",IF(AH35&gt;0,1+MAX(T36:T$2005),0),0)</f>
        <v>0</v>
      </c>
      <c r="U35" s="1">
        <f>IF($O35="include",IF(AI35&gt;0,1+MAX(U36:U$2005),0),0)</f>
        <v>0</v>
      </c>
      <c r="V35" s="1">
        <f>IF($O35="include",IF(AJ35&gt;0,1+MAX(V36:V$2005),0),0)</f>
        <v>0</v>
      </c>
      <c r="W35" s="1">
        <f>IF($O35="include",IF(AK35&gt;0,1+MAX(W36:W$2005),0),0)</f>
        <v>0</v>
      </c>
      <c r="X35" s="1">
        <f>IF($O35="include",IF(AL35&gt;0,1+MAX(X36:X$2005),0),0)</f>
        <v>0</v>
      </c>
      <c r="Y35" s="22" t="str">
        <f t="shared" si="7"/>
        <v xml:space="preserve">1 - </v>
      </c>
      <c r="AA35" s="42"/>
      <c r="AB35" s="43"/>
      <c r="AC35" s="43"/>
      <c r="AD35" s="44"/>
      <c r="AE35" s="11">
        <f t="shared" si="8"/>
        <v>0</v>
      </c>
      <c r="AF35" s="41"/>
      <c r="AG35" s="41"/>
      <c r="AH35" s="41"/>
      <c r="AI35" s="41"/>
      <c r="AJ35" s="41"/>
      <c r="AK35" s="41"/>
      <c r="AL35" s="41"/>
      <c r="BA35" s="1">
        <f t="shared" si="9"/>
        <v>0</v>
      </c>
      <c r="BB35" s="1">
        <f t="shared" si="10"/>
        <v>0</v>
      </c>
      <c r="BC35" s="1" t="str">
        <f t="shared" si="11"/>
        <v>No</v>
      </c>
      <c r="BD35" s="1">
        <f t="shared" si="12"/>
        <v>0</v>
      </c>
      <c r="BE35" s="1">
        <f t="shared" si="13"/>
        <v>0</v>
      </c>
      <c r="BF35" s="1">
        <f t="shared" si="14"/>
        <v>0</v>
      </c>
      <c r="BG35" s="1">
        <v>31</v>
      </c>
      <c r="BH35" s="1" t="e">
        <f t="shared" si="15"/>
        <v>#N/A</v>
      </c>
      <c r="BI35" s="1">
        <f t="shared" si="17"/>
        <v>2</v>
      </c>
      <c r="BJ35" s="1" t="e">
        <f t="shared" si="16"/>
        <v>#N/A</v>
      </c>
    </row>
    <row r="36" spans="1:62" x14ac:dyDescent="0.25">
      <c r="A36" s="1">
        <f t="shared" si="3"/>
        <v>1</v>
      </c>
      <c r="B36" s="1">
        <f>IF(YEAR(AD36)=$B$3,YEAR('Apartment Expenses'!AD36)&amp;" - "&amp;'Apartment Expenses'!AC36,0)</f>
        <v>0</v>
      </c>
      <c r="C36" s="1">
        <f t="shared" si="4"/>
        <v>0</v>
      </c>
      <c r="E36" s="1">
        <v>32</v>
      </c>
      <c r="F36" s="1">
        <f t="shared" si="5"/>
        <v>1</v>
      </c>
      <c r="G36" s="1">
        <f t="shared" si="1"/>
        <v>0</v>
      </c>
      <c r="H36" s="1">
        <f t="shared" si="2"/>
        <v>0</v>
      </c>
      <c r="J36" s="1" t="str">
        <f t="shared" si="6"/>
        <v>1900</v>
      </c>
      <c r="M36" s="1">
        <f>HLOOKUP('Expense History'!$AD$3,$P$4:$X$2004,ROW('Apartment Expenses'!L36)-3,0)</f>
        <v>0</v>
      </c>
      <c r="N36" s="1">
        <f>IF('Expense History'!$AD$3=Data!$G$4,'Apartment Expenses'!AE36,HLOOKUP('Expense History'!$AD$3,'Apartment Expenses'!$AE$4:$AL$2004,(ROW('Apartment Expenses'!M36)-3)))</f>
        <v>0</v>
      </c>
      <c r="O36" s="1" t="str">
        <f>IF($O$2="ALL",IF(VLOOKUP(AA36,'Expense History'!$AA$6:$AB$36,2,0)="x","include",0),IF(AND(VLOOKUP(AA36,'Expense History'!$AA$6:$AB$36,2,0)="x",AC36=$O$2),"include",0))</f>
        <v>include</v>
      </c>
      <c r="P36" s="1">
        <f>IF(O36="include",IF(AE36&gt;0,1+MAX(P37:P$2005),0),0)</f>
        <v>0</v>
      </c>
      <c r="Q36" s="1">
        <f>IF(AND(ISBLANK(AA35),AE35=0),0,(IF(MAX(Q37:Q$2005)&gt;0,0,ROW(R36))))</f>
        <v>0</v>
      </c>
      <c r="R36" s="1">
        <f>IF($O36="include",IF(AF36&gt;0,1+MAX(R37:R$2005),0),0)</f>
        <v>0</v>
      </c>
      <c r="S36" s="1">
        <f>IF($O36="include",IF(AG36&gt;0,1+MAX(S37:S$2005),0),0)</f>
        <v>0</v>
      </c>
      <c r="T36" s="1">
        <f>IF($O36="include",IF(AH36&gt;0,1+MAX(T37:T$2005),0),0)</f>
        <v>0</v>
      </c>
      <c r="U36" s="1">
        <f>IF($O36="include",IF(AI36&gt;0,1+MAX(U37:U$2005),0),0)</f>
        <v>0</v>
      </c>
      <c r="V36" s="1">
        <f>IF($O36="include",IF(AJ36&gt;0,1+MAX(V37:V$2005),0),0)</f>
        <v>0</v>
      </c>
      <c r="W36" s="1">
        <f>IF($O36="include",IF(AK36&gt;0,1+MAX(W37:W$2005),0),0)</f>
        <v>0</v>
      </c>
      <c r="X36" s="1">
        <f>IF($O36="include",IF(AL36&gt;0,1+MAX(X37:X$2005),0),0)</f>
        <v>0</v>
      </c>
      <c r="Y36" s="22" t="str">
        <f t="shared" si="7"/>
        <v xml:space="preserve">1 - </v>
      </c>
      <c r="AA36" s="42"/>
      <c r="AB36" s="43"/>
      <c r="AC36" s="43"/>
      <c r="AD36" s="44"/>
      <c r="AE36" s="11">
        <f t="shared" si="8"/>
        <v>0</v>
      </c>
      <c r="AF36" s="41"/>
      <c r="AG36" s="41"/>
      <c r="AH36" s="41"/>
      <c r="AI36" s="41"/>
      <c r="AJ36" s="41"/>
      <c r="AK36" s="41"/>
      <c r="AL36" s="41"/>
      <c r="BA36" s="1">
        <f t="shared" si="9"/>
        <v>0</v>
      </c>
      <c r="BB36" s="1">
        <f t="shared" si="10"/>
        <v>0</v>
      </c>
      <c r="BC36" s="1" t="str">
        <f t="shared" si="11"/>
        <v>No</v>
      </c>
      <c r="BD36" s="1">
        <f t="shared" si="12"/>
        <v>0</v>
      </c>
      <c r="BE36" s="1">
        <f t="shared" si="13"/>
        <v>0</v>
      </c>
      <c r="BF36" s="1">
        <f t="shared" si="14"/>
        <v>0</v>
      </c>
      <c r="BG36" s="1">
        <v>32</v>
      </c>
      <c r="BH36" s="1" t="e">
        <f t="shared" si="15"/>
        <v>#N/A</v>
      </c>
      <c r="BI36" s="1">
        <f t="shared" si="17"/>
        <v>2</v>
      </c>
      <c r="BJ36" s="1" t="e">
        <f t="shared" si="16"/>
        <v>#N/A</v>
      </c>
    </row>
    <row r="37" spans="1:62" x14ac:dyDescent="0.25">
      <c r="A37" s="1">
        <f t="shared" si="3"/>
        <v>1</v>
      </c>
      <c r="B37" s="1">
        <f>IF(YEAR(AD37)=$B$3,YEAR('Apartment Expenses'!AD37)&amp;" - "&amp;'Apartment Expenses'!AC37,0)</f>
        <v>0</v>
      </c>
      <c r="C37" s="1">
        <f t="shared" si="4"/>
        <v>0</v>
      </c>
      <c r="E37" s="1">
        <v>33</v>
      </c>
      <c r="F37" s="1">
        <f t="shared" si="5"/>
        <v>1</v>
      </c>
      <c r="G37" s="1">
        <f t="shared" si="1"/>
        <v>0</v>
      </c>
      <c r="H37" s="1">
        <f t="shared" si="2"/>
        <v>0</v>
      </c>
      <c r="J37" s="1" t="str">
        <f t="shared" si="6"/>
        <v>1900</v>
      </c>
      <c r="M37" s="1">
        <f>HLOOKUP('Expense History'!$AD$3,$P$4:$X$2004,ROW('Apartment Expenses'!L37)-3,0)</f>
        <v>0</v>
      </c>
      <c r="N37" s="1">
        <f>IF('Expense History'!$AD$3=Data!$G$4,'Apartment Expenses'!AE37,HLOOKUP('Expense History'!$AD$3,'Apartment Expenses'!$AE$4:$AL$2004,(ROW('Apartment Expenses'!M37)-3)))</f>
        <v>0</v>
      </c>
      <c r="O37" s="1" t="str">
        <f>IF($O$2="ALL",IF(VLOOKUP(AA37,'Expense History'!$AA$6:$AB$36,2,0)="x","include",0),IF(AND(VLOOKUP(AA37,'Expense History'!$AA$6:$AB$36,2,0)="x",AC37=$O$2),"include",0))</f>
        <v>include</v>
      </c>
      <c r="P37" s="1">
        <f>IF(O37="include",IF(AE37&gt;0,1+MAX(P38:P$2005),0),0)</f>
        <v>0</v>
      </c>
      <c r="Q37" s="1">
        <f>IF(AND(ISBLANK(AA36),AE36=0),0,(IF(MAX(Q38:Q$2005)&gt;0,0,ROW(R37))))</f>
        <v>0</v>
      </c>
      <c r="R37" s="1">
        <f>IF($O37="include",IF(AF37&gt;0,1+MAX(R38:R$2005),0),0)</f>
        <v>0</v>
      </c>
      <c r="S37" s="1">
        <f>IF($O37="include",IF(AG37&gt;0,1+MAX(S38:S$2005),0),0)</f>
        <v>0</v>
      </c>
      <c r="T37" s="1">
        <f>IF($O37="include",IF(AH37&gt;0,1+MAX(T38:T$2005),0),0)</f>
        <v>0</v>
      </c>
      <c r="U37" s="1">
        <f>IF($O37="include",IF(AI37&gt;0,1+MAX(U38:U$2005),0),0)</f>
        <v>0</v>
      </c>
      <c r="V37" s="1">
        <f>IF($O37="include",IF(AJ37&gt;0,1+MAX(V38:V$2005),0),0)</f>
        <v>0</v>
      </c>
      <c r="W37" s="1">
        <f>IF($O37="include",IF(AK37&gt;0,1+MAX(W38:W$2005),0),0)</f>
        <v>0</v>
      </c>
      <c r="X37" s="1">
        <f>IF($O37="include",IF(AL37&gt;0,1+MAX(X38:X$2005),0),0)</f>
        <v>0</v>
      </c>
      <c r="Y37" s="22" t="str">
        <f t="shared" si="7"/>
        <v xml:space="preserve">1 - </v>
      </c>
      <c r="AA37" s="42"/>
      <c r="AB37" s="43"/>
      <c r="AC37" s="43"/>
      <c r="AD37" s="44"/>
      <c r="AE37" s="11">
        <f t="shared" si="8"/>
        <v>0</v>
      </c>
      <c r="AF37" s="41"/>
      <c r="AG37" s="41"/>
      <c r="AH37" s="41"/>
      <c r="AI37" s="41"/>
      <c r="AJ37" s="41"/>
      <c r="AK37" s="41"/>
      <c r="AL37" s="41"/>
      <c r="BA37" s="1">
        <f t="shared" si="9"/>
        <v>0</v>
      </c>
      <c r="BB37" s="1">
        <f t="shared" si="10"/>
        <v>0</v>
      </c>
      <c r="BC37" s="1" t="str">
        <f t="shared" si="11"/>
        <v>No</v>
      </c>
      <c r="BD37" s="1">
        <f t="shared" si="12"/>
        <v>0</v>
      </c>
      <c r="BE37" s="1">
        <f t="shared" si="13"/>
        <v>0</v>
      </c>
      <c r="BF37" s="1">
        <f t="shared" si="14"/>
        <v>0</v>
      </c>
      <c r="BG37" s="1">
        <v>33</v>
      </c>
      <c r="BH37" s="1" t="e">
        <f t="shared" si="15"/>
        <v>#N/A</v>
      </c>
      <c r="BI37" s="1">
        <f t="shared" si="17"/>
        <v>2</v>
      </c>
      <c r="BJ37" s="1" t="e">
        <f t="shared" si="16"/>
        <v>#N/A</v>
      </c>
    </row>
    <row r="38" spans="1:62" x14ac:dyDescent="0.25">
      <c r="A38" s="1">
        <f t="shared" si="3"/>
        <v>1</v>
      </c>
      <c r="B38" s="1">
        <f>IF(YEAR(AD38)=$B$3,YEAR('Apartment Expenses'!AD38)&amp;" - "&amp;'Apartment Expenses'!AC38,0)</f>
        <v>0</v>
      </c>
      <c r="C38" s="1">
        <f t="shared" si="4"/>
        <v>0</v>
      </c>
      <c r="E38" s="1">
        <v>34</v>
      </c>
      <c r="F38" s="1">
        <f t="shared" si="5"/>
        <v>1</v>
      </c>
      <c r="G38" s="1">
        <f t="shared" si="1"/>
        <v>0</v>
      </c>
      <c r="H38" s="1">
        <f t="shared" si="2"/>
        <v>0</v>
      </c>
      <c r="J38" s="1" t="str">
        <f t="shared" si="6"/>
        <v>1900</v>
      </c>
      <c r="M38" s="1">
        <f>HLOOKUP('Expense History'!$AD$3,$P$4:$X$2004,ROW('Apartment Expenses'!L38)-3,0)</f>
        <v>0</v>
      </c>
      <c r="N38" s="1">
        <f>IF('Expense History'!$AD$3=Data!$G$4,'Apartment Expenses'!AE38,HLOOKUP('Expense History'!$AD$3,'Apartment Expenses'!$AE$4:$AL$2004,(ROW('Apartment Expenses'!M38)-3)))</f>
        <v>0</v>
      </c>
      <c r="O38" s="1" t="str">
        <f>IF($O$2="ALL",IF(VLOOKUP(AA38,'Expense History'!$AA$6:$AB$36,2,0)="x","include",0),IF(AND(VLOOKUP(AA38,'Expense History'!$AA$6:$AB$36,2,0)="x",AC38=$O$2),"include",0))</f>
        <v>include</v>
      </c>
      <c r="P38" s="1">
        <f>IF(O38="include",IF(AE38&gt;0,1+MAX(P39:P$2005),0),0)</f>
        <v>0</v>
      </c>
      <c r="Q38" s="1">
        <f>IF(AND(ISBLANK(AA37),AE37=0),0,(IF(MAX(Q39:Q$2005)&gt;0,0,ROW(R38))))</f>
        <v>0</v>
      </c>
      <c r="R38" s="1">
        <f>IF($O38="include",IF(AF38&gt;0,1+MAX(R39:R$2005),0),0)</f>
        <v>0</v>
      </c>
      <c r="S38" s="1">
        <f>IF($O38="include",IF(AG38&gt;0,1+MAX(S39:S$2005),0),0)</f>
        <v>0</v>
      </c>
      <c r="T38" s="1">
        <f>IF($O38="include",IF(AH38&gt;0,1+MAX(T39:T$2005),0),0)</f>
        <v>0</v>
      </c>
      <c r="U38" s="1">
        <f>IF($O38="include",IF(AI38&gt;0,1+MAX(U39:U$2005),0),0)</f>
        <v>0</v>
      </c>
      <c r="V38" s="1">
        <f>IF($O38="include",IF(AJ38&gt;0,1+MAX(V39:V$2005),0),0)</f>
        <v>0</v>
      </c>
      <c r="W38" s="1">
        <f>IF($O38="include",IF(AK38&gt;0,1+MAX(W39:W$2005),0),0)</f>
        <v>0</v>
      </c>
      <c r="X38" s="1">
        <f>IF($O38="include",IF(AL38&gt;0,1+MAX(X39:X$2005),0),0)</f>
        <v>0</v>
      </c>
      <c r="Y38" s="22" t="str">
        <f t="shared" si="7"/>
        <v xml:space="preserve">1 - </v>
      </c>
      <c r="AA38" s="42"/>
      <c r="AB38" s="43"/>
      <c r="AC38" s="43"/>
      <c r="AD38" s="44"/>
      <c r="AE38" s="11">
        <f t="shared" si="8"/>
        <v>0</v>
      </c>
      <c r="AF38" s="41"/>
      <c r="AG38" s="41"/>
      <c r="AH38" s="41"/>
      <c r="AI38" s="41"/>
      <c r="AJ38" s="41"/>
      <c r="AK38" s="41"/>
      <c r="AL38" s="41"/>
      <c r="BA38" s="1">
        <f t="shared" si="9"/>
        <v>0</v>
      </c>
      <c r="BB38" s="1">
        <f t="shared" si="10"/>
        <v>0</v>
      </c>
      <c r="BC38" s="1" t="str">
        <f t="shared" si="11"/>
        <v>No</v>
      </c>
      <c r="BD38" s="1">
        <f t="shared" si="12"/>
        <v>0</v>
      </c>
      <c r="BE38" s="1">
        <f t="shared" si="13"/>
        <v>0</v>
      </c>
      <c r="BF38" s="1">
        <f t="shared" si="14"/>
        <v>0</v>
      </c>
      <c r="BG38" s="1">
        <v>34</v>
      </c>
      <c r="BH38" s="1" t="e">
        <f t="shared" si="15"/>
        <v>#N/A</v>
      </c>
      <c r="BI38" s="1">
        <f t="shared" si="17"/>
        <v>2</v>
      </c>
      <c r="BJ38" s="1" t="e">
        <f t="shared" si="16"/>
        <v>#N/A</v>
      </c>
    </row>
    <row r="39" spans="1:62" x14ac:dyDescent="0.25">
      <c r="A39" s="1">
        <f t="shared" si="3"/>
        <v>1</v>
      </c>
      <c r="B39" s="1">
        <f>IF(YEAR(AD39)=$B$3,YEAR('Apartment Expenses'!AD39)&amp;" - "&amp;'Apartment Expenses'!AC39,0)</f>
        <v>0</v>
      </c>
      <c r="C39" s="1">
        <f t="shared" si="4"/>
        <v>0</v>
      </c>
      <c r="E39" s="1">
        <v>35</v>
      </c>
      <c r="F39" s="1">
        <f t="shared" si="5"/>
        <v>1</v>
      </c>
      <c r="G39" s="1">
        <f t="shared" si="1"/>
        <v>0</v>
      </c>
      <c r="H39" s="1">
        <f t="shared" si="2"/>
        <v>0</v>
      </c>
      <c r="J39" s="1" t="str">
        <f t="shared" si="6"/>
        <v>1900</v>
      </c>
      <c r="M39" s="1">
        <f>HLOOKUP('Expense History'!$AD$3,$P$4:$X$2004,ROW('Apartment Expenses'!L39)-3,0)</f>
        <v>0</v>
      </c>
      <c r="N39" s="1">
        <f>IF('Expense History'!$AD$3=Data!$G$4,'Apartment Expenses'!AE39,HLOOKUP('Expense History'!$AD$3,'Apartment Expenses'!$AE$4:$AL$2004,(ROW('Apartment Expenses'!M39)-3)))</f>
        <v>0</v>
      </c>
      <c r="O39" s="1" t="str">
        <f>IF($O$2="ALL",IF(VLOOKUP(AA39,'Expense History'!$AA$6:$AB$36,2,0)="x","include",0),IF(AND(VLOOKUP(AA39,'Expense History'!$AA$6:$AB$36,2,0)="x",AC39=$O$2),"include",0))</f>
        <v>include</v>
      </c>
      <c r="P39" s="1">
        <f>IF(O39="include",IF(AE39&gt;0,1+MAX(P40:P$2005),0),0)</f>
        <v>0</v>
      </c>
      <c r="Q39" s="1">
        <f>IF(AND(ISBLANK(AA38),AE38=0),0,(IF(MAX(Q40:Q$2005)&gt;0,0,ROW(R39))))</f>
        <v>0</v>
      </c>
      <c r="R39" s="1">
        <f>IF($O39="include",IF(AF39&gt;0,1+MAX(R40:R$2005),0),0)</f>
        <v>0</v>
      </c>
      <c r="S39" s="1">
        <f>IF($O39="include",IF(AG39&gt;0,1+MAX(S40:S$2005),0),0)</f>
        <v>0</v>
      </c>
      <c r="T39" s="1">
        <f>IF($O39="include",IF(AH39&gt;0,1+MAX(T40:T$2005),0),0)</f>
        <v>0</v>
      </c>
      <c r="U39" s="1">
        <f>IF($O39="include",IF(AI39&gt;0,1+MAX(U40:U$2005),0),0)</f>
        <v>0</v>
      </c>
      <c r="V39" s="1">
        <f>IF($O39="include",IF(AJ39&gt;0,1+MAX(V40:V$2005),0),0)</f>
        <v>0</v>
      </c>
      <c r="W39" s="1">
        <f>IF($O39="include",IF(AK39&gt;0,1+MAX(W40:W$2005),0),0)</f>
        <v>0</v>
      </c>
      <c r="X39" s="1">
        <f>IF($O39="include",IF(AL39&gt;0,1+MAX(X40:X$2005),0),0)</f>
        <v>0</v>
      </c>
      <c r="Y39" s="22" t="str">
        <f t="shared" si="7"/>
        <v xml:space="preserve">1 - </v>
      </c>
      <c r="AA39" s="42"/>
      <c r="AB39" s="43"/>
      <c r="AC39" s="43"/>
      <c r="AD39" s="44"/>
      <c r="AE39" s="11">
        <f t="shared" si="8"/>
        <v>0</v>
      </c>
      <c r="AF39" s="41"/>
      <c r="AG39" s="41"/>
      <c r="AH39" s="41"/>
      <c r="AI39" s="41"/>
      <c r="AJ39" s="41"/>
      <c r="AK39" s="41"/>
      <c r="AL39" s="41"/>
      <c r="BA39" s="1">
        <f t="shared" si="9"/>
        <v>0</v>
      </c>
      <c r="BB39" s="1">
        <f t="shared" si="10"/>
        <v>0</v>
      </c>
      <c r="BC39" s="1" t="str">
        <f t="shared" si="11"/>
        <v>No</v>
      </c>
      <c r="BD39" s="1">
        <f t="shared" si="12"/>
        <v>0</v>
      </c>
      <c r="BE39" s="1">
        <f t="shared" si="13"/>
        <v>0</v>
      </c>
      <c r="BF39" s="1">
        <f t="shared" si="14"/>
        <v>0</v>
      </c>
      <c r="BG39" s="1">
        <v>35</v>
      </c>
      <c r="BH39" s="1" t="e">
        <f t="shared" si="15"/>
        <v>#N/A</v>
      </c>
      <c r="BI39" s="1">
        <f t="shared" si="17"/>
        <v>2</v>
      </c>
      <c r="BJ39" s="1" t="e">
        <f t="shared" si="16"/>
        <v>#N/A</v>
      </c>
    </row>
    <row r="40" spans="1:62" x14ac:dyDescent="0.25">
      <c r="A40" s="1">
        <f t="shared" si="3"/>
        <v>1</v>
      </c>
      <c r="B40" s="1">
        <f>IF(YEAR(AD40)=$B$3,YEAR('Apartment Expenses'!AD40)&amp;" - "&amp;'Apartment Expenses'!AC40,0)</f>
        <v>0</v>
      </c>
      <c r="C40" s="1">
        <f t="shared" si="4"/>
        <v>0</v>
      </c>
      <c r="E40" s="1">
        <v>36</v>
      </c>
      <c r="F40" s="1">
        <f t="shared" si="5"/>
        <v>1</v>
      </c>
      <c r="G40" s="1">
        <f t="shared" si="1"/>
        <v>0</v>
      </c>
      <c r="H40" s="1">
        <f t="shared" si="2"/>
        <v>0</v>
      </c>
      <c r="J40" s="1" t="str">
        <f t="shared" si="6"/>
        <v>1900</v>
      </c>
      <c r="M40" s="1">
        <f>HLOOKUP('Expense History'!$AD$3,$P$4:$X$2004,ROW('Apartment Expenses'!L40)-3,0)</f>
        <v>0</v>
      </c>
      <c r="N40" s="1">
        <f>IF('Expense History'!$AD$3=Data!$G$4,'Apartment Expenses'!AE40,HLOOKUP('Expense History'!$AD$3,'Apartment Expenses'!$AE$4:$AL$2004,(ROW('Apartment Expenses'!M40)-3)))</f>
        <v>0</v>
      </c>
      <c r="O40" s="1" t="str">
        <f>IF($O$2="ALL",IF(VLOOKUP(AA40,'Expense History'!$AA$6:$AB$36,2,0)="x","include",0),IF(AND(VLOOKUP(AA40,'Expense History'!$AA$6:$AB$36,2,0)="x",AC40=$O$2),"include",0))</f>
        <v>include</v>
      </c>
      <c r="P40" s="1">
        <f>IF(O40="include",IF(AE40&gt;0,1+MAX(P41:P$2005),0),0)</f>
        <v>0</v>
      </c>
      <c r="Q40" s="1">
        <f>IF(AND(ISBLANK(AA39),AE39=0),0,(IF(MAX(Q41:Q$2005)&gt;0,0,ROW(R40))))</f>
        <v>0</v>
      </c>
      <c r="R40" s="1">
        <f>IF($O40="include",IF(AF40&gt;0,1+MAX(R41:R$2005),0),0)</f>
        <v>0</v>
      </c>
      <c r="S40" s="1">
        <f>IF($O40="include",IF(AG40&gt;0,1+MAX(S41:S$2005),0),0)</f>
        <v>0</v>
      </c>
      <c r="T40" s="1">
        <f>IF($O40="include",IF(AH40&gt;0,1+MAX(T41:T$2005),0),0)</f>
        <v>0</v>
      </c>
      <c r="U40" s="1">
        <f>IF($O40="include",IF(AI40&gt;0,1+MAX(U41:U$2005),0),0)</f>
        <v>0</v>
      </c>
      <c r="V40" s="1">
        <f>IF($O40="include",IF(AJ40&gt;0,1+MAX(V41:V$2005),0),0)</f>
        <v>0</v>
      </c>
      <c r="W40" s="1">
        <f>IF($O40="include",IF(AK40&gt;0,1+MAX(W41:W$2005),0),0)</f>
        <v>0</v>
      </c>
      <c r="X40" s="1">
        <f>IF($O40="include",IF(AL40&gt;0,1+MAX(X41:X$2005),0),0)</f>
        <v>0</v>
      </c>
      <c r="Y40" s="22" t="str">
        <f t="shared" si="7"/>
        <v xml:space="preserve">1 - </v>
      </c>
      <c r="AA40" s="42"/>
      <c r="AB40" s="43"/>
      <c r="AC40" s="43"/>
      <c r="AD40" s="44"/>
      <c r="AE40" s="11">
        <f t="shared" si="8"/>
        <v>0</v>
      </c>
      <c r="AF40" s="41"/>
      <c r="AG40" s="41"/>
      <c r="AH40" s="41"/>
      <c r="AI40" s="41"/>
      <c r="AJ40" s="41"/>
      <c r="AK40" s="41"/>
      <c r="AL40" s="41"/>
      <c r="BA40" s="1">
        <f t="shared" si="9"/>
        <v>0</v>
      </c>
      <c r="BB40" s="1">
        <f t="shared" si="10"/>
        <v>0</v>
      </c>
      <c r="BC40" s="1" t="str">
        <f t="shared" si="11"/>
        <v>No</v>
      </c>
      <c r="BD40" s="1">
        <f t="shared" si="12"/>
        <v>0</v>
      </c>
      <c r="BE40" s="1">
        <f t="shared" si="13"/>
        <v>0</v>
      </c>
      <c r="BF40" s="1">
        <f t="shared" si="14"/>
        <v>0</v>
      </c>
      <c r="BG40" s="1">
        <v>36</v>
      </c>
      <c r="BH40" s="1" t="e">
        <f t="shared" si="15"/>
        <v>#N/A</v>
      </c>
      <c r="BI40" s="1">
        <f t="shared" si="17"/>
        <v>2</v>
      </c>
      <c r="BJ40" s="1" t="e">
        <f t="shared" si="16"/>
        <v>#N/A</v>
      </c>
    </row>
    <row r="41" spans="1:62" x14ac:dyDescent="0.25">
      <c r="A41" s="1">
        <f t="shared" si="3"/>
        <v>1</v>
      </c>
      <c r="B41" s="1">
        <f>IF(YEAR(AD41)=$B$3,YEAR('Apartment Expenses'!AD41)&amp;" - "&amp;'Apartment Expenses'!AC41,0)</f>
        <v>0</v>
      </c>
      <c r="C41" s="1">
        <f t="shared" si="4"/>
        <v>0</v>
      </c>
      <c r="E41" s="1">
        <v>37</v>
      </c>
      <c r="F41" s="1">
        <f t="shared" si="5"/>
        <v>1</v>
      </c>
      <c r="G41" s="1">
        <f t="shared" si="1"/>
        <v>0</v>
      </c>
      <c r="H41" s="1">
        <f t="shared" si="2"/>
        <v>0</v>
      </c>
      <c r="J41" s="1" t="str">
        <f t="shared" si="6"/>
        <v>1900</v>
      </c>
      <c r="M41" s="1">
        <f>HLOOKUP('Expense History'!$AD$3,$P$4:$X$2004,ROW('Apartment Expenses'!L41)-3,0)</f>
        <v>0</v>
      </c>
      <c r="N41" s="1">
        <f>IF('Expense History'!$AD$3=Data!$G$4,'Apartment Expenses'!AE41,HLOOKUP('Expense History'!$AD$3,'Apartment Expenses'!$AE$4:$AL$2004,(ROW('Apartment Expenses'!M41)-3)))</f>
        <v>0</v>
      </c>
      <c r="O41" s="1" t="str">
        <f>IF($O$2="ALL",IF(VLOOKUP(AA41,'Expense History'!$AA$6:$AB$36,2,0)="x","include",0),IF(AND(VLOOKUP(AA41,'Expense History'!$AA$6:$AB$36,2,0)="x",AC41=$O$2),"include",0))</f>
        <v>include</v>
      </c>
      <c r="P41" s="1">
        <f>IF(O41="include",IF(AE41&gt;0,1+MAX(P42:P$2005),0),0)</f>
        <v>0</v>
      </c>
      <c r="Q41" s="1">
        <f>IF(AND(ISBLANK(AA40),AE40=0),0,(IF(MAX(Q42:Q$2005)&gt;0,0,ROW(R41))))</f>
        <v>0</v>
      </c>
      <c r="R41" s="1">
        <f>IF($O41="include",IF(AF41&gt;0,1+MAX(R42:R$2005),0),0)</f>
        <v>0</v>
      </c>
      <c r="S41" s="1">
        <f>IF($O41="include",IF(AG41&gt;0,1+MAX(S42:S$2005),0),0)</f>
        <v>0</v>
      </c>
      <c r="T41" s="1">
        <f>IF($O41="include",IF(AH41&gt;0,1+MAX(T42:T$2005),0),0)</f>
        <v>0</v>
      </c>
      <c r="U41" s="1">
        <f>IF($O41="include",IF(AI41&gt;0,1+MAX(U42:U$2005),0),0)</f>
        <v>0</v>
      </c>
      <c r="V41" s="1">
        <f>IF($O41="include",IF(AJ41&gt;0,1+MAX(V42:V$2005),0),0)</f>
        <v>0</v>
      </c>
      <c r="W41" s="1">
        <f>IF($O41="include",IF(AK41&gt;0,1+MAX(W42:W$2005),0),0)</f>
        <v>0</v>
      </c>
      <c r="X41" s="1">
        <f>IF($O41="include",IF(AL41&gt;0,1+MAX(X42:X$2005),0),0)</f>
        <v>0</v>
      </c>
      <c r="Y41" s="22" t="str">
        <f t="shared" si="7"/>
        <v xml:space="preserve">1 - </v>
      </c>
      <c r="AA41" s="42"/>
      <c r="AB41" s="43"/>
      <c r="AC41" s="43"/>
      <c r="AD41" s="44"/>
      <c r="AE41" s="11">
        <f t="shared" si="8"/>
        <v>0</v>
      </c>
      <c r="AF41" s="41"/>
      <c r="AG41" s="41"/>
      <c r="AH41" s="41"/>
      <c r="AI41" s="41"/>
      <c r="AJ41" s="41"/>
      <c r="AK41" s="41"/>
      <c r="AL41" s="41"/>
      <c r="BA41" s="1">
        <f t="shared" si="9"/>
        <v>0</v>
      </c>
      <c r="BB41" s="1">
        <f t="shared" si="10"/>
        <v>0</v>
      </c>
      <c r="BC41" s="1" t="str">
        <f t="shared" si="11"/>
        <v>No</v>
      </c>
      <c r="BD41" s="1">
        <f t="shared" si="12"/>
        <v>0</v>
      </c>
      <c r="BE41" s="1">
        <f t="shared" si="13"/>
        <v>0</v>
      </c>
      <c r="BF41" s="1">
        <f t="shared" si="14"/>
        <v>0</v>
      </c>
      <c r="BG41" s="1">
        <v>37</v>
      </c>
      <c r="BH41" s="1" t="e">
        <f t="shared" si="15"/>
        <v>#N/A</v>
      </c>
      <c r="BI41" s="1">
        <f t="shared" si="17"/>
        <v>2</v>
      </c>
      <c r="BJ41" s="1" t="e">
        <f t="shared" si="16"/>
        <v>#N/A</v>
      </c>
    </row>
    <row r="42" spans="1:62" x14ac:dyDescent="0.25">
      <c r="A42" s="1">
        <f t="shared" si="3"/>
        <v>1</v>
      </c>
      <c r="B42" s="1">
        <f>IF(YEAR(AD42)=$B$3,YEAR('Apartment Expenses'!AD42)&amp;" - "&amp;'Apartment Expenses'!AC42,0)</f>
        <v>0</v>
      </c>
      <c r="C42" s="1">
        <f t="shared" si="4"/>
        <v>0</v>
      </c>
      <c r="E42" s="1">
        <v>38</v>
      </c>
      <c r="F42" s="1">
        <f t="shared" si="5"/>
        <v>1</v>
      </c>
      <c r="G42" s="1">
        <f t="shared" si="1"/>
        <v>0</v>
      </c>
      <c r="H42" s="1">
        <f t="shared" si="2"/>
        <v>0</v>
      </c>
      <c r="J42" s="1" t="str">
        <f t="shared" si="6"/>
        <v>1900</v>
      </c>
      <c r="M42" s="1">
        <f>HLOOKUP('Expense History'!$AD$3,$P$4:$X$2004,ROW('Apartment Expenses'!L42)-3,0)</f>
        <v>0</v>
      </c>
      <c r="N42" s="1">
        <f>IF('Expense History'!$AD$3=Data!$G$4,'Apartment Expenses'!AE42,HLOOKUP('Expense History'!$AD$3,'Apartment Expenses'!$AE$4:$AL$2004,(ROW('Apartment Expenses'!M42)-3)))</f>
        <v>0</v>
      </c>
      <c r="O42" s="1" t="str">
        <f>IF($O$2="ALL",IF(VLOOKUP(AA42,'Expense History'!$AA$6:$AB$36,2,0)="x","include",0),IF(AND(VLOOKUP(AA42,'Expense History'!$AA$6:$AB$36,2,0)="x",AC42=$O$2),"include",0))</f>
        <v>include</v>
      </c>
      <c r="P42" s="1">
        <f>IF(O42="include",IF(AE42&gt;0,1+MAX(P43:P$2005),0),0)</f>
        <v>0</v>
      </c>
      <c r="Q42" s="1">
        <f>IF(AND(ISBLANK(AA41),AE41=0),0,(IF(MAX(Q43:Q$2005)&gt;0,0,ROW(R42))))</f>
        <v>0</v>
      </c>
      <c r="R42" s="1">
        <f>IF($O42="include",IF(AF42&gt;0,1+MAX(R43:R$2005),0),0)</f>
        <v>0</v>
      </c>
      <c r="S42" s="1">
        <f>IF($O42="include",IF(AG42&gt;0,1+MAX(S43:S$2005),0),0)</f>
        <v>0</v>
      </c>
      <c r="T42" s="1">
        <f>IF($O42="include",IF(AH42&gt;0,1+MAX(T43:T$2005),0),0)</f>
        <v>0</v>
      </c>
      <c r="U42" s="1">
        <f>IF($O42="include",IF(AI42&gt;0,1+MAX(U43:U$2005),0),0)</f>
        <v>0</v>
      </c>
      <c r="V42" s="1">
        <f>IF($O42="include",IF(AJ42&gt;0,1+MAX(V43:V$2005),0),0)</f>
        <v>0</v>
      </c>
      <c r="W42" s="1">
        <f>IF($O42="include",IF(AK42&gt;0,1+MAX(W43:W$2005),0),0)</f>
        <v>0</v>
      </c>
      <c r="X42" s="1">
        <f>IF($O42="include",IF(AL42&gt;0,1+MAX(X43:X$2005),0),0)</f>
        <v>0</v>
      </c>
      <c r="Y42" s="22" t="str">
        <f t="shared" si="7"/>
        <v xml:space="preserve">1 - </v>
      </c>
      <c r="AA42" s="42"/>
      <c r="AB42" s="43"/>
      <c r="AC42" s="43"/>
      <c r="AD42" s="44"/>
      <c r="AE42" s="11">
        <f t="shared" si="8"/>
        <v>0</v>
      </c>
      <c r="AF42" s="41"/>
      <c r="AG42" s="41"/>
      <c r="AH42" s="41"/>
      <c r="AI42" s="41"/>
      <c r="AJ42" s="41"/>
      <c r="AK42" s="41"/>
      <c r="AL42" s="41"/>
      <c r="BA42" s="1">
        <f t="shared" si="9"/>
        <v>0</v>
      </c>
      <c r="BB42" s="1">
        <f t="shared" si="10"/>
        <v>0</v>
      </c>
      <c r="BC42" s="1" t="str">
        <f t="shared" si="11"/>
        <v>No</v>
      </c>
      <c r="BD42" s="1">
        <f t="shared" si="12"/>
        <v>0</v>
      </c>
      <c r="BE42" s="1">
        <f t="shared" si="13"/>
        <v>0</v>
      </c>
      <c r="BF42" s="1">
        <f t="shared" si="14"/>
        <v>0</v>
      </c>
      <c r="BG42" s="1">
        <v>38</v>
      </c>
      <c r="BH42" s="1" t="e">
        <f t="shared" si="15"/>
        <v>#N/A</v>
      </c>
      <c r="BI42" s="1">
        <f t="shared" si="17"/>
        <v>2</v>
      </c>
      <c r="BJ42" s="1" t="e">
        <f t="shared" si="16"/>
        <v>#N/A</v>
      </c>
    </row>
    <row r="43" spans="1:62" x14ac:dyDescent="0.25">
      <c r="A43" s="1">
        <f t="shared" si="3"/>
        <v>1</v>
      </c>
      <c r="B43" s="1">
        <f>IF(YEAR(AD43)=$B$3,YEAR('Apartment Expenses'!AD43)&amp;" - "&amp;'Apartment Expenses'!AC43,0)</f>
        <v>0</v>
      </c>
      <c r="C43" s="1">
        <f t="shared" si="4"/>
        <v>0</v>
      </c>
      <c r="E43" s="1">
        <v>39</v>
      </c>
      <c r="F43" s="1">
        <f t="shared" si="5"/>
        <v>1</v>
      </c>
      <c r="G43" s="1">
        <f t="shared" si="1"/>
        <v>0</v>
      </c>
      <c r="H43" s="1">
        <f t="shared" si="2"/>
        <v>0</v>
      </c>
      <c r="J43" s="1" t="str">
        <f t="shared" si="6"/>
        <v>1900</v>
      </c>
      <c r="M43" s="1">
        <f>HLOOKUP('Expense History'!$AD$3,$P$4:$X$2004,ROW('Apartment Expenses'!L43)-3,0)</f>
        <v>0</v>
      </c>
      <c r="N43" s="1">
        <f>IF('Expense History'!$AD$3=Data!$G$4,'Apartment Expenses'!AE43,HLOOKUP('Expense History'!$AD$3,'Apartment Expenses'!$AE$4:$AL$2004,(ROW('Apartment Expenses'!M43)-3)))</f>
        <v>0</v>
      </c>
      <c r="O43" s="1" t="str">
        <f>IF($O$2="ALL",IF(VLOOKUP(AA43,'Expense History'!$AA$6:$AB$36,2,0)="x","include",0),IF(AND(VLOOKUP(AA43,'Expense History'!$AA$6:$AB$36,2,0)="x",AC43=$O$2),"include",0))</f>
        <v>include</v>
      </c>
      <c r="P43" s="1">
        <f>IF(O43="include",IF(AE43&gt;0,1+MAX(P44:P$2005),0),0)</f>
        <v>0</v>
      </c>
      <c r="Q43" s="1">
        <f>IF(AND(ISBLANK(AA42),AE42=0),0,(IF(MAX(Q44:Q$2005)&gt;0,0,ROW(R43))))</f>
        <v>0</v>
      </c>
      <c r="R43" s="1">
        <f>IF($O43="include",IF(AF43&gt;0,1+MAX(R44:R$2005),0),0)</f>
        <v>0</v>
      </c>
      <c r="S43" s="1">
        <f>IF($O43="include",IF(AG43&gt;0,1+MAX(S44:S$2005),0),0)</f>
        <v>0</v>
      </c>
      <c r="T43" s="1">
        <f>IF($O43="include",IF(AH43&gt;0,1+MAX(T44:T$2005),0),0)</f>
        <v>0</v>
      </c>
      <c r="U43" s="1">
        <f>IF($O43="include",IF(AI43&gt;0,1+MAX(U44:U$2005),0),0)</f>
        <v>0</v>
      </c>
      <c r="V43" s="1">
        <f>IF($O43="include",IF(AJ43&gt;0,1+MAX(V44:V$2005),0),0)</f>
        <v>0</v>
      </c>
      <c r="W43" s="1">
        <f>IF($O43="include",IF(AK43&gt;0,1+MAX(W44:W$2005),0),0)</f>
        <v>0</v>
      </c>
      <c r="X43" s="1">
        <f>IF($O43="include",IF(AL43&gt;0,1+MAX(X44:X$2005),0),0)</f>
        <v>0</v>
      </c>
      <c r="Y43" s="22" t="str">
        <f t="shared" si="7"/>
        <v xml:space="preserve">1 - </v>
      </c>
      <c r="AA43" s="42"/>
      <c r="AB43" s="43"/>
      <c r="AC43" s="43"/>
      <c r="AD43" s="44"/>
      <c r="AE43" s="11">
        <f t="shared" si="8"/>
        <v>0</v>
      </c>
      <c r="AF43" s="41"/>
      <c r="AG43" s="41"/>
      <c r="AH43" s="41"/>
      <c r="AI43" s="41"/>
      <c r="AJ43" s="41"/>
      <c r="AK43" s="41"/>
      <c r="AL43" s="41"/>
      <c r="BA43" s="1">
        <f t="shared" si="9"/>
        <v>0</v>
      </c>
      <c r="BB43" s="1">
        <f t="shared" si="10"/>
        <v>0</v>
      </c>
      <c r="BC43" s="1" t="str">
        <f t="shared" si="11"/>
        <v>No</v>
      </c>
      <c r="BD43" s="1">
        <f t="shared" si="12"/>
        <v>0</v>
      </c>
      <c r="BE43" s="1">
        <f t="shared" si="13"/>
        <v>0</v>
      </c>
      <c r="BF43" s="1">
        <f t="shared" si="14"/>
        <v>0</v>
      </c>
      <c r="BG43" s="1">
        <v>39</v>
      </c>
      <c r="BH43" s="1" t="e">
        <f t="shared" si="15"/>
        <v>#N/A</v>
      </c>
      <c r="BI43" s="1">
        <f t="shared" si="17"/>
        <v>2</v>
      </c>
      <c r="BJ43" s="1" t="e">
        <f t="shared" si="16"/>
        <v>#N/A</v>
      </c>
    </row>
    <row r="44" spans="1:62" x14ac:dyDescent="0.25">
      <c r="A44" s="1">
        <f t="shared" si="3"/>
        <v>1</v>
      </c>
      <c r="B44" s="1">
        <f>IF(YEAR(AD44)=$B$3,YEAR('Apartment Expenses'!AD44)&amp;" - "&amp;'Apartment Expenses'!AC44,0)</f>
        <v>0</v>
      </c>
      <c r="C44" s="1">
        <f t="shared" si="4"/>
        <v>0</v>
      </c>
      <c r="E44" s="1">
        <v>40</v>
      </c>
      <c r="F44" s="1">
        <f t="shared" si="5"/>
        <v>1</v>
      </c>
      <c r="G44" s="1">
        <f t="shared" si="1"/>
        <v>0</v>
      </c>
      <c r="H44" s="1">
        <f t="shared" si="2"/>
        <v>0</v>
      </c>
      <c r="J44" s="1" t="str">
        <f t="shared" si="6"/>
        <v>1900</v>
      </c>
      <c r="M44" s="1">
        <f>HLOOKUP('Expense History'!$AD$3,$P$4:$X$2004,ROW('Apartment Expenses'!L44)-3,0)</f>
        <v>0</v>
      </c>
      <c r="N44" s="1">
        <f>IF('Expense History'!$AD$3=Data!$G$4,'Apartment Expenses'!AE44,HLOOKUP('Expense History'!$AD$3,'Apartment Expenses'!$AE$4:$AL$2004,(ROW('Apartment Expenses'!M44)-3)))</f>
        <v>0</v>
      </c>
      <c r="O44" s="1" t="str">
        <f>IF($O$2="ALL",IF(VLOOKUP(AA44,'Expense History'!$AA$6:$AB$36,2,0)="x","include",0),IF(AND(VLOOKUP(AA44,'Expense History'!$AA$6:$AB$36,2,0)="x",AC44=$O$2),"include",0))</f>
        <v>include</v>
      </c>
      <c r="P44" s="1">
        <f>IF(O44="include",IF(AE44&gt;0,1+MAX(P45:P$2005),0),0)</f>
        <v>0</v>
      </c>
      <c r="Q44" s="1">
        <f>IF(AND(ISBLANK(AA43),AE43=0),0,(IF(MAX(Q45:Q$2005)&gt;0,0,ROW(R44))))</f>
        <v>0</v>
      </c>
      <c r="R44" s="1">
        <f>IF($O44="include",IF(AF44&gt;0,1+MAX(R45:R$2005),0),0)</f>
        <v>0</v>
      </c>
      <c r="S44" s="1">
        <f>IF($O44="include",IF(AG44&gt;0,1+MAX(S45:S$2005),0),0)</f>
        <v>0</v>
      </c>
      <c r="T44" s="1">
        <f>IF($O44="include",IF(AH44&gt;0,1+MAX(T45:T$2005),0),0)</f>
        <v>0</v>
      </c>
      <c r="U44" s="1">
        <f>IF($O44="include",IF(AI44&gt;0,1+MAX(U45:U$2005),0),0)</f>
        <v>0</v>
      </c>
      <c r="V44" s="1">
        <f>IF($O44="include",IF(AJ44&gt;0,1+MAX(V45:V$2005),0),0)</f>
        <v>0</v>
      </c>
      <c r="W44" s="1">
        <f>IF($O44="include",IF(AK44&gt;0,1+MAX(W45:W$2005),0),0)</f>
        <v>0</v>
      </c>
      <c r="X44" s="1">
        <f>IF($O44="include",IF(AL44&gt;0,1+MAX(X45:X$2005),0),0)</f>
        <v>0</v>
      </c>
      <c r="Y44" s="22" t="str">
        <f t="shared" si="7"/>
        <v xml:space="preserve">1 - </v>
      </c>
      <c r="AA44" s="42"/>
      <c r="AB44" s="43"/>
      <c r="AC44" s="43"/>
      <c r="AD44" s="44"/>
      <c r="AE44" s="11">
        <f t="shared" si="8"/>
        <v>0</v>
      </c>
      <c r="AF44" s="41"/>
      <c r="AG44" s="41"/>
      <c r="AH44" s="41"/>
      <c r="AI44" s="41"/>
      <c r="AJ44" s="41"/>
      <c r="AK44" s="41"/>
      <c r="AL44" s="41"/>
      <c r="BA44" s="1">
        <f t="shared" si="9"/>
        <v>0</v>
      </c>
      <c r="BB44" s="1">
        <f t="shared" si="10"/>
        <v>0</v>
      </c>
      <c r="BC44" s="1" t="str">
        <f t="shared" si="11"/>
        <v>No</v>
      </c>
      <c r="BD44" s="1">
        <f t="shared" si="12"/>
        <v>0</v>
      </c>
      <c r="BE44" s="1">
        <f t="shared" si="13"/>
        <v>0</v>
      </c>
      <c r="BF44" s="1">
        <f t="shared" si="14"/>
        <v>0</v>
      </c>
      <c r="BG44" s="1">
        <v>40</v>
      </c>
      <c r="BH44" s="1" t="e">
        <f t="shared" si="15"/>
        <v>#N/A</v>
      </c>
      <c r="BI44" s="1">
        <f t="shared" si="17"/>
        <v>2</v>
      </c>
      <c r="BJ44" s="1" t="e">
        <f t="shared" si="16"/>
        <v>#N/A</v>
      </c>
    </row>
    <row r="45" spans="1:62" x14ac:dyDescent="0.25">
      <c r="A45" s="1">
        <f t="shared" si="3"/>
        <v>1</v>
      </c>
      <c r="B45" s="1">
        <f>IF(YEAR(AD45)=$B$3,YEAR('Apartment Expenses'!AD45)&amp;" - "&amp;'Apartment Expenses'!AC45,0)</f>
        <v>0</v>
      </c>
      <c r="C45" s="1">
        <f t="shared" si="4"/>
        <v>0</v>
      </c>
      <c r="E45" s="1">
        <v>41</v>
      </c>
      <c r="F45" s="1">
        <f t="shared" si="5"/>
        <v>1</v>
      </c>
      <c r="G45" s="1">
        <f t="shared" si="1"/>
        <v>0</v>
      </c>
      <c r="H45" s="1">
        <f t="shared" si="2"/>
        <v>0</v>
      </c>
      <c r="J45" s="1" t="str">
        <f t="shared" si="6"/>
        <v>1900</v>
      </c>
      <c r="M45" s="1">
        <f>HLOOKUP('Expense History'!$AD$3,$P$4:$X$2004,ROW('Apartment Expenses'!L45)-3,0)</f>
        <v>0</v>
      </c>
      <c r="N45" s="1">
        <f>IF('Expense History'!$AD$3=Data!$G$4,'Apartment Expenses'!AE45,HLOOKUP('Expense History'!$AD$3,'Apartment Expenses'!$AE$4:$AL$2004,(ROW('Apartment Expenses'!M45)-3)))</f>
        <v>0</v>
      </c>
      <c r="O45" s="1" t="str">
        <f>IF($O$2="ALL",IF(VLOOKUP(AA45,'Expense History'!$AA$6:$AB$36,2,0)="x","include",0),IF(AND(VLOOKUP(AA45,'Expense History'!$AA$6:$AB$36,2,0)="x",AC45=$O$2),"include",0))</f>
        <v>include</v>
      </c>
      <c r="P45" s="1">
        <f>IF(O45="include",IF(AE45&gt;0,1+MAX(P46:P$2005),0),0)</f>
        <v>0</v>
      </c>
      <c r="Q45" s="1">
        <f>IF(AND(ISBLANK(AA44),AE44=0),0,(IF(MAX(Q46:Q$2005)&gt;0,0,ROW(R45))))</f>
        <v>0</v>
      </c>
      <c r="R45" s="1">
        <f>IF($O45="include",IF(AF45&gt;0,1+MAX(R46:R$2005),0),0)</f>
        <v>0</v>
      </c>
      <c r="S45" s="1">
        <f>IF($O45="include",IF(AG45&gt;0,1+MAX(S46:S$2005),0),0)</f>
        <v>0</v>
      </c>
      <c r="T45" s="1">
        <f>IF($O45="include",IF(AH45&gt;0,1+MAX(T46:T$2005),0),0)</f>
        <v>0</v>
      </c>
      <c r="U45" s="1">
        <f>IF($O45="include",IF(AI45&gt;0,1+MAX(U46:U$2005),0),0)</f>
        <v>0</v>
      </c>
      <c r="V45" s="1">
        <f>IF($O45="include",IF(AJ45&gt;0,1+MAX(V46:V$2005),0),0)</f>
        <v>0</v>
      </c>
      <c r="W45" s="1">
        <f>IF($O45="include",IF(AK45&gt;0,1+MAX(W46:W$2005),0),0)</f>
        <v>0</v>
      </c>
      <c r="X45" s="1">
        <f>IF($O45="include",IF(AL45&gt;0,1+MAX(X46:X$2005),0),0)</f>
        <v>0</v>
      </c>
      <c r="Y45" s="22" t="str">
        <f t="shared" si="7"/>
        <v xml:space="preserve">1 - </v>
      </c>
      <c r="AA45" s="42"/>
      <c r="AB45" s="43"/>
      <c r="AC45" s="43"/>
      <c r="AD45" s="44"/>
      <c r="AE45" s="11">
        <f t="shared" si="8"/>
        <v>0</v>
      </c>
      <c r="AF45" s="41"/>
      <c r="AG45" s="41"/>
      <c r="AH45" s="41"/>
      <c r="AI45" s="41"/>
      <c r="AJ45" s="41"/>
      <c r="AK45" s="41"/>
      <c r="AL45" s="41"/>
      <c r="BA45" s="1">
        <f t="shared" si="9"/>
        <v>0</v>
      </c>
      <c r="BB45" s="1">
        <f t="shared" si="10"/>
        <v>0</v>
      </c>
      <c r="BC45" s="1" t="str">
        <f t="shared" si="11"/>
        <v>No</v>
      </c>
      <c r="BD45" s="1">
        <f t="shared" si="12"/>
        <v>0</v>
      </c>
      <c r="BE45" s="1">
        <f t="shared" si="13"/>
        <v>0</v>
      </c>
      <c r="BF45" s="1">
        <f t="shared" si="14"/>
        <v>0</v>
      </c>
      <c r="BG45" s="1">
        <v>41</v>
      </c>
      <c r="BH45" s="1" t="e">
        <f t="shared" si="15"/>
        <v>#N/A</v>
      </c>
      <c r="BI45" s="1">
        <f t="shared" si="17"/>
        <v>2</v>
      </c>
      <c r="BJ45" s="1" t="e">
        <f t="shared" si="16"/>
        <v>#N/A</v>
      </c>
    </row>
    <row r="46" spans="1:62" x14ac:dyDescent="0.25">
      <c r="A46" s="1">
        <f t="shared" si="3"/>
        <v>1</v>
      </c>
      <c r="B46" s="1">
        <f>IF(YEAR(AD46)=$B$3,YEAR('Apartment Expenses'!AD46)&amp;" - "&amp;'Apartment Expenses'!AC46,0)</f>
        <v>0</v>
      </c>
      <c r="C46" s="1">
        <f t="shared" si="4"/>
        <v>0</v>
      </c>
      <c r="E46" s="1">
        <v>42</v>
      </c>
      <c r="F46" s="1">
        <f t="shared" si="5"/>
        <v>1</v>
      </c>
      <c r="G46" s="1">
        <f t="shared" si="1"/>
        <v>0</v>
      </c>
      <c r="H46" s="1">
        <f t="shared" si="2"/>
        <v>0</v>
      </c>
      <c r="J46" s="1" t="str">
        <f t="shared" si="6"/>
        <v>1900</v>
      </c>
      <c r="M46" s="1">
        <f>HLOOKUP('Expense History'!$AD$3,$P$4:$X$2004,ROW('Apartment Expenses'!L46)-3,0)</f>
        <v>0</v>
      </c>
      <c r="N46" s="1">
        <f>IF('Expense History'!$AD$3=Data!$G$4,'Apartment Expenses'!AE46,HLOOKUP('Expense History'!$AD$3,'Apartment Expenses'!$AE$4:$AL$2004,(ROW('Apartment Expenses'!M46)-3)))</f>
        <v>0</v>
      </c>
      <c r="O46" s="1" t="str">
        <f>IF($O$2="ALL",IF(VLOOKUP(AA46,'Expense History'!$AA$6:$AB$36,2,0)="x","include",0),IF(AND(VLOOKUP(AA46,'Expense History'!$AA$6:$AB$36,2,0)="x",AC46=$O$2),"include",0))</f>
        <v>include</v>
      </c>
      <c r="P46" s="1">
        <f>IF(O46="include",IF(AE46&gt;0,1+MAX(P47:P$2005),0),0)</f>
        <v>0</v>
      </c>
      <c r="Q46" s="1">
        <f>IF(AND(ISBLANK(AA45),AE45=0),0,(IF(MAX(Q47:Q$2005)&gt;0,0,ROW(R46))))</f>
        <v>0</v>
      </c>
      <c r="R46" s="1">
        <f>IF($O46="include",IF(AF46&gt;0,1+MAX(R47:R$2005),0),0)</f>
        <v>0</v>
      </c>
      <c r="S46" s="1">
        <f>IF($O46="include",IF(AG46&gt;0,1+MAX(S47:S$2005),0),0)</f>
        <v>0</v>
      </c>
      <c r="T46" s="1">
        <f>IF($O46="include",IF(AH46&gt;0,1+MAX(T47:T$2005),0),0)</f>
        <v>0</v>
      </c>
      <c r="U46" s="1">
        <f>IF($O46="include",IF(AI46&gt;0,1+MAX(U47:U$2005),0),0)</f>
        <v>0</v>
      </c>
      <c r="V46" s="1">
        <f>IF($O46="include",IF(AJ46&gt;0,1+MAX(V47:V$2005),0),0)</f>
        <v>0</v>
      </c>
      <c r="W46" s="1">
        <f>IF($O46="include",IF(AK46&gt;0,1+MAX(W47:W$2005),0),0)</f>
        <v>0</v>
      </c>
      <c r="X46" s="1">
        <f>IF($O46="include",IF(AL46&gt;0,1+MAX(X47:X$2005),0),0)</f>
        <v>0</v>
      </c>
      <c r="Y46" s="22" t="str">
        <f t="shared" si="7"/>
        <v xml:space="preserve">1 - </v>
      </c>
      <c r="AA46" s="42"/>
      <c r="AB46" s="43"/>
      <c r="AC46" s="43"/>
      <c r="AD46" s="44"/>
      <c r="AE46" s="11">
        <f t="shared" si="8"/>
        <v>0</v>
      </c>
      <c r="AF46" s="41"/>
      <c r="AG46" s="41"/>
      <c r="AH46" s="41"/>
      <c r="AI46" s="41"/>
      <c r="AJ46" s="41"/>
      <c r="AK46" s="41"/>
      <c r="AL46" s="41"/>
      <c r="BA46" s="1">
        <f t="shared" si="9"/>
        <v>0</v>
      </c>
      <c r="BB46" s="1">
        <f t="shared" si="10"/>
        <v>0</v>
      </c>
      <c r="BC46" s="1" t="str">
        <f t="shared" si="11"/>
        <v>No</v>
      </c>
      <c r="BD46" s="1">
        <f t="shared" si="12"/>
        <v>0</v>
      </c>
      <c r="BE46" s="1">
        <f t="shared" si="13"/>
        <v>0</v>
      </c>
      <c r="BF46" s="1">
        <f t="shared" si="14"/>
        <v>0</v>
      </c>
      <c r="BG46" s="1">
        <v>42</v>
      </c>
      <c r="BH46" s="1" t="e">
        <f t="shared" si="15"/>
        <v>#N/A</v>
      </c>
      <c r="BI46" s="1">
        <f t="shared" si="17"/>
        <v>2</v>
      </c>
      <c r="BJ46" s="1" t="e">
        <f t="shared" si="16"/>
        <v>#N/A</v>
      </c>
    </row>
    <row r="47" spans="1:62" x14ac:dyDescent="0.25">
      <c r="A47" s="1">
        <f t="shared" si="3"/>
        <v>1</v>
      </c>
      <c r="B47" s="1">
        <f>IF(YEAR(AD47)=$B$3,YEAR('Apartment Expenses'!AD47)&amp;" - "&amp;'Apartment Expenses'!AC47,0)</f>
        <v>0</v>
      </c>
      <c r="C47" s="1">
        <f t="shared" si="4"/>
        <v>0</v>
      </c>
      <c r="E47" s="1">
        <v>43</v>
      </c>
      <c r="F47" s="1">
        <f t="shared" si="5"/>
        <v>1</v>
      </c>
      <c r="G47" s="1">
        <f t="shared" si="1"/>
        <v>0</v>
      </c>
      <c r="H47" s="1">
        <f t="shared" si="2"/>
        <v>0</v>
      </c>
      <c r="J47" s="1" t="str">
        <f t="shared" si="6"/>
        <v>1900</v>
      </c>
      <c r="M47" s="1">
        <f>HLOOKUP('Expense History'!$AD$3,$P$4:$X$2004,ROW('Apartment Expenses'!L47)-3,0)</f>
        <v>0</v>
      </c>
      <c r="N47" s="1">
        <f>IF('Expense History'!$AD$3=Data!$G$4,'Apartment Expenses'!AE47,HLOOKUP('Expense History'!$AD$3,'Apartment Expenses'!$AE$4:$AL$2004,(ROW('Apartment Expenses'!M47)-3)))</f>
        <v>0</v>
      </c>
      <c r="O47" s="1" t="str">
        <f>IF($O$2="ALL",IF(VLOOKUP(AA47,'Expense History'!$AA$6:$AB$36,2,0)="x","include",0),IF(AND(VLOOKUP(AA47,'Expense History'!$AA$6:$AB$36,2,0)="x",AC47=$O$2),"include",0))</f>
        <v>include</v>
      </c>
      <c r="P47" s="1">
        <f>IF(O47="include",IF(AE47&gt;0,1+MAX(P48:P$2005),0),0)</f>
        <v>0</v>
      </c>
      <c r="Q47" s="1">
        <f>IF(AND(ISBLANK(AA46),AE46=0),0,(IF(MAX(Q48:Q$2005)&gt;0,0,ROW(R47))))</f>
        <v>0</v>
      </c>
      <c r="R47" s="1">
        <f>IF($O47="include",IF(AF47&gt;0,1+MAX(R48:R$2005),0),0)</f>
        <v>0</v>
      </c>
      <c r="S47" s="1">
        <f>IF($O47="include",IF(AG47&gt;0,1+MAX(S48:S$2005),0),0)</f>
        <v>0</v>
      </c>
      <c r="T47" s="1">
        <f>IF($O47="include",IF(AH47&gt;0,1+MAX(T48:T$2005),0),0)</f>
        <v>0</v>
      </c>
      <c r="U47" s="1">
        <f>IF($O47="include",IF(AI47&gt;0,1+MAX(U48:U$2005),0),0)</f>
        <v>0</v>
      </c>
      <c r="V47" s="1">
        <f>IF($O47="include",IF(AJ47&gt;0,1+MAX(V48:V$2005),0),0)</f>
        <v>0</v>
      </c>
      <c r="W47" s="1">
        <f>IF($O47="include",IF(AK47&gt;0,1+MAX(W48:W$2005),0),0)</f>
        <v>0</v>
      </c>
      <c r="X47" s="1">
        <f>IF($O47="include",IF(AL47&gt;0,1+MAX(X48:X$2005),0),0)</f>
        <v>0</v>
      </c>
      <c r="Y47" s="22" t="str">
        <f t="shared" si="7"/>
        <v xml:space="preserve">1 - </v>
      </c>
      <c r="AA47" s="42"/>
      <c r="AB47" s="43"/>
      <c r="AC47" s="43"/>
      <c r="AD47" s="44"/>
      <c r="AE47" s="11">
        <f t="shared" si="8"/>
        <v>0</v>
      </c>
      <c r="AF47" s="41"/>
      <c r="AG47" s="41"/>
      <c r="AH47" s="41"/>
      <c r="AI47" s="41"/>
      <c r="AJ47" s="41"/>
      <c r="AK47" s="41"/>
      <c r="AL47" s="41"/>
      <c r="BA47" s="1">
        <f t="shared" si="9"/>
        <v>0</v>
      </c>
      <c r="BB47" s="1">
        <f t="shared" si="10"/>
        <v>0</v>
      </c>
      <c r="BC47" s="1" t="str">
        <f t="shared" si="11"/>
        <v>No</v>
      </c>
      <c r="BD47" s="1">
        <f t="shared" si="12"/>
        <v>0</v>
      </c>
      <c r="BE47" s="1">
        <f t="shared" si="13"/>
        <v>0</v>
      </c>
      <c r="BF47" s="1">
        <f t="shared" si="14"/>
        <v>0</v>
      </c>
      <c r="BG47" s="1">
        <v>43</v>
      </c>
      <c r="BH47" s="1" t="e">
        <f t="shared" si="15"/>
        <v>#N/A</v>
      </c>
      <c r="BI47" s="1">
        <f t="shared" si="17"/>
        <v>2</v>
      </c>
      <c r="BJ47" s="1" t="e">
        <f t="shared" si="16"/>
        <v>#N/A</v>
      </c>
    </row>
    <row r="48" spans="1:62" x14ac:dyDescent="0.25">
      <c r="A48" s="1">
        <f t="shared" si="3"/>
        <v>1</v>
      </c>
      <c r="B48" s="1">
        <f>IF(YEAR(AD48)=$B$3,YEAR('Apartment Expenses'!AD48)&amp;" - "&amp;'Apartment Expenses'!AC48,0)</f>
        <v>0</v>
      </c>
      <c r="C48" s="1">
        <f t="shared" si="4"/>
        <v>0</v>
      </c>
      <c r="E48" s="1">
        <v>44</v>
      </c>
      <c r="F48" s="1">
        <f t="shared" si="5"/>
        <v>1</v>
      </c>
      <c r="G48" s="1">
        <f t="shared" si="1"/>
        <v>0</v>
      </c>
      <c r="H48" s="1">
        <f t="shared" si="2"/>
        <v>0</v>
      </c>
      <c r="J48" s="1" t="str">
        <f t="shared" si="6"/>
        <v>1900</v>
      </c>
      <c r="M48" s="1">
        <f>HLOOKUP('Expense History'!$AD$3,$P$4:$X$2004,ROW('Apartment Expenses'!L48)-3,0)</f>
        <v>0</v>
      </c>
      <c r="N48" s="1">
        <f>IF('Expense History'!$AD$3=Data!$G$4,'Apartment Expenses'!AE48,HLOOKUP('Expense History'!$AD$3,'Apartment Expenses'!$AE$4:$AL$2004,(ROW('Apartment Expenses'!M48)-3)))</f>
        <v>0</v>
      </c>
      <c r="O48" s="1" t="str">
        <f>IF($O$2="ALL",IF(VLOOKUP(AA48,'Expense History'!$AA$6:$AB$36,2,0)="x","include",0),IF(AND(VLOOKUP(AA48,'Expense History'!$AA$6:$AB$36,2,0)="x",AC48=$O$2),"include",0))</f>
        <v>include</v>
      </c>
      <c r="P48" s="1">
        <f>IF(O48="include",IF(AE48&gt;0,1+MAX(P49:P$2005),0),0)</f>
        <v>0</v>
      </c>
      <c r="Q48" s="1">
        <f>IF(AND(ISBLANK(AA47),AE47=0),0,(IF(MAX(Q49:Q$2005)&gt;0,0,ROW(R48))))</f>
        <v>0</v>
      </c>
      <c r="R48" s="1">
        <f>IF($O48="include",IF(AF48&gt;0,1+MAX(R49:R$2005),0),0)</f>
        <v>0</v>
      </c>
      <c r="S48" s="1">
        <f>IF($O48="include",IF(AG48&gt;0,1+MAX(S49:S$2005),0),0)</f>
        <v>0</v>
      </c>
      <c r="T48" s="1">
        <f>IF($O48="include",IF(AH48&gt;0,1+MAX(T49:T$2005),0),0)</f>
        <v>0</v>
      </c>
      <c r="U48" s="1">
        <f>IF($O48="include",IF(AI48&gt;0,1+MAX(U49:U$2005),0),0)</f>
        <v>0</v>
      </c>
      <c r="V48" s="1">
        <f>IF($O48="include",IF(AJ48&gt;0,1+MAX(V49:V$2005),0),0)</f>
        <v>0</v>
      </c>
      <c r="W48" s="1">
        <f>IF($O48="include",IF(AK48&gt;0,1+MAX(W49:W$2005),0),0)</f>
        <v>0</v>
      </c>
      <c r="X48" s="1">
        <f>IF($O48="include",IF(AL48&gt;0,1+MAX(X49:X$2005),0),0)</f>
        <v>0</v>
      </c>
      <c r="Y48" s="22" t="str">
        <f t="shared" si="7"/>
        <v xml:space="preserve">1 - </v>
      </c>
      <c r="AA48" s="42"/>
      <c r="AB48" s="43"/>
      <c r="AC48" s="43"/>
      <c r="AD48" s="44"/>
      <c r="AE48" s="11">
        <f t="shared" si="8"/>
        <v>0</v>
      </c>
      <c r="AF48" s="41"/>
      <c r="AG48" s="41"/>
      <c r="AH48" s="41"/>
      <c r="AI48" s="41"/>
      <c r="AJ48" s="41"/>
      <c r="AK48" s="41"/>
      <c r="AL48" s="41"/>
      <c r="BA48" s="1">
        <f t="shared" si="9"/>
        <v>0</v>
      </c>
      <c r="BB48" s="1">
        <f t="shared" si="10"/>
        <v>0</v>
      </c>
      <c r="BC48" s="1" t="str">
        <f t="shared" si="11"/>
        <v>No</v>
      </c>
      <c r="BD48" s="1">
        <f t="shared" si="12"/>
        <v>0</v>
      </c>
      <c r="BE48" s="1">
        <f t="shared" si="13"/>
        <v>0</v>
      </c>
      <c r="BF48" s="1">
        <f t="shared" si="14"/>
        <v>0</v>
      </c>
      <c r="BG48" s="1">
        <v>44</v>
      </c>
      <c r="BH48" s="1" t="e">
        <f t="shared" si="15"/>
        <v>#N/A</v>
      </c>
      <c r="BI48" s="1">
        <f t="shared" si="17"/>
        <v>2</v>
      </c>
      <c r="BJ48" s="1" t="e">
        <f t="shared" si="16"/>
        <v>#N/A</v>
      </c>
    </row>
    <row r="49" spans="1:62" x14ac:dyDescent="0.25">
      <c r="A49" s="1">
        <f t="shared" si="3"/>
        <v>1</v>
      </c>
      <c r="B49" s="1">
        <f>IF(YEAR(AD49)=$B$3,YEAR('Apartment Expenses'!AD49)&amp;" - "&amp;'Apartment Expenses'!AC49,0)</f>
        <v>0</v>
      </c>
      <c r="C49" s="1">
        <f t="shared" si="4"/>
        <v>0</v>
      </c>
      <c r="E49" s="1">
        <v>45</v>
      </c>
      <c r="F49" s="1">
        <f t="shared" si="5"/>
        <v>1</v>
      </c>
      <c r="G49" s="1">
        <f t="shared" si="1"/>
        <v>0</v>
      </c>
      <c r="H49" s="1">
        <f t="shared" si="2"/>
        <v>0</v>
      </c>
      <c r="J49" s="1" t="str">
        <f t="shared" si="6"/>
        <v>1900</v>
      </c>
      <c r="M49" s="1">
        <f>HLOOKUP('Expense History'!$AD$3,$P$4:$X$2004,ROW('Apartment Expenses'!L49)-3,0)</f>
        <v>0</v>
      </c>
      <c r="N49" s="1">
        <f>IF('Expense History'!$AD$3=Data!$G$4,'Apartment Expenses'!AE49,HLOOKUP('Expense History'!$AD$3,'Apartment Expenses'!$AE$4:$AL$2004,(ROW('Apartment Expenses'!M49)-3)))</f>
        <v>0</v>
      </c>
      <c r="O49" s="1" t="str">
        <f>IF($O$2="ALL",IF(VLOOKUP(AA49,'Expense History'!$AA$6:$AB$36,2,0)="x","include",0),IF(AND(VLOOKUP(AA49,'Expense History'!$AA$6:$AB$36,2,0)="x",AC49=$O$2),"include",0))</f>
        <v>include</v>
      </c>
      <c r="P49" s="1">
        <f>IF(O49="include",IF(AE49&gt;0,1+MAX(P50:P$2005),0),0)</f>
        <v>0</v>
      </c>
      <c r="Q49" s="1">
        <f>IF(AND(ISBLANK(AA48),AE48=0),0,(IF(MAX(Q50:Q$2005)&gt;0,0,ROW(R49))))</f>
        <v>0</v>
      </c>
      <c r="R49" s="1">
        <f>IF($O49="include",IF(AF49&gt;0,1+MAX(R50:R$2005),0),0)</f>
        <v>0</v>
      </c>
      <c r="S49" s="1">
        <f>IF($O49="include",IF(AG49&gt;0,1+MAX(S50:S$2005),0),0)</f>
        <v>0</v>
      </c>
      <c r="T49" s="1">
        <f>IF($O49="include",IF(AH49&gt;0,1+MAX(T50:T$2005),0),0)</f>
        <v>0</v>
      </c>
      <c r="U49" s="1">
        <f>IF($O49="include",IF(AI49&gt;0,1+MAX(U50:U$2005),0),0)</f>
        <v>0</v>
      </c>
      <c r="V49" s="1">
        <f>IF($O49="include",IF(AJ49&gt;0,1+MAX(V50:V$2005),0),0)</f>
        <v>0</v>
      </c>
      <c r="W49" s="1">
        <f>IF($O49="include",IF(AK49&gt;0,1+MAX(W50:W$2005),0),0)</f>
        <v>0</v>
      </c>
      <c r="X49" s="1">
        <f>IF($O49="include",IF(AL49&gt;0,1+MAX(X50:X$2005),0),0)</f>
        <v>0</v>
      </c>
      <c r="Y49" s="22" t="str">
        <f t="shared" si="7"/>
        <v xml:space="preserve">1 - </v>
      </c>
      <c r="AA49" s="42"/>
      <c r="AB49" s="43"/>
      <c r="AC49" s="43"/>
      <c r="AD49" s="44"/>
      <c r="AE49" s="11">
        <f t="shared" si="8"/>
        <v>0</v>
      </c>
      <c r="AF49" s="41"/>
      <c r="AG49" s="41"/>
      <c r="AH49" s="41"/>
      <c r="AI49" s="41"/>
      <c r="AJ49" s="41"/>
      <c r="AK49" s="41"/>
      <c r="AL49" s="41"/>
      <c r="BA49" s="1">
        <f t="shared" si="9"/>
        <v>0</v>
      </c>
      <c r="BB49" s="1">
        <f t="shared" si="10"/>
        <v>0</v>
      </c>
      <c r="BC49" s="1" t="str">
        <f t="shared" si="11"/>
        <v>No</v>
      </c>
      <c r="BD49" s="1">
        <f t="shared" si="12"/>
        <v>0</v>
      </c>
      <c r="BE49" s="1">
        <f t="shared" si="13"/>
        <v>0</v>
      </c>
      <c r="BF49" s="1">
        <f t="shared" si="14"/>
        <v>0</v>
      </c>
      <c r="BG49" s="1">
        <v>45</v>
      </c>
      <c r="BH49" s="1" t="e">
        <f t="shared" si="15"/>
        <v>#N/A</v>
      </c>
      <c r="BI49" s="1">
        <f t="shared" si="17"/>
        <v>2</v>
      </c>
      <c r="BJ49" s="1" t="e">
        <f t="shared" si="16"/>
        <v>#N/A</v>
      </c>
    </row>
    <row r="50" spans="1:62" x14ac:dyDescent="0.25">
      <c r="A50" s="1">
        <f t="shared" si="3"/>
        <v>1</v>
      </c>
      <c r="B50" s="1">
        <f>IF(YEAR(AD50)=$B$3,YEAR('Apartment Expenses'!AD50)&amp;" - "&amp;'Apartment Expenses'!AC50,0)</f>
        <v>0</v>
      </c>
      <c r="C50" s="1">
        <f t="shared" si="4"/>
        <v>0</v>
      </c>
      <c r="E50" s="1">
        <v>46</v>
      </c>
      <c r="F50" s="1">
        <f t="shared" si="5"/>
        <v>1</v>
      </c>
      <c r="G50" s="1">
        <f t="shared" si="1"/>
        <v>0</v>
      </c>
      <c r="H50" s="1">
        <f t="shared" si="2"/>
        <v>0</v>
      </c>
      <c r="J50" s="1" t="str">
        <f t="shared" si="6"/>
        <v>1900</v>
      </c>
      <c r="M50" s="1">
        <f>HLOOKUP('Expense History'!$AD$3,$P$4:$X$2004,ROW('Apartment Expenses'!L50)-3,0)</f>
        <v>0</v>
      </c>
      <c r="N50" s="1">
        <f>IF('Expense History'!$AD$3=Data!$G$4,'Apartment Expenses'!AE50,HLOOKUP('Expense History'!$AD$3,'Apartment Expenses'!$AE$4:$AL$2004,(ROW('Apartment Expenses'!M50)-3)))</f>
        <v>0</v>
      </c>
      <c r="O50" s="1" t="str">
        <f>IF($O$2="ALL",IF(VLOOKUP(AA50,'Expense History'!$AA$6:$AB$36,2,0)="x","include",0),IF(AND(VLOOKUP(AA50,'Expense History'!$AA$6:$AB$36,2,0)="x",AC50=$O$2),"include",0))</f>
        <v>include</v>
      </c>
      <c r="P50" s="1">
        <f>IF(O50="include",IF(AE50&gt;0,1+MAX(P51:P$2005),0),0)</f>
        <v>0</v>
      </c>
      <c r="Q50" s="1">
        <f>IF(AND(ISBLANK(AA49),AE49=0),0,(IF(MAX(Q51:Q$2005)&gt;0,0,ROW(R50))))</f>
        <v>0</v>
      </c>
      <c r="R50" s="1">
        <f>IF($O50="include",IF(AF50&gt;0,1+MAX(R51:R$2005),0),0)</f>
        <v>0</v>
      </c>
      <c r="S50" s="1">
        <f>IF($O50="include",IF(AG50&gt;0,1+MAX(S51:S$2005),0),0)</f>
        <v>0</v>
      </c>
      <c r="T50" s="1">
        <f>IF($O50="include",IF(AH50&gt;0,1+MAX(T51:T$2005),0),0)</f>
        <v>0</v>
      </c>
      <c r="U50" s="1">
        <f>IF($O50="include",IF(AI50&gt;0,1+MAX(U51:U$2005),0),0)</f>
        <v>0</v>
      </c>
      <c r="V50" s="1">
        <f>IF($O50="include",IF(AJ50&gt;0,1+MAX(V51:V$2005),0),0)</f>
        <v>0</v>
      </c>
      <c r="W50" s="1">
        <f>IF($O50="include",IF(AK50&gt;0,1+MAX(W51:W$2005),0),0)</f>
        <v>0</v>
      </c>
      <c r="X50" s="1">
        <f>IF($O50="include",IF(AL50&gt;0,1+MAX(X51:X$2005),0),0)</f>
        <v>0</v>
      </c>
      <c r="Y50" s="22" t="str">
        <f t="shared" si="7"/>
        <v xml:space="preserve">1 - </v>
      </c>
      <c r="AA50" s="42"/>
      <c r="AB50" s="43"/>
      <c r="AC50" s="43"/>
      <c r="AD50" s="44"/>
      <c r="AE50" s="11">
        <f t="shared" si="8"/>
        <v>0</v>
      </c>
      <c r="AF50" s="41"/>
      <c r="AG50" s="41"/>
      <c r="AH50" s="41"/>
      <c r="AI50" s="41"/>
      <c r="AJ50" s="41"/>
      <c r="AK50" s="41"/>
      <c r="AL50" s="41"/>
      <c r="BA50" s="1">
        <f t="shared" si="9"/>
        <v>0</v>
      </c>
      <c r="BB50" s="1">
        <f t="shared" si="10"/>
        <v>0</v>
      </c>
      <c r="BC50" s="1" t="str">
        <f t="shared" si="11"/>
        <v>No</v>
      </c>
      <c r="BD50" s="1">
        <f t="shared" si="12"/>
        <v>0</v>
      </c>
      <c r="BE50" s="1">
        <f t="shared" si="13"/>
        <v>0</v>
      </c>
      <c r="BF50" s="1">
        <f t="shared" si="14"/>
        <v>0</v>
      </c>
      <c r="BG50" s="1">
        <v>46</v>
      </c>
      <c r="BH50" s="1" t="e">
        <f t="shared" si="15"/>
        <v>#N/A</v>
      </c>
      <c r="BI50" s="1">
        <f t="shared" si="17"/>
        <v>2</v>
      </c>
      <c r="BJ50" s="1" t="e">
        <f t="shared" si="16"/>
        <v>#N/A</v>
      </c>
    </row>
    <row r="51" spans="1:62" x14ac:dyDescent="0.25">
      <c r="A51" s="1">
        <f t="shared" si="3"/>
        <v>1</v>
      </c>
      <c r="B51" s="1">
        <f>IF(YEAR(AD51)=$B$3,YEAR('Apartment Expenses'!AD51)&amp;" - "&amp;'Apartment Expenses'!AC51,0)</f>
        <v>0</v>
      </c>
      <c r="C51" s="1">
        <f t="shared" si="4"/>
        <v>0</v>
      </c>
      <c r="E51" s="1">
        <v>47</v>
      </c>
      <c r="F51" s="1">
        <f t="shared" si="5"/>
        <v>1</v>
      </c>
      <c r="G51" s="1">
        <f t="shared" si="1"/>
        <v>0</v>
      </c>
      <c r="H51" s="1">
        <f t="shared" si="2"/>
        <v>0</v>
      </c>
      <c r="J51" s="1" t="str">
        <f t="shared" si="6"/>
        <v>1900</v>
      </c>
      <c r="M51" s="1">
        <f>HLOOKUP('Expense History'!$AD$3,$P$4:$X$2004,ROW('Apartment Expenses'!L51)-3,0)</f>
        <v>0</v>
      </c>
      <c r="N51" s="1">
        <f>IF('Expense History'!$AD$3=Data!$G$4,'Apartment Expenses'!AE51,HLOOKUP('Expense History'!$AD$3,'Apartment Expenses'!$AE$4:$AL$2004,(ROW('Apartment Expenses'!M51)-3)))</f>
        <v>0</v>
      </c>
      <c r="O51" s="1" t="str">
        <f>IF($O$2="ALL",IF(VLOOKUP(AA51,'Expense History'!$AA$6:$AB$36,2,0)="x","include",0),IF(AND(VLOOKUP(AA51,'Expense History'!$AA$6:$AB$36,2,0)="x",AC51=$O$2),"include",0))</f>
        <v>include</v>
      </c>
      <c r="P51" s="1">
        <f>IF(O51="include",IF(AE51&gt;0,1+MAX(P52:P$2005),0),0)</f>
        <v>0</v>
      </c>
      <c r="Q51" s="1">
        <f>IF(AND(ISBLANK(AA50),AE50=0),0,(IF(MAX(Q52:Q$2005)&gt;0,0,ROW(R51))))</f>
        <v>0</v>
      </c>
      <c r="R51" s="1">
        <f>IF($O51="include",IF(AF51&gt;0,1+MAX(R52:R$2005),0),0)</f>
        <v>0</v>
      </c>
      <c r="S51" s="1">
        <f>IF($O51="include",IF(AG51&gt;0,1+MAX(S52:S$2005),0),0)</f>
        <v>0</v>
      </c>
      <c r="T51" s="1">
        <f>IF($O51="include",IF(AH51&gt;0,1+MAX(T52:T$2005),0),0)</f>
        <v>0</v>
      </c>
      <c r="U51" s="1">
        <f>IF($O51="include",IF(AI51&gt;0,1+MAX(U52:U$2005),0),0)</f>
        <v>0</v>
      </c>
      <c r="V51" s="1">
        <f>IF($O51="include",IF(AJ51&gt;0,1+MAX(V52:V$2005),0),0)</f>
        <v>0</v>
      </c>
      <c r="W51" s="1">
        <f>IF($O51="include",IF(AK51&gt;0,1+MAX(W52:W$2005),0),0)</f>
        <v>0</v>
      </c>
      <c r="X51" s="1">
        <f>IF($O51="include",IF(AL51&gt;0,1+MAX(X52:X$2005),0),0)</f>
        <v>0</v>
      </c>
      <c r="Y51" s="22" t="str">
        <f t="shared" si="7"/>
        <v xml:space="preserve">1 - </v>
      </c>
      <c r="AA51" s="42"/>
      <c r="AB51" s="43"/>
      <c r="AC51" s="43"/>
      <c r="AD51" s="44"/>
      <c r="AE51" s="11">
        <f t="shared" si="8"/>
        <v>0</v>
      </c>
      <c r="AF51" s="41"/>
      <c r="AG51" s="41"/>
      <c r="AH51" s="41"/>
      <c r="AI51" s="41"/>
      <c r="AJ51" s="41"/>
      <c r="AK51" s="41"/>
      <c r="AL51" s="41"/>
      <c r="BA51" s="1">
        <f t="shared" si="9"/>
        <v>0</v>
      </c>
      <c r="BB51" s="1">
        <f t="shared" si="10"/>
        <v>0</v>
      </c>
      <c r="BC51" s="1" t="str">
        <f t="shared" si="11"/>
        <v>No</v>
      </c>
      <c r="BD51" s="1">
        <f t="shared" si="12"/>
        <v>0</v>
      </c>
      <c r="BE51" s="1">
        <f t="shared" si="13"/>
        <v>0</v>
      </c>
      <c r="BF51" s="1">
        <f t="shared" si="14"/>
        <v>0</v>
      </c>
      <c r="BG51" s="1">
        <v>47</v>
      </c>
      <c r="BH51" s="1" t="e">
        <f t="shared" si="15"/>
        <v>#N/A</v>
      </c>
      <c r="BI51" s="1">
        <f t="shared" si="17"/>
        <v>2</v>
      </c>
      <c r="BJ51" s="1" t="e">
        <f t="shared" si="16"/>
        <v>#N/A</v>
      </c>
    </row>
    <row r="52" spans="1:62" x14ac:dyDescent="0.25">
      <c r="A52" s="1">
        <f t="shared" si="3"/>
        <v>1</v>
      </c>
      <c r="B52" s="1">
        <f>IF(YEAR(AD52)=$B$3,YEAR('Apartment Expenses'!AD52)&amp;" - "&amp;'Apartment Expenses'!AC52,0)</f>
        <v>0</v>
      </c>
      <c r="C52" s="1">
        <f t="shared" si="4"/>
        <v>0</v>
      </c>
      <c r="E52" s="1">
        <v>48</v>
      </c>
      <c r="F52" s="1">
        <f t="shared" si="5"/>
        <v>1</v>
      </c>
      <c r="G52" s="1">
        <f t="shared" si="1"/>
        <v>0</v>
      </c>
      <c r="H52" s="1">
        <f t="shared" si="2"/>
        <v>0</v>
      </c>
      <c r="J52" s="1" t="str">
        <f t="shared" si="6"/>
        <v>1900</v>
      </c>
      <c r="M52" s="1">
        <f>HLOOKUP('Expense History'!$AD$3,$P$4:$X$2004,ROW('Apartment Expenses'!L52)-3,0)</f>
        <v>0</v>
      </c>
      <c r="N52" s="1">
        <f>IF('Expense History'!$AD$3=Data!$G$4,'Apartment Expenses'!AE52,HLOOKUP('Expense History'!$AD$3,'Apartment Expenses'!$AE$4:$AL$2004,(ROW('Apartment Expenses'!M52)-3)))</f>
        <v>0</v>
      </c>
      <c r="O52" s="1" t="str">
        <f>IF($O$2="ALL",IF(VLOOKUP(AA52,'Expense History'!$AA$6:$AB$36,2,0)="x","include",0),IF(AND(VLOOKUP(AA52,'Expense History'!$AA$6:$AB$36,2,0)="x",AC52=$O$2),"include",0))</f>
        <v>include</v>
      </c>
      <c r="P52" s="1">
        <f>IF(O52="include",IF(AE52&gt;0,1+MAX(P53:P$2005),0),0)</f>
        <v>0</v>
      </c>
      <c r="Q52" s="1">
        <f>IF(AND(ISBLANK(AA51),AE51=0),0,(IF(MAX(Q53:Q$2005)&gt;0,0,ROW(R52))))</f>
        <v>0</v>
      </c>
      <c r="R52" s="1">
        <f>IF($O52="include",IF(AF52&gt;0,1+MAX(R53:R$2005),0),0)</f>
        <v>0</v>
      </c>
      <c r="S52" s="1">
        <f>IF($O52="include",IF(AG52&gt;0,1+MAX(S53:S$2005),0),0)</f>
        <v>0</v>
      </c>
      <c r="T52" s="1">
        <f>IF($O52="include",IF(AH52&gt;0,1+MAX(T53:T$2005),0),0)</f>
        <v>0</v>
      </c>
      <c r="U52" s="1">
        <f>IF($O52="include",IF(AI52&gt;0,1+MAX(U53:U$2005),0),0)</f>
        <v>0</v>
      </c>
      <c r="V52" s="1">
        <f>IF($O52="include",IF(AJ52&gt;0,1+MAX(V53:V$2005),0),0)</f>
        <v>0</v>
      </c>
      <c r="W52" s="1">
        <f>IF($O52="include",IF(AK52&gt;0,1+MAX(W53:W$2005),0),0)</f>
        <v>0</v>
      </c>
      <c r="X52" s="1">
        <f>IF($O52="include",IF(AL52&gt;0,1+MAX(X53:X$2005),0),0)</f>
        <v>0</v>
      </c>
      <c r="Y52" s="22" t="str">
        <f t="shared" si="7"/>
        <v xml:space="preserve">1 - </v>
      </c>
      <c r="AA52" s="42"/>
      <c r="AB52" s="43"/>
      <c r="AC52" s="43"/>
      <c r="AD52" s="44"/>
      <c r="AE52" s="11">
        <f t="shared" si="8"/>
        <v>0</v>
      </c>
      <c r="AF52" s="41"/>
      <c r="AG52" s="41"/>
      <c r="AH52" s="41"/>
      <c r="AI52" s="41"/>
      <c r="AJ52" s="41"/>
      <c r="AK52" s="41"/>
      <c r="AL52" s="41"/>
      <c r="BA52" s="1">
        <f t="shared" si="9"/>
        <v>0</v>
      </c>
      <c r="BB52" s="1">
        <f t="shared" si="10"/>
        <v>0</v>
      </c>
      <c r="BC52" s="1" t="str">
        <f t="shared" si="11"/>
        <v>No</v>
      </c>
      <c r="BD52" s="1">
        <f t="shared" si="12"/>
        <v>0</v>
      </c>
      <c r="BE52" s="1">
        <f t="shared" si="13"/>
        <v>0</v>
      </c>
      <c r="BF52" s="1">
        <f t="shared" si="14"/>
        <v>0</v>
      </c>
      <c r="BG52" s="1">
        <v>48</v>
      </c>
      <c r="BH52" s="1" t="e">
        <f t="shared" si="15"/>
        <v>#N/A</v>
      </c>
      <c r="BI52" s="1">
        <f t="shared" si="17"/>
        <v>2</v>
      </c>
      <c r="BJ52" s="1" t="e">
        <f t="shared" si="16"/>
        <v>#N/A</v>
      </c>
    </row>
    <row r="53" spans="1:62" x14ac:dyDescent="0.25">
      <c r="A53" s="1">
        <f t="shared" si="3"/>
        <v>1</v>
      </c>
      <c r="B53" s="1">
        <f>IF(YEAR(AD53)=$B$3,YEAR('Apartment Expenses'!AD53)&amp;" - "&amp;'Apartment Expenses'!AC53,0)</f>
        <v>0</v>
      </c>
      <c r="C53" s="1">
        <f t="shared" si="4"/>
        <v>0</v>
      </c>
      <c r="E53" s="1">
        <v>49</v>
      </c>
      <c r="F53" s="1">
        <f t="shared" si="5"/>
        <v>1</v>
      </c>
      <c r="G53" s="1">
        <f t="shared" si="1"/>
        <v>0</v>
      </c>
      <c r="H53" s="1">
        <f t="shared" si="2"/>
        <v>0</v>
      </c>
      <c r="J53" s="1" t="str">
        <f t="shared" si="6"/>
        <v>1900</v>
      </c>
      <c r="M53" s="1">
        <f>HLOOKUP('Expense History'!$AD$3,$P$4:$X$2004,ROW('Apartment Expenses'!L53)-3,0)</f>
        <v>0</v>
      </c>
      <c r="N53" s="1">
        <f>IF('Expense History'!$AD$3=Data!$G$4,'Apartment Expenses'!AE53,HLOOKUP('Expense History'!$AD$3,'Apartment Expenses'!$AE$4:$AL$2004,(ROW('Apartment Expenses'!M53)-3)))</f>
        <v>0</v>
      </c>
      <c r="O53" s="1" t="str">
        <f>IF($O$2="ALL",IF(VLOOKUP(AA53,'Expense History'!$AA$6:$AB$36,2,0)="x","include",0),IF(AND(VLOOKUP(AA53,'Expense History'!$AA$6:$AB$36,2,0)="x",AC53=$O$2),"include",0))</f>
        <v>include</v>
      </c>
      <c r="P53" s="1">
        <f>IF(O53="include",IF(AE53&gt;0,1+MAX(P54:P$2005),0),0)</f>
        <v>0</v>
      </c>
      <c r="Q53" s="1">
        <f>IF(AND(ISBLANK(AA52),AE52=0),0,(IF(MAX(Q54:Q$2005)&gt;0,0,ROW(R53))))</f>
        <v>0</v>
      </c>
      <c r="R53" s="1">
        <f>IF($O53="include",IF(AF53&gt;0,1+MAX(R54:R$2005),0),0)</f>
        <v>0</v>
      </c>
      <c r="S53" s="1">
        <f>IF($O53="include",IF(AG53&gt;0,1+MAX(S54:S$2005),0),0)</f>
        <v>0</v>
      </c>
      <c r="T53" s="1">
        <f>IF($O53="include",IF(AH53&gt;0,1+MAX(T54:T$2005),0),0)</f>
        <v>0</v>
      </c>
      <c r="U53" s="1">
        <f>IF($O53="include",IF(AI53&gt;0,1+MAX(U54:U$2005),0),0)</f>
        <v>0</v>
      </c>
      <c r="V53" s="1">
        <f>IF($O53="include",IF(AJ53&gt;0,1+MAX(V54:V$2005),0),0)</f>
        <v>0</v>
      </c>
      <c r="W53" s="1">
        <f>IF($O53="include",IF(AK53&gt;0,1+MAX(W54:W$2005),0),0)</f>
        <v>0</v>
      </c>
      <c r="X53" s="1">
        <f>IF($O53="include",IF(AL53&gt;0,1+MAX(X54:X$2005),0),0)</f>
        <v>0</v>
      </c>
      <c r="Y53" s="22" t="str">
        <f t="shared" si="7"/>
        <v xml:space="preserve">1 - </v>
      </c>
      <c r="AA53" s="42"/>
      <c r="AB53" s="43"/>
      <c r="AC53" s="43"/>
      <c r="AD53" s="44"/>
      <c r="AE53" s="11">
        <f t="shared" si="8"/>
        <v>0</v>
      </c>
      <c r="AF53" s="41"/>
      <c r="AG53" s="41"/>
      <c r="AH53" s="41"/>
      <c r="AI53" s="41"/>
      <c r="AJ53" s="41"/>
      <c r="AK53" s="41"/>
      <c r="AL53" s="41"/>
      <c r="BA53" s="1">
        <f t="shared" si="9"/>
        <v>0</v>
      </c>
      <c r="BB53" s="1">
        <f t="shared" si="10"/>
        <v>0</v>
      </c>
      <c r="BC53" s="1" t="str">
        <f t="shared" si="11"/>
        <v>No</v>
      </c>
      <c r="BD53" s="1">
        <f t="shared" si="12"/>
        <v>0</v>
      </c>
      <c r="BE53" s="1">
        <f t="shared" si="13"/>
        <v>0</v>
      </c>
      <c r="BF53" s="1">
        <f t="shared" si="14"/>
        <v>0</v>
      </c>
      <c r="BG53" s="1">
        <v>49</v>
      </c>
      <c r="BH53" s="1" t="e">
        <f t="shared" si="15"/>
        <v>#N/A</v>
      </c>
      <c r="BI53" s="1">
        <f t="shared" si="17"/>
        <v>2</v>
      </c>
      <c r="BJ53" s="1" t="e">
        <f t="shared" si="16"/>
        <v>#N/A</v>
      </c>
    </row>
    <row r="54" spans="1:62" x14ac:dyDescent="0.25">
      <c r="A54" s="1">
        <f t="shared" si="3"/>
        <v>1</v>
      </c>
      <c r="B54" s="1">
        <f>IF(YEAR(AD54)=$B$3,YEAR('Apartment Expenses'!AD54)&amp;" - "&amp;'Apartment Expenses'!AC54,0)</f>
        <v>0</v>
      </c>
      <c r="C54" s="1">
        <f t="shared" si="4"/>
        <v>0</v>
      </c>
      <c r="E54" s="1">
        <v>50</v>
      </c>
      <c r="F54" s="1">
        <f t="shared" si="5"/>
        <v>1</v>
      </c>
      <c r="G54" s="1">
        <f t="shared" si="1"/>
        <v>0</v>
      </c>
      <c r="H54" s="1">
        <f t="shared" si="2"/>
        <v>0</v>
      </c>
      <c r="J54" s="1" t="str">
        <f t="shared" si="6"/>
        <v>1900</v>
      </c>
      <c r="M54" s="1">
        <f>HLOOKUP('Expense History'!$AD$3,$P$4:$X$2004,ROW('Apartment Expenses'!L54)-3,0)</f>
        <v>0</v>
      </c>
      <c r="N54" s="1">
        <f>IF('Expense History'!$AD$3=Data!$G$4,'Apartment Expenses'!AE54,HLOOKUP('Expense History'!$AD$3,'Apartment Expenses'!$AE$4:$AL$2004,(ROW('Apartment Expenses'!M54)-3)))</f>
        <v>0</v>
      </c>
      <c r="O54" s="1" t="str">
        <f>IF($O$2="ALL",IF(VLOOKUP(AA54,'Expense History'!$AA$6:$AB$36,2,0)="x","include",0),IF(AND(VLOOKUP(AA54,'Expense History'!$AA$6:$AB$36,2,0)="x",AC54=$O$2),"include",0))</f>
        <v>include</v>
      </c>
      <c r="P54" s="1">
        <f>IF(O54="include",IF(AE54&gt;0,1+MAX(P55:P$2005),0),0)</f>
        <v>0</v>
      </c>
      <c r="Q54" s="1">
        <f>IF(AND(ISBLANK(AA53),AE53=0),0,(IF(MAX(Q55:Q$2005)&gt;0,0,ROW(R54))))</f>
        <v>0</v>
      </c>
      <c r="R54" s="1">
        <f>IF($O54="include",IF(AF54&gt;0,1+MAX(R55:R$2005),0),0)</f>
        <v>0</v>
      </c>
      <c r="S54" s="1">
        <f>IF($O54="include",IF(AG54&gt;0,1+MAX(S55:S$2005),0),0)</f>
        <v>0</v>
      </c>
      <c r="T54" s="1">
        <f>IF($O54="include",IF(AH54&gt;0,1+MAX(T55:T$2005),0),0)</f>
        <v>0</v>
      </c>
      <c r="U54" s="1">
        <f>IF($O54="include",IF(AI54&gt;0,1+MAX(U55:U$2005),0),0)</f>
        <v>0</v>
      </c>
      <c r="V54" s="1">
        <f>IF($O54="include",IF(AJ54&gt;0,1+MAX(V55:V$2005),0),0)</f>
        <v>0</v>
      </c>
      <c r="W54" s="1">
        <f>IF($O54="include",IF(AK54&gt;0,1+MAX(W55:W$2005),0),0)</f>
        <v>0</v>
      </c>
      <c r="X54" s="1">
        <f>IF($O54="include",IF(AL54&gt;0,1+MAX(X55:X$2005),0),0)</f>
        <v>0</v>
      </c>
      <c r="Y54" s="22" t="str">
        <f t="shared" si="7"/>
        <v xml:space="preserve">1 - </v>
      </c>
      <c r="AA54" s="42"/>
      <c r="AB54" s="43"/>
      <c r="AC54" s="43"/>
      <c r="AD54" s="44"/>
      <c r="AE54" s="11">
        <f t="shared" si="8"/>
        <v>0</v>
      </c>
      <c r="AF54" s="41"/>
      <c r="AG54" s="41"/>
      <c r="AH54" s="41"/>
      <c r="AI54" s="41"/>
      <c r="AJ54" s="41"/>
      <c r="AK54" s="41"/>
      <c r="AL54" s="41"/>
      <c r="BA54" s="1">
        <f t="shared" si="9"/>
        <v>0</v>
      </c>
      <c r="BB54" s="1">
        <f t="shared" si="10"/>
        <v>0</v>
      </c>
      <c r="BC54" s="1" t="str">
        <f t="shared" si="11"/>
        <v>No</v>
      </c>
      <c r="BD54" s="1">
        <f t="shared" si="12"/>
        <v>0</v>
      </c>
      <c r="BE54" s="1">
        <f t="shared" si="13"/>
        <v>0</v>
      </c>
      <c r="BF54" s="1">
        <f t="shared" si="14"/>
        <v>0</v>
      </c>
      <c r="BG54" s="1">
        <v>50</v>
      </c>
      <c r="BH54" s="1" t="e">
        <f t="shared" si="15"/>
        <v>#N/A</v>
      </c>
      <c r="BI54" s="1">
        <f t="shared" si="17"/>
        <v>2</v>
      </c>
      <c r="BJ54" s="1" t="e">
        <f t="shared" si="16"/>
        <v>#N/A</v>
      </c>
    </row>
    <row r="55" spans="1:62" x14ac:dyDescent="0.25">
      <c r="A55" s="1">
        <f t="shared" si="3"/>
        <v>1</v>
      </c>
      <c r="B55" s="1">
        <f>IF(YEAR(AD55)=$B$3,YEAR('Apartment Expenses'!AD55)&amp;" - "&amp;'Apartment Expenses'!AC55,0)</f>
        <v>0</v>
      </c>
      <c r="C55" s="1">
        <f t="shared" si="4"/>
        <v>0</v>
      </c>
      <c r="E55" s="1">
        <v>51</v>
      </c>
      <c r="F55" s="1">
        <f t="shared" si="5"/>
        <v>1</v>
      </c>
      <c r="G55" s="1">
        <f t="shared" si="1"/>
        <v>0</v>
      </c>
      <c r="H55" s="1">
        <f t="shared" si="2"/>
        <v>0</v>
      </c>
      <c r="J55" s="1" t="str">
        <f t="shared" si="6"/>
        <v>1900</v>
      </c>
      <c r="M55" s="1">
        <f>HLOOKUP('Expense History'!$AD$3,$P$4:$X$2004,ROW('Apartment Expenses'!L55)-3,0)</f>
        <v>0</v>
      </c>
      <c r="N55" s="1">
        <f>IF('Expense History'!$AD$3=Data!$G$4,'Apartment Expenses'!AE55,HLOOKUP('Expense History'!$AD$3,'Apartment Expenses'!$AE$4:$AL$2004,(ROW('Apartment Expenses'!M55)-3)))</f>
        <v>0</v>
      </c>
      <c r="O55" s="1" t="str">
        <f>IF($O$2="ALL",IF(VLOOKUP(AA55,'Expense History'!$AA$6:$AB$36,2,0)="x","include",0),IF(AND(VLOOKUP(AA55,'Expense History'!$AA$6:$AB$36,2,0)="x",AC55=$O$2),"include",0))</f>
        <v>include</v>
      </c>
      <c r="P55" s="1">
        <f>IF(O55="include",IF(AE55&gt;0,1+MAX(P56:P$2005),0),0)</f>
        <v>0</v>
      </c>
      <c r="Q55" s="1">
        <f>IF(AND(ISBLANK(AA54),AE54=0),0,(IF(MAX(Q56:Q$2005)&gt;0,0,ROW(R55))))</f>
        <v>0</v>
      </c>
      <c r="R55" s="1">
        <f>IF($O55="include",IF(AF55&gt;0,1+MAX(R56:R$2005),0),0)</f>
        <v>0</v>
      </c>
      <c r="S55" s="1">
        <f>IF($O55="include",IF(AG55&gt;0,1+MAX(S56:S$2005),0),0)</f>
        <v>0</v>
      </c>
      <c r="T55" s="1">
        <f>IF($O55="include",IF(AH55&gt;0,1+MAX(T56:T$2005),0),0)</f>
        <v>0</v>
      </c>
      <c r="U55" s="1">
        <f>IF($O55="include",IF(AI55&gt;0,1+MAX(U56:U$2005),0),0)</f>
        <v>0</v>
      </c>
      <c r="V55" s="1">
        <f>IF($O55="include",IF(AJ55&gt;0,1+MAX(V56:V$2005),0),0)</f>
        <v>0</v>
      </c>
      <c r="W55" s="1">
        <f>IF($O55="include",IF(AK55&gt;0,1+MAX(W56:W$2005),0),0)</f>
        <v>0</v>
      </c>
      <c r="X55" s="1">
        <f>IF($O55="include",IF(AL55&gt;0,1+MAX(X56:X$2005),0),0)</f>
        <v>0</v>
      </c>
      <c r="Y55" s="22" t="str">
        <f t="shared" si="7"/>
        <v xml:space="preserve">1 - </v>
      </c>
      <c r="AA55" s="42"/>
      <c r="AB55" s="43"/>
      <c r="AC55" s="43"/>
      <c r="AD55" s="44"/>
      <c r="AE55" s="11">
        <f t="shared" si="8"/>
        <v>0</v>
      </c>
      <c r="AF55" s="41"/>
      <c r="AG55" s="41"/>
      <c r="AH55" s="41"/>
      <c r="AI55" s="41"/>
      <c r="AJ55" s="41"/>
      <c r="AK55" s="41"/>
      <c r="AL55" s="41"/>
      <c r="BA55" s="1">
        <f t="shared" si="9"/>
        <v>0</v>
      </c>
      <c r="BB55" s="1">
        <f t="shared" si="10"/>
        <v>0</v>
      </c>
      <c r="BC55" s="1" t="str">
        <f t="shared" si="11"/>
        <v>No</v>
      </c>
      <c r="BD55" s="1">
        <f t="shared" si="12"/>
        <v>0</v>
      </c>
      <c r="BE55" s="1">
        <f t="shared" si="13"/>
        <v>0</v>
      </c>
      <c r="BF55" s="1">
        <f t="shared" si="14"/>
        <v>0</v>
      </c>
      <c r="BG55" s="1">
        <v>51</v>
      </c>
      <c r="BH55" s="1" t="e">
        <f t="shared" si="15"/>
        <v>#N/A</v>
      </c>
      <c r="BI55" s="1">
        <f t="shared" si="17"/>
        <v>2</v>
      </c>
      <c r="BJ55" s="1" t="e">
        <f t="shared" si="16"/>
        <v>#N/A</v>
      </c>
    </row>
    <row r="56" spans="1:62" x14ac:dyDescent="0.25">
      <c r="A56" s="1">
        <f t="shared" si="3"/>
        <v>1</v>
      </c>
      <c r="B56" s="1">
        <f>IF(YEAR(AD56)=$B$3,YEAR('Apartment Expenses'!AD56)&amp;" - "&amp;'Apartment Expenses'!AC56,0)</f>
        <v>0</v>
      </c>
      <c r="C56" s="1">
        <f t="shared" si="4"/>
        <v>0</v>
      </c>
      <c r="E56" s="1">
        <v>52</v>
      </c>
      <c r="F56" s="1">
        <f t="shared" si="5"/>
        <v>1</v>
      </c>
      <c r="G56" s="1">
        <f t="shared" si="1"/>
        <v>0</v>
      </c>
      <c r="H56" s="1">
        <f t="shared" si="2"/>
        <v>0</v>
      </c>
      <c r="J56" s="1" t="str">
        <f t="shared" si="6"/>
        <v>1900</v>
      </c>
      <c r="M56" s="1">
        <f>HLOOKUP('Expense History'!$AD$3,$P$4:$X$2004,ROW('Apartment Expenses'!L56)-3,0)</f>
        <v>0</v>
      </c>
      <c r="N56" s="1">
        <f>IF('Expense History'!$AD$3=Data!$G$4,'Apartment Expenses'!AE56,HLOOKUP('Expense History'!$AD$3,'Apartment Expenses'!$AE$4:$AL$2004,(ROW('Apartment Expenses'!M56)-3)))</f>
        <v>0</v>
      </c>
      <c r="O56" s="1" t="str">
        <f>IF($O$2="ALL",IF(VLOOKUP(AA56,'Expense History'!$AA$6:$AB$36,2,0)="x","include",0),IF(AND(VLOOKUP(AA56,'Expense History'!$AA$6:$AB$36,2,0)="x",AC56=$O$2),"include",0))</f>
        <v>include</v>
      </c>
      <c r="P56" s="1">
        <f>IF(O56="include",IF(AE56&gt;0,1+MAX(P57:P$2005),0),0)</f>
        <v>0</v>
      </c>
      <c r="Q56" s="1">
        <f>IF(AND(ISBLANK(AA55),AE55=0),0,(IF(MAX(Q57:Q$2005)&gt;0,0,ROW(R56))))</f>
        <v>0</v>
      </c>
      <c r="R56" s="1">
        <f>IF($O56="include",IF(AF56&gt;0,1+MAX(R57:R$2005),0),0)</f>
        <v>0</v>
      </c>
      <c r="S56" s="1">
        <f>IF($O56="include",IF(AG56&gt;0,1+MAX(S57:S$2005),0),0)</f>
        <v>0</v>
      </c>
      <c r="T56" s="1">
        <f>IF($O56="include",IF(AH56&gt;0,1+MAX(T57:T$2005),0),0)</f>
        <v>0</v>
      </c>
      <c r="U56" s="1">
        <f>IF($O56="include",IF(AI56&gt;0,1+MAX(U57:U$2005),0),0)</f>
        <v>0</v>
      </c>
      <c r="V56" s="1">
        <f>IF($O56="include",IF(AJ56&gt;0,1+MAX(V57:V$2005),0),0)</f>
        <v>0</v>
      </c>
      <c r="W56" s="1">
        <f>IF($O56="include",IF(AK56&gt;0,1+MAX(W57:W$2005),0),0)</f>
        <v>0</v>
      </c>
      <c r="X56" s="1">
        <f>IF($O56="include",IF(AL56&gt;0,1+MAX(X57:X$2005),0),0)</f>
        <v>0</v>
      </c>
      <c r="Y56" s="22" t="str">
        <f t="shared" si="7"/>
        <v xml:space="preserve">1 - </v>
      </c>
      <c r="AA56" s="42"/>
      <c r="AB56" s="43"/>
      <c r="AC56" s="43"/>
      <c r="AD56" s="44"/>
      <c r="AE56" s="11">
        <f t="shared" si="8"/>
        <v>0</v>
      </c>
      <c r="AF56" s="41"/>
      <c r="AG56" s="41"/>
      <c r="AH56" s="41"/>
      <c r="AI56" s="41"/>
      <c r="AJ56" s="41"/>
      <c r="AK56" s="41"/>
      <c r="AL56" s="41"/>
      <c r="BA56" s="1">
        <f t="shared" si="9"/>
        <v>0</v>
      </c>
      <c r="BB56" s="1">
        <f t="shared" si="10"/>
        <v>0</v>
      </c>
      <c r="BC56" s="1" t="str">
        <f t="shared" si="11"/>
        <v>No</v>
      </c>
      <c r="BD56" s="1">
        <f t="shared" si="12"/>
        <v>0</v>
      </c>
      <c r="BE56" s="1">
        <f t="shared" si="13"/>
        <v>0</v>
      </c>
      <c r="BF56" s="1">
        <f t="shared" si="14"/>
        <v>0</v>
      </c>
      <c r="BG56" s="1">
        <v>52</v>
      </c>
      <c r="BH56" s="1" t="e">
        <f t="shared" si="15"/>
        <v>#N/A</v>
      </c>
      <c r="BI56" s="1">
        <f t="shared" si="17"/>
        <v>2</v>
      </c>
      <c r="BJ56" s="1" t="e">
        <f t="shared" si="16"/>
        <v>#N/A</v>
      </c>
    </row>
    <row r="57" spans="1:62" x14ac:dyDescent="0.25">
      <c r="A57" s="1">
        <f t="shared" si="3"/>
        <v>1</v>
      </c>
      <c r="B57" s="1">
        <f>IF(YEAR(AD57)=$B$3,YEAR('Apartment Expenses'!AD57)&amp;" - "&amp;'Apartment Expenses'!AC57,0)</f>
        <v>0</v>
      </c>
      <c r="C57" s="1">
        <f t="shared" si="4"/>
        <v>0</v>
      </c>
      <c r="E57" s="1">
        <v>53</v>
      </c>
      <c r="F57" s="1">
        <f t="shared" si="5"/>
        <v>1</v>
      </c>
      <c r="G57" s="1">
        <f t="shared" si="1"/>
        <v>0</v>
      </c>
      <c r="H57" s="1">
        <f t="shared" si="2"/>
        <v>0</v>
      </c>
      <c r="J57" s="1" t="str">
        <f t="shared" si="6"/>
        <v>1900</v>
      </c>
      <c r="M57" s="1">
        <f>HLOOKUP('Expense History'!$AD$3,$P$4:$X$2004,ROW('Apartment Expenses'!L57)-3,0)</f>
        <v>0</v>
      </c>
      <c r="N57" s="1">
        <f>IF('Expense History'!$AD$3=Data!$G$4,'Apartment Expenses'!AE57,HLOOKUP('Expense History'!$AD$3,'Apartment Expenses'!$AE$4:$AL$2004,(ROW('Apartment Expenses'!M57)-3)))</f>
        <v>0</v>
      </c>
      <c r="O57" s="1" t="str">
        <f>IF($O$2="ALL",IF(VLOOKUP(AA57,'Expense History'!$AA$6:$AB$36,2,0)="x","include",0),IF(AND(VLOOKUP(AA57,'Expense History'!$AA$6:$AB$36,2,0)="x",AC57=$O$2),"include",0))</f>
        <v>include</v>
      </c>
      <c r="P57" s="1">
        <f>IF(O57="include",IF(AE57&gt;0,1+MAX(P58:P$2005),0),0)</f>
        <v>0</v>
      </c>
      <c r="Q57" s="1">
        <f>IF(AND(ISBLANK(AA56),AE56=0),0,(IF(MAX(Q58:Q$2005)&gt;0,0,ROW(R57))))</f>
        <v>0</v>
      </c>
      <c r="R57" s="1">
        <f>IF($O57="include",IF(AF57&gt;0,1+MAX(R58:R$2005),0),0)</f>
        <v>0</v>
      </c>
      <c r="S57" s="1">
        <f>IF($O57="include",IF(AG57&gt;0,1+MAX(S58:S$2005),0),0)</f>
        <v>0</v>
      </c>
      <c r="T57" s="1">
        <f>IF($O57="include",IF(AH57&gt;0,1+MAX(T58:T$2005),0),0)</f>
        <v>0</v>
      </c>
      <c r="U57" s="1">
        <f>IF($O57="include",IF(AI57&gt;0,1+MAX(U58:U$2005),0),0)</f>
        <v>0</v>
      </c>
      <c r="V57" s="1">
        <f>IF($O57="include",IF(AJ57&gt;0,1+MAX(V58:V$2005),0),0)</f>
        <v>0</v>
      </c>
      <c r="W57" s="1">
        <f>IF($O57="include",IF(AK57&gt;0,1+MAX(W58:W$2005),0),0)</f>
        <v>0</v>
      </c>
      <c r="X57" s="1">
        <f>IF($O57="include",IF(AL57&gt;0,1+MAX(X58:X$2005),0),0)</f>
        <v>0</v>
      </c>
      <c r="Y57" s="22" t="str">
        <f t="shared" si="7"/>
        <v xml:space="preserve">1 - </v>
      </c>
      <c r="AA57" s="42"/>
      <c r="AB57" s="43"/>
      <c r="AC57" s="43"/>
      <c r="AD57" s="44"/>
      <c r="AE57" s="11">
        <f t="shared" si="8"/>
        <v>0</v>
      </c>
      <c r="AF57" s="41"/>
      <c r="AG57" s="41"/>
      <c r="AH57" s="41"/>
      <c r="AI57" s="41"/>
      <c r="AJ57" s="41"/>
      <c r="AK57" s="41"/>
      <c r="AL57" s="41"/>
      <c r="BA57" s="1">
        <f t="shared" si="9"/>
        <v>0</v>
      </c>
      <c r="BB57" s="1">
        <f t="shared" si="10"/>
        <v>0</v>
      </c>
      <c r="BC57" s="1" t="str">
        <f t="shared" si="11"/>
        <v>No</v>
      </c>
      <c r="BD57" s="1">
        <f t="shared" si="12"/>
        <v>0</v>
      </c>
      <c r="BE57" s="1">
        <f t="shared" si="13"/>
        <v>0</v>
      </c>
      <c r="BF57" s="1">
        <f t="shared" si="14"/>
        <v>0</v>
      </c>
      <c r="BG57" s="1">
        <v>53</v>
      </c>
      <c r="BH57" s="1" t="e">
        <f t="shared" si="15"/>
        <v>#N/A</v>
      </c>
      <c r="BI57" s="1">
        <f t="shared" si="17"/>
        <v>2</v>
      </c>
      <c r="BJ57" s="1" t="e">
        <f t="shared" si="16"/>
        <v>#N/A</v>
      </c>
    </row>
    <row r="58" spans="1:62" x14ac:dyDescent="0.25">
      <c r="A58" s="1">
        <f t="shared" si="3"/>
        <v>1</v>
      </c>
      <c r="B58" s="1">
        <f>IF(YEAR(AD58)=$B$3,YEAR('Apartment Expenses'!AD58)&amp;" - "&amp;'Apartment Expenses'!AC58,0)</f>
        <v>0</v>
      </c>
      <c r="C58" s="1">
        <f t="shared" si="4"/>
        <v>0</v>
      </c>
      <c r="E58" s="1">
        <v>54</v>
      </c>
      <c r="F58" s="1">
        <f t="shared" si="5"/>
        <v>1</v>
      </c>
      <c r="G58" s="1">
        <f t="shared" si="1"/>
        <v>0</v>
      </c>
      <c r="H58" s="1">
        <f t="shared" si="2"/>
        <v>0</v>
      </c>
      <c r="J58" s="1" t="str">
        <f t="shared" si="6"/>
        <v>1900</v>
      </c>
      <c r="M58" s="1">
        <f>HLOOKUP('Expense History'!$AD$3,$P$4:$X$2004,ROW('Apartment Expenses'!L58)-3,0)</f>
        <v>0</v>
      </c>
      <c r="N58" s="1">
        <f>IF('Expense History'!$AD$3=Data!$G$4,'Apartment Expenses'!AE58,HLOOKUP('Expense History'!$AD$3,'Apartment Expenses'!$AE$4:$AL$2004,(ROW('Apartment Expenses'!M58)-3)))</f>
        <v>0</v>
      </c>
      <c r="O58" s="1" t="str">
        <f>IF($O$2="ALL",IF(VLOOKUP(AA58,'Expense History'!$AA$6:$AB$36,2,0)="x","include",0),IF(AND(VLOOKUP(AA58,'Expense History'!$AA$6:$AB$36,2,0)="x",AC58=$O$2),"include",0))</f>
        <v>include</v>
      </c>
      <c r="P58" s="1">
        <f>IF(O58="include",IF(AE58&gt;0,1+MAX(P59:P$2005),0),0)</f>
        <v>0</v>
      </c>
      <c r="Q58" s="1">
        <f>IF(AND(ISBLANK(AA57),AE57=0),0,(IF(MAX(Q59:Q$2005)&gt;0,0,ROW(R58))))</f>
        <v>0</v>
      </c>
      <c r="R58" s="1">
        <f>IF($O58="include",IF(AF58&gt;0,1+MAX(R59:R$2005),0),0)</f>
        <v>0</v>
      </c>
      <c r="S58" s="1">
        <f>IF($O58="include",IF(AG58&gt;0,1+MAX(S59:S$2005),0),0)</f>
        <v>0</v>
      </c>
      <c r="T58" s="1">
        <f>IF($O58="include",IF(AH58&gt;0,1+MAX(T59:T$2005),0),0)</f>
        <v>0</v>
      </c>
      <c r="U58" s="1">
        <f>IF($O58="include",IF(AI58&gt;0,1+MAX(U59:U$2005),0),0)</f>
        <v>0</v>
      </c>
      <c r="V58" s="1">
        <f>IF($O58="include",IF(AJ58&gt;0,1+MAX(V59:V$2005),0),0)</f>
        <v>0</v>
      </c>
      <c r="W58" s="1">
        <f>IF($O58="include",IF(AK58&gt;0,1+MAX(W59:W$2005),0),0)</f>
        <v>0</v>
      </c>
      <c r="X58" s="1">
        <f>IF($O58="include",IF(AL58&gt;0,1+MAX(X59:X$2005),0),0)</f>
        <v>0</v>
      </c>
      <c r="Y58" s="22" t="str">
        <f t="shared" si="7"/>
        <v xml:space="preserve">1 - </v>
      </c>
      <c r="AA58" s="42"/>
      <c r="AB58" s="43"/>
      <c r="AC58" s="43"/>
      <c r="AD58" s="44"/>
      <c r="AE58" s="11">
        <f t="shared" si="8"/>
        <v>0</v>
      </c>
      <c r="AF58" s="41"/>
      <c r="AG58" s="41"/>
      <c r="AH58" s="41"/>
      <c r="AI58" s="41"/>
      <c r="AJ58" s="41"/>
      <c r="AK58" s="41"/>
      <c r="AL58" s="41"/>
      <c r="BA58" s="1">
        <f t="shared" si="9"/>
        <v>0</v>
      </c>
      <c r="BB58" s="1">
        <f t="shared" si="10"/>
        <v>0</v>
      </c>
      <c r="BC58" s="1" t="str">
        <f t="shared" si="11"/>
        <v>No</v>
      </c>
      <c r="BD58" s="1">
        <f t="shared" si="12"/>
        <v>0</v>
      </c>
      <c r="BE58" s="1">
        <f t="shared" si="13"/>
        <v>0</v>
      </c>
      <c r="BF58" s="1">
        <f t="shared" si="14"/>
        <v>0</v>
      </c>
      <c r="BG58" s="1">
        <v>54</v>
      </c>
      <c r="BH58" s="1" t="e">
        <f t="shared" si="15"/>
        <v>#N/A</v>
      </c>
      <c r="BI58" s="1">
        <f t="shared" si="17"/>
        <v>2</v>
      </c>
      <c r="BJ58" s="1" t="e">
        <f t="shared" si="16"/>
        <v>#N/A</v>
      </c>
    </row>
    <row r="59" spans="1:62" x14ac:dyDescent="0.25">
      <c r="A59" s="1">
        <f t="shared" si="3"/>
        <v>1</v>
      </c>
      <c r="B59" s="1">
        <f>IF(YEAR(AD59)=$B$3,YEAR('Apartment Expenses'!AD59)&amp;" - "&amp;'Apartment Expenses'!AC59,0)</f>
        <v>0</v>
      </c>
      <c r="C59" s="1">
        <f t="shared" si="4"/>
        <v>0</v>
      </c>
      <c r="E59" s="1">
        <v>55</v>
      </c>
      <c r="F59" s="1">
        <f t="shared" si="5"/>
        <v>1</v>
      </c>
      <c r="G59" s="1">
        <f t="shared" si="1"/>
        <v>0</v>
      </c>
      <c r="H59" s="1">
        <f t="shared" si="2"/>
        <v>0</v>
      </c>
      <c r="J59" s="1" t="str">
        <f t="shared" si="6"/>
        <v>1900</v>
      </c>
      <c r="M59" s="1">
        <f>HLOOKUP('Expense History'!$AD$3,$P$4:$X$2004,ROW('Apartment Expenses'!L59)-3,0)</f>
        <v>0</v>
      </c>
      <c r="N59" s="1">
        <f>IF('Expense History'!$AD$3=Data!$G$4,'Apartment Expenses'!AE59,HLOOKUP('Expense History'!$AD$3,'Apartment Expenses'!$AE$4:$AL$2004,(ROW('Apartment Expenses'!M59)-3)))</f>
        <v>0</v>
      </c>
      <c r="O59" s="1" t="str">
        <f>IF($O$2="ALL",IF(VLOOKUP(AA59,'Expense History'!$AA$6:$AB$36,2,0)="x","include",0),IF(AND(VLOOKUP(AA59,'Expense History'!$AA$6:$AB$36,2,0)="x",AC59=$O$2),"include",0))</f>
        <v>include</v>
      </c>
      <c r="P59" s="1">
        <f>IF(O59="include",IF(AE59&gt;0,1+MAX(P60:P$2005),0),0)</f>
        <v>0</v>
      </c>
      <c r="Q59" s="1">
        <f>IF(AND(ISBLANK(AA58),AE58=0),0,(IF(MAX(Q60:Q$2005)&gt;0,0,ROW(R59))))</f>
        <v>0</v>
      </c>
      <c r="R59" s="1">
        <f>IF($O59="include",IF(AF59&gt;0,1+MAX(R60:R$2005),0),0)</f>
        <v>0</v>
      </c>
      <c r="S59" s="1">
        <f>IF($O59="include",IF(AG59&gt;0,1+MAX(S60:S$2005),0),0)</f>
        <v>0</v>
      </c>
      <c r="T59" s="1">
        <f>IF($O59="include",IF(AH59&gt;0,1+MAX(T60:T$2005),0),0)</f>
        <v>0</v>
      </c>
      <c r="U59" s="1">
        <f>IF($O59="include",IF(AI59&gt;0,1+MAX(U60:U$2005),0),0)</f>
        <v>0</v>
      </c>
      <c r="V59" s="1">
        <f>IF($O59="include",IF(AJ59&gt;0,1+MAX(V60:V$2005),0),0)</f>
        <v>0</v>
      </c>
      <c r="W59" s="1">
        <f>IF($O59="include",IF(AK59&gt;0,1+MAX(W60:W$2005),0),0)</f>
        <v>0</v>
      </c>
      <c r="X59" s="1">
        <f>IF($O59="include",IF(AL59&gt;0,1+MAX(X60:X$2005),0),0)</f>
        <v>0</v>
      </c>
      <c r="Y59" s="22" t="str">
        <f t="shared" si="7"/>
        <v xml:space="preserve">1 - </v>
      </c>
      <c r="AA59" s="42"/>
      <c r="AB59" s="43"/>
      <c r="AC59" s="43"/>
      <c r="AD59" s="44"/>
      <c r="AE59" s="11">
        <f t="shared" si="8"/>
        <v>0</v>
      </c>
      <c r="AF59" s="41"/>
      <c r="AG59" s="41"/>
      <c r="AH59" s="41"/>
      <c r="AI59" s="41"/>
      <c r="AJ59" s="41"/>
      <c r="AK59" s="41"/>
      <c r="AL59" s="41"/>
      <c r="BA59" s="1">
        <f t="shared" si="9"/>
        <v>0</v>
      </c>
      <c r="BB59" s="1">
        <f t="shared" si="10"/>
        <v>0</v>
      </c>
      <c r="BC59" s="1" t="str">
        <f t="shared" si="11"/>
        <v>No</v>
      </c>
      <c r="BD59" s="1">
        <f t="shared" si="12"/>
        <v>0</v>
      </c>
      <c r="BE59" s="1">
        <f t="shared" si="13"/>
        <v>0</v>
      </c>
      <c r="BF59" s="1">
        <f t="shared" si="14"/>
        <v>0</v>
      </c>
      <c r="BG59" s="1">
        <v>55</v>
      </c>
      <c r="BH59" s="1" t="e">
        <f t="shared" si="15"/>
        <v>#N/A</v>
      </c>
      <c r="BI59" s="1">
        <f t="shared" si="17"/>
        <v>2</v>
      </c>
      <c r="BJ59" s="1" t="e">
        <f t="shared" si="16"/>
        <v>#N/A</v>
      </c>
    </row>
    <row r="60" spans="1:62" x14ac:dyDescent="0.25">
      <c r="A60" s="1">
        <f t="shared" si="3"/>
        <v>1</v>
      </c>
      <c r="B60" s="1">
        <f>IF(YEAR(AD60)=$B$3,YEAR('Apartment Expenses'!AD60)&amp;" - "&amp;'Apartment Expenses'!AC60,0)</f>
        <v>0</v>
      </c>
      <c r="C60" s="1">
        <f t="shared" si="4"/>
        <v>0</v>
      </c>
      <c r="E60" s="1">
        <v>56</v>
      </c>
      <c r="F60" s="1">
        <f t="shared" si="5"/>
        <v>1</v>
      </c>
      <c r="G60" s="1">
        <f t="shared" si="1"/>
        <v>0</v>
      </c>
      <c r="H60" s="1">
        <f t="shared" si="2"/>
        <v>0</v>
      </c>
      <c r="J60" s="1" t="str">
        <f t="shared" si="6"/>
        <v>1900</v>
      </c>
      <c r="M60" s="1">
        <f>HLOOKUP('Expense History'!$AD$3,$P$4:$X$2004,ROW('Apartment Expenses'!L60)-3,0)</f>
        <v>0</v>
      </c>
      <c r="N60" s="1">
        <f>IF('Expense History'!$AD$3=Data!$G$4,'Apartment Expenses'!AE60,HLOOKUP('Expense History'!$AD$3,'Apartment Expenses'!$AE$4:$AL$2004,(ROW('Apartment Expenses'!M60)-3)))</f>
        <v>0</v>
      </c>
      <c r="O60" s="1" t="str">
        <f>IF($O$2="ALL",IF(VLOOKUP(AA60,'Expense History'!$AA$6:$AB$36,2,0)="x","include",0),IF(AND(VLOOKUP(AA60,'Expense History'!$AA$6:$AB$36,2,0)="x",AC60=$O$2),"include",0))</f>
        <v>include</v>
      </c>
      <c r="P60" s="1">
        <f>IF(O60="include",IF(AE60&gt;0,1+MAX(P61:P$2005),0),0)</f>
        <v>0</v>
      </c>
      <c r="Q60" s="1">
        <f>IF(AND(ISBLANK(AA59),AE59=0),0,(IF(MAX(Q61:Q$2005)&gt;0,0,ROW(R60))))</f>
        <v>0</v>
      </c>
      <c r="R60" s="1">
        <f>IF($O60="include",IF(AF60&gt;0,1+MAX(R61:R$2005),0),0)</f>
        <v>0</v>
      </c>
      <c r="S60" s="1">
        <f>IF($O60="include",IF(AG60&gt;0,1+MAX(S61:S$2005),0),0)</f>
        <v>0</v>
      </c>
      <c r="T60" s="1">
        <f>IF($O60="include",IF(AH60&gt;0,1+MAX(T61:T$2005),0),0)</f>
        <v>0</v>
      </c>
      <c r="U60" s="1">
        <f>IF($O60="include",IF(AI60&gt;0,1+MAX(U61:U$2005),0),0)</f>
        <v>0</v>
      </c>
      <c r="V60" s="1">
        <f>IF($O60="include",IF(AJ60&gt;0,1+MAX(V61:V$2005),0),0)</f>
        <v>0</v>
      </c>
      <c r="W60" s="1">
        <f>IF($O60="include",IF(AK60&gt;0,1+MAX(W61:W$2005),0),0)</f>
        <v>0</v>
      </c>
      <c r="X60" s="1">
        <f>IF($O60="include",IF(AL60&gt;0,1+MAX(X61:X$2005),0),0)</f>
        <v>0</v>
      </c>
      <c r="Y60" s="22" t="str">
        <f t="shared" si="7"/>
        <v xml:space="preserve">1 - </v>
      </c>
      <c r="AA60" s="42"/>
      <c r="AB60" s="43"/>
      <c r="AC60" s="43"/>
      <c r="AD60" s="44"/>
      <c r="AE60" s="11">
        <f t="shared" si="8"/>
        <v>0</v>
      </c>
      <c r="AF60" s="41"/>
      <c r="AG60" s="41"/>
      <c r="AH60" s="41"/>
      <c r="AI60" s="41"/>
      <c r="AJ60" s="41"/>
      <c r="AK60" s="41"/>
      <c r="AL60" s="41"/>
      <c r="BA60" s="1">
        <f t="shared" si="9"/>
        <v>0</v>
      </c>
      <c r="BB60" s="1">
        <f t="shared" si="10"/>
        <v>0</v>
      </c>
      <c r="BC60" s="1" t="str">
        <f t="shared" si="11"/>
        <v>No</v>
      </c>
      <c r="BD60" s="1">
        <f t="shared" si="12"/>
        <v>0</v>
      </c>
      <c r="BE60" s="1">
        <f t="shared" si="13"/>
        <v>0</v>
      </c>
      <c r="BF60" s="1">
        <f t="shared" si="14"/>
        <v>0</v>
      </c>
      <c r="BG60" s="1">
        <v>56</v>
      </c>
      <c r="BH60" s="1" t="e">
        <f t="shared" si="15"/>
        <v>#N/A</v>
      </c>
      <c r="BI60" s="1">
        <f t="shared" si="17"/>
        <v>2</v>
      </c>
      <c r="BJ60" s="1" t="e">
        <f t="shared" si="16"/>
        <v>#N/A</v>
      </c>
    </row>
    <row r="61" spans="1:62" x14ac:dyDescent="0.25">
      <c r="A61" s="1">
        <f t="shared" si="3"/>
        <v>1</v>
      </c>
      <c r="B61" s="1">
        <f>IF(YEAR(AD61)=$B$3,YEAR('Apartment Expenses'!AD61)&amp;" - "&amp;'Apartment Expenses'!AC61,0)</f>
        <v>0</v>
      </c>
      <c r="C61" s="1">
        <f t="shared" si="4"/>
        <v>0</v>
      </c>
      <c r="E61" s="1">
        <v>57</v>
      </c>
      <c r="F61" s="1">
        <f t="shared" si="5"/>
        <v>1</v>
      </c>
      <c r="G61" s="1">
        <f t="shared" si="1"/>
        <v>0</v>
      </c>
      <c r="H61" s="1">
        <f t="shared" si="2"/>
        <v>0</v>
      </c>
      <c r="J61" s="1" t="str">
        <f t="shared" si="6"/>
        <v>1900</v>
      </c>
      <c r="M61" s="1">
        <f>HLOOKUP('Expense History'!$AD$3,$P$4:$X$2004,ROW('Apartment Expenses'!L61)-3,0)</f>
        <v>0</v>
      </c>
      <c r="N61" s="1">
        <f>IF('Expense History'!$AD$3=Data!$G$4,'Apartment Expenses'!AE61,HLOOKUP('Expense History'!$AD$3,'Apartment Expenses'!$AE$4:$AL$2004,(ROW('Apartment Expenses'!M61)-3)))</f>
        <v>0</v>
      </c>
      <c r="O61" s="1" t="str">
        <f>IF($O$2="ALL",IF(VLOOKUP(AA61,'Expense History'!$AA$6:$AB$36,2,0)="x","include",0),IF(AND(VLOOKUP(AA61,'Expense History'!$AA$6:$AB$36,2,0)="x",AC61=$O$2),"include",0))</f>
        <v>include</v>
      </c>
      <c r="P61" s="1">
        <f>IF(O61="include",IF(AE61&gt;0,1+MAX(P62:P$2005),0),0)</f>
        <v>0</v>
      </c>
      <c r="Q61" s="1">
        <f>IF(AND(ISBLANK(AA60),AE60=0),0,(IF(MAX(Q62:Q$2005)&gt;0,0,ROW(R61))))</f>
        <v>0</v>
      </c>
      <c r="R61" s="1">
        <f>IF($O61="include",IF(AF61&gt;0,1+MAX(R62:R$2005),0),0)</f>
        <v>0</v>
      </c>
      <c r="S61" s="1">
        <f>IF($O61="include",IF(AG61&gt;0,1+MAX(S62:S$2005),0),0)</f>
        <v>0</v>
      </c>
      <c r="T61" s="1">
        <f>IF($O61="include",IF(AH61&gt;0,1+MAX(T62:T$2005),0),0)</f>
        <v>0</v>
      </c>
      <c r="U61" s="1">
        <f>IF($O61="include",IF(AI61&gt;0,1+MAX(U62:U$2005),0),0)</f>
        <v>0</v>
      </c>
      <c r="V61" s="1">
        <f>IF($O61="include",IF(AJ61&gt;0,1+MAX(V62:V$2005),0),0)</f>
        <v>0</v>
      </c>
      <c r="W61" s="1">
        <f>IF($O61="include",IF(AK61&gt;0,1+MAX(W62:W$2005),0),0)</f>
        <v>0</v>
      </c>
      <c r="X61" s="1">
        <f>IF($O61="include",IF(AL61&gt;0,1+MAX(X62:X$2005),0),0)</f>
        <v>0</v>
      </c>
      <c r="Y61" s="22" t="str">
        <f t="shared" si="7"/>
        <v xml:space="preserve">1 - </v>
      </c>
      <c r="AA61" s="42"/>
      <c r="AB61" s="43"/>
      <c r="AC61" s="43"/>
      <c r="AD61" s="44"/>
      <c r="AE61" s="11">
        <f t="shared" si="8"/>
        <v>0</v>
      </c>
      <c r="AF61" s="41"/>
      <c r="AG61" s="41"/>
      <c r="AH61" s="41"/>
      <c r="AI61" s="41"/>
      <c r="AJ61" s="41"/>
      <c r="AK61" s="41"/>
      <c r="AL61" s="41"/>
      <c r="BA61" s="1">
        <f t="shared" si="9"/>
        <v>0</v>
      </c>
      <c r="BB61" s="1">
        <f t="shared" si="10"/>
        <v>0</v>
      </c>
      <c r="BC61" s="1" t="str">
        <f t="shared" si="11"/>
        <v>No</v>
      </c>
      <c r="BD61" s="1">
        <f t="shared" si="12"/>
        <v>0</v>
      </c>
      <c r="BE61" s="1">
        <f t="shared" si="13"/>
        <v>0</v>
      </c>
      <c r="BF61" s="1">
        <f t="shared" si="14"/>
        <v>0</v>
      </c>
      <c r="BG61" s="1">
        <v>57</v>
      </c>
      <c r="BH61" s="1" t="e">
        <f t="shared" si="15"/>
        <v>#N/A</v>
      </c>
      <c r="BI61" s="1">
        <f t="shared" si="17"/>
        <v>2</v>
      </c>
      <c r="BJ61" s="1" t="e">
        <f t="shared" si="16"/>
        <v>#N/A</v>
      </c>
    </row>
    <row r="62" spans="1:62" x14ac:dyDescent="0.25">
      <c r="A62" s="1">
        <f t="shared" si="3"/>
        <v>1</v>
      </c>
      <c r="B62" s="1">
        <f>IF(YEAR(AD62)=$B$3,YEAR('Apartment Expenses'!AD62)&amp;" - "&amp;'Apartment Expenses'!AC62,0)</f>
        <v>0</v>
      </c>
      <c r="C62" s="1">
        <f t="shared" si="4"/>
        <v>0</v>
      </c>
      <c r="E62" s="1">
        <v>58</v>
      </c>
      <c r="F62" s="1">
        <f t="shared" si="5"/>
        <v>1</v>
      </c>
      <c r="G62" s="1">
        <f t="shared" si="1"/>
        <v>0</v>
      </c>
      <c r="H62" s="1">
        <f t="shared" si="2"/>
        <v>0</v>
      </c>
      <c r="J62" s="1" t="str">
        <f t="shared" si="6"/>
        <v>1900</v>
      </c>
      <c r="M62" s="1">
        <f>HLOOKUP('Expense History'!$AD$3,$P$4:$X$2004,ROW('Apartment Expenses'!L62)-3,0)</f>
        <v>0</v>
      </c>
      <c r="N62" s="1">
        <f>IF('Expense History'!$AD$3=Data!$G$4,'Apartment Expenses'!AE62,HLOOKUP('Expense History'!$AD$3,'Apartment Expenses'!$AE$4:$AL$2004,(ROW('Apartment Expenses'!M62)-3)))</f>
        <v>0</v>
      </c>
      <c r="O62" s="1" t="str">
        <f>IF($O$2="ALL",IF(VLOOKUP(AA62,'Expense History'!$AA$6:$AB$36,2,0)="x","include",0),IF(AND(VLOOKUP(AA62,'Expense History'!$AA$6:$AB$36,2,0)="x",AC62=$O$2),"include",0))</f>
        <v>include</v>
      </c>
      <c r="P62" s="1">
        <f>IF(O62="include",IF(AE62&gt;0,1+MAX(P63:P$2005),0),0)</f>
        <v>0</v>
      </c>
      <c r="Q62" s="1">
        <f>IF(AND(ISBLANK(AA61),AE61=0),0,(IF(MAX(Q63:Q$2005)&gt;0,0,ROW(R62))))</f>
        <v>0</v>
      </c>
      <c r="R62" s="1">
        <f>IF($O62="include",IF(AF62&gt;0,1+MAX(R63:R$2005),0),0)</f>
        <v>0</v>
      </c>
      <c r="S62" s="1">
        <f>IF($O62="include",IF(AG62&gt;0,1+MAX(S63:S$2005),0),0)</f>
        <v>0</v>
      </c>
      <c r="T62" s="1">
        <f>IF($O62="include",IF(AH62&gt;0,1+MAX(T63:T$2005),0),0)</f>
        <v>0</v>
      </c>
      <c r="U62" s="1">
        <f>IF($O62="include",IF(AI62&gt;0,1+MAX(U63:U$2005),0),0)</f>
        <v>0</v>
      </c>
      <c r="V62" s="1">
        <f>IF($O62="include",IF(AJ62&gt;0,1+MAX(V63:V$2005),0),0)</f>
        <v>0</v>
      </c>
      <c r="W62" s="1">
        <f>IF($O62="include",IF(AK62&gt;0,1+MAX(W63:W$2005),0),0)</f>
        <v>0</v>
      </c>
      <c r="X62" s="1">
        <f>IF($O62="include",IF(AL62&gt;0,1+MAX(X63:X$2005),0),0)</f>
        <v>0</v>
      </c>
      <c r="Y62" s="22" t="str">
        <f t="shared" si="7"/>
        <v xml:space="preserve">1 - </v>
      </c>
      <c r="AA62" s="42"/>
      <c r="AB62" s="43"/>
      <c r="AC62" s="43"/>
      <c r="AD62" s="44"/>
      <c r="AE62" s="11">
        <f t="shared" si="8"/>
        <v>0</v>
      </c>
      <c r="AF62" s="41"/>
      <c r="AG62" s="41"/>
      <c r="AH62" s="41"/>
      <c r="AI62" s="41"/>
      <c r="AJ62" s="41"/>
      <c r="AK62" s="41"/>
      <c r="AL62" s="41"/>
      <c r="BA62" s="1">
        <f t="shared" si="9"/>
        <v>0</v>
      </c>
      <c r="BB62" s="1">
        <f t="shared" si="10"/>
        <v>0</v>
      </c>
      <c r="BC62" s="1" t="str">
        <f t="shared" si="11"/>
        <v>No</v>
      </c>
      <c r="BD62" s="1">
        <f t="shared" si="12"/>
        <v>0</v>
      </c>
      <c r="BE62" s="1">
        <f t="shared" si="13"/>
        <v>0</v>
      </c>
      <c r="BF62" s="1">
        <f t="shared" si="14"/>
        <v>0</v>
      </c>
      <c r="BG62" s="1">
        <v>58</v>
      </c>
      <c r="BH62" s="1" t="e">
        <f t="shared" si="15"/>
        <v>#N/A</v>
      </c>
      <c r="BI62" s="1">
        <f t="shared" si="17"/>
        <v>2</v>
      </c>
      <c r="BJ62" s="1" t="e">
        <f t="shared" si="16"/>
        <v>#N/A</v>
      </c>
    </row>
    <row r="63" spans="1:62" x14ac:dyDescent="0.25">
      <c r="A63" s="1">
        <f t="shared" si="3"/>
        <v>1</v>
      </c>
      <c r="B63" s="1">
        <f>IF(YEAR(AD63)=$B$3,YEAR('Apartment Expenses'!AD63)&amp;" - "&amp;'Apartment Expenses'!AC63,0)</f>
        <v>0</v>
      </c>
      <c r="C63" s="1">
        <f t="shared" si="4"/>
        <v>0</v>
      </c>
      <c r="E63" s="1">
        <v>59</v>
      </c>
      <c r="F63" s="1">
        <f t="shared" si="5"/>
        <v>1</v>
      </c>
      <c r="G63" s="1">
        <f t="shared" si="1"/>
        <v>0</v>
      </c>
      <c r="H63" s="1">
        <f t="shared" si="2"/>
        <v>0</v>
      </c>
      <c r="J63" s="1" t="str">
        <f t="shared" si="6"/>
        <v>1900</v>
      </c>
      <c r="M63" s="1">
        <f>HLOOKUP('Expense History'!$AD$3,$P$4:$X$2004,ROW('Apartment Expenses'!L63)-3,0)</f>
        <v>0</v>
      </c>
      <c r="N63" s="1">
        <f>IF('Expense History'!$AD$3=Data!$G$4,'Apartment Expenses'!AE63,HLOOKUP('Expense History'!$AD$3,'Apartment Expenses'!$AE$4:$AL$2004,(ROW('Apartment Expenses'!M63)-3)))</f>
        <v>0</v>
      </c>
      <c r="O63" s="1" t="str">
        <f>IF($O$2="ALL",IF(VLOOKUP(AA63,'Expense History'!$AA$6:$AB$36,2,0)="x","include",0),IF(AND(VLOOKUP(AA63,'Expense History'!$AA$6:$AB$36,2,0)="x",AC63=$O$2),"include",0))</f>
        <v>include</v>
      </c>
      <c r="P63" s="1">
        <f>IF(O63="include",IF(AE63&gt;0,1+MAX(P64:P$2005),0),0)</f>
        <v>0</v>
      </c>
      <c r="Q63" s="1">
        <f>IF(AND(ISBLANK(AA62),AE62=0),0,(IF(MAX(Q64:Q$2005)&gt;0,0,ROW(R63))))</f>
        <v>0</v>
      </c>
      <c r="R63" s="1">
        <f>IF($O63="include",IF(AF63&gt;0,1+MAX(R64:R$2005),0),0)</f>
        <v>0</v>
      </c>
      <c r="S63" s="1">
        <f>IF($O63="include",IF(AG63&gt;0,1+MAX(S64:S$2005),0),0)</f>
        <v>0</v>
      </c>
      <c r="T63" s="1">
        <f>IF($O63="include",IF(AH63&gt;0,1+MAX(T64:T$2005),0),0)</f>
        <v>0</v>
      </c>
      <c r="U63" s="1">
        <f>IF($O63="include",IF(AI63&gt;0,1+MAX(U64:U$2005),0),0)</f>
        <v>0</v>
      </c>
      <c r="V63" s="1">
        <f>IF($O63="include",IF(AJ63&gt;0,1+MAX(V64:V$2005),0),0)</f>
        <v>0</v>
      </c>
      <c r="W63" s="1">
        <f>IF($O63="include",IF(AK63&gt;0,1+MAX(W64:W$2005),0),0)</f>
        <v>0</v>
      </c>
      <c r="X63" s="1">
        <f>IF($O63="include",IF(AL63&gt;0,1+MAX(X64:X$2005),0),0)</f>
        <v>0</v>
      </c>
      <c r="Y63" s="22" t="str">
        <f t="shared" si="7"/>
        <v xml:space="preserve">1 - </v>
      </c>
      <c r="AA63" s="42"/>
      <c r="AB63" s="43"/>
      <c r="AC63" s="43"/>
      <c r="AD63" s="44"/>
      <c r="AE63" s="11">
        <f t="shared" si="8"/>
        <v>0</v>
      </c>
      <c r="AF63" s="41"/>
      <c r="AG63" s="41"/>
      <c r="AH63" s="41"/>
      <c r="AI63" s="41"/>
      <c r="AJ63" s="41"/>
      <c r="AK63" s="41"/>
      <c r="AL63" s="41"/>
      <c r="BA63" s="1">
        <f t="shared" si="9"/>
        <v>0</v>
      </c>
      <c r="BB63" s="1">
        <f t="shared" si="10"/>
        <v>0</v>
      </c>
      <c r="BC63" s="1" t="str">
        <f t="shared" si="11"/>
        <v>No</v>
      </c>
      <c r="BD63" s="1">
        <f t="shared" si="12"/>
        <v>0</v>
      </c>
      <c r="BE63" s="1">
        <f t="shared" si="13"/>
        <v>0</v>
      </c>
      <c r="BF63" s="1">
        <f t="shared" si="14"/>
        <v>0</v>
      </c>
      <c r="BG63" s="1">
        <v>59</v>
      </c>
      <c r="BH63" s="1" t="e">
        <f t="shared" si="15"/>
        <v>#N/A</v>
      </c>
      <c r="BI63" s="1">
        <f t="shared" si="17"/>
        <v>2</v>
      </c>
      <c r="BJ63" s="1" t="e">
        <f t="shared" si="16"/>
        <v>#N/A</v>
      </c>
    </row>
    <row r="64" spans="1:62" x14ac:dyDescent="0.25">
      <c r="A64" s="1">
        <f t="shared" si="3"/>
        <v>1</v>
      </c>
      <c r="B64" s="1">
        <f>IF(YEAR(AD64)=$B$3,YEAR('Apartment Expenses'!AD64)&amp;" - "&amp;'Apartment Expenses'!AC64,0)</f>
        <v>0</v>
      </c>
      <c r="C64" s="1">
        <f t="shared" si="4"/>
        <v>0</v>
      </c>
      <c r="E64" s="1">
        <v>60</v>
      </c>
      <c r="F64" s="1">
        <f t="shared" si="5"/>
        <v>1</v>
      </c>
      <c r="G64" s="1">
        <f t="shared" si="1"/>
        <v>0</v>
      </c>
      <c r="H64" s="1">
        <f t="shared" si="2"/>
        <v>0</v>
      </c>
      <c r="J64" s="1" t="str">
        <f t="shared" si="6"/>
        <v>1900</v>
      </c>
      <c r="M64" s="1">
        <f>HLOOKUP('Expense History'!$AD$3,$P$4:$X$2004,ROW('Apartment Expenses'!L64)-3,0)</f>
        <v>0</v>
      </c>
      <c r="N64" s="1">
        <f>IF('Expense History'!$AD$3=Data!$G$4,'Apartment Expenses'!AE64,HLOOKUP('Expense History'!$AD$3,'Apartment Expenses'!$AE$4:$AL$2004,(ROW('Apartment Expenses'!M64)-3)))</f>
        <v>0</v>
      </c>
      <c r="O64" s="1" t="str">
        <f>IF($O$2="ALL",IF(VLOOKUP(AA64,'Expense History'!$AA$6:$AB$36,2,0)="x","include",0),IF(AND(VLOOKUP(AA64,'Expense History'!$AA$6:$AB$36,2,0)="x",AC64=$O$2),"include",0))</f>
        <v>include</v>
      </c>
      <c r="P64" s="1">
        <f>IF(O64="include",IF(AE64&gt;0,1+MAX(P65:P$2005),0),0)</f>
        <v>0</v>
      </c>
      <c r="Q64" s="1">
        <f>IF(AND(ISBLANK(AA63),AE63=0),0,(IF(MAX(Q65:Q$2005)&gt;0,0,ROW(R64))))</f>
        <v>0</v>
      </c>
      <c r="R64" s="1">
        <f>IF($O64="include",IF(AF64&gt;0,1+MAX(R65:R$2005),0),0)</f>
        <v>0</v>
      </c>
      <c r="S64" s="1">
        <f>IF($O64="include",IF(AG64&gt;0,1+MAX(S65:S$2005),0),0)</f>
        <v>0</v>
      </c>
      <c r="T64" s="1">
        <f>IF($O64="include",IF(AH64&gt;0,1+MAX(T65:T$2005),0),0)</f>
        <v>0</v>
      </c>
      <c r="U64" s="1">
        <f>IF($O64="include",IF(AI64&gt;0,1+MAX(U65:U$2005),0),0)</f>
        <v>0</v>
      </c>
      <c r="V64" s="1">
        <f>IF($O64="include",IF(AJ64&gt;0,1+MAX(V65:V$2005),0),0)</f>
        <v>0</v>
      </c>
      <c r="W64" s="1">
        <f>IF($O64="include",IF(AK64&gt;0,1+MAX(W65:W$2005),0),0)</f>
        <v>0</v>
      </c>
      <c r="X64" s="1">
        <f>IF($O64="include",IF(AL64&gt;0,1+MAX(X65:X$2005),0),0)</f>
        <v>0</v>
      </c>
      <c r="Y64" s="22" t="str">
        <f t="shared" si="7"/>
        <v xml:space="preserve">1 - </v>
      </c>
      <c r="AA64" s="42"/>
      <c r="AB64" s="43"/>
      <c r="AC64" s="43"/>
      <c r="AD64" s="44"/>
      <c r="AE64" s="11">
        <f t="shared" si="8"/>
        <v>0</v>
      </c>
      <c r="AF64" s="41"/>
      <c r="AG64" s="41"/>
      <c r="AH64" s="41"/>
      <c r="AI64" s="41"/>
      <c r="AJ64" s="41"/>
      <c r="AK64" s="41"/>
      <c r="AL64" s="41"/>
      <c r="BA64" s="1">
        <f t="shared" si="9"/>
        <v>0</v>
      </c>
      <c r="BB64" s="1">
        <f t="shared" si="10"/>
        <v>0</v>
      </c>
      <c r="BC64" s="1" t="str">
        <f t="shared" si="11"/>
        <v>No</v>
      </c>
      <c r="BD64" s="1">
        <f t="shared" si="12"/>
        <v>0</v>
      </c>
      <c r="BE64" s="1">
        <f t="shared" si="13"/>
        <v>0</v>
      </c>
      <c r="BF64" s="1">
        <f t="shared" si="14"/>
        <v>0</v>
      </c>
      <c r="BG64" s="1">
        <v>60</v>
      </c>
      <c r="BH64" s="1" t="e">
        <f t="shared" si="15"/>
        <v>#N/A</v>
      </c>
      <c r="BI64" s="1">
        <f t="shared" si="17"/>
        <v>2</v>
      </c>
      <c r="BJ64" s="1" t="e">
        <f t="shared" si="16"/>
        <v>#N/A</v>
      </c>
    </row>
    <row r="65" spans="1:62" x14ac:dyDescent="0.25">
      <c r="A65" s="1">
        <f t="shared" si="3"/>
        <v>1</v>
      </c>
      <c r="B65" s="1">
        <f>IF(YEAR(AD65)=$B$3,YEAR('Apartment Expenses'!AD65)&amp;" - "&amp;'Apartment Expenses'!AC65,0)</f>
        <v>0</v>
      </c>
      <c r="C65" s="1">
        <f t="shared" si="4"/>
        <v>0</v>
      </c>
      <c r="E65" s="1">
        <v>61</v>
      </c>
      <c r="F65" s="1">
        <f t="shared" si="5"/>
        <v>1</v>
      </c>
      <c r="G65" s="1">
        <f t="shared" si="1"/>
        <v>0</v>
      </c>
      <c r="H65" s="1">
        <f t="shared" si="2"/>
        <v>0</v>
      </c>
      <c r="J65" s="1" t="str">
        <f t="shared" si="6"/>
        <v>1900</v>
      </c>
      <c r="M65" s="1">
        <f>HLOOKUP('Expense History'!$AD$3,$P$4:$X$2004,ROW('Apartment Expenses'!L65)-3,0)</f>
        <v>0</v>
      </c>
      <c r="N65" s="1">
        <f>IF('Expense History'!$AD$3=Data!$G$4,'Apartment Expenses'!AE65,HLOOKUP('Expense History'!$AD$3,'Apartment Expenses'!$AE$4:$AL$2004,(ROW('Apartment Expenses'!M65)-3)))</f>
        <v>0</v>
      </c>
      <c r="O65" s="1" t="str">
        <f>IF($O$2="ALL",IF(VLOOKUP(AA65,'Expense History'!$AA$6:$AB$36,2,0)="x","include",0),IF(AND(VLOOKUP(AA65,'Expense History'!$AA$6:$AB$36,2,0)="x",AC65=$O$2),"include",0))</f>
        <v>include</v>
      </c>
      <c r="P65" s="1">
        <f>IF(O65="include",IF(AE65&gt;0,1+MAX(P66:P$2005),0),0)</f>
        <v>0</v>
      </c>
      <c r="Q65" s="1">
        <f>IF(AND(ISBLANK(AA64),AE64=0),0,(IF(MAX(Q66:Q$2005)&gt;0,0,ROW(R65))))</f>
        <v>0</v>
      </c>
      <c r="R65" s="1">
        <f>IF($O65="include",IF(AF65&gt;0,1+MAX(R66:R$2005),0),0)</f>
        <v>0</v>
      </c>
      <c r="S65" s="1">
        <f>IF($O65="include",IF(AG65&gt;0,1+MAX(S66:S$2005),0),0)</f>
        <v>0</v>
      </c>
      <c r="T65" s="1">
        <f>IF($O65="include",IF(AH65&gt;0,1+MAX(T66:T$2005),0),0)</f>
        <v>0</v>
      </c>
      <c r="U65" s="1">
        <f>IF($O65="include",IF(AI65&gt;0,1+MAX(U66:U$2005),0),0)</f>
        <v>0</v>
      </c>
      <c r="V65" s="1">
        <f>IF($O65="include",IF(AJ65&gt;0,1+MAX(V66:V$2005),0),0)</f>
        <v>0</v>
      </c>
      <c r="W65" s="1">
        <f>IF($O65="include",IF(AK65&gt;0,1+MAX(W66:W$2005),0),0)</f>
        <v>0</v>
      </c>
      <c r="X65" s="1">
        <f>IF($O65="include",IF(AL65&gt;0,1+MAX(X66:X$2005),0),0)</f>
        <v>0</v>
      </c>
      <c r="Y65" s="22" t="str">
        <f t="shared" si="7"/>
        <v xml:space="preserve">1 - </v>
      </c>
      <c r="AA65" s="42"/>
      <c r="AB65" s="43"/>
      <c r="AC65" s="43"/>
      <c r="AD65" s="44"/>
      <c r="AE65" s="11">
        <f t="shared" si="8"/>
        <v>0</v>
      </c>
      <c r="AF65" s="41"/>
      <c r="AG65" s="41"/>
      <c r="AH65" s="41"/>
      <c r="AI65" s="41"/>
      <c r="AJ65" s="41"/>
      <c r="AK65" s="41"/>
      <c r="AL65" s="41"/>
      <c r="BA65" s="1">
        <f t="shared" si="9"/>
        <v>0</v>
      </c>
      <c r="BB65" s="1">
        <f t="shared" si="10"/>
        <v>0</v>
      </c>
      <c r="BC65" s="1" t="str">
        <f t="shared" si="11"/>
        <v>No</v>
      </c>
      <c r="BD65" s="1">
        <f t="shared" si="12"/>
        <v>0</v>
      </c>
      <c r="BE65" s="1">
        <f t="shared" si="13"/>
        <v>0</v>
      </c>
      <c r="BF65" s="1">
        <f t="shared" si="14"/>
        <v>0</v>
      </c>
      <c r="BG65" s="1">
        <v>61</v>
      </c>
      <c r="BH65" s="1" t="e">
        <f t="shared" si="15"/>
        <v>#N/A</v>
      </c>
      <c r="BI65" s="1">
        <f t="shared" si="17"/>
        <v>2</v>
      </c>
      <c r="BJ65" s="1" t="e">
        <f t="shared" si="16"/>
        <v>#N/A</v>
      </c>
    </row>
    <row r="66" spans="1:62" x14ac:dyDescent="0.25">
      <c r="A66" s="1">
        <f t="shared" si="3"/>
        <v>1</v>
      </c>
      <c r="B66" s="1">
        <f>IF(YEAR(AD66)=$B$3,YEAR('Apartment Expenses'!AD66)&amp;" - "&amp;'Apartment Expenses'!AC66,0)</f>
        <v>0</v>
      </c>
      <c r="C66" s="1">
        <f t="shared" si="4"/>
        <v>0</v>
      </c>
      <c r="E66" s="1">
        <v>62</v>
      </c>
      <c r="F66" s="1">
        <f t="shared" si="5"/>
        <v>1</v>
      </c>
      <c r="G66" s="1">
        <f t="shared" si="1"/>
        <v>0</v>
      </c>
      <c r="H66" s="1">
        <f t="shared" si="2"/>
        <v>0</v>
      </c>
      <c r="J66" s="1" t="str">
        <f t="shared" si="6"/>
        <v>1900</v>
      </c>
      <c r="M66" s="1">
        <f>HLOOKUP('Expense History'!$AD$3,$P$4:$X$2004,ROW('Apartment Expenses'!L66)-3,0)</f>
        <v>0</v>
      </c>
      <c r="N66" s="1">
        <f>IF('Expense History'!$AD$3=Data!$G$4,'Apartment Expenses'!AE66,HLOOKUP('Expense History'!$AD$3,'Apartment Expenses'!$AE$4:$AL$2004,(ROW('Apartment Expenses'!M66)-3)))</f>
        <v>0</v>
      </c>
      <c r="O66" s="1" t="str">
        <f>IF($O$2="ALL",IF(VLOOKUP(AA66,'Expense History'!$AA$6:$AB$36,2,0)="x","include",0),IF(AND(VLOOKUP(AA66,'Expense History'!$AA$6:$AB$36,2,0)="x",AC66=$O$2),"include",0))</f>
        <v>include</v>
      </c>
      <c r="P66" s="1">
        <f>IF(O66="include",IF(AE66&gt;0,1+MAX(P67:P$2005),0),0)</f>
        <v>0</v>
      </c>
      <c r="Q66" s="1">
        <f>IF(AND(ISBLANK(AA65),AE65=0),0,(IF(MAX(Q67:Q$2005)&gt;0,0,ROW(R66))))</f>
        <v>0</v>
      </c>
      <c r="R66" s="1">
        <f>IF($O66="include",IF(AF66&gt;0,1+MAX(R67:R$2005),0),0)</f>
        <v>0</v>
      </c>
      <c r="S66" s="1">
        <f>IF($O66="include",IF(AG66&gt;0,1+MAX(S67:S$2005),0),0)</f>
        <v>0</v>
      </c>
      <c r="T66" s="1">
        <f>IF($O66="include",IF(AH66&gt;0,1+MAX(T67:T$2005),0),0)</f>
        <v>0</v>
      </c>
      <c r="U66" s="1">
        <f>IF($O66="include",IF(AI66&gt;0,1+MAX(U67:U$2005),0),0)</f>
        <v>0</v>
      </c>
      <c r="V66" s="1">
        <f>IF($O66="include",IF(AJ66&gt;0,1+MAX(V67:V$2005),0),0)</f>
        <v>0</v>
      </c>
      <c r="W66" s="1">
        <f>IF($O66="include",IF(AK66&gt;0,1+MAX(W67:W$2005),0),0)</f>
        <v>0</v>
      </c>
      <c r="X66" s="1">
        <f>IF($O66="include",IF(AL66&gt;0,1+MAX(X67:X$2005),0),0)</f>
        <v>0</v>
      </c>
      <c r="Y66" s="22" t="str">
        <f t="shared" si="7"/>
        <v xml:space="preserve">1 - </v>
      </c>
      <c r="AA66" s="42"/>
      <c r="AB66" s="43"/>
      <c r="AC66" s="43"/>
      <c r="AD66" s="44"/>
      <c r="AE66" s="11">
        <f t="shared" si="8"/>
        <v>0</v>
      </c>
      <c r="AF66" s="41"/>
      <c r="AG66" s="41"/>
      <c r="AH66" s="41"/>
      <c r="AI66" s="41"/>
      <c r="AJ66" s="41"/>
      <c r="AK66" s="41"/>
      <c r="AL66" s="41"/>
      <c r="BA66" s="1">
        <f t="shared" si="9"/>
        <v>0</v>
      </c>
      <c r="BB66" s="1">
        <f t="shared" si="10"/>
        <v>0</v>
      </c>
      <c r="BC66" s="1" t="str">
        <f t="shared" si="11"/>
        <v>No</v>
      </c>
      <c r="BD66" s="1">
        <f t="shared" si="12"/>
        <v>0</v>
      </c>
      <c r="BE66" s="1">
        <f t="shared" si="13"/>
        <v>0</v>
      </c>
      <c r="BF66" s="1">
        <f t="shared" si="14"/>
        <v>0</v>
      </c>
      <c r="BG66" s="1">
        <v>62</v>
      </c>
      <c r="BH66" s="1" t="e">
        <f t="shared" si="15"/>
        <v>#N/A</v>
      </c>
      <c r="BI66" s="1">
        <f t="shared" si="17"/>
        <v>2</v>
      </c>
      <c r="BJ66" s="1" t="e">
        <f t="shared" si="16"/>
        <v>#N/A</v>
      </c>
    </row>
    <row r="67" spans="1:62" x14ac:dyDescent="0.25">
      <c r="A67" s="1">
        <f t="shared" si="3"/>
        <v>1</v>
      </c>
      <c r="B67" s="1">
        <f>IF(YEAR(AD67)=$B$3,YEAR('Apartment Expenses'!AD67)&amp;" - "&amp;'Apartment Expenses'!AC67,0)</f>
        <v>0</v>
      </c>
      <c r="C67" s="1">
        <f t="shared" si="4"/>
        <v>0</v>
      </c>
      <c r="E67" s="1">
        <v>63</v>
      </c>
      <c r="F67" s="1">
        <f t="shared" si="5"/>
        <v>1</v>
      </c>
      <c r="G67" s="1">
        <f t="shared" si="1"/>
        <v>0</v>
      </c>
      <c r="H67" s="1">
        <f t="shared" si="2"/>
        <v>0</v>
      </c>
      <c r="J67" s="1" t="str">
        <f t="shared" si="6"/>
        <v>1900</v>
      </c>
      <c r="M67" s="1">
        <f>HLOOKUP('Expense History'!$AD$3,$P$4:$X$2004,ROW('Apartment Expenses'!L67)-3,0)</f>
        <v>0</v>
      </c>
      <c r="N67" s="1">
        <f>IF('Expense History'!$AD$3=Data!$G$4,'Apartment Expenses'!AE67,HLOOKUP('Expense History'!$AD$3,'Apartment Expenses'!$AE$4:$AL$2004,(ROW('Apartment Expenses'!M67)-3)))</f>
        <v>0</v>
      </c>
      <c r="O67" s="1" t="str">
        <f>IF($O$2="ALL",IF(VLOOKUP(AA67,'Expense History'!$AA$6:$AB$36,2,0)="x","include",0),IF(AND(VLOOKUP(AA67,'Expense History'!$AA$6:$AB$36,2,0)="x",AC67=$O$2),"include",0))</f>
        <v>include</v>
      </c>
      <c r="P67" s="1">
        <f>IF(O67="include",IF(AE67&gt;0,1+MAX(P68:P$2005),0),0)</f>
        <v>0</v>
      </c>
      <c r="Q67" s="1">
        <f>IF(AND(ISBLANK(AA66),AE66=0),0,(IF(MAX(Q68:Q$2005)&gt;0,0,ROW(R67))))</f>
        <v>0</v>
      </c>
      <c r="R67" s="1">
        <f>IF($O67="include",IF(AF67&gt;0,1+MAX(R68:R$2005),0),0)</f>
        <v>0</v>
      </c>
      <c r="S67" s="1">
        <f>IF($O67="include",IF(AG67&gt;0,1+MAX(S68:S$2005),0),0)</f>
        <v>0</v>
      </c>
      <c r="T67" s="1">
        <f>IF($O67="include",IF(AH67&gt;0,1+MAX(T68:T$2005),0),0)</f>
        <v>0</v>
      </c>
      <c r="U67" s="1">
        <f>IF($O67="include",IF(AI67&gt;0,1+MAX(U68:U$2005),0),0)</f>
        <v>0</v>
      </c>
      <c r="V67" s="1">
        <f>IF($O67="include",IF(AJ67&gt;0,1+MAX(V68:V$2005),0),0)</f>
        <v>0</v>
      </c>
      <c r="W67" s="1">
        <f>IF($O67="include",IF(AK67&gt;0,1+MAX(W68:W$2005),0),0)</f>
        <v>0</v>
      </c>
      <c r="X67" s="1">
        <f>IF($O67="include",IF(AL67&gt;0,1+MAX(X68:X$2005),0),0)</f>
        <v>0</v>
      </c>
      <c r="Y67" s="22" t="str">
        <f t="shared" si="7"/>
        <v xml:space="preserve">1 - </v>
      </c>
      <c r="AA67" s="42"/>
      <c r="AB67" s="43"/>
      <c r="AC67" s="43"/>
      <c r="AD67" s="44"/>
      <c r="AE67" s="11">
        <f t="shared" si="8"/>
        <v>0</v>
      </c>
      <c r="AF67" s="41"/>
      <c r="AG67" s="41"/>
      <c r="AH67" s="41"/>
      <c r="AI67" s="41"/>
      <c r="AJ67" s="41"/>
      <c r="AK67" s="41"/>
      <c r="AL67" s="41"/>
      <c r="BA67" s="1">
        <f t="shared" si="9"/>
        <v>0</v>
      </c>
      <c r="BB67" s="1">
        <f t="shared" si="10"/>
        <v>0</v>
      </c>
      <c r="BC67" s="1" t="str">
        <f t="shared" si="11"/>
        <v>No</v>
      </c>
      <c r="BD67" s="1">
        <f t="shared" si="12"/>
        <v>0</v>
      </c>
      <c r="BE67" s="1">
        <f t="shared" si="13"/>
        <v>0</v>
      </c>
      <c r="BF67" s="1">
        <f t="shared" si="14"/>
        <v>0</v>
      </c>
      <c r="BG67" s="1">
        <v>63</v>
      </c>
      <c r="BH67" s="1" t="e">
        <f t="shared" si="15"/>
        <v>#N/A</v>
      </c>
      <c r="BI67" s="1">
        <f t="shared" si="17"/>
        <v>2</v>
      </c>
      <c r="BJ67" s="1" t="e">
        <f t="shared" si="16"/>
        <v>#N/A</v>
      </c>
    </row>
    <row r="68" spans="1:62" x14ac:dyDescent="0.25">
      <c r="A68" s="1">
        <f t="shared" si="3"/>
        <v>1</v>
      </c>
      <c r="B68" s="1">
        <f>IF(YEAR(AD68)=$B$3,YEAR('Apartment Expenses'!AD68)&amp;" - "&amp;'Apartment Expenses'!AC68,0)</f>
        <v>0</v>
      </c>
      <c r="C68" s="1">
        <f t="shared" si="4"/>
        <v>0</v>
      </c>
      <c r="E68" s="1">
        <v>64</v>
      </c>
      <c r="F68" s="1">
        <f t="shared" si="5"/>
        <v>1</v>
      </c>
      <c r="G68" s="1">
        <f t="shared" si="1"/>
        <v>0</v>
      </c>
      <c r="H68" s="1">
        <f t="shared" si="2"/>
        <v>0</v>
      </c>
      <c r="J68" s="1" t="str">
        <f t="shared" si="6"/>
        <v>1900</v>
      </c>
      <c r="M68" s="1">
        <f>HLOOKUP('Expense History'!$AD$3,$P$4:$X$2004,ROW('Apartment Expenses'!L68)-3,0)</f>
        <v>0</v>
      </c>
      <c r="N68" s="1">
        <f>IF('Expense History'!$AD$3=Data!$G$4,'Apartment Expenses'!AE68,HLOOKUP('Expense History'!$AD$3,'Apartment Expenses'!$AE$4:$AL$2004,(ROW('Apartment Expenses'!M68)-3)))</f>
        <v>0</v>
      </c>
      <c r="O68" s="1" t="str">
        <f>IF($O$2="ALL",IF(VLOOKUP(AA68,'Expense History'!$AA$6:$AB$36,2,0)="x","include",0),IF(AND(VLOOKUP(AA68,'Expense History'!$AA$6:$AB$36,2,0)="x",AC68=$O$2),"include",0))</f>
        <v>include</v>
      </c>
      <c r="P68" s="1">
        <f>IF(O68="include",IF(AE68&gt;0,1+MAX(P69:P$2005),0),0)</f>
        <v>0</v>
      </c>
      <c r="Q68" s="1">
        <f>IF(AND(ISBLANK(AA67),AE67=0),0,(IF(MAX(Q69:Q$2005)&gt;0,0,ROW(R68))))</f>
        <v>0</v>
      </c>
      <c r="R68" s="1">
        <f>IF($O68="include",IF(AF68&gt;0,1+MAX(R69:R$2005),0),0)</f>
        <v>0</v>
      </c>
      <c r="S68" s="1">
        <f>IF($O68="include",IF(AG68&gt;0,1+MAX(S69:S$2005),0),0)</f>
        <v>0</v>
      </c>
      <c r="T68" s="1">
        <f>IF($O68="include",IF(AH68&gt;0,1+MAX(T69:T$2005),0),0)</f>
        <v>0</v>
      </c>
      <c r="U68" s="1">
        <f>IF($O68="include",IF(AI68&gt;0,1+MAX(U69:U$2005),0),0)</f>
        <v>0</v>
      </c>
      <c r="V68" s="1">
        <f>IF($O68="include",IF(AJ68&gt;0,1+MAX(V69:V$2005),0),0)</f>
        <v>0</v>
      </c>
      <c r="W68" s="1">
        <f>IF($O68="include",IF(AK68&gt;0,1+MAX(W69:W$2005),0),0)</f>
        <v>0</v>
      </c>
      <c r="X68" s="1">
        <f>IF($O68="include",IF(AL68&gt;0,1+MAX(X69:X$2005),0),0)</f>
        <v>0</v>
      </c>
      <c r="Y68" s="22" t="str">
        <f t="shared" si="7"/>
        <v xml:space="preserve">1 - </v>
      </c>
      <c r="AA68" s="42"/>
      <c r="AB68" s="43"/>
      <c r="AC68" s="43"/>
      <c r="AD68" s="44"/>
      <c r="AE68" s="11">
        <f t="shared" si="8"/>
        <v>0</v>
      </c>
      <c r="AF68" s="41"/>
      <c r="AG68" s="41"/>
      <c r="AH68" s="41"/>
      <c r="AI68" s="41"/>
      <c r="AJ68" s="41"/>
      <c r="AK68" s="41"/>
      <c r="AL68" s="41"/>
      <c r="BA68" s="1">
        <f t="shared" si="9"/>
        <v>0</v>
      </c>
      <c r="BB68" s="1">
        <f t="shared" si="10"/>
        <v>0</v>
      </c>
      <c r="BC68" s="1" t="str">
        <f t="shared" si="11"/>
        <v>No</v>
      </c>
      <c r="BD68" s="1">
        <f t="shared" si="12"/>
        <v>0</v>
      </c>
      <c r="BE68" s="1">
        <f t="shared" si="13"/>
        <v>0</v>
      </c>
      <c r="BF68" s="1">
        <f t="shared" si="14"/>
        <v>0</v>
      </c>
      <c r="BG68" s="1">
        <v>64</v>
      </c>
      <c r="BH68" s="1" t="e">
        <f t="shared" si="15"/>
        <v>#N/A</v>
      </c>
      <c r="BI68" s="1">
        <f t="shared" si="17"/>
        <v>2</v>
      </c>
      <c r="BJ68" s="1" t="e">
        <f t="shared" si="16"/>
        <v>#N/A</v>
      </c>
    </row>
    <row r="69" spans="1:62" x14ac:dyDescent="0.25">
      <c r="A69" s="1">
        <f t="shared" si="3"/>
        <v>1</v>
      </c>
      <c r="B69" s="1">
        <f>IF(YEAR(AD69)=$B$3,YEAR('Apartment Expenses'!AD69)&amp;" - "&amp;'Apartment Expenses'!AC69,0)</f>
        <v>0</v>
      </c>
      <c r="C69" s="1">
        <f t="shared" si="4"/>
        <v>0</v>
      </c>
      <c r="E69" s="1">
        <v>65</v>
      </c>
      <c r="F69" s="1">
        <f t="shared" si="5"/>
        <v>1</v>
      </c>
      <c r="G69" s="1">
        <f t="shared" ref="G69:G132" si="18">IF(ISERROR(VLOOKUP(E69,A:B,2,0)),0,VLOOKUP(E69,A:B,2,0))</f>
        <v>0</v>
      </c>
      <c r="H69" s="1">
        <f t="shared" ref="H69:H132" si="19">VLOOKUP(G69,B:C,2,0)</f>
        <v>0</v>
      </c>
      <c r="J69" s="1" t="str">
        <f t="shared" si="6"/>
        <v>1900</v>
      </c>
      <c r="M69" s="1">
        <f>HLOOKUP('Expense History'!$AD$3,$P$4:$X$2004,ROW('Apartment Expenses'!L69)-3,0)</f>
        <v>0</v>
      </c>
      <c r="N69" s="1">
        <f>IF('Expense History'!$AD$3=Data!$G$4,'Apartment Expenses'!AE69,HLOOKUP('Expense History'!$AD$3,'Apartment Expenses'!$AE$4:$AL$2004,(ROW('Apartment Expenses'!M69)-3)))</f>
        <v>0</v>
      </c>
      <c r="O69" s="1" t="str">
        <f>IF($O$2="ALL",IF(VLOOKUP(AA69,'Expense History'!$AA$6:$AB$36,2,0)="x","include",0),IF(AND(VLOOKUP(AA69,'Expense History'!$AA$6:$AB$36,2,0)="x",AC69=$O$2),"include",0))</f>
        <v>include</v>
      </c>
      <c r="P69" s="1">
        <f>IF(O69="include",IF(AE69&gt;0,1+MAX(P70:P$2005),0),0)</f>
        <v>0</v>
      </c>
      <c r="Q69" s="1">
        <f>IF(AND(ISBLANK(AA68),AE68=0),0,(IF(MAX(Q70:Q$2005)&gt;0,0,ROW(R69))))</f>
        <v>0</v>
      </c>
      <c r="R69" s="1">
        <f>IF($O69="include",IF(AF69&gt;0,1+MAX(R70:R$2005),0),0)</f>
        <v>0</v>
      </c>
      <c r="S69" s="1">
        <f>IF($O69="include",IF(AG69&gt;0,1+MAX(S70:S$2005),0),0)</f>
        <v>0</v>
      </c>
      <c r="T69" s="1">
        <f>IF($O69="include",IF(AH69&gt;0,1+MAX(T70:T$2005),0),0)</f>
        <v>0</v>
      </c>
      <c r="U69" s="1">
        <f>IF($O69="include",IF(AI69&gt;0,1+MAX(U70:U$2005),0),0)</f>
        <v>0</v>
      </c>
      <c r="V69" s="1">
        <f>IF($O69="include",IF(AJ69&gt;0,1+MAX(V70:V$2005),0),0)</f>
        <v>0</v>
      </c>
      <c r="W69" s="1">
        <f>IF($O69="include",IF(AK69&gt;0,1+MAX(W70:W$2005),0),0)</f>
        <v>0</v>
      </c>
      <c r="X69" s="1">
        <f>IF($O69="include",IF(AL69&gt;0,1+MAX(X70:X$2005),0),0)</f>
        <v>0</v>
      </c>
      <c r="Y69" s="22" t="str">
        <f t="shared" si="7"/>
        <v xml:space="preserve">1 - </v>
      </c>
      <c r="AA69" s="42"/>
      <c r="AB69" s="43"/>
      <c r="AC69" s="43"/>
      <c r="AD69" s="44"/>
      <c r="AE69" s="11">
        <f t="shared" si="8"/>
        <v>0</v>
      </c>
      <c r="AF69" s="41"/>
      <c r="AG69" s="41"/>
      <c r="AH69" s="41"/>
      <c r="AI69" s="41"/>
      <c r="AJ69" s="41"/>
      <c r="AK69" s="41"/>
      <c r="AL69" s="41"/>
      <c r="BA69" s="1">
        <f t="shared" si="9"/>
        <v>0</v>
      </c>
      <c r="BB69" s="1">
        <f t="shared" si="10"/>
        <v>0</v>
      </c>
      <c r="BC69" s="1" t="str">
        <f t="shared" si="11"/>
        <v>No</v>
      </c>
      <c r="BD69" s="1">
        <f t="shared" si="12"/>
        <v>0</v>
      </c>
      <c r="BE69" s="1">
        <f t="shared" si="13"/>
        <v>0</v>
      </c>
      <c r="BF69" s="1">
        <f t="shared" si="14"/>
        <v>0</v>
      </c>
      <c r="BG69" s="1">
        <v>65</v>
      </c>
      <c r="BH69" s="1" t="e">
        <f t="shared" si="15"/>
        <v>#N/A</v>
      </c>
      <c r="BI69" s="1">
        <f t="shared" si="17"/>
        <v>2</v>
      </c>
      <c r="BJ69" s="1" t="e">
        <f t="shared" si="16"/>
        <v>#N/A</v>
      </c>
    </row>
    <row r="70" spans="1:62" x14ac:dyDescent="0.25">
      <c r="A70" s="1">
        <f t="shared" ref="A70:A133" si="20">RANK(C70,$C$5:$C$2004,0)</f>
        <v>1</v>
      </c>
      <c r="B70" s="1">
        <f>IF(YEAR(AD70)=$B$3,YEAR('Apartment Expenses'!AD70)&amp;" - "&amp;'Apartment Expenses'!AC70,0)</f>
        <v>0</v>
      </c>
      <c r="C70" s="1">
        <f t="shared" ref="C70:C133" si="21">IF(YEAR(AD70)=$B$3,SUMIF($B$5:$B$2004,B70,$AE$5:$AE$2004),0)</f>
        <v>0</v>
      </c>
      <c r="E70" s="1">
        <v>66</v>
      </c>
      <c r="F70" s="1">
        <f t="shared" ref="F70:F133" si="22">IF(G70=0,F69,F69+1)</f>
        <v>1</v>
      </c>
      <c r="G70" s="1">
        <f t="shared" si="18"/>
        <v>0</v>
      </c>
      <c r="H70" s="1">
        <f t="shared" si="19"/>
        <v>0</v>
      </c>
      <c r="J70" s="1" t="str">
        <f t="shared" ref="J70:J133" si="23">YEAR(AD70)&amp;AC70</f>
        <v>1900</v>
      </c>
      <c r="M70" s="1">
        <f>HLOOKUP('Expense History'!$AD$3,$P$4:$X$2004,ROW('Apartment Expenses'!L70)-3,0)</f>
        <v>0</v>
      </c>
      <c r="N70" s="1">
        <f>IF('Expense History'!$AD$3=Data!$G$4,'Apartment Expenses'!AE70,HLOOKUP('Expense History'!$AD$3,'Apartment Expenses'!$AE$4:$AL$2004,(ROW('Apartment Expenses'!M70)-3)))</f>
        <v>0</v>
      </c>
      <c r="O70" s="1" t="str">
        <f>IF($O$2="ALL",IF(VLOOKUP(AA70,'Expense History'!$AA$6:$AB$36,2,0)="x","include",0),IF(AND(VLOOKUP(AA70,'Expense History'!$AA$6:$AB$36,2,0)="x",AC70=$O$2),"include",0))</f>
        <v>include</v>
      </c>
      <c r="P70" s="1">
        <f>IF(O70="include",IF(AE70&gt;0,1+MAX(P71:P$2005),0),0)</f>
        <v>0</v>
      </c>
      <c r="Q70" s="1">
        <f>IF(AND(ISBLANK(AA69),AE69=0),0,(IF(MAX(Q71:Q$2005)&gt;0,0,ROW(R70))))</f>
        <v>0</v>
      </c>
      <c r="R70" s="1">
        <f>IF($O70="include",IF(AF70&gt;0,1+MAX(R71:R$2005),0),0)</f>
        <v>0</v>
      </c>
      <c r="S70" s="1">
        <f>IF($O70="include",IF(AG70&gt;0,1+MAX(S71:S$2005),0),0)</f>
        <v>0</v>
      </c>
      <c r="T70" s="1">
        <f>IF($O70="include",IF(AH70&gt;0,1+MAX(T71:T$2005),0),0)</f>
        <v>0</v>
      </c>
      <c r="U70" s="1">
        <f>IF($O70="include",IF(AI70&gt;0,1+MAX(U71:U$2005),0),0)</f>
        <v>0</v>
      </c>
      <c r="V70" s="1">
        <f>IF($O70="include",IF(AJ70&gt;0,1+MAX(V71:V$2005),0),0)</f>
        <v>0</v>
      </c>
      <c r="W70" s="1">
        <f>IF($O70="include",IF(AK70&gt;0,1+MAX(W71:W$2005),0),0)</f>
        <v>0</v>
      </c>
      <c r="X70" s="1">
        <f>IF($O70="include",IF(AL70&gt;0,1+MAX(X71:X$2005),0),0)</f>
        <v>0</v>
      </c>
      <c r="Y70" s="22" t="str">
        <f t="shared" ref="Y70:Y133" si="24">DATEVALUE(MONTH(AD70)&amp;"/1/"&amp;YEAR(AD70))&amp;" - "&amp;AA70</f>
        <v xml:space="preserve">1 - </v>
      </c>
      <c r="AA70" s="42"/>
      <c r="AB70" s="43"/>
      <c r="AC70" s="43"/>
      <c r="AD70" s="44"/>
      <c r="AE70" s="11">
        <f t="shared" ref="AE70:AE133" si="25">SUM(AF70:AL70)</f>
        <v>0</v>
      </c>
      <c r="AF70" s="41"/>
      <c r="AG70" s="41"/>
      <c r="AH70" s="41"/>
      <c r="AI70" s="41"/>
      <c r="AJ70" s="41"/>
      <c r="AK70" s="41"/>
      <c r="AL70" s="41"/>
      <c r="BA70" s="1">
        <f t="shared" ref="BA70:BA133" si="26">AC70</f>
        <v>0</v>
      </c>
      <c r="BB70" s="1">
        <f t="shared" ref="BB70:BB133" si="27">SUMIF(AC:AC,BA70,AE:AE)</f>
        <v>0</v>
      </c>
      <c r="BC70" s="1" t="str">
        <f t="shared" ref="BC70:BC133" si="28">IF(ISERROR(VLOOKUP($B$3&amp;" - "&amp;BA70,B:B,1,0)),"No","Yes")</f>
        <v>No</v>
      </c>
      <c r="BD70" s="1">
        <f t="shared" ref="BD70:BD133" si="29">IF(BC70="Yes",0,SUMIF(BA:BA,BA70,BB:BB))</f>
        <v>0</v>
      </c>
      <c r="BE70" s="1">
        <f t="shared" ref="BE70:BE133" si="30">IF(BD70=0,0,RANK(BD70,BD:BD))</f>
        <v>0</v>
      </c>
      <c r="BF70" s="1">
        <f t="shared" ref="BF70:BF133" si="31">BA70</f>
        <v>0</v>
      </c>
      <c r="BG70" s="1">
        <v>66</v>
      </c>
      <c r="BH70" s="1" t="e">
        <f t="shared" ref="BH70:BH133" si="32">VLOOKUP(BG70,BE:BF,2,0)</f>
        <v>#N/A</v>
      </c>
      <c r="BI70" s="1">
        <f t="shared" si="17"/>
        <v>2</v>
      </c>
      <c r="BJ70" s="1" t="e">
        <f t="shared" ref="BJ70:BJ133" si="33">BH70</f>
        <v>#N/A</v>
      </c>
    </row>
    <row r="71" spans="1:62" x14ac:dyDescent="0.25">
      <c r="A71" s="1">
        <f t="shared" si="20"/>
        <v>1</v>
      </c>
      <c r="B71" s="1">
        <f>IF(YEAR(AD71)=$B$3,YEAR('Apartment Expenses'!AD71)&amp;" - "&amp;'Apartment Expenses'!AC71,0)</f>
        <v>0</v>
      </c>
      <c r="C71" s="1">
        <f t="shared" si="21"/>
        <v>0</v>
      </c>
      <c r="E71" s="1">
        <v>67</v>
      </c>
      <c r="F71" s="1">
        <f t="shared" si="22"/>
        <v>1</v>
      </c>
      <c r="G71" s="1">
        <f t="shared" si="18"/>
        <v>0</v>
      </c>
      <c r="H71" s="1">
        <f t="shared" si="19"/>
        <v>0</v>
      </c>
      <c r="J71" s="1" t="str">
        <f t="shared" si="23"/>
        <v>1900</v>
      </c>
      <c r="M71" s="1">
        <f>HLOOKUP('Expense History'!$AD$3,$P$4:$X$2004,ROW('Apartment Expenses'!L71)-3,0)</f>
        <v>0</v>
      </c>
      <c r="N71" s="1">
        <f>IF('Expense History'!$AD$3=Data!$G$4,'Apartment Expenses'!AE71,HLOOKUP('Expense History'!$AD$3,'Apartment Expenses'!$AE$4:$AL$2004,(ROW('Apartment Expenses'!M71)-3)))</f>
        <v>0</v>
      </c>
      <c r="O71" s="1" t="str">
        <f>IF($O$2="ALL",IF(VLOOKUP(AA71,'Expense History'!$AA$6:$AB$36,2,0)="x","include",0),IF(AND(VLOOKUP(AA71,'Expense History'!$AA$6:$AB$36,2,0)="x",AC71=$O$2),"include",0))</f>
        <v>include</v>
      </c>
      <c r="P71" s="1">
        <f>IF(O71="include",IF(AE71&gt;0,1+MAX(P72:P$2005),0),0)</f>
        <v>0</v>
      </c>
      <c r="Q71" s="1">
        <f>IF(AND(ISBLANK(AA70),AE70=0),0,(IF(MAX(Q72:Q$2005)&gt;0,0,ROW(R71))))</f>
        <v>0</v>
      </c>
      <c r="R71" s="1">
        <f>IF($O71="include",IF(AF71&gt;0,1+MAX(R72:R$2005),0),0)</f>
        <v>0</v>
      </c>
      <c r="S71" s="1">
        <f>IF($O71="include",IF(AG71&gt;0,1+MAX(S72:S$2005),0),0)</f>
        <v>0</v>
      </c>
      <c r="T71" s="1">
        <f>IF($O71="include",IF(AH71&gt;0,1+MAX(T72:T$2005),0),0)</f>
        <v>0</v>
      </c>
      <c r="U71" s="1">
        <f>IF($O71="include",IF(AI71&gt;0,1+MAX(U72:U$2005),0),0)</f>
        <v>0</v>
      </c>
      <c r="V71" s="1">
        <f>IF($O71="include",IF(AJ71&gt;0,1+MAX(V72:V$2005),0),0)</f>
        <v>0</v>
      </c>
      <c r="W71" s="1">
        <f>IF($O71="include",IF(AK71&gt;0,1+MAX(W72:W$2005),0),0)</f>
        <v>0</v>
      </c>
      <c r="X71" s="1">
        <f>IF($O71="include",IF(AL71&gt;0,1+MAX(X72:X$2005),0),0)</f>
        <v>0</v>
      </c>
      <c r="Y71" s="22" t="str">
        <f t="shared" si="24"/>
        <v xml:space="preserve">1 - </v>
      </c>
      <c r="AA71" s="42"/>
      <c r="AB71" s="43"/>
      <c r="AC71" s="43"/>
      <c r="AD71" s="44"/>
      <c r="AE71" s="11">
        <f t="shared" si="25"/>
        <v>0</v>
      </c>
      <c r="AF71" s="41"/>
      <c r="AG71" s="41"/>
      <c r="AH71" s="41"/>
      <c r="AI71" s="41"/>
      <c r="AJ71" s="41"/>
      <c r="AK71" s="41"/>
      <c r="AL71" s="41"/>
      <c r="BA71" s="1">
        <f t="shared" si="26"/>
        <v>0</v>
      </c>
      <c r="BB71" s="1">
        <f t="shared" si="27"/>
        <v>0</v>
      </c>
      <c r="BC71" s="1" t="str">
        <f t="shared" si="28"/>
        <v>No</v>
      </c>
      <c r="BD71" s="1">
        <f t="shared" si="29"/>
        <v>0</v>
      </c>
      <c r="BE71" s="1">
        <f t="shared" si="30"/>
        <v>0</v>
      </c>
      <c r="BF71" s="1">
        <f t="shared" si="31"/>
        <v>0</v>
      </c>
      <c r="BG71" s="1">
        <v>67</v>
      </c>
      <c r="BH71" s="1" t="e">
        <f t="shared" si="32"/>
        <v>#N/A</v>
      </c>
      <c r="BI71" s="1">
        <f t="shared" ref="BI71:BI134" si="34">IF(ISERROR(BH71),BI70,BI70+1)</f>
        <v>2</v>
      </c>
      <c r="BJ71" s="1" t="e">
        <f t="shared" si="33"/>
        <v>#N/A</v>
      </c>
    </row>
    <row r="72" spans="1:62" x14ac:dyDescent="0.25">
      <c r="A72" s="1">
        <f t="shared" si="20"/>
        <v>1</v>
      </c>
      <c r="B72" s="1">
        <f>IF(YEAR(AD72)=$B$3,YEAR('Apartment Expenses'!AD72)&amp;" - "&amp;'Apartment Expenses'!AC72,0)</f>
        <v>0</v>
      </c>
      <c r="C72" s="1">
        <f t="shared" si="21"/>
        <v>0</v>
      </c>
      <c r="E72" s="1">
        <v>68</v>
      </c>
      <c r="F72" s="1">
        <f t="shared" si="22"/>
        <v>1</v>
      </c>
      <c r="G72" s="1">
        <f t="shared" si="18"/>
        <v>0</v>
      </c>
      <c r="H72" s="1">
        <f t="shared" si="19"/>
        <v>0</v>
      </c>
      <c r="J72" s="1" t="str">
        <f t="shared" si="23"/>
        <v>1900</v>
      </c>
      <c r="M72" s="1">
        <f>HLOOKUP('Expense History'!$AD$3,$P$4:$X$2004,ROW('Apartment Expenses'!L72)-3,0)</f>
        <v>0</v>
      </c>
      <c r="N72" s="1">
        <f>IF('Expense History'!$AD$3=Data!$G$4,'Apartment Expenses'!AE72,HLOOKUP('Expense History'!$AD$3,'Apartment Expenses'!$AE$4:$AL$2004,(ROW('Apartment Expenses'!M72)-3)))</f>
        <v>0</v>
      </c>
      <c r="O72" s="1" t="str">
        <f>IF($O$2="ALL",IF(VLOOKUP(AA72,'Expense History'!$AA$6:$AB$36,2,0)="x","include",0),IF(AND(VLOOKUP(AA72,'Expense History'!$AA$6:$AB$36,2,0)="x",AC72=$O$2),"include",0))</f>
        <v>include</v>
      </c>
      <c r="P72" s="1">
        <f>IF(O72="include",IF(AE72&gt;0,1+MAX(P73:P$2005),0),0)</f>
        <v>0</v>
      </c>
      <c r="Q72" s="1">
        <f>IF(AND(ISBLANK(AA71),AE71=0),0,(IF(MAX(Q73:Q$2005)&gt;0,0,ROW(R72))))</f>
        <v>0</v>
      </c>
      <c r="R72" s="1">
        <f>IF($O72="include",IF(AF72&gt;0,1+MAX(R73:R$2005),0),0)</f>
        <v>0</v>
      </c>
      <c r="S72" s="1">
        <f>IF($O72="include",IF(AG72&gt;0,1+MAX(S73:S$2005),0),0)</f>
        <v>0</v>
      </c>
      <c r="T72" s="1">
        <f>IF($O72="include",IF(AH72&gt;0,1+MAX(T73:T$2005),0),0)</f>
        <v>0</v>
      </c>
      <c r="U72" s="1">
        <f>IF($O72="include",IF(AI72&gt;0,1+MAX(U73:U$2005),0),0)</f>
        <v>0</v>
      </c>
      <c r="V72" s="1">
        <f>IF($O72="include",IF(AJ72&gt;0,1+MAX(V73:V$2005),0),0)</f>
        <v>0</v>
      </c>
      <c r="W72" s="1">
        <f>IF($O72="include",IF(AK72&gt;0,1+MAX(W73:W$2005),0),0)</f>
        <v>0</v>
      </c>
      <c r="X72" s="1">
        <f>IF($O72="include",IF(AL72&gt;0,1+MAX(X73:X$2005),0),0)</f>
        <v>0</v>
      </c>
      <c r="Y72" s="22" t="str">
        <f t="shared" si="24"/>
        <v xml:space="preserve">1 - </v>
      </c>
      <c r="AA72" s="42"/>
      <c r="AB72" s="43"/>
      <c r="AC72" s="43"/>
      <c r="AD72" s="44"/>
      <c r="AE72" s="11">
        <f t="shared" si="25"/>
        <v>0</v>
      </c>
      <c r="AF72" s="41"/>
      <c r="AG72" s="41"/>
      <c r="AH72" s="41"/>
      <c r="AI72" s="41"/>
      <c r="AJ72" s="41"/>
      <c r="AK72" s="41"/>
      <c r="AL72" s="41"/>
      <c r="BA72" s="1">
        <f t="shared" si="26"/>
        <v>0</v>
      </c>
      <c r="BB72" s="1">
        <f t="shared" si="27"/>
        <v>0</v>
      </c>
      <c r="BC72" s="1" t="str">
        <f t="shared" si="28"/>
        <v>No</v>
      </c>
      <c r="BD72" s="1">
        <f t="shared" si="29"/>
        <v>0</v>
      </c>
      <c r="BE72" s="1">
        <f t="shared" si="30"/>
        <v>0</v>
      </c>
      <c r="BF72" s="1">
        <f t="shared" si="31"/>
        <v>0</v>
      </c>
      <c r="BG72" s="1">
        <v>68</v>
      </c>
      <c r="BH72" s="1" t="e">
        <f t="shared" si="32"/>
        <v>#N/A</v>
      </c>
      <c r="BI72" s="1">
        <f t="shared" si="34"/>
        <v>2</v>
      </c>
      <c r="BJ72" s="1" t="e">
        <f t="shared" si="33"/>
        <v>#N/A</v>
      </c>
    </row>
    <row r="73" spans="1:62" x14ac:dyDescent="0.25">
      <c r="A73" s="1">
        <f t="shared" si="20"/>
        <v>1</v>
      </c>
      <c r="B73" s="1">
        <f>IF(YEAR(AD73)=$B$3,YEAR('Apartment Expenses'!AD73)&amp;" - "&amp;'Apartment Expenses'!AC73,0)</f>
        <v>0</v>
      </c>
      <c r="C73" s="1">
        <f t="shared" si="21"/>
        <v>0</v>
      </c>
      <c r="E73" s="1">
        <v>69</v>
      </c>
      <c r="F73" s="1">
        <f t="shared" si="22"/>
        <v>1</v>
      </c>
      <c r="G73" s="1">
        <f t="shared" si="18"/>
        <v>0</v>
      </c>
      <c r="H73" s="1">
        <f t="shared" si="19"/>
        <v>0</v>
      </c>
      <c r="J73" s="1" t="str">
        <f t="shared" si="23"/>
        <v>1900</v>
      </c>
      <c r="M73" s="1">
        <f>HLOOKUP('Expense History'!$AD$3,$P$4:$X$2004,ROW('Apartment Expenses'!L73)-3,0)</f>
        <v>0</v>
      </c>
      <c r="N73" s="1">
        <f>IF('Expense History'!$AD$3=Data!$G$4,'Apartment Expenses'!AE73,HLOOKUP('Expense History'!$AD$3,'Apartment Expenses'!$AE$4:$AL$2004,(ROW('Apartment Expenses'!M73)-3)))</f>
        <v>0</v>
      </c>
      <c r="O73" s="1" t="str">
        <f>IF($O$2="ALL",IF(VLOOKUP(AA73,'Expense History'!$AA$6:$AB$36,2,0)="x","include",0),IF(AND(VLOOKUP(AA73,'Expense History'!$AA$6:$AB$36,2,0)="x",AC73=$O$2),"include",0))</f>
        <v>include</v>
      </c>
      <c r="P73" s="1">
        <f>IF(O73="include",IF(AE73&gt;0,1+MAX(P74:P$2005),0),0)</f>
        <v>0</v>
      </c>
      <c r="Q73" s="1">
        <f>IF(AND(ISBLANK(AA72),AE72=0),0,(IF(MAX(Q74:Q$2005)&gt;0,0,ROW(R73))))</f>
        <v>0</v>
      </c>
      <c r="R73" s="1">
        <f>IF($O73="include",IF(AF73&gt;0,1+MAX(R74:R$2005),0),0)</f>
        <v>0</v>
      </c>
      <c r="S73" s="1">
        <f>IF($O73="include",IF(AG73&gt;0,1+MAX(S74:S$2005),0),0)</f>
        <v>0</v>
      </c>
      <c r="T73" s="1">
        <f>IF($O73="include",IF(AH73&gt;0,1+MAX(T74:T$2005),0),0)</f>
        <v>0</v>
      </c>
      <c r="U73" s="1">
        <f>IF($O73="include",IF(AI73&gt;0,1+MAX(U74:U$2005),0),0)</f>
        <v>0</v>
      </c>
      <c r="V73" s="1">
        <f>IF($O73="include",IF(AJ73&gt;0,1+MAX(V74:V$2005),0),0)</f>
        <v>0</v>
      </c>
      <c r="W73" s="1">
        <f>IF($O73="include",IF(AK73&gt;0,1+MAX(W74:W$2005),0),0)</f>
        <v>0</v>
      </c>
      <c r="X73" s="1">
        <f>IF($O73="include",IF(AL73&gt;0,1+MAX(X74:X$2005),0),0)</f>
        <v>0</v>
      </c>
      <c r="Y73" s="22" t="str">
        <f t="shared" si="24"/>
        <v xml:space="preserve">1 - </v>
      </c>
      <c r="AA73" s="42"/>
      <c r="AB73" s="43"/>
      <c r="AC73" s="43"/>
      <c r="AD73" s="44"/>
      <c r="AE73" s="11">
        <f t="shared" si="25"/>
        <v>0</v>
      </c>
      <c r="AF73" s="41"/>
      <c r="AG73" s="41"/>
      <c r="AH73" s="41"/>
      <c r="AI73" s="41"/>
      <c r="AJ73" s="41"/>
      <c r="AK73" s="41"/>
      <c r="AL73" s="41"/>
      <c r="BA73" s="1">
        <f t="shared" si="26"/>
        <v>0</v>
      </c>
      <c r="BB73" s="1">
        <f t="shared" si="27"/>
        <v>0</v>
      </c>
      <c r="BC73" s="1" t="str">
        <f t="shared" si="28"/>
        <v>No</v>
      </c>
      <c r="BD73" s="1">
        <f t="shared" si="29"/>
        <v>0</v>
      </c>
      <c r="BE73" s="1">
        <f t="shared" si="30"/>
        <v>0</v>
      </c>
      <c r="BF73" s="1">
        <f t="shared" si="31"/>
        <v>0</v>
      </c>
      <c r="BG73" s="1">
        <v>69</v>
      </c>
      <c r="BH73" s="1" t="e">
        <f t="shared" si="32"/>
        <v>#N/A</v>
      </c>
      <c r="BI73" s="1">
        <f t="shared" si="34"/>
        <v>2</v>
      </c>
      <c r="BJ73" s="1" t="e">
        <f t="shared" si="33"/>
        <v>#N/A</v>
      </c>
    </row>
    <row r="74" spans="1:62" x14ac:dyDescent="0.25">
      <c r="A74" s="1">
        <f t="shared" si="20"/>
        <v>1</v>
      </c>
      <c r="B74" s="1">
        <f>IF(YEAR(AD74)=$B$3,YEAR('Apartment Expenses'!AD74)&amp;" - "&amp;'Apartment Expenses'!AC74,0)</f>
        <v>0</v>
      </c>
      <c r="C74" s="1">
        <f t="shared" si="21"/>
        <v>0</v>
      </c>
      <c r="E74" s="1">
        <v>70</v>
      </c>
      <c r="F74" s="1">
        <f t="shared" si="22"/>
        <v>1</v>
      </c>
      <c r="G74" s="1">
        <f t="shared" si="18"/>
        <v>0</v>
      </c>
      <c r="H74" s="1">
        <f t="shared" si="19"/>
        <v>0</v>
      </c>
      <c r="J74" s="1" t="str">
        <f t="shared" si="23"/>
        <v>1900</v>
      </c>
      <c r="M74" s="1">
        <f>HLOOKUP('Expense History'!$AD$3,$P$4:$X$2004,ROW('Apartment Expenses'!L74)-3,0)</f>
        <v>0</v>
      </c>
      <c r="N74" s="1">
        <f>IF('Expense History'!$AD$3=Data!$G$4,'Apartment Expenses'!AE74,HLOOKUP('Expense History'!$AD$3,'Apartment Expenses'!$AE$4:$AL$2004,(ROW('Apartment Expenses'!M74)-3)))</f>
        <v>0</v>
      </c>
      <c r="O74" s="1" t="str">
        <f>IF($O$2="ALL",IF(VLOOKUP(AA74,'Expense History'!$AA$6:$AB$36,2,0)="x","include",0),IF(AND(VLOOKUP(AA74,'Expense History'!$AA$6:$AB$36,2,0)="x",AC74=$O$2),"include",0))</f>
        <v>include</v>
      </c>
      <c r="P74" s="1">
        <f>IF(O74="include",IF(AE74&gt;0,1+MAX(P75:P$2005),0),0)</f>
        <v>0</v>
      </c>
      <c r="Q74" s="1">
        <f>IF(AND(ISBLANK(AA73),AE73=0),0,(IF(MAX(Q75:Q$2005)&gt;0,0,ROW(R74))))</f>
        <v>0</v>
      </c>
      <c r="R74" s="1">
        <f>IF($O74="include",IF(AF74&gt;0,1+MAX(R75:R$2005),0),0)</f>
        <v>0</v>
      </c>
      <c r="S74" s="1">
        <f>IF($O74="include",IF(AG74&gt;0,1+MAX(S75:S$2005),0),0)</f>
        <v>0</v>
      </c>
      <c r="T74" s="1">
        <f>IF($O74="include",IF(AH74&gt;0,1+MAX(T75:T$2005),0),0)</f>
        <v>0</v>
      </c>
      <c r="U74" s="1">
        <f>IF($O74="include",IF(AI74&gt;0,1+MAX(U75:U$2005),0),0)</f>
        <v>0</v>
      </c>
      <c r="V74" s="1">
        <f>IF($O74="include",IF(AJ74&gt;0,1+MAX(V75:V$2005),0),0)</f>
        <v>0</v>
      </c>
      <c r="W74" s="1">
        <f>IF($O74="include",IF(AK74&gt;0,1+MAX(W75:W$2005),0),0)</f>
        <v>0</v>
      </c>
      <c r="X74" s="1">
        <f>IF($O74="include",IF(AL74&gt;0,1+MAX(X75:X$2005),0),0)</f>
        <v>0</v>
      </c>
      <c r="Y74" s="22" t="str">
        <f t="shared" si="24"/>
        <v xml:space="preserve">1 - </v>
      </c>
      <c r="AA74" s="42"/>
      <c r="AB74" s="43"/>
      <c r="AC74" s="43"/>
      <c r="AD74" s="44"/>
      <c r="AE74" s="11">
        <f t="shared" si="25"/>
        <v>0</v>
      </c>
      <c r="AF74" s="41"/>
      <c r="AG74" s="41"/>
      <c r="AH74" s="41"/>
      <c r="AI74" s="41"/>
      <c r="AJ74" s="41"/>
      <c r="AK74" s="41"/>
      <c r="AL74" s="41"/>
      <c r="BA74" s="1">
        <f t="shared" si="26"/>
        <v>0</v>
      </c>
      <c r="BB74" s="1">
        <f t="shared" si="27"/>
        <v>0</v>
      </c>
      <c r="BC74" s="1" t="str">
        <f t="shared" si="28"/>
        <v>No</v>
      </c>
      <c r="BD74" s="1">
        <f t="shared" si="29"/>
        <v>0</v>
      </c>
      <c r="BE74" s="1">
        <f t="shared" si="30"/>
        <v>0</v>
      </c>
      <c r="BF74" s="1">
        <f t="shared" si="31"/>
        <v>0</v>
      </c>
      <c r="BG74" s="1">
        <v>70</v>
      </c>
      <c r="BH74" s="1" t="e">
        <f t="shared" si="32"/>
        <v>#N/A</v>
      </c>
      <c r="BI74" s="1">
        <f t="shared" si="34"/>
        <v>2</v>
      </c>
      <c r="BJ74" s="1" t="e">
        <f t="shared" si="33"/>
        <v>#N/A</v>
      </c>
    </row>
    <row r="75" spans="1:62" x14ac:dyDescent="0.25">
      <c r="A75" s="1">
        <f t="shared" si="20"/>
        <v>1</v>
      </c>
      <c r="B75" s="1">
        <f>IF(YEAR(AD75)=$B$3,YEAR('Apartment Expenses'!AD75)&amp;" - "&amp;'Apartment Expenses'!AC75,0)</f>
        <v>0</v>
      </c>
      <c r="C75" s="1">
        <f t="shared" si="21"/>
        <v>0</v>
      </c>
      <c r="E75" s="1">
        <v>71</v>
      </c>
      <c r="F75" s="1">
        <f t="shared" si="22"/>
        <v>1</v>
      </c>
      <c r="G75" s="1">
        <f t="shared" si="18"/>
        <v>0</v>
      </c>
      <c r="H75" s="1">
        <f t="shared" si="19"/>
        <v>0</v>
      </c>
      <c r="J75" s="1" t="str">
        <f t="shared" si="23"/>
        <v>1900</v>
      </c>
      <c r="M75" s="1">
        <f>HLOOKUP('Expense History'!$AD$3,$P$4:$X$2004,ROW('Apartment Expenses'!L75)-3,0)</f>
        <v>0</v>
      </c>
      <c r="N75" s="1">
        <f>IF('Expense History'!$AD$3=Data!$G$4,'Apartment Expenses'!AE75,HLOOKUP('Expense History'!$AD$3,'Apartment Expenses'!$AE$4:$AL$2004,(ROW('Apartment Expenses'!M75)-3)))</f>
        <v>0</v>
      </c>
      <c r="O75" s="1" t="str">
        <f>IF($O$2="ALL",IF(VLOOKUP(AA75,'Expense History'!$AA$6:$AB$36,2,0)="x","include",0),IF(AND(VLOOKUP(AA75,'Expense History'!$AA$6:$AB$36,2,0)="x",AC75=$O$2),"include",0))</f>
        <v>include</v>
      </c>
      <c r="P75" s="1">
        <f>IF(O75="include",IF(AE75&gt;0,1+MAX(P76:P$2005),0),0)</f>
        <v>0</v>
      </c>
      <c r="Q75" s="1">
        <f>IF(AND(ISBLANK(AA74),AE74=0),0,(IF(MAX(Q76:Q$2005)&gt;0,0,ROW(R75))))</f>
        <v>0</v>
      </c>
      <c r="R75" s="1">
        <f>IF($O75="include",IF(AF75&gt;0,1+MAX(R76:R$2005),0),0)</f>
        <v>0</v>
      </c>
      <c r="S75" s="1">
        <f>IF($O75="include",IF(AG75&gt;0,1+MAX(S76:S$2005),0),0)</f>
        <v>0</v>
      </c>
      <c r="T75" s="1">
        <f>IF($O75="include",IF(AH75&gt;0,1+MAX(T76:T$2005),0),0)</f>
        <v>0</v>
      </c>
      <c r="U75" s="1">
        <f>IF($O75="include",IF(AI75&gt;0,1+MAX(U76:U$2005),0),0)</f>
        <v>0</v>
      </c>
      <c r="V75" s="1">
        <f>IF($O75="include",IF(AJ75&gt;0,1+MAX(V76:V$2005),0),0)</f>
        <v>0</v>
      </c>
      <c r="W75" s="1">
        <f>IF($O75="include",IF(AK75&gt;0,1+MAX(W76:W$2005),0),0)</f>
        <v>0</v>
      </c>
      <c r="X75" s="1">
        <f>IF($O75="include",IF(AL75&gt;0,1+MAX(X76:X$2005),0),0)</f>
        <v>0</v>
      </c>
      <c r="Y75" s="22" t="str">
        <f t="shared" si="24"/>
        <v xml:space="preserve">1 - </v>
      </c>
      <c r="AA75" s="42"/>
      <c r="AB75" s="43"/>
      <c r="AC75" s="43"/>
      <c r="AD75" s="44"/>
      <c r="AE75" s="11">
        <f t="shared" si="25"/>
        <v>0</v>
      </c>
      <c r="AF75" s="41"/>
      <c r="AG75" s="41"/>
      <c r="AH75" s="41"/>
      <c r="AI75" s="41"/>
      <c r="AJ75" s="41"/>
      <c r="AK75" s="41"/>
      <c r="AL75" s="41"/>
      <c r="BA75" s="1">
        <f t="shared" si="26"/>
        <v>0</v>
      </c>
      <c r="BB75" s="1">
        <f t="shared" si="27"/>
        <v>0</v>
      </c>
      <c r="BC75" s="1" t="str">
        <f t="shared" si="28"/>
        <v>No</v>
      </c>
      <c r="BD75" s="1">
        <f t="shared" si="29"/>
        <v>0</v>
      </c>
      <c r="BE75" s="1">
        <f t="shared" si="30"/>
        <v>0</v>
      </c>
      <c r="BF75" s="1">
        <f t="shared" si="31"/>
        <v>0</v>
      </c>
      <c r="BG75" s="1">
        <v>71</v>
      </c>
      <c r="BH75" s="1" t="e">
        <f t="shared" si="32"/>
        <v>#N/A</v>
      </c>
      <c r="BI75" s="1">
        <f t="shared" si="34"/>
        <v>2</v>
      </c>
      <c r="BJ75" s="1" t="e">
        <f t="shared" si="33"/>
        <v>#N/A</v>
      </c>
    </row>
    <row r="76" spans="1:62" x14ac:dyDescent="0.25">
      <c r="A76" s="1">
        <f t="shared" si="20"/>
        <v>1</v>
      </c>
      <c r="B76" s="1">
        <f>IF(YEAR(AD76)=$B$3,YEAR('Apartment Expenses'!AD76)&amp;" - "&amp;'Apartment Expenses'!AC76,0)</f>
        <v>0</v>
      </c>
      <c r="C76" s="1">
        <f t="shared" si="21"/>
        <v>0</v>
      </c>
      <c r="E76" s="1">
        <v>72</v>
      </c>
      <c r="F76" s="1">
        <f t="shared" si="22"/>
        <v>1</v>
      </c>
      <c r="G76" s="1">
        <f t="shared" si="18"/>
        <v>0</v>
      </c>
      <c r="H76" s="1">
        <f t="shared" si="19"/>
        <v>0</v>
      </c>
      <c r="J76" s="1" t="str">
        <f t="shared" si="23"/>
        <v>1900</v>
      </c>
      <c r="M76" s="1">
        <f>HLOOKUP('Expense History'!$AD$3,$P$4:$X$2004,ROW('Apartment Expenses'!L76)-3,0)</f>
        <v>0</v>
      </c>
      <c r="N76" s="1">
        <f>IF('Expense History'!$AD$3=Data!$G$4,'Apartment Expenses'!AE76,HLOOKUP('Expense History'!$AD$3,'Apartment Expenses'!$AE$4:$AL$2004,(ROW('Apartment Expenses'!M76)-3)))</f>
        <v>0</v>
      </c>
      <c r="O76" s="1" t="str">
        <f>IF($O$2="ALL",IF(VLOOKUP(AA76,'Expense History'!$AA$6:$AB$36,2,0)="x","include",0),IF(AND(VLOOKUP(AA76,'Expense History'!$AA$6:$AB$36,2,0)="x",AC76=$O$2),"include",0))</f>
        <v>include</v>
      </c>
      <c r="P76" s="1">
        <f>IF(O76="include",IF(AE76&gt;0,1+MAX(P77:P$2005),0),0)</f>
        <v>0</v>
      </c>
      <c r="Q76" s="1">
        <f>IF(AND(ISBLANK(AA75),AE75=0),0,(IF(MAX(Q77:Q$2005)&gt;0,0,ROW(R76))))</f>
        <v>0</v>
      </c>
      <c r="R76" s="1">
        <f>IF($O76="include",IF(AF76&gt;0,1+MAX(R77:R$2005),0),0)</f>
        <v>0</v>
      </c>
      <c r="S76" s="1">
        <f>IF($O76="include",IF(AG76&gt;0,1+MAX(S77:S$2005),0),0)</f>
        <v>0</v>
      </c>
      <c r="T76" s="1">
        <f>IF($O76="include",IF(AH76&gt;0,1+MAX(T77:T$2005),0),0)</f>
        <v>0</v>
      </c>
      <c r="U76" s="1">
        <f>IF($O76="include",IF(AI76&gt;0,1+MAX(U77:U$2005),0),0)</f>
        <v>0</v>
      </c>
      <c r="V76" s="1">
        <f>IF($O76="include",IF(AJ76&gt;0,1+MAX(V77:V$2005),0),0)</f>
        <v>0</v>
      </c>
      <c r="W76" s="1">
        <f>IF($O76="include",IF(AK76&gt;0,1+MAX(W77:W$2005),0),0)</f>
        <v>0</v>
      </c>
      <c r="X76" s="1">
        <f>IF($O76="include",IF(AL76&gt;0,1+MAX(X77:X$2005),0),0)</f>
        <v>0</v>
      </c>
      <c r="Y76" s="22" t="str">
        <f t="shared" si="24"/>
        <v xml:space="preserve">1 - </v>
      </c>
      <c r="AA76" s="42"/>
      <c r="AB76" s="43"/>
      <c r="AC76" s="43"/>
      <c r="AD76" s="44"/>
      <c r="AE76" s="11">
        <f t="shared" si="25"/>
        <v>0</v>
      </c>
      <c r="AF76" s="41"/>
      <c r="AG76" s="41"/>
      <c r="AH76" s="41"/>
      <c r="AI76" s="41"/>
      <c r="AJ76" s="41"/>
      <c r="AK76" s="41"/>
      <c r="AL76" s="41"/>
      <c r="BA76" s="1">
        <f t="shared" si="26"/>
        <v>0</v>
      </c>
      <c r="BB76" s="1">
        <f t="shared" si="27"/>
        <v>0</v>
      </c>
      <c r="BC76" s="1" t="str">
        <f t="shared" si="28"/>
        <v>No</v>
      </c>
      <c r="BD76" s="1">
        <f t="shared" si="29"/>
        <v>0</v>
      </c>
      <c r="BE76" s="1">
        <f t="shared" si="30"/>
        <v>0</v>
      </c>
      <c r="BF76" s="1">
        <f t="shared" si="31"/>
        <v>0</v>
      </c>
      <c r="BG76" s="1">
        <v>72</v>
      </c>
      <c r="BH76" s="1" t="e">
        <f t="shared" si="32"/>
        <v>#N/A</v>
      </c>
      <c r="BI76" s="1">
        <f t="shared" si="34"/>
        <v>2</v>
      </c>
      <c r="BJ76" s="1" t="e">
        <f t="shared" si="33"/>
        <v>#N/A</v>
      </c>
    </row>
    <row r="77" spans="1:62" x14ac:dyDescent="0.25">
      <c r="A77" s="1">
        <f t="shared" si="20"/>
        <v>1</v>
      </c>
      <c r="B77" s="1">
        <f>IF(YEAR(AD77)=$B$3,YEAR('Apartment Expenses'!AD77)&amp;" - "&amp;'Apartment Expenses'!AC77,0)</f>
        <v>0</v>
      </c>
      <c r="C77" s="1">
        <f t="shared" si="21"/>
        <v>0</v>
      </c>
      <c r="E77" s="1">
        <v>73</v>
      </c>
      <c r="F77" s="1">
        <f t="shared" si="22"/>
        <v>1</v>
      </c>
      <c r="G77" s="1">
        <f t="shared" si="18"/>
        <v>0</v>
      </c>
      <c r="H77" s="1">
        <f t="shared" si="19"/>
        <v>0</v>
      </c>
      <c r="J77" s="1" t="str">
        <f t="shared" si="23"/>
        <v>1900</v>
      </c>
      <c r="M77" s="1">
        <f>HLOOKUP('Expense History'!$AD$3,$P$4:$X$2004,ROW('Apartment Expenses'!L77)-3,0)</f>
        <v>0</v>
      </c>
      <c r="N77" s="1">
        <f>IF('Expense History'!$AD$3=Data!$G$4,'Apartment Expenses'!AE77,HLOOKUP('Expense History'!$AD$3,'Apartment Expenses'!$AE$4:$AL$2004,(ROW('Apartment Expenses'!M77)-3)))</f>
        <v>0</v>
      </c>
      <c r="O77" s="1" t="str">
        <f>IF($O$2="ALL",IF(VLOOKUP(AA77,'Expense History'!$AA$6:$AB$36,2,0)="x","include",0),IF(AND(VLOOKUP(AA77,'Expense History'!$AA$6:$AB$36,2,0)="x",AC77=$O$2),"include",0))</f>
        <v>include</v>
      </c>
      <c r="P77" s="1">
        <f>IF(O77="include",IF(AE77&gt;0,1+MAX(P78:P$2005),0),0)</f>
        <v>0</v>
      </c>
      <c r="Q77" s="1">
        <f>IF(AND(ISBLANK(AA76),AE76=0),0,(IF(MAX(Q78:Q$2005)&gt;0,0,ROW(R77))))</f>
        <v>0</v>
      </c>
      <c r="R77" s="1">
        <f>IF($O77="include",IF(AF77&gt;0,1+MAX(R78:R$2005),0),0)</f>
        <v>0</v>
      </c>
      <c r="S77" s="1">
        <f>IF($O77="include",IF(AG77&gt;0,1+MAX(S78:S$2005),0),0)</f>
        <v>0</v>
      </c>
      <c r="T77" s="1">
        <f>IF($O77="include",IF(AH77&gt;0,1+MAX(T78:T$2005),0),0)</f>
        <v>0</v>
      </c>
      <c r="U77" s="1">
        <f>IF($O77="include",IF(AI77&gt;0,1+MAX(U78:U$2005),0),0)</f>
        <v>0</v>
      </c>
      <c r="V77" s="1">
        <f>IF($O77="include",IF(AJ77&gt;0,1+MAX(V78:V$2005),0),0)</f>
        <v>0</v>
      </c>
      <c r="W77" s="1">
        <f>IF($O77="include",IF(AK77&gt;0,1+MAX(W78:W$2005),0),0)</f>
        <v>0</v>
      </c>
      <c r="X77" s="1">
        <f>IF($O77="include",IF(AL77&gt;0,1+MAX(X78:X$2005),0),0)</f>
        <v>0</v>
      </c>
      <c r="Y77" s="22" t="str">
        <f t="shared" si="24"/>
        <v xml:space="preserve">1 - </v>
      </c>
      <c r="AA77" s="42"/>
      <c r="AB77" s="43"/>
      <c r="AC77" s="43"/>
      <c r="AD77" s="44"/>
      <c r="AE77" s="11">
        <f t="shared" si="25"/>
        <v>0</v>
      </c>
      <c r="AF77" s="41"/>
      <c r="AG77" s="41"/>
      <c r="AH77" s="41"/>
      <c r="AI77" s="41"/>
      <c r="AJ77" s="41"/>
      <c r="AK77" s="41"/>
      <c r="AL77" s="41"/>
      <c r="BA77" s="1">
        <f t="shared" si="26"/>
        <v>0</v>
      </c>
      <c r="BB77" s="1">
        <f t="shared" si="27"/>
        <v>0</v>
      </c>
      <c r="BC77" s="1" t="str">
        <f t="shared" si="28"/>
        <v>No</v>
      </c>
      <c r="BD77" s="1">
        <f t="shared" si="29"/>
        <v>0</v>
      </c>
      <c r="BE77" s="1">
        <f t="shared" si="30"/>
        <v>0</v>
      </c>
      <c r="BF77" s="1">
        <f t="shared" si="31"/>
        <v>0</v>
      </c>
      <c r="BG77" s="1">
        <v>73</v>
      </c>
      <c r="BH77" s="1" t="e">
        <f t="shared" si="32"/>
        <v>#N/A</v>
      </c>
      <c r="BI77" s="1">
        <f t="shared" si="34"/>
        <v>2</v>
      </c>
      <c r="BJ77" s="1" t="e">
        <f t="shared" si="33"/>
        <v>#N/A</v>
      </c>
    </row>
    <row r="78" spans="1:62" x14ac:dyDescent="0.25">
      <c r="A78" s="1">
        <f t="shared" si="20"/>
        <v>1</v>
      </c>
      <c r="B78" s="1">
        <f>IF(YEAR(AD78)=$B$3,YEAR('Apartment Expenses'!AD78)&amp;" - "&amp;'Apartment Expenses'!AC78,0)</f>
        <v>0</v>
      </c>
      <c r="C78" s="1">
        <f t="shared" si="21"/>
        <v>0</v>
      </c>
      <c r="E78" s="1">
        <v>74</v>
      </c>
      <c r="F78" s="1">
        <f t="shared" si="22"/>
        <v>1</v>
      </c>
      <c r="G78" s="1">
        <f t="shared" si="18"/>
        <v>0</v>
      </c>
      <c r="H78" s="1">
        <f t="shared" si="19"/>
        <v>0</v>
      </c>
      <c r="J78" s="1" t="str">
        <f t="shared" si="23"/>
        <v>1900</v>
      </c>
      <c r="M78" s="1">
        <f>HLOOKUP('Expense History'!$AD$3,$P$4:$X$2004,ROW('Apartment Expenses'!L78)-3,0)</f>
        <v>0</v>
      </c>
      <c r="N78" s="1">
        <f>IF('Expense History'!$AD$3=Data!$G$4,'Apartment Expenses'!AE78,HLOOKUP('Expense History'!$AD$3,'Apartment Expenses'!$AE$4:$AL$2004,(ROW('Apartment Expenses'!M78)-3)))</f>
        <v>0</v>
      </c>
      <c r="O78" s="1" t="str">
        <f>IF($O$2="ALL",IF(VLOOKUP(AA78,'Expense History'!$AA$6:$AB$36,2,0)="x","include",0),IF(AND(VLOOKUP(AA78,'Expense History'!$AA$6:$AB$36,2,0)="x",AC78=$O$2),"include",0))</f>
        <v>include</v>
      </c>
      <c r="P78" s="1">
        <f>IF(O78="include",IF(AE78&gt;0,1+MAX(P79:P$2005),0),0)</f>
        <v>0</v>
      </c>
      <c r="Q78" s="1">
        <f>IF(AND(ISBLANK(AA77),AE77=0),0,(IF(MAX(Q79:Q$2005)&gt;0,0,ROW(R78))))</f>
        <v>0</v>
      </c>
      <c r="R78" s="1">
        <f>IF($O78="include",IF(AF78&gt;0,1+MAX(R79:R$2005),0),0)</f>
        <v>0</v>
      </c>
      <c r="S78" s="1">
        <f>IF($O78="include",IF(AG78&gt;0,1+MAX(S79:S$2005),0),0)</f>
        <v>0</v>
      </c>
      <c r="T78" s="1">
        <f>IF($O78="include",IF(AH78&gt;0,1+MAX(T79:T$2005),0),0)</f>
        <v>0</v>
      </c>
      <c r="U78" s="1">
        <f>IF($O78="include",IF(AI78&gt;0,1+MAX(U79:U$2005),0),0)</f>
        <v>0</v>
      </c>
      <c r="V78" s="1">
        <f>IF($O78="include",IF(AJ78&gt;0,1+MAX(V79:V$2005),0),0)</f>
        <v>0</v>
      </c>
      <c r="W78" s="1">
        <f>IF($O78="include",IF(AK78&gt;0,1+MAX(W79:W$2005),0),0)</f>
        <v>0</v>
      </c>
      <c r="X78" s="1">
        <f>IF($O78="include",IF(AL78&gt;0,1+MAX(X79:X$2005),0),0)</f>
        <v>0</v>
      </c>
      <c r="Y78" s="22" t="str">
        <f t="shared" si="24"/>
        <v xml:space="preserve">1 - </v>
      </c>
      <c r="AA78" s="42"/>
      <c r="AB78" s="43"/>
      <c r="AC78" s="43"/>
      <c r="AD78" s="44"/>
      <c r="AE78" s="11">
        <f t="shared" si="25"/>
        <v>0</v>
      </c>
      <c r="AF78" s="41"/>
      <c r="AG78" s="41"/>
      <c r="AH78" s="41"/>
      <c r="AI78" s="41"/>
      <c r="AJ78" s="41"/>
      <c r="AK78" s="41"/>
      <c r="AL78" s="41"/>
      <c r="BA78" s="1">
        <f t="shared" si="26"/>
        <v>0</v>
      </c>
      <c r="BB78" s="1">
        <f t="shared" si="27"/>
        <v>0</v>
      </c>
      <c r="BC78" s="1" t="str">
        <f t="shared" si="28"/>
        <v>No</v>
      </c>
      <c r="BD78" s="1">
        <f t="shared" si="29"/>
        <v>0</v>
      </c>
      <c r="BE78" s="1">
        <f t="shared" si="30"/>
        <v>0</v>
      </c>
      <c r="BF78" s="1">
        <f t="shared" si="31"/>
        <v>0</v>
      </c>
      <c r="BG78" s="1">
        <v>74</v>
      </c>
      <c r="BH78" s="1" t="e">
        <f t="shared" si="32"/>
        <v>#N/A</v>
      </c>
      <c r="BI78" s="1">
        <f t="shared" si="34"/>
        <v>2</v>
      </c>
      <c r="BJ78" s="1" t="e">
        <f t="shared" si="33"/>
        <v>#N/A</v>
      </c>
    </row>
    <row r="79" spans="1:62" x14ac:dyDescent="0.25">
      <c r="A79" s="1">
        <f t="shared" si="20"/>
        <v>1</v>
      </c>
      <c r="B79" s="1">
        <f>IF(YEAR(AD79)=$B$3,YEAR('Apartment Expenses'!AD79)&amp;" - "&amp;'Apartment Expenses'!AC79,0)</f>
        <v>0</v>
      </c>
      <c r="C79" s="1">
        <f t="shared" si="21"/>
        <v>0</v>
      </c>
      <c r="E79" s="1">
        <v>75</v>
      </c>
      <c r="F79" s="1">
        <f t="shared" si="22"/>
        <v>1</v>
      </c>
      <c r="G79" s="1">
        <f t="shared" si="18"/>
        <v>0</v>
      </c>
      <c r="H79" s="1">
        <f t="shared" si="19"/>
        <v>0</v>
      </c>
      <c r="J79" s="1" t="str">
        <f t="shared" si="23"/>
        <v>1900</v>
      </c>
      <c r="M79" s="1">
        <f>HLOOKUP('Expense History'!$AD$3,$P$4:$X$2004,ROW('Apartment Expenses'!L79)-3,0)</f>
        <v>0</v>
      </c>
      <c r="N79" s="1">
        <f>IF('Expense History'!$AD$3=Data!$G$4,'Apartment Expenses'!AE79,HLOOKUP('Expense History'!$AD$3,'Apartment Expenses'!$AE$4:$AL$2004,(ROW('Apartment Expenses'!M79)-3)))</f>
        <v>0</v>
      </c>
      <c r="O79" s="1" t="str">
        <f>IF($O$2="ALL",IF(VLOOKUP(AA79,'Expense History'!$AA$6:$AB$36,2,0)="x","include",0),IF(AND(VLOOKUP(AA79,'Expense History'!$AA$6:$AB$36,2,0)="x",AC79=$O$2),"include",0))</f>
        <v>include</v>
      </c>
      <c r="P79" s="1">
        <f>IF(O79="include",IF(AE79&gt;0,1+MAX(P80:P$2005),0),0)</f>
        <v>0</v>
      </c>
      <c r="Q79" s="1">
        <f>IF(AND(ISBLANK(AA78),AE78=0),0,(IF(MAX(Q80:Q$2005)&gt;0,0,ROW(R79))))</f>
        <v>0</v>
      </c>
      <c r="R79" s="1">
        <f>IF($O79="include",IF(AF79&gt;0,1+MAX(R80:R$2005),0),0)</f>
        <v>0</v>
      </c>
      <c r="S79" s="1">
        <f>IF($O79="include",IF(AG79&gt;0,1+MAX(S80:S$2005),0),0)</f>
        <v>0</v>
      </c>
      <c r="T79" s="1">
        <f>IF($O79="include",IF(AH79&gt;0,1+MAX(T80:T$2005),0),0)</f>
        <v>0</v>
      </c>
      <c r="U79" s="1">
        <f>IF($O79="include",IF(AI79&gt;0,1+MAX(U80:U$2005),0),0)</f>
        <v>0</v>
      </c>
      <c r="V79" s="1">
        <f>IF($O79="include",IF(AJ79&gt;0,1+MAX(V80:V$2005),0),0)</f>
        <v>0</v>
      </c>
      <c r="W79" s="1">
        <f>IF($O79="include",IF(AK79&gt;0,1+MAX(W80:W$2005),0),0)</f>
        <v>0</v>
      </c>
      <c r="X79" s="1">
        <f>IF($O79="include",IF(AL79&gt;0,1+MAX(X80:X$2005),0),0)</f>
        <v>0</v>
      </c>
      <c r="Y79" s="22" t="str">
        <f t="shared" si="24"/>
        <v xml:space="preserve">1 - </v>
      </c>
      <c r="AA79" s="42"/>
      <c r="AB79" s="43"/>
      <c r="AC79" s="43"/>
      <c r="AD79" s="44"/>
      <c r="AE79" s="11">
        <f t="shared" si="25"/>
        <v>0</v>
      </c>
      <c r="AF79" s="41"/>
      <c r="AG79" s="41"/>
      <c r="AH79" s="41"/>
      <c r="AI79" s="41"/>
      <c r="AJ79" s="41"/>
      <c r="AK79" s="41"/>
      <c r="AL79" s="41"/>
      <c r="BA79" s="1">
        <f t="shared" si="26"/>
        <v>0</v>
      </c>
      <c r="BB79" s="1">
        <f t="shared" si="27"/>
        <v>0</v>
      </c>
      <c r="BC79" s="1" t="str">
        <f t="shared" si="28"/>
        <v>No</v>
      </c>
      <c r="BD79" s="1">
        <f t="shared" si="29"/>
        <v>0</v>
      </c>
      <c r="BE79" s="1">
        <f t="shared" si="30"/>
        <v>0</v>
      </c>
      <c r="BF79" s="1">
        <f t="shared" si="31"/>
        <v>0</v>
      </c>
      <c r="BG79" s="1">
        <v>75</v>
      </c>
      <c r="BH79" s="1" t="e">
        <f t="shared" si="32"/>
        <v>#N/A</v>
      </c>
      <c r="BI79" s="1">
        <f t="shared" si="34"/>
        <v>2</v>
      </c>
      <c r="BJ79" s="1" t="e">
        <f t="shared" si="33"/>
        <v>#N/A</v>
      </c>
    </row>
    <row r="80" spans="1:62" x14ac:dyDescent="0.25">
      <c r="A80" s="1">
        <f t="shared" si="20"/>
        <v>1</v>
      </c>
      <c r="B80" s="1">
        <f>IF(YEAR(AD80)=$B$3,YEAR('Apartment Expenses'!AD80)&amp;" - "&amp;'Apartment Expenses'!AC80,0)</f>
        <v>0</v>
      </c>
      <c r="C80" s="1">
        <f t="shared" si="21"/>
        <v>0</v>
      </c>
      <c r="E80" s="1">
        <v>76</v>
      </c>
      <c r="F80" s="1">
        <f t="shared" si="22"/>
        <v>1</v>
      </c>
      <c r="G80" s="1">
        <f t="shared" si="18"/>
        <v>0</v>
      </c>
      <c r="H80" s="1">
        <f t="shared" si="19"/>
        <v>0</v>
      </c>
      <c r="J80" s="1" t="str">
        <f t="shared" si="23"/>
        <v>1900</v>
      </c>
      <c r="M80" s="1">
        <f>HLOOKUP('Expense History'!$AD$3,$P$4:$X$2004,ROW('Apartment Expenses'!L80)-3,0)</f>
        <v>0</v>
      </c>
      <c r="N80" s="1">
        <f>IF('Expense History'!$AD$3=Data!$G$4,'Apartment Expenses'!AE80,HLOOKUP('Expense History'!$AD$3,'Apartment Expenses'!$AE$4:$AL$2004,(ROW('Apartment Expenses'!M80)-3)))</f>
        <v>0</v>
      </c>
      <c r="O80" s="1" t="str">
        <f>IF($O$2="ALL",IF(VLOOKUP(AA80,'Expense History'!$AA$6:$AB$36,2,0)="x","include",0),IF(AND(VLOOKUP(AA80,'Expense History'!$AA$6:$AB$36,2,0)="x",AC80=$O$2),"include",0))</f>
        <v>include</v>
      </c>
      <c r="P80" s="1">
        <f>IF(O80="include",IF(AE80&gt;0,1+MAX(P81:P$2005),0),0)</f>
        <v>0</v>
      </c>
      <c r="Q80" s="1">
        <f>IF(AND(ISBLANK(AA79),AE79=0),0,(IF(MAX(Q81:Q$2005)&gt;0,0,ROW(R80))))</f>
        <v>0</v>
      </c>
      <c r="R80" s="1">
        <f>IF($O80="include",IF(AF80&gt;0,1+MAX(R81:R$2005),0),0)</f>
        <v>0</v>
      </c>
      <c r="S80" s="1">
        <f>IF($O80="include",IF(AG80&gt;0,1+MAX(S81:S$2005),0),0)</f>
        <v>0</v>
      </c>
      <c r="T80" s="1">
        <f>IF($O80="include",IF(AH80&gt;0,1+MAX(T81:T$2005),0),0)</f>
        <v>0</v>
      </c>
      <c r="U80" s="1">
        <f>IF($O80="include",IF(AI80&gt;0,1+MAX(U81:U$2005),0),0)</f>
        <v>0</v>
      </c>
      <c r="V80" s="1">
        <f>IF($O80="include",IF(AJ80&gt;0,1+MAX(V81:V$2005),0),0)</f>
        <v>0</v>
      </c>
      <c r="W80" s="1">
        <f>IF($O80="include",IF(AK80&gt;0,1+MAX(W81:W$2005),0),0)</f>
        <v>0</v>
      </c>
      <c r="X80" s="1">
        <f>IF($O80="include",IF(AL80&gt;0,1+MAX(X81:X$2005),0),0)</f>
        <v>0</v>
      </c>
      <c r="Y80" s="22" t="str">
        <f t="shared" si="24"/>
        <v xml:space="preserve">1 - </v>
      </c>
      <c r="AA80" s="42"/>
      <c r="AB80" s="43"/>
      <c r="AC80" s="43"/>
      <c r="AD80" s="44"/>
      <c r="AE80" s="11">
        <f t="shared" si="25"/>
        <v>0</v>
      </c>
      <c r="AF80" s="41"/>
      <c r="AG80" s="41"/>
      <c r="AH80" s="41"/>
      <c r="AI80" s="41"/>
      <c r="AJ80" s="41"/>
      <c r="AK80" s="41"/>
      <c r="AL80" s="41"/>
      <c r="BA80" s="1">
        <f t="shared" si="26"/>
        <v>0</v>
      </c>
      <c r="BB80" s="1">
        <f t="shared" si="27"/>
        <v>0</v>
      </c>
      <c r="BC80" s="1" t="str">
        <f t="shared" si="28"/>
        <v>No</v>
      </c>
      <c r="BD80" s="1">
        <f t="shared" si="29"/>
        <v>0</v>
      </c>
      <c r="BE80" s="1">
        <f t="shared" si="30"/>
        <v>0</v>
      </c>
      <c r="BF80" s="1">
        <f t="shared" si="31"/>
        <v>0</v>
      </c>
      <c r="BG80" s="1">
        <v>76</v>
      </c>
      <c r="BH80" s="1" t="e">
        <f t="shared" si="32"/>
        <v>#N/A</v>
      </c>
      <c r="BI80" s="1">
        <f t="shared" si="34"/>
        <v>2</v>
      </c>
      <c r="BJ80" s="1" t="e">
        <f t="shared" si="33"/>
        <v>#N/A</v>
      </c>
    </row>
    <row r="81" spans="1:62" x14ac:dyDescent="0.25">
      <c r="A81" s="1">
        <f t="shared" si="20"/>
        <v>1</v>
      </c>
      <c r="B81" s="1">
        <f>IF(YEAR(AD81)=$B$3,YEAR('Apartment Expenses'!AD81)&amp;" - "&amp;'Apartment Expenses'!AC81,0)</f>
        <v>0</v>
      </c>
      <c r="C81" s="1">
        <f t="shared" si="21"/>
        <v>0</v>
      </c>
      <c r="E81" s="1">
        <v>77</v>
      </c>
      <c r="F81" s="1">
        <f t="shared" si="22"/>
        <v>1</v>
      </c>
      <c r="G81" s="1">
        <f t="shared" si="18"/>
        <v>0</v>
      </c>
      <c r="H81" s="1">
        <f t="shared" si="19"/>
        <v>0</v>
      </c>
      <c r="J81" s="1" t="str">
        <f t="shared" si="23"/>
        <v>1900</v>
      </c>
      <c r="M81" s="1">
        <f>HLOOKUP('Expense History'!$AD$3,$P$4:$X$2004,ROW('Apartment Expenses'!L81)-3,0)</f>
        <v>0</v>
      </c>
      <c r="N81" s="1">
        <f>IF('Expense History'!$AD$3=Data!$G$4,'Apartment Expenses'!AE81,HLOOKUP('Expense History'!$AD$3,'Apartment Expenses'!$AE$4:$AL$2004,(ROW('Apartment Expenses'!M81)-3)))</f>
        <v>0</v>
      </c>
      <c r="O81" s="1" t="str">
        <f>IF($O$2="ALL",IF(VLOOKUP(AA81,'Expense History'!$AA$6:$AB$36,2,0)="x","include",0),IF(AND(VLOOKUP(AA81,'Expense History'!$AA$6:$AB$36,2,0)="x",AC81=$O$2),"include",0))</f>
        <v>include</v>
      </c>
      <c r="P81" s="1">
        <f>IF(O81="include",IF(AE81&gt;0,1+MAX(P82:P$2005),0),0)</f>
        <v>0</v>
      </c>
      <c r="Q81" s="1">
        <f>IF(AND(ISBLANK(AA80),AE80=0),0,(IF(MAX(Q82:Q$2005)&gt;0,0,ROW(R81))))</f>
        <v>0</v>
      </c>
      <c r="R81" s="1">
        <f>IF($O81="include",IF(AF81&gt;0,1+MAX(R82:R$2005),0),0)</f>
        <v>0</v>
      </c>
      <c r="S81" s="1">
        <f>IF($O81="include",IF(AG81&gt;0,1+MAX(S82:S$2005),0),0)</f>
        <v>0</v>
      </c>
      <c r="T81" s="1">
        <f>IF($O81="include",IF(AH81&gt;0,1+MAX(T82:T$2005),0),0)</f>
        <v>0</v>
      </c>
      <c r="U81" s="1">
        <f>IF($O81="include",IF(AI81&gt;0,1+MAX(U82:U$2005),0),0)</f>
        <v>0</v>
      </c>
      <c r="V81" s="1">
        <f>IF($O81="include",IF(AJ81&gt;0,1+MAX(V82:V$2005),0),0)</f>
        <v>0</v>
      </c>
      <c r="W81" s="1">
        <f>IF($O81="include",IF(AK81&gt;0,1+MAX(W82:W$2005),0),0)</f>
        <v>0</v>
      </c>
      <c r="X81" s="1">
        <f>IF($O81="include",IF(AL81&gt;0,1+MAX(X82:X$2005),0),0)</f>
        <v>0</v>
      </c>
      <c r="Y81" s="22" t="str">
        <f t="shared" si="24"/>
        <v xml:space="preserve">1 - </v>
      </c>
      <c r="AA81" s="42"/>
      <c r="AB81" s="43"/>
      <c r="AC81" s="43"/>
      <c r="AD81" s="44"/>
      <c r="AE81" s="11">
        <f t="shared" si="25"/>
        <v>0</v>
      </c>
      <c r="AF81" s="41"/>
      <c r="AG81" s="41"/>
      <c r="AH81" s="41"/>
      <c r="AI81" s="41"/>
      <c r="AJ81" s="41"/>
      <c r="AK81" s="41"/>
      <c r="AL81" s="41"/>
      <c r="BA81" s="1">
        <f t="shared" si="26"/>
        <v>0</v>
      </c>
      <c r="BB81" s="1">
        <f t="shared" si="27"/>
        <v>0</v>
      </c>
      <c r="BC81" s="1" t="str">
        <f t="shared" si="28"/>
        <v>No</v>
      </c>
      <c r="BD81" s="1">
        <f t="shared" si="29"/>
        <v>0</v>
      </c>
      <c r="BE81" s="1">
        <f t="shared" si="30"/>
        <v>0</v>
      </c>
      <c r="BF81" s="1">
        <f t="shared" si="31"/>
        <v>0</v>
      </c>
      <c r="BG81" s="1">
        <v>77</v>
      </c>
      <c r="BH81" s="1" t="e">
        <f t="shared" si="32"/>
        <v>#N/A</v>
      </c>
      <c r="BI81" s="1">
        <f t="shared" si="34"/>
        <v>2</v>
      </c>
      <c r="BJ81" s="1" t="e">
        <f t="shared" si="33"/>
        <v>#N/A</v>
      </c>
    </row>
    <row r="82" spans="1:62" x14ac:dyDescent="0.25">
      <c r="A82" s="1">
        <f t="shared" si="20"/>
        <v>1</v>
      </c>
      <c r="B82" s="1">
        <f>IF(YEAR(AD82)=$B$3,YEAR('Apartment Expenses'!AD82)&amp;" - "&amp;'Apartment Expenses'!AC82,0)</f>
        <v>0</v>
      </c>
      <c r="C82" s="1">
        <f t="shared" si="21"/>
        <v>0</v>
      </c>
      <c r="E82" s="1">
        <v>78</v>
      </c>
      <c r="F82" s="1">
        <f t="shared" si="22"/>
        <v>1</v>
      </c>
      <c r="G82" s="1">
        <f t="shared" si="18"/>
        <v>0</v>
      </c>
      <c r="H82" s="1">
        <f t="shared" si="19"/>
        <v>0</v>
      </c>
      <c r="J82" s="1" t="str">
        <f t="shared" si="23"/>
        <v>1900</v>
      </c>
      <c r="M82" s="1">
        <f>HLOOKUP('Expense History'!$AD$3,$P$4:$X$2004,ROW('Apartment Expenses'!L82)-3,0)</f>
        <v>0</v>
      </c>
      <c r="N82" s="1">
        <f>IF('Expense History'!$AD$3=Data!$G$4,'Apartment Expenses'!AE82,HLOOKUP('Expense History'!$AD$3,'Apartment Expenses'!$AE$4:$AL$2004,(ROW('Apartment Expenses'!M82)-3)))</f>
        <v>0</v>
      </c>
      <c r="O82" s="1" t="str">
        <f>IF($O$2="ALL",IF(VLOOKUP(AA82,'Expense History'!$AA$6:$AB$36,2,0)="x","include",0),IF(AND(VLOOKUP(AA82,'Expense History'!$AA$6:$AB$36,2,0)="x",AC82=$O$2),"include",0))</f>
        <v>include</v>
      </c>
      <c r="P82" s="1">
        <f>IF(O82="include",IF(AE82&gt;0,1+MAX(P83:P$2005),0),0)</f>
        <v>0</v>
      </c>
      <c r="Q82" s="1">
        <f>IF(AND(ISBLANK(AA81),AE81=0),0,(IF(MAX(Q83:Q$2005)&gt;0,0,ROW(R82))))</f>
        <v>0</v>
      </c>
      <c r="R82" s="1">
        <f>IF($O82="include",IF(AF82&gt;0,1+MAX(R83:R$2005),0),0)</f>
        <v>0</v>
      </c>
      <c r="S82" s="1">
        <f>IF($O82="include",IF(AG82&gt;0,1+MAX(S83:S$2005),0),0)</f>
        <v>0</v>
      </c>
      <c r="T82" s="1">
        <f>IF($O82="include",IF(AH82&gt;0,1+MAX(T83:T$2005),0),0)</f>
        <v>0</v>
      </c>
      <c r="U82" s="1">
        <f>IF($O82="include",IF(AI82&gt;0,1+MAX(U83:U$2005),0),0)</f>
        <v>0</v>
      </c>
      <c r="V82" s="1">
        <f>IF($O82="include",IF(AJ82&gt;0,1+MAX(V83:V$2005),0),0)</f>
        <v>0</v>
      </c>
      <c r="W82" s="1">
        <f>IF($O82="include",IF(AK82&gt;0,1+MAX(W83:W$2005),0),0)</f>
        <v>0</v>
      </c>
      <c r="X82" s="1">
        <f>IF($O82="include",IF(AL82&gt;0,1+MAX(X83:X$2005),0),0)</f>
        <v>0</v>
      </c>
      <c r="Y82" s="22" t="str">
        <f t="shared" si="24"/>
        <v xml:space="preserve">1 - </v>
      </c>
      <c r="AA82" s="42"/>
      <c r="AB82" s="43"/>
      <c r="AC82" s="43"/>
      <c r="AD82" s="44"/>
      <c r="AE82" s="11">
        <f t="shared" si="25"/>
        <v>0</v>
      </c>
      <c r="AF82" s="41"/>
      <c r="AG82" s="41"/>
      <c r="AH82" s="41"/>
      <c r="AI82" s="41"/>
      <c r="AJ82" s="41"/>
      <c r="AK82" s="41"/>
      <c r="AL82" s="41"/>
      <c r="BA82" s="1">
        <f t="shared" si="26"/>
        <v>0</v>
      </c>
      <c r="BB82" s="1">
        <f t="shared" si="27"/>
        <v>0</v>
      </c>
      <c r="BC82" s="1" t="str">
        <f t="shared" si="28"/>
        <v>No</v>
      </c>
      <c r="BD82" s="1">
        <f t="shared" si="29"/>
        <v>0</v>
      </c>
      <c r="BE82" s="1">
        <f t="shared" si="30"/>
        <v>0</v>
      </c>
      <c r="BF82" s="1">
        <f t="shared" si="31"/>
        <v>0</v>
      </c>
      <c r="BG82" s="1">
        <v>78</v>
      </c>
      <c r="BH82" s="1" t="e">
        <f t="shared" si="32"/>
        <v>#N/A</v>
      </c>
      <c r="BI82" s="1">
        <f t="shared" si="34"/>
        <v>2</v>
      </c>
      <c r="BJ82" s="1" t="e">
        <f t="shared" si="33"/>
        <v>#N/A</v>
      </c>
    </row>
    <row r="83" spans="1:62" x14ac:dyDescent="0.25">
      <c r="A83" s="1">
        <f t="shared" si="20"/>
        <v>1</v>
      </c>
      <c r="B83" s="1">
        <f>IF(YEAR(AD83)=$B$3,YEAR('Apartment Expenses'!AD83)&amp;" - "&amp;'Apartment Expenses'!AC83,0)</f>
        <v>0</v>
      </c>
      <c r="C83" s="1">
        <f t="shared" si="21"/>
        <v>0</v>
      </c>
      <c r="E83" s="1">
        <v>79</v>
      </c>
      <c r="F83" s="1">
        <f t="shared" si="22"/>
        <v>1</v>
      </c>
      <c r="G83" s="1">
        <f t="shared" si="18"/>
        <v>0</v>
      </c>
      <c r="H83" s="1">
        <f t="shared" si="19"/>
        <v>0</v>
      </c>
      <c r="J83" s="1" t="str">
        <f t="shared" si="23"/>
        <v>1900</v>
      </c>
      <c r="M83" s="1">
        <f>HLOOKUP('Expense History'!$AD$3,$P$4:$X$2004,ROW('Apartment Expenses'!L83)-3,0)</f>
        <v>0</v>
      </c>
      <c r="N83" s="1">
        <f>IF('Expense History'!$AD$3=Data!$G$4,'Apartment Expenses'!AE83,HLOOKUP('Expense History'!$AD$3,'Apartment Expenses'!$AE$4:$AL$2004,(ROW('Apartment Expenses'!M83)-3)))</f>
        <v>0</v>
      </c>
      <c r="O83" s="1" t="str">
        <f>IF($O$2="ALL",IF(VLOOKUP(AA83,'Expense History'!$AA$6:$AB$36,2,0)="x","include",0),IF(AND(VLOOKUP(AA83,'Expense History'!$AA$6:$AB$36,2,0)="x",AC83=$O$2),"include",0))</f>
        <v>include</v>
      </c>
      <c r="P83" s="1">
        <f>IF(O83="include",IF(AE83&gt;0,1+MAX(P84:P$2005),0),0)</f>
        <v>0</v>
      </c>
      <c r="Q83" s="1">
        <f>IF(AND(ISBLANK(AA82),AE82=0),0,(IF(MAX(Q84:Q$2005)&gt;0,0,ROW(R83))))</f>
        <v>0</v>
      </c>
      <c r="R83" s="1">
        <f>IF($O83="include",IF(AF83&gt;0,1+MAX(R84:R$2005),0),0)</f>
        <v>0</v>
      </c>
      <c r="S83" s="1">
        <f>IF($O83="include",IF(AG83&gt;0,1+MAX(S84:S$2005),0),0)</f>
        <v>0</v>
      </c>
      <c r="T83" s="1">
        <f>IF($O83="include",IF(AH83&gt;0,1+MAX(T84:T$2005),0),0)</f>
        <v>0</v>
      </c>
      <c r="U83" s="1">
        <f>IF($O83="include",IF(AI83&gt;0,1+MAX(U84:U$2005),0),0)</f>
        <v>0</v>
      </c>
      <c r="V83" s="1">
        <f>IF($O83="include",IF(AJ83&gt;0,1+MAX(V84:V$2005),0),0)</f>
        <v>0</v>
      </c>
      <c r="W83" s="1">
        <f>IF($O83="include",IF(AK83&gt;0,1+MAX(W84:W$2005),0),0)</f>
        <v>0</v>
      </c>
      <c r="X83" s="1">
        <f>IF($O83="include",IF(AL83&gt;0,1+MAX(X84:X$2005),0),0)</f>
        <v>0</v>
      </c>
      <c r="Y83" s="22" t="str">
        <f t="shared" si="24"/>
        <v xml:space="preserve">1 - </v>
      </c>
      <c r="AA83" s="42"/>
      <c r="AB83" s="43"/>
      <c r="AC83" s="43"/>
      <c r="AD83" s="44"/>
      <c r="AE83" s="11">
        <f t="shared" si="25"/>
        <v>0</v>
      </c>
      <c r="AF83" s="41"/>
      <c r="AG83" s="41"/>
      <c r="AH83" s="41"/>
      <c r="AI83" s="41"/>
      <c r="AJ83" s="41"/>
      <c r="AK83" s="41"/>
      <c r="AL83" s="41"/>
      <c r="BA83" s="1">
        <f t="shared" si="26"/>
        <v>0</v>
      </c>
      <c r="BB83" s="1">
        <f t="shared" si="27"/>
        <v>0</v>
      </c>
      <c r="BC83" s="1" t="str">
        <f t="shared" si="28"/>
        <v>No</v>
      </c>
      <c r="BD83" s="1">
        <f t="shared" si="29"/>
        <v>0</v>
      </c>
      <c r="BE83" s="1">
        <f t="shared" si="30"/>
        <v>0</v>
      </c>
      <c r="BF83" s="1">
        <f t="shared" si="31"/>
        <v>0</v>
      </c>
      <c r="BG83" s="1">
        <v>79</v>
      </c>
      <c r="BH83" s="1" t="e">
        <f t="shared" si="32"/>
        <v>#N/A</v>
      </c>
      <c r="BI83" s="1">
        <f t="shared" si="34"/>
        <v>2</v>
      </c>
      <c r="BJ83" s="1" t="e">
        <f t="shared" si="33"/>
        <v>#N/A</v>
      </c>
    </row>
    <row r="84" spans="1:62" x14ac:dyDescent="0.25">
      <c r="A84" s="1">
        <f t="shared" si="20"/>
        <v>1</v>
      </c>
      <c r="B84" s="1">
        <f>IF(YEAR(AD84)=$B$3,YEAR('Apartment Expenses'!AD84)&amp;" - "&amp;'Apartment Expenses'!AC84,0)</f>
        <v>0</v>
      </c>
      <c r="C84" s="1">
        <f t="shared" si="21"/>
        <v>0</v>
      </c>
      <c r="E84" s="1">
        <v>80</v>
      </c>
      <c r="F84" s="1">
        <f t="shared" si="22"/>
        <v>1</v>
      </c>
      <c r="G84" s="1">
        <f t="shared" si="18"/>
        <v>0</v>
      </c>
      <c r="H84" s="1">
        <f t="shared" si="19"/>
        <v>0</v>
      </c>
      <c r="J84" s="1" t="str">
        <f t="shared" si="23"/>
        <v>1900</v>
      </c>
      <c r="M84" s="1">
        <f>HLOOKUP('Expense History'!$AD$3,$P$4:$X$2004,ROW('Apartment Expenses'!L84)-3,0)</f>
        <v>0</v>
      </c>
      <c r="N84" s="1">
        <f>IF('Expense History'!$AD$3=Data!$G$4,'Apartment Expenses'!AE84,HLOOKUP('Expense History'!$AD$3,'Apartment Expenses'!$AE$4:$AL$2004,(ROW('Apartment Expenses'!M84)-3)))</f>
        <v>0</v>
      </c>
      <c r="O84" s="1" t="str">
        <f>IF($O$2="ALL",IF(VLOOKUP(AA84,'Expense History'!$AA$6:$AB$36,2,0)="x","include",0),IF(AND(VLOOKUP(AA84,'Expense History'!$AA$6:$AB$36,2,0)="x",AC84=$O$2),"include",0))</f>
        <v>include</v>
      </c>
      <c r="P84" s="1">
        <f>IF(O84="include",IF(AE84&gt;0,1+MAX(P85:P$2005),0),0)</f>
        <v>0</v>
      </c>
      <c r="Q84" s="1">
        <f>IF(AND(ISBLANK(AA83),AE83=0),0,(IF(MAX(Q85:Q$2005)&gt;0,0,ROW(R84))))</f>
        <v>0</v>
      </c>
      <c r="R84" s="1">
        <f>IF($O84="include",IF(AF84&gt;0,1+MAX(R85:R$2005),0),0)</f>
        <v>0</v>
      </c>
      <c r="S84" s="1">
        <f>IF($O84="include",IF(AG84&gt;0,1+MAX(S85:S$2005),0),0)</f>
        <v>0</v>
      </c>
      <c r="T84" s="1">
        <f>IF($O84="include",IF(AH84&gt;0,1+MAX(T85:T$2005),0),0)</f>
        <v>0</v>
      </c>
      <c r="U84" s="1">
        <f>IF($O84="include",IF(AI84&gt;0,1+MAX(U85:U$2005),0),0)</f>
        <v>0</v>
      </c>
      <c r="V84" s="1">
        <f>IF($O84="include",IF(AJ84&gt;0,1+MAX(V85:V$2005),0),0)</f>
        <v>0</v>
      </c>
      <c r="W84" s="1">
        <f>IF($O84="include",IF(AK84&gt;0,1+MAX(W85:W$2005),0),0)</f>
        <v>0</v>
      </c>
      <c r="X84" s="1">
        <f>IF($O84="include",IF(AL84&gt;0,1+MAX(X85:X$2005),0),0)</f>
        <v>0</v>
      </c>
      <c r="Y84" s="22" t="str">
        <f t="shared" si="24"/>
        <v xml:space="preserve">1 - </v>
      </c>
      <c r="AA84" s="42"/>
      <c r="AB84" s="43"/>
      <c r="AC84" s="43"/>
      <c r="AD84" s="44"/>
      <c r="AE84" s="11">
        <f t="shared" si="25"/>
        <v>0</v>
      </c>
      <c r="AF84" s="41"/>
      <c r="AG84" s="41"/>
      <c r="AH84" s="41"/>
      <c r="AI84" s="41"/>
      <c r="AJ84" s="41"/>
      <c r="AK84" s="41"/>
      <c r="AL84" s="41"/>
      <c r="BA84" s="1">
        <f t="shared" si="26"/>
        <v>0</v>
      </c>
      <c r="BB84" s="1">
        <f t="shared" si="27"/>
        <v>0</v>
      </c>
      <c r="BC84" s="1" t="str">
        <f t="shared" si="28"/>
        <v>No</v>
      </c>
      <c r="BD84" s="1">
        <f t="shared" si="29"/>
        <v>0</v>
      </c>
      <c r="BE84" s="1">
        <f t="shared" si="30"/>
        <v>0</v>
      </c>
      <c r="BF84" s="1">
        <f t="shared" si="31"/>
        <v>0</v>
      </c>
      <c r="BG84" s="1">
        <v>80</v>
      </c>
      <c r="BH84" s="1" t="e">
        <f t="shared" si="32"/>
        <v>#N/A</v>
      </c>
      <c r="BI84" s="1">
        <f t="shared" si="34"/>
        <v>2</v>
      </c>
      <c r="BJ84" s="1" t="e">
        <f t="shared" si="33"/>
        <v>#N/A</v>
      </c>
    </row>
    <row r="85" spans="1:62" x14ac:dyDescent="0.25">
      <c r="A85" s="1">
        <f t="shared" si="20"/>
        <v>1</v>
      </c>
      <c r="B85" s="1">
        <f>IF(YEAR(AD85)=$B$3,YEAR('Apartment Expenses'!AD85)&amp;" - "&amp;'Apartment Expenses'!AC85,0)</f>
        <v>0</v>
      </c>
      <c r="C85" s="1">
        <f t="shared" si="21"/>
        <v>0</v>
      </c>
      <c r="E85" s="1">
        <v>81</v>
      </c>
      <c r="F85" s="1">
        <f t="shared" si="22"/>
        <v>1</v>
      </c>
      <c r="G85" s="1">
        <f t="shared" si="18"/>
        <v>0</v>
      </c>
      <c r="H85" s="1">
        <f t="shared" si="19"/>
        <v>0</v>
      </c>
      <c r="J85" s="1" t="str">
        <f t="shared" si="23"/>
        <v>1900</v>
      </c>
      <c r="M85" s="1">
        <f>HLOOKUP('Expense History'!$AD$3,$P$4:$X$2004,ROW('Apartment Expenses'!L85)-3,0)</f>
        <v>0</v>
      </c>
      <c r="N85" s="1">
        <f>IF('Expense History'!$AD$3=Data!$G$4,'Apartment Expenses'!AE85,HLOOKUP('Expense History'!$AD$3,'Apartment Expenses'!$AE$4:$AL$2004,(ROW('Apartment Expenses'!M85)-3)))</f>
        <v>0</v>
      </c>
      <c r="O85" s="1" t="str">
        <f>IF($O$2="ALL",IF(VLOOKUP(AA85,'Expense History'!$AA$6:$AB$36,2,0)="x","include",0),IF(AND(VLOOKUP(AA85,'Expense History'!$AA$6:$AB$36,2,0)="x",AC85=$O$2),"include",0))</f>
        <v>include</v>
      </c>
      <c r="P85" s="1">
        <f>IF(O85="include",IF(AE85&gt;0,1+MAX(P86:P$2005),0),0)</f>
        <v>0</v>
      </c>
      <c r="Q85" s="1">
        <f>IF(AND(ISBLANK(AA84),AE84=0),0,(IF(MAX(Q86:Q$2005)&gt;0,0,ROW(R85))))</f>
        <v>0</v>
      </c>
      <c r="R85" s="1">
        <f>IF($O85="include",IF(AF85&gt;0,1+MAX(R86:R$2005),0),0)</f>
        <v>0</v>
      </c>
      <c r="S85" s="1">
        <f>IF($O85="include",IF(AG85&gt;0,1+MAX(S86:S$2005),0),0)</f>
        <v>0</v>
      </c>
      <c r="T85" s="1">
        <f>IF($O85="include",IF(AH85&gt;0,1+MAX(T86:T$2005),0),0)</f>
        <v>0</v>
      </c>
      <c r="U85" s="1">
        <f>IF($O85="include",IF(AI85&gt;0,1+MAX(U86:U$2005),0),0)</f>
        <v>0</v>
      </c>
      <c r="V85" s="1">
        <f>IF($O85="include",IF(AJ85&gt;0,1+MAX(V86:V$2005),0),0)</f>
        <v>0</v>
      </c>
      <c r="W85" s="1">
        <f>IF($O85="include",IF(AK85&gt;0,1+MAX(W86:W$2005),0),0)</f>
        <v>0</v>
      </c>
      <c r="X85" s="1">
        <f>IF($O85="include",IF(AL85&gt;0,1+MAX(X86:X$2005),0),0)</f>
        <v>0</v>
      </c>
      <c r="Y85" s="22" t="str">
        <f t="shared" si="24"/>
        <v xml:space="preserve">1 - </v>
      </c>
      <c r="AA85" s="42"/>
      <c r="AB85" s="43"/>
      <c r="AC85" s="43"/>
      <c r="AD85" s="44"/>
      <c r="AE85" s="11">
        <f t="shared" si="25"/>
        <v>0</v>
      </c>
      <c r="AF85" s="41"/>
      <c r="AG85" s="41"/>
      <c r="AH85" s="41"/>
      <c r="AI85" s="41"/>
      <c r="AJ85" s="41"/>
      <c r="AK85" s="41"/>
      <c r="AL85" s="41"/>
      <c r="BA85" s="1">
        <f t="shared" si="26"/>
        <v>0</v>
      </c>
      <c r="BB85" s="1">
        <f t="shared" si="27"/>
        <v>0</v>
      </c>
      <c r="BC85" s="1" t="str">
        <f t="shared" si="28"/>
        <v>No</v>
      </c>
      <c r="BD85" s="1">
        <f t="shared" si="29"/>
        <v>0</v>
      </c>
      <c r="BE85" s="1">
        <f t="shared" si="30"/>
        <v>0</v>
      </c>
      <c r="BF85" s="1">
        <f t="shared" si="31"/>
        <v>0</v>
      </c>
      <c r="BG85" s="1">
        <v>81</v>
      </c>
      <c r="BH85" s="1" t="e">
        <f t="shared" si="32"/>
        <v>#N/A</v>
      </c>
      <c r="BI85" s="1">
        <f t="shared" si="34"/>
        <v>2</v>
      </c>
      <c r="BJ85" s="1" t="e">
        <f t="shared" si="33"/>
        <v>#N/A</v>
      </c>
    </row>
    <row r="86" spans="1:62" x14ac:dyDescent="0.25">
      <c r="A86" s="1">
        <f t="shared" si="20"/>
        <v>1</v>
      </c>
      <c r="B86" s="1">
        <f>IF(YEAR(AD86)=$B$3,YEAR('Apartment Expenses'!AD86)&amp;" - "&amp;'Apartment Expenses'!AC86,0)</f>
        <v>0</v>
      </c>
      <c r="C86" s="1">
        <f t="shared" si="21"/>
        <v>0</v>
      </c>
      <c r="E86" s="1">
        <v>82</v>
      </c>
      <c r="F86" s="1">
        <f t="shared" si="22"/>
        <v>1</v>
      </c>
      <c r="G86" s="1">
        <f t="shared" si="18"/>
        <v>0</v>
      </c>
      <c r="H86" s="1">
        <f t="shared" si="19"/>
        <v>0</v>
      </c>
      <c r="J86" s="1" t="str">
        <f t="shared" si="23"/>
        <v>1900</v>
      </c>
      <c r="M86" s="1">
        <f>HLOOKUP('Expense History'!$AD$3,$P$4:$X$2004,ROW('Apartment Expenses'!L86)-3,0)</f>
        <v>0</v>
      </c>
      <c r="N86" s="1">
        <f>IF('Expense History'!$AD$3=Data!$G$4,'Apartment Expenses'!AE86,HLOOKUP('Expense History'!$AD$3,'Apartment Expenses'!$AE$4:$AL$2004,(ROW('Apartment Expenses'!M86)-3)))</f>
        <v>0</v>
      </c>
      <c r="O86" s="1" t="str">
        <f>IF($O$2="ALL",IF(VLOOKUP(AA86,'Expense History'!$AA$6:$AB$36,2,0)="x","include",0),IF(AND(VLOOKUP(AA86,'Expense History'!$AA$6:$AB$36,2,0)="x",AC86=$O$2),"include",0))</f>
        <v>include</v>
      </c>
      <c r="P86" s="1">
        <f>IF(O86="include",IF(AE86&gt;0,1+MAX(P87:P$2005),0),0)</f>
        <v>0</v>
      </c>
      <c r="Q86" s="1">
        <f>IF(AND(ISBLANK(AA85),AE85=0),0,(IF(MAX(Q87:Q$2005)&gt;0,0,ROW(R86))))</f>
        <v>0</v>
      </c>
      <c r="R86" s="1">
        <f>IF($O86="include",IF(AF86&gt;0,1+MAX(R87:R$2005),0),0)</f>
        <v>0</v>
      </c>
      <c r="S86" s="1">
        <f>IF($O86="include",IF(AG86&gt;0,1+MAX(S87:S$2005),0),0)</f>
        <v>0</v>
      </c>
      <c r="T86" s="1">
        <f>IF($O86="include",IF(AH86&gt;0,1+MAX(T87:T$2005),0),0)</f>
        <v>0</v>
      </c>
      <c r="U86" s="1">
        <f>IF($O86="include",IF(AI86&gt;0,1+MAX(U87:U$2005),0),0)</f>
        <v>0</v>
      </c>
      <c r="V86" s="1">
        <f>IF($O86="include",IF(AJ86&gt;0,1+MAX(V87:V$2005),0),0)</f>
        <v>0</v>
      </c>
      <c r="W86" s="1">
        <f>IF($O86="include",IF(AK86&gt;0,1+MAX(W87:W$2005),0),0)</f>
        <v>0</v>
      </c>
      <c r="X86" s="1">
        <f>IF($O86="include",IF(AL86&gt;0,1+MAX(X87:X$2005),0),0)</f>
        <v>0</v>
      </c>
      <c r="Y86" s="22" t="str">
        <f t="shared" si="24"/>
        <v xml:space="preserve">1 - </v>
      </c>
      <c r="AA86" s="42"/>
      <c r="AB86" s="43"/>
      <c r="AC86" s="43"/>
      <c r="AD86" s="44"/>
      <c r="AE86" s="11">
        <f t="shared" si="25"/>
        <v>0</v>
      </c>
      <c r="AF86" s="41"/>
      <c r="AG86" s="41"/>
      <c r="AH86" s="41"/>
      <c r="AI86" s="41"/>
      <c r="AJ86" s="41"/>
      <c r="AK86" s="41"/>
      <c r="AL86" s="41"/>
      <c r="BA86" s="1">
        <f t="shared" si="26"/>
        <v>0</v>
      </c>
      <c r="BB86" s="1">
        <f t="shared" si="27"/>
        <v>0</v>
      </c>
      <c r="BC86" s="1" t="str">
        <f t="shared" si="28"/>
        <v>No</v>
      </c>
      <c r="BD86" s="1">
        <f t="shared" si="29"/>
        <v>0</v>
      </c>
      <c r="BE86" s="1">
        <f t="shared" si="30"/>
        <v>0</v>
      </c>
      <c r="BF86" s="1">
        <f t="shared" si="31"/>
        <v>0</v>
      </c>
      <c r="BG86" s="1">
        <v>82</v>
      </c>
      <c r="BH86" s="1" t="e">
        <f t="shared" si="32"/>
        <v>#N/A</v>
      </c>
      <c r="BI86" s="1">
        <f t="shared" si="34"/>
        <v>2</v>
      </c>
      <c r="BJ86" s="1" t="e">
        <f t="shared" si="33"/>
        <v>#N/A</v>
      </c>
    </row>
    <row r="87" spans="1:62" x14ac:dyDescent="0.25">
      <c r="A87" s="1">
        <f t="shared" si="20"/>
        <v>1</v>
      </c>
      <c r="B87" s="1">
        <f>IF(YEAR(AD87)=$B$3,YEAR('Apartment Expenses'!AD87)&amp;" - "&amp;'Apartment Expenses'!AC87,0)</f>
        <v>0</v>
      </c>
      <c r="C87" s="1">
        <f t="shared" si="21"/>
        <v>0</v>
      </c>
      <c r="E87" s="1">
        <v>83</v>
      </c>
      <c r="F87" s="1">
        <f t="shared" si="22"/>
        <v>1</v>
      </c>
      <c r="G87" s="1">
        <f t="shared" si="18"/>
        <v>0</v>
      </c>
      <c r="H87" s="1">
        <f t="shared" si="19"/>
        <v>0</v>
      </c>
      <c r="J87" s="1" t="str">
        <f t="shared" si="23"/>
        <v>1900</v>
      </c>
      <c r="M87" s="1">
        <f>HLOOKUP('Expense History'!$AD$3,$P$4:$X$2004,ROW('Apartment Expenses'!L87)-3,0)</f>
        <v>0</v>
      </c>
      <c r="N87" s="1">
        <f>IF('Expense History'!$AD$3=Data!$G$4,'Apartment Expenses'!AE87,HLOOKUP('Expense History'!$AD$3,'Apartment Expenses'!$AE$4:$AL$2004,(ROW('Apartment Expenses'!M87)-3)))</f>
        <v>0</v>
      </c>
      <c r="O87" s="1" t="str">
        <f>IF($O$2="ALL",IF(VLOOKUP(AA87,'Expense History'!$AA$6:$AB$36,2,0)="x","include",0),IF(AND(VLOOKUP(AA87,'Expense History'!$AA$6:$AB$36,2,0)="x",AC87=$O$2),"include",0))</f>
        <v>include</v>
      </c>
      <c r="P87" s="1">
        <f>IF(O87="include",IF(AE87&gt;0,1+MAX(P88:P$2005),0),0)</f>
        <v>0</v>
      </c>
      <c r="Q87" s="1">
        <f>IF(AND(ISBLANK(AA86),AE86=0),0,(IF(MAX(Q88:Q$2005)&gt;0,0,ROW(R87))))</f>
        <v>0</v>
      </c>
      <c r="R87" s="1">
        <f>IF($O87="include",IF(AF87&gt;0,1+MAX(R88:R$2005),0),0)</f>
        <v>0</v>
      </c>
      <c r="S87" s="1">
        <f>IF($O87="include",IF(AG87&gt;0,1+MAX(S88:S$2005),0),0)</f>
        <v>0</v>
      </c>
      <c r="T87" s="1">
        <f>IF($O87="include",IF(AH87&gt;0,1+MAX(T88:T$2005),0),0)</f>
        <v>0</v>
      </c>
      <c r="U87" s="1">
        <f>IF($O87="include",IF(AI87&gt;0,1+MAX(U88:U$2005),0),0)</f>
        <v>0</v>
      </c>
      <c r="V87" s="1">
        <f>IF($O87="include",IF(AJ87&gt;0,1+MAX(V88:V$2005),0),0)</f>
        <v>0</v>
      </c>
      <c r="W87" s="1">
        <f>IF($O87="include",IF(AK87&gt;0,1+MAX(W88:W$2005),0),0)</f>
        <v>0</v>
      </c>
      <c r="X87" s="1">
        <f>IF($O87="include",IF(AL87&gt;0,1+MAX(X88:X$2005),0),0)</f>
        <v>0</v>
      </c>
      <c r="Y87" s="22" t="str">
        <f t="shared" si="24"/>
        <v xml:space="preserve">1 - </v>
      </c>
      <c r="AA87" s="42"/>
      <c r="AB87" s="43"/>
      <c r="AC87" s="43"/>
      <c r="AD87" s="44"/>
      <c r="AE87" s="11">
        <f t="shared" si="25"/>
        <v>0</v>
      </c>
      <c r="AF87" s="41"/>
      <c r="AG87" s="41"/>
      <c r="AH87" s="41"/>
      <c r="AI87" s="41"/>
      <c r="AJ87" s="41"/>
      <c r="AK87" s="41"/>
      <c r="AL87" s="41"/>
      <c r="BA87" s="1">
        <f t="shared" si="26"/>
        <v>0</v>
      </c>
      <c r="BB87" s="1">
        <f t="shared" si="27"/>
        <v>0</v>
      </c>
      <c r="BC87" s="1" t="str">
        <f t="shared" si="28"/>
        <v>No</v>
      </c>
      <c r="BD87" s="1">
        <f t="shared" si="29"/>
        <v>0</v>
      </c>
      <c r="BE87" s="1">
        <f t="shared" si="30"/>
        <v>0</v>
      </c>
      <c r="BF87" s="1">
        <f t="shared" si="31"/>
        <v>0</v>
      </c>
      <c r="BG87" s="1">
        <v>83</v>
      </c>
      <c r="BH87" s="1" t="e">
        <f t="shared" si="32"/>
        <v>#N/A</v>
      </c>
      <c r="BI87" s="1">
        <f t="shared" si="34"/>
        <v>2</v>
      </c>
      <c r="BJ87" s="1" t="e">
        <f t="shared" si="33"/>
        <v>#N/A</v>
      </c>
    </row>
    <row r="88" spans="1:62" x14ac:dyDescent="0.25">
      <c r="A88" s="1">
        <f t="shared" si="20"/>
        <v>1</v>
      </c>
      <c r="B88" s="1">
        <f>IF(YEAR(AD88)=$B$3,YEAR('Apartment Expenses'!AD88)&amp;" - "&amp;'Apartment Expenses'!AC88,0)</f>
        <v>0</v>
      </c>
      <c r="C88" s="1">
        <f t="shared" si="21"/>
        <v>0</v>
      </c>
      <c r="E88" s="1">
        <v>84</v>
      </c>
      <c r="F88" s="1">
        <f t="shared" si="22"/>
        <v>1</v>
      </c>
      <c r="G88" s="1">
        <f t="shared" si="18"/>
        <v>0</v>
      </c>
      <c r="H88" s="1">
        <f t="shared" si="19"/>
        <v>0</v>
      </c>
      <c r="J88" s="1" t="str">
        <f t="shared" si="23"/>
        <v>1900</v>
      </c>
      <c r="M88" s="1">
        <f>HLOOKUP('Expense History'!$AD$3,$P$4:$X$2004,ROW('Apartment Expenses'!L88)-3,0)</f>
        <v>0</v>
      </c>
      <c r="N88" s="1">
        <f>IF('Expense History'!$AD$3=Data!$G$4,'Apartment Expenses'!AE88,HLOOKUP('Expense History'!$AD$3,'Apartment Expenses'!$AE$4:$AL$2004,(ROW('Apartment Expenses'!M88)-3)))</f>
        <v>0</v>
      </c>
      <c r="O88" s="1" t="str">
        <f>IF($O$2="ALL",IF(VLOOKUP(AA88,'Expense History'!$AA$6:$AB$36,2,0)="x","include",0),IF(AND(VLOOKUP(AA88,'Expense History'!$AA$6:$AB$36,2,0)="x",AC88=$O$2),"include",0))</f>
        <v>include</v>
      </c>
      <c r="P88" s="1">
        <f>IF(O88="include",IF(AE88&gt;0,1+MAX(P89:P$2005),0),0)</f>
        <v>0</v>
      </c>
      <c r="Q88" s="1">
        <f>IF(AND(ISBLANK(AA87),AE87=0),0,(IF(MAX(Q89:Q$2005)&gt;0,0,ROW(R88))))</f>
        <v>0</v>
      </c>
      <c r="R88" s="1">
        <f>IF($O88="include",IF(AF88&gt;0,1+MAX(R89:R$2005),0),0)</f>
        <v>0</v>
      </c>
      <c r="S88" s="1">
        <f>IF($O88="include",IF(AG88&gt;0,1+MAX(S89:S$2005),0),0)</f>
        <v>0</v>
      </c>
      <c r="T88" s="1">
        <f>IF($O88="include",IF(AH88&gt;0,1+MAX(T89:T$2005),0),0)</f>
        <v>0</v>
      </c>
      <c r="U88" s="1">
        <f>IF($O88="include",IF(AI88&gt;0,1+MAX(U89:U$2005),0),0)</f>
        <v>0</v>
      </c>
      <c r="V88" s="1">
        <f>IF($O88="include",IF(AJ88&gt;0,1+MAX(V89:V$2005),0),0)</f>
        <v>0</v>
      </c>
      <c r="W88" s="1">
        <f>IF($O88="include",IF(AK88&gt;0,1+MAX(W89:W$2005),0),0)</f>
        <v>0</v>
      </c>
      <c r="X88" s="1">
        <f>IF($O88="include",IF(AL88&gt;0,1+MAX(X89:X$2005),0),0)</f>
        <v>0</v>
      </c>
      <c r="Y88" s="22" t="str">
        <f t="shared" si="24"/>
        <v xml:space="preserve">1 - </v>
      </c>
      <c r="AA88" s="42"/>
      <c r="AB88" s="43"/>
      <c r="AC88" s="43"/>
      <c r="AD88" s="44"/>
      <c r="AE88" s="11">
        <f t="shared" si="25"/>
        <v>0</v>
      </c>
      <c r="AF88" s="41"/>
      <c r="AG88" s="41"/>
      <c r="AH88" s="41"/>
      <c r="AI88" s="41"/>
      <c r="AJ88" s="41"/>
      <c r="AK88" s="41"/>
      <c r="AL88" s="41"/>
      <c r="BA88" s="1">
        <f t="shared" si="26"/>
        <v>0</v>
      </c>
      <c r="BB88" s="1">
        <f t="shared" si="27"/>
        <v>0</v>
      </c>
      <c r="BC88" s="1" t="str">
        <f t="shared" si="28"/>
        <v>No</v>
      </c>
      <c r="BD88" s="1">
        <f t="shared" si="29"/>
        <v>0</v>
      </c>
      <c r="BE88" s="1">
        <f t="shared" si="30"/>
        <v>0</v>
      </c>
      <c r="BF88" s="1">
        <f t="shared" si="31"/>
        <v>0</v>
      </c>
      <c r="BG88" s="1">
        <v>84</v>
      </c>
      <c r="BH88" s="1" t="e">
        <f t="shared" si="32"/>
        <v>#N/A</v>
      </c>
      <c r="BI88" s="1">
        <f t="shared" si="34"/>
        <v>2</v>
      </c>
      <c r="BJ88" s="1" t="e">
        <f t="shared" si="33"/>
        <v>#N/A</v>
      </c>
    </row>
    <row r="89" spans="1:62" x14ac:dyDescent="0.25">
      <c r="A89" s="1">
        <f t="shared" si="20"/>
        <v>1</v>
      </c>
      <c r="B89" s="1">
        <f>IF(YEAR(AD89)=$B$3,YEAR('Apartment Expenses'!AD89)&amp;" - "&amp;'Apartment Expenses'!AC89,0)</f>
        <v>0</v>
      </c>
      <c r="C89" s="1">
        <f t="shared" si="21"/>
        <v>0</v>
      </c>
      <c r="E89" s="1">
        <v>85</v>
      </c>
      <c r="F89" s="1">
        <f t="shared" si="22"/>
        <v>1</v>
      </c>
      <c r="G89" s="1">
        <f t="shared" si="18"/>
        <v>0</v>
      </c>
      <c r="H89" s="1">
        <f t="shared" si="19"/>
        <v>0</v>
      </c>
      <c r="J89" s="1" t="str">
        <f t="shared" si="23"/>
        <v>1900</v>
      </c>
      <c r="M89" s="1">
        <f>HLOOKUP('Expense History'!$AD$3,$P$4:$X$2004,ROW('Apartment Expenses'!L89)-3,0)</f>
        <v>0</v>
      </c>
      <c r="N89" s="1">
        <f>IF('Expense History'!$AD$3=Data!$G$4,'Apartment Expenses'!AE89,HLOOKUP('Expense History'!$AD$3,'Apartment Expenses'!$AE$4:$AL$2004,(ROW('Apartment Expenses'!M89)-3)))</f>
        <v>0</v>
      </c>
      <c r="O89" s="1" t="str">
        <f>IF($O$2="ALL",IF(VLOOKUP(AA89,'Expense History'!$AA$6:$AB$36,2,0)="x","include",0),IF(AND(VLOOKUP(AA89,'Expense History'!$AA$6:$AB$36,2,0)="x",AC89=$O$2),"include",0))</f>
        <v>include</v>
      </c>
      <c r="P89" s="1">
        <f>IF(O89="include",IF(AE89&gt;0,1+MAX(P90:P$2005),0),0)</f>
        <v>0</v>
      </c>
      <c r="Q89" s="1">
        <f>IF(AND(ISBLANK(AA88),AE88=0),0,(IF(MAX(Q90:Q$2005)&gt;0,0,ROW(R89))))</f>
        <v>0</v>
      </c>
      <c r="R89" s="1">
        <f>IF($O89="include",IF(AF89&gt;0,1+MAX(R90:R$2005),0),0)</f>
        <v>0</v>
      </c>
      <c r="S89" s="1">
        <f>IF($O89="include",IF(AG89&gt;0,1+MAX(S90:S$2005),0),0)</f>
        <v>0</v>
      </c>
      <c r="T89" s="1">
        <f>IF($O89="include",IF(AH89&gt;0,1+MAX(T90:T$2005),0),0)</f>
        <v>0</v>
      </c>
      <c r="U89" s="1">
        <f>IF($O89="include",IF(AI89&gt;0,1+MAX(U90:U$2005),0),0)</f>
        <v>0</v>
      </c>
      <c r="V89" s="1">
        <f>IF($O89="include",IF(AJ89&gt;0,1+MAX(V90:V$2005),0),0)</f>
        <v>0</v>
      </c>
      <c r="W89" s="1">
        <f>IF($O89="include",IF(AK89&gt;0,1+MAX(W90:W$2005),0),0)</f>
        <v>0</v>
      </c>
      <c r="X89" s="1">
        <f>IF($O89="include",IF(AL89&gt;0,1+MAX(X90:X$2005),0),0)</f>
        <v>0</v>
      </c>
      <c r="Y89" s="22" t="str">
        <f t="shared" si="24"/>
        <v xml:space="preserve">1 - </v>
      </c>
      <c r="AA89" s="42"/>
      <c r="AB89" s="43"/>
      <c r="AC89" s="43"/>
      <c r="AD89" s="44"/>
      <c r="AE89" s="11">
        <f t="shared" si="25"/>
        <v>0</v>
      </c>
      <c r="AF89" s="41"/>
      <c r="AG89" s="41"/>
      <c r="AH89" s="41"/>
      <c r="AI89" s="41"/>
      <c r="AJ89" s="41"/>
      <c r="AK89" s="41"/>
      <c r="AL89" s="41"/>
      <c r="BA89" s="1">
        <f t="shared" si="26"/>
        <v>0</v>
      </c>
      <c r="BB89" s="1">
        <f t="shared" si="27"/>
        <v>0</v>
      </c>
      <c r="BC89" s="1" t="str">
        <f t="shared" si="28"/>
        <v>No</v>
      </c>
      <c r="BD89" s="1">
        <f t="shared" si="29"/>
        <v>0</v>
      </c>
      <c r="BE89" s="1">
        <f t="shared" si="30"/>
        <v>0</v>
      </c>
      <c r="BF89" s="1">
        <f t="shared" si="31"/>
        <v>0</v>
      </c>
      <c r="BG89" s="1">
        <v>85</v>
      </c>
      <c r="BH89" s="1" t="e">
        <f t="shared" si="32"/>
        <v>#N/A</v>
      </c>
      <c r="BI89" s="1">
        <f t="shared" si="34"/>
        <v>2</v>
      </c>
      <c r="BJ89" s="1" t="e">
        <f t="shared" si="33"/>
        <v>#N/A</v>
      </c>
    </row>
    <row r="90" spans="1:62" x14ac:dyDescent="0.25">
      <c r="A90" s="1">
        <f t="shared" si="20"/>
        <v>1</v>
      </c>
      <c r="B90" s="1">
        <f>IF(YEAR(AD90)=$B$3,YEAR('Apartment Expenses'!AD90)&amp;" - "&amp;'Apartment Expenses'!AC90,0)</f>
        <v>0</v>
      </c>
      <c r="C90" s="1">
        <f t="shared" si="21"/>
        <v>0</v>
      </c>
      <c r="E90" s="1">
        <v>86</v>
      </c>
      <c r="F90" s="1">
        <f t="shared" si="22"/>
        <v>1</v>
      </c>
      <c r="G90" s="1">
        <f t="shared" si="18"/>
        <v>0</v>
      </c>
      <c r="H90" s="1">
        <f t="shared" si="19"/>
        <v>0</v>
      </c>
      <c r="J90" s="1" t="str">
        <f t="shared" si="23"/>
        <v>1900</v>
      </c>
      <c r="M90" s="1">
        <f>HLOOKUP('Expense History'!$AD$3,$P$4:$X$2004,ROW('Apartment Expenses'!L90)-3,0)</f>
        <v>0</v>
      </c>
      <c r="N90" s="1">
        <f>IF('Expense History'!$AD$3=Data!$G$4,'Apartment Expenses'!AE90,HLOOKUP('Expense History'!$AD$3,'Apartment Expenses'!$AE$4:$AL$2004,(ROW('Apartment Expenses'!M90)-3)))</f>
        <v>0</v>
      </c>
      <c r="O90" s="1" t="str">
        <f>IF($O$2="ALL",IF(VLOOKUP(AA90,'Expense History'!$AA$6:$AB$36,2,0)="x","include",0),IF(AND(VLOOKUP(AA90,'Expense History'!$AA$6:$AB$36,2,0)="x",AC90=$O$2),"include",0))</f>
        <v>include</v>
      </c>
      <c r="P90" s="1">
        <f>IF(O90="include",IF(AE90&gt;0,1+MAX(P91:P$2005),0),0)</f>
        <v>0</v>
      </c>
      <c r="Q90" s="1">
        <f>IF(AND(ISBLANK(AA89),AE89=0),0,(IF(MAX(Q91:Q$2005)&gt;0,0,ROW(R90))))</f>
        <v>0</v>
      </c>
      <c r="R90" s="1">
        <f>IF($O90="include",IF(AF90&gt;0,1+MAX(R91:R$2005),0),0)</f>
        <v>0</v>
      </c>
      <c r="S90" s="1">
        <f>IF($O90="include",IF(AG90&gt;0,1+MAX(S91:S$2005),0),0)</f>
        <v>0</v>
      </c>
      <c r="T90" s="1">
        <f>IF($O90="include",IF(AH90&gt;0,1+MAX(T91:T$2005),0),0)</f>
        <v>0</v>
      </c>
      <c r="U90" s="1">
        <f>IF($O90="include",IF(AI90&gt;0,1+MAX(U91:U$2005),0),0)</f>
        <v>0</v>
      </c>
      <c r="V90" s="1">
        <f>IF($O90="include",IF(AJ90&gt;0,1+MAX(V91:V$2005),0),0)</f>
        <v>0</v>
      </c>
      <c r="W90" s="1">
        <f>IF($O90="include",IF(AK90&gt;0,1+MAX(W91:W$2005),0),0)</f>
        <v>0</v>
      </c>
      <c r="X90" s="1">
        <f>IF($O90="include",IF(AL90&gt;0,1+MAX(X91:X$2005),0),0)</f>
        <v>0</v>
      </c>
      <c r="Y90" s="22" t="str">
        <f t="shared" si="24"/>
        <v xml:space="preserve">1 - </v>
      </c>
      <c r="AA90" s="42"/>
      <c r="AB90" s="43"/>
      <c r="AC90" s="43"/>
      <c r="AD90" s="44"/>
      <c r="AE90" s="11">
        <f t="shared" si="25"/>
        <v>0</v>
      </c>
      <c r="AF90" s="41"/>
      <c r="AG90" s="41"/>
      <c r="AH90" s="41"/>
      <c r="AI90" s="41"/>
      <c r="AJ90" s="41"/>
      <c r="AK90" s="41"/>
      <c r="AL90" s="41"/>
      <c r="BA90" s="1">
        <f t="shared" si="26"/>
        <v>0</v>
      </c>
      <c r="BB90" s="1">
        <f t="shared" si="27"/>
        <v>0</v>
      </c>
      <c r="BC90" s="1" t="str">
        <f t="shared" si="28"/>
        <v>No</v>
      </c>
      <c r="BD90" s="1">
        <f t="shared" si="29"/>
        <v>0</v>
      </c>
      <c r="BE90" s="1">
        <f t="shared" si="30"/>
        <v>0</v>
      </c>
      <c r="BF90" s="1">
        <f t="shared" si="31"/>
        <v>0</v>
      </c>
      <c r="BG90" s="1">
        <v>86</v>
      </c>
      <c r="BH90" s="1" t="e">
        <f t="shared" si="32"/>
        <v>#N/A</v>
      </c>
      <c r="BI90" s="1">
        <f t="shared" si="34"/>
        <v>2</v>
      </c>
      <c r="BJ90" s="1" t="e">
        <f t="shared" si="33"/>
        <v>#N/A</v>
      </c>
    </row>
    <row r="91" spans="1:62" x14ac:dyDescent="0.25">
      <c r="A91" s="1">
        <f t="shared" si="20"/>
        <v>1</v>
      </c>
      <c r="B91" s="1">
        <f>IF(YEAR(AD91)=$B$3,YEAR('Apartment Expenses'!AD91)&amp;" - "&amp;'Apartment Expenses'!AC91,0)</f>
        <v>0</v>
      </c>
      <c r="C91" s="1">
        <f t="shared" si="21"/>
        <v>0</v>
      </c>
      <c r="E91" s="1">
        <v>87</v>
      </c>
      <c r="F91" s="1">
        <f t="shared" si="22"/>
        <v>1</v>
      </c>
      <c r="G91" s="1">
        <f t="shared" si="18"/>
        <v>0</v>
      </c>
      <c r="H91" s="1">
        <f t="shared" si="19"/>
        <v>0</v>
      </c>
      <c r="J91" s="1" t="str">
        <f t="shared" si="23"/>
        <v>1900</v>
      </c>
      <c r="M91" s="1">
        <f>HLOOKUP('Expense History'!$AD$3,$P$4:$X$2004,ROW('Apartment Expenses'!L91)-3,0)</f>
        <v>0</v>
      </c>
      <c r="N91" s="1">
        <f>IF('Expense History'!$AD$3=Data!$G$4,'Apartment Expenses'!AE91,HLOOKUP('Expense History'!$AD$3,'Apartment Expenses'!$AE$4:$AL$2004,(ROW('Apartment Expenses'!M91)-3)))</f>
        <v>0</v>
      </c>
      <c r="O91" s="1" t="str">
        <f>IF($O$2="ALL",IF(VLOOKUP(AA91,'Expense History'!$AA$6:$AB$36,2,0)="x","include",0),IF(AND(VLOOKUP(AA91,'Expense History'!$AA$6:$AB$36,2,0)="x",AC91=$O$2),"include",0))</f>
        <v>include</v>
      </c>
      <c r="P91" s="1">
        <f>IF(O91="include",IF(AE91&gt;0,1+MAX(P92:P$2005),0),0)</f>
        <v>0</v>
      </c>
      <c r="Q91" s="1">
        <f>IF(AND(ISBLANK(AA90),AE90=0),0,(IF(MAX(Q92:Q$2005)&gt;0,0,ROW(R91))))</f>
        <v>0</v>
      </c>
      <c r="R91" s="1">
        <f>IF($O91="include",IF(AF91&gt;0,1+MAX(R92:R$2005),0),0)</f>
        <v>0</v>
      </c>
      <c r="S91" s="1">
        <f>IF($O91="include",IF(AG91&gt;0,1+MAX(S92:S$2005),0),0)</f>
        <v>0</v>
      </c>
      <c r="T91" s="1">
        <f>IF($O91="include",IF(AH91&gt;0,1+MAX(T92:T$2005),0),0)</f>
        <v>0</v>
      </c>
      <c r="U91" s="1">
        <f>IF($O91="include",IF(AI91&gt;0,1+MAX(U92:U$2005),0),0)</f>
        <v>0</v>
      </c>
      <c r="V91" s="1">
        <f>IF($O91="include",IF(AJ91&gt;0,1+MAX(V92:V$2005),0),0)</f>
        <v>0</v>
      </c>
      <c r="W91" s="1">
        <f>IF($O91="include",IF(AK91&gt;0,1+MAX(W92:W$2005),0),0)</f>
        <v>0</v>
      </c>
      <c r="X91" s="1">
        <f>IF($O91="include",IF(AL91&gt;0,1+MAX(X92:X$2005),0),0)</f>
        <v>0</v>
      </c>
      <c r="Y91" s="22" t="str">
        <f t="shared" si="24"/>
        <v xml:space="preserve">1 - </v>
      </c>
      <c r="AA91" s="42"/>
      <c r="AB91" s="43"/>
      <c r="AC91" s="43"/>
      <c r="AD91" s="44"/>
      <c r="AE91" s="11">
        <f t="shared" si="25"/>
        <v>0</v>
      </c>
      <c r="AF91" s="41"/>
      <c r="AG91" s="41"/>
      <c r="AH91" s="41"/>
      <c r="AI91" s="41"/>
      <c r="AJ91" s="41"/>
      <c r="AK91" s="41"/>
      <c r="AL91" s="41"/>
      <c r="BA91" s="1">
        <f t="shared" si="26"/>
        <v>0</v>
      </c>
      <c r="BB91" s="1">
        <f t="shared" si="27"/>
        <v>0</v>
      </c>
      <c r="BC91" s="1" t="str">
        <f t="shared" si="28"/>
        <v>No</v>
      </c>
      <c r="BD91" s="1">
        <f t="shared" si="29"/>
        <v>0</v>
      </c>
      <c r="BE91" s="1">
        <f t="shared" si="30"/>
        <v>0</v>
      </c>
      <c r="BF91" s="1">
        <f t="shared" si="31"/>
        <v>0</v>
      </c>
      <c r="BG91" s="1">
        <v>87</v>
      </c>
      <c r="BH91" s="1" t="e">
        <f t="shared" si="32"/>
        <v>#N/A</v>
      </c>
      <c r="BI91" s="1">
        <f t="shared" si="34"/>
        <v>2</v>
      </c>
      <c r="BJ91" s="1" t="e">
        <f t="shared" si="33"/>
        <v>#N/A</v>
      </c>
    </row>
    <row r="92" spans="1:62" x14ac:dyDescent="0.25">
      <c r="A92" s="1">
        <f t="shared" si="20"/>
        <v>1</v>
      </c>
      <c r="B92" s="1">
        <f>IF(YEAR(AD92)=$B$3,YEAR('Apartment Expenses'!AD92)&amp;" - "&amp;'Apartment Expenses'!AC92,0)</f>
        <v>0</v>
      </c>
      <c r="C92" s="1">
        <f t="shared" si="21"/>
        <v>0</v>
      </c>
      <c r="E92" s="1">
        <v>88</v>
      </c>
      <c r="F92" s="1">
        <f t="shared" si="22"/>
        <v>1</v>
      </c>
      <c r="G92" s="1">
        <f t="shared" si="18"/>
        <v>0</v>
      </c>
      <c r="H92" s="1">
        <f t="shared" si="19"/>
        <v>0</v>
      </c>
      <c r="J92" s="1" t="str">
        <f t="shared" si="23"/>
        <v>1900</v>
      </c>
      <c r="M92" s="1">
        <f>HLOOKUP('Expense History'!$AD$3,$P$4:$X$2004,ROW('Apartment Expenses'!L92)-3,0)</f>
        <v>0</v>
      </c>
      <c r="N92" s="1">
        <f>IF('Expense History'!$AD$3=Data!$G$4,'Apartment Expenses'!AE92,HLOOKUP('Expense History'!$AD$3,'Apartment Expenses'!$AE$4:$AL$2004,(ROW('Apartment Expenses'!M92)-3)))</f>
        <v>0</v>
      </c>
      <c r="O92" s="1" t="str">
        <f>IF($O$2="ALL",IF(VLOOKUP(AA92,'Expense History'!$AA$6:$AB$36,2,0)="x","include",0),IF(AND(VLOOKUP(AA92,'Expense History'!$AA$6:$AB$36,2,0)="x",AC92=$O$2),"include",0))</f>
        <v>include</v>
      </c>
      <c r="P92" s="1">
        <f>IF(O92="include",IF(AE92&gt;0,1+MAX(P93:P$2005),0),0)</f>
        <v>0</v>
      </c>
      <c r="Q92" s="1">
        <f>IF(AND(ISBLANK(AA91),AE91=0),0,(IF(MAX(Q93:Q$2005)&gt;0,0,ROW(R92))))</f>
        <v>0</v>
      </c>
      <c r="R92" s="1">
        <f>IF($O92="include",IF(AF92&gt;0,1+MAX(R93:R$2005),0),0)</f>
        <v>0</v>
      </c>
      <c r="S92" s="1">
        <f>IF($O92="include",IF(AG92&gt;0,1+MAX(S93:S$2005),0),0)</f>
        <v>0</v>
      </c>
      <c r="T92" s="1">
        <f>IF($O92="include",IF(AH92&gt;0,1+MAX(T93:T$2005),0),0)</f>
        <v>0</v>
      </c>
      <c r="U92" s="1">
        <f>IF($O92="include",IF(AI92&gt;0,1+MAX(U93:U$2005),0),0)</f>
        <v>0</v>
      </c>
      <c r="V92" s="1">
        <f>IF($O92="include",IF(AJ92&gt;0,1+MAX(V93:V$2005),0),0)</f>
        <v>0</v>
      </c>
      <c r="W92" s="1">
        <f>IF($O92="include",IF(AK92&gt;0,1+MAX(W93:W$2005),0),0)</f>
        <v>0</v>
      </c>
      <c r="X92" s="1">
        <f>IF($O92="include",IF(AL92&gt;0,1+MAX(X93:X$2005),0),0)</f>
        <v>0</v>
      </c>
      <c r="Y92" s="22" t="str">
        <f t="shared" si="24"/>
        <v xml:space="preserve">1 - </v>
      </c>
      <c r="AA92" s="42"/>
      <c r="AB92" s="43"/>
      <c r="AC92" s="43"/>
      <c r="AD92" s="44"/>
      <c r="AE92" s="11">
        <f t="shared" si="25"/>
        <v>0</v>
      </c>
      <c r="AF92" s="41"/>
      <c r="AG92" s="41"/>
      <c r="AH92" s="41"/>
      <c r="AI92" s="41"/>
      <c r="AJ92" s="41"/>
      <c r="AK92" s="41"/>
      <c r="AL92" s="41"/>
      <c r="BA92" s="1">
        <f t="shared" si="26"/>
        <v>0</v>
      </c>
      <c r="BB92" s="1">
        <f t="shared" si="27"/>
        <v>0</v>
      </c>
      <c r="BC92" s="1" t="str">
        <f t="shared" si="28"/>
        <v>No</v>
      </c>
      <c r="BD92" s="1">
        <f t="shared" si="29"/>
        <v>0</v>
      </c>
      <c r="BE92" s="1">
        <f t="shared" si="30"/>
        <v>0</v>
      </c>
      <c r="BF92" s="1">
        <f t="shared" si="31"/>
        <v>0</v>
      </c>
      <c r="BG92" s="1">
        <v>88</v>
      </c>
      <c r="BH92" s="1" t="e">
        <f t="shared" si="32"/>
        <v>#N/A</v>
      </c>
      <c r="BI92" s="1">
        <f t="shared" si="34"/>
        <v>2</v>
      </c>
      <c r="BJ92" s="1" t="e">
        <f t="shared" si="33"/>
        <v>#N/A</v>
      </c>
    </row>
    <row r="93" spans="1:62" x14ac:dyDescent="0.25">
      <c r="A93" s="1">
        <f t="shared" si="20"/>
        <v>1</v>
      </c>
      <c r="B93" s="1">
        <f>IF(YEAR(AD93)=$B$3,YEAR('Apartment Expenses'!AD93)&amp;" - "&amp;'Apartment Expenses'!AC93,0)</f>
        <v>0</v>
      </c>
      <c r="C93" s="1">
        <f t="shared" si="21"/>
        <v>0</v>
      </c>
      <c r="E93" s="1">
        <v>89</v>
      </c>
      <c r="F93" s="1">
        <f t="shared" si="22"/>
        <v>1</v>
      </c>
      <c r="G93" s="1">
        <f t="shared" si="18"/>
        <v>0</v>
      </c>
      <c r="H93" s="1">
        <f t="shared" si="19"/>
        <v>0</v>
      </c>
      <c r="J93" s="1" t="str">
        <f t="shared" si="23"/>
        <v>1900</v>
      </c>
      <c r="M93" s="1">
        <f>HLOOKUP('Expense History'!$AD$3,$P$4:$X$2004,ROW('Apartment Expenses'!L93)-3,0)</f>
        <v>0</v>
      </c>
      <c r="N93" s="1">
        <f>IF('Expense History'!$AD$3=Data!$G$4,'Apartment Expenses'!AE93,HLOOKUP('Expense History'!$AD$3,'Apartment Expenses'!$AE$4:$AL$2004,(ROW('Apartment Expenses'!M93)-3)))</f>
        <v>0</v>
      </c>
      <c r="O93" s="1" t="str">
        <f>IF($O$2="ALL",IF(VLOOKUP(AA93,'Expense History'!$AA$6:$AB$36,2,0)="x","include",0),IF(AND(VLOOKUP(AA93,'Expense History'!$AA$6:$AB$36,2,0)="x",AC93=$O$2),"include",0))</f>
        <v>include</v>
      </c>
      <c r="P93" s="1">
        <f>IF(O93="include",IF(AE93&gt;0,1+MAX(P94:P$2005),0),0)</f>
        <v>0</v>
      </c>
      <c r="Q93" s="1">
        <f>IF(AND(ISBLANK(AA92),AE92=0),0,(IF(MAX(Q94:Q$2005)&gt;0,0,ROW(R93))))</f>
        <v>0</v>
      </c>
      <c r="R93" s="1">
        <f>IF($O93="include",IF(AF93&gt;0,1+MAX(R94:R$2005),0),0)</f>
        <v>0</v>
      </c>
      <c r="S93" s="1">
        <f>IF($O93="include",IF(AG93&gt;0,1+MAX(S94:S$2005),0),0)</f>
        <v>0</v>
      </c>
      <c r="T93" s="1">
        <f>IF($O93="include",IF(AH93&gt;0,1+MAX(T94:T$2005),0),0)</f>
        <v>0</v>
      </c>
      <c r="U93" s="1">
        <f>IF($O93="include",IF(AI93&gt;0,1+MAX(U94:U$2005),0),0)</f>
        <v>0</v>
      </c>
      <c r="V93" s="1">
        <f>IF($O93="include",IF(AJ93&gt;0,1+MAX(V94:V$2005),0),0)</f>
        <v>0</v>
      </c>
      <c r="W93" s="1">
        <f>IF($O93="include",IF(AK93&gt;0,1+MAX(W94:W$2005),0),0)</f>
        <v>0</v>
      </c>
      <c r="X93" s="1">
        <f>IF($O93="include",IF(AL93&gt;0,1+MAX(X94:X$2005),0),0)</f>
        <v>0</v>
      </c>
      <c r="Y93" s="22" t="str">
        <f t="shared" si="24"/>
        <v xml:space="preserve">1 - </v>
      </c>
      <c r="AA93" s="42"/>
      <c r="AB93" s="43"/>
      <c r="AC93" s="43"/>
      <c r="AD93" s="44"/>
      <c r="AE93" s="11">
        <f t="shared" si="25"/>
        <v>0</v>
      </c>
      <c r="AF93" s="41"/>
      <c r="AG93" s="41"/>
      <c r="AH93" s="41"/>
      <c r="AI93" s="41"/>
      <c r="AJ93" s="41"/>
      <c r="AK93" s="41"/>
      <c r="AL93" s="41"/>
      <c r="BA93" s="1">
        <f t="shared" si="26"/>
        <v>0</v>
      </c>
      <c r="BB93" s="1">
        <f t="shared" si="27"/>
        <v>0</v>
      </c>
      <c r="BC93" s="1" t="str">
        <f t="shared" si="28"/>
        <v>No</v>
      </c>
      <c r="BD93" s="1">
        <f t="shared" si="29"/>
        <v>0</v>
      </c>
      <c r="BE93" s="1">
        <f t="shared" si="30"/>
        <v>0</v>
      </c>
      <c r="BF93" s="1">
        <f t="shared" si="31"/>
        <v>0</v>
      </c>
      <c r="BG93" s="1">
        <v>89</v>
      </c>
      <c r="BH93" s="1" t="e">
        <f t="shared" si="32"/>
        <v>#N/A</v>
      </c>
      <c r="BI93" s="1">
        <f t="shared" si="34"/>
        <v>2</v>
      </c>
      <c r="BJ93" s="1" t="e">
        <f t="shared" si="33"/>
        <v>#N/A</v>
      </c>
    </row>
    <row r="94" spans="1:62" x14ac:dyDescent="0.25">
      <c r="A94" s="1">
        <f t="shared" si="20"/>
        <v>1</v>
      </c>
      <c r="B94" s="1">
        <f>IF(YEAR(AD94)=$B$3,YEAR('Apartment Expenses'!AD94)&amp;" - "&amp;'Apartment Expenses'!AC94,0)</f>
        <v>0</v>
      </c>
      <c r="C94" s="1">
        <f t="shared" si="21"/>
        <v>0</v>
      </c>
      <c r="E94" s="1">
        <v>90</v>
      </c>
      <c r="F94" s="1">
        <f t="shared" si="22"/>
        <v>1</v>
      </c>
      <c r="G94" s="1">
        <f t="shared" si="18"/>
        <v>0</v>
      </c>
      <c r="H94" s="1">
        <f t="shared" si="19"/>
        <v>0</v>
      </c>
      <c r="J94" s="1" t="str">
        <f t="shared" si="23"/>
        <v>1900</v>
      </c>
      <c r="M94" s="1">
        <f>HLOOKUP('Expense History'!$AD$3,$P$4:$X$2004,ROW('Apartment Expenses'!L94)-3,0)</f>
        <v>0</v>
      </c>
      <c r="N94" s="1">
        <f>IF('Expense History'!$AD$3=Data!$G$4,'Apartment Expenses'!AE94,HLOOKUP('Expense History'!$AD$3,'Apartment Expenses'!$AE$4:$AL$2004,(ROW('Apartment Expenses'!M94)-3)))</f>
        <v>0</v>
      </c>
      <c r="O94" s="1" t="str">
        <f>IF($O$2="ALL",IF(VLOOKUP(AA94,'Expense History'!$AA$6:$AB$36,2,0)="x","include",0),IF(AND(VLOOKUP(AA94,'Expense History'!$AA$6:$AB$36,2,0)="x",AC94=$O$2),"include",0))</f>
        <v>include</v>
      </c>
      <c r="P94" s="1">
        <f>IF(O94="include",IF(AE94&gt;0,1+MAX(P95:P$2005),0),0)</f>
        <v>0</v>
      </c>
      <c r="Q94" s="1">
        <f>IF(AND(ISBLANK(AA93),AE93=0),0,(IF(MAX(Q95:Q$2005)&gt;0,0,ROW(R94))))</f>
        <v>0</v>
      </c>
      <c r="R94" s="1">
        <f>IF($O94="include",IF(AF94&gt;0,1+MAX(R95:R$2005),0),0)</f>
        <v>0</v>
      </c>
      <c r="S94" s="1">
        <f>IF($O94="include",IF(AG94&gt;0,1+MAX(S95:S$2005),0),0)</f>
        <v>0</v>
      </c>
      <c r="T94" s="1">
        <f>IF($O94="include",IF(AH94&gt;0,1+MAX(T95:T$2005),0),0)</f>
        <v>0</v>
      </c>
      <c r="U94" s="1">
        <f>IF($O94="include",IF(AI94&gt;0,1+MAX(U95:U$2005),0),0)</f>
        <v>0</v>
      </c>
      <c r="V94" s="1">
        <f>IF($O94="include",IF(AJ94&gt;0,1+MAX(V95:V$2005),0),0)</f>
        <v>0</v>
      </c>
      <c r="W94" s="1">
        <f>IF($O94="include",IF(AK94&gt;0,1+MAX(W95:W$2005),0),0)</f>
        <v>0</v>
      </c>
      <c r="X94" s="1">
        <f>IF($O94="include",IF(AL94&gt;0,1+MAX(X95:X$2005),0),0)</f>
        <v>0</v>
      </c>
      <c r="Y94" s="22" t="str">
        <f t="shared" si="24"/>
        <v xml:space="preserve">1 - </v>
      </c>
      <c r="AA94" s="42"/>
      <c r="AB94" s="43"/>
      <c r="AC94" s="43"/>
      <c r="AD94" s="44"/>
      <c r="AE94" s="11">
        <f t="shared" si="25"/>
        <v>0</v>
      </c>
      <c r="AF94" s="41"/>
      <c r="AG94" s="41"/>
      <c r="AH94" s="41"/>
      <c r="AI94" s="41"/>
      <c r="AJ94" s="41"/>
      <c r="AK94" s="41"/>
      <c r="AL94" s="41"/>
      <c r="BA94" s="1">
        <f t="shared" si="26"/>
        <v>0</v>
      </c>
      <c r="BB94" s="1">
        <f t="shared" si="27"/>
        <v>0</v>
      </c>
      <c r="BC94" s="1" t="str">
        <f t="shared" si="28"/>
        <v>No</v>
      </c>
      <c r="BD94" s="1">
        <f t="shared" si="29"/>
        <v>0</v>
      </c>
      <c r="BE94" s="1">
        <f t="shared" si="30"/>
        <v>0</v>
      </c>
      <c r="BF94" s="1">
        <f t="shared" si="31"/>
        <v>0</v>
      </c>
      <c r="BG94" s="1">
        <v>90</v>
      </c>
      <c r="BH94" s="1" t="e">
        <f t="shared" si="32"/>
        <v>#N/A</v>
      </c>
      <c r="BI94" s="1">
        <f t="shared" si="34"/>
        <v>2</v>
      </c>
      <c r="BJ94" s="1" t="e">
        <f t="shared" si="33"/>
        <v>#N/A</v>
      </c>
    </row>
    <row r="95" spans="1:62" x14ac:dyDescent="0.25">
      <c r="A95" s="1">
        <f t="shared" si="20"/>
        <v>1</v>
      </c>
      <c r="B95" s="1">
        <f>IF(YEAR(AD95)=$B$3,YEAR('Apartment Expenses'!AD95)&amp;" - "&amp;'Apartment Expenses'!AC95,0)</f>
        <v>0</v>
      </c>
      <c r="C95" s="1">
        <f t="shared" si="21"/>
        <v>0</v>
      </c>
      <c r="E95" s="1">
        <v>91</v>
      </c>
      <c r="F95" s="1">
        <f t="shared" si="22"/>
        <v>1</v>
      </c>
      <c r="G95" s="1">
        <f t="shared" si="18"/>
        <v>0</v>
      </c>
      <c r="H95" s="1">
        <f t="shared" si="19"/>
        <v>0</v>
      </c>
      <c r="J95" s="1" t="str">
        <f t="shared" si="23"/>
        <v>1900</v>
      </c>
      <c r="M95" s="1">
        <f>HLOOKUP('Expense History'!$AD$3,$P$4:$X$2004,ROW('Apartment Expenses'!L95)-3,0)</f>
        <v>0</v>
      </c>
      <c r="N95" s="1">
        <f>IF('Expense History'!$AD$3=Data!$G$4,'Apartment Expenses'!AE95,HLOOKUP('Expense History'!$AD$3,'Apartment Expenses'!$AE$4:$AL$2004,(ROW('Apartment Expenses'!M95)-3)))</f>
        <v>0</v>
      </c>
      <c r="O95" s="1" t="str">
        <f>IF($O$2="ALL",IF(VLOOKUP(AA95,'Expense History'!$AA$6:$AB$36,2,0)="x","include",0),IF(AND(VLOOKUP(AA95,'Expense History'!$AA$6:$AB$36,2,0)="x",AC95=$O$2),"include",0))</f>
        <v>include</v>
      </c>
      <c r="P95" s="1">
        <f>IF(O95="include",IF(AE95&gt;0,1+MAX(P96:P$2005),0),0)</f>
        <v>0</v>
      </c>
      <c r="Q95" s="1">
        <f>IF(AND(ISBLANK(AA94),AE94=0),0,(IF(MAX(Q96:Q$2005)&gt;0,0,ROW(R95))))</f>
        <v>0</v>
      </c>
      <c r="R95" s="1">
        <f>IF($O95="include",IF(AF95&gt;0,1+MAX(R96:R$2005),0),0)</f>
        <v>0</v>
      </c>
      <c r="S95" s="1">
        <f>IF($O95="include",IF(AG95&gt;0,1+MAX(S96:S$2005),0),0)</f>
        <v>0</v>
      </c>
      <c r="T95" s="1">
        <f>IF($O95="include",IF(AH95&gt;0,1+MAX(T96:T$2005),0),0)</f>
        <v>0</v>
      </c>
      <c r="U95" s="1">
        <f>IF($O95="include",IF(AI95&gt;0,1+MAX(U96:U$2005),0),0)</f>
        <v>0</v>
      </c>
      <c r="V95" s="1">
        <f>IF($O95="include",IF(AJ95&gt;0,1+MAX(V96:V$2005),0),0)</f>
        <v>0</v>
      </c>
      <c r="W95" s="1">
        <f>IF($O95="include",IF(AK95&gt;0,1+MAX(W96:W$2005),0),0)</f>
        <v>0</v>
      </c>
      <c r="X95" s="1">
        <f>IF($O95="include",IF(AL95&gt;0,1+MAX(X96:X$2005),0),0)</f>
        <v>0</v>
      </c>
      <c r="Y95" s="22" t="str">
        <f t="shared" si="24"/>
        <v xml:space="preserve">1 - </v>
      </c>
      <c r="AA95" s="42"/>
      <c r="AB95" s="43"/>
      <c r="AC95" s="43"/>
      <c r="AD95" s="44"/>
      <c r="AE95" s="11">
        <f t="shared" si="25"/>
        <v>0</v>
      </c>
      <c r="AF95" s="41"/>
      <c r="AG95" s="41"/>
      <c r="AH95" s="41"/>
      <c r="AI95" s="41"/>
      <c r="AJ95" s="41"/>
      <c r="AK95" s="41"/>
      <c r="AL95" s="41"/>
      <c r="BA95" s="1">
        <f t="shared" si="26"/>
        <v>0</v>
      </c>
      <c r="BB95" s="1">
        <f t="shared" si="27"/>
        <v>0</v>
      </c>
      <c r="BC95" s="1" t="str">
        <f t="shared" si="28"/>
        <v>No</v>
      </c>
      <c r="BD95" s="1">
        <f t="shared" si="29"/>
        <v>0</v>
      </c>
      <c r="BE95" s="1">
        <f t="shared" si="30"/>
        <v>0</v>
      </c>
      <c r="BF95" s="1">
        <f t="shared" si="31"/>
        <v>0</v>
      </c>
      <c r="BG95" s="1">
        <v>91</v>
      </c>
      <c r="BH95" s="1" t="e">
        <f t="shared" si="32"/>
        <v>#N/A</v>
      </c>
      <c r="BI95" s="1">
        <f t="shared" si="34"/>
        <v>2</v>
      </c>
      <c r="BJ95" s="1" t="e">
        <f t="shared" si="33"/>
        <v>#N/A</v>
      </c>
    </row>
    <row r="96" spans="1:62" x14ac:dyDescent="0.25">
      <c r="A96" s="1">
        <f t="shared" si="20"/>
        <v>1</v>
      </c>
      <c r="B96" s="1">
        <f>IF(YEAR(AD96)=$B$3,YEAR('Apartment Expenses'!AD96)&amp;" - "&amp;'Apartment Expenses'!AC96,0)</f>
        <v>0</v>
      </c>
      <c r="C96" s="1">
        <f t="shared" si="21"/>
        <v>0</v>
      </c>
      <c r="E96" s="1">
        <v>92</v>
      </c>
      <c r="F96" s="1">
        <f t="shared" si="22"/>
        <v>1</v>
      </c>
      <c r="G96" s="1">
        <f t="shared" si="18"/>
        <v>0</v>
      </c>
      <c r="H96" s="1">
        <f t="shared" si="19"/>
        <v>0</v>
      </c>
      <c r="J96" s="1" t="str">
        <f t="shared" si="23"/>
        <v>1900</v>
      </c>
      <c r="M96" s="1">
        <f>HLOOKUP('Expense History'!$AD$3,$P$4:$X$2004,ROW('Apartment Expenses'!L96)-3,0)</f>
        <v>0</v>
      </c>
      <c r="N96" s="1">
        <f>IF('Expense History'!$AD$3=Data!$G$4,'Apartment Expenses'!AE96,HLOOKUP('Expense History'!$AD$3,'Apartment Expenses'!$AE$4:$AL$2004,(ROW('Apartment Expenses'!M96)-3)))</f>
        <v>0</v>
      </c>
      <c r="O96" s="1" t="str">
        <f>IF($O$2="ALL",IF(VLOOKUP(AA96,'Expense History'!$AA$6:$AB$36,2,0)="x","include",0),IF(AND(VLOOKUP(AA96,'Expense History'!$AA$6:$AB$36,2,0)="x",AC96=$O$2),"include",0))</f>
        <v>include</v>
      </c>
      <c r="P96" s="1">
        <f>IF(O96="include",IF(AE96&gt;0,1+MAX(P97:P$2005),0),0)</f>
        <v>0</v>
      </c>
      <c r="Q96" s="1">
        <f>IF(AND(ISBLANK(AA95),AE95=0),0,(IF(MAX(Q97:Q$2005)&gt;0,0,ROW(R96))))</f>
        <v>0</v>
      </c>
      <c r="R96" s="1">
        <f>IF($O96="include",IF(AF96&gt;0,1+MAX(R97:R$2005),0),0)</f>
        <v>0</v>
      </c>
      <c r="S96" s="1">
        <f>IF($O96="include",IF(AG96&gt;0,1+MAX(S97:S$2005),0),0)</f>
        <v>0</v>
      </c>
      <c r="T96" s="1">
        <f>IF($O96="include",IF(AH96&gt;0,1+MAX(T97:T$2005),0),0)</f>
        <v>0</v>
      </c>
      <c r="U96" s="1">
        <f>IF($O96="include",IF(AI96&gt;0,1+MAX(U97:U$2005),0),0)</f>
        <v>0</v>
      </c>
      <c r="V96" s="1">
        <f>IF($O96="include",IF(AJ96&gt;0,1+MAX(V97:V$2005),0),0)</f>
        <v>0</v>
      </c>
      <c r="W96" s="1">
        <f>IF($O96="include",IF(AK96&gt;0,1+MAX(W97:W$2005),0),0)</f>
        <v>0</v>
      </c>
      <c r="X96" s="1">
        <f>IF($O96="include",IF(AL96&gt;0,1+MAX(X97:X$2005),0),0)</f>
        <v>0</v>
      </c>
      <c r="Y96" s="22" t="str">
        <f t="shared" si="24"/>
        <v xml:space="preserve">1 - </v>
      </c>
      <c r="AA96" s="42"/>
      <c r="AB96" s="43"/>
      <c r="AC96" s="43"/>
      <c r="AD96" s="44"/>
      <c r="AE96" s="11">
        <f t="shared" si="25"/>
        <v>0</v>
      </c>
      <c r="AF96" s="41"/>
      <c r="AG96" s="41"/>
      <c r="AH96" s="41"/>
      <c r="AI96" s="41"/>
      <c r="AJ96" s="41"/>
      <c r="AK96" s="41"/>
      <c r="AL96" s="41"/>
      <c r="BA96" s="1">
        <f t="shared" si="26"/>
        <v>0</v>
      </c>
      <c r="BB96" s="1">
        <f t="shared" si="27"/>
        <v>0</v>
      </c>
      <c r="BC96" s="1" t="str">
        <f t="shared" si="28"/>
        <v>No</v>
      </c>
      <c r="BD96" s="1">
        <f t="shared" si="29"/>
        <v>0</v>
      </c>
      <c r="BE96" s="1">
        <f t="shared" si="30"/>
        <v>0</v>
      </c>
      <c r="BF96" s="1">
        <f t="shared" si="31"/>
        <v>0</v>
      </c>
      <c r="BG96" s="1">
        <v>92</v>
      </c>
      <c r="BH96" s="1" t="e">
        <f t="shared" si="32"/>
        <v>#N/A</v>
      </c>
      <c r="BI96" s="1">
        <f t="shared" si="34"/>
        <v>2</v>
      </c>
      <c r="BJ96" s="1" t="e">
        <f t="shared" si="33"/>
        <v>#N/A</v>
      </c>
    </row>
    <row r="97" spans="1:62" x14ac:dyDescent="0.25">
      <c r="A97" s="1">
        <f t="shared" si="20"/>
        <v>1</v>
      </c>
      <c r="B97" s="1">
        <f>IF(YEAR(AD97)=$B$3,YEAR('Apartment Expenses'!AD97)&amp;" - "&amp;'Apartment Expenses'!AC97,0)</f>
        <v>0</v>
      </c>
      <c r="C97" s="1">
        <f t="shared" si="21"/>
        <v>0</v>
      </c>
      <c r="E97" s="1">
        <v>93</v>
      </c>
      <c r="F97" s="1">
        <f t="shared" si="22"/>
        <v>1</v>
      </c>
      <c r="G97" s="1">
        <f t="shared" si="18"/>
        <v>0</v>
      </c>
      <c r="H97" s="1">
        <f t="shared" si="19"/>
        <v>0</v>
      </c>
      <c r="J97" s="1" t="str">
        <f t="shared" si="23"/>
        <v>1900</v>
      </c>
      <c r="M97" s="1">
        <f>HLOOKUP('Expense History'!$AD$3,$P$4:$X$2004,ROW('Apartment Expenses'!L97)-3,0)</f>
        <v>0</v>
      </c>
      <c r="N97" s="1">
        <f>IF('Expense History'!$AD$3=Data!$G$4,'Apartment Expenses'!AE97,HLOOKUP('Expense History'!$AD$3,'Apartment Expenses'!$AE$4:$AL$2004,(ROW('Apartment Expenses'!M97)-3)))</f>
        <v>0</v>
      </c>
      <c r="O97" s="1" t="str">
        <f>IF($O$2="ALL",IF(VLOOKUP(AA97,'Expense History'!$AA$6:$AB$36,2,0)="x","include",0),IF(AND(VLOOKUP(AA97,'Expense History'!$AA$6:$AB$36,2,0)="x",AC97=$O$2),"include",0))</f>
        <v>include</v>
      </c>
      <c r="P97" s="1">
        <f>IF(O97="include",IF(AE97&gt;0,1+MAX(P98:P$2005),0),0)</f>
        <v>0</v>
      </c>
      <c r="Q97" s="1">
        <f>IF(AND(ISBLANK(AA96),AE96=0),0,(IF(MAX(Q98:Q$2005)&gt;0,0,ROW(R97))))</f>
        <v>0</v>
      </c>
      <c r="R97" s="1">
        <f>IF($O97="include",IF(AF97&gt;0,1+MAX(R98:R$2005),0),0)</f>
        <v>0</v>
      </c>
      <c r="S97" s="1">
        <f>IF($O97="include",IF(AG97&gt;0,1+MAX(S98:S$2005),0),0)</f>
        <v>0</v>
      </c>
      <c r="T97" s="1">
        <f>IF($O97="include",IF(AH97&gt;0,1+MAX(T98:T$2005),0),0)</f>
        <v>0</v>
      </c>
      <c r="U97" s="1">
        <f>IF($O97="include",IF(AI97&gt;0,1+MAX(U98:U$2005),0),0)</f>
        <v>0</v>
      </c>
      <c r="V97" s="1">
        <f>IF($O97="include",IF(AJ97&gt;0,1+MAX(V98:V$2005),0),0)</f>
        <v>0</v>
      </c>
      <c r="W97" s="1">
        <f>IF($O97="include",IF(AK97&gt;0,1+MAX(W98:W$2005),0),0)</f>
        <v>0</v>
      </c>
      <c r="X97" s="1">
        <f>IF($O97="include",IF(AL97&gt;0,1+MAX(X98:X$2005),0),0)</f>
        <v>0</v>
      </c>
      <c r="Y97" s="22" t="str">
        <f t="shared" si="24"/>
        <v xml:space="preserve">1 - </v>
      </c>
      <c r="AA97" s="42"/>
      <c r="AB97" s="43"/>
      <c r="AC97" s="43"/>
      <c r="AD97" s="44"/>
      <c r="AE97" s="11">
        <f t="shared" si="25"/>
        <v>0</v>
      </c>
      <c r="AF97" s="41"/>
      <c r="AG97" s="41"/>
      <c r="AH97" s="41"/>
      <c r="AI97" s="41"/>
      <c r="AJ97" s="41"/>
      <c r="AK97" s="41"/>
      <c r="AL97" s="41"/>
      <c r="BA97" s="1">
        <f t="shared" si="26"/>
        <v>0</v>
      </c>
      <c r="BB97" s="1">
        <f t="shared" si="27"/>
        <v>0</v>
      </c>
      <c r="BC97" s="1" t="str">
        <f t="shared" si="28"/>
        <v>No</v>
      </c>
      <c r="BD97" s="1">
        <f t="shared" si="29"/>
        <v>0</v>
      </c>
      <c r="BE97" s="1">
        <f t="shared" si="30"/>
        <v>0</v>
      </c>
      <c r="BF97" s="1">
        <f t="shared" si="31"/>
        <v>0</v>
      </c>
      <c r="BG97" s="1">
        <v>93</v>
      </c>
      <c r="BH97" s="1" t="e">
        <f t="shared" si="32"/>
        <v>#N/A</v>
      </c>
      <c r="BI97" s="1">
        <f t="shared" si="34"/>
        <v>2</v>
      </c>
      <c r="BJ97" s="1" t="e">
        <f t="shared" si="33"/>
        <v>#N/A</v>
      </c>
    </row>
    <row r="98" spans="1:62" x14ac:dyDescent="0.25">
      <c r="A98" s="1">
        <f t="shared" si="20"/>
        <v>1</v>
      </c>
      <c r="B98" s="1">
        <f>IF(YEAR(AD98)=$B$3,YEAR('Apartment Expenses'!AD98)&amp;" - "&amp;'Apartment Expenses'!AC98,0)</f>
        <v>0</v>
      </c>
      <c r="C98" s="1">
        <f t="shared" si="21"/>
        <v>0</v>
      </c>
      <c r="E98" s="1">
        <v>94</v>
      </c>
      <c r="F98" s="1">
        <f t="shared" si="22"/>
        <v>1</v>
      </c>
      <c r="G98" s="1">
        <f t="shared" si="18"/>
        <v>0</v>
      </c>
      <c r="H98" s="1">
        <f t="shared" si="19"/>
        <v>0</v>
      </c>
      <c r="J98" s="1" t="str">
        <f t="shared" si="23"/>
        <v>1900</v>
      </c>
      <c r="M98" s="1">
        <f>HLOOKUP('Expense History'!$AD$3,$P$4:$X$2004,ROW('Apartment Expenses'!L98)-3,0)</f>
        <v>0</v>
      </c>
      <c r="N98" s="1">
        <f>IF('Expense History'!$AD$3=Data!$G$4,'Apartment Expenses'!AE98,HLOOKUP('Expense History'!$AD$3,'Apartment Expenses'!$AE$4:$AL$2004,(ROW('Apartment Expenses'!M98)-3)))</f>
        <v>0</v>
      </c>
      <c r="O98" s="1" t="str">
        <f>IF($O$2="ALL",IF(VLOOKUP(AA98,'Expense History'!$AA$6:$AB$36,2,0)="x","include",0),IF(AND(VLOOKUP(AA98,'Expense History'!$AA$6:$AB$36,2,0)="x",AC98=$O$2),"include",0))</f>
        <v>include</v>
      </c>
      <c r="P98" s="1">
        <f>IF(O98="include",IF(AE98&gt;0,1+MAX(P99:P$2005),0),0)</f>
        <v>0</v>
      </c>
      <c r="Q98" s="1">
        <f>IF(AND(ISBLANK(AA97),AE97=0),0,(IF(MAX(Q99:Q$2005)&gt;0,0,ROW(R98))))</f>
        <v>0</v>
      </c>
      <c r="R98" s="1">
        <f>IF($O98="include",IF(AF98&gt;0,1+MAX(R99:R$2005),0),0)</f>
        <v>0</v>
      </c>
      <c r="S98" s="1">
        <f>IF($O98="include",IF(AG98&gt;0,1+MAX(S99:S$2005),0),0)</f>
        <v>0</v>
      </c>
      <c r="T98" s="1">
        <f>IF($O98="include",IF(AH98&gt;0,1+MAX(T99:T$2005),0),0)</f>
        <v>0</v>
      </c>
      <c r="U98" s="1">
        <f>IF($O98="include",IF(AI98&gt;0,1+MAX(U99:U$2005),0),0)</f>
        <v>0</v>
      </c>
      <c r="V98" s="1">
        <f>IF($O98="include",IF(AJ98&gt;0,1+MAX(V99:V$2005),0),0)</f>
        <v>0</v>
      </c>
      <c r="W98" s="1">
        <f>IF($O98="include",IF(AK98&gt;0,1+MAX(W99:W$2005),0),0)</f>
        <v>0</v>
      </c>
      <c r="X98" s="1">
        <f>IF($O98="include",IF(AL98&gt;0,1+MAX(X99:X$2005),0),0)</f>
        <v>0</v>
      </c>
      <c r="Y98" s="22" t="str">
        <f t="shared" si="24"/>
        <v xml:space="preserve">1 - </v>
      </c>
      <c r="AA98" s="42"/>
      <c r="AB98" s="43"/>
      <c r="AC98" s="43"/>
      <c r="AD98" s="44"/>
      <c r="AE98" s="11">
        <f t="shared" si="25"/>
        <v>0</v>
      </c>
      <c r="AF98" s="41"/>
      <c r="AG98" s="41"/>
      <c r="AH98" s="41"/>
      <c r="AI98" s="41"/>
      <c r="AJ98" s="41"/>
      <c r="AK98" s="41"/>
      <c r="AL98" s="41"/>
      <c r="BA98" s="1">
        <f t="shared" si="26"/>
        <v>0</v>
      </c>
      <c r="BB98" s="1">
        <f t="shared" si="27"/>
        <v>0</v>
      </c>
      <c r="BC98" s="1" t="str">
        <f t="shared" si="28"/>
        <v>No</v>
      </c>
      <c r="BD98" s="1">
        <f t="shared" si="29"/>
        <v>0</v>
      </c>
      <c r="BE98" s="1">
        <f t="shared" si="30"/>
        <v>0</v>
      </c>
      <c r="BF98" s="1">
        <f t="shared" si="31"/>
        <v>0</v>
      </c>
      <c r="BG98" s="1">
        <v>94</v>
      </c>
      <c r="BH98" s="1" t="e">
        <f t="shared" si="32"/>
        <v>#N/A</v>
      </c>
      <c r="BI98" s="1">
        <f t="shared" si="34"/>
        <v>2</v>
      </c>
      <c r="BJ98" s="1" t="e">
        <f t="shared" si="33"/>
        <v>#N/A</v>
      </c>
    </row>
    <row r="99" spans="1:62" x14ac:dyDescent="0.25">
      <c r="A99" s="1">
        <f t="shared" si="20"/>
        <v>1</v>
      </c>
      <c r="B99" s="1">
        <f>IF(YEAR(AD99)=$B$3,YEAR('Apartment Expenses'!AD99)&amp;" - "&amp;'Apartment Expenses'!AC99,0)</f>
        <v>0</v>
      </c>
      <c r="C99" s="1">
        <f t="shared" si="21"/>
        <v>0</v>
      </c>
      <c r="E99" s="1">
        <v>95</v>
      </c>
      <c r="F99" s="1">
        <f t="shared" si="22"/>
        <v>1</v>
      </c>
      <c r="G99" s="1">
        <f t="shared" si="18"/>
        <v>0</v>
      </c>
      <c r="H99" s="1">
        <f t="shared" si="19"/>
        <v>0</v>
      </c>
      <c r="J99" s="1" t="str">
        <f t="shared" si="23"/>
        <v>1900</v>
      </c>
      <c r="M99" s="1">
        <f>HLOOKUP('Expense History'!$AD$3,$P$4:$X$2004,ROW('Apartment Expenses'!L99)-3,0)</f>
        <v>0</v>
      </c>
      <c r="N99" s="1">
        <f>IF('Expense History'!$AD$3=Data!$G$4,'Apartment Expenses'!AE99,HLOOKUP('Expense History'!$AD$3,'Apartment Expenses'!$AE$4:$AL$2004,(ROW('Apartment Expenses'!M99)-3)))</f>
        <v>0</v>
      </c>
      <c r="O99" s="1" t="str">
        <f>IF($O$2="ALL",IF(VLOOKUP(AA99,'Expense History'!$AA$6:$AB$36,2,0)="x","include",0),IF(AND(VLOOKUP(AA99,'Expense History'!$AA$6:$AB$36,2,0)="x",AC99=$O$2),"include",0))</f>
        <v>include</v>
      </c>
      <c r="P99" s="1">
        <f>IF(O99="include",IF(AE99&gt;0,1+MAX(P100:P$2005),0),0)</f>
        <v>0</v>
      </c>
      <c r="Q99" s="1">
        <f>IF(AND(ISBLANK(AA98),AE98=0),0,(IF(MAX(Q100:Q$2005)&gt;0,0,ROW(R99))))</f>
        <v>0</v>
      </c>
      <c r="R99" s="1">
        <f>IF($O99="include",IF(AF99&gt;0,1+MAX(R100:R$2005),0),0)</f>
        <v>0</v>
      </c>
      <c r="S99" s="1">
        <f>IF($O99="include",IF(AG99&gt;0,1+MAX(S100:S$2005),0),0)</f>
        <v>0</v>
      </c>
      <c r="T99" s="1">
        <f>IF($O99="include",IF(AH99&gt;0,1+MAX(T100:T$2005),0),0)</f>
        <v>0</v>
      </c>
      <c r="U99" s="1">
        <f>IF($O99="include",IF(AI99&gt;0,1+MAX(U100:U$2005),0),0)</f>
        <v>0</v>
      </c>
      <c r="V99" s="1">
        <f>IF($O99="include",IF(AJ99&gt;0,1+MAX(V100:V$2005),0),0)</f>
        <v>0</v>
      </c>
      <c r="W99" s="1">
        <f>IF($O99="include",IF(AK99&gt;0,1+MAX(W100:W$2005),0),0)</f>
        <v>0</v>
      </c>
      <c r="X99" s="1">
        <f>IF($O99="include",IF(AL99&gt;0,1+MAX(X100:X$2005),0),0)</f>
        <v>0</v>
      </c>
      <c r="Y99" s="22" t="str">
        <f t="shared" si="24"/>
        <v xml:space="preserve">1 - </v>
      </c>
      <c r="AA99" s="42"/>
      <c r="AB99" s="43"/>
      <c r="AC99" s="43"/>
      <c r="AD99" s="44"/>
      <c r="AE99" s="11">
        <f t="shared" si="25"/>
        <v>0</v>
      </c>
      <c r="AF99" s="41"/>
      <c r="AG99" s="41"/>
      <c r="AH99" s="41"/>
      <c r="AI99" s="41"/>
      <c r="AJ99" s="41"/>
      <c r="AK99" s="41"/>
      <c r="AL99" s="41"/>
      <c r="BA99" s="1">
        <f t="shared" si="26"/>
        <v>0</v>
      </c>
      <c r="BB99" s="1">
        <f t="shared" si="27"/>
        <v>0</v>
      </c>
      <c r="BC99" s="1" t="str">
        <f t="shared" si="28"/>
        <v>No</v>
      </c>
      <c r="BD99" s="1">
        <f t="shared" si="29"/>
        <v>0</v>
      </c>
      <c r="BE99" s="1">
        <f t="shared" si="30"/>
        <v>0</v>
      </c>
      <c r="BF99" s="1">
        <f t="shared" si="31"/>
        <v>0</v>
      </c>
      <c r="BG99" s="1">
        <v>95</v>
      </c>
      <c r="BH99" s="1" t="e">
        <f t="shared" si="32"/>
        <v>#N/A</v>
      </c>
      <c r="BI99" s="1">
        <f t="shared" si="34"/>
        <v>2</v>
      </c>
      <c r="BJ99" s="1" t="e">
        <f t="shared" si="33"/>
        <v>#N/A</v>
      </c>
    </row>
    <row r="100" spans="1:62" x14ac:dyDescent="0.25">
      <c r="A100" s="1">
        <f t="shared" si="20"/>
        <v>1</v>
      </c>
      <c r="B100" s="1">
        <f>IF(YEAR(AD100)=$B$3,YEAR('Apartment Expenses'!AD100)&amp;" - "&amp;'Apartment Expenses'!AC100,0)</f>
        <v>0</v>
      </c>
      <c r="C100" s="1">
        <f t="shared" si="21"/>
        <v>0</v>
      </c>
      <c r="E100" s="1">
        <v>96</v>
      </c>
      <c r="F100" s="1">
        <f t="shared" si="22"/>
        <v>1</v>
      </c>
      <c r="G100" s="1">
        <f t="shared" si="18"/>
        <v>0</v>
      </c>
      <c r="H100" s="1">
        <f t="shared" si="19"/>
        <v>0</v>
      </c>
      <c r="J100" s="1" t="str">
        <f t="shared" si="23"/>
        <v>1900</v>
      </c>
      <c r="M100" s="1">
        <f>HLOOKUP('Expense History'!$AD$3,$P$4:$X$2004,ROW('Apartment Expenses'!L100)-3,0)</f>
        <v>0</v>
      </c>
      <c r="N100" s="1">
        <f>IF('Expense History'!$AD$3=Data!$G$4,'Apartment Expenses'!AE100,HLOOKUP('Expense History'!$AD$3,'Apartment Expenses'!$AE$4:$AL$2004,(ROW('Apartment Expenses'!M100)-3)))</f>
        <v>0</v>
      </c>
      <c r="O100" s="1" t="str">
        <f>IF($O$2="ALL",IF(VLOOKUP(AA100,'Expense History'!$AA$6:$AB$36,2,0)="x","include",0),IF(AND(VLOOKUP(AA100,'Expense History'!$AA$6:$AB$36,2,0)="x",AC100=$O$2),"include",0))</f>
        <v>include</v>
      </c>
      <c r="P100" s="1">
        <f>IF(O100="include",IF(AE100&gt;0,1+MAX(P101:P$2005),0),0)</f>
        <v>0</v>
      </c>
      <c r="Q100" s="1">
        <f>IF(AND(ISBLANK(AA99),AE99=0),0,(IF(MAX(Q101:Q$2005)&gt;0,0,ROW(R100))))</f>
        <v>0</v>
      </c>
      <c r="R100" s="1">
        <f>IF($O100="include",IF(AF100&gt;0,1+MAX(R101:R$2005),0),0)</f>
        <v>0</v>
      </c>
      <c r="S100" s="1">
        <f>IF($O100="include",IF(AG100&gt;0,1+MAX(S101:S$2005),0),0)</f>
        <v>0</v>
      </c>
      <c r="T100" s="1">
        <f>IF($O100="include",IF(AH100&gt;0,1+MAX(T101:T$2005),0),0)</f>
        <v>0</v>
      </c>
      <c r="U100" s="1">
        <f>IF($O100="include",IF(AI100&gt;0,1+MAX(U101:U$2005),0),0)</f>
        <v>0</v>
      </c>
      <c r="V100" s="1">
        <f>IF($O100="include",IF(AJ100&gt;0,1+MAX(V101:V$2005),0),0)</f>
        <v>0</v>
      </c>
      <c r="W100" s="1">
        <f>IF($O100="include",IF(AK100&gt;0,1+MAX(W101:W$2005),0),0)</f>
        <v>0</v>
      </c>
      <c r="X100" s="1">
        <f>IF($O100="include",IF(AL100&gt;0,1+MAX(X101:X$2005),0),0)</f>
        <v>0</v>
      </c>
      <c r="Y100" s="22" t="str">
        <f t="shared" si="24"/>
        <v xml:space="preserve">1 - </v>
      </c>
      <c r="AA100" s="42"/>
      <c r="AB100" s="43"/>
      <c r="AC100" s="43"/>
      <c r="AD100" s="44"/>
      <c r="AE100" s="11">
        <f t="shared" si="25"/>
        <v>0</v>
      </c>
      <c r="AF100" s="41"/>
      <c r="AG100" s="41"/>
      <c r="AH100" s="41"/>
      <c r="AI100" s="41"/>
      <c r="AJ100" s="41"/>
      <c r="AK100" s="41"/>
      <c r="AL100" s="41"/>
      <c r="BA100" s="1">
        <f t="shared" si="26"/>
        <v>0</v>
      </c>
      <c r="BB100" s="1">
        <f t="shared" si="27"/>
        <v>0</v>
      </c>
      <c r="BC100" s="1" t="str">
        <f t="shared" si="28"/>
        <v>No</v>
      </c>
      <c r="BD100" s="1">
        <f t="shared" si="29"/>
        <v>0</v>
      </c>
      <c r="BE100" s="1">
        <f t="shared" si="30"/>
        <v>0</v>
      </c>
      <c r="BF100" s="1">
        <f t="shared" si="31"/>
        <v>0</v>
      </c>
      <c r="BG100" s="1">
        <v>96</v>
      </c>
      <c r="BH100" s="1" t="e">
        <f t="shared" si="32"/>
        <v>#N/A</v>
      </c>
      <c r="BI100" s="1">
        <f t="shared" si="34"/>
        <v>2</v>
      </c>
      <c r="BJ100" s="1" t="e">
        <f t="shared" si="33"/>
        <v>#N/A</v>
      </c>
    </row>
    <row r="101" spans="1:62" x14ac:dyDescent="0.25">
      <c r="A101" s="1">
        <f t="shared" si="20"/>
        <v>1</v>
      </c>
      <c r="B101" s="1">
        <f>IF(YEAR(AD101)=$B$3,YEAR('Apartment Expenses'!AD101)&amp;" - "&amp;'Apartment Expenses'!AC101,0)</f>
        <v>0</v>
      </c>
      <c r="C101" s="1">
        <f t="shared" si="21"/>
        <v>0</v>
      </c>
      <c r="E101" s="1">
        <v>97</v>
      </c>
      <c r="F101" s="1">
        <f t="shared" si="22"/>
        <v>1</v>
      </c>
      <c r="G101" s="1">
        <f t="shared" si="18"/>
        <v>0</v>
      </c>
      <c r="H101" s="1">
        <f t="shared" si="19"/>
        <v>0</v>
      </c>
      <c r="J101" s="1" t="str">
        <f t="shared" si="23"/>
        <v>1900</v>
      </c>
      <c r="M101" s="1">
        <f>HLOOKUP('Expense History'!$AD$3,$P$4:$X$2004,ROW('Apartment Expenses'!L101)-3,0)</f>
        <v>0</v>
      </c>
      <c r="N101" s="1">
        <f>IF('Expense History'!$AD$3=Data!$G$4,'Apartment Expenses'!AE101,HLOOKUP('Expense History'!$AD$3,'Apartment Expenses'!$AE$4:$AL$2004,(ROW('Apartment Expenses'!M101)-3)))</f>
        <v>0</v>
      </c>
      <c r="O101" s="1" t="str">
        <f>IF($O$2="ALL",IF(VLOOKUP(AA101,'Expense History'!$AA$6:$AB$36,2,0)="x","include",0),IF(AND(VLOOKUP(AA101,'Expense History'!$AA$6:$AB$36,2,0)="x",AC101=$O$2),"include",0))</f>
        <v>include</v>
      </c>
      <c r="P101" s="1">
        <f>IF(O101="include",IF(AE101&gt;0,1+MAX(P102:P$2005),0),0)</f>
        <v>0</v>
      </c>
      <c r="Q101" s="1">
        <f>IF(AND(ISBLANK(AA100),AE100=0),0,(IF(MAX(Q102:Q$2005)&gt;0,0,ROW(R101))))</f>
        <v>0</v>
      </c>
      <c r="R101" s="1">
        <f>IF($O101="include",IF(AF101&gt;0,1+MAX(R102:R$2005),0),0)</f>
        <v>0</v>
      </c>
      <c r="S101" s="1">
        <f>IF($O101="include",IF(AG101&gt;0,1+MAX(S102:S$2005),0),0)</f>
        <v>0</v>
      </c>
      <c r="T101" s="1">
        <f>IF($O101="include",IF(AH101&gt;0,1+MAX(T102:T$2005),0),0)</f>
        <v>0</v>
      </c>
      <c r="U101" s="1">
        <f>IF($O101="include",IF(AI101&gt;0,1+MAX(U102:U$2005),0),0)</f>
        <v>0</v>
      </c>
      <c r="V101" s="1">
        <f>IF($O101="include",IF(AJ101&gt;0,1+MAX(V102:V$2005),0),0)</f>
        <v>0</v>
      </c>
      <c r="W101" s="1">
        <f>IF($O101="include",IF(AK101&gt;0,1+MAX(W102:W$2005),0),0)</f>
        <v>0</v>
      </c>
      <c r="X101" s="1">
        <f>IF($O101="include",IF(AL101&gt;0,1+MAX(X102:X$2005),0),0)</f>
        <v>0</v>
      </c>
      <c r="Y101" s="22" t="str">
        <f t="shared" si="24"/>
        <v xml:space="preserve">1 - </v>
      </c>
      <c r="AA101" s="42"/>
      <c r="AB101" s="43"/>
      <c r="AC101" s="43"/>
      <c r="AD101" s="44"/>
      <c r="AE101" s="11">
        <f t="shared" si="25"/>
        <v>0</v>
      </c>
      <c r="AF101" s="41"/>
      <c r="AG101" s="41"/>
      <c r="AH101" s="41"/>
      <c r="AI101" s="41"/>
      <c r="AJ101" s="41"/>
      <c r="AK101" s="41"/>
      <c r="AL101" s="41"/>
      <c r="BA101" s="1">
        <f t="shared" si="26"/>
        <v>0</v>
      </c>
      <c r="BB101" s="1">
        <f t="shared" si="27"/>
        <v>0</v>
      </c>
      <c r="BC101" s="1" t="str">
        <f t="shared" si="28"/>
        <v>No</v>
      </c>
      <c r="BD101" s="1">
        <f t="shared" si="29"/>
        <v>0</v>
      </c>
      <c r="BE101" s="1">
        <f t="shared" si="30"/>
        <v>0</v>
      </c>
      <c r="BF101" s="1">
        <f t="shared" si="31"/>
        <v>0</v>
      </c>
      <c r="BG101" s="1">
        <v>97</v>
      </c>
      <c r="BH101" s="1" t="e">
        <f t="shared" si="32"/>
        <v>#N/A</v>
      </c>
      <c r="BI101" s="1">
        <f t="shared" si="34"/>
        <v>2</v>
      </c>
      <c r="BJ101" s="1" t="e">
        <f t="shared" si="33"/>
        <v>#N/A</v>
      </c>
    </row>
    <row r="102" spans="1:62" x14ac:dyDescent="0.25">
      <c r="A102" s="1">
        <f t="shared" si="20"/>
        <v>1</v>
      </c>
      <c r="B102" s="1">
        <f>IF(YEAR(AD102)=$B$3,YEAR('Apartment Expenses'!AD102)&amp;" - "&amp;'Apartment Expenses'!AC102,0)</f>
        <v>0</v>
      </c>
      <c r="C102" s="1">
        <f t="shared" si="21"/>
        <v>0</v>
      </c>
      <c r="E102" s="1">
        <v>98</v>
      </c>
      <c r="F102" s="1">
        <f t="shared" si="22"/>
        <v>1</v>
      </c>
      <c r="G102" s="1">
        <f t="shared" si="18"/>
        <v>0</v>
      </c>
      <c r="H102" s="1">
        <f t="shared" si="19"/>
        <v>0</v>
      </c>
      <c r="J102" s="1" t="str">
        <f t="shared" si="23"/>
        <v>1900</v>
      </c>
      <c r="M102" s="1">
        <f>HLOOKUP('Expense History'!$AD$3,$P$4:$X$2004,ROW('Apartment Expenses'!L102)-3,0)</f>
        <v>0</v>
      </c>
      <c r="N102" s="1">
        <f>IF('Expense History'!$AD$3=Data!$G$4,'Apartment Expenses'!AE102,HLOOKUP('Expense History'!$AD$3,'Apartment Expenses'!$AE$4:$AL$2004,(ROW('Apartment Expenses'!M102)-3)))</f>
        <v>0</v>
      </c>
      <c r="O102" s="1" t="str">
        <f>IF($O$2="ALL",IF(VLOOKUP(AA102,'Expense History'!$AA$6:$AB$36,2,0)="x","include",0),IF(AND(VLOOKUP(AA102,'Expense History'!$AA$6:$AB$36,2,0)="x",AC102=$O$2),"include",0))</f>
        <v>include</v>
      </c>
      <c r="P102" s="1">
        <f>IF(O102="include",IF(AE102&gt;0,1+MAX(P103:P$2005),0),0)</f>
        <v>0</v>
      </c>
      <c r="Q102" s="1">
        <f>IF(AND(ISBLANK(AA101),AE101=0),0,(IF(MAX(Q103:Q$2005)&gt;0,0,ROW(R102))))</f>
        <v>0</v>
      </c>
      <c r="R102" s="1">
        <f>IF($O102="include",IF(AF102&gt;0,1+MAX(R103:R$2005),0),0)</f>
        <v>0</v>
      </c>
      <c r="S102" s="1">
        <f>IF($O102="include",IF(AG102&gt;0,1+MAX(S103:S$2005),0),0)</f>
        <v>0</v>
      </c>
      <c r="T102" s="1">
        <f>IF($O102="include",IF(AH102&gt;0,1+MAX(T103:T$2005),0),0)</f>
        <v>0</v>
      </c>
      <c r="U102" s="1">
        <f>IF($O102="include",IF(AI102&gt;0,1+MAX(U103:U$2005),0),0)</f>
        <v>0</v>
      </c>
      <c r="V102" s="1">
        <f>IF($O102="include",IF(AJ102&gt;0,1+MAX(V103:V$2005),0),0)</f>
        <v>0</v>
      </c>
      <c r="W102" s="1">
        <f>IF($O102="include",IF(AK102&gt;0,1+MAX(W103:W$2005),0),0)</f>
        <v>0</v>
      </c>
      <c r="X102" s="1">
        <f>IF($O102="include",IF(AL102&gt;0,1+MAX(X103:X$2005),0),0)</f>
        <v>0</v>
      </c>
      <c r="Y102" s="22" t="str">
        <f t="shared" si="24"/>
        <v xml:space="preserve">1 - </v>
      </c>
      <c r="AA102" s="42"/>
      <c r="AB102" s="43"/>
      <c r="AC102" s="43"/>
      <c r="AD102" s="44"/>
      <c r="AE102" s="11">
        <f t="shared" si="25"/>
        <v>0</v>
      </c>
      <c r="AF102" s="41"/>
      <c r="AG102" s="41"/>
      <c r="AH102" s="41"/>
      <c r="AI102" s="41"/>
      <c r="AJ102" s="41"/>
      <c r="AK102" s="41"/>
      <c r="AL102" s="41"/>
      <c r="BA102" s="1">
        <f t="shared" si="26"/>
        <v>0</v>
      </c>
      <c r="BB102" s="1">
        <f t="shared" si="27"/>
        <v>0</v>
      </c>
      <c r="BC102" s="1" t="str">
        <f t="shared" si="28"/>
        <v>No</v>
      </c>
      <c r="BD102" s="1">
        <f t="shared" si="29"/>
        <v>0</v>
      </c>
      <c r="BE102" s="1">
        <f t="shared" si="30"/>
        <v>0</v>
      </c>
      <c r="BF102" s="1">
        <f t="shared" si="31"/>
        <v>0</v>
      </c>
      <c r="BG102" s="1">
        <v>98</v>
      </c>
      <c r="BH102" s="1" t="e">
        <f t="shared" si="32"/>
        <v>#N/A</v>
      </c>
      <c r="BI102" s="1">
        <f t="shared" si="34"/>
        <v>2</v>
      </c>
      <c r="BJ102" s="1" t="e">
        <f t="shared" si="33"/>
        <v>#N/A</v>
      </c>
    </row>
    <row r="103" spans="1:62" x14ac:dyDescent="0.25">
      <c r="A103" s="1">
        <f t="shared" si="20"/>
        <v>1</v>
      </c>
      <c r="B103" s="1">
        <f>IF(YEAR(AD103)=$B$3,YEAR('Apartment Expenses'!AD103)&amp;" - "&amp;'Apartment Expenses'!AC103,0)</f>
        <v>0</v>
      </c>
      <c r="C103" s="1">
        <f t="shared" si="21"/>
        <v>0</v>
      </c>
      <c r="E103" s="1">
        <v>99</v>
      </c>
      <c r="F103" s="1">
        <f t="shared" si="22"/>
        <v>1</v>
      </c>
      <c r="G103" s="1">
        <f t="shared" si="18"/>
        <v>0</v>
      </c>
      <c r="H103" s="1">
        <f t="shared" si="19"/>
        <v>0</v>
      </c>
      <c r="J103" s="1" t="str">
        <f t="shared" si="23"/>
        <v>1900</v>
      </c>
      <c r="M103" s="1">
        <f>HLOOKUP('Expense History'!$AD$3,$P$4:$X$2004,ROW('Apartment Expenses'!L103)-3,0)</f>
        <v>0</v>
      </c>
      <c r="N103" s="1">
        <f>IF('Expense History'!$AD$3=Data!$G$4,'Apartment Expenses'!AE103,HLOOKUP('Expense History'!$AD$3,'Apartment Expenses'!$AE$4:$AL$2004,(ROW('Apartment Expenses'!M103)-3)))</f>
        <v>0</v>
      </c>
      <c r="O103" s="1" t="str">
        <f>IF($O$2="ALL",IF(VLOOKUP(AA103,'Expense History'!$AA$6:$AB$36,2,0)="x","include",0),IF(AND(VLOOKUP(AA103,'Expense History'!$AA$6:$AB$36,2,0)="x",AC103=$O$2),"include",0))</f>
        <v>include</v>
      </c>
      <c r="P103" s="1">
        <f>IF(O103="include",IF(AE103&gt;0,1+MAX(P104:P$2005),0),0)</f>
        <v>0</v>
      </c>
      <c r="Q103" s="1">
        <f>IF(AND(ISBLANK(AA102),AE102=0),0,(IF(MAX(Q104:Q$2005)&gt;0,0,ROW(R103))))</f>
        <v>0</v>
      </c>
      <c r="R103" s="1">
        <f>IF($O103="include",IF(AF103&gt;0,1+MAX(R104:R$2005),0),0)</f>
        <v>0</v>
      </c>
      <c r="S103" s="1">
        <f>IF($O103="include",IF(AG103&gt;0,1+MAX(S104:S$2005),0),0)</f>
        <v>0</v>
      </c>
      <c r="T103" s="1">
        <f>IF($O103="include",IF(AH103&gt;0,1+MAX(T104:T$2005),0),0)</f>
        <v>0</v>
      </c>
      <c r="U103" s="1">
        <f>IF($O103="include",IF(AI103&gt;0,1+MAX(U104:U$2005),0),0)</f>
        <v>0</v>
      </c>
      <c r="V103" s="1">
        <f>IF($O103="include",IF(AJ103&gt;0,1+MAX(V104:V$2005),0),0)</f>
        <v>0</v>
      </c>
      <c r="W103" s="1">
        <f>IF($O103="include",IF(AK103&gt;0,1+MAX(W104:W$2005),0),0)</f>
        <v>0</v>
      </c>
      <c r="X103" s="1">
        <f>IF($O103="include",IF(AL103&gt;0,1+MAX(X104:X$2005),0),0)</f>
        <v>0</v>
      </c>
      <c r="Y103" s="22" t="str">
        <f t="shared" si="24"/>
        <v xml:space="preserve">1 - </v>
      </c>
      <c r="AA103" s="42"/>
      <c r="AB103" s="43"/>
      <c r="AC103" s="43"/>
      <c r="AD103" s="44"/>
      <c r="AE103" s="11">
        <f t="shared" si="25"/>
        <v>0</v>
      </c>
      <c r="AF103" s="41"/>
      <c r="AG103" s="41"/>
      <c r="AH103" s="41"/>
      <c r="AI103" s="41"/>
      <c r="AJ103" s="41"/>
      <c r="AK103" s="41"/>
      <c r="AL103" s="41"/>
      <c r="BA103" s="1">
        <f t="shared" si="26"/>
        <v>0</v>
      </c>
      <c r="BB103" s="1">
        <f t="shared" si="27"/>
        <v>0</v>
      </c>
      <c r="BC103" s="1" t="str">
        <f t="shared" si="28"/>
        <v>No</v>
      </c>
      <c r="BD103" s="1">
        <f t="shared" si="29"/>
        <v>0</v>
      </c>
      <c r="BE103" s="1">
        <f t="shared" si="30"/>
        <v>0</v>
      </c>
      <c r="BF103" s="1">
        <f t="shared" si="31"/>
        <v>0</v>
      </c>
      <c r="BG103" s="1">
        <v>99</v>
      </c>
      <c r="BH103" s="1" t="e">
        <f t="shared" si="32"/>
        <v>#N/A</v>
      </c>
      <c r="BI103" s="1">
        <f t="shared" si="34"/>
        <v>2</v>
      </c>
      <c r="BJ103" s="1" t="e">
        <f t="shared" si="33"/>
        <v>#N/A</v>
      </c>
    </row>
    <row r="104" spans="1:62" x14ac:dyDescent="0.25">
      <c r="A104" s="1">
        <f t="shared" si="20"/>
        <v>1</v>
      </c>
      <c r="B104" s="1">
        <f>IF(YEAR(AD104)=$B$3,YEAR('Apartment Expenses'!AD104)&amp;" - "&amp;'Apartment Expenses'!AC104,0)</f>
        <v>0</v>
      </c>
      <c r="C104" s="1">
        <f t="shared" si="21"/>
        <v>0</v>
      </c>
      <c r="E104" s="1">
        <v>100</v>
      </c>
      <c r="F104" s="1">
        <f t="shared" si="22"/>
        <v>1</v>
      </c>
      <c r="G104" s="1">
        <f t="shared" si="18"/>
        <v>0</v>
      </c>
      <c r="H104" s="1">
        <f t="shared" si="19"/>
        <v>0</v>
      </c>
      <c r="J104" s="1" t="str">
        <f t="shared" si="23"/>
        <v>1900</v>
      </c>
      <c r="M104" s="1">
        <f>HLOOKUP('Expense History'!$AD$3,$P$4:$X$2004,ROW('Apartment Expenses'!L104)-3,0)</f>
        <v>0</v>
      </c>
      <c r="N104" s="1">
        <f>IF('Expense History'!$AD$3=Data!$G$4,'Apartment Expenses'!AE104,HLOOKUP('Expense History'!$AD$3,'Apartment Expenses'!$AE$4:$AL$2004,(ROW('Apartment Expenses'!M104)-3)))</f>
        <v>0</v>
      </c>
      <c r="O104" s="1" t="str">
        <f>IF($O$2="ALL",IF(VLOOKUP(AA104,'Expense History'!$AA$6:$AB$36,2,0)="x","include",0),IF(AND(VLOOKUP(AA104,'Expense History'!$AA$6:$AB$36,2,0)="x",AC104=$O$2),"include",0))</f>
        <v>include</v>
      </c>
      <c r="P104" s="1">
        <f>IF(O104="include",IF(AE104&gt;0,1+MAX(P105:P$2005),0),0)</f>
        <v>0</v>
      </c>
      <c r="Q104" s="1">
        <f>IF(AND(ISBLANK(AA103),AE103=0),0,(IF(MAX(Q105:Q$2005)&gt;0,0,ROW(R104))))</f>
        <v>0</v>
      </c>
      <c r="R104" s="1">
        <f>IF($O104="include",IF(AF104&gt;0,1+MAX(R105:R$2005),0),0)</f>
        <v>0</v>
      </c>
      <c r="S104" s="1">
        <f>IF($O104="include",IF(AG104&gt;0,1+MAX(S105:S$2005),0),0)</f>
        <v>0</v>
      </c>
      <c r="T104" s="1">
        <f>IF($O104="include",IF(AH104&gt;0,1+MAX(T105:T$2005),0),0)</f>
        <v>0</v>
      </c>
      <c r="U104" s="1">
        <f>IF($O104="include",IF(AI104&gt;0,1+MAX(U105:U$2005),0),0)</f>
        <v>0</v>
      </c>
      <c r="V104" s="1">
        <f>IF($O104="include",IF(AJ104&gt;0,1+MAX(V105:V$2005),0),0)</f>
        <v>0</v>
      </c>
      <c r="W104" s="1">
        <f>IF($O104="include",IF(AK104&gt;0,1+MAX(W105:W$2005),0),0)</f>
        <v>0</v>
      </c>
      <c r="X104" s="1">
        <f>IF($O104="include",IF(AL104&gt;0,1+MAX(X105:X$2005),0),0)</f>
        <v>0</v>
      </c>
      <c r="Y104" s="22" t="str">
        <f t="shared" si="24"/>
        <v xml:space="preserve">1 - </v>
      </c>
      <c r="AA104" s="42"/>
      <c r="AB104" s="43"/>
      <c r="AC104" s="43"/>
      <c r="AD104" s="44"/>
      <c r="AE104" s="11">
        <f t="shared" si="25"/>
        <v>0</v>
      </c>
      <c r="AF104" s="41"/>
      <c r="AG104" s="41"/>
      <c r="AH104" s="41"/>
      <c r="AI104" s="41"/>
      <c r="AJ104" s="41"/>
      <c r="AK104" s="41"/>
      <c r="AL104" s="41"/>
      <c r="BA104" s="1">
        <f t="shared" si="26"/>
        <v>0</v>
      </c>
      <c r="BB104" s="1">
        <f t="shared" si="27"/>
        <v>0</v>
      </c>
      <c r="BC104" s="1" t="str">
        <f t="shared" si="28"/>
        <v>No</v>
      </c>
      <c r="BD104" s="1">
        <f t="shared" si="29"/>
        <v>0</v>
      </c>
      <c r="BE104" s="1">
        <f t="shared" si="30"/>
        <v>0</v>
      </c>
      <c r="BF104" s="1">
        <f t="shared" si="31"/>
        <v>0</v>
      </c>
      <c r="BG104" s="1">
        <v>100</v>
      </c>
      <c r="BH104" s="1" t="e">
        <f t="shared" si="32"/>
        <v>#N/A</v>
      </c>
      <c r="BI104" s="1">
        <f t="shared" si="34"/>
        <v>2</v>
      </c>
      <c r="BJ104" s="1" t="e">
        <f t="shared" si="33"/>
        <v>#N/A</v>
      </c>
    </row>
    <row r="105" spans="1:62" x14ac:dyDescent="0.25">
      <c r="A105" s="1">
        <f t="shared" si="20"/>
        <v>1</v>
      </c>
      <c r="B105" s="1">
        <f>IF(YEAR(AD105)=$B$3,YEAR('Apartment Expenses'!AD105)&amp;" - "&amp;'Apartment Expenses'!AC105,0)</f>
        <v>0</v>
      </c>
      <c r="C105" s="1">
        <f t="shared" si="21"/>
        <v>0</v>
      </c>
      <c r="E105" s="1">
        <v>101</v>
      </c>
      <c r="F105" s="1">
        <f t="shared" si="22"/>
        <v>1</v>
      </c>
      <c r="G105" s="1">
        <f t="shared" si="18"/>
        <v>0</v>
      </c>
      <c r="H105" s="1">
        <f t="shared" si="19"/>
        <v>0</v>
      </c>
      <c r="J105" s="1" t="str">
        <f t="shared" si="23"/>
        <v>1900</v>
      </c>
      <c r="M105" s="1">
        <f>HLOOKUP('Expense History'!$AD$3,$P$4:$X$2004,ROW('Apartment Expenses'!L105)-3,0)</f>
        <v>0</v>
      </c>
      <c r="N105" s="1">
        <f>IF('Expense History'!$AD$3=Data!$G$4,'Apartment Expenses'!AE105,HLOOKUP('Expense History'!$AD$3,'Apartment Expenses'!$AE$4:$AL$2004,(ROW('Apartment Expenses'!M105)-3)))</f>
        <v>0</v>
      </c>
      <c r="O105" s="1" t="str">
        <f>IF($O$2="ALL",IF(VLOOKUP(AA105,'Expense History'!$AA$6:$AB$36,2,0)="x","include",0),IF(AND(VLOOKUP(AA105,'Expense History'!$AA$6:$AB$36,2,0)="x",AC105=$O$2),"include",0))</f>
        <v>include</v>
      </c>
      <c r="P105" s="1">
        <f>IF(O105="include",IF(AE105&gt;0,1+MAX(P106:P$2005),0),0)</f>
        <v>0</v>
      </c>
      <c r="Q105" s="1">
        <f>IF(AND(ISBLANK(AA104),AE104=0),0,(IF(MAX(Q106:Q$2005)&gt;0,0,ROW(R105))))</f>
        <v>0</v>
      </c>
      <c r="R105" s="1">
        <f>IF($O105="include",IF(AF105&gt;0,1+MAX(R106:R$2005),0),0)</f>
        <v>0</v>
      </c>
      <c r="S105" s="1">
        <f>IF($O105="include",IF(AG105&gt;0,1+MAX(S106:S$2005),0),0)</f>
        <v>0</v>
      </c>
      <c r="T105" s="1">
        <f>IF($O105="include",IF(AH105&gt;0,1+MAX(T106:T$2005),0),0)</f>
        <v>0</v>
      </c>
      <c r="U105" s="1">
        <f>IF($O105="include",IF(AI105&gt;0,1+MAX(U106:U$2005),0),0)</f>
        <v>0</v>
      </c>
      <c r="V105" s="1">
        <f>IF($O105="include",IF(AJ105&gt;0,1+MAX(V106:V$2005),0),0)</f>
        <v>0</v>
      </c>
      <c r="W105" s="1">
        <f>IF($O105="include",IF(AK105&gt;0,1+MAX(W106:W$2005),0),0)</f>
        <v>0</v>
      </c>
      <c r="X105" s="1">
        <f>IF($O105="include",IF(AL105&gt;0,1+MAX(X106:X$2005),0),0)</f>
        <v>0</v>
      </c>
      <c r="Y105" s="22" t="str">
        <f t="shared" si="24"/>
        <v xml:space="preserve">1 - </v>
      </c>
      <c r="AA105" s="42"/>
      <c r="AB105" s="43"/>
      <c r="AC105" s="43"/>
      <c r="AD105" s="44"/>
      <c r="AE105" s="11">
        <f t="shared" si="25"/>
        <v>0</v>
      </c>
      <c r="AF105" s="41"/>
      <c r="AG105" s="41"/>
      <c r="AH105" s="41"/>
      <c r="AI105" s="41"/>
      <c r="AJ105" s="41"/>
      <c r="AK105" s="41"/>
      <c r="AL105" s="41"/>
      <c r="BA105" s="1">
        <f t="shared" si="26"/>
        <v>0</v>
      </c>
      <c r="BB105" s="1">
        <f t="shared" si="27"/>
        <v>0</v>
      </c>
      <c r="BC105" s="1" t="str">
        <f t="shared" si="28"/>
        <v>No</v>
      </c>
      <c r="BD105" s="1">
        <f t="shared" si="29"/>
        <v>0</v>
      </c>
      <c r="BE105" s="1">
        <f t="shared" si="30"/>
        <v>0</v>
      </c>
      <c r="BF105" s="1">
        <f t="shared" si="31"/>
        <v>0</v>
      </c>
      <c r="BG105" s="1">
        <v>101</v>
      </c>
      <c r="BH105" s="1" t="e">
        <f t="shared" si="32"/>
        <v>#N/A</v>
      </c>
      <c r="BI105" s="1">
        <f t="shared" si="34"/>
        <v>2</v>
      </c>
      <c r="BJ105" s="1" t="e">
        <f t="shared" si="33"/>
        <v>#N/A</v>
      </c>
    </row>
    <row r="106" spans="1:62" x14ac:dyDescent="0.25">
      <c r="A106" s="1">
        <f t="shared" si="20"/>
        <v>1</v>
      </c>
      <c r="B106" s="1">
        <f>IF(YEAR(AD106)=$B$3,YEAR('Apartment Expenses'!AD106)&amp;" - "&amp;'Apartment Expenses'!AC106,0)</f>
        <v>0</v>
      </c>
      <c r="C106" s="1">
        <f t="shared" si="21"/>
        <v>0</v>
      </c>
      <c r="E106" s="1">
        <v>102</v>
      </c>
      <c r="F106" s="1">
        <f t="shared" si="22"/>
        <v>1</v>
      </c>
      <c r="G106" s="1">
        <f t="shared" si="18"/>
        <v>0</v>
      </c>
      <c r="H106" s="1">
        <f t="shared" si="19"/>
        <v>0</v>
      </c>
      <c r="J106" s="1" t="str">
        <f t="shared" si="23"/>
        <v>1900</v>
      </c>
      <c r="M106" s="1">
        <f>HLOOKUP('Expense History'!$AD$3,$P$4:$X$2004,ROW('Apartment Expenses'!L106)-3,0)</f>
        <v>0</v>
      </c>
      <c r="N106" s="1">
        <f>IF('Expense History'!$AD$3=Data!$G$4,'Apartment Expenses'!AE106,HLOOKUP('Expense History'!$AD$3,'Apartment Expenses'!$AE$4:$AL$2004,(ROW('Apartment Expenses'!M106)-3)))</f>
        <v>0</v>
      </c>
      <c r="O106" s="1" t="str">
        <f>IF($O$2="ALL",IF(VLOOKUP(AA106,'Expense History'!$AA$6:$AB$36,2,0)="x","include",0),IF(AND(VLOOKUP(AA106,'Expense History'!$AA$6:$AB$36,2,0)="x",AC106=$O$2),"include",0))</f>
        <v>include</v>
      </c>
      <c r="P106" s="1">
        <f>IF(O106="include",IF(AE106&gt;0,1+MAX(P107:P$2005),0),0)</f>
        <v>0</v>
      </c>
      <c r="Q106" s="1">
        <f>IF(AND(ISBLANK(AA105),AE105=0),0,(IF(MAX(Q107:Q$2005)&gt;0,0,ROW(R106))))</f>
        <v>0</v>
      </c>
      <c r="R106" s="1">
        <f>IF($O106="include",IF(AF106&gt;0,1+MAX(R107:R$2005),0),0)</f>
        <v>0</v>
      </c>
      <c r="S106" s="1">
        <f>IF($O106="include",IF(AG106&gt;0,1+MAX(S107:S$2005),0),0)</f>
        <v>0</v>
      </c>
      <c r="T106" s="1">
        <f>IF($O106="include",IF(AH106&gt;0,1+MAX(T107:T$2005),0),0)</f>
        <v>0</v>
      </c>
      <c r="U106" s="1">
        <f>IF($O106="include",IF(AI106&gt;0,1+MAX(U107:U$2005),0),0)</f>
        <v>0</v>
      </c>
      <c r="V106" s="1">
        <f>IF($O106="include",IF(AJ106&gt;0,1+MAX(V107:V$2005),0),0)</f>
        <v>0</v>
      </c>
      <c r="W106" s="1">
        <f>IF($O106="include",IF(AK106&gt;0,1+MAX(W107:W$2005),0),0)</f>
        <v>0</v>
      </c>
      <c r="X106" s="1">
        <f>IF($O106="include",IF(AL106&gt;0,1+MAX(X107:X$2005),0),0)</f>
        <v>0</v>
      </c>
      <c r="Y106" s="22" t="str">
        <f t="shared" si="24"/>
        <v xml:space="preserve">1 - </v>
      </c>
      <c r="AA106" s="42"/>
      <c r="AB106" s="43"/>
      <c r="AC106" s="43"/>
      <c r="AD106" s="44"/>
      <c r="AE106" s="11">
        <f t="shared" si="25"/>
        <v>0</v>
      </c>
      <c r="AF106" s="41"/>
      <c r="AG106" s="41"/>
      <c r="AH106" s="41"/>
      <c r="AI106" s="41"/>
      <c r="AJ106" s="41"/>
      <c r="AK106" s="41"/>
      <c r="AL106" s="41"/>
      <c r="BA106" s="1">
        <f t="shared" si="26"/>
        <v>0</v>
      </c>
      <c r="BB106" s="1">
        <f t="shared" si="27"/>
        <v>0</v>
      </c>
      <c r="BC106" s="1" t="str">
        <f t="shared" si="28"/>
        <v>No</v>
      </c>
      <c r="BD106" s="1">
        <f t="shared" si="29"/>
        <v>0</v>
      </c>
      <c r="BE106" s="1">
        <f t="shared" si="30"/>
        <v>0</v>
      </c>
      <c r="BF106" s="1">
        <f t="shared" si="31"/>
        <v>0</v>
      </c>
      <c r="BG106" s="1">
        <v>102</v>
      </c>
      <c r="BH106" s="1" t="e">
        <f t="shared" si="32"/>
        <v>#N/A</v>
      </c>
      <c r="BI106" s="1">
        <f t="shared" si="34"/>
        <v>2</v>
      </c>
      <c r="BJ106" s="1" t="e">
        <f t="shared" si="33"/>
        <v>#N/A</v>
      </c>
    </row>
    <row r="107" spans="1:62" x14ac:dyDescent="0.25">
      <c r="A107" s="1">
        <f t="shared" si="20"/>
        <v>1</v>
      </c>
      <c r="B107" s="1">
        <f>IF(YEAR(AD107)=$B$3,YEAR('Apartment Expenses'!AD107)&amp;" - "&amp;'Apartment Expenses'!AC107,0)</f>
        <v>0</v>
      </c>
      <c r="C107" s="1">
        <f t="shared" si="21"/>
        <v>0</v>
      </c>
      <c r="E107" s="1">
        <v>103</v>
      </c>
      <c r="F107" s="1">
        <f t="shared" si="22"/>
        <v>1</v>
      </c>
      <c r="G107" s="1">
        <f t="shared" si="18"/>
        <v>0</v>
      </c>
      <c r="H107" s="1">
        <f t="shared" si="19"/>
        <v>0</v>
      </c>
      <c r="J107" s="1" t="str">
        <f t="shared" si="23"/>
        <v>1900</v>
      </c>
      <c r="M107" s="1">
        <f>HLOOKUP('Expense History'!$AD$3,$P$4:$X$2004,ROW('Apartment Expenses'!L107)-3,0)</f>
        <v>0</v>
      </c>
      <c r="N107" s="1">
        <f>IF('Expense History'!$AD$3=Data!$G$4,'Apartment Expenses'!AE107,HLOOKUP('Expense History'!$AD$3,'Apartment Expenses'!$AE$4:$AL$2004,(ROW('Apartment Expenses'!M107)-3)))</f>
        <v>0</v>
      </c>
      <c r="O107" s="1" t="str">
        <f>IF($O$2="ALL",IF(VLOOKUP(AA107,'Expense History'!$AA$6:$AB$36,2,0)="x","include",0),IF(AND(VLOOKUP(AA107,'Expense History'!$AA$6:$AB$36,2,0)="x",AC107=$O$2),"include",0))</f>
        <v>include</v>
      </c>
      <c r="P107" s="1">
        <f>IF(O107="include",IF(AE107&gt;0,1+MAX(P108:P$2005),0),0)</f>
        <v>0</v>
      </c>
      <c r="Q107" s="1">
        <f>IF(AND(ISBLANK(AA106),AE106=0),0,(IF(MAX(Q108:Q$2005)&gt;0,0,ROW(R107))))</f>
        <v>0</v>
      </c>
      <c r="R107" s="1">
        <f>IF($O107="include",IF(AF107&gt;0,1+MAX(R108:R$2005),0),0)</f>
        <v>0</v>
      </c>
      <c r="S107" s="1">
        <f>IF($O107="include",IF(AG107&gt;0,1+MAX(S108:S$2005),0),0)</f>
        <v>0</v>
      </c>
      <c r="T107" s="1">
        <f>IF($O107="include",IF(AH107&gt;0,1+MAX(T108:T$2005),0),0)</f>
        <v>0</v>
      </c>
      <c r="U107" s="1">
        <f>IF($O107="include",IF(AI107&gt;0,1+MAX(U108:U$2005),0),0)</f>
        <v>0</v>
      </c>
      <c r="V107" s="1">
        <f>IF($O107="include",IF(AJ107&gt;0,1+MAX(V108:V$2005),0),0)</f>
        <v>0</v>
      </c>
      <c r="W107" s="1">
        <f>IF($O107="include",IF(AK107&gt;0,1+MAX(W108:W$2005),0),0)</f>
        <v>0</v>
      </c>
      <c r="X107" s="1">
        <f>IF($O107="include",IF(AL107&gt;0,1+MAX(X108:X$2005),0),0)</f>
        <v>0</v>
      </c>
      <c r="Y107" s="22" t="str">
        <f t="shared" si="24"/>
        <v xml:space="preserve">1 - </v>
      </c>
      <c r="AA107" s="42"/>
      <c r="AB107" s="43"/>
      <c r="AC107" s="43"/>
      <c r="AD107" s="44"/>
      <c r="AE107" s="11">
        <f t="shared" si="25"/>
        <v>0</v>
      </c>
      <c r="AF107" s="41"/>
      <c r="AG107" s="41"/>
      <c r="AH107" s="41"/>
      <c r="AI107" s="41"/>
      <c r="AJ107" s="41"/>
      <c r="AK107" s="41"/>
      <c r="AL107" s="41"/>
      <c r="BA107" s="1">
        <f t="shared" si="26"/>
        <v>0</v>
      </c>
      <c r="BB107" s="1">
        <f t="shared" si="27"/>
        <v>0</v>
      </c>
      <c r="BC107" s="1" t="str">
        <f t="shared" si="28"/>
        <v>No</v>
      </c>
      <c r="BD107" s="1">
        <f t="shared" si="29"/>
        <v>0</v>
      </c>
      <c r="BE107" s="1">
        <f t="shared" si="30"/>
        <v>0</v>
      </c>
      <c r="BF107" s="1">
        <f t="shared" si="31"/>
        <v>0</v>
      </c>
      <c r="BG107" s="1">
        <v>103</v>
      </c>
      <c r="BH107" s="1" t="e">
        <f t="shared" si="32"/>
        <v>#N/A</v>
      </c>
      <c r="BI107" s="1">
        <f t="shared" si="34"/>
        <v>2</v>
      </c>
      <c r="BJ107" s="1" t="e">
        <f t="shared" si="33"/>
        <v>#N/A</v>
      </c>
    </row>
    <row r="108" spans="1:62" x14ac:dyDescent="0.25">
      <c r="A108" s="1">
        <f t="shared" si="20"/>
        <v>1</v>
      </c>
      <c r="B108" s="1">
        <f>IF(YEAR(AD108)=$B$3,YEAR('Apartment Expenses'!AD108)&amp;" - "&amp;'Apartment Expenses'!AC108,0)</f>
        <v>0</v>
      </c>
      <c r="C108" s="1">
        <f t="shared" si="21"/>
        <v>0</v>
      </c>
      <c r="E108" s="1">
        <v>104</v>
      </c>
      <c r="F108" s="1">
        <f t="shared" si="22"/>
        <v>1</v>
      </c>
      <c r="G108" s="1">
        <f t="shared" si="18"/>
        <v>0</v>
      </c>
      <c r="H108" s="1">
        <f t="shared" si="19"/>
        <v>0</v>
      </c>
      <c r="J108" s="1" t="str">
        <f t="shared" si="23"/>
        <v>1900</v>
      </c>
      <c r="M108" s="1">
        <f>HLOOKUP('Expense History'!$AD$3,$P$4:$X$2004,ROW('Apartment Expenses'!L108)-3,0)</f>
        <v>0</v>
      </c>
      <c r="N108" s="1">
        <f>IF('Expense History'!$AD$3=Data!$G$4,'Apartment Expenses'!AE108,HLOOKUP('Expense History'!$AD$3,'Apartment Expenses'!$AE$4:$AL$2004,(ROW('Apartment Expenses'!M108)-3)))</f>
        <v>0</v>
      </c>
      <c r="O108" s="1" t="str">
        <f>IF($O$2="ALL",IF(VLOOKUP(AA108,'Expense History'!$AA$6:$AB$36,2,0)="x","include",0),IF(AND(VLOOKUP(AA108,'Expense History'!$AA$6:$AB$36,2,0)="x",AC108=$O$2),"include",0))</f>
        <v>include</v>
      </c>
      <c r="P108" s="1">
        <f>IF(O108="include",IF(AE108&gt;0,1+MAX(P109:P$2005),0),0)</f>
        <v>0</v>
      </c>
      <c r="Q108" s="1">
        <f>IF(AND(ISBLANK(AA107),AE107=0),0,(IF(MAX(Q109:Q$2005)&gt;0,0,ROW(R108))))</f>
        <v>0</v>
      </c>
      <c r="R108" s="1">
        <f>IF($O108="include",IF(AF108&gt;0,1+MAX(R109:R$2005),0),0)</f>
        <v>0</v>
      </c>
      <c r="S108" s="1">
        <f>IF($O108="include",IF(AG108&gt;0,1+MAX(S109:S$2005),0),0)</f>
        <v>0</v>
      </c>
      <c r="T108" s="1">
        <f>IF($O108="include",IF(AH108&gt;0,1+MAX(T109:T$2005),0),0)</f>
        <v>0</v>
      </c>
      <c r="U108" s="1">
        <f>IF($O108="include",IF(AI108&gt;0,1+MAX(U109:U$2005),0),0)</f>
        <v>0</v>
      </c>
      <c r="V108" s="1">
        <f>IF($O108="include",IF(AJ108&gt;0,1+MAX(V109:V$2005),0),0)</f>
        <v>0</v>
      </c>
      <c r="W108" s="1">
        <f>IF($O108="include",IF(AK108&gt;0,1+MAX(W109:W$2005),0),0)</f>
        <v>0</v>
      </c>
      <c r="X108" s="1">
        <f>IF($O108="include",IF(AL108&gt;0,1+MAX(X109:X$2005),0),0)</f>
        <v>0</v>
      </c>
      <c r="Y108" s="22" t="str">
        <f t="shared" si="24"/>
        <v xml:space="preserve">1 - </v>
      </c>
      <c r="AA108" s="42"/>
      <c r="AB108" s="43"/>
      <c r="AC108" s="43"/>
      <c r="AD108" s="44"/>
      <c r="AE108" s="11">
        <f t="shared" si="25"/>
        <v>0</v>
      </c>
      <c r="AF108" s="41"/>
      <c r="AG108" s="41"/>
      <c r="AH108" s="41"/>
      <c r="AI108" s="41"/>
      <c r="AJ108" s="41"/>
      <c r="AK108" s="41"/>
      <c r="AL108" s="41"/>
      <c r="BA108" s="1">
        <f t="shared" si="26"/>
        <v>0</v>
      </c>
      <c r="BB108" s="1">
        <f t="shared" si="27"/>
        <v>0</v>
      </c>
      <c r="BC108" s="1" t="str">
        <f t="shared" si="28"/>
        <v>No</v>
      </c>
      <c r="BD108" s="1">
        <f t="shared" si="29"/>
        <v>0</v>
      </c>
      <c r="BE108" s="1">
        <f t="shared" si="30"/>
        <v>0</v>
      </c>
      <c r="BF108" s="1">
        <f t="shared" si="31"/>
        <v>0</v>
      </c>
      <c r="BG108" s="1">
        <v>104</v>
      </c>
      <c r="BH108" s="1" t="e">
        <f t="shared" si="32"/>
        <v>#N/A</v>
      </c>
      <c r="BI108" s="1">
        <f t="shared" si="34"/>
        <v>2</v>
      </c>
      <c r="BJ108" s="1" t="e">
        <f t="shared" si="33"/>
        <v>#N/A</v>
      </c>
    </row>
    <row r="109" spans="1:62" x14ac:dyDescent="0.25">
      <c r="A109" s="1">
        <f t="shared" si="20"/>
        <v>1</v>
      </c>
      <c r="B109" s="1">
        <f>IF(YEAR(AD109)=$B$3,YEAR('Apartment Expenses'!AD109)&amp;" - "&amp;'Apartment Expenses'!AC109,0)</f>
        <v>0</v>
      </c>
      <c r="C109" s="1">
        <f t="shared" si="21"/>
        <v>0</v>
      </c>
      <c r="E109" s="1">
        <v>105</v>
      </c>
      <c r="F109" s="1">
        <f t="shared" si="22"/>
        <v>1</v>
      </c>
      <c r="G109" s="1">
        <f t="shared" si="18"/>
        <v>0</v>
      </c>
      <c r="H109" s="1">
        <f t="shared" si="19"/>
        <v>0</v>
      </c>
      <c r="J109" s="1" t="str">
        <f t="shared" si="23"/>
        <v>1900</v>
      </c>
      <c r="M109" s="1">
        <f>HLOOKUP('Expense History'!$AD$3,$P$4:$X$2004,ROW('Apartment Expenses'!L109)-3,0)</f>
        <v>0</v>
      </c>
      <c r="N109" s="1">
        <f>IF('Expense History'!$AD$3=Data!$G$4,'Apartment Expenses'!AE109,HLOOKUP('Expense History'!$AD$3,'Apartment Expenses'!$AE$4:$AL$2004,(ROW('Apartment Expenses'!M109)-3)))</f>
        <v>0</v>
      </c>
      <c r="O109" s="1" t="str">
        <f>IF($O$2="ALL",IF(VLOOKUP(AA109,'Expense History'!$AA$6:$AB$36,2,0)="x","include",0),IF(AND(VLOOKUP(AA109,'Expense History'!$AA$6:$AB$36,2,0)="x",AC109=$O$2),"include",0))</f>
        <v>include</v>
      </c>
      <c r="P109" s="1">
        <f>IF(O109="include",IF(AE109&gt;0,1+MAX(P110:P$2005),0),0)</f>
        <v>0</v>
      </c>
      <c r="Q109" s="1">
        <f>IF(AND(ISBLANK(AA108),AE108=0),0,(IF(MAX(Q110:Q$2005)&gt;0,0,ROW(R109))))</f>
        <v>0</v>
      </c>
      <c r="R109" s="1">
        <f>IF($O109="include",IF(AF109&gt;0,1+MAX(R110:R$2005),0),0)</f>
        <v>0</v>
      </c>
      <c r="S109" s="1">
        <f>IF($O109="include",IF(AG109&gt;0,1+MAX(S110:S$2005),0),0)</f>
        <v>0</v>
      </c>
      <c r="T109" s="1">
        <f>IF($O109="include",IF(AH109&gt;0,1+MAX(T110:T$2005),0),0)</f>
        <v>0</v>
      </c>
      <c r="U109" s="1">
        <f>IF($O109="include",IF(AI109&gt;0,1+MAX(U110:U$2005),0),0)</f>
        <v>0</v>
      </c>
      <c r="V109" s="1">
        <f>IF($O109="include",IF(AJ109&gt;0,1+MAX(V110:V$2005),0),0)</f>
        <v>0</v>
      </c>
      <c r="W109" s="1">
        <f>IF($O109="include",IF(AK109&gt;0,1+MAX(W110:W$2005),0),0)</f>
        <v>0</v>
      </c>
      <c r="X109" s="1">
        <f>IF($O109="include",IF(AL109&gt;0,1+MAX(X110:X$2005),0),0)</f>
        <v>0</v>
      </c>
      <c r="Y109" s="22" t="str">
        <f t="shared" si="24"/>
        <v xml:space="preserve">1 - </v>
      </c>
      <c r="AA109" s="42"/>
      <c r="AB109" s="43"/>
      <c r="AC109" s="43"/>
      <c r="AD109" s="44"/>
      <c r="AE109" s="11">
        <f t="shared" si="25"/>
        <v>0</v>
      </c>
      <c r="AF109" s="41"/>
      <c r="AG109" s="41"/>
      <c r="AH109" s="41"/>
      <c r="AI109" s="41"/>
      <c r="AJ109" s="41"/>
      <c r="AK109" s="41"/>
      <c r="AL109" s="41"/>
      <c r="BA109" s="1">
        <f t="shared" si="26"/>
        <v>0</v>
      </c>
      <c r="BB109" s="1">
        <f t="shared" si="27"/>
        <v>0</v>
      </c>
      <c r="BC109" s="1" t="str">
        <f t="shared" si="28"/>
        <v>No</v>
      </c>
      <c r="BD109" s="1">
        <f t="shared" si="29"/>
        <v>0</v>
      </c>
      <c r="BE109" s="1">
        <f t="shared" si="30"/>
        <v>0</v>
      </c>
      <c r="BF109" s="1">
        <f t="shared" si="31"/>
        <v>0</v>
      </c>
      <c r="BG109" s="1">
        <v>105</v>
      </c>
      <c r="BH109" s="1" t="e">
        <f t="shared" si="32"/>
        <v>#N/A</v>
      </c>
      <c r="BI109" s="1">
        <f t="shared" si="34"/>
        <v>2</v>
      </c>
      <c r="BJ109" s="1" t="e">
        <f t="shared" si="33"/>
        <v>#N/A</v>
      </c>
    </row>
    <row r="110" spans="1:62" x14ac:dyDescent="0.25">
      <c r="A110" s="1">
        <f t="shared" si="20"/>
        <v>1</v>
      </c>
      <c r="B110" s="1">
        <f>IF(YEAR(AD110)=$B$3,YEAR('Apartment Expenses'!AD110)&amp;" - "&amp;'Apartment Expenses'!AC110,0)</f>
        <v>0</v>
      </c>
      <c r="C110" s="1">
        <f t="shared" si="21"/>
        <v>0</v>
      </c>
      <c r="E110" s="1">
        <v>106</v>
      </c>
      <c r="F110" s="1">
        <f t="shared" si="22"/>
        <v>1</v>
      </c>
      <c r="G110" s="1">
        <f t="shared" si="18"/>
        <v>0</v>
      </c>
      <c r="H110" s="1">
        <f t="shared" si="19"/>
        <v>0</v>
      </c>
      <c r="J110" s="1" t="str">
        <f t="shared" si="23"/>
        <v>1900</v>
      </c>
      <c r="M110" s="1">
        <f>HLOOKUP('Expense History'!$AD$3,$P$4:$X$2004,ROW('Apartment Expenses'!L110)-3,0)</f>
        <v>0</v>
      </c>
      <c r="N110" s="1">
        <f>IF('Expense History'!$AD$3=Data!$G$4,'Apartment Expenses'!AE110,HLOOKUP('Expense History'!$AD$3,'Apartment Expenses'!$AE$4:$AL$2004,(ROW('Apartment Expenses'!M110)-3)))</f>
        <v>0</v>
      </c>
      <c r="O110" s="1" t="str">
        <f>IF($O$2="ALL",IF(VLOOKUP(AA110,'Expense History'!$AA$6:$AB$36,2,0)="x","include",0),IF(AND(VLOOKUP(AA110,'Expense History'!$AA$6:$AB$36,2,0)="x",AC110=$O$2),"include",0))</f>
        <v>include</v>
      </c>
      <c r="P110" s="1">
        <f>IF(O110="include",IF(AE110&gt;0,1+MAX(P111:P$2005),0),0)</f>
        <v>0</v>
      </c>
      <c r="Q110" s="1">
        <f>IF(AND(ISBLANK(AA109),AE109=0),0,(IF(MAX(Q111:Q$2005)&gt;0,0,ROW(R110))))</f>
        <v>0</v>
      </c>
      <c r="R110" s="1">
        <f>IF($O110="include",IF(AF110&gt;0,1+MAX(R111:R$2005),0),0)</f>
        <v>0</v>
      </c>
      <c r="S110" s="1">
        <f>IF($O110="include",IF(AG110&gt;0,1+MAX(S111:S$2005),0),0)</f>
        <v>0</v>
      </c>
      <c r="T110" s="1">
        <f>IF($O110="include",IF(AH110&gt;0,1+MAX(T111:T$2005),0),0)</f>
        <v>0</v>
      </c>
      <c r="U110" s="1">
        <f>IF($O110="include",IF(AI110&gt;0,1+MAX(U111:U$2005),0),0)</f>
        <v>0</v>
      </c>
      <c r="V110" s="1">
        <f>IF($O110="include",IF(AJ110&gt;0,1+MAX(V111:V$2005),0),0)</f>
        <v>0</v>
      </c>
      <c r="W110" s="1">
        <f>IF($O110="include",IF(AK110&gt;0,1+MAX(W111:W$2005),0),0)</f>
        <v>0</v>
      </c>
      <c r="X110" s="1">
        <f>IF($O110="include",IF(AL110&gt;0,1+MAX(X111:X$2005),0),0)</f>
        <v>0</v>
      </c>
      <c r="Y110" s="22" t="str">
        <f t="shared" si="24"/>
        <v xml:space="preserve">1 - </v>
      </c>
      <c r="AA110" s="42"/>
      <c r="AB110" s="43"/>
      <c r="AC110" s="43"/>
      <c r="AD110" s="44"/>
      <c r="AE110" s="11">
        <f t="shared" si="25"/>
        <v>0</v>
      </c>
      <c r="AF110" s="41"/>
      <c r="AG110" s="41"/>
      <c r="AH110" s="41"/>
      <c r="AI110" s="41"/>
      <c r="AJ110" s="41"/>
      <c r="AK110" s="41"/>
      <c r="AL110" s="41"/>
      <c r="BA110" s="1">
        <f t="shared" si="26"/>
        <v>0</v>
      </c>
      <c r="BB110" s="1">
        <f t="shared" si="27"/>
        <v>0</v>
      </c>
      <c r="BC110" s="1" t="str">
        <f t="shared" si="28"/>
        <v>No</v>
      </c>
      <c r="BD110" s="1">
        <f t="shared" si="29"/>
        <v>0</v>
      </c>
      <c r="BE110" s="1">
        <f t="shared" si="30"/>
        <v>0</v>
      </c>
      <c r="BF110" s="1">
        <f t="shared" si="31"/>
        <v>0</v>
      </c>
      <c r="BG110" s="1">
        <v>106</v>
      </c>
      <c r="BH110" s="1" t="e">
        <f t="shared" si="32"/>
        <v>#N/A</v>
      </c>
      <c r="BI110" s="1">
        <f t="shared" si="34"/>
        <v>2</v>
      </c>
      <c r="BJ110" s="1" t="e">
        <f t="shared" si="33"/>
        <v>#N/A</v>
      </c>
    </row>
    <row r="111" spans="1:62" x14ac:dyDescent="0.25">
      <c r="A111" s="1">
        <f t="shared" si="20"/>
        <v>1</v>
      </c>
      <c r="B111" s="1">
        <f>IF(YEAR(AD111)=$B$3,YEAR('Apartment Expenses'!AD111)&amp;" - "&amp;'Apartment Expenses'!AC111,0)</f>
        <v>0</v>
      </c>
      <c r="C111" s="1">
        <f t="shared" si="21"/>
        <v>0</v>
      </c>
      <c r="E111" s="1">
        <v>107</v>
      </c>
      <c r="F111" s="1">
        <f t="shared" si="22"/>
        <v>1</v>
      </c>
      <c r="G111" s="1">
        <f t="shared" si="18"/>
        <v>0</v>
      </c>
      <c r="H111" s="1">
        <f t="shared" si="19"/>
        <v>0</v>
      </c>
      <c r="J111" s="1" t="str">
        <f t="shared" si="23"/>
        <v>1900</v>
      </c>
      <c r="M111" s="1">
        <f>HLOOKUP('Expense History'!$AD$3,$P$4:$X$2004,ROW('Apartment Expenses'!L111)-3,0)</f>
        <v>0</v>
      </c>
      <c r="N111" s="1">
        <f>IF('Expense History'!$AD$3=Data!$G$4,'Apartment Expenses'!AE111,HLOOKUP('Expense History'!$AD$3,'Apartment Expenses'!$AE$4:$AL$2004,(ROW('Apartment Expenses'!M111)-3)))</f>
        <v>0</v>
      </c>
      <c r="O111" s="1" t="str">
        <f>IF($O$2="ALL",IF(VLOOKUP(AA111,'Expense History'!$AA$6:$AB$36,2,0)="x","include",0),IF(AND(VLOOKUP(AA111,'Expense History'!$AA$6:$AB$36,2,0)="x",AC111=$O$2),"include",0))</f>
        <v>include</v>
      </c>
      <c r="P111" s="1">
        <f>IF(O111="include",IF(AE111&gt;0,1+MAX(P112:P$2005),0),0)</f>
        <v>0</v>
      </c>
      <c r="Q111" s="1">
        <f>IF(AND(ISBLANK(AA110),AE110=0),0,(IF(MAX(Q112:Q$2005)&gt;0,0,ROW(R111))))</f>
        <v>0</v>
      </c>
      <c r="R111" s="1">
        <f>IF($O111="include",IF(AF111&gt;0,1+MAX(R112:R$2005),0),0)</f>
        <v>0</v>
      </c>
      <c r="S111" s="1">
        <f>IF($O111="include",IF(AG111&gt;0,1+MAX(S112:S$2005),0),0)</f>
        <v>0</v>
      </c>
      <c r="T111" s="1">
        <f>IF($O111="include",IF(AH111&gt;0,1+MAX(T112:T$2005),0),0)</f>
        <v>0</v>
      </c>
      <c r="U111" s="1">
        <f>IF($O111="include",IF(AI111&gt;0,1+MAX(U112:U$2005),0),0)</f>
        <v>0</v>
      </c>
      <c r="V111" s="1">
        <f>IF($O111="include",IF(AJ111&gt;0,1+MAX(V112:V$2005),0),0)</f>
        <v>0</v>
      </c>
      <c r="W111" s="1">
        <f>IF($O111="include",IF(AK111&gt;0,1+MAX(W112:W$2005),0),0)</f>
        <v>0</v>
      </c>
      <c r="X111" s="1">
        <f>IF($O111="include",IF(AL111&gt;0,1+MAX(X112:X$2005),0),0)</f>
        <v>0</v>
      </c>
      <c r="Y111" s="22" t="str">
        <f t="shared" si="24"/>
        <v xml:space="preserve">1 - </v>
      </c>
      <c r="AA111" s="42"/>
      <c r="AB111" s="43"/>
      <c r="AC111" s="43"/>
      <c r="AD111" s="44"/>
      <c r="AE111" s="11">
        <f t="shared" si="25"/>
        <v>0</v>
      </c>
      <c r="AF111" s="41"/>
      <c r="AG111" s="41"/>
      <c r="AH111" s="41"/>
      <c r="AI111" s="41"/>
      <c r="AJ111" s="41"/>
      <c r="AK111" s="41"/>
      <c r="AL111" s="41"/>
      <c r="BA111" s="1">
        <f t="shared" si="26"/>
        <v>0</v>
      </c>
      <c r="BB111" s="1">
        <f t="shared" si="27"/>
        <v>0</v>
      </c>
      <c r="BC111" s="1" t="str">
        <f t="shared" si="28"/>
        <v>No</v>
      </c>
      <c r="BD111" s="1">
        <f t="shared" si="29"/>
        <v>0</v>
      </c>
      <c r="BE111" s="1">
        <f t="shared" si="30"/>
        <v>0</v>
      </c>
      <c r="BF111" s="1">
        <f t="shared" si="31"/>
        <v>0</v>
      </c>
      <c r="BG111" s="1">
        <v>107</v>
      </c>
      <c r="BH111" s="1" t="e">
        <f t="shared" si="32"/>
        <v>#N/A</v>
      </c>
      <c r="BI111" s="1">
        <f t="shared" si="34"/>
        <v>2</v>
      </c>
      <c r="BJ111" s="1" t="e">
        <f t="shared" si="33"/>
        <v>#N/A</v>
      </c>
    </row>
    <row r="112" spans="1:62" x14ac:dyDescent="0.25">
      <c r="A112" s="1">
        <f t="shared" si="20"/>
        <v>1</v>
      </c>
      <c r="B112" s="1">
        <f>IF(YEAR(AD112)=$B$3,YEAR('Apartment Expenses'!AD112)&amp;" - "&amp;'Apartment Expenses'!AC112,0)</f>
        <v>0</v>
      </c>
      <c r="C112" s="1">
        <f t="shared" si="21"/>
        <v>0</v>
      </c>
      <c r="E112" s="1">
        <v>108</v>
      </c>
      <c r="F112" s="1">
        <f t="shared" si="22"/>
        <v>1</v>
      </c>
      <c r="G112" s="1">
        <f t="shared" si="18"/>
        <v>0</v>
      </c>
      <c r="H112" s="1">
        <f t="shared" si="19"/>
        <v>0</v>
      </c>
      <c r="J112" s="1" t="str">
        <f t="shared" si="23"/>
        <v>1900</v>
      </c>
      <c r="M112" s="1">
        <f>HLOOKUP('Expense History'!$AD$3,$P$4:$X$2004,ROW('Apartment Expenses'!L112)-3,0)</f>
        <v>0</v>
      </c>
      <c r="N112" s="1">
        <f>IF('Expense History'!$AD$3=Data!$G$4,'Apartment Expenses'!AE112,HLOOKUP('Expense History'!$AD$3,'Apartment Expenses'!$AE$4:$AL$2004,(ROW('Apartment Expenses'!M112)-3)))</f>
        <v>0</v>
      </c>
      <c r="O112" s="1" t="str">
        <f>IF($O$2="ALL",IF(VLOOKUP(AA112,'Expense History'!$AA$6:$AB$36,2,0)="x","include",0),IF(AND(VLOOKUP(AA112,'Expense History'!$AA$6:$AB$36,2,0)="x",AC112=$O$2),"include",0))</f>
        <v>include</v>
      </c>
      <c r="P112" s="1">
        <f>IF(O112="include",IF(AE112&gt;0,1+MAX(P113:P$2005),0),0)</f>
        <v>0</v>
      </c>
      <c r="Q112" s="1">
        <f>IF(AND(ISBLANK(AA111),AE111=0),0,(IF(MAX(Q113:Q$2005)&gt;0,0,ROW(R112))))</f>
        <v>0</v>
      </c>
      <c r="R112" s="1">
        <f>IF($O112="include",IF(AF112&gt;0,1+MAX(R113:R$2005),0),0)</f>
        <v>0</v>
      </c>
      <c r="S112" s="1">
        <f>IF($O112="include",IF(AG112&gt;0,1+MAX(S113:S$2005),0),0)</f>
        <v>0</v>
      </c>
      <c r="T112" s="1">
        <f>IF($O112="include",IF(AH112&gt;0,1+MAX(T113:T$2005),0),0)</f>
        <v>0</v>
      </c>
      <c r="U112" s="1">
        <f>IF($O112="include",IF(AI112&gt;0,1+MAX(U113:U$2005),0),0)</f>
        <v>0</v>
      </c>
      <c r="V112" s="1">
        <f>IF($O112="include",IF(AJ112&gt;0,1+MAX(V113:V$2005),0),0)</f>
        <v>0</v>
      </c>
      <c r="W112" s="1">
        <f>IF($O112="include",IF(AK112&gt;0,1+MAX(W113:W$2005),0),0)</f>
        <v>0</v>
      </c>
      <c r="X112" s="1">
        <f>IF($O112="include",IF(AL112&gt;0,1+MAX(X113:X$2005),0),0)</f>
        <v>0</v>
      </c>
      <c r="Y112" s="22" t="str">
        <f t="shared" si="24"/>
        <v xml:space="preserve">1 - </v>
      </c>
      <c r="AA112" s="42"/>
      <c r="AB112" s="43"/>
      <c r="AC112" s="43"/>
      <c r="AD112" s="44"/>
      <c r="AE112" s="11">
        <f t="shared" si="25"/>
        <v>0</v>
      </c>
      <c r="AF112" s="41"/>
      <c r="AG112" s="41"/>
      <c r="AH112" s="41"/>
      <c r="AI112" s="41"/>
      <c r="AJ112" s="41"/>
      <c r="AK112" s="41"/>
      <c r="AL112" s="41"/>
      <c r="BA112" s="1">
        <f t="shared" si="26"/>
        <v>0</v>
      </c>
      <c r="BB112" s="1">
        <f t="shared" si="27"/>
        <v>0</v>
      </c>
      <c r="BC112" s="1" t="str">
        <f t="shared" si="28"/>
        <v>No</v>
      </c>
      <c r="BD112" s="1">
        <f t="shared" si="29"/>
        <v>0</v>
      </c>
      <c r="BE112" s="1">
        <f t="shared" si="30"/>
        <v>0</v>
      </c>
      <c r="BF112" s="1">
        <f t="shared" si="31"/>
        <v>0</v>
      </c>
      <c r="BG112" s="1">
        <v>108</v>
      </c>
      <c r="BH112" s="1" t="e">
        <f t="shared" si="32"/>
        <v>#N/A</v>
      </c>
      <c r="BI112" s="1">
        <f t="shared" si="34"/>
        <v>2</v>
      </c>
      <c r="BJ112" s="1" t="e">
        <f t="shared" si="33"/>
        <v>#N/A</v>
      </c>
    </row>
    <row r="113" spans="1:62" x14ac:dyDescent="0.25">
      <c r="A113" s="1">
        <f t="shared" si="20"/>
        <v>1</v>
      </c>
      <c r="B113" s="1">
        <f>IF(YEAR(AD113)=$B$3,YEAR('Apartment Expenses'!AD113)&amp;" - "&amp;'Apartment Expenses'!AC113,0)</f>
        <v>0</v>
      </c>
      <c r="C113" s="1">
        <f t="shared" si="21"/>
        <v>0</v>
      </c>
      <c r="E113" s="1">
        <v>109</v>
      </c>
      <c r="F113" s="1">
        <f t="shared" si="22"/>
        <v>1</v>
      </c>
      <c r="G113" s="1">
        <f t="shared" si="18"/>
        <v>0</v>
      </c>
      <c r="H113" s="1">
        <f t="shared" si="19"/>
        <v>0</v>
      </c>
      <c r="J113" s="1" t="str">
        <f t="shared" si="23"/>
        <v>1900</v>
      </c>
      <c r="M113" s="1">
        <f>HLOOKUP('Expense History'!$AD$3,$P$4:$X$2004,ROW('Apartment Expenses'!L113)-3,0)</f>
        <v>0</v>
      </c>
      <c r="N113" s="1">
        <f>IF('Expense History'!$AD$3=Data!$G$4,'Apartment Expenses'!AE113,HLOOKUP('Expense History'!$AD$3,'Apartment Expenses'!$AE$4:$AL$2004,(ROW('Apartment Expenses'!M113)-3)))</f>
        <v>0</v>
      </c>
      <c r="O113" s="1" t="str">
        <f>IF($O$2="ALL",IF(VLOOKUP(AA113,'Expense History'!$AA$6:$AB$36,2,0)="x","include",0),IF(AND(VLOOKUP(AA113,'Expense History'!$AA$6:$AB$36,2,0)="x",AC113=$O$2),"include",0))</f>
        <v>include</v>
      </c>
      <c r="P113" s="1">
        <f>IF(O113="include",IF(AE113&gt;0,1+MAX(P114:P$2005),0),0)</f>
        <v>0</v>
      </c>
      <c r="Q113" s="1">
        <f>IF(AND(ISBLANK(AA112),AE112=0),0,(IF(MAX(Q114:Q$2005)&gt;0,0,ROW(R113))))</f>
        <v>0</v>
      </c>
      <c r="R113" s="1">
        <f>IF($O113="include",IF(AF113&gt;0,1+MAX(R114:R$2005),0),0)</f>
        <v>0</v>
      </c>
      <c r="S113" s="1">
        <f>IF($O113="include",IF(AG113&gt;0,1+MAX(S114:S$2005),0),0)</f>
        <v>0</v>
      </c>
      <c r="T113" s="1">
        <f>IF($O113="include",IF(AH113&gt;0,1+MAX(T114:T$2005),0),0)</f>
        <v>0</v>
      </c>
      <c r="U113" s="1">
        <f>IF($O113="include",IF(AI113&gt;0,1+MAX(U114:U$2005),0),0)</f>
        <v>0</v>
      </c>
      <c r="V113" s="1">
        <f>IF($O113="include",IF(AJ113&gt;0,1+MAX(V114:V$2005),0),0)</f>
        <v>0</v>
      </c>
      <c r="W113" s="1">
        <f>IF($O113="include",IF(AK113&gt;0,1+MAX(W114:W$2005),0),0)</f>
        <v>0</v>
      </c>
      <c r="X113" s="1">
        <f>IF($O113="include",IF(AL113&gt;0,1+MAX(X114:X$2005),0),0)</f>
        <v>0</v>
      </c>
      <c r="Y113" s="22" t="str">
        <f t="shared" si="24"/>
        <v xml:space="preserve">1 - </v>
      </c>
      <c r="AA113" s="42"/>
      <c r="AB113" s="43"/>
      <c r="AC113" s="43"/>
      <c r="AD113" s="44"/>
      <c r="AE113" s="11">
        <f t="shared" si="25"/>
        <v>0</v>
      </c>
      <c r="AF113" s="41"/>
      <c r="AG113" s="41"/>
      <c r="AH113" s="41"/>
      <c r="AI113" s="41"/>
      <c r="AJ113" s="41"/>
      <c r="AK113" s="41"/>
      <c r="AL113" s="41"/>
      <c r="BA113" s="1">
        <f t="shared" si="26"/>
        <v>0</v>
      </c>
      <c r="BB113" s="1">
        <f t="shared" si="27"/>
        <v>0</v>
      </c>
      <c r="BC113" s="1" t="str">
        <f t="shared" si="28"/>
        <v>No</v>
      </c>
      <c r="BD113" s="1">
        <f t="shared" si="29"/>
        <v>0</v>
      </c>
      <c r="BE113" s="1">
        <f t="shared" si="30"/>
        <v>0</v>
      </c>
      <c r="BF113" s="1">
        <f t="shared" si="31"/>
        <v>0</v>
      </c>
      <c r="BG113" s="1">
        <v>109</v>
      </c>
      <c r="BH113" s="1" t="e">
        <f t="shared" si="32"/>
        <v>#N/A</v>
      </c>
      <c r="BI113" s="1">
        <f t="shared" si="34"/>
        <v>2</v>
      </c>
      <c r="BJ113" s="1" t="e">
        <f t="shared" si="33"/>
        <v>#N/A</v>
      </c>
    </row>
    <row r="114" spans="1:62" x14ac:dyDescent="0.25">
      <c r="A114" s="1">
        <f t="shared" si="20"/>
        <v>1</v>
      </c>
      <c r="B114" s="1">
        <f>IF(YEAR(AD114)=$B$3,YEAR('Apartment Expenses'!AD114)&amp;" - "&amp;'Apartment Expenses'!AC114,0)</f>
        <v>0</v>
      </c>
      <c r="C114" s="1">
        <f t="shared" si="21"/>
        <v>0</v>
      </c>
      <c r="E114" s="1">
        <v>110</v>
      </c>
      <c r="F114" s="1">
        <f t="shared" si="22"/>
        <v>1</v>
      </c>
      <c r="G114" s="1">
        <f t="shared" si="18"/>
        <v>0</v>
      </c>
      <c r="H114" s="1">
        <f t="shared" si="19"/>
        <v>0</v>
      </c>
      <c r="J114" s="1" t="str">
        <f t="shared" si="23"/>
        <v>1900</v>
      </c>
      <c r="M114" s="1">
        <f>HLOOKUP('Expense History'!$AD$3,$P$4:$X$2004,ROW('Apartment Expenses'!L114)-3,0)</f>
        <v>0</v>
      </c>
      <c r="N114" s="1">
        <f>IF('Expense History'!$AD$3=Data!$G$4,'Apartment Expenses'!AE114,HLOOKUP('Expense History'!$AD$3,'Apartment Expenses'!$AE$4:$AL$2004,(ROW('Apartment Expenses'!M114)-3)))</f>
        <v>0</v>
      </c>
      <c r="O114" s="1" t="str">
        <f>IF($O$2="ALL",IF(VLOOKUP(AA114,'Expense History'!$AA$6:$AB$36,2,0)="x","include",0),IF(AND(VLOOKUP(AA114,'Expense History'!$AA$6:$AB$36,2,0)="x",AC114=$O$2),"include",0))</f>
        <v>include</v>
      </c>
      <c r="P114" s="1">
        <f>IF(O114="include",IF(AE114&gt;0,1+MAX(P115:P$2005),0),0)</f>
        <v>0</v>
      </c>
      <c r="Q114" s="1">
        <f>IF(AND(ISBLANK(AA113),AE113=0),0,(IF(MAX(Q115:Q$2005)&gt;0,0,ROW(R114))))</f>
        <v>0</v>
      </c>
      <c r="R114" s="1">
        <f>IF($O114="include",IF(AF114&gt;0,1+MAX(R115:R$2005),0),0)</f>
        <v>0</v>
      </c>
      <c r="S114" s="1">
        <f>IF($O114="include",IF(AG114&gt;0,1+MAX(S115:S$2005),0),0)</f>
        <v>0</v>
      </c>
      <c r="T114" s="1">
        <f>IF($O114="include",IF(AH114&gt;0,1+MAX(T115:T$2005),0),0)</f>
        <v>0</v>
      </c>
      <c r="U114" s="1">
        <f>IF($O114="include",IF(AI114&gt;0,1+MAX(U115:U$2005),0),0)</f>
        <v>0</v>
      </c>
      <c r="V114" s="1">
        <f>IF($O114="include",IF(AJ114&gt;0,1+MAX(V115:V$2005),0),0)</f>
        <v>0</v>
      </c>
      <c r="W114" s="1">
        <f>IF($O114="include",IF(AK114&gt;0,1+MAX(W115:W$2005),0),0)</f>
        <v>0</v>
      </c>
      <c r="X114" s="1">
        <f>IF($O114="include",IF(AL114&gt;0,1+MAX(X115:X$2005),0),0)</f>
        <v>0</v>
      </c>
      <c r="Y114" s="22" t="str">
        <f t="shared" si="24"/>
        <v xml:space="preserve">1 - </v>
      </c>
      <c r="AA114" s="42"/>
      <c r="AB114" s="43"/>
      <c r="AC114" s="43"/>
      <c r="AD114" s="44"/>
      <c r="AE114" s="11">
        <f t="shared" si="25"/>
        <v>0</v>
      </c>
      <c r="AF114" s="41"/>
      <c r="AG114" s="41"/>
      <c r="AH114" s="41"/>
      <c r="AI114" s="41"/>
      <c r="AJ114" s="41"/>
      <c r="AK114" s="41"/>
      <c r="AL114" s="41"/>
      <c r="BA114" s="1">
        <f t="shared" si="26"/>
        <v>0</v>
      </c>
      <c r="BB114" s="1">
        <f t="shared" si="27"/>
        <v>0</v>
      </c>
      <c r="BC114" s="1" t="str">
        <f t="shared" si="28"/>
        <v>No</v>
      </c>
      <c r="BD114" s="1">
        <f t="shared" si="29"/>
        <v>0</v>
      </c>
      <c r="BE114" s="1">
        <f t="shared" si="30"/>
        <v>0</v>
      </c>
      <c r="BF114" s="1">
        <f t="shared" si="31"/>
        <v>0</v>
      </c>
      <c r="BG114" s="1">
        <v>110</v>
      </c>
      <c r="BH114" s="1" t="e">
        <f t="shared" si="32"/>
        <v>#N/A</v>
      </c>
      <c r="BI114" s="1">
        <f t="shared" si="34"/>
        <v>2</v>
      </c>
      <c r="BJ114" s="1" t="e">
        <f t="shared" si="33"/>
        <v>#N/A</v>
      </c>
    </row>
    <row r="115" spans="1:62" x14ac:dyDescent="0.25">
      <c r="A115" s="1">
        <f t="shared" si="20"/>
        <v>1</v>
      </c>
      <c r="B115" s="1">
        <f>IF(YEAR(AD115)=$B$3,YEAR('Apartment Expenses'!AD115)&amp;" - "&amp;'Apartment Expenses'!AC115,0)</f>
        <v>0</v>
      </c>
      <c r="C115" s="1">
        <f t="shared" si="21"/>
        <v>0</v>
      </c>
      <c r="E115" s="1">
        <v>111</v>
      </c>
      <c r="F115" s="1">
        <f t="shared" si="22"/>
        <v>1</v>
      </c>
      <c r="G115" s="1">
        <f t="shared" si="18"/>
        <v>0</v>
      </c>
      <c r="H115" s="1">
        <f t="shared" si="19"/>
        <v>0</v>
      </c>
      <c r="J115" s="1" t="str">
        <f t="shared" si="23"/>
        <v>1900</v>
      </c>
      <c r="M115" s="1">
        <f>HLOOKUP('Expense History'!$AD$3,$P$4:$X$2004,ROW('Apartment Expenses'!L115)-3,0)</f>
        <v>0</v>
      </c>
      <c r="N115" s="1">
        <f>IF('Expense History'!$AD$3=Data!$G$4,'Apartment Expenses'!AE115,HLOOKUP('Expense History'!$AD$3,'Apartment Expenses'!$AE$4:$AL$2004,(ROW('Apartment Expenses'!M115)-3)))</f>
        <v>0</v>
      </c>
      <c r="O115" s="1" t="str">
        <f>IF($O$2="ALL",IF(VLOOKUP(AA115,'Expense History'!$AA$6:$AB$36,2,0)="x","include",0),IF(AND(VLOOKUP(AA115,'Expense History'!$AA$6:$AB$36,2,0)="x",AC115=$O$2),"include",0))</f>
        <v>include</v>
      </c>
      <c r="P115" s="1">
        <f>IF(O115="include",IF(AE115&gt;0,1+MAX(P116:P$2005),0),0)</f>
        <v>0</v>
      </c>
      <c r="Q115" s="1">
        <f>IF(AND(ISBLANK(AA114),AE114=0),0,(IF(MAX(Q116:Q$2005)&gt;0,0,ROW(R115))))</f>
        <v>0</v>
      </c>
      <c r="R115" s="1">
        <f>IF($O115="include",IF(AF115&gt;0,1+MAX(R116:R$2005),0),0)</f>
        <v>0</v>
      </c>
      <c r="S115" s="1">
        <f>IF($O115="include",IF(AG115&gt;0,1+MAX(S116:S$2005),0),0)</f>
        <v>0</v>
      </c>
      <c r="T115" s="1">
        <f>IF($O115="include",IF(AH115&gt;0,1+MAX(T116:T$2005),0),0)</f>
        <v>0</v>
      </c>
      <c r="U115" s="1">
        <f>IF($O115="include",IF(AI115&gt;0,1+MAX(U116:U$2005),0),0)</f>
        <v>0</v>
      </c>
      <c r="V115" s="1">
        <f>IF($O115="include",IF(AJ115&gt;0,1+MAX(V116:V$2005),0),0)</f>
        <v>0</v>
      </c>
      <c r="W115" s="1">
        <f>IF($O115="include",IF(AK115&gt;0,1+MAX(W116:W$2005),0),0)</f>
        <v>0</v>
      </c>
      <c r="X115" s="1">
        <f>IF($O115="include",IF(AL115&gt;0,1+MAX(X116:X$2005),0),0)</f>
        <v>0</v>
      </c>
      <c r="Y115" s="22" t="str">
        <f t="shared" si="24"/>
        <v xml:space="preserve">1 - </v>
      </c>
      <c r="AA115" s="42"/>
      <c r="AB115" s="43"/>
      <c r="AC115" s="43"/>
      <c r="AD115" s="44"/>
      <c r="AE115" s="11">
        <f t="shared" si="25"/>
        <v>0</v>
      </c>
      <c r="AF115" s="41"/>
      <c r="AG115" s="41"/>
      <c r="AH115" s="41"/>
      <c r="AI115" s="41"/>
      <c r="AJ115" s="41"/>
      <c r="AK115" s="41"/>
      <c r="AL115" s="41"/>
      <c r="BA115" s="1">
        <f t="shared" si="26"/>
        <v>0</v>
      </c>
      <c r="BB115" s="1">
        <f t="shared" si="27"/>
        <v>0</v>
      </c>
      <c r="BC115" s="1" t="str">
        <f t="shared" si="28"/>
        <v>No</v>
      </c>
      <c r="BD115" s="1">
        <f t="shared" si="29"/>
        <v>0</v>
      </c>
      <c r="BE115" s="1">
        <f t="shared" si="30"/>
        <v>0</v>
      </c>
      <c r="BF115" s="1">
        <f t="shared" si="31"/>
        <v>0</v>
      </c>
      <c r="BG115" s="1">
        <v>111</v>
      </c>
      <c r="BH115" s="1" t="e">
        <f t="shared" si="32"/>
        <v>#N/A</v>
      </c>
      <c r="BI115" s="1">
        <f t="shared" si="34"/>
        <v>2</v>
      </c>
      <c r="BJ115" s="1" t="e">
        <f t="shared" si="33"/>
        <v>#N/A</v>
      </c>
    </row>
    <row r="116" spans="1:62" x14ac:dyDescent="0.25">
      <c r="A116" s="1">
        <f t="shared" si="20"/>
        <v>1</v>
      </c>
      <c r="B116" s="1">
        <f>IF(YEAR(AD116)=$B$3,YEAR('Apartment Expenses'!AD116)&amp;" - "&amp;'Apartment Expenses'!AC116,0)</f>
        <v>0</v>
      </c>
      <c r="C116" s="1">
        <f t="shared" si="21"/>
        <v>0</v>
      </c>
      <c r="E116" s="1">
        <v>112</v>
      </c>
      <c r="F116" s="1">
        <f t="shared" si="22"/>
        <v>1</v>
      </c>
      <c r="G116" s="1">
        <f t="shared" si="18"/>
        <v>0</v>
      </c>
      <c r="H116" s="1">
        <f t="shared" si="19"/>
        <v>0</v>
      </c>
      <c r="J116" s="1" t="str">
        <f t="shared" si="23"/>
        <v>1900</v>
      </c>
      <c r="M116" s="1">
        <f>HLOOKUP('Expense History'!$AD$3,$P$4:$X$2004,ROW('Apartment Expenses'!L116)-3,0)</f>
        <v>0</v>
      </c>
      <c r="N116" s="1">
        <f>IF('Expense History'!$AD$3=Data!$G$4,'Apartment Expenses'!AE116,HLOOKUP('Expense History'!$AD$3,'Apartment Expenses'!$AE$4:$AL$2004,(ROW('Apartment Expenses'!M116)-3)))</f>
        <v>0</v>
      </c>
      <c r="O116" s="1" t="str">
        <f>IF($O$2="ALL",IF(VLOOKUP(AA116,'Expense History'!$AA$6:$AB$36,2,0)="x","include",0),IF(AND(VLOOKUP(AA116,'Expense History'!$AA$6:$AB$36,2,0)="x",AC116=$O$2),"include",0))</f>
        <v>include</v>
      </c>
      <c r="P116" s="1">
        <f>IF(O116="include",IF(AE116&gt;0,1+MAX(P117:P$2005),0),0)</f>
        <v>0</v>
      </c>
      <c r="Q116" s="1">
        <f>IF(AND(ISBLANK(AA115),AE115=0),0,(IF(MAX(Q117:Q$2005)&gt;0,0,ROW(R116))))</f>
        <v>0</v>
      </c>
      <c r="R116" s="1">
        <f>IF($O116="include",IF(AF116&gt;0,1+MAX(R117:R$2005),0),0)</f>
        <v>0</v>
      </c>
      <c r="S116" s="1">
        <f>IF($O116="include",IF(AG116&gt;0,1+MAX(S117:S$2005),0),0)</f>
        <v>0</v>
      </c>
      <c r="T116" s="1">
        <f>IF($O116="include",IF(AH116&gt;0,1+MAX(T117:T$2005),0),0)</f>
        <v>0</v>
      </c>
      <c r="U116" s="1">
        <f>IF($O116="include",IF(AI116&gt;0,1+MAX(U117:U$2005),0),0)</f>
        <v>0</v>
      </c>
      <c r="V116" s="1">
        <f>IF($O116="include",IF(AJ116&gt;0,1+MAX(V117:V$2005),0),0)</f>
        <v>0</v>
      </c>
      <c r="W116" s="1">
        <f>IF($O116="include",IF(AK116&gt;0,1+MAX(W117:W$2005),0),0)</f>
        <v>0</v>
      </c>
      <c r="X116" s="1">
        <f>IF($O116="include",IF(AL116&gt;0,1+MAX(X117:X$2005),0),0)</f>
        <v>0</v>
      </c>
      <c r="Y116" s="22" t="str">
        <f t="shared" si="24"/>
        <v xml:space="preserve">1 - </v>
      </c>
      <c r="AA116" s="42"/>
      <c r="AB116" s="43"/>
      <c r="AC116" s="43"/>
      <c r="AD116" s="44"/>
      <c r="AE116" s="11">
        <f t="shared" si="25"/>
        <v>0</v>
      </c>
      <c r="AF116" s="41"/>
      <c r="AG116" s="41"/>
      <c r="AH116" s="41"/>
      <c r="AI116" s="41"/>
      <c r="AJ116" s="41"/>
      <c r="AK116" s="41"/>
      <c r="AL116" s="41"/>
      <c r="BA116" s="1">
        <f t="shared" si="26"/>
        <v>0</v>
      </c>
      <c r="BB116" s="1">
        <f t="shared" si="27"/>
        <v>0</v>
      </c>
      <c r="BC116" s="1" t="str">
        <f t="shared" si="28"/>
        <v>No</v>
      </c>
      <c r="BD116" s="1">
        <f t="shared" si="29"/>
        <v>0</v>
      </c>
      <c r="BE116" s="1">
        <f t="shared" si="30"/>
        <v>0</v>
      </c>
      <c r="BF116" s="1">
        <f t="shared" si="31"/>
        <v>0</v>
      </c>
      <c r="BG116" s="1">
        <v>112</v>
      </c>
      <c r="BH116" s="1" t="e">
        <f t="shared" si="32"/>
        <v>#N/A</v>
      </c>
      <c r="BI116" s="1">
        <f t="shared" si="34"/>
        <v>2</v>
      </c>
      <c r="BJ116" s="1" t="e">
        <f t="shared" si="33"/>
        <v>#N/A</v>
      </c>
    </row>
    <row r="117" spans="1:62" x14ac:dyDescent="0.25">
      <c r="A117" s="1">
        <f t="shared" si="20"/>
        <v>1</v>
      </c>
      <c r="B117" s="1">
        <f>IF(YEAR(AD117)=$B$3,YEAR('Apartment Expenses'!AD117)&amp;" - "&amp;'Apartment Expenses'!AC117,0)</f>
        <v>0</v>
      </c>
      <c r="C117" s="1">
        <f t="shared" si="21"/>
        <v>0</v>
      </c>
      <c r="E117" s="1">
        <v>113</v>
      </c>
      <c r="F117" s="1">
        <f t="shared" si="22"/>
        <v>1</v>
      </c>
      <c r="G117" s="1">
        <f t="shared" si="18"/>
        <v>0</v>
      </c>
      <c r="H117" s="1">
        <f t="shared" si="19"/>
        <v>0</v>
      </c>
      <c r="J117" s="1" t="str">
        <f t="shared" si="23"/>
        <v>1900</v>
      </c>
      <c r="M117" s="1">
        <f>HLOOKUP('Expense History'!$AD$3,$P$4:$X$2004,ROW('Apartment Expenses'!L117)-3,0)</f>
        <v>0</v>
      </c>
      <c r="N117" s="1">
        <f>IF('Expense History'!$AD$3=Data!$G$4,'Apartment Expenses'!AE117,HLOOKUP('Expense History'!$AD$3,'Apartment Expenses'!$AE$4:$AL$2004,(ROW('Apartment Expenses'!M117)-3)))</f>
        <v>0</v>
      </c>
      <c r="O117" s="1" t="str">
        <f>IF($O$2="ALL",IF(VLOOKUP(AA117,'Expense History'!$AA$6:$AB$36,2,0)="x","include",0),IF(AND(VLOOKUP(AA117,'Expense History'!$AA$6:$AB$36,2,0)="x",AC117=$O$2),"include",0))</f>
        <v>include</v>
      </c>
      <c r="P117" s="1">
        <f>IF(O117="include",IF(AE117&gt;0,1+MAX(P118:P$2005),0),0)</f>
        <v>0</v>
      </c>
      <c r="Q117" s="1">
        <f>IF(AND(ISBLANK(AA116),AE116=0),0,(IF(MAX(Q118:Q$2005)&gt;0,0,ROW(R117))))</f>
        <v>0</v>
      </c>
      <c r="R117" s="1">
        <f>IF($O117="include",IF(AF117&gt;0,1+MAX(R118:R$2005),0),0)</f>
        <v>0</v>
      </c>
      <c r="S117" s="1">
        <f>IF($O117="include",IF(AG117&gt;0,1+MAX(S118:S$2005),0),0)</f>
        <v>0</v>
      </c>
      <c r="T117" s="1">
        <f>IF($O117="include",IF(AH117&gt;0,1+MAX(T118:T$2005),0),0)</f>
        <v>0</v>
      </c>
      <c r="U117" s="1">
        <f>IF($O117="include",IF(AI117&gt;0,1+MAX(U118:U$2005),0),0)</f>
        <v>0</v>
      </c>
      <c r="V117" s="1">
        <f>IF($O117="include",IF(AJ117&gt;0,1+MAX(V118:V$2005),0),0)</f>
        <v>0</v>
      </c>
      <c r="W117" s="1">
        <f>IF($O117="include",IF(AK117&gt;0,1+MAX(W118:W$2005),0),0)</f>
        <v>0</v>
      </c>
      <c r="X117" s="1">
        <f>IF($O117="include",IF(AL117&gt;0,1+MAX(X118:X$2005),0),0)</f>
        <v>0</v>
      </c>
      <c r="Y117" s="22" t="str">
        <f t="shared" si="24"/>
        <v xml:space="preserve">1 - </v>
      </c>
      <c r="AA117" s="42"/>
      <c r="AB117" s="43"/>
      <c r="AC117" s="43"/>
      <c r="AD117" s="44"/>
      <c r="AE117" s="11">
        <f t="shared" si="25"/>
        <v>0</v>
      </c>
      <c r="AF117" s="41"/>
      <c r="AG117" s="41"/>
      <c r="AH117" s="41"/>
      <c r="AI117" s="41"/>
      <c r="AJ117" s="41"/>
      <c r="AK117" s="41"/>
      <c r="AL117" s="41"/>
      <c r="BA117" s="1">
        <f t="shared" si="26"/>
        <v>0</v>
      </c>
      <c r="BB117" s="1">
        <f t="shared" si="27"/>
        <v>0</v>
      </c>
      <c r="BC117" s="1" t="str">
        <f t="shared" si="28"/>
        <v>No</v>
      </c>
      <c r="BD117" s="1">
        <f t="shared" si="29"/>
        <v>0</v>
      </c>
      <c r="BE117" s="1">
        <f t="shared" si="30"/>
        <v>0</v>
      </c>
      <c r="BF117" s="1">
        <f t="shared" si="31"/>
        <v>0</v>
      </c>
      <c r="BG117" s="1">
        <v>113</v>
      </c>
      <c r="BH117" s="1" t="e">
        <f t="shared" si="32"/>
        <v>#N/A</v>
      </c>
      <c r="BI117" s="1">
        <f t="shared" si="34"/>
        <v>2</v>
      </c>
      <c r="BJ117" s="1" t="e">
        <f t="shared" si="33"/>
        <v>#N/A</v>
      </c>
    </row>
    <row r="118" spans="1:62" x14ac:dyDescent="0.25">
      <c r="A118" s="1">
        <f t="shared" si="20"/>
        <v>1</v>
      </c>
      <c r="B118" s="1">
        <f>IF(YEAR(AD118)=$B$3,YEAR('Apartment Expenses'!AD118)&amp;" - "&amp;'Apartment Expenses'!AC118,0)</f>
        <v>0</v>
      </c>
      <c r="C118" s="1">
        <f t="shared" si="21"/>
        <v>0</v>
      </c>
      <c r="E118" s="1">
        <v>114</v>
      </c>
      <c r="F118" s="1">
        <f t="shared" si="22"/>
        <v>1</v>
      </c>
      <c r="G118" s="1">
        <f t="shared" si="18"/>
        <v>0</v>
      </c>
      <c r="H118" s="1">
        <f t="shared" si="19"/>
        <v>0</v>
      </c>
      <c r="J118" s="1" t="str">
        <f t="shared" si="23"/>
        <v>1900</v>
      </c>
      <c r="M118" s="1">
        <f>HLOOKUP('Expense History'!$AD$3,$P$4:$X$2004,ROW('Apartment Expenses'!L118)-3,0)</f>
        <v>0</v>
      </c>
      <c r="N118" s="1">
        <f>IF('Expense History'!$AD$3=Data!$G$4,'Apartment Expenses'!AE118,HLOOKUP('Expense History'!$AD$3,'Apartment Expenses'!$AE$4:$AL$2004,(ROW('Apartment Expenses'!M118)-3)))</f>
        <v>0</v>
      </c>
      <c r="O118" s="1" t="str">
        <f>IF($O$2="ALL",IF(VLOOKUP(AA118,'Expense History'!$AA$6:$AB$36,2,0)="x","include",0),IF(AND(VLOOKUP(AA118,'Expense History'!$AA$6:$AB$36,2,0)="x",AC118=$O$2),"include",0))</f>
        <v>include</v>
      </c>
      <c r="P118" s="1">
        <f>IF(O118="include",IF(AE118&gt;0,1+MAX(P119:P$2005),0),0)</f>
        <v>0</v>
      </c>
      <c r="Q118" s="1">
        <f>IF(AND(ISBLANK(AA117),AE117=0),0,(IF(MAX(Q119:Q$2005)&gt;0,0,ROW(R118))))</f>
        <v>0</v>
      </c>
      <c r="R118" s="1">
        <f>IF($O118="include",IF(AF118&gt;0,1+MAX(R119:R$2005),0),0)</f>
        <v>0</v>
      </c>
      <c r="S118" s="1">
        <f>IF($O118="include",IF(AG118&gt;0,1+MAX(S119:S$2005),0),0)</f>
        <v>0</v>
      </c>
      <c r="T118" s="1">
        <f>IF($O118="include",IF(AH118&gt;0,1+MAX(T119:T$2005),0),0)</f>
        <v>0</v>
      </c>
      <c r="U118" s="1">
        <f>IF($O118="include",IF(AI118&gt;0,1+MAX(U119:U$2005),0),0)</f>
        <v>0</v>
      </c>
      <c r="V118" s="1">
        <f>IF($O118="include",IF(AJ118&gt;0,1+MAX(V119:V$2005),0),0)</f>
        <v>0</v>
      </c>
      <c r="W118" s="1">
        <f>IF($O118="include",IF(AK118&gt;0,1+MAX(W119:W$2005),0),0)</f>
        <v>0</v>
      </c>
      <c r="X118" s="1">
        <f>IF($O118="include",IF(AL118&gt;0,1+MAX(X119:X$2005),0),0)</f>
        <v>0</v>
      </c>
      <c r="Y118" s="22" t="str">
        <f t="shared" si="24"/>
        <v xml:space="preserve">1 - </v>
      </c>
      <c r="AA118" s="42"/>
      <c r="AB118" s="43"/>
      <c r="AC118" s="43"/>
      <c r="AD118" s="44"/>
      <c r="AE118" s="11">
        <f t="shared" si="25"/>
        <v>0</v>
      </c>
      <c r="AF118" s="41"/>
      <c r="AG118" s="41"/>
      <c r="AH118" s="41"/>
      <c r="AI118" s="41"/>
      <c r="AJ118" s="41"/>
      <c r="AK118" s="41"/>
      <c r="AL118" s="41"/>
      <c r="BA118" s="1">
        <f t="shared" si="26"/>
        <v>0</v>
      </c>
      <c r="BB118" s="1">
        <f t="shared" si="27"/>
        <v>0</v>
      </c>
      <c r="BC118" s="1" t="str">
        <f t="shared" si="28"/>
        <v>No</v>
      </c>
      <c r="BD118" s="1">
        <f t="shared" si="29"/>
        <v>0</v>
      </c>
      <c r="BE118" s="1">
        <f t="shared" si="30"/>
        <v>0</v>
      </c>
      <c r="BF118" s="1">
        <f t="shared" si="31"/>
        <v>0</v>
      </c>
      <c r="BG118" s="1">
        <v>114</v>
      </c>
      <c r="BH118" s="1" t="e">
        <f t="shared" si="32"/>
        <v>#N/A</v>
      </c>
      <c r="BI118" s="1">
        <f t="shared" si="34"/>
        <v>2</v>
      </c>
      <c r="BJ118" s="1" t="e">
        <f t="shared" si="33"/>
        <v>#N/A</v>
      </c>
    </row>
    <row r="119" spans="1:62" x14ac:dyDescent="0.25">
      <c r="A119" s="1">
        <f t="shared" si="20"/>
        <v>1</v>
      </c>
      <c r="B119" s="1">
        <f>IF(YEAR(AD119)=$B$3,YEAR('Apartment Expenses'!AD119)&amp;" - "&amp;'Apartment Expenses'!AC119,0)</f>
        <v>0</v>
      </c>
      <c r="C119" s="1">
        <f t="shared" si="21"/>
        <v>0</v>
      </c>
      <c r="E119" s="1">
        <v>115</v>
      </c>
      <c r="F119" s="1">
        <f t="shared" si="22"/>
        <v>1</v>
      </c>
      <c r="G119" s="1">
        <f t="shared" si="18"/>
        <v>0</v>
      </c>
      <c r="H119" s="1">
        <f t="shared" si="19"/>
        <v>0</v>
      </c>
      <c r="J119" s="1" t="str">
        <f t="shared" si="23"/>
        <v>1900</v>
      </c>
      <c r="M119" s="1">
        <f>HLOOKUP('Expense History'!$AD$3,$P$4:$X$2004,ROW('Apartment Expenses'!L119)-3,0)</f>
        <v>0</v>
      </c>
      <c r="N119" s="1">
        <f>IF('Expense History'!$AD$3=Data!$G$4,'Apartment Expenses'!AE119,HLOOKUP('Expense History'!$AD$3,'Apartment Expenses'!$AE$4:$AL$2004,(ROW('Apartment Expenses'!M119)-3)))</f>
        <v>0</v>
      </c>
      <c r="O119" s="1" t="str">
        <f>IF($O$2="ALL",IF(VLOOKUP(AA119,'Expense History'!$AA$6:$AB$36,2,0)="x","include",0),IF(AND(VLOOKUP(AA119,'Expense History'!$AA$6:$AB$36,2,0)="x",AC119=$O$2),"include",0))</f>
        <v>include</v>
      </c>
      <c r="P119" s="1">
        <f>IF(O119="include",IF(AE119&gt;0,1+MAX(P120:P$2005),0),0)</f>
        <v>0</v>
      </c>
      <c r="Q119" s="1">
        <f>IF(AND(ISBLANK(AA118),AE118=0),0,(IF(MAX(Q120:Q$2005)&gt;0,0,ROW(R119))))</f>
        <v>0</v>
      </c>
      <c r="R119" s="1">
        <f>IF($O119="include",IF(AF119&gt;0,1+MAX(R120:R$2005),0),0)</f>
        <v>0</v>
      </c>
      <c r="S119" s="1">
        <f>IF($O119="include",IF(AG119&gt;0,1+MAX(S120:S$2005),0),0)</f>
        <v>0</v>
      </c>
      <c r="T119" s="1">
        <f>IF($O119="include",IF(AH119&gt;0,1+MAX(T120:T$2005),0),0)</f>
        <v>0</v>
      </c>
      <c r="U119" s="1">
        <f>IF($O119="include",IF(AI119&gt;0,1+MAX(U120:U$2005),0),0)</f>
        <v>0</v>
      </c>
      <c r="V119" s="1">
        <f>IF($O119="include",IF(AJ119&gt;0,1+MAX(V120:V$2005),0),0)</f>
        <v>0</v>
      </c>
      <c r="W119" s="1">
        <f>IF($O119="include",IF(AK119&gt;0,1+MAX(W120:W$2005),0),0)</f>
        <v>0</v>
      </c>
      <c r="X119" s="1">
        <f>IF($O119="include",IF(AL119&gt;0,1+MAX(X120:X$2005),0),0)</f>
        <v>0</v>
      </c>
      <c r="Y119" s="22" t="str">
        <f t="shared" si="24"/>
        <v xml:space="preserve">1 - </v>
      </c>
      <c r="AA119" s="42"/>
      <c r="AB119" s="43"/>
      <c r="AC119" s="43"/>
      <c r="AD119" s="44"/>
      <c r="AE119" s="11">
        <f t="shared" si="25"/>
        <v>0</v>
      </c>
      <c r="AF119" s="41"/>
      <c r="AG119" s="41"/>
      <c r="AH119" s="41"/>
      <c r="AI119" s="41"/>
      <c r="AJ119" s="41"/>
      <c r="AK119" s="41"/>
      <c r="AL119" s="41"/>
      <c r="BA119" s="1">
        <f t="shared" si="26"/>
        <v>0</v>
      </c>
      <c r="BB119" s="1">
        <f t="shared" si="27"/>
        <v>0</v>
      </c>
      <c r="BC119" s="1" t="str">
        <f t="shared" si="28"/>
        <v>No</v>
      </c>
      <c r="BD119" s="1">
        <f t="shared" si="29"/>
        <v>0</v>
      </c>
      <c r="BE119" s="1">
        <f t="shared" si="30"/>
        <v>0</v>
      </c>
      <c r="BF119" s="1">
        <f t="shared" si="31"/>
        <v>0</v>
      </c>
      <c r="BG119" s="1">
        <v>115</v>
      </c>
      <c r="BH119" s="1" t="e">
        <f t="shared" si="32"/>
        <v>#N/A</v>
      </c>
      <c r="BI119" s="1">
        <f t="shared" si="34"/>
        <v>2</v>
      </c>
      <c r="BJ119" s="1" t="e">
        <f t="shared" si="33"/>
        <v>#N/A</v>
      </c>
    </row>
    <row r="120" spans="1:62" x14ac:dyDescent="0.25">
      <c r="A120" s="1">
        <f t="shared" si="20"/>
        <v>1</v>
      </c>
      <c r="B120" s="1">
        <f>IF(YEAR(AD120)=$B$3,YEAR('Apartment Expenses'!AD120)&amp;" - "&amp;'Apartment Expenses'!AC120,0)</f>
        <v>0</v>
      </c>
      <c r="C120" s="1">
        <f t="shared" si="21"/>
        <v>0</v>
      </c>
      <c r="E120" s="1">
        <v>116</v>
      </c>
      <c r="F120" s="1">
        <f t="shared" si="22"/>
        <v>1</v>
      </c>
      <c r="G120" s="1">
        <f t="shared" si="18"/>
        <v>0</v>
      </c>
      <c r="H120" s="1">
        <f t="shared" si="19"/>
        <v>0</v>
      </c>
      <c r="J120" s="1" t="str">
        <f t="shared" si="23"/>
        <v>1900</v>
      </c>
      <c r="M120" s="1">
        <f>HLOOKUP('Expense History'!$AD$3,$P$4:$X$2004,ROW('Apartment Expenses'!L120)-3,0)</f>
        <v>0</v>
      </c>
      <c r="N120" s="1">
        <f>IF('Expense History'!$AD$3=Data!$G$4,'Apartment Expenses'!AE120,HLOOKUP('Expense History'!$AD$3,'Apartment Expenses'!$AE$4:$AL$2004,(ROW('Apartment Expenses'!M120)-3)))</f>
        <v>0</v>
      </c>
      <c r="O120" s="1" t="str">
        <f>IF($O$2="ALL",IF(VLOOKUP(AA120,'Expense History'!$AA$6:$AB$36,2,0)="x","include",0),IF(AND(VLOOKUP(AA120,'Expense History'!$AA$6:$AB$36,2,0)="x",AC120=$O$2),"include",0))</f>
        <v>include</v>
      </c>
      <c r="P120" s="1">
        <f>IF(O120="include",IF(AE120&gt;0,1+MAX(P121:P$2005),0),0)</f>
        <v>0</v>
      </c>
      <c r="Q120" s="1">
        <f>IF(AND(ISBLANK(AA119),AE119=0),0,(IF(MAX(Q121:Q$2005)&gt;0,0,ROW(R120))))</f>
        <v>0</v>
      </c>
      <c r="R120" s="1">
        <f>IF($O120="include",IF(AF120&gt;0,1+MAX(R121:R$2005),0),0)</f>
        <v>0</v>
      </c>
      <c r="S120" s="1">
        <f>IF($O120="include",IF(AG120&gt;0,1+MAX(S121:S$2005),0),0)</f>
        <v>0</v>
      </c>
      <c r="T120" s="1">
        <f>IF($O120="include",IF(AH120&gt;0,1+MAX(T121:T$2005),0),0)</f>
        <v>0</v>
      </c>
      <c r="U120" s="1">
        <f>IF($O120="include",IF(AI120&gt;0,1+MAX(U121:U$2005),0),0)</f>
        <v>0</v>
      </c>
      <c r="V120" s="1">
        <f>IF($O120="include",IF(AJ120&gt;0,1+MAX(V121:V$2005),0),0)</f>
        <v>0</v>
      </c>
      <c r="W120" s="1">
        <f>IF($O120="include",IF(AK120&gt;0,1+MAX(W121:W$2005),0),0)</f>
        <v>0</v>
      </c>
      <c r="X120" s="1">
        <f>IF($O120="include",IF(AL120&gt;0,1+MAX(X121:X$2005),0),0)</f>
        <v>0</v>
      </c>
      <c r="Y120" s="22" t="str">
        <f t="shared" si="24"/>
        <v xml:space="preserve">1 - </v>
      </c>
      <c r="AA120" s="42"/>
      <c r="AB120" s="43"/>
      <c r="AC120" s="43"/>
      <c r="AD120" s="44"/>
      <c r="AE120" s="11">
        <f t="shared" si="25"/>
        <v>0</v>
      </c>
      <c r="AF120" s="41"/>
      <c r="AG120" s="41"/>
      <c r="AH120" s="41"/>
      <c r="AI120" s="41"/>
      <c r="AJ120" s="41"/>
      <c r="AK120" s="41"/>
      <c r="AL120" s="41"/>
      <c r="BA120" s="1">
        <f t="shared" si="26"/>
        <v>0</v>
      </c>
      <c r="BB120" s="1">
        <f t="shared" si="27"/>
        <v>0</v>
      </c>
      <c r="BC120" s="1" t="str">
        <f t="shared" si="28"/>
        <v>No</v>
      </c>
      <c r="BD120" s="1">
        <f t="shared" si="29"/>
        <v>0</v>
      </c>
      <c r="BE120" s="1">
        <f t="shared" si="30"/>
        <v>0</v>
      </c>
      <c r="BF120" s="1">
        <f t="shared" si="31"/>
        <v>0</v>
      </c>
      <c r="BG120" s="1">
        <v>116</v>
      </c>
      <c r="BH120" s="1" t="e">
        <f t="shared" si="32"/>
        <v>#N/A</v>
      </c>
      <c r="BI120" s="1">
        <f t="shared" si="34"/>
        <v>2</v>
      </c>
      <c r="BJ120" s="1" t="e">
        <f t="shared" si="33"/>
        <v>#N/A</v>
      </c>
    </row>
    <row r="121" spans="1:62" x14ac:dyDescent="0.25">
      <c r="A121" s="1">
        <f t="shared" si="20"/>
        <v>1</v>
      </c>
      <c r="B121" s="1">
        <f>IF(YEAR(AD121)=$B$3,YEAR('Apartment Expenses'!AD121)&amp;" - "&amp;'Apartment Expenses'!AC121,0)</f>
        <v>0</v>
      </c>
      <c r="C121" s="1">
        <f t="shared" si="21"/>
        <v>0</v>
      </c>
      <c r="E121" s="1">
        <v>117</v>
      </c>
      <c r="F121" s="1">
        <f t="shared" si="22"/>
        <v>1</v>
      </c>
      <c r="G121" s="1">
        <f t="shared" si="18"/>
        <v>0</v>
      </c>
      <c r="H121" s="1">
        <f t="shared" si="19"/>
        <v>0</v>
      </c>
      <c r="J121" s="1" t="str">
        <f t="shared" si="23"/>
        <v>1900</v>
      </c>
      <c r="M121" s="1">
        <f>HLOOKUP('Expense History'!$AD$3,$P$4:$X$2004,ROW('Apartment Expenses'!L121)-3,0)</f>
        <v>0</v>
      </c>
      <c r="N121" s="1">
        <f>IF('Expense History'!$AD$3=Data!$G$4,'Apartment Expenses'!AE121,HLOOKUP('Expense History'!$AD$3,'Apartment Expenses'!$AE$4:$AL$2004,(ROW('Apartment Expenses'!M121)-3)))</f>
        <v>0</v>
      </c>
      <c r="O121" s="1" t="str">
        <f>IF($O$2="ALL",IF(VLOOKUP(AA121,'Expense History'!$AA$6:$AB$36,2,0)="x","include",0),IF(AND(VLOOKUP(AA121,'Expense History'!$AA$6:$AB$36,2,0)="x",AC121=$O$2),"include",0))</f>
        <v>include</v>
      </c>
      <c r="P121" s="1">
        <f>IF(O121="include",IF(AE121&gt;0,1+MAX(P122:P$2005),0),0)</f>
        <v>0</v>
      </c>
      <c r="Q121" s="1">
        <f>IF(AND(ISBLANK(AA120),AE120=0),0,(IF(MAX(Q122:Q$2005)&gt;0,0,ROW(R121))))</f>
        <v>0</v>
      </c>
      <c r="R121" s="1">
        <f>IF($O121="include",IF(AF121&gt;0,1+MAX(R122:R$2005),0),0)</f>
        <v>0</v>
      </c>
      <c r="S121" s="1">
        <f>IF($O121="include",IF(AG121&gt;0,1+MAX(S122:S$2005),0),0)</f>
        <v>0</v>
      </c>
      <c r="T121" s="1">
        <f>IF($O121="include",IF(AH121&gt;0,1+MAX(T122:T$2005),0),0)</f>
        <v>0</v>
      </c>
      <c r="U121" s="1">
        <f>IF($O121="include",IF(AI121&gt;0,1+MAX(U122:U$2005),0),0)</f>
        <v>0</v>
      </c>
      <c r="V121" s="1">
        <f>IF($O121="include",IF(AJ121&gt;0,1+MAX(V122:V$2005),0),0)</f>
        <v>0</v>
      </c>
      <c r="W121" s="1">
        <f>IF($O121="include",IF(AK121&gt;0,1+MAX(W122:W$2005),0),0)</f>
        <v>0</v>
      </c>
      <c r="X121" s="1">
        <f>IF($O121="include",IF(AL121&gt;0,1+MAX(X122:X$2005),0),0)</f>
        <v>0</v>
      </c>
      <c r="Y121" s="22" t="str">
        <f t="shared" si="24"/>
        <v xml:space="preserve">1 - </v>
      </c>
      <c r="AA121" s="42"/>
      <c r="AB121" s="43"/>
      <c r="AC121" s="43"/>
      <c r="AD121" s="44"/>
      <c r="AE121" s="11">
        <f t="shared" si="25"/>
        <v>0</v>
      </c>
      <c r="AF121" s="41"/>
      <c r="AG121" s="41"/>
      <c r="AH121" s="41"/>
      <c r="AI121" s="41"/>
      <c r="AJ121" s="41"/>
      <c r="AK121" s="41"/>
      <c r="AL121" s="41"/>
      <c r="BA121" s="1">
        <f t="shared" si="26"/>
        <v>0</v>
      </c>
      <c r="BB121" s="1">
        <f t="shared" si="27"/>
        <v>0</v>
      </c>
      <c r="BC121" s="1" t="str">
        <f t="shared" si="28"/>
        <v>No</v>
      </c>
      <c r="BD121" s="1">
        <f t="shared" si="29"/>
        <v>0</v>
      </c>
      <c r="BE121" s="1">
        <f t="shared" si="30"/>
        <v>0</v>
      </c>
      <c r="BF121" s="1">
        <f t="shared" si="31"/>
        <v>0</v>
      </c>
      <c r="BG121" s="1">
        <v>117</v>
      </c>
      <c r="BH121" s="1" t="e">
        <f t="shared" si="32"/>
        <v>#N/A</v>
      </c>
      <c r="BI121" s="1">
        <f t="shared" si="34"/>
        <v>2</v>
      </c>
      <c r="BJ121" s="1" t="e">
        <f t="shared" si="33"/>
        <v>#N/A</v>
      </c>
    </row>
    <row r="122" spans="1:62" x14ac:dyDescent="0.25">
      <c r="A122" s="1">
        <f t="shared" si="20"/>
        <v>1</v>
      </c>
      <c r="B122" s="1">
        <f>IF(YEAR(AD122)=$B$3,YEAR('Apartment Expenses'!AD122)&amp;" - "&amp;'Apartment Expenses'!AC122,0)</f>
        <v>0</v>
      </c>
      <c r="C122" s="1">
        <f t="shared" si="21"/>
        <v>0</v>
      </c>
      <c r="E122" s="1">
        <v>118</v>
      </c>
      <c r="F122" s="1">
        <f t="shared" si="22"/>
        <v>1</v>
      </c>
      <c r="G122" s="1">
        <f t="shared" si="18"/>
        <v>0</v>
      </c>
      <c r="H122" s="1">
        <f t="shared" si="19"/>
        <v>0</v>
      </c>
      <c r="J122" s="1" t="str">
        <f t="shared" si="23"/>
        <v>1900</v>
      </c>
      <c r="M122" s="1">
        <f>HLOOKUP('Expense History'!$AD$3,$P$4:$X$2004,ROW('Apartment Expenses'!L122)-3,0)</f>
        <v>0</v>
      </c>
      <c r="N122" s="1">
        <f>IF('Expense History'!$AD$3=Data!$G$4,'Apartment Expenses'!AE122,HLOOKUP('Expense History'!$AD$3,'Apartment Expenses'!$AE$4:$AL$2004,(ROW('Apartment Expenses'!M122)-3)))</f>
        <v>0</v>
      </c>
      <c r="O122" s="1" t="str">
        <f>IF($O$2="ALL",IF(VLOOKUP(AA122,'Expense History'!$AA$6:$AB$36,2,0)="x","include",0),IF(AND(VLOOKUP(AA122,'Expense History'!$AA$6:$AB$36,2,0)="x",AC122=$O$2),"include",0))</f>
        <v>include</v>
      </c>
      <c r="P122" s="1">
        <f>IF(O122="include",IF(AE122&gt;0,1+MAX(P123:P$2005),0),0)</f>
        <v>0</v>
      </c>
      <c r="Q122" s="1">
        <f>IF(AND(ISBLANK(AA121),AE121=0),0,(IF(MAX(Q123:Q$2005)&gt;0,0,ROW(R122))))</f>
        <v>0</v>
      </c>
      <c r="R122" s="1">
        <f>IF($O122="include",IF(AF122&gt;0,1+MAX(R123:R$2005),0),0)</f>
        <v>0</v>
      </c>
      <c r="S122" s="1">
        <f>IF($O122="include",IF(AG122&gt;0,1+MAX(S123:S$2005),0),0)</f>
        <v>0</v>
      </c>
      <c r="T122" s="1">
        <f>IF($O122="include",IF(AH122&gt;0,1+MAX(T123:T$2005),0),0)</f>
        <v>0</v>
      </c>
      <c r="U122" s="1">
        <f>IF($O122="include",IF(AI122&gt;0,1+MAX(U123:U$2005),0),0)</f>
        <v>0</v>
      </c>
      <c r="V122" s="1">
        <f>IF($O122="include",IF(AJ122&gt;0,1+MAX(V123:V$2005),0),0)</f>
        <v>0</v>
      </c>
      <c r="W122" s="1">
        <f>IF($O122="include",IF(AK122&gt;0,1+MAX(W123:W$2005),0),0)</f>
        <v>0</v>
      </c>
      <c r="X122" s="1">
        <f>IF($O122="include",IF(AL122&gt;0,1+MAX(X123:X$2005),0),0)</f>
        <v>0</v>
      </c>
      <c r="Y122" s="22" t="str">
        <f t="shared" si="24"/>
        <v xml:space="preserve">1 - </v>
      </c>
      <c r="AA122" s="42"/>
      <c r="AB122" s="43"/>
      <c r="AC122" s="43"/>
      <c r="AD122" s="44"/>
      <c r="AE122" s="11">
        <f t="shared" si="25"/>
        <v>0</v>
      </c>
      <c r="AF122" s="41"/>
      <c r="AG122" s="41"/>
      <c r="AH122" s="41"/>
      <c r="AI122" s="41"/>
      <c r="AJ122" s="41"/>
      <c r="AK122" s="41"/>
      <c r="AL122" s="41"/>
      <c r="BA122" s="1">
        <f t="shared" si="26"/>
        <v>0</v>
      </c>
      <c r="BB122" s="1">
        <f t="shared" si="27"/>
        <v>0</v>
      </c>
      <c r="BC122" s="1" t="str">
        <f t="shared" si="28"/>
        <v>No</v>
      </c>
      <c r="BD122" s="1">
        <f t="shared" si="29"/>
        <v>0</v>
      </c>
      <c r="BE122" s="1">
        <f t="shared" si="30"/>
        <v>0</v>
      </c>
      <c r="BF122" s="1">
        <f t="shared" si="31"/>
        <v>0</v>
      </c>
      <c r="BG122" s="1">
        <v>118</v>
      </c>
      <c r="BH122" s="1" t="e">
        <f t="shared" si="32"/>
        <v>#N/A</v>
      </c>
      <c r="BI122" s="1">
        <f t="shared" si="34"/>
        <v>2</v>
      </c>
      <c r="BJ122" s="1" t="e">
        <f t="shared" si="33"/>
        <v>#N/A</v>
      </c>
    </row>
    <row r="123" spans="1:62" x14ac:dyDescent="0.25">
      <c r="A123" s="1">
        <f t="shared" si="20"/>
        <v>1</v>
      </c>
      <c r="B123" s="1">
        <f>IF(YEAR(AD123)=$B$3,YEAR('Apartment Expenses'!AD123)&amp;" - "&amp;'Apartment Expenses'!AC123,0)</f>
        <v>0</v>
      </c>
      <c r="C123" s="1">
        <f t="shared" si="21"/>
        <v>0</v>
      </c>
      <c r="E123" s="1">
        <v>119</v>
      </c>
      <c r="F123" s="1">
        <f t="shared" si="22"/>
        <v>1</v>
      </c>
      <c r="G123" s="1">
        <f t="shared" si="18"/>
        <v>0</v>
      </c>
      <c r="H123" s="1">
        <f t="shared" si="19"/>
        <v>0</v>
      </c>
      <c r="J123" s="1" t="str">
        <f t="shared" si="23"/>
        <v>1900</v>
      </c>
      <c r="M123" s="1">
        <f>HLOOKUP('Expense History'!$AD$3,$P$4:$X$2004,ROW('Apartment Expenses'!L123)-3,0)</f>
        <v>0</v>
      </c>
      <c r="N123" s="1">
        <f>IF('Expense History'!$AD$3=Data!$G$4,'Apartment Expenses'!AE123,HLOOKUP('Expense History'!$AD$3,'Apartment Expenses'!$AE$4:$AL$2004,(ROW('Apartment Expenses'!M123)-3)))</f>
        <v>0</v>
      </c>
      <c r="O123" s="1" t="str">
        <f>IF($O$2="ALL",IF(VLOOKUP(AA123,'Expense History'!$AA$6:$AB$36,2,0)="x","include",0),IF(AND(VLOOKUP(AA123,'Expense History'!$AA$6:$AB$36,2,0)="x",AC123=$O$2),"include",0))</f>
        <v>include</v>
      </c>
      <c r="P123" s="1">
        <f>IF(O123="include",IF(AE123&gt;0,1+MAX(P124:P$2005),0),0)</f>
        <v>0</v>
      </c>
      <c r="Q123" s="1">
        <f>IF(AND(ISBLANK(AA122),AE122=0),0,(IF(MAX(Q124:Q$2005)&gt;0,0,ROW(R123))))</f>
        <v>0</v>
      </c>
      <c r="R123" s="1">
        <f>IF($O123="include",IF(AF123&gt;0,1+MAX(R124:R$2005),0),0)</f>
        <v>0</v>
      </c>
      <c r="S123" s="1">
        <f>IF($O123="include",IF(AG123&gt;0,1+MAX(S124:S$2005),0),0)</f>
        <v>0</v>
      </c>
      <c r="T123" s="1">
        <f>IF($O123="include",IF(AH123&gt;0,1+MAX(T124:T$2005),0),0)</f>
        <v>0</v>
      </c>
      <c r="U123" s="1">
        <f>IF($O123="include",IF(AI123&gt;0,1+MAX(U124:U$2005),0),0)</f>
        <v>0</v>
      </c>
      <c r="V123" s="1">
        <f>IF($O123="include",IF(AJ123&gt;0,1+MAX(V124:V$2005),0),0)</f>
        <v>0</v>
      </c>
      <c r="W123" s="1">
        <f>IF($O123="include",IF(AK123&gt;0,1+MAX(W124:W$2005),0),0)</f>
        <v>0</v>
      </c>
      <c r="X123" s="1">
        <f>IF($O123="include",IF(AL123&gt;0,1+MAX(X124:X$2005),0),0)</f>
        <v>0</v>
      </c>
      <c r="Y123" s="22" t="str">
        <f t="shared" si="24"/>
        <v xml:space="preserve">1 - </v>
      </c>
      <c r="AA123" s="42"/>
      <c r="AB123" s="43"/>
      <c r="AC123" s="43"/>
      <c r="AD123" s="44"/>
      <c r="AE123" s="11">
        <f t="shared" si="25"/>
        <v>0</v>
      </c>
      <c r="AF123" s="41"/>
      <c r="AG123" s="41"/>
      <c r="AH123" s="41"/>
      <c r="AI123" s="41"/>
      <c r="AJ123" s="41"/>
      <c r="AK123" s="41"/>
      <c r="AL123" s="41"/>
      <c r="BA123" s="1">
        <f t="shared" si="26"/>
        <v>0</v>
      </c>
      <c r="BB123" s="1">
        <f t="shared" si="27"/>
        <v>0</v>
      </c>
      <c r="BC123" s="1" t="str">
        <f t="shared" si="28"/>
        <v>No</v>
      </c>
      <c r="BD123" s="1">
        <f t="shared" si="29"/>
        <v>0</v>
      </c>
      <c r="BE123" s="1">
        <f t="shared" si="30"/>
        <v>0</v>
      </c>
      <c r="BF123" s="1">
        <f t="shared" si="31"/>
        <v>0</v>
      </c>
      <c r="BG123" s="1">
        <v>119</v>
      </c>
      <c r="BH123" s="1" t="e">
        <f t="shared" si="32"/>
        <v>#N/A</v>
      </c>
      <c r="BI123" s="1">
        <f t="shared" si="34"/>
        <v>2</v>
      </c>
      <c r="BJ123" s="1" t="e">
        <f t="shared" si="33"/>
        <v>#N/A</v>
      </c>
    </row>
    <row r="124" spans="1:62" x14ac:dyDescent="0.25">
      <c r="A124" s="1">
        <f t="shared" si="20"/>
        <v>1</v>
      </c>
      <c r="B124" s="1">
        <f>IF(YEAR(AD124)=$B$3,YEAR('Apartment Expenses'!AD124)&amp;" - "&amp;'Apartment Expenses'!AC124,0)</f>
        <v>0</v>
      </c>
      <c r="C124" s="1">
        <f t="shared" si="21"/>
        <v>0</v>
      </c>
      <c r="E124" s="1">
        <v>120</v>
      </c>
      <c r="F124" s="1">
        <f t="shared" si="22"/>
        <v>1</v>
      </c>
      <c r="G124" s="1">
        <f t="shared" si="18"/>
        <v>0</v>
      </c>
      <c r="H124" s="1">
        <f t="shared" si="19"/>
        <v>0</v>
      </c>
      <c r="J124" s="1" t="str">
        <f t="shared" si="23"/>
        <v>1900</v>
      </c>
      <c r="M124" s="1">
        <f>HLOOKUP('Expense History'!$AD$3,$P$4:$X$2004,ROW('Apartment Expenses'!L124)-3,0)</f>
        <v>0</v>
      </c>
      <c r="N124" s="1">
        <f>IF('Expense History'!$AD$3=Data!$G$4,'Apartment Expenses'!AE124,HLOOKUP('Expense History'!$AD$3,'Apartment Expenses'!$AE$4:$AL$2004,(ROW('Apartment Expenses'!M124)-3)))</f>
        <v>0</v>
      </c>
      <c r="O124" s="1" t="str">
        <f>IF($O$2="ALL",IF(VLOOKUP(AA124,'Expense History'!$AA$6:$AB$36,2,0)="x","include",0),IF(AND(VLOOKUP(AA124,'Expense History'!$AA$6:$AB$36,2,0)="x",AC124=$O$2),"include",0))</f>
        <v>include</v>
      </c>
      <c r="P124" s="1">
        <f>IF(O124="include",IF(AE124&gt;0,1+MAX(P125:P$2005),0),0)</f>
        <v>0</v>
      </c>
      <c r="Q124" s="1">
        <f>IF(AND(ISBLANK(AA123),AE123=0),0,(IF(MAX(Q125:Q$2005)&gt;0,0,ROW(R124))))</f>
        <v>0</v>
      </c>
      <c r="R124" s="1">
        <f>IF($O124="include",IF(AF124&gt;0,1+MAX(R125:R$2005),0),0)</f>
        <v>0</v>
      </c>
      <c r="S124" s="1">
        <f>IF($O124="include",IF(AG124&gt;0,1+MAX(S125:S$2005),0),0)</f>
        <v>0</v>
      </c>
      <c r="T124" s="1">
        <f>IF($O124="include",IF(AH124&gt;0,1+MAX(T125:T$2005),0),0)</f>
        <v>0</v>
      </c>
      <c r="U124" s="1">
        <f>IF($O124="include",IF(AI124&gt;0,1+MAX(U125:U$2005),0),0)</f>
        <v>0</v>
      </c>
      <c r="V124" s="1">
        <f>IF($O124="include",IF(AJ124&gt;0,1+MAX(V125:V$2005),0),0)</f>
        <v>0</v>
      </c>
      <c r="W124" s="1">
        <f>IF($O124="include",IF(AK124&gt;0,1+MAX(W125:W$2005),0),0)</f>
        <v>0</v>
      </c>
      <c r="X124" s="1">
        <f>IF($O124="include",IF(AL124&gt;0,1+MAX(X125:X$2005),0),0)</f>
        <v>0</v>
      </c>
      <c r="Y124" s="22" t="str">
        <f t="shared" si="24"/>
        <v xml:space="preserve">1 - </v>
      </c>
      <c r="AA124" s="42"/>
      <c r="AB124" s="43"/>
      <c r="AC124" s="43"/>
      <c r="AD124" s="44"/>
      <c r="AE124" s="11">
        <f t="shared" si="25"/>
        <v>0</v>
      </c>
      <c r="AF124" s="41"/>
      <c r="AG124" s="41"/>
      <c r="AH124" s="41"/>
      <c r="AI124" s="41"/>
      <c r="AJ124" s="41"/>
      <c r="AK124" s="41"/>
      <c r="AL124" s="41"/>
      <c r="BA124" s="1">
        <f t="shared" si="26"/>
        <v>0</v>
      </c>
      <c r="BB124" s="1">
        <f t="shared" si="27"/>
        <v>0</v>
      </c>
      <c r="BC124" s="1" t="str">
        <f t="shared" si="28"/>
        <v>No</v>
      </c>
      <c r="BD124" s="1">
        <f t="shared" si="29"/>
        <v>0</v>
      </c>
      <c r="BE124" s="1">
        <f t="shared" si="30"/>
        <v>0</v>
      </c>
      <c r="BF124" s="1">
        <f t="shared" si="31"/>
        <v>0</v>
      </c>
      <c r="BG124" s="1">
        <v>120</v>
      </c>
      <c r="BH124" s="1" t="e">
        <f t="shared" si="32"/>
        <v>#N/A</v>
      </c>
      <c r="BI124" s="1">
        <f t="shared" si="34"/>
        <v>2</v>
      </c>
      <c r="BJ124" s="1" t="e">
        <f t="shared" si="33"/>
        <v>#N/A</v>
      </c>
    </row>
    <row r="125" spans="1:62" x14ac:dyDescent="0.25">
      <c r="A125" s="1">
        <f t="shared" si="20"/>
        <v>1</v>
      </c>
      <c r="B125" s="1">
        <f>IF(YEAR(AD125)=$B$3,YEAR('Apartment Expenses'!AD125)&amp;" - "&amp;'Apartment Expenses'!AC125,0)</f>
        <v>0</v>
      </c>
      <c r="C125" s="1">
        <f t="shared" si="21"/>
        <v>0</v>
      </c>
      <c r="E125" s="1">
        <v>121</v>
      </c>
      <c r="F125" s="1">
        <f t="shared" si="22"/>
        <v>1</v>
      </c>
      <c r="G125" s="1">
        <f t="shared" si="18"/>
        <v>0</v>
      </c>
      <c r="H125" s="1">
        <f t="shared" si="19"/>
        <v>0</v>
      </c>
      <c r="J125" s="1" t="str">
        <f t="shared" si="23"/>
        <v>1900</v>
      </c>
      <c r="M125" s="1">
        <f>HLOOKUP('Expense History'!$AD$3,$P$4:$X$2004,ROW('Apartment Expenses'!L125)-3,0)</f>
        <v>0</v>
      </c>
      <c r="N125" s="1">
        <f>IF('Expense History'!$AD$3=Data!$G$4,'Apartment Expenses'!AE125,HLOOKUP('Expense History'!$AD$3,'Apartment Expenses'!$AE$4:$AL$2004,(ROW('Apartment Expenses'!M125)-3)))</f>
        <v>0</v>
      </c>
      <c r="O125" s="1" t="str">
        <f>IF($O$2="ALL",IF(VLOOKUP(AA125,'Expense History'!$AA$6:$AB$36,2,0)="x","include",0),IF(AND(VLOOKUP(AA125,'Expense History'!$AA$6:$AB$36,2,0)="x",AC125=$O$2),"include",0))</f>
        <v>include</v>
      </c>
      <c r="P125" s="1">
        <f>IF(O125="include",IF(AE125&gt;0,1+MAX(P126:P$2005),0),0)</f>
        <v>0</v>
      </c>
      <c r="Q125" s="1">
        <f>IF(AND(ISBLANK(AA124),AE124=0),0,(IF(MAX(Q126:Q$2005)&gt;0,0,ROW(R125))))</f>
        <v>0</v>
      </c>
      <c r="R125" s="1">
        <f>IF($O125="include",IF(AF125&gt;0,1+MAX(R126:R$2005),0),0)</f>
        <v>0</v>
      </c>
      <c r="S125" s="1">
        <f>IF($O125="include",IF(AG125&gt;0,1+MAX(S126:S$2005),0),0)</f>
        <v>0</v>
      </c>
      <c r="T125" s="1">
        <f>IF($O125="include",IF(AH125&gt;0,1+MAX(T126:T$2005),0),0)</f>
        <v>0</v>
      </c>
      <c r="U125" s="1">
        <f>IF($O125="include",IF(AI125&gt;0,1+MAX(U126:U$2005),0),0)</f>
        <v>0</v>
      </c>
      <c r="V125" s="1">
        <f>IF($O125="include",IF(AJ125&gt;0,1+MAX(V126:V$2005),0),0)</f>
        <v>0</v>
      </c>
      <c r="W125" s="1">
        <f>IF($O125="include",IF(AK125&gt;0,1+MAX(W126:W$2005),0),0)</f>
        <v>0</v>
      </c>
      <c r="X125" s="1">
        <f>IF($O125="include",IF(AL125&gt;0,1+MAX(X126:X$2005),0),0)</f>
        <v>0</v>
      </c>
      <c r="Y125" s="22" t="str">
        <f t="shared" si="24"/>
        <v xml:space="preserve">1 - </v>
      </c>
      <c r="AA125" s="42"/>
      <c r="AB125" s="43"/>
      <c r="AC125" s="43"/>
      <c r="AD125" s="44"/>
      <c r="AE125" s="11">
        <f t="shared" si="25"/>
        <v>0</v>
      </c>
      <c r="AF125" s="41"/>
      <c r="AG125" s="41"/>
      <c r="AH125" s="41"/>
      <c r="AI125" s="41"/>
      <c r="AJ125" s="41"/>
      <c r="AK125" s="41"/>
      <c r="AL125" s="41"/>
      <c r="BA125" s="1">
        <f t="shared" si="26"/>
        <v>0</v>
      </c>
      <c r="BB125" s="1">
        <f t="shared" si="27"/>
        <v>0</v>
      </c>
      <c r="BC125" s="1" t="str">
        <f t="shared" si="28"/>
        <v>No</v>
      </c>
      <c r="BD125" s="1">
        <f t="shared" si="29"/>
        <v>0</v>
      </c>
      <c r="BE125" s="1">
        <f t="shared" si="30"/>
        <v>0</v>
      </c>
      <c r="BF125" s="1">
        <f t="shared" si="31"/>
        <v>0</v>
      </c>
      <c r="BG125" s="1">
        <v>121</v>
      </c>
      <c r="BH125" s="1" t="e">
        <f t="shared" si="32"/>
        <v>#N/A</v>
      </c>
      <c r="BI125" s="1">
        <f t="shared" si="34"/>
        <v>2</v>
      </c>
      <c r="BJ125" s="1" t="e">
        <f t="shared" si="33"/>
        <v>#N/A</v>
      </c>
    </row>
    <row r="126" spans="1:62" x14ac:dyDescent="0.25">
      <c r="A126" s="1">
        <f t="shared" si="20"/>
        <v>1</v>
      </c>
      <c r="B126" s="1">
        <f>IF(YEAR(AD126)=$B$3,YEAR('Apartment Expenses'!AD126)&amp;" - "&amp;'Apartment Expenses'!AC126,0)</f>
        <v>0</v>
      </c>
      <c r="C126" s="1">
        <f t="shared" si="21"/>
        <v>0</v>
      </c>
      <c r="E126" s="1">
        <v>122</v>
      </c>
      <c r="F126" s="1">
        <f t="shared" si="22"/>
        <v>1</v>
      </c>
      <c r="G126" s="1">
        <f t="shared" si="18"/>
        <v>0</v>
      </c>
      <c r="H126" s="1">
        <f t="shared" si="19"/>
        <v>0</v>
      </c>
      <c r="J126" s="1" t="str">
        <f t="shared" si="23"/>
        <v>1900</v>
      </c>
      <c r="M126" s="1">
        <f>HLOOKUP('Expense History'!$AD$3,$P$4:$X$2004,ROW('Apartment Expenses'!L126)-3,0)</f>
        <v>0</v>
      </c>
      <c r="N126" s="1">
        <f>IF('Expense History'!$AD$3=Data!$G$4,'Apartment Expenses'!AE126,HLOOKUP('Expense History'!$AD$3,'Apartment Expenses'!$AE$4:$AL$2004,(ROW('Apartment Expenses'!M126)-3)))</f>
        <v>0</v>
      </c>
      <c r="O126" s="1" t="str">
        <f>IF($O$2="ALL",IF(VLOOKUP(AA126,'Expense History'!$AA$6:$AB$36,2,0)="x","include",0),IF(AND(VLOOKUP(AA126,'Expense History'!$AA$6:$AB$36,2,0)="x",AC126=$O$2),"include",0))</f>
        <v>include</v>
      </c>
      <c r="P126" s="1">
        <f>IF(O126="include",IF(AE126&gt;0,1+MAX(P127:P$2005),0),0)</f>
        <v>0</v>
      </c>
      <c r="Q126" s="1">
        <f>IF(AND(ISBLANK(AA125),AE125=0),0,(IF(MAX(Q127:Q$2005)&gt;0,0,ROW(R126))))</f>
        <v>0</v>
      </c>
      <c r="R126" s="1">
        <f>IF($O126="include",IF(AF126&gt;0,1+MAX(R127:R$2005),0),0)</f>
        <v>0</v>
      </c>
      <c r="S126" s="1">
        <f>IF($O126="include",IF(AG126&gt;0,1+MAX(S127:S$2005),0),0)</f>
        <v>0</v>
      </c>
      <c r="T126" s="1">
        <f>IF($O126="include",IF(AH126&gt;0,1+MAX(T127:T$2005),0),0)</f>
        <v>0</v>
      </c>
      <c r="U126" s="1">
        <f>IF($O126="include",IF(AI126&gt;0,1+MAX(U127:U$2005),0),0)</f>
        <v>0</v>
      </c>
      <c r="V126" s="1">
        <f>IF($O126="include",IF(AJ126&gt;0,1+MAX(V127:V$2005),0),0)</f>
        <v>0</v>
      </c>
      <c r="W126" s="1">
        <f>IF($O126="include",IF(AK126&gt;0,1+MAX(W127:W$2005),0),0)</f>
        <v>0</v>
      </c>
      <c r="X126" s="1">
        <f>IF($O126="include",IF(AL126&gt;0,1+MAX(X127:X$2005),0),0)</f>
        <v>0</v>
      </c>
      <c r="Y126" s="22" t="str">
        <f t="shared" si="24"/>
        <v xml:space="preserve">1 - </v>
      </c>
      <c r="AA126" s="42"/>
      <c r="AB126" s="43"/>
      <c r="AC126" s="43"/>
      <c r="AD126" s="44"/>
      <c r="AE126" s="11">
        <f t="shared" si="25"/>
        <v>0</v>
      </c>
      <c r="AF126" s="41"/>
      <c r="AG126" s="41"/>
      <c r="AH126" s="41"/>
      <c r="AI126" s="41"/>
      <c r="AJ126" s="41"/>
      <c r="AK126" s="41"/>
      <c r="AL126" s="41"/>
      <c r="BA126" s="1">
        <f t="shared" si="26"/>
        <v>0</v>
      </c>
      <c r="BB126" s="1">
        <f t="shared" si="27"/>
        <v>0</v>
      </c>
      <c r="BC126" s="1" t="str">
        <f t="shared" si="28"/>
        <v>No</v>
      </c>
      <c r="BD126" s="1">
        <f t="shared" si="29"/>
        <v>0</v>
      </c>
      <c r="BE126" s="1">
        <f t="shared" si="30"/>
        <v>0</v>
      </c>
      <c r="BF126" s="1">
        <f t="shared" si="31"/>
        <v>0</v>
      </c>
      <c r="BG126" s="1">
        <v>122</v>
      </c>
      <c r="BH126" s="1" t="e">
        <f t="shared" si="32"/>
        <v>#N/A</v>
      </c>
      <c r="BI126" s="1">
        <f t="shared" si="34"/>
        <v>2</v>
      </c>
      <c r="BJ126" s="1" t="e">
        <f t="shared" si="33"/>
        <v>#N/A</v>
      </c>
    </row>
    <row r="127" spans="1:62" x14ac:dyDescent="0.25">
      <c r="A127" s="1">
        <f t="shared" si="20"/>
        <v>1</v>
      </c>
      <c r="B127" s="1">
        <f>IF(YEAR(AD127)=$B$3,YEAR('Apartment Expenses'!AD127)&amp;" - "&amp;'Apartment Expenses'!AC127,0)</f>
        <v>0</v>
      </c>
      <c r="C127" s="1">
        <f t="shared" si="21"/>
        <v>0</v>
      </c>
      <c r="E127" s="1">
        <v>123</v>
      </c>
      <c r="F127" s="1">
        <f t="shared" si="22"/>
        <v>1</v>
      </c>
      <c r="G127" s="1">
        <f t="shared" si="18"/>
        <v>0</v>
      </c>
      <c r="H127" s="1">
        <f t="shared" si="19"/>
        <v>0</v>
      </c>
      <c r="J127" s="1" t="str">
        <f t="shared" si="23"/>
        <v>1900</v>
      </c>
      <c r="M127" s="1">
        <f>HLOOKUP('Expense History'!$AD$3,$P$4:$X$2004,ROW('Apartment Expenses'!L127)-3,0)</f>
        <v>0</v>
      </c>
      <c r="N127" s="1">
        <f>IF('Expense History'!$AD$3=Data!$G$4,'Apartment Expenses'!AE127,HLOOKUP('Expense History'!$AD$3,'Apartment Expenses'!$AE$4:$AL$2004,(ROW('Apartment Expenses'!M127)-3)))</f>
        <v>0</v>
      </c>
      <c r="O127" s="1" t="str">
        <f>IF($O$2="ALL",IF(VLOOKUP(AA127,'Expense History'!$AA$6:$AB$36,2,0)="x","include",0),IF(AND(VLOOKUP(AA127,'Expense History'!$AA$6:$AB$36,2,0)="x",AC127=$O$2),"include",0))</f>
        <v>include</v>
      </c>
      <c r="P127" s="1">
        <f>IF(O127="include",IF(AE127&gt;0,1+MAX(P128:P$2005),0),0)</f>
        <v>0</v>
      </c>
      <c r="Q127" s="1">
        <f>IF(AND(ISBLANK(AA126),AE126=0),0,(IF(MAX(Q128:Q$2005)&gt;0,0,ROW(R127))))</f>
        <v>0</v>
      </c>
      <c r="R127" s="1">
        <f>IF($O127="include",IF(AF127&gt;0,1+MAX(R128:R$2005),0),0)</f>
        <v>0</v>
      </c>
      <c r="S127" s="1">
        <f>IF($O127="include",IF(AG127&gt;0,1+MAX(S128:S$2005),0),0)</f>
        <v>0</v>
      </c>
      <c r="T127" s="1">
        <f>IF($O127="include",IF(AH127&gt;0,1+MAX(T128:T$2005),0),0)</f>
        <v>0</v>
      </c>
      <c r="U127" s="1">
        <f>IF($O127="include",IF(AI127&gt;0,1+MAX(U128:U$2005),0),0)</f>
        <v>0</v>
      </c>
      <c r="V127" s="1">
        <f>IF($O127="include",IF(AJ127&gt;0,1+MAX(V128:V$2005),0),0)</f>
        <v>0</v>
      </c>
      <c r="W127" s="1">
        <f>IF($O127="include",IF(AK127&gt;0,1+MAX(W128:W$2005),0),0)</f>
        <v>0</v>
      </c>
      <c r="X127" s="1">
        <f>IF($O127="include",IF(AL127&gt;0,1+MAX(X128:X$2005),0),0)</f>
        <v>0</v>
      </c>
      <c r="Y127" s="22" t="str">
        <f t="shared" si="24"/>
        <v xml:space="preserve">1 - </v>
      </c>
      <c r="AA127" s="42"/>
      <c r="AB127" s="43"/>
      <c r="AC127" s="43"/>
      <c r="AD127" s="44"/>
      <c r="AE127" s="11">
        <f t="shared" si="25"/>
        <v>0</v>
      </c>
      <c r="AF127" s="41"/>
      <c r="AG127" s="41"/>
      <c r="AH127" s="41"/>
      <c r="AI127" s="41"/>
      <c r="AJ127" s="41"/>
      <c r="AK127" s="41"/>
      <c r="AL127" s="41"/>
      <c r="BA127" s="1">
        <f t="shared" si="26"/>
        <v>0</v>
      </c>
      <c r="BB127" s="1">
        <f t="shared" si="27"/>
        <v>0</v>
      </c>
      <c r="BC127" s="1" t="str">
        <f t="shared" si="28"/>
        <v>No</v>
      </c>
      <c r="BD127" s="1">
        <f t="shared" si="29"/>
        <v>0</v>
      </c>
      <c r="BE127" s="1">
        <f t="shared" si="30"/>
        <v>0</v>
      </c>
      <c r="BF127" s="1">
        <f t="shared" si="31"/>
        <v>0</v>
      </c>
      <c r="BG127" s="1">
        <v>123</v>
      </c>
      <c r="BH127" s="1" t="e">
        <f t="shared" si="32"/>
        <v>#N/A</v>
      </c>
      <c r="BI127" s="1">
        <f t="shared" si="34"/>
        <v>2</v>
      </c>
      <c r="BJ127" s="1" t="e">
        <f t="shared" si="33"/>
        <v>#N/A</v>
      </c>
    </row>
    <row r="128" spans="1:62" x14ac:dyDescent="0.25">
      <c r="A128" s="1">
        <f t="shared" si="20"/>
        <v>1</v>
      </c>
      <c r="B128" s="1">
        <f>IF(YEAR(AD128)=$B$3,YEAR('Apartment Expenses'!AD128)&amp;" - "&amp;'Apartment Expenses'!AC128,0)</f>
        <v>0</v>
      </c>
      <c r="C128" s="1">
        <f t="shared" si="21"/>
        <v>0</v>
      </c>
      <c r="E128" s="1">
        <v>124</v>
      </c>
      <c r="F128" s="1">
        <f t="shared" si="22"/>
        <v>1</v>
      </c>
      <c r="G128" s="1">
        <f t="shared" si="18"/>
        <v>0</v>
      </c>
      <c r="H128" s="1">
        <f t="shared" si="19"/>
        <v>0</v>
      </c>
      <c r="J128" s="1" t="str">
        <f t="shared" si="23"/>
        <v>1900</v>
      </c>
      <c r="M128" s="1">
        <f>HLOOKUP('Expense History'!$AD$3,$P$4:$X$2004,ROW('Apartment Expenses'!L128)-3,0)</f>
        <v>0</v>
      </c>
      <c r="N128" s="1">
        <f>IF('Expense History'!$AD$3=Data!$G$4,'Apartment Expenses'!AE128,HLOOKUP('Expense History'!$AD$3,'Apartment Expenses'!$AE$4:$AL$2004,(ROW('Apartment Expenses'!M128)-3)))</f>
        <v>0</v>
      </c>
      <c r="O128" s="1" t="str">
        <f>IF($O$2="ALL",IF(VLOOKUP(AA128,'Expense History'!$AA$6:$AB$36,2,0)="x","include",0),IF(AND(VLOOKUP(AA128,'Expense History'!$AA$6:$AB$36,2,0)="x",AC128=$O$2),"include",0))</f>
        <v>include</v>
      </c>
      <c r="P128" s="1">
        <f>IF(O128="include",IF(AE128&gt;0,1+MAX(P129:P$2005),0),0)</f>
        <v>0</v>
      </c>
      <c r="Q128" s="1">
        <f>IF(AND(ISBLANK(AA127),AE127=0),0,(IF(MAX(Q129:Q$2005)&gt;0,0,ROW(R128))))</f>
        <v>0</v>
      </c>
      <c r="R128" s="1">
        <f>IF($O128="include",IF(AF128&gt;0,1+MAX(R129:R$2005),0),0)</f>
        <v>0</v>
      </c>
      <c r="S128" s="1">
        <f>IF($O128="include",IF(AG128&gt;0,1+MAX(S129:S$2005),0),0)</f>
        <v>0</v>
      </c>
      <c r="T128" s="1">
        <f>IF($O128="include",IF(AH128&gt;0,1+MAX(T129:T$2005),0),0)</f>
        <v>0</v>
      </c>
      <c r="U128" s="1">
        <f>IF($O128="include",IF(AI128&gt;0,1+MAX(U129:U$2005),0),0)</f>
        <v>0</v>
      </c>
      <c r="V128" s="1">
        <f>IF($O128="include",IF(AJ128&gt;0,1+MAX(V129:V$2005),0),0)</f>
        <v>0</v>
      </c>
      <c r="W128" s="1">
        <f>IF($O128="include",IF(AK128&gt;0,1+MAX(W129:W$2005),0),0)</f>
        <v>0</v>
      </c>
      <c r="X128" s="1">
        <f>IF($O128="include",IF(AL128&gt;0,1+MAX(X129:X$2005),0),0)</f>
        <v>0</v>
      </c>
      <c r="Y128" s="22" t="str">
        <f t="shared" si="24"/>
        <v xml:space="preserve">1 - </v>
      </c>
      <c r="AA128" s="42"/>
      <c r="AB128" s="43"/>
      <c r="AC128" s="43"/>
      <c r="AD128" s="44"/>
      <c r="AE128" s="11">
        <f t="shared" si="25"/>
        <v>0</v>
      </c>
      <c r="AF128" s="41"/>
      <c r="AG128" s="41"/>
      <c r="AH128" s="41"/>
      <c r="AI128" s="41"/>
      <c r="AJ128" s="41"/>
      <c r="AK128" s="41"/>
      <c r="AL128" s="41"/>
      <c r="BA128" s="1">
        <f t="shared" si="26"/>
        <v>0</v>
      </c>
      <c r="BB128" s="1">
        <f t="shared" si="27"/>
        <v>0</v>
      </c>
      <c r="BC128" s="1" t="str">
        <f t="shared" si="28"/>
        <v>No</v>
      </c>
      <c r="BD128" s="1">
        <f t="shared" si="29"/>
        <v>0</v>
      </c>
      <c r="BE128" s="1">
        <f t="shared" si="30"/>
        <v>0</v>
      </c>
      <c r="BF128" s="1">
        <f t="shared" si="31"/>
        <v>0</v>
      </c>
      <c r="BG128" s="1">
        <v>124</v>
      </c>
      <c r="BH128" s="1" t="e">
        <f t="shared" si="32"/>
        <v>#N/A</v>
      </c>
      <c r="BI128" s="1">
        <f t="shared" si="34"/>
        <v>2</v>
      </c>
      <c r="BJ128" s="1" t="e">
        <f t="shared" si="33"/>
        <v>#N/A</v>
      </c>
    </row>
    <row r="129" spans="1:62" x14ac:dyDescent="0.25">
      <c r="A129" s="1">
        <f t="shared" si="20"/>
        <v>1</v>
      </c>
      <c r="B129" s="1">
        <f>IF(YEAR(AD129)=$B$3,YEAR('Apartment Expenses'!AD129)&amp;" - "&amp;'Apartment Expenses'!AC129,0)</f>
        <v>0</v>
      </c>
      <c r="C129" s="1">
        <f t="shared" si="21"/>
        <v>0</v>
      </c>
      <c r="E129" s="1">
        <v>125</v>
      </c>
      <c r="F129" s="1">
        <f t="shared" si="22"/>
        <v>1</v>
      </c>
      <c r="G129" s="1">
        <f t="shared" si="18"/>
        <v>0</v>
      </c>
      <c r="H129" s="1">
        <f t="shared" si="19"/>
        <v>0</v>
      </c>
      <c r="J129" s="1" t="str">
        <f t="shared" si="23"/>
        <v>1900</v>
      </c>
      <c r="M129" s="1">
        <f>HLOOKUP('Expense History'!$AD$3,$P$4:$X$2004,ROW('Apartment Expenses'!L129)-3,0)</f>
        <v>0</v>
      </c>
      <c r="N129" s="1">
        <f>IF('Expense History'!$AD$3=Data!$G$4,'Apartment Expenses'!AE129,HLOOKUP('Expense History'!$AD$3,'Apartment Expenses'!$AE$4:$AL$2004,(ROW('Apartment Expenses'!M129)-3)))</f>
        <v>0</v>
      </c>
      <c r="O129" s="1" t="str">
        <f>IF($O$2="ALL",IF(VLOOKUP(AA129,'Expense History'!$AA$6:$AB$36,2,0)="x","include",0),IF(AND(VLOOKUP(AA129,'Expense History'!$AA$6:$AB$36,2,0)="x",AC129=$O$2),"include",0))</f>
        <v>include</v>
      </c>
      <c r="P129" s="1">
        <f>IF(O129="include",IF(AE129&gt;0,1+MAX(P130:P$2005),0),0)</f>
        <v>0</v>
      </c>
      <c r="Q129" s="1">
        <f>IF(AND(ISBLANK(AA128),AE128=0),0,(IF(MAX(Q130:Q$2005)&gt;0,0,ROW(R129))))</f>
        <v>0</v>
      </c>
      <c r="R129" s="1">
        <f>IF($O129="include",IF(AF129&gt;0,1+MAX(R130:R$2005),0),0)</f>
        <v>0</v>
      </c>
      <c r="S129" s="1">
        <f>IF($O129="include",IF(AG129&gt;0,1+MAX(S130:S$2005),0),0)</f>
        <v>0</v>
      </c>
      <c r="T129" s="1">
        <f>IF($O129="include",IF(AH129&gt;0,1+MAX(T130:T$2005),0),0)</f>
        <v>0</v>
      </c>
      <c r="U129" s="1">
        <f>IF($O129="include",IF(AI129&gt;0,1+MAX(U130:U$2005),0),0)</f>
        <v>0</v>
      </c>
      <c r="V129" s="1">
        <f>IF($O129="include",IF(AJ129&gt;0,1+MAX(V130:V$2005),0),0)</f>
        <v>0</v>
      </c>
      <c r="W129" s="1">
        <f>IF($O129="include",IF(AK129&gt;0,1+MAX(W130:W$2005),0),0)</f>
        <v>0</v>
      </c>
      <c r="X129" s="1">
        <f>IF($O129="include",IF(AL129&gt;0,1+MAX(X130:X$2005),0),0)</f>
        <v>0</v>
      </c>
      <c r="Y129" s="22" t="str">
        <f t="shared" si="24"/>
        <v xml:space="preserve">1 - </v>
      </c>
      <c r="AA129" s="42"/>
      <c r="AB129" s="43"/>
      <c r="AC129" s="43"/>
      <c r="AD129" s="44"/>
      <c r="AE129" s="11">
        <f t="shared" si="25"/>
        <v>0</v>
      </c>
      <c r="AF129" s="41"/>
      <c r="AG129" s="41"/>
      <c r="AH129" s="41"/>
      <c r="AI129" s="41"/>
      <c r="AJ129" s="41"/>
      <c r="AK129" s="41"/>
      <c r="AL129" s="41"/>
      <c r="BA129" s="1">
        <f t="shared" si="26"/>
        <v>0</v>
      </c>
      <c r="BB129" s="1">
        <f t="shared" si="27"/>
        <v>0</v>
      </c>
      <c r="BC129" s="1" t="str">
        <f t="shared" si="28"/>
        <v>No</v>
      </c>
      <c r="BD129" s="1">
        <f t="shared" si="29"/>
        <v>0</v>
      </c>
      <c r="BE129" s="1">
        <f t="shared" si="30"/>
        <v>0</v>
      </c>
      <c r="BF129" s="1">
        <f t="shared" si="31"/>
        <v>0</v>
      </c>
      <c r="BG129" s="1">
        <v>125</v>
      </c>
      <c r="BH129" s="1" t="e">
        <f t="shared" si="32"/>
        <v>#N/A</v>
      </c>
      <c r="BI129" s="1">
        <f t="shared" si="34"/>
        <v>2</v>
      </c>
      <c r="BJ129" s="1" t="e">
        <f t="shared" si="33"/>
        <v>#N/A</v>
      </c>
    </row>
    <row r="130" spans="1:62" x14ac:dyDescent="0.25">
      <c r="A130" s="1">
        <f t="shared" si="20"/>
        <v>1</v>
      </c>
      <c r="B130" s="1">
        <f>IF(YEAR(AD130)=$B$3,YEAR('Apartment Expenses'!AD130)&amp;" - "&amp;'Apartment Expenses'!AC130,0)</f>
        <v>0</v>
      </c>
      <c r="C130" s="1">
        <f t="shared" si="21"/>
        <v>0</v>
      </c>
      <c r="E130" s="1">
        <v>126</v>
      </c>
      <c r="F130" s="1">
        <f t="shared" si="22"/>
        <v>1</v>
      </c>
      <c r="G130" s="1">
        <f t="shared" si="18"/>
        <v>0</v>
      </c>
      <c r="H130" s="1">
        <f t="shared" si="19"/>
        <v>0</v>
      </c>
      <c r="J130" s="1" t="str">
        <f t="shared" si="23"/>
        <v>1900</v>
      </c>
      <c r="M130" s="1">
        <f>HLOOKUP('Expense History'!$AD$3,$P$4:$X$2004,ROW('Apartment Expenses'!L130)-3,0)</f>
        <v>0</v>
      </c>
      <c r="N130" s="1">
        <f>IF('Expense History'!$AD$3=Data!$G$4,'Apartment Expenses'!AE130,HLOOKUP('Expense History'!$AD$3,'Apartment Expenses'!$AE$4:$AL$2004,(ROW('Apartment Expenses'!M130)-3)))</f>
        <v>0</v>
      </c>
      <c r="O130" s="1" t="str">
        <f>IF($O$2="ALL",IF(VLOOKUP(AA130,'Expense History'!$AA$6:$AB$36,2,0)="x","include",0),IF(AND(VLOOKUP(AA130,'Expense History'!$AA$6:$AB$36,2,0)="x",AC130=$O$2),"include",0))</f>
        <v>include</v>
      </c>
      <c r="P130" s="1">
        <f>IF(O130="include",IF(AE130&gt;0,1+MAX(P131:P$2005),0),0)</f>
        <v>0</v>
      </c>
      <c r="Q130" s="1">
        <f>IF(AND(ISBLANK(AA129),AE129=0),0,(IF(MAX(Q131:Q$2005)&gt;0,0,ROW(R130))))</f>
        <v>0</v>
      </c>
      <c r="R130" s="1">
        <f>IF($O130="include",IF(AF130&gt;0,1+MAX(R131:R$2005),0),0)</f>
        <v>0</v>
      </c>
      <c r="S130" s="1">
        <f>IF($O130="include",IF(AG130&gt;0,1+MAX(S131:S$2005),0),0)</f>
        <v>0</v>
      </c>
      <c r="T130" s="1">
        <f>IF($O130="include",IF(AH130&gt;0,1+MAX(T131:T$2005),0),0)</f>
        <v>0</v>
      </c>
      <c r="U130" s="1">
        <f>IF($O130="include",IF(AI130&gt;0,1+MAX(U131:U$2005),0),0)</f>
        <v>0</v>
      </c>
      <c r="V130" s="1">
        <f>IF($O130="include",IF(AJ130&gt;0,1+MAX(V131:V$2005),0),0)</f>
        <v>0</v>
      </c>
      <c r="W130" s="1">
        <f>IF($O130="include",IF(AK130&gt;0,1+MAX(W131:W$2005),0),0)</f>
        <v>0</v>
      </c>
      <c r="X130" s="1">
        <f>IF($O130="include",IF(AL130&gt;0,1+MAX(X131:X$2005),0),0)</f>
        <v>0</v>
      </c>
      <c r="Y130" s="22" t="str">
        <f t="shared" si="24"/>
        <v xml:space="preserve">1 - </v>
      </c>
      <c r="AA130" s="42"/>
      <c r="AB130" s="43"/>
      <c r="AC130" s="43"/>
      <c r="AD130" s="44"/>
      <c r="AE130" s="11">
        <f t="shared" si="25"/>
        <v>0</v>
      </c>
      <c r="AF130" s="41"/>
      <c r="AG130" s="41"/>
      <c r="AH130" s="41"/>
      <c r="AI130" s="41"/>
      <c r="AJ130" s="41"/>
      <c r="AK130" s="41"/>
      <c r="AL130" s="41"/>
      <c r="BA130" s="1">
        <f t="shared" si="26"/>
        <v>0</v>
      </c>
      <c r="BB130" s="1">
        <f t="shared" si="27"/>
        <v>0</v>
      </c>
      <c r="BC130" s="1" t="str">
        <f t="shared" si="28"/>
        <v>No</v>
      </c>
      <c r="BD130" s="1">
        <f t="shared" si="29"/>
        <v>0</v>
      </c>
      <c r="BE130" s="1">
        <f t="shared" si="30"/>
        <v>0</v>
      </c>
      <c r="BF130" s="1">
        <f t="shared" si="31"/>
        <v>0</v>
      </c>
      <c r="BG130" s="1">
        <v>126</v>
      </c>
      <c r="BH130" s="1" t="e">
        <f t="shared" si="32"/>
        <v>#N/A</v>
      </c>
      <c r="BI130" s="1">
        <f t="shared" si="34"/>
        <v>2</v>
      </c>
      <c r="BJ130" s="1" t="e">
        <f t="shared" si="33"/>
        <v>#N/A</v>
      </c>
    </row>
    <row r="131" spans="1:62" x14ac:dyDescent="0.25">
      <c r="A131" s="1">
        <f t="shared" si="20"/>
        <v>1</v>
      </c>
      <c r="B131" s="1">
        <f>IF(YEAR(AD131)=$B$3,YEAR('Apartment Expenses'!AD131)&amp;" - "&amp;'Apartment Expenses'!AC131,0)</f>
        <v>0</v>
      </c>
      <c r="C131" s="1">
        <f t="shared" si="21"/>
        <v>0</v>
      </c>
      <c r="E131" s="1">
        <v>127</v>
      </c>
      <c r="F131" s="1">
        <f t="shared" si="22"/>
        <v>1</v>
      </c>
      <c r="G131" s="1">
        <f t="shared" si="18"/>
        <v>0</v>
      </c>
      <c r="H131" s="1">
        <f t="shared" si="19"/>
        <v>0</v>
      </c>
      <c r="J131" s="1" t="str">
        <f t="shared" si="23"/>
        <v>1900</v>
      </c>
      <c r="M131" s="1">
        <f>HLOOKUP('Expense History'!$AD$3,$P$4:$X$2004,ROW('Apartment Expenses'!L131)-3,0)</f>
        <v>0</v>
      </c>
      <c r="N131" s="1">
        <f>IF('Expense History'!$AD$3=Data!$G$4,'Apartment Expenses'!AE131,HLOOKUP('Expense History'!$AD$3,'Apartment Expenses'!$AE$4:$AL$2004,(ROW('Apartment Expenses'!M131)-3)))</f>
        <v>0</v>
      </c>
      <c r="O131" s="1" t="str">
        <f>IF($O$2="ALL",IF(VLOOKUP(AA131,'Expense History'!$AA$6:$AB$36,2,0)="x","include",0),IF(AND(VLOOKUP(AA131,'Expense History'!$AA$6:$AB$36,2,0)="x",AC131=$O$2),"include",0))</f>
        <v>include</v>
      </c>
      <c r="P131" s="1">
        <f>IF(O131="include",IF(AE131&gt;0,1+MAX(P132:P$2005),0),0)</f>
        <v>0</v>
      </c>
      <c r="Q131" s="1">
        <f>IF(AND(ISBLANK(AA130),AE130=0),0,(IF(MAX(Q132:Q$2005)&gt;0,0,ROW(R131))))</f>
        <v>0</v>
      </c>
      <c r="R131" s="1">
        <f>IF($O131="include",IF(AF131&gt;0,1+MAX(R132:R$2005),0),0)</f>
        <v>0</v>
      </c>
      <c r="S131" s="1">
        <f>IF($O131="include",IF(AG131&gt;0,1+MAX(S132:S$2005),0),0)</f>
        <v>0</v>
      </c>
      <c r="T131" s="1">
        <f>IF($O131="include",IF(AH131&gt;0,1+MAX(T132:T$2005),0),0)</f>
        <v>0</v>
      </c>
      <c r="U131" s="1">
        <f>IF($O131="include",IF(AI131&gt;0,1+MAX(U132:U$2005),0),0)</f>
        <v>0</v>
      </c>
      <c r="V131" s="1">
        <f>IF($O131="include",IF(AJ131&gt;0,1+MAX(V132:V$2005),0),0)</f>
        <v>0</v>
      </c>
      <c r="W131" s="1">
        <f>IF($O131="include",IF(AK131&gt;0,1+MAX(W132:W$2005),0),0)</f>
        <v>0</v>
      </c>
      <c r="X131" s="1">
        <f>IF($O131="include",IF(AL131&gt;0,1+MAX(X132:X$2005),0),0)</f>
        <v>0</v>
      </c>
      <c r="Y131" s="22" t="str">
        <f t="shared" si="24"/>
        <v xml:space="preserve">1 - </v>
      </c>
      <c r="AA131" s="42"/>
      <c r="AB131" s="43"/>
      <c r="AC131" s="43"/>
      <c r="AD131" s="44"/>
      <c r="AE131" s="11">
        <f t="shared" si="25"/>
        <v>0</v>
      </c>
      <c r="AF131" s="41"/>
      <c r="AG131" s="41"/>
      <c r="AH131" s="41"/>
      <c r="AI131" s="41"/>
      <c r="AJ131" s="41"/>
      <c r="AK131" s="41"/>
      <c r="AL131" s="41"/>
      <c r="BA131" s="1">
        <f t="shared" si="26"/>
        <v>0</v>
      </c>
      <c r="BB131" s="1">
        <f t="shared" si="27"/>
        <v>0</v>
      </c>
      <c r="BC131" s="1" t="str">
        <f t="shared" si="28"/>
        <v>No</v>
      </c>
      <c r="BD131" s="1">
        <f t="shared" si="29"/>
        <v>0</v>
      </c>
      <c r="BE131" s="1">
        <f t="shared" si="30"/>
        <v>0</v>
      </c>
      <c r="BF131" s="1">
        <f t="shared" si="31"/>
        <v>0</v>
      </c>
      <c r="BG131" s="1">
        <v>127</v>
      </c>
      <c r="BH131" s="1" t="e">
        <f t="shared" si="32"/>
        <v>#N/A</v>
      </c>
      <c r="BI131" s="1">
        <f t="shared" si="34"/>
        <v>2</v>
      </c>
      <c r="BJ131" s="1" t="e">
        <f t="shared" si="33"/>
        <v>#N/A</v>
      </c>
    </row>
    <row r="132" spans="1:62" x14ac:dyDescent="0.25">
      <c r="A132" s="1">
        <f t="shared" si="20"/>
        <v>1</v>
      </c>
      <c r="B132" s="1">
        <f>IF(YEAR(AD132)=$B$3,YEAR('Apartment Expenses'!AD132)&amp;" - "&amp;'Apartment Expenses'!AC132,0)</f>
        <v>0</v>
      </c>
      <c r="C132" s="1">
        <f t="shared" si="21"/>
        <v>0</v>
      </c>
      <c r="E132" s="1">
        <v>128</v>
      </c>
      <c r="F132" s="1">
        <f t="shared" si="22"/>
        <v>1</v>
      </c>
      <c r="G132" s="1">
        <f t="shared" si="18"/>
        <v>0</v>
      </c>
      <c r="H132" s="1">
        <f t="shared" si="19"/>
        <v>0</v>
      </c>
      <c r="J132" s="1" t="str">
        <f t="shared" si="23"/>
        <v>1900</v>
      </c>
      <c r="M132" s="1">
        <f>HLOOKUP('Expense History'!$AD$3,$P$4:$X$2004,ROW('Apartment Expenses'!L132)-3,0)</f>
        <v>0</v>
      </c>
      <c r="N132" s="1">
        <f>IF('Expense History'!$AD$3=Data!$G$4,'Apartment Expenses'!AE132,HLOOKUP('Expense History'!$AD$3,'Apartment Expenses'!$AE$4:$AL$2004,(ROW('Apartment Expenses'!M132)-3)))</f>
        <v>0</v>
      </c>
      <c r="O132" s="1" t="str">
        <f>IF($O$2="ALL",IF(VLOOKUP(AA132,'Expense History'!$AA$6:$AB$36,2,0)="x","include",0),IF(AND(VLOOKUP(AA132,'Expense History'!$AA$6:$AB$36,2,0)="x",AC132=$O$2),"include",0))</f>
        <v>include</v>
      </c>
      <c r="P132" s="1">
        <f>IF(O132="include",IF(AE132&gt;0,1+MAX(P133:P$2005),0),0)</f>
        <v>0</v>
      </c>
      <c r="Q132" s="1">
        <f>IF(AND(ISBLANK(AA131),AE131=0),0,(IF(MAX(Q133:Q$2005)&gt;0,0,ROW(R132))))</f>
        <v>0</v>
      </c>
      <c r="R132" s="1">
        <f>IF($O132="include",IF(AF132&gt;0,1+MAX(R133:R$2005),0),0)</f>
        <v>0</v>
      </c>
      <c r="S132" s="1">
        <f>IF($O132="include",IF(AG132&gt;0,1+MAX(S133:S$2005),0),0)</f>
        <v>0</v>
      </c>
      <c r="T132" s="1">
        <f>IF($O132="include",IF(AH132&gt;0,1+MAX(T133:T$2005),0),0)</f>
        <v>0</v>
      </c>
      <c r="U132" s="1">
        <f>IF($O132="include",IF(AI132&gt;0,1+MAX(U133:U$2005),0),0)</f>
        <v>0</v>
      </c>
      <c r="V132" s="1">
        <f>IF($O132="include",IF(AJ132&gt;0,1+MAX(V133:V$2005),0),0)</f>
        <v>0</v>
      </c>
      <c r="W132" s="1">
        <f>IF($O132="include",IF(AK132&gt;0,1+MAX(W133:W$2005),0),0)</f>
        <v>0</v>
      </c>
      <c r="X132" s="1">
        <f>IF($O132="include",IF(AL132&gt;0,1+MAX(X133:X$2005),0),0)</f>
        <v>0</v>
      </c>
      <c r="Y132" s="22" t="str">
        <f t="shared" si="24"/>
        <v xml:space="preserve">1 - </v>
      </c>
      <c r="AA132" s="42"/>
      <c r="AB132" s="43"/>
      <c r="AC132" s="43"/>
      <c r="AD132" s="44"/>
      <c r="AE132" s="11">
        <f t="shared" si="25"/>
        <v>0</v>
      </c>
      <c r="AF132" s="41"/>
      <c r="AG132" s="41"/>
      <c r="AH132" s="41"/>
      <c r="AI132" s="41"/>
      <c r="AJ132" s="41"/>
      <c r="AK132" s="41"/>
      <c r="AL132" s="41"/>
      <c r="BA132" s="1">
        <f t="shared" si="26"/>
        <v>0</v>
      </c>
      <c r="BB132" s="1">
        <f t="shared" si="27"/>
        <v>0</v>
      </c>
      <c r="BC132" s="1" t="str">
        <f t="shared" si="28"/>
        <v>No</v>
      </c>
      <c r="BD132" s="1">
        <f t="shared" si="29"/>
        <v>0</v>
      </c>
      <c r="BE132" s="1">
        <f t="shared" si="30"/>
        <v>0</v>
      </c>
      <c r="BF132" s="1">
        <f t="shared" si="31"/>
        <v>0</v>
      </c>
      <c r="BG132" s="1">
        <v>128</v>
      </c>
      <c r="BH132" s="1" t="e">
        <f t="shared" si="32"/>
        <v>#N/A</v>
      </c>
      <c r="BI132" s="1">
        <f t="shared" si="34"/>
        <v>2</v>
      </c>
      <c r="BJ132" s="1" t="e">
        <f t="shared" si="33"/>
        <v>#N/A</v>
      </c>
    </row>
    <row r="133" spans="1:62" x14ac:dyDescent="0.25">
      <c r="A133" s="1">
        <f t="shared" si="20"/>
        <v>1</v>
      </c>
      <c r="B133" s="1">
        <f>IF(YEAR(AD133)=$B$3,YEAR('Apartment Expenses'!AD133)&amp;" - "&amp;'Apartment Expenses'!AC133,0)</f>
        <v>0</v>
      </c>
      <c r="C133" s="1">
        <f t="shared" si="21"/>
        <v>0</v>
      </c>
      <c r="E133" s="1">
        <v>129</v>
      </c>
      <c r="F133" s="1">
        <f t="shared" si="22"/>
        <v>1</v>
      </c>
      <c r="G133" s="1">
        <f t="shared" ref="G133:G196" si="35">IF(ISERROR(VLOOKUP(E133,A:B,2,0)),0,VLOOKUP(E133,A:B,2,0))</f>
        <v>0</v>
      </c>
      <c r="H133" s="1">
        <f t="shared" ref="H133:H196" si="36">VLOOKUP(G133,B:C,2,0)</f>
        <v>0</v>
      </c>
      <c r="J133" s="1" t="str">
        <f t="shared" si="23"/>
        <v>1900</v>
      </c>
      <c r="M133" s="1">
        <f>HLOOKUP('Expense History'!$AD$3,$P$4:$X$2004,ROW('Apartment Expenses'!L133)-3,0)</f>
        <v>0</v>
      </c>
      <c r="N133" s="1">
        <f>IF('Expense History'!$AD$3=Data!$G$4,'Apartment Expenses'!AE133,HLOOKUP('Expense History'!$AD$3,'Apartment Expenses'!$AE$4:$AL$2004,(ROW('Apartment Expenses'!M133)-3)))</f>
        <v>0</v>
      </c>
      <c r="O133" s="1" t="str">
        <f>IF($O$2="ALL",IF(VLOOKUP(AA133,'Expense History'!$AA$6:$AB$36,2,0)="x","include",0),IF(AND(VLOOKUP(AA133,'Expense History'!$AA$6:$AB$36,2,0)="x",AC133=$O$2),"include",0))</f>
        <v>include</v>
      </c>
      <c r="P133" s="1">
        <f>IF(O133="include",IF(AE133&gt;0,1+MAX(P134:P$2005),0),0)</f>
        <v>0</v>
      </c>
      <c r="Q133" s="1">
        <f>IF(AND(ISBLANK(AA132),AE132=0),0,(IF(MAX(Q134:Q$2005)&gt;0,0,ROW(R133))))</f>
        <v>0</v>
      </c>
      <c r="R133" s="1">
        <f>IF($O133="include",IF(AF133&gt;0,1+MAX(R134:R$2005),0),0)</f>
        <v>0</v>
      </c>
      <c r="S133" s="1">
        <f>IF($O133="include",IF(AG133&gt;0,1+MAX(S134:S$2005),0),0)</f>
        <v>0</v>
      </c>
      <c r="T133" s="1">
        <f>IF($O133="include",IF(AH133&gt;0,1+MAX(T134:T$2005),0),0)</f>
        <v>0</v>
      </c>
      <c r="U133" s="1">
        <f>IF($O133="include",IF(AI133&gt;0,1+MAX(U134:U$2005),0),0)</f>
        <v>0</v>
      </c>
      <c r="V133" s="1">
        <f>IF($O133="include",IF(AJ133&gt;0,1+MAX(V134:V$2005),0),0)</f>
        <v>0</v>
      </c>
      <c r="W133" s="1">
        <f>IF($O133="include",IF(AK133&gt;0,1+MAX(W134:W$2005),0),0)</f>
        <v>0</v>
      </c>
      <c r="X133" s="1">
        <f>IF($O133="include",IF(AL133&gt;0,1+MAX(X134:X$2005),0),0)</f>
        <v>0</v>
      </c>
      <c r="Y133" s="22" t="str">
        <f t="shared" si="24"/>
        <v xml:space="preserve">1 - </v>
      </c>
      <c r="AA133" s="42"/>
      <c r="AB133" s="43"/>
      <c r="AC133" s="43"/>
      <c r="AD133" s="44"/>
      <c r="AE133" s="11">
        <f t="shared" si="25"/>
        <v>0</v>
      </c>
      <c r="AF133" s="41"/>
      <c r="AG133" s="41"/>
      <c r="AH133" s="41"/>
      <c r="AI133" s="41"/>
      <c r="AJ133" s="41"/>
      <c r="AK133" s="41"/>
      <c r="AL133" s="41"/>
      <c r="BA133" s="1">
        <f t="shared" si="26"/>
        <v>0</v>
      </c>
      <c r="BB133" s="1">
        <f t="shared" si="27"/>
        <v>0</v>
      </c>
      <c r="BC133" s="1" t="str">
        <f t="shared" si="28"/>
        <v>No</v>
      </c>
      <c r="BD133" s="1">
        <f t="shared" si="29"/>
        <v>0</v>
      </c>
      <c r="BE133" s="1">
        <f t="shared" si="30"/>
        <v>0</v>
      </c>
      <c r="BF133" s="1">
        <f t="shared" si="31"/>
        <v>0</v>
      </c>
      <c r="BG133" s="1">
        <v>129</v>
      </c>
      <c r="BH133" s="1" t="e">
        <f t="shared" si="32"/>
        <v>#N/A</v>
      </c>
      <c r="BI133" s="1">
        <f t="shared" si="34"/>
        <v>2</v>
      </c>
      <c r="BJ133" s="1" t="e">
        <f t="shared" si="33"/>
        <v>#N/A</v>
      </c>
    </row>
    <row r="134" spans="1:62" x14ac:dyDescent="0.25">
      <c r="A134" s="1">
        <f t="shared" ref="A134:A197" si="37">RANK(C134,$C$5:$C$2004,0)</f>
        <v>1</v>
      </c>
      <c r="B134" s="1">
        <f>IF(YEAR(AD134)=$B$3,YEAR('Apartment Expenses'!AD134)&amp;" - "&amp;'Apartment Expenses'!AC134,0)</f>
        <v>0</v>
      </c>
      <c r="C134" s="1">
        <f t="shared" ref="C134:C197" si="38">IF(YEAR(AD134)=$B$3,SUMIF($B$5:$B$2004,B134,$AE$5:$AE$2004),0)</f>
        <v>0</v>
      </c>
      <c r="E134" s="1">
        <v>130</v>
      </c>
      <c r="F134" s="1">
        <f t="shared" ref="F134:F197" si="39">IF(G134=0,F133,F133+1)</f>
        <v>1</v>
      </c>
      <c r="G134" s="1">
        <f t="shared" si="35"/>
        <v>0</v>
      </c>
      <c r="H134" s="1">
        <f t="shared" si="36"/>
        <v>0</v>
      </c>
      <c r="J134" s="1" t="str">
        <f t="shared" ref="J134:J197" si="40">YEAR(AD134)&amp;AC134</f>
        <v>1900</v>
      </c>
      <c r="M134" s="1">
        <f>HLOOKUP('Expense History'!$AD$3,$P$4:$X$2004,ROW('Apartment Expenses'!L134)-3,0)</f>
        <v>0</v>
      </c>
      <c r="N134" s="1">
        <f>IF('Expense History'!$AD$3=Data!$G$4,'Apartment Expenses'!AE134,HLOOKUP('Expense History'!$AD$3,'Apartment Expenses'!$AE$4:$AL$2004,(ROW('Apartment Expenses'!M134)-3)))</f>
        <v>0</v>
      </c>
      <c r="O134" s="1" t="str">
        <f>IF($O$2="ALL",IF(VLOOKUP(AA134,'Expense History'!$AA$6:$AB$36,2,0)="x","include",0),IF(AND(VLOOKUP(AA134,'Expense History'!$AA$6:$AB$36,2,0)="x",AC134=$O$2),"include",0))</f>
        <v>include</v>
      </c>
      <c r="P134" s="1">
        <f>IF(O134="include",IF(AE134&gt;0,1+MAX(P135:P$2005),0),0)</f>
        <v>0</v>
      </c>
      <c r="Q134" s="1">
        <f>IF(AND(ISBLANK(AA133),AE133=0),0,(IF(MAX(Q135:Q$2005)&gt;0,0,ROW(R134))))</f>
        <v>0</v>
      </c>
      <c r="R134" s="1">
        <f>IF($O134="include",IF(AF134&gt;0,1+MAX(R135:R$2005),0),0)</f>
        <v>0</v>
      </c>
      <c r="S134" s="1">
        <f>IF($O134="include",IF(AG134&gt;0,1+MAX(S135:S$2005),0),0)</f>
        <v>0</v>
      </c>
      <c r="T134" s="1">
        <f>IF($O134="include",IF(AH134&gt;0,1+MAX(T135:T$2005),0),0)</f>
        <v>0</v>
      </c>
      <c r="U134" s="1">
        <f>IF($O134="include",IF(AI134&gt;0,1+MAX(U135:U$2005),0),0)</f>
        <v>0</v>
      </c>
      <c r="V134" s="1">
        <f>IF($O134="include",IF(AJ134&gt;0,1+MAX(V135:V$2005),0),0)</f>
        <v>0</v>
      </c>
      <c r="W134" s="1">
        <f>IF($O134="include",IF(AK134&gt;0,1+MAX(W135:W$2005),0),0)</f>
        <v>0</v>
      </c>
      <c r="X134" s="1">
        <f>IF($O134="include",IF(AL134&gt;0,1+MAX(X135:X$2005),0),0)</f>
        <v>0</v>
      </c>
      <c r="Y134" s="22" t="str">
        <f t="shared" ref="Y134:Y197" si="41">DATEVALUE(MONTH(AD134)&amp;"/1/"&amp;YEAR(AD134))&amp;" - "&amp;AA134</f>
        <v xml:space="preserve">1 - </v>
      </c>
      <c r="AA134" s="42"/>
      <c r="AB134" s="43"/>
      <c r="AC134" s="43"/>
      <c r="AD134" s="44"/>
      <c r="AE134" s="11">
        <f t="shared" ref="AE134:AE197" si="42">SUM(AF134:AL134)</f>
        <v>0</v>
      </c>
      <c r="AF134" s="41"/>
      <c r="AG134" s="41"/>
      <c r="AH134" s="41"/>
      <c r="AI134" s="41"/>
      <c r="AJ134" s="41"/>
      <c r="AK134" s="41"/>
      <c r="AL134" s="41"/>
      <c r="BA134" s="1">
        <f t="shared" ref="BA134:BA197" si="43">AC134</f>
        <v>0</v>
      </c>
      <c r="BB134" s="1">
        <f t="shared" ref="BB134:BB197" si="44">SUMIF(AC:AC,BA134,AE:AE)</f>
        <v>0</v>
      </c>
      <c r="BC134" s="1" t="str">
        <f t="shared" ref="BC134:BC197" si="45">IF(ISERROR(VLOOKUP($B$3&amp;" - "&amp;BA134,B:B,1,0)),"No","Yes")</f>
        <v>No</v>
      </c>
      <c r="BD134" s="1">
        <f t="shared" ref="BD134:BD197" si="46">IF(BC134="Yes",0,SUMIF(BA:BA,BA134,BB:BB))</f>
        <v>0</v>
      </c>
      <c r="BE134" s="1">
        <f t="shared" ref="BE134:BE197" si="47">IF(BD134=0,0,RANK(BD134,BD:BD))</f>
        <v>0</v>
      </c>
      <c r="BF134" s="1">
        <f t="shared" ref="BF134:BF197" si="48">BA134</f>
        <v>0</v>
      </c>
      <c r="BG134" s="1">
        <v>130</v>
      </c>
      <c r="BH134" s="1" t="e">
        <f t="shared" ref="BH134:BH197" si="49">VLOOKUP(BG134,BE:BF,2,0)</f>
        <v>#N/A</v>
      </c>
      <c r="BI134" s="1">
        <f t="shared" si="34"/>
        <v>2</v>
      </c>
      <c r="BJ134" s="1" t="e">
        <f t="shared" ref="BJ134:BJ197" si="50">BH134</f>
        <v>#N/A</v>
      </c>
    </row>
    <row r="135" spans="1:62" x14ac:dyDescent="0.25">
      <c r="A135" s="1">
        <f t="shared" si="37"/>
        <v>1</v>
      </c>
      <c r="B135" s="1">
        <f>IF(YEAR(AD135)=$B$3,YEAR('Apartment Expenses'!AD135)&amp;" - "&amp;'Apartment Expenses'!AC135,0)</f>
        <v>0</v>
      </c>
      <c r="C135" s="1">
        <f t="shared" si="38"/>
        <v>0</v>
      </c>
      <c r="E135" s="1">
        <v>131</v>
      </c>
      <c r="F135" s="1">
        <f t="shared" si="39"/>
        <v>1</v>
      </c>
      <c r="G135" s="1">
        <f t="shared" si="35"/>
        <v>0</v>
      </c>
      <c r="H135" s="1">
        <f t="shared" si="36"/>
        <v>0</v>
      </c>
      <c r="J135" s="1" t="str">
        <f t="shared" si="40"/>
        <v>1900</v>
      </c>
      <c r="M135" s="1">
        <f>HLOOKUP('Expense History'!$AD$3,$P$4:$X$2004,ROW('Apartment Expenses'!L135)-3,0)</f>
        <v>0</v>
      </c>
      <c r="N135" s="1">
        <f>IF('Expense History'!$AD$3=Data!$G$4,'Apartment Expenses'!AE135,HLOOKUP('Expense History'!$AD$3,'Apartment Expenses'!$AE$4:$AL$2004,(ROW('Apartment Expenses'!M135)-3)))</f>
        <v>0</v>
      </c>
      <c r="O135" s="1" t="str">
        <f>IF($O$2="ALL",IF(VLOOKUP(AA135,'Expense History'!$AA$6:$AB$36,2,0)="x","include",0),IF(AND(VLOOKUP(AA135,'Expense History'!$AA$6:$AB$36,2,0)="x",AC135=$O$2),"include",0))</f>
        <v>include</v>
      </c>
      <c r="P135" s="1">
        <f>IF(O135="include",IF(AE135&gt;0,1+MAX(P136:P$2005),0),0)</f>
        <v>0</v>
      </c>
      <c r="Q135" s="1">
        <f>IF(AND(ISBLANK(AA134),AE134=0),0,(IF(MAX(Q136:Q$2005)&gt;0,0,ROW(R135))))</f>
        <v>0</v>
      </c>
      <c r="R135" s="1">
        <f>IF($O135="include",IF(AF135&gt;0,1+MAX(R136:R$2005),0),0)</f>
        <v>0</v>
      </c>
      <c r="S135" s="1">
        <f>IF($O135="include",IF(AG135&gt;0,1+MAX(S136:S$2005),0),0)</f>
        <v>0</v>
      </c>
      <c r="T135" s="1">
        <f>IF($O135="include",IF(AH135&gt;0,1+MAX(T136:T$2005),0),0)</f>
        <v>0</v>
      </c>
      <c r="U135" s="1">
        <f>IF($O135="include",IF(AI135&gt;0,1+MAX(U136:U$2005),0),0)</f>
        <v>0</v>
      </c>
      <c r="V135" s="1">
        <f>IF($O135="include",IF(AJ135&gt;0,1+MAX(V136:V$2005),0),0)</f>
        <v>0</v>
      </c>
      <c r="W135" s="1">
        <f>IF($O135="include",IF(AK135&gt;0,1+MAX(W136:W$2005),0),0)</f>
        <v>0</v>
      </c>
      <c r="X135" s="1">
        <f>IF($O135="include",IF(AL135&gt;0,1+MAX(X136:X$2005),0),0)</f>
        <v>0</v>
      </c>
      <c r="Y135" s="22" t="str">
        <f t="shared" si="41"/>
        <v xml:space="preserve">1 - </v>
      </c>
      <c r="AA135" s="42"/>
      <c r="AB135" s="43"/>
      <c r="AC135" s="43"/>
      <c r="AD135" s="44"/>
      <c r="AE135" s="11">
        <f t="shared" si="42"/>
        <v>0</v>
      </c>
      <c r="AF135" s="41"/>
      <c r="AG135" s="41"/>
      <c r="AH135" s="41"/>
      <c r="AI135" s="41"/>
      <c r="AJ135" s="41"/>
      <c r="AK135" s="41"/>
      <c r="AL135" s="41"/>
      <c r="BA135" s="1">
        <f t="shared" si="43"/>
        <v>0</v>
      </c>
      <c r="BB135" s="1">
        <f t="shared" si="44"/>
        <v>0</v>
      </c>
      <c r="BC135" s="1" t="str">
        <f t="shared" si="45"/>
        <v>No</v>
      </c>
      <c r="BD135" s="1">
        <f t="shared" si="46"/>
        <v>0</v>
      </c>
      <c r="BE135" s="1">
        <f t="shared" si="47"/>
        <v>0</v>
      </c>
      <c r="BF135" s="1">
        <f t="shared" si="48"/>
        <v>0</v>
      </c>
      <c r="BG135" s="1">
        <v>131</v>
      </c>
      <c r="BH135" s="1" t="e">
        <f t="shared" si="49"/>
        <v>#N/A</v>
      </c>
      <c r="BI135" s="1">
        <f t="shared" ref="BI135:BI198" si="51">IF(ISERROR(BH135),BI134,BI134+1)</f>
        <v>2</v>
      </c>
      <c r="BJ135" s="1" t="e">
        <f t="shared" si="50"/>
        <v>#N/A</v>
      </c>
    </row>
    <row r="136" spans="1:62" x14ac:dyDescent="0.25">
      <c r="A136" s="1">
        <f t="shared" si="37"/>
        <v>1</v>
      </c>
      <c r="B136" s="1">
        <f>IF(YEAR(AD136)=$B$3,YEAR('Apartment Expenses'!AD136)&amp;" - "&amp;'Apartment Expenses'!AC136,0)</f>
        <v>0</v>
      </c>
      <c r="C136" s="1">
        <f t="shared" si="38"/>
        <v>0</v>
      </c>
      <c r="E136" s="1">
        <v>132</v>
      </c>
      <c r="F136" s="1">
        <f t="shared" si="39"/>
        <v>1</v>
      </c>
      <c r="G136" s="1">
        <f t="shared" si="35"/>
        <v>0</v>
      </c>
      <c r="H136" s="1">
        <f t="shared" si="36"/>
        <v>0</v>
      </c>
      <c r="J136" s="1" t="str">
        <f t="shared" si="40"/>
        <v>1900</v>
      </c>
      <c r="M136" s="1">
        <f>HLOOKUP('Expense History'!$AD$3,$P$4:$X$2004,ROW('Apartment Expenses'!L136)-3,0)</f>
        <v>0</v>
      </c>
      <c r="N136" s="1">
        <f>IF('Expense History'!$AD$3=Data!$G$4,'Apartment Expenses'!AE136,HLOOKUP('Expense History'!$AD$3,'Apartment Expenses'!$AE$4:$AL$2004,(ROW('Apartment Expenses'!M136)-3)))</f>
        <v>0</v>
      </c>
      <c r="O136" s="1" t="str">
        <f>IF($O$2="ALL",IF(VLOOKUP(AA136,'Expense History'!$AA$6:$AB$36,2,0)="x","include",0),IF(AND(VLOOKUP(AA136,'Expense History'!$AA$6:$AB$36,2,0)="x",AC136=$O$2),"include",0))</f>
        <v>include</v>
      </c>
      <c r="P136" s="1">
        <f>IF(O136="include",IF(AE136&gt;0,1+MAX(P137:P$2005),0),0)</f>
        <v>0</v>
      </c>
      <c r="Q136" s="1">
        <f>IF(AND(ISBLANK(AA135),AE135=0),0,(IF(MAX(Q137:Q$2005)&gt;0,0,ROW(R136))))</f>
        <v>0</v>
      </c>
      <c r="R136" s="1">
        <f>IF($O136="include",IF(AF136&gt;0,1+MAX(R137:R$2005),0),0)</f>
        <v>0</v>
      </c>
      <c r="S136" s="1">
        <f>IF($O136="include",IF(AG136&gt;0,1+MAX(S137:S$2005),0),0)</f>
        <v>0</v>
      </c>
      <c r="T136" s="1">
        <f>IF($O136="include",IF(AH136&gt;0,1+MAX(T137:T$2005),0),0)</f>
        <v>0</v>
      </c>
      <c r="U136" s="1">
        <f>IF($O136="include",IF(AI136&gt;0,1+MAX(U137:U$2005),0),0)</f>
        <v>0</v>
      </c>
      <c r="V136" s="1">
        <f>IF($O136="include",IF(AJ136&gt;0,1+MAX(V137:V$2005),0),0)</f>
        <v>0</v>
      </c>
      <c r="W136" s="1">
        <f>IF($O136="include",IF(AK136&gt;0,1+MAX(W137:W$2005),0),0)</f>
        <v>0</v>
      </c>
      <c r="X136" s="1">
        <f>IF($O136="include",IF(AL136&gt;0,1+MAX(X137:X$2005),0),0)</f>
        <v>0</v>
      </c>
      <c r="Y136" s="22" t="str">
        <f t="shared" si="41"/>
        <v xml:space="preserve">1 - </v>
      </c>
      <c r="AA136" s="42"/>
      <c r="AB136" s="43"/>
      <c r="AC136" s="43"/>
      <c r="AD136" s="44"/>
      <c r="AE136" s="11">
        <f t="shared" si="42"/>
        <v>0</v>
      </c>
      <c r="AF136" s="41"/>
      <c r="AG136" s="41"/>
      <c r="AH136" s="41"/>
      <c r="AI136" s="41"/>
      <c r="AJ136" s="41"/>
      <c r="AK136" s="41"/>
      <c r="AL136" s="41"/>
      <c r="BA136" s="1">
        <f t="shared" si="43"/>
        <v>0</v>
      </c>
      <c r="BB136" s="1">
        <f t="shared" si="44"/>
        <v>0</v>
      </c>
      <c r="BC136" s="1" t="str">
        <f t="shared" si="45"/>
        <v>No</v>
      </c>
      <c r="BD136" s="1">
        <f t="shared" si="46"/>
        <v>0</v>
      </c>
      <c r="BE136" s="1">
        <f t="shared" si="47"/>
        <v>0</v>
      </c>
      <c r="BF136" s="1">
        <f t="shared" si="48"/>
        <v>0</v>
      </c>
      <c r="BG136" s="1">
        <v>132</v>
      </c>
      <c r="BH136" s="1" t="e">
        <f t="shared" si="49"/>
        <v>#N/A</v>
      </c>
      <c r="BI136" s="1">
        <f t="shared" si="51"/>
        <v>2</v>
      </c>
      <c r="BJ136" s="1" t="e">
        <f t="shared" si="50"/>
        <v>#N/A</v>
      </c>
    </row>
    <row r="137" spans="1:62" x14ac:dyDescent="0.25">
      <c r="A137" s="1">
        <f t="shared" si="37"/>
        <v>1</v>
      </c>
      <c r="B137" s="1">
        <f>IF(YEAR(AD137)=$B$3,YEAR('Apartment Expenses'!AD137)&amp;" - "&amp;'Apartment Expenses'!AC137,0)</f>
        <v>0</v>
      </c>
      <c r="C137" s="1">
        <f t="shared" si="38"/>
        <v>0</v>
      </c>
      <c r="E137" s="1">
        <v>133</v>
      </c>
      <c r="F137" s="1">
        <f t="shared" si="39"/>
        <v>1</v>
      </c>
      <c r="G137" s="1">
        <f t="shared" si="35"/>
        <v>0</v>
      </c>
      <c r="H137" s="1">
        <f t="shared" si="36"/>
        <v>0</v>
      </c>
      <c r="J137" s="1" t="str">
        <f t="shared" si="40"/>
        <v>1900</v>
      </c>
      <c r="M137" s="1">
        <f>HLOOKUP('Expense History'!$AD$3,$P$4:$X$2004,ROW('Apartment Expenses'!L137)-3,0)</f>
        <v>0</v>
      </c>
      <c r="N137" s="1">
        <f>IF('Expense History'!$AD$3=Data!$G$4,'Apartment Expenses'!AE137,HLOOKUP('Expense History'!$AD$3,'Apartment Expenses'!$AE$4:$AL$2004,(ROW('Apartment Expenses'!M137)-3)))</f>
        <v>0</v>
      </c>
      <c r="O137" s="1" t="str">
        <f>IF($O$2="ALL",IF(VLOOKUP(AA137,'Expense History'!$AA$6:$AB$36,2,0)="x","include",0),IF(AND(VLOOKUP(AA137,'Expense History'!$AA$6:$AB$36,2,0)="x",AC137=$O$2),"include",0))</f>
        <v>include</v>
      </c>
      <c r="P137" s="1">
        <f>IF(O137="include",IF(AE137&gt;0,1+MAX(P138:P$2005),0),0)</f>
        <v>0</v>
      </c>
      <c r="Q137" s="1">
        <f>IF(AND(ISBLANK(AA136),AE136=0),0,(IF(MAX(Q138:Q$2005)&gt;0,0,ROW(R137))))</f>
        <v>0</v>
      </c>
      <c r="R137" s="1">
        <f>IF($O137="include",IF(AF137&gt;0,1+MAX(R138:R$2005),0),0)</f>
        <v>0</v>
      </c>
      <c r="S137" s="1">
        <f>IF($O137="include",IF(AG137&gt;0,1+MAX(S138:S$2005),0),0)</f>
        <v>0</v>
      </c>
      <c r="T137" s="1">
        <f>IF($O137="include",IF(AH137&gt;0,1+MAX(T138:T$2005),0),0)</f>
        <v>0</v>
      </c>
      <c r="U137" s="1">
        <f>IF($O137="include",IF(AI137&gt;0,1+MAX(U138:U$2005),0),0)</f>
        <v>0</v>
      </c>
      <c r="V137" s="1">
        <f>IF($O137="include",IF(AJ137&gt;0,1+MAX(V138:V$2005),0),0)</f>
        <v>0</v>
      </c>
      <c r="W137" s="1">
        <f>IF($O137="include",IF(AK137&gt;0,1+MAX(W138:W$2005),0),0)</f>
        <v>0</v>
      </c>
      <c r="X137" s="1">
        <f>IF($O137="include",IF(AL137&gt;0,1+MAX(X138:X$2005),0),0)</f>
        <v>0</v>
      </c>
      <c r="Y137" s="22" t="str">
        <f t="shared" si="41"/>
        <v xml:space="preserve">1 - </v>
      </c>
      <c r="AA137" s="42"/>
      <c r="AB137" s="43"/>
      <c r="AC137" s="43"/>
      <c r="AD137" s="44"/>
      <c r="AE137" s="11">
        <f t="shared" si="42"/>
        <v>0</v>
      </c>
      <c r="AF137" s="41"/>
      <c r="AG137" s="41"/>
      <c r="AH137" s="41"/>
      <c r="AI137" s="41"/>
      <c r="AJ137" s="41"/>
      <c r="AK137" s="41"/>
      <c r="AL137" s="41"/>
      <c r="BA137" s="1">
        <f t="shared" si="43"/>
        <v>0</v>
      </c>
      <c r="BB137" s="1">
        <f t="shared" si="44"/>
        <v>0</v>
      </c>
      <c r="BC137" s="1" t="str">
        <f t="shared" si="45"/>
        <v>No</v>
      </c>
      <c r="BD137" s="1">
        <f t="shared" si="46"/>
        <v>0</v>
      </c>
      <c r="BE137" s="1">
        <f t="shared" si="47"/>
        <v>0</v>
      </c>
      <c r="BF137" s="1">
        <f t="shared" si="48"/>
        <v>0</v>
      </c>
      <c r="BG137" s="1">
        <v>133</v>
      </c>
      <c r="BH137" s="1" t="e">
        <f t="shared" si="49"/>
        <v>#N/A</v>
      </c>
      <c r="BI137" s="1">
        <f t="shared" si="51"/>
        <v>2</v>
      </c>
      <c r="BJ137" s="1" t="e">
        <f t="shared" si="50"/>
        <v>#N/A</v>
      </c>
    </row>
    <row r="138" spans="1:62" x14ac:dyDescent="0.25">
      <c r="A138" s="1">
        <f t="shared" si="37"/>
        <v>1</v>
      </c>
      <c r="B138" s="1">
        <f>IF(YEAR(AD138)=$B$3,YEAR('Apartment Expenses'!AD138)&amp;" - "&amp;'Apartment Expenses'!AC138,0)</f>
        <v>0</v>
      </c>
      <c r="C138" s="1">
        <f t="shared" si="38"/>
        <v>0</v>
      </c>
      <c r="E138" s="1">
        <v>134</v>
      </c>
      <c r="F138" s="1">
        <f t="shared" si="39"/>
        <v>1</v>
      </c>
      <c r="G138" s="1">
        <f t="shared" si="35"/>
        <v>0</v>
      </c>
      <c r="H138" s="1">
        <f t="shared" si="36"/>
        <v>0</v>
      </c>
      <c r="J138" s="1" t="str">
        <f t="shared" si="40"/>
        <v>1900</v>
      </c>
      <c r="M138" s="1">
        <f>HLOOKUP('Expense History'!$AD$3,$P$4:$X$2004,ROW('Apartment Expenses'!L138)-3,0)</f>
        <v>0</v>
      </c>
      <c r="N138" s="1">
        <f>IF('Expense History'!$AD$3=Data!$G$4,'Apartment Expenses'!AE138,HLOOKUP('Expense History'!$AD$3,'Apartment Expenses'!$AE$4:$AL$2004,(ROW('Apartment Expenses'!M138)-3)))</f>
        <v>0</v>
      </c>
      <c r="O138" s="1" t="str">
        <f>IF($O$2="ALL",IF(VLOOKUP(AA138,'Expense History'!$AA$6:$AB$36,2,0)="x","include",0),IF(AND(VLOOKUP(AA138,'Expense History'!$AA$6:$AB$36,2,0)="x",AC138=$O$2),"include",0))</f>
        <v>include</v>
      </c>
      <c r="P138" s="1">
        <f>IF(O138="include",IF(AE138&gt;0,1+MAX(P139:P$2005),0),0)</f>
        <v>0</v>
      </c>
      <c r="Q138" s="1">
        <f>IF(AND(ISBLANK(AA137),AE137=0),0,(IF(MAX(Q139:Q$2005)&gt;0,0,ROW(R138))))</f>
        <v>0</v>
      </c>
      <c r="R138" s="1">
        <f>IF($O138="include",IF(AF138&gt;0,1+MAX(R139:R$2005),0),0)</f>
        <v>0</v>
      </c>
      <c r="S138" s="1">
        <f>IF($O138="include",IF(AG138&gt;0,1+MAX(S139:S$2005),0),0)</f>
        <v>0</v>
      </c>
      <c r="T138" s="1">
        <f>IF($O138="include",IF(AH138&gt;0,1+MAX(T139:T$2005),0),0)</f>
        <v>0</v>
      </c>
      <c r="U138" s="1">
        <f>IF($O138="include",IF(AI138&gt;0,1+MAX(U139:U$2005),0),0)</f>
        <v>0</v>
      </c>
      <c r="V138" s="1">
        <f>IF($O138="include",IF(AJ138&gt;0,1+MAX(V139:V$2005),0),0)</f>
        <v>0</v>
      </c>
      <c r="W138" s="1">
        <f>IF($O138="include",IF(AK138&gt;0,1+MAX(W139:W$2005),0),0)</f>
        <v>0</v>
      </c>
      <c r="X138" s="1">
        <f>IF($O138="include",IF(AL138&gt;0,1+MAX(X139:X$2005),0),0)</f>
        <v>0</v>
      </c>
      <c r="Y138" s="22" t="str">
        <f t="shared" si="41"/>
        <v xml:space="preserve">1 - </v>
      </c>
      <c r="AA138" s="42"/>
      <c r="AB138" s="43"/>
      <c r="AC138" s="43"/>
      <c r="AD138" s="44"/>
      <c r="AE138" s="11">
        <f t="shared" si="42"/>
        <v>0</v>
      </c>
      <c r="AF138" s="41"/>
      <c r="AG138" s="41"/>
      <c r="AH138" s="41"/>
      <c r="AI138" s="41"/>
      <c r="AJ138" s="41"/>
      <c r="AK138" s="41"/>
      <c r="AL138" s="41"/>
      <c r="BA138" s="1">
        <f t="shared" si="43"/>
        <v>0</v>
      </c>
      <c r="BB138" s="1">
        <f t="shared" si="44"/>
        <v>0</v>
      </c>
      <c r="BC138" s="1" t="str">
        <f t="shared" si="45"/>
        <v>No</v>
      </c>
      <c r="BD138" s="1">
        <f t="shared" si="46"/>
        <v>0</v>
      </c>
      <c r="BE138" s="1">
        <f t="shared" si="47"/>
        <v>0</v>
      </c>
      <c r="BF138" s="1">
        <f t="shared" si="48"/>
        <v>0</v>
      </c>
      <c r="BG138" s="1">
        <v>134</v>
      </c>
      <c r="BH138" s="1" t="e">
        <f t="shared" si="49"/>
        <v>#N/A</v>
      </c>
      <c r="BI138" s="1">
        <f t="shared" si="51"/>
        <v>2</v>
      </c>
      <c r="BJ138" s="1" t="e">
        <f t="shared" si="50"/>
        <v>#N/A</v>
      </c>
    </row>
    <row r="139" spans="1:62" x14ac:dyDescent="0.25">
      <c r="A139" s="1">
        <f t="shared" si="37"/>
        <v>1</v>
      </c>
      <c r="B139" s="1">
        <f>IF(YEAR(AD139)=$B$3,YEAR('Apartment Expenses'!AD139)&amp;" - "&amp;'Apartment Expenses'!AC139,0)</f>
        <v>0</v>
      </c>
      <c r="C139" s="1">
        <f t="shared" si="38"/>
        <v>0</v>
      </c>
      <c r="E139" s="1">
        <v>135</v>
      </c>
      <c r="F139" s="1">
        <f t="shared" si="39"/>
        <v>1</v>
      </c>
      <c r="G139" s="1">
        <f t="shared" si="35"/>
        <v>0</v>
      </c>
      <c r="H139" s="1">
        <f t="shared" si="36"/>
        <v>0</v>
      </c>
      <c r="J139" s="1" t="str">
        <f t="shared" si="40"/>
        <v>1900</v>
      </c>
      <c r="M139" s="1">
        <f>HLOOKUP('Expense History'!$AD$3,$P$4:$X$2004,ROW('Apartment Expenses'!L139)-3,0)</f>
        <v>0</v>
      </c>
      <c r="N139" s="1">
        <f>IF('Expense History'!$AD$3=Data!$G$4,'Apartment Expenses'!AE139,HLOOKUP('Expense History'!$AD$3,'Apartment Expenses'!$AE$4:$AL$2004,(ROW('Apartment Expenses'!M139)-3)))</f>
        <v>0</v>
      </c>
      <c r="O139" s="1" t="str">
        <f>IF($O$2="ALL",IF(VLOOKUP(AA139,'Expense History'!$AA$6:$AB$36,2,0)="x","include",0),IF(AND(VLOOKUP(AA139,'Expense History'!$AA$6:$AB$36,2,0)="x",AC139=$O$2),"include",0))</f>
        <v>include</v>
      </c>
      <c r="P139" s="1">
        <f>IF(O139="include",IF(AE139&gt;0,1+MAX(P140:P$2005),0),0)</f>
        <v>0</v>
      </c>
      <c r="Q139" s="1">
        <f>IF(AND(ISBLANK(AA138),AE138=0),0,(IF(MAX(Q140:Q$2005)&gt;0,0,ROW(R139))))</f>
        <v>0</v>
      </c>
      <c r="R139" s="1">
        <f>IF($O139="include",IF(AF139&gt;0,1+MAX(R140:R$2005),0),0)</f>
        <v>0</v>
      </c>
      <c r="S139" s="1">
        <f>IF($O139="include",IF(AG139&gt;0,1+MAX(S140:S$2005),0),0)</f>
        <v>0</v>
      </c>
      <c r="T139" s="1">
        <f>IF($O139="include",IF(AH139&gt;0,1+MAX(T140:T$2005),0),0)</f>
        <v>0</v>
      </c>
      <c r="U139" s="1">
        <f>IF($O139="include",IF(AI139&gt;0,1+MAX(U140:U$2005),0),0)</f>
        <v>0</v>
      </c>
      <c r="V139" s="1">
        <f>IF($O139="include",IF(AJ139&gt;0,1+MAX(V140:V$2005),0),0)</f>
        <v>0</v>
      </c>
      <c r="W139" s="1">
        <f>IF($O139="include",IF(AK139&gt;0,1+MAX(W140:W$2005),0),0)</f>
        <v>0</v>
      </c>
      <c r="X139" s="1">
        <f>IF($O139="include",IF(AL139&gt;0,1+MAX(X140:X$2005),0),0)</f>
        <v>0</v>
      </c>
      <c r="Y139" s="22" t="str">
        <f t="shared" si="41"/>
        <v xml:space="preserve">1 - </v>
      </c>
      <c r="AA139" s="42"/>
      <c r="AB139" s="43"/>
      <c r="AC139" s="43"/>
      <c r="AD139" s="44"/>
      <c r="AE139" s="11">
        <f t="shared" si="42"/>
        <v>0</v>
      </c>
      <c r="AF139" s="41"/>
      <c r="AG139" s="41"/>
      <c r="AH139" s="41"/>
      <c r="AI139" s="41"/>
      <c r="AJ139" s="41"/>
      <c r="AK139" s="41"/>
      <c r="AL139" s="41"/>
      <c r="BA139" s="1">
        <f t="shared" si="43"/>
        <v>0</v>
      </c>
      <c r="BB139" s="1">
        <f t="shared" si="44"/>
        <v>0</v>
      </c>
      <c r="BC139" s="1" t="str">
        <f t="shared" si="45"/>
        <v>No</v>
      </c>
      <c r="BD139" s="1">
        <f t="shared" si="46"/>
        <v>0</v>
      </c>
      <c r="BE139" s="1">
        <f t="shared" si="47"/>
        <v>0</v>
      </c>
      <c r="BF139" s="1">
        <f t="shared" si="48"/>
        <v>0</v>
      </c>
      <c r="BG139" s="1">
        <v>135</v>
      </c>
      <c r="BH139" s="1" t="e">
        <f t="shared" si="49"/>
        <v>#N/A</v>
      </c>
      <c r="BI139" s="1">
        <f t="shared" si="51"/>
        <v>2</v>
      </c>
      <c r="BJ139" s="1" t="e">
        <f t="shared" si="50"/>
        <v>#N/A</v>
      </c>
    </row>
    <row r="140" spans="1:62" x14ac:dyDescent="0.25">
      <c r="A140" s="1">
        <f t="shared" si="37"/>
        <v>1</v>
      </c>
      <c r="B140" s="1">
        <f>IF(YEAR(AD140)=$B$3,YEAR('Apartment Expenses'!AD140)&amp;" - "&amp;'Apartment Expenses'!AC140,0)</f>
        <v>0</v>
      </c>
      <c r="C140" s="1">
        <f t="shared" si="38"/>
        <v>0</v>
      </c>
      <c r="E140" s="1">
        <v>136</v>
      </c>
      <c r="F140" s="1">
        <f t="shared" si="39"/>
        <v>1</v>
      </c>
      <c r="G140" s="1">
        <f t="shared" si="35"/>
        <v>0</v>
      </c>
      <c r="H140" s="1">
        <f t="shared" si="36"/>
        <v>0</v>
      </c>
      <c r="J140" s="1" t="str">
        <f t="shared" si="40"/>
        <v>1900</v>
      </c>
      <c r="M140" s="1">
        <f>HLOOKUP('Expense History'!$AD$3,$P$4:$X$2004,ROW('Apartment Expenses'!L140)-3,0)</f>
        <v>0</v>
      </c>
      <c r="N140" s="1">
        <f>IF('Expense History'!$AD$3=Data!$G$4,'Apartment Expenses'!AE140,HLOOKUP('Expense History'!$AD$3,'Apartment Expenses'!$AE$4:$AL$2004,(ROW('Apartment Expenses'!M140)-3)))</f>
        <v>0</v>
      </c>
      <c r="O140" s="1" t="str">
        <f>IF($O$2="ALL",IF(VLOOKUP(AA140,'Expense History'!$AA$6:$AB$36,2,0)="x","include",0),IF(AND(VLOOKUP(AA140,'Expense History'!$AA$6:$AB$36,2,0)="x",AC140=$O$2),"include",0))</f>
        <v>include</v>
      </c>
      <c r="P140" s="1">
        <f>IF(O140="include",IF(AE140&gt;0,1+MAX(P141:P$2005),0),0)</f>
        <v>0</v>
      </c>
      <c r="Q140" s="1">
        <f>IF(AND(ISBLANK(AA139),AE139=0),0,(IF(MAX(Q141:Q$2005)&gt;0,0,ROW(R140))))</f>
        <v>0</v>
      </c>
      <c r="R140" s="1">
        <f>IF($O140="include",IF(AF140&gt;0,1+MAX(R141:R$2005),0),0)</f>
        <v>0</v>
      </c>
      <c r="S140" s="1">
        <f>IF($O140="include",IF(AG140&gt;0,1+MAX(S141:S$2005),0),0)</f>
        <v>0</v>
      </c>
      <c r="T140" s="1">
        <f>IF($O140="include",IF(AH140&gt;0,1+MAX(T141:T$2005),0),0)</f>
        <v>0</v>
      </c>
      <c r="U140" s="1">
        <f>IF($O140="include",IF(AI140&gt;0,1+MAX(U141:U$2005),0),0)</f>
        <v>0</v>
      </c>
      <c r="V140" s="1">
        <f>IF($O140="include",IF(AJ140&gt;0,1+MAX(V141:V$2005),0),0)</f>
        <v>0</v>
      </c>
      <c r="W140" s="1">
        <f>IF($O140="include",IF(AK140&gt;0,1+MAX(W141:W$2005),0),0)</f>
        <v>0</v>
      </c>
      <c r="X140" s="1">
        <f>IF($O140="include",IF(AL140&gt;0,1+MAX(X141:X$2005),0),0)</f>
        <v>0</v>
      </c>
      <c r="Y140" s="22" t="str">
        <f t="shared" si="41"/>
        <v xml:space="preserve">1 - </v>
      </c>
      <c r="AA140" s="42"/>
      <c r="AB140" s="43"/>
      <c r="AC140" s="43"/>
      <c r="AD140" s="44"/>
      <c r="AE140" s="11">
        <f t="shared" si="42"/>
        <v>0</v>
      </c>
      <c r="AF140" s="41"/>
      <c r="AG140" s="41"/>
      <c r="AH140" s="41"/>
      <c r="AI140" s="41"/>
      <c r="AJ140" s="41"/>
      <c r="AK140" s="41"/>
      <c r="AL140" s="41"/>
      <c r="BA140" s="1">
        <f t="shared" si="43"/>
        <v>0</v>
      </c>
      <c r="BB140" s="1">
        <f t="shared" si="44"/>
        <v>0</v>
      </c>
      <c r="BC140" s="1" t="str">
        <f t="shared" si="45"/>
        <v>No</v>
      </c>
      <c r="BD140" s="1">
        <f t="shared" si="46"/>
        <v>0</v>
      </c>
      <c r="BE140" s="1">
        <f t="shared" si="47"/>
        <v>0</v>
      </c>
      <c r="BF140" s="1">
        <f t="shared" si="48"/>
        <v>0</v>
      </c>
      <c r="BG140" s="1">
        <v>136</v>
      </c>
      <c r="BH140" s="1" t="e">
        <f t="shared" si="49"/>
        <v>#N/A</v>
      </c>
      <c r="BI140" s="1">
        <f t="shared" si="51"/>
        <v>2</v>
      </c>
      <c r="BJ140" s="1" t="e">
        <f t="shared" si="50"/>
        <v>#N/A</v>
      </c>
    </row>
    <row r="141" spans="1:62" x14ac:dyDescent="0.25">
      <c r="A141" s="1">
        <f t="shared" si="37"/>
        <v>1</v>
      </c>
      <c r="B141" s="1">
        <f>IF(YEAR(AD141)=$B$3,YEAR('Apartment Expenses'!AD141)&amp;" - "&amp;'Apartment Expenses'!AC141,0)</f>
        <v>0</v>
      </c>
      <c r="C141" s="1">
        <f t="shared" si="38"/>
        <v>0</v>
      </c>
      <c r="E141" s="1">
        <v>137</v>
      </c>
      <c r="F141" s="1">
        <f t="shared" si="39"/>
        <v>1</v>
      </c>
      <c r="G141" s="1">
        <f t="shared" si="35"/>
        <v>0</v>
      </c>
      <c r="H141" s="1">
        <f t="shared" si="36"/>
        <v>0</v>
      </c>
      <c r="J141" s="1" t="str">
        <f t="shared" si="40"/>
        <v>1900</v>
      </c>
      <c r="M141" s="1">
        <f>HLOOKUP('Expense History'!$AD$3,$P$4:$X$2004,ROW('Apartment Expenses'!L141)-3,0)</f>
        <v>0</v>
      </c>
      <c r="N141" s="1">
        <f>IF('Expense History'!$AD$3=Data!$G$4,'Apartment Expenses'!AE141,HLOOKUP('Expense History'!$AD$3,'Apartment Expenses'!$AE$4:$AL$2004,(ROW('Apartment Expenses'!M141)-3)))</f>
        <v>0</v>
      </c>
      <c r="O141" s="1" t="str">
        <f>IF($O$2="ALL",IF(VLOOKUP(AA141,'Expense History'!$AA$6:$AB$36,2,0)="x","include",0),IF(AND(VLOOKUP(AA141,'Expense History'!$AA$6:$AB$36,2,0)="x",AC141=$O$2),"include",0))</f>
        <v>include</v>
      </c>
      <c r="P141" s="1">
        <f>IF(O141="include",IF(AE141&gt;0,1+MAX(P142:P$2005),0),0)</f>
        <v>0</v>
      </c>
      <c r="Q141" s="1">
        <f>IF(AND(ISBLANK(AA140),AE140=0),0,(IF(MAX(Q142:Q$2005)&gt;0,0,ROW(R141))))</f>
        <v>0</v>
      </c>
      <c r="R141" s="1">
        <f>IF($O141="include",IF(AF141&gt;0,1+MAX(R142:R$2005),0),0)</f>
        <v>0</v>
      </c>
      <c r="S141" s="1">
        <f>IF($O141="include",IF(AG141&gt;0,1+MAX(S142:S$2005),0),0)</f>
        <v>0</v>
      </c>
      <c r="T141" s="1">
        <f>IF($O141="include",IF(AH141&gt;0,1+MAX(T142:T$2005),0),0)</f>
        <v>0</v>
      </c>
      <c r="U141" s="1">
        <f>IF($O141="include",IF(AI141&gt;0,1+MAX(U142:U$2005),0),0)</f>
        <v>0</v>
      </c>
      <c r="V141" s="1">
        <f>IF($O141="include",IF(AJ141&gt;0,1+MAX(V142:V$2005),0),0)</f>
        <v>0</v>
      </c>
      <c r="W141" s="1">
        <f>IF($O141="include",IF(AK141&gt;0,1+MAX(W142:W$2005),0),0)</f>
        <v>0</v>
      </c>
      <c r="X141" s="1">
        <f>IF($O141="include",IF(AL141&gt;0,1+MAX(X142:X$2005),0),0)</f>
        <v>0</v>
      </c>
      <c r="Y141" s="22" t="str">
        <f t="shared" si="41"/>
        <v xml:space="preserve">1 - </v>
      </c>
      <c r="AA141" s="42"/>
      <c r="AB141" s="43"/>
      <c r="AC141" s="43"/>
      <c r="AD141" s="44"/>
      <c r="AE141" s="11">
        <f t="shared" si="42"/>
        <v>0</v>
      </c>
      <c r="AF141" s="41"/>
      <c r="AG141" s="41"/>
      <c r="AH141" s="41"/>
      <c r="AI141" s="41"/>
      <c r="AJ141" s="41"/>
      <c r="AK141" s="41"/>
      <c r="AL141" s="41"/>
      <c r="BA141" s="1">
        <f t="shared" si="43"/>
        <v>0</v>
      </c>
      <c r="BB141" s="1">
        <f t="shared" si="44"/>
        <v>0</v>
      </c>
      <c r="BC141" s="1" t="str">
        <f t="shared" si="45"/>
        <v>No</v>
      </c>
      <c r="BD141" s="1">
        <f t="shared" si="46"/>
        <v>0</v>
      </c>
      <c r="BE141" s="1">
        <f t="shared" si="47"/>
        <v>0</v>
      </c>
      <c r="BF141" s="1">
        <f t="shared" si="48"/>
        <v>0</v>
      </c>
      <c r="BG141" s="1">
        <v>137</v>
      </c>
      <c r="BH141" s="1" t="e">
        <f t="shared" si="49"/>
        <v>#N/A</v>
      </c>
      <c r="BI141" s="1">
        <f t="shared" si="51"/>
        <v>2</v>
      </c>
      <c r="BJ141" s="1" t="e">
        <f t="shared" si="50"/>
        <v>#N/A</v>
      </c>
    </row>
    <row r="142" spans="1:62" x14ac:dyDescent="0.25">
      <c r="A142" s="1">
        <f t="shared" si="37"/>
        <v>1</v>
      </c>
      <c r="B142" s="1">
        <f>IF(YEAR(AD142)=$B$3,YEAR('Apartment Expenses'!AD142)&amp;" - "&amp;'Apartment Expenses'!AC142,0)</f>
        <v>0</v>
      </c>
      <c r="C142" s="1">
        <f t="shared" si="38"/>
        <v>0</v>
      </c>
      <c r="E142" s="1">
        <v>138</v>
      </c>
      <c r="F142" s="1">
        <f t="shared" si="39"/>
        <v>1</v>
      </c>
      <c r="G142" s="1">
        <f t="shared" si="35"/>
        <v>0</v>
      </c>
      <c r="H142" s="1">
        <f t="shared" si="36"/>
        <v>0</v>
      </c>
      <c r="J142" s="1" t="str">
        <f t="shared" si="40"/>
        <v>1900</v>
      </c>
      <c r="M142" s="1">
        <f>HLOOKUP('Expense History'!$AD$3,$P$4:$X$2004,ROW('Apartment Expenses'!L142)-3,0)</f>
        <v>0</v>
      </c>
      <c r="N142" s="1">
        <f>IF('Expense History'!$AD$3=Data!$G$4,'Apartment Expenses'!AE142,HLOOKUP('Expense History'!$AD$3,'Apartment Expenses'!$AE$4:$AL$2004,(ROW('Apartment Expenses'!M142)-3)))</f>
        <v>0</v>
      </c>
      <c r="O142" s="1" t="str">
        <f>IF($O$2="ALL",IF(VLOOKUP(AA142,'Expense History'!$AA$6:$AB$36,2,0)="x","include",0),IF(AND(VLOOKUP(AA142,'Expense History'!$AA$6:$AB$36,2,0)="x",AC142=$O$2),"include",0))</f>
        <v>include</v>
      </c>
      <c r="P142" s="1">
        <f>IF(O142="include",IF(AE142&gt;0,1+MAX(P143:P$2005),0),0)</f>
        <v>0</v>
      </c>
      <c r="Q142" s="1">
        <f>IF(AND(ISBLANK(AA141),AE141=0),0,(IF(MAX(Q143:Q$2005)&gt;0,0,ROW(R142))))</f>
        <v>0</v>
      </c>
      <c r="R142" s="1">
        <f>IF($O142="include",IF(AF142&gt;0,1+MAX(R143:R$2005),0),0)</f>
        <v>0</v>
      </c>
      <c r="S142" s="1">
        <f>IF($O142="include",IF(AG142&gt;0,1+MAX(S143:S$2005),0),0)</f>
        <v>0</v>
      </c>
      <c r="T142" s="1">
        <f>IF($O142="include",IF(AH142&gt;0,1+MAX(T143:T$2005),0),0)</f>
        <v>0</v>
      </c>
      <c r="U142" s="1">
        <f>IF($O142="include",IF(AI142&gt;0,1+MAX(U143:U$2005),0),0)</f>
        <v>0</v>
      </c>
      <c r="V142" s="1">
        <f>IF($O142="include",IF(AJ142&gt;0,1+MAX(V143:V$2005),0),0)</f>
        <v>0</v>
      </c>
      <c r="W142" s="1">
        <f>IF($O142="include",IF(AK142&gt;0,1+MAX(W143:W$2005),0),0)</f>
        <v>0</v>
      </c>
      <c r="X142" s="1">
        <f>IF($O142="include",IF(AL142&gt;0,1+MAX(X143:X$2005),0),0)</f>
        <v>0</v>
      </c>
      <c r="Y142" s="22" t="str">
        <f t="shared" si="41"/>
        <v xml:space="preserve">1 - </v>
      </c>
      <c r="AA142" s="42"/>
      <c r="AB142" s="43"/>
      <c r="AC142" s="43"/>
      <c r="AD142" s="44"/>
      <c r="AE142" s="11">
        <f t="shared" si="42"/>
        <v>0</v>
      </c>
      <c r="AF142" s="41"/>
      <c r="AG142" s="41"/>
      <c r="AH142" s="41"/>
      <c r="AI142" s="41"/>
      <c r="AJ142" s="41"/>
      <c r="AK142" s="41"/>
      <c r="AL142" s="41"/>
      <c r="BA142" s="1">
        <f t="shared" si="43"/>
        <v>0</v>
      </c>
      <c r="BB142" s="1">
        <f t="shared" si="44"/>
        <v>0</v>
      </c>
      <c r="BC142" s="1" t="str">
        <f t="shared" si="45"/>
        <v>No</v>
      </c>
      <c r="BD142" s="1">
        <f t="shared" si="46"/>
        <v>0</v>
      </c>
      <c r="BE142" s="1">
        <f t="shared" si="47"/>
        <v>0</v>
      </c>
      <c r="BF142" s="1">
        <f t="shared" si="48"/>
        <v>0</v>
      </c>
      <c r="BG142" s="1">
        <v>138</v>
      </c>
      <c r="BH142" s="1" t="e">
        <f t="shared" si="49"/>
        <v>#N/A</v>
      </c>
      <c r="BI142" s="1">
        <f t="shared" si="51"/>
        <v>2</v>
      </c>
      <c r="BJ142" s="1" t="e">
        <f t="shared" si="50"/>
        <v>#N/A</v>
      </c>
    </row>
    <row r="143" spans="1:62" x14ac:dyDescent="0.25">
      <c r="A143" s="1">
        <f t="shared" si="37"/>
        <v>1</v>
      </c>
      <c r="B143" s="1">
        <f>IF(YEAR(AD143)=$B$3,YEAR('Apartment Expenses'!AD143)&amp;" - "&amp;'Apartment Expenses'!AC143,0)</f>
        <v>0</v>
      </c>
      <c r="C143" s="1">
        <f t="shared" si="38"/>
        <v>0</v>
      </c>
      <c r="E143" s="1">
        <v>139</v>
      </c>
      <c r="F143" s="1">
        <f t="shared" si="39"/>
        <v>1</v>
      </c>
      <c r="G143" s="1">
        <f t="shared" si="35"/>
        <v>0</v>
      </c>
      <c r="H143" s="1">
        <f t="shared" si="36"/>
        <v>0</v>
      </c>
      <c r="J143" s="1" t="str">
        <f t="shared" si="40"/>
        <v>1900</v>
      </c>
      <c r="M143" s="1">
        <f>HLOOKUP('Expense History'!$AD$3,$P$4:$X$2004,ROW('Apartment Expenses'!L143)-3,0)</f>
        <v>0</v>
      </c>
      <c r="N143" s="1">
        <f>IF('Expense History'!$AD$3=Data!$G$4,'Apartment Expenses'!AE143,HLOOKUP('Expense History'!$AD$3,'Apartment Expenses'!$AE$4:$AL$2004,(ROW('Apartment Expenses'!M143)-3)))</f>
        <v>0</v>
      </c>
      <c r="O143" s="1" t="str">
        <f>IF($O$2="ALL",IF(VLOOKUP(AA143,'Expense History'!$AA$6:$AB$36,2,0)="x","include",0),IF(AND(VLOOKUP(AA143,'Expense History'!$AA$6:$AB$36,2,0)="x",AC143=$O$2),"include",0))</f>
        <v>include</v>
      </c>
      <c r="P143" s="1">
        <f>IF(O143="include",IF(AE143&gt;0,1+MAX(P144:P$2005),0),0)</f>
        <v>0</v>
      </c>
      <c r="Q143" s="1">
        <f>IF(AND(ISBLANK(AA142),AE142=0),0,(IF(MAX(Q144:Q$2005)&gt;0,0,ROW(R143))))</f>
        <v>0</v>
      </c>
      <c r="R143" s="1">
        <f>IF($O143="include",IF(AF143&gt;0,1+MAX(R144:R$2005),0),0)</f>
        <v>0</v>
      </c>
      <c r="S143" s="1">
        <f>IF($O143="include",IF(AG143&gt;0,1+MAX(S144:S$2005),0),0)</f>
        <v>0</v>
      </c>
      <c r="T143" s="1">
        <f>IF($O143="include",IF(AH143&gt;0,1+MAX(T144:T$2005),0),0)</f>
        <v>0</v>
      </c>
      <c r="U143" s="1">
        <f>IF($O143="include",IF(AI143&gt;0,1+MAX(U144:U$2005),0),0)</f>
        <v>0</v>
      </c>
      <c r="V143" s="1">
        <f>IF($O143="include",IF(AJ143&gt;0,1+MAX(V144:V$2005),0),0)</f>
        <v>0</v>
      </c>
      <c r="W143" s="1">
        <f>IF($O143="include",IF(AK143&gt;0,1+MAX(W144:W$2005),0),0)</f>
        <v>0</v>
      </c>
      <c r="X143" s="1">
        <f>IF($O143="include",IF(AL143&gt;0,1+MAX(X144:X$2005),0),0)</f>
        <v>0</v>
      </c>
      <c r="Y143" s="22" t="str">
        <f t="shared" si="41"/>
        <v xml:space="preserve">1 - </v>
      </c>
      <c r="AA143" s="42"/>
      <c r="AB143" s="43"/>
      <c r="AC143" s="43"/>
      <c r="AD143" s="44"/>
      <c r="AE143" s="11">
        <f t="shared" si="42"/>
        <v>0</v>
      </c>
      <c r="AF143" s="41"/>
      <c r="AG143" s="41"/>
      <c r="AH143" s="41"/>
      <c r="AI143" s="41"/>
      <c r="AJ143" s="41"/>
      <c r="AK143" s="41"/>
      <c r="AL143" s="41"/>
      <c r="BA143" s="1">
        <f t="shared" si="43"/>
        <v>0</v>
      </c>
      <c r="BB143" s="1">
        <f t="shared" si="44"/>
        <v>0</v>
      </c>
      <c r="BC143" s="1" t="str">
        <f t="shared" si="45"/>
        <v>No</v>
      </c>
      <c r="BD143" s="1">
        <f t="shared" si="46"/>
        <v>0</v>
      </c>
      <c r="BE143" s="1">
        <f t="shared" si="47"/>
        <v>0</v>
      </c>
      <c r="BF143" s="1">
        <f t="shared" si="48"/>
        <v>0</v>
      </c>
      <c r="BG143" s="1">
        <v>139</v>
      </c>
      <c r="BH143" s="1" t="e">
        <f t="shared" si="49"/>
        <v>#N/A</v>
      </c>
      <c r="BI143" s="1">
        <f t="shared" si="51"/>
        <v>2</v>
      </c>
      <c r="BJ143" s="1" t="e">
        <f t="shared" si="50"/>
        <v>#N/A</v>
      </c>
    </row>
    <row r="144" spans="1:62" x14ac:dyDescent="0.25">
      <c r="A144" s="1">
        <f t="shared" si="37"/>
        <v>1</v>
      </c>
      <c r="B144" s="1">
        <f>IF(YEAR(AD144)=$B$3,YEAR('Apartment Expenses'!AD144)&amp;" - "&amp;'Apartment Expenses'!AC144,0)</f>
        <v>0</v>
      </c>
      <c r="C144" s="1">
        <f t="shared" si="38"/>
        <v>0</v>
      </c>
      <c r="E144" s="1">
        <v>140</v>
      </c>
      <c r="F144" s="1">
        <f t="shared" si="39"/>
        <v>1</v>
      </c>
      <c r="G144" s="1">
        <f t="shared" si="35"/>
        <v>0</v>
      </c>
      <c r="H144" s="1">
        <f t="shared" si="36"/>
        <v>0</v>
      </c>
      <c r="J144" s="1" t="str">
        <f t="shared" si="40"/>
        <v>1900</v>
      </c>
      <c r="M144" s="1">
        <f>HLOOKUP('Expense History'!$AD$3,$P$4:$X$2004,ROW('Apartment Expenses'!L144)-3,0)</f>
        <v>0</v>
      </c>
      <c r="N144" s="1">
        <f>IF('Expense History'!$AD$3=Data!$G$4,'Apartment Expenses'!AE144,HLOOKUP('Expense History'!$AD$3,'Apartment Expenses'!$AE$4:$AL$2004,(ROW('Apartment Expenses'!M144)-3)))</f>
        <v>0</v>
      </c>
      <c r="O144" s="1" t="str">
        <f>IF($O$2="ALL",IF(VLOOKUP(AA144,'Expense History'!$AA$6:$AB$36,2,0)="x","include",0),IF(AND(VLOOKUP(AA144,'Expense History'!$AA$6:$AB$36,2,0)="x",AC144=$O$2),"include",0))</f>
        <v>include</v>
      </c>
      <c r="P144" s="1">
        <f>IF(O144="include",IF(AE144&gt;0,1+MAX(P145:P$2005),0),0)</f>
        <v>0</v>
      </c>
      <c r="Q144" s="1">
        <f>IF(AND(ISBLANK(AA143),AE143=0),0,(IF(MAX(Q145:Q$2005)&gt;0,0,ROW(R144))))</f>
        <v>0</v>
      </c>
      <c r="R144" s="1">
        <f>IF($O144="include",IF(AF144&gt;0,1+MAX(R145:R$2005),0),0)</f>
        <v>0</v>
      </c>
      <c r="S144" s="1">
        <f>IF($O144="include",IF(AG144&gt;0,1+MAX(S145:S$2005),0),0)</f>
        <v>0</v>
      </c>
      <c r="T144" s="1">
        <f>IF($O144="include",IF(AH144&gt;0,1+MAX(T145:T$2005),0),0)</f>
        <v>0</v>
      </c>
      <c r="U144" s="1">
        <f>IF($O144="include",IF(AI144&gt;0,1+MAX(U145:U$2005),0),0)</f>
        <v>0</v>
      </c>
      <c r="V144" s="1">
        <f>IF($O144="include",IF(AJ144&gt;0,1+MAX(V145:V$2005),0),0)</f>
        <v>0</v>
      </c>
      <c r="W144" s="1">
        <f>IF($O144="include",IF(AK144&gt;0,1+MAX(W145:W$2005),0),0)</f>
        <v>0</v>
      </c>
      <c r="X144" s="1">
        <f>IF($O144="include",IF(AL144&gt;0,1+MAX(X145:X$2005),0),0)</f>
        <v>0</v>
      </c>
      <c r="Y144" s="22" t="str">
        <f t="shared" si="41"/>
        <v xml:space="preserve">1 - </v>
      </c>
      <c r="AA144" s="42"/>
      <c r="AB144" s="43"/>
      <c r="AC144" s="43"/>
      <c r="AD144" s="44"/>
      <c r="AE144" s="11">
        <f t="shared" si="42"/>
        <v>0</v>
      </c>
      <c r="AF144" s="41"/>
      <c r="AG144" s="41"/>
      <c r="AH144" s="41"/>
      <c r="AI144" s="41"/>
      <c r="AJ144" s="41"/>
      <c r="AK144" s="41"/>
      <c r="AL144" s="41"/>
      <c r="BA144" s="1">
        <f t="shared" si="43"/>
        <v>0</v>
      </c>
      <c r="BB144" s="1">
        <f t="shared" si="44"/>
        <v>0</v>
      </c>
      <c r="BC144" s="1" t="str">
        <f t="shared" si="45"/>
        <v>No</v>
      </c>
      <c r="BD144" s="1">
        <f t="shared" si="46"/>
        <v>0</v>
      </c>
      <c r="BE144" s="1">
        <f t="shared" si="47"/>
        <v>0</v>
      </c>
      <c r="BF144" s="1">
        <f t="shared" si="48"/>
        <v>0</v>
      </c>
      <c r="BG144" s="1">
        <v>140</v>
      </c>
      <c r="BH144" s="1" t="e">
        <f t="shared" si="49"/>
        <v>#N/A</v>
      </c>
      <c r="BI144" s="1">
        <f t="shared" si="51"/>
        <v>2</v>
      </c>
      <c r="BJ144" s="1" t="e">
        <f t="shared" si="50"/>
        <v>#N/A</v>
      </c>
    </row>
    <row r="145" spans="1:62" x14ac:dyDescent="0.25">
      <c r="A145" s="1">
        <f t="shared" si="37"/>
        <v>1</v>
      </c>
      <c r="B145" s="1">
        <f>IF(YEAR(AD145)=$B$3,YEAR('Apartment Expenses'!AD145)&amp;" - "&amp;'Apartment Expenses'!AC145,0)</f>
        <v>0</v>
      </c>
      <c r="C145" s="1">
        <f t="shared" si="38"/>
        <v>0</v>
      </c>
      <c r="E145" s="1">
        <v>141</v>
      </c>
      <c r="F145" s="1">
        <f t="shared" si="39"/>
        <v>1</v>
      </c>
      <c r="G145" s="1">
        <f t="shared" si="35"/>
        <v>0</v>
      </c>
      <c r="H145" s="1">
        <f t="shared" si="36"/>
        <v>0</v>
      </c>
      <c r="J145" s="1" t="str">
        <f t="shared" si="40"/>
        <v>1900</v>
      </c>
      <c r="M145" s="1">
        <f>HLOOKUP('Expense History'!$AD$3,$P$4:$X$2004,ROW('Apartment Expenses'!L145)-3,0)</f>
        <v>0</v>
      </c>
      <c r="N145" s="1">
        <f>IF('Expense History'!$AD$3=Data!$G$4,'Apartment Expenses'!AE145,HLOOKUP('Expense History'!$AD$3,'Apartment Expenses'!$AE$4:$AL$2004,(ROW('Apartment Expenses'!M145)-3)))</f>
        <v>0</v>
      </c>
      <c r="O145" s="1" t="str">
        <f>IF($O$2="ALL",IF(VLOOKUP(AA145,'Expense History'!$AA$6:$AB$36,2,0)="x","include",0),IF(AND(VLOOKUP(AA145,'Expense History'!$AA$6:$AB$36,2,0)="x",AC145=$O$2),"include",0))</f>
        <v>include</v>
      </c>
      <c r="P145" s="1">
        <f>IF(O145="include",IF(AE145&gt;0,1+MAX(P146:P$2005),0),0)</f>
        <v>0</v>
      </c>
      <c r="Q145" s="1">
        <f>IF(AND(ISBLANK(AA144),AE144=0),0,(IF(MAX(Q146:Q$2005)&gt;0,0,ROW(R145))))</f>
        <v>0</v>
      </c>
      <c r="R145" s="1">
        <f>IF($O145="include",IF(AF145&gt;0,1+MAX(R146:R$2005),0),0)</f>
        <v>0</v>
      </c>
      <c r="S145" s="1">
        <f>IF($O145="include",IF(AG145&gt;0,1+MAX(S146:S$2005),0),0)</f>
        <v>0</v>
      </c>
      <c r="T145" s="1">
        <f>IF($O145="include",IF(AH145&gt;0,1+MAX(T146:T$2005),0),0)</f>
        <v>0</v>
      </c>
      <c r="U145" s="1">
        <f>IF($O145="include",IF(AI145&gt;0,1+MAX(U146:U$2005),0),0)</f>
        <v>0</v>
      </c>
      <c r="V145" s="1">
        <f>IF($O145="include",IF(AJ145&gt;0,1+MAX(V146:V$2005),0),0)</f>
        <v>0</v>
      </c>
      <c r="W145" s="1">
        <f>IF($O145="include",IF(AK145&gt;0,1+MAX(W146:W$2005),0),0)</f>
        <v>0</v>
      </c>
      <c r="X145" s="1">
        <f>IF($O145="include",IF(AL145&gt;0,1+MAX(X146:X$2005),0),0)</f>
        <v>0</v>
      </c>
      <c r="Y145" s="22" t="str">
        <f t="shared" si="41"/>
        <v xml:space="preserve">1 - </v>
      </c>
      <c r="AA145" s="42"/>
      <c r="AB145" s="43"/>
      <c r="AC145" s="43"/>
      <c r="AD145" s="44"/>
      <c r="AE145" s="11">
        <f t="shared" si="42"/>
        <v>0</v>
      </c>
      <c r="AF145" s="41"/>
      <c r="AG145" s="41"/>
      <c r="AH145" s="41"/>
      <c r="AI145" s="41"/>
      <c r="AJ145" s="41"/>
      <c r="AK145" s="41"/>
      <c r="AL145" s="41"/>
      <c r="BA145" s="1">
        <f t="shared" si="43"/>
        <v>0</v>
      </c>
      <c r="BB145" s="1">
        <f t="shared" si="44"/>
        <v>0</v>
      </c>
      <c r="BC145" s="1" t="str">
        <f t="shared" si="45"/>
        <v>No</v>
      </c>
      <c r="BD145" s="1">
        <f t="shared" si="46"/>
        <v>0</v>
      </c>
      <c r="BE145" s="1">
        <f t="shared" si="47"/>
        <v>0</v>
      </c>
      <c r="BF145" s="1">
        <f t="shared" si="48"/>
        <v>0</v>
      </c>
      <c r="BG145" s="1">
        <v>141</v>
      </c>
      <c r="BH145" s="1" t="e">
        <f t="shared" si="49"/>
        <v>#N/A</v>
      </c>
      <c r="BI145" s="1">
        <f t="shared" si="51"/>
        <v>2</v>
      </c>
      <c r="BJ145" s="1" t="e">
        <f t="shared" si="50"/>
        <v>#N/A</v>
      </c>
    </row>
    <row r="146" spans="1:62" x14ac:dyDescent="0.25">
      <c r="A146" s="1">
        <f t="shared" si="37"/>
        <v>1</v>
      </c>
      <c r="B146" s="1">
        <f>IF(YEAR(AD146)=$B$3,YEAR('Apartment Expenses'!AD146)&amp;" - "&amp;'Apartment Expenses'!AC146,0)</f>
        <v>0</v>
      </c>
      <c r="C146" s="1">
        <f t="shared" si="38"/>
        <v>0</v>
      </c>
      <c r="E146" s="1">
        <v>142</v>
      </c>
      <c r="F146" s="1">
        <f t="shared" si="39"/>
        <v>1</v>
      </c>
      <c r="G146" s="1">
        <f t="shared" si="35"/>
        <v>0</v>
      </c>
      <c r="H146" s="1">
        <f t="shared" si="36"/>
        <v>0</v>
      </c>
      <c r="J146" s="1" t="str">
        <f t="shared" si="40"/>
        <v>1900</v>
      </c>
      <c r="M146" s="1">
        <f>HLOOKUP('Expense History'!$AD$3,$P$4:$X$2004,ROW('Apartment Expenses'!L146)-3,0)</f>
        <v>0</v>
      </c>
      <c r="N146" s="1">
        <f>IF('Expense History'!$AD$3=Data!$G$4,'Apartment Expenses'!AE146,HLOOKUP('Expense History'!$AD$3,'Apartment Expenses'!$AE$4:$AL$2004,(ROW('Apartment Expenses'!M146)-3)))</f>
        <v>0</v>
      </c>
      <c r="O146" s="1" t="str">
        <f>IF($O$2="ALL",IF(VLOOKUP(AA146,'Expense History'!$AA$6:$AB$36,2,0)="x","include",0),IF(AND(VLOOKUP(AA146,'Expense History'!$AA$6:$AB$36,2,0)="x",AC146=$O$2),"include",0))</f>
        <v>include</v>
      </c>
      <c r="P146" s="1">
        <f>IF(O146="include",IF(AE146&gt;0,1+MAX(P147:P$2005),0),0)</f>
        <v>0</v>
      </c>
      <c r="Q146" s="1">
        <f>IF(AND(ISBLANK(AA145),AE145=0),0,(IF(MAX(Q147:Q$2005)&gt;0,0,ROW(R146))))</f>
        <v>0</v>
      </c>
      <c r="R146" s="1">
        <f>IF($O146="include",IF(AF146&gt;0,1+MAX(R147:R$2005),0),0)</f>
        <v>0</v>
      </c>
      <c r="S146" s="1">
        <f>IF($O146="include",IF(AG146&gt;0,1+MAX(S147:S$2005),0),0)</f>
        <v>0</v>
      </c>
      <c r="T146" s="1">
        <f>IF($O146="include",IF(AH146&gt;0,1+MAX(T147:T$2005),0),0)</f>
        <v>0</v>
      </c>
      <c r="U146" s="1">
        <f>IF($O146="include",IF(AI146&gt;0,1+MAX(U147:U$2005),0),0)</f>
        <v>0</v>
      </c>
      <c r="V146" s="1">
        <f>IF($O146="include",IF(AJ146&gt;0,1+MAX(V147:V$2005),0),0)</f>
        <v>0</v>
      </c>
      <c r="W146" s="1">
        <f>IF($O146="include",IF(AK146&gt;0,1+MAX(W147:W$2005),0),0)</f>
        <v>0</v>
      </c>
      <c r="X146" s="1">
        <f>IF($O146="include",IF(AL146&gt;0,1+MAX(X147:X$2005),0),0)</f>
        <v>0</v>
      </c>
      <c r="Y146" s="22" t="str">
        <f t="shared" si="41"/>
        <v xml:space="preserve">1 - </v>
      </c>
      <c r="AA146" s="42"/>
      <c r="AB146" s="43"/>
      <c r="AC146" s="43"/>
      <c r="AD146" s="44"/>
      <c r="AE146" s="11">
        <f t="shared" si="42"/>
        <v>0</v>
      </c>
      <c r="AF146" s="41"/>
      <c r="AG146" s="41"/>
      <c r="AH146" s="41"/>
      <c r="AI146" s="41"/>
      <c r="AJ146" s="41"/>
      <c r="AK146" s="41"/>
      <c r="AL146" s="41"/>
      <c r="BA146" s="1">
        <f t="shared" si="43"/>
        <v>0</v>
      </c>
      <c r="BB146" s="1">
        <f t="shared" si="44"/>
        <v>0</v>
      </c>
      <c r="BC146" s="1" t="str">
        <f t="shared" si="45"/>
        <v>No</v>
      </c>
      <c r="BD146" s="1">
        <f t="shared" si="46"/>
        <v>0</v>
      </c>
      <c r="BE146" s="1">
        <f t="shared" si="47"/>
        <v>0</v>
      </c>
      <c r="BF146" s="1">
        <f t="shared" si="48"/>
        <v>0</v>
      </c>
      <c r="BG146" s="1">
        <v>142</v>
      </c>
      <c r="BH146" s="1" t="e">
        <f t="shared" si="49"/>
        <v>#N/A</v>
      </c>
      <c r="BI146" s="1">
        <f t="shared" si="51"/>
        <v>2</v>
      </c>
      <c r="BJ146" s="1" t="e">
        <f t="shared" si="50"/>
        <v>#N/A</v>
      </c>
    </row>
    <row r="147" spans="1:62" x14ac:dyDescent="0.25">
      <c r="A147" s="1">
        <f t="shared" si="37"/>
        <v>1</v>
      </c>
      <c r="B147" s="1">
        <f>IF(YEAR(AD147)=$B$3,YEAR('Apartment Expenses'!AD147)&amp;" - "&amp;'Apartment Expenses'!AC147,0)</f>
        <v>0</v>
      </c>
      <c r="C147" s="1">
        <f t="shared" si="38"/>
        <v>0</v>
      </c>
      <c r="E147" s="1">
        <v>143</v>
      </c>
      <c r="F147" s="1">
        <f t="shared" si="39"/>
        <v>1</v>
      </c>
      <c r="G147" s="1">
        <f t="shared" si="35"/>
        <v>0</v>
      </c>
      <c r="H147" s="1">
        <f t="shared" si="36"/>
        <v>0</v>
      </c>
      <c r="J147" s="1" t="str">
        <f t="shared" si="40"/>
        <v>1900</v>
      </c>
      <c r="M147" s="1">
        <f>HLOOKUP('Expense History'!$AD$3,$P$4:$X$2004,ROW('Apartment Expenses'!L147)-3,0)</f>
        <v>0</v>
      </c>
      <c r="N147" s="1">
        <f>IF('Expense History'!$AD$3=Data!$G$4,'Apartment Expenses'!AE147,HLOOKUP('Expense History'!$AD$3,'Apartment Expenses'!$AE$4:$AL$2004,(ROW('Apartment Expenses'!M147)-3)))</f>
        <v>0</v>
      </c>
      <c r="O147" s="1" t="str">
        <f>IF($O$2="ALL",IF(VLOOKUP(AA147,'Expense History'!$AA$6:$AB$36,2,0)="x","include",0),IF(AND(VLOOKUP(AA147,'Expense History'!$AA$6:$AB$36,2,0)="x",AC147=$O$2),"include",0))</f>
        <v>include</v>
      </c>
      <c r="P147" s="1">
        <f>IF(O147="include",IF(AE147&gt;0,1+MAX(P148:P$2005),0),0)</f>
        <v>0</v>
      </c>
      <c r="Q147" s="1">
        <f>IF(AND(ISBLANK(AA146),AE146=0),0,(IF(MAX(Q148:Q$2005)&gt;0,0,ROW(R147))))</f>
        <v>0</v>
      </c>
      <c r="R147" s="1">
        <f>IF($O147="include",IF(AF147&gt;0,1+MAX(R148:R$2005),0),0)</f>
        <v>0</v>
      </c>
      <c r="S147" s="1">
        <f>IF($O147="include",IF(AG147&gt;0,1+MAX(S148:S$2005),0),0)</f>
        <v>0</v>
      </c>
      <c r="T147" s="1">
        <f>IF($O147="include",IF(AH147&gt;0,1+MAX(T148:T$2005),0),0)</f>
        <v>0</v>
      </c>
      <c r="U147" s="1">
        <f>IF($O147="include",IF(AI147&gt;0,1+MAX(U148:U$2005),0),0)</f>
        <v>0</v>
      </c>
      <c r="V147" s="1">
        <f>IF($O147="include",IF(AJ147&gt;0,1+MAX(V148:V$2005),0),0)</f>
        <v>0</v>
      </c>
      <c r="W147" s="1">
        <f>IF($O147="include",IF(AK147&gt;0,1+MAX(W148:W$2005),0),0)</f>
        <v>0</v>
      </c>
      <c r="X147" s="1">
        <f>IF($O147="include",IF(AL147&gt;0,1+MAX(X148:X$2005),0),0)</f>
        <v>0</v>
      </c>
      <c r="Y147" s="22" t="str">
        <f t="shared" si="41"/>
        <v xml:space="preserve">1 - </v>
      </c>
      <c r="AA147" s="42"/>
      <c r="AB147" s="43"/>
      <c r="AC147" s="43"/>
      <c r="AD147" s="44"/>
      <c r="AE147" s="11">
        <f t="shared" si="42"/>
        <v>0</v>
      </c>
      <c r="AF147" s="41"/>
      <c r="AG147" s="41"/>
      <c r="AH147" s="41"/>
      <c r="AI147" s="41"/>
      <c r="AJ147" s="41"/>
      <c r="AK147" s="41"/>
      <c r="AL147" s="41"/>
      <c r="BA147" s="1">
        <f t="shared" si="43"/>
        <v>0</v>
      </c>
      <c r="BB147" s="1">
        <f t="shared" si="44"/>
        <v>0</v>
      </c>
      <c r="BC147" s="1" t="str">
        <f t="shared" si="45"/>
        <v>No</v>
      </c>
      <c r="BD147" s="1">
        <f t="shared" si="46"/>
        <v>0</v>
      </c>
      <c r="BE147" s="1">
        <f t="shared" si="47"/>
        <v>0</v>
      </c>
      <c r="BF147" s="1">
        <f t="shared" si="48"/>
        <v>0</v>
      </c>
      <c r="BG147" s="1">
        <v>143</v>
      </c>
      <c r="BH147" s="1" t="e">
        <f t="shared" si="49"/>
        <v>#N/A</v>
      </c>
      <c r="BI147" s="1">
        <f t="shared" si="51"/>
        <v>2</v>
      </c>
      <c r="BJ147" s="1" t="e">
        <f t="shared" si="50"/>
        <v>#N/A</v>
      </c>
    </row>
    <row r="148" spans="1:62" x14ac:dyDescent="0.25">
      <c r="A148" s="1">
        <f t="shared" si="37"/>
        <v>1</v>
      </c>
      <c r="B148" s="1">
        <f>IF(YEAR(AD148)=$B$3,YEAR('Apartment Expenses'!AD148)&amp;" - "&amp;'Apartment Expenses'!AC148,0)</f>
        <v>0</v>
      </c>
      <c r="C148" s="1">
        <f t="shared" si="38"/>
        <v>0</v>
      </c>
      <c r="E148" s="1">
        <v>144</v>
      </c>
      <c r="F148" s="1">
        <f t="shared" si="39"/>
        <v>1</v>
      </c>
      <c r="G148" s="1">
        <f t="shared" si="35"/>
        <v>0</v>
      </c>
      <c r="H148" s="1">
        <f t="shared" si="36"/>
        <v>0</v>
      </c>
      <c r="J148" s="1" t="str">
        <f t="shared" si="40"/>
        <v>1900</v>
      </c>
      <c r="M148" s="1">
        <f>HLOOKUP('Expense History'!$AD$3,$P$4:$X$2004,ROW('Apartment Expenses'!L148)-3,0)</f>
        <v>0</v>
      </c>
      <c r="N148" s="1">
        <f>IF('Expense History'!$AD$3=Data!$G$4,'Apartment Expenses'!AE148,HLOOKUP('Expense History'!$AD$3,'Apartment Expenses'!$AE$4:$AL$2004,(ROW('Apartment Expenses'!M148)-3)))</f>
        <v>0</v>
      </c>
      <c r="O148" s="1" t="str">
        <f>IF($O$2="ALL",IF(VLOOKUP(AA148,'Expense History'!$AA$6:$AB$36,2,0)="x","include",0),IF(AND(VLOOKUP(AA148,'Expense History'!$AA$6:$AB$36,2,0)="x",AC148=$O$2),"include",0))</f>
        <v>include</v>
      </c>
      <c r="P148" s="1">
        <f>IF(O148="include",IF(AE148&gt;0,1+MAX(P149:P$2005),0),0)</f>
        <v>0</v>
      </c>
      <c r="Q148" s="1">
        <f>IF(AND(ISBLANK(AA147),AE147=0),0,(IF(MAX(Q149:Q$2005)&gt;0,0,ROW(R148))))</f>
        <v>0</v>
      </c>
      <c r="R148" s="1">
        <f>IF($O148="include",IF(AF148&gt;0,1+MAX(R149:R$2005),0),0)</f>
        <v>0</v>
      </c>
      <c r="S148" s="1">
        <f>IF($O148="include",IF(AG148&gt;0,1+MAX(S149:S$2005),0),0)</f>
        <v>0</v>
      </c>
      <c r="T148" s="1">
        <f>IF($O148="include",IF(AH148&gt;0,1+MAX(T149:T$2005),0),0)</f>
        <v>0</v>
      </c>
      <c r="U148" s="1">
        <f>IF($O148="include",IF(AI148&gt;0,1+MAX(U149:U$2005),0),0)</f>
        <v>0</v>
      </c>
      <c r="V148" s="1">
        <f>IF($O148="include",IF(AJ148&gt;0,1+MAX(V149:V$2005),0),0)</f>
        <v>0</v>
      </c>
      <c r="W148" s="1">
        <f>IF($O148="include",IF(AK148&gt;0,1+MAX(W149:W$2005),0),0)</f>
        <v>0</v>
      </c>
      <c r="X148" s="1">
        <f>IF($O148="include",IF(AL148&gt;0,1+MAX(X149:X$2005),0),0)</f>
        <v>0</v>
      </c>
      <c r="Y148" s="22" t="str">
        <f t="shared" si="41"/>
        <v xml:space="preserve">1 - </v>
      </c>
      <c r="AA148" s="42"/>
      <c r="AB148" s="43"/>
      <c r="AC148" s="43"/>
      <c r="AD148" s="44"/>
      <c r="AE148" s="11">
        <f t="shared" si="42"/>
        <v>0</v>
      </c>
      <c r="AF148" s="41"/>
      <c r="AG148" s="41"/>
      <c r="AH148" s="41"/>
      <c r="AI148" s="41"/>
      <c r="AJ148" s="41"/>
      <c r="AK148" s="41"/>
      <c r="AL148" s="41"/>
      <c r="BA148" s="1">
        <f t="shared" si="43"/>
        <v>0</v>
      </c>
      <c r="BB148" s="1">
        <f t="shared" si="44"/>
        <v>0</v>
      </c>
      <c r="BC148" s="1" t="str">
        <f t="shared" si="45"/>
        <v>No</v>
      </c>
      <c r="BD148" s="1">
        <f t="shared" si="46"/>
        <v>0</v>
      </c>
      <c r="BE148" s="1">
        <f t="shared" si="47"/>
        <v>0</v>
      </c>
      <c r="BF148" s="1">
        <f t="shared" si="48"/>
        <v>0</v>
      </c>
      <c r="BG148" s="1">
        <v>144</v>
      </c>
      <c r="BH148" s="1" t="e">
        <f t="shared" si="49"/>
        <v>#N/A</v>
      </c>
      <c r="BI148" s="1">
        <f t="shared" si="51"/>
        <v>2</v>
      </c>
      <c r="BJ148" s="1" t="e">
        <f t="shared" si="50"/>
        <v>#N/A</v>
      </c>
    </row>
    <row r="149" spans="1:62" x14ac:dyDescent="0.25">
      <c r="A149" s="1">
        <f t="shared" si="37"/>
        <v>1</v>
      </c>
      <c r="B149" s="1">
        <f>IF(YEAR(AD149)=$B$3,YEAR('Apartment Expenses'!AD149)&amp;" - "&amp;'Apartment Expenses'!AC149,0)</f>
        <v>0</v>
      </c>
      <c r="C149" s="1">
        <f t="shared" si="38"/>
        <v>0</v>
      </c>
      <c r="E149" s="1">
        <v>145</v>
      </c>
      <c r="F149" s="1">
        <f t="shared" si="39"/>
        <v>1</v>
      </c>
      <c r="G149" s="1">
        <f t="shared" si="35"/>
        <v>0</v>
      </c>
      <c r="H149" s="1">
        <f t="shared" si="36"/>
        <v>0</v>
      </c>
      <c r="J149" s="1" t="str">
        <f t="shared" si="40"/>
        <v>1900</v>
      </c>
      <c r="M149" s="1">
        <f>HLOOKUP('Expense History'!$AD$3,$P$4:$X$2004,ROW('Apartment Expenses'!L149)-3,0)</f>
        <v>0</v>
      </c>
      <c r="N149" s="1">
        <f>IF('Expense History'!$AD$3=Data!$G$4,'Apartment Expenses'!AE149,HLOOKUP('Expense History'!$AD$3,'Apartment Expenses'!$AE$4:$AL$2004,(ROW('Apartment Expenses'!M149)-3)))</f>
        <v>0</v>
      </c>
      <c r="O149" s="1" t="str">
        <f>IF($O$2="ALL",IF(VLOOKUP(AA149,'Expense History'!$AA$6:$AB$36,2,0)="x","include",0),IF(AND(VLOOKUP(AA149,'Expense History'!$AA$6:$AB$36,2,0)="x",AC149=$O$2),"include",0))</f>
        <v>include</v>
      </c>
      <c r="P149" s="1">
        <f>IF(O149="include",IF(AE149&gt;0,1+MAX(P150:P$2005),0),0)</f>
        <v>0</v>
      </c>
      <c r="Q149" s="1">
        <f>IF(AND(ISBLANK(AA148),AE148=0),0,(IF(MAX(Q150:Q$2005)&gt;0,0,ROW(R149))))</f>
        <v>0</v>
      </c>
      <c r="R149" s="1">
        <f>IF($O149="include",IF(AF149&gt;0,1+MAX(R150:R$2005),0),0)</f>
        <v>0</v>
      </c>
      <c r="S149" s="1">
        <f>IF($O149="include",IF(AG149&gt;0,1+MAX(S150:S$2005),0),0)</f>
        <v>0</v>
      </c>
      <c r="T149" s="1">
        <f>IF($O149="include",IF(AH149&gt;0,1+MAX(T150:T$2005),0),0)</f>
        <v>0</v>
      </c>
      <c r="U149" s="1">
        <f>IF($O149="include",IF(AI149&gt;0,1+MAX(U150:U$2005),0),0)</f>
        <v>0</v>
      </c>
      <c r="V149" s="1">
        <f>IF($O149="include",IF(AJ149&gt;0,1+MAX(V150:V$2005),0),0)</f>
        <v>0</v>
      </c>
      <c r="W149" s="1">
        <f>IF($O149="include",IF(AK149&gt;0,1+MAX(W150:W$2005),0),0)</f>
        <v>0</v>
      </c>
      <c r="X149" s="1">
        <f>IF($O149="include",IF(AL149&gt;0,1+MAX(X150:X$2005),0),0)</f>
        <v>0</v>
      </c>
      <c r="Y149" s="22" t="str">
        <f t="shared" si="41"/>
        <v xml:space="preserve">1 - </v>
      </c>
      <c r="AA149" s="42"/>
      <c r="AB149" s="43"/>
      <c r="AC149" s="43"/>
      <c r="AD149" s="44"/>
      <c r="AE149" s="11">
        <f t="shared" si="42"/>
        <v>0</v>
      </c>
      <c r="AF149" s="41"/>
      <c r="AG149" s="41"/>
      <c r="AH149" s="41"/>
      <c r="AI149" s="41"/>
      <c r="AJ149" s="41"/>
      <c r="AK149" s="41"/>
      <c r="AL149" s="41"/>
      <c r="BA149" s="1">
        <f t="shared" si="43"/>
        <v>0</v>
      </c>
      <c r="BB149" s="1">
        <f t="shared" si="44"/>
        <v>0</v>
      </c>
      <c r="BC149" s="1" t="str">
        <f t="shared" si="45"/>
        <v>No</v>
      </c>
      <c r="BD149" s="1">
        <f t="shared" si="46"/>
        <v>0</v>
      </c>
      <c r="BE149" s="1">
        <f t="shared" si="47"/>
        <v>0</v>
      </c>
      <c r="BF149" s="1">
        <f t="shared" si="48"/>
        <v>0</v>
      </c>
      <c r="BG149" s="1">
        <v>145</v>
      </c>
      <c r="BH149" s="1" t="e">
        <f t="shared" si="49"/>
        <v>#N/A</v>
      </c>
      <c r="BI149" s="1">
        <f t="shared" si="51"/>
        <v>2</v>
      </c>
      <c r="BJ149" s="1" t="e">
        <f t="shared" si="50"/>
        <v>#N/A</v>
      </c>
    </row>
    <row r="150" spans="1:62" x14ac:dyDescent="0.25">
      <c r="A150" s="1">
        <f t="shared" si="37"/>
        <v>1</v>
      </c>
      <c r="B150" s="1">
        <f>IF(YEAR(AD150)=$B$3,YEAR('Apartment Expenses'!AD150)&amp;" - "&amp;'Apartment Expenses'!AC150,0)</f>
        <v>0</v>
      </c>
      <c r="C150" s="1">
        <f t="shared" si="38"/>
        <v>0</v>
      </c>
      <c r="E150" s="1">
        <v>146</v>
      </c>
      <c r="F150" s="1">
        <f t="shared" si="39"/>
        <v>1</v>
      </c>
      <c r="G150" s="1">
        <f t="shared" si="35"/>
        <v>0</v>
      </c>
      <c r="H150" s="1">
        <f t="shared" si="36"/>
        <v>0</v>
      </c>
      <c r="J150" s="1" t="str">
        <f t="shared" si="40"/>
        <v>1900</v>
      </c>
      <c r="M150" s="1">
        <f>HLOOKUP('Expense History'!$AD$3,$P$4:$X$2004,ROW('Apartment Expenses'!L150)-3,0)</f>
        <v>0</v>
      </c>
      <c r="N150" s="1">
        <f>IF('Expense History'!$AD$3=Data!$G$4,'Apartment Expenses'!AE150,HLOOKUP('Expense History'!$AD$3,'Apartment Expenses'!$AE$4:$AL$2004,(ROW('Apartment Expenses'!M150)-3)))</f>
        <v>0</v>
      </c>
      <c r="O150" s="1" t="str">
        <f>IF($O$2="ALL",IF(VLOOKUP(AA150,'Expense History'!$AA$6:$AB$36,2,0)="x","include",0),IF(AND(VLOOKUP(AA150,'Expense History'!$AA$6:$AB$36,2,0)="x",AC150=$O$2),"include",0))</f>
        <v>include</v>
      </c>
      <c r="P150" s="1">
        <f>IF(O150="include",IF(AE150&gt;0,1+MAX(P151:P$2005),0),0)</f>
        <v>0</v>
      </c>
      <c r="Q150" s="1">
        <f>IF(AND(ISBLANK(AA149),AE149=0),0,(IF(MAX(Q151:Q$2005)&gt;0,0,ROW(R150))))</f>
        <v>0</v>
      </c>
      <c r="R150" s="1">
        <f>IF($O150="include",IF(AF150&gt;0,1+MAX(R151:R$2005),0),0)</f>
        <v>0</v>
      </c>
      <c r="S150" s="1">
        <f>IF($O150="include",IF(AG150&gt;0,1+MAX(S151:S$2005),0),0)</f>
        <v>0</v>
      </c>
      <c r="T150" s="1">
        <f>IF($O150="include",IF(AH150&gt;0,1+MAX(T151:T$2005),0),0)</f>
        <v>0</v>
      </c>
      <c r="U150" s="1">
        <f>IF($O150="include",IF(AI150&gt;0,1+MAX(U151:U$2005),0),0)</f>
        <v>0</v>
      </c>
      <c r="V150" s="1">
        <f>IF($O150="include",IF(AJ150&gt;0,1+MAX(V151:V$2005),0),0)</f>
        <v>0</v>
      </c>
      <c r="W150" s="1">
        <f>IF($O150="include",IF(AK150&gt;0,1+MAX(W151:W$2005),0),0)</f>
        <v>0</v>
      </c>
      <c r="X150" s="1">
        <f>IF($O150="include",IF(AL150&gt;0,1+MAX(X151:X$2005),0),0)</f>
        <v>0</v>
      </c>
      <c r="Y150" s="22" t="str">
        <f t="shared" si="41"/>
        <v xml:space="preserve">1 - </v>
      </c>
      <c r="AA150" s="42"/>
      <c r="AB150" s="43"/>
      <c r="AC150" s="43"/>
      <c r="AD150" s="44"/>
      <c r="AE150" s="11">
        <f t="shared" si="42"/>
        <v>0</v>
      </c>
      <c r="AF150" s="41"/>
      <c r="AG150" s="41"/>
      <c r="AH150" s="41"/>
      <c r="AI150" s="41"/>
      <c r="AJ150" s="41"/>
      <c r="AK150" s="41"/>
      <c r="AL150" s="41"/>
      <c r="BA150" s="1">
        <f t="shared" si="43"/>
        <v>0</v>
      </c>
      <c r="BB150" s="1">
        <f t="shared" si="44"/>
        <v>0</v>
      </c>
      <c r="BC150" s="1" t="str">
        <f t="shared" si="45"/>
        <v>No</v>
      </c>
      <c r="BD150" s="1">
        <f t="shared" si="46"/>
        <v>0</v>
      </c>
      <c r="BE150" s="1">
        <f t="shared" si="47"/>
        <v>0</v>
      </c>
      <c r="BF150" s="1">
        <f t="shared" si="48"/>
        <v>0</v>
      </c>
      <c r="BG150" s="1">
        <v>146</v>
      </c>
      <c r="BH150" s="1" t="e">
        <f t="shared" si="49"/>
        <v>#N/A</v>
      </c>
      <c r="BI150" s="1">
        <f t="shared" si="51"/>
        <v>2</v>
      </c>
      <c r="BJ150" s="1" t="e">
        <f t="shared" si="50"/>
        <v>#N/A</v>
      </c>
    </row>
    <row r="151" spans="1:62" x14ac:dyDescent="0.25">
      <c r="A151" s="1">
        <f t="shared" si="37"/>
        <v>1</v>
      </c>
      <c r="B151" s="1">
        <f>IF(YEAR(AD151)=$B$3,YEAR('Apartment Expenses'!AD151)&amp;" - "&amp;'Apartment Expenses'!AC151,0)</f>
        <v>0</v>
      </c>
      <c r="C151" s="1">
        <f t="shared" si="38"/>
        <v>0</v>
      </c>
      <c r="E151" s="1">
        <v>147</v>
      </c>
      <c r="F151" s="1">
        <f t="shared" si="39"/>
        <v>1</v>
      </c>
      <c r="G151" s="1">
        <f t="shared" si="35"/>
        <v>0</v>
      </c>
      <c r="H151" s="1">
        <f t="shared" si="36"/>
        <v>0</v>
      </c>
      <c r="J151" s="1" t="str">
        <f t="shared" si="40"/>
        <v>1900</v>
      </c>
      <c r="M151" s="1">
        <f>HLOOKUP('Expense History'!$AD$3,$P$4:$X$2004,ROW('Apartment Expenses'!L151)-3,0)</f>
        <v>0</v>
      </c>
      <c r="N151" s="1">
        <f>IF('Expense History'!$AD$3=Data!$G$4,'Apartment Expenses'!AE151,HLOOKUP('Expense History'!$AD$3,'Apartment Expenses'!$AE$4:$AL$2004,(ROW('Apartment Expenses'!M151)-3)))</f>
        <v>0</v>
      </c>
      <c r="O151" s="1" t="str">
        <f>IF($O$2="ALL",IF(VLOOKUP(AA151,'Expense History'!$AA$6:$AB$36,2,0)="x","include",0),IF(AND(VLOOKUP(AA151,'Expense History'!$AA$6:$AB$36,2,0)="x",AC151=$O$2),"include",0))</f>
        <v>include</v>
      </c>
      <c r="P151" s="1">
        <f>IF(O151="include",IF(AE151&gt;0,1+MAX(P152:P$2005),0),0)</f>
        <v>0</v>
      </c>
      <c r="Q151" s="1">
        <f>IF(AND(ISBLANK(AA150),AE150=0),0,(IF(MAX(Q152:Q$2005)&gt;0,0,ROW(R151))))</f>
        <v>0</v>
      </c>
      <c r="R151" s="1">
        <f>IF($O151="include",IF(AF151&gt;0,1+MAX(R152:R$2005),0),0)</f>
        <v>0</v>
      </c>
      <c r="S151" s="1">
        <f>IF($O151="include",IF(AG151&gt;0,1+MAX(S152:S$2005),0),0)</f>
        <v>0</v>
      </c>
      <c r="T151" s="1">
        <f>IF($O151="include",IF(AH151&gt;0,1+MAX(T152:T$2005),0),0)</f>
        <v>0</v>
      </c>
      <c r="U151" s="1">
        <f>IF($O151="include",IF(AI151&gt;0,1+MAX(U152:U$2005),0),0)</f>
        <v>0</v>
      </c>
      <c r="V151" s="1">
        <f>IF($O151="include",IF(AJ151&gt;0,1+MAX(V152:V$2005),0),0)</f>
        <v>0</v>
      </c>
      <c r="W151" s="1">
        <f>IF($O151="include",IF(AK151&gt;0,1+MAX(W152:W$2005),0),0)</f>
        <v>0</v>
      </c>
      <c r="X151" s="1">
        <f>IF($O151="include",IF(AL151&gt;0,1+MAX(X152:X$2005),0),0)</f>
        <v>0</v>
      </c>
      <c r="Y151" s="22" t="str">
        <f t="shared" si="41"/>
        <v xml:space="preserve">1 - </v>
      </c>
      <c r="AA151" s="42"/>
      <c r="AB151" s="43"/>
      <c r="AC151" s="43"/>
      <c r="AD151" s="44"/>
      <c r="AE151" s="11">
        <f t="shared" si="42"/>
        <v>0</v>
      </c>
      <c r="AF151" s="41"/>
      <c r="AG151" s="41"/>
      <c r="AH151" s="41"/>
      <c r="AI151" s="41"/>
      <c r="AJ151" s="41"/>
      <c r="AK151" s="41"/>
      <c r="AL151" s="41"/>
      <c r="BA151" s="1">
        <f t="shared" si="43"/>
        <v>0</v>
      </c>
      <c r="BB151" s="1">
        <f t="shared" si="44"/>
        <v>0</v>
      </c>
      <c r="BC151" s="1" t="str">
        <f t="shared" si="45"/>
        <v>No</v>
      </c>
      <c r="BD151" s="1">
        <f t="shared" si="46"/>
        <v>0</v>
      </c>
      <c r="BE151" s="1">
        <f t="shared" si="47"/>
        <v>0</v>
      </c>
      <c r="BF151" s="1">
        <f t="shared" si="48"/>
        <v>0</v>
      </c>
      <c r="BG151" s="1">
        <v>147</v>
      </c>
      <c r="BH151" s="1" t="e">
        <f t="shared" si="49"/>
        <v>#N/A</v>
      </c>
      <c r="BI151" s="1">
        <f t="shared" si="51"/>
        <v>2</v>
      </c>
      <c r="BJ151" s="1" t="e">
        <f t="shared" si="50"/>
        <v>#N/A</v>
      </c>
    </row>
    <row r="152" spans="1:62" x14ac:dyDescent="0.25">
      <c r="A152" s="1">
        <f t="shared" si="37"/>
        <v>1</v>
      </c>
      <c r="B152" s="1">
        <f>IF(YEAR(AD152)=$B$3,YEAR('Apartment Expenses'!AD152)&amp;" - "&amp;'Apartment Expenses'!AC152,0)</f>
        <v>0</v>
      </c>
      <c r="C152" s="1">
        <f t="shared" si="38"/>
        <v>0</v>
      </c>
      <c r="E152" s="1">
        <v>148</v>
      </c>
      <c r="F152" s="1">
        <f t="shared" si="39"/>
        <v>1</v>
      </c>
      <c r="G152" s="1">
        <f t="shared" si="35"/>
        <v>0</v>
      </c>
      <c r="H152" s="1">
        <f t="shared" si="36"/>
        <v>0</v>
      </c>
      <c r="J152" s="1" t="str">
        <f t="shared" si="40"/>
        <v>1900</v>
      </c>
      <c r="M152" s="1">
        <f>HLOOKUP('Expense History'!$AD$3,$P$4:$X$2004,ROW('Apartment Expenses'!L152)-3,0)</f>
        <v>0</v>
      </c>
      <c r="N152" s="1">
        <f>IF('Expense History'!$AD$3=Data!$G$4,'Apartment Expenses'!AE152,HLOOKUP('Expense History'!$AD$3,'Apartment Expenses'!$AE$4:$AL$2004,(ROW('Apartment Expenses'!M152)-3)))</f>
        <v>0</v>
      </c>
      <c r="O152" s="1" t="str">
        <f>IF($O$2="ALL",IF(VLOOKUP(AA152,'Expense History'!$AA$6:$AB$36,2,0)="x","include",0),IF(AND(VLOOKUP(AA152,'Expense History'!$AA$6:$AB$36,2,0)="x",AC152=$O$2),"include",0))</f>
        <v>include</v>
      </c>
      <c r="P152" s="1">
        <f>IF(O152="include",IF(AE152&gt;0,1+MAX(P153:P$2005),0),0)</f>
        <v>0</v>
      </c>
      <c r="Q152" s="1">
        <f>IF(AND(ISBLANK(AA151),AE151=0),0,(IF(MAX(Q153:Q$2005)&gt;0,0,ROW(R152))))</f>
        <v>0</v>
      </c>
      <c r="R152" s="1">
        <f>IF($O152="include",IF(AF152&gt;0,1+MAX(R153:R$2005),0),0)</f>
        <v>0</v>
      </c>
      <c r="S152" s="1">
        <f>IF($O152="include",IF(AG152&gt;0,1+MAX(S153:S$2005),0),0)</f>
        <v>0</v>
      </c>
      <c r="T152" s="1">
        <f>IF($O152="include",IF(AH152&gt;0,1+MAX(T153:T$2005),0),0)</f>
        <v>0</v>
      </c>
      <c r="U152" s="1">
        <f>IF($O152="include",IF(AI152&gt;0,1+MAX(U153:U$2005),0),0)</f>
        <v>0</v>
      </c>
      <c r="V152" s="1">
        <f>IF($O152="include",IF(AJ152&gt;0,1+MAX(V153:V$2005),0),0)</f>
        <v>0</v>
      </c>
      <c r="W152" s="1">
        <f>IF($O152="include",IF(AK152&gt;0,1+MAX(W153:W$2005),0),0)</f>
        <v>0</v>
      </c>
      <c r="X152" s="1">
        <f>IF($O152="include",IF(AL152&gt;0,1+MAX(X153:X$2005),0),0)</f>
        <v>0</v>
      </c>
      <c r="Y152" s="22" t="str">
        <f t="shared" si="41"/>
        <v xml:space="preserve">1 - </v>
      </c>
      <c r="AA152" s="42"/>
      <c r="AB152" s="43"/>
      <c r="AC152" s="43"/>
      <c r="AD152" s="44"/>
      <c r="AE152" s="11">
        <f t="shared" si="42"/>
        <v>0</v>
      </c>
      <c r="AF152" s="41"/>
      <c r="AG152" s="41"/>
      <c r="AH152" s="41"/>
      <c r="AI152" s="41"/>
      <c r="AJ152" s="41"/>
      <c r="AK152" s="41"/>
      <c r="AL152" s="41"/>
      <c r="BA152" s="1">
        <f t="shared" si="43"/>
        <v>0</v>
      </c>
      <c r="BB152" s="1">
        <f t="shared" si="44"/>
        <v>0</v>
      </c>
      <c r="BC152" s="1" t="str">
        <f t="shared" si="45"/>
        <v>No</v>
      </c>
      <c r="BD152" s="1">
        <f t="shared" si="46"/>
        <v>0</v>
      </c>
      <c r="BE152" s="1">
        <f t="shared" si="47"/>
        <v>0</v>
      </c>
      <c r="BF152" s="1">
        <f t="shared" si="48"/>
        <v>0</v>
      </c>
      <c r="BG152" s="1">
        <v>148</v>
      </c>
      <c r="BH152" s="1" t="e">
        <f t="shared" si="49"/>
        <v>#N/A</v>
      </c>
      <c r="BI152" s="1">
        <f t="shared" si="51"/>
        <v>2</v>
      </c>
      <c r="BJ152" s="1" t="e">
        <f t="shared" si="50"/>
        <v>#N/A</v>
      </c>
    </row>
    <row r="153" spans="1:62" x14ac:dyDescent="0.25">
      <c r="A153" s="1">
        <f t="shared" si="37"/>
        <v>1</v>
      </c>
      <c r="B153" s="1">
        <f>IF(YEAR(AD153)=$B$3,YEAR('Apartment Expenses'!AD153)&amp;" - "&amp;'Apartment Expenses'!AC153,0)</f>
        <v>0</v>
      </c>
      <c r="C153" s="1">
        <f t="shared" si="38"/>
        <v>0</v>
      </c>
      <c r="E153" s="1">
        <v>149</v>
      </c>
      <c r="F153" s="1">
        <f t="shared" si="39"/>
        <v>1</v>
      </c>
      <c r="G153" s="1">
        <f t="shared" si="35"/>
        <v>0</v>
      </c>
      <c r="H153" s="1">
        <f t="shared" si="36"/>
        <v>0</v>
      </c>
      <c r="J153" s="1" t="str">
        <f t="shared" si="40"/>
        <v>1900</v>
      </c>
      <c r="M153" s="1">
        <f>HLOOKUP('Expense History'!$AD$3,$P$4:$X$2004,ROW('Apartment Expenses'!L153)-3,0)</f>
        <v>0</v>
      </c>
      <c r="N153" s="1">
        <f>IF('Expense History'!$AD$3=Data!$G$4,'Apartment Expenses'!AE153,HLOOKUP('Expense History'!$AD$3,'Apartment Expenses'!$AE$4:$AL$2004,(ROW('Apartment Expenses'!M153)-3)))</f>
        <v>0</v>
      </c>
      <c r="O153" s="1" t="str">
        <f>IF($O$2="ALL",IF(VLOOKUP(AA153,'Expense History'!$AA$6:$AB$36,2,0)="x","include",0),IF(AND(VLOOKUP(AA153,'Expense History'!$AA$6:$AB$36,2,0)="x",AC153=$O$2),"include",0))</f>
        <v>include</v>
      </c>
      <c r="P153" s="1">
        <f>IF(O153="include",IF(AE153&gt;0,1+MAX(P154:P$2005),0),0)</f>
        <v>0</v>
      </c>
      <c r="Q153" s="1">
        <f>IF(AND(ISBLANK(AA152),AE152=0),0,(IF(MAX(Q154:Q$2005)&gt;0,0,ROW(R153))))</f>
        <v>0</v>
      </c>
      <c r="R153" s="1">
        <f>IF($O153="include",IF(AF153&gt;0,1+MAX(R154:R$2005),0),0)</f>
        <v>0</v>
      </c>
      <c r="S153" s="1">
        <f>IF($O153="include",IF(AG153&gt;0,1+MAX(S154:S$2005),0),0)</f>
        <v>0</v>
      </c>
      <c r="T153" s="1">
        <f>IF($O153="include",IF(AH153&gt;0,1+MAX(T154:T$2005),0),0)</f>
        <v>0</v>
      </c>
      <c r="U153" s="1">
        <f>IF($O153="include",IF(AI153&gt;0,1+MAX(U154:U$2005),0),0)</f>
        <v>0</v>
      </c>
      <c r="V153" s="1">
        <f>IF($O153="include",IF(AJ153&gt;0,1+MAX(V154:V$2005),0),0)</f>
        <v>0</v>
      </c>
      <c r="W153" s="1">
        <f>IF($O153="include",IF(AK153&gt;0,1+MAX(W154:W$2005),0),0)</f>
        <v>0</v>
      </c>
      <c r="X153" s="1">
        <f>IF($O153="include",IF(AL153&gt;0,1+MAX(X154:X$2005),0),0)</f>
        <v>0</v>
      </c>
      <c r="Y153" s="22" t="str">
        <f t="shared" si="41"/>
        <v xml:space="preserve">1 - </v>
      </c>
      <c r="AA153" s="42"/>
      <c r="AB153" s="43"/>
      <c r="AC153" s="43"/>
      <c r="AD153" s="44"/>
      <c r="AE153" s="11">
        <f t="shared" si="42"/>
        <v>0</v>
      </c>
      <c r="AF153" s="41"/>
      <c r="AG153" s="41"/>
      <c r="AH153" s="41"/>
      <c r="AI153" s="41"/>
      <c r="AJ153" s="41"/>
      <c r="AK153" s="41"/>
      <c r="AL153" s="41"/>
      <c r="BA153" s="1">
        <f t="shared" si="43"/>
        <v>0</v>
      </c>
      <c r="BB153" s="1">
        <f t="shared" si="44"/>
        <v>0</v>
      </c>
      <c r="BC153" s="1" t="str">
        <f t="shared" si="45"/>
        <v>No</v>
      </c>
      <c r="BD153" s="1">
        <f t="shared" si="46"/>
        <v>0</v>
      </c>
      <c r="BE153" s="1">
        <f t="shared" si="47"/>
        <v>0</v>
      </c>
      <c r="BF153" s="1">
        <f t="shared" si="48"/>
        <v>0</v>
      </c>
      <c r="BG153" s="1">
        <v>149</v>
      </c>
      <c r="BH153" s="1" t="e">
        <f t="shared" si="49"/>
        <v>#N/A</v>
      </c>
      <c r="BI153" s="1">
        <f t="shared" si="51"/>
        <v>2</v>
      </c>
      <c r="BJ153" s="1" t="e">
        <f t="shared" si="50"/>
        <v>#N/A</v>
      </c>
    </row>
    <row r="154" spans="1:62" x14ac:dyDescent="0.25">
      <c r="A154" s="1">
        <f t="shared" si="37"/>
        <v>1</v>
      </c>
      <c r="B154" s="1">
        <f>IF(YEAR(AD154)=$B$3,YEAR('Apartment Expenses'!AD154)&amp;" - "&amp;'Apartment Expenses'!AC154,0)</f>
        <v>0</v>
      </c>
      <c r="C154" s="1">
        <f t="shared" si="38"/>
        <v>0</v>
      </c>
      <c r="E154" s="1">
        <v>150</v>
      </c>
      <c r="F154" s="1">
        <f t="shared" si="39"/>
        <v>1</v>
      </c>
      <c r="G154" s="1">
        <f t="shared" si="35"/>
        <v>0</v>
      </c>
      <c r="H154" s="1">
        <f t="shared" si="36"/>
        <v>0</v>
      </c>
      <c r="J154" s="1" t="str">
        <f t="shared" si="40"/>
        <v>1900</v>
      </c>
      <c r="M154" s="1">
        <f>HLOOKUP('Expense History'!$AD$3,$P$4:$X$2004,ROW('Apartment Expenses'!L154)-3,0)</f>
        <v>0</v>
      </c>
      <c r="N154" s="1">
        <f>IF('Expense History'!$AD$3=Data!$G$4,'Apartment Expenses'!AE154,HLOOKUP('Expense History'!$AD$3,'Apartment Expenses'!$AE$4:$AL$2004,(ROW('Apartment Expenses'!M154)-3)))</f>
        <v>0</v>
      </c>
      <c r="O154" s="1" t="str">
        <f>IF($O$2="ALL",IF(VLOOKUP(AA154,'Expense History'!$AA$6:$AB$36,2,0)="x","include",0),IF(AND(VLOOKUP(AA154,'Expense History'!$AA$6:$AB$36,2,0)="x",AC154=$O$2),"include",0))</f>
        <v>include</v>
      </c>
      <c r="P154" s="1">
        <f>IF(O154="include",IF(AE154&gt;0,1+MAX(P155:P$2005),0),0)</f>
        <v>0</v>
      </c>
      <c r="Q154" s="1">
        <f>IF(AND(ISBLANK(AA153),AE153=0),0,(IF(MAX(Q155:Q$2005)&gt;0,0,ROW(R154))))</f>
        <v>0</v>
      </c>
      <c r="R154" s="1">
        <f>IF($O154="include",IF(AF154&gt;0,1+MAX(R155:R$2005),0),0)</f>
        <v>0</v>
      </c>
      <c r="S154" s="1">
        <f>IF($O154="include",IF(AG154&gt;0,1+MAX(S155:S$2005),0),0)</f>
        <v>0</v>
      </c>
      <c r="T154" s="1">
        <f>IF($O154="include",IF(AH154&gt;0,1+MAX(T155:T$2005),0),0)</f>
        <v>0</v>
      </c>
      <c r="U154" s="1">
        <f>IF($O154="include",IF(AI154&gt;0,1+MAX(U155:U$2005),0),0)</f>
        <v>0</v>
      </c>
      <c r="V154" s="1">
        <f>IF($O154="include",IF(AJ154&gt;0,1+MAX(V155:V$2005),0),0)</f>
        <v>0</v>
      </c>
      <c r="W154" s="1">
        <f>IF($O154="include",IF(AK154&gt;0,1+MAX(W155:W$2005),0),0)</f>
        <v>0</v>
      </c>
      <c r="X154" s="1">
        <f>IF($O154="include",IF(AL154&gt;0,1+MAX(X155:X$2005),0),0)</f>
        <v>0</v>
      </c>
      <c r="Y154" s="22" t="str">
        <f t="shared" si="41"/>
        <v xml:space="preserve">1 - </v>
      </c>
      <c r="AA154" s="42"/>
      <c r="AB154" s="43"/>
      <c r="AC154" s="43"/>
      <c r="AD154" s="44"/>
      <c r="AE154" s="11">
        <f t="shared" si="42"/>
        <v>0</v>
      </c>
      <c r="AF154" s="41"/>
      <c r="AG154" s="41"/>
      <c r="AH154" s="41"/>
      <c r="AI154" s="41"/>
      <c r="AJ154" s="41"/>
      <c r="AK154" s="41"/>
      <c r="AL154" s="41"/>
      <c r="BA154" s="1">
        <f t="shared" si="43"/>
        <v>0</v>
      </c>
      <c r="BB154" s="1">
        <f t="shared" si="44"/>
        <v>0</v>
      </c>
      <c r="BC154" s="1" t="str">
        <f t="shared" si="45"/>
        <v>No</v>
      </c>
      <c r="BD154" s="1">
        <f t="shared" si="46"/>
        <v>0</v>
      </c>
      <c r="BE154" s="1">
        <f t="shared" si="47"/>
        <v>0</v>
      </c>
      <c r="BF154" s="1">
        <f t="shared" si="48"/>
        <v>0</v>
      </c>
      <c r="BG154" s="1">
        <v>150</v>
      </c>
      <c r="BH154" s="1" t="e">
        <f t="shared" si="49"/>
        <v>#N/A</v>
      </c>
      <c r="BI154" s="1">
        <f t="shared" si="51"/>
        <v>2</v>
      </c>
      <c r="BJ154" s="1" t="e">
        <f t="shared" si="50"/>
        <v>#N/A</v>
      </c>
    </row>
    <row r="155" spans="1:62" x14ac:dyDescent="0.25">
      <c r="A155" s="1">
        <f t="shared" si="37"/>
        <v>1</v>
      </c>
      <c r="B155" s="1">
        <f>IF(YEAR(AD155)=$B$3,YEAR('Apartment Expenses'!AD155)&amp;" - "&amp;'Apartment Expenses'!AC155,0)</f>
        <v>0</v>
      </c>
      <c r="C155" s="1">
        <f t="shared" si="38"/>
        <v>0</v>
      </c>
      <c r="E155" s="1">
        <v>151</v>
      </c>
      <c r="F155" s="1">
        <f t="shared" si="39"/>
        <v>1</v>
      </c>
      <c r="G155" s="1">
        <f t="shared" si="35"/>
        <v>0</v>
      </c>
      <c r="H155" s="1">
        <f t="shared" si="36"/>
        <v>0</v>
      </c>
      <c r="J155" s="1" t="str">
        <f t="shared" si="40"/>
        <v>1900</v>
      </c>
      <c r="M155" s="1">
        <f>HLOOKUP('Expense History'!$AD$3,$P$4:$X$2004,ROW('Apartment Expenses'!L155)-3,0)</f>
        <v>0</v>
      </c>
      <c r="N155" s="1">
        <f>IF('Expense History'!$AD$3=Data!$G$4,'Apartment Expenses'!AE155,HLOOKUP('Expense History'!$AD$3,'Apartment Expenses'!$AE$4:$AL$2004,(ROW('Apartment Expenses'!M155)-3)))</f>
        <v>0</v>
      </c>
      <c r="O155" s="1" t="str">
        <f>IF($O$2="ALL",IF(VLOOKUP(AA155,'Expense History'!$AA$6:$AB$36,2,0)="x","include",0),IF(AND(VLOOKUP(AA155,'Expense History'!$AA$6:$AB$36,2,0)="x",AC155=$O$2),"include",0))</f>
        <v>include</v>
      </c>
      <c r="P155" s="1">
        <f>IF(O155="include",IF(AE155&gt;0,1+MAX(P156:P$2005),0),0)</f>
        <v>0</v>
      </c>
      <c r="Q155" s="1">
        <f>IF(AND(ISBLANK(AA154),AE154=0),0,(IF(MAX(Q156:Q$2005)&gt;0,0,ROW(R155))))</f>
        <v>0</v>
      </c>
      <c r="R155" s="1">
        <f>IF($O155="include",IF(AF155&gt;0,1+MAX(R156:R$2005),0),0)</f>
        <v>0</v>
      </c>
      <c r="S155" s="1">
        <f>IF($O155="include",IF(AG155&gt;0,1+MAX(S156:S$2005),0),0)</f>
        <v>0</v>
      </c>
      <c r="T155" s="1">
        <f>IF($O155="include",IF(AH155&gt;0,1+MAX(T156:T$2005),0),0)</f>
        <v>0</v>
      </c>
      <c r="U155" s="1">
        <f>IF($O155="include",IF(AI155&gt;0,1+MAX(U156:U$2005),0),0)</f>
        <v>0</v>
      </c>
      <c r="V155" s="1">
        <f>IF($O155="include",IF(AJ155&gt;0,1+MAX(V156:V$2005),0),0)</f>
        <v>0</v>
      </c>
      <c r="W155" s="1">
        <f>IF($O155="include",IF(AK155&gt;0,1+MAX(W156:W$2005),0),0)</f>
        <v>0</v>
      </c>
      <c r="X155" s="1">
        <f>IF($O155="include",IF(AL155&gt;0,1+MAX(X156:X$2005),0),0)</f>
        <v>0</v>
      </c>
      <c r="Y155" s="22" t="str">
        <f t="shared" si="41"/>
        <v xml:space="preserve">1 - </v>
      </c>
      <c r="AA155" s="42"/>
      <c r="AB155" s="43"/>
      <c r="AC155" s="43"/>
      <c r="AD155" s="44"/>
      <c r="AE155" s="11">
        <f t="shared" si="42"/>
        <v>0</v>
      </c>
      <c r="AF155" s="41"/>
      <c r="AG155" s="41"/>
      <c r="AH155" s="41"/>
      <c r="AI155" s="41"/>
      <c r="AJ155" s="41"/>
      <c r="AK155" s="41"/>
      <c r="AL155" s="41"/>
      <c r="BA155" s="1">
        <f t="shared" si="43"/>
        <v>0</v>
      </c>
      <c r="BB155" s="1">
        <f t="shared" si="44"/>
        <v>0</v>
      </c>
      <c r="BC155" s="1" t="str">
        <f t="shared" si="45"/>
        <v>No</v>
      </c>
      <c r="BD155" s="1">
        <f t="shared" si="46"/>
        <v>0</v>
      </c>
      <c r="BE155" s="1">
        <f t="shared" si="47"/>
        <v>0</v>
      </c>
      <c r="BF155" s="1">
        <f t="shared" si="48"/>
        <v>0</v>
      </c>
      <c r="BG155" s="1">
        <v>151</v>
      </c>
      <c r="BH155" s="1" t="e">
        <f t="shared" si="49"/>
        <v>#N/A</v>
      </c>
      <c r="BI155" s="1">
        <f t="shared" si="51"/>
        <v>2</v>
      </c>
      <c r="BJ155" s="1" t="e">
        <f t="shared" si="50"/>
        <v>#N/A</v>
      </c>
    </row>
    <row r="156" spans="1:62" x14ac:dyDescent="0.25">
      <c r="A156" s="1">
        <f t="shared" si="37"/>
        <v>1</v>
      </c>
      <c r="B156" s="1">
        <f>IF(YEAR(AD156)=$B$3,YEAR('Apartment Expenses'!AD156)&amp;" - "&amp;'Apartment Expenses'!AC156,0)</f>
        <v>0</v>
      </c>
      <c r="C156" s="1">
        <f t="shared" si="38"/>
        <v>0</v>
      </c>
      <c r="E156" s="1">
        <v>152</v>
      </c>
      <c r="F156" s="1">
        <f t="shared" si="39"/>
        <v>1</v>
      </c>
      <c r="G156" s="1">
        <f t="shared" si="35"/>
        <v>0</v>
      </c>
      <c r="H156" s="1">
        <f t="shared" si="36"/>
        <v>0</v>
      </c>
      <c r="J156" s="1" t="str">
        <f t="shared" si="40"/>
        <v>1900</v>
      </c>
      <c r="M156" s="1">
        <f>HLOOKUP('Expense History'!$AD$3,$P$4:$X$2004,ROW('Apartment Expenses'!L156)-3,0)</f>
        <v>0</v>
      </c>
      <c r="N156" s="1">
        <f>IF('Expense History'!$AD$3=Data!$G$4,'Apartment Expenses'!AE156,HLOOKUP('Expense History'!$AD$3,'Apartment Expenses'!$AE$4:$AL$2004,(ROW('Apartment Expenses'!M156)-3)))</f>
        <v>0</v>
      </c>
      <c r="O156" s="1" t="str">
        <f>IF($O$2="ALL",IF(VLOOKUP(AA156,'Expense History'!$AA$6:$AB$36,2,0)="x","include",0),IF(AND(VLOOKUP(AA156,'Expense History'!$AA$6:$AB$36,2,0)="x",AC156=$O$2),"include",0))</f>
        <v>include</v>
      </c>
      <c r="P156" s="1">
        <f>IF(O156="include",IF(AE156&gt;0,1+MAX(P157:P$2005),0),0)</f>
        <v>0</v>
      </c>
      <c r="Q156" s="1">
        <f>IF(AND(ISBLANK(AA155),AE155=0),0,(IF(MAX(Q157:Q$2005)&gt;0,0,ROW(R156))))</f>
        <v>0</v>
      </c>
      <c r="R156" s="1">
        <f>IF($O156="include",IF(AF156&gt;0,1+MAX(R157:R$2005),0),0)</f>
        <v>0</v>
      </c>
      <c r="S156" s="1">
        <f>IF($O156="include",IF(AG156&gt;0,1+MAX(S157:S$2005),0),0)</f>
        <v>0</v>
      </c>
      <c r="T156" s="1">
        <f>IF($O156="include",IF(AH156&gt;0,1+MAX(T157:T$2005),0),0)</f>
        <v>0</v>
      </c>
      <c r="U156" s="1">
        <f>IF($O156="include",IF(AI156&gt;0,1+MAX(U157:U$2005),0),0)</f>
        <v>0</v>
      </c>
      <c r="V156" s="1">
        <f>IF($O156="include",IF(AJ156&gt;0,1+MAX(V157:V$2005),0),0)</f>
        <v>0</v>
      </c>
      <c r="W156" s="1">
        <f>IF($O156="include",IF(AK156&gt;0,1+MAX(W157:W$2005),0),0)</f>
        <v>0</v>
      </c>
      <c r="X156" s="1">
        <f>IF($O156="include",IF(AL156&gt;0,1+MAX(X157:X$2005),0),0)</f>
        <v>0</v>
      </c>
      <c r="Y156" s="22" t="str">
        <f t="shared" si="41"/>
        <v xml:space="preserve">1 - </v>
      </c>
      <c r="AA156" s="42"/>
      <c r="AB156" s="43"/>
      <c r="AC156" s="43"/>
      <c r="AD156" s="44"/>
      <c r="AE156" s="11">
        <f t="shared" si="42"/>
        <v>0</v>
      </c>
      <c r="AF156" s="41"/>
      <c r="AG156" s="41"/>
      <c r="AH156" s="41"/>
      <c r="AI156" s="41"/>
      <c r="AJ156" s="41"/>
      <c r="AK156" s="41"/>
      <c r="AL156" s="41"/>
      <c r="BA156" s="1">
        <f t="shared" si="43"/>
        <v>0</v>
      </c>
      <c r="BB156" s="1">
        <f t="shared" si="44"/>
        <v>0</v>
      </c>
      <c r="BC156" s="1" t="str">
        <f t="shared" si="45"/>
        <v>No</v>
      </c>
      <c r="BD156" s="1">
        <f t="shared" si="46"/>
        <v>0</v>
      </c>
      <c r="BE156" s="1">
        <f t="shared" si="47"/>
        <v>0</v>
      </c>
      <c r="BF156" s="1">
        <f t="shared" si="48"/>
        <v>0</v>
      </c>
      <c r="BG156" s="1">
        <v>152</v>
      </c>
      <c r="BH156" s="1" t="e">
        <f t="shared" si="49"/>
        <v>#N/A</v>
      </c>
      <c r="BI156" s="1">
        <f t="shared" si="51"/>
        <v>2</v>
      </c>
      <c r="BJ156" s="1" t="e">
        <f t="shared" si="50"/>
        <v>#N/A</v>
      </c>
    </row>
    <row r="157" spans="1:62" x14ac:dyDescent="0.25">
      <c r="A157" s="1">
        <f t="shared" si="37"/>
        <v>1</v>
      </c>
      <c r="B157" s="1">
        <f>IF(YEAR(AD157)=$B$3,YEAR('Apartment Expenses'!AD157)&amp;" - "&amp;'Apartment Expenses'!AC157,0)</f>
        <v>0</v>
      </c>
      <c r="C157" s="1">
        <f t="shared" si="38"/>
        <v>0</v>
      </c>
      <c r="E157" s="1">
        <v>153</v>
      </c>
      <c r="F157" s="1">
        <f t="shared" si="39"/>
        <v>1</v>
      </c>
      <c r="G157" s="1">
        <f t="shared" si="35"/>
        <v>0</v>
      </c>
      <c r="H157" s="1">
        <f t="shared" si="36"/>
        <v>0</v>
      </c>
      <c r="J157" s="1" t="str">
        <f t="shared" si="40"/>
        <v>1900</v>
      </c>
      <c r="M157" s="1">
        <f>HLOOKUP('Expense History'!$AD$3,$P$4:$X$2004,ROW('Apartment Expenses'!L157)-3,0)</f>
        <v>0</v>
      </c>
      <c r="N157" s="1">
        <f>IF('Expense History'!$AD$3=Data!$G$4,'Apartment Expenses'!AE157,HLOOKUP('Expense History'!$AD$3,'Apartment Expenses'!$AE$4:$AL$2004,(ROW('Apartment Expenses'!M157)-3)))</f>
        <v>0</v>
      </c>
      <c r="O157" s="1" t="str">
        <f>IF($O$2="ALL",IF(VLOOKUP(AA157,'Expense History'!$AA$6:$AB$36,2,0)="x","include",0),IF(AND(VLOOKUP(AA157,'Expense History'!$AA$6:$AB$36,2,0)="x",AC157=$O$2),"include",0))</f>
        <v>include</v>
      </c>
      <c r="P157" s="1">
        <f>IF(O157="include",IF(AE157&gt;0,1+MAX(P158:P$2005),0),0)</f>
        <v>0</v>
      </c>
      <c r="Q157" s="1">
        <f>IF(AND(ISBLANK(AA156),AE156=0),0,(IF(MAX(Q158:Q$2005)&gt;0,0,ROW(R157))))</f>
        <v>0</v>
      </c>
      <c r="R157" s="1">
        <f>IF($O157="include",IF(AF157&gt;0,1+MAX(R158:R$2005),0),0)</f>
        <v>0</v>
      </c>
      <c r="S157" s="1">
        <f>IF($O157="include",IF(AG157&gt;0,1+MAX(S158:S$2005),0),0)</f>
        <v>0</v>
      </c>
      <c r="T157" s="1">
        <f>IF($O157="include",IF(AH157&gt;0,1+MAX(T158:T$2005),0),0)</f>
        <v>0</v>
      </c>
      <c r="U157" s="1">
        <f>IF($O157="include",IF(AI157&gt;0,1+MAX(U158:U$2005),0),0)</f>
        <v>0</v>
      </c>
      <c r="V157" s="1">
        <f>IF($O157="include",IF(AJ157&gt;0,1+MAX(V158:V$2005),0),0)</f>
        <v>0</v>
      </c>
      <c r="W157" s="1">
        <f>IF($O157="include",IF(AK157&gt;0,1+MAX(W158:W$2005),0),0)</f>
        <v>0</v>
      </c>
      <c r="X157" s="1">
        <f>IF($O157="include",IF(AL157&gt;0,1+MAX(X158:X$2005),0),0)</f>
        <v>0</v>
      </c>
      <c r="Y157" s="22" t="str">
        <f t="shared" si="41"/>
        <v xml:space="preserve">1 - </v>
      </c>
      <c r="AA157" s="42"/>
      <c r="AB157" s="43"/>
      <c r="AC157" s="43"/>
      <c r="AD157" s="44"/>
      <c r="AE157" s="11">
        <f t="shared" si="42"/>
        <v>0</v>
      </c>
      <c r="AF157" s="41"/>
      <c r="AG157" s="41"/>
      <c r="AH157" s="41"/>
      <c r="AI157" s="41"/>
      <c r="AJ157" s="41"/>
      <c r="AK157" s="41"/>
      <c r="AL157" s="41"/>
      <c r="BA157" s="1">
        <f t="shared" si="43"/>
        <v>0</v>
      </c>
      <c r="BB157" s="1">
        <f t="shared" si="44"/>
        <v>0</v>
      </c>
      <c r="BC157" s="1" t="str">
        <f t="shared" si="45"/>
        <v>No</v>
      </c>
      <c r="BD157" s="1">
        <f t="shared" si="46"/>
        <v>0</v>
      </c>
      <c r="BE157" s="1">
        <f t="shared" si="47"/>
        <v>0</v>
      </c>
      <c r="BF157" s="1">
        <f t="shared" si="48"/>
        <v>0</v>
      </c>
      <c r="BG157" s="1">
        <v>153</v>
      </c>
      <c r="BH157" s="1" t="e">
        <f t="shared" si="49"/>
        <v>#N/A</v>
      </c>
      <c r="BI157" s="1">
        <f t="shared" si="51"/>
        <v>2</v>
      </c>
      <c r="BJ157" s="1" t="e">
        <f t="shared" si="50"/>
        <v>#N/A</v>
      </c>
    </row>
    <row r="158" spans="1:62" x14ac:dyDescent="0.25">
      <c r="A158" s="1">
        <f t="shared" si="37"/>
        <v>1</v>
      </c>
      <c r="B158" s="1">
        <f>IF(YEAR(AD158)=$B$3,YEAR('Apartment Expenses'!AD158)&amp;" - "&amp;'Apartment Expenses'!AC158,0)</f>
        <v>0</v>
      </c>
      <c r="C158" s="1">
        <f t="shared" si="38"/>
        <v>0</v>
      </c>
      <c r="E158" s="1">
        <v>154</v>
      </c>
      <c r="F158" s="1">
        <f t="shared" si="39"/>
        <v>1</v>
      </c>
      <c r="G158" s="1">
        <f t="shared" si="35"/>
        <v>0</v>
      </c>
      <c r="H158" s="1">
        <f t="shared" si="36"/>
        <v>0</v>
      </c>
      <c r="J158" s="1" t="str">
        <f t="shared" si="40"/>
        <v>1900</v>
      </c>
      <c r="M158" s="1">
        <f>HLOOKUP('Expense History'!$AD$3,$P$4:$X$2004,ROW('Apartment Expenses'!L158)-3,0)</f>
        <v>0</v>
      </c>
      <c r="N158" s="1">
        <f>IF('Expense History'!$AD$3=Data!$G$4,'Apartment Expenses'!AE158,HLOOKUP('Expense History'!$AD$3,'Apartment Expenses'!$AE$4:$AL$2004,(ROW('Apartment Expenses'!M158)-3)))</f>
        <v>0</v>
      </c>
      <c r="O158" s="1" t="str">
        <f>IF($O$2="ALL",IF(VLOOKUP(AA158,'Expense History'!$AA$6:$AB$36,2,0)="x","include",0),IF(AND(VLOOKUP(AA158,'Expense History'!$AA$6:$AB$36,2,0)="x",AC158=$O$2),"include",0))</f>
        <v>include</v>
      </c>
      <c r="P158" s="1">
        <f>IF(O158="include",IF(AE158&gt;0,1+MAX(P159:P$2005),0),0)</f>
        <v>0</v>
      </c>
      <c r="Q158" s="1">
        <f>IF(AND(ISBLANK(AA157),AE157=0),0,(IF(MAX(Q159:Q$2005)&gt;0,0,ROW(R158))))</f>
        <v>0</v>
      </c>
      <c r="R158" s="1">
        <f>IF($O158="include",IF(AF158&gt;0,1+MAX(R159:R$2005),0),0)</f>
        <v>0</v>
      </c>
      <c r="S158" s="1">
        <f>IF($O158="include",IF(AG158&gt;0,1+MAX(S159:S$2005),0),0)</f>
        <v>0</v>
      </c>
      <c r="T158" s="1">
        <f>IF($O158="include",IF(AH158&gt;0,1+MAX(T159:T$2005),0),0)</f>
        <v>0</v>
      </c>
      <c r="U158" s="1">
        <f>IF($O158="include",IF(AI158&gt;0,1+MAX(U159:U$2005),0),0)</f>
        <v>0</v>
      </c>
      <c r="V158" s="1">
        <f>IF($O158="include",IF(AJ158&gt;0,1+MAX(V159:V$2005),0),0)</f>
        <v>0</v>
      </c>
      <c r="W158" s="1">
        <f>IF($O158="include",IF(AK158&gt;0,1+MAX(W159:W$2005),0),0)</f>
        <v>0</v>
      </c>
      <c r="X158" s="1">
        <f>IF($O158="include",IF(AL158&gt;0,1+MAX(X159:X$2005),0),0)</f>
        <v>0</v>
      </c>
      <c r="Y158" s="22" t="str">
        <f t="shared" si="41"/>
        <v xml:space="preserve">1 - </v>
      </c>
      <c r="AA158" s="42"/>
      <c r="AB158" s="43"/>
      <c r="AC158" s="43"/>
      <c r="AD158" s="44"/>
      <c r="AE158" s="11">
        <f t="shared" si="42"/>
        <v>0</v>
      </c>
      <c r="AF158" s="41"/>
      <c r="AG158" s="41"/>
      <c r="AH158" s="41"/>
      <c r="AI158" s="41"/>
      <c r="AJ158" s="41"/>
      <c r="AK158" s="41"/>
      <c r="AL158" s="41"/>
      <c r="BA158" s="1">
        <f t="shared" si="43"/>
        <v>0</v>
      </c>
      <c r="BB158" s="1">
        <f t="shared" si="44"/>
        <v>0</v>
      </c>
      <c r="BC158" s="1" t="str">
        <f t="shared" si="45"/>
        <v>No</v>
      </c>
      <c r="BD158" s="1">
        <f t="shared" si="46"/>
        <v>0</v>
      </c>
      <c r="BE158" s="1">
        <f t="shared" si="47"/>
        <v>0</v>
      </c>
      <c r="BF158" s="1">
        <f t="shared" si="48"/>
        <v>0</v>
      </c>
      <c r="BG158" s="1">
        <v>154</v>
      </c>
      <c r="BH158" s="1" t="e">
        <f t="shared" si="49"/>
        <v>#N/A</v>
      </c>
      <c r="BI158" s="1">
        <f t="shared" si="51"/>
        <v>2</v>
      </c>
      <c r="BJ158" s="1" t="e">
        <f t="shared" si="50"/>
        <v>#N/A</v>
      </c>
    </row>
    <row r="159" spans="1:62" x14ac:dyDescent="0.25">
      <c r="A159" s="1">
        <f t="shared" si="37"/>
        <v>1</v>
      </c>
      <c r="B159" s="1">
        <f>IF(YEAR(AD159)=$B$3,YEAR('Apartment Expenses'!AD159)&amp;" - "&amp;'Apartment Expenses'!AC159,0)</f>
        <v>0</v>
      </c>
      <c r="C159" s="1">
        <f t="shared" si="38"/>
        <v>0</v>
      </c>
      <c r="E159" s="1">
        <v>155</v>
      </c>
      <c r="F159" s="1">
        <f t="shared" si="39"/>
        <v>1</v>
      </c>
      <c r="G159" s="1">
        <f t="shared" si="35"/>
        <v>0</v>
      </c>
      <c r="H159" s="1">
        <f t="shared" si="36"/>
        <v>0</v>
      </c>
      <c r="J159" s="1" t="str">
        <f t="shared" si="40"/>
        <v>1900</v>
      </c>
      <c r="M159" s="1">
        <f>HLOOKUP('Expense History'!$AD$3,$P$4:$X$2004,ROW('Apartment Expenses'!L159)-3,0)</f>
        <v>0</v>
      </c>
      <c r="N159" s="1">
        <f>IF('Expense History'!$AD$3=Data!$G$4,'Apartment Expenses'!AE159,HLOOKUP('Expense History'!$AD$3,'Apartment Expenses'!$AE$4:$AL$2004,(ROW('Apartment Expenses'!M159)-3)))</f>
        <v>0</v>
      </c>
      <c r="O159" s="1" t="str">
        <f>IF($O$2="ALL",IF(VLOOKUP(AA159,'Expense History'!$AA$6:$AB$36,2,0)="x","include",0),IF(AND(VLOOKUP(AA159,'Expense History'!$AA$6:$AB$36,2,0)="x",AC159=$O$2),"include",0))</f>
        <v>include</v>
      </c>
      <c r="P159" s="1">
        <f>IF(O159="include",IF(AE159&gt;0,1+MAX(P160:P$2005),0),0)</f>
        <v>0</v>
      </c>
      <c r="Q159" s="1">
        <f>IF(AND(ISBLANK(AA158),AE158=0),0,(IF(MAX(Q160:Q$2005)&gt;0,0,ROW(R159))))</f>
        <v>0</v>
      </c>
      <c r="R159" s="1">
        <f>IF($O159="include",IF(AF159&gt;0,1+MAX(R160:R$2005),0),0)</f>
        <v>0</v>
      </c>
      <c r="S159" s="1">
        <f>IF($O159="include",IF(AG159&gt;0,1+MAX(S160:S$2005),0),0)</f>
        <v>0</v>
      </c>
      <c r="T159" s="1">
        <f>IF($O159="include",IF(AH159&gt;0,1+MAX(T160:T$2005),0),0)</f>
        <v>0</v>
      </c>
      <c r="U159" s="1">
        <f>IF($O159="include",IF(AI159&gt;0,1+MAX(U160:U$2005),0),0)</f>
        <v>0</v>
      </c>
      <c r="V159" s="1">
        <f>IF($O159="include",IF(AJ159&gt;0,1+MAX(V160:V$2005),0),0)</f>
        <v>0</v>
      </c>
      <c r="W159" s="1">
        <f>IF($O159="include",IF(AK159&gt;0,1+MAX(W160:W$2005),0),0)</f>
        <v>0</v>
      </c>
      <c r="X159" s="1">
        <f>IF($O159="include",IF(AL159&gt;0,1+MAX(X160:X$2005),0),0)</f>
        <v>0</v>
      </c>
      <c r="Y159" s="22" t="str">
        <f t="shared" si="41"/>
        <v xml:space="preserve">1 - </v>
      </c>
      <c r="AA159" s="42"/>
      <c r="AB159" s="43"/>
      <c r="AC159" s="43"/>
      <c r="AD159" s="44"/>
      <c r="AE159" s="11">
        <f t="shared" si="42"/>
        <v>0</v>
      </c>
      <c r="AF159" s="41"/>
      <c r="AG159" s="41"/>
      <c r="AH159" s="41"/>
      <c r="AI159" s="41"/>
      <c r="AJ159" s="41"/>
      <c r="AK159" s="41"/>
      <c r="AL159" s="41"/>
      <c r="BA159" s="1">
        <f t="shared" si="43"/>
        <v>0</v>
      </c>
      <c r="BB159" s="1">
        <f t="shared" si="44"/>
        <v>0</v>
      </c>
      <c r="BC159" s="1" t="str">
        <f t="shared" si="45"/>
        <v>No</v>
      </c>
      <c r="BD159" s="1">
        <f t="shared" si="46"/>
        <v>0</v>
      </c>
      <c r="BE159" s="1">
        <f t="shared" si="47"/>
        <v>0</v>
      </c>
      <c r="BF159" s="1">
        <f t="shared" si="48"/>
        <v>0</v>
      </c>
      <c r="BG159" s="1">
        <v>155</v>
      </c>
      <c r="BH159" s="1" t="e">
        <f t="shared" si="49"/>
        <v>#N/A</v>
      </c>
      <c r="BI159" s="1">
        <f t="shared" si="51"/>
        <v>2</v>
      </c>
      <c r="BJ159" s="1" t="e">
        <f t="shared" si="50"/>
        <v>#N/A</v>
      </c>
    </row>
    <row r="160" spans="1:62" x14ac:dyDescent="0.25">
      <c r="A160" s="1">
        <f t="shared" si="37"/>
        <v>1</v>
      </c>
      <c r="B160" s="1">
        <f>IF(YEAR(AD160)=$B$3,YEAR('Apartment Expenses'!AD160)&amp;" - "&amp;'Apartment Expenses'!AC160,0)</f>
        <v>0</v>
      </c>
      <c r="C160" s="1">
        <f t="shared" si="38"/>
        <v>0</v>
      </c>
      <c r="E160" s="1">
        <v>156</v>
      </c>
      <c r="F160" s="1">
        <f t="shared" si="39"/>
        <v>1</v>
      </c>
      <c r="G160" s="1">
        <f t="shared" si="35"/>
        <v>0</v>
      </c>
      <c r="H160" s="1">
        <f t="shared" si="36"/>
        <v>0</v>
      </c>
      <c r="J160" s="1" t="str">
        <f t="shared" si="40"/>
        <v>1900</v>
      </c>
      <c r="M160" s="1">
        <f>HLOOKUP('Expense History'!$AD$3,$P$4:$X$2004,ROW('Apartment Expenses'!L160)-3,0)</f>
        <v>0</v>
      </c>
      <c r="N160" s="1">
        <f>IF('Expense History'!$AD$3=Data!$G$4,'Apartment Expenses'!AE160,HLOOKUP('Expense History'!$AD$3,'Apartment Expenses'!$AE$4:$AL$2004,(ROW('Apartment Expenses'!M160)-3)))</f>
        <v>0</v>
      </c>
      <c r="O160" s="1" t="str">
        <f>IF($O$2="ALL",IF(VLOOKUP(AA160,'Expense History'!$AA$6:$AB$36,2,0)="x","include",0),IF(AND(VLOOKUP(AA160,'Expense History'!$AA$6:$AB$36,2,0)="x",AC160=$O$2),"include",0))</f>
        <v>include</v>
      </c>
      <c r="P160" s="1">
        <f>IF(O160="include",IF(AE160&gt;0,1+MAX(P161:P$2005),0),0)</f>
        <v>0</v>
      </c>
      <c r="Q160" s="1">
        <f>IF(AND(ISBLANK(AA159),AE159=0),0,(IF(MAX(Q161:Q$2005)&gt;0,0,ROW(R160))))</f>
        <v>0</v>
      </c>
      <c r="R160" s="1">
        <f>IF($O160="include",IF(AF160&gt;0,1+MAX(R161:R$2005),0),0)</f>
        <v>0</v>
      </c>
      <c r="S160" s="1">
        <f>IF($O160="include",IF(AG160&gt;0,1+MAX(S161:S$2005),0),0)</f>
        <v>0</v>
      </c>
      <c r="T160" s="1">
        <f>IF($O160="include",IF(AH160&gt;0,1+MAX(T161:T$2005),0),0)</f>
        <v>0</v>
      </c>
      <c r="U160" s="1">
        <f>IF($O160="include",IF(AI160&gt;0,1+MAX(U161:U$2005),0),0)</f>
        <v>0</v>
      </c>
      <c r="V160" s="1">
        <f>IF($O160="include",IF(AJ160&gt;0,1+MAX(V161:V$2005),0),0)</f>
        <v>0</v>
      </c>
      <c r="W160" s="1">
        <f>IF($O160="include",IF(AK160&gt;0,1+MAX(W161:W$2005),0),0)</f>
        <v>0</v>
      </c>
      <c r="X160" s="1">
        <f>IF($O160="include",IF(AL160&gt;0,1+MAX(X161:X$2005),0),0)</f>
        <v>0</v>
      </c>
      <c r="Y160" s="22" t="str">
        <f t="shared" si="41"/>
        <v xml:space="preserve">1 - </v>
      </c>
      <c r="AA160" s="42"/>
      <c r="AB160" s="43"/>
      <c r="AC160" s="43"/>
      <c r="AD160" s="44"/>
      <c r="AE160" s="11">
        <f t="shared" si="42"/>
        <v>0</v>
      </c>
      <c r="AF160" s="41"/>
      <c r="AG160" s="41"/>
      <c r="AH160" s="41"/>
      <c r="AI160" s="41"/>
      <c r="AJ160" s="41"/>
      <c r="AK160" s="41"/>
      <c r="AL160" s="41"/>
      <c r="BA160" s="1">
        <f t="shared" si="43"/>
        <v>0</v>
      </c>
      <c r="BB160" s="1">
        <f t="shared" si="44"/>
        <v>0</v>
      </c>
      <c r="BC160" s="1" t="str">
        <f t="shared" si="45"/>
        <v>No</v>
      </c>
      <c r="BD160" s="1">
        <f t="shared" si="46"/>
        <v>0</v>
      </c>
      <c r="BE160" s="1">
        <f t="shared" si="47"/>
        <v>0</v>
      </c>
      <c r="BF160" s="1">
        <f t="shared" si="48"/>
        <v>0</v>
      </c>
      <c r="BG160" s="1">
        <v>156</v>
      </c>
      <c r="BH160" s="1" t="e">
        <f t="shared" si="49"/>
        <v>#N/A</v>
      </c>
      <c r="BI160" s="1">
        <f t="shared" si="51"/>
        <v>2</v>
      </c>
      <c r="BJ160" s="1" t="e">
        <f t="shared" si="50"/>
        <v>#N/A</v>
      </c>
    </row>
    <row r="161" spans="1:62" x14ac:dyDescent="0.25">
      <c r="A161" s="1">
        <f t="shared" si="37"/>
        <v>1</v>
      </c>
      <c r="B161" s="1">
        <f>IF(YEAR(AD161)=$B$3,YEAR('Apartment Expenses'!AD161)&amp;" - "&amp;'Apartment Expenses'!AC161,0)</f>
        <v>0</v>
      </c>
      <c r="C161" s="1">
        <f t="shared" si="38"/>
        <v>0</v>
      </c>
      <c r="E161" s="1">
        <v>157</v>
      </c>
      <c r="F161" s="1">
        <f t="shared" si="39"/>
        <v>1</v>
      </c>
      <c r="G161" s="1">
        <f t="shared" si="35"/>
        <v>0</v>
      </c>
      <c r="H161" s="1">
        <f t="shared" si="36"/>
        <v>0</v>
      </c>
      <c r="J161" s="1" t="str">
        <f t="shared" si="40"/>
        <v>1900</v>
      </c>
      <c r="M161" s="1">
        <f>HLOOKUP('Expense History'!$AD$3,$P$4:$X$2004,ROW('Apartment Expenses'!L161)-3,0)</f>
        <v>0</v>
      </c>
      <c r="N161" s="1">
        <f>IF('Expense History'!$AD$3=Data!$G$4,'Apartment Expenses'!AE161,HLOOKUP('Expense History'!$AD$3,'Apartment Expenses'!$AE$4:$AL$2004,(ROW('Apartment Expenses'!M161)-3)))</f>
        <v>0</v>
      </c>
      <c r="O161" s="1" t="str">
        <f>IF($O$2="ALL",IF(VLOOKUP(AA161,'Expense History'!$AA$6:$AB$36,2,0)="x","include",0),IF(AND(VLOOKUP(AA161,'Expense History'!$AA$6:$AB$36,2,0)="x",AC161=$O$2),"include",0))</f>
        <v>include</v>
      </c>
      <c r="P161" s="1">
        <f>IF(O161="include",IF(AE161&gt;0,1+MAX(P162:P$2005),0),0)</f>
        <v>0</v>
      </c>
      <c r="Q161" s="1">
        <f>IF(AND(ISBLANK(AA160),AE160=0),0,(IF(MAX(Q162:Q$2005)&gt;0,0,ROW(R161))))</f>
        <v>0</v>
      </c>
      <c r="R161" s="1">
        <f>IF($O161="include",IF(AF161&gt;0,1+MAX(R162:R$2005),0),0)</f>
        <v>0</v>
      </c>
      <c r="S161" s="1">
        <f>IF($O161="include",IF(AG161&gt;0,1+MAX(S162:S$2005),0),0)</f>
        <v>0</v>
      </c>
      <c r="T161" s="1">
        <f>IF($O161="include",IF(AH161&gt;0,1+MAX(T162:T$2005),0),0)</f>
        <v>0</v>
      </c>
      <c r="U161" s="1">
        <f>IF($O161="include",IF(AI161&gt;0,1+MAX(U162:U$2005),0),0)</f>
        <v>0</v>
      </c>
      <c r="V161" s="1">
        <f>IF($O161="include",IF(AJ161&gt;0,1+MAX(V162:V$2005),0),0)</f>
        <v>0</v>
      </c>
      <c r="W161" s="1">
        <f>IF($O161="include",IF(AK161&gt;0,1+MAX(W162:W$2005),0),0)</f>
        <v>0</v>
      </c>
      <c r="X161" s="1">
        <f>IF($O161="include",IF(AL161&gt;0,1+MAX(X162:X$2005),0),0)</f>
        <v>0</v>
      </c>
      <c r="Y161" s="22" t="str">
        <f t="shared" si="41"/>
        <v xml:space="preserve">1 - </v>
      </c>
      <c r="AA161" s="42"/>
      <c r="AB161" s="43"/>
      <c r="AC161" s="43"/>
      <c r="AD161" s="44"/>
      <c r="AE161" s="11">
        <f t="shared" si="42"/>
        <v>0</v>
      </c>
      <c r="AF161" s="41"/>
      <c r="AG161" s="41"/>
      <c r="AH161" s="41"/>
      <c r="AI161" s="41"/>
      <c r="AJ161" s="41"/>
      <c r="AK161" s="41"/>
      <c r="AL161" s="41"/>
      <c r="BA161" s="1">
        <f t="shared" si="43"/>
        <v>0</v>
      </c>
      <c r="BB161" s="1">
        <f t="shared" si="44"/>
        <v>0</v>
      </c>
      <c r="BC161" s="1" t="str">
        <f t="shared" si="45"/>
        <v>No</v>
      </c>
      <c r="BD161" s="1">
        <f t="shared" si="46"/>
        <v>0</v>
      </c>
      <c r="BE161" s="1">
        <f t="shared" si="47"/>
        <v>0</v>
      </c>
      <c r="BF161" s="1">
        <f t="shared" si="48"/>
        <v>0</v>
      </c>
      <c r="BG161" s="1">
        <v>157</v>
      </c>
      <c r="BH161" s="1" t="e">
        <f t="shared" si="49"/>
        <v>#N/A</v>
      </c>
      <c r="BI161" s="1">
        <f t="shared" si="51"/>
        <v>2</v>
      </c>
      <c r="BJ161" s="1" t="e">
        <f t="shared" si="50"/>
        <v>#N/A</v>
      </c>
    </row>
    <row r="162" spans="1:62" x14ac:dyDescent="0.25">
      <c r="A162" s="1">
        <f t="shared" si="37"/>
        <v>1</v>
      </c>
      <c r="B162" s="1">
        <f>IF(YEAR(AD162)=$B$3,YEAR('Apartment Expenses'!AD162)&amp;" - "&amp;'Apartment Expenses'!AC162,0)</f>
        <v>0</v>
      </c>
      <c r="C162" s="1">
        <f t="shared" si="38"/>
        <v>0</v>
      </c>
      <c r="E162" s="1">
        <v>158</v>
      </c>
      <c r="F162" s="1">
        <f t="shared" si="39"/>
        <v>1</v>
      </c>
      <c r="G162" s="1">
        <f t="shared" si="35"/>
        <v>0</v>
      </c>
      <c r="H162" s="1">
        <f t="shared" si="36"/>
        <v>0</v>
      </c>
      <c r="J162" s="1" t="str">
        <f t="shared" si="40"/>
        <v>1900</v>
      </c>
      <c r="M162" s="1">
        <f>HLOOKUP('Expense History'!$AD$3,$P$4:$X$2004,ROW('Apartment Expenses'!L162)-3,0)</f>
        <v>0</v>
      </c>
      <c r="N162" s="1">
        <f>IF('Expense History'!$AD$3=Data!$G$4,'Apartment Expenses'!AE162,HLOOKUP('Expense History'!$AD$3,'Apartment Expenses'!$AE$4:$AL$2004,(ROW('Apartment Expenses'!M162)-3)))</f>
        <v>0</v>
      </c>
      <c r="O162" s="1" t="str">
        <f>IF($O$2="ALL",IF(VLOOKUP(AA162,'Expense History'!$AA$6:$AB$36,2,0)="x","include",0),IF(AND(VLOOKUP(AA162,'Expense History'!$AA$6:$AB$36,2,0)="x",AC162=$O$2),"include",0))</f>
        <v>include</v>
      </c>
      <c r="P162" s="1">
        <f>IF(O162="include",IF(AE162&gt;0,1+MAX(P163:P$2005),0),0)</f>
        <v>0</v>
      </c>
      <c r="Q162" s="1">
        <f>IF(AND(ISBLANK(AA161),AE161=0),0,(IF(MAX(Q163:Q$2005)&gt;0,0,ROW(R162))))</f>
        <v>0</v>
      </c>
      <c r="R162" s="1">
        <f>IF($O162="include",IF(AF162&gt;0,1+MAX(R163:R$2005),0),0)</f>
        <v>0</v>
      </c>
      <c r="S162" s="1">
        <f>IF($O162="include",IF(AG162&gt;0,1+MAX(S163:S$2005),0),0)</f>
        <v>0</v>
      </c>
      <c r="T162" s="1">
        <f>IF($O162="include",IF(AH162&gt;0,1+MAX(T163:T$2005),0),0)</f>
        <v>0</v>
      </c>
      <c r="U162" s="1">
        <f>IF($O162="include",IF(AI162&gt;0,1+MAX(U163:U$2005),0),0)</f>
        <v>0</v>
      </c>
      <c r="V162" s="1">
        <f>IF($O162="include",IF(AJ162&gt;0,1+MAX(V163:V$2005),0),0)</f>
        <v>0</v>
      </c>
      <c r="W162" s="1">
        <f>IF($O162="include",IF(AK162&gt;0,1+MAX(W163:W$2005),0),0)</f>
        <v>0</v>
      </c>
      <c r="X162" s="1">
        <f>IF($O162="include",IF(AL162&gt;0,1+MAX(X163:X$2005),0),0)</f>
        <v>0</v>
      </c>
      <c r="Y162" s="22" t="str">
        <f t="shared" si="41"/>
        <v xml:space="preserve">1 - </v>
      </c>
      <c r="AA162" s="42"/>
      <c r="AB162" s="43"/>
      <c r="AC162" s="43"/>
      <c r="AD162" s="44"/>
      <c r="AE162" s="11">
        <f t="shared" si="42"/>
        <v>0</v>
      </c>
      <c r="AF162" s="41"/>
      <c r="AG162" s="41"/>
      <c r="AH162" s="41"/>
      <c r="AI162" s="41"/>
      <c r="AJ162" s="41"/>
      <c r="AK162" s="41"/>
      <c r="AL162" s="41"/>
      <c r="BA162" s="1">
        <f t="shared" si="43"/>
        <v>0</v>
      </c>
      <c r="BB162" s="1">
        <f t="shared" si="44"/>
        <v>0</v>
      </c>
      <c r="BC162" s="1" t="str">
        <f t="shared" si="45"/>
        <v>No</v>
      </c>
      <c r="BD162" s="1">
        <f t="shared" si="46"/>
        <v>0</v>
      </c>
      <c r="BE162" s="1">
        <f t="shared" si="47"/>
        <v>0</v>
      </c>
      <c r="BF162" s="1">
        <f t="shared" si="48"/>
        <v>0</v>
      </c>
      <c r="BG162" s="1">
        <v>158</v>
      </c>
      <c r="BH162" s="1" t="e">
        <f t="shared" si="49"/>
        <v>#N/A</v>
      </c>
      <c r="BI162" s="1">
        <f t="shared" si="51"/>
        <v>2</v>
      </c>
      <c r="BJ162" s="1" t="e">
        <f t="shared" si="50"/>
        <v>#N/A</v>
      </c>
    </row>
    <row r="163" spans="1:62" x14ac:dyDescent="0.25">
      <c r="A163" s="1">
        <f t="shared" si="37"/>
        <v>1</v>
      </c>
      <c r="B163" s="1">
        <f>IF(YEAR(AD163)=$B$3,YEAR('Apartment Expenses'!AD163)&amp;" - "&amp;'Apartment Expenses'!AC163,0)</f>
        <v>0</v>
      </c>
      <c r="C163" s="1">
        <f t="shared" si="38"/>
        <v>0</v>
      </c>
      <c r="E163" s="1">
        <v>159</v>
      </c>
      <c r="F163" s="1">
        <f t="shared" si="39"/>
        <v>1</v>
      </c>
      <c r="G163" s="1">
        <f t="shared" si="35"/>
        <v>0</v>
      </c>
      <c r="H163" s="1">
        <f t="shared" si="36"/>
        <v>0</v>
      </c>
      <c r="J163" s="1" t="str">
        <f t="shared" si="40"/>
        <v>1900</v>
      </c>
      <c r="M163" s="1">
        <f>HLOOKUP('Expense History'!$AD$3,$P$4:$X$2004,ROW('Apartment Expenses'!L163)-3,0)</f>
        <v>0</v>
      </c>
      <c r="N163" s="1">
        <f>IF('Expense History'!$AD$3=Data!$G$4,'Apartment Expenses'!AE163,HLOOKUP('Expense History'!$AD$3,'Apartment Expenses'!$AE$4:$AL$2004,(ROW('Apartment Expenses'!M163)-3)))</f>
        <v>0</v>
      </c>
      <c r="O163" s="1" t="str">
        <f>IF($O$2="ALL",IF(VLOOKUP(AA163,'Expense History'!$AA$6:$AB$36,2,0)="x","include",0),IF(AND(VLOOKUP(AA163,'Expense History'!$AA$6:$AB$36,2,0)="x",AC163=$O$2),"include",0))</f>
        <v>include</v>
      </c>
      <c r="P163" s="1">
        <f>IF(O163="include",IF(AE163&gt;0,1+MAX(P164:P$2005),0),0)</f>
        <v>0</v>
      </c>
      <c r="Q163" s="1">
        <f>IF(AND(ISBLANK(AA162),AE162=0),0,(IF(MAX(Q164:Q$2005)&gt;0,0,ROW(R163))))</f>
        <v>0</v>
      </c>
      <c r="R163" s="1">
        <f>IF($O163="include",IF(AF163&gt;0,1+MAX(R164:R$2005),0),0)</f>
        <v>0</v>
      </c>
      <c r="S163" s="1">
        <f>IF($O163="include",IF(AG163&gt;0,1+MAX(S164:S$2005),0),0)</f>
        <v>0</v>
      </c>
      <c r="T163" s="1">
        <f>IF($O163="include",IF(AH163&gt;0,1+MAX(T164:T$2005),0),0)</f>
        <v>0</v>
      </c>
      <c r="U163" s="1">
        <f>IF($O163="include",IF(AI163&gt;0,1+MAX(U164:U$2005),0),0)</f>
        <v>0</v>
      </c>
      <c r="V163" s="1">
        <f>IF($O163="include",IF(AJ163&gt;0,1+MAX(V164:V$2005),0),0)</f>
        <v>0</v>
      </c>
      <c r="W163" s="1">
        <f>IF($O163="include",IF(AK163&gt;0,1+MAX(W164:W$2005),0),0)</f>
        <v>0</v>
      </c>
      <c r="X163" s="1">
        <f>IF($O163="include",IF(AL163&gt;0,1+MAX(X164:X$2005),0),0)</f>
        <v>0</v>
      </c>
      <c r="Y163" s="22" t="str">
        <f t="shared" si="41"/>
        <v xml:space="preserve">1 - </v>
      </c>
      <c r="AA163" s="42"/>
      <c r="AB163" s="43"/>
      <c r="AC163" s="43"/>
      <c r="AD163" s="44"/>
      <c r="AE163" s="11">
        <f t="shared" si="42"/>
        <v>0</v>
      </c>
      <c r="AF163" s="41"/>
      <c r="AG163" s="41"/>
      <c r="AH163" s="41"/>
      <c r="AI163" s="41"/>
      <c r="AJ163" s="41"/>
      <c r="AK163" s="41"/>
      <c r="AL163" s="41"/>
      <c r="BA163" s="1">
        <f t="shared" si="43"/>
        <v>0</v>
      </c>
      <c r="BB163" s="1">
        <f t="shared" si="44"/>
        <v>0</v>
      </c>
      <c r="BC163" s="1" t="str">
        <f t="shared" si="45"/>
        <v>No</v>
      </c>
      <c r="BD163" s="1">
        <f t="shared" si="46"/>
        <v>0</v>
      </c>
      <c r="BE163" s="1">
        <f t="shared" si="47"/>
        <v>0</v>
      </c>
      <c r="BF163" s="1">
        <f t="shared" si="48"/>
        <v>0</v>
      </c>
      <c r="BG163" s="1">
        <v>159</v>
      </c>
      <c r="BH163" s="1" t="e">
        <f t="shared" si="49"/>
        <v>#N/A</v>
      </c>
      <c r="BI163" s="1">
        <f t="shared" si="51"/>
        <v>2</v>
      </c>
      <c r="BJ163" s="1" t="e">
        <f t="shared" si="50"/>
        <v>#N/A</v>
      </c>
    </row>
    <row r="164" spans="1:62" x14ac:dyDescent="0.25">
      <c r="A164" s="1">
        <f t="shared" si="37"/>
        <v>1</v>
      </c>
      <c r="B164" s="1">
        <f>IF(YEAR(AD164)=$B$3,YEAR('Apartment Expenses'!AD164)&amp;" - "&amp;'Apartment Expenses'!AC164,0)</f>
        <v>0</v>
      </c>
      <c r="C164" s="1">
        <f t="shared" si="38"/>
        <v>0</v>
      </c>
      <c r="E164" s="1">
        <v>160</v>
      </c>
      <c r="F164" s="1">
        <f t="shared" si="39"/>
        <v>1</v>
      </c>
      <c r="G164" s="1">
        <f t="shared" si="35"/>
        <v>0</v>
      </c>
      <c r="H164" s="1">
        <f t="shared" si="36"/>
        <v>0</v>
      </c>
      <c r="J164" s="1" t="str">
        <f t="shared" si="40"/>
        <v>1900</v>
      </c>
      <c r="M164" s="1">
        <f>HLOOKUP('Expense History'!$AD$3,$P$4:$X$2004,ROW('Apartment Expenses'!L164)-3,0)</f>
        <v>0</v>
      </c>
      <c r="N164" s="1">
        <f>IF('Expense History'!$AD$3=Data!$G$4,'Apartment Expenses'!AE164,HLOOKUP('Expense History'!$AD$3,'Apartment Expenses'!$AE$4:$AL$2004,(ROW('Apartment Expenses'!M164)-3)))</f>
        <v>0</v>
      </c>
      <c r="O164" s="1" t="str">
        <f>IF($O$2="ALL",IF(VLOOKUP(AA164,'Expense History'!$AA$6:$AB$36,2,0)="x","include",0),IF(AND(VLOOKUP(AA164,'Expense History'!$AA$6:$AB$36,2,0)="x",AC164=$O$2),"include",0))</f>
        <v>include</v>
      </c>
      <c r="P164" s="1">
        <f>IF(O164="include",IF(AE164&gt;0,1+MAX(P165:P$2005),0),0)</f>
        <v>0</v>
      </c>
      <c r="Q164" s="1">
        <f>IF(AND(ISBLANK(AA163),AE163=0),0,(IF(MAX(Q165:Q$2005)&gt;0,0,ROW(R164))))</f>
        <v>0</v>
      </c>
      <c r="R164" s="1">
        <f>IF($O164="include",IF(AF164&gt;0,1+MAX(R165:R$2005),0),0)</f>
        <v>0</v>
      </c>
      <c r="S164" s="1">
        <f>IF($O164="include",IF(AG164&gt;0,1+MAX(S165:S$2005),0),0)</f>
        <v>0</v>
      </c>
      <c r="T164" s="1">
        <f>IF($O164="include",IF(AH164&gt;0,1+MAX(T165:T$2005),0),0)</f>
        <v>0</v>
      </c>
      <c r="U164" s="1">
        <f>IF($O164="include",IF(AI164&gt;0,1+MAX(U165:U$2005),0),0)</f>
        <v>0</v>
      </c>
      <c r="V164" s="1">
        <f>IF($O164="include",IF(AJ164&gt;0,1+MAX(V165:V$2005),0),0)</f>
        <v>0</v>
      </c>
      <c r="W164" s="1">
        <f>IF($O164="include",IF(AK164&gt;0,1+MAX(W165:W$2005),0),0)</f>
        <v>0</v>
      </c>
      <c r="X164" s="1">
        <f>IF($O164="include",IF(AL164&gt;0,1+MAX(X165:X$2005),0),0)</f>
        <v>0</v>
      </c>
      <c r="Y164" s="22" t="str">
        <f t="shared" si="41"/>
        <v xml:space="preserve">1 - </v>
      </c>
      <c r="AA164" s="42"/>
      <c r="AB164" s="43"/>
      <c r="AC164" s="43"/>
      <c r="AD164" s="44"/>
      <c r="AE164" s="11">
        <f t="shared" si="42"/>
        <v>0</v>
      </c>
      <c r="AF164" s="41"/>
      <c r="AG164" s="41"/>
      <c r="AH164" s="41"/>
      <c r="AI164" s="41"/>
      <c r="AJ164" s="41"/>
      <c r="AK164" s="41"/>
      <c r="AL164" s="41"/>
      <c r="BA164" s="1">
        <f t="shared" si="43"/>
        <v>0</v>
      </c>
      <c r="BB164" s="1">
        <f t="shared" si="44"/>
        <v>0</v>
      </c>
      <c r="BC164" s="1" t="str">
        <f t="shared" si="45"/>
        <v>No</v>
      </c>
      <c r="BD164" s="1">
        <f t="shared" si="46"/>
        <v>0</v>
      </c>
      <c r="BE164" s="1">
        <f t="shared" si="47"/>
        <v>0</v>
      </c>
      <c r="BF164" s="1">
        <f t="shared" si="48"/>
        <v>0</v>
      </c>
      <c r="BG164" s="1">
        <v>160</v>
      </c>
      <c r="BH164" s="1" t="e">
        <f t="shared" si="49"/>
        <v>#N/A</v>
      </c>
      <c r="BI164" s="1">
        <f t="shared" si="51"/>
        <v>2</v>
      </c>
      <c r="BJ164" s="1" t="e">
        <f t="shared" si="50"/>
        <v>#N/A</v>
      </c>
    </row>
    <row r="165" spans="1:62" x14ac:dyDescent="0.25">
      <c r="A165" s="1">
        <f t="shared" si="37"/>
        <v>1</v>
      </c>
      <c r="B165" s="1">
        <f>IF(YEAR(AD165)=$B$3,YEAR('Apartment Expenses'!AD165)&amp;" - "&amp;'Apartment Expenses'!AC165,0)</f>
        <v>0</v>
      </c>
      <c r="C165" s="1">
        <f t="shared" si="38"/>
        <v>0</v>
      </c>
      <c r="E165" s="1">
        <v>161</v>
      </c>
      <c r="F165" s="1">
        <f t="shared" si="39"/>
        <v>1</v>
      </c>
      <c r="G165" s="1">
        <f t="shared" si="35"/>
        <v>0</v>
      </c>
      <c r="H165" s="1">
        <f t="shared" si="36"/>
        <v>0</v>
      </c>
      <c r="J165" s="1" t="str">
        <f t="shared" si="40"/>
        <v>1900</v>
      </c>
      <c r="M165" s="1">
        <f>HLOOKUP('Expense History'!$AD$3,$P$4:$X$2004,ROW('Apartment Expenses'!L165)-3,0)</f>
        <v>0</v>
      </c>
      <c r="N165" s="1">
        <f>IF('Expense History'!$AD$3=Data!$G$4,'Apartment Expenses'!AE165,HLOOKUP('Expense History'!$AD$3,'Apartment Expenses'!$AE$4:$AL$2004,(ROW('Apartment Expenses'!M165)-3)))</f>
        <v>0</v>
      </c>
      <c r="O165" s="1" t="str">
        <f>IF($O$2="ALL",IF(VLOOKUP(AA165,'Expense History'!$AA$6:$AB$36,2,0)="x","include",0),IF(AND(VLOOKUP(AA165,'Expense History'!$AA$6:$AB$36,2,0)="x",AC165=$O$2),"include",0))</f>
        <v>include</v>
      </c>
      <c r="P165" s="1">
        <f>IF(O165="include",IF(AE165&gt;0,1+MAX(P166:P$2005),0),0)</f>
        <v>0</v>
      </c>
      <c r="Q165" s="1">
        <f>IF(AND(ISBLANK(AA164),AE164=0),0,(IF(MAX(Q166:Q$2005)&gt;0,0,ROW(R165))))</f>
        <v>0</v>
      </c>
      <c r="R165" s="1">
        <f>IF($O165="include",IF(AF165&gt;0,1+MAX(R166:R$2005),0),0)</f>
        <v>0</v>
      </c>
      <c r="S165" s="1">
        <f>IF($O165="include",IF(AG165&gt;0,1+MAX(S166:S$2005),0),0)</f>
        <v>0</v>
      </c>
      <c r="T165" s="1">
        <f>IF($O165="include",IF(AH165&gt;0,1+MAX(T166:T$2005),0),0)</f>
        <v>0</v>
      </c>
      <c r="U165" s="1">
        <f>IF($O165="include",IF(AI165&gt;0,1+MAX(U166:U$2005),0),0)</f>
        <v>0</v>
      </c>
      <c r="V165" s="1">
        <f>IF($O165="include",IF(AJ165&gt;0,1+MAX(V166:V$2005),0),0)</f>
        <v>0</v>
      </c>
      <c r="W165" s="1">
        <f>IF($O165="include",IF(AK165&gt;0,1+MAX(W166:W$2005),0),0)</f>
        <v>0</v>
      </c>
      <c r="X165" s="1">
        <f>IF($O165="include",IF(AL165&gt;0,1+MAX(X166:X$2005),0),0)</f>
        <v>0</v>
      </c>
      <c r="Y165" s="22" t="str">
        <f t="shared" si="41"/>
        <v xml:space="preserve">1 - </v>
      </c>
      <c r="AA165" s="42"/>
      <c r="AB165" s="43"/>
      <c r="AC165" s="43"/>
      <c r="AD165" s="44"/>
      <c r="AE165" s="11">
        <f t="shared" si="42"/>
        <v>0</v>
      </c>
      <c r="AF165" s="41"/>
      <c r="AG165" s="41"/>
      <c r="AH165" s="41"/>
      <c r="AI165" s="41"/>
      <c r="AJ165" s="41"/>
      <c r="AK165" s="41"/>
      <c r="AL165" s="41"/>
      <c r="BA165" s="1">
        <f t="shared" si="43"/>
        <v>0</v>
      </c>
      <c r="BB165" s="1">
        <f t="shared" si="44"/>
        <v>0</v>
      </c>
      <c r="BC165" s="1" t="str">
        <f t="shared" si="45"/>
        <v>No</v>
      </c>
      <c r="BD165" s="1">
        <f t="shared" si="46"/>
        <v>0</v>
      </c>
      <c r="BE165" s="1">
        <f t="shared" si="47"/>
        <v>0</v>
      </c>
      <c r="BF165" s="1">
        <f t="shared" si="48"/>
        <v>0</v>
      </c>
      <c r="BG165" s="1">
        <v>161</v>
      </c>
      <c r="BH165" s="1" t="e">
        <f t="shared" si="49"/>
        <v>#N/A</v>
      </c>
      <c r="BI165" s="1">
        <f t="shared" si="51"/>
        <v>2</v>
      </c>
      <c r="BJ165" s="1" t="e">
        <f t="shared" si="50"/>
        <v>#N/A</v>
      </c>
    </row>
    <row r="166" spans="1:62" x14ac:dyDescent="0.25">
      <c r="A166" s="1">
        <f t="shared" si="37"/>
        <v>1</v>
      </c>
      <c r="B166" s="1">
        <f>IF(YEAR(AD166)=$B$3,YEAR('Apartment Expenses'!AD166)&amp;" - "&amp;'Apartment Expenses'!AC166,0)</f>
        <v>0</v>
      </c>
      <c r="C166" s="1">
        <f t="shared" si="38"/>
        <v>0</v>
      </c>
      <c r="E166" s="1">
        <v>162</v>
      </c>
      <c r="F166" s="1">
        <f t="shared" si="39"/>
        <v>1</v>
      </c>
      <c r="G166" s="1">
        <f t="shared" si="35"/>
        <v>0</v>
      </c>
      <c r="H166" s="1">
        <f t="shared" si="36"/>
        <v>0</v>
      </c>
      <c r="J166" s="1" t="str">
        <f t="shared" si="40"/>
        <v>1900</v>
      </c>
      <c r="M166" s="1">
        <f>HLOOKUP('Expense History'!$AD$3,$P$4:$X$2004,ROW('Apartment Expenses'!L166)-3,0)</f>
        <v>0</v>
      </c>
      <c r="N166" s="1">
        <f>IF('Expense History'!$AD$3=Data!$G$4,'Apartment Expenses'!AE166,HLOOKUP('Expense History'!$AD$3,'Apartment Expenses'!$AE$4:$AL$2004,(ROW('Apartment Expenses'!M166)-3)))</f>
        <v>0</v>
      </c>
      <c r="O166" s="1" t="str">
        <f>IF($O$2="ALL",IF(VLOOKUP(AA166,'Expense History'!$AA$6:$AB$36,2,0)="x","include",0),IF(AND(VLOOKUP(AA166,'Expense History'!$AA$6:$AB$36,2,0)="x",AC166=$O$2),"include",0))</f>
        <v>include</v>
      </c>
      <c r="P166" s="1">
        <f>IF(O166="include",IF(AE166&gt;0,1+MAX(P167:P$2005),0),0)</f>
        <v>0</v>
      </c>
      <c r="Q166" s="1">
        <f>IF(AND(ISBLANK(AA165),AE165=0),0,(IF(MAX(Q167:Q$2005)&gt;0,0,ROW(R166))))</f>
        <v>0</v>
      </c>
      <c r="R166" s="1">
        <f>IF($O166="include",IF(AF166&gt;0,1+MAX(R167:R$2005),0),0)</f>
        <v>0</v>
      </c>
      <c r="S166" s="1">
        <f>IF($O166="include",IF(AG166&gt;0,1+MAX(S167:S$2005),0),0)</f>
        <v>0</v>
      </c>
      <c r="T166" s="1">
        <f>IF($O166="include",IF(AH166&gt;0,1+MAX(T167:T$2005),0),0)</f>
        <v>0</v>
      </c>
      <c r="U166" s="1">
        <f>IF($O166="include",IF(AI166&gt;0,1+MAX(U167:U$2005),0),0)</f>
        <v>0</v>
      </c>
      <c r="V166" s="1">
        <f>IF($O166="include",IF(AJ166&gt;0,1+MAX(V167:V$2005),0),0)</f>
        <v>0</v>
      </c>
      <c r="W166" s="1">
        <f>IF($O166="include",IF(AK166&gt;0,1+MAX(W167:W$2005),0),0)</f>
        <v>0</v>
      </c>
      <c r="X166" s="1">
        <f>IF($O166="include",IF(AL166&gt;0,1+MAX(X167:X$2005),0),0)</f>
        <v>0</v>
      </c>
      <c r="Y166" s="22" t="str">
        <f t="shared" si="41"/>
        <v xml:space="preserve">1 - </v>
      </c>
      <c r="AA166" s="42"/>
      <c r="AB166" s="43"/>
      <c r="AC166" s="43"/>
      <c r="AD166" s="44"/>
      <c r="AE166" s="11">
        <f t="shared" si="42"/>
        <v>0</v>
      </c>
      <c r="AF166" s="41"/>
      <c r="AG166" s="41"/>
      <c r="AH166" s="41"/>
      <c r="AI166" s="41"/>
      <c r="AJ166" s="41"/>
      <c r="AK166" s="41"/>
      <c r="AL166" s="41"/>
      <c r="BA166" s="1">
        <f t="shared" si="43"/>
        <v>0</v>
      </c>
      <c r="BB166" s="1">
        <f t="shared" si="44"/>
        <v>0</v>
      </c>
      <c r="BC166" s="1" t="str">
        <f t="shared" si="45"/>
        <v>No</v>
      </c>
      <c r="BD166" s="1">
        <f t="shared" si="46"/>
        <v>0</v>
      </c>
      <c r="BE166" s="1">
        <f t="shared" si="47"/>
        <v>0</v>
      </c>
      <c r="BF166" s="1">
        <f t="shared" si="48"/>
        <v>0</v>
      </c>
      <c r="BG166" s="1">
        <v>162</v>
      </c>
      <c r="BH166" s="1" t="e">
        <f t="shared" si="49"/>
        <v>#N/A</v>
      </c>
      <c r="BI166" s="1">
        <f t="shared" si="51"/>
        <v>2</v>
      </c>
      <c r="BJ166" s="1" t="e">
        <f t="shared" si="50"/>
        <v>#N/A</v>
      </c>
    </row>
    <row r="167" spans="1:62" x14ac:dyDescent="0.25">
      <c r="A167" s="1">
        <f t="shared" si="37"/>
        <v>1</v>
      </c>
      <c r="B167" s="1">
        <f>IF(YEAR(AD167)=$B$3,YEAR('Apartment Expenses'!AD167)&amp;" - "&amp;'Apartment Expenses'!AC167,0)</f>
        <v>0</v>
      </c>
      <c r="C167" s="1">
        <f t="shared" si="38"/>
        <v>0</v>
      </c>
      <c r="E167" s="1">
        <v>163</v>
      </c>
      <c r="F167" s="1">
        <f t="shared" si="39"/>
        <v>1</v>
      </c>
      <c r="G167" s="1">
        <f t="shared" si="35"/>
        <v>0</v>
      </c>
      <c r="H167" s="1">
        <f t="shared" si="36"/>
        <v>0</v>
      </c>
      <c r="J167" s="1" t="str">
        <f t="shared" si="40"/>
        <v>1900</v>
      </c>
      <c r="M167" s="1">
        <f>HLOOKUP('Expense History'!$AD$3,$P$4:$X$2004,ROW('Apartment Expenses'!L167)-3,0)</f>
        <v>0</v>
      </c>
      <c r="N167" s="1">
        <f>IF('Expense History'!$AD$3=Data!$G$4,'Apartment Expenses'!AE167,HLOOKUP('Expense History'!$AD$3,'Apartment Expenses'!$AE$4:$AL$2004,(ROW('Apartment Expenses'!M167)-3)))</f>
        <v>0</v>
      </c>
      <c r="O167" s="1" t="str">
        <f>IF($O$2="ALL",IF(VLOOKUP(AA167,'Expense History'!$AA$6:$AB$36,2,0)="x","include",0),IF(AND(VLOOKUP(AA167,'Expense History'!$AA$6:$AB$36,2,0)="x",AC167=$O$2),"include",0))</f>
        <v>include</v>
      </c>
      <c r="P167" s="1">
        <f>IF(O167="include",IF(AE167&gt;0,1+MAX(P168:P$2005),0),0)</f>
        <v>0</v>
      </c>
      <c r="Q167" s="1">
        <f>IF(AND(ISBLANK(AA166),AE166=0),0,(IF(MAX(Q168:Q$2005)&gt;0,0,ROW(R167))))</f>
        <v>0</v>
      </c>
      <c r="R167" s="1">
        <f>IF($O167="include",IF(AF167&gt;0,1+MAX(R168:R$2005),0),0)</f>
        <v>0</v>
      </c>
      <c r="S167" s="1">
        <f>IF($O167="include",IF(AG167&gt;0,1+MAX(S168:S$2005),0),0)</f>
        <v>0</v>
      </c>
      <c r="T167" s="1">
        <f>IF($O167="include",IF(AH167&gt;0,1+MAX(T168:T$2005),0),0)</f>
        <v>0</v>
      </c>
      <c r="U167" s="1">
        <f>IF($O167="include",IF(AI167&gt;0,1+MAX(U168:U$2005),0),0)</f>
        <v>0</v>
      </c>
      <c r="V167" s="1">
        <f>IF($O167="include",IF(AJ167&gt;0,1+MAX(V168:V$2005),0),0)</f>
        <v>0</v>
      </c>
      <c r="W167" s="1">
        <f>IF($O167="include",IF(AK167&gt;0,1+MAX(W168:W$2005),0),0)</f>
        <v>0</v>
      </c>
      <c r="X167" s="1">
        <f>IF($O167="include",IF(AL167&gt;0,1+MAX(X168:X$2005),0),0)</f>
        <v>0</v>
      </c>
      <c r="Y167" s="22" t="str">
        <f t="shared" si="41"/>
        <v xml:space="preserve">1 - </v>
      </c>
      <c r="AA167" s="42"/>
      <c r="AB167" s="43"/>
      <c r="AC167" s="43"/>
      <c r="AD167" s="44"/>
      <c r="AE167" s="11">
        <f t="shared" si="42"/>
        <v>0</v>
      </c>
      <c r="AF167" s="41"/>
      <c r="AG167" s="41"/>
      <c r="AH167" s="41"/>
      <c r="AI167" s="41"/>
      <c r="AJ167" s="41"/>
      <c r="AK167" s="41"/>
      <c r="AL167" s="41"/>
      <c r="BA167" s="1">
        <f t="shared" si="43"/>
        <v>0</v>
      </c>
      <c r="BB167" s="1">
        <f t="shared" si="44"/>
        <v>0</v>
      </c>
      <c r="BC167" s="1" t="str">
        <f t="shared" si="45"/>
        <v>No</v>
      </c>
      <c r="BD167" s="1">
        <f t="shared" si="46"/>
        <v>0</v>
      </c>
      <c r="BE167" s="1">
        <f t="shared" si="47"/>
        <v>0</v>
      </c>
      <c r="BF167" s="1">
        <f t="shared" si="48"/>
        <v>0</v>
      </c>
      <c r="BG167" s="1">
        <v>163</v>
      </c>
      <c r="BH167" s="1" t="e">
        <f t="shared" si="49"/>
        <v>#N/A</v>
      </c>
      <c r="BI167" s="1">
        <f t="shared" si="51"/>
        <v>2</v>
      </c>
      <c r="BJ167" s="1" t="e">
        <f t="shared" si="50"/>
        <v>#N/A</v>
      </c>
    </row>
    <row r="168" spans="1:62" x14ac:dyDescent="0.25">
      <c r="A168" s="1">
        <f t="shared" si="37"/>
        <v>1</v>
      </c>
      <c r="B168" s="1">
        <f>IF(YEAR(AD168)=$B$3,YEAR('Apartment Expenses'!AD168)&amp;" - "&amp;'Apartment Expenses'!AC168,0)</f>
        <v>0</v>
      </c>
      <c r="C168" s="1">
        <f t="shared" si="38"/>
        <v>0</v>
      </c>
      <c r="E168" s="1">
        <v>164</v>
      </c>
      <c r="F168" s="1">
        <f t="shared" si="39"/>
        <v>1</v>
      </c>
      <c r="G168" s="1">
        <f t="shared" si="35"/>
        <v>0</v>
      </c>
      <c r="H168" s="1">
        <f t="shared" si="36"/>
        <v>0</v>
      </c>
      <c r="J168" s="1" t="str">
        <f t="shared" si="40"/>
        <v>1900</v>
      </c>
      <c r="M168" s="1">
        <f>HLOOKUP('Expense History'!$AD$3,$P$4:$X$2004,ROW('Apartment Expenses'!L168)-3,0)</f>
        <v>0</v>
      </c>
      <c r="N168" s="1">
        <f>IF('Expense History'!$AD$3=Data!$G$4,'Apartment Expenses'!AE168,HLOOKUP('Expense History'!$AD$3,'Apartment Expenses'!$AE$4:$AL$2004,(ROW('Apartment Expenses'!M168)-3)))</f>
        <v>0</v>
      </c>
      <c r="O168" s="1" t="str">
        <f>IF($O$2="ALL",IF(VLOOKUP(AA168,'Expense History'!$AA$6:$AB$36,2,0)="x","include",0),IF(AND(VLOOKUP(AA168,'Expense History'!$AA$6:$AB$36,2,0)="x",AC168=$O$2),"include",0))</f>
        <v>include</v>
      </c>
      <c r="P168" s="1">
        <f>IF(O168="include",IF(AE168&gt;0,1+MAX(P169:P$2005),0),0)</f>
        <v>0</v>
      </c>
      <c r="Q168" s="1">
        <f>IF(AND(ISBLANK(AA167),AE167=0),0,(IF(MAX(Q169:Q$2005)&gt;0,0,ROW(R168))))</f>
        <v>0</v>
      </c>
      <c r="R168" s="1">
        <f>IF($O168="include",IF(AF168&gt;0,1+MAX(R169:R$2005),0),0)</f>
        <v>0</v>
      </c>
      <c r="S168" s="1">
        <f>IF($O168="include",IF(AG168&gt;0,1+MAX(S169:S$2005),0),0)</f>
        <v>0</v>
      </c>
      <c r="T168" s="1">
        <f>IF($O168="include",IF(AH168&gt;0,1+MAX(T169:T$2005),0),0)</f>
        <v>0</v>
      </c>
      <c r="U168" s="1">
        <f>IF($O168="include",IF(AI168&gt;0,1+MAX(U169:U$2005),0),0)</f>
        <v>0</v>
      </c>
      <c r="V168" s="1">
        <f>IF($O168="include",IF(AJ168&gt;0,1+MAX(V169:V$2005),0),0)</f>
        <v>0</v>
      </c>
      <c r="W168" s="1">
        <f>IF($O168="include",IF(AK168&gt;0,1+MAX(W169:W$2005),0),0)</f>
        <v>0</v>
      </c>
      <c r="X168" s="1">
        <f>IF($O168="include",IF(AL168&gt;0,1+MAX(X169:X$2005),0),0)</f>
        <v>0</v>
      </c>
      <c r="Y168" s="22" t="str">
        <f t="shared" si="41"/>
        <v xml:space="preserve">1 - </v>
      </c>
      <c r="AA168" s="42"/>
      <c r="AB168" s="43"/>
      <c r="AC168" s="43"/>
      <c r="AD168" s="44"/>
      <c r="AE168" s="11">
        <f t="shared" si="42"/>
        <v>0</v>
      </c>
      <c r="AF168" s="41"/>
      <c r="AG168" s="41"/>
      <c r="AH168" s="41"/>
      <c r="AI168" s="41"/>
      <c r="AJ168" s="41"/>
      <c r="AK168" s="41"/>
      <c r="AL168" s="41"/>
      <c r="BA168" s="1">
        <f t="shared" si="43"/>
        <v>0</v>
      </c>
      <c r="BB168" s="1">
        <f t="shared" si="44"/>
        <v>0</v>
      </c>
      <c r="BC168" s="1" t="str">
        <f t="shared" si="45"/>
        <v>No</v>
      </c>
      <c r="BD168" s="1">
        <f t="shared" si="46"/>
        <v>0</v>
      </c>
      <c r="BE168" s="1">
        <f t="shared" si="47"/>
        <v>0</v>
      </c>
      <c r="BF168" s="1">
        <f t="shared" si="48"/>
        <v>0</v>
      </c>
      <c r="BG168" s="1">
        <v>164</v>
      </c>
      <c r="BH168" s="1" t="e">
        <f t="shared" si="49"/>
        <v>#N/A</v>
      </c>
      <c r="BI168" s="1">
        <f t="shared" si="51"/>
        <v>2</v>
      </c>
      <c r="BJ168" s="1" t="e">
        <f t="shared" si="50"/>
        <v>#N/A</v>
      </c>
    </row>
    <row r="169" spans="1:62" x14ac:dyDescent="0.25">
      <c r="A169" s="1">
        <f t="shared" si="37"/>
        <v>1</v>
      </c>
      <c r="B169" s="1">
        <f>IF(YEAR(AD169)=$B$3,YEAR('Apartment Expenses'!AD169)&amp;" - "&amp;'Apartment Expenses'!AC169,0)</f>
        <v>0</v>
      </c>
      <c r="C169" s="1">
        <f t="shared" si="38"/>
        <v>0</v>
      </c>
      <c r="E169" s="1">
        <v>165</v>
      </c>
      <c r="F169" s="1">
        <f t="shared" si="39"/>
        <v>1</v>
      </c>
      <c r="G169" s="1">
        <f t="shared" si="35"/>
        <v>0</v>
      </c>
      <c r="H169" s="1">
        <f t="shared" si="36"/>
        <v>0</v>
      </c>
      <c r="J169" s="1" t="str">
        <f t="shared" si="40"/>
        <v>1900</v>
      </c>
      <c r="M169" s="1">
        <f>HLOOKUP('Expense History'!$AD$3,$P$4:$X$2004,ROW('Apartment Expenses'!L169)-3,0)</f>
        <v>0</v>
      </c>
      <c r="N169" s="1">
        <f>IF('Expense History'!$AD$3=Data!$G$4,'Apartment Expenses'!AE169,HLOOKUP('Expense History'!$AD$3,'Apartment Expenses'!$AE$4:$AL$2004,(ROW('Apartment Expenses'!M169)-3)))</f>
        <v>0</v>
      </c>
      <c r="O169" s="1" t="str">
        <f>IF($O$2="ALL",IF(VLOOKUP(AA169,'Expense History'!$AA$6:$AB$36,2,0)="x","include",0),IF(AND(VLOOKUP(AA169,'Expense History'!$AA$6:$AB$36,2,0)="x",AC169=$O$2),"include",0))</f>
        <v>include</v>
      </c>
      <c r="P169" s="1">
        <f>IF(O169="include",IF(AE169&gt;0,1+MAX(P170:P$2005),0),0)</f>
        <v>0</v>
      </c>
      <c r="Q169" s="1">
        <f>IF(AND(ISBLANK(AA168),AE168=0),0,(IF(MAX(Q170:Q$2005)&gt;0,0,ROW(R169))))</f>
        <v>0</v>
      </c>
      <c r="R169" s="1">
        <f>IF($O169="include",IF(AF169&gt;0,1+MAX(R170:R$2005),0),0)</f>
        <v>0</v>
      </c>
      <c r="S169" s="1">
        <f>IF($O169="include",IF(AG169&gt;0,1+MAX(S170:S$2005),0),0)</f>
        <v>0</v>
      </c>
      <c r="T169" s="1">
        <f>IF($O169="include",IF(AH169&gt;0,1+MAX(T170:T$2005),0),0)</f>
        <v>0</v>
      </c>
      <c r="U169" s="1">
        <f>IF($O169="include",IF(AI169&gt;0,1+MAX(U170:U$2005),0),0)</f>
        <v>0</v>
      </c>
      <c r="V169" s="1">
        <f>IF($O169="include",IF(AJ169&gt;0,1+MAX(V170:V$2005),0),0)</f>
        <v>0</v>
      </c>
      <c r="W169" s="1">
        <f>IF($O169="include",IF(AK169&gt;0,1+MAX(W170:W$2005),0),0)</f>
        <v>0</v>
      </c>
      <c r="X169" s="1">
        <f>IF($O169="include",IF(AL169&gt;0,1+MAX(X170:X$2005),0),0)</f>
        <v>0</v>
      </c>
      <c r="Y169" s="22" t="str">
        <f t="shared" si="41"/>
        <v xml:space="preserve">1 - </v>
      </c>
      <c r="AA169" s="42"/>
      <c r="AB169" s="43"/>
      <c r="AC169" s="43"/>
      <c r="AD169" s="44"/>
      <c r="AE169" s="11">
        <f t="shared" si="42"/>
        <v>0</v>
      </c>
      <c r="AF169" s="41"/>
      <c r="AG169" s="41"/>
      <c r="AH169" s="41"/>
      <c r="AI169" s="41"/>
      <c r="AJ169" s="41"/>
      <c r="AK169" s="41"/>
      <c r="AL169" s="41"/>
      <c r="BA169" s="1">
        <f t="shared" si="43"/>
        <v>0</v>
      </c>
      <c r="BB169" s="1">
        <f t="shared" si="44"/>
        <v>0</v>
      </c>
      <c r="BC169" s="1" t="str">
        <f t="shared" si="45"/>
        <v>No</v>
      </c>
      <c r="BD169" s="1">
        <f t="shared" si="46"/>
        <v>0</v>
      </c>
      <c r="BE169" s="1">
        <f t="shared" si="47"/>
        <v>0</v>
      </c>
      <c r="BF169" s="1">
        <f t="shared" si="48"/>
        <v>0</v>
      </c>
      <c r="BG169" s="1">
        <v>165</v>
      </c>
      <c r="BH169" s="1" t="e">
        <f t="shared" si="49"/>
        <v>#N/A</v>
      </c>
      <c r="BI169" s="1">
        <f t="shared" si="51"/>
        <v>2</v>
      </c>
      <c r="BJ169" s="1" t="e">
        <f t="shared" si="50"/>
        <v>#N/A</v>
      </c>
    </row>
    <row r="170" spans="1:62" x14ac:dyDescent="0.25">
      <c r="A170" s="1">
        <f t="shared" si="37"/>
        <v>1</v>
      </c>
      <c r="B170" s="1">
        <f>IF(YEAR(AD170)=$B$3,YEAR('Apartment Expenses'!AD170)&amp;" - "&amp;'Apartment Expenses'!AC170,0)</f>
        <v>0</v>
      </c>
      <c r="C170" s="1">
        <f t="shared" si="38"/>
        <v>0</v>
      </c>
      <c r="E170" s="1">
        <v>166</v>
      </c>
      <c r="F170" s="1">
        <f t="shared" si="39"/>
        <v>1</v>
      </c>
      <c r="G170" s="1">
        <f t="shared" si="35"/>
        <v>0</v>
      </c>
      <c r="H170" s="1">
        <f t="shared" si="36"/>
        <v>0</v>
      </c>
      <c r="J170" s="1" t="str">
        <f t="shared" si="40"/>
        <v>1900</v>
      </c>
      <c r="M170" s="1">
        <f>HLOOKUP('Expense History'!$AD$3,$P$4:$X$2004,ROW('Apartment Expenses'!L170)-3,0)</f>
        <v>0</v>
      </c>
      <c r="N170" s="1">
        <f>IF('Expense History'!$AD$3=Data!$G$4,'Apartment Expenses'!AE170,HLOOKUP('Expense History'!$AD$3,'Apartment Expenses'!$AE$4:$AL$2004,(ROW('Apartment Expenses'!M170)-3)))</f>
        <v>0</v>
      </c>
      <c r="O170" s="1" t="str">
        <f>IF($O$2="ALL",IF(VLOOKUP(AA170,'Expense History'!$AA$6:$AB$36,2,0)="x","include",0),IF(AND(VLOOKUP(AA170,'Expense History'!$AA$6:$AB$36,2,0)="x",AC170=$O$2),"include",0))</f>
        <v>include</v>
      </c>
      <c r="P170" s="1">
        <f>IF(O170="include",IF(AE170&gt;0,1+MAX(P171:P$2005),0),0)</f>
        <v>0</v>
      </c>
      <c r="Q170" s="1">
        <f>IF(AND(ISBLANK(AA169),AE169=0),0,(IF(MAX(Q171:Q$2005)&gt;0,0,ROW(R170))))</f>
        <v>0</v>
      </c>
      <c r="R170" s="1">
        <f>IF($O170="include",IF(AF170&gt;0,1+MAX(R171:R$2005),0),0)</f>
        <v>0</v>
      </c>
      <c r="S170" s="1">
        <f>IF($O170="include",IF(AG170&gt;0,1+MAX(S171:S$2005),0),0)</f>
        <v>0</v>
      </c>
      <c r="T170" s="1">
        <f>IF($O170="include",IF(AH170&gt;0,1+MAX(T171:T$2005),0),0)</f>
        <v>0</v>
      </c>
      <c r="U170" s="1">
        <f>IF($O170="include",IF(AI170&gt;0,1+MAX(U171:U$2005),0),0)</f>
        <v>0</v>
      </c>
      <c r="V170" s="1">
        <f>IF($O170="include",IF(AJ170&gt;0,1+MAX(V171:V$2005),0),0)</f>
        <v>0</v>
      </c>
      <c r="W170" s="1">
        <f>IF($O170="include",IF(AK170&gt;0,1+MAX(W171:W$2005),0),0)</f>
        <v>0</v>
      </c>
      <c r="X170" s="1">
        <f>IF($O170="include",IF(AL170&gt;0,1+MAX(X171:X$2005),0),0)</f>
        <v>0</v>
      </c>
      <c r="Y170" s="22" t="str">
        <f t="shared" si="41"/>
        <v xml:space="preserve">1 - </v>
      </c>
      <c r="AA170" s="42"/>
      <c r="AB170" s="43"/>
      <c r="AC170" s="43"/>
      <c r="AD170" s="44"/>
      <c r="AE170" s="11">
        <f t="shared" si="42"/>
        <v>0</v>
      </c>
      <c r="AF170" s="41"/>
      <c r="AG170" s="41"/>
      <c r="AH170" s="41"/>
      <c r="AI170" s="41"/>
      <c r="AJ170" s="41"/>
      <c r="AK170" s="41"/>
      <c r="AL170" s="41"/>
      <c r="BA170" s="1">
        <f t="shared" si="43"/>
        <v>0</v>
      </c>
      <c r="BB170" s="1">
        <f t="shared" si="44"/>
        <v>0</v>
      </c>
      <c r="BC170" s="1" t="str">
        <f t="shared" si="45"/>
        <v>No</v>
      </c>
      <c r="BD170" s="1">
        <f t="shared" si="46"/>
        <v>0</v>
      </c>
      <c r="BE170" s="1">
        <f t="shared" si="47"/>
        <v>0</v>
      </c>
      <c r="BF170" s="1">
        <f t="shared" si="48"/>
        <v>0</v>
      </c>
      <c r="BG170" s="1">
        <v>166</v>
      </c>
      <c r="BH170" s="1" t="e">
        <f t="shared" si="49"/>
        <v>#N/A</v>
      </c>
      <c r="BI170" s="1">
        <f t="shared" si="51"/>
        <v>2</v>
      </c>
      <c r="BJ170" s="1" t="e">
        <f t="shared" si="50"/>
        <v>#N/A</v>
      </c>
    </row>
    <row r="171" spans="1:62" x14ac:dyDescent="0.25">
      <c r="A171" s="1">
        <f t="shared" si="37"/>
        <v>1</v>
      </c>
      <c r="B171" s="1">
        <f>IF(YEAR(AD171)=$B$3,YEAR('Apartment Expenses'!AD171)&amp;" - "&amp;'Apartment Expenses'!AC171,0)</f>
        <v>0</v>
      </c>
      <c r="C171" s="1">
        <f t="shared" si="38"/>
        <v>0</v>
      </c>
      <c r="E171" s="1">
        <v>167</v>
      </c>
      <c r="F171" s="1">
        <f t="shared" si="39"/>
        <v>1</v>
      </c>
      <c r="G171" s="1">
        <f t="shared" si="35"/>
        <v>0</v>
      </c>
      <c r="H171" s="1">
        <f t="shared" si="36"/>
        <v>0</v>
      </c>
      <c r="J171" s="1" t="str">
        <f t="shared" si="40"/>
        <v>1900</v>
      </c>
      <c r="M171" s="1">
        <f>HLOOKUP('Expense History'!$AD$3,$P$4:$X$2004,ROW('Apartment Expenses'!L171)-3,0)</f>
        <v>0</v>
      </c>
      <c r="N171" s="1">
        <f>IF('Expense History'!$AD$3=Data!$G$4,'Apartment Expenses'!AE171,HLOOKUP('Expense History'!$AD$3,'Apartment Expenses'!$AE$4:$AL$2004,(ROW('Apartment Expenses'!M171)-3)))</f>
        <v>0</v>
      </c>
      <c r="O171" s="1" t="str">
        <f>IF($O$2="ALL",IF(VLOOKUP(AA171,'Expense History'!$AA$6:$AB$36,2,0)="x","include",0),IF(AND(VLOOKUP(AA171,'Expense History'!$AA$6:$AB$36,2,0)="x",AC171=$O$2),"include",0))</f>
        <v>include</v>
      </c>
      <c r="P171" s="1">
        <f>IF(O171="include",IF(AE171&gt;0,1+MAX(P172:P$2005),0),0)</f>
        <v>0</v>
      </c>
      <c r="Q171" s="1">
        <f>IF(AND(ISBLANK(AA170),AE170=0),0,(IF(MAX(Q172:Q$2005)&gt;0,0,ROW(R171))))</f>
        <v>0</v>
      </c>
      <c r="R171" s="1">
        <f>IF($O171="include",IF(AF171&gt;0,1+MAX(R172:R$2005),0),0)</f>
        <v>0</v>
      </c>
      <c r="S171" s="1">
        <f>IF($O171="include",IF(AG171&gt;0,1+MAX(S172:S$2005),0),0)</f>
        <v>0</v>
      </c>
      <c r="T171" s="1">
        <f>IF($O171="include",IF(AH171&gt;0,1+MAX(T172:T$2005),0),0)</f>
        <v>0</v>
      </c>
      <c r="U171" s="1">
        <f>IF($O171="include",IF(AI171&gt;0,1+MAX(U172:U$2005),0),0)</f>
        <v>0</v>
      </c>
      <c r="V171" s="1">
        <f>IF($O171="include",IF(AJ171&gt;0,1+MAX(V172:V$2005),0),0)</f>
        <v>0</v>
      </c>
      <c r="W171" s="1">
        <f>IF($O171="include",IF(AK171&gt;0,1+MAX(W172:W$2005),0),0)</f>
        <v>0</v>
      </c>
      <c r="X171" s="1">
        <f>IF($O171="include",IF(AL171&gt;0,1+MAX(X172:X$2005),0),0)</f>
        <v>0</v>
      </c>
      <c r="Y171" s="22" t="str">
        <f t="shared" si="41"/>
        <v xml:space="preserve">1 - </v>
      </c>
      <c r="AA171" s="42"/>
      <c r="AB171" s="43"/>
      <c r="AC171" s="43"/>
      <c r="AD171" s="44"/>
      <c r="AE171" s="11">
        <f t="shared" si="42"/>
        <v>0</v>
      </c>
      <c r="AF171" s="41"/>
      <c r="AG171" s="41"/>
      <c r="AH171" s="41"/>
      <c r="AI171" s="41"/>
      <c r="AJ171" s="41"/>
      <c r="AK171" s="41"/>
      <c r="AL171" s="41"/>
      <c r="BA171" s="1">
        <f t="shared" si="43"/>
        <v>0</v>
      </c>
      <c r="BB171" s="1">
        <f t="shared" si="44"/>
        <v>0</v>
      </c>
      <c r="BC171" s="1" t="str">
        <f t="shared" si="45"/>
        <v>No</v>
      </c>
      <c r="BD171" s="1">
        <f t="shared" si="46"/>
        <v>0</v>
      </c>
      <c r="BE171" s="1">
        <f t="shared" si="47"/>
        <v>0</v>
      </c>
      <c r="BF171" s="1">
        <f t="shared" si="48"/>
        <v>0</v>
      </c>
      <c r="BG171" s="1">
        <v>167</v>
      </c>
      <c r="BH171" s="1" t="e">
        <f t="shared" si="49"/>
        <v>#N/A</v>
      </c>
      <c r="BI171" s="1">
        <f t="shared" si="51"/>
        <v>2</v>
      </c>
      <c r="BJ171" s="1" t="e">
        <f t="shared" si="50"/>
        <v>#N/A</v>
      </c>
    </row>
    <row r="172" spans="1:62" x14ac:dyDescent="0.25">
      <c r="A172" s="1">
        <f t="shared" si="37"/>
        <v>1</v>
      </c>
      <c r="B172" s="1">
        <f>IF(YEAR(AD172)=$B$3,YEAR('Apartment Expenses'!AD172)&amp;" - "&amp;'Apartment Expenses'!AC172,0)</f>
        <v>0</v>
      </c>
      <c r="C172" s="1">
        <f t="shared" si="38"/>
        <v>0</v>
      </c>
      <c r="E172" s="1">
        <v>168</v>
      </c>
      <c r="F172" s="1">
        <f t="shared" si="39"/>
        <v>1</v>
      </c>
      <c r="G172" s="1">
        <f t="shared" si="35"/>
        <v>0</v>
      </c>
      <c r="H172" s="1">
        <f t="shared" si="36"/>
        <v>0</v>
      </c>
      <c r="J172" s="1" t="str">
        <f t="shared" si="40"/>
        <v>1900</v>
      </c>
      <c r="M172" s="1">
        <f>HLOOKUP('Expense History'!$AD$3,$P$4:$X$2004,ROW('Apartment Expenses'!L172)-3,0)</f>
        <v>0</v>
      </c>
      <c r="N172" s="1">
        <f>IF('Expense History'!$AD$3=Data!$G$4,'Apartment Expenses'!AE172,HLOOKUP('Expense History'!$AD$3,'Apartment Expenses'!$AE$4:$AL$2004,(ROW('Apartment Expenses'!M172)-3)))</f>
        <v>0</v>
      </c>
      <c r="O172" s="1" t="str">
        <f>IF($O$2="ALL",IF(VLOOKUP(AA172,'Expense History'!$AA$6:$AB$36,2,0)="x","include",0),IF(AND(VLOOKUP(AA172,'Expense History'!$AA$6:$AB$36,2,0)="x",AC172=$O$2),"include",0))</f>
        <v>include</v>
      </c>
      <c r="P172" s="1">
        <f>IF(O172="include",IF(AE172&gt;0,1+MAX(P173:P$2005),0),0)</f>
        <v>0</v>
      </c>
      <c r="Q172" s="1">
        <f>IF(AND(ISBLANK(AA171),AE171=0),0,(IF(MAX(Q173:Q$2005)&gt;0,0,ROW(R172))))</f>
        <v>0</v>
      </c>
      <c r="R172" s="1">
        <f>IF($O172="include",IF(AF172&gt;0,1+MAX(R173:R$2005),0),0)</f>
        <v>0</v>
      </c>
      <c r="S172" s="1">
        <f>IF($O172="include",IF(AG172&gt;0,1+MAX(S173:S$2005),0),0)</f>
        <v>0</v>
      </c>
      <c r="T172" s="1">
        <f>IF($O172="include",IF(AH172&gt;0,1+MAX(T173:T$2005),0),0)</f>
        <v>0</v>
      </c>
      <c r="U172" s="1">
        <f>IF($O172="include",IF(AI172&gt;0,1+MAX(U173:U$2005),0),0)</f>
        <v>0</v>
      </c>
      <c r="V172" s="1">
        <f>IF($O172="include",IF(AJ172&gt;0,1+MAX(V173:V$2005),0),0)</f>
        <v>0</v>
      </c>
      <c r="W172" s="1">
        <f>IF($O172="include",IF(AK172&gt;0,1+MAX(W173:W$2005),0),0)</f>
        <v>0</v>
      </c>
      <c r="X172" s="1">
        <f>IF($O172="include",IF(AL172&gt;0,1+MAX(X173:X$2005),0),0)</f>
        <v>0</v>
      </c>
      <c r="Y172" s="22" t="str">
        <f t="shared" si="41"/>
        <v xml:space="preserve">1 - </v>
      </c>
      <c r="AA172" s="42"/>
      <c r="AB172" s="43"/>
      <c r="AC172" s="43"/>
      <c r="AD172" s="44"/>
      <c r="AE172" s="11">
        <f t="shared" si="42"/>
        <v>0</v>
      </c>
      <c r="AF172" s="41"/>
      <c r="AG172" s="41"/>
      <c r="AH172" s="41"/>
      <c r="AI172" s="41"/>
      <c r="AJ172" s="41"/>
      <c r="AK172" s="41"/>
      <c r="AL172" s="41"/>
      <c r="BA172" s="1">
        <f t="shared" si="43"/>
        <v>0</v>
      </c>
      <c r="BB172" s="1">
        <f t="shared" si="44"/>
        <v>0</v>
      </c>
      <c r="BC172" s="1" t="str">
        <f t="shared" si="45"/>
        <v>No</v>
      </c>
      <c r="BD172" s="1">
        <f t="shared" si="46"/>
        <v>0</v>
      </c>
      <c r="BE172" s="1">
        <f t="shared" si="47"/>
        <v>0</v>
      </c>
      <c r="BF172" s="1">
        <f t="shared" si="48"/>
        <v>0</v>
      </c>
      <c r="BG172" s="1">
        <v>168</v>
      </c>
      <c r="BH172" s="1" t="e">
        <f t="shared" si="49"/>
        <v>#N/A</v>
      </c>
      <c r="BI172" s="1">
        <f t="shared" si="51"/>
        <v>2</v>
      </c>
      <c r="BJ172" s="1" t="e">
        <f t="shared" si="50"/>
        <v>#N/A</v>
      </c>
    </row>
    <row r="173" spans="1:62" x14ac:dyDescent="0.25">
      <c r="A173" s="1">
        <f t="shared" si="37"/>
        <v>1</v>
      </c>
      <c r="B173" s="1">
        <f>IF(YEAR(AD173)=$B$3,YEAR('Apartment Expenses'!AD173)&amp;" - "&amp;'Apartment Expenses'!AC173,0)</f>
        <v>0</v>
      </c>
      <c r="C173" s="1">
        <f t="shared" si="38"/>
        <v>0</v>
      </c>
      <c r="E173" s="1">
        <v>169</v>
      </c>
      <c r="F173" s="1">
        <f t="shared" si="39"/>
        <v>1</v>
      </c>
      <c r="G173" s="1">
        <f t="shared" si="35"/>
        <v>0</v>
      </c>
      <c r="H173" s="1">
        <f t="shared" si="36"/>
        <v>0</v>
      </c>
      <c r="J173" s="1" t="str">
        <f t="shared" si="40"/>
        <v>1900</v>
      </c>
      <c r="M173" s="1">
        <f>HLOOKUP('Expense History'!$AD$3,$P$4:$X$2004,ROW('Apartment Expenses'!L173)-3,0)</f>
        <v>0</v>
      </c>
      <c r="N173" s="1">
        <f>IF('Expense History'!$AD$3=Data!$G$4,'Apartment Expenses'!AE173,HLOOKUP('Expense History'!$AD$3,'Apartment Expenses'!$AE$4:$AL$2004,(ROW('Apartment Expenses'!M173)-3)))</f>
        <v>0</v>
      </c>
      <c r="O173" s="1" t="str">
        <f>IF($O$2="ALL",IF(VLOOKUP(AA173,'Expense History'!$AA$6:$AB$36,2,0)="x","include",0),IF(AND(VLOOKUP(AA173,'Expense History'!$AA$6:$AB$36,2,0)="x",AC173=$O$2),"include",0))</f>
        <v>include</v>
      </c>
      <c r="P173" s="1">
        <f>IF(O173="include",IF(AE173&gt;0,1+MAX(P174:P$2005),0),0)</f>
        <v>0</v>
      </c>
      <c r="Q173" s="1">
        <f>IF(AND(ISBLANK(AA172),AE172=0),0,(IF(MAX(Q174:Q$2005)&gt;0,0,ROW(R173))))</f>
        <v>0</v>
      </c>
      <c r="R173" s="1">
        <f>IF($O173="include",IF(AF173&gt;0,1+MAX(R174:R$2005),0),0)</f>
        <v>0</v>
      </c>
      <c r="S173" s="1">
        <f>IF($O173="include",IF(AG173&gt;0,1+MAX(S174:S$2005),0),0)</f>
        <v>0</v>
      </c>
      <c r="T173" s="1">
        <f>IF($O173="include",IF(AH173&gt;0,1+MAX(T174:T$2005),0),0)</f>
        <v>0</v>
      </c>
      <c r="U173" s="1">
        <f>IF($O173="include",IF(AI173&gt;0,1+MAX(U174:U$2005),0),0)</f>
        <v>0</v>
      </c>
      <c r="V173" s="1">
        <f>IF($O173="include",IF(AJ173&gt;0,1+MAX(V174:V$2005),0),0)</f>
        <v>0</v>
      </c>
      <c r="W173" s="1">
        <f>IF($O173="include",IF(AK173&gt;0,1+MAX(W174:W$2005),0),0)</f>
        <v>0</v>
      </c>
      <c r="X173" s="1">
        <f>IF($O173="include",IF(AL173&gt;0,1+MAX(X174:X$2005),0),0)</f>
        <v>0</v>
      </c>
      <c r="Y173" s="22" t="str">
        <f t="shared" si="41"/>
        <v xml:space="preserve">1 - </v>
      </c>
      <c r="AA173" s="42"/>
      <c r="AB173" s="43"/>
      <c r="AC173" s="43"/>
      <c r="AD173" s="44"/>
      <c r="AE173" s="11">
        <f t="shared" si="42"/>
        <v>0</v>
      </c>
      <c r="AF173" s="41"/>
      <c r="AG173" s="41"/>
      <c r="AH173" s="41"/>
      <c r="AI173" s="41"/>
      <c r="AJ173" s="41"/>
      <c r="AK173" s="41"/>
      <c r="AL173" s="41"/>
      <c r="BA173" s="1">
        <f t="shared" si="43"/>
        <v>0</v>
      </c>
      <c r="BB173" s="1">
        <f t="shared" si="44"/>
        <v>0</v>
      </c>
      <c r="BC173" s="1" t="str">
        <f t="shared" si="45"/>
        <v>No</v>
      </c>
      <c r="BD173" s="1">
        <f t="shared" si="46"/>
        <v>0</v>
      </c>
      <c r="BE173" s="1">
        <f t="shared" si="47"/>
        <v>0</v>
      </c>
      <c r="BF173" s="1">
        <f t="shared" si="48"/>
        <v>0</v>
      </c>
      <c r="BG173" s="1">
        <v>169</v>
      </c>
      <c r="BH173" s="1" t="e">
        <f t="shared" si="49"/>
        <v>#N/A</v>
      </c>
      <c r="BI173" s="1">
        <f t="shared" si="51"/>
        <v>2</v>
      </c>
      <c r="BJ173" s="1" t="e">
        <f t="shared" si="50"/>
        <v>#N/A</v>
      </c>
    </row>
    <row r="174" spans="1:62" x14ac:dyDescent="0.25">
      <c r="A174" s="1">
        <f t="shared" si="37"/>
        <v>1</v>
      </c>
      <c r="B174" s="1">
        <f>IF(YEAR(AD174)=$B$3,YEAR('Apartment Expenses'!AD174)&amp;" - "&amp;'Apartment Expenses'!AC174,0)</f>
        <v>0</v>
      </c>
      <c r="C174" s="1">
        <f t="shared" si="38"/>
        <v>0</v>
      </c>
      <c r="E174" s="1">
        <v>170</v>
      </c>
      <c r="F174" s="1">
        <f t="shared" si="39"/>
        <v>1</v>
      </c>
      <c r="G174" s="1">
        <f t="shared" si="35"/>
        <v>0</v>
      </c>
      <c r="H174" s="1">
        <f t="shared" si="36"/>
        <v>0</v>
      </c>
      <c r="J174" s="1" t="str">
        <f t="shared" si="40"/>
        <v>1900</v>
      </c>
      <c r="M174" s="1">
        <f>HLOOKUP('Expense History'!$AD$3,$P$4:$X$2004,ROW('Apartment Expenses'!L174)-3,0)</f>
        <v>0</v>
      </c>
      <c r="N174" s="1">
        <f>IF('Expense History'!$AD$3=Data!$G$4,'Apartment Expenses'!AE174,HLOOKUP('Expense History'!$AD$3,'Apartment Expenses'!$AE$4:$AL$2004,(ROW('Apartment Expenses'!M174)-3)))</f>
        <v>0</v>
      </c>
      <c r="O174" s="1" t="str">
        <f>IF($O$2="ALL",IF(VLOOKUP(AA174,'Expense History'!$AA$6:$AB$36,2,0)="x","include",0),IF(AND(VLOOKUP(AA174,'Expense History'!$AA$6:$AB$36,2,0)="x",AC174=$O$2),"include",0))</f>
        <v>include</v>
      </c>
      <c r="P174" s="1">
        <f>IF(O174="include",IF(AE174&gt;0,1+MAX(P175:P$2005),0),0)</f>
        <v>0</v>
      </c>
      <c r="Q174" s="1">
        <f>IF(AND(ISBLANK(AA173),AE173=0),0,(IF(MAX(Q175:Q$2005)&gt;0,0,ROW(R174))))</f>
        <v>0</v>
      </c>
      <c r="R174" s="1">
        <f>IF($O174="include",IF(AF174&gt;0,1+MAX(R175:R$2005),0),0)</f>
        <v>0</v>
      </c>
      <c r="S174" s="1">
        <f>IF($O174="include",IF(AG174&gt;0,1+MAX(S175:S$2005),0),0)</f>
        <v>0</v>
      </c>
      <c r="T174" s="1">
        <f>IF($O174="include",IF(AH174&gt;0,1+MAX(T175:T$2005),0),0)</f>
        <v>0</v>
      </c>
      <c r="U174" s="1">
        <f>IF($O174="include",IF(AI174&gt;0,1+MAX(U175:U$2005),0),0)</f>
        <v>0</v>
      </c>
      <c r="V174" s="1">
        <f>IF($O174="include",IF(AJ174&gt;0,1+MAX(V175:V$2005),0),0)</f>
        <v>0</v>
      </c>
      <c r="W174" s="1">
        <f>IF($O174="include",IF(AK174&gt;0,1+MAX(W175:W$2005),0),0)</f>
        <v>0</v>
      </c>
      <c r="X174" s="1">
        <f>IF($O174="include",IF(AL174&gt;0,1+MAX(X175:X$2005),0),0)</f>
        <v>0</v>
      </c>
      <c r="Y174" s="22" t="str">
        <f t="shared" si="41"/>
        <v xml:space="preserve">1 - </v>
      </c>
      <c r="AA174" s="42"/>
      <c r="AB174" s="43"/>
      <c r="AC174" s="43"/>
      <c r="AD174" s="44"/>
      <c r="AE174" s="11">
        <f t="shared" si="42"/>
        <v>0</v>
      </c>
      <c r="AF174" s="41"/>
      <c r="AG174" s="41"/>
      <c r="AH174" s="41"/>
      <c r="AI174" s="41"/>
      <c r="AJ174" s="41"/>
      <c r="AK174" s="41"/>
      <c r="AL174" s="41"/>
      <c r="BA174" s="1">
        <f t="shared" si="43"/>
        <v>0</v>
      </c>
      <c r="BB174" s="1">
        <f t="shared" si="44"/>
        <v>0</v>
      </c>
      <c r="BC174" s="1" t="str">
        <f t="shared" si="45"/>
        <v>No</v>
      </c>
      <c r="BD174" s="1">
        <f t="shared" si="46"/>
        <v>0</v>
      </c>
      <c r="BE174" s="1">
        <f t="shared" si="47"/>
        <v>0</v>
      </c>
      <c r="BF174" s="1">
        <f t="shared" si="48"/>
        <v>0</v>
      </c>
      <c r="BG174" s="1">
        <v>170</v>
      </c>
      <c r="BH174" s="1" t="e">
        <f t="shared" si="49"/>
        <v>#N/A</v>
      </c>
      <c r="BI174" s="1">
        <f t="shared" si="51"/>
        <v>2</v>
      </c>
      <c r="BJ174" s="1" t="e">
        <f t="shared" si="50"/>
        <v>#N/A</v>
      </c>
    </row>
    <row r="175" spans="1:62" x14ac:dyDescent="0.25">
      <c r="A175" s="1">
        <f t="shared" si="37"/>
        <v>1</v>
      </c>
      <c r="B175" s="1">
        <f>IF(YEAR(AD175)=$B$3,YEAR('Apartment Expenses'!AD175)&amp;" - "&amp;'Apartment Expenses'!AC175,0)</f>
        <v>0</v>
      </c>
      <c r="C175" s="1">
        <f t="shared" si="38"/>
        <v>0</v>
      </c>
      <c r="E175" s="1">
        <v>171</v>
      </c>
      <c r="F175" s="1">
        <f t="shared" si="39"/>
        <v>1</v>
      </c>
      <c r="G175" s="1">
        <f t="shared" si="35"/>
        <v>0</v>
      </c>
      <c r="H175" s="1">
        <f t="shared" si="36"/>
        <v>0</v>
      </c>
      <c r="J175" s="1" t="str">
        <f t="shared" si="40"/>
        <v>1900</v>
      </c>
      <c r="M175" s="1">
        <f>HLOOKUP('Expense History'!$AD$3,$P$4:$X$2004,ROW('Apartment Expenses'!L175)-3,0)</f>
        <v>0</v>
      </c>
      <c r="N175" s="1">
        <f>IF('Expense History'!$AD$3=Data!$G$4,'Apartment Expenses'!AE175,HLOOKUP('Expense History'!$AD$3,'Apartment Expenses'!$AE$4:$AL$2004,(ROW('Apartment Expenses'!M175)-3)))</f>
        <v>0</v>
      </c>
      <c r="O175" s="1" t="str">
        <f>IF($O$2="ALL",IF(VLOOKUP(AA175,'Expense History'!$AA$6:$AB$36,2,0)="x","include",0),IF(AND(VLOOKUP(AA175,'Expense History'!$AA$6:$AB$36,2,0)="x",AC175=$O$2),"include",0))</f>
        <v>include</v>
      </c>
      <c r="P175" s="1">
        <f>IF(O175="include",IF(AE175&gt;0,1+MAX(P176:P$2005),0),0)</f>
        <v>0</v>
      </c>
      <c r="Q175" s="1">
        <f>IF(AND(ISBLANK(AA174),AE174=0),0,(IF(MAX(Q176:Q$2005)&gt;0,0,ROW(R175))))</f>
        <v>0</v>
      </c>
      <c r="R175" s="1">
        <f>IF($O175="include",IF(AF175&gt;0,1+MAX(R176:R$2005),0),0)</f>
        <v>0</v>
      </c>
      <c r="S175" s="1">
        <f>IF($O175="include",IF(AG175&gt;0,1+MAX(S176:S$2005),0),0)</f>
        <v>0</v>
      </c>
      <c r="T175" s="1">
        <f>IF($O175="include",IF(AH175&gt;0,1+MAX(T176:T$2005),0),0)</f>
        <v>0</v>
      </c>
      <c r="U175" s="1">
        <f>IF($O175="include",IF(AI175&gt;0,1+MAX(U176:U$2005),0),0)</f>
        <v>0</v>
      </c>
      <c r="V175" s="1">
        <f>IF($O175="include",IF(AJ175&gt;0,1+MAX(V176:V$2005),0),0)</f>
        <v>0</v>
      </c>
      <c r="W175" s="1">
        <f>IF($O175="include",IF(AK175&gt;0,1+MAX(W176:W$2005),0),0)</f>
        <v>0</v>
      </c>
      <c r="X175" s="1">
        <f>IF($O175="include",IF(AL175&gt;0,1+MAX(X176:X$2005),0),0)</f>
        <v>0</v>
      </c>
      <c r="Y175" s="22" t="str">
        <f t="shared" si="41"/>
        <v xml:space="preserve">1 - </v>
      </c>
      <c r="AA175" s="42"/>
      <c r="AB175" s="43"/>
      <c r="AC175" s="43"/>
      <c r="AD175" s="44"/>
      <c r="AE175" s="11">
        <f t="shared" si="42"/>
        <v>0</v>
      </c>
      <c r="AF175" s="41"/>
      <c r="AG175" s="41"/>
      <c r="AH175" s="41"/>
      <c r="AI175" s="41"/>
      <c r="AJ175" s="41"/>
      <c r="AK175" s="41"/>
      <c r="AL175" s="41"/>
      <c r="BA175" s="1">
        <f t="shared" si="43"/>
        <v>0</v>
      </c>
      <c r="BB175" s="1">
        <f t="shared" si="44"/>
        <v>0</v>
      </c>
      <c r="BC175" s="1" t="str">
        <f t="shared" si="45"/>
        <v>No</v>
      </c>
      <c r="BD175" s="1">
        <f t="shared" si="46"/>
        <v>0</v>
      </c>
      <c r="BE175" s="1">
        <f t="shared" si="47"/>
        <v>0</v>
      </c>
      <c r="BF175" s="1">
        <f t="shared" si="48"/>
        <v>0</v>
      </c>
      <c r="BG175" s="1">
        <v>171</v>
      </c>
      <c r="BH175" s="1" t="e">
        <f t="shared" si="49"/>
        <v>#N/A</v>
      </c>
      <c r="BI175" s="1">
        <f t="shared" si="51"/>
        <v>2</v>
      </c>
      <c r="BJ175" s="1" t="e">
        <f t="shared" si="50"/>
        <v>#N/A</v>
      </c>
    </row>
    <row r="176" spans="1:62" x14ac:dyDescent="0.25">
      <c r="A176" s="1">
        <f t="shared" si="37"/>
        <v>1</v>
      </c>
      <c r="B176" s="1">
        <f>IF(YEAR(AD176)=$B$3,YEAR('Apartment Expenses'!AD176)&amp;" - "&amp;'Apartment Expenses'!AC176,0)</f>
        <v>0</v>
      </c>
      <c r="C176" s="1">
        <f t="shared" si="38"/>
        <v>0</v>
      </c>
      <c r="E176" s="1">
        <v>172</v>
      </c>
      <c r="F176" s="1">
        <f t="shared" si="39"/>
        <v>1</v>
      </c>
      <c r="G176" s="1">
        <f t="shared" si="35"/>
        <v>0</v>
      </c>
      <c r="H176" s="1">
        <f t="shared" si="36"/>
        <v>0</v>
      </c>
      <c r="J176" s="1" t="str">
        <f t="shared" si="40"/>
        <v>1900</v>
      </c>
      <c r="M176" s="1">
        <f>HLOOKUP('Expense History'!$AD$3,$P$4:$X$2004,ROW('Apartment Expenses'!L176)-3,0)</f>
        <v>0</v>
      </c>
      <c r="N176" s="1">
        <f>IF('Expense History'!$AD$3=Data!$G$4,'Apartment Expenses'!AE176,HLOOKUP('Expense History'!$AD$3,'Apartment Expenses'!$AE$4:$AL$2004,(ROW('Apartment Expenses'!M176)-3)))</f>
        <v>0</v>
      </c>
      <c r="O176" s="1" t="str">
        <f>IF($O$2="ALL",IF(VLOOKUP(AA176,'Expense History'!$AA$6:$AB$36,2,0)="x","include",0),IF(AND(VLOOKUP(AA176,'Expense History'!$AA$6:$AB$36,2,0)="x",AC176=$O$2),"include",0))</f>
        <v>include</v>
      </c>
      <c r="P176" s="1">
        <f>IF(O176="include",IF(AE176&gt;0,1+MAX(P177:P$2005),0),0)</f>
        <v>0</v>
      </c>
      <c r="Q176" s="1">
        <f>IF(AND(ISBLANK(AA175),AE175=0),0,(IF(MAX(Q177:Q$2005)&gt;0,0,ROW(R176))))</f>
        <v>0</v>
      </c>
      <c r="R176" s="1">
        <f>IF($O176="include",IF(AF176&gt;0,1+MAX(R177:R$2005),0),0)</f>
        <v>0</v>
      </c>
      <c r="S176" s="1">
        <f>IF($O176="include",IF(AG176&gt;0,1+MAX(S177:S$2005),0),0)</f>
        <v>0</v>
      </c>
      <c r="T176" s="1">
        <f>IF($O176="include",IF(AH176&gt;0,1+MAX(T177:T$2005),0),0)</f>
        <v>0</v>
      </c>
      <c r="U176" s="1">
        <f>IF($O176="include",IF(AI176&gt;0,1+MAX(U177:U$2005),0),0)</f>
        <v>0</v>
      </c>
      <c r="V176" s="1">
        <f>IF($O176="include",IF(AJ176&gt;0,1+MAX(V177:V$2005),0),0)</f>
        <v>0</v>
      </c>
      <c r="W176" s="1">
        <f>IF($O176="include",IF(AK176&gt;0,1+MAX(W177:W$2005),0),0)</f>
        <v>0</v>
      </c>
      <c r="X176" s="1">
        <f>IF($O176="include",IF(AL176&gt;0,1+MAX(X177:X$2005),0),0)</f>
        <v>0</v>
      </c>
      <c r="Y176" s="22" t="str">
        <f t="shared" si="41"/>
        <v xml:space="preserve">1 - </v>
      </c>
      <c r="AA176" s="42"/>
      <c r="AB176" s="43"/>
      <c r="AC176" s="43"/>
      <c r="AD176" s="44"/>
      <c r="AE176" s="11">
        <f t="shared" si="42"/>
        <v>0</v>
      </c>
      <c r="AF176" s="41"/>
      <c r="AG176" s="41"/>
      <c r="AH176" s="41"/>
      <c r="AI176" s="41"/>
      <c r="AJ176" s="41"/>
      <c r="AK176" s="41"/>
      <c r="AL176" s="41"/>
      <c r="BA176" s="1">
        <f t="shared" si="43"/>
        <v>0</v>
      </c>
      <c r="BB176" s="1">
        <f t="shared" si="44"/>
        <v>0</v>
      </c>
      <c r="BC176" s="1" t="str">
        <f t="shared" si="45"/>
        <v>No</v>
      </c>
      <c r="BD176" s="1">
        <f t="shared" si="46"/>
        <v>0</v>
      </c>
      <c r="BE176" s="1">
        <f t="shared" si="47"/>
        <v>0</v>
      </c>
      <c r="BF176" s="1">
        <f t="shared" si="48"/>
        <v>0</v>
      </c>
      <c r="BG176" s="1">
        <v>172</v>
      </c>
      <c r="BH176" s="1" t="e">
        <f t="shared" si="49"/>
        <v>#N/A</v>
      </c>
      <c r="BI176" s="1">
        <f t="shared" si="51"/>
        <v>2</v>
      </c>
      <c r="BJ176" s="1" t="e">
        <f t="shared" si="50"/>
        <v>#N/A</v>
      </c>
    </row>
    <row r="177" spans="1:62" x14ac:dyDescent="0.25">
      <c r="A177" s="1">
        <f t="shared" si="37"/>
        <v>1</v>
      </c>
      <c r="B177" s="1">
        <f>IF(YEAR(AD177)=$B$3,YEAR('Apartment Expenses'!AD177)&amp;" - "&amp;'Apartment Expenses'!AC177,0)</f>
        <v>0</v>
      </c>
      <c r="C177" s="1">
        <f t="shared" si="38"/>
        <v>0</v>
      </c>
      <c r="E177" s="1">
        <v>173</v>
      </c>
      <c r="F177" s="1">
        <f t="shared" si="39"/>
        <v>1</v>
      </c>
      <c r="G177" s="1">
        <f t="shared" si="35"/>
        <v>0</v>
      </c>
      <c r="H177" s="1">
        <f t="shared" si="36"/>
        <v>0</v>
      </c>
      <c r="J177" s="1" t="str">
        <f t="shared" si="40"/>
        <v>1900</v>
      </c>
      <c r="M177" s="1">
        <f>HLOOKUP('Expense History'!$AD$3,$P$4:$X$2004,ROW('Apartment Expenses'!L177)-3,0)</f>
        <v>0</v>
      </c>
      <c r="N177" s="1">
        <f>IF('Expense History'!$AD$3=Data!$G$4,'Apartment Expenses'!AE177,HLOOKUP('Expense History'!$AD$3,'Apartment Expenses'!$AE$4:$AL$2004,(ROW('Apartment Expenses'!M177)-3)))</f>
        <v>0</v>
      </c>
      <c r="O177" s="1" t="str">
        <f>IF($O$2="ALL",IF(VLOOKUP(AA177,'Expense History'!$AA$6:$AB$36,2,0)="x","include",0),IF(AND(VLOOKUP(AA177,'Expense History'!$AA$6:$AB$36,2,0)="x",AC177=$O$2),"include",0))</f>
        <v>include</v>
      </c>
      <c r="P177" s="1">
        <f>IF(O177="include",IF(AE177&gt;0,1+MAX(P178:P$2005),0),0)</f>
        <v>0</v>
      </c>
      <c r="Q177" s="1">
        <f>IF(AND(ISBLANK(AA176),AE176=0),0,(IF(MAX(Q178:Q$2005)&gt;0,0,ROW(R177))))</f>
        <v>0</v>
      </c>
      <c r="R177" s="1">
        <f>IF($O177="include",IF(AF177&gt;0,1+MAX(R178:R$2005),0),0)</f>
        <v>0</v>
      </c>
      <c r="S177" s="1">
        <f>IF($O177="include",IF(AG177&gt;0,1+MAX(S178:S$2005),0),0)</f>
        <v>0</v>
      </c>
      <c r="T177" s="1">
        <f>IF($O177="include",IF(AH177&gt;0,1+MAX(T178:T$2005),0),0)</f>
        <v>0</v>
      </c>
      <c r="U177" s="1">
        <f>IF($O177="include",IF(AI177&gt;0,1+MAX(U178:U$2005),0),0)</f>
        <v>0</v>
      </c>
      <c r="V177" s="1">
        <f>IF($O177="include",IF(AJ177&gt;0,1+MAX(V178:V$2005),0),0)</f>
        <v>0</v>
      </c>
      <c r="W177" s="1">
        <f>IF($O177="include",IF(AK177&gt;0,1+MAX(W178:W$2005),0),0)</f>
        <v>0</v>
      </c>
      <c r="X177" s="1">
        <f>IF($O177="include",IF(AL177&gt;0,1+MAX(X178:X$2005),0),0)</f>
        <v>0</v>
      </c>
      <c r="Y177" s="22" t="str">
        <f t="shared" si="41"/>
        <v xml:space="preserve">1 - </v>
      </c>
      <c r="AA177" s="42"/>
      <c r="AB177" s="43"/>
      <c r="AC177" s="43"/>
      <c r="AD177" s="44"/>
      <c r="AE177" s="11">
        <f t="shared" si="42"/>
        <v>0</v>
      </c>
      <c r="AF177" s="41"/>
      <c r="AG177" s="41"/>
      <c r="AH177" s="41"/>
      <c r="AI177" s="41"/>
      <c r="AJ177" s="41"/>
      <c r="AK177" s="41"/>
      <c r="AL177" s="41"/>
      <c r="BA177" s="1">
        <f t="shared" si="43"/>
        <v>0</v>
      </c>
      <c r="BB177" s="1">
        <f t="shared" si="44"/>
        <v>0</v>
      </c>
      <c r="BC177" s="1" t="str">
        <f t="shared" si="45"/>
        <v>No</v>
      </c>
      <c r="BD177" s="1">
        <f t="shared" si="46"/>
        <v>0</v>
      </c>
      <c r="BE177" s="1">
        <f t="shared" si="47"/>
        <v>0</v>
      </c>
      <c r="BF177" s="1">
        <f t="shared" si="48"/>
        <v>0</v>
      </c>
      <c r="BG177" s="1">
        <v>173</v>
      </c>
      <c r="BH177" s="1" t="e">
        <f t="shared" si="49"/>
        <v>#N/A</v>
      </c>
      <c r="BI177" s="1">
        <f t="shared" si="51"/>
        <v>2</v>
      </c>
      <c r="BJ177" s="1" t="e">
        <f t="shared" si="50"/>
        <v>#N/A</v>
      </c>
    </row>
    <row r="178" spans="1:62" x14ac:dyDescent="0.25">
      <c r="A178" s="1">
        <f t="shared" si="37"/>
        <v>1</v>
      </c>
      <c r="B178" s="1">
        <f>IF(YEAR(AD178)=$B$3,YEAR('Apartment Expenses'!AD178)&amp;" - "&amp;'Apartment Expenses'!AC178,0)</f>
        <v>0</v>
      </c>
      <c r="C178" s="1">
        <f t="shared" si="38"/>
        <v>0</v>
      </c>
      <c r="E178" s="1">
        <v>174</v>
      </c>
      <c r="F178" s="1">
        <f t="shared" si="39"/>
        <v>1</v>
      </c>
      <c r="G178" s="1">
        <f t="shared" si="35"/>
        <v>0</v>
      </c>
      <c r="H178" s="1">
        <f t="shared" si="36"/>
        <v>0</v>
      </c>
      <c r="J178" s="1" t="str">
        <f t="shared" si="40"/>
        <v>1900</v>
      </c>
      <c r="M178" s="1">
        <f>HLOOKUP('Expense History'!$AD$3,$P$4:$X$2004,ROW('Apartment Expenses'!L178)-3,0)</f>
        <v>0</v>
      </c>
      <c r="N178" s="1">
        <f>IF('Expense History'!$AD$3=Data!$G$4,'Apartment Expenses'!AE178,HLOOKUP('Expense History'!$AD$3,'Apartment Expenses'!$AE$4:$AL$2004,(ROW('Apartment Expenses'!M178)-3)))</f>
        <v>0</v>
      </c>
      <c r="O178" s="1" t="str">
        <f>IF($O$2="ALL",IF(VLOOKUP(AA178,'Expense History'!$AA$6:$AB$36,2,0)="x","include",0),IF(AND(VLOOKUP(AA178,'Expense History'!$AA$6:$AB$36,2,0)="x",AC178=$O$2),"include",0))</f>
        <v>include</v>
      </c>
      <c r="P178" s="1">
        <f>IF(O178="include",IF(AE178&gt;0,1+MAX(P179:P$2005),0),0)</f>
        <v>0</v>
      </c>
      <c r="Q178" s="1">
        <f>IF(AND(ISBLANK(AA177),AE177=0),0,(IF(MAX(Q179:Q$2005)&gt;0,0,ROW(R178))))</f>
        <v>0</v>
      </c>
      <c r="R178" s="1">
        <f>IF($O178="include",IF(AF178&gt;0,1+MAX(R179:R$2005),0),0)</f>
        <v>0</v>
      </c>
      <c r="S178" s="1">
        <f>IF($O178="include",IF(AG178&gt;0,1+MAX(S179:S$2005),0),0)</f>
        <v>0</v>
      </c>
      <c r="T178" s="1">
        <f>IF($O178="include",IF(AH178&gt;0,1+MAX(T179:T$2005),0),0)</f>
        <v>0</v>
      </c>
      <c r="U178" s="1">
        <f>IF($O178="include",IF(AI178&gt;0,1+MAX(U179:U$2005),0),0)</f>
        <v>0</v>
      </c>
      <c r="V178" s="1">
        <f>IF($O178="include",IF(AJ178&gt;0,1+MAX(V179:V$2005),0),0)</f>
        <v>0</v>
      </c>
      <c r="W178" s="1">
        <f>IF($O178="include",IF(AK178&gt;0,1+MAX(W179:W$2005),0),0)</f>
        <v>0</v>
      </c>
      <c r="X178" s="1">
        <f>IF($O178="include",IF(AL178&gt;0,1+MAX(X179:X$2005),0),0)</f>
        <v>0</v>
      </c>
      <c r="Y178" s="22" t="str">
        <f t="shared" si="41"/>
        <v xml:space="preserve">1 - </v>
      </c>
      <c r="AA178" s="42"/>
      <c r="AB178" s="43"/>
      <c r="AC178" s="43"/>
      <c r="AD178" s="44"/>
      <c r="AE178" s="11">
        <f t="shared" si="42"/>
        <v>0</v>
      </c>
      <c r="AF178" s="41"/>
      <c r="AG178" s="41"/>
      <c r="AH178" s="41"/>
      <c r="AI178" s="41"/>
      <c r="AJ178" s="41"/>
      <c r="AK178" s="41"/>
      <c r="AL178" s="41"/>
      <c r="BA178" s="1">
        <f t="shared" si="43"/>
        <v>0</v>
      </c>
      <c r="BB178" s="1">
        <f t="shared" si="44"/>
        <v>0</v>
      </c>
      <c r="BC178" s="1" t="str">
        <f t="shared" si="45"/>
        <v>No</v>
      </c>
      <c r="BD178" s="1">
        <f t="shared" si="46"/>
        <v>0</v>
      </c>
      <c r="BE178" s="1">
        <f t="shared" si="47"/>
        <v>0</v>
      </c>
      <c r="BF178" s="1">
        <f t="shared" si="48"/>
        <v>0</v>
      </c>
      <c r="BG178" s="1">
        <v>174</v>
      </c>
      <c r="BH178" s="1" t="e">
        <f t="shared" si="49"/>
        <v>#N/A</v>
      </c>
      <c r="BI178" s="1">
        <f t="shared" si="51"/>
        <v>2</v>
      </c>
      <c r="BJ178" s="1" t="e">
        <f t="shared" si="50"/>
        <v>#N/A</v>
      </c>
    </row>
    <row r="179" spans="1:62" x14ac:dyDescent="0.25">
      <c r="A179" s="1">
        <f t="shared" si="37"/>
        <v>1</v>
      </c>
      <c r="B179" s="1">
        <f>IF(YEAR(AD179)=$B$3,YEAR('Apartment Expenses'!AD179)&amp;" - "&amp;'Apartment Expenses'!AC179,0)</f>
        <v>0</v>
      </c>
      <c r="C179" s="1">
        <f t="shared" si="38"/>
        <v>0</v>
      </c>
      <c r="E179" s="1">
        <v>175</v>
      </c>
      <c r="F179" s="1">
        <f t="shared" si="39"/>
        <v>1</v>
      </c>
      <c r="G179" s="1">
        <f t="shared" si="35"/>
        <v>0</v>
      </c>
      <c r="H179" s="1">
        <f t="shared" si="36"/>
        <v>0</v>
      </c>
      <c r="J179" s="1" t="str">
        <f t="shared" si="40"/>
        <v>1900</v>
      </c>
      <c r="M179" s="1">
        <f>HLOOKUP('Expense History'!$AD$3,$P$4:$X$2004,ROW('Apartment Expenses'!L179)-3,0)</f>
        <v>0</v>
      </c>
      <c r="N179" s="1">
        <f>IF('Expense History'!$AD$3=Data!$G$4,'Apartment Expenses'!AE179,HLOOKUP('Expense History'!$AD$3,'Apartment Expenses'!$AE$4:$AL$2004,(ROW('Apartment Expenses'!M179)-3)))</f>
        <v>0</v>
      </c>
      <c r="O179" s="1" t="str">
        <f>IF($O$2="ALL",IF(VLOOKUP(AA179,'Expense History'!$AA$6:$AB$36,2,0)="x","include",0),IF(AND(VLOOKUP(AA179,'Expense History'!$AA$6:$AB$36,2,0)="x",AC179=$O$2),"include",0))</f>
        <v>include</v>
      </c>
      <c r="P179" s="1">
        <f>IF(O179="include",IF(AE179&gt;0,1+MAX(P180:P$2005),0),0)</f>
        <v>0</v>
      </c>
      <c r="Q179" s="1">
        <f>IF(AND(ISBLANK(AA178),AE178=0),0,(IF(MAX(Q180:Q$2005)&gt;0,0,ROW(R179))))</f>
        <v>0</v>
      </c>
      <c r="R179" s="1">
        <f>IF($O179="include",IF(AF179&gt;0,1+MAX(R180:R$2005),0),0)</f>
        <v>0</v>
      </c>
      <c r="S179" s="1">
        <f>IF($O179="include",IF(AG179&gt;0,1+MAX(S180:S$2005),0),0)</f>
        <v>0</v>
      </c>
      <c r="T179" s="1">
        <f>IF($O179="include",IF(AH179&gt;0,1+MAX(T180:T$2005),0),0)</f>
        <v>0</v>
      </c>
      <c r="U179" s="1">
        <f>IF($O179="include",IF(AI179&gt;0,1+MAX(U180:U$2005),0),0)</f>
        <v>0</v>
      </c>
      <c r="V179" s="1">
        <f>IF($O179="include",IF(AJ179&gt;0,1+MAX(V180:V$2005),0),0)</f>
        <v>0</v>
      </c>
      <c r="W179" s="1">
        <f>IF($O179="include",IF(AK179&gt;0,1+MAX(W180:W$2005),0),0)</f>
        <v>0</v>
      </c>
      <c r="X179" s="1">
        <f>IF($O179="include",IF(AL179&gt;0,1+MAX(X180:X$2005),0),0)</f>
        <v>0</v>
      </c>
      <c r="Y179" s="22" t="str">
        <f t="shared" si="41"/>
        <v xml:space="preserve">1 - </v>
      </c>
      <c r="AA179" s="42"/>
      <c r="AB179" s="43"/>
      <c r="AC179" s="43"/>
      <c r="AD179" s="44"/>
      <c r="AE179" s="11">
        <f t="shared" si="42"/>
        <v>0</v>
      </c>
      <c r="AF179" s="41"/>
      <c r="AG179" s="41"/>
      <c r="AH179" s="41"/>
      <c r="AI179" s="41"/>
      <c r="AJ179" s="41"/>
      <c r="AK179" s="41"/>
      <c r="AL179" s="41"/>
      <c r="BA179" s="1">
        <f t="shared" si="43"/>
        <v>0</v>
      </c>
      <c r="BB179" s="1">
        <f t="shared" si="44"/>
        <v>0</v>
      </c>
      <c r="BC179" s="1" t="str">
        <f t="shared" si="45"/>
        <v>No</v>
      </c>
      <c r="BD179" s="1">
        <f t="shared" si="46"/>
        <v>0</v>
      </c>
      <c r="BE179" s="1">
        <f t="shared" si="47"/>
        <v>0</v>
      </c>
      <c r="BF179" s="1">
        <f t="shared" si="48"/>
        <v>0</v>
      </c>
      <c r="BG179" s="1">
        <v>175</v>
      </c>
      <c r="BH179" s="1" t="e">
        <f t="shared" si="49"/>
        <v>#N/A</v>
      </c>
      <c r="BI179" s="1">
        <f t="shared" si="51"/>
        <v>2</v>
      </c>
      <c r="BJ179" s="1" t="e">
        <f t="shared" si="50"/>
        <v>#N/A</v>
      </c>
    </row>
    <row r="180" spans="1:62" x14ac:dyDescent="0.25">
      <c r="A180" s="1">
        <f t="shared" si="37"/>
        <v>1</v>
      </c>
      <c r="B180" s="1">
        <f>IF(YEAR(AD180)=$B$3,YEAR('Apartment Expenses'!AD180)&amp;" - "&amp;'Apartment Expenses'!AC180,0)</f>
        <v>0</v>
      </c>
      <c r="C180" s="1">
        <f t="shared" si="38"/>
        <v>0</v>
      </c>
      <c r="E180" s="1">
        <v>176</v>
      </c>
      <c r="F180" s="1">
        <f t="shared" si="39"/>
        <v>1</v>
      </c>
      <c r="G180" s="1">
        <f t="shared" si="35"/>
        <v>0</v>
      </c>
      <c r="H180" s="1">
        <f t="shared" si="36"/>
        <v>0</v>
      </c>
      <c r="J180" s="1" t="str">
        <f t="shared" si="40"/>
        <v>1900</v>
      </c>
      <c r="M180" s="1">
        <f>HLOOKUP('Expense History'!$AD$3,$P$4:$X$2004,ROW('Apartment Expenses'!L180)-3,0)</f>
        <v>0</v>
      </c>
      <c r="N180" s="1">
        <f>IF('Expense History'!$AD$3=Data!$G$4,'Apartment Expenses'!AE180,HLOOKUP('Expense History'!$AD$3,'Apartment Expenses'!$AE$4:$AL$2004,(ROW('Apartment Expenses'!M180)-3)))</f>
        <v>0</v>
      </c>
      <c r="O180" s="1" t="str">
        <f>IF($O$2="ALL",IF(VLOOKUP(AA180,'Expense History'!$AA$6:$AB$36,2,0)="x","include",0),IF(AND(VLOOKUP(AA180,'Expense History'!$AA$6:$AB$36,2,0)="x",AC180=$O$2),"include",0))</f>
        <v>include</v>
      </c>
      <c r="P180" s="1">
        <f>IF(O180="include",IF(AE180&gt;0,1+MAX(P181:P$2005),0),0)</f>
        <v>0</v>
      </c>
      <c r="Q180" s="1">
        <f>IF(AND(ISBLANK(AA179),AE179=0),0,(IF(MAX(Q181:Q$2005)&gt;0,0,ROW(R180))))</f>
        <v>0</v>
      </c>
      <c r="R180" s="1">
        <f>IF($O180="include",IF(AF180&gt;0,1+MAX(R181:R$2005),0),0)</f>
        <v>0</v>
      </c>
      <c r="S180" s="1">
        <f>IF($O180="include",IF(AG180&gt;0,1+MAX(S181:S$2005),0),0)</f>
        <v>0</v>
      </c>
      <c r="T180" s="1">
        <f>IF($O180="include",IF(AH180&gt;0,1+MAX(T181:T$2005),0),0)</f>
        <v>0</v>
      </c>
      <c r="U180" s="1">
        <f>IF($O180="include",IF(AI180&gt;0,1+MAX(U181:U$2005),0),0)</f>
        <v>0</v>
      </c>
      <c r="V180" s="1">
        <f>IF($O180="include",IF(AJ180&gt;0,1+MAX(V181:V$2005),0),0)</f>
        <v>0</v>
      </c>
      <c r="W180" s="1">
        <f>IF($O180="include",IF(AK180&gt;0,1+MAX(W181:W$2005),0),0)</f>
        <v>0</v>
      </c>
      <c r="X180" s="1">
        <f>IF($O180="include",IF(AL180&gt;0,1+MAX(X181:X$2005),0),0)</f>
        <v>0</v>
      </c>
      <c r="Y180" s="22" t="str">
        <f t="shared" si="41"/>
        <v xml:space="preserve">1 - </v>
      </c>
      <c r="AA180" s="42"/>
      <c r="AB180" s="43"/>
      <c r="AC180" s="43"/>
      <c r="AD180" s="44"/>
      <c r="AE180" s="11">
        <f t="shared" si="42"/>
        <v>0</v>
      </c>
      <c r="AF180" s="41"/>
      <c r="AG180" s="41"/>
      <c r="AH180" s="41"/>
      <c r="AI180" s="41"/>
      <c r="AJ180" s="41"/>
      <c r="AK180" s="41"/>
      <c r="AL180" s="41"/>
      <c r="BA180" s="1">
        <f t="shared" si="43"/>
        <v>0</v>
      </c>
      <c r="BB180" s="1">
        <f t="shared" si="44"/>
        <v>0</v>
      </c>
      <c r="BC180" s="1" t="str">
        <f t="shared" si="45"/>
        <v>No</v>
      </c>
      <c r="BD180" s="1">
        <f t="shared" si="46"/>
        <v>0</v>
      </c>
      <c r="BE180" s="1">
        <f t="shared" si="47"/>
        <v>0</v>
      </c>
      <c r="BF180" s="1">
        <f t="shared" si="48"/>
        <v>0</v>
      </c>
      <c r="BG180" s="1">
        <v>176</v>
      </c>
      <c r="BH180" s="1" t="e">
        <f t="shared" si="49"/>
        <v>#N/A</v>
      </c>
      <c r="BI180" s="1">
        <f t="shared" si="51"/>
        <v>2</v>
      </c>
      <c r="BJ180" s="1" t="e">
        <f t="shared" si="50"/>
        <v>#N/A</v>
      </c>
    </row>
    <row r="181" spans="1:62" x14ac:dyDescent="0.25">
      <c r="A181" s="1">
        <f t="shared" si="37"/>
        <v>1</v>
      </c>
      <c r="B181" s="1">
        <f>IF(YEAR(AD181)=$B$3,YEAR('Apartment Expenses'!AD181)&amp;" - "&amp;'Apartment Expenses'!AC181,0)</f>
        <v>0</v>
      </c>
      <c r="C181" s="1">
        <f t="shared" si="38"/>
        <v>0</v>
      </c>
      <c r="E181" s="1">
        <v>177</v>
      </c>
      <c r="F181" s="1">
        <f t="shared" si="39"/>
        <v>1</v>
      </c>
      <c r="G181" s="1">
        <f t="shared" si="35"/>
        <v>0</v>
      </c>
      <c r="H181" s="1">
        <f t="shared" si="36"/>
        <v>0</v>
      </c>
      <c r="J181" s="1" t="str">
        <f t="shared" si="40"/>
        <v>1900</v>
      </c>
      <c r="M181" s="1">
        <f>HLOOKUP('Expense History'!$AD$3,$P$4:$X$2004,ROW('Apartment Expenses'!L181)-3,0)</f>
        <v>0</v>
      </c>
      <c r="N181" s="1">
        <f>IF('Expense History'!$AD$3=Data!$G$4,'Apartment Expenses'!AE181,HLOOKUP('Expense History'!$AD$3,'Apartment Expenses'!$AE$4:$AL$2004,(ROW('Apartment Expenses'!M181)-3)))</f>
        <v>0</v>
      </c>
      <c r="O181" s="1" t="str">
        <f>IF($O$2="ALL",IF(VLOOKUP(AA181,'Expense History'!$AA$6:$AB$36,2,0)="x","include",0),IF(AND(VLOOKUP(AA181,'Expense History'!$AA$6:$AB$36,2,0)="x",AC181=$O$2),"include",0))</f>
        <v>include</v>
      </c>
      <c r="P181" s="1">
        <f>IF(O181="include",IF(AE181&gt;0,1+MAX(P182:P$2005),0),0)</f>
        <v>0</v>
      </c>
      <c r="Q181" s="1">
        <f>IF(AND(ISBLANK(AA180),AE180=0),0,(IF(MAX(Q182:Q$2005)&gt;0,0,ROW(R181))))</f>
        <v>0</v>
      </c>
      <c r="R181" s="1">
        <f>IF($O181="include",IF(AF181&gt;0,1+MAX(R182:R$2005),0),0)</f>
        <v>0</v>
      </c>
      <c r="S181" s="1">
        <f>IF($O181="include",IF(AG181&gt;0,1+MAX(S182:S$2005),0),0)</f>
        <v>0</v>
      </c>
      <c r="T181" s="1">
        <f>IF($O181="include",IF(AH181&gt;0,1+MAX(T182:T$2005),0),0)</f>
        <v>0</v>
      </c>
      <c r="U181" s="1">
        <f>IF($O181="include",IF(AI181&gt;0,1+MAX(U182:U$2005),0),0)</f>
        <v>0</v>
      </c>
      <c r="V181" s="1">
        <f>IF($O181="include",IF(AJ181&gt;0,1+MAX(V182:V$2005),0),0)</f>
        <v>0</v>
      </c>
      <c r="W181" s="1">
        <f>IF($O181="include",IF(AK181&gt;0,1+MAX(W182:W$2005),0),0)</f>
        <v>0</v>
      </c>
      <c r="X181" s="1">
        <f>IF($O181="include",IF(AL181&gt;0,1+MAX(X182:X$2005),0),0)</f>
        <v>0</v>
      </c>
      <c r="Y181" s="22" t="str">
        <f t="shared" si="41"/>
        <v xml:space="preserve">1 - </v>
      </c>
      <c r="AA181" s="42"/>
      <c r="AB181" s="43"/>
      <c r="AC181" s="43"/>
      <c r="AD181" s="44"/>
      <c r="AE181" s="11">
        <f t="shared" si="42"/>
        <v>0</v>
      </c>
      <c r="AF181" s="41"/>
      <c r="AG181" s="41"/>
      <c r="AH181" s="41"/>
      <c r="AI181" s="41"/>
      <c r="AJ181" s="41"/>
      <c r="AK181" s="41"/>
      <c r="AL181" s="41"/>
      <c r="BA181" s="1">
        <f t="shared" si="43"/>
        <v>0</v>
      </c>
      <c r="BB181" s="1">
        <f t="shared" si="44"/>
        <v>0</v>
      </c>
      <c r="BC181" s="1" t="str">
        <f t="shared" si="45"/>
        <v>No</v>
      </c>
      <c r="BD181" s="1">
        <f t="shared" si="46"/>
        <v>0</v>
      </c>
      <c r="BE181" s="1">
        <f t="shared" si="47"/>
        <v>0</v>
      </c>
      <c r="BF181" s="1">
        <f t="shared" si="48"/>
        <v>0</v>
      </c>
      <c r="BG181" s="1">
        <v>177</v>
      </c>
      <c r="BH181" s="1" t="e">
        <f t="shared" si="49"/>
        <v>#N/A</v>
      </c>
      <c r="BI181" s="1">
        <f t="shared" si="51"/>
        <v>2</v>
      </c>
      <c r="BJ181" s="1" t="e">
        <f t="shared" si="50"/>
        <v>#N/A</v>
      </c>
    </row>
    <row r="182" spans="1:62" x14ac:dyDescent="0.25">
      <c r="A182" s="1">
        <f t="shared" si="37"/>
        <v>1</v>
      </c>
      <c r="B182" s="1">
        <f>IF(YEAR(AD182)=$B$3,YEAR('Apartment Expenses'!AD182)&amp;" - "&amp;'Apartment Expenses'!AC182,0)</f>
        <v>0</v>
      </c>
      <c r="C182" s="1">
        <f t="shared" si="38"/>
        <v>0</v>
      </c>
      <c r="E182" s="1">
        <v>178</v>
      </c>
      <c r="F182" s="1">
        <f t="shared" si="39"/>
        <v>1</v>
      </c>
      <c r="G182" s="1">
        <f t="shared" si="35"/>
        <v>0</v>
      </c>
      <c r="H182" s="1">
        <f t="shared" si="36"/>
        <v>0</v>
      </c>
      <c r="J182" s="1" t="str">
        <f t="shared" si="40"/>
        <v>1900</v>
      </c>
      <c r="M182" s="1">
        <f>HLOOKUP('Expense History'!$AD$3,$P$4:$X$2004,ROW('Apartment Expenses'!L182)-3,0)</f>
        <v>0</v>
      </c>
      <c r="N182" s="1">
        <f>IF('Expense History'!$AD$3=Data!$G$4,'Apartment Expenses'!AE182,HLOOKUP('Expense History'!$AD$3,'Apartment Expenses'!$AE$4:$AL$2004,(ROW('Apartment Expenses'!M182)-3)))</f>
        <v>0</v>
      </c>
      <c r="O182" s="1" t="str">
        <f>IF($O$2="ALL",IF(VLOOKUP(AA182,'Expense History'!$AA$6:$AB$36,2,0)="x","include",0),IF(AND(VLOOKUP(AA182,'Expense History'!$AA$6:$AB$36,2,0)="x",AC182=$O$2),"include",0))</f>
        <v>include</v>
      </c>
      <c r="P182" s="1">
        <f>IF(O182="include",IF(AE182&gt;0,1+MAX(P183:P$2005),0),0)</f>
        <v>0</v>
      </c>
      <c r="Q182" s="1">
        <f>IF(AND(ISBLANK(AA181),AE181=0),0,(IF(MAX(Q183:Q$2005)&gt;0,0,ROW(R182))))</f>
        <v>0</v>
      </c>
      <c r="R182" s="1">
        <f>IF($O182="include",IF(AF182&gt;0,1+MAX(R183:R$2005),0),0)</f>
        <v>0</v>
      </c>
      <c r="S182" s="1">
        <f>IF($O182="include",IF(AG182&gt;0,1+MAX(S183:S$2005),0),0)</f>
        <v>0</v>
      </c>
      <c r="T182" s="1">
        <f>IF($O182="include",IF(AH182&gt;0,1+MAX(T183:T$2005),0),0)</f>
        <v>0</v>
      </c>
      <c r="U182" s="1">
        <f>IF($O182="include",IF(AI182&gt;0,1+MAX(U183:U$2005),0),0)</f>
        <v>0</v>
      </c>
      <c r="V182" s="1">
        <f>IF($O182="include",IF(AJ182&gt;0,1+MAX(V183:V$2005),0),0)</f>
        <v>0</v>
      </c>
      <c r="W182" s="1">
        <f>IF($O182="include",IF(AK182&gt;0,1+MAX(W183:W$2005),0),0)</f>
        <v>0</v>
      </c>
      <c r="X182" s="1">
        <f>IF($O182="include",IF(AL182&gt;0,1+MAX(X183:X$2005),0),0)</f>
        <v>0</v>
      </c>
      <c r="Y182" s="22" t="str">
        <f t="shared" si="41"/>
        <v xml:space="preserve">1 - </v>
      </c>
      <c r="AA182" s="42"/>
      <c r="AB182" s="43"/>
      <c r="AC182" s="43"/>
      <c r="AD182" s="44"/>
      <c r="AE182" s="11">
        <f t="shared" si="42"/>
        <v>0</v>
      </c>
      <c r="AF182" s="41"/>
      <c r="AG182" s="41"/>
      <c r="AH182" s="41"/>
      <c r="AI182" s="41"/>
      <c r="AJ182" s="41"/>
      <c r="AK182" s="41"/>
      <c r="AL182" s="41"/>
      <c r="BA182" s="1">
        <f t="shared" si="43"/>
        <v>0</v>
      </c>
      <c r="BB182" s="1">
        <f t="shared" si="44"/>
        <v>0</v>
      </c>
      <c r="BC182" s="1" t="str">
        <f t="shared" si="45"/>
        <v>No</v>
      </c>
      <c r="BD182" s="1">
        <f t="shared" si="46"/>
        <v>0</v>
      </c>
      <c r="BE182" s="1">
        <f t="shared" si="47"/>
        <v>0</v>
      </c>
      <c r="BF182" s="1">
        <f t="shared" si="48"/>
        <v>0</v>
      </c>
      <c r="BG182" s="1">
        <v>178</v>
      </c>
      <c r="BH182" s="1" t="e">
        <f t="shared" si="49"/>
        <v>#N/A</v>
      </c>
      <c r="BI182" s="1">
        <f t="shared" si="51"/>
        <v>2</v>
      </c>
      <c r="BJ182" s="1" t="e">
        <f t="shared" si="50"/>
        <v>#N/A</v>
      </c>
    </row>
    <row r="183" spans="1:62" x14ac:dyDescent="0.25">
      <c r="A183" s="1">
        <f t="shared" si="37"/>
        <v>1</v>
      </c>
      <c r="B183" s="1">
        <f>IF(YEAR(AD183)=$B$3,YEAR('Apartment Expenses'!AD183)&amp;" - "&amp;'Apartment Expenses'!AC183,0)</f>
        <v>0</v>
      </c>
      <c r="C183" s="1">
        <f t="shared" si="38"/>
        <v>0</v>
      </c>
      <c r="E183" s="1">
        <v>179</v>
      </c>
      <c r="F183" s="1">
        <f t="shared" si="39"/>
        <v>1</v>
      </c>
      <c r="G183" s="1">
        <f t="shared" si="35"/>
        <v>0</v>
      </c>
      <c r="H183" s="1">
        <f t="shared" si="36"/>
        <v>0</v>
      </c>
      <c r="J183" s="1" t="str">
        <f t="shared" si="40"/>
        <v>1900</v>
      </c>
      <c r="M183" s="1">
        <f>HLOOKUP('Expense History'!$AD$3,$P$4:$X$2004,ROW('Apartment Expenses'!L183)-3,0)</f>
        <v>0</v>
      </c>
      <c r="N183" s="1">
        <f>IF('Expense History'!$AD$3=Data!$G$4,'Apartment Expenses'!AE183,HLOOKUP('Expense History'!$AD$3,'Apartment Expenses'!$AE$4:$AL$2004,(ROW('Apartment Expenses'!M183)-3)))</f>
        <v>0</v>
      </c>
      <c r="O183" s="1" t="str">
        <f>IF($O$2="ALL",IF(VLOOKUP(AA183,'Expense History'!$AA$6:$AB$36,2,0)="x","include",0),IF(AND(VLOOKUP(AA183,'Expense History'!$AA$6:$AB$36,2,0)="x",AC183=$O$2),"include",0))</f>
        <v>include</v>
      </c>
      <c r="P183" s="1">
        <f>IF(O183="include",IF(AE183&gt;0,1+MAX(P184:P$2005),0),0)</f>
        <v>0</v>
      </c>
      <c r="Q183" s="1">
        <f>IF(AND(ISBLANK(AA182),AE182=0),0,(IF(MAX(Q184:Q$2005)&gt;0,0,ROW(R183))))</f>
        <v>0</v>
      </c>
      <c r="R183" s="1">
        <f>IF($O183="include",IF(AF183&gt;0,1+MAX(R184:R$2005),0),0)</f>
        <v>0</v>
      </c>
      <c r="S183" s="1">
        <f>IF($O183="include",IF(AG183&gt;0,1+MAX(S184:S$2005),0),0)</f>
        <v>0</v>
      </c>
      <c r="T183" s="1">
        <f>IF($O183="include",IF(AH183&gt;0,1+MAX(T184:T$2005),0),0)</f>
        <v>0</v>
      </c>
      <c r="U183" s="1">
        <f>IF($O183="include",IF(AI183&gt;0,1+MAX(U184:U$2005),0),0)</f>
        <v>0</v>
      </c>
      <c r="V183" s="1">
        <f>IF($O183="include",IF(AJ183&gt;0,1+MAX(V184:V$2005),0),0)</f>
        <v>0</v>
      </c>
      <c r="W183" s="1">
        <f>IF($O183="include",IF(AK183&gt;0,1+MAX(W184:W$2005),0),0)</f>
        <v>0</v>
      </c>
      <c r="X183" s="1">
        <f>IF($O183="include",IF(AL183&gt;0,1+MAX(X184:X$2005),0),0)</f>
        <v>0</v>
      </c>
      <c r="Y183" s="22" t="str">
        <f t="shared" si="41"/>
        <v xml:space="preserve">1 - </v>
      </c>
      <c r="AA183" s="42"/>
      <c r="AB183" s="43"/>
      <c r="AC183" s="43"/>
      <c r="AD183" s="44"/>
      <c r="AE183" s="11">
        <f t="shared" si="42"/>
        <v>0</v>
      </c>
      <c r="AF183" s="41"/>
      <c r="AG183" s="41"/>
      <c r="AH183" s="41"/>
      <c r="AI183" s="41"/>
      <c r="AJ183" s="41"/>
      <c r="AK183" s="41"/>
      <c r="AL183" s="41"/>
      <c r="BA183" s="1">
        <f t="shared" si="43"/>
        <v>0</v>
      </c>
      <c r="BB183" s="1">
        <f t="shared" si="44"/>
        <v>0</v>
      </c>
      <c r="BC183" s="1" t="str">
        <f t="shared" si="45"/>
        <v>No</v>
      </c>
      <c r="BD183" s="1">
        <f t="shared" si="46"/>
        <v>0</v>
      </c>
      <c r="BE183" s="1">
        <f t="shared" si="47"/>
        <v>0</v>
      </c>
      <c r="BF183" s="1">
        <f t="shared" si="48"/>
        <v>0</v>
      </c>
      <c r="BG183" s="1">
        <v>179</v>
      </c>
      <c r="BH183" s="1" t="e">
        <f t="shared" si="49"/>
        <v>#N/A</v>
      </c>
      <c r="BI183" s="1">
        <f t="shared" si="51"/>
        <v>2</v>
      </c>
      <c r="BJ183" s="1" t="e">
        <f t="shared" si="50"/>
        <v>#N/A</v>
      </c>
    </row>
    <row r="184" spans="1:62" x14ac:dyDescent="0.25">
      <c r="A184" s="1">
        <f t="shared" si="37"/>
        <v>1</v>
      </c>
      <c r="B184" s="1">
        <f>IF(YEAR(AD184)=$B$3,YEAR('Apartment Expenses'!AD184)&amp;" - "&amp;'Apartment Expenses'!AC184,0)</f>
        <v>0</v>
      </c>
      <c r="C184" s="1">
        <f t="shared" si="38"/>
        <v>0</v>
      </c>
      <c r="E184" s="1">
        <v>180</v>
      </c>
      <c r="F184" s="1">
        <f t="shared" si="39"/>
        <v>1</v>
      </c>
      <c r="G184" s="1">
        <f t="shared" si="35"/>
        <v>0</v>
      </c>
      <c r="H184" s="1">
        <f t="shared" si="36"/>
        <v>0</v>
      </c>
      <c r="J184" s="1" t="str">
        <f t="shared" si="40"/>
        <v>1900</v>
      </c>
      <c r="M184" s="1">
        <f>HLOOKUP('Expense History'!$AD$3,$P$4:$X$2004,ROW('Apartment Expenses'!L184)-3,0)</f>
        <v>0</v>
      </c>
      <c r="N184" s="1">
        <f>IF('Expense History'!$AD$3=Data!$G$4,'Apartment Expenses'!AE184,HLOOKUP('Expense History'!$AD$3,'Apartment Expenses'!$AE$4:$AL$2004,(ROW('Apartment Expenses'!M184)-3)))</f>
        <v>0</v>
      </c>
      <c r="O184" s="1" t="str">
        <f>IF($O$2="ALL",IF(VLOOKUP(AA184,'Expense History'!$AA$6:$AB$36,2,0)="x","include",0),IF(AND(VLOOKUP(AA184,'Expense History'!$AA$6:$AB$36,2,0)="x",AC184=$O$2),"include",0))</f>
        <v>include</v>
      </c>
      <c r="P184" s="1">
        <f>IF(O184="include",IF(AE184&gt;0,1+MAX(P185:P$2005),0),0)</f>
        <v>0</v>
      </c>
      <c r="Q184" s="1">
        <f>IF(AND(ISBLANK(AA183),AE183=0),0,(IF(MAX(Q185:Q$2005)&gt;0,0,ROW(R184))))</f>
        <v>0</v>
      </c>
      <c r="R184" s="1">
        <f>IF($O184="include",IF(AF184&gt;0,1+MAX(R185:R$2005),0),0)</f>
        <v>0</v>
      </c>
      <c r="S184" s="1">
        <f>IF($O184="include",IF(AG184&gt;0,1+MAX(S185:S$2005),0),0)</f>
        <v>0</v>
      </c>
      <c r="T184" s="1">
        <f>IF($O184="include",IF(AH184&gt;0,1+MAX(T185:T$2005),0),0)</f>
        <v>0</v>
      </c>
      <c r="U184" s="1">
        <f>IF($O184="include",IF(AI184&gt;0,1+MAX(U185:U$2005),0),0)</f>
        <v>0</v>
      </c>
      <c r="V184" s="1">
        <f>IF($O184="include",IF(AJ184&gt;0,1+MAX(V185:V$2005),0),0)</f>
        <v>0</v>
      </c>
      <c r="W184" s="1">
        <f>IF($O184="include",IF(AK184&gt;0,1+MAX(W185:W$2005),0),0)</f>
        <v>0</v>
      </c>
      <c r="X184" s="1">
        <f>IF($O184="include",IF(AL184&gt;0,1+MAX(X185:X$2005),0),0)</f>
        <v>0</v>
      </c>
      <c r="Y184" s="22" t="str">
        <f t="shared" si="41"/>
        <v xml:space="preserve">1 - </v>
      </c>
      <c r="AA184" s="42"/>
      <c r="AB184" s="43"/>
      <c r="AC184" s="43"/>
      <c r="AD184" s="44"/>
      <c r="AE184" s="11">
        <f t="shared" si="42"/>
        <v>0</v>
      </c>
      <c r="AF184" s="41"/>
      <c r="AG184" s="41"/>
      <c r="AH184" s="41"/>
      <c r="AI184" s="41"/>
      <c r="AJ184" s="41"/>
      <c r="AK184" s="41"/>
      <c r="AL184" s="41"/>
      <c r="BA184" s="1">
        <f t="shared" si="43"/>
        <v>0</v>
      </c>
      <c r="BB184" s="1">
        <f t="shared" si="44"/>
        <v>0</v>
      </c>
      <c r="BC184" s="1" t="str">
        <f t="shared" si="45"/>
        <v>No</v>
      </c>
      <c r="BD184" s="1">
        <f t="shared" si="46"/>
        <v>0</v>
      </c>
      <c r="BE184" s="1">
        <f t="shared" si="47"/>
        <v>0</v>
      </c>
      <c r="BF184" s="1">
        <f t="shared" si="48"/>
        <v>0</v>
      </c>
      <c r="BG184" s="1">
        <v>180</v>
      </c>
      <c r="BH184" s="1" t="e">
        <f t="shared" si="49"/>
        <v>#N/A</v>
      </c>
      <c r="BI184" s="1">
        <f t="shared" si="51"/>
        <v>2</v>
      </c>
      <c r="BJ184" s="1" t="e">
        <f t="shared" si="50"/>
        <v>#N/A</v>
      </c>
    </row>
    <row r="185" spans="1:62" x14ac:dyDescent="0.25">
      <c r="A185" s="1">
        <f t="shared" si="37"/>
        <v>1</v>
      </c>
      <c r="B185" s="1">
        <f>IF(YEAR(AD185)=$B$3,YEAR('Apartment Expenses'!AD185)&amp;" - "&amp;'Apartment Expenses'!AC185,0)</f>
        <v>0</v>
      </c>
      <c r="C185" s="1">
        <f t="shared" si="38"/>
        <v>0</v>
      </c>
      <c r="E185" s="1">
        <v>181</v>
      </c>
      <c r="F185" s="1">
        <f t="shared" si="39"/>
        <v>1</v>
      </c>
      <c r="G185" s="1">
        <f t="shared" si="35"/>
        <v>0</v>
      </c>
      <c r="H185" s="1">
        <f t="shared" si="36"/>
        <v>0</v>
      </c>
      <c r="J185" s="1" t="str">
        <f t="shared" si="40"/>
        <v>1900</v>
      </c>
      <c r="M185" s="1">
        <f>HLOOKUP('Expense History'!$AD$3,$P$4:$X$2004,ROW('Apartment Expenses'!L185)-3,0)</f>
        <v>0</v>
      </c>
      <c r="N185" s="1">
        <f>IF('Expense History'!$AD$3=Data!$G$4,'Apartment Expenses'!AE185,HLOOKUP('Expense History'!$AD$3,'Apartment Expenses'!$AE$4:$AL$2004,(ROW('Apartment Expenses'!M185)-3)))</f>
        <v>0</v>
      </c>
      <c r="O185" s="1" t="str">
        <f>IF($O$2="ALL",IF(VLOOKUP(AA185,'Expense History'!$AA$6:$AB$36,2,0)="x","include",0),IF(AND(VLOOKUP(AA185,'Expense History'!$AA$6:$AB$36,2,0)="x",AC185=$O$2),"include",0))</f>
        <v>include</v>
      </c>
      <c r="P185" s="1">
        <f>IF(O185="include",IF(AE185&gt;0,1+MAX(P186:P$2005),0),0)</f>
        <v>0</v>
      </c>
      <c r="Q185" s="1">
        <f>IF(AND(ISBLANK(AA184),AE184=0),0,(IF(MAX(Q186:Q$2005)&gt;0,0,ROW(R185))))</f>
        <v>0</v>
      </c>
      <c r="R185" s="1">
        <f>IF($O185="include",IF(AF185&gt;0,1+MAX(R186:R$2005),0),0)</f>
        <v>0</v>
      </c>
      <c r="S185" s="1">
        <f>IF($O185="include",IF(AG185&gt;0,1+MAX(S186:S$2005),0),0)</f>
        <v>0</v>
      </c>
      <c r="T185" s="1">
        <f>IF($O185="include",IF(AH185&gt;0,1+MAX(T186:T$2005),0),0)</f>
        <v>0</v>
      </c>
      <c r="U185" s="1">
        <f>IF($O185="include",IF(AI185&gt;0,1+MAX(U186:U$2005),0),0)</f>
        <v>0</v>
      </c>
      <c r="V185" s="1">
        <f>IF($O185="include",IF(AJ185&gt;0,1+MAX(V186:V$2005),0),0)</f>
        <v>0</v>
      </c>
      <c r="W185" s="1">
        <f>IF($O185="include",IF(AK185&gt;0,1+MAX(W186:W$2005),0),0)</f>
        <v>0</v>
      </c>
      <c r="X185" s="1">
        <f>IF($O185="include",IF(AL185&gt;0,1+MAX(X186:X$2005),0),0)</f>
        <v>0</v>
      </c>
      <c r="Y185" s="22" t="str">
        <f t="shared" si="41"/>
        <v xml:space="preserve">1 - </v>
      </c>
      <c r="AA185" s="42"/>
      <c r="AB185" s="43"/>
      <c r="AC185" s="43"/>
      <c r="AD185" s="44"/>
      <c r="AE185" s="11">
        <f t="shared" si="42"/>
        <v>0</v>
      </c>
      <c r="AF185" s="41"/>
      <c r="AG185" s="41"/>
      <c r="AH185" s="41"/>
      <c r="AI185" s="41"/>
      <c r="AJ185" s="41"/>
      <c r="AK185" s="41"/>
      <c r="AL185" s="41"/>
      <c r="BA185" s="1">
        <f t="shared" si="43"/>
        <v>0</v>
      </c>
      <c r="BB185" s="1">
        <f t="shared" si="44"/>
        <v>0</v>
      </c>
      <c r="BC185" s="1" t="str">
        <f t="shared" si="45"/>
        <v>No</v>
      </c>
      <c r="BD185" s="1">
        <f t="shared" si="46"/>
        <v>0</v>
      </c>
      <c r="BE185" s="1">
        <f t="shared" si="47"/>
        <v>0</v>
      </c>
      <c r="BF185" s="1">
        <f t="shared" si="48"/>
        <v>0</v>
      </c>
      <c r="BG185" s="1">
        <v>181</v>
      </c>
      <c r="BH185" s="1" t="e">
        <f t="shared" si="49"/>
        <v>#N/A</v>
      </c>
      <c r="BI185" s="1">
        <f t="shared" si="51"/>
        <v>2</v>
      </c>
      <c r="BJ185" s="1" t="e">
        <f t="shared" si="50"/>
        <v>#N/A</v>
      </c>
    </row>
    <row r="186" spans="1:62" x14ac:dyDescent="0.25">
      <c r="A186" s="1">
        <f t="shared" si="37"/>
        <v>1</v>
      </c>
      <c r="B186" s="1">
        <f>IF(YEAR(AD186)=$B$3,YEAR('Apartment Expenses'!AD186)&amp;" - "&amp;'Apartment Expenses'!AC186,0)</f>
        <v>0</v>
      </c>
      <c r="C186" s="1">
        <f t="shared" si="38"/>
        <v>0</v>
      </c>
      <c r="E186" s="1">
        <v>182</v>
      </c>
      <c r="F186" s="1">
        <f t="shared" si="39"/>
        <v>1</v>
      </c>
      <c r="G186" s="1">
        <f t="shared" si="35"/>
        <v>0</v>
      </c>
      <c r="H186" s="1">
        <f t="shared" si="36"/>
        <v>0</v>
      </c>
      <c r="J186" s="1" t="str">
        <f t="shared" si="40"/>
        <v>1900</v>
      </c>
      <c r="M186" s="1">
        <f>HLOOKUP('Expense History'!$AD$3,$P$4:$X$2004,ROW('Apartment Expenses'!L186)-3,0)</f>
        <v>0</v>
      </c>
      <c r="N186" s="1">
        <f>IF('Expense History'!$AD$3=Data!$G$4,'Apartment Expenses'!AE186,HLOOKUP('Expense History'!$AD$3,'Apartment Expenses'!$AE$4:$AL$2004,(ROW('Apartment Expenses'!M186)-3)))</f>
        <v>0</v>
      </c>
      <c r="O186" s="1" t="str">
        <f>IF($O$2="ALL",IF(VLOOKUP(AA186,'Expense History'!$AA$6:$AB$36,2,0)="x","include",0),IF(AND(VLOOKUP(AA186,'Expense History'!$AA$6:$AB$36,2,0)="x",AC186=$O$2),"include",0))</f>
        <v>include</v>
      </c>
      <c r="P186" s="1">
        <f>IF(O186="include",IF(AE186&gt;0,1+MAX(P187:P$2005),0),0)</f>
        <v>0</v>
      </c>
      <c r="Q186" s="1">
        <f>IF(AND(ISBLANK(AA185),AE185=0),0,(IF(MAX(Q187:Q$2005)&gt;0,0,ROW(R186))))</f>
        <v>0</v>
      </c>
      <c r="R186" s="1">
        <f>IF($O186="include",IF(AF186&gt;0,1+MAX(R187:R$2005),0),0)</f>
        <v>0</v>
      </c>
      <c r="S186" s="1">
        <f>IF($O186="include",IF(AG186&gt;0,1+MAX(S187:S$2005),0),0)</f>
        <v>0</v>
      </c>
      <c r="T186" s="1">
        <f>IF($O186="include",IF(AH186&gt;0,1+MAX(T187:T$2005),0),0)</f>
        <v>0</v>
      </c>
      <c r="U186" s="1">
        <f>IF($O186="include",IF(AI186&gt;0,1+MAX(U187:U$2005),0),0)</f>
        <v>0</v>
      </c>
      <c r="V186" s="1">
        <f>IF($O186="include",IF(AJ186&gt;0,1+MAX(V187:V$2005),0),0)</f>
        <v>0</v>
      </c>
      <c r="W186" s="1">
        <f>IF($O186="include",IF(AK186&gt;0,1+MAX(W187:W$2005),0),0)</f>
        <v>0</v>
      </c>
      <c r="X186" s="1">
        <f>IF($O186="include",IF(AL186&gt;0,1+MAX(X187:X$2005),0),0)</f>
        <v>0</v>
      </c>
      <c r="Y186" s="22" t="str">
        <f t="shared" si="41"/>
        <v xml:space="preserve">1 - </v>
      </c>
      <c r="AA186" s="42"/>
      <c r="AB186" s="43"/>
      <c r="AC186" s="43"/>
      <c r="AD186" s="44"/>
      <c r="AE186" s="11">
        <f t="shared" si="42"/>
        <v>0</v>
      </c>
      <c r="AF186" s="41"/>
      <c r="AG186" s="41"/>
      <c r="AH186" s="41"/>
      <c r="AI186" s="41"/>
      <c r="AJ186" s="41"/>
      <c r="AK186" s="41"/>
      <c r="AL186" s="41"/>
      <c r="BA186" s="1">
        <f t="shared" si="43"/>
        <v>0</v>
      </c>
      <c r="BB186" s="1">
        <f t="shared" si="44"/>
        <v>0</v>
      </c>
      <c r="BC186" s="1" t="str">
        <f t="shared" si="45"/>
        <v>No</v>
      </c>
      <c r="BD186" s="1">
        <f t="shared" si="46"/>
        <v>0</v>
      </c>
      <c r="BE186" s="1">
        <f t="shared" si="47"/>
        <v>0</v>
      </c>
      <c r="BF186" s="1">
        <f t="shared" si="48"/>
        <v>0</v>
      </c>
      <c r="BG186" s="1">
        <v>182</v>
      </c>
      <c r="BH186" s="1" t="e">
        <f t="shared" si="49"/>
        <v>#N/A</v>
      </c>
      <c r="BI186" s="1">
        <f t="shared" si="51"/>
        <v>2</v>
      </c>
      <c r="BJ186" s="1" t="e">
        <f t="shared" si="50"/>
        <v>#N/A</v>
      </c>
    </row>
    <row r="187" spans="1:62" x14ac:dyDescent="0.25">
      <c r="A187" s="1">
        <f t="shared" si="37"/>
        <v>1</v>
      </c>
      <c r="B187" s="1">
        <f>IF(YEAR(AD187)=$B$3,YEAR('Apartment Expenses'!AD187)&amp;" - "&amp;'Apartment Expenses'!AC187,0)</f>
        <v>0</v>
      </c>
      <c r="C187" s="1">
        <f t="shared" si="38"/>
        <v>0</v>
      </c>
      <c r="E187" s="1">
        <v>183</v>
      </c>
      <c r="F187" s="1">
        <f t="shared" si="39"/>
        <v>1</v>
      </c>
      <c r="G187" s="1">
        <f t="shared" si="35"/>
        <v>0</v>
      </c>
      <c r="H187" s="1">
        <f t="shared" si="36"/>
        <v>0</v>
      </c>
      <c r="J187" s="1" t="str">
        <f t="shared" si="40"/>
        <v>1900</v>
      </c>
      <c r="M187" s="1">
        <f>HLOOKUP('Expense History'!$AD$3,$P$4:$X$2004,ROW('Apartment Expenses'!L187)-3,0)</f>
        <v>0</v>
      </c>
      <c r="N187" s="1">
        <f>IF('Expense History'!$AD$3=Data!$G$4,'Apartment Expenses'!AE187,HLOOKUP('Expense History'!$AD$3,'Apartment Expenses'!$AE$4:$AL$2004,(ROW('Apartment Expenses'!M187)-3)))</f>
        <v>0</v>
      </c>
      <c r="O187" s="1" t="str">
        <f>IF($O$2="ALL",IF(VLOOKUP(AA187,'Expense History'!$AA$6:$AB$36,2,0)="x","include",0),IF(AND(VLOOKUP(AA187,'Expense History'!$AA$6:$AB$36,2,0)="x",AC187=$O$2),"include",0))</f>
        <v>include</v>
      </c>
      <c r="P187" s="1">
        <f>IF(O187="include",IF(AE187&gt;0,1+MAX(P188:P$2005),0),0)</f>
        <v>0</v>
      </c>
      <c r="Q187" s="1">
        <f>IF(AND(ISBLANK(AA186),AE186=0),0,(IF(MAX(Q188:Q$2005)&gt;0,0,ROW(R187))))</f>
        <v>0</v>
      </c>
      <c r="R187" s="1">
        <f>IF($O187="include",IF(AF187&gt;0,1+MAX(R188:R$2005),0),0)</f>
        <v>0</v>
      </c>
      <c r="S187" s="1">
        <f>IF($O187="include",IF(AG187&gt;0,1+MAX(S188:S$2005),0),0)</f>
        <v>0</v>
      </c>
      <c r="T187" s="1">
        <f>IF($O187="include",IF(AH187&gt;0,1+MAX(T188:T$2005),0),0)</f>
        <v>0</v>
      </c>
      <c r="U187" s="1">
        <f>IF($O187="include",IF(AI187&gt;0,1+MAX(U188:U$2005),0),0)</f>
        <v>0</v>
      </c>
      <c r="V187" s="1">
        <f>IF($O187="include",IF(AJ187&gt;0,1+MAX(V188:V$2005),0),0)</f>
        <v>0</v>
      </c>
      <c r="W187" s="1">
        <f>IF($O187="include",IF(AK187&gt;0,1+MAX(W188:W$2005),0),0)</f>
        <v>0</v>
      </c>
      <c r="X187" s="1">
        <f>IF($O187="include",IF(AL187&gt;0,1+MAX(X188:X$2005),0),0)</f>
        <v>0</v>
      </c>
      <c r="Y187" s="22" t="str">
        <f t="shared" si="41"/>
        <v xml:space="preserve">1 - </v>
      </c>
      <c r="AA187" s="42"/>
      <c r="AB187" s="43"/>
      <c r="AC187" s="43"/>
      <c r="AD187" s="44"/>
      <c r="AE187" s="11">
        <f t="shared" si="42"/>
        <v>0</v>
      </c>
      <c r="AF187" s="41"/>
      <c r="AG187" s="41"/>
      <c r="AH187" s="41"/>
      <c r="AI187" s="41"/>
      <c r="AJ187" s="41"/>
      <c r="AK187" s="41"/>
      <c r="AL187" s="41"/>
      <c r="BA187" s="1">
        <f t="shared" si="43"/>
        <v>0</v>
      </c>
      <c r="BB187" s="1">
        <f t="shared" si="44"/>
        <v>0</v>
      </c>
      <c r="BC187" s="1" t="str">
        <f t="shared" si="45"/>
        <v>No</v>
      </c>
      <c r="BD187" s="1">
        <f t="shared" si="46"/>
        <v>0</v>
      </c>
      <c r="BE187" s="1">
        <f t="shared" si="47"/>
        <v>0</v>
      </c>
      <c r="BF187" s="1">
        <f t="shared" si="48"/>
        <v>0</v>
      </c>
      <c r="BG187" s="1">
        <v>183</v>
      </c>
      <c r="BH187" s="1" t="e">
        <f t="shared" si="49"/>
        <v>#N/A</v>
      </c>
      <c r="BI187" s="1">
        <f t="shared" si="51"/>
        <v>2</v>
      </c>
      <c r="BJ187" s="1" t="e">
        <f t="shared" si="50"/>
        <v>#N/A</v>
      </c>
    </row>
    <row r="188" spans="1:62" x14ac:dyDescent="0.25">
      <c r="A188" s="1">
        <f t="shared" si="37"/>
        <v>1</v>
      </c>
      <c r="B188" s="1">
        <f>IF(YEAR(AD188)=$B$3,YEAR('Apartment Expenses'!AD188)&amp;" - "&amp;'Apartment Expenses'!AC188,0)</f>
        <v>0</v>
      </c>
      <c r="C188" s="1">
        <f t="shared" si="38"/>
        <v>0</v>
      </c>
      <c r="E188" s="1">
        <v>184</v>
      </c>
      <c r="F188" s="1">
        <f t="shared" si="39"/>
        <v>1</v>
      </c>
      <c r="G188" s="1">
        <f t="shared" si="35"/>
        <v>0</v>
      </c>
      <c r="H188" s="1">
        <f t="shared" si="36"/>
        <v>0</v>
      </c>
      <c r="J188" s="1" t="str">
        <f t="shared" si="40"/>
        <v>1900</v>
      </c>
      <c r="M188" s="1">
        <f>HLOOKUP('Expense History'!$AD$3,$P$4:$X$2004,ROW('Apartment Expenses'!L188)-3,0)</f>
        <v>0</v>
      </c>
      <c r="N188" s="1">
        <f>IF('Expense History'!$AD$3=Data!$G$4,'Apartment Expenses'!AE188,HLOOKUP('Expense History'!$AD$3,'Apartment Expenses'!$AE$4:$AL$2004,(ROW('Apartment Expenses'!M188)-3)))</f>
        <v>0</v>
      </c>
      <c r="O188" s="1" t="str">
        <f>IF($O$2="ALL",IF(VLOOKUP(AA188,'Expense History'!$AA$6:$AB$36,2,0)="x","include",0),IF(AND(VLOOKUP(AA188,'Expense History'!$AA$6:$AB$36,2,0)="x",AC188=$O$2),"include",0))</f>
        <v>include</v>
      </c>
      <c r="P188" s="1">
        <f>IF(O188="include",IF(AE188&gt;0,1+MAX(P189:P$2005),0),0)</f>
        <v>0</v>
      </c>
      <c r="Q188" s="1">
        <f>IF(AND(ISBLANK(AA187),AE187=0),0,(IF(MAX(Q189:Q$2005)&gt;0,0,ROW(R188))))</f>
        <v>0</v>
      </c>
      <c r="R188" s="1">
        <f>IF($O188="include",IF(AF188&gt;0,1+MAX(R189:R$2005),0),0)</f>
        <v>0</v>
      </c>
      <c r="S188" s="1">
        <f>IF($O188="include",IF(AG188&gt;0,1+MAX(S189:S$2005),0),0)</f>
        <v>0</v>
      </c>
      <c r="T188" s="1">
        <f>IF($O188="include",IF(AH188&gt;0,1+MAX(T189:T$2005),0),0)</f>
        <v>0</v>
      </c>
      <c r="U188" s="1">
        <f>IF($O188="include",IF(AI188&gt;0,1+MAX(U189:U$2005),0),0)</f>
        <v>0</v>
      </c>
      <c r="V188" s="1">
        <f>IF($O188="include",IF(AJ188&gt;0,1+MAX(V189:V$2005),0),0)</f>
        <v>0</v>
      </c>
      <c r="W188" s="1">
        <f>IF($O188="include",IF(AK188&gt;0,1+MAX(W189:W$2005),0),0)</f>
        <v>0</v>
      </c>
      <c r="X188" s="1">
        <f>IF($O188="include",IF(AL188&gt;0,1+MAX(X189:X$2005),0),0)</f>
        <v>0</v>
      </c>
      <c r="Y188" s="22" t="str">
        <f t="shared" si="41"/>
        <v xml:space="preserve">1 - </v>
      </c>
      <c r="AA188" s="42"/>
      <c r="AB188" s="43"/>
      <c r="AC188" s="43"/>
      <c r="AD188" s="44"/>
      <c r="AE188" s="11">
        <f t="shared" si="42"/>
        <v>0</v>
      </c>
      <c r="AF188" s="41"/>
      <c r="AG188" s="41"/>
      <c r="AH188" s="41"/>
      <c r="AI188" s="41"/>
      <c r="AJ188" s="41"/>
      <c r="AK188" s="41"/>
      <c r="AL188" s="41"/>
      <c r="BA188" s="1">
        <f t="shared" si="43"/>
        <v>0</v>
      </c>
      <c r="BB188" s="1">
        <f t="shared" si="44"/>
        <v>0</v>
      </c>
      <c r="BC188" s="1" t="str">
        <f t="shared" si="45"/>
        <v>No</v>
      </c>
      <c r="BD188" s="1">
        <f t="shared" si="46"/>
        <v>0</v>
      </c>
      <c r="BE188" s="1">
        <f t="shared" si="47"/>
        <v>0</v>
      </c>
      <c r="BF188" s="1">
        <f t="shared" si="48"/>
        <v>0</v>
      </c>
      <c r="BG188" s="1">
        <v>184</v>
      </c>
      <c r="BH188" s="1" t="e">
        <f t="shared" si="49"/>
        <v>#N/A</v>
      </c>
      <c r="BI188" s="1">
        <f t="shared" si="51"/>
        <v>2</v>
      </c>
      <c r="BJ188" s="1" t="e">
        <f t="shared" si="50"/>
        <v>#N/A</v>
      </c>
    </row>
    <row r="189" spans="1:62" x14ac:dyDescent="0.25">
      <c r="A189" s="1">
        <f t="shared" si="37"/>
        <v>1</v>
      </c>
      <c r="B189" s="1">
        <f>IF(YEAR(AD189)=$B$3,YEAR('Apartment Expenses'!AD189)&amp;" - "&amp;'Apartment Expenses'!AC189,0)</f>
        <v>0</v>
      </c>
      <c r="C189" s="1">
        <f t="shared" si="38"/>
        <v>0</v>
      </c>
      <c r="E189" s="1">
        <v>185</v>
      </c>
      <c r="F189" s="1">
        <f t="shared" si="39"/>
        <v>1</v>
      </c>
      <c r="G189" s="1">
        <f t="shared" si="35"/>
        <v>0</v>
      </c>
      <c r="H189" s="1">
        <f t="shared" si="36"/>
        <v>0</v>
      </c>
      <c r="J189" s="1" t="str">
        <f t="shared" si="40"/>
        <v>1900</v>
      </c>
      <c r="M189" s="1">
        <f>HLOOKUP('Expense History'!$AD$3,$P$4:$X$2004,ROW('Apartment Expenses'!L189)-3,0)</f>
        <v>0</v>
      </c>
      <c r="N189" s="1">
        <f>IF('Expense History'!$AD$3=Data!$G$4,'Apartment Expenses'!AE189,HLOOKUP('Expense History'!$AD$3,'Apartment Expenses'!$AE$4:$AL$2004,(ROW('Apartment Expenses'!M189)-3)))</f>
        <v>0</v>
      </c>
      <c r="O189" s="1" t="str">
        <f>IF($O$2="ALL",IF(VLOOKUP(AA189,'Expense History'!$AA$6:$AB$36,2,0)="x","include",0),IF(AND(VLOOKUP(AA189,'Expense History'!$AA$6:$AB$36,2,0)="x",AC189=$O$2),"include",0))</f>
        <v>include</v>
      </c>
      <c r="P189" s="1">
        <f>IF(O189="include",IF(AE189&gt;0,1+MAX(P190:P$2005),0),0)</f>
        <v>0</v>
      </c>
      <c r="Q189" s="1">
        <f>IF(AND(ISBLANK(AA188),AE188=0),0,(IF(MAX(Q190:Q$2005)&gt;0,0,ROW(R189))))</f>
        <v>0</v>
      </c>
      <c r="R189" s="1">
        <f>IF($O189="include",IF(AF189&gt;0,1+MAX(R190:R$2005),0),0)</f>
        <v>0</v>
      </c>
      <c r="S189" s="1">
        <f>IF($O189="include",IF(AG189&gt;0,1+MAX(S190:S$2005),0),0)</f>
        <v>0</v>
      </c>
      <c r="T189" s="1">
        <f>IF($O189="include",IF(AH189&gt;0,1+MAX(T190:T$2005),0),0)</f>
        <v>0</v>
      </c>
      <c r="U189" s="1">
        <f>IF($O189="include",IF(AI189&gt;0,1+MAX(U190:U$2005),0),0)</f>
        <v>0</v>
      </c>
      <c r="V189" s="1">
        <f>IF($O189="include",IF(AJ189&gt;0,1+MAX(V190:V$2005),0),0)</f>
        <v>0</v>
      </c>
      <c r="W189" s="1">
        <f>IF($O189="include",IF(AK189&gt;0,1+MAX(W190:W$2005),0),0)</f>
        <v>0</v>
      </c>
      <c r="X189" s="1">
        <f>IF($O189="include",IF(AL189&gt;0,1+MAX(X190:X$2005),0),0)</f>
        <v>0</v>
      </c>
      <c r="Y189" s="22" t="str">
        <f t="shared" si="41"/>
        <v xml:space="preserve">1 - </v>
      </c>
      <c r="AA189" s="42"/>
      <c r="AB189" s="43"/>
      <c r="AC189" s="43"/>
      <c r="AD189" s="44"/>
      <c r="AE189" s="11">
        <f t="shared" si="42"/>
        <v>0</v>
      </c>
      <c r="AF189" s="41"/>
      <c r="AG189" s="41"/>
      <c r="AH189" s="41"/>
      <c r="AI189" s="41"/>
      <c r="AJ189" s="41"/>
      <c r="AK189" s="41"/>
      <c r="AL189" s="41"/>
      <c r="BA189" s="1">
        <f t="shared" si="43"/>
        <v>0</v>
      </c>
      <c r="BB189" s="1">
        <f t="shared" si="44"/>
        <v>0</v>
      </c>
      <c r="BC189" s="1" t="str">
        <f t="shared" si="45"/>
        <v>No</v>
      </c>
      <c r="BD189" s="1">
        <f t="shared" si="46"/>
        <v>0</v>
      </c>
      <c r="BE189" s="1">
        <f t="shared" si="47"/>
        <v>0</v>
      </c>
      <c r="BF189" s="1">
        <f t="shared" si="48"/>
        <v>0</v>
      </c>
      <c r="BG189" s="1">
        <v>185</v>
      </c>
      <c r="BH189" s="1" t="e">
        <f t="shared" si="49"/>
        <v>#N/A</v>
      </c>
      <c r="BI189" s="1">
        <f t="shared" si="51"/>
        <v>2</v>
      </c>
      <c r="BJ189" s="1" t="e">
        <f t="shared" si="50"/>
        <v>#N/A</v>
      </c>
    </row>
    <row r="190" spans="1:62" x14ac:dyDescent="0.25">
      <c r="A190" s="1">
        <f t="shared" si="37"/>
        <v>1</v>
      </c>
      <c r="B190" s="1">
        <f>IF(YEAR(AD190)=$B$3,YEAR('Apartment Expenses'!AD190)&amp;" - "&amp;'Apartment Expenses'!AC190,0)</f>
        <v>0</v>
      </c>
      <c r="C190" s="1">
        <f t="shared" si="38"/>
        <v>0</v>
      </c>
      <c r="E190" s="1">
        <v>186</v>
      </c>
      <c r="F190" s="1">
        <f t="shared" si="39"/>
        <v>1</v>
      </c>
      <c r="G190" s="1">
        <f t="shared" si="35"/>
        <v>0</v>
      </c>
      <c r="H190" s="1">
        <f t="shared" si="36"/>
        <v>0</v>
      </c>
      <c r="J190" s="1" t="str">
        <f t="shared" si="40"/>
        <v>1900</v>
      </c>
      <c r="M190" s="1">
        <f>HLOOKUP('Expense History'!$AD$3,$P$4:$X$2004,ROW('Apartment Expenses'!L190)-3,0)</f>
        <v>0</v>
      </c>
      <c r="N190" s="1">
        <f>IF('Expense History'!$AD$3=Data!$G$4,'Apartment Expenses'!AE190,HLOOKUP('Expense History'!$AD$3,'Apartment Expenses'!$AE$4:$AL$2004,(ROW('Apartment Expenses'!M190)-3)))</f>
        <v>0</v>
      </c>
      <c r="O190" s="1" t="str">
        <f>IF($O$2="ALL",IF(VLOOKUP(AA190,'Expense History'!$AA$6:$AB$36,2,0)="x","include",0),IF(AND(VLOOKUP(AA190,'Expense History'!$AA$6:$AB$36,2,0)="x",AC190=$O$2),"include",0))</f>
        <v>include</v>
      </c>
      <c r="P190" s="1">
        <f>IF(O190="include",IF(AE190&gt;0,1+MAX(P191:P$2005),0),0)</f>
        <v>0</v>
      </c>
      <c r="Q190" s="1">
        <f>IF(AND(ISBLANK(AA189),AE189=0),0,(IF(MAX(Q191:Q$2005)&gt;0,0,ROW(R190))))</f>
        <v>0</v>
      </c>
      <c r="R190" s="1">
        <f>IF($O190="include",IF(AF190&gt;0,1+MAX(R191:R$2005),0),0)</f>
        <v>0</v>
      </c>
      <c r="S190" s="1">
        <f>IF($O190="include",IF(AG190&gt;0,1+MAX(S191:S$2005),0),0)</f>
        <v>0</v>
      </c>
      <c r="T190" s="1">
        <f>IF($O190="include",IF(AH190&gt;0,1+MAX(T191:T$2005),0),0)</f>
        <v>0</v>
      </c>
      <c r="U190" s="1">
        <f>IF($O190="include",IF(AI190&gt;0,1+MAX(U191:U$2005),0),0)</f>
        <v>0</v>
      </c>
      <c r="V190" s="1">
        <f>IF($O190="include",IF(AJ190&gt;0,1+MAX(V191:V$2005),0),0)</f>
        <v>0</v>
      </c>
      <c r="W190" s="1">
        <f>IF($O190="include",IF(AK190&gt;0,1+MAX(W191:W$2005),0),0)</f>
        <v>0</v>
      </c>
      <c r="X190" s="1">
        <f>IF($O190="include",IF(AL190&gt;0,1+MAX(X191:X$2005),0),0)</f>
        <v>0</v>
      </c>
      <c r="Y190" s="22" t="str">
        <f t="shared" si="41"/>
        <v xml:space="preserve">1 - </v>
      </c>
      <c r="AA190" s="42"/>
      <c r="AB190" s="43"/>
      <c r="AC190" s="43"/>
      <c r="AD190" s="44"/>
      <c r="AE190" s="11">
        <f t="shared" si="42"/>
        <v>0</v>
      </c>
      <c r="AF190" s="41"/>
      <c r="AG190" s="41"/>
      <c r="AH190" s="41"/>
      <c r="AI190" s="41"/>
      <c r="AJ190" s="41"/>
      <c r="AK190" s="41"/>
      <c r="AL190" s="41"/>
      <c r="BA190" s="1">
        <f t="shared" si="43"/>
        <v>0</v>
      </c>
      <c r="BB190" s="1">
        <f t="shared" si="44"/>
        <v>0</v>
      </c>
      <c r="BC190" s="1" t="str">
        <f t="shared" si="45"/>
        <v>No</v>
      </c>
      <c r="BD190" s="1">
        <f t="shared" si="46"/>
        <v>0</v>
      </c>
      <c r="BE190" s="1">
        <f t="shared" si="47"/>
        <v>0</v>
      </c>
      <c r="BF190" s="1">
        <f t="shared" si="48"/>
        <v>0</v>
      </c>
      <c r="BG190" s="1">
        <v>186</v>
      </c>
      <c r="BH190" s="1" t="e">
        <f t="shared" si="49"/>
        <v>#N/A</v>
      </c>
      <c r="BI190" s="1">
        <f t="shared" si="51"/>
        <v>2</v>
      </c>
      <c r="BJ190" s="1" t="e">
        <f t="shared" si="50"/>
        <v>#N/A</v>
      </c>
    </row>
    <row r="191" spans="1:62" x14ac:dyDescent="0.25">
      <c r="A191" s="1">
        <f t="shared" si="37"/>
        <v>1</v>
      </c>
      <c r="B191" s="1">
        <f>IF(YEAR(AD191)=$B$3,YEAR('Apartment Expenses'!AD191)&amp;" - "&amp;'Apartment Expenses'!AC191,0)</f>
        <v>0</v>
      </c>
      <c r="C191" s="1">
        <f t="shared" si="38"/>
        <v>0</v>
      </c>
      <c r="E191" s="1">
        <v>187</v>
      </c>
      <c r="F191" s="1">
        <f t="shared" si="39"/>
        <v>1</v>
      </c>
      <c r="G191" s="1">
        <f t="shared" si="35"/>
        <v>0</v>
      </c>
      <c r="H191" s="1">
        <f t="shared" si="36"/>
        <v>0</v>
      </c>
      <c r="J191" s="1" t="str">
        <f t="shared" si="40"/>
        <v>1900</v>
      </c>
      <c r="M191" s="1">
        <f>HLOOKUP('Expense History'!$AD$3,$P$4:$X$2004,ROW('Apartment Expenses'!L191)-3,0)</f>
        <v>0</v>
      </c>
      <c r="N191" s="1">
        <f>IF('Expense History'!$AD$3=Data!$G$4,'Apartment Expenses'!AE191,HLOOKUP('Expense History'!$AD$3,'Apartment Expenses'!$AE$4:$AL$2004,(ROW('Apartment Expenses'!M191)-3)))</f>
        <v>0</v>
      </c>
      <c r="O191" s="1" t="str">
        <f>IF($O$2="ALL",IF(VLOOKUP(AA191,'Expense History'!$AA$6:$AB$36,2,0)="x","include",0),IF(AND(VLOOKUP(AA191,'Expense History'!$AA$6:$AB$36,2,0)="x",AC191=$O$2),"include",0))</f>
        <v>include</v>
      </c>
      <c r="P191" s="1">
        <f>IF(O191="include",IF(AE191&gt;0,1+MAX(P192:P$2005),0),0)</f>
        <v>0</v>
      </c>
      <c r="Q191" s="1">
        <f>IF(AND(ISBLANK(AA190),AE190=0),0,(IF(MAX(Q192:Q$2005)&gt;0,0,ROW(R191))))</f>
        <v>0</v>
      </c>
      <c r="R191" s="1">
        <f>IF($O191="include",IF(AF191&gt;0,1+MAX(R192:R$2005),0),0)</f>
        <v>0</v>
      </c>
      <c r="S191" s="1">
        <f>IF($O191="include",IF(AG191&gt;0,1+MAX(S192:S$2005),0),0)</f>
        <v>0</v>
      </c>
      <c r="T191" s="1">
        <f>IF($O191="include",IF(AH191&gt;0,1+MAX(T192:T$2005),0),0)</f>
        <v>0</v>
      </c>
      <c r="U191" s="1">
        <f>IF($O191="include",IF(AI191&gt;0,1+MAX(U192:U$2005),0),0)</f>
        <v>0</v>
      </c>
      <c r="V191" s="1">
        <f>IF($O191="include",IF(AJ191&gt;0,1+MAX(V192:V$2005),0),0)</f>
        <v>0</v>
      </c>
      <c r="W191" s="1">
        <f>IF($O191="include",IF(AK191&gt;0,1+MAX(W192:W$2005),0),0)</f>
        <v>0</v>
      </c>
      <c r="X191" s="1">
        <f>IF($O191="include",IF(AL191&gt;0,1+MAX(X192:X$2005),0),0)</f>
        <v>0</v>
      </c>
      <c r="Y191" s="22" t="str">
        <f t="shared" si="41"/>
        <v xml:space="preserve">1 - </v>
      </c>
      <c r="AA191" s="42"/>
      <c r="AB191" s="43"/>
      <c r="AC191" s="43"/>
      <c r="AD191" s="44"/>
      <c r="AE191" s="11">
        <f t="shared" si="42"/>
        <v>0</v>
      </c>
      <c r="AF191" s="41"/>
      <c r="AG191" s="41"/>
      <c r="AH191" s="41"/>
      <c r="AI191" s="41"/>
      <c r="AJ191" s="41"/>
      <c r="AK191" s="41"/>
      <c r="AL191" s="41"/>
      <c r="BA191" s="1">
        <f t="shared" si="43"/>
        <v>0</v>
      </c>
      <c r="BB191" s="1">
        <f t="shared" si="44"/>
        <v>0</v>
      </c>
      <c r="BC191" s="1" t="str">
        <f t="shared" si="45"/>
        <v>No</v>
      </c>
      <c r="BD191" s="1">
        <f t="shared" si="46"/>
        <v>0</v>
      </c>
      <c r="BE191" s="1">
        <f t="shared" si="47"/>
        <v>0</v>
      </c>
      <c r="BF191" s="1">
        <f t="shared" si="48"/>
        <v>0</v>
      </c>
      <c r="BG191" s="1">
        <v>187</v>
      </c>
      <c r="BH191" s="1" t="e">
        <f t="shared" si="49"/>
        <v>#N/A</v>
      </c>
      <c r="BI191" s="1">
        <f t="shared" si="51"/>
        <v>2</v>
      </c>
      <c r="BJ191" s="1" t="e">
        <f t="shared" si="50"/>
        <v>#N/A</v>
      </c>
    </row>
    <row r="192" spans="1:62" x14ac:dyDescent="0.25">
      <c r="A192" s="1">
        <f t="shared" si="37"/>
        <v>1</v>
      </c>
      <c r="B192" s="1">
        <f>IF(YEAR(AD192)=$B$3,YEAR('Apartment Expenses'!AD192)&amp;" - "&amp;'Apartment Expenses'!AC192,0)</f>
        <v>0</v>
      </c>
      <c r="C192" s="1">
        <f t="shared" si="38"/>
        <v>0</v>
      </c>
      <c r="E192" s="1">
        <v>188</v>
      </c>
      <c r="F192" s="1">
        <f t="shared" si="39"/>
        <v>1</v>
      </c>
      <c r="G192" s="1">
        <f t="shared" si="35"/>
        <v>0</v>
      </c>
      <c r="H192" s="1">
        <f t="shared" si="36"/>
        <v>0</v>
      </c>
      <c r="J192" s="1" t="str">
        <f t="shared" si="40"/>
        <v>1900</v>
      </c>
      <c r="M192" s="1">
        <f>HLOOKUP('Expense History'!$AD$3,$P$4:$X$2004,ROW('Apartment Expenses'!L192)-3,0)</f>
        <v>0</v>
      </c>
      <c r="N192" s="1">
        <f>IF('Expense History'!$AD$3=Data!$G$4,'Apartment Expenses'!AE192,HLOOKUP('Expense History'!$AD$3,'Apartment Expenses'!$AE$4:$AL$2004,(ROW('Apartment Expenses'!M192)-3)))</f>
        <v>0</v>
      </c>
      <c r="O192" s="1" t="str">
        <f>IF($O$2="ALL",IF(VLOOKUP(AA192,'Expense History'!$AA$6:$AB$36,2,0)="x","include",0),IF(AND(VLOOKUP(AA192,'Expense History'!$AA$6:$AB$36,2,0)="x",AC192=$O$2),"include",0))</f>
        <v>include</v>
      </c>
      <c r="P192" s="1">
        <f>IF(O192="include",IF(AE192&gt;0,1+MAX(P193:P$2005),0),0)</f>
        <v>0</v>
      </c>
      <c r="Q192" s="1">
        <f>IF(AND(ISBLANK(AA191),AE191=0),0,(IF(MAX(Q193:Q$2005)&gt;0,0,ROW(R192))))</f>
        <v>0</v>
      </c>
      <c r="R192" s="1">
        <f>IF($O192="include",IF(AF192&gt;0,1+MAX(R193:R$2005),0),0)</f>
        <v>0</v>
      </c>
      <c r="S192" s="1">
        <f>IF($O192="include",IF(AG192&gt;0,1+MAX(S193:S$2005),0),0)</f>
        <v>0</v>
      </c>
      <c r="T192" s="1">
        <f>IF($O192="include",IF(AH192&gt;0,1+MAX(T193:T$2005),0),0)</f>
        <v>0</v>
      </c>
      <c r="U192" s="1">
        <f>IF($O192="include",IF(AI192&gt;0,1+MAX(U193:U$2005),0),0)</f>
        <v>0</v>
      </c>
      <c r="V192" s="1">
        <f>IF($O192="include",IF(AJ192&gt;0,1+MAX(V193:V$2005),0),0)</f>
        <v>0</v>
      </c>
      <c r="W192" s="1">
        <f>IF($O192="include",IF(AK192&gt;0,1+MAX(W193:W$2005),0),0)</f>
        <v>0</v>
      </c>
      <c r="X192" s="1">
        <f>IF($O192="include",IF(AL192&gt;0,1+MAX(X193:X$2005),0),0)</f>
        <v>0</v>
      </c>
      <c r="Y192" s="22" t="str">
        <f t="shared" si="41"/>
        <v xml:space="preserve">1 - </v>
      </c>
      <c r="AA192" s="42"/>
      <c r="AB192" s="43"/>
      <c r="AC192" s="43"/>
      <c r="AD192" s="44"/>
      <c r="AE192" s="11">
        <f t="shared" si="42"/>
        <v>0</v>
      </c>
      <c r="AF192" s="41"/>
      <c r="AG192" s="41"/>
      <c r="AH192" s="41"/>
      <c r="AI192" s="41"/>
      <c r="AJ192" s="41"/>
      <c r="AK192" s="41"/>
      <c r="AL192" s="41"/>
      <c r="BA192" s="1">
        <f t="shared" si="43"/>
        <v>0</v>
      </c>
      <c r="BB192" s="1">
        <f t="shared" si="44"/>
        <v>0</v>
      </c>
      <c r="BC192" s="1" t="str">
        <f t="shared" si="45"/>
        <v>No</v>
      </c>
      <c r="BD192" s="1">
        <f t="shared" si="46"/>
        <v>0</v>
      </c>
      <c r="BE192" s="1">
        <f t="shared" si="47"/>
        <v>0</v>
      </c>
      <c r="BF192" s="1">
        <f t="shared" si="48"/>
        <v>0</v>
      </c>
      <c r="BG192" s="1">
        <v>188</v>
      </c>
      <c r="BH192" s="1" t="e">
        <f t="shared" si="49"/>
        <v>#N/A</v>
      </c>
      <c r="BI192" s="1">
        <f t="shared" si="51"/>
        <v>2</v>
      </c>
      <c r="BJ192" s="1" t="e">
        <f t="shared" si="50"/>
        <v>#N/A</v>
      </c>
    </row>
    <row r="193" spans="1:62" x14ac:dyDescent="0.25">
      <c r="A193" s="1">
        <f t="shared" si="37"/>
        <v>1</v>
      </c>
      <c r="B193" s="1">
        <f>IF(YEAR(AD193)=$B$3,YEAR('Apartment Expenses'!AD193)&amp;" - "&amp;'Apartment Expenses'!AC193,0)</f>
        <v>0</v>
      </c>
      <c r="C193" s="1">
        <f t="shared" si="38"/>
        <v>0</v>
      </c>
      <c r="E193" s="1">
        <v>189</v>
      </c>
      <c r="F193" s="1">
        <f t="shared" si="39"/>
        <v>1</v>
      </c>
      <c r="G193" s="1">
        <f t="shared" si="35"/>
        <v>0</v>
      </c>
      <c r="H193" s="1">
        <f t="shared" si="36"/>
        <v>0</v>
      </c>
      <c r="J193" s="1" t="str">
        <f t="shared" si="40"/>
        <v>1900</v>
      </c>
      <c r="M193" s="1">
        <f>HLOOKUP('Expense History'!$AD$3,$P$4:$X$2004,ROW('Apartment Expenses'!L193)-3,0)</f>
        <v>0</v>
      </c>
      <c r="N193" s="1">
        <f>IF('Expense History'!$AD$3=Data!$G$4,'Apartment Expenses'!AE193,HLOOKUP('Expense History'!$AD$3,'Apartment Expenses'!$AE$4:$AL$2004,(ROW('Apartment Expenses'!M193)-3)))</f>
        <v>0</v>
      </c>
      <c r="O193" s="1" t="str">
        <f>IF($O$2="ALL",IF(VLOOKUP(AA193,'Expense History'!$AA$6:$AB$36,2,0)="x","include",0),IF(AND(VLOOKUP(AA193,'Expense History'!$AA$6:$AB$36,2,0)="x",AC193=$O$2),"include",0))</f>
        <v>include</v>
      </c>
      <c r="P193" s="1">
        <f>IF(O193="include",IF(AE193&gt;0,1+MAX(P194:P$2005),0),0)</f>
        <v>0</v>
      </c>
      <c r="Q193" s="1">
        <f>IF(AND(ISBLANK(AA192),AE192=0),0,(IF(MAX(Q194:Q$2005)&gt;0,0,ROW(R193))))</f>
        <v>0</v>
      </c>
      <c r="R193" s="1">
        <f>IF($O193="include",IF(AF193&gt;0,1+MAX(R194:R$2005),0),0)</f>
        <v>0</v>
      </c>
      <c r="S193" s="1">
        <f>IF($O193="include",IF(AG193&gt;0,1+MAX(S194:S$2005),0),0)</f>
        <v>0</v>
      </c>
      <c r="T193" s="1">
        <f>IF($O193="include",IF(AH193&gt;0,1+MAX(T194:T$2005),0),0)</f>
        <v>0</v>
      </c>
      <c r="U193" s="1">
        <f>IF($O193="include",IF(AI193&gt;0,1+MAX(U194:U$2005),0),0)</f>
        <v>0</v>
      </c>
      <c r="V193" s="1">
        <f>IF($O193="include",IF(AJ193&gt;0,1+MAX(V194:V$2005),0),0)</f>
        <v>0</v>
      </c>
      <c r="W193" s="1">
        <f>IF($O193="include",IF(AK193&gt;0,1+MAX(W194:W$2005),0),0)</f>
        <v>0</v>
      </c>
      <c r="X193" s="1">
        <f>IF($O193="include",IF(AL193&gt;0,1+MAX(X194:X$2005),0),0)</f>
        <v>0</v>
      </c>
      <c r="Y193" s="22" t="str">
        <f t="shared" si="41"/>
        <v xml:space="preserve">1 - </v>
      </c>
      <c r="AA193" s="42"/>
      <c r="AB193" s="43"/>
      <c r="AC193" s="43"/>
      <c r="AD193" s="44"/>
      <c r="AE193" s="11">
        <f t="shared" si="42"/>
        <v>0</v>
      </c>
      <c r="AF193" s="41"/>
      <c r="AG193" s="41"/>
      <c r="AH193" s="41"/>
      <c r="AI193" s="41"/>
      <c r="AJ193" s="41"/>
      <c r="AK193" s="41"/>
      <c r="AL193" s="41"/>
      <c r="BA193" s="1">
        <f t="shared" si="43"/>
        <v>0</v>
      </c>
      <c r="BB193" s="1">
        <f t="shared" si="44"/>
        <v>0</v>
      </c>
      <c r="BC193" s="1" t="str">
        <f t="shared" si="45"/>
        <v>No</v>
      </c>
      <c r="BD193" s="1">
        <f t="shared" si="46"/>
        <v>0</v>
      </c>
      <c r="BE193" s="1">
        <f t="shared" si="47"/>
        <v>0</v>
      </c>
      <c r="BF193" s="1">
        <f t="shared" si="48"/>
        <v>0</v>
      </c>
      <c r="BG193" s="1">
        <v>189</v>
      </c>
      <c r="BH193" s="1" t="e">
        <f t="shared" si="49"/>
        <v>#N/A</v>
      </c>
      <c r="BI193" s="1">
        <f t="shared" si="51"/>
        <v>2</v>
      </c>
      <c r="BJ193" s="1" t="e">
        <f t="shared" si="50"/>
        <v>#N/A</v>
      </c>
    </row>
    <row r="194" spans="1:62" x14ac:dyDescent="0.25">
      <c r="A194" s="1">
        <f t="shared" si="37"/>
        <v>1</v>
      </c>
      <c r="B194" s="1">
        <f>IF(YEAR(AD194)=$B$3,YEAR('Apartment Expenses'!AD194)&amp;" - "&amp;'Apartment Expenses'!AC194,0)</f>
        <v>0</v>
      </c>
      <c r="C194" s="1">
        <f t="shared" si="38"/>
        <v>0</v>
      </c>
      <c r="E194" s="1">
        <v>190</v>
      </c>
      <c r="F194" s="1">
        <f t="shared" si="39"/>
        <v>1</v>
      </c>
      <c r="G194" s="1">
        <f t="shared" si="35"/>
        <v>0</v>
      </c>
      <c r="H194" s="1">
        <f t="shared" si="36"/>
        <v>0</v>
      </c>
      <c r="J194" s="1" t="str">
        <f t="shared" si="40"/>
        <v>1900</v>
      </c>
      <c r="M194" s="1">
        <f>HLOOKUP('Expense History'!$AD$3,$P$4:$X$2004,ROW('Apartment Expenses'!L194)-3,0)</f>
        <v>0</v>
      </c>
      <c r="N194" s="1">
        <f>IF('Expense History'!$AD$3=Data!$G$4,'Apartment Expenses'!AE194,HLOOKUP('Expense History'!$AD$3,'Apartment Expenses'!$AE$4:$AL$2004,(ROW('Apartment Expenses'!M194)-3)))</f>
        <v>0</v>
      </c>
      <c r="O194" s="1" t="str">
        <f>IF($O$2="ALL",IF(VLOOKUP(AA194,'Expense History'!$AA$6:$AB$36,2,0)="x","include",0),IF(AND(VLOOKUP(AA194,'Expense History'!$AA$6:$AB$36,2,0)="x",AC194=$O$2),"include",0))</f>
        <v>include</v>
      </c>
      <c r="P194" s="1">
        <f>IF(O194="include",IF(AE194&gt;0,1+MAX(P195:P$2005),0),0)</f>
        <v>0</v>
      </c>
      <c r="Q194" s="1">
        <f>IF(AND(ISBLANK(AA193),AE193=0),0,(IF(MAX(Q195:Q$2005)&gt;0,0,ROW(R194))))</f>
        <v>0</v>
      </c>
      <c r="R194" s="1">
        <f>IF($O194="include",IF(AF194&gt;0,1+MAX(R195:R$2005),0),0)</f>
        <v>0</v>
      </c>
      <c r="S194" s="1">
        <f>IF($O194="include",IF(AG194&gt;0,1+MAX(S195:S$2005),0),0)</f>
        <v>0</v>
      </c>
      <c r="T194" s="1">
        <f>IF($O194="include",IF(AH194&gt;0,1+MAX(T195:T$2005),0),0)</f>
        <v>0</v>
      </c>
      <c r="U194" s="1">
        <f>IF($O194="include",IF(AI194&gt;0,1+MAX(U195:U$2005),0),0)</f>
        <v>0</v>
      </c>
      <c r="V194" s="1">
        <f>IF($O194="include",IF(AJ194&gt;0,1+MAX(V195:V$2005),0),0)</f>
        <v>0</v>
      </c>
      <c r="W194" s="1">
        <f>IF($O194="include",IF(AK194&gt;0,1+MAX(W195:W$2005),0),0)</f>
        <v>0</v>
      </c>
      <c r="X194" s="1">
        <f>IF($O194="include",IF(AL194&gt;0,1+MAX(X195:X$2005),0),0)</f>
        <v>0</v>
      </c>
      <c r="Y194" s="22" t="str">
        <f t="shared" si="41"/>
        <v xml:space="preserve">1 - </v>
      </c>
      <c r="AA194" s="42"/>
      <c r="AB194" s="43"/>
      <c r="AC194" s="43"/>
      <c r="AD194" s="44"/>
      <c r="AE194" s="11">
        <f t="shared" si="42"/>
        <v>0</v>
      </c>
      <c r="AF194" s="41"/>
      <c r="AG194" s="41"/>
      <c r="AH194" s="41"/>
      <c r="AI194" s="41"/>
      <c r="AJ194" s="41"/>
      <c r="AK194" s="41"/>
      <c r="AL194" s="41"/>
      <c r="BA194" s="1">
        <f t="shared" si="43"/>
        <v>0</v>
      </c>
      <c r="BB194" s="1">
        <f t="shared" si="44"/>
        <v>0</v>
      </c>
      <c r="BC194" s="1" t="str">
        <f t="shared" si="45"/>
        <v>No</v>
      </c>
      <c r="BD194" s="1">
        <f t="shared" si="46"/>
        <v>0</v>
      </c>
      <c r="BE194" s="1">
        <f t="shared" si="47"/>
        <v>0</v>
      </c>
      <c r="BF194" s="1">
        <f t="shared" si="48"/>
        <v>0</v>
      </c>
      <c r="BG194" s="1">
        <v>190</v>
      </c>
      <c r="BH194" s="1" t="e">
        <f t="shared" si="49"/>
        <v>#N/A</v>
      </c>
      <c r="BI194" s="1">
        <f t="shared" si="51"/>
        <v>2</v>
      </c>
      <c r="BJ194" s="1" t="e">
        <f t="shared" si="50"/>
        <v>#N/A</v>
      </c>
    </row>
    <row r="195" spans="1:62" x14ac:dyDescent="0.25">
      <c r="A195" s="1">
        <f t="shared" si="37"/>
        <v>1</v>
      </c>
      <c r="B195" s="1">
        <f>IF(YEAR(AD195)=$B$3,YEAR('Apartment Expenses'!AD195)&amp;" - "&amp;'Apartment Expenses'!AC195,0)</f>
        <v>0</v>
      </c>
      <c r="C195" s="1">
        <f t="shared" si="38"/>
        <v>0</v>
      </c>
      <c r="E195" s="1">
        <v>191</v>
      </c>
      <c r="F195" s="1">
        <f t="shared" si="39"/>
        <v>1</v>
      </c>
      <c r="G195" s="1">
        <f t="shared" si="35"/>
        <v>0</v>
      </c>
      <c r="H195" s="1">
        <f t="shared" si="36"/>
        <v>0</v>
      </c>
      <c r="J195" s="1" t="str">
        <f t="shared" si="40"/>
        <v>1900</v>
      </c>
      <c r="M195" s="1">
        <f>HLOOKUP('Expense History'!$AD$3,$P$4:$X$2004,ROW('Apartment Expenses'!L195)-3,0)</f>
        <v>0</v>
      </c>
      <c r="N195" s="1">
        <f>IF('Expense History'!$AD$3=Data!$G$4,'Apartment Expenses'!AE195,HLOOKUP('Expense History'!$AD$3,'Apartment Expenses'!$AE$4:$AL$2004,(ROW('Apartment Expenses'!M195)-3)))</f>
        <v>0</v>
      </c>
      <c r="O195" s="1" t="str">
        <f>IF($O$2="ALL",IF(VLOOKUP(AA195,'Expense History'!$AA$6:$AB$36,2,0)="x","include",0),IF(AND(VLOOKUP(AA195,'Expense History'!$AA$6:$AB$36,2,0)="x",AC195=$O$2),"include",0))</f>
        <v>include</v>
      </c>
      <c r="P195" s="1">
        <f>IF(O195="include",IF(AE195&gt;0,1+MAX(P196:P$2005),0),0)</f>
        <v>0</v>
      </c>
      <c r="Q195" s="1">
        <f>IF(AND(ISBLANK(AA194),AE194=0),0,(IF(MAX(Q196:Q$2005)&gt;0,0,ROW(R195))))</f>
        <v>0</v>
      </c>
      <c r="R195" s="1">
        <f>IF($O195="include",IF(AF195&gt;0,1+MAX(R196:R$2005),0),0)</f>
        <v>0</v>
      </c>
      <c r="S195" s="1">
        <f>IF($O195="include",IF(AG195&gt;0,1+MAX(S196:S$2005),0),0)</f>
        <v>0</v>
      </c>
      <c r="T195" s="1">
        <f>IF($O195="include",IF(AH195&gt;0,1+MAX(T196:T$2005),0),0)</f>
        <v>0</v>
      </c>
      <c r="U195" s="1">
        <f>IF($O195="include",IF(AI195&gt;0,1+MAX(U196:U$2005),0),0)</f>
        <v>0</v>
      </c>
      <c r="V195" s="1">
        <f>IF($O195="include",IF(AJ195&gt;0,1+MAX(V196:V$2005),0),0)</f>
        <v>0</v>
      </c>
      <c r="W195" s="1">
        <f>IF($O195="include",IF(AK195&gt;0,1+MAX(W196:W$2005),0),0)</f>
        <v>0</v>
      </c>
      <c r="X195" s="1">
        <f>IF($O195="include",IF(AL195&gt;0,1+MAX(X196:X$2005),0),0)</f>
        <v>0</v>
      </c>
      <c r="Y195" s="22" t="str">
        <f t="shared" si="41"/>
        <v xml:space="preserve">1 - </v>
      </c>
      <c r="AA195" s="42"/>
      <c r="AB195" s="43"/>
      <c r="AC195" s="43"/>
      <c r="AD195" s="44"/>
      <c r="AE195" s="11">
        <f t="shared" si="42"/>
        <v>0</v>
      </c>
      <c r="AF195" s="41"/>
      <c r="AG195" s="41"/>
      <c r="AH195" s="41"/>
      <c r="AI195" s="41"/>
      <c r="AJ195" s="41"/>
      <c r="AK195" s="41"/>
      <c r="AL195" s="41"/>
      <c r="BA195" s="1">
        <f t="shared" si="43"/>
        <v>0</v>
      </c>
      <c r="BB195" s="1">
        <f t="shared" si="44"/>
        <v>0</v>
      </c>
      <c r="BC195" s="1" t="str">
        <f t="shared" si="45"/>
        <v>No</v>
      </c>
      <c r="BD195" s="1">
        <f t="shared" si="46"/>
        <v>0</v>
      </c>
      <c r="BE195" s="1">
        <f t="shared" si="47"/>
        <v>0</v>
      </c>
      <c r="BF195" s="1">
        <f t="shared" si="48"/>
        <v>0</v>
      </c>
      <c r="BG195" s="1">
        <v>191</v>
      </c>
      <c r="BH195" s="1" t="e">
        <f t="shared" si="49"/>
        <v>#N/A</v>
      </c>
      <c r="BI195" s="1">
        <f t="shared" si="51"/>
        <v>2</v>
      </c>
      <c r="BJ195" s="1" t="e">
        <f t="shared" si="50"/>
        <v>#N/A</v>
      </c>
    </row>
    <row r="196" spans="1:62" x14ac:dyDescent="0.25">
      <c r="A196" s="1">
        <f t="shared" si="37"/>
        <v>1</v>
      </c>
      <c r="B196" s="1">
        <f>IF(YEAR(AD196)=$B$3,YEAR('Apartment Expenses'!AD196)&amp;" - "&amp;'Apartment Expenses'!AC196,0)</f>
        <v>0</v>
      </c>
      <c r="C196" s="1">
        <f t="shared" si="38"/>
        <v>0</v>
      </c>
      <c r="E196" s="1">
        <v>192</v>
      </c>
      <c r="F196" s="1">
        <f t="shared" si="39"/>
        <v>1</v>
      </c>
      <c r="G196" s="1">
        <f t="shared" si="35"/>
        <v>0</v>
      </c>
      <c r="H196" s="1">
        <f t="shared" si="36"/>
        <v>0</v>
      </c>
      <c r="J196" s="1" t="str">
        <f t="shared" si="40"/>
        <v>1900</v>
      </c>
      <c r="M196" s="1">
        <f>HLOOKUP('Expense History'!$AD$3,$P$4:$X$2004,ROW('Apartment Expenses'!L196)-3,0)</f>
        <v>0</v>
      </c>
      <c r="N196" s="1">
        <f>IF('Expense History'!$AD$3=Data!$G$4,'Apartment Expenses'!AE196,HLOOKUP('Expense History'!$AD$3,'Apartment Expenses'!$AE$4:$AL$2004,(ROW('Apartment Expenses'!M196)-3)))</f>
        <v>0</v>
      </c>
      <c r="O196" s="1" t="str">
        <f>IF($O$2="ALL",IF(VLOOKUP(AA196,'Expense History'!$AA$6:$AB$36,2,0)="x","include",0),IF(AND(VLOOKUP(AA196,'Expense History'!$AA$6:$AB$36,2,0)="x",AC196=$O$2),"include",0))</f>
        <v>include</v>
      </c>
      <c r="P196" s="1">
        <f>IF(O196="include",IF(AE196&gt;0,1+MAX(P197:P$2005),0),0)</f>
        <v>0</v>
      </c>
      <c r="Q196" s="1">
        <f>IF(AND(ISBLANK(AA195),AE195=0),0,(IF(MAX(Q197:Q$2005)&gt;0,0,ROW(R196))))</f>
        <v>0</v>
      </c>
      <c r="R196" s="1">
        <f>IF($O196="include",IF(AF196&gt;0,1+MAX(R197:R$2005),0),0)</f>
        <v>0</v>
      </c>
      <c r="S196" s="1">
        <f>IF($O196="include",IF(AG196&gt;0,1+MAX(S197:S$2005),0),0)</f>
        <v>0</v>
      </c>
      <c r="T196" s="1">
        <f>IF($O196="include",IF(AH196&gt;0,1+MAX(T197:T$2005),0),0)</f>
        <v>0</v>
      </c>
      <c r="U196" s="1">
        <f>IF($O196="include",IF(AI196&gt;0,1+MAX(U197:U$2005),0),0)</f>
        <v>0</v>
      </c>
      <c r="V196" s="1">
        <f>IF($O196="include",IF(AJ196&gt;0,1+MAX(V197:V$2005),0),0)</f>
        <v>0</v>
      </c>
      <c r="W196" s="1">
        <f>IF($O196="include",IF(AK196&gt;0,1+MAX(W197:W$2005),0),0)</f>
        <v>0</v>
      </c>
      <c r="X196" s="1">
        <f>IF($O196="include",IF(AL196&gt;0,1+MAX(X197:X$2005),0),0)</f>
        <v>0</v>
      </c>
      <c r="Y196" s="22" t="str">
        <f t="shared" si="41"/>
        <v xml:space="preserve">1 - </v>
      </c>
      <c r="AA196" s="42"/>
      <c r="AB196" s="43"/>
      <c r="AC196" s="43"/>
      <c r="AD196" s="44"/>
      <c r="AE196" s="11">
        <f t="shared" si="42"/>
        <v>0</v>
      </c>
      <c r="AF196" s="41"/>
      <c r="AG196" s="41"/>
      <c r="AH196" s="41"/>
      <c r="AI196" s="41"/>
      <c r="AJ196" s="41"/>
      <c r="AK196" s="41"/>
      <c r="AL196" s="41"/>
      <c r="BA196" s="1">
        <f t="shared" si="43"/>
        <v>0</v>
      </c>
      <c r="BB196" s="1">
        <f t="shared" si="44"/>
        <v>0</v>
      </c>
      <c r="BC196" s="1" t="str">
        <f t="shared" si="45"/>
        <v>No</v>
      </c>
      <c r="BD196" s="1">
        <f t="shared" si="46"/>
        <v>0</v>
      </c>
      <c r="BE196" s="1">
        <f t="shared" si="47"/>
        <v>0</v>
      </c>
      <c r="BF196" s="1">
        <f t="shared" si="48"/>
        <v>0</v>
      </c>
      <c r="BG196" s="1">
        <v>192</v>
      </c>
      <c r="BH196" s="1" t="e">
        <f t="shared" si="49"/>
        <v>#N/A</v>
      </c>
      <c r="BI196" s="1">
        <f t="shared" si="51"/>
        <v>2</v>
      </c>
      <c r="BJ196" s="1" t="e">
        <f t="shared" si="50"/>
        <v>#N/A</v>
      </c>
    </row>
    <row r="197" spans="1:62" x14ac:dyDescent="0.25">
      <c r="A197" s="1">
        <f t="shared" si="37"/>
        <v>1</v>
      </c>
      <c r="B197" s="1">
        <f>IF(YEAR(AD197)=$B$3,YEAR('Apartment Expenses'!AD197)&amp;" - "&amp;'Apartment Expenses'!AC197,0)</f>
        <v>0</v>
      </c>
      <c r="C197" s="1">
        <f t="shared" si="38"/>
        <v>0</v>
      </c>
      <c r="E197" s="1">
        <v>193</v>
      </c>
      <c r="F197" s="1">
        <f t="shared" si="39"/>
        <v>1</v>
      </c>
      <c r="G197" s="1">
        <f t="shared" ref="G197:G260" si="52">IF(ISERROR(VLOOKUP(E197,A:B,2,0)),0,VLOOKUP(E197,A:B,2,0))</f>
        <v>0</v>
      </c>
      <c r="H197" s="1">
        <f t="shared" ref="H197:H260" si="53">VLOOKUP(G197,B:C,2,0)</f>
        <v>0</v>
      </c>
      <c r="J197" s="1" t="str">
        <f t="shared" si="40"/>
        <v>1900</v>
      </c>
      <c r="M197" s="1">
        <f>HLOOKUP('Expense History'!$AD$3,$P$4:$X$2004,ROW('Apartment Expenses'!L197)-3,0)</f>
        <v>0</v>
      </c>
      <c r="N197" s="1">
        <f>IF('Expense History'!$AD$3=Data!$G$4,'Apartment Expenses'!AE197,HLOOKUP('Expense History'!$AD$3,'Apartment Expenses'!$AE$4:$AL$2004,(ROW('Apartment Expenses'!M197)-3)))</f>
        <v>0</v>
      </c>
      <c r="O197" s="1" t="str">
        <f>IF($O$2="ALL",IF(VLOOKUP(AA197,'Expense History'!$AA$6:$AB$36,2,0)="x","include",0),IF(AND(VLOOKUP(AA197,'Expense History'!$AA$6:$AB$36,2,0)="x",AC197=$O$2),"include",0))</f>
        <v>include</v>
      </c>
      <c r="P197" s="1">
        <f>IF(O197="include",IF(AE197&gt;0,1+MAX(P198:P$2005),0),0)</f>
        <v>0</v>
      </c>
      <c r="Q197" s="1">
        <f>IF(AND(ISBLANK(AA196),AE196=0),0,(IF(MAX(Q198:Q$2005)&gt;0,0,ROW(R197))))</f>
        <v>0</v>
      </c>
      <c r="R197" s="1">
        <f>IF($O197="include",IF(AF197&gt;0,1+MAX(R198:R$2005),0),0)</f>
        <v>0</v>
      </c>
      <c r="S197" s="1">
        <f>IF($O197="include",IF(AG197&gt;0,1+MAX(S198:S$2005),0),0)</f>
        <v>0</v>
      </c>
      <c r="T197" s="1">
        <f>IF($O197="include",IF(AH197&gt;0,1+MAX(T198:T$2005),0),0)</f>
        <v>0</v>
      </c>
      <c r="U197" s="1">
        <f>IF($O197="include",IF(AI197&gt;0,1+MAX(U198:U$2005),0),0)</f>
        <v>0</v>
      </c>
      <c r="V197" s="1">
        <f>IF($O197="include",IF(AJ197&gt;0,1+MAX(V198:V$2005),0),0)</f>
        <v>0</v>
      </c>
      <c r="W197" s="1">
        <f>IF($O197="include",IF(AK197&gt;0,1+MAX(W198:W$2005),0),0)</f>
        <v>0</v>
      </c>
      <c r="X197" s="1">
        <f>IF($O197="include",IF(AL197&gt;0,1+MAX(X198:X$2005),0),0)</f>
        <v>0</v>
      </c>
      <c r="Y197" s="22" t="str">
        <f t="shared" si="41"/>
        <v xml:space="preserve">1 - </v>
      </c>
      <c r="AA197" s="42"/>
      <c r="AB197" s="43"/>
      <c r="AC197" s="43"/>
      <c r="AD197" s="44"/>
      <c r="AE197" s="11">
        <f t="shared" si="42"/>
        <v>0</v>
      </c>
      <c r="AF197" s="41"/>
      <c r="AG197" s="41"/>
      <c r="AH197" s="41"/>
      <c r="AI197" s="41"/>
      <c r="AJ197" s="41"/>
      <c r="AK197" s="41"/>
      <c r="AL197" s="41"/>
      <c r="BA197" s="1">
        <f t="shared" si="43"/>
        <v>0</v>
      </c>
      <c r="BB197" s="1">
        <f t="shared" si="44"/>
        <v>0</v>
      </c>
      <c r="BC197" s="1" t="str">
        <f t="shared" si="45"/>
        <v>No</v>
      </c>
      <c r="BD197" s="1">
        <f t="shared" si="46"/>
        <v>0</v>
      </c>
      <c r="BE197" s="1">
        <f t="shared" si="47"/>
        <v>0</v>
      </c>
      <c r="BF197" s="1">
        <f t="shared" si="48"/>
        <v>0</v>
      </c>
      <c r="BG197" s="1">
        <v>193</v>
      </c>
      <c r="BH197" s="1" t="e">
        <f t="shared" si="49"/>
        <v>#N/A</v>
      </c>
      <c r="BI197" s="1">
        <f t="shared" si="51"/>
        <v>2</v>
      </c>
      <c r="BJ197" s="1" t="e">
        <f t="shared" si="50"/>
        <v>#N/A</v>
      </c>
    </row>
    <row r="198" spans="1:62" x14ac:dyDescent="0.25">
      <c r="A198" s="1">
        <f t="shared" ref="A198:A261" si="54">RANK(C198,$C$5:$C$2004,0)</f>
        <v>1</v>
      </c>
      <c r="B198" s="1">
        <f>IF(YEAR(AD198)=$B$3,YEAR('Apartment Expenses'!AD198)&amp;" - "&amp;'Apartment Expenses'!AC198,0)</f>
        <v>0</v>
      </c>
      <c r="C198" s="1">
        <f t="shared" ref="C198:C261" si="55">IF(YEAR(AD198)=$B$3,SUMIF($B$5:$B$2004,B198,$AE$5:$AE$2004),0)</f>
        <v>0</v>
      </c>
      <c r="E198" s="1">
        <v>194</v>
      </c>
      <c r="F198" s="1">
        <f t="shared" ref="F198:F261" si="56">IF(G198=0,F197,F197+1)</f>
        <v>1</v>
      </c>
      <c r="G198" s="1">
        <f t="shared" si="52"/>
        <v>0</v>
      </c>
      <c r="H198" s="1">
        <f t="shared" si="53"/>
        <v>0</v>
      </c>
      <c r="J198" s="1" t="str">
        <f t="shared" ref="J198:J261" si="57">YEAR(AD198)&amp;AC198</f>
        <v>1900</v>
      </c>
      <c r="M198" s="1">
        <f>HLOOKUP('Expense History'!$AD$3,$P$4:$X$2004,ROW('Apartment Expenses'!L198)-3,0)</f>
        <v>0</v>
      </c>
      <c r="N198" s="1">
        <f>IF('Expense History'!$AD$3=Data!$G$4,'Apartment Expenses'!AE198,HLOOKUP('Expense History'!$AD$3,'Apartment Expenses'!$AE$4:$AL$2004,(ROW('Apartment Expenses'!M198)-3)))</f>
        <v>0</v>
      </c>
      <c r="O198" s="1" t="str">
        <f>IF($O$2="ALL",IF(VLOOKUP(AA198,'Expense History'!$AA$6:$AB$36,2,0)="x","include",0),IF(AND(VLOOKUP(AA198,'Expense History'!$AA$6:$AB$36,2,0)="x",AC198=$O$2),"include",0))</f>
        <v>include</v>
      </c>
      <c r="P198" s="1">
        <f>IF(O198="include",IF(AE198&gt;0,1+MAX(P199:P$2005),0),0)</f>
        <v>0</v>
      </c>
      <c r="Q198" s="1">
        <f>IF(AND(ISBLANK(AA197),AE197=0),0,(IF(MAX(Q199:Q$2005)&gt;0,0,ROW(R198))))</f>
        <v>0</v>
      </c>
      <c r="R198" s="1">
        <f>IF($O198="include",IF(AF198&gt;0,1+MAX(R199:R$2005),0),0)</f>
        <v>0</v>
      </c>
      <c r="S198" s="1">
        <f>IF($O198="include",IF(AG198&gt;0,1+MAX(S199:S$2005),0),0)</f>
        <v>0</v>
      </c>
      <c r="T198" s="1">
        <f>IF($O198="include",IF(AH198&gt;0,1+MAX(T199:T$2005),0),0)</f>
        <v>0</v>
      </c>
      <c r="U198" s="1">
        <f>IF($O198="include",IF(AI198&gt;0,1+MAX(U199:U$2005),0),0)</f>
        <v>0</v>
      </c>
      <c r="V198" s="1">
        <f>IF($O198="include",IF(AJ198&gt;0,1+MAX(V199:V$2005),0),0)</f>
        <v>0</v>
      </c>
      <c r="W198" s="1">
        <f>IF($O198="include",IF(AK198&gt;0,1+MAX(W199:W$2005),0),0)</f>
        <v>0</v>
      </c>
      <c r="X198" s="1">
        <f>IF($O198="include",IF(AL198&gt;0,1+MAX(X199:X$2005),0),0)</f>
        <v>0</v>
      </c>
      <c r="Y198" s="22" t="str">
        <f t="shared" ref="Y198:Y261" si="58">DATEVALUE(MONTH(AD198)&amp;"/1/"&amp;YEAR(AD198))&amp;" - "&amp;AA198</f>
        <v xml:space="preserve">1 - </v>
      </c>
      <c r="AA198" s="42"/>
      <c r="AB198" s="43"/>
      <c r="AC198" s="43"/>
      <c r="AD198" s="44"/>
      <c r="AE198" s="11">
        <f t="shared" ref="AE198:AE261" si="59">SUM(AF198:AL198)</f>
        <v>0</v>
      </c>
      <c r="AF198" s="41"/>
      <c r="AG198" s="41"/>
      <c r="AH198" s="41"/>
      <c r="AI198" s="41"/>
      <c r="AJ198" s="41"/>
      <c r="AK198" s="41"/>
      <c r="AL198" s="41"/>
      <c r="BA198" s="1">
        <f t="shared" ref="BA198:BA261" si="60">AC198</f>
        <v>0</v>
      </c>
      <c r="BB198" s="1">
        <f t="shared" ref="BB198:BB261" si="61">SUMIF(AC:AC,BA198,AE:AE)</f>
        <v>0</v>
      </c>
      <c r="BC198" s="1" t="str">
        <f t="shared" ref="BC198:BC261" si="62">IF(ISERROR(VLOOKUP($B$3&amp;" - "&amp;BA198,B:B,1,0)),"No","Yes")</f>
        <v>No</v>
      </c>
      <c r="BD198" s="1">
        <f t="shared" ref="BD198:BD261" si="63">IF(BC198="Yes",0,SUMIF(BA:BA,BA198,BB:BB))</f>
        <v>0</v>
      </c>
      <c r="BE198" s="1">
        <f t="shared" ref="BE198:BE261" si="64">IF(BD198=0,0,RANK(BD198,BD:BD))</f>
        <v>0</v>
      </c>
      <c r="BF198" s="1">
        <f t="shared" ref="BF198:BF261" si="65">BA198</f>
        <v>0</v>
      </c>
      <c r="BG198" s="1">
        <v>194</v>
      </c>
      <c r="BH198" s="1" t="e">
        <f t="shared" ref="BH198:BH261" si="66">VLOOKUP(BG198,BE:BF,2,0)</f>
        <v>#N/A</v>
      </c>
      <c r="BI198" s="1">
        <f t="shared" si="51"/>
        <v>2</v>
      </c>
      <c r="BJ198" s="1" t="e">
        <f t="shared" ref="BJ198:BJ261" si="67">BH198</f>
        <v>#N/A</v>
      </c>
    </row>
    <row r="199" spans="1:62" x14ac:dyDescent="0.25">
      <c r="A199" s="1">
        <f t="shared" si="54"/>
        <v>1</v>
      </c>
      <c r="B199" s="1">
        <f>IF(YEAR(AD199)=$B$3,YEAR('Apartment Expenses'!AD199)&amp;" - "&amp;'Apartment Expenses'!AC199,0)</f>
        <v>0</v>
      </c>
      <c r="C199" s="1">
        <f t="shared" si="55"/>
        <v>0</v>
      </c>
      <c r="E199" s="1">
        <v>195</v>
      </c>
      <c r="F199" s="1">
        <f t="shared" si="56"/>
        <v>1</v>
      </c>
      <c r="G199" s="1">
        <f t="shared" si="52"/>
        <v>0</v>
      </c>
      <c r="H199" s="1">
        <f t="shared" si="53"/>
        <v>0</v>
      </c>
      <c r="J199" s="1" t="str">
        <f t="shared" si="57"/>
        <v>1900</v>
      </c>
      <c r="M199" s="1">
        <f>HLOOKUP('Expense History'!$AD$3,$P$4:$X$2004,ROW('Apartment Expenses'!L199)-3,0)</f>
        <v>0</v>
      </c>
      <c r="N199" s="1">
        <f>IF('Expense History'!$AD$3=Data!$G$4,'Apartment Expenses'!AE199,HLOOKUP('Expense History'!$AD$3,'Apartment Expenses'!$AE$4:$AL$2004,(ROW('Apartment Expenses'!M199)-3)))</f>
        <v>0</v>
      </c>
      <c r="O199" s="1" t="str">
        <f>IF($O$2="ALL",IF(VLOOKUP(AA199,'Expense History'!$AA$6:$AB$36,2,0)="x","include",0),IF(AND(VLOOKUP(AA199,'Expense History'!$AA$6:$AB$36,2,0)="x",AC199=$O$2),"include",0))</f>
        <v>include</v>
      </c>
      <c r="P199" s="1">
        <f>IF(O199="include",IF(AE199&gt;0,1+MAX(P200:P$2005),0),0)</f>
        <v>0</v>
      </c>
      <c r="Q199" s="1">
        <f>IF(AND(ISBLANK(AA198),AE198=0),0,(IF(MAX(Q200:Q$2005)&gt;0,0,ROW(R199))))</f>
        <v>0</v>
      </c>
      <c r="R199" s="1">
        <f>IF($O199="include",IF(AF199&gt;0,1+MAX(R200:R$2005),0),0)</f>
        <v>0</v>
      </c>
      <c r="S199" s="1">
        <f>IF($O199="include",IF(AG199&gt;0,1+MAX(S200:S$2005),0),0)</f>
        <v>0</v>
      </c>
      <c r="T199" s="1">
        <f>IF($O199="include",IF(AH199&gt;0,1+MAX(T200:T$2005),0),0)</f>
        <v>0</v>
      </c>
      <c r="U199" s="1">
        <f>IF($O199="include",IF(AI199&gt;0,1+MAX(U200:U$2005),0),0)</f>
        <v>0</v>
      </c>
      <c r="V199" s="1">
        <f>IF($O199="include",IF(AJ199&gt;0,1+MAX(V200:V$2005),0),0)</f>
        <v>0</v>
      </c>
      <c r="W199" s="1">
        <f>IF($O199="include",IF(AK199&gt;0,1+MAX(W200:W$2005),0),0)</f>
        <v>0</v>
      </c>
      <c r="X199" s="1">
        <f>IF($O199="include",IF(AL199&gt;0,1+MAX(X200:X$2005),0),0)</f>
        <v>0</v>
      </c>
      <c r="Y199" s="22" t="str">
        <f t="shared" si="58"/>
        <v xml:space="preserve">1 - </v>
      </c>
      <c r="AA199" s="42"/>
      <c r="AB199" s="43"/>
      <c r="AC199" s="43"/>
      <c r="AD199" s="44"/>
      <c r="AE199" s="11">
        <f t="shared" si="59"/>
        <v>0</v>
      </c>
      <c r="AF199" s="41"/>
      <c r="AG199" s="41"/>
      <c r="AH199" s="41"/>
      <c r="AI199" s="41"/>
      <c r="AJ199" s="41"/>
      <c r="AK199" s="41"/>
      <c r="AL199" s="41"/>
      <c r="BA199" s="1">
        <f t="shared" si="60"/>
        <v>0</v>
      </c>
      <c r="BB199" s="1">
        <f t="shared" si="61"/>
        <v>0</v>
      </c>
      <c r="BC199" s="1" t="str">
        <f t="shared" si="62"/>
        <v>No</v>
      </c>
      <c r="BD199" s="1">
        <f t="shared" si="63"/>
        <v>0</v>
      </c>
      <c r="BE199" s="1">
        <f t="shared" si="64"/>
        <v>0</v>
      </c>
      <c r="BF199" s="1">
        <f t="shared" si="65"/>
        <v>0</v>
      </c>
      <c r="BG199" s="1">
        <v>195</v>
      </c>
      <c r="BH199" s="1" t="e">
        <f t="shared" si="66"/>
        <v>#N/A</v>
      </c>
      <c r="BI199" s="1">
        <f t="shared" ref="BI199:BI262" si="68">IF(ISERROR(BH199),BI198,BI198+1)</f>
        <v>2</v>
      </c>
      <c r="BJ199" s="1" t="e">
        <f t="shared" si="67"/>
        <v>#N/A</v>
      </c>
    </row>
    <row r="200" spans="1:62" x14ac:dyDescent="0.25">
      <c r="A200" s="1">
        <f t="shared" si="54"/>
        <v>1</v>
      </c>
      <c r="B200" s="1">
        <f>IF(YEAR(AD200)=$B$3,YEAR('Apartment Expenses'!AD200)&amp;" - "&amp;'Apartment Expenses'!AC200,0)</f>
        <v>0</v>
      </c>
      <c r="C200" s="1">
        <f t="shared" si="55"/>
        <v>0</v>
      </c>
      <c r="E200" s="1">
        <v>196</v>
      </c>
      <c r="F200" s="1">
        <f t="shared" si="56"/>
        <v>1</v>
      </c>
      <c r="G200" s="1">
        <f t="shared" si="52"/>
        <v>0</v>
      </c>
      <c r="H200" s="1">
        <f t="shared" si="53"/>
        <v>0</v>
      </c>
      <c r="J200" s="1" t="str">
        <f t="shared" si="57"/>
        <v>1900</v>
      </c>
      <c r="M200" s="1">
        <f>HLOOKUP('Expense History'!$AD$3,$P$4:$X$2004,ROW('Apartment Expenses'!L200)-3,0)</f>
        <v>0</v>
      </c>
      <c r="N200" s="1">
        <f>IF('Expense History'!$AD$3=Data!$G$4,'Apartment Expenses'!AE200,HLOOKUP('Expense History'!$AD$3,'Apartment Expenses'!$AE$4:$AL$2004,(ROW('Apartment Expenses'!M200)-3)))</f>
        <v>0</v>
      </c>
      <c r="O200" s="1" t="str">
        <f>IF($O$2="ALL",IF(VLOOKUP(AA200,'Expense History'!$AA$6:$AB$36,2,0)="x","include",0),IF(AND(VLOOKUP(AA200,'Expense History'!$AA$6:$AB$36,2,0)="x",AC200=$O$2),"include",0))</f>
        <v>include</v>
      </c>
      <c r="P200" s="1">
        <f>IF(O200="include",IF(AE200&gt;0,1+MAX(P201:P$2005),0),0)</f>
        <v>0</v>
      </c>
      <c r="Q200" s="1">
        <f>IF(AND(ISBLANK(AA199),AE199=0),0,(IF(MAX(Q201:Q$2005)&gt;0,0,ROW(R200))))</f>
        <v>0</v>
      </c>
      <c r="R200" s="1">
        <f>IF($O200="include",IF(AF200&gt;0,1+MAX(R201:R$2005),0),0)</f>
        <v>0</v>
      </c>
      <c r="S200" s="1">
        <f>IF($O200="include",IF(AG200&gt;0,1+MAX(S201:S$2005),0),0)</f>
        <v>0</v>
      </c>
      <c r="T200" s="1">
        <f>IF($O200="include",IF(AH200&gt;0,1+MAX(T201:T$2005),0),0)</f>
        <v>0</v>
      </c>
      <c r="U200" s="1">
        <f>IF($O200="include",IF(AI200&gt;0,1+MAX(U201:U$2005),0),0)</f>
        <v>0</v>
      </c>
      <c r="V200" s="1">
        <f>IF($O200="include",IF(AJ200&gt;0,1+MAX(V201:V$2005),0),0)</f>
        <v>0</v>
      </c>
      <c r="W200" s="1">
        <f>IF($O200="include",IF(AK200&gt;0,1+MAX(W201:W$2005),0),0)</f>
        <v>0</v>
      </c>
      <c r="X200" s="1">
        <f>IF($O200="include",IF(AL200&gt;0,1+MAX(X201:X$2005),0),0)</f>
        <v>0</v>
      </c>
      <c r="Y200" s="22" t="str">
        <f t="shared" si="58"/>
        <v xml:space="preserve">1 - </v>
      </c>
      <c r="AA200" s="42"/>
      <c r="AB200" s="43"/>
      <c r="AC200" s="43"/>
      <c r="AD200" s="44"/>
      <c r="AE200" s="11">
        <f t="shared" si="59"/>
        <v>0</v>
      </c>
      <c r="AF200" s="41"/>
      <c r="AG200" s="41"/>
      <c r="AH200" s="41"/>
      <c r="AI200" s="41"/>
      <c r="AJ200" s="41"/>
      <c r="AK200" s="41"/>
      <c r="AL200" s="41"/>
      <c r="BA200" s="1">
        <f t="shared" si="60"/>
        <v>0</v>
      </c>
      <c r="BB200" s="1">
        <f t="shared" si="61"/>
        <v>0</v>
      </c>
      <c r="BC200" s="1" t="str">
        <f t="shared" si="62"/>
        <v>No</v>
      </c>
      <c r="BD200" s="1">
        <f t="shared" si="63"/>
        <v>0</v>
      </c>
      <c r="BE200" s="1">
        <f t="shared" si="64"/>
        <v>0</v>
      </c>
      <c r="BF200" s="1">
        <f t="shared" si="65"/>
        <v>0</v>
      </c>
      <c r="BG200" s="1">
        <v>196</v>
      </c>
      <c r="BH200" s="1" t="e">
        <f t="shared" si="66"/>
        <v>#N/A</v>
      </c>
      <c r="BI200" s="1">
        <f t="shared" si="68"/>
        <v>2</v>
      </c>
      <c r="BJ200" s="1" t="e">
        <f t="shared" si="67"/>
        <v>#N/A</v>
      </c>
    </row>
    <row r="201" spans="1:62" x14ac:dyDescent="0.25">
      <c r="A201" s="1">
        <f t="shared" si="54"/>
        <v>1</v>
      </c>
      <c r="B201" s="1">
        <f>IF(YEAR(AD201)=$B$3,YEAR('Apartment Expenses'!AD201)&amp;" - "&amp;'Apartment Expenses'!AC201,0)</f>
        <v>0</v>
      </c>
      <c r="C201" s="1">
        <f t="shared" si="55"/>
        <v>0</v>
      </c>
      <c r="E201" s="1">
        <v>197</v>
      </c>
      <c r="F201" s="1">
        <f t="shared" si="56"/>
        <v>1</v>
      </c>
      <c r="G201" s="1">
        <f t="shared" si="52"/>
        <v>0</v>
      </c>
      <c r="H201" s="1">
        <f t="shared" si="53"/>
        <v>0</v>
      </c>
      <c r="J201" s="1" t="str">
        <f t="shared" si="57"/>
        <v>1900</v>
      </c>
      <c r="M201" s="1">
        <f>HLOOKUP('Expense History'!$AD$3,$P$4:$X$2004,ROW('Apartment Expenses'!L201)-3,0)</f>
        <v>0</v>
      </c>
      <c r="N201" s="1">
        <f>IF('Expense History'!$AD$3=Data!$G$4,'Apartment Expenses'!AE201,HLOOKUP('Expense History'!$AD$3,'Apartment Expenses'!$AE$4:$AL$2004,(ROW('Apartment Expenses'!M201)-3)))</f>
        <v>0</v>
      </c>
      <c r="O201" s="1" t="str">
        <f>IF($O$2="ALL",IF(VLOOKUP(AA201,'Expense History'!$AA$6:$AB$36,2,0)="x","include",0),IF(AND(VLOOKUP(AA201,'Expense History'!$AA$6:$AB$36,2,0)="x",AC201=$O$2),"include",0))</f>
        <v>include</v>
      </c>
      <c r="P201" s="1">
        <f>IF(O201="include",IF(AE201&gt;0,1+MAX(P202:P$2005),0),0)</f>
        <v>0</v>
      </c>
      <c r="Q201" s="1">
        <f>IF(AND(ISBLANK(AA200),AE200=0),0,(IF(MAX(Q202:Q$2005)&gt;0,0,ROW(R201))))</f>
        <v>0</v>
      </c>
      <c r="R201" s="1">
        <f>IF($O201="include",IF(AF201&gt;0,1+MAX(R202:R$2005),0),0)</f>
        <v>0</v>
      </c>
      <c r="S201" s="1">
        <f>IF($O201="include",IF(AG201&gt;0,1+MAX(S202:S$2005),0),0)</f>
        <v>0</v>
      </c>
      <c r="T201" s="1">
        <f>IF($O201="include",IF(AH201&gt;0,1+MAX(T202:T$2005),0),0)</f>
        <v>0</v>
      </c>
      <c r="U201" s="1">
        <f>IF($O201="include",IF(AI201&gt;0,1+MAX(U202:U$2005),0),0)</f>
        <v>0</v>
      </c>
      <c r="V201" s="1">
        <f>IF($O201="include",IF(AJ201&gt;0,1+MAX(V202:V$2005),0),0)</f>
        <v>0</v>
      </c>
      <c r="W201" s="1">
        <f>IF($O201="include",IF(AK201&gt;0,1+MAX(W202:W$2005),0),0)</f>
        <v>0</v>
      </c>
      <c r="X201" s="1">
        <f>IF($O201="include",IF(AL201&gt;0,1+MAX(X202:X$2005),0),0)</f>
        <v>0</v>
      </c>
      <c r="Y201" s="22" t="str">
        <f t="shared" si="58"/>
        <v xml:space="preserve">1 - </v>
      </c>
      <c r="AA201" s="42"/>
      <c r="AB201" s="43"/>
      <c r="AC201" s="43"/>
      <c r="AD201" s="44"/>
      <c r="AE201" s="11">
        <f t="shared" si="59"/>
        <v>0</v>
      </c>
      <c r="AF201" s="41"/>
      <c r="AG201" s="41"/>
      <c r="AH201" s="41"/>
      <c r="AI201" s="41"/>
      <c r="AJ201" s="41"/>
      <c r="AK201" s="41"/>
      <c r="AL201" s="41"/>
      <c r="BA201" s="1">
        <f t="shared" si="60"/>
        <v>0</v>
      </c>
      <c r="BB201" s="1">
        <f t="shared" si="61"/>
        <v>0</v>
      </c>
      <c r="BC201" s="1" t="str">
        <f t="shared" si="62"/>
        <v>No</v>
      </c>
      <c r="BD201" s="1">
        <f t="shared" si="63"/>
        <v>0</v>
      </c>
      <c r="BE201" s="1">
        <f t="shared" si="64"/>
        <v>0</v>
      </c>
      <c r="BF201" s="1">
        <f t="shared" si="65"/>
        <v>0</v>
      </c>
      <c r="BG201" s="1">
        <v>197</v>
      </c>
      <c r="BH201" s="1" t="e">
        <f t="shared" si="66"/>
        <v>#N/A</v>
      </c>
      <c r="BI201" s="1">
        <f t="shared" si="68"/>
        <v>2</v>
      </c>
      <c r="BJ201" s="1" t="e">
        <f t="shared" si="67"/>
        <v>#N/A</v>
      </c>
    </row>
    <row r="202" spans="1:62" x14ac:dyDescent="0.25">
      <c r="A202" s="1">
        <f t="shared" si="54"/>
        <v>1</v>
      </c>
      <c r="B202" s="1">
        <f>IF(YEAR(AD202)=$B$3,YEAR('Apartment Expenses'!AD202)&amp;" - "&amp;'Apartment Expenses'!AC202,0)</f>
        <v>0</v>
      </c>
      <c r="C202" s="1">
        <f t="shared" si="55"/>
        <v>0</v>
      </c>
      <c r="E202" s="1">
        <v>198</v>
      </c>
      <c r="F202" s="1">
        <f t="shared" si="56"/>
        <v>1</v>
      </c>
      <c r="G202" s="1">
        <f t="shared" si="52"/>
        <v>0</v>
      </c>
      <c r="H202" s="1">
        <f t="shared" si="53"/>
        <v>0</v>
      </c>
      <c r="J202" s="1" t="str">
        <f t="shared" si="57"/>
        <v>1900</v>
      </c>
      <c r="M202" s="1">
        <f>HLOOKUP('Expense History'!$AD$3,$P$4:$X$2004,ROW('Apartment Expenses'!L202)-3,0)</f>
        <v>0</v>
      </c>
      <c r="N202" s="1">
        <f>IF('Expense History'!$AD$3=Data!$G$4,'Apartment Expenses'!AE202,HLOOKUP('Expense History'!$AD$3,'Apartment Expenses'!$AE$4:$AL$2004,(ROW('Apartment Expenses'!M202)-3)))</f>
        <v>0</v>
      </c>
      <c r="O202" s="1" t="str">
        <f>IF($O$2="ALL",IF(VLOOKUP(AA202,'Expense History'!$AA$6:$AB$36,2,0)="x","include",0),IF(AND(VLOOKUP(AA202,'Expense History'!$AA$6:$AB$36,2,0)="x",AC202=$O$2),"include",0))</f>
        <v>include</v>
      </c>
      <c r="P202" s="1">
        <f>IF(O202="include",IF(AE202&gt;0,1+MAX(P203:P$2005),0),0)</f>
        <v>0</v>
      </c>
      <c r="Q202" s="1">
        <f>IF(AND(ISBLANK(AA201),AE201=0),0,(IF(MAX(Q203:Q$2005)&gt;0,0,ROW(R202))))</f>
        <v>0</v>
      </c>
      <c r="R202" s="1">
        <f>IF($O202="include",IF(AF202&gt;0,1+MAX(R203:R$2005),0),0)</f>
        <v>0</v>
      </c>
      <c r="S202" s="1">
        <f>IF($O202="include",IF(AG202&gt;0,1+MAX(S203:S$2005),0),0)</f>
        <v>0</v>
      </c>
      <c r="T202" s="1">
        <f>IF($O202="include",IF(AH202&gt;0,1+MAX(T203:T$2005),0),0)</f>
        <v>0</v>
      </c>
      <c r="U202" s="1">
        <f>IF($O202="include",IF(AI202&gt;0,1+MAX(U203:U$2005),0),0)</f>
        <v>0</v>
      </c>
      <c r="V202" s="1">
        <f>IF($O202="include",IF(AJ202&gt;0,1+MAX(V203:V$2005),0),0)</f>
        <v>0</v>
      </c>
      <c r="W202" s="1">
        <f>IF($O202="include",IF(AK202&gt;0,1+MAX(W203:W$2005),0),0)</f>
        <v>0</v>
      </c>
      <c r="X202" s="1">
        <f>IF($O202="include",IF(AL202&gt;0,1+MAX(X203:X$2005),0),0)</f>
        <v>0</v>
      </c>
      <c r="Y202" s="22" t="str">
        <f t="shared" si="58"/>
        <v xml:space="preserve">1 - </v>
      </c>
      <c r="AA202" s="42"/>
      <c r="AB202" s="43"/>
      <c r="AC202" s="43"/>
      <c r="AD202" s="44"/>
      <c r="AE202" s="11">
        <f t="shared" si="59"/>
        <v>0</v>
      </c>
      <c r="AF202" s="41"/>
      <c r="AG202" s="41"/>
      <c r="AH202" s="41"/>
      <c r="AI202" s="41"/>
      <c r="AJ202" s="41"/>
      <c r="AK202" s="41"/>
      <c r="AL202" s="41"/>
      <c r="BA202" s="1">
        <f t="shared" si="60"/>
        <v>0</v>
      </c>
      <c r="BB202" s="1">
        <f t="shared" si="61"/>
        <v>0</v>
      </c>
      <c r="BC202" s="1" t="str">
        <f t="shared" si="62"/>
        <v>No</v>
      </c>
      <c r="BD202" s="1">
        <f t="shared" si="63"/>
        <v>0</v>
      </c>
      <c r="BE202" s="1">
        <f t="shared" si="64"/>
        <v>0</v>
      </c>
      <c r="BF202" s="1">
        <f t="shared" si="65"/>
        <v>0</v>
      </c>
      <c r="BG202" s="1">
        <v>198</v>
      </c>
      <c r="BH202" s="1" t="e">
        <f t="shared" si="66"/>
        <v>#N/A</v>
      </c>
      <c r="BI202" s="1">
        <f t="shared" si="68"/>
        <v>2</v>
      </c>
      <c r="BJ202" s="1" t="e">
        <f t="shared" si="67"/>
        <v>#N/A</v>
      </c>
    </row>
    <row r="203" spans="1:62" x14ac:dyDescent="0.25">
      <c r="A203" s="1">
        <f t="shared" si="54"/>
        <v>1</v>
      </c>
      <c r="B203" s="1">
        <f>IF(YEAR(AD203)=$B$3,YEAR('Apartment Expenses'!AD203)&amp;" - "&amp;'Apartment Expenses'!AC203,0)</f>
        <v>0</v>
      </c>
      <c r="C203" s="1">
        <f t="shared" si="55"/>
        <v>0</v>
      </c>
      <c r="E203" s="1">
        <v>199</v>
      </c>
      <c r="F203" s="1">
        <f t="shared" si="56"/>
        <v>1</v>
      </c>
      <c r="G203" s="1">
        <f t="shared" si="52"/>
        <v>0</v>
      </c>
      <c r="H203" s="1">
        <f t="shared" si="53"/>
        <v>0</v>
      </c>
      <c r="J203" s="1" t="str">
        <f t="shared" si="57"/>
        <v>1900</v>
      </c>
      <c r="M203" s="1">
        <f>HLOOKUP('Expense History'!$AD$3,$P$4:$X$2004,ROW('Apartment Expenses'!L203)-3,0)</f>
        <v>0</v>
      </c>
      <c r="N203" s="1">
        <f>IF('Expense History'!$AD$3=Data!$G$4,'Apartment Expenses'!AE203,HLOOKUP('Expense History'!$AD$3,'Apartment Expenses'!$AE$4:$AL$2004,(ROW('Apartment Expenses'!M203)-3)))</f>
        <v>0</v>
      </c>
      <c r="O203" s="1" t="str">
        <f>IF($O$2="ALL",IF(VLOOKUP(AA203,'Expense History'!$AA$6:$AB$36,2,0)="x","include",0),IF(AND(VLOOKUP(AA203,'Expense History'!$AA$6:$AB$36,2,0)="x",AC203=$O$2),"include",0))</f>
        <v>include</v>
      </c>
      <c r="P203" s="1">
        <f>IF(O203="include",IF(AE203&gt;0,1+MAX(P204:P$2005),0),0)</f>
        <v>0</v>
      </c>
      <c r="Q203" s="1">
        <f>IF(AND(ISBLANK(AA202),AE202=0),0,(IF(MAX(Q204:Q$2005)&gt;0,0,ROW(R203))))</f>
        <v>0</v>
      </c>
      <c r="R203" s="1">
        <f>IF($O203="include",IF(AF203&gt;0,1+MAX(R204:R$2005),0),0)</f>
        <v>0</v>
      </c>
      <c r="S203" s="1">
        <f>IF($O203="include",IF(AG203&gt;0,1+MAX(S204:S$2005),0),0)</f>
        <v>0</v>
      </c>
      <c r="T203" s="1">
        <f>IF($O203="include",IF(AH203&gt;0,1+MAX(T204:T$2005),0),0)</f>
        <v>0</v>
      </c>
      <c r="U203" s="1">
        <f>IF($O203="include",IF(AI203&gt;0,1+MAX(U204:U$2005),0),0)</f>
        <v>0</v>
      </c>
      <c r="V203" s="1">
        <f>IF($O203="include",IF(AJ203&gt;0,1+MAX(V204:V$2005),0),0)</f>
        <v>0</v>
      </c>
      <c r="W203" s="1">
        <f>IF($O203="include",IF(AK203&gt;0,1+MAX(W204:W$2005),0),0)</f>
        <v>0</v>
      </c>
      <c r="X203" s="1">
        <f>IF($O203="include",IF(AL203&gt;0,1+MAX(X204:X$2005),0),0)</f>
        <v>0</v>
      </c>
      <c r="Y203" s="22" t="str">
        <f t="shared" si="58"/>
        <v xml:space="preserve">1 - </v>
      </c>
      <c r="AA203" s="42"/>
      <c r="AB203" s="43"/>
      <c r="AC203" s="43"/>
      <c r="AD203" s="44"/>
      <c r="AE203" s="11">
        <f t="shared" si="59"/>
        <v>0</v>
      </c>
      <c r="AF203" s="41"/>
      <c r="AG203" s="41"/>
      <c r="AH203" s="41"/>
      <c r="AI203" s="41"/>
      <c r="AJ203" s="41"/>
      <c r="AK203" s="41"/>
      <c r="AL203" s="41"/>
      <c r="BA203" s="1">
        <f t="shared" si="60"/>
        <v>0</v>
      </c>
      <c r="BB203" s="1">
        <f t="shared" si="61"/>
        <v>0</v>
      </c>
      <c r="BC203" s="1" t="str">
        <f t="shared" si="62"/>
        <v>No</v>
      </c>
      <c r="BD203" s="1">
        <f t="shared" si="63"/>
        <v>0</v>
      </c>
      <c r="BE203" s="1">
        <f t="shared" si="64"/>
        <v>0</v>
      </c>
      <c r="BF203" s="1">
        <f t="shared" si="65"/>
        <v>0</v>
      </c>
      <c r="BG203" s="1">
        <v>199</v>
      </c>
      <c r="BH203" s="1" t="e">
        <f t="shared" si="66"/>
        <v>#N/A</v>
      </c>
      <c r="BI203" s="1">
        <f t="shared" si="68"/>
        <v>2</v>
      </c>
      <c r="BJ203" s="1" t="e">
        <f t="shared" si="67"/>
        <v>#N/A</v>
      </c>
    </row>
    <row r="204" spans="1:62" x14ac:dyDescent="0.25">
      <c r="A204" s="1">
        <f t="shared" si="54"/>
        <v>1</v>
      </c>
      <c r="B204" s="1">
        <f>IF(YEAR(AD204)=$B$3,YEAR('Apartment Expenses'!AD204)&amp;" - "&amp;'Apartment Expenses'!AC204,0)</f>
        <v>0</v>
      </c>
      <c r="C204" s="1">
        <f t="shared" si="55"/>
        <v>0</v>
      </c>
      <c r="E204" s="1">
        <v>200</v>
      </c>
      <c r="F204" s="1">
        <f t="shared" si="56"/>
        <v>1</v>
      </c>
      <c r="G204" s="1">
        <f t="shared" si="52"/>
        <v>0</v>
      </c>
      <c r="H204" s="1">
        <f t="shared" si="53"/>
        <v>0</v>
      </c>
      <c r="J204" s="1" t="str">
        <f t="shared" si="57"/>
        <v>1900</v>
      </c>
      <c r="M204" s="1">
        <f>HLOOKUP('Expense History'!$AD$3,$P$4:$X$2004,ROW('Apartment Expenses'!L204)-3,0)</f>
        <v>0</v>
      </c>
      <c r="N204" s="1">
        <f>IF('Expense History'!$AD$3=Data!$G$4,'Apartment Expenses'!AE204,HLOOKUP('Expense History'!$AD$3,'Apartment Expenses'!$AE$4:$AL$2004,(ROW('Apartment Expenses'!M204)-3)))</f>
        <v>0</v>
      </c>
      <c r="O204" s="1" t="str">
        <f>IF($O$2="ALL",IF(VLOOKUP(AA204,'Expense History'!$AA$6:$AB$36,2,0)="x","include",0),IF(AND(VLOOKUP(AA204,'Expense History'!$AA$6:$AB$36,2,0)="x",AC204=$O$2),"include",0))</f>
        <v>include</v>
      </c>
      <c r="P204" s="1">
        <f>IF(O204="include",IF(AE204&gt;0,1+MAX(P205:P$2005),0),0)</f>
        <v>0</v>
      </c>
      <c r="Q204" s="1">
        <f>IF(AND(ISBLANK(AA203),AE203=0),0,(IF(MAX(Q205:Q$2005)&gt;0,0,ROW(R204))))</f>
        <v>0</v>
      </c>
      <c r="R204" s="1">
        <f>IF($O204="include",IF(AF204&gt;0,1+MAX(R205:R$2005),0),0)</f>
        <v>0</v>
      </c>
      <c r="S204" s="1">
        <f>IF($O204="include",IF(AG204&gt;0,1+MAX(S205:S$2005),0),0)</f>
        <v>0</v>
      </c>
      <c r="T204" s="1">
        <f>IF($O204="include",IF(AH204&gt;0,1+MAX(T205:T$2005),0),0)</f>
        <v>0</v>
      </c>
      <c r="U204" s="1">
        <f>IF($O204="include",IF(AI204&gt;0,1+MAX(U205:U$2005),0),0)</f>
        <v>0</v>
      </c>
      <c r="V204" s="1">
        <f>IF($O204="include",IF(AJ204&gt;0,1+MAX(V205:V$2005),0),0)</f>
        <v>0</v>
      </c>
      <c r="W204" s="1">
        <f>IF($O204="include",IF(AK204&gt;0,1+MAX(W205:W$2005),0),0)</f>
        <v>0</v>
      </c>
      <c r="X204" s="1">
        <f>IF($O204="include",IF(AL204&gt;0,1+MAX(X205:X$2005),0),0)</f>
        <v>0</v>
      </c>
      <c r="Y204" s="22" t="str">
        <f t="shared" si="58"/>
        <v xml:space="preserve">1 - </v>
      </c>
      <c r="AA204" s="42"/>
      <c r="AB204" s="43"/>
      <c r="AC204" s="43"/>
      <c r="AD204" s="44"/>
      <c r="AE204" s="11">
        <f t="shared" si="59"/>
        <v>0</v>
      </c>
      <c r="AF204" s="41"/>
      <c r="AG204" s="41"/>
      <c r="AH204" s="41"/>
      <c r="AI204" s="41"/>
      <c r="AJ204" s="41"/>
      <c r="AK204" s="41"/>
      <c r="AL204" s="41"/>
      <c r="BA204" s="1">
        <f t="shared" si="60"/>
        <v>0</v>
      </c>
      <c r="BB204" s="1">
        <f t="shared" si="61"/>
        <v>0</v>
      </c>
      <c r="BC204" s="1" t="str">
        <f t="shared" si="62"/>
        <v>No</v>
      </c>
      <c r="BD204" s="1">
        <f t="shared" si="63"/>
        <v>0</v>
      </c>
      <c r="BE204" s="1">
        <f t="shared" si="64"/>
        <v>0</v>
      </c>
      <c r="BF204" s="1">
        <f t="shared" si="65"/>
        <v>0</v>
      </c>
      <c r="BG204" s="1">
        <v>200</v>
      </c>
      <c r="BH204" s="1" t="e">
        <f t="shared" si="66"/>
        <v>#N/A</v>
      </c>
      <c r="BI204" s="1">
        <f t="shared" si="68"/>
        <v>2</v>
      </c>
      <c r="BJ204" s="1" t="e">
        <f t="shared" si="67"/>
        <v>#N/A</v>
      </c>
    </row>
    <row r="205" spans="1:62" x14ac:dyDescent="0.25">
      <c r="A205" s="1">
        <f t="shared" si="54"/>
        <v>1</v>
      </c>
      <c r="B205" s="1">
        <f>IF(YEAR(AD205)=$B$3,YEAR('Apartment Expenses'!AD205)&amp;" - "&amp;'Apartment Expenses'!AC205,0)</f>
        <v>0</v>
      </c>
      <c r="C205" s="1">
        <f t="shared" si="55"/>
        <v>0</v>
      </c>
      <c r="E205" s="1">
        <v>201</v>
      </c>
      <c r="F205" s="1">
        <f t="shared" si="56"/>
        <v>1</v>
      </c>
      <c r="G205" s="1">
        <f t="shared" si="52"/>
        <v>0</v>
      </c>
      <c r="H205" s="1">
        <f t="shared" si="53"/>
        <v>0</v>
      </c>
      <c r="J205" s="1" t="str">
        <f t="shared" si="57"/>
        <v>1900</v>
      </c>
      <c r="M205" s="1">
        <f>HLOOKUP('Expense History'!$AD$3,$P$4:$X$2004,ROW('Apartment Expenses'!L205)-3,0)</f>
        <v>0</v>
      </c>
      <c r="N205" s="1">
        <f>IF('Expense History'!$AD$3=Data!$G$4,'Apartment Expenses'!AE205,HLOOKUP('Expense History'!$AD$3,'Apartment Expenses'!$AE$4:$AL$2004,(ROW('Apartment Expenses'!M205)-3)))</f>
        <v>0</v>
      </c>
      <c r="O205" s="1" t="str">
        <f>IF($O$2="ALL",IF(VLOOKUP(AA205,'Expense History'!$AA$6:$AB$36,2,0)="x","include",0),IF(AND(VLOOKUP(AA205,'Expense History'!$AA$6:$AB$36,2,0)="x",AC205=$O$2),"include",0))</f>
        <v>include</v>
      </c>
      <c r="P205" s="1">
        <f>IF(O205="include",IF(AE205&gt;0,1+MAX(P206:P$2005),0),0)</f>
        <v>0</v>
      </c>
      <c r="Q205" s="1">
        <f>IF(AND(ISBLANK(AA204),AE204=0),0,(IF(MAX(Q206:Q$2005)&gt;0,0,ROW(R205))))</f>
        <v>0</v>
      </c>
      <c r="R205" s="1">
        <f>IF($O205="include",IF(AF205&gt;0,1+MAX(R206:R$2005),0),0)</f>
        <v>0</v>
      </c>
      <c r="S205" s="1">
        <f>IF($O205="include",IF(AG205&gt;0,1+MAX(S206:S$2005),0),0)</f>
        <v>0</v>
      </c>
      <c r="T205" s="1">
        <f>IF($O205="include",IF(AH205&gt;0,1+MAX(T206:T$2005),0),0)</f>
        <v>0</v>
      </c>
      <c r="U205" s="1">
        <f>IF($O205="include",IF(AI205&gt;0,1+MAX(U206:U$2005),0),0)</f>
        <v>0</v>
      </c>
      <c r="V205" s="1">
        <f>IF($O205="include",IF(AJ205&gt;0,1+MAX(V206:V$2005),0),0)</f>
        <v>0</v>
      </c>
      <c r="W205" s="1">
        <f>IF($O205="include",IF(AK205&gt;0,1+MAX(W206:W$2005),0),0)</f>
        <v>0</v>
      </c>
      <c r="X205" s="1">
        <f>IF($O205="include",IF(AL205&gt;0,1+MAX(X206:X$2005),0),0)</f>
        <v>0</v>
      </c>
      <c r="Y205" s="22" t="str">
        <f t="shared" si="58"/>
        <v xml:space="preserve">1 - </v>
      </c>
      <c r="AA205" s="42"/>
      <c r="AB205" s="43"/>
      <c r="AC205" s="43"/>
      <c r="AD205" s="44"/>
      <c r="AE205" s="11">
        <f t="shared" si="59"/>
        <v>0</v>
      </c>
      <c r="AF205" s="41"/>
      <c r="AG205" s="41"/>
      <c r="AH205" s="41"/>
      <c r="AI205" s="41"/>
      <c r="AJ205" s="41"/>
      <c r="AK205" s="41"/>
      <c r="AL205" s="41"/>
      <c r="BA205" s="1">
        <f t="shared" si="60"/>
        <v>0</v>
      </c>
      <c r="BB205" s="1">
        <f t="shared" si="61"/>
        <v>0</v>
      </c>
      <c r="BC205" s="1" t="str">
        <f t="shared" si="62"/>
        <v>No</v>
      </c>
      <c r="BD205" s="1">
        <f t="shared" si="63"/>
        <v>0</v>
      </c>
      <c r="BE205" s="1">
        <f t="shared" si="64"/>
        <v>0</v>
      </c>
      <c r="BF205" s="1">
        <f t="shared" si="65"/>
        <v>0</v>
      </c>
      <c r="BG205" s="1">
        <v>201</v>
      </c>
      <c r="BH205" s="1" t="e">
        <f t="shared" si="66"/>
        <v>#N/A</v>
      </c>
      <c r="BI205" s="1">
        <f t="shared" si="68"/>
        <v>2</v>
      </c>
      <c r="BJ205" s="1" t="e">
        <f t="shared" si="67"/>
        <v>#N/A</v>
      </c>
    </row>
    <row r="206" spans="1:62" x14ac:dyDescent="0.25">
      <c r="A206" s="1">
        <f t="shared" si="54"/>
        <v>1</v>
      </c>
      <c r="B206" s="1">
        <f>IF(YEAR(AD206)=$B$3,YEAR('Apartment Expenses'!AD206)&amp;" - "&amp;'Apartment Expenses'!AC206,0)</f>
        <v>0</v>
      </c>
      <c r="C206" s="1">
        <f t="shared" si="55"/>
        <v>0</v>
      </c>
      <c r="E206" s="1">
        <v>202</v>
      </c>
      <c r="F206" s="1">
        <f t="shared" si="56"/>
        <v>1</v>
      </c>
      <c r="G206" s="1">
        <f t="shared" si="52"/>
        <v>0</v>
      </c>
      <c r="H206" s="1">
        <f t="shared" si="53"/>
        <v>0</v>
      </c>
      <c r="J206" s="1" t="str">
        <f t="shared" si="57"/>
        <v>1900</v>
      </c>
      <c r="M206" s="1">
        <f>HLOOKUP('Expense History'!$AD$3,$P$4:$X$2004,ROW('Apartment Expenses'!L206)-3,0)</f>
        <v>0</v>
      </c>
      <c r="N206" s="1">
        <f>IF('Expense History'!$AD$3=Data!$G$4,'Apartment Expenses'!AE206,HLOOKUP('Expense History'!$AD$3,'Apartment Expenses'!$AE$4:$AL$2004,(ROW('Apartment Expenses'!M206)-3)))</f>
        <v>0</v>
      </c>
      <c r="O206" s="1" t="str">
        <f>IF($O$2="ALL",IF(VLOOKUP(AA206,'Expense History'!$AA$6:$AB$36,2,0)="x","include",0),IF(AND(VLOOKUP(AA206,'Expense History'!$AA$6:$AB$36,2,0)="x",AC206=$O$2),"include",0))</f>
        <v>include</v>
      </c>
      <c r="P206" s="1">
        <f>IF(O206="include",IF(AE206&gt;0,1+MAX(P207:P$2005),0),0)</f>
        <v>0</v>
      </c>
      <c r="Q206" s="1">
        <f>IF(AND(ISBLANK(AA205),AE205=0),0,(IF(MAX(Q207:Q$2005)&gt;0,0,ROW(R206))))</f>
        <v>0</v>
      </c>
      <c r="R206" s="1">
        <f>IF($O206="include",IF(AF206&gt;0,1+MAX(R207:R$2005),0),0)</f>
        <v>0</v>
      </c>
      <c r="S206" s="1">
        <f>IF($O206="include",IF(AG206&gt;0,1+MAX(S207:S$2005),0),0)</f>
        <v>0</v>
      </c>
      <c r="T206" s="1">
        <f>IF($O206="include",IF(AH206&gt;0,1+MAX(T207:T$2005),0),0)</f>
        <v>0</v>
      </c>
      <c r="U206" s="1">
        <f>IF($O206="include",IF(AI206&gt;0,1+MAX(U207:U$2005),0),0)</f>
        <v>0</v>
      </c>
      <c r="V206" s="1">
        <f>IF($O206="include",IF(AJ206&gt;0,1+MAX(V207:V$2005),0),0)</f>
        <v>0</v>
      </c>
      <c r="W206" s="1">
        <f>IF($O206="include",IF(AK206&gt;0,1+MAX(W207:W$2005),0),0)</f>
        <v>0</v>
      </c>
      <c r="X206" s="1">
        <f>IF($O206="include",IF(AL206&gt;0,1+MAX(X207:X$2005),0),0)</f>
        <v>0</v>
      </c>
      <c r="Y206" s="22" t="str">
        <f t="shared" si="58"/>
        <v xml:space="preserve">1 - </v>
      </c>
      <c r="AA206" s="42"/>
      <c r="AB206" s="43"/>
      <c r="AC206" s="43"/>
      <c r="AD206" s="44"/>
      <c r="AE206" s="11">
        <f t="shared" si="59"/>
        <v>0</v>
      </c>
      <c r="AF206" s="41"/>
      <c r="AG206" s="41"/>
      <c r="AH206" s="41"/>
      <c r="AI206" s="41"/>
      <c r="AJ206" s="41"/>
      <c r="AK206" s="41"/>
      <c r="AL206" s="41"/>
      <c r="BA206" s="1">
        <f t="shared" si="60"/>
        <v>0</v>
      </c>
      <c r="BB206" s="1">
        <f t="shared" si="61"/>
        <v>0</v>
      </c>
      <c r="BC206" s="1" t="str">
        <f t="shared" si="62"/>
        <v>No</v>
      </c>
      <c r="BD206" s="1">
        <f t="shared" si="63"/>
        <v>0</v>
      </c>
      <c r="BE206" s="1">
        <f t="shared" si="64"/>
        <v>0</v>
      </c>
      <c r="BF206" s="1">
        <f t="shared" si="65"/>
        <v>0</v>
      </c>
      <c r="BG206" s="1">
        <v>202</v>
      </c>
      <c r="BH206" s="1" t="e">
        <f t="shared" si="66"/>
        <v>#N/A</v>
      </c>
      <c r="BI206" s="1">
        <f t="shared" si="68"/>
        <v>2</v>
      </c>
      <c r="BJ206" s="1" t="e">
        <f t="shared" si="67"/>
        <v>#N/A</v>
      </c>
    </row>
    <row r="207" spans="1:62" x14ac:dyDescent="0.25">
      <c r="A207" s="1">
        <f t="shared" si="54"/>
        <v>1</v>
      </c>
      <c r="B207" s="1">
        <f>IF(YEAR(AD207)=$B$3,YEAR('Apartment Expenses'!AD207)&amp;" - "&amp;'Apartment Expenses'!AC207,0)</f>
        <v>0</v>
      </c>
      <c r="C207" s="1">
        <f t="shared" si="55"/>
        <v>0</v>
      </c>
      <c r="E207" s="1">
        <v>203</v>
      </c>
      <c r="F207" s="1">
        <f t="shared" si="56"/>
        <v>1</v>
      </c>
      <c r="G207" s="1">
        <f t="shared" si="52"/>
        <v>0</v>
      </c>
      <c r="H207" s="1">
        <f t="shared" si="53"/>
        <v>0</v>
      </c>
      <c r="J207" s="1" t="str">
        <f t="shared" si="57"/>
        <v>1900</v>
      </c>
      <c r="M207" s="1">
        <f>HLOOKUP('Expense History'!$AD$3,$P$4:$X$2004,ROW('Apartment Expenses'!L207)-3,0)</f>
        <v>0</v>
      </c>
      <c r="N207" s="1">
        <f>IF('Expense History'!$AD$3=Data!$G$4,'Apartment Expenses'!AE207,HLOOKUP('Expense History'!$AD$3,'Apartment Expenses'!$AE$4:$AL$2004,(ROW('Apartment Expenses'!M207)-3)))</f>
        <v>0</v>
      </c>
      <c r="O207" s="1" t="str">
        <f>IF($O$2="ALL",IF(VLOOKUP(AA207,'Expense History'!$AA$6:$AB$36,2,0)="x","include",0),IF(AND(VLOOKUP(AA207,'Expense History'!$AA$6:$AB$36,2,0)="x",AC207=$O$2),"include",0))</f>
        <v>include</v>
      </c>
      <c r="P207" s="1">
        <f>IF(O207="include",IF(AE207&gt;0,1+MAX(P208:P$2005),0),0)</f>
        <v>0</v>
      </c>
      <c r="Q207" s="1">
        <f>IF(AND(ISBLANK(AA206),AE206=0),0,(IF(MAX(Q208:Q$2005)&gt;0,0,ROW(R207))))</f>
        <v>0</v>
      </c>
      <c r="R207" s="1">
        <f>IF($O207="include",IF(AF207&gt;0,1+MAX(R208:R$2005),0),0)</f>
        <v>0</v>
      </c>
      <c r="S207" s="1">
        <f>IF($O207="include",IF(AG207&gt;0,1+MAX(S208:S$2005),0),0)</f>
        <v>0</v>
      </c>
      <c r="T207" s="1">
        <f>IF($O207="include",IF(AH207&gt;0,1+MAX(T208:T$2005),0),0)</f>
        <v>0</v>
      </c>
      <c r="U207" s="1">
        <f>IF($O207="include",IF(AI207&gt;0,1+MAX(U208:U$2005),0),0)</f>
        <v>0</v>
      </c>
      <c r="V207" s="1">
        <f>IF($O207="include",IF(AJ207&gt;0,1+MAX(V208:V$2005),0),0)</f>
        <v>0</v>
      </c>
      <c r="W207" s="1">
        <f>IF($O207="include",IF(AK207&gt;0,1+MAX(W208:W$2005),0),0)</f>
        <v>0</v>
      </c>
      <c r="X207" s="1">
        <f>IF($O207="include",IF(AL207&gt;0,1+MAX(X208:X$2005),0),0)</f>
        <v>0</v>
      </c>
      <c r="Y207" s="22" t="str">
        <f t="shared" si="58"/>
        <v xml:space="preserve">1 - </v>
      </c>
      <c r="AA207" s="42"/>
      <c r="AB207" s="43"/>
      <c r="AC207" s="43"/>
      <c r="AD207" s="44"/>
      <c r="AE207" s="11">
        <f t="shared" si="59"/>
        <v>0</v>
      </c>
      <c r="AF207" s="41"/>
      <c r="AG207" s="41"/>
      <c r="AH207" s="41"/>
      <c r="AI207" s="41"/>
      <c r="AJ207" s="41"/>
      <c r="AK207" s="41"/>
      <c r="AL207" s="41"/>
      <c r="BA207" s="1">
        <f t="shared" si="60"/>
        <v>0</v>
      </c>
      <c r="BB207" s="1">
        <f t="shared" si="61"/>
        <v>0</v>
      </c>
      <c r="BC207" s="1" t="str">
        <f t="shared" si="62"/>
        <v>No</v>
      </c>
      <c r="BD207" s="1">
        <f t="shared" si="63"/>
        <v>0</v>
      </c>
      <c r="BE207" s="1">
        <f t="shared" si="64"/>
        <v>0</v>
      </c>
      <c r="BF207" s="1">
        <f t="shared" si="65"/>
        <v>0</v>
      </c>
      <c r="BG207" s="1">
        <v>203</v>
      </c>
      <c r="BH207" s="1" t="e">
        <f t="shared" si="66"/>
        <v>#N/A</v>
      </c>
      <c r="BI207" s="1">
        <f t="shared" si="68"/>
        <v>2</v>
      </c>
      <c r="BJ207" s="1" t="e">
        <f t="shared" si="67"/>
        <v>#N/A</v>
      </c>
    </row>
    <row r="208" spans="1:62" x14ac:dyDescent="0.25">
      <c r="A208" s="1">
        <f t="shared" si="54"/>
        <v>1</v>
      </c>
      <c r="B208" s="1">
        <f>IF(YEAR(AD208)=$B$3,YEAR('Apartment Expenses'!AD208)&amp;" - "&amp;'Apartment Expenses'!AC208,0)</f>
        <v>0</v>
      </c>
      <c r="C208" s="1">
        <f t="shared" si="55"/>
        <v>0</v>
      </c>
      <c r="E208" s="1">
        <v>204</v>
      </c>
      <c r="F208" s="1">
        <f t="shared" si="56"/>
        <v>1</v>
      </c>
      <c r="G208" s="1">
        <f t="shared" si="52"/>
        <v>0</v>
      </c>
      <c r="H208" s="1">
        <f t="shared" si="53"/>
        <v>0</v>
      </c>
      <c r="J208" s="1" t="str">
        <f t="shared" si="57"/>
        <v>1900</v>
      </c>
      <c r="M208" s="1">
        <f>HLOOKUP('Expense History'!$AD$3,$P$4:$X$2004,ROW('Apartment Expenses'!L208)-3,0)</f>
        <v>0</v>
      </c>
      <c r="N208" s="1">
        <f>IF('Expense History'!$AD$3=Data!$G$4,'Apartment Expenses'!AE208,HLOOKUP('Expense History'!$AD$3,'Apartment Expenses'!$AE$4:$AL$2004,(ROW('Apartment Expenses'!M208)-3)))</f>
        <v>0</v>
      </c>
      <c r="O208" s="1" t="str">
        <f>IF($O$2="ALL",IF(VLOOKUP(AA208,'Expense History'!$AA$6:$AB$36,2,0)="x","include",0),IF(AND(VLOOKUP(AA208,'Expense History'!$AA$6:$AB$36,2,0)="x",AC208=$O$2),"include",0))</f>
        <v>include</v>
      </c>
      <c r="P208" s="1">
        <f>IF(O208="include",IF(AE208&gt;0,1+MAX(P209:P$2005),0),0)</f>
        <v>0</v>
      </c>
      <c r="Q208" s="1">
        <f>IF(AND(ISBLANK(AA207),AE207=0),0,(IF(MAX(Q209:Q$2005)&gt;0,0,ROW(R208))))</f>
        <v>0</v>
      </c>
      <c r="R208" s="1">
        <f>IF($O208="include",IF(AF208&gt;0,1+MAX(R209:R$2005),0),0)</f>
        <v>0</v>
      </c>
      <c r="S208" s="1">
        <f>IF($O208="include",IF(AG208&gt;0,1+MAX(S209:S$2005),0),0)</f>
        <v>0</v>
      </c>
      <c r="T208" s="1">
        <f>IF($O208="include",IF(AH208&gt;0,1+MAX(T209:T$2005),0),0)</f>
        <v>0</v>
      </c>
      <c r="U208" s="1">
        <f>IF($O208="include",IF(AI208&gt;0,1+MAX(U209:U$2005),0),0)</f>
        <v>0</v>
      </c>
      <c r="V208" s="1">
        <f>IF($O208="include",IF(AJ208&gt;0,1+MAX(V209:V$2005),0),0)</f>
        <v>0</v>
      </c>
      <c r="W208" s="1">
        <f>IF($O208="include",IF(AK208&gt;0,1+MAX(W209:W$2005),0),0)</f>
        <v>0</v>
      </c>
      <c r="X208" s="1">
        <f>IF($O208="include",IF(AL208&gt;0,1+MAX(X209:X$2005),0),0)</f>
        <v>0</v>
      </c>
      <c r="Y208" s="22" t="str">
        <f t="shared" si="58"/>
        <v xml:space="preserve">1 - </v>
      </c>
      <c r="AA208" s="42"/>
      <c r="AB208" s="43"/>
      <c r="AC208" s="43"/>
      <c r="AD208" s="44"/>
      <c r="AE208" s="11">
        <f t="shared" si="59"/>
        <v>0</v>
      </c>
      <c r="AF208" s="41"/>
      <c r="AG208" s="41"/>
      <c r="AH208" s="41"/>
      <c r="AI208" s="41"/>
      <c r="AJ208" s="41"/>
      <c r="AK208" s="41"/>
      <c r="AL208" s="41"/>
      <c r="BA208" s="1">
        <f t="shared" si="60"/>
        <v>0</v>
      </c>
      <c r="BB208" s="1">
        <f t="shared" si="61"/>
        <v>0</v>
      </c>
      <c r="BC208" s="1" t="str">
        <f t="shared" si="62"/>
        <v>No</v>
      </c>
      <c r="BD208" s="1">
        <f t="shared" si="63"/>
        <v>0</v>
      </c>
      <c r="BE208" s="1">
        <f t="shared" si="64"/>
        <v>0</v>
      </c>
      <c r="BF208" s="1">
        <f t="shared" si="65"/>
        <v>0</v>
      </c>
      <c r="BG208" s="1">
        <v>204</v>
      </c>
      <c r="BH208" s="1" t="e">
        <f t="shared" si="66"/>
        <v>#N/A</v>
      </c>
      <c r="BI208" s="1">
        <f t="shared" si="68"/>
        <v>2</v>
      </c>
      <c r="BJ208" s="1" t="e">
        <f t="shared" si="67"/>
        <v>#N/A</v>
      </c>
    </row>
    <row r="209" spans="1:62" x14ac:dyDescent="0.25">
      <c r="A209" s="1">
        <f t="shared" si="54"/>
        <v>1</v>
      </c>
      <c r="B209" s="1">
        <f>IF(YEAR(AD209)=$B$3,YEAR('Apartment Expenses'!AD209)&amp;" - "&amp;'Apartment Expenses'!AC209,0)</f>
        <v>0</v>
      </c>
      <c r="C209" s="1">
        <f t="shared" si="55"/>
        <v>0</v>
      </c>
      <c r="E209" s="1">
        <v>205</v>
      </c>
      <c r="F209" s="1">
        <f t="shared" si="56"/>
        <v>1</v>
      </c>
      <c r="G209" s="1">
        <f t="shared" si="52"/>
        <v>0</v>
      </c>
      <c r="H209" s="1">
        <f t="shared" si="53"/>
        <v>0</v>
      </c>
      <c r="J209" s="1" t="str">
        <f t="shared" si="57"/>
        <v>1900</v>
      </c>
      <c r="M209" s="1">
        <f>HLOOKUP('Expense History'!$AD$3,$P$4:$X$2004,ROW('Apartment Expenses'!L209)-3,0)</f>
        <v>0</v>
      </c>
      <c r="N209" s="1">
        <f>IF('Expense History'!$AD$3=Data!$G$4,'Apartment Expenses'!AE209,HLOOKUP('Expense History'!$AD$3,'Apartment Expenses'!$AE$4:$AL$2004,(ROW('Apartment Expenses'!M209)-3)))</f>
        <v>0</v>
      </c>
      <c r="O209" s="1" t="str">
        <f>IF($O$2="ALL",IF(VLOOKUP(AA209,'Expense History'!$AA$6:$AB$36,2,0)="x","include",0),IF(AND(VLOOKUP(AA209,'Expense History'!$AA$6:$AB$36,2,0)="x",AC209=$O$2),"include",0))</f>
        <v>include</v>
      </c>
      <c r="P209" s="1">
        <f>IF(O209="include",IF(AE209&gt;0,1+MAX(P210:P$2005),0),0)</f>
        <v>0</v>
      </c>
      <c r="Q209" s="1">
        <f>IF(AND(ISBLANK(AA208),AE208=0),0,(IF(MAX(Q210:Q$2005)&gt;0,0,ROW(R209))))</f>
        <v>0</v>
      </c>
      <c r="R209" s="1">
        <f>IF($O209="include",IF(AF209&gt;0,1+MAX(R210:R$2005),0),0)</f>
        <v>0</v>
      </c>
      <c r="S209" s="1">
        <f>IF($O209="include",IF(AG209&gt;0,1+MAX(S210:S$2005),0),0)</f>
        <v>0</v>
      </c>
      <c r="T209" s="1">
        <f>IF($O209="include",IF(AH209&gt;0,1+MAX(T210:T$2005),0),0)</f>
        <v>0</v>
      </c>
      <c r="U209" s="1">
        <f>IF($O209="include",IF(AI209&gt;0,1+MAX(U210:U$2005),0),0)</f>
        <v>0</v>
      </c>
      <c r="V209" s="1">
        <f>IF($O209="include",IF(AJ209&gt;0,1+MAX(V210:V$2005),0),0)</f>
        <v>0</v>
      </c>
      <c r="W209" s="1">
        <f>IF($O209="include",IF(AK209&gt;0,1+MAX(W210:W$2005),0),0)</f>
        <v>0</v>
      </c>
      <c r="X209" s="1">
        <f>IF($O209="include",IF(AL209&gt;0,1+MAX(X210:X$2005),0),0)</f>
        <v>0</v>
      </c>
      <c r="Y209" s="22" t="str">
        <f t="shared" si="58"/>
        <v xml:space="preserve">1 - </v>
      </c>
      <c r="AA209" s="42"/>
      <c r="AB209" s="43"/>
      <c r="AC209" s="43"/>
      <c r="AD209" s="44"/>
      <c r="AE209" s="11">
        <f t="shared" si="59"/>
        <v>0</v>
      </c>
      <c r="AF209" s="41"/>
      <c r="AG209" s="41"/>
      <c r="AH209" s="41"/>
      <c r="AI209" s="41"/>
      <c r="AJ209" s="41"/>
      <c r="AK209" s="41"/>
      <c r="AL209" s="41"/>
      <c r="BA209" s="1">
        <f t="shared" si="60"/>
        <v>0</v>
      </c>
      <c r="BB209" s="1">
        <f t="shared" si="61"/>
        <v>0</v>
      </c>
      <c r="BC209" s="1" t="str">
        <f t="shared" si="62"/>
        <v>No</v>
      </c>
      <c r="BD209" s="1">
        <f t="shared" si="63"/>
        <v>0</v>
      </c>
      <c r="BE209" s="1">
        <f t="shared" si="64"/>
        <v>0</v>
      </c>
      <c r="BF209" s="1">
        <f t="shared" si="65"/>
        <v>0</v>
      </c>
      <c r="BG209" s="1">
        <v>205</v>
      </c>
      <c r="BH209" s="1" t="e">
        <f t="shared" si="66"/>
        <v>#N/A</v>
      </c>
      <c r="BI209" s="1">
        <f t="shared" si="68"/>
        <v>2</v>
      </c>
      <c r="BJ209" s="1" t="e">
        <f t="shared" si="67"/>
        <v>#N/A</v>
      </c>
    </row>
    <row r="210" spans="1:62" x14ac:dyDescent="0.25">
      <c r="A210" s="1">
        <f t="shared" si="54"/>
        <v>1</v>
      </c>
      <c r="B210" s="1">
        <f>IF(YEAR(AD210)=$B$3,YEAR('Apartment Expenses'!AD210)&amp;" - "&amp;'Apartment Expenses'!AC210,0)</f>
        <v>0</v>
      </c>
      <c r="C210" s="1">
        <f t="shared" si="55"/>
        <v>0</v>
      </c>
      <c r="E210" s="1">
        <v>206</v>
      </c>
      <c r="F210" s="1">
        <f t="shared" si="56"/>
        <v>1</v>
      </c>
      <c r="G210" s="1">
        <f t="shared" si="52"/>
        <v>0</v>
      </c>
      <c r="H210" s="1">
        <f t="shared" si="53"/>
        <v>0</v>
      </c>
      <c r="J210" s="1" t="str">
        <f t="shared" si="57"/>
        <v>1900</v>
      </c>
      <c r="M210" s="1">
        <f>HLOOKUP('Expense History'!$AD$3,$P$4:$X$2004,ROW('Apartment Expenses'!L210)-3,0)</f>
        <v>0</v>
      </c>
      <c r="N210" s="1">
        <f>IF('Expense History'!$AD$3=Data!$G$4,'Apartment Expenses'!AE210,HLOOKUP('Expense History'!$AD$3,'Apartment Expenses'!$AE$4:$AL$2004,(ROW('Apartment Expenses'!M210)-3)))</f>
        <v>0</v>
      </c>
      <c r="O210" s="1" t="str">
        <f>IF($O$2="ALL",IF(VLOOKUP(AA210,'Expense History'!$AA$6:$AB$36,2,0)="x","include",0),IF(AND(VLOOKUP(AA210,'Expense History'!$AA$6:$AB$36,2,0)="x",AC210=$O$2),"include",0))</f>
        <v>include</v>
      </c>
      <c r="P210" s="1">
        <f>IF(O210="include",IF(AE210&gt;0,1+MAX(P211:P$2005),0),0)</f>
        <v>0</v>
      </c>
      <c r="Q210" s="1">
        <f>IF(AND(ISBLANK(AA209),AE209=0),0,(IF(MAX(Q211:Q$2005)&gt;0,0,ROW(R210))))</f>
        <v>0</v>
      </c>
      <c r="R210" s="1">
        <f>IF($O210="include",IF(AF210&gt;0,1+MAX(R211:R$2005),0),0)</f>
        <v>0</v>
      </c>
      <c r="S210" s="1">
        <f>IF($O210="include",IF(AG210&gt;0,1+MAX(S211:S$2005),0),0)</f>
        <v>0</v>
      </c>
      <c r="T210" s="1">
        <f>IF($O210="include",IF(AH210&gt;0,1+MAX(T211:T$2005),0),0)</f>
        <v>0</v>
      </c>
      <c r="U210" s="1">
        <f>IF($O210="include",IF(AI210&gt;0,1+MAX(U211:U$2005),0),0)</f>
        <v>0</v>
      </c>
      <c r="V210" s="1">
        <f>IF($O210="include",IF(AJ210&gt;0,1+MAX(V211:V$2005),0),0)</f>
        <v>0</v>
      </c>
      <c r="W210" s="1">
        <f>IF($O210="include",IF(AK210&gt;0,1+MAX(W211:W$2005),0),0)</f>
        <v>0</v>
      </c>
      <c r="X210" s="1">
        <f>IF($O210="include",IF(AL210&gt;0,1+MAX(X211:X$2005),0),0)</f>
        <v>0</v>
      </c>
      <c r="Y210" s="22" t="str">
        <f t="shared" si="58"/>
        <v xml:space="preserve">1 - </v>
      </c>
      <c r="AA210" s="42"/>
      <c r="AB210" s="43"/>
      <c r="AC210" s="43"/>
      <c r="AD210" s="44"/>
      <c r="AE210" s="11">
        <f t="shared" si="59"/>
        <v>0</v>
      </c>
      <c r="AF210" s="41"/>
      <c r="AG210" s="41"/>
      <c r="AH210" s="41"/>
      <c r="AI210" s="41"/>
      <c r="AJ210" s="41"/>
      <c r="AK210" s="41"/>
      <c r="AL210" s="41"/>
      <c r="BA210" s="1">
        <f t="shared" si="60"/>
        <v>0</v>
      </c>
      <c r="BB210" s="1">
        <f t="shared" si="61"/>
        <v>0</v>
      </c>
      <c r="BC210" s="1" t="str">
        <f t="shared" si="62"/>
        <v>No</v>
      </c>
      <c r="BD210" s="1">
        <f t="shared" si="63"/>
        <v>0</v>
      </c>
      <c r="BE210" s="1">
        <f t="shared" si="64"/>
        <v>0</v>
      </c>
      <c r="BF210" s="1">
        <f t="shared" si="65"/>
        <v>0</v>
      </c>
      <c r="BG210" s="1">
        <v>206</v>
      </c>
      <c r="BH210" s="1" t="e">
        <f t="shared" si="66"/>
        <v>#N/A</v>
      </c>
      <c r="BI210" s="1">
        <f t="shared" si="68"/>
        <v>2</v>
      </c>
      <c r="BJ210" s="1" t="e">
        <f t="shared" si="67"/>
        <v>#N/A</v>
      </c>
    </row>
    <row r="211" spans="1:62" x14ac:dyDescent="0.25">
      <c r="A211" s="1">
        <f t="shared" si="54"/>
        <v>1</v>
      </c>
      <c r="B211" s="1">
        <f>IF(YEAR(AD211)=$B$3,YEAR('Apartment Expenses'!AD211)&amp;" - "&amp;'Apartment Expenses'!AC211,0)</f>
        <v>0</v>
      </c>
      <c r="C211" s="1">
        <f t="shared" si="55"/>
        <v>0</v>
      </c>
      <c r="E211" s="1">
        <v>207</v>
      </c>
      <c r="F211" s="1">
        <f t="shared" si="56"/>
        <v>1</v>
      </c>
      <c r="G211" s="1">
        <f t="shared" si="52"/>
        <v>0</v>
      </c>
      <c r="H211" s="1">
        <f t="shared" si="53"/>
        <v>0</v>
      </c>
      <c r="J211" s="1" t="str">
        <f t="shared" si="57"/>
        <v>1900</v>
      </c>
      <c r="M211" s="1">
        <f>HLOOKUP('Expense History'!$AD$3,$P$4:$X$2004,ROW('Apartment Expenses'!L211)-3,0)</f>
        <v>0</v>
      </c>
      <c r="N211" s="1">
        <f>IF('Expense History'!$AD$3=Data!$G$4,'Apartment Expenses'!AE211,HLOOKUP('Expense History'!$AD$3,'Apartment Expenses'!$AE$4:$AL$2004,(ROW('Apartment Expenses'!M211)-3)))</f>
        <v>0</v>
      </c>
      <c r="O211" s="1" t="str">
        <f>IF($O$2="ALL",IF(VLOOKUP(AA211,'Expense History'!$AA$6:$AB$36,2,0)="x","include",0),IF(AND(VLOOKUP(AA211,'Expense History'!$AA$6:$AB$36,2,0)="x",AC211=$O$2),"include",0))</f>
        <v>include</v>
      </c>
      <c r="P211" s="1">
        <f>IF(O211="include",IF(AE211&gt;0,1+MAX(P212:P$2005),0),0)</f>
        <v>0</v>
      </c>
      <c r="Q211" s="1">
        <f>IF(AND(ISBLANK(AA210),AE210=0),0,(IF(MAX(Q212:Q$2005)&gt;0,0,ROW(R211))))</f>
        <v>0</v>
      </c>
      <c r="R211" s="1">
        <f>IF($O211="include",IF(AF211&gt;0,1+MAX(R212:R$2005),0),0)</f>
        <v>0</v>
      </c>
      <c r="S211" s="1">
        <f>IF($O211="include",IF(AG211&gt;0,1+MAX(S212:S$2005),0),0)</f>
        <v>0</v>
      </c>
      <c r="T211" s="1">
        <f>IF($O211="include",IF(AH211&gt;0,1+MAX(T212:T$2005),0),0)</f>
        <v>0</v>
      </c>
      <c r="U211" s="1">
        <f>IF($O211="include",IF(AI211&gt;0,1+MAX(U212:U$2005),0),0)</f>
        <v>0</v>
      </c>
      <c r="V211" s="1">
        <f>IF($O211="include",IF(AJ211&gt;0,1+MAX(V212:V$2005),0),0)</f>
        <v>0</v>
      </c>
      <c r="W211" s="1">
        <f>IF($O211="include",IF(AK211&gt;0,1+MAX(W212:W$2005),0),0)</f>
        <v>0</v>
      </c>
      <c r="X211" s="1">
        <f>IF($O211="include",IF(AL211&gt;0,1+MAX(X212:X$2005),0),0)</f>
        <v>0</v>
      </c>
      <c r="Y211" s="22" t="str">
        <f t="shared" si="58"/>
        <v xml:space="preserve">1 - </v>
      </c>
      <c r="AA211" s="42"/>
      <c r="AB211" s="43"/>
      <c r="AC211" s="43"/>
      <c r="AD211" s="44"/>
      <c r="AE211" s="11">
        <f t="shared" si="59"/>
        <v>0</v>
      </c>
      <c r="AF211" s="41"/>
      <c r="AG211" s="41"/>
      <c r="AH211" s="41"/>
      <c r="AI211" s="41"/>
      <c r="AJ211" s="41"/>
      <c r="AK211" s="41"/>
      <c r="AL211" s="41"/>
      <c r="BA211" s="1">
        <f t="shared" si="60"/>
        <v>0</v>
      </c>
      <c r="BB211" s="1">
        <f t="shared" si="61"/>
        <v>0</v>
      </c>
      <c r="BC211" s="1" t="str">
        <f t="shared" si="62"/>
        <v>No</v>
      </c>
      <c r="BD211" s="1">
        <f t="shared" si="63"/>
        <v>0</v>
      </c>
      <c r="BE211" s="1">
        <f t="shared" si="64"/>
        <v>0</v>
      </c>
      <c r="BF211" s="1">
        <f t="shared" si="65"/>
        <v>0</v>
      </c>
      <c r="BG211" s="1">
        <v>207</v>
      </c>
      <c r="BH211" s="1" t="e">
        <f t="shared" si="66"/>
        <v>#N/A</v>
      </c>
      <c r="BI211" s="1">
        <f t="shared" si="68"/>
        <v>2</v>
      </c>
      <c r="BJ211" s="1" t="e">
        <f t="shared" si="67"/>
        <v>#N/A</v>
      </c>
    </row>
    <row r="212" spans="1:62" x14ac:dyDescent="0.25">
      <c r="A212" s="1">
        <f t="shared" si="54"/>
        <v>1</v>
      </c>
      <c r="B212" s="1">
        <f>IF(YEAR(AD212)=$B$3,YEAR('Apartment Expenses'!AD212)&amp;" - "&amp;'Apartment Expenses'!AC212,0)</f>
        <v>0</v>
      </c>
      <c r="C212" s="1">
        <f t="shared" si="55"/>
        <v>0</v>
      </c>
      <c r="E212" s="1">
        <v>208</v>
      </c>
      <c r="F212" s="1">
        <f t="shared" si="56"/>
        <v>1</v>
      </c>
      <c r="G212" s="1">
        <f t="shared" si="52"/>
        <v>0</v>
      </c>
      <c r="H212" s="1">
        <f t="shared" si="53"/>
        <v>0</v>
      </c>
      <c r="J212" s="1" t="str">
        <f t="shared" si="57"/>
        <v>1900</v>
      </c>
      <c r="M212" s="1">
        <f>HLOOKUP('Expense History'!$AD$3,$P$4:$X$2004,ROW('Apartment Expenses'!L212)-3,0)</f>
        <v>0</v>
      </c>
      <c r="N212" s="1">
        <f>IF('Expense History'!$AD$3=Data!$G$4,'Apartment Expenses'!AE212,HLOOKUP('Expense History'!$AD$3,'Apartment Expenses'!$AE$4:$AL$2004,(ROW('Apartment Expenses'!M212)-3)))</f>
        <v>0</v>
      </c>
      <c r="O212" s="1" t="str">
        <f>IF($O$2="ALL",IF(VLOOKUP(AA212,'Expense History'!$AA$6:$AB$36,2,0)="x","include",0),IF(AND(VLOOKUP(AA212,'Expense History'!$AA$6:$AB$36,2,0)="x",AC212=$O$2),"include",0))</f>
        <v>include</v>
      </c>
      <c r="P212" s="1">
        <f>IF(O212="include",IF(AE212&gt;0,1+MAX(P213:P$2005),0),0)</f>
        <v>0</v>
      </c>
      <c r="Q212" s="1">
        <f>IF(AND(ISBLANK(AA211),AE211=0),0,(IF(MAX(Q213:Q$2005)&gt;0,0,ROW(R212))))</f>
        <v>0</v>
      </c>
      <c r="R212" s="1">
        <f>IF($O212="include",IF(AF212&gt;0,1+MAX(R213:R$2005),0),0)</f>
        <v>0</v>
      </c>
      <c r="S212" s="1">
        <f>IF($O212="include",IF(AG212&gt;0,1+MAX(S213:S$2005),0),0)</f>
        <v>0</v>
      </c>
      <c r="T212" s="1">
        <f>IF($O212="include",IF(AH212&gt;0,1+MAX(T213:T$2005),0),0)</f>
        <v>0</v>
      </c>
      <c r="U212" s="1">
        <f>IF($O212="include",IF(AI212&gt;0,1+MAX(U213:U$2005),0),0)</f>
        <v>0</v>
      </c>
      <c r="V212" s="1">
        <f>IF($O212="include",IF(AJ212&gt;0,1+MAX(V213:V$2005),0),0)</f>
        <v>0</v>
      </c>
      <c r="W212" s="1">
        <f>IF($O212="include",IF(AK212&gt;0,1+MAX(W213:W$2005),0),0)</f>
        <v>0</v>
      </c>
      <c r="X212" s="1">
        <f>IF($O212="include",IF(AL212&gt;0,1+MAX(X213:X$2005),0),0)</f>
        <v>0</v>
      </c>
      <c r="Y212" s="22" t="str">
        <f t="shared" si="58"/>
        <v xml:space="preserve">1 - </v>
      </c>
      <c r="AA212" s="42"/>
      <c r="AB212" s="43"/>
      <c r="AC212" s="43"/>
      <c r="AD212" s="44"/>
      <c r="AE212" s="11">
        <f t="shared" si="59"/>
        <v>0</v>
      </c>
      <c r="AF212" s="41"/>
      <c r="AG212" s="41"/>
      <c r="AH212" s="41"/>
      <c r="AI212" s="41"/>
      <c r="AJ212" s="41"/>
      <c r="AK212" s="41"/>
      <c r="AL212" s="41"/>
      <c r="BA212" s="1">
        <f t="shared" si="60"/>
        <v>0</v>
      </c>
      <c r="BB212" s="1">
        <f t="shared" si="61"/>
        <v>0</v>
      </c>
      <c r="BC212" s="1" t="str">
        <f t="shared" si="62"/>
        <v>No</v>
      </c>
      <c r="BD212" s="1">
        <f t="shared" si="63"/>
        <v>0</v>
      </c>
      <c r="BE212" s="1">
        <f t="shared" si="64"/>
        <v>0</v>
      </c>
      <c r="BF212" s="1">
        <f t="shared" si="65"/>
        <v>0</v>
      </c>
      <c r="BG212" s="1">
        <v>208</v>
      </c>
      <c r="BH212" s="1" t="e">
        <f t="shared" si="66"/>
        <v>#N/A</v>
      </c>
      <c r="BI212" s="1">
        <f t="shared" si="68"/>
        <v>2</v>
      </c>
      <c r="BJ212" s="1" t="e">
        <f t="shared" si="67"/>
        <v>#N/A</v>
      </c>
    </row>
    <row r="213" spans="1:62" x14ac:dyDescent="0.25">
      <c r="A213" s="1">
        <f t="shared" si="54"/>
        <v>1</v>
      </c>
      <c r="B213" s="1">
        <f>IF(YEAR(AD213)=$B$3,YEAR('Apartment Expenses'!AD213)&amp;" - "&amp;'Apartment Expenses'!AC213,0)</f>
        <v>0</v>
      </c>
      <c r="C213" s="1">
        <f t="shared" si="55"/>
        <v>0</v>
      </c>
      <c r="E213" s="1">
        <v>209</v>
      </c>
      <c r="F213" s="1">
        <f t="shared" si="56"/>
        <v>1</v>
      </c>
      <c r="G213" s="1">
        <f t="shared" si="52"/>
        <v>0</v>
      </c>
      <c r="H213" s="1">
        <f t="shared" si="53"/>
        <v>0</v>
      </c>
      <c r="J213" s="1" t="str">
        <f t="shared" si="57"/>
        <v>1900</v>
      </c>
      <c r="M213" s="1">
        <f>HLOOKUP('Expense History'!$AD$3,$P$4:$X$2004,ROW('Apartment Expenses'!L213)-3,0)</f>
        <v>0</v>
      </c>
      <c r="N213" s="1">
        <f>IF('Expense History'!$AD$3=Data!$G$4,'Apartment Expenses'!AE213,HLOOKUP('Expense History'!$AD$3,'Apartment Expenses'!$AE$4:$AL$2004,(ROW('Apartment Expenses'!M213)-3)))</f>
        <v>0</v>
      </c>
      <c r="O213" s="1" t="str">
        <f>IF($O$2="ALL",IF(VLOOKUP(AA213,'Expense History'!$AA$6:$AB$36,2,0)="x","include",0),IF(AND(VLOOKUP(AA213,'Expense History'!$AA$6:$AB$36,2,0)="x",AC213=$O$2),"include",0))</f>
        <v>include</v>
      </c>
      <c r="P213" s="1">
        <f>IF(O213="include",IF(AE213&gt;0,1+MAX(P214:P$2005),0),0)</f>
        <v>0</v>
      </c>
      <c r="Q213" s="1">
        <f>IF(AND(ISBLANK(AA212),AE212=0),0,(IF(MAX(Q214:Q$2005)&gt;0,0,ROW(R213))))</f>
        <v>0</v>
      </c>
      <c r="R213" s="1">
        <f>IF($O213="include",IF(AF213&gt;0,1+MAX(R214:R$2005),0),0)</f>
        <v>0</v>
      </c>
      <c r="S213" s="1">
        <f>IF($O213="include",IF(AG213&gt;0,1+MAX(S214:S$2005),0),0)</f>
        <v>0</v>
      </c>
      <c r="T213" s="1">
        <f>IF($O213="include",IF(AH213&gt;0,1+MAX(T214:T$2005),0),0)</f>
        <v>0</v>
      </c>
      <c r="U213" s="1">
        <f>IF($O213="include",IF(AI213&gt;0,1+MAX(U214:U$2005),0),0)</f>
        <v>0</v>
      </c>
      <c r="V213" s="1">
        <f>IF($O213="include",IF(AJ213&gt;0,1+MAX(V214:V$2005),0),0)</f>
        <v>0</v>
      </c>
      <c r="W213" s="1">
        <f>IF($O213="include",IF(AK213&gt;0,1+MAX(W214:W$2005),0),0)</f>
        <v>0</v>
      </c>
      <c r="X213" s="1">
        <f>IF($O213="include",IF(AL213&gt;0,1+MAX(X214:X$2005),0),0)</f>
        <v>0</v>
      </c>
      <c r="Y213" s="22" t="str">
        <f t="shared" si="58"/>
        <v xml:space="preserve">1 - </v>
      </c>
      <c r="AA213" s="42"/>
      <c r="AB213" s="43"/>
      <c r="AC213" s="43"/>
      <c r="AD213" s="44"/>
      <c r="AE213" s="11">
        <f t="shared" si="59"/>
        <v>0</v>
      </c>
      <c r="AF213" s="41"/>
      <c r="AG213" s="41"/>
      <c r="AH213" s="41"/>
      <c r="AI213" s="41"/>
      <c r="AJ213" s="41"/>
      <c r="AK213" s="41"/>
      <c r="AL213" s="41"/>
      <c r="BA213" s="1">
        <f t="shared" si="60"/>
        <v>0</v>
      </c>
      <c r="BB213" s="1">
        <f t="shared" si="61"/>
        <v>0</v>
      </c>
      <c r="BC213" s="1" t="str">
        <f t="shared" si="62"/>
        <v>No</v>
      </c>
      <c r="BD213" s="1">
        <f t="shared" si="63"/>
        <v>0</v>
      </c>
      <c r="BE213" s="1">
        <f t="shared" si="64"/>
        <v>0</v>
      </c>
      <c r="BF213" s="1">
        <f t="shared" si="65"/>
        <v>0</v>
      </c>
      <c r="BG213" s="1">
        <v>209</v>
      </c>
      <c r="BH213" s="1" t="e">
        <f t="shared" si="66"/>
        <v>#N/A</v>
      </c>
      <c r="BI213" s="1">
        <f t="shared" si="68"/>
        <v>2</v>
      </c>
      <c r="BJ213" s="1" t="e">
        <f t="shared" si="67"/>
        <v>#N/A</v>
      </c>
    </row>
    <row r="214" spans="1:62" x14ac:dyDescent="0.25">
      <c r="A214" s="1">
        <f t="shared" si="54"/>
        <v>1</v>
      </c>
      <c r="B214" s="1">
        <f>IF(YEAR(AD214)=$B$3,YEAR('Apartment Expenses'!AD214)&amp;" - "&amp;'Apartment Expenses'!AC214,0)</f>
        <v>0</v>
      </c>
      <c r="C214" s="1">
        <f t="shared" si="55"/>
        <v>0</v>
      </c>
      <c r="E214" s="1">
        <v>210</v>
      </c>
      <c r="F214" s="1">
        <f t="shared" si="56"/>
        <v>1</v>
      </c>
      <c r="G214" s="1">
        <f t="shared" si="52"/>
        <v>0</v>
      </c>
      <c r="H214" s="1">
        <f t="shared" si="53"/>
        <v>0</v>
      </c>
      <c r="J214" s="1" t="str">
        <f t="shared" si="57"/>
        <v>1900</v>
      </c>
      <c r="M214" s="1">
        <f>HLOOKUP('Expense History'!$AD$3,$P$4:$X$2004,ROW('Apartment Expenses'!L214)-3,0)</f>
        <v>0</v>
      </c>
      <c r="N214" s="1">
        <f>IF('Expense History'!$AD$3=Data!$G$4,'Apartment Expenses'!AE214,HLOOKUP('Expense History'!$AD$3,'Apartment Expenses'!$AE$4:$AL$2004,(ROW('Apartment Expenses'!M214)-3)))</f>
        <v>0</v>
      </c>
      <c r="O214" s="1" t="str">
        <f>IF($O$2="ALL",IF(VLOOKUP(AA214,'Expense History'!$AA$6:$AB$36,2,0)="x","include",0),IF(AND(VLOOKUP(AA214,'Expense History'!$AA$6:$AB$36,2,0)="x",AC214=$O$2),"include",0))</f>
        <v>include</v>
      </c>
      <c r="P214" s="1">
        <f>IF(O214="include",IF(AE214&gt;0,1+MAX(P215:P$2005),0),0)</f>
        <v>0</v>
      </c>
      <c r="Q214" s="1">
        <f>IF(AND(ISBLANK(AA213),AE213=0),0,(IF(MAX(Q215:Q$2005)&gt;0,0,ROW(R214))))</f>
        <v>0</v>
      </c>
      <c r="R214" s="1">
        <f>IF($O214="include",IF(AF214&gt;0,1+MAX(R215:R$2005),0),0)</f>
        <v>0</v>
      </c>
      <c r="S214" s="1">
        <f>IF($O214="include",IF(AG214&gt;0,1+MAX(S215:S$2005),0),0)</f>
        <v>0</v>
      </c>
      <c r="T214" s="1">
        <f>IF($O214="include",IF(AH214&gt;0,1+MAX(T215:T$2005),0),0)</f>
        <v>0</v>
      </c>
      <c r="U214" s="1">
        <f>IF($O214="include",IF(AI214&gt;0,1+MAX(U215:U$2005),0),0)</f>
        <v>0</v>
      </c>
      <c r="V214" s="1">
        <f>IF($O214="include",IF(AJ214&gt;0,1+MAX(V215:V$2005),0),0)</f>
        <v>0</v>
      </c>
      <c r="W214" s="1">
        <f>IF($O214="include",IF(AK214&gt;0,1+MAX(W215:W$2005),0),0)</f>
        <v>0</v>
      </c>
      <c r="X214" s="1">
        <f>IF($O214="include",IF(AL214&gt;0,1+MAX(X215:X$2005),0),0)</f>
        <v>0</v>
      </c>
      <c r="Y214" s="22" t="str">
        <f t="shared" si="58"/>
        <v xml:space="preserve">1 - </v>
      </c>
      <c r="AA214" s="42"/>
      <c r="AB214" s="43"/>
      <c r="AC214" s="43"/>
      <c r="AD214" s="44"/>
      <c r="AE214" s="11">
        <f t="shared" si="59"/>
        <v>0</v>
      </c>
      <c r="AF214" s="41"/>
      <c r="AG214" s="41"/>
      <c r="AH214" s="41"/>
      <c r="AI214" s="41"/>
      <c r="AJ214" s="41"/>
      <c r="AK214" s="41"/>
      <c r="AL214" s="41"/>
      <c r="BA214" s="1">
        <f t="shared" si="60"/>
        <v>0</v>
      </c>
      <c r="BB214" s="1">
        <f t="shared" si="61"/>
        <v>0</v>
      </c>
      <c r="BC214" s="1" t="str">
        <f t="shared" si="62"/>
        <v>No</v>
      </c>
      <c r="BD214" s="1">
        <f t="shared" si="63"/>
        <v>0</v>
      </c>
      <c r="BE214" s="1">
        <f t="shared" si="64"/>
        <v>0</v>
      </c>
      <c r="BF214" s="1">
        <f t="shared" si="65"/>
        <v>0</v>
      </c>
      <c r="BG214" s="1">
        <v>210</v>
      </c>
      <c r="BH214" s="1" t="e">
        <f t="shared" si="66"/>
        <v>#N/A</v>
      </c>
      <c r="BI214" s="1">
        <f t="shared" si="68"/>
        <v>2</v>
      </c>
      <c r="BJ214" s="1" t="e">
        <f t="shared" si="67"/>
        <v>#N/A</v>
      </c>
    </row>
    <row r="215" spans="1:62" x14ac:dyDescent="0.25">
      <c r="A215" s="1">
        <f t="shared" si="54"/>
        <v>1</v>
      </c>
      <c r="B215" s="1">
        <f>IF(YEAR(AD215)=$B$3,YEAR('Apartment Expenses'!AD215)&amp;" - "&amp;'Apartment Expenses'!AC215,0)</f>
        <v>0</v>
      </c>
      <c r="C215" s="1">
        <f t="shared" si="55"/>
        <v>0</v>
      </c>
      <c r="E215" s="1">
        <v>211</v>
      </c>
      <c r="F215" s="1">
        <f t="shared" si="56"/>
        <v>1</v>
      </c>
      <c r="G215" s="1">
        <f t="shared" si="52"/>
        <v>0</v>
      </c>
      <c r="H215" s="1">
        <f t="shared" si="53"/>
        <v>0</v>
      </c>
      <c r="J215" s="1" t="str">
        <f t="shared" si="57"/>
        <v>1900</v>
      </c>
      <c r="M215" s="1">
        <f>HLOOKUP('Expense History'!$AD$3,$P$4:$X$2004,ROW('Apartment Expenses'!L215)-3,0)</f>
        <v>0</v>
      </c>
      <c r="N215" s="1">
        <f>IF('Expense History'!$AD$3=Data!$G$4,'Apartment Expenses'!AE215,HLOOKUP('Expense History'!$AD$3,'Apartment Expenses'!$AE$4:$AL$2004,(ROW('Apartment Expenses'!M215)-3)))</f>
        <v>0</v>
      </c>
      <c r="O215" s="1" t="str">
        <f>IF($O$2="ALL",IF(VLOOKUP(AA215,'Expense History'!$AA$6:$AB$36,2,0)="x","include",0),IF(AND(VLOOKUP(AA215,'Expense History'!$AA$6:$AB$36,2,0)="x",AC215=$O$2),"include",0))</f>
        <v>include</v>
      </c>
      <c r="P215" s="1">
        <f>IF(O215="include",IF(AE215&gt;0,1+MAX(P216:P$2005),0),0)</f>
        <v>0</v>
      </c>
      <c r="Q215" s="1">
        <f>IF(AND(ISBLANK(AA214),AE214=0),0,(IF(MAX(Q216:Q$2005)&gt;0,0,ROW(R215))))</f>
        <v>0</v>
      </c>
      <c r="R215" s="1">
        <f>IF($O215="include",IF(AF215&gt;0,1+MAX(R216:R$2005),0),0)</f>
        <v>0</v>
      </c>
      <c r="S215" s="1">
        <f>IF($O215="include",IF(AG215&gt;0,1+MAX(S216:S$2005),0),0)</f>
        <v>0</v>
      </c>
      <c r="T215" s="1">
        <f>IF($O215="include",IF(AH215&gt;0,1+MAX(T216:T$2005),0),0)</f>
        <v>0</v>
      </c>
      <c r="U215" s="1">
        <f>IF($O215="include",IF(AI215&gt;0,1+MAX(U216:U$2005),0),0)</f>
        <v>0</v>
      </c>
      <c r="V215" s="1">
        <f>IF($O215="include",IF(AJ215&gt;0,1+MAX(V216:V$2005),0),0)</f>
        <v>0</v>
      </c>
      <c r="W215" s="1">
        <f>IF($O215="include",IF(AK215&gt;0,1+MAX(W216:W$2005),0),0)</f>
        <v>0</v>
      </c>
      <c r="X215" s="1">
        <f>IF($O215="include",IF(AL215&gt;0,1+MAX(X216:X$2005),0),0)</f>
        <v>0</v>
      </c>
      <c r="Y215" s="22" t="str">
        <f t="shared" si="58"/>
        <v xml:space="preserve">1 - </v>
      </c>
      <c r="AA215" s="42"/>
      <c r="AB215" s="43"/>
      <c r="AC215" s="43"/>
      <c r="AD215" s="44"/>
      <c r="AE215" s="11">
        <f t="shared" si="59"/>
        <v>0</v>
      </c>
      <c r="AF215" s="41"/>
      <c r="AG215" s="41"/>
      <c r="AH215" s="41"/>
      <c r="AI215" s="41"/>
      <c r="AJ215" s="41"/>
      <c r="AK215" s="41"/>
      <c r="AL215" s="41"/>
      <c r="BA215" s="1">
        <f t="shared" si="60"/>
        <v>0</v>
      </c>
      <c r="BB215" s="1">
        <f t="shared" si="61"/>
        <v>0</v>
      </c>
      <c r="BC215" s="1" t="str">
        <f t="shared" si="62"/>
        <v>No</v>
      </c>
      <c r="BD215" s="1">
        <f t="shared" si="63"/>
        <v>0</v>
      </c>
      <c r="BE215" s="1">
        <f t="shared" si="64"/>
        <v>0</v>
      </c>
      <c r="BF215" s="1">
        <f t="shared" si="65"/>
        <v>0</v>
      </c>
      <c r="BG215" s="1">
        <v>211</v>
      </c>
      <c r="BH215" s="1" t="e">
        <f t="shared" si="66"/>
        <v>#N/A</v>
      </c>
      <c r="BI215" s="1">
        <f t="shared" si="68"/>
        <v>2</v>
      </c>
      <c r="BJ215" s="1" t="e">
        <f t="shared" si="67"/>
        <v>#N/A</v>
      </c>
    </row>
    <row r="216" spans="1:62" x14ac:dyDescent="0.25">
      <c r="A216" s="1">
        <f t="shared" si="54"/>
        <v>1</v>
      </c>
      <c r="B216" s="1">
        <f>IF(YEAR(AD216)=$B$3,YEAR('Apartment Expenses'!AD216)&amp;" - "&amp;'Apartment Expenses'!AC216,0)</f>
        <v>0</v>
      </c>
      <c r="C216" s="1">
        <f t="shared" si="55"/>
        <v>0</v>
      </c>
      <c r="E216" s="1">
        <v>212</v>
      </c>
      <c r="F216" s="1">
        <f t="shared" si="56"/>
        <v>1</v>
      </c>
      <c r="G216" s="1">
        <f t="shared" si="52"/>
        <v>0</v>
      </c>
      <c r="H216" s="1">
        <f t="shared" si="53"/>
        <v>0</v>
      </c>
      <c r="J216" s="1" t="str">
        <f t="shared" si="57"/>
        <v>1900</v>
      </c>
      <c r="M216" s="1">
        <f>HLOOKUP('Expense History'!$AD$3,$P$4:$X$2004,ROW('Apartment Expenses'!L216)-3,0)</f>
        <v>0</v>
      </c>
      <c r="N216" s="1">
        <f>IF('Expense History'!$AD$3=Data!$G$4,'Apartment Expenses'!AE216,HLOOKUP('Expense History'!$AD$3,'Apartment Expenses'!$AE$4:$AL$2004,(ROW('Apartment Expenses'!M216)-3)))</f>
        <v>0</v>
      </c>
      <c r="O216" s="1" t="str">
        <f>IF($O$2="ALL",IF(VLOOKUP(AA216,'Expense History'!$AA$6:$AB$36,2,0)="x","include",0),IF(AND(VLOOKUP(AA216,'Expense History'!$AA$6:$AB$36,2,0)="x",AC216=$O$2),"include",0))</f>
        <v>include</v>
      </c>
      <c r="P216" s="1">
        <f>IF(O216="include",IF(AE216&gt;0,1+MAX(P217:P$2005),0),0)</f>
        <v>0</v>
      </c>
      <c r="Q216" s="1">
        <f>IF(AND(ISBLANK(AA215),AE215=0),0,(IF(MAX(Q217:Q$2005)&gt;0,0,ROW(R216))))</f>
        <v>0</v>
      </c>
      <c r="R216" s="1">
        <f>IF($O216="include",IF(AF216&gt;0,1+MAX(R217:R$2005),0),0)</f>
        <v>0</v>
      </c>
      <c r="S216" s="1">
        <f>IF($O216="include",IF(AG216&gt;0,1+MAX(S217:S$2005),0),0)</f>
        <v>0</v>
      </c>
      <c r="T216" s="1">
        <f>IF($O216="include",IF(AH216&gt;0,1+MAX(T217:T$2005),0),0)</f>
        <v>0</v>
      </c>
      <c r="U216" s="1">
        <f>IF($O216="include",IF(AI216&gt;0,1+MAX(U217:U$2005),0),0)</f>
        <v>0</v>
      </c>
      <c r="V216" s="1">
        <f>IF($O216="include",IF(AJ216&gt;0,1+MAX(V217:V$2005),0),0)</f>
        <v>0</v>
      </c>
      <c r="W216" s="1">
        <f>IF($O216="include",IF(AK216&gt;0,1+MAX(W217:W$2005),0),0)</f>
        <v>0</v>
      </c>
      <c r="X216" s="1">
        <f>IF($O216="include",IF(AL216&gt;0,1+MAX(X217:X$2005),0),0)</f>
        <v>0</v>
      </c>
      <c r="Y216" s="22" t="str">
        <f t="shared" si="58"/>
        <v xml:space="preserve">1 - </v>
      </c>
      <c r="AA216" s="42"/>
      <c r="AB216" s="43"/>
      <c r="AC216" s="43"/>
      <c r="AD216" s="44"/>
      <c r="AE216" s="11">
        <f t="shared" si="59"/>
        <v>0</v>
      </c>
      <c r="AF216" s="41"/>
      <c r="AG216" s="41"/>
      <c r="AH216" s="41"/>
      <c r="AI216" s="41"/>
      <c r="AJ216" s="41"/>
      <c r="AK216" s="41"/>
      <c r="AL216" s="41"/>
      <c r="BA216" s="1">
        <f t="shared" si="60"/>
        <v>0</v>
      </c>
      <c r="BB216" s="1">
        <f t="shared" si="61"/>
        <v>0</v>
      </c>
      <c r="BC216" s="1" t="str">
        <f t="shared" si="62"/>
        <v>No</v>
      </c>
      <c r="BD216" s="1">
        <f t="shared" si="63"/>
        <v>0</v>
      </c>
      <c r="BE216" s="1">
        <f t="shared" si="64"/>
        <v>0</v>
      </c>
      <c r="BF216" s="1">
        <f t="shared" si="65"/>
        <v>0</v>
      </c>
      <c r="BG216" s="1">
        <v>212</v>
      </c>
      <c r="BH216" s="1" t="e">
        <f t="shared" si="66"/>
        <v>#N/A</v>
      </c>
      <c r="BI216" s="1">
        <f t="shared" si="68"/>
        <v>2</v>
      </c>
      <c r="BJ216" s="1" t="e">
        <f t="shared" si="67"/>
        <v>#N/A</v>
      </c>
    </row>
    <row r="217" spans="1:62" x14ac:dyDescent="0.25">
      <c r="A217" s="1">
        <f t="shared" si="54"/>
        <v>1</v>
      </c>
      <c r="B217" s="1">
        <f>IF(YEAR(AD217)=$B$3,YEAR('Apartment Expenses'!AD217)&amp;" - "&amp;'Apartment Expenses'!AC217,0)</f>
        <v>0</v>
      </c>
      <c r="C217" s="1">
        <f t="shared" si="55"/>
        <v>0</v>
      </c>
      <c r="E217" s="1">
        <v>213</v>
      </c>
      <c r="F217" s="1">
        <f t="shared" si="56"/>
        <v>1</v>
      </c>
      <c r="G217" s="1">
        <f t="shared" si="52"/>
        <v>0</v>
      </c>
      <c r="H217" s="1">
        <f t="shared" si="53"/>
        <v>0</v>
      </c>
      <c r="J217" s="1" t="str">
        <f t="shared" si="57"/>
        <v>1900</v>
      </c>
      <c r="M217" s="1">
        <f>HLOOKUP('Expense History'!$AD$3,$P$4:$X$2004,ROW('Apartment Expenses'!L217)-3,0)</f>
        <v>0</v>
      </c>
      <c r="N217" s="1">
        <f>IF('Expense History'!$AD$3=Data!$G$4,'Apartment Expenses'!AE217,HLOOKUP('Expense History'!$AD$3,'Apartment Expenses'!$AE$4:$AL$2004,(ROW('Apartment Expenses'!M217)-3)))</f>
        <v>0</v>
      </c>
      <c r="O217" s="1" t="str">
        <f>IF($O$2="ALL",IF(VLOOKUP(AA217,'Expense History'!$AA$6:$AB$36,2,0)="x","include",0),IF(AND(VLOOKUP(AA217,'Expense History'!$AA$6:$AB$36,2,0)="x",AC217=$O$2),"include",0))</f>
        <v>include</v>
      </c>
      <c r="P217" s="1">
        <f>IF(O217="include",IF(AE217&gt;0,1+MAX(P218:P$2005),0),0)</f>
        <v>0</v>
      </c>
      <c r="Q217" s="1">
        <f>IF(AND(ISBLANK(AA216),AE216=0),0,(IF(MAX(Q218:Q$2005)&gt;0,0,ROW(R217))))</f>
        <v>0</v>
      </c>
      <c r="R217" s="1">
        <f>IF($O217="include",IF(AF217&gt;0,1+MAX(R218:R$2005),0),0)</f>
        <v>0</v>
      </c>
      <c r="S217" s="1">
        <f>IF($O217="include",IF(AG217&gt;0,1+MAX(S218:S$2005),0),0)</f>
        <v>0</v>
      </c>
      <c r="T217" s="1">
        <f>IF($O217="include",IF(AH217&gt;0,1+MAX(T218:T$2005),0),0)</f>
        <v>0</v>
      </c>
      <c r="U217" s="1">
        <f>IF($O217="include",IF(AI217&gt;0,1+MAX(U218:U$2005),0),0)</f>
        <v>0</v>
      </c>
      <c r="V217" s="1">
        <f>IF($O217="include",IF(AJ217&gt;0,1+MAX(V218:V$2005),0),0)</f>
        <v>0</v>
      </c>
      <c r="W217" s="1">
        <f>IF($O217="include",IF(AK217&gt;0,1+MAX(W218:W$2005),0),0)</f>
        <v>0</v>
      </c>
      <c r="X217" s="1">
        <f>IF($O217="include",IF(AL217&gt;0,1+MAX(X218:X$2005),0),0)</f>
        <v>0</v>
      </c>
      <c r="Y217" s="22" t="str">
        <f t="shared" si="58"/>
        <v xml:space="preserve">1 - </v>
      </c>
      <c r="AA217" s="42"/>
      <c r="AB217" s="43"/>
      <c r="AC217" s="43"/>
      <c r="AD217" s="44"/>
      <c r="AE217" s="11">
        <f t="shared" si="59"/>
        <v>0</v>
      </c>
      <c r="AF217" s="41"/>
      <c r="AG217" s="41"/>
      <c r="AH217" s="41"/>
      <c r="AI217" s="41"/>
      <c r="AJ217" s="41"/>
      <c r="AK217" s="41"/>
      <c r="AL217" s="41"/>
      <c r="BA217" s="1">
        <f t="shared" si="60"/>
        <v>0</v>
      </c>
      <c r="BB217" s="1">
        <f t="shared" si="61"/>
        <v>0</v>
      </c>
      <c r="BC217" s="1" t="str">
        <f t="shared" si="62"/>
        <v>No</v>
      </c>
      <c r="BD217" s="1">
        <f t="shared" si="63"/>
        <v>0</v>
      </c>
      <c r="BE217" s="1">
        <f t="shared" si="64"/>
        <v>0</v>
      </c>
      <c r="BF217" s="1">
        <f t="shared" si="65"/>
        <v>0</v>
      </c>
      <c r="BG217" s="1">
        <v>213</v>
      </c>
      <c r="BH217" s="1" t="e">
        <f t="shared" si="66"/>
        <v>#N/A</v>
      </c>
      <c r="BI217" s="1">
        <f t="shared" si="68"/>
        <v>2</v>
      </c>
      <c r="BJ217" s="1" t="e">
        <f t="shared" si="67"/>
        <v>#N/A</v>
      </c>
    </row>
    <row r="218" spans="1:62" x14ac:dyDescent="0.25">
      <c r="A218" s="1">
        <f t="shared" si="54"/>
        <v>1</v>
      </c>
      <c r="B218" s="1">
        <f>IF(YEAR(AD218)=$B$3,YEAR('Apartment Expenses'!AD218)&amp;" - "&amp;'Apartment Expenses'!AC218,0)</f>
        <v>0</v>
      </c>
      <c r="C218" s="1">
        <f t="shared" si="55"/>
        <v>0</v>
      </c>
      <c r="E218" s="1">
        <v>214</v>
      </c>
      <c r="F218" s="1">
        <f t="shared" si="56"/>
        <v>1</v>
      </c>
      <c r="G218" s="1">
        <f t="shared" si="52"/>
        <v>0</v>
      </c>
      <c r="H218" s="1">
        <f t="shared" si="53"/>
        <v>0</v>
      </c>
      <c r="J218" s="1" t="str">
        <f t="shared" si="57"/>
        <v>1900</v>
      </c>
      <c r="M218" s="1">
        <f>HLOOKUP('Expense History'!$AD$3,$P$4:$X$2004,ROW('Apartment Expenses'!L218)-3,0)</f>
        <v>0</v>
      </c>
      <c r="N218" s="1">
        <f>IF('Expense History'!$AD$3=Data!$G$4,'Apartment Expenses'!AE218,HLOOKUP('Expense History'!$AD$3,'Apartment Expenses'!$AE$4:$AL$2004,(ROW('Apartment Expenses'!M218)-3)))</f>
        <v>0</v>
      </c>
      <c r="O218" s="1" t="str">
        <f>IF($O$2="ALL",IF(VLOOKUP(AA218,'Expense History'!$AA$6:$AB$36,2,0)="x","include",0),IF(AND(VLOOKUP(AA218,'Expense History'!$AA$6:$AB$36,2,0)="x",AC218=$O$2),"include",0))</f>
        <v>include</v>
      </c>
      <c r="P218" s="1">
        <f>IF(O218="include",IF(AE218&gt;0,1+MAX(P219:P$2005),0),0)</f>
        <v>0</v>
      </c>
      <c r="Q218" s="1">
        <f>IF(AND(ISBLANK(AA217),AE217=0),0,(IF(MAX(Q219:Q$2005)&gt;0,0,ROW(R218))))</f>
        <v>0</v>
      </c>
      <c r="R218" s="1">
        <f>IF($O218="include",IF(AF218&gt;0,1+MAX(R219:R$2005),0),0)</f>
        <v>0</v>
      </c>
      <c r="S218" s="1">
        <f>IF($O218="include",IF(AG218&gt;0,1+MAX(S219:S$2005),0),0)</f>
        <v>0</v>
      </c>
      <c r="T218" s="1">
        <f>IF($O218="include",IF(AH218&gt;0,1+MAX(T219:T$2005),0),0)</f>
        <v>0</v>
      </c>
      <c r="U218" s="1">
        <f>IF($O218="include",IF(AI218&gt;0,1+MAX(U219:U$2005),0),0)</f>
        <v>0</v>
      </c>
      <c r="V218" s="1">
        <f>IF($O218="include",IF(AJ218&gt;0,1+MAX(V219:V$2005),0),0)</f>
        <v>0</v>
      </c>
      <c r="W218" s="1">
        <f>IF($O218="include",IF(AK218&gt;0,1+MAX(W219:W$2005),0),0)</f>
        <v>0</v>
      </c>
      <c r="X218" s="1">
        <f>IF($O218="include",IF(AL218&gt;0,1+MAX(X219:X$2005),0),0)</f>
        <v>0</v>
      </c>
      <c r="Y218" s="22" t="str">
        <f t="shared" si="58"/>
        <v xml:space="preserve">1 - </v>
      </c>
      <c r="AA218" s="42"/>
      <c r="AB218" s="43"/>
      <c r="AC218" s="43"/>
      <c r="AD218" s="44"/>
      <c r="AE218" s="11">
        <f t="shared" si="59"/>
        <v>0</v>
      </c>
      <c r="AF218" s="41"/>
      <c r="AG218" s="41"/>
      <c r="AH218" s="41"/>
      <c r="AI218" s="41"/>
      <c r="AJ218" s="41"/>
      <c r="AK218" s="41"/>
      <c r="AL218" s="41"/>
      <c r="BA218" s="1">
        <f t="shared" si="60"/>
        <v>0</v>
      </c>
      <c r="BB218" s="1">
        <f t="shared" si="61"/>
        <v>0</v>
      </c>
      <c r="BC218" s="1" t="str">
        <f t="shared" si="62"/>
        <v>No</v>
      </c>
      <c r="BD218" s="1">
        <f t="shared" si="63"/>
        <v>0</v>
      </c>
      <c r="BE218" s="1">
        <f t="shared" si="64"/>
        <v>0</v>
      </c>
      <c r="BF218" s="1">
        <f t="shared" si="65"/>
        <v>0</v>
      </c>
      <c r="BG218" s="1">
        <v>214</v>
      </c>
      <c r="BH218" s="1" t="e">
        <f t="shared" si="66"/>
        <v>#N/A</v>
      </c>
      <c r="BI218" s="1">
        <f t="shared" si="68"/>
        <v>2</v>
      </c>
      <c r="BJ218" s="1" t="e">
        <f t="shared" si="67"/>
        <v>#N/A</v>
      </c>
    </row>
    <row r="219" spans="1:62" x14ac:dyDescent="0.25">
      <c r="A219" s="1">
        <f t="shared" si="54"/>
        <v>1</v>
      </c>
      <c r="B219" s="1">
        <f>IF(YEAR(AD219)=$B$3,YEAR('Apartment Expenses'!AD219)&amp;" - "&amp;'Apartment Expenses'!AC219,0)</f>
        <v>0</v>
      </c>
      <c r="C219" s="1">
        <f t="shared" si="55"/>
        <v>0</v>
      </c>
      <c r="E219" s="1">
        <v>215</v>
      </c>
      <c r="F219" s="1">
        <f t="shared" si="56"/>
        <v>1</v>
      </c>
      <c r="G219" s="1">
        <f t="shared" si="52"/>
        <v>0</v>
      </c>
      <c r="H219" s="1">
        <f t="shared" si="53"/>
        <v>0</v>
      </c>
      <c r="J219" s="1" t="str">
        <f t="shared" si="57"/>
        <v>1900</v>
      </c>
      <c r="M219" s="1">
        <f>HLOOKUP('Expense History'!$AD$3,$P$4:$X$2004,ROW('Apartment Expenses'!L219)-3,0)</f>
        <v>0</v>
      </c>
      <c r="N219" s="1">
        <f>IF('Expense History'!$AD$3=Data!$G$4,'Apartment Expenses'!AE219,HLOOKUP('Expense History'!$AD$3,'Apartment Expenses'!$AE$4:$AL$2004,(ROW('Apartment Expenses'!M219)-3)))</f>
        <v>0</v>
      </c>
      <c r="O219" s="1" t="str">
        <f>IF($O$2="ALL",IF(VLOOKUP(AA219,'Expense History'!$AA$6:$AB$36,2,0)="x","include",0),IF(AND(VLOOKUP(AA219,'Expense History'!$AA$6:$AB$36,2,0)="x",AC219=$O$2),"include",0))</f>
        <v>include</v>
      </c>
      <c r="P219" s="1">
        <f>IF(O219="include",IF(AE219&gt;0,1+MAX(P220:P$2005),0),0)</f>
        <v>0</v>
      </c>
      <c r="Q219" s="1">
        <f>IF(AND(ISBLANK(AA218),AE218=0),0,(IF(MAX(Q220:Q$2005)&gt;0,0,ROW(R219))))</f>
        <v>0</v>
      </c>
      <c r="R219" s="1">
        <f>IF($O219="include",IF(AF219&gt;0,1+MAX(R220:R$2005),0),0)</f>
        <v>0</v>
      </c>
      <c r="S219" s="1">
        <f>IF($O219="include",IF(AG219&gt;0,1+MAX(S220:S$2005),0),0)</f>
        <v>0</v>
      </c>
      <c r="T219" s="1">
        <f>IF($O219="include",IF(AH219&gt;0,1+MAX(T220:T$2005),0),0)</f>
        <v>0</v>
      </c>
      <c r="U219" s="1">
        <f>IF($O219="include",IF(AI219&gt;0,1+MAX(U220:U$2005),0),0)</f>
        <v>0</v>
      </c>
      <c r="V219" s="1">
        <f>IF($O219="include",IF(AJ219&gt;0,1+MAX(V220:V$2005),0),0)</f>
        <v>0</v>
      </c>
      <c r="W219" s="1">
        <f>IF($O219="include",IF(AK219&gt;0,1+MAX(W220:W$2005),0),0)</f>
        <v>0</v>
      </c>
      <c r="X219" s="1">
        <f>IF($O219="include",IF(AL219&gt;0,1+MAX(X220:X$2005),0),0)</f>
        <v>0</v>
      </c>
      <c r="Y219" s="22" t="str">
        <f t="shared" si="58"/>
        <v xml:space="preserve">1 - </v>
      </c>
      <c r="AA219" s="42"/>
      <c r="AB219" s="43"/>
      <c r="AC219" s="43"/>
      <c r="AD219" s="44"/>
      <c r="AE219" s="11">
        <f t="shared" si="59"/>
        <v>0</v>
      </c>
      <c r="AF219" s="41"/>
      <c r="AG219" s="41"/>
      <c r="AH219" s="41"/>
      <c r="AI219" s="41"/>
      <c r="AJ219" s="41"/>
      <c r="AK219" s="41"/>
      <c r="AL219" s="41"/>
      <c r="BA219" s="1">
        <f t="shared" si="60"/>
        <v>0</v>
      </c>
      <c r="BB219" s="1">
        <f t="shared" si="61"/>
        <v>0</v>
      </c>
      <c r="BC219" s="1" t="str">
        <f t="shared" si="62"/>
        <v>No</v>
      </c>
      <c r="BD219" s="1">
        <f t="shared" si="63"/>
        <v>0</v>
      </c>
      <c r="BE219" s="1">
        <f t="shared" si="64"/>
        <v>0</v>
      </c>
      <c r="BF219" s="1">
        <f t="shared" si="65"/>
        <v>0</v>
      </c>
      <c r="BG219" s="1">
        <v>215</v>
      </c>
      <c r="BH219" s="1" t="e">
        <f t="shared" si="66"/>
        <v>#N/A</v>
      </c>
      <c r="BI219" s="1">
        <f t="shared" si="68"/>
        <v>2</v>
      </c>
      <c r="BJ219" s="1" t="e">
        <f t="shared" si="67"/>
        <v>#N/A</v>
      </c>
    </row>
    <row r="220" spans="1:62" x14ac:dyDescent="0.25">
      <c r="A220" s="1">
        <f t="shared" si="54"/>
        <v>1</v>
      </c>
      <c r="B220" s="1">
        <f>IF(YEAR(AD220)=$B$3,YEAR('Apartment Expenses'!AD220)&amp;" - "&amp;'Apartment Expenses'!AC220,0)</f>
        <v>0</v>
      </c>
      <c r="C220" s="1">
        <f t="shared" si="55"/>
        <v>0</v>
      </c>
      <c r="E220" s="1">
        <v>216</v>
      </c>
      <c r="F220" s="1">
        <f t="shared" si="56"/>
        <v>1</v>
      </c>
      <c r="G220" s="1">
        <f t="shared" si="52"/>
        <v>0</v>
      </c>
      <c r="H220" s="1">
        <f t="shared" si="53"/>
        <v>0</v>
      </c>
      <c r="J220" s="1" t="str">
        <f t="shared" si="57"/>
        <v>1900</v>
      </c>
      <c r="M220" s="1">
        <f>HLOOKUP('Expense History'!$AD$3,$P$4:$X$2004,ROW('Apartment Expenses'!L220)-3,0)</f>
        <v>0</v>
      </c>
      <c r="N220" s="1">
        <f>IF('Expense History'!$AD$3=Data!$G$4,'Apartment Expenses'!AE220,HLOOKUP('Expense History'!$AD$3,'Apartment Expenses'!$AE$4:$AL$2004,(ROW('Apartment Expenses'!M220)-3)))</f>
        <v>0</v>
      </c>
      <c r="O220" s="1" t="str">
        <f>IF($O$2="ALL",IF(VLOOKUP(AA220,'Expense History'!$AA$6:$AB$36,2,0)="x","include",0),IF(AND(VLOOKUP(AA220,'Expense History'!$AA$6:$AB$36,2,0)="x",AC220=$O$2),"include",0))</f>
        <v>include</v>
      </c>
      <c r="P220" s="1">
        <f>IF(O220="include",IF(AE220&gt;0,1+MAX(P221:P$2005),0),0)</f>
        <v>0</v>
      </c>
      <c r="Q220" s="1">
        <f>IF(AND(ISBLANK(AA219),AE219=0),0,(IF(MAX(Q221:Q$2005)&gt;0,0,ROW(R220))))</f>
        <v>0</v>
      </c>
      <c r="R220" s="1">
        <f>IF($O220="include",IF(AF220&gt;0,1+MAX(R221:R$2005),0),0)</f>
        <v>0</v>
      </c>
      <c r="S220" s="1">
        <f>IF($O220="include",IF(AG220&gt;0,1+MAX(S221:S$2005),0),0)</f>
        <v>0</v>
      </c>
      <c r="T220" s="1">
        <f>IF($O220="include",IF(AH220&gt;0,1+MAX(T221:T$2005),0),0)</f>
        <v>0</v>
      </c>
      <c r="U220" s="1">
        <f>IF($O220="include",IF(AI220&gt;0,1+MAX(U221:U$2005),0),0)</f>
        <v>0</v>
      </c>
      <c r="V220" s="1">
        <f>IF($O220="include",IF(AJ220&gt;0,1+MAX(V221:V$2005),0),0)</f>
        <v>0</v>
      </c>
      <c r="W220" s="1">
        <f>IF($O220="include",IF(AK220&gt;0,1+MAX(W221:W$2005),0),0)</f>
        <v>0</v>
      </c>
      <c r="X220" s="1">
        <f>IF($O220="include",IF(AL220&gt;0,1+MAX(X221:X$2005),0),0)</f>
        <v>0</v>
      </c>
      <c r="Y220" s="22" t="str">
        <f t="shared" si="58"/>
        <v xml:space="preserve">1 - </v>
      </c>
      <c r="AA220" s="42"/>
      <c r="AB220" s="43"/>
      <c r="AC220" s="43"/>
      <c r="AD220" s="44"/>
      <c r="AE220" s="11">
        <f t="shared" si="59"/>
        <v>0</v>
      </c>
      <c r="AF220" s="41"/>
      <c r="AG220" s="41"/>
      <c r="AH220" s="41"/>
      <c r="AI220" s="41"/>
      <c r="AJ220" s="41"/>
      <c r="AK220" s="41"/>
      <c r="AL220" s="41"/>
      <c r="BA220" s="1">
        <f t="shared" si="60"/>
        <v>0</v>
      </c>
      <c r="BB220" s="1">
        <f t="shared" si="61"/>
        <v>0</v>
      </c>
      <c r="BC220" s="1" t="str">
        <f t="shared" si="62"/>
        <v>No</v>
      </c>
      <c r="BD220" s="1">
        <f t="shared" si="63"/>
        <v>0</v>
      </c>
      <c r="BE220" s="1">
        <f t="shared" si="64"/>
        <v>0</v>
      </c>
      <c r="BF220" s="1">
        <f t="shared" si="65"/>
        <v>0</v>
      </c>
      <c r="BG220" s="1">
        <v>216</v>
      </c>
      <c r="BH220" s="1" t="e">
        <f t="shared" si="66"/>
        <v>#N/A</v>
      </c>
      <c r="BI220" s="1">
        <f t="shared" si="68"/>
        <v>2</v>
      </c>
      <c r="BJ220" s="1" t="e">
        <f t="shared" si="67"/>
        <v>#N/A</v>
      </c>
    </row>
    <row r="221" spans="1:62" x14ac:dyDescent="0.25">
      <c r="A221" s="1">
        <f t="shared" si="54"/>
        <v>1</v>
      </c>
      <c r="B221" s="1">
        <f>IF(YEAR(AD221)=$B$3,YEAR('Apartment Expenses'!AD221)&amp;" - "&amp;'Apartment Expenses'!AC221,0)</f>
        <v>0</v>
      </c>
      <c r="C221" s="1">
        <f t="shared" si="55"/>
        <v>0</v>
      </c>
      <c r="E221" s="1">
        <v>217</v>
      </c>
      <c r="F221" s="1">
        <f t="shared" si="56"/>
        <v>1</v>
      </c>
      <c r="G221" s="1">
        <f t="shared" si="52"/>
        <v>0</v>
      </c>
      <c r="H221" s="1">
        <f t="shared" si="53"/>
        <v>0</v>
      </c>
      <c r="J221" s="1" t="str">
        <f t="shared" si="57"/>
        <v>1900</v>
      </c>
      <c r="M221" s="1">
        <f>HLOOKUP('Expense History'!$AD$3,$P$4:$X$2004,ROW('Apartment Expenses'!L221)-3,0)</f>
        <v>0</v>
      </c>
      <c r="N221" s="1">
        <f>IF('Expense History'!$AD$3=Data!$G$4,'Apartment Expenses'!AE221,HLOOKUP('Expense History'!$AD$3,'Apartment Expenses'!$AE$4:$AL$2004,(ROW('Apartment Expenses'!M221)-3)))</f>
        <v>0</v>
      </c>
      <c r="O221" s="1" t="str">
        <f>IF($O$2="ALL",IF(VLOOKUP(AA221,'Expense History'!$AA$6:$AB$36,2,0)="x","include",0),IF(AND(VLOOKUP(AA221,'Expense History'!$AA$6:$AB$36,2,0)="x",AC221=$O$2),"include",0))</f>
        <v>include</v>
      </c>
      <c r="P221" s="1">
        <f>IF(O221="include",IF(AE221&gt;0,1+MAX(P222:P$2005),0),0)</f>
        <v>0</v>
      </c>
      <c r="Q221" s="1">
        <f>IF(AND(ISBLANK(AA220),AE220=0),0,(IF(MAX(Q222:Q$2005)&gt;0,0,ROW(R221))))</f>
        <v>0</v>
      </c>
      <c r="R221" s="1">
        <f>IF($O221="include",IF(AF221&gt;0,1+MAX(R222:R$2005),0),0)</f>
        <v>0</v>
      </c>
      <c r="S221" s="1">
        <f>IF($O221="include",IF(AG221&gt;0,1+MAX(S222:S$2005),0),0)</f>
        <v>0</v>
      </c>
      <c r="T221" s="1">
        <f>IF($O221="include",IF(AH221&gt;0,1+MAX(T222:T$2005),0),0)</f>
        <v>0</v>
      </c>
      <c r="U221" s="1">
        <f>IF($O221="include",IF(AI221&gt;0,1+MAX(U222:U$2005),0),0)</f>
        <v>0</v>
      </c>
      <c r="V221" s="1">
        <f>IF($O221="include",IF(AJ221&gt;0,1+MAX(V222:V$2005),0),0)</f>
        <v>0</v>
      </c>
      <c r="W221" s="1">
        <f>IF($O221="include",IF(AK221&gt;0,1+MAX(W222:W$2005),0),0)</f>
        <v>0</v>
      </c>
      <c r="X221" s="1">
        <f>IF($O221="include",IF(AL221&gt;0,1+MAX(X222:X$2005),0),0)</f>
        <v>0</v>
      </c>
      <c r="Y221" s="22" t="str">
        <f t="shared" si="58"/>
        <v xml:space="preserve">1 - </v>
      </c>
      <c r="AA221" s="42"/>
      <c r="AB221" s="43"/>
      <c r="AC221" s="43"/>
      <c r="AD221" s="44"/>
      <c r="AE221" s="11">
        <f t="shared" si="59"/>
        <v>0</v>
      </c>
      <c r="AF221" s="41"/>
      <c r="AG221" s="41"/>
      <c r="AH221" s="41"/>
      <c r="AI221" s="41"/>
      <c r="AJ221" s="41"/>
      <c r="AK221" s="41"/>
      <c r="AL221" s="41"/>
      <c r="BA221" s="1">
        <f t="shared" si="60"/>
        <v>0</v>
      </c>
      <c r="BB221" s="1">
        <f t="shared" si="61"/>
        <v>0</v>
      </c>
      <c r="BC221" s="1" t="str">
        <f t="shared" si="62"/>
        <v>No</v>
      </c>
      <c r="BD221" s="1">
        <f t="shared" si="63"/>
        <v>0</v>
      </c>
      <c r="BE221" s="1">
        <f t="shared" si="64"/>
        <v>0</v>
      </c>
      <c r="BF221" s="1">
        <f t="shared" si="65"/>
        <v>0</v>
      </c>
      <c r="BG221" s="1">
        <v>217</v>
      </c>
      <c r="BH221" s="1" t="e">
        <f t="shared" si="66"/>
        <v>#N/A</v>
      </c>
      <c r="BI221" s="1">
        <f t="shared" si="68"/>
        <v>2</v>
      </c>
      <c r="BJ221" s="1" t="e">
        <f t="shared" si="67"/>
        <v>#N/A</v>
      </c>
    </row>
    <row r="222" spans="1:62" x14ac:dyDescent="0.25">
      <c r="A222" s="1">
        <f t="shared" si="54"/>
        <v>1</v>
      </c>
      <c r="B222" s="1">
        <f>IF(YEAR(AD222)=$B$3,YEAR('Apartment Expenses'!AD222)&amp;" - "&amp;'Apartment Expenses'!AC222,0)</f>
        <v>0</v>
      </c>
      <c r="C222" s="1">
        <f t="shared" si="55"/>
        <v>0</v>
      </c>
      <c r="E222" s="1">
        <v>218</v>
      </c>
      <c r="F222" s="1">
        <f t="shared" si="56"/>
        <v>1</v>
      </c>
      <c r="G222" s="1">
        <f t="shared" si="52"/>
        <v>0</v>
      </c>
      <c r="H222" s="1">
        <f t="shared" si="53"/>
        <v>0</v>
      </c>
      <c r="J222" s="1" t="str">
        <f t="shared" si="57"/>
        <v>1900</v>
      </c>
      <c r="M222" s="1">
        <f>HLOOKUP('Expense History'!$AD$3,$P$4:$X$2004,ROW('Apartment Expenses'!L222)-3,0)</f>
        <v>0</v>
      </c>
      <c r="N222" s="1">
        <f>IF('Expense History'!$AD$3=Data!$G$4,'Apartment Expenses'!AE222,HLOOKUP('Expense History'!$AD$3,'Apartment Expenses'!$AE$4:$AL$2004,(ROW('Apartment Expenses'!M222)-3)))</f>
        <v>0</v>
      </c>
      <c r="O222" s="1" t="str">
        <f>IF($O$2="ALL",IF(VLOOKUP(AA222,'Expense History'!$AA$6:$AB$36,2,0)="x","include",0),IF(AND(VLOOKUP(AA222,'Expense History'!$AA$6:$AB$36,2,0)="x",AC222=$O$2),"include",0))</f>
        <v>include</v>
      </c>
      <c r="P222" s="1">
        <f>IF(O222="include",IF(AE222&gt;0,1+MAX(P223:P$2005),0),0)</f>
        <v>0</v>
      </c>
      <c r="Q222" s="1">
        <f>IF(AND(ISBLANK(AA221),AE221=0),0,(IF(MAX(Q223:Q$2005)&gt;0,0,ROW(R222))))</f>
        <v>0</v>
      </c>
      <c r="R222" s="1">
        <f>IF($O222="include",IF(AF222&gt;0,1+MAX(R223:R$2005),0),0)</f>
        <v>0</v>
      </c>
      <c r="S222" s="1">
        <f>IF($O222="include",IF(AG222&gt;0,1+MAX(S223:S$2005),0),0)</f>
        <v>0</v>
      </c>
      <c r="T222" s="1">
        <f>IF($O222="include",IF(AH222&gt;0,1+MAX(T223:T$2005),0),0)</f>
        <v>0</v>
      </c>
      <c r="U222" s="1">
        <f>IF($O222="include",IF(AI222&gt;0,1+MAX(U223:U$2005),0),0)</f>
        <v>0</v>
      </c>
      <c r="V222" s="1">
        <f>IF($O222="include",IF(AJ222&gt;0,1+MAX(V223:V$2005),0),0)</f>
        <v>0</v>
      </c>
      <c r="W222" s="1">
        <f>IF($O222="include",IF(AK222&gt;0,1+MAX(W223:W$2005),0),0)</f>
        <v>0</v>
      </c>
      <c r="X222" s="1">
        <f>IF($O222="include",IF(AL222&gt;0,1+MAX(X223:X$2005),0),0)</f>
        <v>0</v>
      </c>
      <c r="Y222" s="22" t="str">
        <f t="shared" si="58"/>
        <v xml:space="preserve">1 - </v>
      </c>
      <c r="AA222" s="42"/>
      <c r="AB222" s="43"/>
      <c r="AC222" s="43"/>
      <c r="AD222" s="44"/>
      <c r="AE222" s="11">
        <f t="shared" si="59"/>
        <v>0</v>
      </c>
      <c r="AF222" s="41"/>
      <c r="AG222" s="41"/>
      <c r="AH222" s="41"/>
      <c r="AI222" s="41"/>
      <c r="AJ222" s="41"/>
      <c r="AK222" s="41"/>
      <c r="AL222" s="41"/>
      <c r="BA222" s="1">
        <f t="shared" si="60"/>
        <v>0</v>
      </c>
      <c r="BB222" s="1">
        <f t="shared" si="61"/>
        <v>0</v>
      </c>
      <c r="BC222" s="1" t="str">
        <f t="shared" si="62"/>
        <v>No</v>
      </c>
      <c r="BD222" s="1">
        <f t="shared" si="63"/>
        <v>0</v>
      </c>
      <c r="BE222" s="1">
        <f t="shared" si="64"/>
        <v>0</v>
      </c>
      <c r="BF222" s="1">
        <f t="shared" si="65"/>
        <v>0</v>
      </c>
      <c r="BG222" s="1">
        <v>218</v>
      </c>
      <c r="BH222" s="1" t="e">
        <f t="shared" si="66"/>
        <v>#N/A</v>
      </c>
      <c r="BI222" s="1">
        <f t="shared" si="68"/>
        <v>2</v>
      </c>
      <c r="BJ222" s="1" t="e">
        <f t="shared" si="67"/>
        <v>#N/A</v>
      </c>
    </row>
    <row r="223" spans="1:62" x14ac:dyDescent="0.25">
      <c r="A223" s="1">
        <f t="shared" si="54"/>
        <v>1</v>
      </c>
      <c r="B223" s="1">
        <f>IF(YEAR(AD223)=$B$3,YEAR('Apartment Expenses'!AD223)&amp;" - "&amp;'Apartment Expenses'!AC223,0)</f>
        <v>0</v>
      </c>
      <c r="C223" s="1">
        <f t="shared" si="55"/>
        <v>0</v>
      </c>
      <c r="E223" s="1">
        <v>219</v>
      </c>
      <c r="F223" s="1">
        <f t="shared" si="56"/>
        <v>1</v>
      </c>
      <c r="G223" s="1">
        <f t="shared" si="52"/>
        <v>0</v>
      </c>
      <c r="H223" s="1">
        <f t="shared" si="53"/>
        <v>0</v>
      </c>
      <c r="J223" s="1" t="str">
        <f t="shared" si="57"/>
        <v>1900</v>
      </c>
      <c r="M223" s="1">
        <f>HLOOKUP('Expense History'!$AD$3,$P$4:$X$2004,ROW('Apartment Expenses'!L223)-3,0)</f>
        <v>0</v>
      </c>
      <c r="N223" s="1">
        <f>IF('Expense History'!$AD$3=Data!$G$4,'Apartment Expenses'!AE223,HLOOKUP('Expense History'!$AD$3,'Apartment Expenses'!$AE$4:$AL$2004,(ROW('Apartment Expenses'!M223)-3)))</f>
        <v>0</v>
      </c>
      <c r="O223" s="1" t="str">
        <f>IF($O$2="ALL",IF(VLOOKUP(AA223,'Expense History'!$AA$6:$AB$36,2,0)="x","include",0),IF(AND(VLOOKUP(AA223,'Expense History'!$AA$6:$AB$36,2,0)="x",AC223=$O$2),"include",0))</f>
        <v>include</v>
      </c>
      <c r="P223" s="1">
        <f>IF(O223="include",IF(AE223&gt;0,1+MAX(P224:P$2005),0),0)</f>
        <v>0</v>
      </c>
      <c r="Q223" s="1">
        <f>IF(AND(ISBLANK(AA222),AE222=0),0,(IF(MAX(Q224:Q$2005)&gt;0,0,ROW(R223))))</f>
        <v>0</v>
      </c>
      <c r="R223" s="1">
        <f>IF($O223="include",IF(AF223&gt;0,1+MAX(R224:R$2005),0),0)</f>
        <v>0</v>
      </c>
      <c r="S223" s="1">
        <f>IF($O223="include",IF(AG223&gt;0,1+MAX(S224:S$2005),0),0)</f>
        <v>0</v>
      </c>
      <c r="T223" s="1">
        <f>IF($O223="include",IF(AH223&gt;0,1+MAX(T224:T$2005),0),0)</f>
        <v>0</v>
      </c>
      <c r="U223" s="1">
        <f>IF($O223="include",IF(AI223&gt;0,1+MAX(U224:U$2005),0),0)</f>
        <v>0</v>
      </c>
      <c r="V223" s="1">
        <f>IF($O223="include",IF(AJ223&gt;0,1+MAX(V224:V$2005),0),0)</f>
        <v>0</v>
      </c>
      <c r="W223" s="1">
        <f>IF($O223="include",IF(AK223&gt;0,1+MAX(W224:W$2005),0),0)</f>
        <v>0</v>
      </c>
      <c r="X223" s="1">
        <f>IF($O223="include",IF(AL223&gt;0,1+MAX(X224:X$2005),0),0)</f>
        <v>0</v>
      </c>
      <c r="Y223" s="22" t="str">
        <f t="shared" si="58"/>
        <v xml:space="preserve">1 - </v>
      </c>
      <c r="AA223" s="42"/>
      <c r="AB223" s="43"/>
      <c r="AC223" s="43"/>
      <c r="AD223" s="44"/>
      <c r="AE223" s="11">
        <f t="shared" si="59"/>
        <v>0</v>
      </c>
      <c r="AF223" s="41"/>
      <c r="AG223" s="41"/>
      <c r="AH223" s="41"/>
      <c r="AI223" s="41"/>
      <c r="AJ223" s="41"/>
      <c r="AK223" s="41"/>
      <c r="AL223" s="41"/>
      <c r="BA223" s="1">
        <f t="shared" si="60"/>
        <v>0</v>
      </c>
      <c r="BB223" s="1">
        <f t="shared" si="61"/>
        <v>0</v>
      </c>
      <c r="BC223" s="1" t="str">
        <f t="shared" si="62"/>
        <v>No</v>
      </c>
      <c r="BD223" s="1">
        <f t="shared" si="63"/>
        <v>0</v>
      </c>
      <c r="BE223" s="1">
        <f t="shared" si="64"/>
        <v>0</v>
      </c>
      <c r="BF223" s="1">
        <f t="shared" si="65"/>
        <v>0</v>
      </c>
      <c r="BG223" s="1">
        <v>219</v>
      </c>
      <c r="BH223" s="1" t="e">
        <f t="shared" si="66"/>
        <v>#N/A</v>
      </c>
      <c r="BI223" s="1">
        <f t="shared" si="68"/>
        <v>2</v>
      </c>
      <c r="BJ223" s="1" t="e">
        <f t="shared" si="67"/>
        <v>#N/A</v>
      </c>
    </row>
    <row r="224" spans="1:62" x14ac:dyDescent="0.25">
      <c r="A224" s="1">
        <f t="shared" si="54"/>
        <v>1</v>
      </c>
      <c r="B224" s="1">
        <f>IF(YEAR(AD224)=$B$3,YEAR('Apartment Expenses'!AD224)&amp;" - "&amp;'Apartment Expenses'!AC224,0)</f>
        <v>0</v>
      </c>
      <c r="C224" s="1">
        <f t="shared" si="55"/>
        <v>0</v>
      </c>
      <c r="E224" s="1">
        <v>220</v>
      </c>
      <c r="F224" s="1">
        <f t="shared" si="56"/>
        <v>1</v>
      </c>
      <c r="G224" s="1">
        <f t="shared" si="52"/>
        <v>0</v>
      </c>
      <c r="H224" s="1">
        <f t="shared" si="53"/>
        <v>0</v>
      </c>
      <c r="J224" s="1" t="str">
        <f t="shared" si="57"/>
        <v>1900</v>
      </c>
      <c r="M224" s="1">
        <f>HLOOKUP('Expense History'!$AD$3,$P$4:$X$2004,ROW('Apartment Expenses'!L224)-3,0)</f>
        <v>0</v>
      </c>
      <c r="N224" s="1">
        <f>IF('Expense History'!$AD$3=Data!$G$4,'Apartment Expenses'!AE224,HLOOKUP('Expense History'!$AD$3,'Apartment Expenses'!$AE$4:$AL$2004,(ROW('Apartment Expenses'!M224)-3)))</f>
        <v>0</v>
      </c>
      <c r="O224" s="1" t="str">
        <f>IF($O$2="ALL",IF(VLOOKUP(AA224,'Expense History'!$AA$6:$AB$36,2,0)="x","include",0),IF(AND(VLOOKUP(AA224,'Expense History'!$AA$6:$AB$36,2,0)="x",AC224=$O$2),"include",0))</f>
        <v>include</v>
      </c>
      <c r="P224" s="1">
        <f>IF(O224="include",IF(AE224&gt;0,1+MAX(P225:P$2005),0),0)</f>
        <v>0</v>
      </c>
      <c r="Q224" s="1">
        <f>IF(AND(ISBLANK(AA223),AE223=0),0,(IF(MAX(Q225:Q$2005)&gt;0,0,ROW(R224))))</f>
        <v>0</v>
      </c>
      <c r="R224" s="1">
        <f>IF($O224="include",IF(AF224&gt;0,1+MAX(R225:R$2005),0),0)</f>
        <v>0</v>
      </c>
      <c r="S224" s="1">
        <f>IF($O224="include",IF(AG224&gt;0,1+MAX(S225:S$2005),0),0)</f>
        <v>0</v>
      </c>
      <c r="T224" s="1">
        <f>IF($O224="include",IF(AH224&gt;0,1+MAX(T225:T$2005),0),0)</f>
        <v>0</v>
      </c>
      <c r="U224" s="1">
        <f>IF($O224="include",IF(AI224&gt;0,1+MAX(U225:U$2005),0),0)</f>
        <v>0</v>
      </c>
      <c r="V224" s="1">
        <f>IF($O224="include",IF(AJ224&gt;0,1+MAX(V225:V$2005),0),0)</f>
        <v>0</v>
      </c>
      <c r="W224" s="1">
        <f>IF($O224="include",IF(AK224&gt;0,1+MAX(W225:W$2005),0),0)</f>
        <v>0</v>
      </c>
      <c r="X224" s="1">
        <f>IF($O224="include",IF(AL224&gt;0,1+MAX(X225:X$2005),0),0)</f>
        <v>0</v>
      </c>
      <c r="Y224" s="22" t="str">
        <f t="shared" si="58"/>
        <v xml:space="preserve">1 - </v>
      </c>
      <c r="AA224" s="42"/>
      <c r="AB224" s="43"/>
      <c r="AC224" s="43"/>
      <c r="AD224" s="44"/>
      <c r="AE224" s="11">
        <f t="shared" si="59"/>
        <v>0</v>
      </c>
      <c r="AF224" s="41"/>
      <c r="AG224" s="41"/>
      <c r="AH224" s="41"/>
      <c r="AI224" s="41"/>
      <c r="AJ224" s="41"/>
      <c r="AK224" s="41"/>
      <c r="AL224" s="41"/>
      <c r="BA224" s="1">
        <f t="shared" si="60"/>
        <v>0</v>
      </c>
      <c r="BB224" s="1">
        <f t="shared" si="61"/>
        <v>0</v>
      </c>
      <c r="BC224" s="1" t="str">
        <f t="shared" si="62"/>
        <v>No</v>
      </c>
      <c r="BD224" s="1">
        <f t="shared" si="63"/>
        <v>0</v>
      </c>
      <c r="BE224" s="1">
        <f t="shared" si="64"/>
        <v>0</v>
      </c>
      <c r="BF224" s="1">
        <f t="shared" si="65"/>
        <v>0</v>
      </c>
      <c r="BG224" s="1">
        <v>220</v>
      </c>
      <c r="BH224" s="1" t="e">
        <f t="shared" si="66"/>
        <v>#N/A</v>
      </c>
      <c r="BI224" s="1">
        <f t="shared" si="68"/>
        <v>2</v>
      </c>
      <c r="BJ224" s="1" t="e">
        <f t="shared" si="67"/>
        <v>#N/A</v>
      </c>
    </row>
    <row r="225" spans="1:62" x14ac:dyDescent="0.25">
      <c r="A225" s="1">
        <f t="shared" si="54"/>
        <v>1</v>
      </c>
      <c r="B225" s="1">
        <f>IF(YEAR(AD225)=$B$3,YEAR('Apartment Expenses'!AD225)&amp;" - "&amp;'Apartment Expenses'!AC225,0)</f>
        <v>0</v>
      </c>
      <c r="C225" s="1">
        <f t="shared" si="55"/>
        <v>0</v>
      </c>
      <c r="E225" s="1">
        <v>221</v>
      </c>
      <c r="F225" s="1">
        <f t="shared" si="56"/>
        <v>1</v>
      </c>
      <c r="G225" s="1">
        <f t="shared" si="52"/>
        <v>0</v>
      </c>
      <c r="H225" s="1">
        <f t="shared" si="53"/>
        <v>0</v>
      </c>
      <c r="J225" s="1" t="str">
        <f t="shared" si="57"/>
        <v>1900</v>
      </c>
      <c r="M225" s="1">
        <f>HLOOKUP('Expense History'!$AD$3,$P$4:$X$2004,ROW('Apartment Expenses'!L225)-3,0)</f>
        <v>0</v>
      </c>
      <c r="N225" s="1">
        <f>IF('Expense History'!$AD$3=Data!$G$4,'Apartment Expenses'!AE225,HLOOKUP('Expense History'!$AD$3,'Apartment Expenses'!$AE$4:$AL$2004,(ROW('Apartment Expenses'!M225)-3)))</f>
        <v>0</v>
      </c>
      <c r="O225" s="1" t="str">
        <f>IF($O$2="ALL",IF(VLOOKUP(AA225,'Expense History'!$AA$6:$AB$36,2,0)="x","include",0),IF(AND(VLOOKUP(AA225,'Expense History'!$AA$6:$AB$36,2,0)="x",AC225=$O$2),"include",0))</f>
        <v>include</v>
      </c>
      <c r="P225" s="1">
        <f>IF(O225="include",IF(AE225&gt;0,1+MAX(P226:P$2005),0),0)</f>
        <v>0</v>
      </c>
      <c r="Q225" s="1">
        <f>IF(AND(ISBLANK(AA224),AE224=0),0,(IF(MAX(Q226:Q$2005)&gt;0,0,ROW(R225))))</f>
        <v>0</v>
      </c>
      <c r="R225" s="1">
        <f>IF($O225="include",IF(AF225&gt;0,1+MAX(R226:R$2005),0),0)</f>
        <v>0</v>
      </c>
      <c r="S225" s="1">
        <f>IF($O225="include",IF(AG225&gt;0,1+MAX(S226:S$2005),0),0)</f>
        <v>0</v>
      </c>
      <c r="T225" s="1">
        <f>IF($O225="include",IF(AH225&gt;0,1+MAX(T226:T$2005),0),0)</f>
        <v>0</v>
      </c>
      <c r="U225" s="1">
        <f>IF($O225="include",IF(AI225&gt;0,1+MAX(U226:U$2005),0),0)</f>
        <v>0</v>
      </c>
      <c r="V225" s="1">
        <f>IF($O225="include",IF(AJ225&gt;0,1+MAX(V226:V$2005),0),0)</f>
        <v>0</v>
      </c>
      <c r="W225" s="1">
        <f>IF($O225="include",IF(AK225&gt;0,1+MAX(W226:W$2005),0),0)</f>
        <v>0</v>
      </c>
      <c r="X225" s="1">
        <f>IF($O225="include",IF(AL225&gt;0,1+MAX(X226:X$2005),0),0)</f>
        <v>0</v>
      </c>
      <c r="Y225" s="22" t="str">
        <f t="shared" si="58"/>
        <v xml:space="preserve">1 - </v>
      </c>
      <c r="AA225" s="42"/>
      <c r="AB225" s="43"/>
      <c r="AC225" s="43"/>
      <c r="AD225" s="44"/>
      <c r="AE225" s="11">
        <f t="shared" si="59"/>
        <v>0</v>
      </c>
      <c r="AF225" s="41"/>
      <c r="AG225" s="41"/>
      <c r="AH225" s="41"/>
      <c r="AI225" s="41"/>
      <c r="AJ225" s="41"/>
      <c r="AK225" s="41"/>
      <c r="AL225" s="41"/>
      <c r="BA225" s="1">
        <f t="shared" si="60"/>
        <v>0</v>
      </c>
      <c r="BB225" s="1">
        <f t="shared" si="61"/>
        <v>0</v>
      </c>
      <c r="BC225" s="1" t="str">
        <f t="shared" si="62"/>
        <v>No</v>
      </c>
      <c r="BD225" s="1">
        <f t="shared" si="63"/>
        <v>0</v>
      </c>
      <c r="BE225" s="1">
        <f t="shared" si="64"/>
        <v>0</v>
      </c>
      <c r="BF225" s="1">
        <f t="shared" si="65"/>
        <v>0</v>
      </c>
      <c r="BG225" s="1">
        <v>221</v>
      </c>
      <c r="BH225" s="1" t="e">
        <f t="shared" si="66"/>
        <v>#N/A</v>
      </c>
      <c r="BI225" s="1">
        <f t="shared" si="68"/>
        <v>2</v>
      </c>
      <c r="BJ225" s="1" t="e">
        <f t="shared" si="67"/>
        <v>#N/A</v>
      </c>
    </row>
    <row r="226" spans="1:62" x14ac:dyDescent="0.25">
      <c r="A226" s="1">
        <f t="shared" si="54"/>
        <v>1</v>
      </c>
      <c r="B226" s="1">
        <f>IF(YEAR(AD226)=$B$3,YEAR('Apartment Expenses'!AD226)&amp;" - "&amp;'Apartment Expenses'!AC226,0)</f>
        <v>0</v>
      </c>
      <c r="C226" s="1">
        <f t="shared" si="55"/>
        <v>0</v>
      </c>
      <c r="E226" s="1">
        <v>222</v>
      </c>
      <c r="F226" s="1">
        <f t="shared" si="56"/>
        <v>1</v>
      </c>
      <c r="G226" s="1">
        <f t="shared" si="52"/>
        <v>0</v>
      </c>
      <c r="H226" s="1">
        <f t="shared" si="53"/>
        <v>0</v>
      </c>
      <c r="J226" s="1" t="str">
        <f t="shared" si="57"/>
        <v>1900</v>
      </c>
      <c r="M226" s="1">
        <f>HLOOKUP('Expense History'!$AD$3,$P$4:$X$2004,ROW('Apartment Expenses'!L226)-3,0)</f>
        <v>0</v>
      </c>
      <c r="N226" s="1">
        <f>IF('Expense History'!$AD$3=Data!$G$4,'Apartment Expenses'!AE226,HLOOKUP('Expense History'!$AD$3,'Apartment Expenses'!$AE$4:$AL$2004,(ROW('Apartment Expenses'!M226)-3)))</f>
        <v>0</v>
      </c>
      <c r="O226" s="1" t="str">
        <f>IF($O$2="ALL",IF(VLOOKUP(AA226,'Expense History'!$AA$6:$AB$36,2,0)="x","include",0),IF(AND(VLOOKUP(AA226,'Expense History'!$AA$6:$AB$36,2,0)="x",AC226=$O$2),"include",0))</f>
        <v>include</v>
      </c>
      <c r="P226" s="1">
        <f>IF(O226="include",IF(AE226&gt;0,1+MAX(P227:P$2005),0),0)</f>
        <v>0</v>
      </c>
      <c r="Q226" s="1">
        <f>IF(AND(ISBLANK(AA225),AE225=0),0,(IF(MAX(Q227:Q$2005)&gt;0,0,ROW(R226))))</f>
        <v>0</v>
      </c>
      <c r="R226" s="1">
        <f>IF($O226="include",IF(AF226&gt;0,1+MAX(R227:R$2005),0),0)</f>
        <v>0</v>
      </c>
      <c r="S226" s="1">
        <f>IF($O226="include",IF(AG226&gt;0,1+MAX(S227:S$2005),0),0)</f>
        <v>0</v>
      </c>
      <c r="T226" s="1">
        <f>IF($O226="include",IF(AH226&gt;0,1+MAX(T227:T$2005),0),0)</f>
        <v>0</v>
      </c>
      <c r="U226" s="1">
        <f>IF($O226="include",IF(AI226&gt;0,1+MAX(U227:U$2005),0),0)</f>
        <v>0</v>
      </c>
      <c r="V226" s="1">
        <f>IF($O226="include",IF(AJ226&gt;0,1+MAX(V227:V$2005),0),0)</f>
        <v>0</v>
      </c>
      <c r="W226" s="1">
        <f>IF($O226="include",IF(AK226&gt;0,1+MAX(W227:W$2005),0),0)</f>
        <v>0</v>
      </c>
      <c r="X226" s="1">
        <f>IF($O226="include",IF(AL226&gt;0,1+MAX(X227:X$2005),0),0)</f>
        <v>0</v>
      </c>
      <c r="Y226" s="22" t="str">
        <f t="shared" si="58"/>
        <v xml:space="preserve">1 - </v>
      </c>
      <c r="AA226" s="42"/>
      <c r="AB226" s="43"/>
      <c r="AC226" s="43"/>
      <c r="AD226" s="44"/>
      <c r="AE226" s="11">
        <f t="shared" si="59"/>
        <v>0</v>
      </c>
      <c r="AF226" s="41"/>
      <c r="AG226" s="41"/>
      <c r="AH226" s="41"/>
      <c r="AI226" s="41"/>
      <c r="AJ226" s="41"/>
      <c r="AK226" s="41"/>
      <c r="AL226" s="41"/>
      <c r="BA226" s="1">
        <f t="shared" si="60"/>
        <v>0</v>
      </c>
      <c r="BB226" s="1">
        <f t="shared" si="61"/>
        <v>0</v>
      </c>
      <c r="BC226" s="1" t="str">
        <f t="shared" si="62"/>
        <v>No</v>
      </c>
      <c r="BD226" s="1">
        <f t="shared" si="63"/>
        <v>0</v>
      </c>
      <c r="BE226" s="1">
        <f t="shared" si="64"/>
        <v>0</v>
      </c>
      <c r="BF226" s="1">
        <f t="shared" si="65"/>
        <v>0</v>
      </c>
      <c r="BG226" s="1">
        <v>222</v>
      </c>
      <c r="BH226" s="1" t="e">
        <f t="shared" si="66"/>
        <v>#N/A</v>
      </c>
      <c r="BI226" s="1">
        <f t="shared" si="68"/>
        <v>2</v>
      </c>
      <c r="BJ226" s="1" t="e">
        <f t="shared" si="67"/>
        <v>#N/A</v>
      </c>
    </row>
    <row r="227" spans="1:62" x14ac:dyDescent="0.25">
      <c r="A227" s="1">
        <f t="shared" si="54"/>
        <v>1</v>
      </c>
      <c r="B227" s="1">
        <f>IF(YEAR(AD227)=$B$3,YEAR('Apartment Expenses'!AD227)&amp;" - "&amp;'Apartment Expenses'!AC227,0)</f>
        <v>0</v>
      </c>
      <c r="C227" s="1">
        <f t="shared" si="55"/>
        <v>0</v>
      </c>
      <c r="E227" s="1">
        <v>223</v>
      </c>
      <c r="F227" s="1">
        <f t="shared" si="56"/>
        <v>1</v>
      </c>
      <c r="G227" s="1">
        <f t="shared" si="52"/>
        <v>0</v>
      </c>
      <c r="H227" s="1">
        <f t="shared" si="53"/>
        <v>0</v>
      </c>
      <c r="J227" s="1" t="str">
        <f t="shared" si="57"/>
        <v>1900</v>
      </c>
      <c r="M227" s="1">
        <f>HLOOKUP('Expense History'!$AD$3,$P$4:$X$2004,ROW('Apartment Expenses'!L227)-3,0)</f>
        <v>0</v>
      </c>
      <c r="N227" s="1">
        <f>IF('Expense History'!$AD$3=Data!$G$4,'Apartment Expenses'!AE227,HLOOKUP('Expense History'!$AD$3,'Apartment Expenses'!$AE$4:$AL$2004,(ROW('Apartment Expenses'!M227)-3)))</f>
        <v>0</v>
      </c>
      <c r="O227" s="1" t="str">
        <f>IF($O$2="ALL",IF(VLOOKUP(AA227,'Expense History'!$AA$6:$AB$36,2,0)="x","include",0),IF(AND(VLOOKUP(AA227,'Expense History'!$AA$6:$AB$36,2,0)="x",AC227=$O$2),"include",0))</f>
        <v>include</v>
      </c>
      <c r="P227" s="1">
        <f>IF(O227="include",IF(AE227&gt;0,1+MAX(P228:P$2005),0),0)</f>
        <v>0</v>
      </c>
      <c r="Q227" s="1">
        <f>IF(AND(ISBLANK(AA226),AE226=0),0,(IF(MAX(Q228:Q$2005)&gt;0,0,ROW(R227))))</f>
        <v>0</v>
      </c>
      <c r="R227" s="1">
        <f>IF($O227="include",IF(AF227&gt;0,1+MAX(R228:R$2005),0),0)</f>
        <v>0</v>
      </c>
      <c r="S227" s="1">
        <f>IF($O227="include",IF(AG227&gt;0,1+MAX(S228:S$2005),0),0)</f>
        <v>0</v>
      </c>
      <c r="T227" s="1">
        <f>IF($O227="include",IF(AH227&gt;0,1+MAX(T228:T$2005),0),0)</f>
        <v>0</v>
      </c>
      <c r="U227" s="1">
        <f>IF($O227="include",IF(AI227&gt;0,1+MAX(U228:U$2005),0),0)</f>
        <v>0</v>
      </c>
      <c r="V227" s="1">
        <f>IF($O227="include",IF(AJ227&gt;0,1+MAX(V228:V$2005),0),0)</f>
        <v>0</v>
      </c>
      <c r="W227" s="1">
        <f>IF($O227="include",IF(AK227&gt;0,1+MAX(W228:W$2005),0),0)</f>
        <v>0</v>
      </c>
      <c r="X227" s="1">
        <f>IF($O227="include",IF(AL227&gt;0,1+MAX(X228:X$2005),0),0)</f>
        <v>0</v>
      </c>
      <c r="Y227" s="22" t="str">
        <f t="shared" si="58"/>
        <v xml:space="preserve">1 - </v>
      </c>
      <c r="AA227" s="42"/>
      <c r="AB227" s="43"/>
      <c r="AC227" s="43"/>
      <c r="AD227" s="44"/>
      <c r="AE227" s="11">
        <f t="shared" si="59"/>
        <v>0</v>
      </c>
      <c r="AF227" s="41"/>
      <c r="AG227" s="41"/>
      <c r="AH227" s="41"/>
      <c r="AI227" s="41"/>
      <c r="AJ227" s="41"/>
      <c r="AK227" s="41"/>
      <c r="AL227" s="41"/>
      <c r="BA227" s="1">
        <f t="shared" si="60"/>
        <v>0</v>
      </c>
      <c r="BB227" s="1">
        <f t="shared" si="61"/>
        <v>0</v>
      </c>
      <c r="BC227" s="1" t="str">
        <f t="shared" si="62"/>
        <v>No</v>
      </c>
      <c r="BD227" s="1">
        <f t="shared" si="63"/>
        <v>0</v>
      </c>
      <c r="BE227" s="1">
        <f t="shared" si="64"/>
        <v>0</v>
      </c>
      <c r="BF227" s="1">
        <f t="shared" si="65"/>
        <v>0</v>
      </c>
      <c r="BG227" s="1">
        <v>223</v>
      </c>
      <c r="BH227" s="1" t="e">
        <f t="shared" si="66"/>
        <v>#N/A</v>
      </c>
      <c r="BI227" s="1">
        <f t="shared" si="68"/>
        <v>2</v>
      </c>
      <c r="BJ227" s="1" t="e">
        <f t="shared" si="67"/>
        <v>#N/A</v>
      </c>
    </row>
    <row r="228" spans="1:62" x14ac:dyDescent="0.25">
      <c r="A228" s="1">
        <f t="shared" si="54"/>
        <v>1</v>
      </c>
      <c r="B228" s="1">
        <f>IF(YEAR(AD228)=$B$3,YEAR('Apartment Expenses'!AD228)&amp;" - "&amp;'Apartment Expenses'!AC228,0)</f>
        <v>0</v>
      </c>
      <c r="C228" s="1">
        <f t="shared" si="55"/>
        <v>0</v>
      </c>
      <c r="E228" s="1">
        <v>224</v>
      </c>
      <c r="F228" s="1">
        <f t="shared" si="56"/>
        <v>1</v>
      </c>
      <c r="G228" s="1">
        <f t="shared" si="52"/>
        <v>0</v>
      </c>
      <c r="H228" s="1">
        <f t="shared" si="53"/>
        <v>0</v>
      </c>
      <c r="J228" s="1" t="str">
        <f t="shared" si="57"/>
        <v>1900</v>
      </c>
      <c r="M228" s="1">
        <f>HLOOKUP('Expense History'!$AD$3,$P$4:$X$2004,ROW('Apartment Expenses'!L228)-3,0)</f>
        <v>0</v>
      </c>
      <c r="N228" s="1">
        <f>IF('Expense History'!$AD$3=Data!$G$4,'Apartment Expenses'!AE228,HLOOKUP('Expense History'!$AD$3,'Apartment Expenses'!$AE$4:$AL$2004,(ROW('Apartment Expenses'!M228)-3)))</f>
        <v>0</v>
      </c>
      <c r="O228" s="1" t="str">
        <f>IF($O$2="ALL",IF(VLOOKUP(AA228,'Expense History'!$AA$6:$AB$36,2,0)="x","include",0),IF(AND(VLOOKUP(AA228,'Expense History'!$AA$6:$AB$36,2,0)="x",AC228=$O$2),"include",0))</f>
        <v>include</v>
      </c>
      <c r="P228" s="1">
        <f>IF(O228="include",IF(AE228&gt;0,1+MAX(P229:P$2005),0),0)</f>
        <v>0</v>
      </c>
      <c r="Q228" s="1">
        <f>IF(AND(ISBLANK(AA227),AE227=0),0,(IF(MAX(Q229:Q$2005)&gt;0,0,ROW(R228))))</f>
        <v>0</v>
      </c>
      <c r="R228" s="1">
        <f>IF($O228="include",IF(AF228&gt;0,1+MAX(R229:R$2005),0),0)</f>
        <v>0</v>
      </c>
      <c r="S228" s="1">
        <f>IF($O228="include",IF(AG228&gt;0,1+MAX(S229:S$2005),0),0)</f>
        <v>0</v>
      </c>
      <c r="T228" s="1">
        <f>IF($O228="include",IF(AH228&gt;0,1+MAX(T229:T$2005),0),0)</f>
        <v>0</v>
      </c>
      <c r="U228" s="1">
        <f>IF($O228="include",IF(AI228&gt;0,1+MAX(U229:U$2005),0),0)</f>
        <v>0</v>
      </c>
      <c r="V228" s="1">
        <f>IF($O228="include",IF(AJ228&gt;0,1+MAX(V229:V$2005),0),0)</f>
        <v>0</v>
      </c>
      <c r="W228" s="1">
        <f>IF($O228="include",IF(AK228&gt;0,1+MAX(W229:W$2005),0),0)</f>
        <v>0</v>
      </c>
      <c r="X228" s="1">
        <f>IF($O228="include",IF(AL228&gt;0,1+MAX(X229:X$2005),0),0)</f>
        <v>0</v>
      </c>
      <c r="Y228" s="22" t="str">
        <f t="shared" si="58"/>
        <v xml:space="preserve">1 - </v>
      </c>
      <c r="AA228" s="42"/>
      <c r="AB228" s="43"/>
      <c r="AC228" s="43"/>
      <c r="AD228" s="44"/>
      <c r="AE228" s="11">
        <f t="shared" si="59"/>
        <v>0</v>
      </c>
      <c r="AF228" s="41"/>
      <c r="AG228" s="41"/>
      <c r="AH228" s="41"/>
      <c r="AI228" s="41"/>
      <c r="AJ228" s="41"/>
      <c r="AK228" s="41"/>
      <c r="AL228" s="41"/>
      <c r="BA228" s="1">
        <f t="shared" si="60"/>
        <v>0</v>
      </c>
      <c r="BB228" s="1">
        <f t="shared" si="61"/>
        <v>0</v>
      </c>
      <c r="BC228" s="1" t="str">
        <f t="shared" si="62"/>
        <v>No</v>
      </c>
      <c r="BD228" s="1">
        <f t="shared" si="63"/>
        <v>0</v>
      </c>
      <c r="BE228" s="1">
        <f t="shared" si="64"/>
        <v>0</v>
      </c>
      <c r="BF228" s="1">
        <f t="shared" si="65"/>
        <v>0</v>
      </c>
      <c r="BG228" s="1">
        <v>224</v>
      </c>
      <c r="BH228" s="1" t="e">
        <f t="shared" si="66"/>
        <v>#N/A</v>
      </c>
      <c r="BI228" s="1">
        <f t="shared" si="68"/>
        <v>2</v>
      </c>
      <c r="BJ228" s="1" t="e">
        <f t="shared" si="67"/>
        <v>#N/A</v>
      </c>
    </row>
    <row r="229" spans="1:62" x14ac:dyDescent="0.25">
      <c r="A229" s="1">
        <f t="shared" si="54"/>
        <v>1</v>
      </c>
      <c r="B229" s="1">
        <f>IF(YEAR(AD229)=$B$3,YEAR('Apartment Expenses'!AD229)&amp;" - "&amp;'Apartment Expenses'!AC229,0)</f>
        <v>0</v>
      </c>
      <c r="C229" s="1">
        <f t="shared" si="55"/>
        <v>0</v>
      </c>
      <c r="E229" s="1">
        <v>225</v>
      </c>
      <c r="F229" s="1">
        <f t="shared" si="56"/>
        <v>1</v>
      </c>
      <c r="G229" s="1">
        <f t="shared" si="52"/>
        <v>0</v>
      </c>
      <c r="H229" s="1">
        <f t="shared" si="53"/>
        <v>0</v>
      </c>
      <c r="J229" s="1" t="str">
        <f t="shared" si="57"/>
        <v>1900</v>
      </c>
      <c r="M229" s="1">
        <f>HLOOKUP('Expense History'!$AD$3,$P$4:$X$2004,ROW('Apartment Expenses'!L229)-3,0)</f>
        <v>0</v>
      </c>
      <c r="N229" s="1">
        <f>IF('Expense History'!$AD$3=Data!$G$4,'Apartment Expenses'!AE229,HLOOKUP('Expense History'!$AD$3,'Apartment Expenses'!$AE$4:$AL$2004,(ROW('Apartment Expenses'!M229)-3)))</f>
        <v>0</v>
      </c>
      <c r="O229" s="1" t="str">
        <f>IF($O$2="ALL",IF(VLOOKUP(AA229,'Expense History'!$AA$6:$AB$36,2,0)="x","include",0),IF(AND(VLOOKUP(AA229,'Expense History'!$AA$6:$AB$36,2,0)="x",AC229=$O$2),"include",0))</f>
        <v>include</v>
      </c>
      <c r="P229" s="1">
        <f>IF(O229="include",IF(AE229&gt;0,1+MAX(P230:P$2005),0),0)</f>
        <v>0</v>
      </c>
      <c r="Q229" s="1">
        <f>IF(AND(ISBLANK(AA228),AE228=0),0,(IF(MAX(Q230:Q$2005)&gt;0,0,ROW(R229))))</f>
        <v>0</v>
      </c>
      <c r="R229" s="1">
        <f>IF($O229="include",IF(AF229&gt;0,1+MAX(R230:R$2005),0),0)</f>
        <v>0</v>
      </c>
      <c r="S229" s="1">
        <f>IF($O229="include",IF(AG229&gt;0,1+MAX(S230:S$2005),0),0)</f>
        <v>0</v>
      </c>
      <c r="T229" s="1">
        <f>IF($O229="include",IF(AH229&gt;0,1+MAX(T230:T$2005),0),0)</f>
        <v>0</v>
      </c>
      <c r="U229" s="1">
        <f>IF($O229="include",IF(AI229&gt;0,1+MAX(U230:U$2005),0),0)</f>
        <v>0</v>
      </c>
      <c r="V229" s="1">
        <f>IF($O229="include",IF(AJ229&gt;0,1+MAX(V230:V$2005),0),0)</f>
        <v>0</v>
      </c>
      <c r="W229" s="1">
        <f>IF($O229="include",IF(AK229&gt;0,1+MAX(W230:W$2005),0),0)</f>
        <v>0</v>
      </c>
      <c r="X229" s="1">
        <f>IF($O229="include",IF(AL229&gt;0,1+MAX(X230:X$2005),0),0)</f>
        <v>0</v>
      </c>
      <c r="Y229" s="22" t="str">
        <f t="shared" si="58"/>
        <v xml:space="preserve">1 - </v>
      </c>
      <c r="AA229" s="42"/>
      <c r="AB229" s="43"/>
      <c r="AC229" s="43"/>
      <c r="AD229" s="44"/>
      <c r="AE229" s="11">
        <f t="shared" si="59"/>
        <v>0</v>
      </c>
      <c r="AF229" s="41"/>
      <c r="AG229" s="41"/>
      <c r="AH229" s="41"/>
      <c r="AI229" s="41"/>
      <c r="AJ229" s="41"/>
      <c r="AK229" s="41"/>
      <c r="AL229" s="41"/>
      <c r="BA229" s="1">
        <f t="shared" si="60"/>
        <v>0</v>
      </c>
      <c r="BB229" s="1">
        <f t="shared" si="61"/>
        <v>0</v>
      </c>
      <c r="BC229" s="1" t="str">
        <f t="shared" si="62"/>
        <v>No</v>
      </c>
      <c r="BD229" s="1">
        <f t="shared" si="63"/>
        <v>0</v>
      </c>
      <c r="BE229" s="1">
        <f t="shared" si="64"/>
        <v>0</v>
      </c>
      <c r="BF229" s="1">
        <f t="shared" si="65"/>
        <v>0</v>
      </c>
      <c r="BG229" s="1">
        <v>225</v>
      </c>
      <c r="BH229" s="1" t="e">
        <f t="shared" si="66"/>
        <v>#N/A</v>
      </c>
      <c r="BI229" s="1">
        <f t="shared" si="68"/>
        <v>2</v>
      </c>
      <c r="BJ229" s="1" t="e">
        <f t="shared" si="67"/>
        <v>#N/A</v>
      </c>
    </row>
    <row r="230" spans="1:62" x14ac:dyDescent="0.25">
      <c r="A230" s="1">
        <f t="shared" si="54"/>
        <v>1</v>
      </c>
      <c r="B230" s="1">
        <f>IF(YEAR(AD230)=$B$3,YEAR('Apartment Expenses'!AD230)&amp;" - "&amp;'Apartment Expenses'!AC230,0)</f>
        <v>0</v>
      </c>
      <c r="C230" s="1">
        <f t="shared" si="55"/>
        <v>0</v>
      </c>
      <c r="E230" s="1">
        <v>226</v>
      </c>
      <c r="F230" s="1">
        <f t="shared" si="56"/>
        <v>1</v>
      </c>
      <c r="G230" s="1">
        <f t="shared" si="52"/>
        <v>0</v>
      </c>
      <c r="H230" s="1">
        <f t="shared" si="53"/>
        <v>0</v>
      </c>
      <c r="J230" s="1" t="str">
        <f t="shared" si="57"/>
        <v>1900</v>
      </c>
      <c r="M230" s="1">
        <f>HLOOKUP('Expense History'!$AD$3,$P$4:$X$2004,ROW('Apartment Expenses'!L230)-3,0)</f>
        <v>0</v>
      </c>
      <c r="N230" s="1">
        <f>IF('Expense History'!$AD$3=Data!$G$4,'Apartment Expenses'!AE230,HLOOKUP('Expense History'!$AD$3,'Apartment Expenses'!$AE$4:$AL$2004,(ROW('Apartment Expenses'!M230)-3)))</f>
        <v>0</v>
      </c>
      <c r="O230" s="1" t="str">
        <f>IF($O$2="ALL",IF(VLOOKUP(AA230,'Expense History'!$AA$6:$AB$36,2,0)="x","include",0),IF(AND(VLOOKUP(AA230,'Expense History'!$AA$6:$AB$36,2,0)="x",AC230=$O$2),"include",0))</f>
        <v>include</v>
      </c>
      <c r="P230" s="1">
        <f>IF(O230="include",IF(AE230&gt;0,1+MAX(P231:P$2005),0),0)</f>
        <v>0</v>
      </c>
      <c r="Q230" s="1">
        <f>IF(AND(ISBLANK(AA229),AE229=0),0,(IF(MAX(Q231:Q$2005)&gt;0,0,ROW(R230))))</f>
        <v>0</v>
      </c>
      <c r="R230" s="1">
        <f>IF($O230="include",IF(AF230&gt;0,1+MAX(R231:R$2005),0),0)</f>
        <v>0</v>
      </c>
      <c r="S230" s="1">
        <f>IF($O230="include",IF(AG230&gt;0,1+MAX(S231:S$2005),0),0)</f>
        <v>0</v>
      </c>
      <c r="T230" s="1">
        <f>IF($O230="include",IF(AH230&gt;0,1+MAX(T231:T$2005),0),0)</f>
        <v>0</v>
      </c>
      <c r="U230" s="1">
        <f>IF($O230="include",IF(AI230&gt;0,1+MAX(U231:U$2005),0),0)</f>
        <v>0</v>
      </c>
      <c r="V230" s="1">
        <f>IF($O230="include",IF(AJ230&gt;0,1+MAX(V231:V$2005),0),0)</f>
        <v>0</v>
      </c>
      <c r="W230" s="1">
        <f>IF($O230="include",IF(AK230&gt;0,1+MAX(W231:W$2005),0),0)</f>
        <v>0</v>
      </c>
      <c r="X230" s="1">
        <f>IF($O230="include",IF(AL230&gt;0,1+MAX(X231:X$2005),0),0)</f>
        <v>0</v>
      </c>
      <c r="Y230" s="22" t="str">
        <f t="shared" si="58"/>
        <v xml:space="preserve">1 - </v>
      </c>
      <c r="AA230" s="42"/>
      <c r="AB230" s="43"/>
      <c r="AC230" s="43"/>
      <c r="AD230" s="44"/>
      <c r="AE230" s="11">
        <f t="shared" si="59"/>
        <v>0</v>
      </c>
      <c r="AF230" s="41"/>
      <c r="AG230" s="41"/>
      <c r="AH230" s="41"/>
      <c r="AI230" s="41"/>
      <c r="AJ230" s="41"/>
      <c r="AK230" s="41"/>
      <c r="AL230" s="41"/>
      <c r="BA230" s="1">
        <f t="shared" si="60"/>
        <v>0</v>
      </c>
      <c r="BB230" s="1">
        <f t="shared" si="61"/>
        <v>0</v>
      </c>
      <c r="BC230" s="1" t="str">
        <f t="shared" si="62"/>
        <v>No</v>
      </c>
      <c r="BD230" s="1">
        <f t="shared" si="63"/>
        <v>0</v>
      </c>
      <c r="BE230" s="1">
        <f t="shared" si="64"/>
        <v>0</v>
      </c>
      <c r="BF230" s="1">
        <f t="shared" si="65"/>
        <v>0</v>
      </c>
      <c r="BG230" s="1">
        <v>226</v>
      </c>
      <c r="BH230" s="1" t="e">
        <f t="shared" si="66"/>
        <v>#N/A</v>
      </c>
      <c r="BI230" s="1">
        <f t="shared" si="68"/>
        <v>2</v>
      </c>
      <c r="BJ230" s="1" t="e">
        <f t="shared" si="67"/>
        <v>#N/A</v>
      </c>
    </row>
    <row r="231" spans="1:62" x14ac:dyDescent="0.25">
      <c r="A231" s="1">
        <f t="shared" si="54"/>
        <v>1</v>
      </c>
      <c r="B231" s="1">
        <f>IF(YEAR(AD231)=$B$3,YEAR('Apartment Expenses'!AD231)&amp;" - "&amp;'Apartment Expenses'!AC231,0)</f>
        <v>0</v>
      </c>
      <c r="C231" s="1">
        <f t="shared" si="55"/>
        <v>0</v>
      </c>
      <c r="E231" s="1">
        <v>227</v>
      </c>
      <c r="F231" s="1">
        <f t="shared" si="56"/>
        <v>1</v>
      </c>
      <c r="G231" s="1">
        <f t="shared" si="52"/>
        <v>0</v>
      </c>
      <c r="H231" s="1">
        <f t="shared" si="53"/>
        <v>0</v>
      </c>
      <c r="J231" s="1" t="str">
        <f t="shared" si="57"/>
        <v>1900</v>
      </c>
      <c r="M231" s="1">
        <f>HLOOKUP('Expense History'!$AD$3,$P$4:$X$2004,ROW('Apartment Expenses'!L231)-3,0)</f>
        <v>0</v>
      </c>
      <c r="N231" s="1">
        <f>IF('Expense History'!$AD$3=Data!$G$4,'Apartment Expenses'!AE231,HLOOKUP('Expense History'!$AD$3,'Apartment Expenses'!$AE$4:$AL$2004,(ROW('Apartment Expenses'!M231)-3)))</f>
        <v>0</v>
      </c>
      <c r="O231" s="1" t="str">
        <f>IF($O$2="ALL",IF(VLOOKUP(AA231,'Expense History'!$AA$6:$AB$36,2,0)="x","include",0),IF(AND(VLOOKUP(AA231,'Expense History'!$AA$6:$AB$36,2,0)="x",AC231=$O$2),"include",0))</f>
        <v>include</v>
      </c>
      <c r="P231" s="1">
        <f>IF(O231="include",IF(AE231&gt;0,1+MAX(P232:P$2005),0),0)</f>
        <v>0</v>
      </c>
      <c r="Q231" s="1">
        <f>IF(AND(ISBLANK(AA230),AE230=0),0,(IF(MAX(Q232:Q$2005)&gt;0,0,ROW(R231))))</f>
        <v>0</v>
      </c>
      <c r="R231" s="1">
        <f>IF($O231="include",IF(AF231&gt;0,1+MAX(R232:R$2005),0),0)</f>
        <v>0</v>
      </c>
      <c r="S231" s="1">
        <f>IF($O231="include",IF(AG231&gt;0,1+MAX(S232:S$2005),0),0)</f>
        <v>0</v>
      </c>
      <c r="T231" s="1">
        <f>IF($O231="include",IF(AH231&gt;0,1+MAX(T232:T$2005),0),0)</f>
        <v>0</v>
      </c>
      <c r="U231" s="1">
        <f>IF($O231="include",IF(AI231&gt;0,1+MAX(U232:U$2005),0),0)</f>
        <v>0</v>
      </c>
      <c r="V231" s="1">
        <f>IF($O231="include",IF(AJ231&gt;0,1+MAX(V232:V$2005),0),0)</f>
        <v>0</v>
      </c>
      <c r="W231" s="1">
        <f>IF($O231="include",IF(AK231&gt;0,1+MAX(W232:W$2005),0),0)</f>
        <v>0</v>
      </c>
      <c r="X231" s="1">
        <f>IF($O231="include",IF(AL231&gt;0,1+MAX(X232:X$2005),0),0)</f>
        <v>0</v>
      </c>
      <c r="Y231" s="22" t="str">
        <f t="shared" si="58"/>
        <v xml:space="preserve">1 - </v>
      </c>
      <c r="AA231" s="42"/>
      <c r="AB231" s="43"/>
      <c r="AC231" s="43"/>
      <c r="AD231" s="44"/>
      <c r="AE231" s="11">
        <f t="shared" si="59"/>
        <v>0</v>
      </c>
      <c r="AF231" s="41"/>
      <c r="AG231" s="41"/>
      <c r="AH231" s="41"/>
      <c r="AI231" s="41"/>
      <c r="AJ231" s="41"/>
      <c r="AK231" s="41"/>
      <c r="AL231" s="41"/>
      <c r="BA231" s="1">
        <f t="shared" si="60"/>
        <v>0</v>
      </c>
      <c r="BB231" s="1">
        <f t="shared" si="61"/>
        <v>0</v>
      </c>
      <c r="BC231" s="1" t="str">
        <f t="shared" si="62"/>
        <v>No</v>
      </c>
      <c r="BD231" s="1">
        <f t="shared" si="63"/>
        <v>0</v>
      </c>
      <c r="BE231" s="1">
        <f t="shared" si="64"/>
        <v>0</v>
      </c>
      <c r="BF231" s="1">
        <f t="shared" si="65"/>
        <v>0</v>
      </c>
      <c r="BG231" s="1">
        <v>227</v>
      </c>
      <c r="BH231" s="1" t="e">
        <f t="shared" si="66"/>
        <v>#N/A</v>
      </c>
      <c r="BI231" s="1">
        <f t="shared" si="68"/>
        <v>2</v>
      </c>
      <c r="BJ231" s="1" t="e">
        <f t="shared" si="67"/>
        <v>#N/A</v>
      </c>
    </row>
    <row r="232" spans="1:62" x14ac:dyDescent="0.25">
      <c r="A232" s="1">
        <f t="shared" si="54"/>
        <v>1</v>
      </c>
      <c r="B232" s="1">
        <f>IF(YEAR(AD232)=$B$3,YEAR('Apartment Expenses'!AD232)&amp;" - "&amp;'Apartment Expenses'!AC232,0)</f>
        <v>0</v>
      </c>
      <c r="C232" s="1">
        <f t="shared" si="55"/>
        <v>0</v>
      </c>
      <c r="E232" s="1">
        <v>228</v>
      </c>
      <c r="F232" s="1">
        <f t="shared" si="56"/>
        <v>1</v>
      </c>
      <c r="G232" s="1">
        <f t="shared" si="52"/>
        <v>0</v>
      </c>
      <c r="H232" s="1">
        <f t="shared" si="53"/>
        <v>0</v>
      </c>
      <c r="J232" s="1" t="str">
        <f t="shared" si="57"/>
        <v>1900</v>
      </c>
      <c r="M232" s="1">
        <f>HLOOKUP('Expense History'!$AD$3,$P$4:$X$2004,ROW('Apartment Expenses'!L232)-3,0)</f>
        <v>0</v>
      </c>
      <c r="N232" s="1">
        <f>IF('Expense History'!$AD$3=Data!$G$4,'Apartment Expenses'!AE232,HLOOKUP('Expense History'!$AD$3,'Apartment Expenses'!$AE$4:$AL$2004,(ROW('Apartment Expenses'!M232)-3)))</f>
        <v>0</v>
      </c>
      <c r="O232" s="1" t="str">
        <f>IF($O$2="ALL",IF(VLOOKUP(AA232,'Expense History'!$AA$6:$AB$36,2,0)="x","include",0),IF(AND(VLOOKUP(AA232,'Expense History'!$AA$6:$AB$36,2,0)="x",AC232=$O$2),"include",0))</f>
        <v>include</v>
      </c>
      <c r="P232" s="1">
        <f>IF(O232="include",IF(AE232&gt;0,1+MAX(P233:P$2005),0),0)</f>
        <v>0</v>
      </c>
      <c r="Q232" s="1">
        <f>IF(AND(ISBLANK(AA231),AE231=0),0,(IF(MAX(Q233:Q$2005)&gt;0,0,ROW(R232))))</f>
        <v>0</v>
      </c>
      <c r="R232" s="1">
        <f>IF($O232="include",IF(AF232&gt;0,1+MAX(R233:R$2005),0),0)</f>
        <v>0</v>
      </c>
      <c r="S232" s="1">
        <f>IF($O232="include",IF(AG232&gt;0,1+MAX(S233:S$2005),0),0)</f>
        <v>0</v>
      </c>
      <c r="T232" s="1">
        <f>IF($O232="include",IF(AH232&gt;0,1+MAX(T233:T$2005),0),0)</f>
        <v>0</v>
      </c>
      <c r="U232" s="1">
        <f>IF($O232="include",IF(AI232&gt;0,1+MAX(U233:U$2005),0),0)</f>
        <v>0</v>
      </c>
      <c r="V232" s="1">
        <f>IF($O232="include",IF(AJ232&gt;0,1+MAX(V233:V$2005),0),0)</f>
        <v>0</v>
      </c>
      <c r="W232" s="1">
        <f>IF($O232="include",IF(AK232&gt;0,1+MAX(W233:W$2005),0),0)</f>
        <v>0</v>
      </c>
      <c r="X232" s="1">
        <f>IF($O232="include",IF(AL232&gt;0,1+MAX(X233:X$2005),0),0)</f>
        <v>0</v>
      </c>
      <c r="Y232" s="22" t="str">
        <f t="shared" si="58"/>
        <v xml:space="preserve">1 - </v>
      </c>
      <c r="AA232" s="42"/>
      <c r="AB232" s="43"/>
      <c r="AC232" s="43"/>
      <c r="AD232" s="44"/>
      <c r="AE232" s="11">
        <f t="shared" si="59"/>
        <v>0</v>
      </c>
      <c r="AF232" s="41"/>
      <c r="AG232" s="41"/>
      <c r="AH232" s="41"/>
      <c r="AI232" s="41"/>
      <c r="AJ232" s="41"/>
      <c r="AK232" s="41"/>
      <c r="AL232" s="41"/>
      <c r="BA232" s="1">
        <f t="shared" si="60"/>
        <v>0</v>
      </c>
      <c r="BB232" s="1">
        <f t="shared" si="61"/>
        <v>0</v>
      </c>
      <c r="BC232" s="1" t="str">
        <f t="shared" si="62"/>
        <v>No</v>
      </c>
      <c r="BD232" s="1">
        <f t="shared" si="63"/>
        <v>0</v>
      </c>
      <c r="BE232" s="1">
        <f t="shared" si="64"/>
        <v>0</v>
      </c>
      <c r="BF232" s="1">
        <f t="shared" si="65"/>
        <v>0</v>
      </c>
      <c r="BG232" s="1">
        <v>228</v>
      </c>
      <c r="BH232" s="1" t="e">
        <f t="shared" si="66"/>
        <v>#N/A</v>
      </c>
      <c r="BI232" s="1">
        <f t="shared" si="68"/>
        <v>2</v>
      </c>
      <c r="BJ232" s="1" t="e">
        <f t="shared" si="67"/>
        <v>#N/A</v>
      </c>
    </row>
    <row r="233" spans="1:62" x14ac:dyDescent="0.25">
      <c r="A233" s="1">
        <f t="shared" si="54"/>
        <v>1</v>
      </c>
      <c r="B233" s="1">
        <f>IF(YEAR(AD233)=$B$3,YEAR('Apartment Expenses'!AD233)&amp;" - "&amp;'Apartment Expenses'!AC233,0)</f>
        <v>0</v>
      </c>
      <c r="C233" s="1">
        <f t="shared" si="55"/>
        <v>0</v>
      </c>
      <c r="E233" s="1">
        <v>229</v>
      </c>
      <c r="F233" s="1">
        <f t="shared" si="56"/>
        <v>1</v>
      </c>
      <c r="G233" s="1">
        <f t="shared" si="52"/>
        <v>0</v>
      </c>
      <c r="H233" s="1">
        <f t="shared" si="53"/>
        <v>0</v>
      </c>
      <c r="J233" s="1" t="str">
        <f t="shared" si="57"/>
        <v>1900</v>
      </c>
      <c r="M233" s="1">
        <f>HLOOKUP('Expense History'!$AD$3,$P$4:$X$2004,ROW('Apartment Expenses'!L233)-3,0)</f>
        <v>0</v>
      </c>
      <c r="N233" s="1">
        <f>IF('Expense History'!$AD$3=Data!$G$4,'Apartment Expenses'!AE233,HLOOKUP('Expense History'!$AD$3,'Apartment Expenses'!$AE$4:$AL$2004,(ROW('Apartment Expenses'!M233)-3)))</f>
        <v>0</v>
      </c>
      <c r="O233" s="1" t="str">
        <f>IF($O$2="ALL",IF(VLOOKUP(AA233,'Expense History'!$AA$6:$AB$36,2,0)="x","include",0),IF(AND(VLOOKUP(AA233,'Expense History'!$AA$6:$AB$36,2,0)="x",AC233=$O$2),"include",0))</f>
        <v>include</v>
      </c>
      <c r="P233" s="1">
        <f>IF(O233="include",IF(AE233&gt;0,1+MAX(P234:P$2005),0),0)</f>
        <v>0</v>
      </c>
      <c r="Q233" s="1">
        <f>IF(AND(ISBLANK(AA232),AE232=0),0,(IF(MAX(Q234:Q$2005)&gt;0,0,ROW(R233))))</f>
        <v>0</v>
      </c>
      <c r="R233" s="1">
        <f>IF($O233="include",IF(AF233&gt;0,1+MAX(R234:R$2005),0),0)</f>
        <v>0</v>
      </c>
      <c r="S233" s="1">
        <f>IF($O233="include",IF(AG233&gt;0,1+MAX(S234:S$2005),0),0)</f>
        <v>0</v>
      </c>
      <c r="T233" s="1">
        <f>IF($O233="include",IF(AH233&gt;0,1+MAX(T234:T$2005),0),0)</f>
        <v>0</v>
      </c>
      <c r="U233" s="1">
        <f>IF($O233="include",IF(AI233&gt;0,1+MAX(U234:U$2005),0),0)</f>
        <v>0</v>
      </c>
      <c r="V233" s="1">
        <f>IF($O233="include",IF(AJ233&gt;0,1+MAX(V234:V$2005),0),0)</f>
        <v>0</v>
      </c>
      <c r="W233" s="1">
        <f>IF($O233="include",IF(AK233&gt;0,1+MAX(W234:W$2005),0),0)</f>
        <v>0</v>
      </c>
      <c r="X233" s="1">
        <f>IF($O233="include",IF(AL233&gt;0,1+MAX(X234:X$2005),0),0)</f>
        <v>0</v>
      </c>
      <c r="Y233" s="22" t="str">
        <f t="shared" si="58"/>
        <v xml:space="preserve">1 - </v>
      </c>
      <c r="AA233" s="42"/>
      <c r="AB233" s="43"/>
      <c r="AC233" s="43"/>
      <c r="AD233" s="44"/>
      <c r="AE233" s="11">
        <f t="shared" si="59"/>
        <v>0</v>
      </c>
      <c r="AF233" s="41"/>
      <c r="AG233" s="41"/>
      <c r="AH233" s="41"/>
      <c r="AI233" s="41"/>
      <c r="AJ233" s="41"/>
      <c r="AK233" s="41"/>
      <c r="AL233" s="41"/>
      <c r="BA233" s="1">
        <f t="shared" si="60"/>
        <v>0</v>
      </c>
      <c r="BB233" s="1">
        <f t="shared" si="61"/>
        <v>0</v>
      </c>
      <c r="BC233" s="1" t="str">
        <f t="shared" si="62"/>
        <v>No</v>
      </c>
      <c r="BD233" s="1">
        <f t="shared" si="63"/>
        <v>0</v>
      </c>
      <c r="BE233" s="1">
        <f t="shared" si="64"/>
        <v>0</v>
      </c>
      <c r="BF233" s="1">
        <f t="shared" si="65"/>
        <v>0</v>
      </c>
      <c r="BG233" s="1">
        <v>229</v>
      </c>
      <c r="BH233" s="1" t="e">
        <f t="shared" si="66"/>
        <v>#N/A</v>
      </c>
      <c r="BI233" s="1">
        <f t="shared" si="68"/>
        <v>2</v>
      </c>
      <c r="BJ233" s="1" t="e">
        <f t="shared" si="67"/>
        <v>#N/A</v>
      </c>
    </row>
    <row r="234" spans="1:62" x14ac:dyDescent="0.25">
      <c r="A234" s="1">
        <f t="shared" si="54"/>
        <v>1</v>
      </c>
      <c r="B234" s="1">
        <f>IF(YEAR(AD234)=$B$3,YEAR('Apartment Expenses'!AD234)&amp;" - "&amp;'Apartment Expenses'!AC234,0)</f>
        <v>0</v>
      </c>
      <c r="C234" s="1">
        <f t="shared" si="55"/>
        <v>0</v>
      </c>
      <c r="E234" s="1">
        <v>230</v>
      </c>
      <c r="F234" s="1">
        <f t="shared" si="56"/>
        <v>1</v>
      </c>
      <c r="G234" s="1">
        <f t="shared" si="52"/>
        <v>0</v>
      </c>
      <c r="H234" s="1">
        <f t="shared" si="53"/>
        <v>0</v>
      </c>
      <c r="J234" s="1" t="str">
        <f t="shared" si="57"/>
        <v>1900</v>
      </c>
      <c r="M234" s="1">
        <f>HLOOKUP('Expense History'!$AD$3,$P$4:$X$2004,ROW('Apartment Expenses'!L234)-3,0)</f>
        <v>0</v>
      </c>
      <c r="N234" s="1">
        <f>IF('Expense History'!$AD$3=Data!$G$4,'Apartment Expenses'!AE234,HLOOKUP('Expense History'!$AD$3,'Apartment Expenses'!$AE$4:$AL$2004,(ROW('Apartment Expenses'!M234)-3)))</f>
        <v>0</v>
      </c>
      <c r="O234" s="1" t="str">
        <f>IF($O$2="ALL",IF(VLOOKUP(AA234,'Expense History'!$AA$6:$AB$36,2,0)="x","include",0),IF(AND(VLOOKUP(AA234,'Expense History'!$AA$6:$AB$36,2,0)="x",AC234=$O$2),"include",0))</f>
        <v>include</v>
      </c>
      <c r="P234" s="1">
        <f>IF(O234="include",IF(AE234&gt;0,1+MAX(P235:P$2005),0),0)</f>
        <v>0</v>
      </c>
      <c r="Q234" s="1">
        <f>IF(AND(ISBLANK(AA233),AE233=0),0,(IF(MAX(Q235:Q$2005)&gt;0,0,ROW(R234))))</f>
        <v>0</v>
      </c>
      <c r="R234" s="1">
        <f>IF($O234="include",IF(AF234&gt;0,1+MAX(R235:R$2005),0),0)</f>
        <v>0</v>
      </c>
      <c r="S234" s="1">
        <f>IF($O234="include",IF(AG234&gt;0,1+MAX(S235:S$2005),0),0)</f>
        <v>0</v>
      </c>
      <c r="T234" s="1">
        <f>IF($O234="include",IF(AH234&gt;0,1+MAX(T235:T$2005),0),0)</f>
        <v>0</v>
      </c>
      <c r="U234" s="1">
        <f>IF($O234="include",IF(AI234&gt;0,1+MAX(U235:U$2005),0),0)</f>
        <v>0</v>
      </c>
      <c r="V234" s="1">
        <f>IF($O234="include",IF(AJ234&gt;0,1+MAX(V235:V$2005),0),0)</f>
        <v>0</v>
      </c>
      <c r="W234" s="1">
        <f>IF($O234="include",IF(AK234&gt;0,1+MAX(W235:W$2005),0),0)</f>
        <v>0</v>
      </c>
      <c r="X234" s="1">
        <f>IF($O234="include",IF(AL234&gt;0,1+MAX(X235:X$2005),0),0)</f>
        <v>0</v>
      </c>
      <c r="Y234" s="22" t="str">
        <f t="shared" si="58"/>
        <v xml:space="preserve">1 - </v>
      </c>
      <c r="AA234" s="42"/>
      <c r="AB234" s="43"/>
      <c r="AC234" s="43"/>
      <c r="AD234" s="44"/>
      <c r="AE234" s="11">
        <f t="shared" si="59"/>
        <v>0</v>
      </c>
      <c r="AF234" s="41"/>
      <c r="AG234" s="41"/>
      <c r="AH234" s="41"/>
      <c r="AI234" s="41"/>
      <c r="AJ234" s="41"/>
      <c r="AK234" s="41"/>
      <c r="AL234" s="41"/>
      <c r="BA234" s="1">
        <f t="shared" si="60"/>
        <v>0</v>
      </c>
      <c r="BB234" s="1">
        <f t="shared" si="61"/>
        <v>0</v>
      </c>
      <c r="BC234" s="1" t="str">
        <f t="shared" si="62"/>
        <v>No</v>
      </c>
      <c r="BD234" s="1">
        <f t="shared" si="63"/>
        <v>0</v>
      </c>
      <c r="BE234" s="1">
        <f t="shared" si="64"/>
        <v>0</v>
      </c>
      <c r="BF234" s="1">
        <f t="shared" si="65"/>
        <v>0</v>
      </c>
      <c r="BG234" s="1">
        <v>230</v>
      </c>
      <c r="BH234" s="1" t="e">
        <f t="shared" si="66"/>
        <v>#N/A</v>
      </c>
      <c r="BI234" s="1">
        <f t="shared" si="68"/>
        <v>2</v>
      </c>
      <c r="BJ234" s="1" t="e">
        <f t="shared" si="67"/>
        <v>#N/A</v>
      </c>
    </row>
    <row r="235" spans="1:62" x14ac:dyDescent="0.25">
      <c r="A235" s="1">
        <f t="shared" si="54"/>
        <v>1</v>
      </c>
      <c r="B235" s="1">
        <f>IF(YEAR(AD235)=$B$3,YEAR('Apartment Expenses'!AD235)&amp;" - "&amp;'Apartment Expenses'!AC235,0)</f>
        <v>0</v>
      </c>
      <c r="C235" s="1">
        <f t="shared" si="55"/>
        <v>0</v>
      </c>
      <c r="E235" s="1">
        <v>231</v>
      </c>
      <c r="F235" s="1">
        <f t="shared" si="56"/>
        <v>1</v>
      </c>
      <c r="G235" s="1">
        <f t="shared" si="52"/>
        <v>0</v>
      </c>
      <c r="H235" s="1">
        <f t="shared" si="53"/>
        <v>0</v>
      </c>
      <c r="J235" s="1" t="str">
        <f t="shared" si="57"/>
        <v>1900</v>
      </c>
      <c r="M235" s="1">
        <f>HLOOKUP('Expense History'!$AD$3,$P$4:$X$2004,ROW('Apartment Expenses'!L235)-3,0)</f>
        <v>0</v>
      </c>
      <c r="N235" s="1">
        <f>IF('Expense History'!$AD$3=Data!$G$4,'Apartment Expenses'!AE235,HLOOKUP('Expense History'!$AD$3,'Apartment Expenses'!$AE$4:$AL$2004,(ROW('Apartment Expenses'!M235)-3)))</f>
        <v>0</v>
      </c>
      <c r="O235" s="1" t="str">
        <f>IF($O$2="ALL",IF(VLOOKUP(AA235,'Expense History'!$AA$6:$AB$36,2,0)="x","include",0),IF(AND(VLOOKUP(AA235,'Expense History'!$AA$6:$AB$36,2,0)="x",AC235=$O$2),"include",0))</f>
        <v>include</v>
      </c>
      <c r="P235" s="1">
        <f>IF(O235="include",IF(AE235&gt;0,1+MAX(P236:P$2005),0),0)</f>
        <v>0</v>
      </c>
      <c r="Q235" s="1">
        <f>IF(AND(ISBLANK(AA234),AE234=0),0,(IF(MAX(Q236:Q$2005)&gt;0,0,ROW(R235))))</f>
        <v>0</v>
      </c>
      <c r="R235" s="1">
        <f>IF($O235="include",IF(AF235&gt;0,1+MAX(R236:R$2005),0),0)</f>
        <v>0</v>
      </c>
      <c r="S235" s="1">
        <f>IF($O235="include",IF(AG235&gt;0,1+MAX(S236:S$2005),0),0)</f>
        <v>0</v>
      </c>
      <c r="T235" s="1">
        <f>IF($O235="include",IF(AH235&gt;0,1+MAX(T236:T$2005),0),0)</f>
        <v>0</v>
      </c>
      <c r="U235" s="1">
        <f>IF($O235="include",IF(AI235&gt;0,1+MAX(U236:U$2005),0),0)</f>
        <v>0</v>
      </c>
      <c r="V235" s="1">
        <f>IF($O235="include",IF(AJ235&gt;0,1+MAX(V236:V$2005),0),0)</f>
        <v>0</v>
      </c>
      <c r="W235" s="1">
        <f>IF($O235="include",IF(AK235&gt;0,1+MAX(W236:W$2005),0),0)</f>
        <v>0</v>
      </c>
      <c r="X235" s="1">
        <f>IF($O235="include",IF(AL235&gt;0,1+MAX(X236:X$2005),0),0)</f>
        <v>0</v>
      </c>
      <c r="Y235" s="22" t="str">
        <f t="shared" si="58"/>
        <v xml:space="preserve">1 - </v>
      </c>
      <c r="AA235" s="42"/>
      <c r="AB235" s="43"/>
      <c r="AC235" s="43"/>
      <c r="AD235" s="44"/>
      <c r="AE235" s="11">
        <f t="shared" si="59"/>
        <v>0</v>
      </c>
      <c r="AF235" s="41"/>
      <c r="AG235" s="41"/>
      <c r="AH235" s="41"/>
      <c r="AI235" s="41"/>
      <c r="AJ235" s="41"/>
      <c r="AK235" s="41"/>
      <c r="AL235" s="41"/>
      <c r="BA235" s="1">
        <f t="shared" si="60"/>
        <v>0</v>
      </c>
      <c r="BB235" s="1">
        <f t="shared" si="61"/>
        <v>0</v>
      </c>
      <c r="BC235" s="1" t="str">
        <f t="shared" si="62"/>
        <v>No</v>
      </c>
      <c r="BD235" s="1">
        <f t="shared" si="63"/>
        <v>0</v>
      </c>
      <c r="BE235" s="1">
        <f t="shared" si="64"/>
        <v>0</v>
      </c>
      <c r="BF235" s="1">
        <f t="shared" si="65"/>
        <v>0</v>
      </c>
      <c r="BG235" s="1">
        <v>231</v>
      </c>
      <c r="BH235" s="1" t="e">
        <f t="shared" si="66"/>
        <v>#N/A</v>
      </c>
      <c r="BI235" s="1">
        <f t="shared" si="68"/>
        <v>2</v>
      </c>
      <c r="BJ235" s="1" t="e">
        <f t="shared" si="67"/>
        <v>#N/A</v>
      </c>
    </row>
    <row r="236" spans="1:62" x14ac:dyDescent="0.25">
      <c r="A236" s="1">
        <f t="shared" si="54"/>
        <v>1</v>
      </c>
      <c r="B236" s="1">
        <f>IF(YEAR(AD236)=$B$3,YEAR('Apartment Expenses'!AD236)&amp;" - "&amp;'Apartment Expenses'!AC236,0)</f>
        <v>0</v>
      </c>
      <c r="C236" s="1">
        <f t="shared" si="55"/>
        <v>0</v>
      </c>
      <c r="E236" s="1">
        <v>232</v>
      </c>
      <c r="F236" s="1">
        <f t="shared" si="56"/>
        <v>1</v>
      </c>
      <c r="G236" s="1">
        <f t="shared" si="52"/>
        <v>0</v>
      </c>
      <c r="H236" s="1">
        <f t="shared" si="53"/>
        <v>0</v>
      </c>
      <c r="J236" s="1" t="str">
        <f t="shared" si="57"/>
        <v>1900</v>
      </c>
      <c r="M236" s="1">
        <f>HLOOKUP('Expense History'!$AD$3,$P$4:$X$2004,ROW('Apartment Expenses'!L236)-3,0)</f>
        <v>0</v>
      </c>
      <c r="N236" s="1">
        <f>IF('Expense History'!$AD$3=Data!$G$4,'Apartment Expenses'!AE236,HLOOKUP('Expense History'!$AD$3,'Apartment Expenses'!$AE$4:$AL$2004,(ROW('Apartment Expenses'!M236)-3)))</f>
        <v>0</v>
      </c>
      <c r="O236" s="1" t="str">
        <f>IF($O$2="ALL",IF(VLOOKUP(AA236,'Expense History'!$AA$6:$AB$36,2,0)="x","include",0),IF(AND(VLOOKUP(AA236,'Expense History'!$AA$6:$AB$36,2,0)="x",AC236=$O$2),"include",0))</f>
        <v>include</v>
      </c>
      <c r="P236" s="1">
        <f>IF(O236="include",IF(AE236&gt;0,1+MAX(P237:P$2005),0),0)</f>
        <v>0</v>
      </c>
      <c r="Q236" s="1">
        <f>IF(AND(ISBLANK(AA235),AE235=0),0,(IF(MAX(Q237:Q$2005)&gt;0,0,ROW(R236))))</f>
        <v>0</v>
      </c>
      <c r="R236" s="1">
        <f>IF($O236="include",IF(AF236&gt;0,1+MAX(R237:R$2005),0),0)</f>
        <v>0</v>
      </c>
      <c r="S236" s="1">
        <f>IF($O236="include",IF(AG236&gt;0,1+MAX(S237:S$2005),0),0)</f>
        <v>0</v>
      </c>
      <c r="T236" s="1">
        <f>IF($O236="include",IF(AH236&gt;0,1+MAX(T237:T$2005),0),0)</f>
        <v>0</v>
      </c>
      <c r="U236" s="1">
        <f>IF($O236="include",IF(AI236&gt;0,1+MAX(U237:U$2005),0),0)</f>
        <v>0</v>
      </c>
      <c r="V236" s="1">
        <f>IF($O236="include",IF(AJ236&gt;0,1+MAX(V237:V$2005),0),0)</f>
        <v>0</v>
      </c>
      <c r="W236" s="1">
        <f>IF($O236="include",IF(AK236&gt;0,1+MAX(W237:W$2005),0),0)</f>
        <v>0</v>
      </c>
      <c r="X236" s="1">
        <f>IF($O236="include",IF(AL236&gt;0,1+MAX(X237:X$2005),0),0)</f>
        <v>0</v>
      </c>
      <c r="Y236" s="22" t="str">
        <f t="shared" si="58"/>
        <v xml:space="preserve">1 - </v>
      </c>
      <c r="AA236" s="42"/>
      <c r="AB236" s="43"/>
      <c r="AC236" s="43"/>
      <c r="AD236" s="44"/>
      <c r="AE236" s="11">
        <f t="shared" si="59"/>
        <v>0</v>
      </c>
      <c r="AF236" s="41"/>
      <c r="AG236" s="41"/>
      <c r="AH236" s="41"/>
      <c r="AI236" s="41"/>
      <c r="AJ236" s="41"/>
      <c r="AK236" s="41"/>
      <c r="AL236" s="41"/>
      <c r="BA236" s="1">
        <f t="shared" si="60"/>
        <v>0</v>
      </c>
      <c r="BB236" s="1">
        <f t="shared" si="61"/>
        <v>0</v>
      </c>
      <c r="BC236" s="1" t="str">
        <f t="shared" si="62"/>
        <v>No</v>
      </c>
      <c r="BD236" s="1">
        <f t="shared" si="63"/>
        <v>0</v>
      </c>
      <c r="BE236" s="1">
        <f t="shared" si="64"/>
        <v>0</v>
      </c>
      <c r="BF236" s="1">
        <f t="shared" si="65"/>
        <v>0</v>
      </c>
      <c r="BG236" s="1">
        <v>232</v>
      </c>
      <c r="BH236" s="1" t="e">
        <f t="shared" si="66"/>
        <v>#N/A</v>
      </c>
      <c r="BI236" s="1">
        <f t="shared" si="68"/>
        <v>2</v>
      </c>
      <c r="BJ236" s="1" t="e">
        <f t="shared" si="67"/>
        <v>#N/A</v>
      </c>
    </row>
    <row r="237" spans="1:62" x14ac:dyDescent="0.25">
      <c r="A237" s="1">
        <f t="shared" si="54"/>
        <v>1</v>
      </c>
      <c r="B237" s="1">
        <f>IF(YEAR(AD237)=$B$3,YEAR('Apartment Expenses'!AD237)&amp;" - "&amp;'Apartment Expenses'!AC237,0)</f>
        <v>0</v>
      </c>
      <c r="C237" s="1">
        <f t="shared" si="55"/>
        <v>0</v>
      </c>
      <c r="E237" s="1">
        <v>233</v>
      </c>
      <c r="F237" s="1">
        <f t="shared" si="56"/>
        <v>1</v>
      </c>
      <c r="G237" s="1">
        <f t="shared" si="52"/>
        <v>0</v>
      </c>
      <c r="H237" s="1">
        <f t="shared" si="53"/>
        <v>0</v>
      </c>
      <c r="J237" s="1" t="str">
        <f t="shared" si="57"/>
        <v>1900</v>
      </c>
      <c r="M237" s="1">
        <f>HLOOKUP('Expense History'!$AD$3,$P$4:$X$2004,ROW('Apartment Expenses'!L237)-3,0)</f>
        <v>0</v>
      </c>
      <c r="N237" s="1">
        <f>IF('Expense History'!$AD$3=Data!$G$4,'Apartment Expenses'!AE237,HLOOKUP('Expense History'!$AD$3,'Apartment Expenses'!$AE$4:$AL$2004,(ROW('Apartment Expenses'!M237)-3)))</f>
        <v>0</v>
      </c>
      <c r="O237" s="1" t="str">
        <f>IF($O$2="ALL",IF(VLOOKUP(AA237,'Expense History'!$AA$6:$AB$36,2,0)="x","include",0),IF(AND(VLOOKUP(AA237,'Expense History'!$AA$6:$AB$36,2,0)="x",AC237=$O$2),"include",0))</f>
        <v>include</v>
      </c>
      <c r="P237" s="1">
        <f>IF(O237="include",IF(AE237&gt;0,1+MAX(P238:P$2005),0),0)</f>
        <v>0</v>
      </c>
      <c r="Q237" s="1">
        <f>IF(AND(ISBLANK(AA236),AE236=0),0,(IF(MAX(Q238:Q$2005)&gt;0,0,ROW(R237))))</f>
        <v>0</v>
      </c>
      <c r="R237" s="1">
        <f>IF($O237="include",IF(AF237&gt;0,1+MAX(R238:R$2005),0),0)</f>
        <v>0</v>
      </c>
      <c r="S237" s="1">
        <f>IF($O237="include",IF(AG237&gt;0,1+MAX(S238:S$2005),0),0)</f>
        <v>0</v>
      </c>
      <c r="T237" s="1">
        <f>IF($O237="include",IF(AH237&gt;0,1+MAX(T238:T$2005),0),0)</f>
        <v>0</v>
      </c>
      <c r="U237" s="1">
        <f>IF($O237="include",IF(AI237&gt;0,1+MAX(U238:U$2005),0),0)</f>
        <v>0</v>
      </c>
      <c r="V237" s="1">
        <f>IF($O237="include",IF(AJ237&gt;0,1+MAX(V238:V$2005),0),0)</f>
        <v>0</v>
      </c>
      <c r="W237" s="1">
        <f>IF($O237="include",IF(AK237&gt;0,1+MAX(W238:W$2005),0),0)</f>
        <v>0</v>
      </c>
      <c r="X237" s="1">
        <f>IF($O237="include",IF(AL237&gt;0,1+MAX(X238:X$2005),0),0)</f>
        <v>0</v>
      </c>
      <c r="Y237" s="22" t="str">
        <f t="shared" si="58"/>
        <v xml:space="preserve">1 - </v>
      </c>
      <c r="AA237" s="42"/>
      <c r="AB237" s="43"/>
      <c r="AC237" s="43"/>
      <c r="AD237" s="44"/>
      <c r="AE237" s="11">
        <f t="shared" si="59"/>
        <v>0</v>
      </c>
      <c r="AF237" s="41"/>
      <c r="AG237" s="41"/>
      <c r="AH237" s="41"/>
      <c r="AI237" s="41"/>
      <c r="AJ237" s="41"/>
      <c r="AK237" s="41"/>
      <c r="AL237" s="41"/>
      <c r="BA237" s="1">
        <f t="shared" si="60"/>
        <v>0</v>
      </c>
      <c r="BB237" s="1">
        <f t="shared" si="61"/>
        <v>0</v>
      </c>
      <c r="BC237" s="1" t="str">
        <f t="shared" si="62"/>
        <v>No</v>
      </c>
      <c r="BD237" s="1">
        <f t="shared" si="63"/>
        <v>0</v>
      </c>
      <c r="BE237" s="1">
        <f t="shared" si="64"/>
        <v>0</v>
      </c>
      <c r="BF237" s="1">
        <f t="shared" si="65"/>
        <v>0</v>
      </c>
      <c r="BG237" s="1">
        <v>233</v>
      </c>
      <c r="BH237" s="1" t="e">
        <f t="shared" si="66"/>
        <v>#N/A</v>
      </c>
      <c r="BI237" s="1">
        <f t="shared" si="68"/>
        <v>2</v>
      </c>
      <c r="BJ237" s="1" t="e">
        <f t="shared" si="67"/>
        <v>#N/A</v>
      </c>
    </row>
    <row r="238" spans="1:62" x14ac:dyDescent="0.25">
      <c r="A238" s="1">
        <f t="shared" si="54"/>
        <v>1</v>
      </c>
      <c r="B238" s="1">
        <f>IF(YEAR(AD238)=$B$3,YEAR('Apartment Expenses'!AD238)&amp;" - "&amp;'Apartment Expenses'!AC238,0)</f>
        <v>0</v>
      </c>
      <c r="C238" s="1">
        <f t="shared" si="55"/>
        <v>0</v>
      </c>
      <c r="E238" s="1">
        <v>234</v>
      </c>
      <c r="F238" s="1">
        <f t="shared" si="56"/>
        <v>1</v>
      </c>
      <c r="G238" s="1">
        <f t="shared" si="52"/>
        <v>0</v>
      </c>
      <c r="H238" s="1">
        <f t="shared" si="53"/>
        <v>0</v>
      </c>
      <c r="J238" s="1" t="str">
        <f t="shared" si="57"/>
        <v>1900</v>
      </c>
      <c r="M238" s="1">
        <f>HLOOKUP('Expense History'!$AD$3,$P$4:$X$2004,ROW('Apartment Expenses'!L238)-3,0)</f>
        <v>0</v>
      </c>
      <c r="N238" s="1">
        <f>IF('Expense History'!$AD$3=Data!$G$4,'Apartment Expenses'!AE238,HLOOKUP('Expense History'!$AD$3,'Apartment Expenses'!$AE$4:$AL$2004,(ROW('Apartment Expenses'!M238)-3)))</f>
        <v>0</v>
      </c>
      <c r="O238" s="1" t="str">
        <f>IF($O$2="ALL",IF(VLOOKUP(AA238,'Expense History'!$AA$6:$AB$36,2,0)="x","include",0),IF(AND(VLOOKUP(AA238,'Expense History'!$AA$6:$AB$36,2,0)="x",AC238=$O$2),"include",0))</f>
        <v>include</v>
      </c>
      <c r="P238" s="1">
        <f>IF(O238="include",IF(AE238&gt;0,1+MAX(P239:P$2005),0),0)</f>
        <v>0</v>
      </c>
      <c r="Q238" s="1">
        <f>IF(AND(ISBLANK(AA237),AE237=0),0,(IF(MAX(Q239:Q$2005)&gt;0,0,ROW(R238))))</f>
        <v>0</v>
      </c>
      <c r="R238" s="1">
        <f>IF($O238="include",IF(AF238&gt;0,1+MAX(R239:R$2005),0),0)</f>
        <v>0</v>
      </c>
      <c r="S238" s="1">
        <f>IF($O238="include",IF(AG238&gt;0,1+MAX(S239:S$2005),0),0)</f>
        <v>0</v>
      </c>
      <c r="T238" s="1">
        <f>IF($O238="include",IF(AH238&gt;0,1+MAX(T239:T$2005),0),0)</f>
        <v>0</v>
      </c>
      <c r="U238" s="1">
        <f>IF($O238="include",IF(AI238&gt;0,1+MAX(U239:U$2005),0),0)</f>
        <v>0</v>
      </c>
      <c r="V238" s="1">
        <f>IF($O238="include",IF(AJ238&gt;0,1+MAX(V239:V$2005),0),0)</f>
        <v>0</v>
      </c>
      <c r="W238" s="1">
        <f>IF($O238="include",IF(AK238&gt;0,1+MAX(W239:W$2005),0),0)</f>
        <v>0</v>
      </c>
      <c r="X238" s="1">
        <f>IF($O238="include",IF(AL238&gt;0,1+MAX(X239:X$2005),0),0)</f>
        <v>0</v>
      </c>
      <c r="Y238" s="22" t="str">
        <f t="shared" si="58"/>
        <v xml:space="preserve">1 - </v>
      </c>
      <c r="AA238" s="42"/>
      <c r="AB238" s="43"/>
      <c r="AC238" s="43"/>
      <c r="AD238" s="44"/>
      <c r="AE238" s="11">
        <f t="shared" si="59"/>
        <v>0</v>
      </c>
      <c r="AF238" s="41"/>
      <c r="AG238" s="41"/>
      <c r="AH238" s="41"/>
      <c r="AI238" s="41"/>
      <c r="AJ238" s="41"/>
      <c r="AK238" s="41"/>
      <c r="AL238" s="41"/>
      <c r="BA238" s="1">
        <f t="shared" si="60"/>
        <v>0</v>
      </c>
      <c r="BB238" s="1">
        <f t="shared" si="61"/>
        <v>0</v>
      </c>
      <c r="BC238" s="1" t="str">
        <f t="shared" si="62"/>
        <v>No</v>
      </c>
      <c r="BD238" s="1">
        <f t="shared" si="63"/>
        <v>0</v>
      </c>
      <c r="BE238" s="1">
        <f t="shared" si="64"/>
        <v>0</v>
      </c>
      <c r="BF238" s="1">
        <f t="shared" si="65"/>
        <v>0</v>
      </c>
      <c r="BG238" s="1">
        <v>234</v>
      </c>
      <c r="BH238" s="1" t="e">
        <f t="shared" si="66"/>
        <v>#N/A</v>
      </c>
      <c r="BI238" s="1">
        <f t="shared" si="68"/>
        <v>2</v>
      </c>
      <c r="BJ238" s="1" t="e">
        <f t="shared" si="67"/>
        <v>#N/A</v>
      </c>
    </row>
    <row r="239" spans="1:62" x14ac:dyDescent="0.25">
      <c r="A239" s="1">
        <f t="shared" si="54"/>
        <v>1</v>
      </c>
      <c r="B239" s="1">
        <f>IF(YEAR(AD239)=$B$3,YEAR('Apartment Expenses'!AD239)&amp;" - "&amp;'Apartment Expenses'!AC239,0)</f>
        <v>0</v>
      </c>
      <c r="C239" s="1">
        <f t="shared" si="55"/>
        <v>0</v>
      </c>
      <c r="E239" s="1">
        <v>235</v>
      </c>
      <c r="F239" s="1">
        <f t="shared" si="56"/>
        <v>1</v>
      </c>
      <c r="G239" s="1">
        <f t="shared" si="52"/>
        <v>0</v>
      </c>
      <c r="H239" s="1">
        <f t="shared" si="53"/>
        <v>0</v>
      </c>
      <c r="J239" s="1" t="str">
        <f t="shared" si="57"/>
        <v>1900</v>
      </c>
      <c r="M239" s="1">
        <f>HLOOKUP('Expense History'!$AD$3,$P$4:$X$2004,ROW('Apartment Expenses'!L239)-3,0)</f>
        <v>0</v>
      </c>
      <c r="N239" s="1">
        <f>IF('Expense History'!$AD$3=Data!$G$4,'Apartment Expenses'!AE239,HLOOKUP('Expense History'!$AD$3,'Apartment Expenses'!$AE$4:$AL$2004,(ROW('Apartment Expenses'!M239)-3)))</f>
        <v>0</v>
      </c>
      <c r="O239" s="1" t="str">
        <f>IF($O$2="ALL",IF(VLOOKUP(AA239,'Expense History'!$AA$6:$AB$36,2,0)="x","include",0),IF(AND(VLOOKUP(AA239,'Expense History'!$AA$6:$AB$36,2,0)="x",AC239=$O$2),"include",0))</f>
        <v>include</v>
      </c>
      <c r="P239" s="1">
        <f>IF(O239="include",IF(AE239&gt;0,1+MAX(P240:P$2005),0),0)</f>
        <v>0</v>
      </c>
      <c r="Q239" s="1">
        <f>IF(AND(ISBLANK(AA238),AE238=0),0,(IF(MAX(Q240:Q$2005)&gt;0,0,ROW(R239))))</f>
        <v>0</v>
      </c>
      <c r="R239" s="1">
        <f>IF($O239="include",IF(AF239&gt;0,1+MAX(R240:R$2005),0),0)</f>
        <v>0</v>
      </c>
      <c r="S239" s="1">
        <f>IF($O239="include",IF(AG239&gt;0,1+MAX(S240:S$2005),0),0)</f>
        <v>0</v>
      </c>
      <c r="T239" s="1">
        <f>IF($O239="include",IF(AH239&gt;0,1+MAX(T240:T$2005),0),0)</f>
        <v>0</v>
      </c>
      <c r="U239" s="1">
        <f>IF($O239="include",IF(AI239&gt;0,1+MAX(U240:U$2005),0),0)</f>
        <v>0</v>
      </c>
      <c r="V239" s="1">
        <f>IF($O239="include",IF(AJ239&gt;0,1+MAX(V240:V$2005),0),0)</f>
        <v>0</v>
      </c>
      <c r="W239" s="1">
        <f>IF($O239="include",IF(AK239&gt;0,1+MAX(W240:W$2005),0),0)</f>
        <v>0</v>
      </c>
      <c r="X239" s="1">
        <f>IF($O239="include",IF(AL239&gt;0,1+MAX(X240:X$2005),0),0)</f>
        <v>0</v>
      </c>
      <c r="Y239" s="22" t="str">
        <f t="shared" si="58"/>
        <v xml:space="preserve">1 - </v>
      </c>
      <c r="AA239" s="42"/>
      <c r="AB239" s="43"/>
      <c r="AC239" s="43"/>
      <c r="AD239" s="44"/>
      <c r="AE239" s="11">
        <f t="shared" si="59"/>
        <v>0</v>
      </c>
      <c r="AF239" s="41"/>
      <c r="AG239" s="41"/>
      <c r="AH239" s="41"/>
      <c r="AI239" s="41"/>
      <c r="AJ239" s="41"/>
      <c r="AK239" s="41"/>
      <c r="AL239" s="41"/>
      <c r="BA239" s="1">
        <f t="shared" si="60"/>
        <v>0</v>
      </c>
      <c r="BB239" s="1">
        <f t="shared" si="61"/>
        <v>0</v>
      </c>
      <c r="BC239" s="1" t="str">
        <f t="shared" si="62"/>
        <v>No</v>
      </c>
      <c r="BD239" s="1">
        <f t="shared" si="63"/>
        <v>0</v>
      </c>
      <c r="BE239" s="1">
        <f t="shared" si="64"/>
        <v>0</v>
      </c>
      <c r="BF239" s="1">
        <f t="shared" si="65"/>
        <v>0</v>
      </c>
      <c r="BG239" s="1">
        <v>235</v>
      </c>
      <c r="BH239" s="1" t="e">
        <f t="shared" si="66"/>
        <v>#N/A</v>
      </c>
      <c r="BI239" s="1">
        <f t="shared" si="68"/>
        <v>2</v>
      </c>
      <c r="BJ239" s="1" t="e">
        <f t="shared" si="67"/>
        <v>#N/A</v>
      </c>
    </row>
    <row r="240" spans="1:62" x14ac:dyDescent="0.25">
      <c r="A240" s="1">
        <f t="shared" si="54"/>
        <v>1</v>
      </c>
      <c r="B240" s="1">
        <f>IF(YEAR(AD240)=$B$3,YEAR('Apartment Expenses'!AD240)&amp;" - "&amp;'Apartment Expenses'!AC240,0)</f>
        <v>0</v>
      </c>
      <c r="C240" s="1">
        <f t="shared" si="55"/>
        <v>0</v>
      </c>
      <c r="E240" s="1">
        <v>236</v>
      </c>
      <c r="F240" s="1">
        <f t="shared" si="56"/>
        <v>1</v>
      </c>
      <c r="G240" s="1">
        <f t="shared" si="52"/>
        <v>0</v>
      </c>
      <c r="H240" s="1">
        <f t="shared" si="53"/>
        <v>0</v>
      </c>
      <c r="J240" s="1" t="str">
        <f t="shared" si="57"/>
        <v>1900</v>
      </c>
      <c r="M240" s="1">
        <f>HLOOKUP('Expense History'!$AD$3,$P$4:$X$2004,ROW('Apartment Expenses'!L240)-3,0)</f>
        <v>0</v>
      </c>
      <c r="N240" s="1">
        <f>IF('Expense History'!$AD$3=Data!$G$4,'Apartment Expenses'!AE240,HLOOKUP('Expense History'!$AD$3,'Apartment Expenses'!$AE$4:$AL$2004,(ROW('Apartment Expenses'!M240)-3)))</f>
        <v>0</v>
      </c>
      <c r="O240" s="1" t="str">
        <f>IF($O$2="ALL",IF(VLOOKUP(AA240,'Expense History'!$AA$6:$AB$36,2,0)="x","include",0),IF(AND(VLOOKUP(AA240,'Expense History'!$AA$6:$AB$36,2,0)="x",AC240=$O$2),"include",0))</f>
        <v>include</v>
      </c>
      <c r="P240" s="1">
        <f>IF(O240="include",IF(AE240&gt;0,1+MAX(P241:P$2005),0),0)</f>
        <v>0</v>
      </c>
      <c r="Q240" s="1">
        <f>IF(AND(ISBLANK(AA239),AE239=0),0,(IF(MAX(Q241:Q$2005)&gt;0,0,ROW(R240))))</f>
        <v>0</v>
      </c>
      <c r="R240" s="1">
        <f>IF($O240="include",IF(AF240&gt;0,1+MAX(R241:R$2005),0),0)</f>
        <v>0</v>
      </c>
      <c r="S240" s="1">
        <f>IF($O240="include",IF(AG240&gt;0,1+MAX(S241:S$2005),0),0)</f>
        <v>0</v>
      </c>
      <c r="T240" s="1">
        <f>IF($O240="include",IF(AH240&gt;0,1+MAX(T241:T$2005),0),0)</f>
        <v>0</v>
      </c>
      <c r="U240" s="1">
        <f>IF($O240="include",IF(AI240&gt;0,1+MAX(U241:U$2005),0),0)</f>
        <v>0</v>
      </c>
      <c r="V240" s="1">
        <f>IF($O240="include",IF(AJ240&gt;0,1+MAX(V241:V$2005),0),0)</f>
        <v>0</v>
      </c>
      <c r="W240" s="1">
        <f>IF($O240="include",IF(AK240&gt;0,1+MAX(W241:W$2005),0),0)</f>
        <v>0</v>
      </c>
      <c r="X240" s="1">
        <f>IF($O240="include",IF(AL240&gt;0,1+MAX(X241:X$2005),0),0)</f>
        <v>0</v>
      </c>
      <c r="Y240" s="22" t="str">
        <f t="shared" si="58"/>
        <v xml:space="preserve">1 - </v>
      </c>
      <c r="AA240" s="42"/>
      <c r="AB240" s="43"/>
      <c r="AC240" s="43"/>
      <c r="AD240" s="44"/>
      <c r="AE240" s="11">
        <f t="shared" si="59"/>
        <v>0</v>
      </c>
      <c r="AF240" s="41"/>
      <c r="AG240" s="41"/>
      <c r="AH240" s="41"/>
      <c r="AI240" s="41"/>
      <c r="AJ240" s="41"/>
      <c r="AK240" s="41"/>
      <c r="AL240" s="41"/>
      <c r="BA240" s="1">
        <f t="shared" si="60"/>
        <v>0</v>
      </c>
      <c r="BB240" s="1">
        <f t="shared" si="61"/>
        <v>0</v>
      </c>
      <c r="BC240" s="1" t="str">
        <f t="shared" si="62"/>
        <v>No</v>
      </c>
      <c r="BD240" s="1">
        <f t="shared" si="63"/>
        <v>0</v>
      </c>
      <c r="BE240" s="1">
        <f t="shared" si="64"/>
        <v>0</v>
      </c>
      <c r="BF240" s="1">
        <f t="shared" si="65"/>
        <v>0</v>
      </c>
      <c r="BG240" s="1">
        <v>236</v>
      </c>
      <c r="BH240" s="1" t="e">
        <f t="shared" si="66"/>
        <v>#N/A</v>
      </c>
      <c r="BI240" s="1">
        <f t="shared" si="68"/>
        <v>2</v>
      </c>
      <c r="BJ240" s="1" t="e">
        <f t="shared" si="67"/>
        <v>#N/A</v>
      </c>
    </row>
    <row r="241" spans="1:62" x14ac:dyDescent="0.25">
      <c r="A241" s="1">
        <f t="shared" si="54"/>
        <v>1</v>
      </c>
      <c r="B241" s="1">
        <f>IF(YEAR(AD241)=$B$3,YEAR('Apartment Expenses'!AD241)&amp;" - "&amp;'Apartment Expenses'!AC241,0)</f>
        <v>0</v>
      </c>
      <c r="C241" s="1">
        <f t="shared" si="55"/>
        <v>0</v>
      </c>
      <c r="E241" s="1">
        <v>237</v>
      </c>
      <c r="F241" s="1">
        <f t="shared" si="56"/>
        <v>1</v>
      </c>
      <c r="G241" s="1">
        <f t="shared" si="52"/>
        <v>0</v>
      </c>
      <c r="H241" s="1">
        <f t="shared" si="53"/>
        <v>0</v>
      </c>
      <c r="J241" s="1" t="str">
        <f t="shared" si="57"/>
        <v>1900</v>
      </c>
      <c r="M241" s="1">
        <f>HLOOKUP('Expense History'!$AD$3,$P$4:$X$2004,ROW('Apartment Expenses'!L241)-3,0)</f>
        <v>0</v>
      </c>
      <c r="N241" s="1">
        <f>IF('Expense History'!$AD$3=Data!$G$4,'Apartment Expenses'!AE241,HLOOKUP('Expense History'!$AD$3,'Apartment Expenses'!$AE$4:$AL$2004,(ROW('Apartment Expenses'!M241)-3)))</f>
        <v>0</v>
      </c>
      <c r="O241" s="1" t="str">
        <f>IF($O$2="ALL",IF(VLOOKUP(AA241,'Expense History'!$AA$6:$AB$36,2,0)="x","include",0),IF(AND(VLOOKUP(AA241,'Expense History'!$AA$6:$AB$36,2,0)="x",AC241=$O$2),"include",0))</f>
        <v>include</v>
      </c>
      <c r="P241" s="1">
        <f>IF(O241="include",IF(AE241&gt;0,1+MAX(P242:P$2005),0),0)</f>
        <v>0</v>
      </c>
      <c r="Q241" s="1">
        <f>IF(AND(ISBLANK(AA240),AE240=0),0,(IF(MAX(Q242:Q$2005)&gt;0,0,ROW(R241))))</f>
        <v>0</v>
      </c>
      <c r="R241" s="1">
        <f>IF($O241="include",IF(AF241&gt;0,1+MAX(R242:R$2005),0),0)</f>
        <v>0</v>
      </c>
      <c r="S241" s="1">
        <f>IF($O241="include",IF(AG241&gt;0,1+MAX(S242:S$2005),0),0)</f>
        <v>0</v>
      </c>
      <c r="T241" s="1">
        <f>IF($O241="include",IF(AH241&gt;0,1+MAX(T242:T$2005),0),0)</f>
        <v>0</v>
      </c>
      <c r="U241" s="1">
        <f>IF($O241="include",IF(AI241&gt;0,1+MAX(U242:U$2005),0),0)</f>
        <v>0</v>
      </c>
      <c r="V241" s="1">
        <f>IF($O241="include",IF(AJ241&gt;0,1+MAX(V242:V$2005),0),0)</f>
        <v>0</v>
      </c>
      <c r="W241" s="1">
        <f>IF($O241="include",IF(AK241&gt;0,1+MAX(W242:W$2005),0),0)</f>
        <v>0</v>
      </c>
      <c r="X241" s="1">
        <f>IF($O241="include",IF(AL241&gt;0,1+MAX(X242:X$2005),0),0)</f>
        <v>0</v>
      </c>
      <c r="Y241" s="22" t="str">
        <f t="shared" si="58"/>
        <v xml:space="preserve">1 - </v>
      </c>
      <c r="AA241" s="42"/>
      <c r="AB241" s="43"/>
      <c r="AC241" s="43"/>
      <c r="AD241" s="44"/>
      <c r="AE241" s="11">
        <f t="shared" si="59"/>
        <v>0</v>
      </c>
      <c r="AF241" s="41"/>
      <c r="AG241" s="41"/>
      <c r="AH241" s="41"/>
      <c r="AI241" s="41"/>
      <c r="AJ241" s="41"/>
      <c r="AK241" s="41"/>
      <c r="AL241" s="41"/>
      <c r="BA241" s="1">
        <f t="shared" si="60"/>
        <v>0</v>
      </c>
      <c r="BB241" s="1">
        <f t="shared" si="61"/>
        <v>0</v>
      </c>
      <c r="BC241" s="1" t="str">
        <f t="shared" si="62"/>
        <v>No</v>
      </c>
      <c r="BD241" s="1">
        <f t="shared" si="63"/>
        <v>0</v>
      </c>
      <c r="BE241" s="1">
        <f t="shared" si="64"/>
        <v>0</v>
      </c>
      <c r="BF241" s="1">
        <f t="shared" si="65"/>
        <v>0</v>
      </c>
      <c r="BG241" s="1">
        <v>237</v>
      </c>
      <c r="BH241" s="1" t="e">
        <f t="shared" si="66"/>
        <v>#N/A</v>
      </c>
      <c r="BI241" s="1">
        <f t="shared" si="68"/>
        <v>2</v>
      </c>
      <c r="BJ241" s="1" t="e">
        <f t="shared" si="67"/>
        <v>#N/A</v>
      </c>
    </row>
    <row r="242" spans="1:62" x14ac:dyDescent="0.25">
      <c r="A242" s="1">
        <f t="shared" si="54"/>
        <v>1</v>
      </c>
      <c r="B242" s="1">
        <f>IF(YEAR(AD242)=$B$3,YEAR('Apartment Expenses'!AD242)&amp;" - "&amp;'Apartment Expenses'!AC242,0)</f>
        <v>0</v>
      </c>
      <c r="C242" s="1">
        <f t="shared" si="55"/>
        <v>0</v>
      </c>
      <c r="E242" s="1">
        <v>238</v>
      </c>
      <c r="F242" s="1">
        <f t="shared" si="56"/>
        <v>1</v>
      </c>
      <c r="G242" s="1">
        <f t="shared" si="52"/>
        <v>0</v>
      </c>
      <c r="H242" s="1">
        <f t="shared" si="53"/>
        <v>0</v>
      </c>
      <c r="J242" s="1" t="str">
        <f t="shared" si="57"/>
        <v>1900</v>
      </c>
      <c r="M242" s="1">
        <f>HLOOKUP('Expense History'!$AD$3,$P$4:$X$2004,ROW('Apartment Expenses'!L242)-3,0)</f>
        <v>0</v>
      </c>
      <c r="N242" s="1">
        <f>IF('Expense History'!$AD$3=Data!$G$4,'Apartment Expenses'!AE242,HLOOKUP('Expense History'!$AD$3,'Apartment Expenses'!$AE$4:$AL$2004,(ROW('Apartment Expenses'!M242)-3)))</f>
        <v>0</v>
      </c>
      <c r="O242" s="1" t="str">
        <f>IF($O$2="ALL",IF(VLOOKUP(AA242,'Expense History'!$AA$6:$AB$36,2,0)="x","include",0),IF(AND(VLOOKUP(AA242,'Expense History'!$AA$6:$AB$36,2,0)="x",AC242=$O$2),"include",0))</f>
        <v>include</v>
      </c>
      <c r="P242" s="1">
        <f>IF(O242="include",IF(AE242&gt;0,1+MAX(P243:P$2005),0),0)</f>
        <v>0</v>
      </c>
      <c r="Q242" s="1">
        <f>IF(AND(ISBLANK(AA241),AE241=0),0,(IF(MAX(Q243:Q$2005)&gt;0,0,ROW(R242))))</f>
        <v>0</v>
      </c>
      <c r="R242" s="1">
        <f>IF($O242="include",IF(AF242&gt;0,1+MAX(R243:R$2005),0),0)</f>
        <v>0</v>
      </c>
      <c r="S242" s="1">
        <f>IF($O242="include",IF(AG242&gt;0,1+MAX(S243:S$2005),0),0)</f>
        <v>0</v>
      </c>
      <c r="T242" s="1">
        <f>IF($O242="include",IF(AH242&gt;0,1+MAX(T243:T$2005),0),0)</f>
        <v>0</v>
      </c>
      <c r="U242" s="1">
        <f>IF($O242="include",IF(AI242&gt;0,1+MAX(U243:U$2005),0),0)</f>
        <v>0</v>
      </c>
      <c r="V242" s="1">
        <f>IF($O242="include",IF(AJ242&gt;0,1+MAX(V243:V$2005),0),0)</f>
        <v>0</v>
      </c>
      <c r="W242" s="1">
        <f>IF($O242="include",IF(AK242&gt;0,1+MAX(W243:W$2005),0),0)</f>
        <v>0</v>
      </c>
      <c r="X242" s="1">
        <f>IF($O242="include",IF(AL242&gt;0,1+MAX(X243:X$2005),0),0)</f>
        <v>0</v>
      </c>
      <c r="Y242" s="22" t="str">
        <f t="shared" si="58"/>
        <v xml:space="preserve">1 - </v>
      </c>
      <c r="AA242" s="42"/>
      <c r="AB242" s="43"/>
      <c r="AC242" s="43"/>
      <c r="AD242" s="44"/>
      <c r="AE242" s="11">
        <f t="shared" si="59"/>
        <v>0</v>
      </c>
      <c r="AF242" s="41"/>
      <c r="AG242" s="41"/>
      <c r="AH242" s="41"/>
      <c r="AI242" s="41"/>
      <c r="AJ242" s="41"/>
      <c r="AK242" s="41"/>
      <c r="AL242" s="41"/>
      <c r="BA242" s="1">
        <f t="shared" si="60"/>
        <v>0</v>
      </c>
      <c r="BB242" s="1">
        <f t="shared" si="61"/>
        <v>0</v>
      </c>
      <c r="BC242" s="1" t="str">
        <f t="shared" si="62"/>
        <v>No</v>
      </c>
      <c r="BD242" s="1">
        <f t="shared" si="63"/>
        <v>0</v>
      </c>
      <c r="BE242" s="1">
        <f t="shared" si="64"/>
        <v>0</v>
      </c>
      <c r="BF242" s="1">
        <f t="shared" si="65"/>
        <v>0</v>
      </c>
      <c r="BG242" s="1">
        <v>238</v>
      </c>
      <c r="BH242" s="1" t="e">
        <f t="shared" si="66"/>
        <v>#N/A</v>
      </c>
      <c r="BI242" s="1">
        <f t="shared" si="68"/>
        <v>2</v>
      </c>
      <c r="BJ242" s="1" t="e">
        <f t="shared" si="67"/>
        <v>#N/A</v>
      </c>
    </row>
    <row r="243" spans="1:62" x14ac:dyDescent="0.25">
      <c r="A243" s="1">
        <f t="shared" si="54"/>
        <v>1</v>
      </c>
      <c r="B243" s="1">
        <f>IF(YEAR(AD243)=$B$3,YEAR('Apartment Expenses'!AD243)&amp;" - "&amp;'Apartment Expenses'!AC243,0)</f>
        <v>0</v>
      </c>
      <c r="C243" s="1">
        <f t="shared" si="55"/>
        <v>0</v>
      </c>
      <c r="E243" s="1">
        <v>239</v>
      </c>
      <c r="F243" s="1">
        <f t="shared" si="56"/>
        <v>1</v>
      </c>
      <c r="G243" s="1">
        <f t="shared" si="52"/>
        <v>0</v>
      </c>
      <c r="H243" s="1">
        <f t="shared" si="53"/>
        <v>0</v>
      </c>
      <c r="J243" s="1" t="str">
        <f t="shared" si="57"/>
        <v>1900</v>
      </c>
      <c r="M243" s="1">
        <f>HLOOKUP('Expense History'!$AD$3,$P$4:$X$2004,ROW('Apartment Expenses'!L243)-3,0)</f>
        <v>0</v>
      </c>
      <c r="N243" s="1">
        <f>IF('Expense History'!$AD$3=Data!$G$4,'Apartment Expenses'!AE243,HLOOKUP('Expense History'!$AD$3,'Apartment Expenses'!$AE$4:$AL$2004,(ROW('Apartment Expenses'!M243)-3)))</f>
        <v>0</v>
      </c>
      <c r="O243" s="1" t="str">
        <f>IF($O$2="ALL",IF(VLOOKUP(AA243,'Expense History'!$AA$6:$AB$36,2,0)="x","include",0),IF(AND(VLOOKUP(AA243,'Expense History'!$AA$6:$AB$36,2,0)="x",AC243=$O$2),"include",0))</f>
        <v>include</v>
      </c>
      <c r="P243" s="1">
        <f>IF(O243="include",IF(AE243&gt;0,1+MAX(P244:P$2005),0),0)</f>
        <v>0</v>
      </c>
      <c r="Q243" s="1">
        <f>IF(AND(ISBLANK(AA242),AE242=0),0,(IF(MAX(Q244:Q$2005)&gt;0,0,ROW(R243))))</f>
        <v>0</v>
      </c>
      <c r="R243" s="1">
        <f>IF($O243="include",IF(AF243&gt;0,1+MAX(R244:R$2005),0),0)</f>
        <v>0</v>
      </c>
      <c r="S243" s="1">
        <f>IF($O243="include",IF(AG243&gt;0,1+MAX(S244:S$2005),0),0)</f>
        <v>0</v>
      </c>
      <c r="T243" s="1">
        <f>IF($O243="include",IF(AH243&gt;0,1+MAX(T244:T$2005),0),0)</f>
        <v>0</v>
      </c>
      <c r="U243" s="1">
        <f>IF($O243="include",IF(AI243&gt;0,1+MAX(U244:U$2005),0),0)</f>
        <v>0</v>
      </c>
      <c r="V243" s="1">
        <f>IF($O243="include",IF(AJ243&gt;0,1+MAX(V244:V$2005),0),0)</f>
        <v>0</v>
      </c>
      <c r="W243" s="1">
        <f>IF($O243="include",IF(AK243&gt;0,1+MAX(W244:W$2005),0),0)</f>
        <v>0</v>
      </c>
      <c r="X243" s="1">
        <f>IF($O243="include",IF(AL243&gt;0,1+MAX(X244:X$2005),0),0)</f>
        <v>0</v>
      </c>
      <c r="Y243" s="22" t="str">
        <f t="shared" si="58"/>
        <v xml:space="preserve">1 - </v>
      </c>
      <c r="AA243" s="42"/>
      <c r="AB243" s="43"/>
      <c r="AC243" s="43"/>
      <c r="AD243" s="44"/>
      <c r="AE243" s="11">
        <f t="shared" si="59"/>
        <v>0</v>
      </c>
      <c r="AF243" s="41"/>
      <c r="AG243" s="41"/>
      <c r="AH243" s="41"/>
      <c r="AI243" s="41"/>
      <c r="AJ243" s="41"/>
      <c r="AK243" s="41"/>
      <c r="AL243" s="41"/>
      <c r="BA243" s="1">
        <f t="shared" si="60"/>
        <v>0</v>
      </c>
      <c r="BB243" s="1">
        <f t="shared" si="61"/>
        <v>0</v>
      </c>
      <c r="BC243" s="1" t="str">
        <f t="shared" si="62"/>
        <v>No</v>
      </c>
      <c r="BD243" s="1">
        <f t="shared" si="63"/>
        <v>0</v>
      </c>
      <c r="BE243" s="1">
        <f t="shared" si="64"/>
        <v>0</v>
      </c>
      <c r="BF243" s="1">
        <f t="shared" si="65"/>
        <v>0</v>
      </c>
      <c r="BG243" s="1">
        <v>239</v>
      </c>
      <c r="BH243" s="1" t="e">
        <f t="shared" si="66"/>
        <v>#N/A</v>
      </c>
      <c r="BI243" s="1">
        <f t="shared" si="68"/>
        <v>2</v>
      </c>
      <c r="BJ243" s="1" t="e">
        <f t="shared" si="67"/>
        <v>#N/A</v>
      </c>
    </row>
    <row r="244" spans="1:62" x14ac:dyDescent="0.25">
      <c r="A244" s="1">
        <f t="shared" si="54"/>
        <v>1</v>
      </c>
      <c r="B244" s="1">
        <f>IF(YEAR(AD244)=$B$3,YEAR('Apartment Expenses'!AD244)&amp;" - "&amp;'Apartment Expenses'!AC244,0)</f>
        <v>0</v>
      </c>
      <c r="C244" s="1">
        <f t="shared" si="55"/>
        <v>0</v>
      </c>
      <c r="E244" s="1">
        <v>240</v>
      </c>
      <c r="F244" s="1">
        <f t="shared" si="56"/>
        <v>1</v>
      </c>
      <c r="G244" s="1">
        <f t="shared" si="52"/>
        <v>0</v>
      </c>
      <c r="H244" s="1">
        <f t="shared" si="53"/>
        <v>0</v>
      </c>
      <c r="J244" s="1" t="str">
        <f t="shared" si="57"/>
        <v>1900</v>
      </c>
      <c r="M244" s="1">
        <f>HLOOKUP('Expense History'!$AD$3,$P$4:$X$2004,ROW('Apartment Expenses'!L244)-3,0)</f>
        <v>0</v>
      </c>
      <c r="N244" s="1">
        <f>IF('Expense History'!$AD$3=Data!$G$4,'Apartment Expenses'!AE244,HLOOKUP('Expense History'!$AD$3,'Apartment Expenses'!$AE$4:$AL$2004,(ROW('Apartment Expenses'!M244)-3)))</f>
        <v>0</v>
      </c>
      <c r="O244" s="1" t="str">
        <f>IF($O$2="ALL",IF(VLOOKUP(AA244,'Expense History'!$AA$6:$AB$36,2,0)="x","include",0),IF(AND(VLOOKUP(AA244,'Expense History'!$AA$6:$AB$36,2,0)="x",AC244=$O$2),"include",0))</f>
        <v>include</v>
      </c>
      <c r="P244" s="1">
        <f>IF(O244="include",IF(AE244&gt;0,1+MAX(P245:P$2005),0),0)</f>
        <v>0</v>
      </c>
      <c r="Q244" s="1">
        <f>IF(AND(ISBLANK(AA243),AE243=0),0,(IF(MAX(Q245:Q$2005)&gt;0,0,ROW(R244))))</f>
        <v>0</v>
      </c>
      <c r="R244" s="1">
        <f>IF($O244="include",IF(AF244&gt;0,1+MAX(R245:R$2005),0),0)</f>
        <v>0</v>
      </c>
      <c r="S244" s="1">
        <f>IF($O244="include",IF(AG244&gt;0,1+MAX(S245:S$2005),0),0)</f>
        <v>0</v>
      </c>
      <c r="T244" s="1">
        <f>IF($O244="include",IF(AH244&gt;0,1+MAX(T245:T$2005),0),0)</f>
        <v>0</v>
      </c>
      <c r="U244" s="1">
        <f>IF($O244="include",IF(AI244&gt;0,1+MAX(U245:U$2005),0),0)</f>
        <v>0</v>
      </c>
      <c r="V244" s="1">
        <f>IF($O244="include",IF(AJ244&gt;0,1+MAX(V245:V$2005),0),0)</f>
        <v>0</v>
      </c>
      <c r="W244" s="1">
        <f>IF($O244="include",IF(AK244&gt;0,1+MAX(W245:W$2005),0),0)</f>
        <v>0</v>
      </c>
      <c r="X244" s="1">
        <f>IF($O244="include",IF(AL244&gt;0,1+MAX(X245:X$2005),0),0)</f>
        <v>0</v>
      </c>
      <c r="Y244" s="22" t="str">
        <f t="shared" si="58"/>
        <v xml:space="preserve">1 - </v>
      </c>
      <c r="AA244" s="42"/>
      <c r="AB244" s="43"/>
      <c r="AC244" s="43"/>
      <c r="AD244" s="44"/>
      <c r="AE244" s="11">
        <f t="shared" si="59"/>
        <v>0</v>
      </c>
      <c r="AF244" s="41"/>
      <c r="AG244" s="41"/>
      <c r="AH244" s="41"/>
      <c r="AI244" s="41"/>
      <c r="AJ244" s="41"/>
      <c r="AK244" s="41"/>
      <c r="AL244" s="41"/>
      <c r="BA244" s="1">
        <f t="shared" si="60"/>
        <v>0</v>
      </c>
      <c r="BB244" s="1">
        <f t="shared" si="61"/>
        <v>0</v>
      </c>
      <c r="BC244" s="1" t="str">
        <f t="shared" si="62"/>
        <v>No</v>
      </c>
      <c r="BD244" s="1">
        <f t="shared" si="63"/>
        <v>0</v>
      </c>
      <c r="BE244" s="1">
        <f t="shared" si="64"/>
        <v>0</v>
      </c>
      <c r="BF244" s="1">
        <f t="shared" si="65"/>
        <v>0</v>
      </c>
      <c r="BG244" s="1">
        <v>240</v>
      </c>
      <c r="BH244" s="1" t="e">
        <f t="shared" si="66"/>
        <v>#N/A</v>
      </c>
      <c r="BI244" s="1">
        <f t="shared" si="68"/>
        <v>2</v>
      </c>
      <c r="BJ244" s="1" t="e">
        <f t="shared" si="67"/>
        <v>#N/A</v>
      </c>
    </row>
    <row r="245" spans="1:62" x14ac:dyDescent="0.25">
      <c r="A245" s="1">
        <f t="shared" si="54"/>
        <v>1</v>
      </c>
      <c r="B245" s="1">
        <f>IF(YEAR(AD245)=$B$3,YEAR('Apartment Expenses'!AD245)&amp;" - "&amp;'Apartment Expenses'!AC245,0)</f>
        <v>0</v>
      </c>
      <c r="C245" s="1">
        <f t="shared" si="55"/>
        <v>0</v>
      </c>
      <c r="E245" s="1">
        <v>241</v>
      </c>
      <c r="F245" s="1">
        <f t="shared" si="56"/>
        <v>1</v>
      </c>
      <c r="G245" s="1">
        <f t="shared" si="52"/>
        <v>0</v>
      </c>
      <c r="H245" s="1">
        <f t="shared" si="53"/>
        <v>0</v>
      </c>
      <c r="J245" s="1" t="str">
        <f t="shared" si="57"/>
        <v>1900</v>
      </c>
      <c r="M245" s="1">
        <f>HLOOKUP('Expense History'!$AD$3,$P$4:$X$2004,ROW('Apartment Expenses'!L245)-3,0)</f>
        <v>0</v>
      </c>
      <c r="N245" s="1">
        <f>IF('Expense History'!$AD$3=Data!$G$4,'Apartment Expenses'!AE245,HLOOKUP('Expense History'!$AD$3,'Apartment Expenses'!$AE$4:$AL$2004,(ROW('Apartment Expenses'!M245)-3)))</f>
        <v>0</v>
      </c>
      <c r="O245" s="1" t="str">
        <f>IF($O$2="ALL",IF(VLOOKUP(AA245,'Expense History'!$AA$6:$AB$36,2,0)="x","include",0),IF(AND(VLOOKUP(AA245,'Expense History'!$AA$6:$AB$36,2,0)="x",AC245=$O$2),"include",0))</f>
        <v>include</v>
      </c>
      <c r="P245" s="1">
        <f>IF(O245="include",IF(AE245&gt;0,1+MAX(P246:P$2005),0),0)</f>
        <v>0</v>
      </c>
      <c r="Q245" s="1">
        <f>IF(AND(ISBLANK(AA244),AE244=0),0,(IF(MAX(Q246:Q$2005)&gt;0,0,ROW(R245))))</f>
        <v>0</v>
      </c>
      <c r="R245" s="1">
        <f>IF($O245="include",IF(AF245&gt;0,1+MAX(R246:R$2005),0),0)</f>
        <v>0</v>
      </c>
      <c r="S245" s="1">
        <f>IF($O245="include",IF(AG245&gt;0,1+MAX(S246:S$2005),0),0)</f>
        <v>0</v>
      </c>
      <c r="T245" s="1">
        <f>IF($O245="include",IF(AH245&gt;0,1+MAX(T246:T$2005),0),0)</f>
        <v>0</v>
      </c>
      <c r="U245" s="1">
        <f>IF($O245="include",IF(AI245&gt;0,1+MAX(U246:U$2005),0),0)</f>
        <v>0</v>
      </c>
      <c r="V245" s="1">
        <f>IF($O245="include",IF(AJ245&gt;0,1+MAX(V246:V$2005),0),0)</f>
        <v>0</v>
      </c>
      <c r="W245" s="1">
        <f>IF($O245="include",IF(AK245&gt;0,1+MAX(W246:W$2005),0),0)</f>
        <v>0</v>
      </c>
      <c r="X245" s="1">
        <f>IF($O245="include",IF(AL245&gt;0,1+MAX(X246:X$2005),0),0)</f>
        <v>0</v>
      </c>
      <c r="Y245" s="22" t="str">
        <f t="shared" si="58"/>
        <v xml:space="preserve">1 - </v>
      </c>
      <c r="AA245" s="42"/>
      <c r="AB245" s="43"/>
      <c r="AC245" s="43"/>
      <c r="AD245" s="44"/>
      <c r="AE245" s="11">
        <f t="shared" si="59"/>
        <v>0</v>
      </c>
      <c r="AF245" s="41"/>
      <c r="AG245" s="41"/>
      <c r="AH245" s="41"/>
      <c r="AI245" s="41"/>
      <c r="AJ245" s="41"/>
      <c r="AK245" s="41"/>
      <c r="AL245" s="41"/>
      <c r="BA245" s="1">
        <f t="shared" si="60"/>
        <v>0</v>
      </c>
      <c r="BB245" s="1">
        <f t="shared" si="61"/>
        <v>0</v>
      </c>
      <c r="BC245" s="1" t="str">
        <f t="shared" si="62"/>
        <v>No</v>
      </c>
      <c r="BD245" s="1">
        <f t="shared" si="63"/>
        <v>0</v>
      </c>
      <c r="BE245" s="1">
        <f t="shared" si="64"/>
        <v>0</v>
      </c>
      <c r="BF245" s="1">
        <f t="shared" si="65"/>
        <v>0</v>
      </c>
      <c r="BG245" s="1">
        <v>241</v>
      </c>
      <c r="BH245" s="1" t="e">
        <f t="shared" si="66"/>
        <v>#N/A</v>
      </c>
      <c r="BI245" s="1">
        <f t="shared" si="68"/>
        <v>2</v>
      </c>
      <c r="BJ245" s="1" t="e">
        <f t="shared" si="67"/>
        <v>#N/A</v>
      </c>
    </row>
    <row r="246" spans="1:62" x14ac:dyDescent="0.25">
      <c r="A246" s="1">
        <f t="shared" si="54"/>
        <v>1</v>
      </c>
      <c r="B246" s="1">
        <f>IF(YEAR(AD246)=$B$3,YEAR('Apartment Expenses'!AD246)&amp;" - "&amp;'Apartment Expenses'!AC246,0)</f>
        <v>0</v>
      </c>
      <c r="C246" s="1">
        <f t="shared" si="55"/>
        <v>0</v>
      </c>
      <c r="E246" s="1">
        <v>242</v>
      </c>
      <c r="F246" s="1">
        <f t="shared" si="56"/>
        <v>1</v>
      </c>
      <c r="G246" s="1">
        <f t="shared" si="52"/>
        <v>0</v>
      </c>
      <c r="H246" s="1">
        <f t="shared" si="53"/>
        <v>0</v>
      </c>
      <c r="J246" s="1" t="str">
        <f t="shared" si="57"/>
        <v>1900</v>
      </c>
      <c r="M246" s="1">
        <f>HLOOKUP('Expense History'!$AD$3,$P$4:$X$2004,ROW('Apartment Expenses'!L246)-3,0)</f>
        <v>0</v>
      </c>
      <c r="N246" s="1">
        <f>IF('Expense History'!$AD$3=Data!$G$4,'Apartment Expenses'!AE246,HLOOKUP('Expense History'!$AD$3,'Apartment Expenses'!$AE$4:$AL$2004,(ROW('Apartment Expenses'!M246)-3)))</f>
        <v>0</v>
      </c>
      <c r="O246" s="1" t="str">
        <f>IF($O$2="ALL",IF(VLOOKUP(AA246,'Expense History'!$AA$6:$AB$36,2,0)="x","include",0),IF(AND(VLOOKUP(AA246,'Expense History'!$AA$6:$AB$36,2,0)="x",AC246=$O$2),"include",0))</f>
        <v>include</v>
      </c>
      <c r="P246" s="1">
        <f>IF(O246="include",IF(AE246&gt;0,1+MAX(P247:P$2005),0),0)</f>
        <v>0</v>
      </c>
      <c r="Q246" s="1">
        <f>IF(AND(ISBLANK(AA245),AE245=0),0,(IF(MAX(Q247:Q$2005)&gt;0,0,ROW(R246))))</f>
        <v>0</v>
      </c>
      <c r="R246" s="1">
        <f>IF($O246="include",IF(AF246&gt;0,1+MAX(R247:R$2005),0),0)</f>
        <v>0</v>
      </c>
      <c r="S246" s="1">
        <f>IF($O246="include",IF(AG246&gt;0,1+MAX(S247:S$2005),0),0)</f>
        <v>0</v>
      </c>
      <c r="T246" s="1">
        <f>IF($O246="include",IF(AH246&gt;0,1+MAX(T247:T$2005),0),0)</f>
        <v>0</v>
      </c>
      <c r="U246" s="1">
        <f>IF($O246="include",IF(AI246&gt;0,1+MAX(U247:U$2005),0),0)</f>
        <v>0</v>
      </c>
      <c r="V246" s="1">
        <f>IF($O246="include",IF(AJ246&gt;0,1+MAX(V247:V$2005),0),0)</f>
        <v>0</v>
      </c>
      <c r="W246" s="1">
        <f>IF($O246="include",IF(AK246&gt;0,1+MAX(W247:W$2005),0),0)</f>
        <v>0</v>
      </c>
      <c r="X246" s="1">
        <f>IF($O246="include",IF(AL246&gt;0,1+MAX(X247:X$2005),0),0)</f>
        <v>0</v>
      </c>
      <c r="Y246" s="22" t="str">
        <f t="shared" si="58"/>
        <v xml:space="preserve">1 - </v>
      </c>
      <c r="AA246" s="42"/>
      <c r="AB246" s="43"/>
      <c r="AC246" s="43"/>
      <c r="AD246" s="44"/>
      <c r="AE246" s="11">
        <f t="shared" si="59"/>
        <v>0</v>
      </c>
      <c r="AF246" s="41"/>
      <c r="AG246" s="41"/>
      <c r="AH246" s="41"/>
      <c r="AI246" s="41"/>
      <c r="AJ246" s="41"/>
      <c r="AK246" s="41"/>
      <c r="AL246" s="41"/>
      <c r="BA246" s="1">
        <f t="shared" si="60"/>
        <v>0</v>
      </c>
      <c r="BB246" s="1">
        <f t="shared" si="61"/>
        <v>0</v>
      </c>
      <c r="BC246" s="1" t="str">
        <f t="shared" si="62"/>
        <v>No</v>
      </c>
      <c r="BD246" s="1">
        <f t="shared" si="63"/>
        <v>0</v>
      </c>
      <c r="BE246" s="1">
        <f t="shared" si="64"/>
        <v>0</v>
      </c>
      <c r="BF246" s="1">
        <f t="shared" si="65"/>
        <v>0</v>
      </c>
      <c r="BG246" s="1">
        <v>242</v>
      </c>
      <c r="BH246" s="1" t="e">
        <f t="shared" si="66"/>
        <v>#N/A</v>
      </c>
      <c r="BI246" s="1">
        <f t="shared" si="68"/>
        <v>2</v>
      </c>
      <c r="BJ246" s="1" t="e">
        <f t="shared" si="67"/>
        <v>#N/A</v>
      </c>
    </row>
    <row r="247" spans="1:62" x14ac:dyDescent="0.25">
      <c r="A247" s="1">
        <f t="shared" si="54"/>
        <v>1</v>
      </c>
      <c r="B247" s="1">
        <f>IF(YEAR(AD247)=$B$3,YEAR('Apartment Expenses'!AD247)&amp;" - "&amp;'Apartment Expenses'!AC247,0)</f>
        <v>0</v>
      </c>
      <c r="C247" s="1">
        <f t="shared" si="55"/>
        <v>0</v>
      </c>
      <c r="E247" s="1">
        <v>243</v>
      </c>
      <c r="F247" s="1">
        <f t="shared" si="56"/>
        <v>1</v>
      </c>
      <c r="G247" s="1">
        <f t="shared" si="52"/>
        <v>0</v>
      </c>
      <c r="H247" s="1">
        <f t="shared" si="53"/>
        <v>0</v>
      </c>
      <c r="J247" s="1" t="str">
        <f t="shared" si="57"/>
        <v>1900</v>
      </c>
      <c r="M247" s="1">
        <f>HLOOKUP('Expense History'!$AD$3,$P$4:$X$2004,ROW('Apartment Expenses'!L247)-3,0)</f>
        <v>0</v>
      </c>
      <c r="N247" s="1">
        <f>IF('Expense History'!$AD$3=Data!$G$4,'Apartment Expenses'!AE247,HLOOKUP('Expense History'!$AD$3,'Apartment Expenses'!$AE$4:$AL$2004,(ROW('Apartment Expenses'!M247)-3)))</f>
        <v>0</v>
      </c>
      <c r="O247" s="1" t="str">
        <f>IF($O$2="ALL",IF(VLOOKUP(AA247,'Expense History'!$AA$6:$AB$36,2,0)="x","include",0),IF(AND(VLOOKUP(AA247,'Expense History'!$AA$6:$AB$36,2,0)="x",AC247=$O$2),"include",0))</f>
        <v>include</v>
      </c>
      <c r="P247" s="1">
        <f>IF(O247="include",IF(AE247&gt;0,1+MAX(P248:P$2005),0),0)</f>
        <v>0</v>
      </c>
      <c r="Q247" s="1">
        <f>IF(AND(ISBLANK(AA246),AE246=0),0,(IF(MAX(Q248:Q$2005)&gt;0,0,ROW(R247))))</f>
        <v>0</v>
      </c>
      <c r="R247" s="1">
        <f>IF($O247="include",IF(AF247&gt;0,1+MAX(R248:R$2005),0),0)</f>
        <v>0</v>
      </c>
      <c r="S247" s="1">
        <f>IF($O247="include",IF(AG247&gt;0,1+MAX(S248:S$2005),0),0)</f>
        <v>0</v>
      </c>
      <c r="T247" s="1">
        <f>IF($O247="include",IF(AH247&gt;0,1+MAX(T248:T$2005),0),0)</f>
        <v>0</v>
      </c>
      <c r="U247" s="1">
        <f>IF($O247="include",IF(AI247&gt;0,1+MAX(U248:U$2005),0),0)</f>
        <v>0</v>
      </c>
      <c r="V247" s="1">
        <f>IF($O247="include",IF(AJ247&gt;0,1+MAX(V248:V$2005),0),0)</f>
        <v>0</v>
      </c>
      <c r="W247" s="1">
        <f>IF($O247="include",IF(AK247&gt;0,1+MAX(W248:W$2005),0),0)</f>
        <v>0</v>
      </c>
      <c r="X247" s="1">
        <f>IF($O247="include",IF(AL247&gt;0,1+MAX(X248:X$2005),0),0)</f>
        <v>0</v>
      </c>
      <c r="Y247" s="22" t="str">
        <f t="shared" si="58"/>
        <v xml:space="preserve">1 - </v>
      </c>
      <c r="AA247" s="42"/>
      <c r="AB247" s="43"/>
      <c r="AC247" s="43"/>
      <c r="AD247" s="44"/>
      <c r="AE247" s="11">
        <f t="shared" si="59"/>
        <v>0</v>
      </c>
      <c r="AF247" s="41"/>
      <c r="AG247" s="41"/>
      <c r="AH247" s="41"/>
      <c r="AI247" s="41"/>
      <c r="AJ247" s="41"/>
      <c r="AK247" s="41"/>
      <c r="AL247" s="41"/>
      <c r="BA247" s="1">
        <f t="shared" si="60"/>
        <v>0</v>
      </c>
      <c r="BB247" s="1">
        <f t="shared" si="61"/>
        <v>0</v>
      </c>
      <c r="BC247" s="1" t="str">
        <f t="shared" si="62"/>
        <v>No</v>
      </c>
      <c r="BD247" s="1">
        <f t="shared" si="63"/>
        <v>0</v>
      </c>
      <c r="BE247" s="1">
        <f t="shared" si="64"/>
        <v>0</v>
      </c>
      <c r="BF247" s="1">
        <f t="shared" si="65"/>
        <v>0</v>
      </c>
      <c r="BG247" s="1">
        <v>243</v>
      </c>
      <c r="BH247" s="1" t="e">
        <f t="shared" si="66"/>
        <v>#N/A</v>
      </c>
      <c r="BI247" s="1">
        <f t="shared" si="68"/>
        <v>2</v>
      </c>
      <c r="BJ247" s="1" t="e">
        <f t="shared" si="67"/>
        <v>#N/A</v>
      </c>
    </row>
    <row r="248" spans="1:62" x14ac:dyDescent="0.25">
      <c r="A248" s="1">
        <f t="shared" si="54"/>
        <v>1</v>
      </c>
      <c r="B248" s="1">
        <f>IF(YEAR(AD248)=$B$3,YEAR('Apartment Expenses'!AD248)&amp;" - "&amp;'Apartment Expenses'!AC248,0)</f>
        <v>0</v>
      </c>
      <c r="C248" s="1">
        <f t="shared" si="55"/>
        <v>0</v>
      </c>
      <c r="E248" s="1">
        <v>244</v>
      </c>
      <c r="F248" s="1">
        <f t="shared" si="56"/>
        <v>1</v>
      </c>
      <c r="G248" s="1">
        <f t="shared" si="52"/>
        <v>0</v>
      </c>
      <c r="H248" s="1">
        <f t="shared" si="53"/>
        <v>0</v>
      </c>
      <c r="J248" s="1" t="str">
        <f t="shared" si="57"/>
        <v>1900</v>
      </c>
      <c r="M248" s="1">
        <f>HLOOKUP('Expense History'!$AD$3,$P$4:$X$2004,ROW('Apartment Expenses'!L248)-3,0)</f>
        <v>0</v>
      </c>
      <c r="N248" s="1">
        <f>IF('Expense History'!$AD$3=Data!$G$4,'Apartment Expenses'!AE248,HLOOKUP('Expense History'!$AD$3,'Apartment Expenses'!$AE$4:$AL$2004,(ROW('Apartment Expenses'!M248)-3)))</f>
        <v>0</v>
      </c>
      <c r="O248" s="1" t="str">
        <f>IF($O$2="ALL",IF(VLOOKUP(AA248,'Expense History'!$AA$6:$AB$36,2,0)="x","include",0),IF(AND(VLOOKUP(AA248,'Expense History'!$AA$6:$AB$36,2,0)="x",AC248=$O$2),"include",0))</f>
        <v>include</v>
      </c>
      <c r="P248" s="1">
        <f>IF(O248="include",IF(AE248&gt;0,1+MAX(P249:P$2005),0),0)</f>
        <v>0</v>
      </c>
      <c r="Q248" s="1">
        <f>IF(AND(ISBLANK(AA247),AE247=0),0,(IF(MAX(Q249:Q$2005)&gt;0,0,ROW(R248))))</f>
        <v>0</v>
      </c>
      <c r="R248" s="1">
        <f>IF($O248="include",IF(AF248&gt;0,1+MAX(R249:R$2005),0),0)</f>
        <v>0</v>
      </c>
      <c r="S248" s="1">
        <f>IF($O248="include",IF(AG248&gt;0,1+MAX(S249:S$2005),0),0)</f>
        <v>0</v>
      </c>
      <c r="T248" s="1">
        <f>IF($O248="include",IF(AH248&gt;0,1+MAX(T249:T$2005),0),0)</f>
        <v>0</v>
      </c>
      <c r="U248" s="1">
        <f>IF($O248="include",IF(AI248&gt;0,1+MAX(U249:U$2005),0),0)</f>
        <v>0</v>
      </c>
      <c r="V248" s="1">
        <f>IF($O248="include",IF(AJ248&gt;0,1+MAX(V249:V$2005),0),0)</f>
        <v>0</v>
      </c>
      <c r="W248" s="1">
        <f>IF($O248="include",IF(AK248&gt;0,1+MAX(W249:W$2005),0),0)</f>
        <v>0</v>
      </c>
      <c r="X248" s="1">
        <f>IF($O248="include",IF(AL248&gt;0,1+MAX(X249:X$2005),0),0)</f>
        <v>0</v>
      </c>
      <c r="Y248" s="22" t="str">
        <f t="shared" si="58"/>
        <v xml:space="preserve">1 - </v>
      </c>
      <c r="AA248" s="42"/>
      <c r="AB248" s="43"/>
      <c r="AC248" s="43"/>
      <c r="AD248" s="44"/>
      <c r="AE248" s="11">
        <f t="shared" si="59"/>
        <v>0</v>
      </c>
      <c r="AF248" s="41"/>
      <c r="AG248" s="41"/>
      <c r="AH248" s="41"/>
      <c r="AI248" s="41"/>
      <c r="AJ248" s="41"/>
      <c r="AK248" s="41"/>
      <c r="AL248" s="41"/>
      <c r="BA248" s="1">
        <f t="shared" si="60"/>
        <v>0</v>
      </c>
      <c r="BB248" s="1">
        <f t="shared" si="61"/>
        <v>0</v>
      </c>
      <c r="BC248" s="1" t="str">
        <f t="shared" si="62"/>
        <v>No</v>
      </c>
      <c r="BD248" s="1">
        <f t="shared" si="63"/>
        <v>0</v>
      </c>
      <c r="BE248" s="1">
        <f t="shared" si="64"/>
        <v>0</v>
      </c>
      <c r="BF248" s="1">
        <f t="shared" si="65"/>
        <v>0</v>
      </c>
      <c r="BG248" s="1">
        <v>244</v>
      </c>
      <c r="BH248" s="1" t="e">
        <f t="shared" si="66"/>
        <v>#N/A</v>
      </c>
      <c r="BI248" s="1">
        <f t="shared" si="68"/>
        <v>2</v>
      </c>
      <c r="BJ248" s="1" t="e">
        <f t="shared" si="67"/>
        <v>#N/A</v>
      </c>
    </row>
    <row r="249" spans="1:62" x14ac:dyDescent="0.25">
      <c r="A249" s="1">
        <f t="shared" si="54"/>
        <v>1</v>
      </c>
      <c r="B249" s="1">
        <f>IF(YEAR(AD249)=$B$3,YEAR('Apartment Expenses'!AD249)&amp;" - "&amp;'Apartment Expenses'!AC249,0)</f>
        <v>0</v>
      </c>
      <c r="C249" s="1">
        <f t="shared" si="55"/>
        <v>0</v>
      </c>
      <c r="E249" s="1">
        <v>245</v>
      </c>
      <c r="F249" s="1">
        <f t="shared" si="56"/>
        <v>1</v>
      </c>
      <c r="G249" s="1">
        <f t="shared" si="52"/>
        <v>0</v>
      </c>
      <c r="H249" s="1">
        <f t="shared" si="53"/>
        <v>0</v>
      </c>
      <c r="J249" s="1" t="str">
        <f t="shared" si="57"/>
        <v>1900</v>
      </c>
      <c r="M249" s="1">
        <f>HLOOKUP('Expense History'!$AD$3,$P$4:$X$2004,ROW('Apartment Expenses'!L249)-3,0)</f>
        <v>0</v>
      </c>
      <c r="N249" s="1">
        <f>IF('Expense History'!$AD$3=Data!$G$4,'Apartment Expenses'!AE249,HLOOKUP('Expense History'!$AD$3,'Apartment Expenses'!$AE$4:$AL$2004,(ROW('Apartment Expenses'!M249)-3)))</f>
        <v>0</v>
      </c>
      <c r="O249" s="1" t="str">
        <f>IF($O$2="ALL",IF(VLOOKUP(AA249,'Expense History'!$AA$6:$AB$36,2,0)="x","include",0),IF(AND(VLOOKUP(AA249,'Expense History'!$AA$6:$AB$36,2,0)="x",AC249=$O$2),"include",0))</f>
        <v>include</v>
      </c>
      <c r="P249" s="1">
        <f>IF(O249="include",IF(AE249&gt;0,1+MAX(P250:P$2005),0),0)</f>
        <v>0</v>
      </c>
      <c r="Q249" s="1">
        <f>IF(AND(ISBLANK(AA248),AE248=0),0,(IF(MAX(Q250:Q$2005)&gt;0,0,ROW(R249))))</f>
        <v>0</v>
      </c>
      <c r="R249" s="1">
        <f>IF($O249="include",IF(AF249&gt;0,1+MAX(R250:R$2005),0),0)</f>
        <v>0</v>
      </c>
      <c r="S249" s="1">
        <f>IF($O249="include",IF(AG249&gt;0,1+MAX(S250:S$2005),0),0)</f>
        <v>0</v>
      </c>
      <c r="T249" s="1">
        <f>IF($O249="include",IF(AH249&gt;0,1+MAX(T250:T$2005),0),0)</f>
        <v>0</v>
      </c>
      <c r="U249" s="1">
        <f>IF($O249="include",IF(AI249&gt;0,1+MAX(U250:U$2005),0),0)</f>
        <v>0</v>
      </c>
      <c r="V249" s="1">
        <f>IF($O249="include",IF(AJ249&gt;0,1+MAX(V250:V$2005),0),0)</f>
        <v>0</v>
      </c>
      <c r="W249" s="1">
        <f>IF($O249="include",IF(AK249&gt;0,1+MAX(W250:W$2005),0),0)</f>
        <v>0</v>
      </c>
      <c r="X249" s="1">
        <f>IF($O249="include",IF(AL249&gt;0,1+MAX(X250:X$2005),0),0)</f>
        <v>0</v>
      </c>
      <c r="Y249" s="22" t="str">
        <f t="shared" si="58"/>
        <v xml:space="preserve">1 - </v>
      </c>
      <c r="AA249" s="42"/>
      <c r="AB249" s="43"/>
      <c r="AC249" s="43"/>
      <c r="AD249" s="44"/>
      <c r="AE249" s="11">
        <f t="shared" si="59"/>
        <v>0</v>
      </c>
      <c r="AF249" s="41"/>
      <c r="AG249" s="41"/>
      <c r="AH249" s="41"/>
      <c r="AI249" s="41"/>
      <c r="AJ249" s="41"/>
      <c r="AK249" s="41"/>
      <c r="AL249" s="41"/>
      <c r="BA249" s="1">
        <f t="shared" si="60"/>
        <v>0</v>
      </c>
      <c r="BB249" s="1">
        <f t="shared" si="61"/>
        <v>0</v>
      </c>
      <c r="BC249" s="1" t="str">
        <f t="shared" si="62"/>
        <v>No</v>
      </c>
      <c r="BD249" s="1">
        <f t="shared" si="63"/>
        <v>0</v>
      </c>
      <c r="BE249" s="1">
        <f t="shared" si="64"/>
        <v>0</v>
      </c>
      <c r="BF249" s="1">
        <f t="shared" si="65"/>
        <v>0</v>
      </c>
      <c r="BG249" s="1">
        <v>245</v>
      </c>
      <c r="BH249" s="1" t="e">
        <f t="shared" si="66"/>
        <v>#N/A</v>
      </c>
      <c r="BI249" s="1">
        <f t="shared" si="68"/>
        <v>2</v>
      </c>
      <c r="BJ249" s="1" t="e">
        <f t="shared" si="67"/>
        <v>#N/A</v>
      </c>
    </row>
    <row r="250" spans="1:62" x14ac:dyDescent="0.25">
      <c r="A250" s="1">
        <f t="shared" si="54"/>
        <v>1</v>
      </c>
      <c r="B250" s="1">
        <f>IF(YEAR(AD250)=$B$3,YEAR('Apartment Expenses'!AD250)&amp;" - "&amp;'Apartment Expenses'!AC250,0)</f>
        <v>0</v>
      </c>
      <c r="C250" s="1">
        <f t="shared" si="55"/>
        <v>0</v>
      </c>
      <c r="E250" s="1">
        <v>246</v>
      </c>
      <c r="F250" s="1">
        <f t="shared" si="56"/>
        <v>1</v>
      </c>
      <c r="G250" s="1">
        <f t="shared" si="52"/>
        <v>0</v>
      </c>
      <c r="H250" s="1">
        <f t="shared" si="53"/>
        <v>0</v>
      </c>
      <c r="J250" s="1" t="str">
        <f t="shared" si="57"/>
        <v>1900</v>
      </c>
      <c r="M250" s="1">
        <f>HLOOKUP('Expense History'!$AD$3,$P$4:$X$2004,ROW('Apartment Expenses'!L250)-3,0)</f>
        <v>0</v>
      </c>
      <c r="N250" s="1">
        <f>IF('Expense History'!$AD$3=Data!$G$4,'Apartment Expenses'!AE250,HLOOKUP('Expense History'!$AD$3,'Apartment Expenses'!$AE$4:$AL$2004,(ROW('Apartment Expenses'!M250)-3)))</f>
        <v>0</v>
      </c>
      <c r="O250" s="1" t="str">
        <f>IF($O$2="ALL",IF(VLOOKUP(AA250,'Expense History'!$AA$6:$AB$36,2,0)="x","include",0),IF(AND(VLOOKUP(AA250,'Expense History'!$AA$6:$AB$36,2,0)="x",AC250=$O$2),"include",0))</f>
        <v>include</v>
      </c>
      <c r="P250" s="1">
        <f>IF(O250="include",IF(AE250&gt;0,1+MAX(P251:P$2005),0),0)</f>
        <v>0</v>
      </c>
      <c r="Q250" s="1">
        <f>IF(AND(ISBLANK(AA249),AE249=0),0,(IF(MAX(Q251:Q$2005)&gt;0,0,ROW(R250))))</f>
        <v>0</v>
      </c>
      <c r="R250" s="1">
        <f>IF($O250="include",IF(AF250&gt;0,1+MAX(R251:R$2005),0),0)</f>
        <v>0</v>
      </c>
      <c r="S250" s="1">
        <f>IF($O250="include",IF(AG250&gt;0,1+MAX(S251:S$2005),0),0)</f>
        <v>0</v>
      </c>
      <c r="T250" s="1">
        <f>IF($O250="include",IF(AH250&gt;0,1+MAX(T251:T$2005),0),0)</f>
        <v>0</v>
      </c>
      <c r="U250" s="1">
        <f>IF($O250="include",IF(AI250&gt;0,1+MAX(U251:U$2005),0),0)</f>
        <v>0</v>
      </c>
      <c r="V250" s="1">
        <f>IF($O250="include",IF(AJ250&gt;0,1+MAX(V251:V$2005),0),0)</f>
        <v>0</v>
      </c>
      <c r="W250" s="1">
        <f>IF($O250="include",IF(AK250&gt;0,1+MAX(W251:W$2005),0),0)</f>
        <v>0</v>
      </c>
      <c r="X250" s="1">
        <f>IF($O250="include",IF(AL250&gt;0,1+MAX(X251:X$2005),0),0)</f>
        <v>0</v>
      </c>
      <c r="Y250" s="22" t="str">
        <f t="shared" si="58"/>
        <v xml:space="preserve">1 - </v>
      </c>
      <c r="AA250" s="42"/>
      <c r="AB250" s="43"/>
      <c r="AC250" s="43"/>
      <c r="AD250" s="44"/>
      <c r="AE250" s="11">
        <f t="shared" si="59"/>
        <v>0</v>
      </c>
      <c r="AF250" s="41"/>
      <c r="AG250" s="41"/>
      <c r="AH250" s="41"/>
      <c r="AI250" s="41"/>
      <c r="AJ250" s="41"/>
      <c r="AK250" s="41"/>
      <c r="AL250" s="41"/>
      <c r="BA250" s="1">
        <f t="shared" si="60"/>
        <v>0</v>
      </c>
      <c r="BB250" s="1">
        <f t="shared" si="61"/>
        <v>0</v>
      </c>
      <c r="BC250" s="1" t="str">
        <f t="shared" si="62"/>
        <v>No</v>
      </c>
      <c r="BD250" s="1">
        <f t="shared" si="63"/>
        <v>0</v>
      </c>
      <c r="BE250" s="1">
        <f t="shared" si="64"/>
        <v>0</v>
      </c>
      <c r="BF250" s="1">
        <f t="shared" si="65"/>
        <v>0</v>
      </c>
      <c r="BG250" s="1">
        <v>246</v>
      </c>
      <c r="BH250" s="1" t="e">
        <f t="shared" si="66"/>
        <v>#N/A</v>
      </c>
      <c r="BI250" s="1">
        <f t="shared" si="68"/>
        <v>2</v>
      </c>
      <c r="BJ250" s="1" t="e">
        <f t="shared" si="67"/>
        <v>#N/A</v>
      </c>
    </row>
    <row r="251" spans="1:62" x14ac:dyDescent="0.25">
      <c r="A251" s="1">
        <f t="shared" si="54"/>
        <v>1</v>
      </c>
      <c r="B251" s="1">
        <f>IF(YEAR(AD251)=$B$3,YEAR('Apartment Expenses'!AD251)&amp;" - "&amp;'Apartment Expenses'!AC251,0)</f>
        <v>0</v>
      </c>
      <c r="C251" s="1">
        <f t="shared" si="55"/>
        <v>0</v>
      </c>
      <c r="E251" s="1">
        <v>247</v>
      </c>
      <c r="F251" s="1">
        <f t="shared" si="56"/>
        <v>1</v>
      </c>
      <c r="G251" s="1">
        <f t="shared" si="52"/>
        <v>0</v>
      </c>
      <c r="H251" s="1">
        <f t="shared" si="53"/>
        <v>0</v>
      </c>
      <c r="J251" s="1" t="str">
        <f t="shared" si="57"/>
        <v>1900</v>
      </c>
      <c r="M251" s="1">
        <f>HLOOKUP('Expense History'!$AD$3,$P$4:$X$2004,ROW('Apartment Expenses'!L251)-3,0)</f>
        <v>0</v>
      </c>
      <c r="N251" s="1">
        <f>IF('Expense History'!$AD$3=Data!$G$4,'Apartment Expenses'!AE251,HLOOKUP('Expense History'!$AD$3,'Apartment Expenses'!$AE$4:$AL$2004,(ROW('Apartment Expenses'!M251)-3)))</f>
        <v>0</v>
      </c>
      <c r="O251" s="1" t="str">
        <f>IF($O$2="ALL",IF(VLOOKUP(AA251,'Expense History'!$AA$6:$AB$36,2,0)="x","include",0),IF(AND(VLOOKUP(AA251,'Expense History'!$AA$6:$AB$36,2,0)="x",AC251=$O$2),"include",0))</f>
        <v>include</v>
      </c>
      <c r="P251" s="1">
        <f>IF(O251="include",IF(AE251&gt;0,1+MAX(P252:P$2005),0),0)</f>
        <v>0</v>
      </c>
      <c r="Q251" s="1">
        <f>IF(AND(ISBLANK(AA250),AE250=0),0,(IF(MAX(Q252:Q$2005)&gt;0,0,ROW(R251))))</f>
        <v>0</v>
      </c>
      <c r="R251" s="1">
        <f>IF($O251="include",IF(AF251&gt;0,1+MAX(R252:R$2005),0),0)</f>
        <v>0</v>
      </c>
      <c r="S251" s="1">
        <f>IF($O251="include",IF(AG251&gt;0,1+MAX(S252:S$2005),0),0)</f>
        <v>0</v>
      </c>
      <c r="T251" s="1">
        <f>IF($O251="include",IF(AH251&gt;0,1+MAX(T252:T$2005),0),0)</f>
        <v>0</v>
      </c>
      <c r="U251" s="1">
        <f>IF($O251="include",IF(AI251&gt;0,1+MAX(U252:U$2005),0),0)</f>
        <v>0</v>
      </c>
      <c r="V251" s="1">
        <f>IF($O251="include",IF(AJ251&gt;0,1+MAX(V252:V$2005),0),0)</f>
        <v>0</v>
      </c>
      <c r="W251" s="1">
        <f>IF($O251="include",IF(AK251&gt;0,1+MAX(W252:W$2005),0),0)</f>
        <v>0</v>
      </c>
      <c r="X251" s="1">
        <f>IF($O251="include",IF(AL251&gt;0,1+MAX(X252:X$2005),0),0)</f>
        <v>0</v>
      </c>
      <c r="Y251" s="22" t="str">
        <f t="shared" si="58"/>
        <v xml:space="preserve">1 - </v>
      </c>
      <c r="AA251" s="42"/>
      <c r="AB251" s="43"/>
      <c r="AC251" s="43"/>
      <c r="AD251" s="44"/>
      <c r="AE251" s="11">
        <f t="shared" si="59"/>
        <v>0</v>
      </c>
      <c r="AF251" s="41"/>
      <c r="AG251" s="41"/>
      <c r="AH251" s="41"/>
      <c r="AI251" s="41"/>
      <c r="AJ251" s="41"/>
      <c r="AK251" s="41"/>
      <c r="AL251" s="41"/>
      <c r="BA251" s="1">
        <f t="shared" si="60"/>
        <v>0</v>
      </c>
      <c r="BB251" s="1">
        <f t="shared" si="61"/>
        <v>0</v>
      </c>
      <c r="BC251" s="1" t="str">
        <f t="shared" si="62"/>
        <v>No</v>
      </c>
      <c r="BD251" s="1">
        <f t="shared" si="63"/>
        <v>0</v>
      </c>
      <c r="BE251" s="1">
        <f t="shared" si="64"/>
        <v>0</v>
      </c>
      <c r="BF251" s="1">
        <f t="shared" si="65"/>
        <v>0</v>
      </c>
      <c r="BG251" s="1">
        <v>247</v>
      </c>
      <c r="BH251" s="1" t="e">
        <f t="shared" si="66"/>
        <v>#N/A</v>
      </c>
      <c r="BI251" s="1">
        <f t="shared" si="68"/>
        <v>2</v>
      </c>
      <c r="BJ251" s="1" t="e">
        <f t="shared" si="67"/>
        <v>#N/A</v>
      </c>
    </row>
    <row r="252" spans="1:62" x14ac:dyDescent="0.25">
      <c r="A252" s="1">
        <f t="shared" si="54"/>
        <v>1</v>
      </c>
      <c r="B252" s="1">
        <f>IF(YEAR(AD252)=$B$3,YEAR('Apartment Expenses'!AD252)&amp;" - "&amp;'Apartment Expenses'!AC252,0)</f>
        <v>0</v>
      </c>
      <c r="C252" s="1">
        <f t="shared" si="55"/>
        <v>0</v>
      </c>
      <c r="E252" s="1">
        <v>248</v>
      </c>
      <c r="F252" s="1">
        <f t="shared" si="56"/>
        <v>1</v>
      </c>
      <c r="G252" s="1">
        <f t="shared" si="52"/>
        <v>0</v>
      </c>
      <c r="H252" s="1">
        <f t="shared" si="53"/>
        <v>0</v>
      </c>
      <c r="J252" s="1" t="str">
        <f t="shared" si="57"/>
        <v>1900</v>
      </c>
      <c r="M252" s="1">
        <f>HLOOKUP('Expense History'!$AD$3,$P$4:$X$2004,ROW('Apartment Expenses'!L252)-3,0)</f>
        <v>0</v>
      </c>
      <c r="N252" s="1">
        <f>IF('Expense History'!$AD$3=Data!$G$4,'Apartment Expenses'!AE252,HLOOKUP('Expense History'!$AD$3,'Apartment Expenses'!$AE$4:$AL$2004,(ROW('Apartment Expenses'!M252)-3)))</f>
        <v>0</v>
      </c>
      <c r="O252" s="1" t="str">
        <f>IF($O$2="ALL",IF(VLOOKUP(AA252,'Expense History'!$AA$6:$AB$36,2,0)="x","include",0),IF(AND(VLOOKUP(AA252,'Expense History'!$AA$6:$AB$36,2,0)="x",AC252=$O$2),"include",0))</f>
        <v>include</v>
      </c>
      <c r="P252" s="1">
        <f>IF(O252="include",IF(AE252&gt;0,1+MAX(P253:P$2005),0),0)</f>
        <v>0</v>
      </c>
      <c r="Q252" s="1">
        <f>IF(AND(ISBLANK(AA251),AE251=0),0,(IF(MAX(Q253:Q$2005)&gt;0,0,ROW(R252))))</f>
        <v>0</v>
      </c>
      <c r="R252" s="1">
        <f>IF($O252="include",IF(AF252&gt;0,1+MAX(R253:R$2005),0),0)</f>
        <v>0</v>
      </c>
      <c r="S252" s="1">
        <f>IF($O252="include",IF(AG252&gt;0,1+MAX(S253:S$2005),0),0)</f>
        <v>0</v>
      </c>
      <c r="T252" s="1">
        <f>IF($O252="include",IF(AH252&gt;0,1+MAX(T253:T$2005),0),0)</f>
        <v>0</v>
      </c>
      <c r="U252" s="1">
        <f>IF($O252="include",IF(AI252&gt;0,1+MAX(U253:U$2005),0),0)</f>
        <v>0</v>
      </c>
      <c r="V252" s="1">
        <f>IF($O252="include",IF(AJ252&gt;0,1+MAX(V253:V$2005),0),0)</f>
        <v>0</v>
      </c>
      <c r="W252" s="1">
        <f>IF($O252="include",IF(AK252&gt;0,1+MAX(W253:W$2005),0),0)</f>
        <v>0</v>
      </c>
      <c r="X252" s="1">
        <f>IF($O252="include",IF(AL252&gt;0,1+MAX(X253:X$2005),0),0)</f>
        <v>0</v>
      </c>
      <c r="Y252" s="22" t="str">
        <f t="shared" si="58"/>
        <v xml:space="preserve">1 - </v>
      </c>
      <c r="AA252" s="42"/>
      <c r="AB252" s="43"/>
      <c r="AC252" s="43"/>
      <c r="AD252" s="44"/>
      <c r="AE252" s="11">
        <f t="shared" si="59"/>
        <v>0</v>
      </c>
      <c r="AF252" s="41"/>
      <c r="AG252" s="41"/>
      <c r="AH252" s="41"/>
      <c r="AI252" s="41"/>
      <c r="AJ252" s="41"/>
      <c r="AK252" s="41"/>
      <c r="AL252" s="41"/>
      <c r="BA252" s="1">
        <f t="shared" si="60"/>
        <v>0</v>
      </c>
      <c r="BB252" s="1">
        <f t="shared" si="61"/>
        <v>0</v>
      </c>
      <c r="BC252" s="1" t="str">
        <f t="shared" si="62"/>
        <v>No</v>
      </c>
      <c r="BD252" s="1">
        <f t="shared" si="63"/>
        <v>0</v>
      </c>
      <c r="BE252" s="1">
        <f t="shared" si="64"/>
        <v>0</v>
      </c>
      <c r="BF252" s="1">
        <f t="shared" si="65"/>
        <v>0</v>
      </c>
      <c r="BG252" s="1">
        <v>248</v>
      </c>
      <c r="BH252" s="1" t="e">
        <f t="shared" si="66"/>
        <v>#N/A</v>
      </c>
      <c r="BI252" s="1">
        <f t="shared" si="68"/>
        <v>2</v>
      </c>
      <c r="BJ252" s="1" t="e">
        <f t="shared" si="67"/>
        <v>#N/A</v>
      </c>
    </row>
    <row r="253" spans="1:62" x14ac:dyDescent="0.25">
      <c r="A253" s="1">
        <f t="shared" si="54"/>
        <v>1</v>
      </c>
      <c r="B253" s="1">
        <f>IF(YEAR(AD253)=$B$3,YEAR('Apartment Expenses'!AD253)&amp;" - "&amp;'Apartment Expenses'!AC253,0)</f>
        <v>0</v>
      </c>
      <c r="C253" s="1">
        <f t="shared" si="55"/>
        <v>0</v>
      </c>
      <c r="E253" s="1">
        <v>249</v>
      </c>
      <c r="F253" s="1">
        <f t="shared" si="56"/>
        <v>1</v>
      </c>
      <c r="G253" s="1">
        <f t="shared" si="52"/>
        <v>0</v>
      </c>
      <c r="H253" s="1">
        <f t="shared" si="53"/>
        <v>0</v>
      </c>
      <c r="J253" s="1" t="str">
        <f t="shared" si="57"/>
        <v>1900</v>
      </c>
      <c r="M253" s="1">
        <f>HLOOKUP('Expense History'!$AD$3,$P$4:$X$2004,ROW('Apartment Expenses'!L253)-3,0)</f>
        <v>0</v>
      </c>
      <c r="N253" s="1">
        <f>IF('Expense History'!$AD$3=Data!$G$4,'Apartment Expenses'!AE253,HLOOKUP('Expense History'!$AD$3,'Apartment Expenses'!$AE$4:$AL$2004,(ROW('Apartment Expenses'!M253)-3)))</f>
        <v>0</v>
      </c>
      <c r="O253" s="1" t="str">
        <f>IF($O$2="ALL",IF(VLOOKUP(AA253,'Expense History'!$AA$6:$AB$36,2,0)="x","include",0),IF(AND(VLOOKUP(AA253,'Expense History'!$AA$6:$AB$36,2,0)="x",AC253=$O$2),"include",0))</f>
        <v>include</v>
      </c>
      <c r="P253" s="1">
        <f>IF(O253="include",IF(AE253&gt;0,1+MAX(P254:P$2005),0),0)</f>
        <v>0</v>
      </c>
      <c r="Q253" s="1">
        <f>IF(AND(ISBLANK(AA252),AE252=0),0,(IF(MAX(Q254:Q$2005)&gt;0,0,ROW(R253))))</f>
        <v>0</v>
      </c>
      <c r="R253" s="1">
        <f>IF($O253="include",IF(AF253&gt;0,1+MAX(R254:R$2005),0),0)</f>
        <v>0</v>
      </c>
      <c r="S253" s="1">
        <f>IF($O253="include",IF(AG253&gt;0,1+MAX(S254:S$2005),0),0)</f>
        <v>0</v>
      </c>
      <c r="T253" s="1">
        <f>IF($O253="include",IF(AH253&gt;0,1+MAX(T254:T$2005),0),0)</f>
        <v>0</v>
      </c>
      <c r="U253" s="1">
        <f>IF($O253="include",IF(AI253&gt;0,1+MAX(U254:U$2005),0),0)</f>
        <v>0</v>
      </c>
      <c r="V253" s="1">
        <f>IF($O253="include",IF(AJ253&gt;0,1+MAX(V254:V$2005),0),0)</f>
        <v>0</v>
      </c>
      <c r="W253" s="1">
        <f>IF($O253="include",IF(AK253&gt;0,1+MAX(W254:W$2005),0),0)</f>
        <v>0</v>
      </c>
      <c r="X253" s="1">
        <f>IF($O253="include",IF(AL253&gt;0,1+MAX(X254:X$2005),0),0)</f>
        <v>0</v>
      </c>
      <c r="Y253" s="22" t="str">
        <f t="shared" si="58"/>
        <v xml:space="preserve">1 - </v>
      </c>
      <c r="AA253" s="42"/>
      <c r="AB253" s="43"/>
      <c r="AC253" s="43"/>
      <c r="AD253" s="44"/>
      <c r="AE253" s="11">
        <f t="shared" si="59"/>
        <v>0</v>
      </c>
      <c r="AF253" s="41"/>
      <c r="AG253" s="41"/>
      <c r="AH253" s="41"/>
      <c r="AI253" s="41"/>
      <c r="AJ253" s="41"/>
      <c r="AK253" s="41"/>
      <c r="AL253" s="41"/>
      <c r="BA253" s="1">
        <f t="shared" si="60"/>
        <v>0</v>
      </c>
      <c r="BB253" s="1">
        <f t="shared" si="61"/>
        <v>0</v>
      </c>
      <c r="BC253" s="1" t="str">
        <f t="shared" si="62"/>
        <v>No</v>
      </c>
      <c r="BD253" s="1">
        <f t="shared" si="63"/>
        <v>0</v>
      </c>
      <c r="BE253" s="1">
        <f t="shared" si="64"/>
        <v>0</v>
      </c>
      <c r="BF253" s="1">
        <f t="shared" si="65"/>
        <v>0</v>
      </c>
      <c r="BG253" s="1">
        <v>249</v>
      </c>
      <c r="BH253" s="1" t="e">
        <f t="shared" si="66"/>
        <v>#N/A</v>
      </c>
      <c r="BI253" s="1">
        <f t="shared" si="68"/>
        <v>2</v>
      </c>
      <c r="BJ253" s="1" t="e">
        <f t="shared" si="67"/>
        <v>#N/A</v>
      </c>
    </row>
    <row r="254" spans="1:62" x14ac:dyDescent="0.25">
      <c r="A254" s="1">
        <f t="shared" si="54"/>
        <v>1</v>
      </c>
      <c r="B254" s="1">
        <f>IF(YEAR(AD254)=$B$3,YEAR('Apartment Expenses'!AD254)&amp;" - "&amp;'Apartment Expenses'!AC254,0)</f>
        <v>0</v>
      </c>
      <c r="C254" s="1">
        <f t="shared" si="55"/>
        <v>0</v>
      </c>
      <c r="E254" s="1">
        <v>250</v>
      </c>
      <c r="F254" s="1">
        <f t="shared" si="56"/>
        <v>1</v>
      </c>
      <c r="G254" s="1">
        <f t="shared" si="52"/>
        <v>0</v>
      </c>
      <c r="H254" s="1">
        <f t="shared" si="53"/>
        <v>0</v>
      </c>
      <c r="J254" s="1" t="str">
        <f t="shared" si="57"/>
        <v>1900</v>
      </c>
      <c r="M254" s="1">
        <f>HLOOKUP('Expense History'!$AD$3,$P$4:$X$2004,ROW('Apartment Expenses'!L254)-3,0)</f>
        <v>0</v>
      </c>
      <c r="N254" s="1">
        <f>IF('Expense History'!$AD$3=Data!$G$4,'Apartment Expenses'!AE254,HLOOKUP('Expense History'!$AD$3,'Apartment Expenses'!$AE$4:$AL$2004,(ROW('Apartment Expenses'!M254)-3)))</f>
        <v>0</v>
      </c>
      <c r="O254" s="1" t="str">
        <f>IF($O$2="ALL",IF(VLOOKUP(AA254,'Expense History'!$AA$6:$AB$36,2,0)="x","include",0),IF(AND(VLOOKUP(AA254,'Expense History'!$AA$6:$AB$36,2,0)="x",AC254=$O$2),"include",0))</f>
        <v>include</v>
      </c>
      <c r="P254" s="1">
        <f>IF(O254="include",IF(AE254&gt;0,1+MAX(P255:P$2005),0),0)</f>
        <v>0</v>
      </c>
      <c r="Q254" s="1">
        <f>IF(AND(ISBLANK(AA253),AE253=0),0,(IF(MAX(Q255:Q$2005)&gt;0,0,ROW(R254))))</f>
        <v>0</v>
      </c>
      <c r="R254" s="1">
        <f>IF($O254="include",IF(AF254&gt;0,1+MAX(R255:R$2005),0),0)</f>
        <v>0</v>
      </c>
      <c r="S254" s="1">
        <f>IF($O254="include",IF(AG254&gt;0,1+MAX(S255:S$2005),0),0)</f>
        <v>0</v>
      </c>
      <c r="T254" s="1">
        <f>IF($O254="include",IF(AH254&gt;0,1+MAX(T255:T$2005),0),0)</f>
        <v>0</v>
      </c>
      <c r="U254" s="1">
        <f>IF($O254="include",IF(AI254&gt;0,1+MAX(U255:U$2005),0),0)</f>
        <v>0</v>
      </c>
      <c r="V254" s="1">
        <f>IF($O254="include",IF(AJ254&gt;0,1+MAX(V255:V$2005),0),0)</f>
        <v>0</v>
      </c>
      <c r="W254" s="1">
        <f>IF($O254="include",IF(AK254&gt;0,1+MAX(W255:W$2005),0),0)</f>
        <v>0</v>
      </c>
      <c r="X254" s="1">
        <f>IF($O254="include",IF(AL254&gt;0,1+MAX(X255:X$2005),0),0)</f>
        <v>0</v>
      </c>
      <c r="Y254" s="22" t="str">
        <f t="shared" si="58"/>
        <v xml:space="preserve">1 - </v>
      </c>
      <c r="AA254" s="42"/>
      <c r="AB254" s="43"/>
      <c r="AC254" s="43"/>
      <c r="AD254" s="44"/>
      <c r="AE254" s="11">
        <f t="shared" si="59"/>
        <v>0</v>
      </c>
      <c r="AF254" s="41"/>
      <c r="AG254" s="41"/>
      <c r="AH254" s="41"/>
      <c r="AI254" s="41"/>
      <c r="AJ254" s="41"/>
      <c r="AK254" s="41"/>
      <c r="AL254" s="41"/>
      <c r="BA254" s="1">
        <f t="shared" si="60"/>
        <v>0</v>
      </c>
      <c r="BB254" s="1">
        <f t="shared" si="61"/>
        <v>0</v>
      </c>
      <c r="BC254" s="1" t="str">
        <f t="shared" si="62"/>
        <v>No</v>
      </c>
      <c r="BD254" s="1">
        <f t="shared" si="63"/>
        <v>0</v>
      </c>
      <c r="BE254" s="1">
        <f t="shared" si="64"/>
        <v>0</v>
      </c>
      <c r="BF254" s="1">
        <f t="shared" si="65"/>
        <v>0</v>
      </c>
      <c r="BG254" s="1">
        <v>250</v>
      </c>
      <c r="BH254" s="1" t="e">
        <f t="shared" si="66"/>
        <v>#N/A</v>
      </c>
      <c r="BI254" s="1">
        <f t="shared" si="68"/>
        <v>2</v>
      </c>
      <c r="BJ254" s="1" t="e">
        <f t="shared" si="67"/>
        <v>#N/A</v>
      </c>
    </row>
    <row r="255" spans="1:62" x14ac:dyDescent="0.25">
      <c r="A255" s="1">
        <f t="shared" si="54"/>
        <v>1</v>
      </c>
      <c r="B255" s="1">
        <f>IF(YEAR(AD255)=$B$3,YEAR('Apartment Expenses'!AD255)&amp;" - "&amp;'Apartment Expenses'!AC255,0)</f>
        <v>0</v>
      </c>
      <c r="C255" s="1">
        <f t="shared" si="55"/>
        <v>0</v>
      </c>
      <c r="E255" s="1">
        <v>251</v>
      </c>
      <c r="F255" s="1">
        <f t="shared" si="56"/>
        <v>1</v>
      </c>
      <c r="G255" s="1">
        <f t="shared" si="52"/>
        <v>0</v>
      </c>
      <c r="H255" s="1">
        <f t="shared" si="53"/>
        <v>0</v>
      </c>
      <c r="J255" s="1" t="str">
        <f t="shared" si="57"/>
        <v>1900</v>
      </c>
      <c r="M255" s="1">
        <f>HLOOKUP('Expense History'!$AD$3,$P$4:$X$2004,ROW('Apartment Expenses'!L255)-3,0)</f>
        <v>0</v>
      </c>
      <c r="N255" s="1">
        <f>IF('Expense History'!$AD$3=Data!$G$4,'Apartment Expenses'!AE255,HLOOKUP('Expense History'!$AD$3,'Apartment Expenses'!$AE$4:$AL$2004,(ROW('Apartment Expenses'!M255)-3)))</f>
        <v>0</v>
      </c>
      <c r="O255" s="1" t="str">
        <f>IF($O$2="ALL",IF(VLOOKUP(AA255,'Expense History'!$AA$6:$AB$36,2,0)="x","include",0),IF(AND(VLOOKUP(AA255,'Expense History'!$AA$6:$AB$36,2,0)="x",AC255=$O$2),"include",0))</f>
        <v>include</v>
      </c>
      <c r="P255" s="1">
        <f>IF(O255="include",IF(AE255&gt;0,1+MAX(P256:P$2005),0),0)</f>
        <v>0</v>
      </c>
      <c r="Q255" s="1">
        <f>IF(AND(ISBLANK(AA254),AE254=0),0,(IF(MAX(Q256:Q$2005)&gt;0,0,ROW(R255))))</f>
        <v>0</v>
      </c>
      <c r="R255" s="1">
        <f>IF($O255="include",IF(AF255&gt;0,1+MAX(R256:R$2005),0),0)</f>
        <v>0</v>
      </c>
      <c r="S255" s="1">
        <f>IF($O255="include",IF(AG255&gt;0,1+MAX(S256:S$2005),0),0)</f>
        <v>0</v>
      </c>
      <c r="T255" s="1">
        <f>IF($O255="include",IF(AH255&gt;0,1+MAX(T256:T$2005),0),0)</f>
        <v>0</v>
      </c>
      <c r="U255" s="1">
        <f>IF($O255="include",IF(AI255&gt;0,1+MAX(U256:U$2005),0),0)</f>
        <v>0</v>
      </c>
      <c r="V255" s="1">
        <f>IF($O255="include",IF(AJ255&gt;0,1+MAX(V256:V$2005),0),0)</f>
        <v>0</v>
      </c>
      <c r="W255" s="1">
        <f>IF($O255="include",IF(AK255&gt;0,1+MAX(W256:W$2005),0),0)</f>
        <v>0</v>
      </c>
      <c r="X255" s="1">
        <f>IF($O255="include",IF(AL255&gt;0,1+MAX(X256:X$2005),0),0)</f>
        <v>0</v>
      </c>
      <c r="Y255" s="22" t="str">
        <f t="shared" si="58"/>
        <v xml:space="preserve">1 - </v>
      </c>
      <c r="AA255" s="42"/>
      <c r="AB255" s="43"/>
      <c r="AC255" s="43"/>
      <c r="AD255" s="44"/>
      <c r="AE255" s="11">
        <f t="shared" si="59"/>
        <v>0</v>
      </c>
      <c r="AF255" s="41"/>
      <c r="AG255" s="41"/>
      <c r="AH255" s="41"/>
      <c r="AI255" s="41"/>
      <c r="AJ255" s="41"/>
      <c r="AK255" s="41"/>
      <c r="AL255" s="41"/>
      <c r="BA255" s="1">
        <f t="shared" si="60"/>
        <v>0</v>
      </c>
      <c r="BB255" s="1">
        <f t="shared" si="61"/>
        <v>0</v>
      </c>
      <c r="BC255" s="1" t="str">
        <f t="shared" si="62"/>
        <v>No</v>
      </c>
      <c r="BD255" s="1">
        <f t="shared" si="63"/>
        <v>0</v>
      </c>
      <c r="BE255" s="1">
        <f t="shared" si="64"/>
        <v>0</v>
      </c>
      <c r="BF255" s="1">
        <f t="shared" si="65"/>
        <v>0</v>
      </c>
      <c r="BG255" s="1">
        <v>251</v>
      </c>
      <c r="BH255" s="1" t="e">
        <f t="shared" si="66"/>
        <v>#N/A</v>
      </c>
      <c r="BI255" s="1">
        <f t="shared" si="68"/>
        <v>2</v>
      </c>
      <c r="BJ255" s="1" t="e">
        <f t="shared" si="67"/>
        <v>#N/A</v>
      </c>
    </row>
    <row r="256" spans="1:62" x14ac:dyDescent="0.25">
      <c r="A256" s="1">
        <f t="shared" si="54"/>
        <v>1</v>
      </c>
      <c r="B256" s="1">
        <f>IF(YEAR(AD256)=$B$3,YEAR('Apartment Expenses'!AD256)&amp;" - "&amp;'Apartment Expenses'!AC256,0)</f>
        <v>0</v>
      </c>
      <c r="C256" s="1">
        <f t="shared" si="55"/>
        <v>0</v>
      </c>
      <c r="E256" s="1">
        <v>252</v>
      </c>
      <c r="F256" s="1">
        <f t="shared" si="56"/>
        <v>1</v>
      </c>
      <c r="G256" s="1">
        <f t="shared" si="52"/>
        <v>0</v>
      </c>
      <c r="H256" s="1">
        <f t="shared" si="53"/>
        <v>0</v>
      </c>
      <c r="J256" s="1" t="str">
        <f t="shared" si="57"/>
        <v>1900</v>
      </c>
      <c r="M256" s="1">
        <f>HLOOKUP('Expense History'!$AD$3,$P$4:$X$2004,ROW('Apartment Expenses'!L256)-3,0)</f>
        <v>0</v>
      </c>
      <c r="N256" s="1">
        <f>IF('Expense History'!$AD$3=Data!$G$4,'Apartment Expenses'!AE256,HLOOKUP('Expense History'!$AD$3,'Apartment Expenses'!$AE$4:$AL$2004,(ROW('Apartment Expenses'!M256)-3)))</f>
        <v>0</v>
      </c>
      <c r="O256" s="1" t="str">
        <f>IF($O$2="ALL",IF(VLOOKUP(AA256,'Expense History'!$AA$6:$AB$36,2,0)="x","include",0),IF(AND(VLOOKUP(AA256,'Expense History'!$AA$6:$AB$36,2,0)="x",AC256=$O$2),"include",0))</f>
        <v>include</v>
      </c>
      <c r="P256" s="1">
        <f>IF(O256="include",IF(AE256&gt;0,1+MAX(P257:P$2005),0),0)</f>
        <v>0</v>
      </c>
      <c r="Q256" s="1">
        <f>IF(AND(ISBLANK(AA255),AE255=0),0,(IF(MAX(Q257:Q$2005)&gt;0,0,ROW(R256))))</f>
        <v>0</v>
      </c>
      <c r="R256" s="1">
        <f>IF($O256="include",IF(AF256&gt;0,1+MAX(R257:R$2005),0),0)</f>
        <v>0</v>
      </c>
      <c r="S256" s="1">
        <f>IF($O256="include",IF(AG256&gt;0,1+MAX(S257:S$2005),0),0)</f>
        <v>0</v>
      </c>
      <c r="T256" s="1">
        <f>IF($O256="include",IF(AH256&gt;0,1+MAX(T257:T$2005),0),0)</f>
        <v>0</v>
      </c>
      <c r="U256" s="1">
        <f>IF($O256="include",IF(AI256&gt;0,1+MAX(U257:U$2005),0),0)</f>
        <v>0</v>
      </c>
      <c r="V256" s="1">
        <f>IF($O256="include",IF(AJ256&gt;0,1+MAX(V257:V$2005),0),0)</f>
        <v>0</v>
      </c>
      <c r="W256" s="1">
        <f>IF($O256="include",IF(AK256&gt;0,1+MAX(W257:W$2005),0),0)</f>
        <v>0</v>
      </c>
      <c r="X256" s="1">
        <f>IF($O256="include",IF(AL256&gt;0,1+MAX(X257:X$2005),0),0)</f>
        <v>0</v>
      </c>
      <c r="Y256" s="22" t="str">
        <f t="shared" si="58"/>
        <v xml:space="preserve">1 - </v>
      </c>
      <c r="AA256" s="42"/>
      <c r="AB256" s="43"/>
      <c r="AC256" s="43"/>
      <c r="AD256" s="44"/>
      <c r="AE256" s="11">
        <f t="shared" si="59"/>
        <v>0</v>
      </c>
      <c r="AF256" s="41"/>
      <c r="AG256" s="41"/>
      <c r="AH256" s="41"/>
      <c r="AI256" s="41"/>
      <c r="AJ256" s="41"/>
      <c r="AK256" s="41"/>
      <c r="AL256" s="41"/>
      <c r="BA256" s="1">
        <f t="shared" si="60"/>
        <v>0</v>
      </c>
      <c r="BB256" s="1">
        <f t="shared" si="61"/>
        <v>0</v>
      </c>
      <c r="BC256" s="1" t="str">
        <f t="shared" si="62"/>
        <v>No</v>
      </c>
      <c r="BD256" s="1">
        <f t="shared" si="63"/>
        <v>0</v>
      </c>
      <c r="BE256" s="1">
        <f t="shared" si="64"/>
        <v>0</v>
      </c>
      <c r="BF256" s="1">
        <f t="shared" si="65"/>
        <v>0</v>
      </c>
      <c r="BG256" s="1">
        <v>252</v>
      </c>
      <c r="BH256" s="1" t="e">
        <f t="shared" si="66"/>
        <v>#N/A</v>
      </c>
      <c r="BI256" s="1">
        <f t="shared" si="68"/>
        <v>2</v>
      </c>
      <c r="BJ256" s="1" t="e">
        <f t="shared" si="67"/>
        <v>#N/A</v>
      </c>
    </row>
    <row r="257" spans="1:62" x14ac:dyDescent="0.25">
      <c r="A257" s="1">
        <f t="shared" si="54"/>
        <v>1</v>
      </c>
      <c r="B257" s="1">
        <f>IF(YEAR(AD257)=$B$3,YEAR('Apartment Expenses'!AD257)&amp;" - "&amp;'Apartment Expenses'!AC257,0)</f>
        <v>0</v>
      </c>
      <c r="C257" s="1">
        <f t="shared" si="55"/>
        <v>0</v>
      </c>
      <c r="E257" s="1">
        <v>253</v>
      </c>
      <c r="F257" s="1">
        <f t="shared" si="56"/>
        <v>1</v>
      </c>
      <c r="G257" s="1">
        <f t="shared" si="52"/>
        <v>0</v>
      </c>
      <c r="H257" s="1">
        <f t="shared" si="53"/>
        <v>0</v>
      </c>
      <c r="J257" s="1" t="str">
        <f t="shared" si="57"/>
        <v>1900</v>
      </c>
      <c r="M257" s="1">
        <f>HLOOKUP('Expense History'!$AD$3,$P$4:$X$2004,ROW('Apartment Expenses'!L257)-3,0)</f>
        <v>0</v>
      </c>
      <c r="N257" s="1">
        <f>IF('Expense History'!$AD$3=Data!$G$4,'Apartment Expenses'!AE257,HLOOKUP('Expense History'!$AD$3,'Apartment Expenses'!$AE$4:$AL$2004,(ROW('Apartment Expenses'!M257)-3)))</f>
        <v>0</v>
      </c>
      <c r="O257" s="1" t="str">
        <f>IF($O$2="ALL",IF(VLOOKUP(AA257,'Expense History'!$AA$6:$AB$36,2,0)="x","include",0),IF(AND(VLOOKUP(AA257,'Expense History'!$AA$6:$AB$36,2,0)="x",AC257=$O$2),"include",0))</f>
        <v>include</v>
      </c>
      <c r="P257" s="1">
        <f>IF(O257="include",IF(AE257&gt;0,1+MAX(P258:P$2005),0),0)</f>
        <v>0</v>
      </c>
      <c r="Q257" s="1">
        <f>IF(AND(ISBLANK(AA256),AE256=0),0,(IF(MAX(Q258:Q$2005)&gt;0,0,ROW(R257))))</f>
        <v>0</v>
      </c>
      <c r="R257" s="1">
        <f>IF($O257="include",IF(AF257&gt;0,1+MAX(R258:R$2005),0),0)</f>
        <v>0</v>
      </c>
      <c r="S257" s="1">
        <f>IF($O257="include",IF(AG257&gt;0,1+MAX(S258:S$2005),0),0)</f>
        <v>0</v>
      </c>
      <c r="T257" s="1">
        <f>IF($O257="include",IF(AH257&gt;0,1+MAX(T258:T$2005),0),0)</f>
        <v>0</v>
      </c>
      <c r="U257" s="1">
        <f>IF($O257="include",IF(AI257&gt;0,1+MAX(U258:U$2005),0),0)</f>
        <v>0</v>
      </c>
      <c r="V257" s="1">
        <f>IF($O257="include",IF(AJ257&gt;0,1+MAX(V258:V$2005),0),0)</f>
        <v>0</v>
      </c>
      <c r="W257" s="1">
        <f>IF($O257="include",IF(AK257&gt;0,1+MAX(W258:W$2005),0),0)</f>
        <v>0</v>
      </c>
      <c r="X257" s="1">
        <f>IF($O257="include",IF(AL257&gt;0,1+MAX(X258:X$2005),0),0)</f>
        <v>0</v>
      </c>
      <c r="Y257" s="22" t="str">
        <f t="shared" si="58"/>
        <v xml:space="preserve">1 - </v>
      </c>
      <c r="AA257" s="42"/>
      <c r="AB257" s="43"/>
      <c r="AC257" s="43"/>
      <c r="AD257" s="44"/>
      <c r="AE257" s="11">
        <f t="shared" si="59"/>
        <v>0</v>
      </c>
      <c r="AF257" s="41"/>
      <c r="AG257" s="41"/>
      <c r="AH257" s="41"/>
      <c r="AI257" s="41"/>
      <c r="AJ257" s="41"/>
      <c r="AK257" s="41"/>
      <c r="AL257" s="41"/>
      <c r="BA257" s="1">
        <f t="shared" si="60"/>
        <v>0</v>
      </c>
      <c r="BB257" s="1">
        <f t="shared" si="61"/>
        <v>0</v>
      </c>
      <c r="BC257" s="1" t="str">
        <f t="shared" si="62"/>
        <v>No</v>
      </c>
      <c r="BD257" s="1">
        <f t="shared" si="63"/>
        <v>0</v>
      </c>
      <c r="BE257" s="1">
        <f t="shared" si="64"/>
        <v>0</v>
      </c>
      <c r="BF257" s="1">
        <f t="shared" si="65"/>
        <v>0</v>
      </c>
      <c r="BG257" s="1">
        <v>253</v>
      </c>
      <c r="BH257" s="1" t="e">
        <f t="shared" si="66"/>
        <v>#N/A</v>
      </c>
      <c r="BI257" s="1">
        <f t="shared" si="68"/>
        <v>2</v>
      </c>
      <c r="BJ257" s="1" t="e">
        <f t="shared" si="67"/>
        <v>#N/A</v>
      </c>
    </row>
    <row r="258" spans="1:62" x14ac:dyDescent="0.25">
      <c r="A258" s="1">
        <f t="shared" si="54"/>
        <v>1</v>
      </c>
      <c r="B258" s="1">
        <f>IF(YEAR(AD258)=$B$3,YEAR('Apartment Expenses'!AD258)&amp;" - "&amp;'Apartment Expenses'!AC258,0)</f>
        <v>0</v>
      </c>
      <c r="C258" s="1">
        <f t="shared" si="55"/>
        <v>0</v>
      </c>
      <c r="E258" s="1">
        <v>254</v>
      </c>
      <c r="F258" s="1">
        <f t="shared" si="56"/>
        <v>1</v>
      </c>
      <c r="G258" s="1">
        <f t="shared" si="52"/>
        <v>0</v>
      </c>
      <c r="H258" s="1">
        <f t="shared" si="53"/>
        <v>0</v>
      </c>
      <c r="J258" s="1" t="str">
        <f t="shared" si="57"/>
        <v>1900</v>
      </c>
      <c r="M258" s="1">
        <f>HLOOKUP('Expense History'!$AD$3,$P$4:$X$2004,ROW('Apartment Expenses'!L258)-3,0)</f>
        <v>0</v>
      </c>
      <c r="N258" s="1">
        <f>IF('Expense History'!$AD$3=Data!$G$4,'Apartment Expenses'!AE258,HLOOKUP('Expense History'!$AD$3,'Apartment Expenses'!$AE$4:$AL$2004,(ROW('Apartment Expenses'!M258)-3)))</f>
        <v>0</v>
      </c>
      <c r="O258" s="1" t="str">
        <f>IF($O$2="ALL",IF(VLOOKUP(AA258,'Expense History'!$AA$6:$AB$36,2,0)="x","include",0),IF(AND(VLOOKUP(AA258,'Expense History'!$AA$6:$AB$36,2,0)="x",AC258=$O$2),"include",0))</f>
        <v>include</v>
      </c>
      <c r="P258" s="1">
        <f>IF(O258="include",IF(AE258&gt;0,1+MAX(P259:P$2005),0),0)</f>
        <v>0</v>
      </c>
      <c r="Q258" s="1">
        <f>IF(AND(ISBLANK(AA257),AE257=0),0,(IF(MAX(Q259:Q$2005)&gt;0,0,ROW(R258))))</f>
        <v>0</v>
      </c>
      <c r="R258" s="1">
        <f>IF($O258="include",IF(AF258&gt;0,1+MAX(R259:R$2005),0),0)</f>
        <v>0</v>
      </c>
      <c r="S258" s="1">
        <f>IF($O258="include",IF(AG258&gt;0,1+MAX(S259:S$2005),0),0)</f>
        <v>0</v>
      </c>
      <c r="T258" s="1">
        <f>IF($O258="include",IF(AH258&gt;0,1+MAX(T259:T$2005),0),0)</f>
        <v>0</v>
      </c>
      <c r="U258" s="1">
        <f>IF($O258="include",IF(AI258&gt;0,1+MAX(U259:U$2005),0),0)</f>
        <v>0</v>
      </c>
      <c r="V258" s="1">
        <f>IF($O258="include",IF(AJ258&gt;0,1+MAX(V259:V$2005),0),0)</f>
        <v>0</v>
      </c>
      <c r="W258" s="1">
        <f>IF($O258="include",IF(AK258&gt;0,1+MAX(W259:W$2005),0),0)</f>
        <v>0</v>
      </c>
      <c r="X258" s="1">
        <f>IF($O258="include",IF(AL258&gt;0,1+MAX(X259:X$2005),0),0)</f>
        <v>0</v>
      </c>
      <c r="Y258" s="22" t="str">
        <f t="shared" si="58"/>
        <v xml:space="preserve">1 - </v>
      </c>
      <c r="AA258" s="42"/>
      <c r="AB258" s="43"/>
      <c r="AC258" s="43"/>
      <c r="AD258" s="44"/>
      <c r="AE258" s="11">
        <f t="shared" si="59"/>
        <v>0</v>
      </c>
      <c r="AF258" s="41"/>
      <c r="AG258" s="41"/>
      <c r="AH258" s="41"/>
      <c r="AI258" s="41"/>
      <c r="AJ258" s="41"/>
      <c r="AK258" s="41"/>
      <c r="AL258" s="41"/>
      <c r="BA258" s="1">
        <f t="shared" si="60"/>
        <v>0</v>
      </c>
      <c r="BB258" s="1">
        <f t="shared" si="61"/>
        <v>0</v>
      </c>
      <c r="BC258" s="1" t="str">
        <f t="shared" si="62"/>
        <v>No</v>
      </c>
      <c r="BD258" s="1">
        <f t="shared" si="63"/>
        <v>0</v>
      </c>
      <c r="BE258" s="1">
        <f t="shared" si="64"/>
        <v>0</v>
      </c>
      <c r="BF258" s="1">
        <f t="shared" si="65"/>
        <v>0</v>
      </c>
      <c r="BG258" s="1">
        <v>254</v>
      </c>
      <c r="BH258" s="1" t="e">
        <f t="shared" si="66"/>
        <v>#N/A</v>
      </c>
      <c r="BI258" s="1">
        <f t="shared" si="68"/>
        <v>2</v>
      </c>
      <c r="BJ258" s="1" t="e">
        <f t="shared" si="67"/>
        <v>#N/A</v>
      </c>
    </row>
    <row r="259" spans="1:62" x14ac:dyDescent="0.25">
      <c r="A259" s="1">
        <f t="shared" si="54"/>
        <v>1</v>
      </c>
      <c r="B259" s="1">
        <f>IF(YEAR(AD259)=$B$3,YEAR('Apartment Expenses'!AD259)&amp;" - "&amp;'Apartment Expenses'!AC259,0)</f>
        <v>0</v>
      </c>
      <c r="C259" s="1">
        <f t="shared" si="55"/>
        <v>0</v>
      </c>
      <c r="E259" s="1">
        <v>255</v>
      </c>
      <c r="F259" s="1">
        <f t="shared" si="56"/>
        <v>1</v>
      </c>
      <c r="G259" s="1">
        <f t="shared" si="52"/>
        <v>0</v>
      </c>
      <c r="H259" s="1">
        <f t="shared" si="53"/>
        <v>0</v>
      </c>
      <c r="J259" s="1" t="str">
        <f t="shared" si="57"/>
        <v>1900</v>
      </c>
      <c r="M259" s="1">
        <f>HLOOKUP('Expense History'!$AD$3,$P$4:$X$2004,ROW('Apartment Expenses'!L259)-3,0)</f>
        <v>0</v>
      </c>
      <c r="N259" s="1">
        <f>IF('Expense History'!$AD$3=Data!$G$4,'Apartment Expenses'!AE259,HLOOKUP('Expense History'!$AD$3,'Apartment Expenses'!$AE$4:$AL$2004,(ROW('Apartment Expenses'!M259)-3)))</f>
        <v>0</v>
      </c>
      <c r="O259" s="1" t="str">
        <f>IF($O$2="ALL",IF(VLOOKUP(AA259,'Expense History'!$AA$6:$AB$36,2,0)="x","include",0),IF(AND(VLOOKUP(AA259,'Expense History'!$AA$6:$AB$36,2,0)="x",AC259=$O$2),"include",0))</f>
        <v>include</v>
      </c>
      <c r="P259" s="1">
        <f>IF(O259="include",IF(AE259&gt;0,1+MAX(P260:P$2005),0),0)</f>
        <v>0</v>
      </c>
      <c r="Q259" s="1">
        <f>IF(AND(ISBLANK(AA258),AE258=0),0,(IF(MAX(Q260:Q$2005)&gt;0,0,ROW(R259))))</f>
        <v>0</v>
      </c>
      <c r="R259" s="1">
        <f>IF($O259="include",IF(AF259&gt;0,1+MAX(R260:R$2005),0),0)</f>
        <v>0</v>
      </c>
      <c r="S259" s="1">
        <f>IF($O259="include",IF(AG259&gt;0,1+MAX(S260:S$2005),0),0)</f>
        <v>0</v>
      </c>
      <c r="T259" s="1">
        <f>IF($O259="include",IF(AH259&gt;0,1+MAX(T260:T$2005),0),0)</f>
        <v>0</v>
      </c>
      <c r="U259" s="1">
        <f>IF($O259="include",IF(AI259&gt;0,1+MAX(U260:U$2005),0),0)</f>
        <v>0</v>
      </c>
      <c r="V259" s="1">
        <f>IF($O259="include",IF(AJ259&gt;0,1+MAX(V260:V$2005),0),0)</f>
        <v>0</v>
      </c>
      <c r="W259" s="1">
        <f>IF($O259="include",IF(AK259&gt;0,1+MAX(W260:W$2005),0),0)</f>
        <v>0</v>
      </c>
      <c r="X259" s="1">
        <f>IF($O259="include",IF(AL259&gt;0,1+MAX(X260:X$2005),0),0)</f>
        <v>0</v>
      </c>
      <c r="Y259" s="22" t="str">
        <f t="shared" si="58"/>
        <v xml:space="preserve">1 - </v>
      </c>
      <c r="AA259" s="42"/>
      <c r="AB259" s="43"/>
      <c r="AC259" s="43"/>
      <c r="AD259" s="44"/>
      <c r="AE259" s="11">
        <f t="shared" si="59"/>
        <v>0</v>
      </c>
      <c r="AF259" s="41"/>
      <c r="AG259" s="41"/>
      <c r="AH259" s="41"/>
      <c r="AI259" s="41"/>
      <c r="AJ259" s="41"/>
      <c r="AK259" s="41"/>
      <c r="AL259" s="41"/>
      <c r="BA259" s="1">
        <f t="shared" si="60"/>
        <v>0</v>
      </c>
      <c r="BB259" s="1">
        <f t="shared" si="61"/>
        <v>0</v>
      </c>
      <c r="BC259" s="1" t="str">
        <f t="shared" si="62"/>
        <v>No</v>
      </c>
      <c r="BD259" s="1">
        <f t="shared" si="63"/>
        <v>0</v>
      </c>
      <c r="BE259" s="1">
        <f t="shared" si="64"/>
        <v>0</v>
      </c>
      <c r="BF259" s="1">
        <f t="shared" si="65"/>
        <v>0</v>
      </c>
      <c r="BG259" s="1">
        <v>255</v>
      </c>
      <c r="BH259" s="1" t="e">
        <f t="shared" si="66"/>
        <v>#N/A</v>
      </c>
      <c r="BI259" s="1">
        <f t="shared" si="68"/>
        <v>2</v>
      </c>
      <c r="BJ259" s="1" t="e">
        <f t="shared" si="67"/>
        <v>#N/A</v>
      </c>
    </row>
    <row r="260" spans="1:62" x14ac:dyDescent="0.25">
      <c r="A260" s="1">
        <f t="shared" si="54"/>
        <v>1</v>
      </c>
      <c r="B260" s="1">
        <f>IF(YEAR(AD260)=$B$3,YEAR('Apartment Expenses'!AD260)&amp;" - "&amp;'Apartment Expenses'!AC260,0)</f>
        <v>0</v>
      </c>
      <c r="C260" s="1">
        <f t="shared" si="55"/>
        <v>0</v>
      </c>
      <c r="E260" s="1">
        <v>256</v>
      </c>
      <c r="F260" s="1">
        <f t="shared" si="56"/>
        <v>1</v>
      </c>
      <c r="G260" s="1">
        <f t="shared" si="52"/>
        <v>0</v>
      </c>
      <c r="H260" s="1">
        <f t="shared" si="53"/>
        <v>0</v>
      </c>
      <c r="J260" s="1" t="str">
        <f t="shared" si="57"/>
        <v>1900</v>
      </c>
      <c r="M260" s="1">
        <f>HLOOKUP('Expense History'!$AD$3,$P$4:$X$2004,ROW('Apartment Expenses'!L260)-3,0)</f>
        <v>0</v>
      </c>
      <c r="N260" s="1">
        <f>IF('Expense History'!$AD$3=Data!$G$4,'Apartment Expenses'!AE260,HLOOKUP('Expense History'!$AD$3,'Apartment Expenses'!$AE$4:$AL$2004,(ROW('Apartment Expenses'!M260)-3)))</f>
        <v>0</v>
      </c>
      <c r="O260" s="1" t="str">
        <f>IF($O$2="ALL",IF(VLOOKUP(AA260,'Expense History'!$AA$6:$AB$36,2,0)="x","include",0),IF(AND(VLOOKUP(AA260,'Expense History'!$AA$6:$AB$36,2,0)="x",AC260=$O$2),"include",0))</f>
        <v>include</v>
      </c>
      <c r="P260" s="1">
        <f>IF(O260="include",IF(AE260&gt;0,1+MAX(P261:P$2005),0),0)</f>
        <v>0</v>
      </c>
      <c r="Q260" s="1">
        <f>IF(AND(ISBLANK(AA259),AE259=0),0,(IF(MAX(Q261:Q$2005)&gt;0,0,ROW(R260))))</f>
        <v>0</v>
      </c>
      <c r="R260" s="1">
        <f>IF($O260="include",IF(AF260&gt;0,1+MAX(R261:R$2005),0),0)</f>
        <v>0</v>
      </c>
      <c r="S260" s="1">
        <f>IF($O260="include",IF(AG260&gt;0,1+MAX(S261:S$2005),0),0)</f>
        <v>0</v>
      </c>
      <c r="T260" s="1">
        <f>IF($O260="include",IF(AH260&gt;0,1+MAX(T261:T$2005),0),0)</f>
        <v>0</v>
      </c>
      <c r="U260" s="1">
        <f>IF($O260="include",IF(AI260&gt;0,1+MAX(U261:U$2005),0),0)</f>
        <v>0</v>
      </c>
      <c r="V260" s="1">
        <f>IF($O260="include",IF(AJ260&gt;0,1+MAX(V261:V$2005),0),0)</f>
        <v>0</v>
      </c>
      <c r="W260" s="1">
        <f>IF($O260="include",IF(AK260&gt;0,1+MAX(W261:W$2005),0),0)</f>
        <v>0</v>
      </c>
      <c r="X260" s="1">
        <f>IF($O260="include",IF(AL260&gt;0,1+MAX(X261:X$2005),0),0)</f>
        <v>0</v>
      </c>
      <c r="Y260" s="22" t="str">
        <f t="shared" si="58"/>
        <v xml:space="preserve">1 - </v>
      </c>
      <c r="AA260" s="42"/>
      <c r="AB260" s="43"/>
      <c r="AC260" s="43"/>
      <c r="AD260" s="44"/>
      <c r="AE260" s="11">
        <f t="shared" si="59"/>
        <v>0</v>
      </c>
      <c r="AF260" s="41"/>
      <c r="AG260" s="41"/>
      <c r="AH260" s="41"/>
      <c r="AI260" s="41"/>
      <c r="AJ260" s="41"/>
      <c r="AK260" s="41"/>
      <c r="AL260" s="41"/>
      <c r="BA260" s="1">
        <f t="shared" si="60"/>
        <v>0</v>
      </c>
      <c r="BB260" s="1">
        <f t="shared" si="61"/>
        <v>0</v>
      </c>
      <c r="BC260" s="1" t="str">
        <f t="shared" si="62"/>
        <v>No</v>
      </c>
      <c r="BD260" s="1">
        <f t="shared" si="63"/>
        <v>0</v>
      </c>
      <c r="BE260" s="1">
        <f t="shared" si="64"/>
        <v>0</v>
      </c>
      <c r="BF260" s="1">
        <f t="shared" si="65"/>
        <v>0</v>
      </c>
      <c r="BG260" s="1">
        <v>256</v>
      </c>
      <c r="BH260" s="1" t="e">
        <f t="shared" si="66"/>
        <v>#N/A</v>
      </c>
      <c r="BI260" s="1">
        <f t="shared" si="68"/>
        <v>2</v>
      </c>
      <c r="BJ260" s="1" t="e">
        <f t="shared" si="67"/>
        <v>#N/A</v>
      </c>
    </row>
    <row r="261" spans="1:62" x14ac:dyDescent="0.25">
      <c r="A261" s="1">
        <f t="shared" si="54"/>
        <v>1</v>
      </c>
      <c r="B261" s="1">
        <f>IF(YEAR(AD261)=$B$3,YEAR('Apartment Expenses'!AD261)&amp;" - "&amp;'Apartment Expenses'!AC261,0)</f>
        <v>0</v>
      </c>
      <c r="C261" s="1">
        <f t="shared" si="55"/>
        <v>0</v>
      </c>
      <c r="E261" s="1">
        <v>257</v>
      </c>
      <c r="F261" s="1">
        <f t="shared" si="56"/>
        <v>1</v>
      </c>
      <c r="G261" s="1">
        <f t="shared" ref="G261:G324" si="69">IF(ISERROR(VLOOKUP(E261,A:B,2,0)),0,VLOOKUP(E261,A:B,2,0))</f>
        <v>0</v>
      </c>
      <c r="H261" s="1">
        <f t="shared" ref="H261:H324" si="70">VLOOKUP(G261,B:C,2,0)</f>
        <v>0</v>
      </c>
      <c r="J261" s="1" t="str">
        <f t="shared" si="57"/>
        <v>1900</v>
      </c>
      <c r="M261" s="1">
        <f>HLOOKUP('Expense History'!$AD$3,$P$4:$X$2004,ROW('Apartment Expenses'!L261)-3,0)</f>
        <v>0</v>
      </c>
      <c r="N261" s="1">
        <f>IF('Expense History'!$AD$3=Data!$G$4,'Apartment Expenses'!AE261,HLOOKUP('Expense History'!$AD$3,'Apartment Expenses'!$AE$4:$AL$2004,(ROW('Apartment Expenses'!M261)-3)))</f>
        <v>0</v>
      </c>
      <c r="O261" s="1" t="str">
        <f>IF($O$2="ALL",IF(VLOOKUP(AA261,'Expense History'!$AA$6:$AB$36,2,0)="x","include",0),IF(AND(VLOOKUP(AA261,'Expense History'!$AA$6:$AB$36,2,0)="x",AC261=$O$2),"include",0))</f>
        <v>include</v>
      </c>
      <c r="P261" s="1">
        <f>IF(O261="include",IF(AE261&gt;0,1+MAX(P262:P$2005),0),0)</f>
        <v>0</v>
      </c>
      <c r="Q261" s="1">
        <f>IF(AND(ISBLANK(AA260),AE260=0),0,(IF(MAX(Q262:Q$2005)&gt;0,0,ROW(R261))))</f>
        <v>0</v>
      </c>
      <c r="R261" s="1">
        <f>IF($O261="include",IF(AF261&gt;0,1+MAX(R262:R$2005),0),0)</f>
        <v>0</v>
      </c>
      <c r="S261" s="1">
        <f>IF($O261="include",IF(AG261&gt;0,1+MAX(S262:S$2005),0),0)</f>
        <v>0</v>
      </c>
      <c r="T261" s="1">
        <f>IF($O261="include",IF(AH261&gt;0,1+MAX(T262:T$2005),0),0)</f>
        <v>0</v>
      </c>
      <c r="U261" s="1">
        <f>IF($O261="include",IF(AI261&gt;0,1+MAX(U262:U$2005),0),0)</f>
        <v>0</v>
      </c>
      <c r="V261" s="1">
        <f>IF($O261="include",IF(AJ261&gt;0,1+MAX(V262:V$2005),0),0)</f>
        <v>0</v>
      </c>
      <c r="W261" s="1">
        <f>IF($O261="include",IF(AK261&gt;0,1+MAX(W262:W$2005),0),0)</f>
        <v>0</v>
      </c>
      <c r="X261" s="1">
        <f>IF($O261="include",IF(AL261&gt;0,1+MAX(X262:X$2005),0),0)</f>
        <v>0</v>
      </c>
      <c r="Y261" s="22" t="str">
        <f t="shared" si="58"/>
        <v xml:space="preserve">1 - </v>
      </c>
      <c r="AA261" s="42"/>
      <c r="AB261" s="43"/>
      <c r="AC261" s="43"/>
      <c r="AD261" s="44"/>
      <c r="AE261" s="11">
        <f t="shared" si="59"/>
        <v>0</v>
      </c>
      <c r="AF261" s="41"/>
      <c r="AG261" s="41"/>
      <c r="AH261" s="41"/>
      <c r="AI261" s="41"/>
      <c r="AJ261" s="41"/>
      <c r="AK261" s="41"/>
      <c r="AL261" s="41"/>
      <c r="BA261" s="1">
        <f t="shared" si="60"/>
        <v>0</v>
      </c>
      <c r="BB261" s="1">
        <f t="shared" si="61"/>
        <v>0</v>
      </c>
      <c r="BC261" s="1" t="str">
        <f t="shared" si="62"/>
        <v>No</v>
      </c>
      <c r="BD261" s="1">
        <f t="shared" si="63"/>
        <v>0</v>
      </c>
      <c r="BE261" s="1">
        <f t="shared" si="64"/>
        <v>0</v>
      </c>
      <c r="BF261" s="1">
        <f t="shared" si="65"/>
        <v>0</v>
      </c>
      <c r="BG261" s="1">
        <v>257</v>
      </c>
      <c r="BH261" s="1" t="e">
        <f t="shared" si="66"/>
        <v>#N/A</v>
      </c>
      <c r="BI261" s="1">
        <f t="shared" si="68"/>
        <v>2</v>
      </c>
      <c r="BJ261" s="1" t="e">
        <f t="shared" si="67"/>
        <v>#N/A</v>
      </c>
    </row>
    <row r="262" spans="1:62" x14ac:dyDescent="0.25">
      <c r="A262" s="1">
        <f t="shared" ref="A262:A325" si="71">RANK(C262,$C$5:$C$2004,0)</f>
        <v>1</v>
      </c>
      <c r="B262" s="1">
        <f>IF(YEAR(AD262)=$B$3,YEAR('Apartment Expenses'!AD262)&amp;" - "&amp;'Apartment Expenses'!AC262,0)</f>
        <v>0</v>
      </c>
      <c r="C262" s="1">
        <f t="shared" ref="C262:C325" si="72">IF(YEAR(AD262)=$B$3,SUMIF($B$5:$B$2004,B262,$AE$5:$AE$2004),0)</f>
        <v>0</v>
      </c>
      <c r="E262" s="1">
        <v>258</v>
      </c>
      <c r="F262" s="1">
        <f t="shared" ref="F262:F325" si="73">IF(G262=0,F261,F261+1)</f>
        <v>1</v>
      </c>
      <c r="G262" s="1">
        <f t="shared" si="69"/>
        <v>0</v>
      </c>
      <c r="H262" s="1">
        <f t="shared" si="70"/>
        <v>0</v>
      </c>
      <c r="J262" s="1" t="str">
        <f t="shared" ref="J262:J325" si="74">YEAR(AD262)&amp;AC262</f>
        <v>1900</v>
      </c>
      <c r="M262" s="1">
        <f>HLOOKUP('Expense History'!$AD$3,$P$4:$X$2004,ROW('Apartment Expenses'!L262)-3,0)</f>
        <v>0</v>
      </c>
      <c r="N262" s="1">
        <f>IF('Expense History'!$AD$3=Data!$G$4,'Apartment Expenses'!AE262,HLOOKUP('Expense History'!$AD$3,'Apartment Expenses'!$AE$4:$AL$2004,(ROW('Apartment Expenses'!M262)-3)))</f>
        <v>0</v>
      </c>
      <c r="O262" s="1" t="str">
        <f>IF($O$2="ALL",IF(VLOOKUP(AA262,'Expense History'!$AA$6:$AB$36,2,0)="x","include",0),IF(AND(VLOOKUP(AA262,'Expense History'!$AA$6:$AB$36,2,0)="x",AC262=$O$2),"include",0))</f>
        <v>include</v>
      </c>
      <c r="P262" s="1">
        <f>IF(O262="include",IF(AE262&gt;0,1+MAX(P263:P$2005),0),0)</f>
        <v>0</v>
      </c>
      <c r="Q262" s="1">
        <f>IF(AND(ISBLANK(AA261),AE261=0),0,(IF(MAX(Q263:Q$2005)&gt;0,0,ROW(R262))))</f>
        <v>0</v>
      </c>
      <c r="R262" s="1">
        <f>IF($O262="include",IF(AF262&gt;0,1+MAX(R263:R$2005),0),0)</f>
        <v>0</v>
      </c>
      <c r="S262" s="1">
        <f>IF($O262="include",IF(AG262&gt;0,1+MAX(S263:S$2005),0),0)</f>
        <v>0</v>
      </c>
      <c r="T262" s="1">
        <f>IF($O262="include",IF(AH262&gt;0,1+MAX(T263:T$2005),0),0)</f>
        <v>0</v>
      </c>
      <c r="U262" s="1">
        <f>IF($O262="include",IF(AI262&gt;0,1+MAX(U263:U$2005),0),0)</f>
        <v>0</v>
      </c>
      <c r="V262" s="1">
        <f>IF($O262="include",IF(AJ262&gt;0,1+MAX(V263:V$2005),0),0)</f>
        <v>0</v>
      </c>
      <c r="W262" s="1">
        <f>IF($O262="include",IF(AK262&gt;0,1+MAX(W263:W$2005),0),0)</f>
        <v>0</v>
      </c>
      <c r="X262" s="1">
        <f>IF($O262="include",IF(AL262&gt;0,1+MAX(X263:X$2005),0),0)</f>
        <v>0</v>
      </c>
      <c r="Y262" s="22" t="str">
        <f t="shared" ref="Y262:Y325" si="75">DATEVALUE(MONTH(AD262)&amp;"/1/"&amp;YEAR(AD262))&amp;" - "&amp;AA262</f>
        <v xml:space="preserve">1 - </v>
      </c>
      <c r="AA262" s="42"/>
      <c r="AB262" s="43"/>
      <c r="AC262" s="43"/>
      <c r="AD262" s="44"/>
      <c r="AE262" s="11">
        <f t="shared" ref="AE262:AE325" si="76">SUM(AF262:AL262)</f>
        <v>0</v>
      </c>
      <c r="AF262" s="41"/>
      <c r="AG262" s="41"/>
      <c r="AH262" s="41"/>
      <c r="AI262" s="41"/>
      <c r="AJ262" s="41"/>
      <c r="AK262" s="41"/>
      <c r="AL262" s="41"/>
      <c r="BA262" s="1">
        <f t="shared" ref="BA262:BA325" si="77">AC262</f>
        <v>0</v>
      </c>
      <c r="BB262" s="1">
        <f t="shared" ref="BB262:BB325" si="78">SUMIF(AC:AC,BA262,AE:AE)</f>
        <v>0</v>
      </c>
      <c r="BC262" s="1" t="str">
        <f t="shared" ref="BC262:BC325" si="79">IF(ISERROR(VLOOKUP($B$3&amp;" - "&amp;BA262,B:B,1,0)),"No","Yes")</f>
        <v>No</v>
      </c>
      <c r="BD262" s="1">
        <f t="shared" ref="BD262:BD325" si="80">IF(BC262="Yes",0,SUMIF(BA:BA,BA262,BB:BB))</f>
        <v>0</v>
      </c>
      <c r="BE262" s="1">
        <f t="shared" ref="BE262:BE325" si="81">IF(BD262=0,0,RANK(BD262,BD:BD))</f>
        <v>0</v>
      </c>
      <c r="BF262" s="1">
        <f t="shared" ref="BF262:BF325" si="82">BA262</f>
        <v>0</v>
      </c>
      <c r="BG262" s="1">
        <v>258</v>
      </c>
      <c r="BH262" s="1" t="e">
        <f t="shared" ref="BH262:BH325" si="83">VLOOKUP(BG262,BE:BF,2,0)</f>
        <v>#N/A</v>
      </c>
      <c r="BI262" s="1">
        <f t="shared" si="68"/>
        <v>2</v>
      </c>
      <c r="BJ262" s="1" t="e">
        <f t="shared" ref="BJ262:BJ325" si="84">BH262</f>
        <v>#N/A</v>
      </c>
    </row>
    <row r="263" spans="1:62" x14ac:dyDescent="0.25">
      <c r="A263" s="1">
        <f t="shared" si="71"/>
        <v>1</v>
      </c>
      <c r="B263" s="1">
        <f>IF(YEAR(AD263)=$B$3,YEAR('Apartment Expenses'!AD263)&amp;" - "&amp;'Apartment Expenses'!AC263,0)</f>
        <v>0</v>
      </c>
      <c r="C263" s="1">
        <f t="shared" si="72"/>
        <v>0</v>
      </c>
      <c r="E263" s="1">
        <v>259</v>
      </c>
      <c r="F263" s="1">
        <f t="shared" si="73"/>
        <v>1</v>
      </c>
      <c r="G263" s="1">
        <f t="shared" si="69"/>
        <v>0</v>
      </c>
      <c r="H263" s="1">
        <f t="shared" si="70"/>
        <v>0</v>
      </c>
      <c r="J263" s="1" t="str">
        <f t="shared" si="74"/>
        <v>1900</v>
      </c>
      <c r="M263" s="1">
        <f>HLOOKUP('Expense History'!$AD$3,$P$4:$X$2004,ROW('Apartment Expenses'!L263)-3,0)</f>
        <v>0</v>
      </c>
      <c r="N263" s="1">
        <f>IF('Expense History'!$AD$3=Data!$G$4,'Apartment Expenses'!AE263,HLOOKUP('Expense History'!$AD$3,'Apartment Expenses'!$AE$4:$AL$2004,(ROW('Apartment Expenses'!M263)-3)))</f>
        <v>0</v>
      </c>
      <c r="O263" s="1" t="str">
        <f>IF($O$2="ALL",IF(VLOOKUP(AA263,'Expense History'!$AA$6:$AB$36,2,0)="x","include",0),IF(AND(VLOOKUP(AA263,'Expense History'!$AA$6:$AB$36,2,0)="x",AC263=$O$2),"include",0))</f>
        <v>include</v>
      </c>
      <c r="P263" s="1">
        <f>IF(O263="include",IF(AE263&gt;0,1+MAX(P264:P$2005),0),0)</f>
        <v>0</v>
      </c>
      <c r="Q263" s="1">
        <f>IF(AND(ISBLANK(AA262),AE262=0),0,(IF(MAX(Q264:Q$2005)&gt;0,0,ROW(R263))))</f>
        <v>0</v>
      </c>
      <c r="R263" s="1">
        <f>IF($O263="include",IF(AF263&gt;0,1+MAX(R264:R$2005),0),0)</f>
        <v>0</v>
      </c>
      <c r="S263" s="1">
        <f>IF($O263="include",IF(AG263&gt;0,1+MAX(S264:S$2005),0),0)</f>
        <v>0</v>
      </c>
      <c r="T263" s="1">
        <f>IF($O263="include",IF(AH263&gt;0,1+MAX(T264:T$2005),0),0)</f>
        <v>0</v>
      </c>
      <c r="U263" s="1">
        <f>IF($O263="include",IF(AI263&gt;0,1+MAX(U264:U$2005),0),0)</f>
        <v>0</v>
      </c>
      <c r="V263" s="1">
        <f>IF($O263="include",IF(AJ263&gt;0,1+MAX(V264:V$2005),0),0)</f>
        <v>0</v>
      </c>
      <c r="W263" s="1">
        <f>IF($O263="include",IF(AK263&gt;0,1+MAX(W264:W$2005),0),0)</f>
        <v>0</v>
      </c>
      <c r="X263" s="1">
        <f>IF($O263="include",IF(AL263&gt;0,1+MAX(X264:X$2005),0),0)</f>
        <v>0</v>
      </c>
      <c r="Y263" s="22" t="str">
        <f t="shared" si="75"/>
        <v xml:space="preserve">1 - </v>
      </c>
      <c r="AA263" s="42"/>
      <c r="AB263" s="43"/>
      <c r="AC263" s="43"/>
      <c r="AD263" s="44"/>
      <c r="AE263" s="11">
        <f t="shared" si="76"/>
        <v>0</v>
      </c>
      <c r="AF263" s="41"/>
      <c r="AG263" s="41"/>
      <c r="AH263" s="41"/>
      <c r="AI263" s="41"/>
      <c r="AJ263" s="41"/>
      <c r="AK263" s="41"/>
      <c r="AL263" s="41"/>
      <c r="BA263" s="1">
        <f t="shared" si="77"/>
        <v>0</v>
      </c>
      <c r="BB263" s="1">
        <f t="shared" si="78"/>
        <v>0</v>
      </c>
      <c r="BC263" s="1" t="str">
        <f t="shared" si="79"/>
        <v>No</v>
      </c>
      <c r="BD263" s="1">
        <f t="shared" si="80"/>
        <v>0</v>
      </c>
      <c r="BE263" s="1">
        <f t="shared" si="81"/>
        <v>0</v>
      </c>
      <c r="BF263" s="1">
        <f t="shared" si="82"/>
        <v>0</v>
      </c>
      <c r="BG263" s="1">
        <v>259</v>
      </c>
      <c r="BH263" s="1" t="e">
        <f t="shared" si="83"/>
        <v>#N/A</v>
      </c>
      <c r="BI263" s="1">
        <f t="shared" ref="BI263:BI326" si="85">IF(ISERROR(BH263),BI262,BI262+1)</f>
        <v>2</v>
      </c>
      <c r="BJ263" s="1" t="e">
        <f t="shared" si="84"/>
        <v>#N/A</v>
      </c>
    </row>
    <row r="264" spans="1:62" x14ac:dyDescent="0.25">
      <c r="A264" s="1">
        <f t="shared" si="71"/>
        <v>1</v>
      </c>
      <c r="B264" s="1">
        <f>IF(YEAR(AD264)=$B$3,YEAR('Apartment Expenses'!AD264)&amp;" - "&amp;'Apartment Expenses'!AC264,0)</f>
        <v>0</v>
      </c>
      <c r="C264" s="1">
        <f t="shared" si="72"/>
        <v>0</v>
      </c>
      <c r="E264" s="1">
        <v>260</v>
      </c>
      <c r="F264" s="1">
        <f t="shared" si="73"/>
        <v>1</v>
      </c>
      <c r="G264" s="1">
        <f t="shared" si="69"/>
        <v>0</v>
      </c>
      <c r="H264" s="1">
        <f t="shared" si="70"/>
        <v>0</v>
      </c>
      <c r="J264" s="1" t="str">
        <f t="shared" si="74"/>
        <v>1900</v>
      </c>
      <c r="M264" s="1">
        <f>HLOOKUP('Expense History'!$AD$3,$P$4:$X$2004,ROW('Apartment Expenses'!L264)-3,0)</f>
        <v>0</v>
      </c>
      <c r="N264" s="1">
        <f>IF('Expense History'!$AD$3=Data!$G$4,'Apartment Expenses'!AE264,HLOOKUP('Expense History'!$AD$3,'Apartment Expenses'!$AE$4:$AL$2004,(ROW('Apartment Expenses'!M264)-3)))</f>
        <v>0</v>
      </c>
      <c r="O264" s="1" t="str">
        <f>IF($O$2="ALL",IF(VLOOKUP(AA264,'Expense History'!$AA$6:$AB$36,2,0)="x","include",0),IF(AND(VLOOKUP(AA264,'Expense History'!$AA$6:$AB$36,2,0)="x",AC264=$O$2),"include",0))</f>
        <v>include</v>
      </c>
      <c r="P264" s="1">
        <f>IF(O264="include",IF(AE264&gt;0,1+MAX(P265:P$2005),0),0)</f>
        <v>0</v>
      </c>
      <c r="Q264" s="1">
        <f>IF(AND(ISBLANK(AA263),AE263=0),0,(IF(MAX(Q265:Q$2005)&gt;0,0,ROW(R264))))</f>
        <v>0</v>
      </c>
      <c r="R264" s="1">
        <f>IF($O264="include",IF(AF264&gt;0,1+MAX(R265:R$2005),0),0)</f>
        <v>0</v>
      </c>
      <c r="S264" s="1">
        <f>IF($O264="include",IF(AG264&gt;0,1+MAX(S265:S$2005),0),0)</f>
        <v>0</v>
      </c>
      <c r="T264" s="1">
        <f>IF($O264="include",IF(AH264&gt;0,1+MAX(T265:T$2005),0),0)</f>
        <v>0</v>
      </c>
      <c r="U264" s="1">
        <f>IF($O264="include",IF(AI264&gt;0,1+MAX(U265:U$2005),0),0)</f>
        <v>0</v>
      </c>
      <c r="V264" s="1">
        <f>IF($O264="include",IF(AJ264&gt;0,1+MAX(V265:V$2005),0),0)</f>
        <v>0</v>
      </c>
      <c r="W264" s="1">
        <f>IF($O264="include",IF(AK264&gt;0,1+MAX(W265:W$2005),0),0)</f>
        <v>0</v>
      </c>
      <c r="X264" s="1">
        <f>IF($O264="include",IF(AL264&gt;0,1+MAX(X265:X$2005),0),0)</f>
        <v>0</v>
      </c>
      <c r="Y264" s="22" t="str">
        <f t="shared" si="75"/>
        <v xml:space="preserve">1 - </v>
      </c>
      <c r="AA264" s="42"/>
      <c r="AB264" s="43"/>
      <c r="AC264" s="43"/>
      <c r="AD264" s="44"/>
      <c r="AE264" s="11">
        <f t="shared" si="76"/>
        <v>0</v>
      </c>
      <c r="AF264" s="41"/>
      <c r="AG264" s="41"/>
      <c r="AH264" s="41"/>
      <c r="AI264" s="41"/>
      <c r="AJ264" s="41"/>
      <c r="AK264" s="41"/>
      <c r="AL264" s="41"/>
      <c r="BA264" s="1">
        <f t="shared" si="77"/>
        <v>0</v>
      </c>
      <c r="BB264" s="1">
        <f t="shared" si="78"/>
        <v>0</v>
      </c>
      <c r="BC264" s="1" t="str">
        <f t="shared" si="79"/>
        <v>No</v>
      </c>
      <c r="BD264" s="1">
        <f t="shared" si="80"/>
        <v>0</v>
      </c>
      <c r="BE264" s="1">
        <f t="shared" si="81"/>
        <v>0</v>
      </c>
      <c r="BF264" s="1">
        <f t="shared" si="82"/>
        <v>0</v>
      </c>
      <c r="BG264" s="1">
        <v>260</v>
      </c>
      <c r="BH264" s="1" t="e">
        <f t="shared" si="83"/>
        <v>#N/A</v>
      </c>
      <c r="BI264" s="1">
        <f t="shared" si="85"/>
        <v>2</v>
      </c>
      <c r="BJ264" s="1" t="e">
        <f t="shared" si="84"/>
        <v>#N/A</v>
      </c>
    </row>
    <row r="265" spans="1:62" x14ac:dyDescent="0.25">
      <c r="A265" s="1">
        <f t="shared" si="71"/>
        <v>1</v>
      </c>
      <c r="B265" s="1">
        <f>IF(YEAR(AD265)=$B$3,YEAR('Apartment Expenses'!AD265)&amp;" - "&amp;'Apartment Expenses'!AC265,0)</f>
        <v>0</v>
      </c>
      <c r="C265" s="1">
        <f t="shared" si="72"/>
        <v>0</v>
      </c>
      <c r="E265" s="1">
        <v>261</v>
      </c>
      <c r="F265" s="1">
        <f t="shared" si="73"/>
        <v>1</v>
      </c>
      <c r="G265" s="1">
        <f t="shared" si="69"/>
        <v>0</v>
      </c>
      <c r="H265" s="1">
        <f t="shared" si="70"/>
        <v>0</v>
      </c>
      <c r="J265" s="1" t="str">
        <f t="shared" si="74"/>
        <v>1900</v>
      </c>
      <c r="M265" s="1">
        <f>HLOOKUP('Expense History'!$AD$3,$P$4:$X$2004,ROW('Apartment Expenses'!L265)-3,0)</f>
        <v>0</v>
      </c>
      <c r="N265" s="1">
        <f>IF('Expense History'!$AD$3=Data!$G$4,'Apartment Expenses'!AE265,HLOOKUP('Expense History'!$AD$3,'Apartment Expenses'!$AE$4:$AL$2004,(ROW('Apartment Expenses'!M265)-3)))</f>
        <v>0</v>
      </c>
      <c r="O265" s="1" t="str">
        <f>IF($O$2="ALL",IF(VLOOKUP(AA265,'Expense History'!$AA$6:$AB$36,2,0)="x","include",0),IF(AND(VLOOKUP(AA265,'Expense History'!$AA$6:$AB$36,2,0)="x",AC265=$O$2),"include",0))</f>
        <v>include</v>
      </c>
      <c r="P265" s="1">
        <f>IF(O265="include",IF(AE265&gt;0,1+MAX(P266:P$2005),0),0)</f>
        <v>0</v>
      </c>
      <c r="Q265" s="1">
        <f>IF(AND(ISBLANK(AA264),AE264=0),0,(IF(MAX(Q266:Q$2005)&gt;0,0,ROW(R265))))</f>
        <v>0</v>
      </c>
      <c r="R265" s="1">
        <f>IF($O265="include",IF(AF265&gt;0,1+MAX(R266:R$2005),0),0)</f>
        <v>0</v>
      </c>
      <c r="S265" s="1">
        <f>IF($O265="include",IF(AG265&gt;0,1+MAX(S266:S$2005),0),0)</f>
        <v>0</v>
      </c>
      <c r="T265" s="1">
        <f>IF($O265="include",IF(AH265&gt;0,1+MAX(T266:T$2005),0),0)</f>
        <v>0</v>
      </c>
      <c r="U265" s="1">
        <f>IF($O265="include",IF(AI265&gt;0,1+MAX(U266:U$2005),0),0)</f>
        <v>0</v>
      </c>
      <c r="V265" s="1">
        <f>IF($O265="include",IF(AJ265&gt;0,1+MAX(V266:V$2005),0),0)</f>
        <v>0</v>
      </c>
      <c r="W265" s="1">
        <f>IF($O265="include",IF(AK265&gt;0,1+MAX(W266:W$2005),0),0)</f>
        <v>0</v>
      </c>
      <c r="X265" s="1">
        <f>IF($O265="include",IF(AL265&gt;0,1+MAX(X266:X$2005),0),0)</f>
        <v>0</v>
      </c>
      <c r="Y265" s="22" t="str">
        <f t="shared" si="75"/>
        <v xml:space="preserve">1 - </v>
      </c>
      <c r="AA265" s="42"/>
      <c r="AB265" s="43"/>
      <c r="AC265" s="43"/>
      <c r="AD265" s="44"/>
      <c r="AE265" s="11">
        <f t="shared" si="76"/>
        <v>0</v>
      </c>
      <c r="AF265" s="41"/>
      <c r="AG265" s="41"/>
      <c r="AH265" s="41"/>
      <c r="AI265" s="41"/>
      <c r="AJ265" s="41"/>
      <c r="AK265" s="41"/>
      <c r="AL265" s="41"/>
      <c r="BA265" s="1">
        <f t="shared" si="77"/>
        <v>0</v>
      </c>
      <c r="BB265" s="1">
        <f t="shared" si="78"/>
        <v>0</v>
      </c>
      <c r="BC265" s="1" t="str">
        <f t="shared" si="79"/>
        <v>No</v>
      </c>
      <c r="BD265" s="1">
        <f t="shared" si="80"/>
        <v>0</v>
      </c>
      <c r="BE265" s="1">
        <f t="shared" si="81"/>
        <v>0</v>
      </c>
      <c r="BF265" s="1">
        <f t="shared" si="82"/>
        <v>0</v>
      </c>
      <c r="BG265" s="1">
        <v>261</v>
      </c>
      <c r="BH265" s="1" t="e">
        <f t="shared" si="83"/>
        <v>#N/A</v>
      </c>
      <c r="BI265" s="1">
        <f t="shared" si="85"/>
        <v>2</v>
      </c>
      <c r="BJ265" s="1" t="e">
        <f t="shared" si="84"/>
        <v>#N/A</v>
      </c>
    </row>
    <row r="266" spans="1:62" x14ac:dyDescent="0.25">
      <c r="A266" s="1">
        <f t="shared" si="71"/>
        <v>1</v>
      </c>
      <c r="B266" s="1">
        <f>IF(YEAR(AD266)=$B$3,YEAR('Apartment Expenses'!AD266)&amp;" - "&amp;'Apartment Expenses'!AC266,0)</f>
        <v>0</v>
      </c>
      <c r="C266" s="1">
        <f t="shared" si="72"/>
        <v>0</v>
      </c>
      <c r="E266" s="1">
        <v>262</v>
      </c>
      <c r="F266" s="1">
        <f t="shared" si="73"/>
        <v>1</v>
      </c>
      <c r="G266" s="1">
        <f t="shared" si="69"/>
        <v>0</v>
      </c>
      <c r="H266" s="1">
        <f t="shared" si="70"/>
        <v>0</v>
      </c>
      <c r="J266" s="1" t="str">
        <f t="shared" si="74"/>
        <v>1900</v>
      </c>
      <c r="M266" s="1">
        <f>HLOOKUP('Expense History'!$AD$3,$P$4:$X$2004,ROW('Apartment Expenses'!L266)-3,0)</f>
        <v>0</v>
      </c>
      <c r="N266" s="1">
        <f>IF('Expense History'!$AD$3=Data!$G$4,'Apartment Expenses'!AE266,HLOOKUP('Expense History'!$AD$3,'Apartment Expenses'!$AE$4:$AL$2004,(ROW('Apartment Expenses'!M266)-3)))</f>
        <v>0</v>
      </c>
      <c r="O266" s="1" t="str">
        <f>IF($O$2="ALL",IF(VLOOKUP(AA266,'Expense History'!$AA$6:$AB$36,2,0)="x","include",0),IF(AND(VLOOKUP(AA266,'Expense History'!$AA$6:$AB$36,2,0)="x",AC266=$O$2),"include",0))</f>
        <v>include</v>
      </c>
      <c r="P266" s="1">
        <f>IF(O266="include",IF(AE266&gt;0,1+MAX(P267:P$2005),0),0)</f>
        <v>0</v>
      </c>
      <c r="Q266" s="1">
        <f>IF(AND(ISBLANK(AA265),AE265=0),0,(IF(MAX(Q267:Q$2005)&gt;0,0,ROW(R266))))</f>
        <v>0</v>
      </c>
      <c r="R266" s="1">
        <f>IF($O266="include",IF(AF266&gt;0,1+MAX(R267:R$2005),0),0)</f>
        <v>0</v>
      </c>
      <c r="S266" s="1">
        <f>IF($O266="include",IF(AG266&gt;0,1+MAX(S267:S$2005),0),0)</f>
        <v>0</v>
      </c>
      <c r="T266" s="1">
        <f>IF($O266="include",IF(AH266&gt;0,1+MAX(T267:T$2005),0),0)</f>
        <v>0</v>
      </c>
      <c r="U266" s="1">
        <f>IF($O266="include",IF(AI266&gt;0,1+MAX(U267:U$2005),0),0)</f>
        <v>0</v>
      </c>
      <c r="V266" s="1">
        <f>IF($O266="include",IF(AJ266&gt;0,1+MAX(V267:V$2005),0),0)</f>
        <v>0</v>
      </c>
      <c r="W266" s="1">
        <f>IF($O266="include",IF(AK266&gt;0,1+MAX(W267:W$2005),0),0)</f>
        <v>0</v>
      </c>
      <c r="X266" s="1">
        <f>IF($O266="include",IF(AL266&gt;0,1+MAX(X267:X$2005),0),0)</f>
        <v>0</v>
      </c>
      <c r="Y266" s="22" t="str">
        <f t="shared" si="75"/>
        <v xml:space="preserve">1 - </v>
      </c>
      <c r="AA266" s="42"/>
      <c r="AB266" s="43"/>
      <c r="AC266" s="43"/>
      <c r="AD266" s="44"/>
      <c r="AE266" s="11">
        <f t="shared" si="76"/>
        <v>0</v>
      </c>
      <c r="AF266" s="41"/>
      <c r="AG266" s="41"/>
      <c r="AH266" s="41"/>
      <c r="AI266" s="41"/>
      <c r="AJ266" s="41"/>
      <c r="AK266" s="41"/>
      <c r="AL266" s="41"/>
      <c r="BA266" s="1">
        <f t="shared" si="77"/>
        <v>0</v>
      </c>
      <c r="BB266" s="1">
        <f t="shared" si="78"/>
        <v>0</v>
      </c>
      <c r="BC266" s="1" t="str">
        <f t="shared" si="79"/>
        <v>No</v>
      </c>
      <c r="BD266" s="1">
        <f t="shared" si="80"/>
        <v>0</v>
      </c>
      <c r="BE266" s="1">
        <f t="shared" si="81"/>
        <v>0</v>
      </c>
      <c r="BF266" s="1">
        <f t="shared" si="82"/>
        <v>0</v>
      </c>
      <c r="BG266" s="1">
        <v>262</v>
      </c>
      <c r="BH266" s="1" t="e">
        <f t="shared" si="83"/>
        <v>#N/A</v>
      </c>
      <c r="BI266" s="1">
        <f t="shared" si="85"/>
        <v>2</v>
      </c>
      <c r="BJ266" s="1" t="e">
        <f t="shared" si="84"/>
        <v>#N/A</v>
      </c>
    </row>
    <row r="267" spans="1:62" x14ac:dyDescent="0.25">
      <c r="A267" s="1">
        <f t="shared" si="71"/>
        <v>1</v>
      </c>
      <c r="B267" s="1">
        <f>IF(YEAR(AD267)=$B$3,YEAR('Apartment Expenses'!AD267)&amp;" - "&amp;'Apartment Expenses'!AC267,0)</f>
        <v>0</v>
      </c>
      <c r="C267" s="1">
        <f t="shared" si="72"/>
        <v>0</v>
      </c>
      <c r="E267" s="1">
        <v>263</v>
      </c>
      <c r="F267" s="1">
        <f t="shared" si="73"/>
        <v>1</v>
      </c>
      <c r="G267" s="1">
        <f t="shared" si="69"/>
        <v>0</v>
      </c>
      <c r="H267" s="1">
        <f t="shared" si="70"/>
        <v>0</v>
      </c>
      <c r="J267" s="1" t="str">
        <f t="shared" si="74"/>
        <v>1900</v>
      </c>
      <c r="M267" s="1">
        <f>HLOOKUP('Expense History'!$AD$3,$P$4:$X$2004,ROW('Apartment Expenses'!L267)-3,0)</f>
        <v>0</v>
      </c>
      <c r="N267" s="1">
        <f>IF('Expense History'!$AD$3=Data!$G$4,'Apartment Expenses'!AE267,HLOOKUP('Expense History'!$AD$3,'Apartment Expenses'!$AE$4:$AL$2004,(ROW('Apartment Expenses'!M267)-3)))</f>
        <v>0</v>
      </c>
      <c r="O267" s="1" t="str">
        <f>IF($O$2="ALL",IF(VLOOKUP(AA267,'Expense History'!$AA$6:$AB$36,2,0)="x","include",0),IF(AND(VLOOKUP(AA267,'Expense History'!$AA$6:$AB$36,2,0)="x",AC267=$O$2),"include",0))</f>
        <v>include</v>
      </c>
      <c r="P267" s="1">
        <f>IF(O267="include",IF(AE267&gt;0,1+MAX(P268:P$2005),0),0)</f>
        <v>0</v>
      </c>
      <c r="Q267" s="1">
        <f>IF(AND(ISBLANK(AA266),AE266=0),0,(IF(MAX(Q268:Q$2005)&gt;0,0,ROW(R267))))</f>
        <v>0</v>
      </c>
      <c r="R267" s="1">
        <f>IF($O267="include",IF(AF267&gt;0,1+MAX(R268:R$2005),0),0)</f>
        <v>0</v>
      </c>
      <c r="S267" s="1">
        <f>IF($O267="include",IF(AG267&gt;0,1+MAX(S268:S$2005),0),0)</f>
        <v>0</v>
      </c>
      <c r="T267" s="1">
        <f>IF($O267="include",IF(AH267&gt;0,1+MAX(T268:T$2005),0),0)</f>
        <v>0</v>
      </c>
      <c r="U267" s="1">
        <f>IF($O267="include",IF(AI267&gt;0,1+MAX(U268:U$2005),0),0)</f>
        <v>0</v>
      </c>
      <c r="V267" s="1">
        <f>IF($O267="include",IF(AJ267&gt;0,1+MAX(V268:V$2005),0),0)</f>
        <v>0</v>
      </c>
      <c r="W267" s="1">
        <f>IF($O267="include",IF(AK267&gt;0,1+MAX(W268:W$2005),0),0)</f>
        <v>0</v>
      </c>
      <c r="X267" s="1">
        <f>IF($O267="include",IF(AL267&gt;0,1+MAX(X268:X$2005),0),0)</f>
        <v>0</v>
      </c>
      <c r="Y267" s="22" t="str">
        <f t="shared" si="75"/>
        <v xml:space="preserve">1 - </v>
      </c>
      <c r="AA267" s="42"/>
      <c r="AB267" s="43"/>
      <c r="AC267" s="43"/>
      <c r="AD267" s="44"/>
      <c r="AE267" s="11">
        <f t="shared" si="76"/>
        <v>0</v>
      </c>
      <c r="AF267" s="41"/>
      <c r="AG267" s="41"/>
      <c r="AH267" s="41"/>
      <c r="AI267" s="41"/>
      <c r="AJ267" s="41"/>
      <c r="AK267" s="41"/>
      <c r="AL267" s="41"/>
      <c r="BA267" s="1">
        <f t="shared" si="77"/>
        <v>0</v>
      </c>
      <c r="BB267" s="1">
        <f t="shared" si="78"/>
        <v>0</v>
      </c>
      <c r="BC267" s="1" t="str">
        <f t="shared" si="79"/>
        <v>No</v>
      </c>
      <c r="BD267" s="1">
        <f t="shared" si="80"/>
        <v>0</v>
      </c>
      <c r="BE267" s="1">
        <f t="shared" si="81"/>
        <v>0</v>
      </c>
      <c r="BF267" s="1">
        <f t="shared" si="82"/>
        <v>0</v>
      </c>
      <c r="BG267" s="1">
        <v>263</v>
      </c>
      <c r="BH267" s="1" t="e">
        <f t="shared" si="83"/>
        <v>#N/A</v>
      </c>
      <c r="BI267" s="1">
        <f t="shared" si="85"/>
        <v>2</v>
      </c>
      <c r="BJ267" s="1" t="e">
        <f t="shared" si="84"/>
        <v>#N/A</v>
      </c>
    </row>
    <row r="268" spans="1:62" x14ac:dyDescent="0.25">
      <c r="A268" s="1">
        <f t="shared" si="71"/>
        <v>1</v>
      </c>
      <c r="B268" s="1">
        <f>IF(YEAR(AD268)=$B$3,YEAR('Apartment Expenses'!AD268)&amp;" - "&amp;'Apartment Expenses'!AC268,0)</f>
        <v>0</v>
      </c>
      <c r="C268" s="1">
        <f t="shared" si="72"/>
        <v>0</v>
      </c>
      <c r="E268" s="1">
        <v>264</v>
      </c>
      <c r="F268" s="1">
        <f t="shared" si="73"/>
        <v>1</v>
      </c>
      <c r="G268" s="1">
        <f t="shared" si="69"/>
        <v>0</v>
      </c>
      <c r="H268" s="1">
        <f t="shared" si="70"/>
        <v>0</v>
      </c>
      <c r="J268" s="1" t="str">
        <f t="shared" si="74"/>
        <v>1900</v>
      </c>
      <c r="M268" s="1">
        <f>HLOOKUP('Expense History'!$AD$3,$P$4:$X$2004,ROW('Apartment Expenses'!L268)-3,0)</f>
        <v>0</v>
      </c>
      <c r="N268" s="1">
        <f>IF('Expense History'!$AD$3=Data!$G$4,'Apartment Expenses'!AE268,HLOOKUP('Expense History'!$AD$3,'Apartment Expenses'!$AE$4:$AL$2004,(ROW('Apartment Expenses'!M268)-3)))</f>
        <v>0</v>
      </c>
      <c r="O268" s="1" t="str">
        <f>IF($O$2="ALL",IF(VLOOKUP(AA268,'Expense History'!$AA$6:$AB$36,2,0)="x","include",0),IF(AND(VLOOKUP(AA268,'Expense History'!$AA$6:$AB$36,2,0)="x",AC268=$O$2),"include",0))</f>
        <v>include</v>
      </c>
      <c r="P268" s="1">
        <f>IF(O268="include",IF(AE268&gt;0,1+MAX(P269:P$2005),0),0)</f>
        <v>0</v>
      </c>
      <c r="Q268" s="1">
        <f>IF(AND(ISBLANK(AA267),AE267=0),0,(IF(MAX(Q269:Q$2005)&gt;0,0,ROW(R268))))</f>
        <v>0</v>
      </c>
      <c r="R268" s="1">
        <f>IF($O268="include",IF(AF268&gt;0,1+MAX(R269:R$2005),0),0)</f>
        <v>0</v>
      </c>
      <c r="S268" s="1">
        <f>IF($O268="include",IF(AG268&gt;0,1+MAX(S269:S$2005),0),0)</f>
        <v>0</v>
      </c>
      <c r="T268" s="1">
        <f>IF($O268="include",IF(AH268&gt;0,1+MAX(T269:T$2005),0),0)</f>
        <v>0</v>
      </c>
      <c r="U268" s="1">
        <f>IF($O268="include",IF(AI268&gt;0,1+MAX(U269:U$2005),0),0)</f>
        <v>0</v>
      </c>
      <c r="V268" s="1">
        <f>IF($O268="include",IF(AJ268&gt;0,1+MAX(V269:V$2005),0),0)</f>
        <v>0</v>
      </c>
      <c r="W268" s="1">
        <f>IF($O268="include",IF(AK268&gt;0,1+MAX(W269:W$2005),0),0)</f>
        <v>0</v>
      </c>
      <c r="X268" s="1">
        <f>IF($O268="include",IF(AL268&gt;0,1+MAX(X269:X$2005),0),0)</f>
        <v>0</v>
      </c>
      <c r="Y268" s="22" t="str">
        <f t="shared" si="75"/>
        <v xml:space="preserve">1 - </v>
      </c>
      <c r="AA268" s="42"/>
      <c r="AB268" s="43"/>
      <c r="AC268" s="43"/>
      <c r="AD268" s="44"/>
      <c r="AE268" s="11">
        <f t="shared" si="76"/>
        <v>0</v>
      </c>
      <c r="AF268" s="41"/>
      <c r="AG268" s="41"/>
      <c r="AH268" s="41"/>
      <c r="AI268" s="41"/>
      <c r="AJ268" s="41"/>
      <c r="AK268" s="41"/>
      <c r="AL268" s="41"/>
      <c r="BA268" s="1">
        <f t="shared" si="77"/>
        <v>0</v>
      </c>
      <c r="BB268" s="1">
        <f t="shared" si="78"/>
        <v>0</v>
      </c>
      <c r="BC268" s="1" t="str">
        <f t="shared" si="79"/>
        <v>No</v>
      </c>
      <c r="BD268" s="1">
        <f t="shared" si="80"/>
        <v>0</v>
      </c>
      <c r="BE268" s="1">
        <f t="shared" si="81"/>
        <v>0</v>
      </c>
      <c r="BF268" s="1">
        <f t="shared" si="82"/>
        <v>0</v>
      </c>
      <c r="BG268" s="1">
        <v>264</v>
      </c>
      <c r="BH268" s="1" t="e">
        <f t="shared" si="83"/>
        <v>#N/A</v>
      </c>
      <c r="BI268" s="1">
        <f t="shared" si="85"/>
        <v>2</v>
      </c>
      <c r="BJ268" s="1" t="e">
        <f t="shared" si="84"/>
        <v>#N/A</v>
      </c>
    </row>
    <row r="269" spans="1:62" x14ac:dyDescent="0.25">
      <c r="A269" s="1">
        <f t="shared" si="71"/>
        <v>1</v>
      </c>
      <c r="B269" s="1">
        <f>IF(YEAR(AD269)=$B$3,YEAR('Apartment Expenses'!AD269)&amp;" - "&amp;'Apartment Expenses'!AC269,0)</f>
        <v>0</v>
      </c>
      <c r="C269" s="1">
        <f t="shared" si="72"/>
        <v>0</v>
      </c>
      <c r="E269" s="1">
        <v>265</v>
      </c>
      <c r="F269" s="1">
        <f t="shared" si="73"/>
        <v>1</v>
      </c>
      <c r="G269" s="1">
        <f t="shared" si="69"/>
        <v>0</v>
      </c>
      <c r="H269" s="1">
        <f t="shared" si="70"/>
        <v>0</v>
      </c>
      <c r="J269" s="1" t="str">
        <f t="shared" si="74"/>
        <v>1900</v>
      </c>
      <c r="M269" s="1">
        <f>HLOOKUP('Expense History'!$AD$3,$P$4:$X$2004,ROW('Apartment Expenses'!L269)-3,0)</f>
        <v>0</v>
      </c>
      <c r="N269" s="1">
        <f>IF('Expense History'!$AD$3=Data!$G$4,'Apartment Expenses'!AE269,HLOOKUP('Expense History'!$AD$3,'Apartment Expenses'!$AE$4:$AL$2004,(ROW('Apartment Expenses'!M269)-3)))</f>
        <v>0</v>
      </c>
      <c r="O269" s="1" t="str">
        <f>IF($O$2="ALL",IF(VLOOKUP(AA269,'Expense History'!$AA$6:$AB$36,2,0)="x","include",0),IF(AND(VLOOKUP(AA269,'Expense History'!$AA$6:$AB$36,2,0)="x",AC269=$O$2),"include",0))</f>
        <v>include</v>
      </c>
      <c r="P269" s="1">
        <f>IF(O269="include",IF(AE269&gt;0,1+MAX(P270:P$2005),0),0)</f>
        <v>0</v>
      </c>
      <c r="Q269" s="1">
        <f>IF(AND(ISBLANK(AA268),AE268=0),0,(IF(MAX(Q270:Q$2005)&gt;0,0,ROW(R269))))</f>
        <v>0</v>
      </c>
      <c r="R269" s="1">
        <f>IF($O269="include",IF(AF269&gt;0,1+MAX(R270:R$2005),0),0)</f>
        <v>0</v>
      </c>
      <c r="S269" s="1">
        <f>IF($O269="include",IF(AG269&gt;0,1+MAX(S270:S$2005),0),0)</f>
        <v>0</v>
      </c>
      <c r="T269" s="1">
        <f>IF($O269="include",IF(AH269&gt;0,1+MAX(T270:T$2005),0),0)</f>
        <v>0</v>
      </c>
      <c r="U269" s="1">
        <f>IF($O269="include",IF(AI269&gt;0,1+MAX(U270:U$2005),0),0)</f>
        <v>0</v>
      </c>
      <c r="V269" s="1">
        <f>IF($O269="include",IF(AJ269&gt;0,1+MAX(V270:V$2005),0),0)</f>
        <v>0</v>
      </c>
      <c r="W269" s="1">
        <f>IF($O269="include",IF(AK269&gt;0,1+MAX(W270:W$2005),0),0)</f>
        <v>0</v>
      </c>
      <c r="X269" s="1">
        <f>IF($O269="include",IF(AL269&gt;0,1+MAX(X270:X$2005),0),0)</f>
        <v>0</v>
      </c>
      <c r="Y269" s="22" t="str">
        <f t="shared" si="75"/>
        <v xml:space="preserve">1 - </v>
      </c>
      <c r="AA269" s="42"/>
      <c r="AB269" s="43"/>
      <c r="AC269" s="43"/>
      <c r="AD269" s="44"/>
      <c r="AE269" s="11">
        <f t="shared" si="76"/>
        <v>0</v>
      </c>
      <c r="AF269" s="41"/>
      <c r="AG269" s="41"/>
      <c r="AH269" s="41"/>
      <c r="AI269" s="41"/>
      <c r="AJ269" s="41"/>
      <c r="AK269" s="41"/>
      <c r="AL269" s="41"/>
      <c r="BA269" s="1">
        <f t="shared" si="77"/>
        <v>0</v>
      </c>
      <c r="BB269" s="1">
        <f t="shared" si="78"/>
        <v>0</v>
      </c>
      <c r="BC269" s="1" t="str">
        <f t="shared" si="79"/>
        <v>No</v>
      </c>
      <c r="BD269" s="1">
        <f t="shared" si="80"/>
        <v>0</v>
      </c>
      <c r="BE269" s="1">
        <f t="shared" si="81"/>
        <v>0</v>
      </c>
      <c r="BF269" s="1">
        <f t="shared" si="82"/>
        <v>0</v>
      </c>
      <c r="BG269" s="1">
        <v>265</v>
      </c>
      <c r="BH269" s="1" t="e">
        <f t="shared" si="83"/>
        <v>#N/A</v>
      </c>
      <c r="BI269" s="1">
        <f t="shared" si="85"/>
        <v>2</v>
      </c>
      <c r="BJ269" s="1" t="e">
        <f t="shared" si="84"/>
        <v>#N/A</v>
      </c>
    </row>
    <row r="270" spans="1:62" x14ac:dyDescent="0.25">
      <c r="A270" s="1">
        <f t="shared" si="71"/>
        <v>1</v>
      </c>
      <c r="B270" s="1">
        <f>IF(YEAR(AD270)=$B$3,YEAR('Apartment Expenses'!AD270)&amp;" - "&amp;'Apartment Expenses'!AC270,0)</f>
        <v>0</v>
      </c>
      <c r="C270" s="1">
        <f t="shared" si="72"/>
        <v>0</v>
      </c>
      <c r="E270" s="1">
        <v>266</v>
      </c>
      <c r="F270" s="1">
        <f t="shared" si="73"/>
        <v>1</v>
      </c>
      <c r="G270" s="1">
        <f t="shared" si="69"/>
        <v>0</v>
      </c>
      <c r="H270" s="1">
        <f t="shared" si="70"/>
        <v>0</v>
      </c>
      <c r="J270" s="1" t="str">
        <f t="shared" si="74"/>
        <v>1900</v>
      </c>
      <c r="M270" s="1">
        <f>HLOOKUP('Expense History'!$AD$3,$P$4:$X$2004,ROW('Apartment Expenses'!L270)-3,0)</f>
        <v>0</v>
      </c>
      <c r="N270" s="1">
        <f>IF('Expense History'!$AD$3=Data!$G$4,'Apartment Expenses'!AE270,HLOOKUP('Expense History'!$AD$3,'Apartment Expenses'!$AE$4:$AL$2004,(ROW('Apartment Expenses'!M270)-3)))</f>
        <v>0</v>
      </c>
      <c r="O270" s="1" t="str">
        <f>IF($O$2="ALL",IF(VLOOKUP(AA270,'Expense History'!$AA$6:$AB$36,2,0)="x","include",0),IF(AND(VLOOKUP(AA270,'Expense History'!$AA$6:$AB$36,2,0)="x",AC270=$O$2),"include",0))</f>
        <v>include</v>
      </c>
      <c r="P270" s="1">
        <f>IF(O270="include",IF(AE270&gt;0,1+MAX(P271:P$2005),0),0)</f>
        <v>0</v>
      </c>
      <c r="Q270" s="1">
        <f>IF(AND(ISBLANK(AA269),AE269=0),0,(IF(MAX(Q271:Q$2005)&gt;0,0,ROW(R270))))</f>
        <v>0</v>
      </c>
      <c r="R270" s="1">
        <f>IF($O270="include",IF(AF270&gt;0,1+MAX(R271:R$2005),0),0)</f>
        <v>0</v>
      </c>
      <c r="S270" s="1">
        <f>IF($O270="include",IF(AG270&gt;0,1+MAX(S271:S$2005),0),0)</f>
        <v>0</v>
      </c>
      <c r="T270" s="1">
        <f>IF($O270="include",IF(AH270&gt;0,1+MAX(T271:T$2005),0),0)</f>
        <v>0</v>
      </c>
      <c r="U270" s="1">
        <f>IF($O270="include",IF(AI270&gt;0,1+MAX(U271:U$2005),0),0)</f>
        <v>0</v>
      </c>
      <c r="V270" s="1">
        <f>IF($O270="include",IF(AJ270&gt;0,1+MAX(V271:V$2005),0),0)</f>
        <v>0</v>
      </c>
      <c r="W270" s="1">
        <f>IF($O270="include",IF(AK270&gt;0,1+MAX(W271:W$2005),0),0)</f>
        <v>0</v>
      </c>
      <c r="X270" s="1">
        <f>IF($O270="include",IF(AL270&gt;0,1+MAX(X271:X$2005),0),0)</f>
        <v>0</v>
      </c>
      <c r="Y270" s="22" t="str">
        <f t="shared" si="75"/>
        <v xml:space="preserve">1 - </v>
      </c>
      <c r="AA270" s="42"/>
      <c r="AB270" s="43"/>
      <c r="AC270" s="43"/>
      <c r="AD270" s="44"/>
      <c r="AE270" s="11">
        <f t="shared" si="76"/>
        <v>0</v>
      </c>
      <c r="AF270" s="41"/>
      <c r="AG270" s="41"/>
      <c r="AH270" s="41"/>
      <c r="AI270" s="41"/>
      <c r="AJ270" s="41"/>
      <c r="AK270" s="41"/>
      <c r="AL270" s="41"/>
      <c r="BA270" s="1">
        <f t="shared" si="77"/>
        <v>0</v>
      </c>
      <c r="BB270" s="1">
        <f t="shared" si="78"/>
        <v>0</v>
      </c>
      <c r="BC270" s="1" t="str">
        <f t="shared" si="79"/>
        <v>No</v>
      </c>
      <c r="BD270" s="1">
        <f t="shared" si="80"/>
        <v>0</v>
      </c>
      <c r="BE270" s="1">
        <f t="shared" si="81"/>
        <v>0</v>
      </c>
      <c r="BF270" s="1">
        <f t="shared" si="82"/>
        <v>0</v>
      </c>
      <c r="BG270" s="1">
        <v>266</v>
      </c>
      <c r="BH270" s="1" t="e">
        <f t="shared" si="83"/>
        <v>#N/A</v>
      </c>
      <c r="BI270" s="1">
        <f t="shared" si="85"/>
        <v>2</v>
      </c>
      <c r="BJ270" s="1" t="e">
        <f t="shared" si="84"/>
        <v>#N/A</v>
      </c>
    </row>
    <row r="271" spans="1:62" x14ac:dyDescent="0.25">
      <c r="A271" s="1">
        <f t="shared" si="71"/>
        <v>1</v>
      </c>
      <c r="B271" s="1">
        <f>IF(YEAR(AD271)=$B$3,YEAR('Apartment Expenses'!AD271)&amp;" - "&amp;'Apartment Expenses'!AC271,0)</f>
        <v>0</v>
      </c>
      <c r="C271" s="1">
        <f t="shared" si="72"/>
        <v>0</v>
      </c>
      <c r="E271" s="1">
        <v>267</v>
      </c>
      <c r="F271" s="1">
        <f t="shared" si="73"/>
        <v>1</v>
      </c>
      <c r="G271" s="1">
        <f t="shared" si="69"/>
        <v>0</v>
      </c>
      <c r="H271" s="1">
        <f t="shared" si="70"/>
        <v>0</v>
      </c>
      <c r="J271" s="1" t="str">
        <f t="shared" si="74"/>
        <v>1900</v>
      </c>
      <c r="M271" s="1">
        <f>HLOOKUP('Expense History'!$AD$3,$P$4:$X$2004,ROW('Apartment Expenses'!L271)-3,0)</f>
        <v>0</v>
      </c>
      <c r="N271" s="1">
        <f>IF('Expense History'!$AD$3=Data!$G$4,'Apartment Expenses'!AE271,HLOOKUP('Expense History'!$AD$3,'Apartment Expenses'!$AE$4:$AL$2004,(ROW('Apartment Expenses'!M271)-3)))</f>
        <v>0</v>
      </c>
      <c r="O271" s="1" t="str">
        <f>IF($O$2="ALL",IF(VLOOKUP(AA271,'Expense History'!$AA$6:$AB$36,2,0)="x","include",0),IF(AND(VLOOKUP(AA271,'Expense History'!$AA$6:$AB$36,2,0)="x",AC271=$O$2),"include",0))</f>
        <v>include</v>
      </c>
      <c r="P271" s="1">
        <f>IF(O271="include",IF(AE271&gt;0,1+MAX(P272:P$2005),0),0)</f>
        <v>0</v>
      </c>
      <c r="Q271" s="1">
        <f>IF(AND(ISBLANK(AA270),AE270=0),0,(IF(MAX(Q272:Q$2005)&gt;0,0,ROW(R271))))</f>
        <v>0</v>
      </c>
      <c r="R271" s="1">
        <f>IF($O271="include",IF(AF271&gt;0,1+MAX(R272:R$2005),0),0)</f>
        <v>0</v>
      </c>
      <c r="S271" s="1">
        <f>IF($O271="include",IF(AG271&gt;0,1+MAX(S272:S$2005),0),0)</f>
        <v>0</v>
      </c>
      <c r="T271" s="1">
        <f>IF($O271="include",IF(AH271&gt;0,1+MAX(T272:T$2005),0),0)</f>
        <v>0</v>
      </c>
      <c r="U271" s="1">
        <f>IF($O271="include",IF(AI271&gt;0,1+MAX(U272:U$2005),0),0)</f>
        <v>0</v>
      </c>
      <c r="V271" s="1">
        <f>IF($O271="include",IF(AJ271&gt;0,1+MAX(V272:V$2005),0),0)</f>
        <v>0</v>
      </c>
      <c r="W271" s="1">
        <f>IF($O271="include",IF(AK271&gt;0,1+MAX(W272:W$2005),0),0)</f>
        <v>0</v>
      </c>
      <c r="X271" s="1">
        <f>IF($O271="include",IF(AL271&gt;0,1+MAX(X272:X$2005),0),0)</f>
        <v>0</v>
      </c>
      <c r="Y271" s="22" t="str">
        <f t="shared" si="75"/>
        <v xml:space="preserve">1 - </v>
      </c>
      <c r="AA271" s="42"/>
      <c r="AB271" s="43"/>
      <c r="AC271" s="43"/>
      <c r="AD271" s="44"/>
      <c r="AE271" s="11">
        <f t="shared" si="76"/>
        <v>0</v>
      </c>
      <c r="AF271" s="41"/>
      <c r="AG271" s="41"/>
      <c r="AH271" s="41"/>
      <c r="AI271" s="41"/>
      <c r="AJ271" s="41"/>
      <c r="AK271" s="41"/>
      <c r="AL271" s="41"/>
      <c r="BA271" s="1">
        <f t="shared" si="77"/>
        <v>0</v>
      </c>
      <c r="BB271" s="1">
        <f t="shared" si="78"/>
        <v>0</v>
      </c>
      <c r="BC271" s="1" t="str">
        <f t="shared" si="79"/>
        <v>No</v>
      </c>
      <c r="BD271" s="1">
        <f t="shared" si="80"/>
        <v>0</v>
      </c>
      <c r="BE271" s="1">
        <f t="shared" si="81"/>
        <v>0</v>
      </c>
      <c r="BF271" s="1">
        <f t="shared" si="82"/>
        <v>0</v>
      </c>
      <c r="BG271" s="1">
        <v>267</v>
      </c>
      <c r="BH271" s="1" t="e">
        <f t="shared" si="83"/>
        <v>#N/A</v>
      </c>
      <c r="BI271" s="1">
        <f t="shared" si="85"/>
        <v>2</v>
      </c>
      <c r="BJ271" s="1" t="e">
        <f t="shared" si="84"/>
        <v>#N/A</v>
      </c>
    </row>
    <row r="272" spans="1:62" x14ac:dyDescent="0.25">
      <c r="A272" s="1">
        <f t="shared" si="71"/>
        <v>1</v>
      </c>
      <c r="B272" s="1">
        <f>IF(YEAR(AD272)=$B$3,YEAR('Apartment Expenses'!AD272)&amp;" - "&amp;'Apartment Expenses'!AC272,0)</f>
        <v>0</v>
      </c>
      <c r="C272" s="1">
        <f t="shared" si="72"/>
        <v>0</v>
      </c>
      <c r="E272" s="1">
        <v>268</v>
      </c>
      <c r="F272" s="1">
        <f t="shared" si="73"/>
        <v>1</v>
      </c>
      <c r="G272" s="1">
        <f t="shared" si="69"/>
        <v>0</v>
      </c>
      <c r="H272" s="1">
        <f t="shared" si="70"/>
        <v>0</v>
      </c>
      <c r="J272" s="1" t="str">
        <f t="shared" si="74"/>
        <v>1900</v>
      </c>
      <c r="M272" s="1">
        <f>HLOOKUP('Expense History'!$AD$3,$P$4:$X$2004,ROW('Apartment Expenses'!L272)-3,0)</f>
        <v>0</v>
      </c>
      <c r="N272" s="1">
        <f>IF('Expense History'!$AD$3=Data!$G$4,'Apartment Expenses'!AE272,HLOOKUP('Expense History'!$AD$3,'Apartment Expenses'!$AE$4:$AL$2004,(ROW('Apartment Expenses'!M272)-3)))</f>
        <v>0</v>
      </c>
      <c r="O272" s="1" t="str">
        <f>IF($O$2="ALL",IF(VLOOKUP(AA272,'Expense History'!$AA$6:$AB$36,2,0)="x","include",0),IF(AND(VLOOKUP(AA272,'Expense History'!$AA$6:$AB$36,2,0)="x",AC272=$O$2),"include",0))</f>
        <v>include</v>
      </c>
      <c r="P272" s="1">
        <f>IF(O272="include",IF(AE272&gt;0,1+MAX(P273:P$2005),0),0)</f>
        <v>0</v>
      </c>
      <c r="Q272" s="1">
        <f>IF(AND(ISBLANK(AA271),AE271=0),0,(IF(MAX(Q273:Q$2005)&gt;0,0,ROW(R272))))</f>
        <v>0</v>
      </c>
      <c r="R272" s="1">
        <f>IF($O272="include",IF(AF272&gt;0,1+MAX(R273:R$2005),0),0)</f>
        <v>0</v>
      </c>
      <c r="S272" s="1">
        <f>IF($O272="include",IF(AG272&gt;0,1+MAX(S273:S$2005),0),0)</f>
        <v>0</v>
      </c>
      <c r="T272" s="1">
        <f>IF($O272="include",IF(AH272&gt;0,1+MAX(T273:T$2005),0),0)</f>
        <v>0</v>
      </c>
      <c r="U272" s="1">
        <f>IF($O272="include",IF(AI272&gt;0,1+MAX(U273:U$2005),0),0)</f>
        <v>0</v>
      </c>
      <c r="V272" s="1">
        <f>IF($O272="include",IF(AJ272&gt;0,1+MAX(V273:V$2005),0),0)</f>
        <v>0</v>
      </c>
      <c r="W272" s="1">
        <f>IF($O272="include",IF(AK272&gt;0,1+MAX(W273:W$2005),0),0)</f>
        <v>0</v>
      </c>
      <c r="X272" s="1">
        <f>IF($O272="include",IF(AL272&gt;0,1+MAX(X273:X$2005),0),0)</f>
        <v>0</v>
      </c>
      <c r="Y272" s="22" t="str">
        <f t="shared" si="75"/>
        <v xml:space="preserve">1 - </v>
      </c>
      <c r="AA272" s="42"/>
      <c r="AB272" s="43"/>
      <c r="AC272" s="43"/>
      <c r="AD272" s="44"/>
      <c r="AE272" s="11">
        <f t="shared" si="76"/>
        <v>0</v>
      </c>
      <c r="AF272" s="41"/>
      <c r="AG272" s="41"/>
      <c r="AH272" s="41"/>
      <c r="AI272" s="41"/>
      <c r="AJ272" s="41"/>
      <c r="AK272" s="41"/>
      <c r="AL272" s="41"/>
      <c r="BA272" s="1">
        <f t="shared" si="77"/>
        <v>0</v>
      </c>
      <c r="BB272" s="1">
        <f t="shared" si="78"/>
        <v>0</v>
      </c>
      <c r="BC272" s="1" t="str">
        <f t="shared" si="79"/>
        <v>No</v>
      </c>
      <c r="BD272" s="1">
        <f t="shared" si="80"/>
        <v>0</v>
      </c>
      <c r="BE272" s="1">
        <f t="shared" si="81"/>
        <v>0</v>
      </c>
      <c r="BF272" s="1">
        <f t="shared" si="82"/>
        <v>0</v>
      </c>
      <c r="BG272" s="1">
        <v>268</v>
      </c>
      <c r="BH272" s="1" t="e">
        <f t="shared" si="83"/>
        <v>#N/A</v>
      </c>
      <c r="BI272" s="1">
        <f t="shared" si="85"/>
        <v>2</v>
      </c>
      <c r="BJ272" s="1" t="e">
        <f t="shared" si="84"/>
        <v>#N/A</v>
      </c>
    </row>
    <row r="273" spans="1:62" x14ac:dyDescent="0.25">
      <c r="A273" s="1">
        <f t="shared" si="71"/>
        <v>1</v>
      </c>
      <c r="B273" s="1">
        <f>IF(YEAR(AD273)=$B$3,YEAR('Apartment Expenses'!AD273)&amp;" - "&amp;'Apartment Expenses'!AC273,0)</f>
        <v>0</v>
      </c>
      <c r="C273" s="1">
        <f t="shared" si="72"/>
        <v>0</v>
      </c>
      <c r="E273" s="1">
        <v>269</v>
      </c>
      <c r="F273" s="1">
        <f t="shared" si="73"/>
        <v>1</v>
      </c>
      <c r="G273" s="1">
        <f t="shared" si="69"/>
        <v>0</v>
      </c>
      <c r="H273" s="1">
        <f t="shared" si="70"/>
        <v>0</v>
      </c>
      <c r="J273" s="1" t="str">
        <f t="shared" si="74"/>
        <v>1900</v>
      </c>
      <c r="M273" s="1">
        <f>HLOOKUP('Expense History'!$AD$3,$P$4:$X$2004,ROW('Apartment Expenses'!L273)-3,0)</f>
        <v>0</v>
      </c>
      <c r="N273" s="1">
        <f>IF('Expense History'!$AD$3=Data!$G$4,'Apartment Expenses'!AE273,HLOOKUP('Expense History'!$AD$3,'Apartment Expenses'!$AE$4:$AL$2004,(ROW('Apartment Expenses'!M273)-3)))</f>
        <v>0</v>
      </c>
      <c r="O273" s="1" t="str">
        <f>IF($O$2="ALL",IF(VLOOKUP(AA273,'Expense History'!$AA$6:$AB$36,2,0)="x","include",0),IF(AND(VLOOKUP(AA273,'Expense History'!$AA$6:$AB$36,2,0)="x",AC273=$O$2),"include",0))</f>
        <v>include</v>
      </c>
      <c r="P273" s="1">
        <f>IF(O273="include",IF(AE273&gt;0,1+MAX(P274:P$2005),0),0)</f>
        <v>0</v>
      </c>
      <c r="Q273" s="1">
        <f>IF(AND(ISBLANK(AA272),AE272=0),0,(IF(MAX(Q274:Q$2005)&gt;0,0,ROW(R273))))</f>
        <v>0</v>
      </c>
      <c r="R273" s="1">
        <f>IF($O273="include",IF(AF273&gt;0,1+MAX(R274:R$2005),0),0)</f>
        <v>0</v>
      </c>
      <c r="S273" s="1">
        <f>IF($O273="include",IF(AG273&gt;0,1+MAX(S274:S$2005),0),0)</f>
        <v>0</v>
      </c>
      <c r="T273" s="1">
        <f>IF($O273="include",IF(AH273&gt;0,1+MAX(T274:T$2005),0),0)</f>
        <v>0</v>
      </c>
      <c r="U273" s="1">
        <f>IF($O273="include",IF(AI273&gt;0,1+MAX(U274:U$2005),0),0)</f>
        <v>0</v>
      </c>
      <c r="V273" s="1">
        <f>IF($O273="include",IF(AJ273&gt;0,1+MAX(V274:V$2005),0),0)</f>
        <v>0</v>
      </c>
      <c r="W273" s="1">
        <f>IF($O273="include",IF(AK273&gt;0,1+MAX(W274:W$2005),0),0)</f>
        <v>0</v>
      </c>
      <c r="X273" s="1">
        <f>IF($O273="include",IF(AL273&gt;0,1+MAX(X274:X$2005),0),0)</f>
        <v>0</v>
      </c>
      <c r="Y273" s="22" t="str">
        <f t="shared" si="75"/>
        <v xml:space="preserve">1 - </v>
      </c>
      <c r="AA273" s="42"/>
      <c r="AB273" s="43"/>
      <c r="AC273" s="43"/>
      <c r="AD273" s="44"/>
      <c r="AE273" s="11">
        <f t="shared" si="76"/>
        <v>0</v>
      </c>
      <c r="AF273" s="41"/>
      <c r="AG273" s="41"/>
      <c r="AH273" s="41"/>
      <c r="AI273" s="41"/>
      <c r="AJ273" s="41"/>
      <c r="AK273" s="41"/>
      <c r="AL273" s="41"/>
      <c r="BA273" s="1">
        <f t="shared" si="77"/>
        <v>0</v>
      </c>
      <c r="BB273" s="1">
        <f t="shared" si="78"/>
        <v>0</v>
      </c>
      <c r="BC273" s="1" t="str">
        <f t="shared" si="79"/>
        <v>No</v>
      </c>
      <c r="BD273" s="1">
        <f t="shared" si="80"/>
        <v>0</v>
      </c>
      <c r="BE273" s="1">
        <f t="shared" si="81"/>
        <v>0</v>
      </c>
      <c r="BF273" s="1">
        <f t="shared" si="82"/>
        <v>0</v>
      </c>
      <c r="BG273" s="1">
        <v>269</v>
      </c>
      <c r="BH273" s="1" t="e">
        <f t="shared" si="83"/>
        <v>#N/A</v>
      </c>
      <c r="BI273" s="1">
        <f t="shared" si="85"/>
        <v>2</v>
      </c>
      <c r="BJ273" s="1" t="e">
        <f t="shared" si="84"/>
        <v>#N/A</v>
      </c>
    </row>
    <row r="274" spans="1:62" x14ac:dyDescent="0.25">
      <c r="A274" s="1">
        <f t="shared" si="71"/>
        <v>1</v>
      </c>
      <c r="B274" s="1">
        <f>IF(YEAR(AD274)=$B$3,YEAR('Apartment Expenses'!AD274)&amp;" - "&amp;'Apartment Expenses'!AC274,0)</f>
        <v>0</v>
      </c>
      <c r="C274" s="1">
        <f t="shared" si="72"/>
        <v>0</v>
      </c>
      <c r="E274" s="1">
        <v>270</v>
      </c>
      <c r="F274" s="1">
        <f t="shared" si="73"/>
        <v>1</v>
      </c>
      <c r="G274" s="1">
        <f t="shared" si="69"/>
        <v>0</v>
      </c>
      <c r="H274" s="1">
        <f t="shared" si="70"/>
        <v>0</v>
      </c>
      <c r="J274" s="1" t="str">
        <f t="shared" si="74"/>
        <v>1900</v>
      </c>
      <c r="M274" s="1">
        <f>HLOOKUP('Expense History'!$AD$3,$P$4:$X$2004,ROW('Apartment Expenses'!L274)-3,0)</f>
        <v>0</v>
      </c>
      <c r="N274" s="1">
        <f>IF('Expense History'!$AD$3=Data!$G$4,'Apartment Expenses'!AE274,HLOOKUP('Expense History'!$AD$3,'Apartment Expenses'!$AE$4:$AL$2004,(ROW('Apartment Expenses'!M274)-3)))</f>
        <v>0</v>
      </c>
      <c r="O274" s="1" t="str">
        <f>IF($O$2="ALL",IF(VLOOKUP(AA274,'Expense History'!$AA$6:$AB$36,2,0)="x","include",0),IF(AND(VLOOKUP(AA274,'Expense History'!$AA$6:$AB$36,2,0)="x",AC274=$O$2),"include",0))</f>
        <v>include</v>
      </c>
      <c r="P274" s="1">
        <f>IF(O274="include",IF(AE274&gt;0,1+MAX(P275:P$2005),0),0)</f>
        <v>0</v>
      </c>
      <c r="Q274" s="1">
        <f>IF(AND(ISBLANK(AA273),AE273=0),0,(IF(MAX(Q275:Q$2005)&gt;0,0,ROW(R274))))</f>
        <v>0</v>
      </c>
      <c r="R274" s="1">
        <f>IF($O274="include",IF(AF274&gt;0,1+MAX(R275:R$2005),0),0)</f>
        <v>0</v>
      </c>
      <c r="S274" s="1">
        <f>IF($O274="include",IF(AG274&gt;0,1+MAX(S275:S$2005),0),0)</f>
        <v>0</v>
      </c>
      <c r="T274" s="1">
        <f>IF($O274="include",IF(AH274&gt;0,1+MAX(T275:T$2005),0),0)</f>
        <v>0</v>
      </c>
      <c r="U274" s="1">
        <f>IF($O274="include",IF(AI274&gt;0,1+MAX(U275:U$2005),0),0)</f>
        <v>0</v>
      </c>
      <c r="V274" s="1">
        <f>IF($O274="include",IF(AJ274&gt;0,1+MAX(V275:V$2005),0),0)</f>
        <v>0</v>
      </c>
      <c r="W274" s="1">
        <f>IF($O274="include",IF(AK274&gt;0,1+MAX(W275:W$2005),0),0)</f>
        <v>0</v>
      </c>
      <c r="X274" s="1">
        <f>IF($O274="include",IF(AL274&gt;0,1+MAX(X275:X$2005),0),0)</f>
        <v>0</v>
      </c>
      <c r="Y274" s="22" t="str">
        <f t="shared" si="75"/>
        <v xml:space="preserve">1 - </v>
      </c>
      <c r="AA274" s="42"/>
      <c r="AB274" s="43"/>
      <c r="AC274" s="43"/>
      <c r="AD274" s="44"/>
      <c r="AE274" s="11">
        <f t="shared" si="76"/>
        <v>0</v>
      </c>
      <c r="AF274" s="41"/>
      <c r="AG274" s="41"/>
      <c r="AH274" s="41"/>
      <c r="AI274" s="41"/>
      <c r="AJ274" s="41"/>
      <c r="AK274" s="41"/>
      <c r="AL274" s="41"/>
      <c r="BA274" s="1">
        <f t="shared" si="77"/>
        <v>0</v>
      </c>
      <c r="BB274" s="1">
        <f t="shared" si="78"/>
        <v>0</v>
      </c>
      <c r="BC274" s="1" t="str">
        <f t="shared" si="79"/>
        <v>No</v>
      </c>
      <c r="BD274" s="1">
        <f t="shared" si="80"/>
        <v>0</v>
      </c>
      <c r="BE274" s="1">
        <f t="shared" si="81"/>
        <v>0</v>
      </c>
      <c r="BF274" s="1">
        <f t="shared" si="82"/>
        <v>0</v>
      </c>
      <c r="BG274" s="1">
        <v>270</v>
      </c>
      <c r="BH274" s="1" t="e">
        <f t="shared" si="83"/>
        <v>#N/A</v>
      </c>
      <c r="BI274" s="1">
        <f t="shared" si="85"/>
        <v>2</v>
      </c>
      <c r="BJ274" s="1" t="e">
        <f t="shared" si="84"/>
        <v>#N/A</v>
      </c>
    </row>
    <row r="275" spans="1:62" x14ac:dyDescent="0.25">
      <c r="A275" s="1">
        <f t="shared" si="71"/>
        <v>1</v>
      </c>
      <c r="B275" s="1">
        <f>IF(YEAR(AD275)=$B$3,YEAR('Apartment Expenses'!AD275)&amp;" - "&amp;'Apartment Expenses'!AC275,0)</f>
        <v>0</v>
      </c>
      <c r="C275" s="1">
        <f t="shared" si="72"/>
        <v>0</v>
      </c>
      <c r="E275" s="1">
        <v>271</v>
      </c>
      <c r="F275" s="1">
        <f t="shared" si="73"/>
        <v>1</v>
      </c>
      <c r="G275" s="1">
        <f t="shared" si="69"/>
        <v>0</v>
      </c>
      <c r="H275" s="1">
        <f t="shared" si="70"/>
        <v>0</v>
      </c>
      <c r="J275" s="1" t="str">
        <f t="shared" si="74"/>
        <v>1900</v>
      </c>
      <c r="M275" s="1">
        <f>HLOOKUP('Expense History'!$AD$3,$P$4:$X$2004,ROW('Apartment Expenses'!L275)-3,0)</f>
        <v>0</v>
      </c>
      <c r="N275" s="1">
        <f>IF('Expense History'!$AD$3=Data!$G$4,'Apartment Expenses'!AE275,HLOOKUP('Expense History'!$AD$3,'Apartment Expenses'!$AE$4:$AL$2004,(ROW('Apartment Expenses'!M275)-3)))</f>
        <v>0</v>
      </c>
      <c r="O275" s="1" t="str">
        <f>IF($O$2="ALL",IF(VLOOKUP(AA275,'Expense History'!$AA$6:$AB$36,2,0)="x","include",0),IF(AND(VLOOKUP(AA275,'Expense History'!$AA$6:$AB$36,2,0)="x",AC275=$O$2),"include",0))</f>
        <v>include</v>
      </c>
      <c r="P275" s="1">
        <f>IF(O275="include",IF(AE275&gt;0,1+MAX(P276:P$2005),0),0)</f>
        <v>0</v>
      </c>
      <c r="Q275" s="1">
        <f>IF(AND(ISBLANK(AA274),AE274=0),0,(IF(MAX(Q276:Q$2005)&gt;0,0,ROW(R275))))</f>
        <v>0</v>
      </c>
      <c r="R275" s="1">
        <f>IF($O275="include",IF(AF275&gt;0,1+MAX(R276:R$2005),0),0)</f>
        <v>0</v>
      </c>
      <c r="S275" s="1">
        <f>IF($O275="include",IF(AG275&gt;0,1+MAX(S276:S$2005),0),0)</f>
        <v>0</v>
      </c>
      <c r="T275" s="1">
        <f>IF($O275="include",IF(AH275&gt;0,1+MAX(T276:T$2005),0),0)</f>
        <v>0</v>
      </c>
      <c r="U275" s="1">
        <f>IF($O275="include",IF(AI275&gt;0,1+MAX(U276:U$2005),0),0)</f>
        <v>0</v>
      </c>
      <c r="V275" s="1">
        <f>IF($O275="include",IF(AJ275&gt;0,1+MAX(V276:V$2005),0),0)</f>
        <v>0</v>
      </c>
      <c r="W275" s="1">
        <f>IF($O275="include",IF(AK275&gt;0,1+MAX(W276:W$2005),0),0)</f>
        <v>0</v>
      </c>
      <c r="X275" s="1">
        <f>IF($O275="include",IF(AL275&gt;0,1+MAX(X276:X$2005),0),0)</f>
        <v>0</v>
      </c>
      <c r="Y275" s="22" t="str">
        <f t="shared" si="75"/>
        <v xml:space="preserve">1 - </v>
      </c>
      <c r="AA275" s="42"/>
      <c r="AB275" s="43"/>
      <c r="AC275" s="43"/>
      <c r="AD275" s="44"/>
      <c r="AE275" s="11">
        <f t="shared" si="76"/>
        <v>0</v>
      </c>
      <c r="AF275" s="41"/>
      <c r="AG275" s="41"/>
      <c r="AH275" s="41"/>
      <c r="AI275" s="41"/>
      <c r="AJ275" s="41"/>
      <c r="AK275" s="41"/>
      <c r="AL275" s="41"/>
      <c r="BA275" s="1">
        <f t="shared" si="77"/>
        <v>0</v>
      </c>
      <c r="BB275" s="1">
        <f t="shared" si="78"/>
        <v>0</v>
      </c>
      <c r="BC275" s="1" t="str">
        <f t="shared" si="79"/>
        <v>No</v>
      </c>
      <c r="BD275" s="1">
        <f t="shared" si="80"/>
        <v>0</v>
      </c>
      <c r="BE275" s="1">
        <f t="shared" si="81"/>
        <v>0</v>
      </c>
      <c r="BF275" s="1">
        <f t="shared" si="82"/>
        <v>0</v>
      </c>
      <c r="BG275" s="1">
        <v>271</v>
      </c>
      <c r="BH275" s="1" t="e">
        <f t="shared" si="83"/>
        <v>#N/A</v>
      </c>
      <c r="BI275" s="1">
        <f t="shared" si="85"/>
        <v>2</v>
      </c>
      <c r="BJ275" s="1" t="e">
        <f t="shared" si="84"/>
        <v>#N/A</v>
      </c>
    </row>
    <row r="276" spans="1:62" x14ac:dyDescent="0.25">
      <c r="A276" s="1">
        <f t="shared" si="71"/>
        <v>1</v>
      </c>
      <c r="B276" s="1">
        <f>IF(YEAR(AD276)=$B$3,YEAR('Apartment Expenses'!AD276)&amp;" - "&amp;'Apartment Expenses'!AC276,0)</f>
        <v>0</v>
      </c>
      <c r="C276" s="1">
        <f t="shared" si="72"/>
        <v>0</v>
      </c>
      <c r="E276" s="1">
        <v>272</v>
      </c>
      <c r="F276" s="1">
        <f t="shared" si="73"/>
        <v>1</v>
      </c>
      <c r="G276" s="1">
        <f t="shared" si="69"/>
        <v>0</v>
      </c>
      <c r="H276" s="1">
        <f t="shared" si="70"/>
        <v>0</v>
      </c>
      <c r="J276" s="1" t="str">
        <f t="shared" si="74"/>
        <v>1900</v>
      </c>
      <c r="M276" s="1">
        <f>HLOOKUP('Expense History'!$AD$3,$P$4:$X$2004,ROW('Apartment Expenses'!L276)-3,0)</f>
        <v>0</v>
      </c>
      <c r="N276" s="1">
        <f>IF('Expense History'!$AD$3=Data!$G$4,'Apartment Expenses'!AE276,HLOOKUP('Expense History'!$AD$3,'Apartment Expenses'!$AE$4:$AL$2004,(ROW('Apartment Expenses'!M276)-3)))</f>
        <v>0</v>
      </c>
      <c r="O276" s="1" t="str">
        <f>IF($O$2="ALL",IF(VLOOKUP(AA276,'Expense History'!$AA$6:$AB$36,2,0)="x","include",0),IF(AND(VLOOKUP(AA276,'Expense History'!$AA$6:$AB$36,2,0)="x",AC276=$O$2),"include",0))</f>
        <v>include</v>
      </c>
      <c r="P276" s="1">
        <f>IF(O276="include",IF(AE276&gt;0,1+MAX(P277:P$2005),0),0)</f>
        <v>0</v>
      </c>
      <c r="Q276" s="1">
        <f>IF(AND(ISBLANK(AA275),AE275=0),0,(IF(MAX(Q277:Q$2005)&gt;0,0,ROW(R276))))</f>
        <v>0</v>
      </c>
      <c r="R276" s="1">
        <f>IF($O276="include",IF(AF276&gt;0,1+MAX(R277:R$2005),0),0)</f>
        <v>0</v>
      </c>
      <c r="S276" s="1">
        <f>IF($O276="include",IF(AG276&gt;0,1+MAX(S277:S$2005),0),0)</f>
        <v>0</v>
      </c>
      <c r="T276" s="1">
        <f>IF($O276="include",IF(AH276&gt;0,1+MAX(T277:T$2005),0),0)</f>
        <v>0</v>
      </c>
      <c r="U276" s="1">
        <f>IF($O276="include",IF(AI276&gt;0,1+MAX(U277:U$2005),0),0)</f>
        <v>0</v>
      </c>
      <c r="V276" s="1">
        <f>IF($O276="include",IF(AJ276&gt;0,1+MAX(V277:V$2005),0),0)</f>
        <v>0</v>
      </c>
      <c r="W276" s="1">
        <f>IF($O276="include",IF(AK276&gt;0,1+MAX(W277:W$2005),0),0)</f>
        <v>0</v>
      </c>
      <c r="X276" s="1">
        <f>IF($O276="include",IF(AL276&gt;0,1+MAX(X277:X$2005),0),0)</f>
        <v>0</v>
      </c>
      <c r="Y276" s="22" t="str">
        <f t="shared" si="75"/>
        <v xml:space="preserve">1 - </v>
      </c>
      <c r="AA276" s="42"/>
      <c r="AB276" s="43"/>
      <c r="AC276" s="43"/>
      <c r="AD276" s="44"/>
      <c r="AE276" s="11">
        <f t="shared" si="76"/>
        <v>0</v>
      </c>
      <c r="AF276" s="41"/>
      <c r="AG276" s="41"/>
      <c r="AH276" s="41"/>
      <c r="AI276" s="41"/>
      <c r="AJ276" s="41"/>
      <c r="AK276" s="41"/>
      <c r="AL276" s="41"/>
      <c r="BA276" s="1">
        <f t="shared" si="77"/>
        <v>0</v>
      </c>
      <c r="BB276" s="1">
        <f t="shared" si="78"/>
        <v>0</v>
      </c>
      <c r="BC276" s="1" t="str">
        <f t="shared" si="79"/>
        <v>No</v>
      </c>
      <c r="BD276" s="1">
        <f t="shared" si="80"/>
        <v>0</v>
      </c>
      <c r="BE276" s="1">
        <f t="shared" si="81"/>
        <v>0</v>
      </c>
      <c r="BF276" s="1">
        <f t="shared" si="82"/>
        <v>0</v>
      </c>
      <c r="BG276" s="1">
        <v>272</v>
      </c>
      <c r="BH276" s="1" t="e">
        <f t="shared" si="83"/>
        <v>#N/A</v>
      </c>
      <c r="BI276" s="1">
        <f t="shared" si="85"/>
        <v>2</v>
      </c>
      <c r="BJ276" s="1" t="e">
        <f t="shared" si="84"/>
        <v>#N/A</v>
      </c>
    </row>
    <row r="277" spans="1:62" x14ac:dyDescent="0.25">
      <c r="A277" s="1">
        <f t="shared" si="71"/>
        <v>1</v>
      </c>
      <c r="B277" s="1">
        <f>IF(YEAR(AD277)=$B$3,YEAR('Apartment Expenses'!AD277)&amp;" - "&amp;'Apartment Expenses'!AC277,0)</f>
        <v>0</v>
      </c>
      <c r="C277" s="1">
        <f t="shared" si="72"/>
        <v>0</v>
      </c>
      <c r="E277" s="1">
        <v>273</v>
      </c>
      <c r="F277" s="1">
        <f t="shared" si="73"/>
        <v>1</v>
      </c>
      <c r="G277" s="1">
        <f t="shared" si="69"/>
        <v>0</v>
      </c>
      <c r="H277" s="1">
        <f t="shared" si="70"/>
        <v>0</v>
      </c>
      <c r="J277" s="1" t="str">
        <f t="shared" si="74"/>
        <v>1900</v>
      </c>
      <c r="M277" s="1">
        <f>HLOOKUP('Expense History'!$AD$3,$P$4:$X$2004,ROW('Apartment Expenses'!L277)-3,0)</f>
        <v>0</v>
      </c>
      <c r="N277" s="1">
        <f>IF('Expense History'!$AD$3=Data!$G$4,'Apartment Expenses'!AE277,HLOOKUP('Expense History'!$AD$3,'Apartment Expenses'!$AE$4:$AL$2004,(ROW('Apartment Expenses'!M277)-3)))</f>
        <v>0</v>
      </c>
      <c r="O277" s="1" t="str">
        <f>IF($O$2="ALL",IF(VLOOKUP(AA277,'Expense History'!$AA$6:$AB$36,2,0)="x","include",0),IF(AND(VLOOKUP(AA277,'Expense History'!$AA$6:$AB$36,2,0)="x",AC277=$O$2),"include",0))</f>
        <v>include</v>
      </c>
      <c r="P277" s="1">
        <f>IF(O277="include",IF(AE277&gt;0,1+MAX(P278:P$2005),0),0)</f>
        <v>0</v>
      </c>
      <c r="Q277" s="1">
        <f>IF(AND(ISBLANK(AA276),AE276=0),0,(IF(MAX(Q278:Q$2005)&gt;0,0,ROW(R277))))</f>
        <v>0</v>
      </c>
      <c r="R277" s="1">
        <f>IF($O277="include",IF(AF277&gt;0,1+MAX(R278:R$2005),0),0)</f>
        <v>0</v>
      </c>
      <c r="S277" s="1">
        <f>IF($O277="include",IF(AG277&gt;0,1+MAX(S278:S$2005),0),0)</f>
        <v>0</v>
      </c>
      <c r="T277" s="1">
        <f>IF($O277="include",IF(AH277&gt;0,1+MAX(T278:T$2005),0),0)</f>
        <v>0</v>
      </c>
      <c r="U277" s="1">
        <f>IF($O277="include",IF(AI277&gt;0,1+MAX(U278:U$2005),0),0)</f>
        <v>0</v>
      </c>
      <c r="V277" s="1">
        <f>IF($O277="include",IF(AJ277&gt;0,1+MAX(V278:V$2005),0),0)</f>
        <v>0</v>
      </c>
      <c r="W277" s="1">
        <f>IF($O277="include",IF(AK277&gt;0,1+MAX(W278:W$2005),0),0)</f>
        <v>0</v>
      </c>
      <c r="X277" s="1">
        <f>IF($O277="include",IF(AL277&gt;0,1+MAX(X278:X$2005),0),0)</f>
        <v>0</v>
      </c>
      <c r="Y277" s="22" t="str">
        <f t="shared" si="75"/>
        <v xml:space="preserve">1 - </v>
      </c>
      <c r="AA277" s="42"/>
      <c r="AB277" s="43"/>
      <c r="AC277" s="43"/>
      <c r="AD277" s="44"/>
      <c r="AE277" s="11">
        <f t="shared" si="76"/>
        <v>0</v>
      </c>
      <c r="AF277" s="41"/>
      <c r="AG277" s="41"/>
      <c r="AH277" s="41"/>
      <c r="AI277" s="41"/>
      <c r="AJ277" s="41"/>
      <c r="AK277" s="41"/>
      <c r="AL277" s="41"/>
      <c r="BA277" s="1">
        <f t="shared" si="77"/>
        <v>0</v>
      </c>
      <c r="BB277" s="1">
        <f t="shared" si="78"/>
        <v>0</v>
      </c>
      <c r="BC277" s="1" t="str">
        <f t="shared" si="79"/>
        <v>No</v>
      </c>
      <c r="BD277" s="1">
        <f t="shared" si="80"/>
        <v>0</v>
      </c>
      <c r="BE277" s="1">
        <f t="shared" si="81"/>
        <v>0</v>
      </c>
      <c r="BF277" s="1">
        <f t="shared" si="82"/>
        <v>0</v>
      </c>
      <c r="BG277" s="1">
        <v>273</v>
      </c>
      <c r="BH277" s="1" t="e">
        <f t="shared" si="83"/>
        <v>#N/A</v>
      </c>
      <c r="BI277" s="1">
        <f t="shared" si="85"/>
        <v>2</v>
      </c>
      <c r="BJ277" s="1" t="e">
        <f t="shared" si="84"/>
        <v>#N/A</v>
      </c>
    </row>
    <row r="278" spans="1:62" x14ac:dyDescent="0.25">
      <c r="A278" s="1">
        <f t="shared" si="71"/>
        <v>1</v>
      </c>
      <c r="B278" s="1">
        <f>IF(YEAR(AD278)=$B$3,YEAR('Apartment Expenses'!AD278)&amp;" - "&amp;'Apartment Expenses'!AC278,0)</f>
        <v>0</v>
      </c>
      <c r="C278" s="1">
        <f t="shared" si="72"/>
        <v>0</v>
      </c>
      <c r="E278" s="1">
        <v>274</v>
      </c>
      <c r="F278" s="1">
        <f t="shared" si="73"/>
        <v>1</v>
      </c>
      <c r="G278" s="1">
        <f t="shared" si="69"/>
        <v>0</v>
      </c>
      <c r="H278" s="1">
        <f t="shared" si="70"/>
        <v>0</v>
      </c>
      <c r="J278" s="1" t="str">
        <f t="shared" si="74"/>
        <v>1900</v>
      </c>
      <c r="M278" s="1">
        <f>HLOOKUP('Expense History'!$AD$3,$P$4:$X$2004,ROW('Apartment Expenses'!L278)-3,0)</f>
        <v>0</v>
      </c>
      <c r="N278" s="1">
        <f>IF('Expense History'!$AD$3=Data!$G$4,'Apartment Expenses'!AE278,HLOOKUP('Expense History'!$AD$3,'Apartment Expenses'!$AE$4:$AL$2004,(ROW('Apartment Expenses'!M278)-3)))</f>
        <v>0</v>
      </c>
      <c r="O278" s="1" t="str">
        <f>IF($O$2="ALL",IF(VLOOKUP(AA278,'Expense History'!$AA$6:$AB$36,2,0)="x","include",0),IF(AND(VLOOKUP(AA278,'Expense History'!$AA$6:$AB$36,2,0)="x",AC278=$O$2),"include",0))</f>
        <v>include</v>
      </c>
      <c r="P278" s="1">
        <f>IF(O278="include",IF(AE278&gt;0,1+MAX(P279:P$2005),0),0)</f>
        <v>0</v>
      </c>
      <c r="Q278" s="1">
        <f>IF(AND(ISBLANK(AA277),AE277=0),0,(IF(MAX(Q279:Q$2005)&gt;0,0,ROW(R278))))</f>
        <v>0</v>
      </c>
      <c r="R278" s="1">
        <f>IF($O278="include",IF(AF278&gt;0,1+MAX(R279:R$2005),0),0)</f>
        <v>0</v>
      </c>
      <c r="S278" s="1">
        <f>IF($O278="include",IF(AG278&gt;0,1+MAX(S279:S$2005),0),0)</f>
        <v>0</v>
      </c>
      <c r="T278" s="1">
        <f>IF($O278="include",IF(AH278&gt;0,1+MAX(T279:T$2005),0),0)</f>
        <v>0</v>
      </c>
      <c r="U278" s="1">
        <f>IF($O278="include",IF(AI278&gt;0,1+MAX(U279:U$2005),0),0)</f>
        <v>0</v>
      </c>
      <c r="V278" s="1">
        <f>IF($O278="include",IF(AJ278&gt;0,1+MAX(V279:V$2005),0),0)</f>
        <v>0</v>
      </c>
      <c r="W278" s="1">
        <f>IF($O278="include",IF(AK278&gt;0,1+MAX(W279:W$2005),0),0)</f>
        <v>0</v>
      </c>
      <c r="X278" s="1">
        <f>IF($O278="include",IF(AL278&gt;0,1+MAX(X279:X$2005),0),0)</f>
        <v>0</v>
      </c>
      <c r="Y278" s="22" t="str">
        <f t="shared" si="75"/>
        <v xml:space="preserve">1 - </v>
      </c>
      <c r="AA278" s="42"/>
      <c r="AB278" s="43"/>
      <c r="AC278" s="43"/>
      <c r="AD278" s="44"/>
      <c r="AE278" s="11">
        <f t="shared" si="76"/>
        <v>0</v>
      </c>
      <c r="AF278" s="41"/>
      <c r="AG278" s="41"/>
      <c r="AH278" s="41"/>
      <c r="AI278" s="41"/>
      <c r="AJ278" s="41"/>
      <c r="AK278" s="41"/>
      <c r="AL278" s="41"/>
      <c r="BA278" s="1">
        <f t="shared" si="77"/>
        <v>0</v>
      </c>
      <c r="BB278" s="1">
        <f t="shared" si="78"/>
        <v>0</v>
      </c>
      <c r="BC278" s="1" t="str">
        <f t="shared" si="79"/>
        <v>No</v>
      </c>
      <c r="BD278" s="1">
        <f t="shared" si="80"/>
        <v>0</v>
      </c>
      <c r="BE278" s="1">
        <f t="shared" si="81"/>
        <v>0</v>
      </c>
      <c r="BF278" s="1">
        <f t="shared" si="82"/>
        <v>0</v>
      </c>
      <c r="BG278" s="1">
        <v>274</v>
      </c>
      <c r="BH278" s="1" t="e">
        <f t="shared" si="83"/>
        <v>#N/A</v>
      </c>
      <c r="BI278" s="1">
        <f t="shared" si="85"/>
        <v>2</v>
      </c>
      <c r="BJ278" s="1" t="e">
        <f t="shared" si="84"/>
        <v>#N/A</v>
      </c>
    </row>
    <row r="279" spans="1:62" x14ac:dyDescent="0.25">
      <c r="A279" s="1">
        <f t="shared" si="71"/>
        <v>1</v>
      </c>
      <c r="B279" s="1">
        <f>IF(YEAR(AD279)=$B$3,YEAR('Apartment Expenses'!AD279)&amp;" - "&amp;'Apartment Expenses'!AC279,0)</f>
        <v>0</v>
      </c>
      <c r="C279" s="1">
        <f t="shared" si="72"/>
        <v>0</v>
      </c>
      <c r="E279" s="1">
        <v>275</v>
      </c>
      <c r="F279" s="1">
        <f t="shared" si="73"/>
        <v>1</v>
      </c>
      <c r="G279" s="1">
        <f t="shared" si="69"/>
        <v>0</v>
      </c>
      <c r="H279" s="1">
        <f t="shared" si="70"/>
        <v>0</v>
      </c>
      <c r="J279" s="1" t="str">
        <f t="shared" si="74"/>
        <v>1900</v>
      </c>
      <c r="M279" s="1">
        <f>HLOOKUP('Expense History'!$AD$3,$P$4:$X$2004,ROW('Apartment Expenses'!L279)-3,0)</f>
        <v>0</v>
      </c>
      <c r="N279" s="1">
        <f>IF('Expense History'!$AD$3=Data!$G$4,'Apartment Expenses'!AE279,HLOOKUP('Expense History'!$AD$3,'Apartment Expenses'!$AE$4:$AL$2004,(ROW('Apartment Expenses'!M279)-3)))</f>
        <v>0</v>
      </c>
      <c r="O279" s="1" t="str">
        <f>IF($O$2="ALL",IF(VLOOKUP(AA279,'Expense History'!$AA$6:$AB$36,2,0)="x","include",0),IF(AND(VLOOKUP(AA279,'Expense History'!$AA$6:$AB$36,2,0)="x",AC279=$O$2),"include",0))</f>
        <v>include</v>
      </c>
      <c r="P279" s="1">
        <f>IF(O279="include",IF(AE279&gt;0,1+MAX(P280:P$2005),0),0)</f>
        <v>0</v>
      </c>
      <c r="Q279" s="1">
        <f>IF(AND(ISBLANK(AA278),AE278=0),0,(IF(MAX(Q280:Q$2005)&gt;0,0,ROW(R279))))</f>
        <v>0</v>
      </c>
      <c r="R279" s="1">
        <f>IF($O279="include",IF(AF279&gt;0,1+MAX(R280:R$2005),0),0)</f>
        <v>0</v>
      </c>
      <c r="S279" s="1">
        <f>IF($O279="include",IF(AG279&gt;0,1+MAX(S280:S$2005),0),0)</f>
        <v>0</v>
      </c>
      <c r="T279" s="1">
        <f>IF($O279="include",IF(AH279&gt;0,1+MAX(T280:T$2005),0),0)</f>
        <v>0</v>
      </c>
      <c r="U279" s="1">
        <f>IF($O279="include",IF(AI279&gt;0,1+MAX(U280:U$2005),0),0)</f>
        <v>0</v>
      </c>
      <c r="V279" s="1">
        <f>IF($O279="include",IF(AJ279&gt;0,1+MAX(V280:V$2005),0),0)</f>
        <v>0</v>
      </c>
      <c r="W279" s="1">
        <f>IF($O279="include",IF(AK279&gt;0,1+MAX(W280:W$2005),0),0)</f>
        <v>0</v>
      </c>
      <c r="X279" s="1">
        <f>IF($O279="include",IF(AL279&gt;0,1+MAX(X280:X$2005),0),0)</f>
        <v>0</v>
      </c>
      <c r="Y279" s="22" t="str">
        <f t="shared" si="75"/>
        <v xml:space="preserve">1 - </v>
      </c>
      <c r="AA279" s="42"/>
      <c r="AB279" s="43"/>
      <c r="AC279" s="43"/>
      <c r="AD279" s="44"/>
      <c r="AE279" s="11">
        <f t="shared" si="76"/>
        <v>0</v>
      </c>
      <c r="AF279" s="41"/>
      <c r="AG279" s="41"/>
      <c r="AH279" s="41"/>
      <c r="AI279" s="41"/>
      <c r="AJ279" s="41"/>
      <c r="AK279" s="41"/>
      <c r="AL279" s="41"/>
      <c r="BA279" s="1">
        <f t="shared" si="77"/>
        <v>0</v>
      </c>
      <c r="BB279" s="1">
        <f t="shared" si="78"/>
        <v>0</v>
      </c>
      <c r="BC279" s="1" t="str">
        <f t="shared" si="79"/>
        <v>No</v>
      </c>
      <c r="BD279" s="1">
        <f t="shared" si="80"/>
        <v>0</v>
      </c>
      <c r="BE279" s="1">
        <f t="shared" si="81"/>
        <v>0</v>
      </c>
      <c r="BF279" s="1">
        <f t="shared" si="82"/>
        <v>0</v>
      </c>
      <c r="BG279" s="1">
        <v>275</v>
      </c>
      <c r="BH279" s="1" t="e">
        <f t="shared" si="83"/>
        <v>#N/A</v>
      </c>
      <c r="BI279" s="1">
        <f t="shared" si="85"/>
        <v>2</v>
      </c>
      <c r="BJ279" s="1" t="e">
        <f t="shared" si="84"/>
        <v>#N/A</v>
      </c>
    </row>
    <row r="280" spans="1:62" x14ac:dyDescent="0.25">
      <c r="A280" s="1">
        <f t="shared" si="71"/>
        <v>1</v>
      </c>
      <c r="B280" s="1">
        <f>IF(YEAR(AD280)=$B$3,YEAR('Apartment Expenses'!AD280)&amp;" - "&amp;'Apartment Expenses'!AC280,0)</f>
        <v>0</v>
      </c>
      <c r="C280" s="1">
        <f t="shared" si="72"/>
        <v>0</v>
      </c>
      <c r="E280" s="1">
        <v>276</v>
      </c>
      <c r="F280" s="1">
        <f t="shared" si="73"/>
        <v>1</v>
      </c>
      <c r="G280" s="1">
        <f t="shared" si="69"/>
        <v>0</v>
      </c>
      <c r="H280" s="1">
        <f t="shared" si="70"/>
        <v>0</v>
      </c>
      <c r="J280" s="1" t="str">
        <f t="shared" si="74"/>
        <v>1900</v>
      </c>
      <c r="M280" s="1">
        <f>HLOOKUP('Expense History'!$AD$3,$P$4:$X$2004,ROW('Apartment Expenses'!L280)-3,0)</f>
        <v>0</v>
      </c>
      <c r="N280" s="1">
        <f>IF('Expense History'!$AD$3=Data!$G$4,'Apartment Expenses'!AE280,HLOOKUP('Expense History'!$AD$3,'Apartment Expenses'!$AE$4:$AL$2004,(ROW('Apartment Expenses'!M280)-3)))</f>
        <v>0</v>
      </c>
      <c r="O280" s="1" t="str">
        <f>IF($O$2="ALL",IF(VLOOKUP(AA280,'Expense History'!$AA$6:$AB$36,2,0)="x","include",0),IF(AND(VLOOKUP(AA280,'Expense History'!$AA$6:$AB$36,2,0)="x",AC280=$O$2),"include",0))</f>
        <v>include</v>
      </c>
      <c r="P280" s="1">
        <f>IF(O280="include",IF(AE280&gt;0,1+MAX(P281:P$2005),0),0)</f>
        <v>0</v>
      </c>
      <c r="Q280" s="1">
        <f>IF(AND(ISBLANK(AA279),AE279=0),0,(IF(MAX(Q281:Q$2005)&gt;0,0,ROW(R280))))</f>
        <v>0</v>
      </c>
      <c r="R280" s="1">
        <f>IF($O280="include",IF(AF280&gt;0,1+MAX(R281:R$2005),0),0)</f>
        <v>0</v>
      </c>
      <c r="S280" s="1">
        <f>IF($O280="include",IF(AG280&gt;0,1+MAX(S281:S$2005),0),0)</f>
        <v>0</v>
      </c>
      <c r="T280" s="1">
        <f>IF($O280="include",IF(AH280&gt;0,1+MAX(T281:T$2005),0),0)</f>
        <v>0</v>
      </c>
      <c r="U280" s="1">
        <f>IF($O280="include",IF(AI280&gt;0,1+MAX(U281:U$2005),0),0)</f>
        <v>0</v>
      </c>
      <c r="V280" s="1">
        <f>IF($O280="include",IF(AJ280&gt;0,1+MAX(V281:V$2005),0),0)</f>
        <v>0</v>
      </c>
      <c r="W280" s="1">
        <f>IF($O280="include",IF(AK280&gt;0,1+MAX(W281:W$2005),0),0)</f>
        <v>0</v>
      </c>
      <c r="X280" s="1">
        <f>IF($O280="include",IF(AL280&gt;0,1+MAX(X281:X$2005),0),0)</f>
        <v>0</v>
      </c>
      <c r="Y280" s="22" t="str">
        <f t="shared" si="75"/>
        <v xml:space="preserve">1 - </v>
      </c>
      <c r="AA280" s="42"/>
      <c r="AB280" s="43"/>
      <c r="AC280" s="43"/>
      <c r="AD280" s="44"/>
      <c r="AE280" s="11">
        <f t="shared" si="76"/>
        <v>0</v>
      </c>
      <c r="AF280" s="41"/>
      <c r="AG280" s="41"/>
      <c r="AH280" s="41"/>
      <c r="AI280" s="41"/>
      <c r="AJ280" s="41"/>
      <c r="AK280" s="41"/>
      <c r="AL280" s="41"/>
      <c r="BA280" s="1">
        <f t="shared" si="77"/>
        <v>0</v>
      </c>
      <c r="BB280" s="1">
        <f t="shared" si="78"/>
        <v>0</v>
      </c>
      <c r="BC280" s="1" t="str">
        <f t="shared" si="79"/>
        <v>No</v>
      </c>
      <c r="BD280" s="1">
        <f t="shared" si="80"/>
        <v>0</v>
      </c>
      <c r="BE280" s="1">
        <f t="shared" si="81"/>
        <v>0</v>
      </c>
      <c r="BF280" s="1">
        <f t="shared" si="82"/>
        <v>0</v>
      </c>
      <c r="BG280" s="1">
        <v>276</v>
      </c>
      <c r="BH280" s="1" t="e">
        <f t="shared" si="83"/>
        <v>#N/A</v>
      </c>
      <c r="BI280" s="1">
        <f t="shared" si="85"/>
        <v>2</v>
      </c>
      <c r="BJ280" s="1" t="e">
        <f t="shared" si="84"/>
        <v>#N/A</v>
      </c>
    </row>
    <row r="281" spans="1:62" x14ac:dyDescent="0.25">
      <c r="A281" s="1">
        <f t="shared" si="71"/>
        <v>1</v>
      </c>
      <c r="B281" s="1">
        <f>IF(YEAR(AD281)=$B$3,YEAR('Apartment Expenses'!AD281)&amp;" - "&amp;'Apartment Expenses'!AC281,0)</f>
        <v>0</v>
      </c>
      <c r="C281" s="1">
        <f t="shared" si="72"/>
        <v>0</v>
      </c>
      <c r="E281" s="1">
        <v>277</v>
      </c>
      <c r="F281" s="1">
        <f t="shared" si="73"/>
        <v>1</v>
      </c>
      <c r="G281" s="1">
        <f t="shared" si="69"/>
        <v>0</v>
      </c>
      <c r="H281" s="1">
        <f t="shared" si="70"/>
        <v>0</v>
      </c>
      <c r="J281" s="1" t="str">
        <f t="shared" si="74"/>
        <v>1900</v>
      </c>
      <c r="M281" s="1">
        <f>HLOOKUP('Expense History'!$AD$3,$P$4:$X$2004,ROW('Apartment Expenses'!L281)-3,0)</f>
        <v>0</v>
      </c>
      <c r="N281" s="1">
        <f>IF('Expense History'!$AD$3=Data!$G$4,'Apartment Expenses'!AE281,HLOOKUP('Expense History'!$AD$3,'Apartment Expenses'!$AE$4:$AL$2004,(ROW('Apartment Expenses'!M281)-3)))</f>
        <v>0</v>
      </c>
      <c r="O281" s="1" t="str">
        <f>IF($O$2="ALL",IF(VLOOKUP(AA281,'Expense History'!$AA$6:$AB$36,2,0)="x","include",0),IF(AND(VLOOKUP(AA281,'Expense History'!$AA$6:$AB$36,2,0)="x",AC281=$O$2),"include",0))</f>
        <v>include</v>
      </c>
      <c r="P281" s="1">
        <f>IF(O281="include",IF(AE281&gt;0,1+MAX(P282:P$2005),0),0)</f>
        <v>0</v>
      </c>
      <c r="Q281" s="1">
        <f>IF(AND(ISBLANK(AA280),AE280=0),0,(IF(MAX(Q282:Q$2005)&gt;0,0,ROW(R281))))</f>
        <v>0</v>
      </c>
      <c r="R281" s="1">
        <f>IF($O281="include",IF(AF281&gt;0,1+MAX(R282:R$2005),0),0)</f>
        <v>0</v>
      </c>
      <c r="S281" s="1">
        <f>IF($O281="include",IF(AG281&gt;0,1+MAX(S282:S$2005),0),0)</f>
        <v>0</v>
      </c>
      <c r="T281" s="1">
        <f>IF($O281="include",IF(AH281&gt;0,1+MAX(T282:T$2005),0),0)</f>
        <v>0</v>
      </c>
      <c r="U281" s="1">
        <f>IF($O281="include",IF(AI281&gt;0,1+MAX(U282:U$2005),0),0)</f>
        <v>0</v>
      </c>
      <c r="V281" s="1">
        <f>IF($O281="include",IF(AJ281&gt;0,1+MAX(V282:V$2005),0),0)</f>
        <v>0</v>
      </c>
      <c r="W281" s="1">
        <f>IF($O281="include",IF(AK281&gt;0,1+MAX(W282:W$2005),0),0)</f>
        <v>0</v>
      </c>
      <c r="X281" s="1">
        <f>IF($O281="include",IF(AL281&gt;0,1+MAX(X282:X$2005),0),0)</f>
        <v>0</v>
      </c>
      <c r="Y281" s="22" t="str">
        <f t="shared" si="75"/>
        <v xml:space="preserve">1 - </v>
      </c>
      <c r="AA281" s="42"/>
      <c r="AB281" s="43"/>
      <c r="AC281" s="43"/>
      <c r="AD281" s="44"/>
      <c r="AE281" s="11">
        <f t="shared" si="76"/>
        <v>0</v>
      </c>
      <c r="AF281" s="41"/>
      <c r="AG281" s="41"/>
      <c r="AH281" s="41"/>
      <c r="AI281" s="41"/>
      <c r="AJ281" s="41"/>
      <c r="AK281" s="41"/>
      <c r="AL281" s="41"/>
      <c r="BA281" s="1">
        <f t="shared" si="77"/>
        <v>0</v>
      </c>
      <c r="BB281" s="1">
        <f t="shared" si="78"/>
        <v>0</v>
      </c>
      <c r="BC281" s="1" t="str">
        <f t="shared" si="79"/>
        <v>No</v>
      </c>
      <c r="BD281" s="1">
        <f t="shared" si="80"/>
        <v>0</v>
      </c>
      <c r="BE281" s="1">
        <f t="shared" si="81"/>
        <v>0</v>
      </c>
      <c r="BF281" s="1">
        <f t="shared" si="82"/>
        <v>0</v>
      </c>
      <c r="BG281" s="1">
        <v>277</v>
      </c>
      <c r="BH281" s="1" t="e">
        <f t="shared" si="83"/>
        <v>#N/A</v>
      </c>
      <c r="BI281" s="1">
        <f t="shared" si="85"/>
        <v>2</v>
      </c>
      <c r="BJ281" s="1" t="e">
        <f t="shared" si="84"/>
        <v>#N/A</v>
      </c>
    </row>
    <row r="282" spans="1:62" x14ac:dyDescent="0.25">
      <c r="A282" s="1">
        <f t="shared" si="71"/>
        <v>1</v>
      </c>
      <c r="B282" s="1">
        <f>IF(YEAR(AD282)=$B$3,YEAR('Apartment Expenses'!AD282)&amp;" - "&amp;'Apartment Expenses'!AC282,0)</f>
        <v>0</v>
      </c>
      <c r="C282" s="1">
        <f t="shared" si="72"/>
        <v>0</v>
      </c>
      <c r="E282" s="1">
        <v>278</v>
      </c>
      <c r="F282" s="1">
        <f t="shared" si="73"/>
        <v>1</v>
      </c>
      <c r="G282" s="1">
        <f t="shared" si="69"/>
        <v>0</v>
      </c>
      <c r="H282" s="1">
        <f t="shared" si="70"/>
        <v>0</v>
      </c>
      <c r="J282" s="1" t="str">
        <f t="shared" si="74"/>
        <v>1900</v>
      </c>
      <c r="M282" s="1">
        <f>HLOOKUP('Expense History'!$AD$3,$P$4:$X$2004,ROW('Apartment Expenses'!L282)-3,0)</f>
        <v>0</v>
      </c>
      <c r="N282" s="1">
        <f>IF('Expense History'!$AD$3=Data!$G$4,'Apartment Expenses'!AE282,HLOOKUP('Expense History'!$AD$3,'Apartment Expenses'!$AE$4:$AL$2004,(ROW('Apartment Expenses'!M282)-3)))</f>
        <v>0</v>
      </c>
      <c r="O282" s="1" t="str">
        <f>IF($O$2="ALL",IF(VLOOKUP(AA282,'Expense History'!$AA$6:$AB$36,2,0)="x","include",0),IF(AND(VLOOKUP(AA282,'Expense History'!$AA$6:$AB$36,2,0)="x",AC282=$O$2),"include",0))</f>
        <v>include</v>
      </c>
      <c r="P282" s="1">
        <f>IF(O282="include",IF(AE282&gt;0,1+MAX(P283:P$2005),0),0)</f>
        <v>0</v>
      </c>
      <c r="Q282" s="1">
        <f>IF(AND(ISBLANK(AA281),AE281=0),0,(IF(MAX(Q283:Q$2005)&gt;0,0,ROW(R282))))</f>
        <v>0</v>
      </c>
      <c r="R282" s="1">
        <f>IF($O282="include",IF(AF282&gt;0,1+MAX(R283:R$2005),0),0)</f>
        <v>0</v>
      </c>
      <c r="S282" s="1">
        <f>IF($O282="include",IF(AG282&gt;0,1+MAX(S283:S$2005),0),0)</f>
        <v>0</v>
      </c>
      <c r="T282" s="1">
        <f>IF($O282="include",IF(AH282&gt;0,1+MAX(T283:T$2005),0),0)</f>
        <v>0</v>
      </c>
      <c r="U282" s="1">
        <f>IF($O282="include",IF(AI282&gt;0,1+MAX(U283:U$2005),0),0)</f>
        <v>0</v>
      </c>
      <c r="V282" s="1">
        <f>IF($O282="include",IF(AJ282&gt;0,1+MAX(V283:V$2005),0),0)</f>
        <v>0</v>
      </c>
      <c r="W282" s="1">
        <f>IF($O282="include",IF(AK282&gt;0,1+MAX(W283:W$2005),0),0)</f>
        <v>0</v>
      </c>
      <c r="X282" s="1">
        <f>IF($O282="include",IF(AL282&gt;0,1+MAX(X283:X$2005),0),0)</f>
        <v>0</v>
      </c>
      <c r="Y282" s="22" t="str">
        <f t="shared" si="75"/>
        <v xml:space="preserve">1 - </v>
      </c>
      <c r="AA282" s="42"/>
      <c r="AB282" s="43"/>
      <c r="AC282" s="43"/>
      <c r="AD282" s="44"/>
      <c r="AE282" s="11">
        <f t="shared" si="76"/>
        <v>0</v>
      </c>
      <c r="AF282" s="41"/>
      <c r="AG282" s="41"/>
      <c r="AH282" s="41"/>
      <c r="AI282" s="41"/>
      <c r="AJ282" s="41"/>
      <c r="AK282" s="41"/>
      <c r="AL282" s="41"/>
      <c r="BA282" s="1">
        <f t="shared" si="77"/>
        <v>0</v>
      </c>
      <c r="BB282" s="1">
        <f t="shared" si="78"/>
        <v>0</v>
      </c>
      <c r="BC282" s="1" t="str">
        <f t="shared" si="79"/>
        <v>No</v>
      </c>
      <c r="BD282" s="1">
        <f t="shared" si="80"/>
        <v>0</v>
      </c>
      <c r="BE282" s="1">
        <f t="shared" si="81"/>
        <v>0</v>
      </c>
      <c r="BF282" s="1">
        <f t="shared" si="82"/>
        <v>0</v>
      </c>
      <c r="BG282" s="1">
        <v>278</v>
      </c>
      <c r="BH282" s="1" t="e">
        <f t="shared" si="83"/>
        <v>#N/A</v>
      </c>
      <c r="BI282" s="1">
        <f t="shared" si="85"/>
        <v>2</v>
      </c>
      <c r="BJ282" s="1" t="e">
        <f t="shared" si="84"/>
        <v>#N/A</v>
      </c>
    </row>
    <row r="283" spans="1:62" x14ac:dyDescent="0.25">
      <c r="A283" s="1">
        <f t="shared" si="71"/>
        <v>1</v>
      </c>
      <c r="B283" s="1">
        <f>IF(YEAR(AD283)=$B$3,YEAR('Apartment Expenses'!AD283)&amp;" - "&amp;'Apartment Expenses'!AC283,0)</f>
        <v>0</v>
      </c>
      <c r="C283" s="1">
        <f t="shared" si="72"/>
        <v>0</v>
      </c>
      <c r="E283" s="1">
        <v>279</v>
      </c>
      <c r="F283" s="1">
        <f t="shared" si="73"/>
        <v>1</v>
      </c>
      <c r="G283" s="1">
        <f t="shared" si="69"/>
        <v>0</v>
      </c>
      <c r="H283" s="1">
        <f t="shared" si="70"/>
        <v>0</v>
      </c>
      <c r="J283" s="1" t="str">
        <f t="shared" si="74"/>
        <v>1900</v>
      </c>
      <c r="M283" s="1">
        <f>HLOOKUP('Expense History'!$AD$3,$P$4:$X$2004,ROW('Apartment Expenses'!L283)-3,0)</f>
        <v>0</v>
      </c>
      <c r="N283" s="1">
        <f>IF('Expense History'!$AD$3=Data!$G$4,'Apartment Expenses'!AE283,HLOOKUP('Expense History'!$AD$3,'Apartment Expenses'!$AE$4:$AL$2004,(ROW('Apartment Expenses'!M283)-3)))</f>
        <v>0</v>
      </c>
      <c r="O283" s="1" t="str">
        <f>IF($O$2="ALL",IF(VLOOKUP(AA283,'Expense History'!$AA$6:$AB$36,2,0)="x","include",0),IF(AND(VLOOKUP(AA283,'Expense History'!$AA$6:$AB$36,2,0)="x",AC283=$O$2),"include",0))</f>
        <v>include</v>
      </c>
      <c r="P283" s="1">
        <f>IF(O283="include",IF(AE283&gt;0,1+MAX(P284:P$2005),0),0)</f>
        <v>0</v>
      </c>
      <c r="Q283" s="1">
        <f>IF(AND(ISBLANK(AA282),AE282=0),0,(IF(MAX(Q284:Q$2005)&gt;0,0,ROW(R283))))</f>
        <v>0</v>
      </c>
      <c r="R283" s="1">
        <f>IF($O283="include",IF(AF283&gt;0,1+MAX(R284:R$2005),0),0)</f>
        <v>0</v>
      </c>
      <c r="S283" s="1">
        <f>IF($O283="include",IF(AG283&gt;0,1+MAX(S284:S$2005),0),0)</f>
        <v>0</v>
      </c>
      <c r="T283" s="1">
        <f>IF($O283="include",IF(AH283&gt;0,1+MAX(T284:T$2005),0),0)</f>
        <v>0</v>
      </c>
      <c r="U283" s="1">
        <f>IF($O283="include",IF(AI283&gt;0,1+MAX(U284:U$2005),0),0)</f>
        <v>0</v>
      </c>
      <c r="V283" s="1">
        <f>IF($O283="include",IF(AJ283&gt;0,1+MAX(V284:V$2005),0),0)</f>
        <v>0</v>
      </c>
      <c r="W283" s="1">
        <f>IF($O283="include",IF(AK283&gt;0,1+MAX(W284:W$2005),0),0)</f>
        <v>0</v>
      </c>
      <c r="X283" s="1">
        <f>IF($O283="include",IF(AL283&gt;0,1+MAX(X284:X$2005),0),0)</f>
        <v>0</v>
      </c>
      <c r="Y283" s="22" t="str">
        <f t="shared" si="75"/>
        <v xml:space="preserve">1 - </v>
      </c>
      <c r="AA283" s="42"/>
      <c r="AB283" s="43"/>
      <c r="AC283" s="43"/>
      <c r="AD283" s="44"/>
      <c r="AE283" s="11">
        <f t="shared" si="76"/>
        <v>0</v>
      </c>
      <c r="AF283" s="41"/>
      <c r="AG283" s="41"/>
      <c r="AH283" s="41"/>
      <c r="AI283" s="41"/>
      <c r="AJ283" s="41"/>
      <c r="AK283" s="41"/>
      <c r="AL283" s="41"/>
      <c r="BA283" s="1">
        <f t="shared" si="77"/>
        <v>0</v>
      </c>
      <c r="BB283" s="1">
        <f t="shared" si="78"/>
        <v>0</v>
      </c>
      <c r="BC283" s="1" t="str">
        <f t="shared" si="79"/>
        <v>No</v>
      </c>
      <c r="BD283" s="1">
        <f t="shared" si="80"/>
        <v>0</v>
      </c>
      <c r="BE283" s="1">
        <f t="shared" si="81"/>
        <v>0</v>
      </c>
      <c r="BF283" s="1">
        <f t="shared" si="82"/>
        <v>0</v>
      </c>
      <c r="BG283" s="1">
        <v>279</v>
      </c>
      <c r="BH283" s="1" t="e">
        <f t="shared" si="83"/>
        <v>#N/A</v>
      </c>
      <c r="BI283" s="1">
        <f t="shared" si="85"/>
        <v>2</v>
      </c>
      <c r="BJ283" s="1" t="e">
        <f t="shared" si="84"/>
        <v>#N/A</v>
      </c>
    </row>
    <row r="284" spans="1:62" x14ac:dyDescent="0.25">
      <c r="A284" s="1">
        <f t="shared" si="71"/>
        <v>1</v>
      </c>
      <c r="B284" s="1">
        <f>IF(YEAR(AD284)=$B$3,YEAR('Apartment Expenses'!AD284)&amp;" - "&amp;'Apartment Expenses'!AC284,0)</f>
        <v>0</v>
      </c>
      <c r="C284" s="1">
        <f t="shared" si="72"/>
        <v>0</v>
      </c>
      <c r="E284" s="1">
        <v>280</v>
      </c>
      <c r="F284" s="1">
        <f t="shared" si="73"/>
        <v>1</v>
      </c>
      <c r="G284" s="1">
        <f t="shared" si="69"/>
        <v>0</v>
      </c>
      <c r="H284" s="1">
        <f t="shared" si="70"/>
        <v>0</v>
      </c>
      <c r="J284" s="1" t="str">
        <f t="shared" si="74"/>
        <v>1900</v>
      </c>
      <c r="M284" s="1">
        <f>HLOOKUP('Expense History'!$AD$3,$P$4:$X$2004,ROW('Apartment Expenses'!L284)-3,0)</f>
        <v>0</v>
      </c>
      <c r="N284" s="1">
        <f>IF('Expense History'!$AD$3=Data!$G$4,'Apartment Expenses'!AE284,HLOOKUP('Expense History'!$AD$3,'Apartment Expenses'!$AE$4:$AL$2004,(ROW('Apartment Expenses'!M284)-3)))</f>
        <v>0</v>
      </c>
      <c r="O284" s="1" t="str">
        <f>IF($O$2="ALL",IF(VLOOKUP(AA284,'Expense History'!$AA$6:$AB$36,2,0)="x","include",0),IF(AND(VLOOKUP(AA284,'Expense History'!$AA$6:$AB$36,2,0)="x",AC284=$O$2),"include",0))</f>
        <v>include</v>
      </c>
      <c r="P284" s="1">
        <f>IF(O284="include",IF(AE284&gt;0,1+MAX(P285:P$2005),0),0)</f>
        <v>0</v>
      </c>
      <c r="Q284" s="1">
        <f>IF(AND(ISBLANK(AA283),AE283=0),0,(IF(MAX(Q285:Q$2005)&gt;0,0,ROW(R284))))</f>
        <v>0</v>
      </c>
      <c r="R284" s="1">
        <f>IF($O284="include",IF(AF284&gt;0,1+MAX(R285:R$2005),0),0)</f>
        <v>0</v>
      </c>
      <c r="S284" s="1">
        <f>IF($O284="include",IF(AG284&gt;0,1+MAX(S285:S$2005),0),0)</f>
        <v>0</v>
      </c>
      <c r="T284" s="1">
        <f>IF($O284="include",IF(AH284&gt;0,1+MAX(T285:T$2005),0),0)</f>
        <v>0</v>
      </c>
      <c r="U284" s="1">
        <f>IF($O284="include",IF(AI284&gt;0,1+MAX(U285:U$2005),0),0)</f>
        <v>0</v>
      </c>
      <c r="V284" s="1">
        <f>IF($O284="include",IF(AJ284&gt;0,1+MAX(V285:V$2005),0),0)</f>
        <v>0</v>
      </c>
      <c r="W284" s="1">
        <f>IF($O284="include",IF(AK284&gt;0,1+MAX(W285:W$2005),0),0)</f>
        <v>0</v>
      </c>
      <c r="X284" s="1">
        <f>IF($O284="include",IF(AL284&gt;0,1+MAX(X285:X$2005),0),0)</f>
        <v>0</v>
      </c>
      <c r="Y284" s="22" t="str">
        <f t="shared" si="75"/>
        <v xml:space="preserve">1 - </v>
      </c>
      <c r="AA284" s="42"/>
      <c r="AB284" s="43"/>
      <c r="AC284" s="43"/>
      <c r="AD284" s="44"/>
      <c r="AE284" s="11">
        <f t="shared" si="76"/>
        <v>0</v>
      </c>
      <c r="AF284" s="41"/>
      <c r="AG284" s="41"/>
      <c r="AH284" s="41"/>
      <c r="AI284" s="41"/>
      <c r="AJ284" s="41"/>
      <c r="AK284" s="41"/>
      <c r="AL284" s="41"/>
      <c r="BA284" s="1">
        <f t="shared" si="77"/>
        <v>0</v>
      </c>
      <c r="BB284" s="1">
        <f t="shared" si="78"/>
        <v>0</v>
      </c>
      <c r="BC284" s="1" t="str">
        <f t="shared" si="79"/>
        <v>No</v>
      </c>
      <c r="BD284" s="1">
        <f t="shared" si="80"/>
        <v>0</v>
      </c>
      <c r="BE284" s="1">
        <f t="shared" si="81"/>
        <v>0</v>
      </c>
      <c r="BF284" s="1">
        <f t="shared" si="82"/>
        <v>0</v>
      </c>
      <c r="BG284" s="1">
        <v>280</v>
      </c>
      <c r="BH284" s="1" t="e">
        <f t="shared" si="83"/>
        <v>#N/A</v>
      </c>
      <c r="BI284" s="1">
        <f t="shared" si="85"/>
        <v>2</v>
      </c>
      <c r="BJ284" s="1" t="e">
        <f t="shared" si="84"/>
        <v>#N/A</v>
      </c>
    </row>
    <row r="285" spans="1:62" x14ac:dyDescent="0.25">
      <c r="A285" s="1">
        <f t="shared" si="71"/>
        <v>1</v>
      </c>
      <c r="B285" s="1">
        <f>IF(YEAR(AD285)=$B$3,YEAR('Apartment Expenses'!AD285)&amp;" - "&amp;'Apartment Expenses'!AC285,0)</f>
        <v>0</v>
      </c>
      <c r="C285" s="1">
        <f t="shared" si="72"/>
        <v>0</v>
      </c>
      <c r="E285" s="1">
        <v>281</v>
      </c>
      <c r="F285" s="1">
        <f t="shared" si="73"/>
        <v>1</v>
      </c>
      <c r="G285" s="1">
        <f t="shared" si="69"/>
        <v>0</v>
      </c>
      <c r="H285" s="1">
        <f t="shared" si="70"/>
        <v>0</v>
      </c>
      <c r="J285" s="1" t="str">
        <f t="shared" si="74"/>
        <v>1900</v>
      </c>
      <c r="M285" s="1">
        <f>HLOOKUP('Expense History'!$AD$3,$P$4:$X$2004,ROW('Apartment Expenses'!L285)-3,0)</f>
        <v>0</v>
      </c>
      <c r="N285" s="1">
        <f>IF('Expense History'!$AD$3=Data!$G$4,'Apartment Expenses'!AE285,HLOOKUP('Expense History'!$AD$3,'Apartment Expenses'!$AE$4:$AL$2004,(ROW('Apartment Expenses'!M285)-3)))</f>
        <v>0</v>
      </c>
      <c r="O285" s="1" t="str">
        <f>IF($O$2="ALL",IF(VLOOKUP(AA285,'Expense History'!$AA$6:$AB$36,2,0)="x","include",0),IF(AND(VLOOKUP(AA285,'Expense History'!$AA$6:$AB$36,2,0)="x",AC285=$O$2),"include",0))</f>
        <v>include</v>
      </c>
      <c r="P285" s="1">
        <f>IF(O285="include",IF(AE285&gt;0,1+MAX(P286:P$2005),0),0)</f>
        <v>0</v>
      </c>
      <c r="Q285" s="1">
        <f>IF(AND(ISBLANK(AA284),AE284=0),0,(IF(MAX(Q286:Q$2005)&gt;0,0,ROW(R285))))</f>
        <v>0</v>
      </c>
      <c r="R285" s="1">
        <f>IF($O285="include",IF(AF285&gt;0,1+MAX(R286:R$2005),0),0)</f>
        <v>0</v>
      </c>
      <c r="S285" s="1">
        <f>IF($O285="include",IF(AG285&gt;0,1+MAX(S286:S$2005),0),0)</f>
        <v>0</v>
      </c>
      <c r="T285" s="1">
        <f>IF($O285="include",IF(AH285&gt;0,1+MAX(T286:T$2005),0),0)</f>
        <v>0</v>
      </c>
      <c r="U285" s="1">
        <f>IF($O285="include",IF(AI285&gt;0,1+MAX(U286:U$2005),0),0)</f>
        <v>0</v>
      </c>
      <c r="V285" s="1">
        <f>IF($O285="include",IF(AJ285&gt;0,1+MAX(V286:V$2005),0),0)</f>
        <v>0</v>
      </c>
      <c r="W285" s="1">
        <f>IF($O285="include",IF(AK285&gt;0,1+MAX(W286:W$2005),0),0)</f>
        <v>0</v>
      </c>
      <c r="X285" s="1">
        <f>IF($O285="include",IF(AL285&gt;0,1+MAX(X286:X$2005),0),0)</f>
        <v>0</v>
      </c>
      <c r="Y285" s="22" t="str">
        <f t="shared" si="75"/>
        <v xml:space="preserve">1 - </v>
      </c>
      <c r="AA285" s="42"/>
      <c r="AB285" s="43"/>
      <c r="AC285" s="43"/>
      <c r="AD285" s="44"/>
      <c r="AE285" s="11">
        <f t="shared" si="76"/>
        <v>0</v>
      </c>
      <c r="AF285" s="41"/>
      <c r="AG285" s="41"/>
      <c r="AH285" s="41"/>
      <c r="AI285" s="41"/>
      <c r="AJ285" s="41"/>
      <c r="AK285" s="41"/>
      <c r="AL285" s="41"/>
      <c r="BA285" s="1">
        <f t="shared" si="77"/>
        <v>0</v>
      </c>
      <c r="BB285" s="1">
        <f t="shared" si="78"/>
        <v>0</v>
      </c>
      <c r="BC285" s="1" t="str">
        <f t="shared" si="79"/>
        <v>No</v>
      </c>
      <c r="BD285" s="1">
        <f t="shared" si="80"/>
        <v>0</v>
      </c>
      <c r="BE285" s="1">
        <f t="shared" si="81"/>
        <v>0</v>
      </c>
      <c r="BF285" s="1">
        <f t="shared" si="82"/>
        <v>0</v>
      </c>
      <c r="BG285" s="1">
        <v>281</v>
      </c>
      <c r="BH285" s="1" t="e">
        <f t="shared" si="83"/>
        <v>#N/A</v>
      </c>
      <c r="BI285" s="1">
        <f t="shared" si="85"/>
        <v>2</v>
      </c>
      <c r="BJ285" s="1" t="e">
        <f t="shared" si="84"/>
        <v>#N/A</v>
      </c>
    </row>
    <row r="286" spans="1:62" x14ac:dyDescent="0.25">
      <c r="A286" s="1">
        <f t="shared" si="71"/>
        <v>1</v>
      </c>
      <c r="B286" s="1">
        <f>IF(YEAR(AD286)=$B$3,YEAR('Apartment Expenses'!AD286)&amp;" - "&amp;'Apartment Expenses'!AC286,0)</f>
        <v>0</v>
      </c>
      <c r="C286" s="1">
        <f t="shared" si="72"/>
        <v>0</v>
      </c>
      <c r="E286" s="1">
        <v>282</v>
      </c>
      <c r="F286" s="1">
        <f t="shared" si="73"/>
        <v>1</v>
      </c>
      <c r="G286" s="1">
        <f t="shared" si="69"/>
        <v>0</v>
      </c>
      <c r="H286" s="1">
        <f t="shared" si="70"/>
        <v>0</v>
      </c>
      <c r="J286" s="1" t="str">
        <f t="shared" si="74"/>
        <v>1900</v>
      </c>
      <c r="M286" s="1">
        <f>HLOOKUP('Expense History'!$AD$3,$P$4:$X$2004,ROW('Apartment Expenses'!L286)-3,0)</f>
        <v>0</v>
      </c>
      <c r="N286" s="1">
        <f>IF('Expense History'!$AD$3=Data!$G$4,'Apartment Expenses'!AE286,HLOOKUP('Expense History'!$AD$3,'Apartment Expenses'!$AE$4:$AL$2004,(ROW('Apartment Expenses'!M286)-3)))</f>
        <v>0</v>
      </c>
      <c r="O286" s="1" t="str">
        <f>IF($O$2="ALL",IF(VLOOKUP(AA286,'Expense History'!$AA$6:$AB$36,2,0)="x","include",0),IF(AND(VLOOKUP(AA286,'Expense History'!$AA$6:$AB$36,2,0)="x",AC286=$O$2),"include",0))</f>
        <v>include</v>
      </c>
      <c r="P286" s="1">
        <f>IF(O286="include",IF(AE286&gt;0,1+MAX(P287:P$2005),0),0)</f>
        <v>0</v>
      </c>
      <c r="Q286" s="1">
        <f>IF(AND(ISBLANK(AA285),AE285=0),0,(IF(MAX(Q287:Q$2005)&gt;0,0,ROW(R286))))</f>
        <v>0</v>
      </c>
      <c r="R286" s="1">
        <f>IF($O286="include",IF(AF286&gt;0,1+MAX(R287:R$2005),0),0)</f>
        <v>0</v>
      </c>
      <c r="S286" s="1">
        <f>IF($O286="include",IF(AG286&gt;0,1+MAX(S287:S$2005),0),0)</f>
        <v>0</v>
      </c>
      <c r="T286" s="1">
        <f>IF($O286="include",IF(AH286&gt;0,1+MAX(T287:T$2005),0),0)</f>
        <v>0</v>
      </c>
      <c r="U286" s="1">
        <f>IF($O286="include",IF(AI286&gt;0,1+MAX(U287:U$2005),0),0)</f>
        <v>0</v>
      </c>
      <c r="V286" s="1">
        <f>IF($O286="include",IF(AJ286&gt;0,1+MAX(V287:V$2005),0),0)</f>
        <v>0</v>
      </c>
      <c r="W286" s="1">
        <f>IF($O286="include",IF(AK286&gt;0,1+MAX(W287:W$2005),0),0)</f>
        <v>0</v>
      </c>
      <c r="X286" s="1">
        <f>IF($O286="include",IF(AL286&gt;0,1+MAX(X287:X$2005),0),0)</f>
        <v>0</v>
      </c>
      <c r="Y286" s="22" t="str">
        <f t="shared" si="75"/>
        <v xml:space="preserve">1 - </v>
      </c>
      <c r="AA286" s="42"/>
      <c r="AB286" s="43"/>
      <c r="AC286" s="43"/>
      <c r="AD286" s="44"/>
      <c r="AE286" s="11">
        <f t="shared" si="76"/>
        <v>0</v>
      </c>
      <c r="AF286" s="41"/>
      <c r="AG286" s="41"/>
      <c r="AH286" s="41"/>
      <c r="AI286" s="41"/>
      <c r="AJ286" s="41"/>
      <c r="AK286" s="41"/>
      <c r="AL286" s="41"/>
      <c r="BA286" s="1">
        <f t="shared" si="77"/>
        <v>0</v>
      </c>
      <c r="BB286" s="1">
        <f t="shared" si="78"/>
        <v>0</v>
      </c>
      <c r="BC286" s="1" t="str">
        <f t="shared" si="79"/>
        <v>No</v>
      </c>
      <c r="BD286" s="1">
        <f t="shared" si="80"/>
        <v>0</v>
      </c>
      <c r="BE286" s="1">
        <f t="shared" si="81"/>
        <v>0</v>
      </c>
      <c r="BF286" s="1">
        <f t="shared" si="82"/>
        <v>0</v>
      </c>
      <c r="BG286" s="1">
        <v>282</v>
      </c>
      <c r="BH286" s="1" t="e">
        <f t="shared" si="83"/>
        <v>#N/A</v>
      </c>
      <c r="BI286" s="1">
        <f t="shared" si="85"/>
        <v>2</v>
      </c>
      <c r="BJ286" s="1" t="e">
        <f t="shared" si="84"/>
        <v>#N/A</v>
      </c>
    </row>
    <row r="287" spans="1:62" x14ac:dyDescent="0.25">
      <c r="A287" s="1">
        <f t="shared" si="71"/>
        <v>1</v>
      </c>
      <c r="B287" s="1">
        <f>IF(YEAR(AD287)=$B$3,YEAR('Apartment Expenses'!AD287)&amp;" - "&amp;'Apartment Expenses'!AC287,0)</f>
        <v>0</v>
      </c>
      <c r="C287" s="1">
        <f t="shared" si="72"/>
        <v>0</v>
      </c>
      <c r="E287" s="1">
        <v>283</v>
      </c>
      <c r="F287" s="1">
        <f t="shared" si="73"/>
        <v>1</v>
      </c>
      <c r="G287" s="1">
        <f t="shared" si="69"/>
        <v>0</v>
      </c>
      <c r="H287" s="1">
        <f t="shared" si="70"/>
        <v>0</v>
      </c>
      <c r="J287" s="1" t="str">
        <f t="shared" si="74"/>
        <v>1900</v>
      </c>
      <c r="M287" s="1">
        <f>HLOOKUP('Expense History'!$AD$3,$P$4:$X$2004,ROW('Apartment Expenses'!L287)-3,0)</f>
        <v>0</v>
      </c>
      <c r="N287" s="1">
        <f>IF('Expense History'!$AD$3=Data!$G$4,'Apartment Expenses'!AE287,HLOOKUP('Expense History'!$AD$3,'Apartment Expenses'!$AE$4:$AL$2004,(ROW('Apartment Expenses'!M287)-3)))</f>
        <v>0</v>
      </c>
      <c r="O287" s="1" t="str">
        <f>IF($O$2="ALL",IF(VLOOKUP(AA287,'Expense History'!$AA$6:$AB$36,2,0)="x","include",0),IF(AND(VLOOKUP(AA287,'Expense History'!$AA$6:$AB$36,2,0)="x",AC287=$O$2),"include",0))</f>
        <v>include</v>
      </c>
      <c r="P287" s="1">
        <f>IF(O287="include",IF(AE287&gt;0,1+MAX(P288:P$2005),0),0)</f>
        <v>0</v>
      </c>
      <c r="Q287" s="1">
        <f>IF(AND(ISBLANK(AA286),AE286=0),0,(IF(MAX(Q288:Q$2005)&gt;0,0,ROW(R287))))</f>
        <v>0</v>
      </c>
      <c r="R287" s="1">
        <f>IF($O287="include",IF(AF287&gt;0,1+MAX(R288:R$2005),0),0)</f>
        <v>0</v>
      </c>
      <c r="S287" s="1">
        <f>IF($O287="include",IF(AG287&gt;0,1+MAX(S288:S$2005),0),0)</f>
        <v>0</v>
      </c>
      <c r="T287" s="1">
        <f>IF($O287="include",IF(AH287&gt;0,1+MAX(T288:T$2005),0),0)</f>
        <v>0</v>
      </c>
      <c r="U287" s="1">
        <f>IF($O287="include",IF(AI287&gt;0,1+MAX(U288:U$2005),0),0)</f>
        <v>0</v>
      </c>
      <c r="V287" s="1">
        <f>IF($O287="include",IF(AJ287&gt;0,1+MAX(V288:V$2005),0),0)</f>
        <v>0</v>
      </c>
      <c r="W287" s="1">
        <f>IF($O287="include",IF(AK287&gt;0,1+MAX(W288:W$2005),0),0)</f>
        <v>0</v>
      </c>
      <c r="X287" s="1">
        <f>IF($O287="include",IF(AL287&gt;0,1+MAX(X288:X$2005),0),0)</f>
        <v>0</v>
      </c>
      <c r="Y287" s="22" t="str">
        <f t="shared" si="75"/>
        <v xml:space="preserve">1 - </v>
      </c>
      <c r="AA287" s="42"/>
      <c r="AB287" s="43"/>
      <c r="AC287" s="43"/>
      <c r="AD287" s="44"/>
      <c r="AE287" s="11">
        <f t="shared" si="76"/>
        <v>0</v>
      </c>
      <c r="AF287" s="41"/>
      <c r="AG287" s="41"/>
      <c r="AH287" s="41"/>
      <c r="AI287" s="41"/>
      <c r="AJ287" s="41"/>
      <c r="AK287" s="41"/>
      <c r="AL287" s="41"/>
      <c r="BA287" s="1">
        <f t="shared" si="77"/>
        <v>0</v>
      </c>
      <c r="BB287" s="1">
        <f t="shared" si="78"/>
        <v>0</v>
      </c>
      <c r="BC287" s="1" t="str">
        <f t="shared" si="79"/>
        <v>No</v>
      </c>
      <c r="BD287" s="1">
        <f t="shared" si="80"/>
        <v>0</v>
      </c>
      <c r="BE287" s="1">
        <f t="shared" si="81"/>
        <v>0</v>
      </c>
      <c r="BF287" s="1">
        <f t="shared" si="82"/>
        <v>0</v>
      </c>
      <c r="BG287" s="1">
        <v>283</v>
      </c>
      <c r="BH287" s="1" t="e">
        <f t="shared" si="83"/>
        <v>#N/A</v>
      </c>
      <c r="BI287" s="1">
        <f t="shared" si="85"/>
        <v>2</v>
      </c>
      <c r="BJ287" s="1" t="e">
        <f t="shared" si="84"/>
        <v>#N/A</v>
      </c>
    </row>
    <row r="288" spans="1:62" x14ac:dyDescent="0.25">
      <c r="A288" s="1">
        <f t="shared" si="71"/>
        <v>1</v>
      </c>
      <c r="B288" s="1">
        <f>IF(YEAR(AD288)=$B$3,YEAR('Apartment Expenses'!AD288)&amp;" - "&amp;'Apartment Expenses'!AC288,0)</f>
        <v>0</v>
      </c>
      <c r="C288" s="1">
        <f t="shared" si="72"/>
        <v>0</v>
      </c>
      <c r="E288" s="1">
        <v>284</v>
      </c>
      <c r="F288" s="1">
        <f t="shared" si="73"/>
        <v>1</v>
      </c>
      <c r="G288" s="1">
        <f t="shared" si="69"/>
        <v>0</v>
      </c>
      <c r="H288" s="1">
        <f t="shared" si="70"/>
        <v>0</v>
      </c>
      <c r="J288" s="1" t="str">
        <f t="shared" si="74"/>
        <v>1900</v>
      </c>
      <c r="M288" s="1">
        <f>HLOOKUP('Expense History'!$AD$3,$P$4:$X$2004,ROW('Apartment Expenses'!L288)-3,0)</f>
        <v>0</v>
      </c>
      <c r="N288" s="1">
        <f>IF('Expense History'!$AD$3=Data!$G$4,'Apartment Expenses'!AE288,HLOOKUP('Expense History'!$AD$3,'Apartment Expenses'!$AE$4:$AL$2004,(ROW('Apartment Expenses'!M288)-3)))</f>
        <v>0</v>
      </c>
      <c r="O288" s="1" t="str">
        <f>IF($O$2="ALL",IF(VLOOKUP(AA288,'Expense History'!$AA$6:$AB$36,2,0)="x","include",0),IF(AND(VLOOKUP(AA288,'Expense History'!$AA$6:$AB$36,2,0)="x",AC288=$O$2),"include",0))</f>
        <v>include</v>
      </c>
      <c r="P288" s="1">
        <f>IF(O288="include",IF(AE288&gt;0,1+MAX(P289:P$2005),0),0)</f>
        <v>0</v>
      </c>
      <c r="Q288" s="1">
        <f>IF(AND(ISBLANK(AA287),AE287=0),0,(IF(MAX(Q289:Q$2005)&gt;0,0,ROW(R288))))</f>
        <v>0</v>
      </c>
      <c r="R288" s="1">
        <f>IF($O288="include",IF(AF288&gt;0,1+MAX(R289:R$2005),0),0)</f>
        <v>0</v>
      </c>
      <c r="S288" s="1">
        <f>IF($O288="include",IF(AG288&gt;0,1+MAX(S289:S$2005),0),0)</f>
        <v>0</v>
      </c>
      <c r="T288" s="1">
        <f>IF($O288="include",IF(AH288&gt;0,1+MAX(T289:T$2005),0),0)</f>
        <v>0</v>
      </c>
      <c r="U288" s="1">
        <f>IF($O288="include",IF(AI288&gt;0,1+MAX(U289:U$2005),0),0)</f>
        <v>0</v>
      </c>
      <c r="V288" s="1">
        <f>IF($O288="include",IF(AJ288&gt;0,1+MAX(V289:V$2005),0),0)</f>
        <v>0</v>
      </c>
      <c r="W288" s="1">
        <f>IF($O288="include",IF(AK288&gt;0,1+MAX(W289:W$2005),0),0)</f>
        <v>0</v>
      </c>
      <c r="X288" s="1">
        <f>IF($O288="include",IF(AL288&gt;0,1+MAX(X289:X$2005),0),0)</f>
        <v>0</v>
      </c>
      <c r="Y288" s="22" t="str">
        <f t="shared" si="75"/>
        <v xml:space="preserve">1 - </v>
      </c>
      <c r="AA288" s="42"/>
      <c r="AB288" s="43"/>
      <c r="AC288" s="43"/>
      <c r="AD288" s="44"/>
      <c r="AE288" s="11">
        <f t="shared" si="76"/>
        <v>0</v>
      </c>
      <c r="AF288" s="41"/>
      <c r="AG288" s="41"/>
      <c r="AH288" s="41"/>
      <c r="AI288" s="41"/>
      <c r="AJ288" s="41"/>
      <c r="AK288" s="41"/>
      <c r="AL288" s="41"/>
      <c r="BA288" s="1">
        <f t="shared" si="77"/>
        <v>0</v>
      </c>
      <c r="BB288" s="1">
        <f t="shared" si="78"/>
        <v>0</v>
      </c>
      <c r="BC288" s="1" t="str">
        <f t="shared" si="79"/>
        <v>No</v>
      </c>
      <c r="BD288" s="1">
        <f t="shared" si="80"/>
        <v>0</v>
      </c>
      <c r="BE288" s="1">
        <f t="shared" si="81"/>
        <v>0</v>
      </c>
      <c r="BF288" s="1">
        <f t="shared" si="82"/>
        <v>0</v>
      </c>
      <c r="BG288" s="1">
        <v>284</v>
      </c>
      <c r="BH288" s="1" t="e">
        <f t="shared" si="83"/>
        <v>#N/A</v>
      </c>
      <c r="BI288" s="1">
        <f t="shared" si="85"/>
        <v>2</v>
      </c>
      <c r="BJ288" s="1" t="e">
        <f t="shared" si="84"/>
        <v>#N/A</v>
      </c>
    </row>
    <row r="289" spans="1:62" x14ac:dyDescent="0.25">
      <c r="A289" s="1">
        <f t="shared" si="71"/>
        <v>1</v>
      </c>
      <c r="B289" s="1">
        <f>IF(YEAR(AD289)=$B$3,YEAR('Apartment Expenses'!AD289)&amp;" - "&amp;'Apartment Expenses'!AC289,0)</f>
        <v>0</v>
      </c>
      <c r="C289" s="1">
        <f t="shared" si="72"/>
        <v>0</v>
      </c>
      <c r="E289" s="1">
        <v>285</v>
      </c>
      <c r="F289" s="1">
        <f t="shared" si="73"/>
        <v>1</v>
      </c>
      <c r="G289" s="1">
        <f t="shared" si="69"/>
        <v>0</v>
      </c>
      <c r="H289" s="1">
        <f t="shared" si="70"/>
        <v>0</v>
      </c>
      <c r="J289" s="1" t="str">
        <f t="shared" si="74"/>
        <v>1900</v>
      </c>
      <c r="M289" s="1">
        <f>HLOOKUP('Expense History'!$AD$3,$P$4:$X$2004,ROW('Apartment Expenses'!L289)-3,0)</f>
        <v>0</v>
      </c>
      <c r="N289" s="1">
        <f>IF('Expense History'!$AD$3=Data!$G$4,'Apartment Expenses'!AE289,HLOOKUP('Expense History'!$AD$3,'Apartment Expenses'!$AE$4:$AL$2004,(ROW('Apartment Expenses'!M289)-3)))</f>
        <v>0</v>
      </c>
      <c r="O289" s="1" t="str">
        <f>IF($O$2="ALL",IF(VLOOKUP(AA289,'Expense History'!$AA$6:$AB$36,2,0)="x","include",0),IF(AND(VLOOKUP(AA289,'Expense History'!$AA$6:$AB$36,2,0)="x",AC289=$O$2),"include",0))</f>
        <v>include</v>
      </c>
      <c r="P289" s="1">
        <f>IF(O289="include",IF(AE289&gt;0,1+MAX(P290:P$2005),0),0)</f>
        <v>0</v>
      </c>
      <c r="Q289" s="1">
        <f>IF(AND(ISBLANK(AA288),AE288=0),0,(IF(MAX(Q290:Q$2005)&gt;0,0,ROW(R289))))</f>
        <v>0</v>
      </c>
      <c r="R289" s="1">
        <f>IF($O289="include",IF(AF289&gt;0,1+MAX(R290:R$2005),0),0)</f>
        <v>0</v>
      </c>
      <c r="S289" s="1">
        <f>IF($O289="include",IF(AG289&gt;0,1+MAX(S290:S$2005),0),0)</f>
        <v>0</v>
      </c>
      <c r="T289" s="1">
        <f>IF($O289="include",IF(AH289&gt;0,1+MAX(T290:T$2005),0),0)</f>
        <v>0</v>
      </c>
      <c r="U289" s="1">
        <f>IF($O289="include",IF(AI289&gt;0,1+MAX(U290:U$2005),0),0)</f>
        <v>0</v>
      </c>
      <c r="V289" s="1">
        <f>IF($O289="include",IF(AJ289&gt;0,1+MAX(V290:V$2005),0),0)</f>
        <v>0</v>
      </c>
      <c r="W289" s="1">
        <f>IF($O289="include",IF(AK289&gt;0,1+MAX(W290:W$2005),0),0)</f>
        <v>0</v>
      </c>
      <c r="X289" s="1">
        <f>IF($O289="include",IF(AL289&gt;0,1+MAX(X290:X$2005),0),0)</f>
        <v>0</v>
      </c>
      <c r="Y289" s="22" t="str">
        <f t="shared" si="75"/>
        <v xml:space="preserve">1 - </v>
      </c>
      <c r="AA289" s="42"/>
      <c r="AB289" s="43"/>
      <c r="AC289" s="43"/>
      <c r="AD289" s="44"/>
      <c r="AE289" s="11">
        <f t="shared" si="76"/>
        <v>0</v>
      </c>
      <c r="AF289" s="41"/>
      <c r="AG289" s="41"/>
      <c r="AH289" s="41"/>
      <c r="AI289" s="41"/>
      <c r="AJ289" s="41"/>
      <c r="AK289" s="41"/>
      <c r="AL289" s="41"/>
      <c r="BA289" s="1">
        <f t="shared" si="77"/>
        <v>0</v>
      </c>
      <c r="BB289" s="1">
        <f t="shared" si="78"/>
        <v>0</v>
      </c>
      <c r="BC289" s="1" t="str">
        <f t="shared" si="79"/>
        <v>No</v>
      </c>
      <c r="BD289" s="1">
        <f t="shared" si="80"/>
        <v>0</v>
      </c>
      <c r="BE289" s="1">
        <f t="shared" si="81"/>
        <v>0</v>
      </c>
      <c r="BF289" s="1">
        <f t="shared" si="82"/>
        <v>0</v>
      </c>
      <c r="BG289" s="1">
        <v>285</v>
      </c>
      <c r="BH289" s="1" t="e">
        <f t="shared" si="83"/>
        <v>#N/A</v>
      </c>
      <c r="BI289" s="1">
        <f t="shared" si="85"/>
        <v>2</v>
      </c>
      <c r="BJ289" s="1" t="e">
        <f t="shared" si="84"/>
        <v>#N/A</v>
      </c>
    </row>
    <row r="290" spans="1:62" x14ac:dyDescent="0.25">
      <c r="A290" s="1">
        <f t="shared" si="71"/>
        <v>1</v>
      </c>
      <c r="B290" s="1">
        <f>IF(YEAR(AD290)=$B$3,YEAR('Apartment Expenses'!AD290)&amp;" - "&amp;'Apartment Expenses'!AC290,0)</f>
        <v>0</v>
      </c>
      <c r="C290" s="1">
        <f t="shared" si="72"/>
        <v>0</v>
      </c>
      <c r="E290" s="1">
        <v>286</v>
      </c>
      <c r="F290" s="1">
        <f t="shared" si="73"/>
        <v>1</v>
      </c>
      <c r="G290" s="1">
        <f t="shared" si="69"/>
        <v>0</v>
      </c>
      <c r="H290" s="1">
        <f t="shared" si="70"/>
        <v>0</v>
      </c>
      <c r="J290" s="1" t="str">
        <f t="shared" si="74"/>
        <v>1900</v>
      </c>
      <c r="M290" s="1">
        <f>HLOOKUP('Expense History'!$AD$3,$P$4:$X$2004,ROW('Apartment Expenses'!L290)-3,0)</f>
        <v>0</v>
      </c>
      <c r="N290" s="1">
        <f>IF('Expense History'!$AD$3=Data!$G$4,'Apartment Expenses'!AE290,HLOOKUP('Expense History'!$AD$3,'Apartment Expenses'!$AE$4:$AL$2004,(ROW('Apartment Expenses'!M290)-3)))</f>
        <v>0</v>
      </c>
      <c r="O290" s="1" t="str">
        <f>IF($O$2="ALL",IF(VLOOKUP(AA290,'Expense History'!$AA$6:$AB$36,2,0)="x","include",0),IF(AND(VLOOKUP(AA290,'Expense History'!$AA$6:$AB$36,2,0)="x",AC290=$O$2),"include",0))</f>
        <v>include</v>
      </c>
      <c r="P290" s="1">
        <f>IF(O290="include",IF(AE290&gt;0,1+MAX(P291:P$2005),0),0)</f>
        <v>0</v>
      </c>
      <c r="Q290" s="1">
        <f>IF(AND(ISBLANK(AA289),AE289=0),0,(IF(MAX(Q291:Q$2005)&gt;0,0,ROW(R290))))</f>
        <v>0</v>
      </c>
      <c r="R290" s="1">
        <f>IF($O290="include",IF(AF290&gt;0,1+MAX(R291:R$2005),0),0)</f>
        <v>0</v>
      </c>
      <c r="S290" s="1">
        <f>IF($O290="include",IF(AG290&gt;0,1+MAX(S291:S$2005),0),0)</f>
        <v>0</v>
      </c>
      <c r="T290" s="1">
        <f>IF($O290="include",IF(AH290&gt;0,1+MAX(T291:T$2005),0),0)</f>
        <v>0</v>
      </c>
      <c r="U290" s="1">
        <f>IF($O290="include",IF(AI290&gt;0,1+MAX(U291:U$2005),0),0)</f>
        <v>0</v>
      </c>
      <c r="V290" s="1">
        <f>IF($O290="include",IF(AJ290&gt;0,1+MAX(V291:V$2005),0),0)</f>
        <v>0</v>
      </c>
      <c r="W290" s="1">
        <f>IF($O290="include",IF(AK290&gt;0,1+MAX(W291:W$2005),0),0)</f>
        <v>0</v>
      </c>
      <c r="X290" s="1">
        <f>IF($O290="include",IF(AL290&gt;0,1+MAX(X291:X$2005),0),0)</f>
        <v>0</v>
      </c>
      <c r="Y290" s="22" t="str">
        <f t="shared" si="75"/>
        <v xml:space="preserve">1 - </v>
      </c>
      <c r="AA290" s="42"/>
      <c r="AB290" s="43"/>
      <c r="AC290" s="43"/>
      <c r="AD290" s="44"/>
      <c r="AE290" s="11">
        <f t="shared" si="76"/>
        <v>0</v>
      </c>
      <c r="AF290" s="41"/>
      <c r="AG290" s="41"/>
      <c r="AH290" s="41"/>
      <c r="AI290" s="41"/>
      <c r="AJ290" s="41"/>
      <c r="AK290" s="41"/>
      <c r="AL290" s="41"/>
      <c r="BA290" s="1">
        <f t="shared" si="77"/>
        <v>0</v>
      </c>
      <c r="BB290" s="1">
        <f t="shared" si="78"/>
        <v>0</v>
      </c>
      <c r="BC290" s="1" t="str">
        <f t="shared" si="79"/>
        <v>No</v>
      </c>
      <c r="BD290" s="1">
        <f t="shared" si="80"/>
        <v>0</v>
      </c>
      <c r="BE290" s="1">
        <f t="shared" si="81"/>
        <v>0</v>
      </c>
      <c r="BF290" s="1">
        <f t="shared" si="82"/>
        <v>0</v>
      </c>
      <c r="BG290" s="1">
        <v>286</v>
      </c>
      <c r="BH290" s="1" t="e">
        <f t="shared" si="83"/>
        <v>#N/A</v>
      </c>
      <c r="BI290" s="1">
        <f t="shared" si="85"/>
        <v>2</v>
      </c>
      <c r="BJ290" s="1" t="e">
        <f t="shared" si="84"/>
        <v>#N/A</v>
      </c>
    </row>
    <row r="291" spans="1:62" x14ac:dyDescent="0.25">
      <c r="A291" s="1">
        <f t="shared" si="71"/>
        <v>1</v>
      </c>
      <c r="B291" s="1">
        <f>IF(YEAR(AD291)=$B$3,YEAR('Apartment Expenses'!AD291)&amp;" - "&amp;'Apartment Expenses'!AC291,0)</f>
        <v>0</v>
      </c>
      <c r="C291" s="1">
        <f t="shared" si="72"/>
        <v>0</v>
      </c>
      <c r="E291" s="1">
        <v>287</v>
      </c>
      <c r="F291" s="1">
        <f t="shared" si="73"/>
        <v>1</v>
      </c>
      <c r="G291" s="1">
        <f t="shared" si="69"/>
        <v>0</v>
      </c>
      <c r="H291" s="1">
        <f t="shared" si="70"/>
        <v>0</v>
      </c>
      <c r="J291" s="1" t="str">
        <f t="shared" si="74"/>
        <v>1900</v>
      </c>
      <c r="M291" s="1">
        <f>HLOOKUP('Expense History'!$AD$3,$P$4:$X$2004,ROW('Apartment Expenses'!L291)-3,0)</f>
        <v>0</v>
      </c>
      <c r="N291" s="1">
        <f>IF('Expense History'!$AD$3=Data!$G$4,'Apartment Expenses'!AE291,HLOOKUP('Expense History'!$AD$3,'Apartment Expenses'!$AE$4:$AL$2004,(ROW('Apartment Expenses'!M291)-3)))</f>
        <v>0</v>
      </c>
      <c r="O291" s="1" t="str">
        <f>IF($O$2="ALL",IF(VLOOKUP(AA291,'Expense History'!$AA$6:$AB$36,2,0)="x","include",0),IF(AND(VLOOKUP(AA291,'Expense History'!$AA$6:$AB$36,2,0)="x",AC291=$O$2),"include",0))</f>
        <v>include</v>
      </c>
      <c r="P291" s="1">
        <f>IF(O291="include",IF(AE291&gt;0,1+MAX(P292:P$2005),0),0)</f>
        <v>0</v>
      </c>
      <c r="Q291" s="1">
        <f>IF(AND(ISBLANK(AA290),AE290=0),0,(IF(MAX(Q292:Q$2005)&gt;0,0,ROW(R291))))</f>
        <v>0</v>
      </c>
      <c r="R291" s="1">
        <f>IF($O291="include",IF(AF291&gt;0,1+MAX(R292:R$2005),0),0)</f>
        <v>0</v>
      </c>
      <c r="S291" s="1">
        <f>IF($O291="include",IF(AG291&gt;0,1+MAX(S292:S$2005),0),0)</f>
        <v>0</v>
      </c>
      <c r="T291" s="1">
        <f>IF($O291="include",IF(AH291&gt;0,1+MAX(T292:T$2005),0),0)</f>
        <v>0</v>
      </c>
      <c r="U291" s="1">
        <f>IF($O291="include",IF(AI291&gt;0,1+MAX(U292:U$2005),0),0)</f>
        <v>0</v>
      </c>
      <c r="V291" s="1">
        <f>IF($O291="include",IF(AJ291&gt;0,1+MAX(V292:V$2005),0),0)</f>
        <v>0</v>
      </c>
      <c r="W291" s="1">
        <f>IF($O291="include",IF(AK291&gt;0,1+MAX(W292:W$2005),0),0)</f>
        <v>0</v>
      </c>
      <c r="X291" s="1">
        <f>IF($O291="include",IF(AL291&gt;0,1+MAX(X292:X$2005),0),0)</f>
        <v>0</v>
      </c>
      <c r="Y291" s="22" t="str">
        <f t="shared" si="75"/>
        <v xml:space="preserve">1 - </v>
      </c>
      <c r="AA291" s="42"/>
      <c r="AB291" s="43"/>
      <c r="AC291" s="43"/>
      <c r="AD291" s="44"/>
      <c r="AE291" s="11">
        <f t="shared" si="76"/>
        <v>0</v>
      </c>
      <c r="AF291" s="41"/>
      <c r="AG291" s="41"/>
      <c r="AH291" s="41"/>
      <c r="AI291" s="41"/>
      <c r="AJ291" s="41"/>
      <c r="AK291" s="41"/>
      <c r="AL291" s="41"/>
      <c r="BA291" s="1">
        <f t="shared" si="77"/>
        <v>0</v>
      </c>
      <c r="BB291" s="1">
        <f t="shared" si="78"/>
        <v>0</v>
      </c>
      <c r="BC291" s="1" t="str">
        <f t="shared" si="79"/>
        <v>No</v>
      </c>
      <c r="BD291" s="1">
        <f t="shared" si="80"/>
        <v>0</v>
      </c>
      <c r="BE291" s="1">
        <f t="shared" si="81"/>
        <v>0</v>
      </c>
      <c r="BF291" s="1">
        <f t="shared" si="82"/>
        <v>0</v>
      </c>
      <c r="BG291" s="1">
        <v>287</v>
      </c>
      <c r="BH291" s="1" t="e">
        <f t="shared" si="83"/>
        <v>#N/A</v>
      </c>
      <c r="BI291" s="1">
        <f t="shared" si="85"/>
        <v>2</v>
      </c>
      <c r="BJ291" s="1" t="e">
        <f t="shared" si="84"/>
        <v>#N/A</v>
      </c>
    </row>
    <row r="292" spans="1:62" x14ac:dyDescent="0.25">
      <c r="A292" s="1">
        <f t="shared" si="71"/>
        <v>1</v>
      </c>
      <c r="B292" s="1">
        <f>IF(YEAR(AD292)=$B$3,YEAR('Apartment Expenses'!AD292)&amp;" - "&amp;'Apartment Expenses'!AC292,0)</f>
        <v>0</v>
      </c>
      <c r="C292" s="1">
        <f t="shared" si="72"/>
        <v>0</v>
      </c>
      <c r="E292" s="1">
        <v>288</v>
      </c>
      <c r="F292" s="1">
        <f t="shared" si="73"/>
        <v>1</v>
      </c>
      <c r="G292" s="1">
        <f t="shared" si="69"/>
        <v>0</v>
      </c>
      <c r="H292" s="1">
        <f t="shared" si="70"/>
        <v>0</v>
      </c>
      <c r="J292" s="1" t="str">
        <f t="shared" si="74"/>
        <v>1900</v>
      </c>
      <c r="M292" s="1">
        <f>HLOOKUP('Expense History'!$AD$3,$P$4:$X$2004,ROW('Apartment Expenses'!L292)-3,0)</f>
        <v>0</v>
      </c>
      <c r="N292" s="1">
        <f>IF('Expense History'!$AD$3=Data!$G$4,'Apartment Expenses'!AE292,HLOOKUP('Expense History'!$AD$3,'Apartment Expenses'!$AE$4:$AL$2004,(ROW('Apartment Expenses'!M292)-3)))</f>
        <v>0</v>
      </c>
      <c r="O292" s="1" t="str">
        <f>IF($O$2="ALL",IF(VLOOKUP(AA292,'Expense History'!$AA$6:$AB$36,2,0)="x","include",0),IF(AND(VLOOKUP(AA292,'Expense History'!$AA$6:$AB$36,2,0)="x",AC292=$O$2),"include",0))</f>
        <v>include</v>
      </c>
      <c r="P292" s="1">
        <f>IF(O292="include",IF(AE292&gt;0,1+MAX(P293:P$2005),0),0)</f>
        <v>0</v>
      </c>
      <c r="Q292" s="1">
        <f>IF(AND(ISBLANK(AA291),AE291=0),0,(IF(MAX(Q293:Q$2005)&gt;0,0,ROW(R292))))</f>
        <v>0</v>
      </c>
      <c r="R292" s="1">
        <f>IF($O292="include",IF(AF292&gt;0,1+MAX(R293:R$2005),0),0)</f>
        <v>0</v>
      </c>
      <c r="S292" s="1">
        <f>IF($O292="include",IF(AG292&gt;0,1+MAX(S293:S$2005),0),0)</f>
        <v>0</v>
      </c>
      <c r="T292" s="1">
        <f>IF($O292="include",IF(AH292&gt;0,1+MAX(T293:T$2005),0),0)</f>
        <v>0</v>
      </c>
      <c r="U292" s="1">
        <f>IF($O292="include",IF(AI292&gt;0,1+MAX(U293:U$2005),0),0)</f>
        <v>0</v>
      </c>
      <c r="V292" s="1">
        <f>IF($O292="include",IF(AJ292&gt;0,1+MAX(V293:V$2005),0),0)</f>
        <v>0</v>
      </c>
      <c r="W292" s="1">
        <f>IF($O292="include",IF(AK292&gt;0,1+MAX(W293:W$2005),0),0)</f>
        <v>0</v>
      </c>
      <c r="X292" s="1">
        <f>IF($O292="include",IF(AL292&gt;0,1+MAX(X293:X$2005),0),0)</f>
        <v>0</v>
      </c>
      <c r="Y292" s="22" t="str">
        <f t="shared" si="75"/>
        <v xml:space="preserve">1 - </v>
      </c>
      <c r="AA292" s="42"/>
      <c r="AB292" s="43"/>
      <c r="AC292" s="43"/>
      <c r="AD292" s="44"/>
      <c r="AE292" s="11">
        <f t="shared" si="76"/>
        <v>0</v>
      </c>
      <c r="AF292" s="41"/>
      <c r="AG292" s="41"/>
      <c r="AH292" s="41"/>
      <c r="AI292" s="41"/>
      <c r="AJ292" s="41"/>
      <c r="AK292" s="41"/>
      <c r="AL292" s="41"/>
      <c r="BA292" s="1">
        <f t="shared" si="77"/>
        <v>0</v>
      </c>
      <c r="BB292" s="1">
        <f t="shared" si="78"/>
        <v>0</v>
      </c>
      <c r="BC292" s="1" t="str">
        <f t="shared" si="79"/>
        <v>No</v>
      </c>
      <c r="BD292" s="1">
        <f t="shared" si="80"/>
        <v>0</v>
      </c>
      <c r="BE292" s="1">
        <f t="shared" si="81"/>
        <v>0</v>
      </c>
      <c r="BF292" s="1">
        <f t="shared" si="82"/>
        <v>0</v>
      </c>
      <c r="BG292" s="1">
        <v>288</v>
      </c>
      <c r="BH292" s="1" t="e">
        <f t="shared" si="83"/>
        <v>#N/A</v>
      </c>
      <c r="BI292" s="1">
        <f t="shared" si="85"/>
        <v>2</v>
      </c>
      <c r="BJ292" s="1" t="e">
        <f t="shared" si="84"/>
        <v>#N/A</v>
      </c>
    </row>
    <row r="293" spans="1:62" x14ac:dyDescent="0.25">
      <c r="A293" s="1">
        <f t="shared" si="71"/>
        <v>1</v>
      </c>
      <c r="B293" s="1">
        <f>IF(YEAR(AD293)=$B$3,YEAR('Apartment Expenses'!AD293)&amp;" - "&amp;'Apartment Expenses'!AC293,0)</f>
        <v>0</v>
      </c>
      <c r="C293" s="1">
        <f t="shared" si="72"/>
        <v>0</v>
      </c>
      <c r="E293" s="1">
        <v>289</v>
      </c>
      <c r="F293" s="1">
        <f t="shared" si="73"/>
        <v>1</v>
      </c>
      <c r="G293" s="1">
        <f t="shared" si="69"/>
        <v>0</v>
      </c>
      <c r="H293" s="1">
        <f t="shared" si="70"/>
        <v>0</v>
      </c>
      <c r="J293" s="1" t="str">
        <f t="shared" si="74"/>
        <v>1900</v>
      </c>
      <c r="M293" s="1">
        <f>HLOOKUP('Expense History'!$AD$3,$P$4:$X$2004,ROW('Apartment Expenses'!L293)-3,0)</f>
        <v>0</v>
      </c>
      <c r="N293" s="1">
        <f>IF('Expense History'!$AD$3=Data!$G$4,'Apartment Expenses'!AE293,HLOOKUP('Expense History'!$AD$3,'Apartment Expenses'!$AE$4:$AL$2004,(ROW('Apartment Expenses'!M293)-3)))</f>
        <v>0</v>
      </c>
      <c r="O293" s="1" t="str">
        <f>IF($O$2="ALL",IF(VLOOKUP(AA293,'Expense History'!$AA$6:$AB$36,2,0)="x","include",0),IF(AND(VLOOKUP(AA293,'Expense History'!$AA$6:$AB$36,2,0)="x",AC293=$O$2),"include",0))</f>
        <v>include</v>
      </c>
      <c r="P293" s="1">
        <f>IF(O293="include",IF(AE293&gt;0,1+MAX(P294:P$2005),0),0)</f>
        <v>0</v>
      </c>
      <c r="Q293" s="1">
        <f>IF(AND(ISBLANK(AA292),AE292=0),0,(IF(MAX(Q294:Q$2005)&gt;0,0,ROW(R293))))</f>
        <v>0</v>
      </c>
      <c r="R293" s="1">
        <f>IF($O293="include",IF(AF293&gt;0,1+MAX(R294:R$2005),0),0)</f>
        <v>0</v>
      </c>
      <c r="S293" s="1">
        <f>IF($O293="include",IF(AG293&gt;0,1+MAX(S294:S$2005),0),0)</f>
        <v>0</v>
      </c>
      <c r="T293" s="1">
        <f>IF($O293="include",IF(AH293&gt;0,1+MAX(T294:T$2005),0),0)</f>
        <v>0</v>
      </c>
      <c r="U293" s="1">
        <f>IF($O293="include",IF(AI293&gt;0,1+MAX(U294:U$2005),0),0)</f>
        <v>0</v>
      </c>
      <c r="V293" s="1">
        <f>IF($O293="include",IF(AJ293&gt;0,1+MAX(V294:V$2005),0),0)</f>
        <v>0</v>
      </c>
      <c r="W293" s="1">
        <f>IF($O293="include",IF(AK293&gt;0,1+MAX(W294:W$2005),0),0)</f>
        <v>0</v>
      </c>
      <c r="X293" s="1">
        <f>IF($O293="include",IF(AL293&gt;0,1+MAX(X294:X$2005),0),0)</f>
        <v>0</v>
      </c>
      <c r="Y293" s="22" t="str">
        <f t="shared" si="75"/>
        <v xml:space="preserve">1 - </v>
      </c>
      <c r="AA293" s="42"/>
      <c r="AB293" s="43"/>
      <c r="AC293" s="43"/>
      <c r="AD293" s="44"/>
      <c r="AE293" s="11">
        <f t="shared" si="76"/>
        <v>0</v>
      </c>
      <c r="AF293" s="41"/>
      <c r="AG293" s="41"/>
      <c r="AH293" s="41"/>
      <c r="AI293" s="41"/>
      <c r="AJ293" s="41"/>
      <c r="AK293" s="41"/>
      <c r="AL293" s="41"/>
      <c r="BA293" s="1">
        <f t="shared" si="77"/>
        <v>0</v>
      </c>
      <c r="BB293" s="1">
        <f t="shared" si="78"/>
        <v>0</v>
      </c>
      <c r="BC293" s="1" t="str">
        <f t="shared" si="79"/>
        <v>No</v>
      </c>
      <c r="BD293" s="1">
        <f t="shared" si="80"/>
        <v>0</v>
      </c>
      <c r="BE293" s="1">
        <f t="shared" si="81"/>
        <v>0</v>
      </c>
      <c r="BF293" s="1">
        <f t="shared" si="82"/>
        <v>0</v>
      </c>
      <c r="BG293" s="1">
        <v>289</v>
      </c>
      <c r="BH293" s="1" t="e">
        <f t="shared" si="83"/>
        <v>#N/A</v>
      </c>
      <c r="BI293" s="1">
        <f t="shared" si="85"/>
        <v>2</v>
      </c>
      <c r="BJ293" s="1" t="e">
        <f t="shared" si="84"/>
        <v>#N/A</v>
      </c>
    </row>
    <row r="294" spans="1:62" x14ac:dyDescent="0.25">
      <c r="A294" s="1">
        <f t="shared" si="71"/>
        <v>1</v>
      </c>
      <c r="B294" s="1">
        <f>IF(YEAR(AD294)=$B$3,YEAR('Apartment Expenses'!AD294)&amp;" - "&amp;'Apartment Expenses'!AC294,0)</f>
        <v>0</v>
      </c>
      <c r="C294" s="1">
        <f t="shared" si="72"/>
        <v>0</v>
      </c>
      <c r="E294" s="1">
        <v>290</v>
      </c>
      <c r="F294" s="1">
        <f t="shared" si="73"/>
        <v>1</v>
      </c>
      <c r="G294" s="1">
        <f t="shared" si="69"/>
        <v>0</v>
      </c>
      <c r="H294" s="1">
        <f t="shared" si="70"/>
        <v>0</v>
      </c>
      <c r="J294" s="1" t="str">
        <f t="shared" si="74"/>
        <v>1900</v>
      </c>
      <c r="M294" s="1">
        <f>HLOOKUP('Expense History'!$AD$3,$P$4:$X$2004,ROW('Apartment Expenses'!L294)-3,0)</f>
        <v>0</v>
      </c>
      <c r="N294" s="1">
        <f>IF('Expense History'!$AD$3=Data!$G$4,'Apartment Expenses'!AE294,HLOOKUP('Expense History'!$AD$3,'Apartment Expenses'!$AE$4:$AL$2004,(ROW('Apartment Expenses'!M294)-3)))</f>
        <v>0</v>
      </c>
      <c r="O294" s="1" t="str">
        <f>IF($O$2="ALL",IF(VLOOKUP(AA294,'Expense History'!$AA$6:$AB$36,2,0)="x","include",0),IF(AND(VLOOKUP(AA294,'Expense History'!$AA$6:$AB$36,2,0)="x",AC294=$O$2),"include",0))</f>
        <v>include</v>
      </c>
      <c r="P294" s="1">
        <f>IF(O294="include",IF(AE294&gt;0,1+MAX(P295:P$2005),0),0)</f>
        <v>0</v>
      </c>
      <c r="Q294" s="1">
        <f>IF(AND(ISBLANK(AA293),AE293=0),0,(IF(MAX(Q295:Q$2005)&gt;0,0,ROW(R294))))</f>
        <v>0</v>
      </c>
      <c r="R294" s="1">
        <f>IF($O294="include",IF(AF294&gt;0,1+MAX(R295:R$2005),0),0)</f>
        <v>0</v>
      </c>
      <c r="S294" s="1">
        <f>IF($O294="include",IF(AG294&gt;0,1+MAX(S295:S$2005),0),0)</f>
        <v>0</v>
      </c>
      <c r="T294" s="1">
        <f>IF($O294="include",IF(AH294&gt;0,1+MAX(T295:T$2005),0),0)</f>
        <v>0</v>
      </c>
      <c r="U294" s="1">
        <f>IF($O294="include",IF(AI294&gt;0,1+MAX(U295:U$2005),0),0)</f>
        <v>0</v>
      </c>
      <c r="V294" s="1">
        <f>IF($O294="include",IF(AJ294&gt;0,1+MAX(V295:V$2005),0),0)</f>
        <v>0</v>
      </c>
      <c r="W294" s="1">
        <f>IF($O294="include",IF(AK294&gt;0,1+MAX(W295:W$2005),0),0)</f>
        <v>0</v>
      </c>
      <c r="X294" s="1">
        <f>IF($O294="include",IF(AL294&gt;0,1+MAX(X295:X$2005),0),0)</f>
        <v>0</v>
      </c>
      <c r="Y294" s="22" t="str">
        <f t="shared" si="75"/>
        <v xml:space="preserve">1 - </v>
      </c>
      <c r="AA294" s="42"/>
      <c r="AB294" s="43"/>
      <c r="AC294" s="43"/>
      <c r="AD294" s="44"/>
      <c r="AE294" s="11">
        <f t="shared" si="76"/>
        <v>0</v>
      </c>
      <c r="AF294" s="41"/>
      <c r="AG294" s="41"/>
      <c r="AH294" s="41"/>
      <c r="AI294" s="41"/>
      <c r="AJ294" s="41"/>
      <c r="AK294" s="41"/>
      <c r="AL294" s="41"/>
      <c r="BA294" s="1">
        <f t="shared" si="77"/>
        <v>0</v>
      </c>
      <c r="BB294" s="1">
        <f t="shared" si="78"/>
        <v>0</v>
      </c>
      <c r="BC294" s="1" t="str">
        <f t="shared" si="79"/>
        <v>No</v>
      </c>
      <c r="BD294" s="1">
        <f t="shared" si="80"/>
        <v>0</v>
      </c>
      <c r="BE294" s="1">
        <f t="shared" si="81"/>
        <v>0</v>
      </c>
      <c r="BF294" s="1">
        <f t="shared" si="82"/>
        <v>0</v>
      </c>
      <c r="BG294" s="1">
        <v>290</v>
      </c>
      <c r="BH294" s="1" t="e">
        <f t="shared" si="83"/>
        <v>#N/A</v>
      </c>
      <c r="BI294" s="1">
        <f t="shared" si="85"/>
        <v>2</v>
      </c>
      <c r="BJ294" s="1" t="e">
        <f t="shared" si="84"/>
        <v>#N/A</v>
      </c>
    </row>
    <row r="295" spans="1:62" x14ac:dyDescent="0.25">
      <c r="A295" s="1">
        <f t="shared" si="71"/>
        <v>1</v>
      </c>
      <c r="B295" s="1">
        <f>IF(YEAR(AD295)=$B$3,YEAR('Apartment Expenses'!AD295)&amp;" - "&amp;'Apartment Expenses'!AC295,0)</f>
        <v>0</v>
      </c>
      <c r="C295" s="1">
        <f t="shared" si="72"/>
        <v>0</v>
      </c>
      <c r="E295" s="1">
        <v>291</v>
      </c>
      <c r="F295" s="1">
        <f t="shared" si="73"/>
        <v>1</v>
      </c>
      <c r="G295" s="1">
        <f t="shared" si="69"/>
        <v>0</v>
      </c>
      <c r="H295" s="1">
        <f t="shared" si="70"/>
        <v>0</v>
      </c>
      <c r="J295" s="1" t="str">
        <f t="shared" si="74"/>
        <v>1900</v>
      </c>
      <c r="M295" s="1">
        <f>HLOOKUP('Expense History'!$AD$3,$P$4:$X$2004,ROW('Apartment Expenses'!L295)-3,0)</f>
        <v>0</v>
      </c>
      <c r="N295" s="1">
        <f>IF('Expense History'!$AD$3=Data!$G$4,'Apartment Expenses'!AE295,HLOOKUP('Expense History'!$AD$3,'Apartment Expenses'!$AE$4:$AL$2004,(ROW('Apartment Expenses'!M295)-3)))</f>
        <v>0</v>
      </c>
      <c r="O295" s="1" t="str">
        <f>IF($O$2="ALL",IF(VLOOKUP(AA295,'Expense History'!$AA$6:$AB$36,2,0)="x","include",0),IF(AND(VLOOKUP(AA295,'Expense History'!$AA$6:$AB$36,2,0)="x",AC295=$O$2),"include",0))</f>
        <v>include</v>
      </c>
      <c r="P295" s="1">
        <f>IF(O295="include",IF(AE295&gt;0,1+MAX(P296:P$2005),0),0)</f>
        <v>0</v>
      </c>
      <c r="Q295" s="1">
        <f>IF(AND(ISBLANK(AA294),AE294=0),0,(IF(MAX(Q296:Q$2005)&gt;0,0,ROW(R295))))</f>
        <v>0</v>
      </c>
      <c r="R295" s="1">
        <f>IF($O295="include",IF(AF295&gt;0,1+MAX(R296:R$2005),0),0)</f>
        <v>0</v>
      </c>
      <c r="S295" s="1">
        <f>IF($O295="include",IF(AG295&gt;0,1+MAX(S296:S$2005),0),0)</f>
        <v>0</v>
      </c>
      <c r="T295" s="1">
        <f>IF($O295="include",IF(AH295&gt;0,1+MAX(T296:T$2005),0),0)</f>
        <v>0</v>
      </c>
      <c r="U295" s="1">
        <f>IF($O295="include",IF(AI295&gt;0,1+MAX(U296:U$2005),0),0)</f>
        <v>0</v>
      </c>
      <c r="V295" s="1">
        <f>IF($O295="include",IF(AJ295&gt;0,1+MAX(V296:V$2005),0),0)</f>
        <v>0</v>
      </c>
      <c r="W295" s="1">
        <f>IF($O295="include",IF(AK295&gt;0,1+MAX(W296:W$2005),0),0)</f>
        <v>0</v>
      </c>
      <c r="X295" s="1">
        <f>IF($O295="include",IF(AL295&gt;0,1+MAX(X296:X$2005),0),0)</f>
        <v>0</v>
      </c>
      <c r="Y295" s="22" t="str">
        <f t="shared" si="75"/>
        <v xml:space="preserve">1 - </v>
      </c>
      <c r="AA295" s="42"/>
      <c r="AB295" s="43"/>
      <c r="AC295" s="43"/>
      <c r="AD295" s="44"/>
      <c r="AE295" s="11">
        <f t="shared" si="76"/>
        <v>0</v>
      </c>
      <c r="AF295" s="41"/>
      <c r="AG295" s="41"/>
      <c r="AH295" s="41"/>
      <c r="AI295" s="41"/>
      <c r="AJ295" s="41"/>
      <c r="AK295" s="41"/>
      <c r="AL295" s="41"/>
      <c r="BA295" s="1">
        <f t="shared" si="77"/>
        <v>0</v>
      </c>
      <c r="BB295" s="1">
        <f t="shared" si="78"/>
        <v>0</v>
      </c>
      <c r="BC295" s="1" t="str">
        <f t="shared" si="79"/>
        <v>No</v>
      </c>
      <c r="BD295" s="1">
        <f t="shared" si="80"/>
        <v>0</v>
      </c>
      <c r="BE295" s="1">
        <f t="shared" si="81"/>
        <v>0</v>
      </c>
      <c r="BF295" s="1">
        <f t="shared" si="82"/>
        <v>0</v>
      </c>
      <c r="BG295" s="1">
        <v>291</v>
      </c>
      <c r="BH295" s="1" t="e">
        <f t="shared" si="83"/>
        <v>#N/A</v>
      </c>
      <c r="BI295" s="1">
        <f t="shared" si="85"/>
        <v>2</v>
      </c>
      <c r="BJ295" s="1" t="e">
        <f t="shared" si="84"/>
        <v>#N/A</v>
      </c>
    </row>
    <row r="296" spans="1:62" x14ac:dyDescent="0.25">
      <c r="A296" s="1">
        <f t="shared" si="71"/>
        <v>1</v>
      </c>
      <c r="B296" s="1">
        <f>IF(YEAR(AD296)=$B$3,YEAR('Apartment Expenses'!AD296)&amp;" - "&amp;'Apartment Expenses'!AC296,0)</f>
        <v>0</v>
      </c>
      <c r="C296" s="1">
        <f t="shared" si="72"/>
        <v>0</v>
      </c>
      <c r="E296" s="1">
        <v>292</v>
      </c>
      <c r="F296" s="1">
        <f t="shared" si="73"/>
        <v>1</v>
      </c>
      <c r="G296" s="1">
        <f t="shared" si="69"/>
        <v>0</v>
      </c>
      <c r="H296" s="1">
        <f t="shared" si="70"/>
        <v>0</v>
      </c>
      <c r="J296" s="1" t="str">
        <f t="shared" si="74"/>
        <v>1900</v>
      </c>
      <c r="M296" s="1">
        <f>HLOOKUP('Expense History'!$AD$3,$P$4:$X$2004,ROW('Apartment Expenses'!L296)-3,0)</f>
        <v>0</v>
      </c>
      <c r="N296" s="1">
        <f>IF('Expense History'!$AD$3=Data!$G$4,'Apartment Expenses'!AE296,HLOOKUP('Expense History'!$AD$3,'Apartment Expenses'!$AE$4:$AL$2004,(ROW('Apartment Expenses'!M296)-3)))</f>
        <v>0</v>
      </c>
      <c r="O296" s="1" t="str">
        <f>IF($O$2="ALL",IF(VLOOKUP(AA296,'Expense History'!$AA$6:$AB$36,2,0)="x","include",0),IF(AND(VLOOKUP(AA296,'Expense History'!$AA$6:$AB$36,2,0)="x",AC296=$O$2),"include",0))</f>
        <v>include</v>
      </c>
      <c r="P296" s="1">
        <f>IF(O296="include",IF(AE296&gt;0,1+MAX(P297:P$2005),0),0)</f>
        <v>0</v>
      </c>
      <c r="Q296" s="1">
        <f>IF(AND(ISBLANK(AA295),AE295=0),0,(IF(MAX(Q297:Q$2005)&gt;0,0,ROW(R296))))</f>
        <v>0</v>
      </c>
      <c r="R296" s="1">
        <f>IF($O296="include",IF(AF296&gt;0,1+MAX(R297:R$2005),0),0)</f>
        <v>0</v>
      </c>
      <c r="S296" s="1">
        <f>IF($O296="include",IF(AG296&gt;0,1+MAX(S297:S$2005),0),0)</f>
        <v>0</v>
      </c>
      <c r="T296" s="1">
        <f>IF($O296="include",IF(AH296&gt;0,1+MAX(T297:T$2005),0),0)</f>
        <v>0</v>
      </c>
      <c r="U296" s="1">
        <f>IF($O296="include",IF(AI296&gt;0,1+MAX(U297:U$2005),0),0)</f>
        <v>0</v>
      </c>
      <c r="V296" s="1">
        <f>IF($O296="include",IF(AJ296&gt;0,1+MAX(V297:V$2005),0),0)</f>
        <v>0</v>
      </c>
      <c r="W296" s="1">
        <f>IF($O296="include",IF(AK296&gt;0,1+MAX(W297:W$2005),0),0)</f>
        <v>0</v>
      </c>
      <c r="X296" s="1">
        <f>IF($O296="include",IF(AL296&gt;0,1+MAX(X297:X$2005),0),0)</f>
        <v>0</v>
      </c>
      <c r="Y296" s="22" t="str">
        <f t="shared" si="75"/>
        <v xml:space="preserve">1 - </v>
      </c>
      <c r="AA296" s="42"/>
      <c r="AB296" s="43"/>
      <c r="AC296" s="43"/>
      <c r="AD296" s="44"/>
      <c r="AE296" s="11">
        <f t="shared" si="76"/>
        <v>0</v>
      </c>
      <c r="AF296" s="41"/>
      <c r="AG296" s="41"/>
      <c r="AH296" s="41"/>
      <c r="AI296" s="41"/>
      <c r="AJ296" s="41"/>
      <c r="AK296" s="41"/>
      <c r="AL296" s="41"/>
      <c r="BA296" s="1">
        <f t="shared" si="77"/>
        <v>0</v>
      </c>
      <c r="BB296" s="1">
        <f t="shared" si="78"/>
        <v>0</v>
      </c>
      <c r="BC296" s="1" t="str">
        <f t="shared" si="79"/>
        <v>No</v>
      </c>
      <c r="BD296" s="1">
        <f t="shared" si="80"/>
        <v>0</v>
      </c>
      <c r="BE296" s="1">
        <f t="shared" si="81"/>
        <v>0</v>
      </c>
      <c r="BF296" s="1">
        <f t="shared" si="82"/>
        <v>0</v>
      </c>
      <c r="BG296" s="1">
        <v>292</v>
      </c>
      <c r="BH296" s="1" t="e">
        <f t="shared" si="83"/>
        <v>#N/A</v>
      </c>
      <c r="BI296" s="1">
        <f t="shared" si="85"/>
        <v>2</v>
      </c>
      <c r="BJ296" s="1" t="e">
        <f t="shared" si="84"/>
        <v>#N/A</v>
      </c>
    </row>
    <row r="297" spans="1:62" x14ac:dyDescent="0.25">
      <c r="A297" s="1">
        <f t="shared" si="71"/>
        <v>1</v>
      </c>
      <c r="B297" s="1">
        <f>IF(YEAR(AD297)=$B$3,YEAR('Apartment Expenses'!AD297)&amp;" - "&amp;'Apartment Expenses'!AC297,0)</f>
        <v>0</v>
      </c>
      <c r="C297" s="1">
        <f t="shared" si="72"/>
        <v>0</v>
      </c>
      <c r="E297" s="1">
        <v>293</v>
      </c>
      <c r="F297" s="1">
        <f t="shared" si="73"/>
        <v>1</v>
      </c>
      <c r="G297" s="1">
        <f t="shared" si="69"/>
        <v>0</v>
      </c>
      <c r="H297" s="1">
        <f t="shared" si="70"/>
        <v>0</v>
      </c>
      <c r="J297" s="1" t="str">
        <f t="shared" si="74"/>
        <v>1900</v>
      </c>
      <c r="M297" s="1">
        <f>HLOOKUP('Expense History'!$AD$3,$P$4:$X$2004,ROW('Apartment Expenses'!L297)-3,0)</f>
        <v>0</v>
      </c>
      <c r="N297" s="1">
        <f>IF('Expense History'!$AD$3=Data!$G$4,'Apartment Expenses'!AE297,HLOOKUP('Expense History'!$AD$3,'Apartment Expenses'!$AE$4:$AL$2004,(ROW('Apartment Expenses'!M297)-3)))</f>
        <v>0</v>
      </c>
      <c r="O297" s="1" t="str">
        <f>IF($O$2="ALL",IF(VLOOKUP(AA297,'Expense History'!$AA$6:$AB$36,2,0)="x","include",0),IF(AND(VLOOKUP(AA297,'Expense History'!$AA$6:$AB$36,2,0)="x",AC297=$O$2),"include",0))</f>
        <v>include</v>
      </c>
      <c r="P297" s="1">
        <f>IF(O297="include",IF(AE297&gt;0,1+MAX(P298:P$2005),0),0)</f>
        <v>0</v>
      </c>
      <c r="Q297" s="1">
        <f>IF(AND(ISBLANK(AA296),AE296=0),0,(IF(MAX(Q298:Q$2005)&gt;0,0,ROW(R297))))</f>
        <v>0</v>
      </c>
      <c r="R297" s="1">
        <f>IF($O297="include",IF(AF297&gt;0,1+MAX(R298:R$2005),0),0)</f>
        <v>0</v>
      </c>
      <c r="S297" s="1">
        <f>IF($O297="include",IF(AG297&gt;0,1+MAX(S298:S$2005),0),0)</f>
        <v>0</v>
      </c>
      <c r="T297" s="1">
        <f>IF($O297="include",IF(AH297&gt;0,1+MAX(T298:T$2005),0),0)</f>
        <v>0</v>
      </c>
      <c r="U297" s="1">
        <f>IF($O297="include",IF(AI297&gt;0,1+MAX(U298:U$2005),0),0)</f>
        <v>0</v>
      </c>
      <c r="V297" s="1">
        <f>IF($O297="include",IF(AJ297&gt;0,1+MAX(V298:V$2005),0),0)</f>
        <v>0</v>
      </c>
      <c r="W297" s="1">
        <f>IF($O297="include",IF(AK297&gt;0,1+MAX(W298:W$2005),0),0)</f>
        <v>0</v>
      </c>
      <c r="X297" s="1">
        <f>IF($O297="include",IF(AL297&gt;0,1+MAX(X298:X$2005),0),0)</f>
        <v>0</v>
      </c>
      <c r="Y297" s="22" t="str">
        <f t="shared" si="75"/>
        <v xml:space="preserve">1 - </v>
      </c>
      <c r="AA297" s="42"/>
      <c r="AB297" s="43"/>
      <c r="AC297" s="43"/>
      <c r="AD297" s="44"/>
      <c r="AE297" s="11">
        <f t="shared" si="76"/>
        <v>0</v>
      </c>
      <c r="AF297" s="41"/>
      <c r="AG297" s="41"/>
      <c r="AH297" s="41"/>
      <c r="AI297" s="41"/>
      <c r="AJ297" s="41"/>
      <c r="AK297" s="41"/>
      <c r="AL297" s="41"/>
      <c r="BA297" s="1">
        <f t="shared" si="77"/>
        <v>0</v>
      </c>
      <c r="BB297" s="1">
        <f t="shared" si="78"/>
        <v>0</v>
      </c>
      <c r="BC297" s="1" t="str">
        <f t="shared" si="79"/>
        <v>No</v>
      </c>
      <c r="BD297" s="1">
        <f t="shared" si="80"/>
        <v>0</v>
      </c>
      <c r="BE297" s="1">
        <f t="shared" si="81"/>
        <v>0</v>
      </c>
      <c r="BF297" s="1">
        <f t="shared" si="82"/>
        <v>0</v>
      </c>
      <c r="BG297" s="1">
        <v>293</v>
      </c>
      <c r="BH297" s="1" t="e">
        <f t="shared" si="83"/>
        <v>#N/A</v>
      </c>
      <c r="BI297" s="1">
        <f t="shared" si="85"/>
        <v>2</v>
      </c>
      <c r="BJ297" s="1" t="e">
        <f t="shared" si="84"/>
        <v>#N/A</v>
      </c>
    </row>
    <row r="298" spans="1:62" x14ac:dyDescent="0.25">
      <c r="A298" s="1">
        <f t="shared" si="71"/>
        <v>1</v>
      </c>
      <c r="B298" s="1">
        <f>IF(YEAR(AD298)=$B$3,YEAR('Apartment Expenses'!AD298)&amp;" - "&amp;'Apartment Expenses'!AC298,0)</f>
        <v>0</v>
      </c>
      <c r="C298" s="1">
        <f t="shared" si="72"/>
        <v>0</v>
      </c>
      <c r="E298" s="1">
        <v>294</v>
      </c>
      <c r="F298" s="1">
        <f t="shared" si="73"/>
        <v>1</v>
      </c>
      <c r="G298" s="1">
        <f t="shared" si="69"/>
        <v>0</v>
      </c>
      <c r="H298" s="1">
        <f t="shared" si="70"/>
        <v>0</v>
      </c>
      <c r="J298" s="1" t="str">
        <f t="shared" si="74"/>
        <v>1900</v>
      </c>
      <c r="M298" s="1">
        <f>HLOOKUP('Expense History'!$AD$3,$P$4:$X$2004,ROW('Apartment Expenses'!L298)-3,0)</f>
        <v>0</v>
      </c>
      <c r="N298" s="1">
        <f>IF('Expense History'!$AD$3=Data!$G$4,'Apartment Expenses'!AE298,HLOOKUP('Expense History'!$AD$3,'Apartment Expenses'!$AE$4:$AL$2004,(ROW('Apartment Expenses'!M298)-3)))</f>
        <v>0</v>
      </c>
      <c r="O298" s="1" t="str">
        <f>IF($O$2="ALL",IF(VLOOKUP(AA298,'Expense History'!$AA$6:$AB$36,2,0)="x","include",0),IF(AND(VLOOKUP(AA298,'Expense History'!$AA$6:$AB$36,2,0)="x",AC298=$O$2),"include",0))</f>
        <v>include</v>
      </c>
      <c r="P298" s="1">
        <f>IF(O298="include",IF(AE298&gt;0,1+MAX(P299:P$2005),0),0)</f>
        <v>0</v>
      </c>
      <c r="Q298" s="1">
        <f>IF(AND(ISBLANK(AA297),AE297=0),0,(IF(MAX(Q299:Q$2005)&gt;0,0,ROW(R298))))</f>
        <v>0</v>
      </c>
      <c r="R298" s="1">
        <f>IF($O298="include",IF(AF298&gt;0,1+MAX(R299:R$2005),0),0)</f>
        <v>0</v>
      </c>
      <c r="S298" s="1">
        <f>IF($O298="include",IF(AG298&gt;0,1+MAX(S299:S$2005),0),0)</f>
        <v>0</v>
      </c>
      <c r="T298" s="1">
        <f>IF($O298="include",IF(AH298&gt;0,1+MAX(T299:T$2005),0),0)</f>
        <v>0</v>
      </c>
      <c r="U298" s="1">
        <f>IF($O298="include",IF(AI298&gt;0,1+MAX(U299:U$2005),0),0)</f>
        <v>0</v>
      </c>
      <c r="V298" s="1">
        <f>IF($O298="include",IF(AJ298&gt;0,1+MAX(V299:V$2005),0),0)</f>
        <v>0</v>
      </c>
      <c r="W298" s="1">
        <f>IF($O298="include",IF(AK298&gt;0,1+MAX(W299:W$2005),0),0)</f>
        <v>0</v>
      </c>
      <c r="X298" s="1">
        <f>IF($O298="include",IF(AL298&gt;0,1+MAX(X299:X$2005),0),0)</f>
        <v>0</v>
      </c>
      <c r="Y298" s="22" t="str">
        <f t="shared" si="75"/>
        <v xml:space="preserve">1 - </v>
      </c>
      <c r="AA298" s="42"/>
      <c r="AB298" s="43"/>
      <c r="AC298" s="43"/>
      <c r="AD298" s="44"/>
      <c r="AE298" s="11">
        <f t="shared" si="76"/>
        <v>0</v>
      </c>
      <c r="AF298" s="41"/>
      <c r="AG298" s="41"/>
      <c r="AH298" s="41"/>
      <c r="AI298" s="41"/>
      <c r="AJ298" s="41"/>
      <c r="AK298" s="41"/>
      <c r="AL298" s="41"/>
      <c r="BA298" s="1">
        <f t="shared" si="77"/>
        <v>0</v>
      </c>
      <c r="BB298" s="1">
        <f t="shared" si="78"/>
        <v>0</v>
      </c>
      <c r="BC298" s="1" t="str">
        <f t="shared" si="79"/>
        <v>No</v>
      </c>
      <c r="BD298" s="1">
        <f t="shared" si="80"/>
        <v>0</v>
      </c>
      <c r="BE298" s="1">
        <f t="shared" si="81"/>
        <v>0</v>
      </c>
      <c r="BF298" s="1">
        <f t="shared" si="82"/>
        <v>0</v>
      </c>
      <c r="BG298" s="1">
        <v>294</v>
      </c>
      <c r="BH298" s="1" t="e">
        <f t="shared" si="83"/>
        <v>#N/A</v>
      </c>
      <c r="BI298" s="1">
        <f t="shared" si="85"/>
        <v>2</v>
      </c>
      <c r="BJ298" s="1" t="e">
        <f t="shared" si="84"/>
        <v>#N/A</v>
      </c>
    </row>
    <row r="299" spans="1:62" x14ac:dyDescent="0.25">
      <c r="A299" s="1">
        <f t="shared" si="71"/>
        <v>1</v>
      </c>
      <c r="B299" s="1">
        <f>IF(YEAR(AD299)=$B$3,YEAR('Apartment Expenses'!AD299)&amp;" - "&amp;'Apartment Expenses'!AC299,0)</f>
        <v>0</v>
      </c>
      <c r="C299" s="1">
        <f t="shared" si="72"/>
        <v>0</v>
      </c>
      <c r="E299" s="1">
        <v>295</v>
      </c>
      <c r="F299" s="1">
        <f t="shared" si="73"/>
        <v>1</v>
      </c>
      <c r="G299" s="1">
        <f t="shared" si="69"/>
        <v>0</v>
      </c>
      <c r="H299" s="1">
        <f t="shared" si="70"/>
        <v>0</v>
      </c>
      <c r="J299" s="1" t="str">
        <f t="shared" si="74"/>
        <v>1900</v>
      </c>
      <c r="M299" s="1">
        <f>HLOOKUP('Expense History'!$AD$3,$P$4:$X$2004,ROW('Apartment Expenses'!L299)-3,0)</f>
        <v>0</v>
      </c>
      <c r="N299" s="1">
        <f>IF('Expense History'!$AD$3=Data!$G$4,'Apartment Expenses'!AE299,HLOOKUP('Expense History'!$AD$3,'Apartment Expenses'!$AE$4:$AL$2004,(ROW('Apartment Expenses'!M299)-3)))</f>
        <v>0</v>
      </c>
      <c r="O299" s="1" t="str">
        <f>IF($O$2="ALL",IF(VLOOKUP(AA299,'Expense History'!$AA$6:$AB$36,2,0)="x","include",0),IF(AND(VLOOKUP(AA299,'Expense History'!$AA$6:$AB$36,2,0)="x",AC299=$O$2),"include",0))</f>
        <v>include</v>
      </c>
      <c r="P299" s="1">
        <f>IF(O299="include",IF(AE299&gt;0,1+MAX(P300:P$2005),0),0)</f>
        <v>0</v>
      </c>
      <c r="Q299" s="1">
        <f>IF(AND(ISBLANK(AA298),AE298=0),0,(IF(MAX(Q300:Q$2005)&gt;0,0,ROW(R299))))</f>
        <v>0</v>
      </c>
      <c r="R299" s="1">
        <f>IF($O299="include",IF(AF299&gt;0,1+MAX(R300:R$2005),0),0)</f>
        <v>0</v>
      </c>
      <c r="S299" s="1">
        <f>IF($O299="include",IF(AG299&gt;0,1+MAX(S300:S$2005),0),0)</f>
        <v>0</v>
      </c>
      <c r="T299" s="1">
        <f>IF($O299="include",IF(AH299&gt;0,1+MAX(T300:T$2005),0),0)</f>
        <v>0</v>
      </c>
      <c r="U299" s="1">
        <f>IF($O299="include",IF(AI299&gt;0,1+MAX(U300:U$2005),0),0)</f>
        <v>0</v>
      </c>
      <c r="V299" s="1">
        <f>IF($O299="include",IF(AJ299&gt;0,1+MAX(V300:V$2005),0),0)</f>
        <v>0</v>
      </c>
      <c r="W299" s="1">
        <f>IF($O299="include",IF(AK299&gt;0,1+MAX(W300:W$2005),0),0)</f>
        <v>0</v>
      </c>
      <c r="X299" s="1">
        <f>IF($O299="include",IF(AL299&gt;0,1+MAX(X300:X$2005),0),0)</f>
        <v>0</v>
      </c>
      <c r="Y299" s="22" t="str">
        <f t="shared" si="75"/>
        <v xml:space="preserve">1 - </v>
      </c>
      <c r="AA299" s="42"/>
      <c r="AB299" s="43"/>
      <c r="AC299" s="43"/>
      <c r="AD299" s="44"/>
      <c r="AE299" s="11">
        <f t="shared" si="76"/>
        <v>0</v>
      </c>
      <c r="AF299" s="41"/>
      <c r="AG299" s="41"/>
      <c r="AH299" s="41"/>
      <c r="AI299" s="41"/>
      <c r="AJ299" s="41"/>
      <c r="AK299" s="41"/>
      <c r="AL299" s="41"/>
      <c r="BA299" s="1">
        <f t="shared" si="77"/>
        <v>0</v>
      </c>
      <c r="BB299" s="1">
        <f t="shared" si="78"/>
        <v>0</v>
      </c>
      <c r="BC299" s="1" t="str">
        <f t="shared" si="79"/>
        <v>No</v>
      </c>
      <c r="BD299" s="1">
        <f t="shared" si="80"/>
        <v>0</v>
      </c>
      <c r="BE299" s="1">
        <f t="shared" si="81"/>
        <v>0</v>
      </c>
      <c r="BF299" s="1">
        <f t="shared" si="82"/>
        <v>0</v>
      </c>
      <c r="BG299" s="1">
        <v>295</v>
      </c>
      <c r="BH299" s="1" t="e">
        <f t="shared" si="83"/>
        <v>#N/A</v>
      </c>
      <c r="BI299" s="1">
        <f t="shared" si="85"/>
        <v>2</v>
      </c>
      <c r="BJ299" s="1" t="e">
        <f t="shared" si="84"/>
        <v>#N/A</v>
      </c>
    </row>
    <row r="300" spans="1:62" x14ac:dyDescent="0.25">
      <c r="A300" s="1">
        <f t="shared" si="71"/>
        <v>1</v>
      </c>
      <c r="B300" s="1">
        <f>IF(YEAR(AD300)=$B$3,YEAR('Apartment Expenses'!AD300)&amp;" - "&amp;'Apartment Expenses'!AC300,0)</f>
        <v>0</v>
      </c>
      <c r="C300" s="1">
        <f t="shared" si="72"/>
        <v>0</v>
      </c>
      <c r="E300" s="1">
        <v>296</v>
      </c>
      <c r="F300" s="1">
        <f t="shared" si="73"/>
        <v>1</v>
      </c>
      <c r="G300" s="1">
        <f t="shared" si="69"/>
        <v>0</v>
      </c>
      <c r="H300" s="1">
        <f t="shared" si="70"/>
        <v>0</v>
      </c>
      <c r="J300" s="1" t="str">
        <f t="shared" si="74"/>
        <v>1900</v>
      </c>
      <c r="M300" s="1">
        <f>HLOOKUP('Expense History'!$AD$3,$P$4:$X$2004,ROW('Apartment Expenses'!L300)-3,0)</f>
        <v>0</v>
      </c>
      <c r="N300" s="1">
        <f>IF('Expense History'!$AD$3=Data!$G$4,'Apartment Expenses'!AE300,HLOOKUP('Expense History'!$AD$3,'Apartment Expenses'!$AE$4:$AL$2004,(ROW('Apartment Expenses'!M300)-3)))</f>
        <v>0</v>
      </c>
      <c r="O300" s="1" t="str">
        <f>IF($O$2="ALL",IF(VLOOKUP(AA300,'Expense History'!$AA$6:$AB$36,2,0)="x","include",0),IF(AND(VLOOKUP(AA300,'Expense History'!$AA$6:$AB$36,2,0)="x",AC300=$O$2),"include",0))</f>
        <v>include</v>
      </c>
      <c r="P300" s="1">
        <f>IF(O300="include",IF(AE300&gt;0,1+MAX(P301:P$2005),0),0)</f>
        <v>0</v>
      </c>
      <c r="Q300" s="1">
        <f>IF(AND(ISBLANK(AA299),AE299=0),0,(IF(MAX(Q301:Q$2005)&gt;0,0,ROW(R300))))</f>
        <v>0</v>
      </c>
      <c r="R300" s="1">
        <f>IF($O300="include",IF(AF300&gt;0,1+MAX(R301:R$2005),0),0)</f>
        <v>0</v>
      </c>
      <c r="S300" s="1">
        <f>IF($O300="include",IF(AG300&gt;0,1+MAX(S301:S$2005),0),0)</f>
        <v>0</v>
      </c>
      <c r="T300" s="1">
        <f>IF($O300="include",IF(AH300&gt;0,1+MAX(T301:T$2005),0),0)</f>
        <v>0</v>
      </c>
      <c r="U300" s="1">
        <f>IF($O300="include",IF(AI300&gt;0,1+MAX(U301:U$2005),0),0)</f>
        <v>0</v>
      </c>
      <c r="V300" s="1">
        <f>IF($O300="include",IF(AJ300&gt;0,1+MAX(V301:V$2005),0),0)</f>
        <v>0</v>
      </c>
      <c r="W300" s="1">
        <f>IF($O300="include",IF(AK300&gt;0,1+MAX(W301:W$2005),0),0)</f>
        <v>0</v>
      </c>
      <c r="X300" s="1">
        <f>IF($O300="include",IF(AL300&gt;0,1+MAX(X301:X$2005),0),0)</f>
        <v>0</v>
      </c>
      <c r="Y300" s="22" t="str">
        <f t="shared" si="75"/>
        <v xml:space="preserve">1 - </v>
      </c>
      <c r="AA300" s="42"/>
      <c r="AB300" s="43"/>
      <c r="AC300" s="43"/>
      <c r="AD300" s="44"/>
      <c r="AE300" s="11">
        <f t="shared" si="76"/>
        <v>0</v>
      </c>
      <c r="AF300" s="41"/>
      <c r="AG300" s="41"/>
      <c r="AH300" s="41"/>
      <c r="AI300" s="41"/>
      <c r="AJ300" s="41"/>
      <c r="AK300" s="41"/>
      <c r="AL300" s="41"/>
      <c r="BA300" s="1">
        <f t="shared" si="77"/>
        <v>0</v>
      </c>
      <c r="BB300" s="1">
        <f t="shared" si="78"/>
        <v>0</v>
      </c>
      <c r="BC300" s="1" t="str">
        <f t="shared" si="79"/>
        <v>No</v>
      </c>
      <c r="BD300" s="1">
        <f t="shared" si="80"/>
        <v>0</v>
      </c>
      <c r="BE300" s="1">
        <f t="shared" si="81"/>
        <v>0</v>
      </c>
      <c r="BF300" s="1">
        <f t="shared" si="82"/>
        <v>0</v>
      </c>
      <c r="BG300" s="1">
        <v>296</v>
      </c>
      <c r="BH300" s="1" t="e">
        <f t="shared" si="83"/>
        <v>#N/A</v>
      </c>
      <c r="BI300" s="1">
        <f t="shared" si="85"/>
        <v>2</v>
      </c>
      <c r="BJ300" s="1" t="e">
        <f t="shared" si="84"/>
        <v>#N/A</v>
      </c>
    </row>
    <row r="301" spans="1:62" x14ac:dyDescent="0.25">
      <c r="A301" s="1">
        <f t="shared" si="71"/>
        <v>1</v>
      </c>
      <c r="B301" s="1">
        <f>IF(YEAR(AD301)=$B$3,YEAR('Apartment Expenses'!AD301)&amp;" - "&amp;'Apartment Expenses'!AC301,0)</f>
        <v>0</v>
      </c>
      <c r="C301" s="1">
        <f t="shared" si="72"/>
        <v>0</v>
      </c>
      <c r="E301" s="1">
        <v>297</v>
      </c>
      <c r="F301" s="1">
        <f t="shared" si="73"/>
        <v>1</v>
      </c>
      <c r="G301" s="1">
        <f t="shared" si="69"/>
        <v>0</v>
      </c>
      <c r="H301" s="1">
        <f t="shared" si="70"/>
        <v>0</v>
      </c>
      <c r="J301" s="1" t="str">
        <f t="shared" si="74"/>
        <v>1900</v>
      </c>
      <c r="M301" s="1">
        <f>HLOOKUP('Expense History'!$AD$3,$P$4:$X$2004,ROW('Apartment Expenses'!L301)-3,0)</f>
        <v>0</v>
      </c>
      <c r="N301" s="1">
        <f>IF('Expense History'!$AD$3=Data!$G$4,'Apartment Expenses'!AE301,HLOOKUP('Expense History'!$AD$3,'Apartment Expenses'!$AE$4:$AL$2004,(ROW('Apartment Expenses'!M301)-3)))</f>
        <v>0</v>
      </c>
      <c r="O301" s="1" t="str">
        <f>IF($O$2="ALL",IF(VLOOKUP(AA301,'Expense History'!$AA$6:$AB$36,2,0)="x","include",0),IF(AND(VLOOKUP(AA301,'Expense History'!$AA$6:$AB$36,2,0)="x",AC301=$O$2),"include",0))</f>
        <v>include</v>
      </c>
      <c r="P301" s="1">
        <f>IF(O301="include",IF(AE301&gt;0,1+MAX(P302:P$2005),0),0)</f>
        <v>0</v>
      </c>
      <c r="Q301" s="1">
        <f>IF(AND(ISBLANK(AA300),AE300=0),0,(IF(MAX(Q302:Q$2005)&gt;0,0,ROW(R301))))</f>
        <v>0</v>
      </c>
      <c r="R301" s="1">
        <f>IF($O301="include",IF(AF301&gt;0,1+MAX(R302:R$2005),0),0)</f>
        <v>0</v>
      </c>
      <c r="S301" s="1">
        <f>IF($O301="include",IF(AG301&gt;0,1+MAX(S302:S$2005),0),0)</f>
        <v>0</v>
      </c>
      <c r="T301" s="1">
        <f>IF($O301="include",IF(AH301&gt;0,1+MAX(T302:T$2005),0),0)</f>
        <v>0</v>
      </c>
      <c r="U301" s="1">
        <f>IF($O301="include",IF(AI301&gt;0,1+MAX(U302:U$2005),0),0)</f>
        <v>0</v>
      </c>
      <c r="V301" s="1">
        <f>IF($O301="include",IF(AJ301&gt;0,1+MAX(V302:V$2005),0),0)</f>
        <v>0</v>
      </c>
      <c r="W301" s="1">
        <f>IF($O301="include",IF(AK301&gt;0,1+MAX(W302:W$2005),0),0)</f>
        <v>0</v>
      </c>
      <c r="X301" s="1">
        <f>IF($O301="include",IF(AL301&gt;0,1+MAX(X302:X$2005),0),0)</f>
        <v>0</v>
      </c>
      <c r="Y301" s="22" t="str">
        <f t="shared" si="75"/>
        <v xml:space="preserve">1 - </v>
      </c>
      <c r="AA301" s="42"/>
      <c r="AB301" s="43"/>
      <c r="AC301" s="43"/>
      <c r="AD301" s="44"/>
      <c r="AE301" s="11">
        <f t="shared" si="76"/>
        <v>0</v>
      </c>
      <c r="AF301" s="41"/>
      <c r="AG301" s="41"/>
      <c r="AH301" s="41"/>
      <c r="AI301" s="41"/>
      <c r="AJ301" s="41"/>
      <c r="AK301" s="41"/>
      <c r="AL301" s="41"/>
      <c r="BA301" s="1">
        <f t="shared" si="77"/>
        <v>0</v>
      </c>
      <c r="BB301" s="1">
        <f t="shared" si="78"/>
        <v>0</v>
      </c>
      <c r="BC301" s="1" t="str">
        <f t="shared" si="79"/>
        <v>No</v>
      </c>
      <c r="BD301" s="1">
        <f t="shared" si="80"/>
        <v>0</v>
      </c>
      <c r="BE301" s="1">
        <f t="shared" si="81"/>
        <v>0</v>
      </c>
      <c r="BF301" s="1">
        <f t="shared" si="82"/>
        <v>0</v>
      </c>
      <c r="BG301" s="1">
        <v>297</v>
      </c>
      <c r="BH301" s="1" t="e">
        <f t="shared" si="83"/>
        <v>#N/A</v>
      </c>
      <c r="BI301" s="1">
        <f t="shared" si="85"/>
        <v>2</v>
      </c>
      <c r="BJ301" s="1" t="e">
        <f t="shared" si="84"/>
        <v>#N/A</v>
      </c>
    </row>
    <row r="302" spans="1:62" x14ac:dyDescent="0.25">
      <c r="A302" s="1">
        <f t="shared" si="71"/>
        <v>1</v>
      </c>
      <c r="B302" s="1">
        <f>IF(YEAR(AD302)=$B$3,YEAR('Apartment Expenses'!AD302)&amp;" - "&amp;'Apartment Expenses'!AC302,0)</f>
        <v>0</v>
      </c>
      <c r="C302" s="1">
        <f t="shared" si="72"/>
        <v>0</v>
      </c>
      <c r="E302" s="1">
        <v>298</v>
      </c>
      <c r="F302" s="1">
        <f t="shared" si="73"/>
        <v>1</v>
      </c>
      <c r="G302" s="1">
        <f t="shared" si="69"/>
        <v>0</v>
      </c>
      <c r="H302" s="1">
        <f t="shared" si="70"/>
        <v>0</v>
      </c>
      <c r="J302" s="1" t="str">
        <f t="shared" si="74"/>
        <v>1900</v>
      </c>
      <c r="M302" s="1">
        <f>HLOOKUP('Expense History'!$AD$3,$P$4:$X$2004,ROW('Apartment Expenses'!L302)-3,0)</f>
        <v>0</v>
      </c>
      <c r="N302" s="1">
        <f>IF('Expense History'!$AD$3=Data!$G$4,'Apartment Expenses'!AE302,HLOOKUP('Expense History'!$AD$3,'Apartment Expenses'!$AE$4:$AL$2004,(ROW('Apartment Expenses'!M302)-3)))</f>
        <v>0</v>
      </c>
      <c r="O302" s="1" t="str">
        <f>IF($O$2="ALL",IF(VLOOKUP(AA302,'Expense History'!$AA$6:$AB$36,2,0)="x","include",0),IF(AND(VLOOKUP(AA302,'Expense History'!$AA$6:$AB$36,2,0)="x",AC302=$O$2),"include",0))</f>
        <v>include</v>
      </c>
      <c r="P302" s="1">
        <f>IF(O302="include",IF(AE302&gt;0,1+MAX(P303:P$2005),0),0)</f>
        <v>0</v>
      </c>
      <c r="Q302" s="1">
        <f>IF(AND(ISBLANK(AA301),AE301=0),0,(IF(MAX(Q303:Q$2005)&gt;0,0,ROW(R302))))</f>
        <v>0</v>
      </c>
      <c r="R302" s="1">
        <f>IF($O302="include",IF(AF302&gt;0,1+MAX(R303:R$2005),0),0)</f>
        <v>0</v>
      </c>
      <c r="S302" s="1">
        <f>IF($O302="include",IF(AG302&gt;0,1+MAX(S303:S$2005),0),0)</f>
        <v>0</v>
      </c>
      <c r="T302" s="1">
        <f>IF($O302="include",IF(AH302&gt;0,1+MAX(T303:T$2005),0),0)</f>
        <v>0</v>
      </c>
      <c r="U302" s="1">
        <f>IF($O302="include",IF(AI302&gt;0,1+MAX(U303:U$2005),0),0)</f>
        <v>0</v>
      </c>
      <c r="V302" s="1">
        <f>IF($O302="include",IF(AJ302&gt;0,1+MAX(V303:V$2005),0),0)</f>
        <v>0</v>
      </c>
      <c r="W302" s="1">
        <f>IF($O302="include",IF(AK302&gt;0,1+MAX(W303:W$2005),0),0)</f>
        <v>0</v>
      </c>
      <c r="X302" s="1">
        <f>IF($O302="include",IF(AL302&gt;0,1+MAX(X303:X$2005),0),0)</f>
        <v>0</v>
      </c>
      <c r="Y302" s="22" t="str">
        <f t="shared" si="75"/>
        <v xml:space="preserve">1 - </v>
      </c>
      <c r="AA302" s="42"/>
      <c r="AB302" s="43"/>
      <c r="AC302" s="43"/>
      <c r="AD302" s="44"/>
      <c r="AE302" s="11">
        <f t="shared" si="76"/>
        <v>0</v>
      </c>
      <c r="AF302" s="41"/>
      <c r="AG302" s="41"/>
      <c r="AH302" s="41"/>
      <c r="AI302" s="41"/>
      <c r="AJ302" s="41"/>
      <c r="AK302" s="41"/>
      <c r="AL302" s="41"/>
      <c r="BA302" s="1">
        <f t="shared" si="77"/>
        <v>0</v>
      </c>
      <c r="BB302" s="1">
        <f t="shared" si="78"/>
        <v>0</v>
      </c>
      <c r="BC302" s="1" t="str">
        <f t="shared" si="79"/>
        <v>No</v>
      </c>
      <c r="BD302" s="1">
        <f t="shared" si="80"/>
        <v>0</v>
      </c>
      <c r="BE302" s="1">
        <f t="shared" si="81"/>
        <v>0</v>
      </c>
      <c r="BF302" s="1">
        <f t="shared" si="82"/>
        <v>0</v>
      </c>
      <c r="BG302" s="1">
        <v>298</v>
      </c>
      <c r="BH302" s="1" t="e">
        <f t="shared" si="83"/>
        <v>#N/A</v>
      </c>
      <c r="BI302" s="1">
        <f t="shared" si="85"/>
        <v>2</v>
      </c>
      <c r="BJ302" s="1" t="e">
        <f t="shared" si="84"/>
        <v>#N/A</v>
      </c>
    </row>
    <row r="303" spans="1:62" x14ac:dyDescent="0.25">
      <c r="A303" s="1">
        <f t="shared" si="71"/>
        <v>1</v>
      </c>
      <c r="B303" s="1">
        <f>IF(YEAR(AD303)=$B$3,YEAR('Apartment Expenses'!AD303)&amp;" - "&amp;'Apartment Expenses'!AC303,0)</f>
        <v>0</v>
      </c>
      <c r="C303" s="1">
        <f t="shared" si="72"/>
        <v>0</v>
      </c>
      <c r="E303" s="1">
        <v>299</v>
      </c>
      <c r="F303" s="1">
        <f t="shared" si="73"/>
        <v>1</v>
      </c>
      <c r="G303" s="1">
        <f t="shared" si="69"/>
        <v>0</v>
      </c>
      <c r="H303" s="1">
        <f t="shared" si="70"/>
        <v>0</v>
      </c>
      <c r="J303" s="1" t="str">
        <f t="shared" si="74"/>
        <v>1900</v>
      </c>
      <c r="M303" s="1">
        <f>HLOOKUP('Expense History'!$AD$3,$P$4:$X$2004,ROW('Apartment Expenses'!L303)-3,0)</f>
        <v>0</v>
      </c>
      <c r="N303" s="1">
        <f>IF('Expense History'!$AD$3=Data!$G$4,'Apartment Expenses'!AE303,HLOOKUP('Expense History'!$AD$3,'Apartment Expenses'!$AE$4:$AL$2004,(ROW('Apartment Expenses'!M303)-3)))</f>
        <v>0</v>
      </c>
      <c r="O303" s="1" t="str">
        <f>IF($O$2="ALL",IF(VLOOKUP(AA303,'Expense History'!$AA$6:$AB$36,2,0)="x","include",0),IF(AND(VLOOKUP(AA303,'Expense History'!$AA$6:$AB$36,2,0)="x",AC303=$O$2),"include",0))</f>
        <v>include</v>
      </c>
      <c r="P303" s="1">
        <f>IF(O303="include",IF(AE303&gt;0,1+MAX(P304:P$2005),0),0)</f>
        <v>0</v>
      </c>
      <c r="Q303" s="1">
        <f>IF(AND(ISBLANK(AA302),AE302=0),0,(IF(MAX(Q304:Q$2005)&gt;0,0,ROW(R303))))</f>
        <v>0</v>
      </c>
      <c r="R303" s="1">
        <f>IF($O303="include",IF(AF303&gt;0,1+MAX(R304:R$2005),0),0)</f>
        <v>0</v>
      </c>
      <c r="S303" s="1">
        <f>IF($O303="include",IF(AG303&gt;0,1+MAX(S304:S$2005),0),0)</f>
        <v>0</v>
      </c>
      <c r="T303" s="1">
        <f>IF($O303="include",IF(AH303&gt;0,1+MAX(T304:T$2005),0),0)</f>
        <v>0</v>
      </c>
      <c r="U303" s="1">
        <f>IF($O303="include",IF(AI303&gt;0,1+MAX(U304:U$2005),0),0)</f>
        <v>0</v>
      </c>
      <c r="V303" s="1">
        <f>IF($O303="include",IF(AJ303&gt;0,1+MAX(V304:V$2005),0),0)</f>
        <v>0</v>
      </c>
      <c r="W303" s="1">
        <f>IF($O303="include",IF(AK303&gt;0,1+MAX(W304:W$2005),0),0)</f>
        <v>0</v>
      </c>
      <c r="X303" s="1">
        <f>IF($O303="include",IF(AL303&gt;0,1+MAX(X304:X$2005),0),0)</f>
        <v>0</v>
      </c>
      <c r="Y303" s="22" t="str">
        <f t="shared" si="75"/>
        <v xml:space="preserve">1 - </v>
      </c>
      <c r="AA303" s="42"/>
      <c r="AB303" s="43"/>
      <c r="AC303" s="43"/>
      <c r="AD303" s="44"/>
      <c r="AE303" s="11">
        <f t="shared" si="76"/>
        <v>0</v>
      </c>
      <c r="AF303" s="41"/>
      <c r="AG303" s="41"/>
      <c r="AH303" s="41"/>
      <c r="AI303" s="41"/>
      <c r="AJ303" s="41"/>
      <c r="AK303" s="41"/>
      <c r="AL303" s="41"/>
      <c r="BA303" s="1">
        <f t="shared" si="77"/>
        <v>0</v>
      </c>
      <c r="BB303" s="1">
        <f t="shared" si="78"/>
        <v>0</v>
      </c>
      <c r="BC303" s="1" t="str">
        <f t="shared" si="79"/>
        <v>No</v>
      </c>
      <c r="BD303" s="1">
        <f t="shared" si="80"/>
        <v>0</v>
      </c>
      <c r="BE303" s="1">
        <f t="shared" si="81"/>
        <v>0</v>
      </c>
      <c r="BF303" s="1">
        <f t="shared" si="82"/>
        <v>0</v>
      </c>
      <c r="BG303" s="1">
        <v>299</v>
      </c>
      <c r="BH303" s="1" t="e">
        <f t="shared" si="83"/>
        <v>#N/A</v>
      </c>
      <c r="BI303" s="1">
        <f t="shared" si="85"/>
        <v>2</v>
      </c>
      <c r="BJ303" s="1" t="e">
        <f t="shared" si="84"/>
        <v>#N/A</v>
      </c>
    </row>
    <row r="304" spans="1:62" x14ac:dyDescent="0.25">
      <c r="A304" s="1">
        <f t="shared" si="71"/>
        <v>1</v>
      </c>
      <c r="B304" s="1">
        <f>IF(YEAR(AD304)=$B$3,YEAR('Apartment Expenses'!AD304)&amp;" - "&amp;'Apartment Expenses'!AC304,0)</f>
        <v>0</v>
      </c>
      <c r="C304" s="1">
        <f t="shared" si="72"/>
        <v>0</v>
      </c>
      <c r="E304" s="1">
        <v>300</v>
      </c>
      <c r="F304" s="1">
        <f t="shared" si="73"/>
        <v>1</v>
      </c>
      <c r="G304" s="1">
        <f t="shared" si="69"/>
        <v>0</v>
      </c>
      <c r="H304" s="1">
        <f t="shared" si="70"/>
        <v>0</v>
      </c>
      <c r="J304" s="1" t="str">
        <f t="shared" si="74"/>
        <v>1900</v>
      </c>
      <c r="M304" s="1">
        <f>HLOOKUP('Expense History'!$AD$3,$P$4:$X$2004,ROW('Apartment Expenses'!L304)-3,0)</f>
        <v>0</v>
      </c>
      <c r="N304" s="1">
        <f>IF('Expense History'!$AD$3=Data!$G$4,'Apartment Expenses'!AE304,HLOOKUP('Expense History'!$AD$3,'Apartment Expenses'!$AE$4:$AL$2004,(ROW('Apartment Expenses'!M304)-3)))</f>
        <v>0</v>
      </c>
      <c r="O304" s="1" t="str">
        <f>IF($O$2="ALL",IF(VLOOKUP(AA304,'Expense History'!$AA$6:$AB$36,2,0)="x","include",0),IF(AND(VLOOKUP(AA304,'Expense History'!$AA$6:$AB$36,2,0)="x",AC304=$O$2),"include",0))</f>
        <v>include</v>
      </c>
      <c r="P304" s="1">
        <f>IF(O304="include",IF(AE304&gt;0,1+MAX(P305:P$2005),0),0)</f>
        <v>0</v>
      </c>
      <c r="Q304" s="1">
        <f>IF(AND(ISBLANK(AA303),AE303=0),0,(IF(MAX(Q305:Q$2005)&gt;0,0,ROW(R304))))</f>
        <v>0</v>
      </c>
      <c r="R304" s="1">
        <f>IF($O304="include",IF(AF304&gt;0,1+MAX(R305:R$2005),0),0)</f>
        <v>0</v>
      </c>
      <c r="S304" s="1">
        <f>IF($O304="include",IF(AG304&gt;0,1+MAX(S305:S$2005),0),0)</f>
        <v>0</v>
      </c>
      <c r="T304" s="1">
        <f>IF($O304="include",IF(AH304&gt;0,1+MAX(T305:T$2005),0),0)</f>
        <v>0</v>
      </c>
      <c r="U304" s="1">
        <f>IF($O304="include",IF(AI304&gt;0,1+MAX(U305:U$2005),0),0)</f>
        <v>0</v>
      </c>
      <c r="V304" s="1">
        <f>IF($O304="include",IF(AJ304&gt;0,1+MAX(V305:V$2005),0),0)</f>
        <v>0</v>
      </c>
      <c r="W304" s="1">
        <f>IF($O304="include",IF(AK304&gt;0,1+MAX(W305:W$2005),0),0)</f>
        <v>0</v>
      </c>
      <c r="X304" s="1">
        <f>IF($O304="include",IF(AL304&gt;0,1+MAX(X305:X$2005),0),0)</f>
        <v>0</v>
      </c>
      <c r="Y304" s="22" t="str">
        <f t="shared" si="75"/>
        <v xml:space="preserve">1 - </v>
      </c>
      <c r="AA304" s="42"/>
      <c r="AB304" s="43"/>
      <c r="AC304" s="43"/>
      <c r="AD304" s="44"/>
      <c r="AE304" s="11">
        <f t="shared" si="76"/>
        <v>0</v>
      </c>
      <c r="AF304" s="41"/>
      <c r="AG304" s="41"/>
      <c r="AH304" s="41"/>
      <c r="AI304" s="41"/>
      <c r="AJ304" s="41"/>
      <c r="AK304" s="41"/>
      <c r="AL304" s="41"/>
      <c r="BA304" s="1">
        <f t="shared" si="77"/>
        <v>0</v>
      </c>
      <c r="BB304" s="1">
        <f t="shared" si="78"/>
        <v>0</v>
      </c>
      <c r="BC304" s="1" t="str">
        <f t="shared" si="79"/>
        <v>No</v>
      </c>
      <c r="BD304" s="1">
        <f t="shared" si="80"/>
        <v>0</v>
      </c>
      <c r="BE304" s="1">
        <f t="shared" si="81"/>
        <v>0</v>
      </c>
      <c r="BF304" s="1">
        <f t="shared" si="82"/>
        <v>0</v>
      </c>
      <c r="BG304" s="1">
        <v>300</v>
      </c>
      <c r="BH304" s="1" t="e">
        <f t="shared" si="83"/>
        <v>#N/A</v>
      </c>
      <c r="BI304" s="1">
        <f t="shared" si="85"/>
        <v>2</v>
      </c>
      <c r="BJ304" s="1" t="e">
        <f t="shared" si="84"/>
        <v>#N/A</v>
      </c>
    </row>
    <row r="305" spans="1:62" x14ac:dyDescent="0.25">
      <c r="A305" s="1">
        <f t="shared" si="71"/>
        <v>1</v>
      </c>
      <c r="B305" s="1">
        <f>IF(YEAR(AD305)=$B$3,YEAR('Apartment Expenses'!AD305)&amp;" - "&amp;'Apartment Expenses'!AC305,0)</f>
        <v>0</v>
      </c>
      <c r="C305" s="1">
        <f t="shared" si="72"/>
        <v>0</v>
      </c>
      <c r="E305" s="1">
        <v>301</v>
      </c>
      <c r="F305" s="1">
        <f t="shared" si="73"/>
        <v>1</v>
      </c>
      <c r="G305" s="1">
        <f t="shared" si="69"/>
        <v>0</v>
      </c>
      <c r="H305" s="1">
        <f t="shared" si="70"/>
        <v>0</v>
      </c>
      <c r="J305" s="1" t="str">
        <f t="shared" si="74"/>
        <v>1900</v>
      </c>
      <c r="M305" s="1">
        <f>HLOOKUP('Expense History'!$AD$3,$P$4:$X$2004,ROW('Apartment Expenses'!L305)-3,0)</f>
        <v>0</v>
      </c>
      <c r="N305" s="1">
        <f>IF('Expense History'!$AD$3=Data!$G$4,'Apartment Expenses'!AE305,HLOOKUP('Expense History'!$AD$3,'Apartment Expenses'!$AE$4:$AL$2004,(ROW('Apartment Expenses'!M305)-3)))</f>
        <v>0</v>
      </c>
      <c r="O305" s="1" t="str">
        <f>IF($O$2="ALL",IF(VLOOKUP(AA305,'Expense History'!$AA$6:$AB$36,2,0)="x","include",0),IF(AND(VLOOKUP(AA305,'Expense History'!$AA$6:$AB$36,2,0)="x",AC305=$O$2),"include",0))</f>
        <v>include</v>
      </c>
      <c r="P305" s="1">
        <f>IF(O305="include",IF(AE305&gt;0,1+MAX(P306:P$2005),0),0)</f>
        <v>0</v>
      </c>
      <c r="Q305" s="1">
        <f>IF(AND(ISBLANK(AA304),AE304=0),0,(IF(MAX(Q306:Q$2005)&gt;0,0,ROW(R305))))</f>
        <v>0</v>
      </c>
      <c r="R305" s="1">
        <f>IF($O305="include",IF(AF305&gt;0,1+MAX(R306:R$2005),0),0)</f>
        <v>0</v>
      </c>
      <c r="S305" s="1">
        <f>IF($O305="include",IF(AG305&gt;0,1+MAX(S306:S$2005),0),0)</f>
        <v>0</v>
      </c>
      <c r="T305" s="1">
        <f>IF($O305="include",IF(AH305&gt;0,1+MAX(T306:T$2005),0),0)</f>
        <v>0</v>
      </c>
      <c r="U305" s="1">
        <f>IF($O305="include",IF(AI305&gt;0,1+MAX(U306:U$2005),0),0)</f>
        <v>0</v>
      </c>
      <c r="V305" s="1">
        <f>IF($O305="include",IF(AJ305&gt;0,1+MAX(V306:V$2005),0),0)</f>
        <v>0</v>
      </c>
      <c r="W305" s="1">
        <f>IF($O305="include",IF(AK305&gt;0,1+MAX(W306:W$2005),0),0)</f>
        <v>0</v>
      </c>
      <c r="X305" s="1">
        <f>IF($O305="include",IF(AL305&gt;0,1+MAX(X306:X$2005),0),0)</f>
        <v>0</v>
      </c>
      <c r="Y305" s="22" t="str">
        <f t="shared" si="75"/>
        <v xml:space="preserve">1 - </v>
      </c>
      <c r="AA305" s="42"/>
      <c r="AB305" s="43"/>
      <c r="AC305" s="43"/>
      <c r="AD305" s="44"/>
      <c r="AE305" s="11">
        <f t="shared" si="76"/>
        <v>0</v>
      </c>
      <c r="AF305" s="41"/>
      <c r="AG305" s="41"/>
      <c r="AH305" s="41"/>
      <c r="AI305" s="41"/>
      <c r="AJ305" s="41"/>
      <c r="AK305" s="41"/>
      <c r="AL305" s="41"/>
      <c r="BA305" s="1">
        <f t="shared" si="77"/>
        <v>0</v>
      </c>
      <c r="BB305" s="1">
        <f t="shared" si="78"/>
        <v>0</v>
      </c>
      <c r="BC305" s="1" t="str">
        <f t="shared" si="79"/>
        <v>No</v>
      </c>
      <c r="BD305" s="1">
        <f t="shared" si="80"/>
        <v>0</v>
      </c>
      <c r="BE305" s="1">
        <f t="shared" si="81"/>
        <v>0</v>
      </c>
      <c r="BF305" s="1">
        <f t="shared" si="82"/>
        <v>0</v>
      </c>
      <c r="BG305" s="1">
        <v>301</v>
      </c>
      <c r="BH305" s="1" t="e">
        <f t="shared" si="83"/>
        <v>#N/A</v>
      </c>
      <c r="BI305" s="1">
        <f t="shared" si="85"/>
        <v>2</v>
      </c>
      <c r="BJ305" s="1" t="e">
        <f t="shared" si="84"/>
        <v>#N/A</v>
      </c>
    </row>
    <row r="306" spans="1:62" x14ac:dyDescent="0.25">
      <c r="A306" s="1">
        <f t="shared" si="71"/>
        <v>1</v>
      </c>
      <c r="B306" s="1">
        <f>IF(YEAR(AD306)=$B$3,YEAR('Apartment Expenses'!AD306)&amp;" - "&amp;'Apartment Expenses'!AC306,0)</f>
        <v>0</v>
      </c>
      <c r="C306" s="1">
        <f t="shared" si="72"/>
        <v>0</v>
      </c>
      <c r="E306" s="1">
        <v>302</v>
      </c>
      <c r="F306" s="1">
        <f t="shared" si="73"/>
        <v>1</v>
      </c>
      <c r="G306" s="1">
        <f t="shared" si="69"/>
        <v>0</v>
      </c>
      <c r="H306" s="1">
        <f t="shared" si="70"/>
        <v>0</v>
      </c>
      <c r="J306" s="1" t="str">
        <f t="shared" si="74"/>
        <v>1900</v>
      </c>
      <c r="M306" s="1">
        <f>HLOOKUP('Expense History'!$AD$3,$P$4:$X$2004,ROW('Apartment Expenses'!L306)-3,0)</f>
        <v>0</v>
      </c>
      <c r="N306" s="1">
        <f>IF('Expense History'!$AD$3=Data!$G$4,'Apartment Expenses'!AE306,HLOOKUP('Expense History'!$AD$3,'Apartment Expenses'!$AE$4:$AL$2004,(ROW('Apartment Expenses'!M306)-3)))</f>
        <v>0</v>
      </c>
      <c r="O306" s="1" t="str">
        <f>IF($O$2="ALL",IF(VLOOKUP(AA306,'Expense History'!$AA$6:$AB$36,2,0)="x","include",0),IF(AND(VLOOKUP(AA306,'Expense History'!$AA$6:$AB$36,2,0)="x",AC306=$O$2),"include",0))</f>
        <v>include</v>
      </c>
      <c r="P306" s="1">
        <f>IF(O306="include",IF(AE306&gt;0,1+MAX(P307:P$2005),0),0)</f>
        <v>0</v>
      </c>
      <c r="Q306" s="1">
        <f>IF(AND(ISBLANK(AA305),AE305=0),0,(IF(MAX(Q307:Q$2005)&gt;0,0,ROW(R306))))</f>
        <v>0</v>
      </c>
      <c r="R306" s="1">
        <f>IF($O306="include",IF(AF306&gt;0,1+MAX(R307:R$2005),0),0)</f>
        <v>0</v>
      </c>
      <c r="S306" s="1">
        <f>IF($O306="include",IF(AG306&gt;0,1+MAX(S307:S$2005),0),0)</f>
        <v>0</v>
      </c>
      <c r="T306" s="1">
        <f>IF($O306="include",IF(AH306&gt;0,1+MAX(T307:T$2005),0),0)</f>
        <v>0</v>
      </c>
      <c r="U306" s="1">
        <f>IF($O306="include",IF(AI306&gt;0,1+MAX(U307:U$2005),0),0)</f>
        <v>0</v>
      </c>
      <c r="V306" s="1">
        <f>IF($O306="include",IF(AJ306&gt;0,1+MAX(V307:V$2005),0),0)</f>
        <v>0</v>
      </c>
      <c r="W306" s="1">
        <f>IF($O306="include",IF(AK306&gt;0,1+MAX(W307:W$2005),0),0)</f>
        <v>0</v>
      </c>
      <c r="X306" s="1">
        <f>IF($O306="include",IF(AL306&gt;0,1+MAX(X307:X$2005),0),0)</f>
        <v>0</v>
      </c>
      <c r="Y306" s="22" t="str">
        <f t="shared" si="75"/>
        <v xml:space="preserve">1 - </v>
      </c>
      <c r="AA306" s="42"/>
      <c r="AB306" s="43"/>
      <c r="AC306" s="43"/>
      <c r="AD306" s="44"/>
      <c r="AE306" s="11">
        <f t="shared" si="76"/>
        <v>0</v>
      </c>
      <c r="AF306" s="41"/>
      <c r="AG306" s="41"/>
      <c r="AH306" s="41"/>
      <c r="AI306" s="41"/>
      <c r="AJ306" s="41"/>
      <c r="AK306" s="41"/>
      <c r="AL306" s="41"/>
      <c r="BA306" s="1">
        <f t="shared" si="77"/>
        <v>0</v>
      </c>
      <c r="BB306" s="1">
        <f t="shared" si="78"/>
        <v>0</v>
      </c>
      <c r="BC306" s="1" t="str">
        <f t="shared" si="79"/>
        <v>No</v>
      </c>
      <c r="BD306" s="1">
        <f t="shared" si="80"/>
        <v>0</v>
      </c>
      <c r="BE306" s="1">
        <f t="shared" si="81"/>
        <v>0</v>
      </c>
      <c r="BF306" s="1">
        <f t="shared" si="82"/>
        <v>0</v>
      </c>
      <c r="BG306" s="1">
        <v>302</v>
      </c>
      <c r="BH306" s="1" t="e">
        <f t="shared" si="83"/>
        <v>#N/A</v>
      </c>
      <c r="BI306" s="1">
        <f t="shared" si="85"/>
        <v>2</v>
      </c>
      <c r="BJ306" s="1" t="e">
        <f t="shared" si="84"/>
        <v>#N/A</v>
      </c>
    </row>
    <row r="307" spans="1:62" x14ac:dyDescent="0.25">
      <c r="A307" s="1">
        <f t="shared" si="71"/>
        <v>1</v>
      </c>
      <c r="B307" s="1">
        <f>IF(YEAR(AD307)=$B$3,YEAR('Apartment Expenses'!AD307)&amp;" - "&amp;'Apartment Expenses'!AC307,0)</f>
        <v>0</v>
      </c>
      <c r="C307" s="1">
        <f t="shared" si="72"/>
        <v>0</v>
      </c>
      <c r="E307" s="1">
        <v>303</v>
      </c>
      <c r="F307" s="1">
        <f t="shared" si="73"/>
        <v>1</v>
      </c>
      <c r="G307" s="1">
        <f t="shared" si="69"/>
        <v>0</v>
      </c>
      <c r="H307" s="1">
        <f t="shared" si="70"/>
        <v>0</v>
      </c>
      <c r="J307" s="1" t="str">
        <f t="shared" si="74"/>
        <v>1900</v>
      </c>
      <c r="M307" s="1">
        <f>HLOOKUP('Expense History'!$AD$3,$P$4:$X$2004,ROW('Apartment Expenses'!L307)-3,0)</f>
        <v>0</v>
      </c>
      <c r="N307" s="1">
        <f>IF('Expense History'!$AD$3=Data!$G$4,'Apartment Expenses'!AE307,HLOOKUP('Expense History'!$AD$3,'Apartment Expenses'!$AE$4:$AL$2004,(ROW('Apartment Expenses'!M307)-3)))</f>
        <v>0</v>
      </c>
      <c r="O307" s="1" t="str">
        <f>IF($O$2="ALL",IF(VLOOKUP(AA307,'Expense History'!$AA$6:$AB$36,2,0)="x","include",0),IF(AND(VLOOKUP(AA307,'Expense History'!$AA$6:$AB$36,2,0)="x",AC307=$O$2),"include",0))</f>
        <v>include</v>
      </c>
      <c r="P307" s="1">
        <f>IF(O307="include",IF(AE307&gt;0,1+MAX(P308:P$2005),0),0)</f>
        <v>0</v>
      </c>
      <c r="Q307" s="1">
        <f>IF(AND(ISBLANK(AA306),AE306=0),0,(IF(MAX(Q308:Q$2005)&gt;0,0,ROW(R307))))</f>
        <v>0</v>
      </c>
      <c r="R307" s="1">
        <f>IF($O307="include",IF(AF307&gt;0,1+MAX(R308:R$2005),0),0)</f>
        <v>0</v>
      </c>
      <c r="S307" s="1">
        <f>IF($O307="include",IF(AG307&gt;0,1+MAX(S308:S$2005),0),0)</f>
        <v>0</v>
      </c>
      <c r="T307" s="1">
        <f>IF($O307="include",IF(AH307&gt;0,1+MAX(T308:T$2005),0),0)</f>
        <v>0</v>
      </c>
      <c r="U307" s="1">
        <f>IF($O307="include",IF(AI307&gt;0,1+MAX(U308:U$2005),0),0)</f>
        <v>0</v>
      </c>
      <c r="V307" s="1">
        <f>IF($O307="include",IF(AJ307&gt;0,1+MAX(V308:V$2005),0),0)</f>
        <v>0</v>
      </c>
      <c r="W307" s="1">
        <f>IF($O307="include",IF(AK307&gt;0,1+MAX(W308:W$2005),0),0)</f>
        <v>0</v>
      </c>
      <c r="X307" s="1">
        <f>IF($O307="include",IF(AL307&gt;0,1+MAX(X308:X$2005),0),0)</f>
        <v>0</v>
      </c>
      <c r="Y307" s="22" t="str">
        <f t="shared" si="75"/>
        <v xml:space="preserve">1 - </v>
      </c>
      <c r="AA307" s="42"/>
      <c r="AB307" s="43"/>
      <c r="AC307" s="43"/>
      <c r="AD307" s="44"/>
      <c r="AE307" s="11">
        <f t="shared" si="76"/>
        <v>0</v>
      </c>
      <c r="AF307" s="41"/>
      <c r="AG307" s="41"/>
      <c r="AH307" s="41"/>
      <c r="AI307" s="41"/>
      <c r="AJ307" s="41"/>
      <c r="AK307" s="41"/>
      <c r="AL307" s="41"/>
      <c r="BA307" s="1">
        <f t="shared" si="77"/>
        <v>0</v>
      </c>
      <c r="BB307" s="1">
        <f t="shared" si="78"/>
        <v>0</v>
      </c>
      <c r="BC307" s="1" t="str">
        <f t="shared" si="79"/>
        <v>No</v>
      </c>
      <c r="BD307" s="1">
        <f t="shared" si="80"/>
        <v>0</v>
      </c>
      <c r="BE307" s="1">
        <f t="shared" si="81"/>
        <v>0</v>
      </c>
      <c r="BF307" s="1">
        <f t="shared" si="82"/>
        <v>0</v>
      </c>
      <c r="BG307" s="1">
        <v>303</v>
      </c>
      <c r="BH307" s="1" t="e">
        <f t="shared" si="83"/>
        <v>#N/A</v>
      </c>
      <c r="BI307" s="1">
        <f t="shared" si="85"/>
        <v>2</v>
      </c>
      <c r="BJ307" s="1" t="e">
        <f t="shared" si="84"/>
        <v>#N/A</v>
      </c>
    </row>
    <row r="308" spans="1:62" x14ac:dyDescent="0.25">
      <c r="A308" s="1">
        <f t="shared" si="71"/>
        <v>1</v>
      </c>
      <c r="B308" s="1">
        <f>IF(YEAR(AD308)=$B$3,YEAR('Apartment Expenses'!AD308)&amp;" - "&amp;'Apartment Expenses'!AC308,0)</f>
        <v>0</v>
      </c>
      <c r="C308" s="1">
        <f t="shared" si="72"/>
        <v>0</v>
      </c>
      <c r="E308" s="1">
        <v>304</v>
      </c>
      <c r="F308" s="1">
        <f t="shared" si="73"/>
        <v>1</v>
      </c>
      <c r="G308" s="1">
        <f t="shared" si="69"/>
        <v>0</v>
      </c>
      <c r="H308" s="1">
        <f t="shared" si="70"/>
        <v>0</v>
      </c>
      <c r="J308" s="1" t="str">
        <f t="shared" si="74"/>
        <v>1900</v>
      </c>
      <c r="M308" s="1">
        <f>HLOOKUP('Expense History'!$AD$3,$P$4:$X$2004,ROW('Apartment Expenses'!L308)-3,0)</f>
        <v>0</v>
      </c>
      <c r="N308" s="1">
        <f>IF('Expense History'!$AD$3=Data!$G$4,'Apartment Expenses'!AE308,HLOOKUP('Expense History'!$AD$3,'Apartment Expenses'!$AE$4:$AL$2004,(ROW('Apartment Expenses'!M308)-3)))</f>
        <v>0</v>
      </c>
      <c r="O308" s="1" t="str">
        <f>IF($O$2="ALL",IF(VLOOKUP(AA308,'Expense History'!$AA$6:$AB$36,2,0)="x","include",0),IF(AND(VLOOKUP(AA308,'Expense History'!$AA$6:$AB$36,2,0)="x",AC308=$O$2),"include",0))</f>
        <v>include</v>
      </c>
      <c r="P308" s="1">
        <f>IF(O308="include",IF(AE308&gt;0,1+MAX(P309:P$2005),0),0)</f>
        <v>0</v>
      </c>
      <c r="Q308" s="1">
        <f>IF(AND(ISBLANK(AA307),AE307=0),0,(IF(MAX(Q309:Q$2005)&gt;0,0,ROW(R308))))</f>
        <v>0</v>
      </c>
      <c r="R308" s="1">
        <f>IF($O308="include",IF(AF308&gt;0,1+MAX(R309:R$2005),0),0)</f>
        <v>0</v>
      </c>
      <c r="S308" s="1">
        <f>IF($O308="include",IF(AG308&gt;0,1+MAX(S309:S$2005),0),0)</f>
        <v>0</v>
      </c>
      <c r="T308" s="1">
        <f>IF($O308="include",IF(AH308&gt;0,1+MAX(T309:T$2005),0),0)</f>
        <v>0</v>
      </c>
      <c r="U308" s="1">
        <f>IF($O308="include",IF(AI308&gt;0,1+MAX(U309:U$2005),0),0)</f>
        <v>0</v>
      </c>
      <c r="V308" s="1">
        <f>IF($O308="include",IF(AJ308&gt;0,1+MAX(V309:V$2005),0),0)</f>
        <v>0</v>
      </c>
      <c r="W308" s="1">
        <f>IF($O308="include",IF(AK308&gt;0,1+MAX(W309:W$2005),0),0)</f>
        <v>0</v>
      </c>
      <c r="X308" s="1">
        <f>IF($O308="include",IF(AL308&gt;0,1+MAX(X309:X$2005),0),0)</f>
        <v>0</v>
      </c>
      <c r="Y308" s="22" t="str">
        <f t="shared" si="75"/>
        <v xml:space="preserve">1 - </v>
      </c>
      <c r="AA308" s="42"/>
      <c r="AB308" s="43"/>
      <c r="AC308" s="43"/>
      <c r="AD308" s="44"/>
      <c r="AE308" s="11">
        <f t="shared" si="76"/>
        <v>0</v>
      </c>
      <c r="AF308" s="41"/>
      <c r="AG308" s="41"/>
      <c r="AH308" s="41"/>
      <c r="AI308" s="41"/>
      <c r="AJ308" s="41"/>
      <c r="AK308" s="41"/>
      <c r="AL308" s="41"/>
      <c r="BA308" s="1">
        <f t="shared" si="77"/>
        <v>0</v>
      </c>
      <c r="BB308" s="1">
        <f t="shared" si="78"/>
        <v>0</v>
      </c>
      <c r="BC308" s="1" t="str">
        <f t="shared" si="79"/>
        <v>No</v>
      </c>
      <c r="BD308" s="1">
        <f t="shared" si="80"/>
        <v>0</v>
      </c>
      <c r="BE308" s="1">
        <f t="shared" si="81"/>
        <v>0</v>
      </c>
      <c r="BF308" s="1">
        <f t="shared" si="82"/>
        <v>0</v>
      </c>
      <c r="BG308" s="1">
        <v>304</v>
      </c>
      <c r="BH308" s="1" t="e">
        <f t="shared" si="83"/>
        <v>#N/A</v>
      </c>
      <c r="BI308" s="1">
        <f t="shared" si="85"/>
        <v>2</v>
      </c>
      <c r="BJ308" s="1" t="e">
        <f t="shared" si="84"/>
        <v>#N/A</v>
      </c>
    </row>
    <row r="309" spans="1:62" x14ac:dyDescent="0.25">
      <c r="A309" s="1">
        <f t="shared" si="71"/>
        <v>1</v>
      </c>
      <c r="B309" s="1">
        <f>IF(YEAR(AD309)=$B$3,YEAR('Apartment Expenses'!AD309)&amp;" - "&amp;'Apartment Expenses'!AC309,0)</f>
        <v>0</v>
      </c>
      <c r="C309" s="1">
        <f t="shared" si="72"/>
        <v>0</v>
      </c>
      <c r="E309" s="1">
        <v>305</v>
      </c>
      <c r="F309" s="1">
        <f t="shared" si="73"/>
        <v>1</v>
      </c>
      <c r="G309" s="1">
        <f t="shared" si="69"/>
        <v>0</v>
      </c>
      <c r="H309" s="1">
        <f t="shared" si="70"/>
        <v>0</v>
      </c>
      <c r="J309" s="1" t="str">
        <f t="shared" si="74"/>
        <v>1900</v>
      </c>
      <c r="M309" s="1">
        <f>HLOOKUP('Expense History'!$AD$3,$P$4:$X$2004,ROW('Apartment Expenses'!L309)-3,0)</f>
        <v>0</v>
      </c>
      <c r="N309" s="1">
        <f>IF('Expense History'!$AD$3=Data!$G$4,'Apartment Expenses'!AE309,HLOOKUP('Expense History'!$AD$3,'Apartment Expenses'!$AE$4:$AL$2004,(ROW('Apartment Expenses'!M309)-3)))</f>
        <v>0</v>
      </c>
      <c r="O309" s="1" t="str">
        <f>IF($O$2="ALL",IF(VLOOKUP(AA309,'Expense History'!$AA$6:$AB$36,2,0)="x","include",0),IF(AND(VLOOKUP(AA309,'Expense History'!$AA$6:$AB$36,2,0)="x",AC309=$O$2),"include",0))</f>
        <v>include</v>
      </c>
      <c r="P309" s="1">
        <f>IF(O309="include",IF(AE309&gt;0,1+MAX(P310:P$2005),0),0)</f>
        <v>0</v>
      </c>
      <c r="Q309" s="1">
        <f>IF(AND(ISBLANK(AA308),AE308=0),0,(IF(MAX(Q310:Q$2005)&gt;0,0,ROW(R309))))</f>
        <v>0</v>
      </c>
      <c r="R309" s="1">
        <f>IF($O309="include",IF(AF309&gt;0,1+MAX(R310:R$2005),0),0)</f>
        <v>0</v>
      </c>
      <c r="S309" s="1">
        <f>IF($O309="include",IF(AG309&gt;0,1+MAX(S310:S$2005),0),0)</f>
        <v>0</v>
      </c>
      <c r="T309" s="1">
        <f>IF($O309="include",IF(AH309&gt;0,1+MAX(T310:T$2005),0),0)</f>
        <v>0</v>
      </c>
      <c r="U309" s="1">
        <f>IF($O309="include",IF(AI309&gt;0,1+MAX(U310:U$2005),0),0)</f>
        <v>0</v>
      </c>
      <c r="V309" s="1">
        <f>IF($O309="include",IF(AJ309&gt;0,1+MAX(V310:V$2005),0),0)</f>
        <v>0</v>
      </c>
      <c r="W309" s="1">
        <f>IF($O309="include",IF(AK309&gt;0,1+MAX(W310:W$2005),0),0)</f>
        <v>0</v>
      </c>
      <c r="X309" s="1">
        <f>IF($O309="include",IF(AL309&gt;0,1+MAX(X310:X$2005),0),0)</f>
        <v>0</v>
      </c>
      <c r="Y309" s="22" t="str">
        <f t="shared" si="75"/>
        <v xml:space="preserve">1 - </v>
      </c>
      <c r="AA309" s="42"/>
      <c r="AB309" s="43"/>
      <c r="AC309" s="43"/>
      <c r="AD309" s="44"/>
      <c r="AE309" s="11">
        <f t="shared" si="76"/>
        <v>0</v>
      </c>
      <c r="AF309" s="41"/>
      <c r="AG309" s="41"/>
      <c r="AH309" s="41"/>
      <c r="AI309" s="41"/>
      <c r="AJ309" s="41"/>
      <c r="AK309" s="41"/>
      <c r="AL309" s="41"/>
      <c r="BA309" s="1">
        <f t="shared" si="77"/>
        <v>0</v>
      </c>
      <c r="BB309" s="1">
        <f t="shared" si="78"/>
        <v>0</v>
      </c>
      <c r="BC309" s="1" t="str">
        <f t="shared" si="79"/>
        <v>No</v>
      </c>
      <c r="BD309" s="1">
        <f t="shared" si="80"/>
        <v>0</v>
      </c>
      <c r="BE309" s="1">
        <f t="shared" si="81"/>
        <v>0</v>
      </c>
      <c r="BF309" s="1">
        <f t="shared" si="82"/>
        <v>0</v>
      </c>
      <c r="BG309" s="1">
        <v>305</v>
      </c>
      <c r="BH309" s="1" t="e">
        <f t="shared" si="83"/>
        <v>#N/A</v>
      </c>
      <c r="BI309" s="1">
        <f t="shared" si="85"/>
        <v>2</v>
      </c>
      <c r="BJ309" s="1" t="e">
        <f t="shared" si="84"/>
        <v>#N/A</v>
      </c>
    </row>
    <row r="310" spans="1:62" x14ac:dyDescent="0.25">
      <c r="A310" s="1">
        <f t="shared" si="71"/>
        <v>1</v>
      </c>
      <c r="B310" s="1">
        <f>IF(YEAR(AD310)=$B$3,YEAR('Apartment Expenses'!AD310)&amp;" - "&amp;'Apartment Expenses'!AC310,0)</f>
        <v>0</v>
      </c>
      <c r="C310" s="1">
        <f t="shared" si="72"/>
        <v>0</v>
      </c>
      <c r="E310" s="1">
        <v>306</v>
      </c>
      <c r="F310" s="1">
        <f t="shared" si="73"/>
        <v>1</v>
      </c>
      <c r="G310" s="1">
        <f t="shared" si="69"/>
        <v>0</v>
      </c>
      <c r="H310" s="1">
        <f t="shared" si="70"/>
        <v>0</v>
      </c>
      <c r="J310" s="1" t="str">
        <f t="shared" si="74"/>
        <v>1900</v>
      </c>
      <c r="M310" s="1">
        <f>HLOOKUP('Expense History'!$AD$3,$P$4:$X$2004,ROW('Apartment Expenses'!L310)-3,0)</f>
        <v>0</v>
      </c>
      <c r="N310" s="1">
        <f>IF('Expense History'!$AD$3=Data!$G$4,'Apartment Expenses'!AE310,HLOOKUP('Expense History'!$AD$3,'Apartment Expenses'!$AE$4:$AL$2004,(ROW('Apartment Expenses'!M310)-3)))</f>
        <v>0</v>
      </c>
      <c r="O310" s="1" t="str">
        <f>IF($O$2="ALL",IF(VLOOKUP(AA310,'Expense History'!$AA$6:$AB$36,2,0)="x","include",0),IF(AND(VLOOKUP(AA310,'Expense History'!$AA$6:$AB$36,2,0)="x",AC310=$O$2),"include",0))</f>
        <v>include</v>
      </c>
      <c r="P310" s="1">
        <f>IF(O310="include",IF(AE310&gt;0,1+MAX(P311:P$2005),0),0)</f>
        <v>0</v>
      </c>
      <c r="Q310" s="1">
        <f>IF(AND(ISBLANK(AA309),AE309=0),0,(IF(MAX(Q311:Q$2005)&gt;0,0,ROW(R310))))</f>
        <v>0</v>
      </c>
      <c r="R310" s="1">
        <f>IF($O310="include",IF(AF310&gt;0,1+MAX(R311:R$2005),0),0)</f>
        <v>0</v>
      </c>
      <c r="S310" s="1">
        <f>IF($O310="include",IF(AG310&gt;0,1+MAX(S311:S$2005),0),0)</f>
        <v>0</v>
      </c>
      <c r="T310" s="1">
        <f>IF($O310="include",IF(AH310&gt;0,1+MAX(T311:T$2005),0),0)</f>
        <v>0</v>
      </c>
      <c r="U310" s="1">
        <f>IF($O310="include",IF(AI310&gt;0,1+MAX(U311:U$2005),0),0)</f>
        <v>0</v>
      </c>
      <c r="V310" s="1">
        <f>IF($O310="include",IF(AJ310&gt;0,1+MAX(V311:V$2005),0),0)</f>
        <v>0</v>
      </c>
      <c r="W310" s="1">
        <f>IF($O310="include",IF(AK310&gt;0,1+MAX(W311:W$2005),0),0)</f>
        <v>0</v>
      </c>
      <c r="X310" s="1">
        <f>IF($O310="include",IF(AL310&gt;0,1+MAX(X311:X$2005),0),0)</f>
        <v>0</v>
      </c>
      <c r="Y310" s="22" t="str">
        <f t="shared" si="75"/>
        <v xml:space="preserve">1 - </v>
      </c>
      <c r="AA310" s="42"/>
      <c r="AB310" s="43"/>
      <c r="AC310" s="43"/>
      <c r="AD310" s="44"/>
      <c r="AE310" s="11">
        <f t="shared" si="76"/>
        <v>0</v>
      </c>
      <c r="AF310" s="41"/>
      <c r="AG310" s="41"/>
      <c r="AH310" s="41"/>
      <c r="AI310" s="41"/>
      <c r="AJ310" s="41"/>
      <c r="AK310" s="41"/>
      <c r="AL310" s="41"/>
      <c r="BA310" s="1">
        <f t="shared" si="77"/>
        <v>0</v>
      </c>
      <c r="BB310" s="1">
        <f t="shared" si="78"/>
        <v>0</v>
      </c>
      <c r="BC310" s="1" t="str">
        <f t="shared" si="79"/>
        <v>No</v>
      </c>
      <c r="BD310" s="1">
        <f t="shared" si="80"/>
        <v>0</v>
      </c>
      <c r="BE310" s="1">
        <f t="shared" si="81"/>
        <v>0</v>
      </c>
      <c r="BF310" s="1">
        <f t="shared" si="82"/>
        <v>0</v>
      </c>
      <c r="BG310" s="1">
        <v>306</v>
      </c>
      <c r="BH310" s="1" t="e">
        <f t="shared" si="83"/>
        <v>#N/A</v>
      </c>
      <c r="BI310" s="1">
        <f t="shared" si="85"/>
        <v>2</v>
      </c>
      <c r="BJ310" s="1" t="e">
        <f t="shared" si="84"/>
        <v>#N/A</v>
      </c>
    </row>
    <row r="311" spans="1:62" x14ac:dyDescent="0.25">
      <c r="A311" s="1">
        <f t="shared" si="71"/>
        <v>1</v>
      </c>
      <c r="B311" s="1">
        <f>IF(YEAR(AD311)=$B$3,YEAR('Apartment Expenses'!AD311)&amp;" - "&amp;'Apartment Expenses'!AC311,0)</f>
        <v>0</v>
      </c>
      <c r="C311" s="1">
        <f t="shared" si="72"/>
        <v>0</v>
      </c>
      <c r="E311" s="1">
        <v>307</v>
      </c>
      <c r="F311" s="1">
        <f t="shared" si="73"/>
        <v>1</v>
      </c>
      <c r="G311" s="1">
        <f t="shared" si="69"/>
        <v>0</v>
      </c>
      <c r="H311" s="1">
        <f t="shared" si="70"/>
        <v>0</v>
      </c>
      <c r="J311" s="1" t="str">
        <f t="shared" si="74"/>
        <v>1900</v>
      </c>
      <c r="M311" s="1">
        <f>HLOOKUP('Expense History'!$AD$3,$P$4:$X$2004,ROW('Apartment Expenses'!L311)-3,0)</f>
        <v>0</v>
      </c>
      <c r="N311" s="1">
        <f>IF('Expense History'!$AD$3=Data!$G$4,'Apartment Expenses'!AE311,HLOOKUP('Expense History'!$AD$3,'Apartment Expenses'!$AE$4:$AL$2004,(ROW('Apartment Expenses'!M311)-3)))</f>
        <v>0</v>
      </c>
      <c r="O311" s="1" t="str">
        <f>IF($O$2="ALL",IF(VLOOKUP(AA311,'Expense History'!$AA$6:$AB$36,2,0)="x","include",0),IF(AND(VLOOKUP(AA311,'Expense History'!$AA$6:$AB$36,2,0)="x",AC311=$O$2),"include",0))</f>
        <v>include</v>
      </c>
      <c r="P311" s="1">
        <f>IF(O311="include",IF(AE311&gt;0,1+MAX(P312:P$2005),0),0)</f>
        <v>0</v>
      </c>
      <c r="Q311" s="1">
        <f>IF(AND(ISBLANK(AA310),AE310=0),0,(IF(MAX(Q312:Q$2005)&gt;0,0,ROW(R311))))</f>
        <v>0</v>
      </c>
      <c r="R311" s="1">
        <f>IF($O311="include",IF(AF311&gt;0,1+MAX(R312:R$2005),0),0)</f>
        <v>0</v>
      </c>
      <c r="S311" s="1">
        <f>IF($O311="include",IF(AG311&gt;0,1+MAX(S312:S$2005),0),0)</f>
        <v>0</v>
      </c>
      <c r="T311" s="1">
        <f>IF($O311="include",IF(AH311&gt;0,1+MAX(T312:T$2005),0),0)</f>
        <v>0</v>
      </c>
      <c r="U311" s="1">
        <f>IF($O311="include",IF(AI311&gt;0,1+MAX(U312:U$2005),0),0)</f>
        <v>0</v>
      </c>
      <c r="V311" s="1">
        <f>IF($O311="include",IF(AJ311&gt;0,1+MAX(V312:V$2005),0),0)</f>
        <v>0</v>
      </c>
      <c r="W311" s="1">
        <f>IF($O311="include",IF(AK311&gt;0,1+MAX(W312:W$2005),0),0)</f>
        <v>0</v>
      </c>
      <c r="X311" s="1">
        <f>IF($O311="include",IF(AL311&gt;0,1+MAX(X312:X$2005),0),0)</f>
        <v>0</v>
      </c>
      <c r="Y311" s="22" t="str">
        <f t="shared" si="75"/>
        <v xml:space="preserve">1 - </v>
      </c>
      <c r="AA311" s="42"/>
      <c r="AB311" s="43"/>
      <c r="AC311" s="43"/>
      <c r="AD311" s="44"/>
      <c r="AE311" s="11">
        <f t="shared" si="76"/>
        <v>0</v>
      </c>
      <c r="AF311" s="41"/>
      <c r="AG311" s="41"/>
      <c r="AH311" s="41"/>
      <c r="AI311" s="41"/>
      <c r="AJ311" s="41"/>
      <c r="AK311" s="41"/>
      <c r="AL311" s="41"/>
      <c r="BA311" s="1">
        <f t="shared" si="77"/>
        <v>0</v>
      </c>
      <c r="BB311" s="1">
        <f t="shared" si="78"/>
        <v>0</v>
      </c>
      <c r="BC311" s="1" t="str">
        <f t="shared" si="79"/>
        <v>No</v>
      </c>
      <c r="BD311" s="1">
        <f t="shared" si="80"/>
        <v>0</v>
      </c>
      <c r="BE311" s="1">
        <f t="shared" si="81"/>
        <v>0</v>
      </c>
      <c r="BF311" s="1">
        <f t="shared" si="82"/>
        <v>0</v>
      </c>
      <c r="BG311" s="1">
        <v>307</v>
      </c>
      <c r="BH311" s="1" t="e">
        <f t="shared" si="83"/>
        <v>#N/A</v>
      </c>
      <c r="BI311" s="1">
        <f t="shared" si="85"/>
        <v>2</v>
      </c>
      <c r="BJ311" s="1" t="e">
        <f t="shared" si="84"/>
        <v>#N/A</v>
      </c>
    </row>
    <row r="312" spans="1:62" x14ac:dyDescent="0.25">
      <c r="A312" s="1">
        <f t="shared" si="71"/>
        <v>1</v>
      </c>
      <c r="B312" s="1">
        <f>IF(YEAR(AD312)=$B$3,YEAR('Apartment Expenses'!AD312)&amp;" - "&amp;'Apartment Expenses'!AC312,0)</f>
        <v>0</v>
      </c>
      <c r="C312" s="1">
        <f t="shared" si="72"/>
        <v>0</v>
      </c>
      <c r="E312" s="1">
        <v>308</v>
      </c>
      <c r="F312" s="1">
        <f t="shared" si="73"/>
        <v>1</v>
      </c>
      <c r="G312" s="1">
        <f t="shared" si="69"/>
        <v>0</v>
      </c>
      <c r="H312" s="1">
        <f t="shared" si="70"/>
        <v>0</v>
      </c>
      <c r="J312" s="1" t="str">
        <f t="shared" si="74"/>
        <v>1900</v>
      </c>
      <c r="M312" s="1">
        <f>HLOOKUP('Expense History'!$AD$3,$P$4:$X$2004,ROW('Apartment Expenses'!L312)-3,0)</f>
        <v>0</v>
      </c>
      <c r="N312" s="1">
        <f>IF('Expense History'!$AD$3=Data!$G$4,'Apartment Expenses'!AE312,HLOOKUP('Expense History'!$AD$3,'Apartment Expenses'!$AE$4:$AL$2004,(ROW('Apartment Expenses'!M312)-3)))</f>
        <v>0</v>
      </c>
      <c r="O312" s="1" t="str">
        <f>IF($O$2="ALL",IF(VLOOKUP(AA312,'Expense History'!$AA$6:$AB$36,2,0)="x","include",0),IF(AND(VLOOKUP(AA312,'Expense History'!$AA$6:$AB$36,2,0)="x",AC312=$O$2),"include",0))</f>
        <v>include</v>
      </c>
      <c r="P312" s="1">
        <f>IF(O312="include",IF(AE312&gt;0,1+MAX(P313:P$2005),0),0)</f>
        <v>0</v>
      </c>
      <c r="Q312" s="1">
        <f>IF(AND(ISBLANK(AA311),AE311=0),0,(IF(MAX(Q313:Q$2005)&gt;0,0,ROW(R312))))</f>
        <v>0</v>
      </c>
      <c r="R312" s="1">
        <f>IF($O312="include",IF(AF312&gt;0,1+MAX(R313:R$2005),0),0)</f>
        <v>0</v>
      </c>
      <c r="S312" s="1">
        <f>IF($O312="include",IF(AG312&gt;0,1+MAX(S313:S$2005),0),0)</f>
        <v>0</v>
      </c>
      <c r="T312" s="1">
        <f>IF($O312="include",IF(AH312&gt;0,1+MAX(T313:T$2005),0),0)</f>
        <v>0</v>
      </c>
      <c r="U312" s="1">
        <f>IF($O312="include",IF(AI312&gt;0,1+MAX(U313:U$2005),0),0)</f>
        <v>0</v>
      </c>
      <c r="V312" s="1">
        <f>IF($O312="include",IF(AJ312&gt;0,1+MAX(V313:V$2005),0),0)</f>
        <v>0</v>
      </c>
      <c r="W312" s="1">
        <f>IF($O312="include",IF(AK312&gt;0,1+MAX(W313:W$2005),0),0)</f>
        <v>0</v>
      </c>
      <c r="X312" s="1">
        <f>IF($O312="include",IF(AL312&gt;0,1+MAX(X313:X$2005),0),0)</f>
        <v>0</v>
      </c>
      <c r="Y312" s="22" t="str">
        <f t="shared" si="75"/>
        <v xml:space="preserve">1 - </v>
      </c>
      <c r="AA312" s="42"/>
      <c r="AB312" s="43"/>
      <c r="AC312" s="43"/>
      <c r="AD312" s="44"/>
      <c r="AE312" s="11">
        <f t="shared" si="76"/>
        <v>0</v>
      </c>
      <c r="AF312" s="41"/>
      <c r="AG312" s="41"/>
      <c r="AH312" s="41"/>
      <c r="AI312" s="41"/>
      <c r="AJ312" s="41"/>
      <c r="AK312" s="41"/>
      <c r="AL312" s="41"/>
      <c r="BA312" s="1">
        <f t="shared" si="77"/>
        <v>0</v>
      </c>
      <c r="BB312" s="1">
        <f t="shared" si="78"/>
        <v>0</v>
      </c>
      <c r="BC312" s="1" t="str">
        <f t="shared" si="79"/>
        <v>No</v>
      </c>
      <c r="BD312" s="1">
        <f t="shared" si="80"/>
        <v>0</v>
      </c>
      <c r="BE312" s="1">
        <f t="shared" si="81"/>
        <v>0</v>
      </c>
      <c r="BF312" s="1">
        <f t="shared" si="82"/>
        <v>0</v>
      </c>
      <c r="BG312" s="1">
        <v>308</v>
      </c>
      <c r="BH312" s="1" t="e">
        <f t="shared" si="83"/>
        <v>#N/A</v>
      </c>
      <c r="BI312" s="1">
        <f t="shared" si="85"/>
        <v>2</v>
      </c>
      <c r="BJ312" s="1" t="e">
        <f t="shared" si="84"/>
        <v>#N/A</v>
      </c>
    </row>
    <row r="313" spans="1:62" x14ac:dyDescent="0.25">
      <c r="A313" s="1">
        <f t="shared" si="71"/>
        <v>1</v>
      </c>
      <c r="B313" s="1">
        <f>IF(YEAR(AD313)=$B$3,YEAR('Apartment Expenses'!AD313)&amp;" - "&amp;'Apartment Expenses'!AC313,0)</f>
        <v>0</v>
      </c>
      <c r="C313" s="1">
        <f t="shared" si="72"/>
        <v>0</v>
      </c>
      <c r="E313" s="1">
        <v>309</v>
      </c>
      <c r="F313" s="1">
        <f t="shared" si="73"/>
        <v>1</v>
      </c>
      <c r="G313" s="1">
        <f t="shared" si="69"/>
        <v>0</v>
      </c>
      <c r="H313" s="1">
        <f t="shared" si="70"/>
        <v>0</v>
      </c>
      <c r="J313" s="1" t="str">
        <f t="shared" si="74"/>
        <v>1900</v>
      </c>
      <c r="M313" s="1">
        <f>HLOOKUP('Expense History'!$AD$3,$P$4:$X$2004,ROW('Apartment Expenses'!L313)-3,0)</f>
        <v>0</v>
      </c>
      <c r="N313" s="1">
        <f>IF('Expense History'!$AD$3=Data!$G$4,'Apartment Expenses'!AE313,HLOOKUP('Expense History'!$AD$3,'Apartment Expenses'!$AE$4:$AL$2004,(ROW('Apartment Expenses'!M313)-3)))</f>
        <v>0</v>
      </c>
      <c r="O313" s="1" t="str">
        <f>IF($O$2="ALL",IF(VLOOKUP(AA313,'Expense History'!$AA$6:$AB$36,2,0)="x","include",0),IF(AND(VLOOKUP(AA313,'Expense History'!$AA$6:$AB$36,2,0)="x",AC313=$O$2),"include",0))</f>
        <v>include</v>
      </c>
      <c r="P313" s="1">
        <f>IF(O313="include",IF(AE313&gt;0,1+MAX(P314:P$2005),0),0)</f>
        <v>0</v>
      </c>
      <c r="Q313" s="1">
        <f>IF(AND(ISBLANK(AA312),AE312=0),0,(IF(MAX(Q314:Q$2005)&gt;0,0,ROW(R313))))</f>
        <v>0</v>
      </c>
      <c r="R313" s="1">
        <f>IF($O313="include",IF(AF313&gt;0,1+MAX(R314:R$2005),0),0)</f>
        <v>0</v>
      </c>
      <c r="S313" s="1">
        <f>IF($O313="include",IF(AG313&gt;0,1+MAX(S314:S$2005),0),0)</f>
        <v>0</v>
      </c>
      <c r="T313" s="1">
        <f>IF($O313="include",IF(AH313&gt;0,1+MAX(T314:T$2005),0),0)</f>
        <v>0</v>
      </c>
      <c r="U313" s="1">
        <f>IF($O313="include",IF(AI313&gt;0,1+MAX(U314:U$2005),0),0)</f>
        <v>0</v>
      </c>
      <c r="V313" s="1">
        <f>IF($O313="include",IF(AJ313&gt;0,1+MAX(V314:V$2005),0),0)</f>
        <v>0</v>
      </c>
      <c r="W313" s="1">
        <f>IF($O313="include",IF(AK313&gt;0,1+MAX(W314:W$2005),0),0)</f>
        <v>0</v>
      </c>
      <c r="X313" s="1">
        <f>IF($O313="include",IF(AL313&gt;0,1+MAX(X314:X$2005),0),0)</f>
        <v>0</v>
      </c>
      <c r="Y313" s="22" t="str">
        <f t="shared" si="75"/>
        <v xml:space="preserve">1 - </v>
      </c>
      <c r="AA313" s="42"/>
      <c r="AB313" s="43"/>
      <c r="AC313" s="43"/>
      <c r="AD313" s="44"/>
      <c r="AE313" s="11">
        <f t="shared" si="76"/>
        <v>0</v>
      </c>
      <c r="AF313" s="41"/>
      <c r="AG313" s="41"/>
      <c r="AH313" s="41"/>
      <c r="AI313" s="41"/>
      <c r="AJ313" s="41"/>
      <c r="AK313" s="41"/>
      <c r="AL313" s="41"/>
      <c r="BA313" s="1">
        <f t="shared" si="77"/>
        <v>0</v>
      </c>
      <c r="BB313" s="1">
        <f t="shared" si="78"/>
        <v>0</v>
      </c>
      <c r="BC313" s="1" t="str">
        <f t="shared" si="79"/>
        <v>No</v>
      </c>
      <c r="BD313" s="1">
        <f t="shared" si="80"/>
        <v>0</v>
      </c>
      <c r="BE313" s="1">
        <f t="shared" si="81"/>
        <v>0</v>
      </c>
      <c r="BF313" s="1">
        <f t="shared" si="82"/>
        <v>0</v>
      </c>
      <c r="BG313" s="1">
        <v>309</v>
      </c>
      <c r="BH313" s="1" t="e">
        <f t="shared" si="83"/>
        <v>#N/A</v>
      </c>
      <c r="BI313" s="1">
        <f t="shared" si="85"/>
        <v>2</v>
      </c>
      <c r="BJ313" s="1" t="e">
        <f t="shared" si="84"/>
        <v>#N/A</v>
      </c>
    </row>
    <row r="314" spans="1:62" x14ac:dyDescent="0.25">
      <c r="A314" s="1">
        <f t="shared" si="71"/>
        <v>1</v>
      </c>
      <c r="B314" s="1">
        <f>IF(YEAR(AD314)=$B$3,YEAR('Apartment Expenses'!AD314)&amp;" - "&amp;'Apartment Expenses'!AC314,0)</f>
        <v>0</v>
      </c>
      <c r="C314" s="1">
        <f t="shared" si="72"/>
        <v>0</v>
      </c>
      <c r="E314" s="1">
        <v>310</v>
      </c>
      <c r="F314" s="1">
        <f t="shared" si="73"/>
        <v>1</v>
      </c>
      <c r="G314" s="1">
        <f t="shared" si="69"/>
        <v>0</v>
      </c>
      <c r="H314" s="1">
        <f t="shared" si="70"/>
        <v>0</v>
      </c>
      <c r="J314" s="1" t="str">
        <f t="shared" si="74"/>
        <v>1900</v>
      </c>
      <c r="M314" s="1">
        <f>HLOOKUP('Expense History'!$AD$3,$P$4:$X$2004,ROW('Apartment Expenses'!L314)-3,0)</f>
        <v>0</v>
      </c>
      <c r="N314" s="1">
        <f>IF('Expense History'!$AD$3=Data!$G$4,'Apartment Expenses'!AE314,HLOOKUP('Expense History'!$AD$3,'Apartment Expenses'!$AE$4:$AL$2004,(ROW('Apartment Expenses'!M314)-3)))</f>
        <v>0</v>
      </c>
      <c r="O314" s="1" t="str">
        <f>IF($O$2="ALL",IF(VLOOKUP(AA314,'Expense History'!$AA$6:$AB$36,2,0)="x","include",0),IF(AND(VLOOKUP(AA314,'Expense History'!$AA$6:$AB$36,2,0)="x",AC314=$O$2),"include",0))</f>
        <v>include</v>
      </c>
      <c r="P314" s="1">
        <f>IF(O314="include",IF(AE314&gt;0,1+MAX(P315:P$2005),0),0)</f>
        <v>0</v>
      </c>
      <c r="Q314" s="1">
        <f>IF(AND(ISBLANK(AA313),AE313=0),0,(IF(MAX(Q315:Q$2005)&gt;0,0,ROW(R314))))</f>
        <v>0</v>
      </c>
      <c r="R314" s="1">
        <f>IF($O314="include",IF(AF314&gt;0,1+MAX(R315:R$2005),0),0)</f>
        <v>0</v>
      </c>
      <c r="S314" s="1">
        <f>IF($O314="include",IF(AG314&gt;0,1+MAX(S315:S$2005),0),0)</f>
        <v>0</v>
      </c>
      <c r="T314" s="1">
        <f>IF($O314="include",IF(AH314&gt;0,1+MAX(T315:T$2005),0),0)</f>
        <v>0</v>
      </c>
      <c r="U314" s="1">
        <f>IF($O314="include",IF(AI314&gt;0,1+MAX(U315:U$2005),0),0)</f>
        <v>0</v>
      </c>
      <c r="V314" s="1">
        <f>IF($O314="include",IF(AJ314&gt;0,1+MAX(V315:V$2005),0),0)</f>
        <v>0</v>
      </c>
      <c r="W314" s="1">
        <f>IF($O314="include",IF(AK314&gt;0,1+MAX(W315:W$2005),0),0)</f>
        <v>0</v>
      </c>
      <c r="X314" s="1">
        <f>IF($O314="include",IF(AL314&gt;0,1+MAX(X315:X$2005),0),0)</f>
        <v>0</v>
      </c>
      <c r="Y314" s="22" t="str">
        <f t="shared" si="75"/>
        <v xml:space="preserve">1 - </v>
      </c>
      <c r="AA314" s="42"/>
      <c r="AB314" s="43"/>
      <c r="AC314" s="43"/>
      <c r="AD314" s="44"/>
      <c r="AE314" s="11">
        <f t="shared" si="76"/>
        <v>0</v>
      </c>
      <c r="AF314" s="41"/>
      <c r="AG314" s="41"/>
      <c r="AH314" s="41"/>
      <c r="AI314" s="41"/>
      <c r="AJ314" s="41"/>
      <c r="AK314" s="41"/>
      <c r="AL314" s="41"/>
      <c r="BA314" s="1">
        <f t="shared" si="77"/>
        <v>0</v>
      </c>
      <c r="BB314" s="1">
        <f t="shared" si="78"/>
        <v>0</v>
      </c>
      <c r="BC314" s="1" t="str">
        <f t="shared" si="79"/>
        <v>No</v>
      </c>
      <c r="BD314" s="1">
        <f t="shared" si="80"/>
        <v>0</v>
      </c>
      <c r="BE314" s="1">
        <f t="shared" si="81"/>
        <v>0</v>
      </c>
      <c r="BF314" s="1">
        <f t="shared" si="82"/>
        <v>0</v>
      </c>
      <c r="BG314" s="1">
        <v>310</v>
      </c>
      <c r="BH314" s="1" t="e">
        <f t="shared" si="83"/>
        <v>#N/A</v>
      </c>
      <c r="BI314" s="1">
        <f t="shared" si="85"/>
        <v>2</v>
      </c>
      <c r="BJ314" s="1" t="e">
        <f t="shared" si="84"/>
        <v>#N/A</v>
      </c>
    </row>
    <row r="315" spans="1:62" x14ac:dyDescent="0.25">
      <c r="A315" s="1">
        <f t="shared" si="71"/>
        <v>1</v>
      </c>
      <c r="B315" s="1">
        <f>IF(YEAR(AD315)=$B$3,YEAR('Apartment Expenses'!AD315)&amp;" - "&amp;'Apartment Expenses'!AC315,0)</f>
        <v>0</v>
      </c>
      <c r="C315" s="1">
        <f t="shared" si="72"/>
        <v>0</v>
      </c>
      <c r="E315" s="1">
        <v>311</v>
      </c>
      <c r="F315" s="1">
        <f t="shared" si="73"/>
        <v>1</v>
      </c>
      <c r="G315" s="1">
        <f t="shared" si="69"/>
        <v>0</v>
      </c>
      <c r="H315" s="1">
        <f t="shared" si="70"/>
        <v>0</v>
      </c>
      <c r="J315" s="1" t="str">
        <f t="shared" si="74"/>
        <v>1900</v>
      </c>
      <c r="M315" s="1">
        <f>HLOOKUP('Expense History'!$AD$3,$P$4:$X$2004,ROW('Apartment Expenses'!L315)-3,0)</f>
        <v>0</v>
      </c>
      <c r="N315" s="1">
        <f>IF('Expense History'!$AD$3=Data!$G$4,'Apartment Expenses'!AE315,HLOOKUP('Expense History'!$AD$3,'Apartment Expenses'!$AE$4:$AL$2004,(ROW('Apartment Expenses'!M315)-3)))</f>
        <v>0</v>
      </c>
      <c r="O315" s="1" t="str">
        <f>IF($O$2="ALL",IF(VLOOKUP(AA315,'Expense History'!$AA$6:$AB$36,2,0)="x","include",0),IF(AND(VLOOKUP(AA315,'Expense History'!$AA$6:$AB$36,2,0)="x",AC315=$O$2),"include",0))</f>
        <v>include</v>
      </c>
      <c r="P315" s="1">
        <f>IF(O315="include",IF(AE315&gt;0,1+MAX(P316:P$2005),0),0)</f>
        <v>0</v>
      </c>
      <c r="Q315" s="1">
        <f>IF(AND(ISBLANK(AA314),AE314=0),0,(IF(MAX(Q316:Q$2005)&gt;0,0,ROW(R315))))</f>
        <v>0</v>
      </c>
      <c r="R315" s="1">
        <f>IF($O315="include",IF(AF315&gt;0,1+MAX(R316:R$2005),0),0)</f>
        <v>0</v>
      </c>
      <c r="S315" s="1">
        <f>IF($O315="include",IF(AG315&gt;0,1+MAX(S316:S$2005),0),0)</f>
        <v>0</v>
      </c>
      <c r="T315" s="1">
        <f>IF($O315="include",IF(AH315&gt;0,1+MAX(T316:T$2005),0),0)</f>
        <v>0</v>
      </c>
      <c r="U315" s="1">
        <f>IF($O315="include",IF(AI315&gt;0,1+MAX(U316:U$2005),0),0)</f>
        <v>0</v>
      </c>
      <c r="V315" s="1">
        <f>IF($O315="include",IF(AJ315&gt;0,1+MAX(V316:V$2005),0),0)</f>
        <v>0</v>
      </c>
      <c r="W315" s="1">
        <f>IF($O315="include",IF(AK315&gt;0,1+MAX(W316:W$2005),0),0)</f>
        <v>0</v>
      </c>
      <c r="X315" s="1">
        <f>IF($O315="include",IF(AL315&gt;0,1+MAX(X316:X$2005),0),0)</f>
        <v>0</v>
      </c>
      <c r="Y315" s="22" t="str">
        <f t="shared" si="75"/>
        <v xml:space="preserve">1 - </v>
      </c>
      <c r="AA315" s="42"/>
      <c r="AB315" s="43"/>
      <c r="AC315" s="43"/>
      <c r="AD315" s="44"/>
      <c r="AE315" s="11">
        <f t="shared" si="76"/>
        <v>0</v>
      </c>
      <c r="AF315" s="41"/>
      <c r="AG315" s="41"/>
      <c r="AH315" s="41"/>
      <c r="AI315" s="41"/>
      <c r="AJ315" s="41"/>
      <c r="AK315" s="41"/>
      <c r="AL315" s="41"/>
      <c r="BA315" s="1">
        <f t="shared" si="77"/>
        <v>0</v>
      </c>
      <c r="BB315" s="1">
        <f t="shared" si="78"/>
        <v>0</v>
      </c>
      <c r="BC315" s="1" t="str">
        <f t="shared" si="79"/>
        <v>No</v>
      </c>
      <c r="BD315" s="1">
        <f t="shared" si="80"/>
        <v>0</v>
      </c>
      <c r="BE315" s="1">
        <f t="shared" si="81"/>
        <v>0</v>
      </c>
      <c r="BF315" s="1">
        <f t="shared" si="82"/>
        <v>0</v>
      </c>
      <c r="BG315" s="1">
        <v>311</v>
      </c>
      <c r="BH315" s="1" t="e">
        <f t="shared" si="83"/>
        <v>#N/A</v>
      </c>
      <c r="BI315" s="1">
        <f t="shared" si="85"/>
        <v>2</v>
      </c>
      <c r="BJ315" s="1" t="e">
        <f t="shared" si="84"/>
        <v>#N/A</v>
      </c>
    </row>
    <row r="316" spans="1:62" x14ac:dyDescent="0.25">
      <c r="A316" s="1">
        <f t="shared" si="71"/>
        <v>1</v>
      </c>
      <c r="B316" s="1">
        <f>IF(YEAR(AD316)=$B$3,YEAR('Apartment Expenses'!AD316)&amp;" - "&amp;'Apartment Expenses'!AC316,0)</f>
        <v>0</v>
      </c>
      <c r="C316" s="1">
        <f t="shared" si="72"/>
        <v>0</v>
      </c>
      <c r="E316" s="1">
        <v>312</v>
      </c>
      <c r="F316" s="1">
        <f t="shared" si="73"/>
        <v>1</v>
      </c>
      <c r="G316" s="1">
        <f t="shared" si="69"/>
        <v>0</v>
      </c>
      <c r="H316" s="1">
        <f t="shared" si="70"/>
        <v>0</v>
      </c>
      <c r="J316" s="1" t="str">
        <f t="shared" si="74"/>
        <v>1900</v>
      </c>
      <c r="M316" s="1">
        <f>HLOOKUP('Expense History'!$AD$3,$P$4:$X$2004,ROW('Apartment Expenses'!L316)-3,0)</f>
        <v>0</v>
      </c>
      <c r="N316" s="1">
        <f>IF('Expense History'!$AD$3=Data!$G$4,'Apartment Expenses'!AE316,HLOOKUP('Expense History'!$AD$3,'Apartment Expenses'!$AE$4:$AL$2004,(ROW('Apartment Expenses'!M316)-3)))</f>
        <v>0</v>
      </c>
      <c r="O316" s="1" t="str">
        <f>IF($O$2="ALL",IF(VLOOKUP(AA316,'Expense History'!$AA$6:$AB$36,2,0)="x","include",0),IF(AND(VLOOKUP(AA316,'Expense History'!$AA$6:$AB$36,2,0)="x",AC316=$O$2),"include",0))</f>
        <v>include</v>
      </c>
      <c r="P316" s="1">
        <f>IF(O316="include",IF(AE316&gt;0,1+MAX(P317:P$2005),0),0)</f>
        <v>0</v>
      </c>
      <c r="Q316" s="1">
        <f>IF(AND(ISBLANK(AA315),AE315=0),0,(IF(MAX(Q317:Q$2005)&gt;0,0,ROW(R316))))</f>
        <v>0</v>
      </c>
      <c r="R316" s="1">
        <f>IF($O316="include",IF(AF316&gt;0,1+MAX(R317:R$2005),0),0)</f>
        <v>0</v>
      </c>
      <c r="S316" s="1">
        <f>IF($O316="include",IF(AG316&gt;0,1+MAX(S317:S$2005),0),0)</f>
        <v>0</v>
      </c>
      <c r="T316" s="1">
        <f>IF($O316="include",IF(AH316&gt;0,1+MAX(T317:T$2005),0),0)</f>
        <v>0</v>
      </c>
      <c r="U316" s="1">
        <f>IF($O316="include",IF(AI316&gt;0,1+MAX(U317:U$2005),0),0)</f>
        <v>0</v>
      </c>
      <c r="V316" s="1">
        <f>IF($O316="include",IF(AJ316&gt;0,1+MAX(V317:V$2005),0),0)</f>
        <v>0</v>
      </c>
      <c r="W316" s="1">
        <f>IF($O316="include",IF(AK316&gt;0,1+MAX(W317:W$2005),0),0)</f>
        <v>0</v>
      </c>
      <c r="X316" s="1">
        <f>IF($O316="include",IF(AL316&gt;0,1+MAX(X317:X$2005),0),0)</f>
        <v>0</v>
      </c>
      <c r="Y316" s="22" t="str">
        <f t="shared" si="75"/>
        <v xml:space="preserve">1 - </v>
      </c>
      <c r="AA316" s="42"/>
      <c r="AB316" s="43"/>
      <c r="AC316" s="43"/>
      <c r="AD316" s="44"/>
      <c r="AE316" s="11">
        <f t="shared" si="76"/>
        <v>0</v>
      </c>
      <c r="AF316" s="41"/>
      <c r="AG316" s="41"/>
      <c r="AH316" s="41"/>
      <c r="AI316" s="41"/>
      <c r="AJ316" s="41"/>
      <c r="AK316" s="41"/>
      <c r="AL316" s="41"/>
      <c r="BA316" s="1">
        <f t="shared" si="77"/>
        <v>0</v>
      </c>
      <c r="BB316" s="1">
        <f t="shared" si="78"/>
        <v>0</v>
      </c>
      <c r="BC316" s="1" t="str">
        <f t="shared" si="79"/>
        <v>No</v>
      </c>
      <c r="BD316" s="1">
        <f t="shared" si="80"/>
        <v>0</v>
      </c>
      <c r="BE316" s="1">
        <f t="shared" si="81"/>
        <v>0</v>
      </c>
      <c r="BF316" s="1">
        <f t="shared" si="82"/>
        <v>0</v>
      </c>
      <c r="BG316" s="1">
        <v>312</v>
      </c>
      <c r="BH316" s="1" t="e">
        <f t="shared" si="83"/>
        <v>#N/A</v>
      </c>
      <c r="BI316" s="1">
        <f t="shared" si="85"/>
        <v>2</v>
      </c>
      <c r="BJ316" s="1" t="e">
        <f t="shared" si="84"/>
        <v>#N/A</v>
      </c>
    </row>
    <row r="317" spans="1:62" x14ac:dyDescent="0.25">
      <c r="A317" s="1">
        <f t="shared" si="71"/>
        <v>1</v>
      </c>
      <c r="B317" s="1">
        <f>IF(YEAR(AD317)=$B$3,YEAR('Apartment Expenses'!AD317)&amp;" - "&amp;'Apartment Expenses'!AC317,0)</f>
        <v>0</v>
      </c>
      <c r="C317" s="1">
        <f t="shared" si="72"/>
        <v>0</v>
      </c>
      <c r="E317" s="1">
        <v>313</v>
      </c>
      <c r="F317" s="1">
        <f t="shared" si="73"/>
        <v>1</v>
      </c>
      <c r="G317" s="1">
        <f t="shared" si="69"/>
        <v>0</v>
      </c>
      <c r="H317" s="1">
        <f t="shared" si="70"/>
        <v>0</v>
      </c>
      <c r="J317" s="1" t="str">
        <f t="shared" si="74"/>
        <v>1900</v>
      </c>
      <c r="M317" s="1">
        <f>HLOOKUP('Expense History'!$AD$3,$P$4:$X$2004,ROW('Apartment Expenses'!L317)-3,0)</f>
        <v>0</v>
      </c>
      <c r="N317" s="1">
        <f>IF('Expense History'!$AD$3=Data!$G$4,'Apartment Expenses'!AE317,HLOOKUP('Expense History'!$AD$3,'Apartment Expenses'!$AE$4:$AL$2004,(ROW('Apartment Expenses'!M317)-3)))</f>
        <v>0</v>
      </c>
      <c r="O317" s="1" t="str">
        <f>IF($O$2="ALL",IF(VLOOKUP(AA317,'Expense History'!$AA$6:$AB$36,2,0)="x","include",0),IF(AND(VLOOKUP(AA317,'Expense History'!$AA$6:$AB$36,2,0)="x",AC317=$O$2),"include",0))</f>
        <v>include</v>
      </c>
      <c r="P317" s="1">
        <f>IF(O317="include",IF(AE317&gt;0,1+MAX(P318:P$2005),0),0)</f>
        <v>0</v>
      </c>
      <c r="Q317" s="1">
        <f>IF(AND(ISBLANK(AA316),AE316=0),0,(IF(MAX(Q318:Q$2005)&gt;0,0,ROW(R317))))</f>
        <v>0</v>
      </c>
      <c r="R317" s="1">
        <f>IF($O317="include",IF(AF317&gt;0,1+MAX(R318:R$2005),0),0)</f>
        <v>0</v>
      </c>
      <c r="S317" s="1">
        <f>IF($O317="include",IF(AG317&gt;0,1+MAX(S318:S$2005),0),0)</f>
        <v>0</v>
      </c>
      <c r="T317" s="1">
        <f>IF($O317="include",IF(AH317&gt;0,1+MAX(T318:T$2005),0),0)</f>
        <v>0</v>
      </c>
      <c r="U317" s="1">
        <f>IF($O317="include",IF(AI317&gt;0,1+MAX(U318:U$2005),0),0)</f>
        <v>0</v>
      </c>
      <c r="V317" s="1">
        <f>IF($O317="include",IF(AJ317&gt;0,1+MAX(V318:V$2005),0),0)</f>
        <v>0</v>
      </c>
      <c r="W317" s="1">
        <f>IF($O317="include",IF(AK317&gt;0,1+MAX(W318:W$2005),0),0)</f>
        <v>0</v>
      </c>
      <c r="X317" s="1">
        <f>IF($O317="include",IF(AL317&gt;0,1+MAX(X318:X$2005),0),0)</f>
        <v>0</v>
      </c>
      <c r="Y317" s="22" t="str">
        <f t="shared" si="75"/>
        <v xml:space="preserve">1 - </v>
      </c>
      <c r="AA317" s="42"/>
      <c r="AB317" s="43"/>
      <c r="AC317" s="43"/>
      <c r="AD317" s="44"/>
      <c r="AE317" s="11">
        <f t="shared" si="76"/>
        <v>0</v>
      </c>
      <c r="AF317" s="41"/>
      <c r="AG317" s="41"/>
      <c r="AH317" s="41"/>
      <c r="AI317" s="41"/>
      <c r="AJ317" s="41"/>
      <c r="AK317" s="41"/>
      <c r="AL317" s="41"/>
      <c r="BA317" s="1">
        <f t="shared" si="77"/>
        <v>0</v>
      </c>
      <c r="BB317" s="1">
        <f t="shared" si="78"/>
        <v>0</v>
      </c>
      <c r="BC317" s="1" t="str">
        <f t="shared" si="79"/>
        <v>No</v>
      </c>
      <c r="BD317" s="1">
        <f t="shared" si="80"/>
        <v>0</v>
      </c>
      <c r="BE317" s="1">
        <f t="shared" si="81"/>
        <v>0</v>
      </c>
      <c r="BF317" s="1">
        <f t="shared" si="82"/>
        <v>0</v>
      </c>
      <c r="BG317" s="1">
        <v>313</v>
      </c>
      <c r="BH317" s="1" t="e">
        <f t="shared" si="83"/>
        <v>#N/A</v>
      </c>
      <c r="BI317" s="1">
        <f t="shared" si="85"/>
        <v>2</v>
      </c>
      <c r="BJ317" s="1" t="e">
        <f t="shared" si="84"/>
        <v>#N/A</v>
      </c>
    </row>
    <row r="318" spans="1:62" x14ac:dyDescent="0.25">
      <c r="A318" s="1">
        <f t="shared" si="71"/>
        <v>1</v>
      </c>
      <c r="B318" s="1">
        <f>IF(YEAR(AD318)=$B$3,YEAR('Apartment Expenses'!AD318)&amp;" - "&amp;'Apartment Expenses'!AC318,0)</f>
        <v>0</v>
      </c>
      <c r="C318" s="1">
        <f t="shared" si="72"/>
        <v>0</v>
      </c>
      <c r="E318" s="1">
        <v>314</v>
      </c>
      <c r="F318" s="1">
        <f t="shared" si="73"/>
        <v>1</v>
      </c>
      <c r="G318" s="1">
        <f t="shared" si="69"/>
        <v>0</v>
      </c>
      <c r="H318" s="1">
        <f t="shared" si="70"/>
        <v>0</v>
      </c>
      <c r="J318" s="1" t="str">
        <f t="shared" si="74"/>
        <v>1900</v>
      </c>
      <c r="M318" s="1">
        <f>HLOOKUP('Expense History'!$AD$3,$P$4:$X$2004,ROW('Apartment Expenses'!L318)-3,0)</f>
        <v>0</v>
      </c>
      <c r="N318" s="1">
        <f>IF('Expense History'!$AD$3=Data!$G$4,'Apartment Expenses'!AE318,HLOOKUP('Expense History'!$AD$3,'Apartment Expenses'!$AE$4:$AL$2004,(ROW('Apartment Expenses'!M318)-3)))</f>
        <v>0</v>
      </c>
      <c r="O318" s="1" t="str">
        <f>IF($O$2="ALL",IF(VLOOKUP(AA318,'Expense History'!$AA$6:$AB$36,2,0)="x","include",0),IF(AND(VLOOKUP(AA318,'Expense History'!$AA$6:$AB$36,2,0)="x",AC318=$O$2),"include",0))</f>
        <v>include</v>
      </c>
      <c r="P318" s="1">
        <f>IF(O318="include",IF(AE318&gt;0,1+MAX(P319:P$2005),0),0)</f>
        <v>0</v>
      </c>
      <c r="Q318" s="1">
        <f>IF(AND(ISBLANK(AA317),AE317=0),0,(IF(MAX(Q319:Q$2005)&gt;0,0,ROW(R318))))</f>
        <v>0</v>
      </c>
      <c r="R318" s="1">
        <f>IF($O318="include",IF(AF318&gt;0,1+MAX(R319:R$2005),0),0)</f>
        <v>0</v>
      </c>
      <c r="S318" s="1">
        <f>IF($O318="include",IF(AG318&gt;0,1+MAX(S319:S$2005),0),0)</f>
        <v>0</v>
      </c>
      <c r="T318" s="1">
        <f>IF($O318="include",IF(AH318&gt;0,1+MAX(T319:T$2005),0),0)</f>
        <v>0</v>
      </c>
      <c r="U318" s="1">
        <f>IF($O318="include",IF(AI318&gt;0,1+MAX(U319:U$2005),0),0)</f>
        <v>0</v>
      </c>
      <c r="V318" s="1">
        <f>IF($O318="include",IF(AJ318&gt;0,1+MAX(V319:V$2005),0),0)</f>
        <v>0</v>
      </c>
      <c r="W318" s="1">
        <f>IF($O318="include",IF(AK318&gt;0,1+MAX(W319:W$2005),0),0)</f>
        <v>0</v>
      </c>
      <c r="X318" s="1">
        <f>IF($O318="include",IF(AL318&gt;0,1+MAX(X319:X$2005),0),0)</f>
        <v>0</v>
      </c>
      <c r="Y318" s="22" t="str">
        <f t="shared" si="75"/>
        <v xml:space="preserve">1 - </v>
      </c>
      <c r="AA318" s="42"/>
      <c r="AB318" s="43"/>
      <c r="AC318" s="43"/>
      <c r="AD318" s="44"/>
      <c r="AE318" s="11">
        <f t="shared" si="76"/>
        <v>0</v>
      </c>
      <c r="AF318" s="41"/>
      <c r="AG318" s="41"/>
      <c r="AH318" s="41"/>
      <c r="AI318" s="41"/>
      <c r="AJ318" s="41"/>
      <c r="AK318" s="41"/>
      <c r="AL318" s="41"/>
      <c r="BA318" s="1">
        <f t="shared" si="77"/>
        <v>0</v>
      </c>
      <c r="BB318" s="1">
        <f t="shared" si="78"/>
        <v>0</v>
      </c>
      <c r="BC318" s="1" t="str">
        <f t="shared" si="79"/>
        <v>No</v>
      </c>
      <c r="BD318" s="1">
        <f t="shared" si="80"/>
        <v>0</v>
      </c>
      <c r="BE318" s="1">
        <f t="shared" si="81"/>
        <v>0</v>
      </c>
      <c r="BF318" s="1">
        <f t="shared" si="82"/>
        <v>0</v>
      </c>
      <c r="BG318" s="1">
        <v>314</v>
      </c>
      <c r="BH318" s="1" t="e">
        <f t="shared" si="83"/>
        <v>#N/A</v>
      </c>
      <c r="BI318" s="1">
        <f t="shared" si="85"/>
        <v>2</v>
      </c>
      <c r="BJ318" s="1" t="e">
        <f t="shared" si="84"/>
        <v>#N/A</v>
      </c>
    </row>
    <row r="319" spans="1:62" x14ac:dyDescent="0.25">
      <c r="A319" s="1">
        <f t="shared" si="71"/>
        <v>1</v>
      </c>
      <c r="B319" s="1">
        <f>IF(YEAR(AD319)=$B$3,YEAR('Apartment Expenses'!AD319)&amp;" - "&amp;'Apartment Expenses'!AC319,0)</f>
        <v>0</v>
      </c>
      <c r="C319" s="1">
        <f t="shared" si="72"/>
        <v>0</v>
      </c>
      <c r="E319" s="1">
        <v>315</v>
      </c>
      <c r="F319" s="1">
        <f t="shared" si="73"/>
        <v>1</v>
      </c>
      <c r="G319" s="1">
        <f t="shared" si="69"/>
        <v>0</v>
      </c>
      <c r="H319" s="1">
        <f t="shared" si="70"/>
        <v>0</v>
      </c>
      <c r="J319" s="1" t="str">
        <f t="shared" si="74"/>
        <v>1900</v>
      </c>
      <c r="M319" s="1">
        <f>HLOOKUP('Expense History'!$AD$3,$P$4:$X$2004,ROW('Apartment Expenses'!L319)-3,0)</f>
        <v>0</v>
      </c>
      <c r="N319" s="1">
        <f>IF('Expense History'!$AD$3=Data!$G$4,'Apartment Expenses'!AE319,HLOOKUP('Expense History'!$AD$3,'Apartment Expenses'!$AE$4:$AL$2004,(ROW('Apartment Expenses'!M319)-3)))</f>
        <v>0</v>
      </c>
      <c r="O319" s="1" t="str">
        <f>IF($O$2="ALL",IF(VLOOKUP(AA319,'Expense History'!$AA$6:$AB$36,2,0)="x","include",0),IF(AND(VLOOKUP(AA319,'Expense History'!$AA$6:$AB$36,2,0)="x",AC319=$O$2),"include",0))</f>
        <v>include</v>
      </c>
      <c r="P319" s="1">
        <f>IF(O319="include",IF(AE319&gt;0,1+MAX(P320:P$2005),0),0)</f>
        <v>0</v>
      </c>
      <c r="Q319" s="1">
        <f>IF(AND(ISBLANK(AA318),AE318=0),0,(IF(MAX(Q320:Q$2005)&gt;0,0,ROW(R319))))</f>
        <v>0</v>
      </c>
      <c r="R319" s="1">
        <f>IF($O319="include",IF(AF319&gt;0,1+MAX(R320:R$2005),0),0)</f>
        <v>0</v>
      </c>
      <c r="S319" s="1">
        <f>IF($O319="include",IF(AG319&gt;0,1+MAX(S320:S$2005),0),0)</f>
        <v>0</v>
      </c>
      <c r="T319" s="1">
        <f>IF($O319="include",IF(AH319&gt;0,1+MAX(T320:T$2005),0),0)</f>
        <v>0</v>
      </c>
      <c r="U319" s="1">
        <f>IF($O319="include",IF(AI319&gt;0,1+MAX(U320:U$2005),0),0)</f>
        <v>0</v>
      </c>
      <c r="V319" s="1">
        <f>IF($O319="include",IF(AJ319&gt;0,1+MAX(V320:V$2005),0),0)</f>
        <v>0</v>
      </c>
      <c r="W319" s="1">
        <f>IF($O319="include",IF(AK319&gt;0,1+MAX(W320:W$2005),0),0)</f>
        <v>0</v>
      </c>
      <c r="X319" s="1">
        <f>IF($O319="include",IF(AL319&gt;0,1+MAX(X320:X$2005),0),0)</f>
        <v>0</v>
      </c>
      <c r="Y319" s="22" t="str">
        <f t="shared" si="75"/>
        <v xml:space="preserve">1 - </v>
      </c>
      <c r="AA319" s="42"/>
      <c r="AB319" s="43"/>
      <c r="AC319" s="43"/>
      <c r="AD319" s="44"/>
      <c r="AE319" s="11">
        <f t="shared" si="76"/>
        <v>0</v>
      </c>
      <c r="AF319" s="41"/>
      <c r="AG319" s="41"/>
      <c r="AH319" s="41"/>
      <c r="AI319" s="41"/>
      <c r="AJ319" s="41"/>
      <c r="AK319" s="41"/>
      <c r="AL319" s="41"/>
      <c r="BA319" s="1">
        <f t="shared" si="77"/>
        <v>0</v>
      </c>
      <c r="BB319" s="1">
        <f t="shared" si="78"/>
        <v>0</v>
      </c>
      <c r="BC319" s="1" t="str">
        <f t="shared" si="79"/>
        <v>No</v>
      </c>
      <c r="BD319" s="1">
        <f t="shared" si="80"/>
        <v>0</v>
      </c>
      <c r="BE319" s="1">
        <f t="shared" si="81"/>
        <v>0</v>
      </c>
      <c r="BF319" s="1">
        <f t="shared" si="82"/>
        <v>0</v>
      </c>
      <c r="BG319" s="1">
        <v>315</v>
      </c>
      <c r="BH319" s="1" t="e">
        <f t="shared" si="83"/>
        <v>#N/A</v>
      </c>
      <c r="BI319" s="1">
        <f t="shared" si="85"/>
        <v>2</v>
      </c>
      <c r="BJ319" s="1" t="e">
        <f t="shared" si="84"/>
        <v>#N/A</v>
      </c>
    </row>
    <row r="320" spans="1:62" x14ac:dyDescent="0.25">
      <c r="A320" s="1">
        <f t="shared" si="71"/>
        <v>1</v>
      </c>
      <c r="B320" s="1">
        <f>IF(YEAR(AD320)=$B$3,YEAR('Apartment Expenses'!AD320)&amp;" - "&amp;'Apartment Expenses'!AC320,0)</f>
        <v>0</v>
      </c>
      <c r="C320" s="1">
        <f t="shared" si="72"/>
        <v>0</v>
      </c>
      <c r="E320" s="1">
        <v>316</v>
      </c>
      <c r="F320" s="1">
        <f t="shared" si="73"/>
        <v>1</v>
      </c>
      <c r="G320" s="1">
        <f t="shared" si="69"/>
        <v>0</v>
      </c>
      <c r="H320" s="1">
        <f t="shared" si="70"/>
        <v>0</v>
      </c>
      <c r="J320" s="1" t="str">
        <f t="shared" si="74"/>
        <v>1900</v>
      </c>
      <c r="M320" s="1">
        <f>HLOOKUP('Expense History'!$AD$3,$P$4:$X$2004,ROW('Apartment Expenses'!L320)-3,0)</f>
        <v>0</v>
      </c>
      <c r="N320" s="1">
        <f>IF('Expense History'!$AD$3=Data!$G$4,'Apartment Expenses'!AE320,HLOOKUP('Expense History'!$AD$3,'Apartment Expenses'!$AE$4:$AL$2004,(ROW('Apartment Expenses'!M320)-3)))</f>
        <v>0</v>
      </c>
      <c r="O320" s="1" t="str">
        <f>IF($O$2="ALL",IF(VLOOKUP(AA320,'Expense History'!$AA$6:$AB$36,2,0)="x","include",0),IF(AND(VLOOKUP(AA320,'Expense History'!$AA$6:$AB$36,2,0)="x",AC320=$O$2),"include",0))</f>
        <v>include</v>
      </c>
      <c r="P320" s="1">
        <f>IF(O320="include",IF(AE320&gt;0,1+MAX(P321:P$2005),0),0)</f>
        <v>0</v>
      </c>
      <c r="Q320" s="1">
        <f>IF(AND(ISBLANK(AA319),AE319=0),0,(IF(MAX(Q321:Q$2005)&gt;0,0,ROW(R320))))</f>
        <v>0</v>
      </c>
      <c r="R320" s="1">
        <f>IF($O320="include",IF(AF320&gt;0,1+MAX(R321:R$2005),0),0)</f>
        <v>0</v>
      </c>
      <c r="S320" s="1">
        <f>IF($O320="include",IF(AG320&gt;0,1+MAX(S321:S$2005),0),0)</f>
        <v>0</v>
      </c>
      <c r="T320" s="1">
        <f>IF($O320="include",IF(AH320&gt;0,1+MAX(T321:T$2005),0),0)</f>
        <v>0</v>
      </c>
      <c r="U320" s="1">
        <f>IF($O320="include",IF(AI320&gt;0,1+MAX(U321:U$2005),0),0)</f>
        <v>0</v>
      </c>
      <c r="V320" s="1">
        <f>IF($O320="include",IF(AJ320&gt;0,1+MAX(V321:V$2005),0),0)</f>
        <v>0</v>
      </c>
      <c r="W320" s="1">
        <f>IF($O320="include",IF(AK320&gt;0,1+MAX(W321:W$2005),0),0)</f>
        <v>0</v>
      </c>
      <c r="X320" s="1">
        <f>IF($O320="include",IF(AL320&gt;0,1+MAX(X321:X$2005),0),0)</f>
        <v>0</v>
      </c>
      <c r="Y320" s="22" t="str">
        <f t="shared" si="75"/>
        <v xml:space="preserve">1 - </v>
      </c>
      <c r="AA320" s="42"/>
      <c r="AB320" s="43"/>
      <c r="AC320" s="43"/>
      <c r="AD320" s="44"/>
      <c r="AE320" s="11">
        <f t="shared" si="76"/>
        <v>0</v>
      </c>
      <c r="AF320" s="41"/>
      <c r="AG320" s="41"/>
      <c r="AH320" s="41"/>
      <c r="AI320" s="41"/>
      <c r="AJ320" s="41"/>
      <c r="AK320" s="41"/>
      <c r="AL320" s="41"/>
      <c r="BA320" s="1">
        <f t="shared" si="77"/>
        <v>0</v>
      </c>
      <c r="BB320" s="1">
        <f t="shared" si="78"/>
        <v>0</v>
      </c>
      <c r="BC320" s="1" t="str">
        <f t="shared" si="79"/>
        <v>No</v>
      </c>
      <c r="BD320" s="1">
        <f t="shared" si="80"/>
        <v>0</v>
      </c>
      <c r="BE320" s="1">
        <f t="shared" si="81"/>
        <v>0</v>
      </c>
      <c r="BF320" s="1">
        <f t="shared" si="82"/>
        <v>0</v>
      </c>
      <c r="BG320" s="1">
        <v>316</v>
      </c>
      <c r="BH320" s="1" t="e">
        <f t="shared" si="83"/>
        <v>#N/A</v>
      </c>
      <c r="BI320" s="1">
        <f t="shared" si="85"/>
        <v>2</v>
      </c>
      <c r="BJ320" s="1" t="e">
        <f t="shared" si="84"/>
        <v>#N/A</v>
      </c>
    </row>
    <row r="321" spans="1:62" x14ac:dyDescent="0.25">
      <c r="A321" s="1">
        <f t="shared" si="71"/>
        <v>1</v>
      </c>
      <c r="B321" s="1">
        <f>IF(YEAR(AD321)=$B$3,YEAR('Apartment Expenses'!AD321)&amp;" - "&amp;'Apartment Expenses'!AC321,0)</f>
        <v>0</v>
      </c>
      <c r="C321" s="1">
        <f t="shared" si="72"/>
        <v>0</v>
      </c>
      <c r="E321" s="1">
        <v>317</v>
      </c>
      <c r="F321" s="1">
        <f t="shared" si="73"/>
        <v>1</v>
      </c>
      <c r="G321" s="1">
        <f t="shared" si="69"/>
        <v>0</v>
      </c>
      <c r="H321" s="1">
        <f t="shared" si="70"/>
        <v>0</v>
      </c>
      <c r="J321" s="1" t="str">
        <f t="shared" si="74"/>
        <v>1900</v>
      </c>
      <c r="M321" s="1">
        <f>HLOOKUP('Expense History'!$AD$3,$P$4:$X$2004,ROW('Apartment Expenses'!L321)-3,0)</f>
        <v>0</v>
      </c>
      <c r="N321" s="1">
        <f>IF('Expense History'!$AD$3=Data!$G$4,'Apartment Expenses'!AE321,HLOOKUP('Expense History'!$AD$3,'Apartment Expenses'!$AE$4:$AL$2004,(ROW('Apartment Expenses'!M321)-3)))</f>
        <v>0</v>
      </c>
      <c r="O321" s="1" t="str">
        <f>IF($O$2="ALL",IF(VLOOKUP(AA321,'Expense History'!$AA$6:$AB$36,2,0)="x","include",0),IF(AND(VLOOKUP(AA321,'Expense History'!$AA$6:$AB$36,2,0)="x",AC321=$O$2),"include",0))</f>
        <v>include</v>
      </c>
      <c r="P321" s="1">
        <f>IF(O321="include",IF(AE321&gt;0,1+MAX(P322:P$2005),0),0)</f>
        <v>0</v>
      </c>
      <c r="Q321" s="1">
        <f>IF(AND(ISBLANK(AA320),AE320=0),0,(IF(MAX(Q322:Q$2005)&gt;0,0,ROW(R321))))</f>
        <v>0</v>
      </c>
      <c r="R321" s="1">
        <f>IF($O321="include",IF(AF321&gt;0,1+MAX(R322:R$2005),0),0)</f>
        <v>0</v>
      </c>
      <c r="S321" s="1">
        <f>IF($O321="include",IF(AG321&gt;0,1+MAX(S322:S$2005),0),0)</f>
        <v>0</v>
      </c>
      <c r="T321" s="1">
        <f>IF($O321="include",IF(AH321&gt;0,1+MAX(T322:T$2005),0),0)</f>
        <v>0</v>
      </c>
      <c r="U321" s="1">
        <f>IF($O321="include",IF(AI321&gt;0,1+MAX(U322:U$2005),0),0)</f>
        <v>0</v>
      </c>
      <c r="V321" s="1">
        <f>IF($O321="include",IF(AJ321&gt;0,1+MAX(V322:V$2005),0),0)</f>
        <v>0</v>
      </c>
      <c r="W321" s="1">
        <f>IF($O321="include",IF(AK321&gt;0,1+MAX(W322:W$2005),0),0)</f>
        <v>0</v>
      </c>
      <c r="X321" s="1">
        <f>IF($O321="include",IF(AL321&gt;0,1+MAX(X322:X$2005),0),0)</f>
        <v>0</v>
      </c>
      <c r="Y321" s="22" t="str">
        <f t="shared" si="75"/>
        <v xml:space="preserve">1 - </v>
      </c>
      <c r="AA321" s="42"/>
      <c r="AB321" s="43"/>
      <c r="AC321" s="43"/>
      <c r="AD321" s="44"/>
      <c r="AE321" s="11">
        <f t="shared" si="76"/>
        <v>0</v>
      </c>
      <c r="AF321" s="41"/>
      <c r="AG321" s="41"/>
      <c r="AH321" s="41"/>
      <c r="AI321" s="41"/>
      <c r="AJ321" s="41"/>
      <c r="AK321" s="41"/>
      <c r="AL321" s="41"/>
      <c r="BA321" s="1">
        <f t="shared" si="77"/>
        <v>0</v>
      </c>
      <c r="BB321" s="1">
        <f t="shared" si="78"/>
        <v>0</v>
      </c>
      <c r="BC321" s="1" t="str">
        <f t="shared" si="79"/>
        <v>No</v>
      </c>
      <c r="BD321" s="1">
        <f t="shared" si="80"/>
        <v>0</v>
      </c>
      <c r="BE321" s="1">
        <f t="shared" si="81"/>
        <v>0</v>
      </c>
      <c r="BF321" s="1">
        <f t="shared" si="82"/>
        <v>0</v>
      </c>
      <c r="BG321" s="1">
        <v>317</v>
      </c>
      <c r="BH321" s="1" t="e">
        <f t="shared" si="83"/>
        <v>#N/A</v>
      </c>
      <c r="BI321" s="1">
        <f t="shared" si="85"/>
        <v>2</v>
      </c>
      <c r="BJ321" s="1" t="e">
        <f t="shared" si="84"/>
        <v>#N/A</v>
      </c>
    </row>
    <row r="322" spans="1:62" x14ac:dyDescent="0.25">
      <c r="A322" s="1">
        <f t="shared" si="71"/>
        <v>1</v>
      </c>
      <c r="B322" s="1">
        <f>IF(YEAR(AD322)=$B$3,YEAR('Apartment Expenses'!AD322)&amp;" - "&amp;'Apartment Expenses'!AC322,0)</f>
        <v>0</v>
      </c>
      <c r="C322" s="1">
        <f t="shared" si="72"/>
        <v>0</v>
      </c>
      <c r="E322" s="1">
        <v>318</v>
      </c>
      <c r="F322" s="1">
        <f t="shared" si="73"/>
        <v>1</v>
      </c>
      <c r="G322" s="1">
        <f t="shared" si="69"/>
        <v>0</v>
      </c>
      <c r="H322" s="1">
        <f t="shared" si="70"/>
        <v>0</v>
      </c>
      <c r="J322" s="1" t="str">
        <f t="shared" si="74"/>
        <v>1900</v>
      </c>
      <c r="M322" s="1">
        <f>HLOOKUP('Expense History'!$AD$3,$P$4:$X$2004,ROW('Apartment Expenses'!L322)-3,0)</f>
        <v>0</v>
      </c>
      <c r="N322" s="1">
        <f>IF('Expense History'!$AD$3=Data!$G$4,'Apartment Expenses'!AE322,HLOOKUP('Expense History'!$AD$3,'Apartment Expenses'!$AE$4:$AL$2004,(ROW('Apartment Expenses'!M322)-3)))</f>
        <v>0</v>
      </c>
      <c r="O322" s="1" t="str">
        <f>IF($O$2="ALL",IF(VLOOKUP(AA322,'Expense History'!$AA$6:$AB$36,2,0)="x","include",0),IF(AND(VLOOKUP(AA322,'Expense History'!$AA$6:$AB$36,2,0)="x",AC322=$O$2),"include",0))</f>
        <v>include</v>
      </c>
      <c r="P322" s="1">
        <f>IF(O322="include",IF(AE322&gt;0,1+MAX(P323:P$2005),0),0)</f>
        <v>0</v>
      </c>
      <c r="Q322" s="1">
        <f>IF(AND(ISBLANK(AA321),AE321=0),0,(IF(MAX(Q323:Q$2005)&gt;0,0,ROW(R322))))</f>
        <v>0</v>
      </c>
      <c r="R322" s="1">
        <f>IF($O322="include",IF(AF322&gt;0,1+MAX(R323:R$2005),0),0)</f>
        <v>0</v>
      </c>
      <c r="S322" s="1">
        <f>IF($O322="include",IF(AG322&gt;0,1+MAX(S323:S$2005),0),0)</f>
        <v>0</v>
      </c>
      <c r="T322" s="1">
        <f>IF($O322="include",IF(AH322&gt;0,1+MAX(T323:T$2005),0),0)</f>
        <v>0</v>
      </c>
      <c r="U322" s="1">
        <f>IF($O322="include",IF(AI322&gt;0,1+MAX(U323:U$2005),0),0)</f>
        <v>0</v>
      </c>
      <c r="V322" s="1">
        <f>IF($O322="include",IF(AJ322&gt;0,1+MAX(V323:V$2005),0),0)</f>
        <v>0</v>
      </c>
      <c r="W322" s="1">
        <f>IF($O322="include",IF(AK322&gt;0,1+MAX(W323:W$2005),0),0)</f>
        <v>0</v>
      </c>
      <c r="X322" s="1">
        <f>IF($O322="include",IF(AL322&gt;0,1+MAX(X323:X$2005),0),0)</f>
        <v>0</v>
      </c>
      <c r="Y322" s="22" t="str">
        <f t="shared" si="75"/>
        <v xml:space="preserve">1 - </v>
      </c>
      <c r="AA322" s="42"/>
      <c r="AB322" s="43"/>
      <c r="AC322" s="43"/>
      <c r="AD322" s="44"/>
      <c r="AE322" s="11">
        <f t="shared" si="76"/>
        <v>0</v>
      </c>
      <c r="AF322" s="41"/>
      <c r="AG322" s="41"/>
      <c r="AH322" s="41"/>
      <c r="AI322" s="41"/>
      <c r="AJ322" s="41"/>
      <c r="AK322" s="41"/>
      <c r="AL322" s="41"/>
      <c r="BA322" s="1">
        <f t="shared" si="77"/>
        <v>0</v>
      </c>
      <c r="BB322" s="1">
        <f t="shared" si="78"/>
        <v>0</v>
      </c>
      <c r="BC322" s="1" t="str">
        <f t="shared" si="79"/>
        <v>No</v>
      </c>
      <c r="BD322" s="1">
        <f t="shared" si="80"/>
        <v>0</v>
      </c>
      <c r="BE322" s="1">
        <f t="shared" si="81"/>
        <v>0</v>
      </c>
      <c r="BF322" s="1">
        <f t="shared" si="82"/>
        <v>0</v>
      </c>
      <c r="BG322" s="1">
        <v>318</v>
      </c>
      <c r="BH322" s="1" t="e">
        <f t="shared" si="83"/>
        <v>#N/A</v>
      </c>
      <c r="BI322" s="1">
        <f t="shared" si="85"/>
        <v>2</v>
      </c>
      <c r="BJ322" s="1" t="e">
        <f t="shared" si="84"/>
        <v>#N/A</v>
      </c>
    </row>
    <row r="323" spans="1:62" x14ac:dyDescent="0.25">
      <c r="A323" s="1">
        <f t="shared" si="71"/>
        <v>1</v>
      </c>
      <c r="B323" s="1">
        <f>IF(YEAR(AD323)=$B$3,YEAR('Apartment Expenses'!AD323)&amp;" - "&amp;'Apartment Expenses'!AC323,0)</f>
        <v>0</v>
      </c>
      <c r="C323" s="1">
        <f t="shared" si="72"/>
        <v>0</v>
      </c>
      <c r="E323" s="1">
        <v>319</v>
      </c>
      <c r="F323" s="1">
        <f t="shared" si="73"/>
        <v>1</v>
      </c>
      <c r="G323" s="1">
        <f t="shared" si="69"/>
        <v>0</v>
      </c>
      <c r="H323" s="1">
        <f t="shared" si="70"/>
        <v>0</v>
      </c>
      <c r="J323" s="1" t="str">
        <f t="shared" si="74"/>
        <v>1900</v>
      </c>
      <c r="M323" s="1">
        <f>HLOOKUP('Expense History'!$AD$3,$P$4:$X$2004,ROW('Apartment Expenses'!L323)-3,0)</f>
        <v>0</v>
      </c>
      <c r="N323" s="1">
        <f>IF('Expense History'!$AD$3=Data!$G$4,'Apartment Expenses'!AE323,HLOOKUP('Expense History'!$AD$3,'Apartment Expenses'!$AE$4:$AL$2004,(ROW('Apartment Expenses'!M323)-3)))</f>
        <v>0</v>
      </c>
      <c r="O323" s="1" t="str">
        <f>IF($O$2="ALL",IF(VLOOKUP(AA323,'Expense History'!$AA$6:$AB$36,2,0)="x","include",0),IF(AND(VLOOKUP(AA323,'Expense History'!$AA$6:$AB$36,2,0)="x",AC323=$O$2),"include",0))</f>
        <v>include</v>
      </c>
      <c r="P323" s="1">
        <f>IF(O323="include",IF(AE323&gt;0,1+MAX(P324:P$2005),0),0)</f>
        <v>0</v>
      </c>
      <c r="Q323" s="1">
        <f>IF(AND(ISBLANK(AA322),AE322=0),0,(IF(MAX(Q324:Q$2005)&gt;0,0,ROW(R323))))</f>
        <v>0</v>
      </c>
      <c r="R323" s="1">
        <f>IF($O323="include",IF(AF323&gt;0,1+MAX(R324:R$2005),0),0)</f>
        <v>0</v>
      </c>
      <c r="S323" s="1">
        <f>IF($O323="include",IF(AG323&gt;0,1+MAX(S324:S$2005),0),0)</f>
        <v>0</v>
      </c>
      <c r="T323" s="1">
        <f>IF($O323="include",IF(AH323&gt;0,1+MAX(T324:T$2005),0),0)</f>
        <v>0</v>
      </c>
      <c r="U323" s="1">
        <f>IF($O323="include",IF(AI323&gt;0,1+MAX(U324:U$2005),0),0)</f>
        <v>0</v>
      </c>
      <c r="V323" s="1">
        <f>IF($O323="include",IF(AJ323&gt;0,1+MAX(V324:V$2005),0),0)</f>
        <v>0</v>
      </c>
      <c r="W323" s="1">
        <f>IF($O323="include",IF(AK323&gt;0,1+MAX(W324:W$2005),0),0)</f>
        <v>0</v>
      </c>
      <c r="X323" s="1">
        <f>IF($O323="include",IF(AL323&gt;0,1+MAX(X324:X$2005),0),0)</f>
        <v>0</v>
      </c>
      <c r="Y323" s="22" t="str">
        <f t="shared" si="75"/>
        <v xml:space="preserve">1 - </v>
      </c>
      <c r="AA323" s="42"/>
      <c r="AB323" s="43"/>
      <c r="AC323" s="43"/>
      <c r="AD323" s="44"/>
      <c r="AE323" s="11">
        <f t="shared" si="76"/>
        <v>0</v>
      </c>
      <c r="AF323" s="41"/>
      <c r="AG323" s="41"/>
      <c r="AH323" s="41"/>
      <c r="AI323" s="41"/>
      <c r="AJ323" s="41"/>
      <c r="AK323" s="41"/>
      <c r="AL323" s="41"/>
      <c r="BA323" s="1">
        <f t="shared" si="77"/>
        <v>0</v>
      </c>
      <c r="BB323" s="1">
        <f t="shared" si="78"/>
        <v>0</v>
      </c>
      <c r="BC323" s="1" t="str">
        <f t="shared" si="79"/>
        <v>No</v>
      </c>
      <c r="BD323" s="1">
        <f t="shared" si="80"/>
        <v>0</v>
      </c>
      <c r="BE323" s="1">
        <f t="shared" si="81"/>
        <v>0</v>
      </c>
      <c r="BF323" s="1">
        <f t="shared" si="82"/>
        <v>0</v>
      </c>
      <c r="BG323" s="1">
        <v>319</v>
      </c>
      <c r="BH323" s="1" t="e">
        <f t="shared" si="83"/>
        <v>#N/A</v>
      </c>
      <c r="BI323" s="1">
        <f t="shared" si="85"/>
        <v>2</v>
      </c>
      <c r="BJ323" s="1" t="e">
        <f t="shared" si="84"/>
        <v>#N/A</v>
      </c>
    </row>
    <row r="324" spans="1:62" x14ac:dyDescent="0.25">
      <c r="A324" s="1">
        <f t="shared" si="71"/>
        <v>1</v>
      </c>
      <c r="B324" s="1">
        <f>IF(YEAR(AD324)=$B$3,YEAR('Apartment Expenses'!AD324)&amp;" - "&amp;'Apartment Expenses'!AC324,0)</f>
        <v>0</v>
      </c>
      <c r="C324" s="1">
        <f t="shared" si="72"/>
        <v>0</v>
      </c>
      <c r="E324" s="1">
        <v>320</v>
      </c>
      <c r="F324" s="1">
        <f t="shared" si="73"/>
        <v>1</v>
      </c>
      <c r="G324" s="1">
        <f t="shared" si="69"/>
        <v>0</v>
      </c>
      <c r="H324" s="1">
        <f t="shared" si="70"/>
        <v>0</v>
      </c>
      <c r="J324" s="1" t="str">
        <f t="shared" si="74"/>
        <v>1900</v>
      </c>
      <c r="M324" s="1">
        <f>HLOOKUP('Expense History'!$AD$3,$P$4:$X$2004,ROW('Apartment Expenses'!L324)-3,0)</f>
        <v>0</v>
      </c>
      <c r="N324" s="1">
        <f>IF('Expense History'!$AD$3=Data!$G$4,'Apartment Expenses'!AE324,HLOOKUP('Expense History'!$AD$3,'Apartment Expenses'!$AE$4:$AL$2004,(ROW('Apartment Expenses'!M324)-3)))</f>
        <v>0</v>
      </c>
      <c r="O324" s="1" t="str">
        <f>IF($O$2="ALL",IF(VLOOKUP(AA324,'Expense History'!$AA$6:$AB$36,2,0)="x","include",0),IF(AND(VLOOKUP(AA324,'Expense History'!$AA$6:$AB$36,2,0)="x",AC324=$O$2),"include",0))</f>
        <v>include</v>
      </c>
      <c r="P324" s="1">
        <f>IF(O324="include",IF(AE324&gt;0,1+MAX(P325:P$2005),0),0)</f>
        <v>0</v>
      </c>
      <c r="Q324" s="1">
        <f>IF(AND(ISBLANK(AA323),AE323=0),0,(IF(MAX(Q325:Q$2005)&gt;0,0,ROW(R324))))</f>
        <v>0</v>
      </c>
      <c r="R324" s="1">
        <f>IF($O324="include",IF(AF324&gt;0,1+MAX(R325:R$2005),0),0)</f>
        <v>0</v>
      </c>
      <c r="S324" s="1">
        <f>IF($O324="include",IF(AG324&gt;0,1+MAX(S325:S$2005),0),0)</f>
        <v>0</v>
      </c>
      <c r="T324" s="1">
        <f>IF($O324="include",IF(AH324&gt;0,1+MAX(T325:T$2005),0),0)</f>
        <v>0</v>
      </c>
      <c r="U324" s="1">
        <f>IF($O324="include",IF(AI324&gt;0,1+MAX(U325:U$2005),0),0)</f>
        <v>0</v>
      </c>
      <c r="V324" s="1">
        <f>IF($O324="include",IF(AJ324&gt;0,1+MAX(V325:V$2005),0),0)</f>
        <v>0</v>
      </c>
      <c r="W324" s="1">
        <f>IF($O324="include",IF(AK324&gt;0,1+MAX(W325:W$2005),0),0)</f>
        <v>0</v>
      </c>
      <c r="X324" s="1">
        <f>IF($O324="include",IF(AL324&gt;0,1+MAX(X325:X$2005),0),0)</f>
        <v>0</v>
      </c>
      <c r="Y324" s="22" t="str">
        <f t="shared" si="75"/>
        <v xml:space="preserve">1 - </v>
      </c>
      <c r="AA324" s="42"/>
      <c r="AB324" s="43"/>
      <c r="AC324" s="43"/>
      <c r="AD324" s="44"/>
      <c r="AE324" s="11">
        <f t="shared" si="76"/>
        <v>0</v>
      </c>
      <c r="AF324" s="41"/>
      <c r="AG324" s="41"/>
      <c r="AH324" s="41"/>
      <c r="AI324" s="41"/>
      <c r="AJ324" s="41"/>
      <c r="AK324" s="41"/>
      <c r="AL324" s="41"/>
      <c r="BA324" s="1">
        <f t="shared" si="77"/>
        <v>0</v>
      </c>
      <c r="BB324" s="1">
        <f t="shared" si="78"/>
        <v>0</v>
      </c>
      <c r="BC324" s="1" t="str">
        <f t="shared" si="79"/>
        <v>No</v>
      </c>
      <c r="BD324" s="1">
        <f t="shared" si="80"/>
        <v>0</v>
      </c>
      <c r="BE324" s="1">
        <f t="shared" si="81"/>
        <v>0</v>
      </c>
      <c r="BF324" s="1">
        <f t="shared" si="82"/>
        <v>0</v>
      </c>
      <c r="BG324" s="1">
        <v>320</v>
      </c>
      <c r="BH324" s="1" t="e">
        <f t="shared" si="83"/>
        <v>#N/A</v>
      </c>
      <c r="BI324" s="1">
        <f t="shared" si="85"/>
        <v>2</v>
      </c>
      <c r="BJ324" s="1" t="e">
        <f t="shared" si="84"/>
        <v>#N/A</v>
      </c>
    </row>
    <row r="325" spans="1:62" x14ac:dyDescent="0.25">
      <c r="A325" s="1">
        <f t="shared" si="71"/>
        <v>1</v>
      </c>
      <c r="B325" s="1">
        <f>IF(YEAR(AD325)=$B$3,YEAR('Apartment Expenses'!AD325)&amp;" - "&amp;'Apartment Expenses'!AC325,0)</f>
        <v>0</v>
      </c>
      <c r="C325" s="1">
        <f t="shared" si="72"/>
        <v>0</v>
      </c>
      <c r="E325" s="1">
        <v>321</v>
      </c>
      <c r="F325" s="1">
        <f t="shared" si="73"/>
        <v>1</v>
      </c>
      <c r="G325" s="1">
        <f t="shared" ref="G325:G388" si="86">IF(ISERROR(VLOOKUP(E325,A:B,2,0)),0,VLOOKUP(E325,A:B,2,0))</f>
        <v>0</v>
      </c>
      <c r="H325" s="1">
        <f t="shared" ref="H325:H388" si="87">VLOOKUP(G325,B:C,2,0)</f>
        <v>0</v>
      </c>
      <c r="J325" s="1" t="str">
        <f t="shared" si="74"/>
        <v>1900</v>
      </c>
      <c r="M325" s="1">
        <f>HLOOKUP('Expense History'!$AD$3,$P$4:$X$2004,ROW('Apartment Expenses'!L325)-3,0)</f>
        <v>0</v>
      </c>
      <c r="N325" s="1">
        <f>IF('Expense History'!$AD$3=Data!$G$4,'Apartment Expenses'!AE325,HLOOKUP('Expense History'!$AD$3,'Apartment Expenses'!$AE$4:$AL$2004,(ROW('Apartment Expenses'!M325)-3)))</f>
        <v>0</v>
      </c>
      <c r="O325" s="1" t="str">
        <f>IF($O$2="ALL",IF(VLOOKUP(AA325,'Expense History'!$AA$6:$AB$36,2,0)="x","include",0),IF(AND(VLOOKUP(AA325,'Expense History'!$AA$6:$AB$36,2,0)="x",AC325=$O$2),"include",0))</f>
        <v>include</v>
      </c>
      <c r="P325" s="1">
        <f>IF(O325="include",IF(AE325&gt;0,1+MAX(P326:P$2005),0),0)</f>
        <v>0</v>
      </c>
      <c r="Q325" s="1">
        <f>IF(AND(ISBLANK(AA324),AE324=0),0,(IF(MAX(Q326:Q$2005)&gt;0,0,ROW(R325))))</f>
        <v>0</v>
      </c>
      <c r="R325" s="1">
        <f>IF($O325="include",IF(AF325&gt;0,1+MAX(R326:R$2005),0),0)</f>
        <v>0</v>
      </c>
      <c r="S325" s="1">
        <f>IF($O325="include",IF(AG325&gt;0,1+MAX(S326:S$2005),0),0)</f>
        <v>0</v>
      </c>
      <c r="T325" s="1">
        <f>IF($O325="include",IF(AH325&gt;0,1+MAX(T326:T$2005),0),0)</f>
        <v>0</v>
      </c>
      <c r="U325" s="1">
        <f>IF($O325="include",IF(AI325&gt;0,1+MAX(U326:U$2005),0),0)</f>
        <v>0</v>
      </c>
      <c r="V325" s="1">
        <f>IF($O325="include",IF(AJ325&gt;0,1+MAX(V326:V$2005),0),0)</f>
        <v>0</v>
      </c>
      <c r="W325" s="1">
        <f>IF($O325="include",IF(AK325&gt;0,1+MAX(W326:W$2005),0),0)</f>
        <v>0</v>
      </c>
      <c r="X325" s="1">
        <f>IF($O325="include",IF(AL325&gt;0,1+MAX(X326:X$2005),0),0)</f>
        <v>0</v>
      </c>
      <c r="Y325" s="22" t="str">
        <f t="shared" si="75"/>
        <v xml:space="preserve">1 - </v>
      </c>
      <c r="AA325" s="42"/>
      <c r="AB325" s="43"/>
      <c r="AC325" s="43"/>
      <c r="AD325" s="44"/>
      <c r="AE325" s="11">
        <f t="shared" si="76"/>
        <v>0</v>
      </c>
      <c r="AF325" s="41"/>
      <c r="AG325" s="41"/>
      <c r="AH325" s="41"/>
      <c r="AI325" s="41"/>
      <c r="AJ325" s="41"/>
      <c r="AK325" s="41"/>
      <c r="AL325" s="41"/>
      <c r="BA325" s="1">
        <f t="shared" si="77"/>
        <v>0</v>
      </c>
      <c r="BB325" s="1">
        <f t="shared" si="78"/>
        <v>0</v>
      </c>
      <c r="BC325" s="1" t="str">
        <f t="shared" si="79"/>
        <v>No</v>
      </c>
      <c r="BD325" s="1">
        <f t="shared" si="80"/>
        <v>0</v>
      </c>
      <c r="BE325" s="1">
        <f t="shared" si="81"/>
        <v>0</v>
      </c>
      <c r="BF325" s="1">
        <f t="shared" si="82"/>
        <v>0</v>
      </c>
      <c r="BG325" s="1">
        <v>321</v>
      </c>
      <c r="BH325" s="1" t="e">
        <f t="shared" si="83"/>
        <v>#N/A</v>
      </c>
      <c r="BI325" s="1">
        <f t="shared" si="85"/>
        <v>2</v>
      </c>
      <c r="BJ325" s="1" t="e">
        <f t="shared" si="84"/>
        <v>#N/A</v>
      </c>
    </row>
    <row r="326" spans="1:62" x14ac:dyDescent="0.25">
      <c r="A326" s="1">
        <f t="shared" ref="A326:A389" si="88">RANK(C326,$C$5:$C$2004,0)</f>
        <v>1</v>
      </c>
      <c r="B326" s="1">
        <f>IF(YEAR(AD326)=$B$3,YEAR('Apartment Expenses'!AD326)&amp;" - "&amp;'Apartment Expenses'!AC326,0)</f>
        <v>0</v>
      </c>
      <c r="C326" s="1">
        <f t="shared" ref="C326:C389" si="89">IF(YEAR(AD326)=$B$3,SUMIF($B$5:$B$2004,B326,$AE$5:$AE$2004),0)</f>
        <v>0</v>
      </c>
      <c r="E326" s="1">
        <v>322</v>
      </c>
      <c r="F326" s="1">
        <f t="shared" ref="F326:F389" si="90">IF(G326=0,F325,F325+1)</f>
        <v>1</v>
      </c>
      <c r="G326" s="1">
        <f t="shared" si="86"/>
        <v>0</v>
      </c>
      <c r="H326" s="1">
        <f t="shared" si="87"/>
        <v>0</v>
      </c>
      <c r="J326" s="1" t="str">
        <f t="shared" ref="J326:J389" si="91">YEAR(AD326)&amp;AC326</f>
        <v>1900</v>
      </c>
      <c r="M326" s="1">
        <f>HLOOKUP('Expense History'!$AD$3,$P$4:$X$2004,ROW('Apartment Expenses'!L326)-3,0)</f>
        <v>0</v>
      </c>
      <c r="N326" s="1">
        <f>IF('Expense History'!$AD$3=Data!$G$4,'Apartment Expenses'!AE326,HLOOKUP('Expense History'!$AD$3,'Apartment Expenses'!$AE$4:$AL$2004,(ROW('Apartment Expenses'!M326)-3)))</f>
        <v>0</v>
      </c>
      <c r="O326" s="1" t="str">
        <f>IF($O$2="ALL",IF(VLOOKUP(AA326,'Expense History'!$AA$6:$AB$36,2,0)="x","include",0),IF(AND(VLOOKUP(AA326,'Expense History'!$AA$6:$AB$36,2,0)="x",AC326=$O$2),"include",0))</f>
        <v>include</v>
      </c>
      <c r="P326" s="1">
        <f>IF(O326="include",IF(AE326&gt;0,1+MAX(P327:P$2005),0),0)</f>
        <v>0</v>
      </c>
      <c r="Q326" s="1">
        <f>IF(AND(ISBLANK(AA325),AE325=0),0,(IF(MAX(Q327:Q$2005)&gt;0,0,ROW(R326))))</f>
        <v>0</v>
      </c>
      <c r="R326" s="1">
        <f>IF($O326="include",IF(AF326&gt;0,1+MAX(R327:R$2005),0),0)</f>
        <v>0</v>
      </c>
      <c r="S326" s="1">
        <f>IF($O326="include",IF(AG326&gt;0,1+MAX(S327:S$2005),0),0)</f>
        <v>0</v>
      </c>
      <c r="T326" s="1">
        <f>IF($O326="include",IF(AH326&gt;0,1+MAX(T327:T$2005),0),0)</f>
        <v>0</v>
      </c>
      <c r="U326" s="1">
        <f>IF($O326="include",IF(AI326&gt;0,1+MAX(U327:U$2005),0),0)</f>
        <v>0</v>
      </c>
      <c r="V326" s="1">
        <f>IF($O326="include",IF(AJ326&gt;0,1+MAX(V327:V$2005),0),0)</f>
        <v>0</v>
      </c>
      <c r="W326" s="1">
        <f>IF($O326="include",IF(AK326&gt;0,1+MAX(W327:W$2005),0),0)</f>
        <v>0</v>
      </c>
      <c r="X326" s="1">
        <f>IF($O326="include",IF(AL326&gt;0,1+MAX(X327:X$2005),0),0)</f>
        <v>0</v>
      </c>
      <c r="Y326" s="22" t="str">
        <f t="shared" ref="Y326:Y389" si="92">DATEVALUE(MONTH(AD326)&amp;"/1/"&amp;YEAR(AD326))&amp;" - "&amp;AA326</f>
        <v xml:space="preserve">1 - </v>
      </c>
      <c r="AA326" s="42"/>
      <c r="AB326" s="43"/>
      <c r="AC326" s="43"/>
      <c r="AD326" s="44"/>
      <c r="AE326" s="11">
        <f t="shared" ref="AE326:AE389" si="93">SUM(AF326:AL326)</f>
        <v>0</v>
      </c>
      <c r="AF326" s="41"/>
      <c r="AG326" s="41"/>
      <c r="AH326" s="41"/>
      <c r="AI326" s="41"/>
      <c r="AJ326" s="41"/>
      <c r="AK326" s="41"/>
      <c r="AL326" s="41"/>
      <c r="BA326" s="1">
        <f t="shared" ref="BA326:BA389" si="94">AC326</f>
        <v>0</v>
      </c>
      <c r="BB326" s="1">
        <f t="shared" ref="BB326:BB389" si="95">SUMIF(AC:AC,BA326,AE:AE)</f>
        <v>0</v>
      </c>
      <c r="BC326" s="1" t="str">
        <f t="shared" ref="BC326:BC389" si="96">IF(ISERROR(VLOOKUP($B$3&amp;" - "&amp;BA326,B:B,1,0)),"No","Yes")</f>
        <v>No</v>
      </c>
      <c r="BD326" s="1">
        <f t="shared" ref="BD326:BD389" si="97">IF(BC326="Yes",0,SUMIF(BA:BA,BA326,BB:BB))</f>
        <v>0</v>
      </c>
      <c r="BE326" s="1">
        <f t="shared" ref="BE326:BE389" si="98">IF(BD326=0,0,RANK(BD326,BD:BD))</f>
        <v>0</v>
      </c>
      <c r="BF326" s="1">
        <f t="shared" ref="BF326:BF389" si="99">BA326</f>
        <v>0</v>
      </c>
      <c r="BG326" s="1">
        <v>322</v>
      </c>
      <c r="BH326" s="1" t="e">
        <f t="shared" ref="BH326:BH389" si="100">VLOOKUP(BG326,BE:BF,2,0)</f>
        <v>#N/A</v>
      </c>
      <c r="BI326" s="1">
        <f t="shared" si="85"/>
        <v>2</v>
      </c>
      <c r="BJ326" s="1" t="e">
        <f t="shared" ref="BJ326:BJ389" si="101">BH326</f>
        <v>#N/A</v>
      </c>
    </row>
    <row r="327" spans="1:62" x14ac:dyDescent="0.25">
      <c r="A327" s="1">
        <f t="shared" si="88"/>
        <v>1</v>
      </c>
      <c r="B327" s="1">
        <f>IF(YEAR(AD327)=$B$3,YEAR('Apartment Expenses'!AD327)&amp;" - "&amp;'Apartment Expenses'!AC327,0)</f>
        <v>0</v>
      </c>
      <c r="C327" s="1">
        <f t="shared" si="89"/>
        <v>0</v>
      </c>
      <c r="E327" s="1">
        <v>323</v>
      </c>
      <c r="F327" s="1">
        <f t="shared" si="90"/>
        <v>1</v>
      </c>
      <c r="G327" s="1">
        <f t="shared" si="86"/>
        <v>0</v>
      </c>
      <c r="H327" s="1">
        <f t="shared" si="87"/>
        <v>0</v>
      </c>
      <c r="J327" s="1" t="str">
        <f t="shared" si="91"/>
        <v>1900</v>
      </c>
      <c r="M327" s="1">
        <f>HLOOKUP('Expense History'!$AD$3,$P$4:$X$2004,ROW('Apartment Expenses'!L327)-3,0)</f>
        <v>0</v>
      </c>
      <c r="N327" s="1">
        <f>IF('Expense History'!$AD$3=Data!$G$4,'Apartment Expenses'!AE327,HLOOKUP('Expense History'!$AD$3,'Apartment Expenses'!$AE$4:$AL$2004,(ROW('Apartment Expenses'!M327)-3)))</f>
        <v>0</v>
      </c>
      <c r="O327" s="1" t="str">
        <f>IF($O$2="ALL",IF(VLOOKUP(AA327,'Expense History'!$AA$6:$AB$36,2,0)="x","include",0),IF(AND(VLOOKUP(AA327,'Expense History'!$AA$6:$AB$36,2,0)="x",AC327=$O$2),"include",0))</f>
        <v>include</v>
      </c>
      <c r="P327" s="1">
        <f>IF(O327="include",IF(AE327&gt;0,1+MAX(P328:P$2005),0),0)</f>
        <v>0</v>
      </c>
      <c r="Q327" s="1">
        <f>IF(AND(ISBLANK(AA326),AE326=0),0,(IF(MAX(Q328:Q$2005)&gt;0,0,ROW(R327))))</f>
        <v>0</v>
      </c>
      <c r="R327" s="1">
        <f>IF($O327="include",IF(AF327&gt;0,1+MAX(R328:R$2005),0),0)</f>
        <v>0</v>
      </c>
      <c r="S327" s="1">
        <f>IF($O327="include",IF(AG327&gt;0,1+MAX(S328:S$2005),0),0)</f>
        <v>0</v>
      </c>
      <c r="T327" s="1">
        <f>IF($O327="include",IF(AH327&gt;0,1+MAX(T328:T$2005),0),0)</f>
        <v>0</v>
      </c>
      <c r="U327" s="1">
        <f>IF($O327="include",IF(AI327&gt;0,1+MAX(U328:U$2005),0),0)</f>
        <v>0</v>
      </c>
      <c r="V327" s="1">
        <f>IF($O327="include",IF(AJ327&gt;0,1+MAX(V328:V$2005),0),0)</f>
        <v>0</v>
      </c>
      <c r="W327" s="1">
        <f>IF($O327="include",IF(AK327&gt;0,1+MAX(W328:W$2005),0),0)</f>
        <v>0</v>
      </c>
      <c r="X327" s="1">
        <f>IF($O327="include",IF(AL327&gt;0,1+MAX(X328:X$2005),0),0)</f>
        <v>0</v>
      </c>
      <c r="Y327" s="22" t="str">
        <f t="shared" si="92"/>
        <v xml:space="preserve">1 - </v>
      </c>
      <c r="AA327" s="42"/>
      <c r="AB327" s="43"/>
      <c r="AC327" s="43"/>
      <c r="AD327" s="44"/>
      <c r="AE327" s="11">
        <f t="shared" si="93"/>
        <v>0</v>
      </c>
      <c r="AF327" s="41"/>
      <c r="AG327" s="41"/>
      <c r="AH327" s="41"/>
      <c r="AI327" s="41"/>
      <c r="AJ327" s="41"/>
      <c r="AK327" s="41"/>
      <c r="AL327" s="41"/>
      <c r="BA327" s="1">
        <f t="shared" si="94"/>
        <v>0</v>
      </c>
      <c r="BB327" s="1">
        <f t="shared" si="95"/>
        <v>0</v>
      </c>
      <c r="BC327" s="1" t="str">
        <f t="shared" si="96"/>
        <v>No</v>
      </c>
      <c r="BD327" s="1">
        <f t="shared" si="97"/>
        <v>0</v>
      </c>
      <c r="BE327" s="1">
        <f t="shared" si="98"/>
        <v>0</v>
      </c>
      <c r="BF327" s="1">
        <f t="shared" si="99"/>
        <v>0</v>
      </c>
      <c r="BG327" s="1">
        <v>323</v>
      </c>
      <c r="BH327" s="1" t="e">
        <f t="shared" si="100"/>
        <v>#N/A</v>
      </c>
      <c r="BI327" s="1">
        <f t="shared" ref="BI327:BI390" si="102">IF(ISERROR(BH327),BI326,BI326+1)</f>
        <v>2</v>
      </c>
      <c r="BJ327" s="1" t="e">
        <f t="shared" si="101"/>
        <v>#N/A</v>
      </c>
    </row>
    <row r="328" spans="1:62" x14ac:dyDescent="0.25">
      <c r="A328" s="1">
        <f t="shared" si="88"/>
        <v>1</v>
      </c>
      <c r="B328" s="1">
        <f>IF(YEAR(AD328)=$B$3,YEAR('Apartment Expenses'!AD328)&amp;" - "&amp;'Apartment Expenses'!AC328,0)</f>
        <v>0</v>
      </c>
      <c r="C328" s="1">
        <f t="shared" si="89"/>
        <v>0</v>
      </c>
      <c r="E328" s="1">
        <v>324</v>
      </c>
      <c r="F328" s="1">
        <f t="shared" si="90"/>
        <v>1</v>
      </c>
      <c r="G328" s="1">
        <f t="shared" si="86"/>
        <v>0</v>
      </c>
      <c r="H328" s="1">
        <f t="shared" si="87"/>
        <v>0</v>
      </c>
      <c r="J328" s="1" t="str">
        <f t="shared" si="91"/>
        <v>1900</v>
      </c>
      <c r="M328" s="1">
        <f>HLOOKUP('Expense History'!$AD$3,$P$4:$X$2004,ROW('Apartment Expenses'!L328)-3,0)</f>
        <v>0</v>
      </c>
      <c r="N328" s="1">
        <f>IF('Expense History'!$AD$3=Data!$G$4,'Apartment Expenses'!AE328,HLOOKUP('Expense History'!$AD$3,'Apartment Expenses'!$AE$4:$AL$2004,(ROW('Apartment Expenses'!M328)-3)))</f>
        <v>0</v>
      </c>
      <c r="O328" s="1" t="str">
        <f>IF($O$2="ALL",IF(VLOOKUP(AA328,'Expense History'!$AA$6:$AB$36,2,0)="x","include",0),IF(AND(VLOOKUP(AA328,'Expense History'!$AA$6:$AB$36,2,0)="x",AC328=$O$2),"include",0))</f>
        <v>include</v>
      </c>
      <c r="P328" s="1">
        <f>IF(O328="include",IF(AE328&gt;0,1+MAX(P329:P$2005),0),0)</f>
        <v>0</v>
      </c>
      <c r="Q328" s="1">
        <f>IF(AND(ISBLANK(AA327),AE327=0),0,(IF(MAX(Q329:Q$2005)&gt;0,0,ROW(R328))))</f>
        <v>0</v>
      </c>
      <c r="R328" s="1">
        <f>IF($O328="include",IF(AF328&gt;0,1+MAX(R329:R$2005),0),0)</f>
        <v>0</v>
      </c>
      <c r="S328" s="1">
        <f>IF($O328="include",IF(AG328&gt;0,1+MAX(S329:S$2005),0),0)</f>
        <v>0</v>
      </c>
      <c r="T328" s="1">
        <f>IF($O328="include",IF(AH328&gt;0,1+MAX(T329:T$2005),0),0)</f>
        <v>0</v>
      </c>
      <c r="U328" s="1">
        <f>IF($O328="include",IF(AI328&gt;0,1+MAX(U329:U$2005),0),0)</f>
        <v>0</v>
      </c>
      <c r="V328" s="1">
        <f>IF($O328="include",IF(AJ328&gt;0,1+MAX(V329:V$2005),0),0)</f>
        <v>0</v>
      </c>
      <c r="W328" s="1">
        <f>IF($O328="include",IF(AK328&gt;0,1+MAX(W329:W$2005),0),0)</f>
        <v>0</v>
      </c>
      <c r="X328" s="1">
        <f>IF($O328="include",IF(AL328&gt;0,1+MAX(X329:X$2005),0),0)</f>
        <v>0</v>
      </c>
      <c r="Y328" s="22" t="str">
        <f t="shared" si="92"/>
        <v xml:space="preserve">1 - </v>
      </c>
      <c r="AA328" s="42"/>
      <c r="AB328" s="43"/>
      <c r="AC328" s="43"/>
      <c r="AD328" s="44"/>
      <c r="AE328" s="11">
        <f t="shared" si="93"/>
        <v>0</v>
      </c>
      <c r="AF328" s="41"/>
      <c r="AG328" s="41"/>
      <c r="AH328" s="41"/>
      <c r="AI328" s="41"/>
      <c r="AJ328" s="41"/>
      <c r="AK328" s="41"/>
      <c r="AL328" s="41"/>
      <c r="BA328" s="1">
        <f t="shared" si="94"/>
        <v>0</v>
      </c>
      <c r="BB328" s="1">
        <f t="shared" si="95"/>
        <v>0</v>
      </c>
      <c r="BC328" s="1" t="str">
        <f t="shared" si="96"/>
        <v>No</v>
      </c>
      <c r="BD328" s="1">
        <f t="shared" si="97"/>
        <v>0</v>
      </c>
      <c r="BE328" s="1">
        <f t="shared" si="98"/>
        <v>0</v>
      </c>
      <c r="BF328" s="1">
        <f t="shared" si="99"/>
        <v>0</v>
      </c>
      <c r="BG328" s="1">
        <v>324</v>
      </c>
      <c r="BH328" s="1" t="e">
        <f t="shared" si="100"/>
        <v>#N/A</v>
      </c>
      <c r="BI328" s="1">
        <f t="shared" si="102"/>
        <v>2</v>
      </c>
      <c r="BJ328" s="1" t="e">
        <f t="shared" si="101"/>
        <v>#N/A</v>
      </c>
    </row>
    <row r="329" spans="1:62" x14ac:dyDescent="0.25">
      <c r="A329" s="1">
        <f t="shared" si="88"/>
        <v>1</v>
      </c>
      <c r="B329" s="1">
        <f>IF(YEAR(AD329)=$B$3,YEAR('Apartment Expenses'!AD329)&amp;" - "&amp;'Apartment Expenses'!AC329,0)</f>
        <v>0</v>
      </c>
      <c r="C329" s="1">
        <f t="shared" si="89"/>
        <v>0</v>
      </c>
      <c r="E329" s="1">
        <v>325</v>
      </c>
      <c r="F329" s="1">
        <f t="shared" si="90"/>
        <v>1</v>
      </c>
      <c r="G329" s="1">
        <f t="shared" si="86"/>
        <v>0</v>
      </c>
      <c r="H329" s="1">
        <f t="shared" si="87"/>
        <v>0</v>
      </c>
      <c r="J329" s="1" t="str">
        <f t="shared" si="91"/>
        <v>1900</v>
      </c>
      <c r="M329" s="1">
        <f>HLOOKUP('Expense History'!$AD$3,$P$4:$X$2004,ROW('Apartment Expenses'!L329)-3,0)</f>
        <v>0</v>
      </c>
      <c r="N329" s="1">
        <f>IF('Expense History'!$AD$3=Data!$G$4,'Apartment Expenses'!AE329,HLOOKUP('Expense History'!$AD$3,'Apartment Expenses'!$AE$4:$AL$2004,(ROW('Apartment Expenses'!M329)-3)))</f>
        <v>0</v>
      </c>
      <c r="O329" s="1" t="str">
        <f>IF($O$2="ALL",IF(VLOOKUP(AA329,'Expense History'!$AA$6:$AB$36,2,0)="x","include",0),IF(AND(VLOOKUP(AA329,'Expense History'!$AA$6:$AB$36,2,0)="x",AC329=$O$2),"include",0))</f>
        <v>include</v>
      </c>
      <c r="P329" s="1">
        <f>IF(O329="include",IF(AE329&gt;0,1+MAX(P330:P$2005),0),0)</f>
        <v>0</v>
      </c>
      <c r="Q329" s="1">
        <f>IF(AND(ISBLANK(AA328),AE328=0),0,(IF(MAX(Q330:Q$2005)&gt;0,0,ROW(R329))))</f>
        <v>0</v>
      </c>
      <c r="R329" s="1">
        <f>IF($O329="include",IF(AF329&gt;0,1+MAX(R330:R$2005),0),0)</f>
        <v>0</v>
      </c>
      <c r="S329" s="1">
        <f>IF($O329="include",IF(AG329&gt;0,1+MAX(S330:S$2005),0),0)</f>
        <v>0</v>
      </c>
      <c r="T329" s="1">
        <f>IF($O329="include",IF(AH329&gt;0,1+MAX(T330:T$2005),0),0)</f>
        <v>0</v>
      </c>
      <c r="U329" s="1">
        <f>IF($O329="include",IF(AI329&gt;0,1+MAX(U330:U$2005),0),0)</f>
        <v>0</v>
      </c>
      <c r="V329" s="1">
        <f>IF($O329="include",IF(AJ329&gt;0,1+MAX(V330:V$2005),0),0)</f>
        <v>0</v>
      </c>
      <c r="W329" s="1">
        <f>IF($O329="include",IF(AK329&gt;0,1+MAX(W330:W$2005),0),0)</f>
        <v>0</v>
      </c>
      <c r="X329" s="1">
        <f>IF($O329="include",IF(AL329&gt;0,1+MAX(X330:X$2005),0),0)</f>
        <v>0</v>
      </c>
      <c r="Y329" s="22" t="str">
        <f t="shared" si="92"/>
        <v xml:space="preserve">1 - </v>
      </c>
      <c r="AA329" s="42"/>
      <c r="AB329" s="43"/>
      <c r="AC329" s="43"/>
      <c r="AD329" s="44"/>
      <c r="AE329" s="11">
        <f t="shared" si="93"/>
        <v>0</v>
      </c>
      <c r="AF329" s="41"/>
      <c r="AG329" s="41"/>
      <c r="AH329" s="41"/>
      <c r="AI329" s="41"/>
      <c r="AJ329" s="41"/>
      <c r="AK329" s="41"/>
      <c r="AL329" s="41"/>
      <c r="BA329" s="1">
        <f t="shared" si="94"/>
        <v>0</v>
      </c>
      <c r="BB329" s="1">
        <f t="shared" si="95"/>
        <v>0</v>
      </c>
      <c r="BC329" s="1" t="str">
        <f t="shared" si="96"/>
        <v>No</v>
      </c>
      <c r="BD329" s="1">
        <f t="shared" si="97"/>
        <v>0</v>
      </c>
      <c r="BE329" s="1">
        <f t="shared" si="98"/>
        <v>0</v>
      </c>
      <c r="BF329" s="1">
        <f t="shared" si="99"/>
        <v>0</v>
      </c>
      <c r="BG329" s="1">
        <v>325</v>
      </c>
      <c r="BH329" s="1" t="e">
        <f t="shared" si="100"/>
        <v>#N/A</v>
      </c>
      <c r="BI329" s="1">
        <f t="shared" si="102"/>
        <v>2</v>
      </c>
      <c r="BJ329" s="1" t="e">
        <f t="shared" si="101"/>
        <v>#N/A</v>
      </c>
    </row>
    <row r="330" spans="1:62" x14ac:dyDescent="0.25">
      <c r="A330" s="1">
        <f t="shared" si="88"/>
        <v>1</v>
      </c>
      <c r="B330" s="1">
        <f>IF(YEAR(AD330)=$B$3,YEAR('Apartment Expenses'!AD330)&amp;" - "&amp;'Apartment Expenses'!AC330,0)</f>
        <v>0</v>
      </c>
      <c r="C330" s="1">
        <f t="shared" si="89"/>
        <v>0</v>
      </c>
      <c r="E330" s="1">
        <v>326</v>
      </c>
      <c r="F330" s="1">
        <f t="shared" si="90"/>
        <v>1</v>
      </c>
      <c r="G330" s="1">
        <f t="shared" si="86"/>
        <v>0</v>
      </c>
      <c r="H330" s="1">
        <f t="shared" si="87"/>
        <v>0</v>
      </c>
      <c r="J330" s="1" t="str">
        <f t="shared" si="91"/>
        <v>1900</v>
      </c>
      <c r="M330" s="1">
        <f>HLOOKUP('Expense History'!$AD$3,$P$4:$X$2004,ROW('Apartment Expenses'!L330)-3,0)</f>
        <v>0</v>
      </c>
      <c r="N330" s="1">
        <f>IF('Expense History'!$AD$3=Data!$G$4,'Apartment Expenses'!AE330,HLOOKUP('Expense History'!$AD$3,'Apartment Expenses'!$AE$4:$AL$2004,(ROW('Apartment Expenses'!M330)-3)))</f>
        <v>0</v>
      </c>
      <c r="O330" s="1" t="str">
        <f>IF($O$2="ALL",IF(VLOOKUP(AA330,'Expense History'!$AA$6:$AB$36,2,0)="x","include",0),IF(AND(VLOOKUP(AA330,'Expense History'!$AA$6:$AB$36,2,0)="x",AC330=$O$2),"include",0))</f>
        <v>include</v>
      </c>
      <c r="P330" s="1">
        <f>IF(O330="include",IF(AE330&gt;0,1+MAX(P331:P$2005),0),0)</f>
        <v>0</v>
      </c>
      <c r="Q330" s="1">
        <f>IF(AND(ISBLANK(AA329),AE329=0),0,(IF(MAX(Q331:Q$2005)&gt;0,0,ROW(R330))))</f>
        <v>0</v>
      </c>
      <c r="R330" s="1">
        <f>IF($O330="include",IF(AF330&gt;0,1+MAX(R331:R$2005),0),0)</f>
        <v>0</v>
      </c>
      <c r="S330" s="1">
        <f>IF($O330="include",IF(AG330&gt;0,1+MAX(S331:S$2005),0),0)</f>
        <v>0</v>
      </c>
      <c r="T330" s="1">
        <f>IF($O330="include",IF(AH330&gt;0,1+MAX(T331:T$2005),0),0)</f>
        <v>0</v>
      </c>
      <c r="U330" s="1">
        <f>IF($O330="include",IF(AI330&gt;0,1+MAX(U331:U$2005),0),0)</f>
        <v>0</v>
      </c>
      <c r="V330" s="1">
        <f>IF($O330="include",IF(AJ330&gt;0,1+MAX(V331:V$2005),0),0)</f>
        <v>0</v>
      </c>
      <c r="W330" s="1">
        <f>IF($O330="include",IF(AK330&gt;0,1+MAX(W331:W$2005),0),0)</f>
        <v>0</v>
      </c>
      <c r="X330" s="1">
        <f>IF($O330="include",IF(AL330&gt;0,1+MAX(X331:X$2005),0),0)</f>
        <v>0</v>
      </c>
      <c r="Y330" s="22" t="str">
        <f t="shared" si="92"/>
        <v xml:space="preserve">1 - </v>
      </c>
      <c r="AA330" s="42"/>
      <c r="AB330" s="43"/>
      <c r="AC330" s="43"/>
      <c r="AD330" s="44"/>
      <c r="AE330" s="11">
        <f t="shared" si="93"/>
        <v>0</v>
      </c>
      <c r="AF330" s="41"/>
      <c r="AG330" s="41"/>
      <c r="AH330" s="41"/>
      <c r="AI330" s="41"/>
      <c r="AJ330" s="41"/>
      <c r="AK330" s="41"/>
      <c r="AL330" s="41"/>
      <c r="BA330" s="1">
        <f t="shared" si="94"/>
        <v>0</v>
      </c>
      <c r="BB330" s="1">
        <f t="shared" si="95"/>
        <v>0</v>
      </c>
      <c r="BC330" s="1" t="str">
        <f t="shared" si="96"/>
        <v>No</v>
      </c>
      <c r="BD330" s="1">
        <f t="shared" si="97"/>
        <v>0</v>
      </c>
      <c r="BE330" s="1">
        <f t="shared" si="98"/>
        <v>0</v>
      </c>
      <c r="BF330" s="1">
        <f t="shared" si="99"/>
        <v>0</v>
      </c>
      <c r="BG330" s="1">
        <v>326</v>
      </c>
      <c r="BH330" s="1" t="e">
        <f t="shared" si="100"/>
        <v>#N/A</v>
      </c>
      <c r="BI330" s="1">
        <f t="shared" si="102"/>
        <v>2</v>
      </c>
      <c r="BJ330" s="1" t="e">
        <f t="shared" si="101"/>
        <v>#N/A</v>
      </c>
    </row>
    <row r="331" spans="1:62" x14ac:dyDescent="0.25">
      <c r="A331" s="1">
        <f t="shared" si="88"/>
        <v>1</v>
      </c>
      <c r="B331" s="1">
        <f>IF(YEAR(AD331)=$B$3,YEAR('Apartment Expenses'!AD331)&amp;" - "&amp;'Apartment Expenses'!AC331,0)</f>
        <v>0</v>
      </c>
      <c r="C331" s="1">
        <f t="shared" si="89"/>
        <v>0</v>
      </c>
      <c r="E331" s="1">
        <v>327</v>
      </c>
      <c r="F331" s="1">
        <f t="shared" si="90"/>
        <v>1</v>
      </c>
      <c r="G331" s="1">
        <f t="shared" si="86"/>
        <v>0</v>
      </c>
      <c r="H331" s="1">
        <f t="shared" si="87"/>
        <v>0</v>
      </c>
      <c r="J331" s="1" t="str">
        <f t="shared" si="91"/>
        <v>1900</v>
      </c>
      <c r="M331" s="1">
        <f>HLOOKUP('Expense History'!$AD$3,$P$4:$X$2004,ROW('Apartment Expenses'!L331)-3,0)</f>
        <v>0</v>
      </c>
      <c r="N331" s="1">
        <f>IF('Expense History'!$AD$3=Data!$G$4,'Apartment Expenses'!AE331,HLOOKUP('Expense History'!$AD$3,'Apartment Expenses'!$AE$4:$AL$2004,(ROW('Apartment Expenses'!M331)-3)))</f>
        <v>0</v>
      </c>
      <c r="O331" s="1" t="str">
        <f>IF($O$2="ALL",IF(VLOOKUP(AA331,'Expense History'!$AA$6:$AB$36,2,0)="x","include",0),IF(AND(VLOOKUP(AA331,'Expense History'!$AA$6:$AB$36,2,0)="x",AC331=$O$2),"include",0))</f>
        <v>include</v>
      </c>
      <c r="P331" s="1">
        <f>IF(O331="include",IF(AE331&gt;0,1+MAX(P332:P$2005),0),0)</f>
        <v>0</v>
      </c>
      <c r="Q331" s="1">
        <f>IF(AND(ISBLANK(AA330),AE330=0),0,(IF(MAX(Q332:Q$2005)&gt;0,0,ROW(R331))))</f>
        <v>0</v>
      </c>
      <c r="R331" s="1">
        <f>IF($O331="include",IF(AF331&gt;0,1+MAX(R332:R$2005),0),0)</f>
        <v>0</v>
      </c>
      <c r="S331" s="1">
        <f>IF($O331="include",IF(AG331&gt;0,1+MAX(S332:S$2005),0),0)</f>
        <v>0</v>
      </c>
      <c r="T331" s="1">
        <f>IF($O331="include",IF(AH331&gt;0,1+MAX(T332:T$2005),0),0)</f>
        <v>0</v>
      </c>
      <c r="U331" s="1">
        <f>IF($O331="include",IF(AI331&gt;0,1+MAX(U332:U$2005),0),0)</f>
        <v>0</v>
      </c>
      <c r="V331" s="1">
        <f>IF($O331="include",IF(AJ331&gt;0,1+MAX(V332:V$2005),0),0)</f>
        <v>0</v>
      </c>
      <c r="W331" s="1">
        <f>IF($O331="include",IF(AK331&gt;0,1+MAX(W332:W$2005),0),0)</f>
        <v>0</v>
      </c>
      <c r="X331" s="1">
        <f>IF($O331="include",IF(AL331&gt;0,1+MAX(X332:X$2005),0),0)</f>
        <v>0</v>
      </c>
      <c r="Y331" s="22" t="str">
        <f t="shared" si="92"/>
        <v xml:space="preserve">1 - </v>
      </c>
      <c r="AA331" s="42"/>
      <c r="AB331" s="43"/>
      <c r="AC331" s="43"/>
      <c r="AD331" s="44"/>
      <c r="AE331" s="11">
        <f t="shared" si="93"/>
        <v>0</v>
      </c>
      <c r="AF331" s="41"/>
      <c r="AG331" s="41"/>
      <c r="AH331" s="41"/>
      <c r="AI331" s="41"/>
      <c r="AJ331" s="41"/>
      <c r="AK331" s="41"/>
      <c r="AL331" s="41"/>
      <c r="BA331" s="1">
        <f t="shared" si="94"/>
        <v>0</v>
      </c>
      <c r="BB331" s="1">
        <f t="shared" si="95"/>
        <v>0</v>
      </c>
      <c r="BC331" s="1" t="str">
        <f t="shared" si="96"/>
        <v>No</v>
      </c>
      <c r="BD331" s="1">
        <f t="shared" si="97"/>
        <v>0</v>
      </c>
      <c r="BE331" s="1">
        <f t="shared" si="98"/>
        <v>0</v>
      </c>
      <c r="BF331" s="1">
        <f t="shared" si="99"/>
        <v>0</v>
      </c>
      <c r="BG331" s="1">
        <v>327</v>
      </c>
      <c r="BH331" s="1" t="e">
        <f t="shared" si="100"/>
        <v>#N/A</v>
      </c>
      <c r="BI331" s="1">
        <f t="shared" si="102"/>
        <v>2</v>
      </c>
      <c r="BJ331" s="1" t="e">
        <f t="shared" si="101"/>
        <v>#N/A</v>
      </c>
    </row>
    <row r="332" spans="1:62" x14ac:dyDescent="0.25">
      <c r="A332" s="1">
        <f t="shared" si="88"/>
        <v>1</v>
      </c>
      <c r="B332" s="1">
        <f>IF(YEAR(AD332)=$B$3,YEAR('Apartment Expenses'!AD332)&amp;" - "&amp;'Apartment Expenses'!AC332,0)</f>
        <v>0</v>
      </c>
      <c r="C332" s="1">
        <f t="shared" si="89"/>
        <v>0</v>
      </c>
      <c r="E332" s="1">
        <v>328</v>
      </c>
      <c r="F332" s="1">
        <f t="shared" si="90"/>
        <v>1</v>
      </c>
      <c r="G332" s="1">
        <f t="shared" si="86"/>
        <v>0</v>
      </c>
      <c r="H332" s="1">
        <f t="shared" si="87"/>
        <v>0</v>
      </c>
      <c r="J332" s="1" t="str">
        <f t="shared" si="91"/>
        <v>1900</v>
      </c>
      <c r="M332" s="1">
        <f>HLOOKUP('Expense History'!$AD$3,$P$4:$X$2004,ROW('Apartment Expenses'!L332)-3,0)</f>
        <v>0</v>
      </c>
      <c r="N332" s="1">
        <f>IF('Expense History'!$AD$3=Data!$G$4,'Apartment Expenses'!AE332,HLOOKUP('Expense History'!$AD$3,'Apartment Expenses'!$AE$4:$AL$2004,(ROW('Apartment Expenses'!M332)-3)))</f>
        <v>0</v>
      </c>
      <c r="O332" s="1" t="str">
        <f>IF($O$2="ALL",IF(VLOOKUP(AA332,'Expense History'!$AA$6:$AB$36,2,0)="x","include",0),IF(AND(VLOOKUP(AA332,'Expense History'!$AA$6:$AB$36,2,0)="x",AC332=$O$2),"include",0))</f>
        <v>include</v>
      </c>
      <c r="P332" s="1">
        <f>IF(O332="include",IF(AE332&gt;0,1+MAX(P333:P$2005),0),0)</f>
        <v>0</v>
      </c>
      <c r="Q332" s="1">
        <f>IF(AND(ISBLANK(AA331),AE331=0),0,(IF(MAX(Q333:Q$2005)&gt;0,0,ROW(R332))))</f>
        <v>0</v>
      </c>
      <c r="R332" s="1">
        <f>IF($O332="include",IF(AF332&gt;0,1+MAX(R333:R$2005),0),0)</f>
        <v>0</v>
      </c>
      <c r="S332" s="1">
        <f>IF($O332="include",IF(AG332&gt;0,1+MAX(S333:S$2005),0),0)</f>
        <v>0</v>
      </c>
      <c r="T332" s="1">
        <f>IF($O332="include",IF(AH332&gt;0,1+MAX(T333:T$2005),0),0)</f>
        <v>0</v>
      </c>
      <c r="U332" s="1">
        <f>IF($O332="include",IF(AI332&gt;0,1+MAX(U333:U$2005),0),0)</f>
        <v>0</v>
      </c>
      <c r="V332" s="1">
        <f>IF($O332="include",IF(AJ332&gt;0,1+MAX(V333:V$2005),0),0)</f>
        <v>0</v>
      </c>
      <c r="W332" s="1">
        <f>IF($O332="include",IF(AK332&gt;0,1+MAX(W333:W$2005),0),0)</f>
        <v>0</v>
      </c>
      <c r="X332" s="1">
        <f>IF($O332="include",IF(AL332&gt;0,1+MAX(X333:X$2005),0),0)</f>
        <v>0</v>
      </c>
      <c r="Y332" s="22" t="str">
        <f t="shared" si="92"/>
        <v xml:space="preserve">1 - </v>
      </c>
      <c r="AA332" s="42"/>
      <c r="AB332" s="43"/>
      <c r="AC332" s="43"/>
      <c r="AD332" s="44"/>
      <c r="AE332" s="11">
        <f t="shared" si="93"/>
        <v>0</v>
      </c>
      <c r="AF332" s="41"/>
      <c r="AG332" s="41"/>
      <c r="AH332" s="41"/>
      <c r="AI332" s="41"/>
      <c r="AJ332" s="41"/>
      <c r="AK332" s="41"/>
      <c r="AL332" s="41"/>
      <c r="BA332" s="1">
        <f t="shared" si="94"/>
        <v>0</v>
      </c>
      <c r="BB332" s="1">
        <f t="shared" si="95"/>
        <v>0</v>
      </c>
      <c r="BC332" s="1" t="str">
        <f t="shared" si="96"/>
        <v>No</v>
      </c>
      <c r="BD332" s="1">
        <f t="shared" si="97"/>
        <v>0</v>
      </c>
      <c r="BE332" s="1">
        <f t="shared" si="98"/>
        <v>0</v>
      </c>
      <c r="BF332" s="1">
        <f t="shared" si="99"/>
        <v>0</v>
      </c>
      <c r="BG332" s="1">
        <v>328</v>
      </c>
      <c r="BH332" s="1" t="e">
        <f t="shared" si="100"/>
        <v>#N/A</v>
      </c>
      <c r="BI332" s="1">
        <f t="shared" si="102"/>
        <v>2</v>
      </c>
      <c r="BJ332" s="1" t="e">
        <f t="shared" si="101"/>
        <v>#N/A</v>
      </c>
    </row>
    <row r="333" spans="1:62" x14ac:dyDescent="0.25">
      <c r="A333" s="1">
        <f t="shared" si="88"/>
        <v>1</v>
      </c>
      <c r="B333" s="1">
        <f>IF(YEAR(AD333)=$B$3,YEAR('Apartment Expenses'!AD333)&amp;" - "&amp;'Apartment Expenses'!AC333,0)</f>
        <v>0</v>
      </c>
      <c r="C333" s="1">
        <f t="shared" si="89"/>
        <v>0</v>
      </c>
      <c r="E333" s="1">
        <v>329</v>
      </c>
      <c r="F333" s="1">
        <f t="shared" si="90"/>
        <v>1</v>
      </c>
      <c r="G333" s="1">
        <f t="shared" si="86"/>
        <v>0</v>
      </c>
      <c r="H333" s="1">
        <f t="shared" si="87"/>
        <v>0</v>
      </c>
      <c r="J333" s="1" t="str">
        <f t="shared" si="91"/>
        <v>1900</v>
      </c>
      <c r="M333" s="1">
        <f>HLOOKUP('Expense History'!$AD$3,$P$4:$X$2004,ROW('Apartment Expenses'!L333)-3,0)</f>
        <v>0</v>
      </c>
      <c r="N333" s="1">
        <f>IF('Expense History'!$AD$3=Data!$G$4,'Apartment Expenses'!AE333,HLOOKUP('Expense History'!$AD$3,'Apartment Expenses'!$AE$4:$AL$2004,(ROW('Apartment Expenses'!M333)-3)))</f>
        <v>0</v>
      </c>
      <c r="O333" s="1" t="str">
        <f>IF($O$2="ALL",IF(VLOOKUP(AA333,'Expense History'!$AA$6:$AB$36,2,0)="x","include",0),IF(AND(VLOOKUP(AA333,'Expense History'!$AA$6:$AB$36,2,0)="x",AC333=$O$2),"include",0))</f>
        <v>include</v>
      </c>
      <c r="P333" s="1">
        <f>IF(O333="include",IF(AE333&gt;0,1+MAX(P334:P$2005),0),0)</f>
        <v>0</v>
      </c>
      <c r="Q333" s="1">
        <f>IF(AND(ISBLANK(AA332),AE332=0),0,(IF(MAX(Q334:Q$2005)&gt;0,0,ROW(R333))))</f>
        <v>0</v>
      </c>
      <c r="R333" s="1">
        <f>IF($O333="include",IF(AF333&gt;0,1+MAX(R334:R$2005),0),0)</f>
        <v>0</v>
      </c>
      <c r="S333" s="1">
        <f>IF($O333="include",IF(AG333&gt;0,1+MAX(S334:S$2005),0),0)</f>
        <v>0</v>
      </c>
      <c r="T333" s="1">
        <f>IF($O333="include",IF(AH333&gt;0,1+MAX(T334:T$2005),0),0)</f>
        <v>0</v>
      </c>
      <c r="U333" s="1">
        <f>IF($O333="include",IF(AI333&gt;0,1+MAX(U334:U$2005),0),0)</f>
        <v>0</v>
      </c>
      <c r="V333" s="1">
        <f>IF($O333="include",IF(AJ333&gt;0,1+MAX(V334:V$2005),0),0)</f>
        <v>0</v>
      </c>
      <c r="W333" s="1">
        <f>IF($O333="include",IF(AK333&gt;0,1+MAX(W334:W$2005),0),0)</f>
        <v>0</v>
      </c>
      <c r="X333" s="1">
        <f>IF($O333="include",IF(AL333&gt;0,1+MAX(X334:X$2005),0),0)</f>
        <v>0</v>
      </c>
      <c r="Y333" s="22" t="str">
        <f t="shared" si="92"/>
        <v xml:space="preserve">1 - </v>
      </c>
      <c r="AA333" s="42"/>
      <c r="AB333" s="43"/>
      <c r="AC333" s="43"/>
      <c r="AD333" s="44"/>
      <c r="AE333" s="11">
        <f t="shared" si="93"/>
        <v>0</v>
      </c>
      <c r="AF333" s="41"/>
      <c r="AG333" s="41"/>
      <c r="AH333" s="41"/>
      <c r="AI333" s="41"/>
      <c r="AJ333" s="41"/>
      <c r="AK333" s="41"/>
      <c r="AL333" s="41"/>
      <c r="BA333" s="1">
        <f t="shared" si="94"/>
        <v>0</v>
      </c>
      <c r="BB333" s="1">
        <f t="shared" si="95"/>
        <v>0</v>
      </c>
      <c r="BC333" s="1" t="str">
        <f t="shared" si="96"/>
        <v>No</v>
      </c>
      <c r="BD333" s="1">
        <f t="shared" si="97"/>
        <v>0</v>
      </c>
      <c r="BE333" s="1">
        <f t="shared" si="98"/>
        <v>0</v>
      </c>
      <c r="BF333" s="1">
        <f t="shared" si="99"/>
        <v>0</v>
      </c>
      <c r="BG333" s="1">
        <v>329</v>
      </c>
      <c r="BH333" s="1" t="e">
        <f t="shared" si="100"/>
        <v>#N/A</v>
      </c>
      <c r="BI333" s="1">
        <f t="shared" si="102"/>
        <v>2</v>
      </c>
      <c r="BJ333" s="1" t="e">
        <f t="shared" si="101"/>
        <v>#N/A</v>
      </c>
    </row>
    <row r="334" spans="1:62" x14ac:dyDescent="0.25">
      <c r="A334" s="1">
        <f t="shared" si="88"/>
        <v>1</v>
      </c>
      <c r="B334" s="1">
        <f>IF(YEAR(AD334)=$B$3,YEAR('Apartment Expenses'!AD334)&amp;" - "&amp;'Apartment Expenses'!AC334,0)</f>
        <v>0</v>
      </c>
      <c r="C334" s="1">
        <f t="shared" si="89"/>
        <v>0</v>
      </c>
      <c r="E334" s="1">
        <v>330</v>
      </c>
      <c r="F334" s="1">
        <f t="shared" si="90"/>
        <v>1</v>
      </c>
      <c r="G334" s="1">
        <f t="shared" si="86"/>
        <v>0</v>
      </c>
      <c r="H334" s="1">
        <f t="shared" si="87"/>
        <v>0</v>
      </c>
      <c r="J334" s="1" t="str">
        <f t="shared" si="91"/>
        <v>1900</v>
      </c>
      <c r="M334" s="1">
        <f>HLOOKUP('Expense History'!$AD$3,$P$4:$X$2004,ROW('Apartment Expenses'!L334)-3,0)</f>
        <v>0</v>
      </c>
      <c r="N334" s="1">
        <f>IF('Expense History'!$AD$3=Data!$G$4,'Apartment Expenses'!AE334,HLOOKUP('Expense History'!$AD$3,'Apartment Expenses'!$AE$4:$AL$2004,(ROW('Apartment Expenses'!M334)-3)))</f>
        <v>0</v>
      </c>
      <c r="O334" s="1" t="str">
        <f>IF($O$2="ALL",IF(VLOOKUP(AA334,'Expense History'!$AA$6:$AB$36,2,0)="x","include",0),IF(AND(VLOOKUP(AA334,'Expense History'!$AA$6:$AB$36,2,0)="x",AC334=$O$2),"include",0))</f>
        <v>include</v>
      </c>
      <c r="P334" s="1">
        <f>IF(O334="include",IF(AE334&gt;0,1+MAX(P335:P$2005),0),0)</f>
        <v>0</v>
      </c>
      <c r="Q334" s="1">
        <f>IF(AND(ISBLANK(AA333),AE333=0),0,(IF(MAX(Q335:Q$2005)&gt;0,0,ROW(R334))))</f>
        <v>0</v>
      </c>
      <c r="R334" s="1">
        <f>IF($O334="include",IF(AF334&gt;0,1+MAX(R335:R$2005),0),0)</f>
        <v>0</v>
      </c>
      <c r="S334" s="1">
        <f>IF($O334="include",IF(AG334&gt;0,1+MAX(S335:S$2005),0),0)</f>
        <v>0</v>
      </c>
      <c r="T334" s="1">
        <f>IF($O334="include",IF(AH334&gt;0,1+MAX(T335:T$2005),0),0)</f>
        <v>0</v>
      </c>
      <c r="U334" s="1">
        <f>IF($O334="include",IF(AI334&gt;0,1+MAX(U335:U$2005),0),0)</f>
        <v>0</v>
      </c>
      <c r="V334" s="1">
        <f>IF($O334="include",IF(AJ334&gt;0,1+MAX(V335:V$2005),0),0)</f>
        <v>0</v>
      </c>
      <c r="W334" s="1">
        <f>IF($O334="include",IF(AK334&gt;0,1+MAX(W335:W$2005),0),0)</f>
        <v>0</v>
      </c>
      <c r="X334" s="1">
        <f>IF($O334="include",IF(AL334&gt;0,1+MAX(X335:X$2005),0),0)</f>
        <v>0</v>
      </c>
      <c r="Y334" s="22" t="str">
        <f t="shared" si="92"/>
        <v xml:space="preserve">1 - </v>
      </c>
      <c r="AA334" s="42"/>
      <c r="AB334" s="43"/>
      <c r="AC334" s="43"/>
      <c r="AD334" s="44"/>
      <c r="AE334" s="11">
        <f t="shared" si="93"/>
        <v>0</v>
      </c>
      <c r="AF334" s="41"/>
      <c r="AG334" s="41"/>
      <c r="AH334" s="41"/>
      <c r="AI334" s="41"/>
      <c r="AJ334" s="41"/>
      <c r="AK334" s="41"/>
      <c r="AL334" s="41"/>
      <c r="BA334" s="1">
        <f t="shared" si="94"/>
        <v>0</v>
      </c>
      <c r="BB334" s="1">
        <f t="shared" si="95"/>
        <v>0</v>
      </c>
      <c r="BC334" s="1" t="str">
        <f t="shared" si="96"/>
        <v>No</v>
      </c>
      <c r="BD334" s="1">
        <f t="shared" si="97"/>
        <v>0</v>
      </c>
      <c r="BE334" s="1">
        <f t="shared" si="98"/>
        <v>0</v>
      </c>
      <c r="BF334" s="1">
        <f t="shared" si="99"/>
        <v>0</v>
      </c>
      <c r="BG334" s="1">
        <v>330</v>
      </c>
      <c r="BH334" s="1" t="e">
        <f t="shared" si="100"/>
        <v>#N/A</v>
      </c>
      <c r="BI334" s="1">
        <f t="shared" si="102"/>
        <v>2</v>
      </c>
      <c r="BJ334" s="1" t="e">
        <f t="shared" si="101"/>
        <v>#N/A</v>
      </c>
    </row>
    <row r="335" spans="1:62" x14ac:dyDescent="0.25">
      <c r="A335" s="1">
        <f t="shared" si="88"/>
        <v>1</v>
      </c>
      <c r="B335" s="1">
        <f>IF(YEAR(AD335)=$B$3,YEAR('Apartment Expenses'!AD335)&amp;" - "&amp;'Apartment Expenses'!AC335,0)</f>
        <v>0</v>
      </c>
      <c r="C335" s="1">
        <f t="shared" si="89"/>
        <v>0</v>
      </c>
      <c r="E335" s="1">
        <v>331</v>
      </c>
      <c r="F335" s="1">
        <f t="shared" si="90"/>
        <v>1</v>
      </c>
      <c r="G335" s="1">
        <f t="shared" si="86"/>
        <v>0</v>
      </c>
      <c r="H335" s="1">
        <f t="shared" si="87"/>
        <v>0</v>
      </c>
      <c r="J335" s="1" t="str">
        <f t="shared" si="91"/>
        <v>1900</v>
      </c>
      <c r="M335" s="1">
        <f>HLOOKUP('Expense History'!$AD$3,$P$4:$X$2004,ROW('Apartment Expenses'!L335)-3,0)</f>
        <v>0</v>
      </c>
      <c r="N335" s="1">
        <f>IF('Expense History'!$AD$3=Data!$G$4,'Apartment Expenses'!AE335,HLOOKUP('Expense History'!$AD$3,'Apartment Expenses'!$AE$4:$AL$2004,(ROW('Apartment Expenses'!M335)-3)))</f>
        <v>0</v>
      </c>
      <c r="O335" s="1" t="str">
        <f>IF($O$2="ALL",IF(VLOOKUP(AA335,'Expense History'!$AA$6:$AB$36,2,0)="x","include",0),IF(AND(VLOOKUP(AA335,'Expense History'!$AA$6:$AB$36,2,0)="x",AC335=$O$2),"include",0))</f>
        <v>include</v>
      </c>
      <c r="P335" s="1">
        <f>IF(O335="include",IF(AE335&gt;0,1+MAX(P336:P$2005),0),0)</f>
        <v>0</v>
      </c>
      <c r="Q335" s="1">
        <f>IF(AND(ISBLANK(AA334),AE334=0),0,(IF(MAX(Q336:Q$2005)&gt;0,0,ROW(R335))))</f>
        <v>0</v>
      </c>
      <c r="R335" s="1">
        <f>IF($O335="include",IF(AF335&gt;0,1+MAX(R336:R$2005),0),0)</f>
        <v>0</v>
      </c>
      <c r="S335" s="1">
        <f>IF($O335="include",IF(AG335&gt;0,1+MAX(S336:S$2005),0),0)</f>
        <v>0</v>
      </c>
      <c r="T335" s="1">
        <f>IF($O335="include",IF(AH335&gt;0,1+MAX(T336:T$2005),0),0)</f>
        <v>0</v>
      </c>
      <c r="U335" s="1">
        <f>IF($O335="include",IF(AI335&gt;0,1+MAX(U336:U$2005),0),0)</f>
        <v>0</v>
      </c>
      <c r="V335" s="1">
        <f>IF($O335="include",IF(AJ335&gt;0,1+MAX(V336:V$2005),0),0)</f>
        <v>0</v>
      </c>
      <c r="W335" s="1">
        <f>IF($O335="include",IF(AK335&gt;0,1+MAX(W336:W$2005),0),0)</f>
        <v>0</v>
      </c>
      <c r="X335" s="1">
        <f>IF($O335="include",IF(AL335&gt;0,1+MAX(X336:X$2005),0),0)</f>
        <v>0</v>
      </c>
      <c r="Y335" s="22" t="str">
        <f t="shared" si="92"/>
        <v xml:space="preserve">1 - </v>
      </c>
      <c r="AA335" s="42"/>
      <c r="AB335" s="43"/>
      <c r="AC335" s="43"/>
      <c r="AD335" s="44"/>
      <c r="AE335" s="11">
        <f t="shared" si="93"/>
        <v>0</v>
      </c>
      <c r="AF335" s="41"/>
      <c r="AG335" s="41"/>
      <c r="AH335" s="41"/>
      <c r="AI335" s="41"/>
      <c r="AJ335" s="41"/>
      <c r="AK335" s="41"/>
      <c r="AL335" s="41"/>
      <c r="BA335" s="1">
        <f t="shared" si="94"/>
        <v>0</v>
      </c>
      <c r="BB335" s="1">
        <f t="shared" si="95"/>
        <v>0</v>
      </c>
      <c r="BC335" s="1" t="str">
        <f t="shared" si="96"/>
        <v>No</v>
      </c>
      <c r="BD335" s="1">
        <f t="shared" si="97"/>
        <v>0</v>
      </c>
      <c r="BE335" s="1">
        <f t="shared" si="98"/>
        <v>0</v>
      </c>
      <c r="BF335" s="1">
        <f t="shared" si="99"/>
        <v>0</v>
      </c>
      <c r="BG335" s="1">
        <v>331</v>
      </c>
      <c r="BH335" s="1" t="e">
        <f t="shared" si="100"/>
        <v>#N/A</v>
      </c>
      <c r="BI335" s="1">
        <f t="shared" si="102"/>
        <v>2</v>
      </c>
      <c r="BJ335" s="1" t="e">
        <f t="shared" si="101"/>
        <v>#N/A</v>
      </c>
    </row>
    <row r="336" spans="1:62" x14ac:dyDescent="0.25">
      <c r="A336" s="1">
        <f t="shared" si="88"/>
        <v>1</v>
      </c>
      <c r="B336" s="1">
        <f>IF(YEAR(AD336)=$B$3,YEAR('Apartment Expenses'!AD336)&amp;" - "&amp;'Apartment Expenses'!AC336,0)</f>
        <v>0</v>
      </c>
      <c r="C336" s="1">
        <f t="shared" si="89"/>
        <v>0</v>
      </c>
      <c r="E336" s="1">
        <v>332</v>
      </c>
      <c r="F336" s="1">
        <f t="shared" si="90"/>
        <v>1</v>
      </c>
      <c r="G336" s="1">
        <f t="shared" si="86"/>
        <v>0</v>
      </c>
      <c r="H336" s="1">
        <f t="shared" si="87"/>
        <v>0</v>
      </c>
      <c r="J336" s="1" t="str">
        <f t="shared" si="91"/>
        <v>1900</v>
      </c>
      <c r="M336" s="1">
        <f>HLOOKUP('Expense History'!$AD$3,$P$4:$X$2004,ROW('Apartment Expenses'!L336)-3,0)</f>
        <v>0</v>
      </c>
      <c r="N336" s="1">
        <f>IF('Expense History'!$AD$3=Data!$G$4,'Apartment Expenses'!AE336,HLOOKUP('Expense History'!$AD$3,'Apartment Expenses'!$AE$4:$AL$2004,(ROW('Apartment Expenses'!M336)-3)))</f>
        <v>0</v>
      </c>
      <c r="O336" s="1" t="str">
        <f>IF($O$2="ALL",IF(VLOOKUP(AA336,'Expense History'!$AA$6:$AB$36,2,0)="x","include",0),IF(AND(VLOOKUP(AA336,'Expense History'!$AA$6:$AB$36,2,0)="x",AC336=$O$2),"include",0))</f>
        <v>include</v>
      </c>
      <c r="P336" s="1">
        <f>IF(O336="include",IF(AE336&gt;0,1+MAX(P337:P$2005),0),0)</f>
        <v>0</v>
      </c>
      <c r="Q336" s="1">
        <f>IF(AND(ISBLANK(AA335),AE335=0),0,(IF(MAX(Q337:Q$2005)&gt;0,0,ROW(R336))))</f>
        <v>0</v>
      </c>
      <c r="R336" s="1">
        <f>IF($O336="include",IF(AF336&gt;0,1+MAX(R337:R$2005),0),0)</f>
        <v>0</v>
      </c>
      <c r="S336" s="1">
        <f>IF($O336="include",IF(AG336&gt;0,1+MAX(S337:S$2005),0),0)</f>
        <v>0</v>
      </c>
      <c r="T336" s="1">
        <f>IF($O336="include",IF(AH336&gt;0,1+MAX(T337:T$2005),0),0)</f>
        <v>0</v>
      </c>
      <c r="U336" s="1">
        <f>IF($O336="include",IF(AI336&gt;0,1+MAX(U337:U$2005),0),0)</f>
        <v>0</v>
      </c>
      <c r="V336" s="1">
        <f>IF($O336="include",IF(AJ336&gt;0,1+MAX(V337:V$2005),0),0)</f>
        <v>0</v>
      </c>
      <c r="W336" s="1">
        <f>IF($O336="include",IF(AK336&gt;0,1+MAX(W337:W$2005),0),0)</f>
        <v>0</v>
      </c>
      <c r="X336" s="1">
        <f>IF($O336="include",IF(AL336&gt;0,1+MAX(X337:X$2005),0),0)</f>
        <v>0</v>
      </c>
      <c r="Y336" s="22" t="str">
        <f t="shared" si="92"/>
        <v xml:space="preserve">1 - </v>
      </c>
      <c r="AA336" s="42"/>
      <c r="AB336" s="43"/>
      <c r="AC336" s="43"/>
      <c r="AD336" s="44"/>
      <c r="AE336" s="11">
        <f t="shared" si="93"/>
        <v>0</v>
      </c>
      <c r="AF336" s="41"/>
      <c r="AG336" s="41"/>
      <c r="AH336" s="41"/>
      <c r="AI336" s="41"/>
      <c r="AJ336" s="41"/>
      <c r="AK336" s="41"/>
      <c r="AL336" s="41"/>
      <c r="BA336" s="1">
        <f t="shared" si="94"/>
        <v>0</v>
      </c>
      <c r="BB336" s="1">
        <f t="shared" si="95"/>
        <v>0</v>
      </c>
      <c r="BC336" s="1" t="str">
        <f t="shared" si="96"/>
        <v>No</v>
      </c>
      <c r="BD336" s="1">
        <f t="shared" si="97"/>
        <v>0</v>
      </c>
      <c r="BE336" s="1">
        <f t="shared" si="98"/>
        <v>0</v>
      </c>
      <c r="BF336" s="1">
        <f t="shared" si="99"/>
        <v>0</v>
      </c>
      <c r="BG336" s="1">
        <v>332</v>
      </c>
      <c r="BH336" s="1" t="e">
        <f t="shared" si="100"/>
        <v>#N/A</v>
      </c>
      <c r="BI336" s="1">
        <f t="shared" si="102"/>
        <v>2</v>
      </c>
      <c r="BJ336" s="1" t="e">
        <f t="shared" si="101"/>
        <v>#N/A</v>
      </c>
    </row>
    <row r="337" spans="1:62" x14ac:dyDescent="0.25">
      <c r="A337" s="1">
        <f t="shared" si="88"/>
        <v>1</v>
      </c>
      <c r="B337" s="1">
        <f>IF(YEAR(AD337)=$B$3,YEAR('Apartment Expenses'!AD337)&amp;" - "&amp;'Apartment Expenses'!AC337,0)</f>
        <v>0</v>
      </c>
      <c r="C337" s="1">
        <f t="shared" si="89"/>
        <v>0</v>
      </c>
      <c r="E337" s="1">
        <v>333</v>
      </c>
      <c r="F337" s="1">
        <f t="shared" si="90"/>
        <v>1</v>
      </c>
      <c r="G337" s="1">
        <f t="shared" si="86"/>
        <v>0</v>
      </c>
      <c r="H337" s="1">
        <f t="shared" si="87"/>
        <v>0</v>
      </c>
      <c r="J337" s="1" t="str">
        <f t="shared" si="91"/>
        <v>1900</v>
      </c>
      <c r="M337" s="1">
        <f>HLOOKUP('Expense History'!$AD$3,$P$4:$X$2004,ROW('Apartment Expenses'!L337)-3,0)</f>
        <v>0</v>
      </c>
      <c r="N337" s="1">
        <f>IF('Expense History'!$AD$3=Data!$G$4,'Apartment Expenses'!AE337,HLOOKUP('Expense History'!$AD$3,'Apartment Expenses'!$AE$4:$AL$2004,(ROW('Apartment Expenses'!M337)-3)))</f>
        <v>0</v>
      </c>
      <c r="O337" s="1" t="str">
        <f>IF($O$2="ALL",IF(VLOOKUP(AA337,'Expense History'!$AA$6:$AB$36,2,0)="x","include",0),IF(AND(VLOOKUP(AA337,'Expense History'!$AA$6:$AB$36,2,0)="x",AC337=$O$2),"include",0))</f>
        <v>include</v>
      </c>
      <c r="P337" s="1">
        <f>IF(O337="include",IF(AE337&gt;0,1+MAX(P338:P$2005),0),0)</f>
        <v>0</v>
      </c>
      <c r="Q337" s="1">
        <f>IF(AND(ISBLANK(AA336),AE336=0),0,(IF(MAX(Q338:Q$2005)&gt;0,0,ROW(R337))))</f>
        <v>0</v>
      </c>
      <c r="R337" s="1">
        <f>IF($O337="include",IF(AF337&gt;0,1+MAX(R338:R$2005),0),0)</f>
        <v>0</v>
      </c>
      <c r="S337" s="1">
        <f>IF($O337="include",IF(AG337&gt;0,1+MAX(S338:S$2005),0),0)</f>
        <v>0</v>
      </c>
      <c r="T337" s="1">
        <f>IF($O337="include",IF(AH337&gt;0,1+MAX(T338:T$2005),0),0)</f>
        <v>0</v>
      </c>
      <c r="U337" s="1">
        <f>IF($O337="include",IF(AI337&gt;0,1+MAX(U338:U$2005),0),0)</f>
        <v>0</v>
      </c>
      <c r="V337" s="1">
        <f>IF($O337="include",IF(AJ337&gt;0,1+MAX(V338:V$2005),0),0)</f>
        <v>0</v>
      </c>
      <c r="W337" s="1">
        <f>IF($O337="include",IF(AK337&gt;0,1+MAX(W338:W$2005),0),0)</f>
        <v>0</v>
      </c>
      <c r="X337" s="1">
        <f>IF($O337="include",IF(AL337&gt;0,1+MAX(X338:X$2005),0),0)</f>
        <v>0</v>
      </c>
      <c r="Y337" s="22" t="str">
        <f t="shared" si="92"/>
        <v xml:space="preserve">1 - </v>
      </c>
      <c r="AA337" s="42"/>
      <c r="AB337" s="43"/>
      <c r="AC337" s="43"/>
      <c r="AD337" s="44"/>
      <c r="AE337" s="11">
        <f t="shared" si="93"/>
        <v>0</v>
      </c>
      <c r="AF337" s="41"/>
      <c r="AG337" s="41"/>
      <c r="AH337" s="41"/>
      <c r="AI337" s="41"/>
      <c r="AJ337" s="41"/>
      <c r="AK337" s="41"/>
      <c r="AL337" s="41"/>
      <c r="BA337" s="1">
        <f t="shared" si="94"/>
        <v>0</v>
      </c>
      <c r="BB337" s="1">
        <f t="shared" si="95"/>
        <v>0</v>
      </c>
      <c r="BC337" s="1" t="str">
        <f t="shared" si="96"/>
        <v>No</v>
      </c>
      <c r="BD337" s="1">
        <f t="shared" si="97"/>
        <v>0</v>
      </c>
      <c r="BE337" s="1">
        <f t="shared" si="98"/>
        <v>0</v>
      </c>
      <c r="BF337" s="1">
        <f t="shared" si="99"/>
        <v>0</v>
      </c>
      <c r="BG337" s="1">
        <v>333</v>
      </c>
      <c r="BH337" s="1" t="e">
        <f t="shared" si="100"/>
        <v>#N/A</v>
      </c>
      <c r="BI337" s="1">
        <f t="shared" si="102"/>
        <v>2</v>
      </c>
      <c r="BJ337" s="1" t="e">
        <f t="shared" si="101"/>
        <v>#N/A</v>
      </c>
    </row>
    <row r="338" spans="1:62" x14ac:dyDescent="0.25">
      <c r="A338" s="1">
        <f t="shared" si="88"/>
        <v>1</v>
      </c>
      <c r="B338" s="1">
        <f>IF(YEAR(AD338)=$B$3,YEAR('Apartment Expenses'!AD338)&amp;" - "&amp;'Apartment Expenses'!AC338,0)</f>
        <v>0</v>
      </c>
      <c r="C338" s="1">
        <f t="shared" si="89"/>
        <v>0</v>
      </c>
      <c r="E338" s="1">
        <v>334</v>
      </c>
      <c r="F338" s="1">
        <f t="shared" si="90"/>
        <v>1</v>
      </c>
      <c r="G338" s="1">
        <f t="shared" si="86"/>
        <v>0</v>
      </c>
      <c r="H338" s="1">
        <f t="shared" si="87"/>
        <v>0</v>
      </c>
      <c r="J338" s="1" t="str">
        <f t="shared" si="91"/>
        <v>1900</v>
      </c>
      <c r="M338" s="1">
        <f>HLOOKUP('Expense History'!$AD$3,$P$4:$X$2004,ROW('Apartment Expenses'!L338)-3,0)</f>
        <v>0</v>
      </c>
      <c r="N338" s="1">
        <f>IF('Expense History'!$AD$3=Data!$G$4,'Apartment Expenses'!AE338,HLOOKUP('Expense History'!$AD$3,'Apartment Expenses'!$AE$4:$AL$2004,(ROW('Apartment Expenses'!M338)-3)))</f>
        <v>0</v>
      </c>
      <c r="O338" s="1" t="str">
        <f>IF($O$2="ALL",IF(VLOOKUP(AA338,'Expense History'!$AA$6:$AB$36,2,0)="x","include",0),IF(AND(VLOOKUP(AA338,'Expense History'!$AA$6:$AB$36,2,0)="x",AC338=$O$2),"include",0))</f>
        <v>include</v>
      </c>
      <c r="P338" s="1">
        <f>IF(O338="include",IF(AE338&gt;0,1+MAX(P339:P$2005),0),0)</f>
        <v>0</v>
      </c>
      <c r="Q338" s="1">
        <f>IF(AND(ISBLANK(AA337),AE337=0),0,(IF(MAX(Q339:Q$2005)&gt;0,0,ROW(R338))))</f>
        <v>0</v>
      </c>
      <c r="R338" s="1">
        <f>IF($O338="include",IF(AF338&gt;0,1+MAX(R339:R$2005),0),0)</f>
        <v>0</v>
      </c>
      <c r="S338" s="1">
        <f>IF($O338="include",IF(AG338&gt;0,1+MAX(S339:S$2005),0),0)</f>
        <v>0</v>
      </c>
      <c r="T338" s="1">
        <f>IF($O338="include",IF(AH338&gt;0,1+MAX(T339:T$2005),0),0)</f>
        <v>0</v>
      </c>
      <c r="U338" s="1">
        <f>IF($O338="include",IF(AI338&gt;0,1+MAX(U339:U$2005),0),0)</f>
        <v>0</v>
      </c>
      <c r="V338" s="1">
        <f>IF($O338="include",IF(AJ338&gt;0,1+MAX(V339:V$2005),0),0)</f>
        <v>0</v>
      </c>
      <c r="W338" s="1">
        <f>IF($O338="include",IF(AK338&gt;0,1+MAX(W339:W$2005),0),0)</f>
        <v>0</v>
      </c>
      <c r="X338" s="1">
        <f>IF($O338="include",IF(AL338&gt;0,1+MAX(X339:X$2005),0),0)</f>
        <v>0</v>
      </c>
      <c r="Y338" s="22" t="str">
        <f t="shared" si="92"/>
        <v xml:space="preserve">1 - </v>
      </c>
      <c r="AA338" s="42"/>
      <c r="AB338" s="43"/>
      <c r="AC338" s="43"/>
      <c r="AD338" s="44"/>
      <c r="AE338" s="11">
        <f t="shared" si="93"/>
        <v>0</v>
      </c>
      <c r="AF338" s="41"/>
      <c r="AG338" s="41"/>
      <c r="AH338" s="41"/>
      <c r="AI338" s="41"/>
      <c r="AJ338" s="41"/>
      <c r="AK338" s="41"/>
      <c r="AL338" s="41"/>
      <c r="BA338" s="1">
        <f t="shared" si="94"/>
        <v>0</v>
      </c>
      <c r="BB338" s="1">
        <f t="shared" si="95"/>
        <v>0</v>
      </c>
      <c r="BC338" s="1" t="str">
        <f t="shared" si="96"/>
        <v>No</v>
      </c>
      <c r="BD338" s="1">
        <f t="shared" si="97"/>
        <v>0</v>
      </c>
      <c r="BE338" s="1">
        <f t="shared" si="98"/>
        <v>0</v>
      </c>
      <c r="BF338" s="1">
        <f t="shared" si="99"/>
        <v>0</v>
      </c>
      <c r="BG338" s="1">
        <v>334</v>
      </c>
      <c r="BH338" s="1" t="e">
        <f t="shared" si="100"/>
        <v>#N/A</v>
      </c>
      <c r="BI338" s="1">
        <f t="shared" si="102"/>
        <v>2</v>
      </c>
      <c r="BJ338" s="1" t="e">
        <f t="shared" si="101"/>
        <v>#N/A</v>
      </c>
    </row>
    <row r="339" spans="1:62" x14ac:dyDescent="0.25">
      <c r="A339" s="1">
        <f t="shared" si="88"/>
        <v>1</v>
      </c>
      <c r="B339" s="1">
        <f>IF(YEAR(AD339)=$B$3,YEAR('Apartment Expenses'!AD339)&amp;" - "&amp;'Apartment Expenses'!AC339,0)</f>
        <v>0</v>
      </c>
      <c r="C339" s="1">
        <f t="shared" si="89"/>
        <v>0</v>
      </c>
      <c r="E339" s="1">
        <v>335</v>
      </c>
      <c r="F339" s="1">
        <f t="shared" si="90"/>
        <v>1</v>
      </c>
      <c r="G339" s="1">
        <f t="shared" si="86"/>
        <v>0</v>
      </c>
      <c r="H339" s="1">
        <f t="shared" si="87"/>
        <v>0</v>
      </c>
      <c r="J339" s="1" t="str">
        <f t="shared" si="91"/>
        <v>1900</v>
      </c>
      <c r="M339" s="1">
        <f>HLOOKUP('Expense History'!$AD$3,$P$4:$X$2004,ROW('Apartment Expenses'!L339)-3,0)</f>
        <v>0</v>
      </c>
      <c r="N339" s="1">
        <f>IF('Expense History'!$AD$3=Data!$G$4,'Apartment Expenses'!AE339,HLOOKUP('Expense History'!$AD$3,'Apartment Expenses'!$AE$4:$AL$2004,(ROW('Apartment Expenses'!M339)-3)))</f>
        <v>0</v>
      </c>
      <c r="O339" s="1" t="str">
        <f>IF($O$2="ALL",IF(VLOOKUP(AA339,'Expense History'!$AA$6:$AB$36,2,0)="x","include",0),IF(AND(VLOOKUP(AA339,'Expense History'!$AA$6:$AB$36,2,0)="x",AC339=$O$2),"include",0))</f>
        <v>include</v>
      </c>
      <c r="P339" s="1">
        <f>IF(O339="include",IF(AE339&gt;0,1+MAX(P340:P$2005),0),0)</f>
        <v>0</v>
      </c>
      <c r="Q339" s="1">
        <f>IF(AND(ISBLANK(AA338),AE338=0),0,(IF(MAX(Q340:Q$2005)&gt;0,0,ROW(R339))))</f>
        <v>0</v>
      </c>
      <c r="R339" s="1">
        <f>IF($O339="include",IF(AF339&gt;0,1+MAX(R340:R$2005),0),0)</f>
        <v>0</v>
      </c>
      <c r="S339" s="1">
        <f>IF($O339="include",IF(AG339&gt;0,1+MAX(S340:S$2005),0),0)</f>
        <v>0</v>
      </c>
      <c r="T339" s="1">
        <f>IF($O339="include",IF(AH339&gt;0,1+MAX(T340:T$2005),0),0)</f>
        <v>0</v>
      </c>
      <c r="U339" s="1">
        <f>IF($O339="include",IF(AI339&gt;0,1+MAX(U340:U$2005),0),0)</f>
        <v>0</v>
      </c>
      <c r="V339" s="1">
        <f>IF($O339="include",IF(AJ339&gt;0,1+MAX(V340:V$2005),0),0)</f>
        <v>0</v>
      </c>
      <c r="W339" s="1">
        <f>IF($O339="include",IF(AK339&gt;0,1+MAX(W340:W$2005),0),0)</f>
        <v>0</v>
      </c>
      <c r="X339" s="1">
        <f>IF($O339="include",IF(AL339&gt;0,1+MAX(X340:X$2005),0),0)</f>
        <v>0</v>
      </c>
      <c r="Y339" s="22" t="str">
        <f t="shared" si="92"/>
        <v xml:space="preserve">1 - </v>
      </c>
      <c r="AA339" s="42"/>
      <c r="AB339" s="43"/>
      <c r="AC339" s="43"/>
      <c r="AD339" s="44"/>
      <c r="AE339" s="11">
        <f t="shared" si="93"/>
        <v>0</v>
      </c>
      <c r="AF339" s="41"/>
      <c r="AG339" s="41"/>
      <c r="AH339" s="41"/>
      <c r="AI339" s="41"/>
      <c r="AJ339" s="41"/>
      <c r="AK339" s="41"/>
      <c r="AL339" s="41"/>
      <c r="BA339" s="1">
        <f t="shared" si="94"/>
        <v>0</v>
      </c>
      <c r="BB339" s="1">
        <f t="shared" si="95"/>
        <v>0</v>
      </c>
      <c r="BC339" s="1" t="str">
        <f t="shared" si="96"/>
        <v>No</v>
      </c>
      <c r="BD339" s="1">
        <f t="shared" si="97"/>
        <v>0</v>
      </c>
      <c r="BE339" s="1">
        <f t="shared" si="98"/>
        <v>0</v>
      </c>
      <c r="BF339" s="1">
        <f t="shared" si="99"/>
        <v>0</v>
      </c>
      <c r="BG339" s="1">
        <v>335</v>
      </c>
      <c r="BH339" s="1" t="e">
        <f t="shared" si="100"/>
        <v>#N/A</v>
      </c>
      <c r="BI339" s="1">
        <f t="shared" si="102"/>
        <v>2</v>
      </c>
      <c r="BJ339" s="1" t="e">
        <f t="shared" si="101"/>
        <v>#N/A</v>
      </c>
    </row>
    <row r="340" spans="1:62" x14ac:dyDescent="0.25">
      <c r="A340" s="1">
        <f t="shared" si="88"/>
        <v>1</v>
      </c>
      <c r="B340" s="1">
        <f>IF(YEAR(AD340)=$B$3,YEAR('Apartment Expenses'!AD340)&amp;" - "&amp;'Apartment Expenses'!AC340,0)</f>
        <v>0</v>
      </c>
      <c r="C340" s="1">
        <f t="shared" si="89"/>
        <v>0</v>
      </c>
      <c r="E340" s="1">
        <v>336</v>
      </c>
      <c r="F340" s="1">
        <f t="shared" si="90"/>
        <v>1</v>
      </c>
      <c r="G340" s="1">
        <f t="shared" si="86"/>
        <v>0</v>
      </c>
      <c r="H340" s="1">
        <f t="shared" si="87"/>
        <v>0</v>
      </c>
      <c r="J340" s="1" t="str">
        <f t="shared" si="91"/>
        <v>1900</v>
      </c>
      <c r="M340" s="1">
        <f>HLOOKUP('Expense History'!$AD$3,$P$4:$X$2004,ROW('Apartment Expenses'!L340)-3,0)</f>
        <v>0</v>
      </c>
      <c r="N340" s="1">
        <f>IF('Expense History'!$AD$3=Data!$G$4,'Apartment Expenses'!AE340,HLOOKUP('Expense History'!$AD$3,'Apartment Expenses'!$AE$4:$AL$2004,(ROW('Apartment Expenses'!M340)-3)))</f>
        <v>0</v>
      </c>
      <c r="O340" s="1" t="str">
        <f>IF($O$2="ALL",IF(VLOOKUP(AA340,'Expense History'!$AA$6:$AB$36,2,0)="x","include",0),IF(AND(VLOOKUP(AA340,'Expense History'!$AA$6:$AB$36,2,0)="x",AC340=$O$2),"include",0))</f>
        <v>include</v>
      </c>
      <c r="P340" s="1">
        <f>IF(O340="include",IF(AE340&gt;0,1+MAX(P341:P$2005),0),0)</f>
        <v>0</v>
      </c>
      <c r="Q340" s="1">
        <f>IF(AND(ISBLANK(AA339),AE339=0),0,(IF(MAX(Q341:Q$2005)&gt;0,0,ROW(R340))))</f>
        <v>0</v>
      </c>
      <c r="R340" s="1">
        <f>IF($O340="include",IF(AF340&gt;0,1+MAX(R341:R$2005),0),0)</f>
        <v>0</v>
      </c>
      <c r="S340" s="1">
        <f>IF($O340="include",IF(AG340&gt;0,1+MAX(S341:S$2005),0),0)</f>
        <v>0</v>
      </c>
      <c r="T340" s="1">
        <f>IF($O340="include",IF(AH340&gt;0,1+MAX(T341:T$2005),0),0)</f>
        <v>0</v>
      </c>
      <c r="U340" s="1">
        <f>IF($O340="include",IF(AI340&gt;0,1+MAX(U341:U$2005),0),0)</f>
        <v>0</v>
      </c>
      <c r="V340" s="1">
        <f>IF($O340="include",IF(AJ340&gt;0,1+MAX(V341:V$2005),0),0)</f>
        <v>0</v>
      </c>
      <c r="W340" s="1">
        <f>IF($O340="include",IF(AK340&gt;0,1+MAX(W341:W$2005),0),0)</f>
        <v>0</v>
      </c>
      <c r="X340" s="1">
        <f>IF($O340="include",IF(AL340&gt;0,1+MAX(X341:X$2005),0),0)</f>
        <v>0</v>
      </c>
      <c r="Y340" s="22" t="str">
        <f t="shared" si="92"/>
        <v xml:space="preserve">1 - </v>
      </c>
      <c r="AA340" s="42"/>
      <c r="AB340" s="43"/>
      <c r="AC340" s="43"/>
      <c r="AD340" s="44"/>
      <c r="AE340" s="11">
        <f t="shared" si="93"/>
        <v>0</v>
      </c>
      <c r="AF340" s="41"/>
      <c r="AG340" s="41"/>
      <c r="AH340" s="41"/>
      <c r="AI340" s="41"/>
      <c r="AJ340" s="41"/>
      <c r="AK340" s="41"/>
      <c r="AL340" s="41"/>
      <c r="BA340" s="1">
        <f t="shared" si="94"/>
        <v>0</v>
      </c>
      <c r="BB340" s="1">
        <f t="shared" si="95"/>
        <v>0</v>
      </c>
      <c r="BC340" s="1" t="str">
        <f t="shared" si="96"/>
        <v>No</v>
      </c>
      <c r="BD340" s="1">
        <f t="shared" si="97"/>
        <v>0</v>
      </c>
      <c r="BE340" s="1">
        <f t="shared" si="98"/>
        <v>0</v>
      </c>
      <c r="BF340" s="1">
        <f t="shared" si="99"/>
        <v>0</v>
      </c>
      <c r="BG340" s="1">
        <v>336</v>
      </c>
      <c r="BH340" s="1" t="e">
        <f t="shared" si="100"/>
        <v>#N/A</v>
      </c>
      <c r="BI340" s="1">
        <f t="shared" si="102"/>
        <v>2</v>
      </c>
      <c r="BJ340" s="1" t="e">
        <f t="shared" si="101"/>
        <v>#N/A</v>
      </c>
    </row>
    <row r="341" spans="1:62" x14ac:dyDescent="0.25">
      <c r="A341" s="1">
        <f t="shared" si="88"/>
        <v>1</v>
      </c>
      <c r="B341" s="1">
        <f>IF(YEAR(AD341)=$B$3,YEAR('Apartment Expenses'!AD341)&amp;" - "&amp;'Apartment Expenses'!AC341,0)</f>
        <v>0</v>
      </c>
      <c r="C341" s="1">
        <f t="shared" si="89"/>
        <v>0</v>
      </c>
      <c r="E341" s="1">
        <v>337</v>
      </c>
      <c r="F341" s="1">
        <f t="shared" si="90"/>
        <v>1</v>
      </c>
      <c r="G341" s="1">
        <f t="shared" si="86"/>
        <v>0</v>
      </c>
      <c r="H341" s="1">
        <f t="shared" si="87"/>
        <v>0</v>
      </c>
      <c r="J341" s="1" t="str">
        <f t="shared" si="91"/>
        <v>1900</v>
      </c>
      <c r="M341" s="1">
        <f>HLOOKUP('Expense History'!$AD$3,$P$4:$X$2004,ROW('Apartment Expenses'!L341)-3,0)</f>
        <v>0</v>
      </c>
      <c r="N341" s="1">
        <f>IF('Expense History'!$AD$3=Data!$G$4,'Apartment Expenses'!AE341,HLOOKUP('Expense History'!$AD$3,'Apartment Expenses'!$AE$4:$AL$2004,(ROW('Apartment Expenses'!M341)-3)))</f>
        <v>0</v>
      </c>
      <c r="O341" s="1" t="str">
        <f>IF($O$2="ALL",IF(VLOOKUP(AA341,'Expense History'!$AA$6:$AB$36,2,0)="x","include",0),IF(AND(VLOOKUP(AA341,'Expense History'!$AA$6:$AB$36,2,0)="x",AC341=$O$2),"include",0))</f>
        <v>include</v>
      </c>
      <c r="P341" s="1">
        <f>IF(O341="include",IF(AE341&gt;0,1+MAX(P342:P$2005),0),0)</f>
        <v>0</v>
      </c>
      <c r="Q341" s="1">
        <f>IF(AND(ISBLANK(AA340),AE340=0),0,(IF(MAX(Q342:Q$2005)&gt;0,0,ROW(R341))))</f>
        <v>0</v>
      </c>
      <c r="R341" s="1">
        <f>IF($O341="include",IF(AF341&gt;0,1+MAX(R342:R$2005),0),0)</f>
        <v>0</v>
      </c>
      <c r="S341" s="1">
        <f>IF($O341="include",IF(AG341&gt;0,1+MAX(S342:S$2005),0),0)</f>
        <v>0</v>
      </c>
      <c r="T341" s="1">
        <f>IF($O341="include",IF(AH341&gt;0,1+MAX(T342:T$2005),0),0)</f>
        <v>0</v>
      </c>
      <c r="U341" s="1">
        <f>IF($O341="include",IF(AI341&gt;0,1+MAX(U342:U$2005),0),0)</f>
        <v>0</v>
      </c>
      <c r="V341" s="1">
        <f>IF($O341="include",IF(AJ341&gt;0,1+MAX(V342:V$2005),0),0)</f>
        <v>0</v>
      </c>
      <c r="W341" s="1">
        <f>IF($O341="include",IF(AK341&gt;0,1+MAX(W342:W$2005),0),0)</f>
        <v>0</v>
      </c>
      <c r="X341" s="1">
        <f>IF($O341="include",IF(AL341&gt;0,1+MAX(X342:X$2005),0),0)</f>
        <v>0</v>
      </c>
      <c r="Y341" s="22" t="str">
        <f t="shared" si="92"/>
        <v xml:space="preserve">1 - </v>
      </c>
      <c r="AA341" s="42"/>
      <c r="AB341" s="43"/>
      <c r="AC341" s="43"/>
      <c r="AD341" s="44"/>
      <c r="AE341" s="11">
        <f t="shared" si="93"/>
        <v>0</v>
      </c>
      <c r="AF341" s="41"/>
      <c r="AG341" s="41"/>
      <c r="AH341" s="41"/>
      <c r="AI341" s="41"/>
      <c r="AJ341" s="41"/>
      <c r="AK341" s="41"/>
      <c r="AL341" s="41"/>
      <c r="BA341" s="1">
        <f t="shared" si="94"/>
        <v>0</v>
      </c>
      <c r="BB341" s="1">
        <f t="shared" si="95"/>
        <v>0</v>
      </c>
      <c r="BC341" s="1" t="str">
        <f t="shared" si="96"/>
        <v>No</v>
      </c>
      <c r="BD341" s="1">
        <f t="shared" si="97"/>
        <v>0</v>
      </c>
      <c r="BE341" s="1">
        <f t="shared" si="98"/>
        <v>0</v>
      </c>
      <c r="BF341" s="1">
        <f t="shared" si="99"/>
        <v>0</v>
      </c>
      <c r="BG341" s="1">
        <v>337</v>
      </c>
      <c r="BH341" s="1" t="e">
        <f t="shared" si="100"/>
        <v>#N/A</v>
      </c>
      <c r="BI341" s="1">
        <f t="shared" si="102"/>
        <v>2</v>
      </c>
      <c r="BJ341" s="1" t="e">
        <f t="shared" si="101"/>
        <v>#N/A</v>
      </c>
    </row>
    <row r="342" spans="1:62" x14ac:dyDescent="0.25">
      <c r="A342" s="1">
        <f t="shared" si="88"/>
        <v>1</v>
      </c>
      <c r="B342" s="1">
        <f>IF(YEAR(AD342)=$B$3,YEAR('Apartment Expenses'!AD342)&amp;" - "&amp;'Apartment Expenses'!AC342,0)</f>
        <v>0</v>
      </c>
      <c r="C342" s="1">
        <f t="shared" si="89"/>
        <v>0</v>
      </c>
      <c r="E342" s="1">
        <v>338</v>
      </c>
      <c r="F342" s="1">
        <f t="shared" si="90"/>
        <v>1</v>
      </c>
      <c r="G342" s="1">
        <f t="shared" si="86"/>
        <v>0</v>
      </c>
      <c r="H342" s="1">
        <f t="shared" si="87"/>
        <v>0</v>
      </c>
      <c r="J342" s="1" t="str">
        <f t="shared" si="91"/>
        <v>1900</v>
      </c>
      <c r="M342" s="1">
        <f>HLOOKUP('Expense History'!$AD$3,$P$4:$X$2004,ROW('Apartment Expenses'!L342)-3,0)</f>
        <v>0</v>
      </c>
      <c r="N342" s="1">
        <f>IF('Expense History'!$AD$3=Data!$G$4,'Apartment Expenses'!AE342,HLOOKUP('Expense History'!$AD$3,'Apartment Expenses'!$AE$4:$AL$2004,(ROW('Apartment Expenses'!M342)-3)))</f>
        <v>0</v>
      </c>
      <c r="O342" s="1" t="str">
        <f>IF($O$2="ALL",IF(VLOOKUP(AA342,'Expense History'!$AA$6:$AB$36,2,0)="x","include",0),IF(AND(VLOOKUP(AA342,'Expense History'!$AA$6:$AB$36,2,0)="x",AC342=$O$2),"include",0))</f>
        <v>include</v>
      </c>
      <c r="P342" s="1">
        <f>IF(O342="include",IF(AE342&gt;0,1+MAX(P343:P$2005),0),0)</f>
        <v>0</v>
      </c>
      <c r="Q342" s="1">
        <f>IF(AND(ISBLANK(AA341),AE341=0),0,(IF(MAX(Q343:Q$2005)&gt;0,0,ROW(R342))))</f>
        <v>0</v>
      </c>
      <c r="R342" s="1">
        <f>IF($O342="include",IF(AF342&gt;0,1+MAX(R343:R$2005),0),0)</f>
        <v>0</v>
      </c>
      <c r="S342" s="1">
        <f>IF($O342="include",IF(AG342&gt;0,1+MAX(S343:S$2005),0),0)</f>
        <v>0</v>
      </c>
      <c r="T342" s="1">
        <f>IF($O342="include",IF(AH342&gt;0,1+MAX(T343:T$2005),0),0)</f>
        <v>0</v>
      </c>
      <c r="U342" s="1">
        <f>IF($O342="include",IF(AI342&gt;0,1+MAX(U343:U$2005),0),0)</f>
        <v>0</v>
      </c>
      <c r="V342" s="1">
        <f>IF($O342="include",IF(AJ342&gt;0,1+MAX(V343:V$2005),0),0)</f>
        <v>0</v>
      </c>
      <c r="W342" s="1">
        <f>IF($O342="include",IF(AK342&gt;0,1+MAX(W343:W$2005),0),0)</f>
        <v>0</v>
      </c>
      <c r="X342" s="1">
        <f>IF($O342="include",IF(AL342&gt;0,1+MAX(X343:X$2005),0),0)</f>
        <v>0</v>
      </c>
      <c r="Y342" s="22" t="str">
        <f t="shared" si="92"/>
        <v xml:space="preserve">1 - </v>
      </c>
      <c r="AA342" s="42"/>
      <c r="AB342" s="43"/>
      <c r="AC342" s="43"/>
      <c r="AD342" s="44"/>
      <c r="AE342" s="11">
        <f t="shared" si="93"/>
        <v>0</v>
      </c>
      <c r="AF342" s="41"/>
      <c r="AG342" s="41"/>
      <c r="AH342" s="41"/>
      <c r="AI342" s="41"/>
      <c r="AJ342" s="41"/>
      <c r="AK342" s="41"/>
      <c r="AL342" s="41"/>
      <c r="BA342" s="1">
        <f t="shared" si="94"/>
        <v>0</v>
      </c>
      <c r="BB342" s="1">
        <f t="shared" si="95"/>
        <v>0</v>
      </c>
      <c r="BC342" s="1" t="str">
        <f t="shared" si="96"/>
        <v>No</v>
      </c>
      <c r="BD342" s="1">
        <f t="shared" si="97"/>
        <v>0</v>
      </c>
      <c r="BE342" s="1">
        <f t="shared" si="98"/>
        <v>0</v>
      </c>
      <c r="BF342" s="1">
        <f t="shared" si="99"/>
        <v>0</v>
      </c>
      <c r="BG342" s="1">
        <v>338</v>
      </c>
      <c r="BH342" s="1" t="e">
        <f t="shared" si="100"/>
        <v>#N/A</v>
      </c>
      <c r="BI342" s="1">
        <f t="shared" si="102"/>
        <v>2</v>
      </c>
      <c r="BJ342" s="1" t="e">
        <f t="shared" si="101"/>
        <v>#N/A</v>
      </c>
    </row>
    <row r="343" spans="1:62" x14ac:dyDescent="0.25">
      <c r="A343" s="1">
        <f t="shared" si="88"/>
        <v>1</v>
      </c>
      <c r="B343" s="1">
        <f>IF(YEAR(AD343)=$B$3,YEAR('Apartment Expenses'!AD343)&amp;" - "&amp;'Apartment Expenses'!AC343,0)</f>
        <v>0</v>
      </c>
      <c r="C343" s="1">
        <f t="shared" si="89"/>
        <v>0</v>
      </c>
      <c r="E343" s="1">
        <v>339</v>
      </c>
      <c r="F343" s="1">
        <f t="shared" si="90"/>
        <v>1</v>
      </c>
      <c r="G343" s="1">
        <f t="shared" si="86"/>
        <v>0</v>
      </c>
      <c r="H343" s="1">
        <f t="shared" si="87"/>
        <v>0</v>
      </c>
      <c r="J343" s="1" t="str">
        <f t="shared" si="91"/>
        <v>1900</v>
      </c>
      <c r="M343" s="1">
        <f>HLOOKUP('Expense History'!$AD$3,$P$4:$X$2004,ROW('Apartment Expenses'!L343)-3,0)</f>
        <v>0</v>
      </c>
      <c r="N343" s="1">
        <f>IF('Expense History'!$AD$3=Data!$G$4,'Apartment Expenses'!AE343,HLOOKUP('Expense History'!$AD$3,'Apartment Expenses'!$AE$4:$AL$2004,(ROW('Apartment Expenses'!M343)-3)))</f>
        <v>0</v>
      </c>
      <c r="O343" s="1" t="str">
        <f>IF($O$2="ALL",IF(VLOOKUP(AA343,'Expense History'!$AA$6:$AB$36,2,0)="x","include",0),IF(AND(VLOOKUP(AA343,'Expense History'!$AA$6:$AB$36,2,0)="x",AC343=$O$2),"include",0))</f>
        <v>include</v>
      </c>
      <c r="P343" s="1">
        <f>IF(O343="include",IF(AE343&gt;0,1+MAX(P344:P$2005),0),0)</f>
        <v>0</v>
      </c>
      <c r="Q343" s="1">
        <f>IF(AND(ISBLANK(AA342),AE342=0),0,(IF(MAX(Q344:Q$2005)&gt;0,0,ROW(R343))))</f>
        <v>0</v>
      </c>
      <c r="R343" s="1">
        <f>IF($O343="include",IF(AF343&gt;0,1+MAX(R344:R$2005),0),0)</f>
        <v>0</v>
      </c>
      <c r="S343" s="1">
        <f>IF($O343="include",IF(AG343&gt;0,1+MAX(S344:S$2005),0),0)</f>
        <v>0</v>
      </c>
      <c r="T343" s="1">
        <f>IF($O343="include",IF(AH343&gt;0,1+MAX(T344:T$2005),0),0)</f>
        <v>0</v>
      </c>
      <c r="U343" s="1">
        <f>IF($O343="include",IF(AI343&gt;0,1+MAX(U344:U$2005),0),0)</f>
        <v>0</v>
      </c>
      <c r="V343" s="1">
        <f>IF($O343="include",IF(AJ343&gt;0,1+MAX(V344:V$2005),0),0)</f>
        <v>0</v>
      </c>
      <c r="W343" s="1">
        <f>IF($O343="include",IF(AK343&gt;0,1+MAX(W344:W$2005),0),0)</f>
        <v>0</v>
      </c>
      <c r="X343" s="1">
        <f>IF($O343="include",IF(AL343&gt;0,1+MAX(X344:X$2005),0),0)</f>
        <v>0</v>
      </c>
      <c r="Y343" s="22" t="str">
        <f t="shared" si="92"/>
        <v xml:space="preserve">1 - </v>
      </c>
      <c r="AA343" s="42"/>
      <c r="AB343" s="43"/>
      <c r="AC343" s="43"/>
      <c r="AD343" s="44"/>
      <c r="AE343" s="11">
        <f t="shared" si="93"/>
        <v>0</v>
      </c>
      <c r="AF343" s="41"/>
      <c r="AG343" s="41"/>
      <c r="AH343" s="41"/>
      <c r="AI343" s="41"/>
      <c r="AJ343" s="41"/>
      <c r="AK343" s="41"/>
      <c r="AL343" s="41"/>
      <c r="BA343" s="1">
        <f t="shared" si="94"/>
        <v>0</v>
      </c>
      <c r="BB343" s="1">
        <f t="shared" si="95"/>
        <v>0</v>
      </c>
      <c r="BC343" s="1" t="str">
        <f t="shared" si="96"/>
        <v>No</v>
      </c>
      <c r="BD343" s="1">
        <f t="shared" si="97"/>
        <v>0</v>
      </c>
      <c r="BE343" s="1">
        <f t="shared" si="98"/>
        <v>0</v>
      </c>
      <c r="BF343" s="1">
        <f t="shared" si="99"/>
        <v>0</v>
      </c>
      <c r="BG343" s="1">
        <v>339</v>
      </c>
      <c r="BH343" s="1" t="e">
        <f t="shared" si="100"/>
        <v>#N/A</v>
      </c>
      <c r="BI343" s="1">
        <f t="shared" si="102"/>
        <v>2</v>
      </c>
      <c r="BJ343" s="1" t="e">
        <f t="shared" si="101"/>
        <v>#N/A</v>
      </c>
    </row>
    <row r="344" spans="1:62" x14ac:dyDescent="0.25">
      <c r="A344" s="1">
        <f t="shared" si="88"/>
        <v>1</v>
      </c>
      <c r="B344" s="1">
        <f>IF(YEAR(AD344)=$B$3,YEAR('Apartment Expenses'!AD344)&amp;" - "&amp;'Apartment Expenses'!AC344,0)</f>
        <v>0</v>
      </c>
      <c r="C344" s="1">
        <f t="shared" si="89"/>
        <v>0</v>
      </c>
      <c r="E344" s="1">
        <v>340</v>
      </c>
      <c r="F344" s="1">
        <f t="shared" si="90"/>
        <v>1</v>
      </c>
      <c r="G344" s="1">
        <f t="shared" si="86"/>
        <v>0</v>
      </c>
      <c r="H344" s="1">
        <f t="shared" si="87"/>
        <v>0</v>
      </c>
      <c r="J344" s="1" t="str">
        <f t="shared" si="91"/>
        <v>1900</v>
      </c>
      <c r="M344" s="1">
        <f>HLOOKUP('Expense History'!$AD$3,$P$4:$X$2004,ROW('Apartment Expenses'!L344)-3,0)</f>
        <v>0</v>
      </c>
      <c r="N344" s="1">
        <f>IF('Expense History'!$AD$3=Data!$G$4,'Apartment Expenses'!AE344,HLOOKUP('Expense History'!$AD$3,'Apartment Expenses'!$AE$4:$AL$2004,(ROW('Apartment Expenses'!M344)-3)))</f>
        <v>0</v>
      </c>
      <c r="O344" s="1" t="str">
        <f>IF($O$2="ALL",IF(VLOOKUP(AA344,'Expense History'!$AA$6:$AB$36,2,0)="x","include",0),IF(AND(VLOOKUP(AA344,'Expense History'!$AA$6:$AB$36,2,0)="x",AC344=$O$2),"include",0))</f>
        <v>include</v>
      </c>
      <c r="P344" s="1">
        <f>IF(O344="include",IF(AE344&gt;0,1+MAX(P345:P$2005),0),0)</f>
        <v>0</v>
      </c>
      <c r="Q344" s="1">
        <f>IF(AND(ISBLANK(AA343),AE343=0),0,(IF(MAX(Q345:Q$2005)&gt;0,0,ROW(R344))))</f>
        <v>0</v>
      </c>
      <c r="R344" s="1">
        <f>IF($O344="include",IF(AF344&gt;0,1+MAX(R345:R$2005),0),0)</f>
        <v>0</v>
      </c>
      <c r="S344" s="1">
        <f>IF($O344="include",IF(AG344&gt;0,1+MAX(S345:S$2005),0),0)</f>
        <v>0</v>
      </c>
      <c r="T344" s="1">
        <f>IF($O344="include",IF(AH344&gt;0,1+MAX(T345:T$2005),0),0)</f>
        <v>0</v>
      </c>
      <c r="U344" s="1">
        <f>IF($O344="include",IF(AI344&gt;0,1+MAX(U345:U$2005),0),0)</f>
        <v>0</v>
      </c>
      <c r="V344" s="1">
        <f>IF($O344="include",IF(AJ344&gt;0,1+MAX(V345:V$2005),0),0)</f>
        <v>0</v>
      </c>
      <c r="W344" s="1">
        <f>IF($O344="include",IF(AK344&gt;0,1+MAX(W345:W$2005),0),0)</f>
        <v>0</v>
      </c>
      <c r="X344" s="1">
        <f>IF($O344="include",IF(AL344&gt;0,1+MAX(X345:X$2005),0),0)</f>
        <v>0</v>
      </c>
      <c r="Y344" s="22" t="str">
        <f t="shared" si="92"/>
        <v xml:space="preserve">1 - </v>
      </c>
      <c r="AA344" s="42"/>
      <c r="AB344" s="43"/>
      <c r="AC344" s="43"/>
      <c r="AD344" s="44"/>
      <c r="AE344" s="11">
        <f t="shared" si="93"/>
        <v>0</v>
      </c>
      <c r="AF344" s="41"/>
      <c r="AG344" s="41"/>
      <c r="AH344" s="41"/>
      <c r="AI344" s="41"/>
      <c r="AJ344" s="41"/>
      <c r="AK344" s="41"/>
      <c r="AL344" s="41"/>
      <c r="BA344" s="1">
        <f t="shared" si="94"/>
        <v>0</v>
      </c>
      <c r="BB344" s="1">
        <f t="shared" si="95"/>
        <v>0</v>
      </c>
      <c r="BC344" s="1" t="str">
        <f t="shared" si="96"/>
        <v>No</v>
      </c>
      <c r="BD344" s="1">
        <f t="shared" si="97"/>
        <v>0</v>
      </c>
      <c r="BE344" s="1">
        <f t="shared" si="98"/>
        <v>0</v>
      </c>
      <c r="BF344" s="1">
        <f t="shared" si="99"/>
        <v>0</v>
      </c>
      <c r="BG344" s="1">
        <v>340</v>
      </c>
      <c r="BH344" s="1" t="e">
        <f t="shared" si="100"/>
        <v>#N/A</v>
      </c>
      <c r="BI344" s="1">
        <f t="shared" si="102"/>
        <v>2</v>
      </c>
      <c r="BJ344" s="1" t="e">
        <f t="shared" si="101"/>
        <v>#N/A</v>
      </c>
    </row>
    <row r="345" spans="1:62" x14ac:dyDescent="0.25">
      <c r="A345" s="1">
        <f t="shared" si="88"/>
        <v>1</v>
      </c>
      <c r="B345" s="1">
        <f>IF(YEAR(AD345)=$B$3,YEAR('Apartment Expenses'!AD345)&amp;" - "&amp;'Apartment Expenses'!AC345,0)</f>
        <v>0</v>
      </c>
      <c r="C345" s="1">
        <f t="shared" si="89"/>
        <v>0</v>
      </c>
      <c r="E345" s="1">
        <v>341</v>
      </c>
      <c r="F345" s="1">
        <f t="shared" si="90"/>
        <v>1</v>
      </c>
      <c r="G345" s="1">
        <f t="shared" si="86"/>
        <v>0</v>
      </c>
      <c r="H345" s="1">
        <f t="shared" si="87"/>
        <v>0</v>
      </c>
      <c r="J345" s="1" t="str">
        <f t="shared" si="91"/>
        <v>1900</v>
      </c>
      <c r="M345" s="1">
        <f>HLOOKUP('Expense History'!$AD$3,$P$4:$X$2004,ROW('Apartment Expenses'!L345)-3,0)</f>
        <v>0</v>
      </c>
      <c r="N345" s="1">
        <f>IF('Expense History'!$AD$3=Data!$G$4,'Apartment Expenses'!AE345,HLOOKUP('Expense History'!$AD$3,'Apartment Expenses'!$AE$4:$AL$2004,(ROW('Apartment Expenses'!M345)-3)))</f>
        <v>0</v>
      </c>
      <c r="O345" s="1" t="str">
        <f>IF($O$2="ALL",IF(VLOOKUP(AA345,'Expense History'!$AA$6:$AB$36,2,0)="x","include",0),IF(AND(VLOOKUP(AA345,'Expense History'!$AA$6:$AB$36,2,0)="x",AC345=$O$2),"include",0))</f>
        <v>include</v>
      </c>
      <c r="P345" s="1">
        <f>IF(O345="include",IF(AE345&gt;0,1+MAX(P346:P$2005),0),0)</f>
        <v>0</v>
      </c>
      <c r="Q345" s="1">
        <f>IF(AND(ISBLANK(AA344),AE344=0),0,(IF(MAX(Q346:Q$2005)&gt;0,0,ROW(R345))))</f>
        <v>0</v>
      </c>
      <c r="R345" s="1">
        <f>IF($O345="include",IF(AF345&gt;0,1+MAX(R346:R$2005),0),0)</f>
        <v>0</v>
      </c>
      <c r="S345" s="1">
        <f>IF($O345="include",IF(AG345&gt;0,1+MAX(S346:S$2005),0),0)</f>
        <v>0</v>
      </c>
      <c r="T345" s="1">
        <f>IF($O345="include",IF(AH345&gt;0,1+MAX(T346:T$2005),0),0)</f>
        <v>0</v>
      </c>
      <c r="U345" s="1">
        <f>IF($O345="include",IF(AI345&gt;0,1+MAX(U346:U$2005),0),0)</f>
        <v>0</v>
      </c>
      <c r="V345" s="1">
        <f>IF($O345="include",IF(AJ345&gt;0,1+MAX(V346:V$2005),0),0)</f>
        <v>0</v>
      </c>
      <c r="W345" s="1">
        <f>IF($O345="include",IF(AK345&gt;0,1+MAX(W346:W$2005),0),0)</f>
        <v>0</v>
      </c>
      <c r="X345" s="1">
        <f>IF($O345="include",IF(AL345&gt;0,1+MAX(X346:X$2005),0),0)</f>
        <v>0</v>
      </c>
      <c r="Y345" s="22" t="str">
        <f t="shared" si="92"/>
        <v xml:space="preserve">1 - </v>
      </c>
      <c r="AA345" s="42"/>
      <c r="AB345" s="43"/>
      <c r="AC345" s="43"/>
      <c r="AD345" s="44"/>
      <c r="AE345" s="11">
        <f t="shared" si="93"/>
        <v>0</v>
      </c>
      <c r="AF345" s="41"/>
      <c r="AG345" s="41"/>
      <c r="AH345" s="41"/>
      <c r="AI345" s="41"/>
      <c r="AJ345" s="41"/>
      <c r="AK345" s="41"/>
      <c r="AL345" s="41"/>
      <c r="BA345" s="1">
        <f t="shared" si="94"/>
        <v>0</v>
      </c>
      <c r="BB345" s="1">
        <f t="shared" si="95"/>
        <v>0</v>
      </c>
      <c r="BC345" s="1" t="str">
        <f t="shared" si="96"/>
        <v>No</v>
      </c>
      <c r="BD345" s="1">
        <f t="shared" si="97"/>
        <v>0</v>
      </c>
      <c r="BE345" s="1">
        <f t="shared" si="98"/>
        <v>0</v>
      </c>
      <c r="BF345" s="1">
        <f t="shared" si="99"/>
        <v>0</v>
      </c>
      <c r="BG345" s="1">
        <v>341</v>
      </c>
      <c r="BH345" s="1" t="e">
        <f t="shared" si="100"/>
        <v>#N/A</v>
      </c>
      <c r="BI345" s="1">
        <f t="shared" si="102"/>
        <v>2</v>
      </c>
      <c r="BJ345" s="1" t="e">
        <f t="shared" si="101"/>
        <v>#N/A</v>
      </c>
    </row>
    <row r="346" spans="1:62" x14ac:dyDescent="0.25">
      <c r="A346" s="1">
        <f t="shared" si="88"/>
        <v>1</v>
      </c>
      <c r="B346" s="1">
        <f>IF(YEAR(AD346)=$B$3,YEAR('Apartment Expenses'!AD346)&amp;" - "&amp;'Apartment Expenses'!AC346,0)</f>
        <v>0</v>
      </c>
      <c r="C346" s="1">
        <f t="shared" si="89"/>
        <v>0</v>
      </c>
      <c r="E346" s="1">
        <v>342</v>
      </c>
      <c r="F346" s="1">
        <f t="shared" si="90"/>
        <v>1</v>
      </c>
      <c r="G346" s="1">
        <f t="shared" si="86"/>
        <v>0</v>
      </c>
      <c r="H346" s="1">
        <f t="shared" si="87"/>
        <v>0</v>
      </c>
      <c r="J346" s="1" t="str">
        <f t="shared" si="91"/>
        <v>1900</v>
      </c>
      <c r="M346" s="1">
        <f>HLOOKUP('Expense History'!$AD$3,$P$4:$X$2004,ROW('Apartment Expenses'!L346)-3,0)</f>
        <v>0</v>
      </c>
      <c r="N346" s="1">
        <f>IF('Expense History'!$AD$3=Data!$G$4,'Apartment Expenses'!AE346,HLOOKUP('Expense History'!$AD$3,'Apartment Expenses'!$AE$4:$AL$2004,(ROW('Apartment Expenses'!M346)-3)))</f>
        <v>0</v>
      </c>
      <c r="O346" s="1" t="str">
        <f>IF($O$2="ALL",IF(VLOOKUP(AA346,'Expense History'!$AA$6:$AB$36,2,0)="x","include",0),IF(AND(VLOOKUP(AA346,'Expense History'!$AA$6:$AB$36,2,0)="x",AC346=$O$2),"include",0))</f>
        <v>include</v>
      </c>
      <c r="P346" s="1">
        <f>IF(O346="include",IF(AE346&gt;0,1+MAX(P347:P$2005),0),0)</f>
        <v>0</v>
      </c>
      <c r="Q346" s="1">
        <f>IF(AND(ISBLANK(AA345),AE345=0),0,(IF(MAX(Q347:Q$2005)&gt;0,0,ROW(R346))))</f>
        <v>0</v>
      </c>
      <c r="R346" s="1">
        <f>IF($O346="include",IF(AF346&gt;0,1+MAX(R347:R$2005),0),0)</f>
        <v>0</v>
      </c>
      <c r="S346" s="1">
        <f>IF($O346="include",IF(AG346&gt;0,1+MAX(S347:S$2005),0),0)</f>
        <v>0</v>
      </c>
      <c r="T346" s="1">
        <f>IF($O346="include",IF(AH346&gt;0,1+MAX(T347:T$2005),0),0)</f>
        <v>0</v>
      </c>
      <c r="U346" s="1">
        <f>IF($O346="include",IF(AI346&gt;0,1+MAX(U347:U$2005),0),0)</f>
        <v>0</v>
      </c>
      <c r="V346" s="1">
        <f>IF($O346="include",IF(AJ346&gt;0,1+MAX(V347:V$2005),0),0)</f>
        <v>0</v>
      </c>
      <c r="W346" s="1">
        <f>IF($O346="include",IF(AK346&gt;0,1+MAX(W347:W$2005),0),0)</f>
        <v>0</v>
      </c>
      <c r="X346" s="1">
        <f>IF($O346="include",IF(AL346&gt;0,1+MAX(X347:X$2005),0),0)</f>
        <v>0</v>
      </c>
      <c r="Y346" s="22" t="str">
        <f t="shared" si="92"/>
        <v xml:space="preserve">1 - </v>
      </c>
      <c r="AA346" s="42"/>
      <c r="AB346" s="43"/>
      <c r="AC346" s="43"/>
      <c r="AD346" s="44"/>
      <c r="AE346" s="11">
        <f t="shared" si="93"/>
        <v>0</v>
      </c>
      <c r="AF346" s="41"/>
      <c r="AG346" s="41"/>
      <c r="AH346" s="41"/>
      <c r="AI346" s="41"/>
      <c r="AJ346" s="41"/>
      <c r="AK346" s="41"/>
      <c r="AL346" s="41"/>
      <c r="BA346" s="1">
        <f t="shared" si="94"/>
        <v>0</v>
      </c>
      <c r="BB346" s="1">
        <f t="shared" si="95"/>
        <v>0</v>
      </c>
      <c r="BC346" s="1" t="str">
        <f t="shared" si="96"/>
        <v>No</v>
      </c>
      <c r="BD346" s="1">
        <f t="shared" si="97"/>
        <v>0</v>
      </c>
      <c r="BE346" s="1">
        <f t="shared" si="98"/>
        <v>0</v>
      </c>
      <c r="BF346" s="1">
        <f t="shared" si="99"/>
        <v>0</v>
      </c>
      <c r="BG346" s="1">
        <v>342</v>
      </c>
      <c r="BH346" s="1" t="e">
        <f t="shared" si="100"/>
        <v>#N/A</v>
      </c>
      <c r="BI346" s="1">
        <f t="shared" si="102"/>
        <v>2</v>
      </c>
      <c r="BJ346" s="1" t="e">
        <f t="shared" si="101"/>
        <v>#N/A</v>
      </c>
    </row>
    <row r="347" spans="1:62" x14ac:dyDescent="0.25">
      <c r="A347" s="1">
        <f t="shared" si="88"/>
        <v>1</v>
      </c>
      <c r="B347" s="1">
        <f>IF(YEAR(AD347)=$B$3,YEAR('Apartment Expenses'!AD347)&amp;" - "&amp;'Apartment Expenses'!AC347,0)</f>
        <v>0</v>
      </c>
      <c r="C347" s="1">
        <f t="shared" si="89"/>
        <v>0</v>
      </c>
      <c r="E347" s="1">
        <v>343</v>
      </c>
      <c r="F347" s="1">
        <f t="shared" si="90"/>
        <v>1</v>
      </c>
      <c r="G347" s="1">
        <f t="shared" si="86"/>
        <v>0</v>
      </c>
      <c r="H347" s="1">
        <f t="shared" si="87"/>
        <v>0</v>
      </c>
      <c r="J347" s="1" t="str">
        <f t="shared" si="91"/>
        <v>1900</v>
      </c>
      <c r="M347" s="1">
        <f>HLOOKUP('Expense History'!$AD$3,$P$4:$X$2004,ROW('Apartment Expenses'!L347)-3,0)</f>
        <v>0</v>
      </c>
      <c r="N347" s="1">
        <f>IF('Expense History'!$AD$3=Data!$G$4,'Apartment Expenses'!AE347,HLOOKUP('Expense History'!$AD$3,'Apartment Expenses'!$AE$4:$AL$2004,(ROW('Apartment Expenses'!M347)-3)))</f>
        <v>0</v>
      </c>
      <c r="O347" s="1" t="str">
        <f>IF($O$2="ALL",IF(VLOOKUP(AA347,'Expense History'!$AA$6:$AB$36,2,0)="x","include",0),IF(AND(VLOOKUP(AA347,'Expense History'!$AA$6:$AB$36,2,0)="x",AC347=$O$2),"include",0))</f>
        <v>include</v>
      </c>
      <c r="P347" s="1">
        <f>IF(O347="include",IF(AE347&gt;0,1+MAX(P348:P$2005),0),0)</f>
        <v>0</v>
      </c>
      <c r="Q347" s="1">
        <f>IF(AND(ISBLANK(AA346),AE346=0),0,(IF(MAX(Q348:Q$2005)&gt;0,0,ROW(R347))))</f>
        <v>0</v>
      </c>
      <c r="R347" s="1">
        <f>IF($O347="include",IF(AF347&gt;0,1+MAX(R348:R$2005),0),0)</f>
        <v>0</v>
      </c>
      <c r="S347" s="1">
        <f>IF($O347="include",IF(AG347&gt;0,1+MAX(S348:S$2005),0),0)</f>
        <v>0</v>
      </c>
      <c r="T347" s="1">
        <f>IF($O347="include",IF(AH347&gt;0,1+MAX(T348:T$2005),0),0)</f>
        <v>0</v>
      </c>
      <c r="U347" s="1">
        <f>IF($O347="include",IF(AI347&gt;0,1+MAX(U348:U$2005),0),0)</f>
        <v>0</v>
      </c>
      <c r="V347" s="1">
        <f>IF($O347="include",IF(AJ347&gt;0,1+MAX(V348:V$2005),0),0)</f>
        <v>0</v>
      </c>
      <c r="W347" s="1">
        <f>IF($O347="include",IF(AK347&gt;0,1+MAX(W348:W$2005),0),0)</f>
        <v>0</v>
      </c>
      <c r="X347" s="1">
        <f>IF($O347="include",IF(AL347&gt;0,1+MAX(X348:X$2005),0),0)</f>
        <v>0</v>
      </c>
      <c r="Y347" s="22" t="str">
        <f t="shared" si="92"/>
        <v xml:space="preserve">1 - </v>
      </c>
      <c r="AA347" s="42"/>
      <c r="AB347" s="43"/>
      <c r="AC347" s="43"/>
      <c r="AD347" s="44"/>
      <c r="AE347" s="11">
        <f t="shared" si="93"/>
        <v>0</v>
      </c>
      <c r="AF347" s="41"/>
      <c r="AG347" s="41"/>
      <c r="AH347" s="41"/>
      <c r="AI347" s="41"/>
      <c r="AJ347" s="41"/>
      <c r="AK347" s="41"/>
      <c r="AL347" s="41"/>
      <c r="BA347" s="1">
        <f t="shared" si="94"/>
        <v>0</v>
      </c>
      <c r="BB347" s="1">
        <f t="shared" si="95"/>
        <v>0</v>
      </c>
      <c r="BC347" s="1" t="str">
        <f t="shared" si="96"/>
        <v>No</v>
      </c>
      <c r="BD347" s="1">
        <f t="shared" si="97"/>
        <v>0</v>
      </c>
      <c r="BE347" s="1">
        <f t="shared" si="98"/>
        <v>0</v>
      </c>
      <c r="BF347" s="1">
        <f t="shared" si="99"/>
        <v>0</v>
      </c>
      <c r="BG347" s="1">
        <v>343</v>
      </c>
      <c r="BH347" s="1" t="e">
        <f t="shared" si="100"/>
        <v>#N/A</v>
      </c>
      <c r="BI347" s="1">
        <f t="shared" si="102"/>
        <v>2</v>
      </c>
      <c r="BJ347" s="1" t="e">
        <f t="shared" si="101"/>
        <v>#N/A</v>
      </c>
    </row>
    <row r="348" spans="1:62" x14ac:dyDescent="0.25">
      <c r="A348" s="1">
        <f t="shared" si="88"/>
        <v>1</v>
      </c>
      <c r="B348" s="1">
        <f>IF(YEAR(AD348)=$B$3,YEAR('Apartment Expenses'!AD348)&amp;" - "&amp;'Apartment Expenses'!AC348,0)</f>
        <v>0</v>
      </c>
      <c r="C348" s="1">
        <f t="shared" si="89"/>
        <v>0</v>
      </c>
      <c r="E348" s="1">
        <v>344</v>
      </c>
      <c r="F348" s="1">
        <f t="shared" si="90"/>
        <v>1</v>
      </c>
      <c r="G348" s="1">
        <f t="shared" si="86"/>
        <v>0</v>
      </c>
      <c r="H348" s="1">
        <f t="shared" si="87"/>
        <v>0</v>
      </c>
      <c r="J348" s="1" t="str">
        <f t="shared" si="91"/>
        <v>1900</v>
      </c>
      <c r="M348" s="1">
        <f>HLOOKUP('Expense History'!$AD$3,$P$4:$X$2004,ROW('Apartment Expenses'!L348)-3,0)</f>
        <v>0</v>
      </c>
      <c r="N348" s="1">
        <f>IF('Expense History'!$AD$3=Data!$G$4,'Apartment Expenses'!AE348,HLOOKUP('Expense History'!$AD$3,'Apartment Expenses'!$AE$4:$AL$2004,(ROW('Apartment Expenses'!M348)-3)))</f>
        <v>0</v>
      </c>
      <c r="O348" s="1" t="str">
        <f>IF($O$2="ALL",IF(VLOOKUP(AA348,'Expense History'!$AA$6:$AB$36,2,0)="x","include",0),IF(AND(VLOOKUP(AA348,'Expense History'!$AA$6:$AB$36,2,0)="x",AC348=$O$2),"include",0))</f>
        <v>include</v>
      </c>
      <c r="P348" s="1">
        <f>IF(O348="include",IF(AE348&gt;0,1+MAX(P349:P$2005),0),0)</f>
        <v>0</v>
      </c>
      <c r="Q348" s="1">
        <f>IF(AND(ISBLANK(AA347),AE347=0),0,(IF(MAX(Q349:Q$2005)&gt;0,0,ROW(R348))))</f>
        <v>0</v>
      </c>
      <c r="R348" s="1">
        <f>IF($O348="include",IF(AF348&gt;0,1+MAX(R349:R$2005),0),0)</f>
        <v>0</v>
      </c>
      <c r="S348" s="1">
        <f>IF($O348="include",IF(AG348&gt;0,1+MAX(S349:S$2005),0),0)</f>
        <v>0</v>
      </c>
      <c r="T348" s="1">
        <f>IF($O348="include",IF(AH348&gt;0,1+MAX(T349:T$2005),0),0)</f>
        <v>0</v>
      </c>
      <c r="U348" s="1">
        <f>IF($O348="include",IF(AI348&gt;0,1+MAX(U349:U$2005),0),0)</f>
        <v>0</v>
      </c>
      <c r="V348" s="1">
        <f>IF($O348="include",IF(AJ348&gt;0,1+MAX(V349:V$2005),0),0)</f>
        <v>0</v>
      </c>
      <c r="W348" s="1">
        <f>IF($O348="include",IF(AK348&gt;0,1+MAX(W349:W$2005),0),0)</f>
        <v>0</v>
      </c>
      <c r="X348" s="1">
        <f>IF($O348="include",IF(AL348&gt;0,1+MAX(X349:X$2005),0),0)</f>
        <v>0</v>
      </c>
      <c r="Y348" s="22" t="str">
        <f t="shared" si="92"/>
        <v xml:space="preserve">1 - </v>
      </c>
      <c r="AA348" s="42"/>
      <c r="AB348" s="43"/>
      <c r="AC348" s="43"/>
      <c r="AD348" s="44"/>
      <c r="AE348" s="11">
        <f t="shared" si="93"/>
        <v>0</v>
      </c>
      <c r="AF348" s="41"/>
      <c r="AG348" s="41"/>
      <c r="AH348" s="41"/>
      <c r="AI348" s="41"/>
      <c r="AJ348" s="41"/>
      <c r="AK348" s="41"/>
      <c r="AL348" s="41"/>
      <c r="BA348" s="1">
        <f t="shared" si="94"/>
        <v>0</v>
      </c>
      <c r="BB348" s="1">
        <f t="shared" si="95"/>
        <v>0</v>
      </c>
      <c r="BC348" s="1" t="str">
        <f t="shared" si="96"/>
        <v>No</v>
      </c>
      <c r="BD348" s="1">
        <f t="shared" si="97"/>
        <v>0</v>
      </c>
      <c r="BE348" s="1">
        <f t="shared" si="98"/>
        <v>0</v>
      </c>
      <c r="BF348" s="1">
        <f t="shared" si="99"/>
        <v>0</v>
      </c>
      <c r="BG348" s="1">
        <v>344</v>
      </c>
      <c r="BH348" s="1" t="e">
        <f t="shared" si="100"/>
        <v>#N/A</v>
      </c>
      <c r="BI348" s="1">
        <f t="shared" si="102"/>
        <v>2</v>
      </c>
      <c r="BJ348" s="1" t="e">
        <f t="shared" si="101"/>
        <v>#N/A</v>
      </c>
    </row>
    <row r="349" spans="1:62" x14ac:dyDescent="0.25">
      <c r="A349" s="1">
        <f t="shared" si="88"/>
        <v>1</v>
      </c>
      <c r="B349" s="1">
        <f>IF(YEAR(AD349)=$B$3,YEAR('Apartment Expenses'!AD349)&amp;" - "&amp;'Apartment Expenses'!AC349,0)</f>
        <v>0</v>
      </c>
      <c r="C349" s="1">
        <f t="shared" si="89"/>
        <v>0</v>
      </c>
      <c r="E349" s="1">
        <v>345</v>
      </c>
      <c r="F349" s="1">
        <f t="shared" si="90"/>
        <v>1</v>
      </c>
      <c r="G349" s="1">
        <f t="shared" si="86"/>
        <v>0</v>
      </c>
      <c r="H349" s="1">
        <f t="shared" si="87"/>
        <v>0</v>
      </c>
      <c r="J349" s="1" t="str">
        <f t="shared" si="91"/>
        <v>1900</v>
      </c>
      <c r="M349" s="1">
        <f>HLOOKUP('Expense History'!$AD$3,$P$4:$X$2004,ROW('Apartment Expenses'!L349)-3,0)</f>
        <v>0</v>
      </c>
      <c r="N349" s="1">
        <f>IF('Expense History'!$AD$3=Data!$G$4,'Apartment Expenses'!AE349,HLOOKUP('Expense History'!$AD$3,'Apartment Expenses'!$AE$4:$AL$2004,(ROW('Apartment Expenses'!M349)-3)))</f>
        <v>0</v>
      </c>
      <c r="O349" s="1" t="str">
        <f>IF($O$2="ALL",IF(VLOOKUP(AA349,'Expense History'!$AA$6:$AB$36,2,0)="x","include",0),IF(AND(VLOOKUP(AA349,'Expense History'!$AA$6:$AB$36,2,0)="x",AC349=$O$2),"include",0))</f>
        <v>include</v>
      </c>
      <c r="P349" s="1">
        <f>IF(O349="include",IF(AE349&gt;0,1+MAX(P350:P$2005),0),0)</f>
        <v>0</v>
      </c>
      <c r="Q349" s="1">
        <f>IF(AND(ISBLANK(AA348),AE348=0),0,(IF(MAX(Q350:Q$2005)&gt;0,0,ROW(R349))))</f>
        <v>0</v>
      </c>
      <c r="R349" s="1">
        <f>IF($O349="include",IF(AF349&gt;0,1+MAX(R350:R$2005),0),0)</f>
        <v>0</v>
      </c>
      <c r="S349" s="1">
        <f>IF($O349="include",IF(AG349&gt;0,1+MAX(S350:S$2005),0),0)</f>
        <v>0</v>
      </c>
      <c r="T349" s="1">
        <f>IF($O349="include",IF(AH349&gt;0,1+MAX(T350:T$2005),0),0)</f>
        <v>0</v>
      </c>
      <c r="U349" s="1">
        <f>IF($O349="include",IF(AI349&gt;0,1+MAX(U350:U$2005),0),0)</f>
        <v>0</v>
      </c>
      <c r="V349" s="1">
        <f>IF($O349="include",IF(AJ349&gt;0,1+MAX(V350:V$2005),0),0)</f>
        <v>0</v>
      </c>
      <c r="W349" s="1">
        <f>IF($O349="include",IF(AK349&gt;0,1+MAX(W350:W$2005),0),0)</f>
        <v>0</v>
      </c>
      <c r="X349" s="1">
        <f>IF($O349="include",IF(AL349&gt;0,1+MAX(X350:X$2005),0),0)</f>
        <v>0</v>
      </c>
      <c r="Y349" s="22" t="str">
        <f t="shared" si="92"/>
        <v xml:space="preserve">1 - </v>
      </c>
      <c r="AA349" s="42"/>
      <c r="AB349" s="43"/>
      <c r="AC349" s="43"/>
      <c r="AD349" s="44"/>
      <c r="AE349" s="11">
        <f t="shared" si="93"/>
        <v>0</v>
      </c>
      <c r="AF349" s="41"/>
      <c r="AG349" s="41"/>
      <c r="AH349" s="41"/>
      <c r="AI349" s="41"/>
      <c r="AJ349" s="41"/>
      <c r="AK349" s="41"/>
      <c r="AL349" s="41"/>
      <c r="BA349" s="1">
        <f t="shared" si="94"/>
        <v>0</v>
      </c>
      <c r="BB349" s="1">
        <f t="shared" si="95"/>
        <v>0</v>
      </c>
      <c r="BC349" s="1" t="str">
        <f t="shared" si="96"/>
        <v>No</v>
      </c>
      <c r="BD349" s="1">
        <f t="shared" si="97"/>
        <v>0</v>
      </c>
      <c r="BE349" s="1">
        <f t="shared" si="98"/>
        <v>0</v>
      </c>
      <c r="BF349" s="1">
        <f t="shared" si="99"/>
        <v>0</v>
      </c>
      <c r="BG349" s="1">
        <v>345</v>
      </c>
      <c r="BH349" s="1" t="e">
        <f t="shared" si="100"/>
        <v>#N/A</v>
      </c>
      <c r="BI349" s="1">
        <f t="shared" si="102"/>
        <v>2</v>
      </c>
      <c r="BJ349" s="1" t="e">
        <f t="shared" si="101"/>
        <v>#N/A</v>
      </c>
    </row>
    <row r="350" spans="1:62" x14ac:dyDescent="0.25">
      <c r="A350" s="1">
        <f t="shared" si="88"/>
        <v>1</v>
      </c>
      <c r="B350" s="1">
        <f>IF(YEAR(AD350)=$B$3,YEAR('Apartment Expenses'!AD350)&amp;" - "&amp;'Apartment Expenses'!AC350,0)</f>
        <v>0</v>
      </c>
      <c r="C350" s="1">
        <f t="shared" si="89"/>
        <v>0</v>
      </c>
      <c r="E350" s="1">
        <v>346</v>
      </c>
      <c r="F350" s="1">
        <f t="shared" si="90"/>
        <v>1</v>
      </c>
      <c r="G350" s="1">
        <f t="shared" si="86"/>
        <v>0</v>
      </c>
      <c r="H350" s="1">
        <f t="shared" si="87"/>
        <v>0</v>
      </c>
      <c r="J350" s="1" t="str">
        <f t="shared" si="91"/>
        <v>1900</v>
      </c>
      <c r="M350" s="1">
        <f>HLOOKUP('Expense History'!$AD$3,$P$4:$X$2004,ROW('Apartment Expenses'!L350)-3,0)</f>
        <v>0</v>
      </c>
      <c r="N350" s="1">
        <f>IF('Expense History'!$AD$3=Data!$G$4,'Apartment Expenses'!AE350,HLOOKUP('Expense History'!$AD$3,'Apartment Expenses'!$AE$4:$AL$2004,(ROW('Apartment Expenses'!M350)-3)))</f>
        <v>0</v>
      </c>
      <c r="O350" s="1" t="str">
        <f>IF($O$2="ALL",IF(VLOOKUP(AA350,'Expense History'!$AA$6:$AB$36,2,0)="x","include",0),IF(AND(VLOOKUP(AA350,'Expense History'!$AA$6:$AB$36,2,0)="x",AC350=$O$2),"include",0))</f>
        <v>include</v>
      </c>
      <c r="P350" s="1">
        <f>IF(O350="include",IF(AE350&gt;0,1+MAX(P351:P$2005),0),0)</f>
        <v>0</v>
      </c>
      <c r="Q350" s="1">
        <f>IF(AND(ISBLANK(AA349),AE349=0),0,(IF(MAX(Q351:Q$2005)&gt;0,0,ROW(R350))))</f>
        <v>0</v>
      </c>
      <c r="R350" s="1">
        <f>IF($O350="include",IF(AF350&gt;0,1+MAX(R351:R$2005),0),0)</f>
        <v>0</v>
      </c>
      <c r="S350" s="1">
        <f>IF($O350="include",IF(AG350&gt;0,1+MAX(S351:S$2005),0),0)</f>
        <v>0</v>
      </c>
      <c r="T350" s="1">
        <f>IF($O350="include",IF(AH350&gt;0,1+MAX(T351:T$2005),0),0)</f>
        <v>0</v>
      </c>
      <c r="U350" s="1">
        <f>IF($O350="include",IF(AI350&gt;0,1+MAX(U351:U$2005),0),0)</f>
        <v>0</v>
      </c>
      <c r="V350" s="1">
        <f>IF($O350="include",IF(AJ350&gt;0,1+MAX(V351:V$2005),0),0)</f>
        <v>0</v>
      </c>
      <c r="W350" s="1">
        <f>IF($O350="include",IF(AK350&gt;0,1+MAX(W351:W$2005),0),0)</f>
        <v>0</v>
      </c>
      <c r="X350" s="1">
        <f>IF($O350="include",IF(AL350&gt;0,1+MAX(X351:X$2005),0),0)</f>
        <v>0</v>
      </c>
      <c r="Y350" s="22" t="str">
        <f t="shared" si="92"/>
        <v xml:space="preserve">1 - </v>
      </c>
      <c r="AA350" s="42"/>
      <c r="AB350" s="43"/>
      <c r="AC350" s="43"/>
      <c r="AD350" s="44"/>
      <c r="AE350" s="11">
        <f t="shared" si="93"/>
        <v>0</v>
      </c>
      <c r="AF350" s="41"/>
      <c r="AG350" s="41"/>
      <c r="AH350" s="41"/>
      <c r="AI350" s="41"/>
      <c r="AJ350" s="41"/>
      <c r="AK350" s="41"/>
      <c r="AL350" s="41"/>
      <c r="BA350" s="1">
        <f t="shared" si="94"/>
        <v>0</v>
      </c>
      <c r="BB350" s="1">
        <f t="shared" si="95"/>
        <v>0</v>
      </c>
      <c r="BC350" s="1" t="str">
        <f t="shared" si="96"/>
        <v>No</v>
      </c>
      <c r="BD350" s="1">
        <f t="shared" si="97"/>
        <v>0</v>
      </c>
      <c r="BE350" s="1">
        <f t="shared" si="98"/>
        <v>0</v>
      </c>
      <c r="BF350" s="1">
        <f t="shared" si="99"/>
        <v>0</v>
      </c>
      <c r="BG350" s="1">
        <v>346</v>
      </c>
      <c r="BH350" s="1" t="e">
        <f t="shared" si="100"/>
        <v>#N/A</v>
      </c>
      <c r="BI350" s="1">
        <f t="shared" si="102"/>
        <v>2</v>
      </c>
      <c r="BJ350" s="1" t="e">
        <f t="shared" si="101"/>
        <v>#N/A</v>
      </c>
    </row>
    <row r="351" spans="1:62" x14ac:dyDescent="0.25">
      <c r="A351" s="1">
        <f t="shared" si="88"/>
        <v>1</v>
      </c>
      <c r="B351" s="1">
        <f>IF(YEAR(AD351)=$B$3,YEAR('Apartment Expenses'!AD351)&amp;" - "&amp;'Apartment Expenses'!AC351,0)</f>
        <v>0</v>
      </c>
      <c r="C351" s="1">
        <f t="shared" si="89"/>
        <v>0</v>
      </c>
      <c r="E351" s="1">
        <v>347</v>
      </c>
      <c r="F351" s="1">
        <f t="shared" si="90"/>
        <v>1</v>
      </c>
      <c r="G351" s="1">
        <f t="shared" si="86"/>
        <v>0</v>
      </c>
      <c r="H351" s="1">
        <f t="shared" si="87"/>
        <v>0</v>
      </c>
      <c r="J351" s="1" t="str">
        <f t="shared" si="91"/>
        <v>1900</v>
      </c>
      <c r="M351" s="1">
        <f>HLOOKUP('Expense History'!$AD$3,$P$4:$X$2004,ROW('Apartment Expenses'!L351)-3,0)</f>
        <v>0</v>
      </c>
      <c r="N351" s="1">
        <f>IF('Expense History'!$AD$3=Data!$G$4,'Apartment Expenses'!AE351,HLOOKUP('Expense History'!$AD$3,'Apartment Expenses'!$AE$4:$AL$2004,(ROW('Apartment Expenses'!M351)-3)))</f>
        <v>0</v>
      </c>
      <c r="O351" s="1" t="str">
        <f>IF($O$2="ALL",IF(VLOOKUP(AA351,'Expense History'!$AA$6:$AB$36,2,0)="x","include",0),IF(AND(VLOOKUP(AA351,'Expense History'!$AA$6:$AB$36,2,0)="x",AC351=$O$2),"include",0))</f>
        <v>include</v>
      </c>
      <c r="P351" s="1">
        <f>IF(O351="include",IF(AE351&gt;0,1+MAX(P352:P$2005),0),0)</f>
        <v>0</v>
      </c>
      <c r="Q351" s="1">
        <f>IF(AND(ISBLANK(AA350),AE350=0),0,(IF(MAX(Q352:Q$2005)&gt;0,0,ROW(R351))))</f>
        <v>0</v>
      </c>
      <c r="R351" s="1">
        <f>IF($O351="include",IF(AF351&gt;0,1+MAX(R352:R$2005),0),0)</f>
        <v>0</v>
      </c>
      <c r="S351" s="1">
        <f>IF($O351="include",IF(AG351&gt;0,1+MAX(S352:S$2005),0),0)</f>
        <v>0</v>
      </c>
      <c r="T351" s="1">
        <f>IF($O351="include",IF(AH351&gt;0,1+MAX(T352:T$2005),0),0)</f>
        <v>0</v>
      </c>
      <c r="U351" s="1">
        <f>IF($O351="include",IF(AI351&gt;0,1+MAX(U352:U$2005),0),0)</f>
        <v>0</v>
      </c>
      <c r="V351" s="1">
        <f>IF($O351="include",IF(AJ351&gt;0,1+MAX(V352:V$2005),0),0)</f>
        <v>0</v>
      </c>
      <c r="W351" s="1">
        <f>IF($O351="include",IF(AK351&gt;0,1+MAX(W352:W$2005),0),0)</f>
        <v>0</v>
      </c>
      <c r="X351" s="1">
        <f>IF($O351="include",IF(AL351&gt;0,1+MAX(X352:X$2005),0),0)</f>
        <v>0</v>
      </c>
      <c r="Y351" s="22" t="str">
        <f t="shared" si="92"/>
        <v xml:space="preserve">1 - </v>
      </c>
      <c r="AA351" s="42"/>
      <c r="AB351" s="43"/>
      <c r="AC351" s="43"/>
      <c r="AD351" s="44"/>
      <c r="AE351" s="11">
        <f t="shared" si="93"/>
        <v>0</v>
      </c>
      <c r="AF351" s="41"/>
      <c r="AG351" s="41"/>
      <c r="AH351" s="41"/>
      <c r="AI351" s="41"/>
      <c r="AJ351" s="41"/>
      <c r="AK351" s="41"/>
      <c r="AL351" s="41"/>
      <c r="BA351" s="1">
        <f t="shared" si="94"/>
        <v>0</v>
      </c>
      <c r="BB351" s="1">
        <f t="shared" si="95"/>
        <v>0</v>
      </c>
      <c r="BC351" s="1" t="str">
        <f t="shared" si="96"/>
        <v>No</v>
      </c>
      <c r="BD351" s="1">
        <f t="shared" si="97"/>
        <v>0</v>
      </c>
      <c r="BE351" s="1">
        <f t="shared" si="98"/>
        <v>0</v>
      </c>
      <c r="BF351" s="1">
        <f t="shared" si="99"/>
        <v>0</v>
      </c>
      <c r="BG351" s="1">
        <v>347</v>
      </c>
      <c r="BH351" s="1" t="e">
        <f t="shared" si="100"/>
        <v>#N/A</v>
      </c>
      <c r="BI351" s="1">
        <f t="shared" si="102"/>
        <v>2</v>
      </c>
      <c r="BJ351" s="1" t="e">
        <f t="shared" si="101"/>
        <v>#N/A</v>
      </c>
    </row>
    <row r="352" spans="1:62" x14ac:dyDescent="0.25">
      <c r="A352" s="1">
        <f t="shared" si="88"/>
        <v>1</v>
      </c>
      <c r="B352" s="1">
        <f>IF(YEAR(AD352)=$B$3,YEAR('Apartment Expenses'!AD352)&amp;" - "&amp;'Apartment Expenses'!AC352,0)</f>
        <v>0</v>
      </c>
      <c r="C352" s="1">
        <f t="shared" si="89"/>
        <v>0</v>
      </c>
      <c r="E352" s="1">
        <v>348</v>
      </c>
      <c r="F352" s="1">
        <f t="shared" si="90"/>
        <v>1</v>
      </c>
      <c r="G352" s="1">
        <f t="shared" si="86"/>
        <v>0</v>
      </c>
      <c r="H352" s="1">
        <f t="shared" si="87"/>
        <v>0</v>
      </c>
      <c r="J352" s="1" t="str">
        <f t="shared" si="91"/>
        <v>1900</v>
      </c>
      <c r="M352" s="1">
        <f>HLOOKUP('Expense History'!$AD$3,$P$4:$X$2004,ROW('Apartment Expenses'!L352)-3,0)</f>
        <v>0</v>
      </c>
      <c r="N352" s="1">
        <f>IF('Expense History'!$AD$3=Data!$G$4,'Apartment Expenses'!AE352,HLOOKUP('Expense History'!$AD$3,'Apartment Expenses'!$AE$4:$AL$2004,(ROW('Apartment Expenses'!M352)-3)))</f>
        <v>0</v>
      </c>
      <c r="O352" s="1" t="str">
        <f>IF($O$2="ALL",IF(VLOOKUP(AA352,'Expense History'!$AA$6:$AB$36,2,0)="x","include",0),IF(AND(VLOOKUP(AA352,'Expense History'!$AA$6:$AB$36,2,0)="x",AC352=$O$2),"include",0))</f>
        <v>include</v>
      </c>
      <c r="P352" s="1">
        <f>IF(O352="include",IF(AE352&gt;0,1+MAX(P353:P$2005),0),0)</f>
        <v>0</v>
      </c>
      <c r="Q352" s="1">
        <f>IF(AND(ISBLANK(AA351),AE351=0),0,(IF(MAX(Q353:Q$2005)&gt;0,0,ROW(R352))))</f>
        <v>0</v>
      </c>
      <c r="R352" s="1">
        <f>IF($O352="include",IF(AF352&gt;0,1+MAX(R353:R$2005),0),0)</f>
        <v>0</v>
      </c>
      <c r="S352" s="1">
        <f>IF($O352="include",IF(AG352&gt;0,1+MAX(S353:S$2005),0),0)</f>
        <v>0</v>
      </c>
      <c r="T352" s="1">
        <f>IF($O352="include",IF(AH352&gt;0,1+MAX(T353:T$2005),0),0)</f>
        <v>0</v>
      </c>
      <c r="U352" s="1">
        <f>IF($O352="include",IF(AI352&gt;0,1+MAX(U353:U$2005),0),0)</f>
        <v>0</v>
      </c>
      <c r="V352" s="1">
        <f>IF($O352="include",IF(AJ352&gt;0,1+MAX(V353:V$2005),0),0)</f>
        <v>0</v>
      </c>
      <c r="W352" s="1">
        <f>IF($O352="include",IF(AK352&gt;0,1+MAX(W353:W$2005),0),0)</f>
        <v>0</v>
      </c>
      <c r="X352" s="1">
        <f>IF($O352="include",IF(AL352&gt;0,1+MAX(X353:X$2005),0),0)</f>
        <v>0</v>
      </c>
      <c r="Y352" s="22" t="str">
        <f t="shared" si="92"/>
        <v xml:space="preserve">1 - </v>
      </c>
      <c r="AA352" s="42"/>
      <c r="AB352" s="43"/>
      <c r="AC352" s="43"/>
      <c r="AD352" s="44"/>
      <c r="AE352" s="11">
        <f t="shared" si="93"/>
        <v>0</v>
      </c>
      <c r="AF352" s="41"/>
      <c r="AG352" s="41"/>
      <c r="AH352" s="41"/>
      <c r="AI352" s="41"/>
      <c r="AJ352" s="41"/>
      <c r="AK352" s="41"/>
      <c r="AL352" s="41"/>
      <c r="BA352" s="1">
        <f t="shared" si="94"/>
        <v>0</v>
      </c>
      <c r="BB352" s="1">
        <f t="shared" si="95"/>
        <v>0</v>
      </c>
      <c r="BC352" s="1" t="str">
        <f t="shared" si="96"/>
        <v>No</v>
      </c>
      <c r="BD352" s="1">
        <f t="shared" si="97"/>
        <v>0</v>
      </c>
      <c r="BE352" s="1">
        <f t="shared" si="98"/>
        <v>0</v>
      </c>
      <c r="BF352" s="1">
        <f t="shared" si="99"/>
        <v>0</v>
      </c>
      <c r="BG352" s="1">
        <v>348</v>
      </c>
      <c r="BH352" s="1" t="e">
        <f t="shared" si="100"/>
        <v>#N/A</v>
      </c>
      <c r="BI352" s="1">
        <f t="shared" si="102"/>
        <v>2</v>
      </c>
      <c r="BJ352" s="1" t="e">
        <f t="shared" si="101"/>
        <v>#N/A</v>
      </c>
    </row>
    <row r="353" spans="1:62" x14ac:dyDescent="0.25">
      <c r="A353" s="1">
        <f t="shared" si="88"/>
        <v>1</v>
      </c>
      <c r="B353" s="1">
        <f>IF(YEAR(AD353)=$B$3,YEAR('Apartment Expenses'!AD353)&amp;" - "&amp;'Apartment Expenses'!AC353,0)</f>
        <v>0</v>
      </c>
      <c r="C353" s="1">
        <f t="shared" si="89"/>
        <v>0</v>
      </c>
      <c r="E353" s="1">
        <v>349</v>
      </c>
      <c r="F353" s="1">
        <f t="shared" si="90"/>
        <v>1</v>
      </c>
      <c r="G353" s="1">
        <f t="shared" si="86"/>
        <v>0</v>
      </c>
      <c r="H353" s="1">
        <f t="shared" si="87"/>
        <v>0</v>
      </c>
      <c r="J353" s="1" t="str">
        <f t="shared" si="91"/>
        <v>1900</v>
      </c>
      <c r="M353" s="1">
        <f>HLOOKUP('Expense History'!$AD$3,$P$4:$X$2004,ROW('Apartment Expenses'!L353)-3,0)</f>
        <v>0</v>
      </c>
      <c r="N353" s="1">
        <f>IF('Expense History'!$AD$3=Data!$G$4,'Apartment Expenses'!AE353,HLOOKUP('Expense History'!$AD$3,'Apartment Expenses'!$AE$4:$AL$2004,(ROW('Apartment Expenses'!M353)-3)))</f>
        <v>0</v>
      </c>
      <c r="O353" s="1" t="str">
        <f>IF($O$2="ALL",IF(VLOOKUP(AA353,'Expense History'!$AA$6:$AB$36,2,0)="x","include",0),IF(AND(VLOOKUP(AA353,'Expense History'!$AA$6:$AB$36,2,0)="x",AC353=$O$2),"include",0))</f>
        <v>include</v>
      </c>
      <c r="P353" s="1">
        <f>IF(O353="include",IF(AE353&gt;0,1+MAX(P354:P$2005),0),0)</f>
        <v>0</v>
      </c>
      <c r="Q353" s="1">
        <f>IF(AND(ISBLANK(AA352),AE352=0),0,(IF(MAX(Q354:Q$2005)&gt;0,0,ROW(R353))))</f>
        <v>0</v>
      </c>
      <c r="R353" s="1">
        <f>IF($O353="include",IF(AF353&gt;0,1+MAX(R354:R$2005),0),0)</f>
        <v>0</v>
      </c>
      <c r="S353" s="1">
        <f>IF($O353="include",IF(AG353&gt;0,1+MAX(S354:S$2005),0),0)</f>
        <v>0</v>
      </c>
      <c r="T353" s="1">
        <f>IF($O353="include",IF(AH353&gt;0,1+MAX(T354:T$2005),0),0)</f>
        <v>0</v>
      </c>
      <c r="U353" s="1">
        <f>IF($O353="include",IF(AI353&gt;0,1+MAX(U354:U$2005),0),0)</f>
        <v>0</v>
      </c>
      <c r="V353" s="1">
        <f>IF($O353="include",IF(AJ353&gt;0,1+MAX(V354:V$2005),0),0)</f>
        <v>0</v>
      </c>
      <c r="W353" s="1">
        <f>IF($O353="include",IF(AK353&gt;0,1+MAX(W354:W$2005),0),0)</f>
        <v>0</v>
      </c>
      <c r="X353" s="1">
        <f>IF($O353="include",IF(AL353&gt;0,1+MAX(X354:X$2005),0),0)</f>
        <v>0</v>
      </c>
      <c r="Y353" s="22" t="str">
        <f t="shared" si="92"/>
        <v xml:space="preserve">1 - </v>
      </c>
      <c r="AA353" s="42"/>
      <c r="AB353" s="43"/>
      <c r="AC353" s="43"/>
      <c r="AD353" s="44"/>
      <c r="AE353" s="11">
        <f t="shared" si="93"/>
        <v>0</v>
      </c>
      <c r="AF353" s="41"/>
      <c r="AG353" s="41"/>
      <c r="AH353" s="41"/>
      <c r="AI353" s="41"/>
      <c r="AJ353" s="41"/>
      <c r="AK353" s="41"/>
      <c r="AL353" s="41"/>
      <c r="BA353" s="1">
        <f t="shared" si="94"/>
        <v>0</v>
      </c>
      <c r="BB353" s="1">
        <f t="shared" si="95"/>
        <v>0</v>
      </c>
      <c r="BC353" s="1" t="str">
        <f t="shared" si="96"/>
        <v>No</v>
      </c>
      <c r="BD353" s="1">
        <f t="shared" si="97"/>
        <v>0</v>
      </c>
      <c r="BE353" s="1">
        <f t="shared" si="98"/>
        <v>0</v>
      </c>
      <c r="BF353" s="1">
        <f t="shared" si="99"/>
        <v>0</v>
      </c>
      <c r="BG353" s="1">
        <v>349</v>
      </c>
      <c r="BH353" s="1" t="e">
        <f t="shared" si="100"/>
        <v>#N/A</v>
      </c>
      <c r="BI353" s="1">
        <f t="shared" si="102"/>
        <v>2</v>
      </c>
      <c r="BJ353" s="1" t="e">
        <f t="shared" si="101"/>
        <v>#N/A</v>
      </c>
    </row>
    <row r="354" spans="1:62" x14ac:dyDescent="0.25">
      <c r="A354" s="1">
        <f t="shared" si="88"/>
        <v>1</v>
      </c>
      <c r="B354" s="1">
        <f>IF(YEAR(AD354)=$B$3,YEAR('Apartment Expenses'!AD354)&amp;" - "&amp;'Apartment Expenses'!AC354,0)</f>
        <v>0</v>
      </c>
      <c r="C354" s="1">
        <f t="shared" si="89"/>
        <v>0</v>
      </c>
      <c r="E354" s="1">
        <v>350</v>
      </c>
      <c r="F354" s="1">
        <f t="shared" si="90"/>
        <v>1</v>
      </c>
      <c r="G354" s="1">
        <f t="shared" si="86"/>
        <v>0</v>
      </c>
      <c r="H354" s="1">
        <f t="shared" si="87"/>
        <v>0</v>
      </c>
      <c r="J354" s="1" t="str">
        <f t="shared" si="91"/>
        <v>1900</v>
      </c>
      <c r="M354" s="1">
        <f>HLOOKUP('Expense History'!$AD$3,$P$4:$X$2004,ROW('Apartment Expenses'!L354)-3,0)</f>
        <v>0</v>
      </c>
      <c r="N354" s="1">
        <f>IF('Expense History'!$AD$3=Data!$G$4,'Apartment Expenses'!AE354,HLOOKUP('Expense History'!$AD$3,'Apartment Expenses'!$AE$4:$AL$2004,(ROW('Apartment Expenses'!M354)-3)))</f>
        <v>0</v>
      </c>
      <c r="O354" s="1" t="str">
        <f>IF($O$2="ALL",IF(VLOOKUP(AA354,'Expense History'!$AA$6:$AB$36,2,0)="x","include",0),IF(AND(VLOOKUP(AA354,'Expense History'!$AA$6:$AB$36,2,0)="x",AC354=$O$2),"include",0))</f>
        <v>include</v>
      </c>
      <c r="P354" s="1">
        <f>IF(O354="include",IF(AE354&gt;0,1+MAX(P355:P$2005),0),0)</f>
        <v>0</v>
      </c>
      <c r="Q354" s="1">
        <f>IF(AND(ISBLANK(AA353),AE353=0),0,(IF(MAX(Q355:Q$2005)&gt;0,0,ROW(R354))))</f>
        <v>0</v>
      </c>
      <c r="R354" s="1">
        <f>IF($O354="include",IF(AF354&gt;0,1+MAX(R355:R$2005),0),0)</f>
        <v>0</v>
      </c>
      <c r="S354" s="1">
        <f>IF($O354="include",IF(AG354&gt;0,1+MAX(S355:S$2005),0),0)</f>
        <v>0</v>
      </c>
      <c r="T354" s="1">
        <f>IF($O354="include",IF(AH354&gt;0,1+MAX(T355:T$2005),0),0)</f>
        <v>0</v>
      </c>
      <c r="U354" s="1">
        <f>IF($O354="include",IF(AI354&gt;0,1+MAX(U355:U$2005),0),0)</f>
        <v>0</v>
      </c>
      <c r="V354" s="1">
        <f>IF($O354="include",IF(AJ354&gt;0,1+MAX(V355:V$2005),0),0)</f>
        <v>0</v>
      </c>
      <c r="W354" s="1">
        <f>IF($O354="include",IF(AK354&gt;0,1+MAX(W355:W$2005),0),0)</f>
        <v>0</v>
      </c>
      <c r="X354" s="1">
        <f>IF($O354="include",IF(AL354&gt;0,1+MAX(X355:X$2005),0),0)</f>
        <v>0</v>
      </c>
      <c r="Y354" s="22" t="str">
        <f t="shared" si="92"/>
        <v xml:space="preserve">1 - </v>
      </c>
      <c r="AA354" s="42"/>
      <c r="AB354" s="43"/>
      <c r="AC354" s="43"/>
      <c r="AD354" s="44"/>
      <c r="AE354" s="11">
        <f t="shared" si="93"/>
        <v>0</v>
      </c>
      <c r="AF354" s="41"/>
      <c r="AG354" s="41"/>
      <c r="AH354" s="41"/>
      <c r="AI354" s="41"/>
      <c r="AJ354" s="41"/>
      <c r="AK354" s="41"/>
      <c r="AL354" s="41"/>
      <c r="BA354" s="1">
        <f t="shared" si="94"/>
        <v>0</v>
      </c>
      <c r="BB354" s="1">
        <f t="shared" si="95"/>
        <v>0</v>
      </c>
      <c r="BC354" s="1" t="str">
        <f t="shared" si="96"/>
        <v>No</v>
      </c>
      <c r="BD354" s="1">
        <f t="shared" si="97"/>
        <v>0</v>
      </c>
      <c r="BE354" s="1">
        <f t="shared" si="98"/>
        <v>0</v>
      </c>
      <c r="BF354" s="1">
        <f t="shared" si="99"/>
        <v>0</v>
      </c>
      <c r="BG354" s="1">
        <v>350</v>
      </c>
      <c r="BH354" s="1" t="e">
        <f t="shared" si="100"/>
        <v>#N/A</v>
      </c>
      <c r="BI354" s="1">
        <f t="shared" si="102"/>
        <v>2</v>
      </c>
      <c r="BJ354" s="1" t="e">
        <f t="shared" si="101"/>
        <v>#N/A</v>
      </c>
    </row>
    <row r="355" spans="1:62" x14ac:dyDescent="0.25">
      <c r="A355" s="1">
        <f t="shared" si="88"/>
        <v>1</v>
      </c>
      <c r="B355" s="1">
        <f>IF(YEAR(AD355)=$B$3,YEAR('Apartment Expenses'!AD355)&amp;" - "&amp;'Apartment Expenses'!AC355,0)</f>
        <v>0</v>
      </c>
      <c r="C355" s="1">
        <f t="shared" si="89"/>
        <v>0</v>
      </c>
      <c r="E355" s="1">
        <v>351</v>
      </c>
      <c r="F355" s="1">
        <f t="shared" si="90"/>
        <v>1</v>
      </c>
      <c r="G355" s="1">
        <f t="shared" si="86"/>
        <v>0</v>
      </c>
      <c r="H355" s="1">
        <f t="shared" si="87"/>
        <v>0</v>
      </c>
      <c r="J355" s="1" t="str">
        <f t="shared" si="91"/>
        <v>1900</v>
      </c>
      <c r="M355" s="1">
        <f>HLOOKUP('Expense History'!$AD$3,$P$4:$X$2004,ROW('Apartment Expenses'!L355)-3,0)</f>
        <v>0</v>
      </c>
      <c r="N355" s="1">
        <f>IF('Expense History'!$AD$3=Data!$G$4,'Apartment Expenses'!AE355,HLOOKUP('Expense History'!$AD$3,'Apartment Expenses'!$AE$4:$AL$2004,(ROW('Apartment Expenses'!M355)-3)))</f>
        <v>0</v>
      </c>
      <c r="O355" s="1" t="str">
        <f>IF($O$2="ALL",IF(VLOOKUP(AA355,'Expense History'!$AA$6:$AB$36,2,0)="x","include",0),IF(AND(VLOOKUP(AA355,'Expense History'!$AA$6:$AB$36,2,0)="x",AC355=$O$2),"include",0))</f>
        <v>include</v>
      </c>
      <c r="P355" s="1">
        <f>IF(O355="include",IF(AE355&gt;0,1+MAX(P356:P$2005),0),0)</f>
        <v>0</v>
      </c>
      <c r="Q355" s="1">
        <f>IF(AND(ISBLANK(AA354),AE354=0),0,(IF(MAX(Q356:Q$2005)&gt;0,0,ROW(R355))))</f>
        <v>0</v>
      </c>
      <c r="R355" s="1">
        <f>IF($O355="include",IF(AF355&gt;0,1+MAX(R356:R$2005),0),0)</f>
        <v>0</v>
      </c>
      <c r="S355" s="1">
        <f>IF($O355="include",IF(AG355&gt;0,1+MAX(S356:S$2005),0),0)</f>
        <v>0</v>
      </c>
      <c r="T355" s="1">
        <f>IF($O355="include",IF(AH355&gt;0,1+MAX(T356:T$2005),0),0)</f>
        <v>0</v>
      </c>
      <c r="U355" s="1">
        <f>IF($O355="include",IF(AI355&gt;0,1+MAX(U356:U$2005),0),0)</f>
        <v>0</v>
      </c>
      <c r="V355" s="1">
        <f>IF($O355="include",IF(AJ355&gt;0,1+MAX(V356:V$2005),0),0)</f>
        <v>0</v>
      </c>
      <c r="W355" s="1">
        <f>IF($O355="include",IF(AK355&gt;0,1+MAX(W356:W$2005),0),0)</f>
        <v>0</v>
      </c>
      <c r="X355" s="1">
        <f>IF($O355="include",IF(AL355&gt;0,1+MAX(X356:X$2005),0),0)</f>
        <v>0</v>
      </c>
      <c r="Y355" s="22" t="str">
        <f t="shared" si="92"/>
        <v xml:space="preserve">1 - </v>
      </c>
      <c r="AA355" s="42"/>
      <c r="AB355" s="43"/>
      <c r="AC355" s="43"/>
      <c r="AD355" s="44"/>
      <c r="AE355" s="11">
        <f t="shared" si="93"/>
        <v>0</v>
      </c>
      <c r="AF355" s="41"/>
      <c r="AG355" s="41"/>
      <c r="AH355" s="41"/>
      <c r="AI355" s="41"/>
      <c r="AJ355" s="41"/>
      <c r="AK355" s="41"/>
      <c r="AL355" s="41"/>
      <c r="BA355" s="1">
        <f t="shared" si="94"/>
        <v>0</v>
      </c>
      <c r="BB355" s="1">
        <f t="shared" si="95"/>
        <v>0</v>
      </c>
      <c r="BC355" s="1" t="str">
        <f t="shared" si="96"/>
        <v>No</v>
      </c>
      <c r="BD355" s="1">
        <f t="shared" si="97"/>
        <v>0</v>
      </c>
      <c r="BE355" s="1">
        <f t="shared" si="98"/>
        <v>0</v>
      </c>
      <c r="BF355" s="1">
        <f t="shared" si="99"/>
        <v>0</v>
      </c>
      <c r="BG355" s="1">
        <v>351</v>
      </c>
      <c r="BH355" s="1" t="e">
        <f t="shared" si="100"/>
        <v>#N/A</v>
      </c>
      <c r="BI355" s="1">
        <f t="shared" si="102"/>
        <v>2</v>
      </c>
      <c r="BJ355" s="1" t="e">
        <f t="shared" si="101"/>
        <v>#N/A</v>
      </c>
    </row>
    <row r="356" spans="1:62" x14ac:dyDescent="0.25">
      <c r="A356" s="1">
        <f t="shared" si="88"/>
        <v>1</v>
      </c>
      <c r="B356" s="1">
        <f>IF(YEAR(AD356)=$B$3,YEAR('Apartment Expenses'!AD356)&amp;" - "&amp;'Apartment Expenses'!AC356,0)</f>
        <v>0</v>
      </c>
      <c r="C356" s="1">
        <f t="shared" si="89"/>
        <v>0</v>
      </c>
      <c r="E356" s="1">
        <v>352</v>
      </c>
      <c r="F356" s="1">
        <f t="shared" si="90"/>
        <v>1</v>
      </c>
      <c r="G356" s="1">
        <f t="shared" si="86"/>
        <v>0</v>
      </c>
      <c r="H356" s="1">
        <f t="shared" si="87"/>
        <v>0</v>
      </c>
      <c r="J356" s="1" t="str">
        <f t="shared" si="91"/>
        <v>1900</v>
      </c>
      <c r="M356" s="1">
        <f>HLOOKUP('Expense History'!$AD$3,$P$4:$X$2004,ROW('Apartment Expenses'!L356)-3,0)</f>
        <v>0</v>
      </c>
      <c r="N356" s="1">
        <f>IF('Expense History'!$AD$3=Data!$G$4,'Apartment Expenses'!AE356,HLOOKUP('Expense History'!$AD$3,'Apartment Expenses'!$AE$4:$AL$2004,(ROW('Apartment Expenses'!M356)-3)))</f>
        <v>0</v>
      </c>
      <c r="O356" s="1" t="str">
        <f>IF($O$2="ALL",IF(VLOOKUP(AA356,'Expense History'!$AA$6:$AB$36,2,0)="x","include",0),IF(AND(VLOOKUP(AA356,'Expense History'!$AA$6:$AB$36,2,0)="x",AC356=$O$2),"include",0))</f>
        <v>include</v>
      </c>
      <c r="P356" s="1">
        <f>IF(O356="include",IF(AE356&gt;0,1+MAX(P357:P$2005),0),0)</f>
        <v>0</v>
      </c>
      <c r="Q356" s="1">
        <f>IF(AND(ISBLANK(AA355),AE355=0),0,(IF(MAX(Q357:Q$2005)&gt;0,0,ROW(R356))))</f>
        <v>0</v>
      </c>
      <c r="R356" s="1">
        <f>IF($O356="include",IF(AF356&gt;0,1+MAX(R357:R$2005),0),0)</f>
        <v>0</v>
      </c>
      <c r="S356" s="1">
        <f>IF($O356="include",IF(AG356&gt;0,1+MAX(S357:S$2005),0),0)</f>
        <v>0</v>
      </c>
      <c r="T356" s="1">
        <f>IF($O356="include",IF(AH356&gt;0,1+MAX(T357:T$2005),0),0)</f>
        <v>0</v>
      </c>
      <c r="U356" s="1">
        <f>IF($O356="include",IF(AI356&gt;0,1+MAX(U357:U$2005),0),0)</f>
        <v>0</v>
      </c>
      <c r="V356" s="1">
        <f>IF($O356="include",IF(AJ356&gt;0,1+MAX(V357:V$2005),0),0)</f>
        <v>0</v>
      </c>
      <c r="W356" s="1">
        <f>IF($O356="include",IF(AK356&gt;0,1+MAX(W357:W$2005),0),0)</f>
        <v>0</v>
      </c>
      <c r="X356" s="1">
        <f>IF($O356="include",IF(AL356&gt;0,1+MAX(X357:X$2005),0),0)</f>
        <v>0</v>
      </c>
      <c r="Y356" s="22" t="str">
        <f t="shared" si="92"/>
        <v xml:space="preserve">1 - </v>
      </c>
      <c r="AA356" s="42"/>
      <c r="AB356" s="43"/>
      <c r="AC356" s="43"/>
      <c r="AD356" s="44"/>
      <c r="AE356" s="11">
        <f t="shared" si="93"/>
        <v>0</v>
      </c>
      <c r="AF356" s="41"/>
      <c r="AG356" s="41"/>
      <c r="AH356" s="41"/>
      <c r="AI356" s="41"/>
      <c r="AJ356" s="41"/>
      <c r="AK356" s="41"/>
      <c r="AL356" s="41"/>
      <c r="BA356" s="1">
        <f t="shared" si="94"/>
        <v>0</v>
      </c>
      <c r="BB356" s="1">
        <f t="shared" si="95"/>
        <v>0</v>
      </c>
      <c r="BC356" s="1" t="str">
        <f t="shared" si="96"/>
        <v>No</v>
      </c>
      <c r="BD356" s="1">
        <f t="shared" si="97"/>
        <v>0</v>
      </c>
      <c r="BE356" s="1">
        <f t="shared" si="98"/>
        <v>0</v>
      </c>
      <c r="BF356" s="1">
        <f t="shared" si="99"/>
        <v>0</v>
      </c>
      <c r="BG356" s="1">
        <v>352</v>
      </c>
      <c r="BH356" s="1" t="e">
        <f t="shared" si="100"/>
        <v>#N/A</v>
      </c>
      <c r="BI356" s="1">
        <f t="shared" si="102"/>
        <v>2</v>
      </c>
      <c r="BJ356" s="1" t="e">
        <f t="shared" si="101"/>
        <v>#N/A</v>
      </c>
    </row>
    <row r="357" spans="1:62" x14ac:dyDescent="0.25">
      <c r="A357" s="1">
        <f t="shared" si="88"/>
        <v>1</v>
      </c>
      <c r="B357" s="1">
        <f>IF(YEAR(AD357)=$B$3,YEAR('Apartment Expenses'!AD357)&amp;" - "&amp;'Apartment Expenses'!AC357,0)</f>
        <v>0</v>
      </c>
      <c r="C357" s="1">
        <f t="shared" si="89"/>
        <v>0</v>
      </c>
      <c r="E357" s="1">
        <v>353</v>
      </c>
      <c r="F357" s="1">
        <f t="shared" si="90"/>
        <v>1</v>
      </c>
      <c r="G357" s="1">
        <f t="shared" si="86"/>
        <v>0</v>
      </c>
      <c r="H357" s="1">
        <f t="shared" si="87"/>
        <v>0</v>
      </c>
      <c r="J357" s="1" t="str">
        <f t="shared" si="91"/>
        <v>1900</v>
      </c>
      <c r="M357" s="1">
        <f>HLOOKUP('Expense History'!$AD$3,$P$4:$X$2004,ROW('Apartment Expenses'!L357)-3,0)</f>
        <v>0</v>
      </c>
      <c r="N357" s="1">
        <f>IF('Expense History'!$AD$3=Data!$G$4,'Apartment Expenses'!AE357,HLOOKUP('Expense History'!$AD$3,'Apartment Expenses'!$AE$4:$AL$2004,(ROW('Apartment Expenses'!M357)-3)))</f>
        <v>0</v>
      </c>
      <c r="O357" s="1" t="str">
        <f>IF($O$2="ALL",IF(VLOOKUP(AA357,'Expense History'!$AA$6:$AB$36,2,0)="x","include",0),IF(AND(VLOOKUP(AA357,'Expense History'!$AA$6:$AB$36,2,0)="x",AC357=$O$2),"include",0))</f>
        <v>include</v>
      </c>
      <c r="P357" s="1">
        <f>IF(O357="include",IF(AE357&gt;0,1+MAX(P358:P$2005),0),0)</f>
        <v>0</v>
      </c>
      <c r="Q357" s="1">
        <f>IF(AND(ISBLANK(AA356),AE356=0),0,(IF(MAX(Q358:Q$2005)&gt;0,0,ROW(R357))))</f>
        <v>0</v>
      </c>
      <c r="R357" s="1">
        <f>IF($O357="include",IF(AF357&gt;0,1+MAX(R358:R$2005),0),0)</f>
        <v>0</v>
      </c>
      <c r="S357" s="1">
        <f>IF($O357="include",IF(AG357&gt;0,1+MAX(S358:S$2005),0),0)</f>
        <v>0</v>
      </c>
      <c r="T357" s="1">
        <f>IF($O357="include",IF(AH357&gt;0,1+MAX(T358:T$2005),0),0)</f>
        <v>0</v>
      </c>
      <c r="U357" s="1">
        <f>IF($O357="include",IF(AI357&gt;0,1+MAX(U358:U$2005),0),0)</f>
        <v>0</v>
      </c>
      <c r="V357" s="1">
        <f>IF($O357="include",IF(AJ357&gt;0,1+MAX(V358:V$2005),0),0)</f>
        <v>0</v>
      </c>
      <c r="W357" s="1">
        <f>IF($O357="include",IF(AK357&gt;0,1+MAX(W358:W$2005),0),0)</f>
        <v>0</v>
      </c>
      <c r="X357" s="1">
        <f>IF($O357="include",IF(AL357&gt;0,1+MAX(X358:X$2005),0),0)</f>
        <v>0</v>
      </c>
      <c r="Y357" s="22" t="str">
        <f t="shared" si="92"/>
        <v xml:space="preserve">1 - </v>
      </c>
      <c r="AA357" s="42"/>
      <c r="AB357" s="43"/>
      <c r="AC357" s="43"/>
      <c r="AD357" s="44"/>
      <c r="AE357" s="11">
        <f t="shared" si="93"/>
        <v>0</v>
      </c>
      <c r="AF357" s="41"/>
      <c r="AG357" s="41"/>
      <c r="AH357" s="41"/>
      <c r="AI357" s="41"/>
      <c r="AJ357" s="41"/>
      <c r="AK357" s="41"/>
      <c r="AL357" s="41"/>
      <c r="BA357" s="1">
        <f t="shared" si="94"/>
        <v>0</v>
      </c>
      <c r="BB357" s="1">
        <f t="shared" si="95"/>
        <v>0</v>
      </c>
      <c r="BC357" s="1" t="str">
        <f t="shared" si="96"/>
        <v>No</v>
      </c>
      <c r="BD357" s="1">
        <f t="shared" si="97"/>
        <v>0</v>
      </c>
      <c r="BE357" s="1">
        <f t="shared" si="98"/>
        <v>0</v>
      </c>
      <c r="BF357" s="1">
        <f t="shared" si="99"/>
        <v>0</v>
      </c>
      <c r="BG357" s="1">
        <v>353</v>
      </c>
      <c r="BH357" s="1" t="e">
        <f t="shared" si="100"/>
        <v>#N/A</v>
      </c>
      <c r="BI357" s="1">
        <f t="shared" si="102"/>
        <v>2</v>
      </c>
      <c r="BJ357" s="1" t="e">
        <f t="shared" si="101"/>
        <v>#N/A</v>
      </c>
    </row>
    <row r="358" spans="1:62" x14ac:dyDescent="0.25">
      <c r="A358" s="1">
        <f t="shared" si="88"/>
        <v>1</v>
      </c>
      <c r="B358" s="1">
        <f>IF(YEAR(AD358)=$B$3,YEAR('Apartment Expenses'!AD358)&amp;" - "&amp;'Apartment Expenses'!AC358,0)</f>
        <v>0</v>
      </c>
      <c r="C358" s="1">
        <f t="shared" si="89"/>
        <v>0</v>
      </c>
      <c r="E358" s="1">
        <v>354</v>
      </c>
      <c r="F358" s="1">
        <f t="shared" si="90"/>
        <v>1</v>
      </c>
      <c r="G358" s="1">
        <f t="shared" si="86"/>
        <v>0</v>
      </c>
      <c r="H358" s="1">
        <f t="shared" si="87"/>
        <v>0</v>
      </c>
      <c r="J358" s="1" t="str">
        <f t="shared" si="91"/>
        <v>1900</v>
      </c>
      <c r="M358" s="1">
        <f>HLOOKUP('Expense History'!$AD$3,$P$4:$X$2004,ROW('Apartment Expenses'!L358)-3,0)</f>
        <v>0</v>
      </c>
      <c r="N358" s="1">
        <f>IF('Expense History'!$AD$3=Data!$G$4,'Apartment Expenses'!AE358,HLOOKUP('Expense History'!$AD$3,'Apartment Expenses'!$AE$4:$AL$2004,(ROW('Apartment Expenses'!M358)-3)))</f>
        <v>0</v>
      </c>
      <c r="O358" s="1" t="str">
        <f>IF($O$2="ALL",IF(VLOOKUP(AA358,'Expense History'!$AA$6:$AB$36,2,0)="x","include",0),IF(AND(VLOOKUP(AA358,'Expense History'!$AA$6:$AB$36,2,0)="x",AC358=$O$2),"include",0))</f>
        <v>include</v>
      </c>
      <c r="P358" s="1">
        <f>IF(O358="include",IF(AE358&gt;0,1+MAX(P359:P$2005),0),0)</f>
        <v>0</v>
      </c>
      <c r="Q358" s="1">
        <f>IF(AND(ISBLANK(AA357),AE357=0),0,(IF(MAX(Q359:Q$2005)&gt;0,0,ROW(R358))))</f>
        <v>0</v>
      </c>
      <c r="R358" s="1">
        <f>IF($O358="include",IF(AF358&gt;0,1+MAX(R359:R$2005),0),0)</f>
        <v>0</v>
      </c>
      <c r="S358" s="1">
        <f>IF($O358="include",IF(AG358&gt;0,1+MAX(S359:S$2005),0),0)</f>
        <v>0</v>
      </c>
      <c r="T358" s="1">
        <f>IF($O358="include",IF(AH358&gt;0,1+MAX(T359:T$2005),0),0)</f>
        <v>0</v>
      </c>
      <c r="U358" s="1">
        <f>IF($O358="include",IF(AI358&gt;0,1+MAX(U359:U$2005),0),0)</f>
        <v>0</v>
      </c>
      <c r="V358" s="1">
        <f>IF($O358="include",IF(AJ358&gt;0,1+MAX(V359:V$2005),0),0)</f>
        <v>0</v>
      </c>
      <c r="W358" s="1">
        <f>IF($O358="include",IF(AK358&gt;0,1+MAX(W359:W$2005),0),0)</f>
        <v>0</v>
      </c>
      <c r="X358" s="1">
        <f>IF($O358="include",IF(AL358&gt;0,1+MAX(X359:X$2005),0),0)</f>
        <v>0</v>
      </c>
      <c r="Y358" s="22" t="str">
        <f t="shared" si="92"/>
        <v xml:space="preserve">1 - </v>
      </c>
      <c r="AA358" s="42"/>
      <c r="AB358" s="43"/>
      <c r="AC358" s="43"/>
      <c r="AD358" s="44"/>
      <c r="AE358" s="11">
        <f t="shared" si="93"/>
        <v>0</v>
      </c>
      <c r="AF358" s="41"/>
      <c r="AG358" s="41"/>
      <c r="AH358" s="41"/>
      <c r="AI358" s="41"/>
      <c r="AJ358" s="41"/>
      <c r="AK358" s="41"/>
      <c r="AL358" s="41"/>
      <c r="BA358" s="1">
        <f t="shared" si="94"/>
        <v>0</v>
      </c>
      <c r="BB358" s="1">
        <f t="shared" si="95"/>
        <v>0</v>
      </c>
      <c r="BC358" s="1" t="str">
        <f t="shared" si="96"/>
        <v>No</v>
      </c>
      <c r="BD358" s="1">
        <f t="shared" si="97"/>
        <v>0</v>
      </c>
      <c r="BE358" s="1">
        <f t="shared" si="98"/>
        <v>0</v>
      </c>
      <c r="BF358" s="1">
        <f t="shared" si="99"/>
        <v>0</v>
      </c>
      <c r="BG358" s="1">
        <v>354</v>
      </c>
      <c r="BH358" s="1" t="e">
        <f t="shared" si="100"/>
        <v>#N/A</v>
      </c>
      <c r="BI358" s="1">
        <f t="shared" si="102"/>
        <v>2</v>
      </c>
      <c r="BJ358" s="1" t="e">
        <f t="shared" si="101"/>
        <v>#N/A</v>
      </c>
    </row>
    <row r="359" spans="1:62" x14ac:dyDescent="0.25">
      <c r="A359" s="1">
        <f t="shared" si="88"/>
        <v>1</v>
      </c>
      <c r="B359" s="1">
        <f>IF(YEAR(AD359)=$B$3,YEAR('Apartment Expenses'!AD359)&amp;" - "&amp;'Apartment Expenses'!AC359,0)</f>
        <v>0</v>
      </c>
      <c r="C359" s="1">
        <f t="shared" si="89"/>
        <v>0</v>
      </c>
      <c r="E359" s="1">
        <v>355</v>
      </c>
      <c r="F359" s="1">
        <f t="shared" si="90"/>
        <v>1</v>
      </c>
      <c r="G359" s="1">
        <f t="shared" si="86"/>
        <v>0</v>
      </c>
      <c r="H359" s="1">
        <f t="shared" si="87"/>
        <v>0</v>
      </c>
      <c r="J359" s="1" t="str">
        <f t="shared" si="91"/>
        <v>1900</v>
      </c>
      <c r="M359" s="1">
        <f>HLOOKUP('Expense History'!$AD$3,$P$4:$X$2004,ROW('Apartment Expenses'!L359)-3,0)</f>
        <v>0</v>
      </c>
      <c r="N359" s="1">
        <f>IF('Expense History'!$AD$3=Data!$G$4,'Apartment Expenses'!AE359,HLOOKUP('Expense History'!$AD$3,'Apartment Expenses'!$AE$4:$AL$2004,(ROW('Apartment Expenses'!M359)-3)))</f>
        <v>0</v>
      </c>
      <c r="O359" s="1" t="str">
        <f>IF($O$2="ALL",IF(VLOOKUP(AA359,'Expense History'!$AA$6:$AB$36,2,0)="x","include",0),IF(AND(VLOOKUP(AA359,'Expense History'!$AA$6:$AB$36,2,0)="x",AC359=$O$2),"include",0))</f>
        <v>include</v>
      </c>
      <c r="P359" s="1">
        <f>IF(O359="include",IF(AE359&gt;0,1+MAX(P360:P$2005),0),0)</f>
        <v>0</v>
      </c>
      <c r="Q359" s="1">
        <f>IF(AND(ISBLANK(AA358),AE358=0),0,(IF(MAX(Q360:Q$2005)&gt;0,0,ROW(R359))))</f>
        <v>0</v>
      </c>
      <c r="R359" s="1">
        <f>IF($O359="include",IF(AF359&gt;0,1+MAX(R360:R$2005),0),0)</f>
        <v>0</v>
      </c>
      <c r="S359" s="1">
        <f>IF($O359="include",IF(AG359&gt;0,1+MAX(S360:S$2005),0),0)</f>
        <v>0</v>
      </c>
      <c r="T359" s="1">
        <f>IF($O359="include",IF(AH359&gt;0,1+MAX(T360:T$2005),0),0)</f>
        <v>0</v>
      </c>
      <c r="U359" s="1">
        <f>IF($O359="include",IF(AI359&gt;0,1+MAX(U360:U$2005),0),0)</f>
        <v>0</v>
      </c>
      <c r="V359" s="1">
        <f>IF($O359="include",IF(AJ359&gt;0,1+MAX(V360:V$2005),0),0)</f>
        <v>0</v>
      </c>
      <c r="W359" s="1">
        <f>IF($O359="include",IF(AK359&gt;0,1+MAX(W360:W$2005),0),0)</f>
        <v>0</v>
      </c>
      <c r="X359" s="1">
        <f>IF($O359="include",IF(AL359&gt;0,1+MAX(X360:X$2005),0),0)</f>
        <v>0</v>
      </c>
      <c r="Y359" s="22" t="str">
        <f t="shared" si="92"/>
        <v xml:space="preserve">1 - </v>
      </c>
      <c r="AA359" s="42"/>
      <c r="AB359" s="43"/>
      <c r="AC359" s="43"/>
      <c r="AD359" s="44"/>
      <c r="AE359" s="11">
        <f t="shared" si="93"/>
        <v>0</v>
      </c>
      <c r="AF359" s="41"/>
      <c r="AG359" s="41"/>
      <c r="AH359" s="41"/>
      <c r="AI359" s="41"/>
      <c r="AJ359" s="41"/>
      <c r="AK359" s="41"/>
      <c r="AL359" s="41"/>
      <c r="BA359" s="1">
        <f t="shared" si="94"/>
        <v>0</v>
      </c>
      <c r="BB359" s="1">
        <f t="shared" si="95"/>
        <v>0</v>
      </c>
      <c r="BC359" s="1" t="str">
        <f t="shared" si="96"/>
        <v>No</v>
      </c>
      <c r="BD359" s="1">
        <f t="shared" si="97"/>
        <v>0</v>
      </c>
      <c r="BE359" s="1">
        <f t="shared" si="98"/>
        <v>0</v>
      </c>
      <c r="BF359" s="1">
        <f t="shared" si="99"/>
        <v>0</v>
      </c>
      <c r="BG359" s="1">
        <v>355</v>
      </c>
      <c r="BH359" s="1" t="e">
        <f t="shared" si="100"/>
        <v>#N/A</v>
      </c>
      <c r="BI359" s="1">
        <f t="shared" si="102"/>
        <v>2</v>
      </c>
      <c r="BJ359" s="1" t="e">
        <f t="shared" si="101"/>
        <v>#N/A</v>
      </c>
    </row>
    <row r="360" spans="1:62" x14ac:dyDescent="0.25">
      <c r="A360" s="1">
        <f t="shared" si="88"/>
        <v>1</v>
      </c>
      <c r="B360" s="1">
        <f>IF(YEAR(AD360)=$B$3,YEAR('Apartment Expenses'!AD360)&amp;" - "&amp;'Apartment Expenses'!AC360,0)</f>
        <v>0</v>
      </c>
      <c r="C360" s="1">
        <f t="shared" si="89"/>
        <v>0</v>
      </c>
      <c r="E360" s="1">
        <v>356</v>
      </c>
      <c r="F360" s="1">
        <f t="shared" si="90"/>
        <v>1</v>
      </c>
      <c r="G360" s="1">
        <f t="shared" si="86"/>
        <v>0</v>
      </c>
      <c r="H360" s="1">
        <f t="shared" si="87"/>
        <v>0</v>
      </c>
      <c r="J360" s="1" t="str">
        <f t="shared" si="91"/>
        <v>1900</v>
      </c>
      <c r="M360" s="1">
        <f>HLOOKUP('Expense History'!$AD$3,$P$4:$X$2004,ROW('Apartment Expenses'!L360)-3,0)</f>
        <v>0</v>
      </c>
      <c r="N360" s="1">
        <f>IF('Expense History'!$AD$3=Data!$G$4,'Apartment Expenses'!AE360,HLOOKUP('Expense History'!$AD$3,'Apartment Expenses'!$AE$4:$AL$2004,(ROW('Apartment Expenses'!M360)-3)))</f>
        <v>0</v>
      </c>
      <c r="O360" s="1" t="str">
        <f>IF($O$2="ALL",IF(VLOOKUP(AA360,'Expense History'!$AA$6:$AB$36,2,0)="x","include",0),IF(AND(VLOOKUP(AA360,'Expense History'!$AA$6:$AB$36,2,0)="x",AC360=$O$2),"include",0))</f>
        <v>include</v>
      </c>
      <c r="P360" s="1">
        <f>IF(O360="include",IF(AE360&gt;0,1+MAX(P361:P$2005),0),0)</f>
        <v>0</v>
      </c>
      <c r="Q360" s="1">
        <f>IF(AND(ISBLANK(AA359),AE359=0),0,(IF(MAX(Q361:Q$2005)&gt;0,0,ROW(R360))))</f>
        <v>0</v>
      </c>
      <c r="R360" s="1">
        <f>IF($O360="include",IF(AF360&gt;0,1+MAX(R361:R$2005),0),0)</f>
        <v>0</v>
      </c>
      <c r="S360" s="1">
        <f>IF($O360="include",IF(AG360&gt;0,1+MAX(S361:S$2005),0),0)</f>
        <v>0</v>
      </c>
      <c r="T360" s="1">
        <f>IF($O360="include",IF(AH360&gt;0,1+MAX(T361:T$2005),0),0)</f>
        <v>0</v>
      </c>
      <c r="U360" s="1">
        <f>IF($O360="include",IF(AI360&gt;0,1+MAX(U361:U$2005),0),0)</f>
        <v>0</v>
      </c>
      <c r="V360" s="1">
        <f>IF($O360="include",IF(AJ360&gt;0,1+MAX(V361:V$2005),0),0)</f>
        <v>0</v>
      </c>
      <c r="W360" s="1">
        <f>IF($O360="include",IF(AK360&gt;0,1+MAX(W361:W$2005),0),0)</f>
        <v>0</v>
      </c>
      <c r="X360" s="1">
        <f>IF($O360="include",IF(AL360&gt;0,1+MAX(X361:X$2005),0),0)</f>
        <v>0</v>
      </c>
      <c r="Y360" s="22" t="str">
        <f t="shared" si="92"/>
        <v xml:space="preserve">1 - </v>
      </c>
      <c r="AA360" s="42"/>
      <c r="AB360" s="43"/>
      <c r="AC360" s="43"/>
      <c r="AD360" s="44"/>
      <c r="AE360" s="11">
        <f t="shared" si="93"/>
        <v>0</v>
      </c>
      <c r="AF360" s="41"/>
      <c r="AG360" s="41"/>
      <c r="AH360" s="41"/>
      <c r="AI360" s="41"/>
      <c r="AJ360" s="41"/>
      <c r="AK360" s="41"/>
      <c r="AL360" s="41"/>
      <c r="BA360" s="1">
        <f t="shared" si="94"/>
        <v>0</v>
      </c>
      <c r="BB360" s="1">
        <f t="shared" si="95"/>
        <v>0</v>
      </c>
      <c r="BC360" s="1" t="str">
        <f t="shared" si="96"/>
        <v>No</v>
      </c>
      <c r="BD360" s="1">
        <f t="shared" si="97"/>
        <v>0</v>
      </c>
      <c r="BE360" s="1">
        <f t="shared" si="98"/>
        <v>0</v>
      </c>
      <c r="BF360" s="1">
        <f t="shared" si="99"/>
        <v>0</v>
      </c>
      <c r="BG360" s="1">
        <v>356</v>
      </c>
      <c r="BH360" s="1" t="e">
        <f t="shared" si="100"/>
        <v>#N/A</v>
      </c>
      <c r="BI360" s="1">
        <f t="shared" si="102"/>
        <v>2</v>
      </c>
      <c r="BJ360" s="1" t="e">
        <f t="shared" si="101"/>
        <v>#N/A</v>
      </c>
    </row>
    <row r="361" spans="1:62" x14ac:dyDescent="0.25">
      <c r="A361" s="1">
        <f t="shared" si="88"/>
        <v>1</v>
      </c>
      <c r="B361" s="1">
        <f>IF(YEAR(AD361)=$B$3,YEAR('Apartment Expenses'!AD361)&amp;" - "&amp;'Apartment Expenses'!AC361,0)</f>
        <v>0</v>
      </c>
      <c r="C361" s="1">
        <f t="shared" si="89"/>
        <v>0</v>
      </c>
      <c r="E361" s="1">
        <v>357</v>
      </c>
      <c r="F361" s="1">
        <f t="shared" si="90"/>
        <v>1</v>
      </c>
      <c r="G361" s="1">
        <f t="shared" si="86"/>
        <v>0</v>
      </c>
      <c r="H361" s="1">
        <f t="shared" si="87"/>
        <v>0</v>
      </c>
      <c r="J361" s="1" t="str">
        <f t="shared" si="91"/>
        <v>1900</v>
      </c>
      <c r="M361" s="1">
        <f>HLOOKUP('Expense History'!$AD$3,$P$4:$X$2004,ROW('Apartment Expenses'!L361)-3,0)</f>
        <v>0</v>
      </c>
      <c r="N361" s="1">
        <f>IF('Expense History'!$AD$3=Data!$G$4,'Apartment Expenses'!AE361,HLOOKUP('Expense History'!$AD$3,'Apartment Expenses'!$AE$4:$AL$2004,(ROW('Apartment Expenses'!M361)-3)))</f>
        <v>0</v>
      </c>
      <c r="O361" s="1" t="str">
        <f>IF($O$2="ALL",IF(VLOOKUP(AA361,'Expense History'!$AA$6:$AB$36,2,0)="x","include",0),IF(AND(VLOOKUP(AA361,'Expense History'!$AA$6:$AB$36,2,0)="x",AC361=$O$2),"include",0))</f>
        <v>include</v>
      </c>
      <c r="P361" s="1">
        <f>IF(O361="include",IF(AE361&gt;0,1+MAX(P362:P$2005),0),0)</f>
        <v>0</v>
      </c>
      <c r="Q361" s="1">
        <f>IF(AND(ISBLANK(AA360),AE360=0),0,(IF(MAX(Q362:Q$2005)&gt;0,0,ROW(R361))))</f>
        <v>0</v>
      </c>
      <c r="R361" s="1">
        <f>IF($O361="include",IF(AF361&gt;0,1+MAX(R362:R$2005),0),0)</f>
        <v>0</v>
      </c>
      <c r="S361" s="1">
        <f>IF($O361="include",IF(AG361&gt;0,1+MAX(S362:S$2005),0),0)</f>
        <v>0</v>
      </c>
      <c r="T361" s="1">
        <f>IF($O361="include",IF(AH361&gt;0,1+MAX(T362:T$2005),0),0)</f>
        <v>0</v>
      </c>
      <c r="U361" s="1">
        <f>IF($O361="include",IF(AI361&gt;0,1+MAX(U362:U$2005),0),0)</f>
        <v>0</v>
      </c>
      <c r="V361" s="1">
        <f>IF($O361="include",IF(AJ361&gt;0,1+MAX(V362:V$2005),0),0)</f>
        <v>0</v>
      </c>
      <c r="W361" s="1">
        <f>IF($O361="include",IF(AK361&gt;0,1+MAX(W362:W$2005),0),0)</f>
        <v>0</v>
      </c>
      <c r="X361" s="1">
        <f>IF($O361="include",IF(AL361&gt;0,1+MAX(X362:X$2005),0),0)</f>
        <v>0</v>
      </c>
      <c r="Y361" s="22" t="str">
        <f t="shared" si="92"/>
        <v xml:space="preserve">1 - </v>
      </c>
      <c r="AA361" s="42"/>
      <c r="AB361" s="43"/>
      <c r="AC361" s="43"/>
      <c r="AD361" s="44"/>
      <c r="AE361" s="11">
        <f t="shared" si="93"/>
        <v>0</v>
      </c>
      <c r="AF361" s="41"/>
      <c r="AG361" s="41"/>
      <c r="AH361" s="41"/>
      <c r="AI361" s="41"/>
      <c r="AJ361" s="41"/>
      <c r="AK361" s="41"/>
      <c r="AL361" s="41"/>
      <c r="BA361" s="1">
        <f t="shared" si="94"/>
        <v>0</v>
      </c>
      <c r="BB361" s="1">
        <f t="shared" si="95"/>
        <v>0</v>
      </c>
      <c r="BC361" s="1" t="str">
        <f t="shared" si="96"/>
        <v>No</v>
      </c>
      <c r="BD361" s="1">
        <f t="shared" si="97"/>
        <v>0</v>
      </c>
      <c r="BE361" s="1">
        <f t="shared" si="98"/>
        <v>0</v>
      </c>
      <c r="BF361" s="1">
        <f t="shared" si="99"/>
        <v>0</v>
      </c>
      <c r="BG361" s="1">
        <v>357</v>
      </c>
      <c r="BH361" s="1" t="e">
        <f t="shared" si="100"/>
        <v>#N/A</v>
      </c>
      <c r="BI361" s="1">
        <f t="shared" si="102"/>
        <v>2</v>
      </c>
      <c r="BJ361" s="1" t="e">
        <f t="shared" si="101"/>
        <v>#N/A</v>
      </c>
    </row>
    <row r="362" spans="1:62" x14ac:dyDescent="0.25">
      <c r="A362" s="1">
        <f t="shared" si="88"/>
        <v>1</v>
      </c>
      <c r="B362" s="1">
        <f>IF(YEAR(AD362)=$B$3,YEAR('Apartment Expenses'!AD362)&amp;" - "&amp;'Apartment Expenses'!AC362,0)</f>
        <v>0</v>
      </c>
      <c r="C362" s="1">
        <f t="shared" si="89"/>
        <v>0</v>
      </c>
      <c r="E362" s="1">
        <v>358</v>
      </c>
      <c r="F362" s="1">
        <f t="shared" si="90"/>
        <v>1</v>
      </c>
      <c r="G362" s="1">
        <f t="shared" si="86"/>
        <v>0</v>
      </c>
      <c r="H362" s="1">
        <f t="shared" si="87"/>
        <v>0</v>
      </c>
      <c r="J362" s="1" t="str">
        <f t="shared" si="91"/>
        <v>1900</v>
      </c>
      <c r="M362" s="1">
        <f>HLOOKUP('Expense History'!$AD$3,$P$4:$X$2004,ROW('Apartment Expenses'!L362)-3,0)</f>
        <v>0</v>
      </c>
      <c r="N362" s="1">
        <f>IF('Expense History'!$AD$3=Data!$G$4,'Apartment Expenses'!AE362,HLOOKUP('Expense History'!$AD$3,'Apartment Expenses'!$AE$4:$AL$2004,(ROW('Apartment Expenses'!M362)-3)))</f>
        <v>0</v>
      </c>
      <c r="O362" s="1" t="str">
        <f>IF($O$2="ALL",IF(VLOOKUP(AA362,'Expense History'!$AA$6:$AB$36,2,0)="x","include",0),IF(AND(VLOOKUP(AA362,'Expense History'!$AA$6:$AB$36,2,0)="x",AC362=$O$2),"include",0))</f>
        <v>include</v>
      </c>
      <c r="P362" s="1">
        <f>IF(O362="include",IF(AE362&gt;0,1+MAX(P363:P$2005),0),0)</f>
        <v>0</v>
      </c>
      <c r="Q362" s="1">
        <f>IF(AND(ISBLANK(AA361),AE361=0),0,(IF(MAX(Q363:Q$2005)&gt;0,0,ROW(R362))))</f>
        <v>0</v>
      </c>
      <c r="R362" s="1">
        <f>IF($O362="include",IF(AF362&gt;0,1+MAX(R363:R$2005),0),0)</f>
        <v>0</v>
      </c>
      <c r="S362" s="1">
        <f>IF($O362="include",IF(AG362&gt;0,1+MAX(S363:S$2005),0),0)</f>
        <v>0</v>
      </c>
      <c r="T362" s="1">
        <f>IF($O362="include",IF(AH362&gt;0,1+MAX(T363:T$2005),0),0)</f>
        <v>0</v>
      </c>
      <c r="U362" s="1">
        <f>IF($O362="include",IF(AI362&gt;0,1+MAX(U363:U$2005),0),0)</f>
        <v>0</v>
      </c>
      <c r="V362" s="1">
        <f>IF($O362="include",IF(AJ362&gt;0,1+MAX(V363:V$2005),0),0)</f>
        <v>0</v>
      </c>
      <c r="W362" s="1">
        <f>IF($O362="include",IF(AK362&gt;0,1+MAX(W363:W$2005),0),0)</f>
        <v>0</v>
      </c>
      <c r="X362" s="1">
        <f>IF($O362="include",IF(AL362&gt;0,1+MAX(X363:X$2005),0),0)</f>
        <v>0</v>
      </c>
      <c r="Y362" s="22" t="str">
        <f t="shared" si="92"/>
        <v xml:space="preserve">1 - </v>
      </c>
      <c r="AA362" s="42"/>
      <c r="AB362" s="43"/>
      <c r="AC362" s="43"/>
      <c r="AD362" s="44"/>
      <c r="AE362" s="11">
        <f t="shared" si="93"/>
        <v>0</v>
      </c>
      <c r="AF362" s="41"/>
      <c r="AG362" s="41"/>
      <c r="AH362" s="41"/>
      <c r="AI362" s="41"/>
      <c r="AJ362" s="41"/>
      <c r="AK362" s="41"/>
      <c r="AL362" s="41"/>
      <c r="BA362" s="1">
        <f t="shared" si="94"/>
        <v>0</v>
      </c>
      <c r="BB362" s="1">
        <f t="shared" si="95"/>
        <v>0</v>
      </c>
      <c r="BC362" s="1" t="str">
        <f t="shared" si="96"/>
        <v>No</v>
      </c>
      <c r="BD362" s="1">
        <f t="shared" si="97"/>
        <v>0</v>
      </c>
      <c r="BE362" s="1">
        <f t="shared" si="98"/>
        <v>0</v>
      </c>
      <c r="BF362" s="1">
        <f t="shared" si="99"/>
        <v>0</v>
      </c>
      <c r="BG362" s="1">
        <v>358</v>
      </c>
      <c r="BH362" s="1" t="e">
        <f t="shared" si="100"/>
        <v>#N/A</v>
      </c>
      <c r="BI362" s="1">
        <f t="shared" si="102"/>
        <v>2</v>
      </c>
      <c r="BJ362" s="1" t="e">
        <f t="shared" si="101"/>
        <v>#N/A</v>
      </c>
    </row>
    <row r="363" spans="1:62" x14ac:dyDescent="0.25">
      <c r="A363" s="1">
        <f t="shared" si="88"/>
        <v>1</v>
      </c>
      <c r="B363" s="1">
        <f>IF(YEAR(AD363)=$B$3,YEAR('Apartment Expenses'!AD363)&amp;" - "&amp;'Apartment Expenses'!AC363,0)</f>
        <v>0</v>
      </c>
      <c r="C363" s="1">
        <f t="shared" si="89"/>
        <v>0</v>
      </c>
      <c r="E363" s="1">
        <v>359</v>
      </c>
      <c r="F363" s="1">
        <f t="shared" si="90"/>
        <v>1</v>
      </c>
      <c r="G363" s="1">
        <f t="shared" si="86"/>
        <v>0</v>
      </c>
      <c r="H363" s="1">
        <f t="shared" si="87"/>
        <v>0</v>
      </c>
      <c r="J363" s="1" t="str">
        <f t="shared" si="91"/>
        <v>1900</v>
      </c>
      <c r="M363" s="1">
        <f>HLOOKUP('Expense History'!$AD$3,$P$4:$X$2004,ROW('Apartment Expenses'!L363)-3,0)</f>
        <v>0</v>
      </c>
      <c r="N363" s="1">
        <f>IF('Expense History'!$AD$3=Data!$G$4,'Apartment Expenses'!AE363,HLOOKUP('Expense History'!$AD$3,'Apartment Expenses'!$AE$4:$AL$2004,(ROW('Apartment Expenses'!M363)-3)))</f>
        <v>0</v>
      </c>
      <c r="O363" s="1" t="str">
        <f>IF($O$2="ALL",IF(VLOOKUP(AA363,'Expense History'!$AA$6:$AB$36,2,0)="x","include",0),IF(AND(VLOOKUP(AA363,'Expense History'!$AA$6:$AB$36,2,0)="x",AC363=$O$2),"include",0))</f>
        <v>include</v>
      </c>
      <c r="P363" s="1">
        <f>IF(O363="include",IF(AE363&gt;0,1+MAX(P364:P$2005),0),0)</f>
        <v>0</v>
      </c>
      <c r="Q363" s="1">
        <f>IF(AND(ISBLANK(AA362),AE362=0),0,(IF(MAX(Q364:Q$2005)&gt;0,0,ROW(R363))))</f>
        <v>0</v>
      </c>
      <c r="R363" s="1">
        <f>IF($O363="include",IF(AF363&gt;0,1+MAX(R364:R$2005),0),0)</f>
        <v>0</v>
      </c>
      <c r="S363" s="1">
        <f>IF($O363="include",IF(AG363&gt;0,1+MAX(S364:S$2005),0),0)</f>
        <v>0</v>
      </c>
      <c r="T363" s="1">
        <f>IF($O363="include",IF(AH363&gt;0,1+MAX(T364:T$2005),0),0)</f>
        <v>0</v>
      </c>
      <c r="U363" s="1">
        <f>IF($O363="include",IF(AI363&gt;0,1+MAX(U364:U$2005),0),0)</f>
        <v>0</v>
      </c>
      <c r="V363" s="1">
        <f>IF($O363="include",IF(AJ363&gt;0,1+MAX(V364:V$2005),0),0)</f>
        <v>0</v>
      </c>
      <c r="W363" s="1">
        <f>IF($O363="include",IF(AK363&gt;0,1+MAX(W364:W$2005),0),0)</f>
        <v>0</v>
      </c>
      <c r="X363" s="1">
        <f>IF($O363="include",IF(AL363&gt;0,1+MAX(X364:X$2005),0),0)</f>
        <v>0</v>
      </c>
      <c r="Y363" s="22" t="str">
        <f t="shared" si="92"/>
        <v xml:space="preserve">1 - </v>
      </c>
      <c r="AA363" s="42"/>
      <c r="AB363" s="43"/>
      <c r="AC363" s="43"/>
      <c r="AD363" s="44"/>
      <c r="AE363" s="11">
        <f t="shared" si="93"/>
        <v>0</v>
      </c>
      <c r="AF363" s="41"/>
      <c r="AG363" s="41"/>
      <c r="AH363" s="41"/>
      <c r="AI363" s="41"/>
      <c r="AJ363" s="41"/>
      <c r="AK363" s="41"/>
      <c r="AL363" s="41"/>
      <c r="BA363" s="1">
        <f t="shared" si="94"/>
        <v>0</v>
      </c>
      <c r="BB363" s="1">
        <f t="shared" si="95"/>
        <v>0</v>
      </c>
      <c r="BC363" s="1" t="str">
        <f t="shared" si="96"/>
        <v>No</v>
      </c>
      <c r="BD363" s="1">
        <f t="shared" si="97"/>
        <v>0</v>
      </c>
      <c r="BE363" s="1">
        <f t="shared" si="98"/>
        <v>0</v>
      </c>
      <c r="BF363" s="1">
        <f t="shared" si="99"/>
        <v>0</v>
      </c>
      <c r="BG363" s="1">
        <v>359</v>
      </c>
      <c r="BH363" s="1" t="e">
        <f t="shared" si="100"/>
        <v>#N/A</v>
      </c>
      <c r="BI363" s="1">
        <f t="shared" si="102"/>
        <v>2</v>
      </c>
      <c r="BJ363" s="1" t="e">
        <f t="shared" si="101"/>
        <v>#N/A</v>
      </c>
    </row>
    <row r="364" spans="1:62" x14ac:dyDescent="0.25">
      <c r="A364" s="1">
        <f t="shared" si="88"/>
        <v>1</v>
      </c>
      <c r="B364" s="1">
        <f>IF(YEAR(AD364)=$B$3,YEAR('Apartment Expenses'!AD364)&amp;" - "&amp;'Apartment Expenses'!AC364,0)</f>
        <v>0</v>
      </c>
      <c r="C364" s="1">
        <f t="shared" si="89"/>
        <v>0</v>
      </c>
      <c r="E364" s="1">
        <v>360</v>
      </c>
      <c r="F364" s="1">
        <f t="shared" si="90"/>
        <v>1</v>
      </c>
      <c r="G364" s="1">
        <f t="shared" si="86"/>
        <v>0</v>
      </c>
      <c r="H364" s="1">
        <f t="shared" si="87"/>
        <v>0</v>
      </c>
      <c r="J364" s="1" t="str">
        <f t="shared" si="91"/>
        <v>1900</v>
      </c>
      <c r="M364" s="1">
        <f>HLOOKUP('Expense History'!$AD$3,$P$4:$X$2004,ROW('Apartment Expenses'!L364)-3,0)</f>
        <v>0</v>
      </c>
      <c r="N364" s="1">
        <f>IF('Expense History'!$AD$3=Data!$G$4,'Apartment Expenses'!AE364,HLOOKUP('Expense History'!$AD$3,'Apartment Expenses'!$AE$4:$AL$2004,(ROW('Apartment Expenses'!M364)-3)))</f>
        <v>0</v>
      </c>
      <c r="O364" s="1" t="str">
        <f>IF($O$2="ALL",IF(VLOOKUP(AA364,'Expense History'!$AA$6:$AB$36,2,0)="x","include",0),IF(AND(VLOOKUP(AA364,'Expense History'!$AA$6:$AB$36,2,0)="x",AC364=$O$2),"include",0))</f>
        <v>include</v>
      </c>
      <c r="P364" s="1">
        <f>IF(O364="include",IF(AE364&gt;0,1+MAX(P365:P$2005),0),0)</f>
        <v>0</v>
      </c>
      <c r="Q364" s="1">
        <f>IF(AND(ISBLANK(AA363),AE363=0),0,(IF(MAX(Q365:Q$2005)&gt;0,0,ROW(R364))))</f>
        <v>0</v>
      </c>
      <c r="R364" s="1">
        <f>IF($O364="include",IF(AF364&gt;0,1+MAX(R365:R$2005),0),0)</f>
        <v>0</v>
      </c>
      <c r="S364" s="1">
        <f>IF($O364="include",IF(AG364&gt;0,1+MAX(S365:S$2005),0),0)</f>
        <v>0</v>
      </c>
      <c r="T364" s="1">
        <f>IF($O364="include",IF(AH364&gt;0,1+MAX(T365:T$2005),0),0)</f>
        <v>0</v>
      </c>
      <c r="U364" s="1">
        <f>IF($O364="include",IF(AI364&gt;0,1+MAX(U365:U$2005),0),0)</f>
        <v>0</v>
      </c>
      <c r="V364" s="1">
        <f>IF($O364="include",IF(AJ364&gt;0,1+MAX(V365:V$2005),0),0)</f>
        <v>0</v>
      </c>
      <c r="W364" s="1">
        <f>IF($O364="include",IF(AK364&gt;0,1+MAX(W365:W$2005),0),0)</f>
        <v>0</v>
      </c>
      <c r="X364" s="1">
        <f>IF($O364="include",IF(AL364&gt;0,1+MAX(X365:X$2005),0),0)</f>
        <v>0</v>
      </c>
      <c r="Y364" s="22" t="str">
        <f t="shared" si="92"/>
        <v xml:space="preserve">1 - </v>
      </c>
      <c r="AA364" s="42"/>
      <c r="AB364" s="43"/>
      <c r="AC364" s="43"/>
      <c r="AD364" s="44"/>
      <c r="AE364" s="11">
        <f t="shared" si="93"/>
        <v>0</v>
      </c>
      <c r="AF364" s="41"/>
      <c r="AG364" s="41"/>
      <c r="AH364" s="41"/>
      <c r="AI364" s="41"/>
      <c r="AJ364" s="41"/>
      <c r="AK364" s="41"/>
      <c r="AL364" s="41"/>
      <c r="BA364" s="1">
        <f t="shared" si="94"/>
        <v>0</v>
      </c>
      <c r="BB364" s="1">
        <f t="shared" si="95"/>
        <v>0</v>
      </c>
      <c r="BC364" s="1" t="str">
        <f t="shared" si="96"/>
        <v>No</v>
      </c>
      <c r="BD364" s="1">
        <f t="shared" si="97"/>
        <v>0</v>
      </c>
      <c r="BE364" s="1">
        <f t="shared" si="98"/>
        <v>0</v>
      </c>
      <c r="BF364" s="1">
        <f t="shared" si="99"/>
        <v>0</v>
      </c>
      <c r="BG364" s="1">
        <v>360</v>
      </c>
      <c r="BH364" s="1" t="e">
        <f t="shared" si="100"/>
        <v>#N/A</v>
      </c>
      <c r="BI364" s="1">
        <f t="shared" si="102"/>
        <v>2</v>
      </c>
      <c r="BJ364" s="1" t="e">
        <f t="shared" si="101"/>
        <v>#N/A</v>
      </c>
    </row>
    <row r="365" spans="1:62" x14ac:dyDescent="0.25">
      <c r="A365" s="1">
        <f t="shared" si="88"/>
        <v>1</v>
      </c>
      <c r="B365" s="1">
        <f>IF(YEAR(AD365)=$B$3,YEAR('Apartment Expenses'!AD365)&amp;" - "&amp;'Apartment Expenses'!AC365,0)</f>
        <v>0</v>
      </c>
      <c r="C365" s="1">
        <f t="shared" si="89"/>
        <v>0</v>
      </c>
      <c r="E365" s="1">
        <v>361</v>
      </c>
      <c r="F365" s="1">
        <f t="shared" si="90"/>
        <v>1</v>
      </c>
      <c r="G365" s="1">
        <f t="shared" si="86"/>
        <v>0</v>
      </c>
      <c r="H365" s="1">
        <f t="shared" si="87"/>
        <v>0</v>
      </c>
      <c r="J365" s="1" t="str">
        <f t="shared" si="91"/>
        <v>1900</v>
      </c>
      <c r="M365" s="1">
        <f>HLOOKUP('Expense History'!$AD$3,$P$4:$X$2004,ROW('Apartment Expenses'!L365)-3,0)</f>
        <v>0</v>
      </c>
      <c r="N365" s="1">
        <f>IF('Expense History'!$AD$3=Data!$G$4,'Apartment Expenses'!AE365,HLOOKUP('Expense History'!$AD$3,'Apartment Expenses'!$AE$4:$AL$2004,(ROW('Apartment Expenses'!M365)-3)))</f>
        <v>0</v>
      </c>
      <c r="O365" s="1" t="str">
        <f>IF($O$2="ALL",IF(VLOOKUP(AA365,'Expense History'!$AA$6:$AB$36,2,0)="x","include",0),IF(AND(VLOOKUP(AA365,'Expense History'!$AA$6:$AB$36,2,0)="x",AC365=$O$2),"include",0))</f>
        <v>include</v>
      </c>
      <c r="P365" s="1">
        <f>IF(O365="include",IF(AE365&gt;0,1+MAX(P366:P$2005),0),0)</f>
        <v>0</v>
      </c>
      <c r="Q365" s="1">
        <f>IF(AND(ISBLANK(AA364),AE364=0),0,(IF(MAX(Q366:Q$2005)&gt;0,0,ROW(R365))))</f>
        <v>0</v>
      </c>
      <c r="R365" s="1">
        <f>IF($O365="include",IF(AF365&gt;0,1+MAX(R366:R$2005),0),0)</f>
        <v>0</v>
      </c>
      <c r="S365" s="1">
        <f>IF($O365="include",IF(AG365&gt;0,1+MAX(S366:S$2005),0),0)</f>
        <v>0</v>
      </c>
      <c r="T365" s="1">
        <f>IF($O365="include",IF(AH365&gt;0,1+MAX(T366:T$2005),0),0)</f>
        <v>0</v>
      </c>
      <c r="U365" s="1">
        <f>IF($O365="include",IF(AI365&gt;0,1+MAX(U366:U$2005),0),0)</f>
        <v>0</v>
      </c>
      <c r="V365" s="1">
        <f>IF($O365="include",IF(AJ365&gt;0,1+MAX(V366:V$2005),0),0)</f>
        <v>0</v>
      </c>
      <c r="W365" s="1">
        <f>IF($O365="include",IF(AK365&gt;0,1+MAX(W366:W$2005),0),0)</f>
        <v>0</v>
      </c>
      <c r="X365" s="1">
        <f>IF($O365="include",IF(AL365&gt;0,1+MAX(X366:X$2005),0),0)</f>
        <v>0</v>
      </c>
      <c r="Y365" s="22" t="str">
        <f t="shared" si="92"/>
        <v xml:space="preserve">1 - </v>
      </c>
      <c r="AA365" s="42"/>
      <c r="AB365" s="43"/>
      <c r="AC365" s="43"/>
      <c r="AD365" s="44"/>
      <c r="AE365" s="11">
        <f t="shared" si="93"/>
        <v>0</v>
      </c>
      <c r="AF365" s="41"/>
      <c r="AG365" s="41"/>
      <c r="AH365" s="41"/>
      <c r="AI365" s="41"/>
      <c r="AJ365" s="41"/>
      <c r="AK365" s="41"/>
      <c r="AL365" s="41"/>
      <c r="BA365" s="1">
        <f t="shared" si="94"/>
        <v>0</v>
      </c>
      <c r="BB365" s="1">
        <f t="shared" si="95"/>
        <v>0</v>
      </c>
      <c r="BC365" s="1" t="str">
        <f t="shared" si="96"/>
        <v>No</v>
      </c>
      <c r="BD365" s="1">
        <f t="shared" si="97"/>
        <v>0</v>
      </c>
      <c r="BE365" s="1">
        <f t="shared" si="98"/>
        <v>0</v>
      </c>
      <c r="BF365" s="1">
        <f t="shared" si="99"/>
        <v>0</v>
      </c>
      <c r="BG365" s="1">
        <v>361</v>
      </c>
      <c r="BH365" s="1" t="e">
        <f t="shared" si="100"/>
        <v>#N/A</v>
      </c>
      <c r="BI365" s="1">
        <f t="shared" si="102"/>
        <v>2</v>
      </c>
      <c r="BJ365" s="1" t="e">
        <f t="shared" si="101"/>
        <v>#N/A</v>
      </c>
    </row>
    <row r="366" spans="1:62" x14ac:dyDescent="0.25">
      <c r="A366" s="1">
        <f t="shared" si="88"/>
        <v>1</v>
      </c>
      <c r="B366" s="1">
        <f>IF(YEAR(AD366)=$B$3,YEAR('Apartment Expenses'!AD366)&amp;" - "&amp;'Apartment Expenses'!AC366,0)</f>
        <v>0</v>
      </c>
      <c r="C366" s="1">
        <f t="shared" si="89"/>
        <v>0</v>
      </c>
      <c r="E366" s="1">
        <v>362</v>
      </c>
      <c r="F366" s="1">
        <f t="shared" si="90"/>
        <v>1</v>
      </c>
      <c r="G366" s="1">
        <f t="shared" si="86"/>
        <v>0</v>
      </c>
      <c r="H366" s="1">
        <f t="shared" si="87"/>
        <v>0</v>
      </c>
      <c r="J366" s="1" t="str">
        <f t="shared" si="91"/>
        <v>1900</v>
      </c>
      <c r="M366" s="1">
        <f>HLOOKUP('Expense History'!$AD$3,$P$4:$X$2004,ROW('Apartment Expenses'!L366)-3,0)</f>
        <v>0</v>
      </c>
      <c r="N366" s="1">
        <f>IF('Expense History'!$AD$3=Data!$G$4,'Apartment Expenses'!AE366,HLOOKUP('Expense History'!$AD$3,'Apartment Expenses'!$AE$4:$AL$2004,(ROW('Apartment Expenses'!M366)-3)))</f>
        <v>0</v>
      </c>
      <c r="O366" s="1" t="str">
        <f>IF($O$2="ALL",IF(VLOOKUP(AA366,'Expense History'!$AA$6:$AB$36,2,0)="x","include",0),IF(AND(VLOOKUP(AA366,'Expense History'!$AA$6:$AB$36,2,0)="x",AC366=$O$2),"include",0))</f>
        <v>include</v>
      </c>
      <c r="P366" s="1">
        <f>IF(O366="include",IF(AE366&gt;0,1+MAX(P367:P$2005),0),0)</f>
        <v>0</v>
      </c>
      <c r="Q366" s="1">
        <f>IF(AND(ISBLANK(AA365),AE365=0),0,(IF(MAX(Q367:Q$2005)&gt;0,0,ROW(R366))))</f>
        <v>0</v>
      </c>
      <c r="R366" s="1">
        <f>IF($O366="include",IF(AF366&gt;0,1+MAX(R367:R$2005),0),0)</f>
        <v>0</v>
      </c>
      <c r="S366" s="1">
        <f>IF($O366="include",IF(AG366&gt;0,1+MAX(S367:S$2005),0),0)</f>
        <v>0</v>
      </c>
      <c r="T366" s="1">
        <f>IF($O366="include",IF(AH366&gt;0,1+MAX(T367:T$2005),0),0)</f>
        <v>0</v>
      </c>
      <c r="U366" s="1">
        <f>IF($O366="include",IF(AI366&gt;0,1+MAX(U367:U$2005),0),0)</f>
        <v>0</v>
      </c>
      <c r="V366" s="1">
        <f>IF($O366="include",IF(AJ366&gt;0,1+MAX(V367:V$2005),0),0)</f>
        <v>0</v>
      </c>
      <c r="W366" s="1">
        <f>IF($O366="include",IF(AK366&gt;0,1+MAX(W367:W$2005),0),0)</f>
        <v>0</v>
      </c>
      <c r="X366" s="1">
        <f>IF($O366="include",IF(AL366&gt;0,1+MAX(X367:X$2005),0),0)</f>
        <v>0</v>
      </c>
      <c r="Y366" s="22" t="str">
        <f t="shared" si="92"/>
        <v xml:space="preserve">1 - </v>
      </c>
      <c r="AA366" s="42"/>
      <c r="AB366" s="43"/>
      <c r="AC366" s="43"/>
      <c r="AD366" s="44"/>
      <c r="AE366" s="11">
        <f t="shared" si="93"/>
        <v>0</v>
      </c>
      <c r="AF366" s="41"/>
      <c r="AG366" s="41"/>
      <c r="AH366" s="41"/>
      <c r="AI366" s="41"/>
      <c r="AJ366" s="41"/>
      <c r="AK366" s="41"/>
      <c r="AL366" s="41"/>
      <c r="BA366" s="1">
        <f t="shared" si="94"/>
        <v>0</v>
      </c>
      <c r="BB366" s="1">
        <f t="shared" si="95"/>
        <v>0</v>
      </c>
      <c r="BC366" s="1" t="str">
        <f t="shared" si="96"/>
        <v>No</v>
      </c>
      <c r="BD366" s="1">
        <f t="shared" si="97"/>
        <v>0</v>
      </c>
      <c r="BE366" s="1">
        <f t="shared" si="98"/>
        <v>0</v>
      </c>
      <c r="BF366" s="1">
        <f t="shared" si="99"/>
        <v>0</v>
      </c>
      <c r="BG366" s="1">
        <v>362</v>
      </c>
      <c r="BH366" s="1" t="e">
        <f t="shared" si="100"/>
        <v>#N/A</v>
      </c>
      <c r="BI366" s="1">
        <f t="shared" si="102"/>
        <v>2</v>
      </c>
      <c r="BJ366" s="1" t="e">
        <f t="shared" si="101"/>
        <v>#N/A</v>
      </c>
    </row>
    <row r="367" spans="1:62" x14ac:dyDescent="0.25">
      <c r="A367" s="1">
        <f t="shared" si="88"/>
        <v>1</v>
      </c>
      <c r="B367" s="1">
        <f>IF(YEAR(AD367)=$B$3,YEAR('Apartment Expenses'!AD367)&amp;" - "&amp;'Apartment Expenses'!AC367,0)</f>
        <v>0</v>
      </c>
      <c r="C367" s="1">
        <f t="shared" si="89"/>
        <v>0</v>
      </c>
      <c r="E367" s="1">
        <v>363</v>
      </c>
      <c r="F367" s="1">
        <f t="shared" si="90"/>
        <v>1</v>
      </c>
      <c r="G367" s="1">
        <f t="shared" si="86"/>
        <v>0</v>
      </c>
      <c r="H367" s="1">
        <f t="shared" si="87"/>
        <v>0</v>
      </c>
      <c r="J367" s="1" t="str">
        <f t="shared" si="91"/>
        <v>1900</v>
      </c>
      <c r="M367" s="1">
        <f>HLOOKUP('Expense History'!$AD$3,$P$4:$X$2004,ROW('Apartment Expenses'!L367)-3,0)</f>
        <v>0</v>
      </c>
      <c r="N367" s="1">
        <f>IF('Expense History'!$AD$3=Data!$G$4,'Apartment Expenses'!AE367,HLOOKUP('Expense History'!$AD$3,'Apartment Expenses'!$AE$4:$AL$2004,(ROW('Apartment Expenses'!M367)-3)))</f>
        <v>0</v>
      </c>
      <c r="O367" s="1" t="str">
        <f>IF($O$2="ALL",IF(VLOOKUP(AA367,'Expense History'!$AA$6:$AB$36,2,0)="x","include",0),IF(AND(VLOOKUP(AA367,'Expense History'!$AA$6:$AB$36,2,0)="x",AC367=$O$2),"include",0))</f>
        <v>include</v>
      </c>
      <c r="P367" s="1">
        <f>IF(O367="include",IF(AE367&gt;0,1+MAX(P368:P$2005),0),0)</f>
        <v>0</v>
      </c>
      <c r="Q367" s="1">
        <f>IF(AND(ISBLANK(AA366),AE366=0),0,(IF(MAX(Q368:Q$2005)&gt;0,0,ROW(R367))))</f>
        <v>0</v>
      </c>
      <c r="R367" s="1">
        <f>IF($O367="include",IF(AF367&gt;0,1+MAX(R368:R$2005),0),0)</f>
        <v>0</v>
      </c>
      <c r="S367" s="1">
        <f>IF($O367="include",IF(AG367&gt;0,1+MAX(S368:S$2005),0),0)</f>
        <v>0</v>
      </c>
      <c r="T367" s="1">
        <f>IF($O367="include",IF(AH367&gt;0,1+MAX(T368:T$2005),0),0)</f>
        <v>0</v>
      </c>
      <c r="U367" s="1">
        <f>IF($O367="include",IF(AI367&gt;0,1+MAX(U368:U$2005),0),0)</f>
        <v>0</v>
      </c>
      <c r="V367" s="1">
        <f>IF($O367="include",IF(AJ367&gt;0,1+MAX(V368:V$2005),0),0)</f>
        <v>0</v>
      </c>
      <c r="W367" s="1">
        <f>IF($O367="include",IF(AK367&gt;0,1+MAX(W368:W$2005),0),0)</f>
        <v>0</v>
      </c>
      <c r="X367" s="1">
        <f>IF($O367="include",IF(AL367&gt;0,1+MAX(X368:X$2005),0),0)</f>
        <v>0</v>
      </c>
      <c r="Y367" s="22" t="str">
        <f t="shared" si="92"/>
        <v xml:space="preserve">1 - </v>
      </c>
      <c r="AA367" s="42"/>
      <c r="AB367" s="43"/>
      <c r="AC367" s="43"/>
      <c r="AD367" s="44"/>
      <c r="AE367" s="11">
        <f t="shared" si="93"/>
        <v>0</v>
      </c>
      <c r="AF367" s="41"/>
      <c r="AG367" s="41"/>
      <c r="AH367" s="41"/>
      <c r="AI367" s="41"/>
      <c r="AJ367" s="41"/>
      <c r="AK367" s="41"/>
      <c r="AL367" s="41"/>
      <c r="BA367" s="1">
        <f t="shared" si="94"/>
        <v>0</v>
      </c>
      <c r="BB367" s="1">
        <f t="shared" si="95"/>
        <v>0</v>
      </c>
      <c r="BC367" s="1" t="str">
        <f t="shared" si="96"/>
        <v>No</v>
      </c>
      <c r="BD367" s="1">
        <f t="shared" si="97"/>
        <v>0</v>
      </c>
      <c r="BE367" s="1">
        <f t="shared" si="98"/>
        <v>0</v>
      </c>
      <c r="BF367" s="1">
        <f t="shared" si="99"/>
        <v>0</v>
      </c>
      <c r="BG367" s="1">
        <v>363</v>
      </c>
      <c r="BH367" s="1" t="e">
        <f t="shared" si="100"/>
        <v>#N/A</v>
      </c>
      <c r="BI367" s="1">
        <f t="shared" si="102"/>
        <v>2</v>
      </c>
      <c r="BJ367" s="1" t="e">
        <f t="shared" si="101"/>
        <v>#N/A</v>
      </c>
    </row>
    <row r="368" spans="1:62" x14ac:dyDescent="0.25">
      <c r="A368" s="1">
        <f t="shared" si="88"/>
        <v>1</v>
      </c>
      <c r="B368" s="1">
        <f>IF(YEAR(AD368)=$B$3,YEAR('Apartment Expenses'!AD368)&amp;" - "&amp;'Apartment Expenses'!AC368,0)</f>
        <v>0</v>
      </c>
      <c r="C368" s="1">
        <f t="shared" si="89"/>
        <v>0</v>
      </c>
      <c r="E368" s="1">
        <v>364</v>
      </c>
      <c r="F368" s="1">
        <f t="shared" si="90"/>
        <v>1</v>
      </c>
      <c r="G368" s="1">
        <f t="shared" si="86"/>
        <v>0</v>
      </c>
      <c r="H368" s="1">
        <f t="shared" si="87"/>
        <v>0</v>
      </c>
      <c r="J368" s="1" t="str">
        <f t="shared" si="91"/>
        <v>1900</v>
      </c>
      <c r="M368" s="1">
        <f>HLOOKUP('Expense History'!$AD$3,$P$4:$X$2004,ROW('Apartment Expenses'!L368)-3,0)</f>
        <v>0</v>
      </c>
      <c r="N368" s="1">
        <f>IF('Expense History'!$AD$3=Data!$G$4,'Apartment Expenses'!AE368,HLOOKUP('Expense History'!$AD$3,'Apartment Expenses'!$AE$4:$AL$2004,(ROW('Apartment Expenses'!M368)-3)))</f>
        <v>0</v>
      </c>
      <c r="O368" s="1" t="str">
        <f>IF($O$2="ALL",IF(VLOOKUP(AA368,'Expense History'!$AA$6:$AB$36,2,0)="x","include",0),IF(AND(VLOOKUP(AA368,'Expense History'!$AA$6:$AB$36,2,0)="x",AC368=$O$2),"include",0))</f>
        <v>include</v>
      </c>
      <c r="P368" s="1">
        <f>IF(O368="include",IF(AE368&gt;0,1+MAX(P369:P$2005),0),0)</f>
        <v>0</v>
      </c>
      <c r="Q368" s="1">
        <f>IF(AND(ISBLANK(AA367),AE367=0),0,(IF(MAX(Q369:Q$2005)&gt;0,0,ROW(R368))))</f>
        <v>0</v>
      </c>
      <c r="R368" s="1">
        <f>IF($O368="include",IF(AF368&gt;0,1+MAX(R369:R$2005),0),0)</f>
        <v>0</v>
      </c>
      <c r="S368" s="1">
        <f>IF($O368="include",IF(AG368&gt;0,1+MAX(S369:S$2005),0),0)</f>
        <v>0</v>
      </c>
      <c r="T368" s="1">
        <f>IF($O368="include",IF(AH368&gt;0,1+MAX(T369:T$2005),0),0)</f>
        <v>0</v>
      </c>
      <c r="U368" s="1">
        <f>IF($O368="include",IF(AI368&gt;0,1+MAX(U369:U$2005),0),0)</f>
        <v>0</v>
      </c>
      <c r="V368" s="1">
        <f>IF($O368="include",IF(AJ368&gt;0,1+MAX(V369:V$2005),0),0)</f>
        <v>0</v>
      </c>
      <c r="W368" s="1">
        <f>IF($O368="include",IF(AK368&gt;0,1+MAX(W369:W$2005),0),0)</f>
        <v>0</v>
      </c>
      <c r="X368" s="1">
        <f>IF($O368="include",IF(AL368&gt;0,1+MAX(X369:X$2005),0),0)</f>
        <v>0</v>
      </c>
      <c r="Y368" s="22" t="str">
        <f t="shared" si="92"/>
        <v xml:space="preserve">1 - </v>
      </c>
      <c r="AA368" s="42"/>
      <c r="AB368" s="43"/>
      <c r="AC368" s="43"/>
      <c r="AD368" s="44"/>
      <c r="AE368" s="11">
        <f t="shared" si="93"/>
        <v>0</v>
      </c>
      <c r="AF368" s="41"/>
      <c r="AG368" s="41"/>
      <c r="AH368" s="41"/>
      <c r="AI368" s="41"/>
      <c r="AJ368" s="41"/>
      <c r="AK368" s="41"/>
      <c r="AL368" s="41"/>
      <c r="BA368" s="1">
        <f t="shared" si="94"/>
        <v>0</v>
      </c>
      <c r="BB368" s="1">
        <f t="shared" si="95"/>
        <v>0</v>
      </c>
      <c r="BC368" s="1" t="str">
        <f t="shared" si="96"/>
        <v>No</v>
      </c>
      <c r="BD368" s="1">
        <f t="shared" si="97"/>
        <v>0</v>
      </c>
      <c r="BE368" s="1">
        <f t="shared" si="98"/>
        <v>0</v>
      </c>
      <c r="BF368" s="1">
        <f t="shared" si="99"/>
        <v>0</v>
      </c>
      <c r="BG368" s="1">
        <v>364</v>
      </c>
      <c r="BH368" s="1" t="e">
        <f t="shared" si="100"/>
        <v>#N/A</v>
      </c>
      <c r="BI368" s="1">
        <f t="shared" si="102"/>
        <v>2</v>
      </c>
      <c r="BJ368" s="1" t="e">
        <f t="shared" si="101"/>
        <v>#N/A</v>
      </c>
    </row>
    <row r="369" spans="1:62" x14ac:dyDescent="0.25">
      <c r="A369" s="1">
        <f t="shared" si="88"/>
        <v>1</v>
      </c>
      <c r="B369" s="1">
        <f>IF(YEAR(AD369)=$B$3,YEAR('Apartment Expenses'!AD369)&amp;" - "&amp;'Apartment Expenses'!AC369,0)</f>
        <v>0</v>
      </c>
      <c r="C369" s="1">
        <f t="shared" si="89"/>
        <v>0</v>
      </c>
      <c r="E369" s="1">
        <v>365</v>
      </c>
      <c r="F369" s="1">
        <f t="shared" si="90"/>
        <v>1</v>
      </c>
      <c r="G369" s="1">
        <f t="shared" si="86"/>
        <v>0</v>
      </c>
      <c r="H369" s="1">
        <f t="shared" si="87"/>
        <v>0</v>
      </c>
      <c r="J369" s="1" t="str">
        <f t="shared" si="91"/>
        <v>1900</v>
      </c>
      <c r="M369" s="1">
        <f>HLOOKUP('Expense History'!$AD$3,$P$4:$X$2004,ROW('Apartment Expenses'!L369)-3,0)</f>
        <v>0</v>
      </c>
      <c r="N369" s="1">
        <f>IF('Expense History'!$AD$3=Data!$G$4,'Apartment Expenses'!AE369,HLOOKUP('Expense History'!$AD$3,'Apartment Expenses'!$AE$4:$AL$2004,(ROW('Apartment Expenses'!M369)-3)))</f>
        <v>0</v>
      </c>
      <c r="O369" s="1" t="str">
        <f>IF($O$2="ALL",IF(VLOOKUP(AA369,'Expense History'!$AA$6:$AB$36,2,0)="x","include",0),IF(AND(VLOOKUP(AA369,'Expense History'!$AA$6:$AB$36,2,0)="x",AC369=$O$2),"include",0))</f>
        <v>include</v>
      </c>
      <c r="P369" s="1">
        <f>IF(O369="include",IF(AE369&gt;0,1+MAX(P370:P$2005),0),0)</f>
        <v>0</v>
      </c>
      <c r="Q369" s="1">
        <f>IF(AND(ISBLANK(AA368),AE368=0),0,(IF(MAX(Q370:Q$2005)&gt;0,0,ROW(R369))))</f>
        <v>0</v>
      </c>
      <c r="R369" s="1">
        <f>IF($O369="include",IF(AF369&gt;0,1+MAX(R370:R$2005),0),0)</f>
        <v>0</v>
      </c>
      <c r="S369" s="1">
        <f>IF($O369="include",IF(AG369&gt;0,1+MAX(S370:S$2005),0),0)</f>
        <v>0</v>
      </c>
      <c r="T369" s="1">
        <f>IF($O369="include",IF(AH369&gt;0,1+MAX(T370:T$2005),0),0)</f>
        <v>0</v>
      </c>
      <c r="U369" s="1">
        <f>IF($O369="include",IF(AI369&gt;0,1+MAX(U370:U$2005),0),0)</f>
        <v>0</v>
      </c>
      <c r="V369" s="1">
        <f>IF($O369="include",IF(AJ369&gt;0,1+MAX(V370:V$2005),0),0)</f>
        <v>0</v>
      </c>
      <c r="W369" s="1">
        <f>IF($O369="include",IF(AK369&gt;0,1+MAX(W370:W$2005),0),0)</f>
        <v>0</v>
      </c>
      <c r="X369" s="1">
        <f>IF($O369="include",IF(AL369&gt;0,1+MAX(X370:X$2005),0),0)</f>
        <v>0</v>
      </c>
      <c r="Y369" s="22" t="str">
        <f t="shared" si="92"/>
        <v xml:space="preserve">1 - </v>
      </c>
      <c r="AA369" s="42"/>
      <c r="AB369" s="43"/>
      <c r="AC369" s="43"/>
      <c r="AD369" s="44"/>
      <c r="AE369" s="11">
        <f t="shared" si="93"/>
        <v>0</v>
      </c>
      <c r="AF369" s="41"/>
      <c r="AG369" s="41"/>
      <c r="AH369" s="41"/>
      <c r="AI369" s="41"/>
      <c r="AJ369" s="41"/>
      <c r="AK369" s="41"/>
      <c r="AL369" s="41"/>
      <c r="BA369" s="1">
        <f t="shared" si="94"/>
        <v>0</v>
      </c>
      <c r="BB369" s="1">
        <f t="shared" si="95"/>
        <v>0</v>
      </c>
      <c r="BC369" s="1" t="str">
        <f t="shared" si="96"/>
        <v>No</v>
      </c>
      <c r="BD369" s="1">
        <f t="shared" si="97"/>
        <v>0</v>
      </c>
      <c r="BE369" s="1">
        <f t="shared" si="98"/>
        <v>0</v>
      </c>
      <c r="BF369" s="1">
        <f t="shared" si="99"/>
        <v>0</v>
      </c>
      <c r="BG369" s="1">
        <v>365</v>
      </c>
      <c r="BH369" s="1" t="e">
        <f t="shared" si="100"/>
        <v>#N/A</v>
      </c>
      <c r="BI369" s="1">
        <f t="shared" si="102"/>
        <v>2</v>
      </c>
      <c r="BJ369" s="1" t="e">
        <f t="shared" si="101"/>
        <v>#N/A</v>
      </c>
    </row>
    <row r="370" spans="1:62" x14ac:dyDescent="0.25">
      <c r="A370" s="1">
        <f t="shared" si="88"/>
        <v>1</v>
      </c>
      <c r="B370" s="1">
        <f>IF(YEAR(AD370)=$B$3,YEAR('Apartment Expenses'!AD370)&amp;" - "&amp;'Apartment Expenses'!AC370,0)</f>
        <v>0</v>
      </c>
      <c r="C370" s="1">
        <f t="shared" si="89"/>
        <v>0</v>
      </c>
      <c r="E370" s="1">
        <v>366</v>
      </c>
      <c r="F370" s="1">
        <f t="shared" si="90"/>
        <v>1</v>
      </c>
      <c r="G370" s="1">
        <f t="shared" si="86"/>
        <v>0</v>
      </c>
      <c r="H370" s="1">
        <f t="shared" si="87"/>
        <v>0</v>
      </c>
      <c r="J370" s="1" t="str">
        <f t="shared" si="91"/>
        <v>1900</v>
      </c>
      <c r="M370" s="1">
        <f>HLOOKUP('Expense History'!$AD$3,$P$4:$X$2004,ROW('Apartment Expenses'!L370)-3,0)</f>
        <v>0</v>
      </c>
      <c r="N370" s="1">
        <f>IF('Expense History'!$AD$3=Data!$G$4,'Apartment Expenses'!AE370,HLOOKUP('Expense History'!$AD$3,'Apartment Expenses'!$AE$4:$AL$2004,(ROW('Apartment Expenses'!M370)-3)))</f>
        <v>0</v>
      </c>
      <c r="O370" s="1" t="str">
        <f>IF($O$2="ALL",IF(VLOOKUP(AA370,'Expense History'!$AA$6:$AB$36,2,0)="x","include",0),IF(AND(VLOOKUP(AA370,'Expense History'!$AA$6:$AB$36,2,0)="x",AC370=$O$2),"include",0))</f>
        <v>include</v>
      </c>
      <c r="P370" s="1">
        <f>IF(O370="include",IF(AE370&gt;0,1+MAX(P371:P$2005),0),0)</f>
        <v>0</v>
      </c>
      <c r="Q370" s="1">
        <f>IF(AND(ISBLANK(AA369),AE369=0),0,(IF(MAX(Q371:Q$2005)&gt;0,0,ROW(R370))))</f>
        <v>0</v>
      </c>
      <c r="R370" s="1">
        <f>IF($O370="include",IF(AF370&gt;0,1+MAX(R371:R$2005),0),0)</f>
        <v>0</v>
      </c>
      <c r="S370" s="1">
        <f>IF($O370="include",IF(AG370&gt;0,1+MAX(S371:S$2005),0),0)</f>
        <v>0</v>
      </c>
      <c r="T370" s="1">
        <f>IF($O370="include",IF(AH370&gt;0,1+MAX(T371:T$2005),0),0)</f>
        <v>0</v>
      </c>
      <c r="U370" s="1">
        <f>IF($O370="include",IF(AI370&gt;0,1+MAX(U371:U$2005),0),0)</f>
        <v>0</v>
      </c>
      <c r="V370" s="1">
        <f>IF($O370="include",IF(AJ370&gt;0,1+MAX(V371:V$2005),0),0)</f>
        <v>0</v>
      </c>
      <c r="W370" s="1">
        <f>IF($O370="include",IF(AK370&gt;0,1+MAX(W371:W$2005),0),0)</f>
        <v>0</v>
      </c>
      <c r="X370" s="1">
        <f>IF($O370="include",IF(AL370&gt;0,1+MAX(X371:X$2005),0),0)</f>
        <v>0</v>
      </c>
      <c r="Y370" s="22" t="str">
        <f t="shared" si="92"/>
        <v xml:space="preserve">1 - </v>
      </c>
      <c r="AA370" s="42"/>
      <c r="AB370" s="43"/>
      <c r="AC370" s="43"/>
      <c r="AD370" s="44"/>
      <c r="AE370" s="11">
        <f t="shared" si="93"/>
        <v>0</v>
      </c>
      <c r="AF370" s="41"/>
      <c r="AG370" s="41"/>
      <c r="AH370" s="41"/>
      <c r="AI370" s="41"/>
      <c r="AJ370" s="41"/>
      <c r="AK370" s="41"/>
      <c r="AL370" s="41"/>
      <c r="BA370" s="1">
        <f t="shared" si="94"/>
        <v>0</v>
      </c>
      <c r="BB370" s="1">
        <f t="shared" si="95"/>
        <v>0</v>
      </c>
      <c r="BC370" s="1" t="str">
        <f t="shared" si="96"/>
        <v>No</v>
      </c>
      <c r="BD370" s="1">
        <f t="shared" si="97"/>
        <v>0</v>
      </c>
      <c r="BE370" s="1">
        <f t="shared" si="98"/>
        <v>0</v>
      </c>
      <c r="BF370" s="1">
        <f t="shared" si="99"/>
        <v>0</v>
      </c>
      <c r="BG370" s="1">
        <v>366</v>
      </c>
      <c r="BH370" s="1" t="e">
        <f t="shared" si="100"/>
        <v>#N/A</v>
      </c>
      <c r="BI370" s="1">
        <f t="shared" si="102"/>
        <v>2</v>
      </c>
      <c r="BJ370" s="1" t="e">
        <f t="shared" si="101"/>
        <v>#N/A</v>
      </c>
    </row>
    <row r="371" spans="1:62" x14ac:dyDescent="0.25">
      <c r="A371" s="1">
        <f t="shared" si="88"/>
        <v>1</v>
      </c>
      <c r="B371" s="1">
        <f>IF(YEAR(AD371)=$B$3,YEAR('Apartment Expenses'!AD371)&amp;" - "&amp;'Apartment Expenses'!AC371,0)</f>
        <v>0</v>
      </c>
      <c r="C371" s="1">
        <f t="shared" si="89"/>
        <v>0</v>
      </c>
      <c r="E371" s="1">
        <v>367</v>
      </c>
      <c r="F371" s="1">
        <f t="shared" si="90"/>
        <v>1</v>
      </c>
      <c r="G371" s="1">
        <f t="shared" si="86"/>
        <v>0</v>
      </c>
      <c r="H371" s="1">
        <f t="shared" si="87"/>
        <v>0</v>
      </c>
      <c r="J371" s="1" t="str">
        <f t="shared" si="91"/>
        <v>1900</v>
      </c>
      <c r="M371" s="1">
        <f>HLOOKUP('Expense History'!$AD$3,$P$4:$X$2004,ROW('Apartment Expenses'!L371)-3,0)</f>
        <v>0</v>
      </c>
      <c r="N371" s="1">
        <f>IF('Expense History'!$AD$3=Data!$G$4,'Apartment Expenses'!AE371,HLOOKUP('Expense History'!$AD$3,'Apartment Expenses'!$AE$4:$AL$2004,(ROW('Apartment Expenses'!M371)-3)))</f>
        <v>0</v>
      </c>
      <c r="O371" s="1" t="str">
        <f>IF($O$2="ALL",IF(VLOOKUP(AA371,'Expense History'!$AA$6:$AB$36,2,0)="x","include",0),IF(AND(VLOOKUP(AA371,'Expense History'!$AA$6:$AB$36,2,0)="x",AC371=$O$2),"include",0))</f>
        <v>include</v>
      </c>
      <c r="P371" s="1">
        <f>IF(O371="include",IF(AE371&gt;0,1+MAX(P372:P$2005),0),0)</f>
        <v>0</v>
      </c>
      <c r="Q371" s="1">
        <f>IF(AND(ISBLANK(AA370),AE370=0),0,(IF(MAX(Q372:Q$2005)&gt;0,0,ROW(R371))))</f>
        <v>0</v>
      </c>
      <c r="R371" s="1">
        <f>IF($O371="include",IF(AF371&gt;0,1+MAX(R372:R$2005),0),0)</f>
        <v>0</v>
      </c>
      <c r="S371" s="1">
        <f>IF($O371="include",IF(AG371&gt;0,1+MAX(S372:S$2005),0),0)</f>
        <v>0</v>
      </c>
      <c r="T371" s="1">
        <f>IF($O371="include",IF(AH371&gt;0,1+MAX(T372:T$2005),0),0)</f>
        <v>0</v>
      </c>
      <c r="U371" s="1">
        <f>IF($O371="include",IF(AI371&gt;0,1+MAX(U372:U$2005),0),0)</f>
        <v>0</v>
      </c>
      <c r="V371" s="1">
        <f>IF($O371="include",IF(AJ371&gt;0,1+MAX(V372:V$2005),0),0)</f>
        <v>0</v>
      </c>
      <c r="W371" s="1">
        <f>IF($O371="include",IF(AK371&gt;0,1+MAX(W372:W$2005),0),0)</f>
        <v>0</v>
      </c>
      <c r="X371" s="1">
        <f>IF($O371="include",IF(AL371&gt;0,1+MAX(X372:X$2005),0),0)</f>
        <v>0</v>
      </c>
      <c r="Y371" s="22" t="str">
        <f t="shared" si="92"/>
        <v xml:space="preserve">1 - </v>
      </c>
      <c r="AA371" s="42"/>
      <c r="AB371" s="43"/>
      <c r="AC371" s="43"/>
      <c r="AD371" s="44"/>
      <c r="AE371" s="11">
        <f t="shared" si="93"/>
        <v>0</v>
      </c>
      <c r="AF371" s="41"/>
      <c r="AG371" s="41"/>
      <c r="AH371" s="41"/>
      <c r="AI371" s="41"/>
      <c r="AJ371" s="41"/>
      <c r="AK371" s="41"/>
      <c r="AL371" s="41"/>
      <c r="BA371" s="1">
        <f t="shared" si="94"/>
        <v>0</v>
      </c>
      <c r="BB371" s="1">
        <f t="shared" si="95"/>
        <v>0</v>
      </c>
      <c r="BC371" s="1" t="str">
        <f t="shared" si="96"/>
        <v>No</v>
      </c>
      <c r="BD371" s="1">
        <f t="shared" si="97"/>
        <v>0</v>
      </c>
      <c r="BE371" s="1">
        <f t="shared" si="98"/>
        <v>0</v>
      </c>
      <c r="BF371" s="1">
        <f t="shared" si="99"/>
        <v>0</v>
      </c>
      <c r="BG371" s="1">
        <v>367</v>
      </c>
      <c r="BH371" s="1" t="e">
        <f t="shared" si="100"/>
        <v>#N/A</v>
      </c>
      <c r="BI371" s="1">
        <f t="shared" si="102"/>
        <v>2</v>
      </c>
      <c r="BJ371" s="1" t="e">
        <f t="shared" si="101"/>
        <v>#N/A</v>
      </c>
    </row>
    <row r="372" spans="1:62" x14ac:dyDescent="0.25">
      <c r="A372" s="1">
        <f t="shared" si="88"/>
        <v>1</v>
      </c>
      <c r="B372" s="1">
        <f>IF(YEAR(AD372)=$B$3,YEAR('Apartment Expenses'!AD372)&amp;" - "&amp;'Apartment Expenses'!AC372,0)</f>
        <v>0</v>
      </c>
      <c r="C372" s="1">
        <f t="shared" si="89"/>
        <v>0</v>
      </c>
      <c r="E372" s="1">
        <v>368</v>
      </c>
      <c r="F372" s="1">
        <f t="shared" si="90"/>
        <v>1</v>
      </c>
      <c r="G372" s="1">
        <f t="shared" si="86"/>
        <v>0</v>
      </c>
      <c r="H372" s="1">
        <f t="shared" si="87"/>
        <v>0</v>
      </c>
      <c r="J372" s="1" t="str">
        <f t="shared" si="91"/>
        <v>1900</v>
      </c>
      <c r="M372" s="1">
        <f>HLOOKUP('Expense History'!$AD$3,$P$4:$X$2004,ROW('Apartment Expenses'!L372)-3,0)</f>
        <v>0</v>
      </c>
      <c r="N372" s="1">
        <f>IF('Expense History'!$AD$3=Data!$G$4,'Apartment Expenses'!AE372,HLOOKUP('Expense History'!$AD$3,'Apartment Expenses'!$AE$4:$AL$2004,(ROW('Apartment Expenses'!M372)-3)))</f>
        <v>0</v>
      </c>
      <c r="O372" s="1" t="str">
        <f>IF($O$2="ALL",IF(VLOOKUP(AA372,'Expense History'!$AA$6:$AB$36,2,0)="x","include",0),IF(AND(VLOOKUP(AA372,'Expense History'!$AA$6:$AB$36,2,0)="x",AC372=$O$2),"include",0))</f>
        <v>include</v>
      </c>
      <c r="P372" s="1">
        <f>IF(O372="include",IF(AE372&gt;0,1+MAX(P373:P$2005),0),0)</f>
        <v>0</v>
      </c>
      <c r="Q372" s="1">
        <f>IF(AND(ISBLANK(AA371),AE371=0),0,(IF(MAX(Q373:Q$2005)&gt;0,0,ROW(R372))))</f>
        <v>0</v>
      </c>
      <c r="R372" s="1">
        <f>IF($O372="include",IF(AF372&gt;0,1+MAX(R373:R$2005),0),0)</f>
        <v>0</v>
      </c>
      <c r="S372" s="1">
        <f>IF($O372="include",IF(AG372&gt;0,1+MAX(S373:S$2005),0),0)</f>
        <v>0</v>
      </c>
      <c r="T372" s="1">
        <f>IF($O372="include",IF(AH372&gt;0,1+MAX(T373:T$2005),0),0)</f>
        <v>0</v>
      </c>
      <c r="U372" s="1">
        <f>IF($O372="include",IF(AI372&gt;0,1+MAX(U373:U$2005),0),0)</f>
        <v>0</v>
      </c>
      <c r="V372" s="1">
        <f>IF($O372="include",IF(AJ372&gt;0,1+MAX(V373:V$2005),0),0)</f>
        <v>0</v>
      </c>
      <c r="W372" s="1">
        <f>IF($O372="include",IF(AK372&gt;0,1+MAX(W373:W$2005),0),0)</f>
        <v>0</v>
      </c>
      <c r="X372" s="1">
        <f>IF($O372="include",IF(AL372&gt;0,1+MAX(X373:X$2005),0),0)</f>
        <v>0</v>
      </c>
      <c r="Y372" s="22" t="str">
        <f t="shared" si="92"/>
        <v xml:space="preserve">1 - </v>
      </c>
      <c r="AA372" s="42"/>
      <c r="AB372" s="43"/>
      <c r="AC372" s="43"/>
      <c r="AD372" s="44"/>
      <c r="AE372" s="11">
        <f t="shared" si="93"/>
        <v>0</v>
      </c>
      <c r="AF372" s="41"/>
      <c r="AG372" s="41"/>
      <c r="AH372" s="41"/>
      <c r="AI372" s="41"/>
      <c r="AJ372" s="41"/>
      <c r="AK372" s="41"/>
      <c r="AL372" s="41"/>
      <c r="BA372" s="1">
        <f t="shared" si="94"/>
        <v>0</v>
      </c>
      <c r="BB372" s="1">
        <f t="shared" si="95"/>
        <v>0</v>
      </c>
      <c r="BC372" s="1" t="str">
        <f t="shared" si="96"/>
        <v>No</v>
      </c>
      <c r="BD372" s="1">
        <f t="shared" si="97"/>
        <v>0</v>
      </c>
      <c r="BE372" s="1">
        <f t="shared" si="98"/>
        <v>0</v>
      </c>
      <c r="BF372" s="1">
        <f t="shared" si="99"/>
        <v>0</v>
      </c>
      <c r="BG372" s="1">
        <v>368</v>
      </c>
      <c r="BH372" s="1" t="e">
        <f t="shared" si="100"/>
        <v>#N/A</v>
      </c>
      <c r="BI372" s="1">
        <f t="shared" si="102"/>
        <v>2</v>
      </c>
      <c r="BJ372" s="1" t="e">
        <f t="shared" si="101"/>
        <v>#N/A</v>
      </c>
    </row>
    <row r="373" spans="1:62" x14ac:dyDescent="0.25">
      <c r="A373" s="1">
        <f t="shared" si="88"/>
        <v>1</v>
      </c>
      <c r="B373" s="1">
        <f>IF(YEAR(AD373)=$B$3,YEAR('Apartment Expenses'!AD373)&amp;" - "&amp;'Apartment Expenses'!AC373,0)</f>
        <v>0</v>
      </c>
      <c r="C373" s="1">
        <f t="shared" si="89"/>
        <v>0</v>
      </c>
      <c r="E373" s="1">
        <v>369</v>
      </c>
      <c r="F373" s="1">
        <f t="shared" si="90"/>
        <v>1</v>
      </c>
      <c r="G373" s="1">
        <f t="shared" si="86"/>
        <v>0</v>
      </c>
      <c r="H373" s="1">
        <f t="shared" si="87"/>
        <v>0</v>
      </c>
      <c r="J373" s="1" t="str">
        <f t="shared" si="91"/>
        <v>1900</v>
      </c>
      <c r="M373" s="1">
        <f>HLOOKUP('Expense History'!$AD$3,$P$4:$X$2004,ROW('Apartment Expenses'!L373)-3,0)</f>
        <v>0</v>
      </c>
      <c r="N373" s="1">
        <f>IF('Expense History'!$AD$3=Data!$G$4,'Apartment Expenses'!AE373,HLOOKUP('Expense History'!$AD$3,'Apartment Expenses'!$AE$4:$AL$2004,(ROW('Apartment Expenses'!M373)-3)))</f>
        <v>0</v>
      </c>
      <c r="O373" s="1" t="str">
        <f>IF($O$2="ALL",IF(VLOOKUP(AA373,'Expense History'!$AA$6:$AB$36,2,0)="x","include",0),IF(AND(VLOOKUP(AA373,'Expense History'!$AA$6:$AB$36,2,0)="x",AC373=$O$2),"include",0))</f>
        <v>include</v>
      </c>
      <c r="P373" s="1">
        <f>IF(O373="include",IF(AE373&gt;0,1+MAX(P374:P$2005),0),0)</f>
        <v>0</v>
      </c>
      <c r="Q373" s="1">
        <f>IF(AND(ISBLANK(AA372),AE372=0),0,(IF(MAX(Q374:Q$2005)&gt;0,0,ROW(R373))))</f>
        <v>0</v>
      </c>
      <c r="R373" s="1">
        <f>IF($O373="include",IF(AF373&gt;0,1+MAX(R374:R$2005),0),0)</f>
        <v>0</v>
      </c>
      <c r="S373" s="1">
        <f>IF($O373="include",IF(AG373&gt;0,1+MAX(S374:S$2005),0),0)</f>
        <v>0</v>
      </c>
      <c r="T373" s="1">
        <f>IF($O373="include",IF(AH373&gt;0,1+MAX(T374:T$2005),0),0)</f>
        <v>0</v>
      </c>
      <c r="U373" s="1">
        <f>IF($O373="include",IF(AI373&gt;0,1+MAX(U374:U$2005),0),0)</f>
        <v>0</v>
      </c>
      <c r="V373" s="1">
        <f>IF($O373="include",IF(AJ373&gt;0,1+MAX(V374:V$2005),0),0)</f>
        <v>0</v>
      </c>
      <c r="W373" s="1">
        <f>IF($O373="include",IF(AK373&gt;0,1+MAX(W374:W$2005),0),0)</f>
        <v>0</v>
      </c>
      <c r="X373" s="1">
        <f>IF($O373="include",IF(AL373&gt;0,1+MAX(X374:X$2005),0),0)</f>
        <v>0</v>
      </c>
      <c r="Y373" s="22" t="str">
        <f t="shared" si="92"/>
        <v xml:space="preserve">1 - </v>
      </c>
      <c r="AA373" s="42"/>
      <c r="AB373" s="43"/>
      <c r="AC373" s="43"/>
      <c r="AD373" s="44"/>
      <c r="AE373" s="11">
        <f t="shared" si="93"/>
        <v>0</v>
      </c>
      <c r="AF373" s="41"/>
      <c r="AG373" s="41"/>
      <c r="AH373" s="41"/>
      <c r="AI373" s="41"/>
      <c r="AJ373" s="41"/>
      <c r="AK373" s="41"/>
      <c r="AL373" s="41"/>
      <c r="BA373" s="1">
        <f t="shared" si="94"/>
        <v>0</v>
      </c>
      <c r="BB373" s="1">
        <f t="shared" si="95"/>
        <v>0</v>
      </c>
      <c r="BC373" s="1" t="str">
        <f t="shared" si="96"/>
        <v>No</v>
      </c>
      <c r="BD373" s="1">
        <f t="shared" si="97"/>
        <v>0</v>
      </c>
      <c r="BE373" s="1">
        <f t="shared" si="98"/>
        <v>0</v>
      </c>
      <c r="BF373" s="1">
        <f t="shared" si="99"/>
        <v>0</v>
      </c>
      <c r="BG373" s="1">
        <v>369</v>
      </c>
      <c r="BH373" s="1" t="e">
        <f t="shared" si="100"/>
        <v>#N/A</v>
      </c>
      <c r="BI373" s="1">
        <f t="shared" si="102"/>
        <v>2</v>
      </c>
      <c r="BJ373" s="1" t="e">
        <f t="shared" si="101"/>
        <v>#N/A</v>
      </c>
    </row>
    <row r="374" spans="1:62" x14ac:dyDescent="0.25">
      <c r="A374" s="1">
        <f t="shared" si="88"/>
        <v>1</v>
      </c>
      <c r="B374" s="1">
        <f>IF(YEAR(AD374)=$B$3,YEAR('Apartment Expenses'!AD374)&amp;" - "&amp;'Apartment Expenses'!AC374,0)</f>
        <v>0</v>
      </c>
      <c r="C374" s="1">
        <f t="shared" si="89"/>
        <v>0</v>
      </c>
      <c r="E374" s="1">
        <v>370</v>
      </c>
      <c r="F374" s="1">
        <f t="shared" si="90"/>
        <v>1</v>
      </c>
      <c r="G374" s="1">
        <f t="shared" si="86"/>
        <v>0</v>
      </c>
      <c r="H374" s="1">
        <f t="shared" si="87"/>
        <v>0</v>
      </c>
      <c r="J374" s="1" t="str">
        <f t="shared" si="91"/>
        <v>1900</v>
      </c>
      <c r="M374" s="1">
        <f>HLOOKUP('Expense History'!$AD$3,$P$4:$X$2004,ROW('Apartment Expenses'!L374)-3,0)</f>
        <v>0</v>
      </c>
      <c r="N374" s="1">
        <f>IF('Expense History'!$AD$3=Data!$G$4,'Apartment Expenses'!AE374,HLOOKUP('Expense History'!$AD$3,'Apartment Expenses'!$AE$4:$AL$2004,(ROW('Apartment Expenses'!M374)-3)))</f>
        <v>0</v>
      </c>
      <c r="O374" s="1" t="str">
        <f>IF($O$2="ALL",IF(VLOOKUP(AA374,'Expense History'!$AA$6:$AB$36,2,0)="x","include",0),IF(AND(VLOOKUP(AA374,'Expense History'!$AA$6:$AB$36,2,0)="x",AC374=$O$2),"include",0))</f>
        <v>include</v>
      </c>
      <c r="P374" s="1">
        <f>IF(O374="include",IF(AE374&gt;0,1+MAX(P375:P$2005),0),0)</f>
        <v>0</v>
      </c>
      <c r="Q374" s="1">
        <f>IF(AND(ISBLANK(AA373),AE373=0),0,(IF(MAX(Q375:Q$2005)&gt;0,0,ROW(R374))))</f>
        <v>0</v>
      </c>
      <c r="R374" s="1">
        <f>IF($O374="include",IF(AF374&gt;0,1+MAX(R375:R$2005),0),0)</f>
        <v>0</v>
      </c>
      <c r="S374" s="1">
        <f>IF($O374="include",IF(AG374&gt;0,1+MAX(S375:S$2005),0),0)</f>
        <v>0</v>
      </c>
      <c r="T374" s="1">
        <f>IF($O374="include",IF(AH374&gt;0,1+MAX(T375:T$2005),0),0)</f>
        <v>0</v>
      </c>
      <c r="U374" s="1">
        <f>IF($O374="include",IF(AI374&gt;0,1+MAX(U375:U$2005),0),0)</f>
        <v>0</v>
      </c>
      <c r="V374" s="1">
        <f>IF($O374="include",IF(AJ374&gt;0,1+MAX(V375:V$2005),0),0)</f>
        <v>0</v>
      </c>
      <c r="W374" s="1">
        <f>IF($O374="include",IF(AK374&gt;0,1+MAX(W375:W$2005),0),0)</f>
        <v>0</v>
      </c>
      <c r="X374" s="1">
        <f>IF($O374="include",IF(AL374&gt;0,1+MAX(X375:X$2005),0),0)</f>
        <v>0</v>
      </c>
      <c r="Y374" s="22" t="str">
        <f t="shared" si="92"/>
        <v xml:space="preserve">1 - </v>
      </c>
      <c r="AA374" s="42"/>
      <c r="AB374" s="43"/>
      <c r="AC374" s="43"/>
      <c r="AD374" s="44"/>
      <c r="AE374" s="11">
        <f t="shared" si="93"/>
        <v>0</v>
      </c>
      <c r="AF374" s="41"/>
      <c r="AG374" s="41"/>
      <c r="AH374" s="41"/>
      <c r="AI374" s="41"/>
      <c r="AJ374" s="41"/>
      <c r="AK374" s="41"/>
      <c r="AL374" s="41"/>
      <c r="BA374" s="1">
        <f t="shared" si="94"/>
        <v>0</v>
      </c>
      <c r="BB374" s="1">
        <f t="shared" si="95"/>
        <v>0</v>
      </c>
      <c r="BC374" s="1" t="str">
        <f t="shared" si="96"/>
        <v>No</v>
      </c>
      <c r="BD374" s="1">
        <f t="shared" si="97"/>
        <v>0</v>
      </c>
      <c r="BE374" s="1">
        <f t="shared" si="98"/>
        <v>0</v>
      </c>
      <c r="BF374" s="1">
        <f t="shared" si="99"/>
        <v>0</v>
      </c>
      <c r="BG374" s="1">
        <v>370</v>
      </c>
      <c r="BH374" s="1" t="e">
        <f t="shared" si="100"/>
        <v>#N/A</v>
      </c>
      <c r="BI374" s="1">
        <f t="shared" si="102"/>
        <v>2</v>
      </c>
      <c r="BJ374" s="1" t="e">
        <f t="shared" si="101"/>
        <v>#N/A</v>
      </c>
    </row>
    <row r="375" spans="1:62" x14ac:dyDescent="0.25">
      <c r="A375" s="1">
        <f t="shared" si="88"/>
        <v>1</v>
      </c>
      <c r="B375" s="1">
        <f>IF(YEAR(AD375)=$B$3,YEAR('Apartment Expenses'!AD375)&amp;" - "&amp;'Apartment Expenses'!AC375,0)</f>
        <v>0</v>
      </c>
      <c r="C375" s="1">
        <f t="shared" si="89"/>
        <v>0</v>
      </c>
      <c r="E375" s="1">
        <v>371</v>
      </c>
      <c r="F375" s="1">
        <f t="shared" si="90"/>
        <v>1</v>
      </c>
      <c r="G375" s="1">
        <f t="shared" si="86"/>
        <v>0</v>
      </c>
      <c r="H375" s="1">
        <f t="shared" si="87"/>
        <v>0</v>
      </c>
      <c r="J375" s="1" t="str">
        <f t="shared" si="91"/>
        <v>1900</v>
      </c>
      <c r="M375" s="1">
        <f>HLOOKUP('Expense History'!$AD$3,$P$4:$X$2004,ROW('Apartment Expenses'!L375)-3,0)</f>
        <v>0</v>
      </c>
      <c r="N375" s="1">
        <f>IF('Expense History'!$AD$3=Data!$G$4,'Apartment Expenses'!AE375,HLOOKUP('Expense History'!$AD$3,'Apartment Expenses'!$AE$4:$AL$2004,(ROW('Apartment Expenses'!M375)-3)))</f>
        <v>0</v>
      </c>
      <c r="O375" s="1" t="str">
        <f>IF($O$2="ALL",IF(VLOOKUP(AA375,'Expense History'!$AA$6:$AB$36,2,0)="x","include",0),IF(AND(VLOOKUP(AA375,'Expense History'!$AA$6:$AB$36,2,0)="x",AC375=$O$2),"include",0))</f>
        <v>include</v>
      </c>
      <c r="P375" s="1">
        <f>IF(O375="include",IF(AE375&gt;0,1+MAX(P376:P$2005),0),0)</f>
        <v>0</v>
      </c>
      <c r="Q375" s="1">
        <f>IF(AND(ISBLANK(AA374),AE374=0),0,(IF(MAX(Q376:Q$2005)&gt;0,0,ROW(R375))))</f>
        <v>0</v>
      </c>
      <c r="R375" s="1">
        <f>IF($O375="include",IF(AF375&gt;0,1+MAX(R376:R$2005),0),0)</f>
        <v>0</v>
      </c>
      <c r="S375" s="1">
        <f>IF($O375="include",IF(AG375&gt;0,1+MAX(S376:S$2005),0),0)</f>
        <v>0</v>
      </c>
      <c r="T375" s="1">
        <f>IF($O375="include",IF(AH375&gt;0,1+MAX(T376:T$2005),0),0)</f>
        <v>0</v>
      </c>
      <c r="U375" s="1">
        <f>IF($O375="include",IF(AI375&gt;0,1+MAX(U376:U$2005),0),0)</f>
        <v>0</v>
      </c>
      <c r="V375" s="1">
        <f>IF($O375="include",IF(AJ375&gt;0,1+MAX(V376:V$2005),0),0)</f>
        <v>0</v>
      </c>
      <c r="W375" s="1">
        <f>IF($O375="include",IF(AK375&gt;0,1+MAX(W376:W$2005),0),0)</f>
        <v>0</v>
      </c>
      <c r="X375" s="1">
        <f>IF($O375="include",IF(AL375&gt;0,1+MAX(X376:X$2005),0),0)</f>
        <v>0</v>
      </c>
      <c r="Y375" s="22" t="str">
        <f t="shared" si="92"/>
        <v xml:space="preserve">1 - </v>
      </c>
      <c r="AA375" s="42"/>
      <c r="AB375" s="43"/>
      <c r="AC375" s="43"/>
      <c r="AD375" s="44"/>
      <c r="AE375" s="11">
        <f t="shared" si="93"/>
        <v>0</v>
      </c>
      <c r="AF375" s="41"/>
      <c r="AG375" s="41"/>
      <c r="AH375" s="41"/>
      <c r="AI375" s="41"/>
      <c r="AJ375" s="41"/>
      <c r="AK375" s="41"/>
      <c r="AL375" s="41"/>
      <c r="BA375" s="1">
        <f t="shared" si="94"/>
        <v>0</v>
      </c>
      <c r="BB375" s="1">
        <f t="shared" si="95"/>
        <v>0</v>
      </c>
      <c r="BC375" s="1" t="str">
        <f t="shared" si="96"/>
        <v>No</v>
      </c>
      <c r="BD375" s="1">
        <f t="shared" si="97"/>
        <v>0</v>
      </c>
      <c r="BE375" s="1">
        <f t="shared" si="98"/>
        <v>0</v>
      </c>
      <c r="BF375" s="1">
        <f t="shared" si="99"/>
        <v>0</v>
      </c>
      <c r="BG375" s="1">
        <v>371</v>
      </c>
      <c r="BH375" s="1" t="e">
        <f t="shared" si="100"/>
        <v>#N/A</v>
      </c>
      <c r="BI375" s="1">
        <f t="shared" si="102"/>
        <v>2</v>
      </c>
      <c r="BJ375" s="1" t="e">
        <f t="shared" si="101"/>
        <v>#N/A</v>
      </c>
    </row>
    <row r="376" spans="1:62" x14ac:dyDescent="0.25">
      <c r="A376" s="1">
        <f t="shared" si="88"/>
        <v>1</v>
      </c>
      <c r="B376" s="1">
        <f>IF(YEAR(AD376)=$B$3,YEAR('Apartment Expenses'!AD376)&amp;" - "&amp;'Apartment Expenses'!AC376,0)</f>
        <v>0</v>
      </c>
      <c r="C376" s="1">
        <f t="shared" si="89"/>
        <v>0</v>
      </c>
      <c r="E376" s="1">
        <v>372</v>
      </c>
      <c r="F376" s="1">
        <f t="shared" si="90"/>
        <v>1</v>
      </c>
      <c r="G376" s="1">
        <f t="shared" si="86"/>
        <v>0</v>
      </c>
      <c r="H376" s="1">
        <f t="shared" si="87"/>
        <v>0</v>
      </c>
      <c r="J376" s="1" t="str">
        <f t="shared" si="91"/>
        <v>1900</v>
      </c>
      <c r="M376" s="1">
        <f>HLOOKUP('Expense History'!$AD$3,$P$4:$X$2004,ROW('Apartment Expenses'!L376)-3,0)</f>
        <v>0</v>
      </c>
      <c r="N376" s="1">
        <f>IF('Expense History'!$AD$3=Data!$G$4,'Apartment Expenses'!AE376,HLOOKUP('Expense History'!$AD$3,'Apartment Expenses'!$AE$4:$AL$2004,(ROW('Apartment Expenses'!M376)-3)))</f>
        <v>0</v>
      </c>
      <c r="O376" s="1" t="str">
        <f>IF($O$2="ALL",IF(VLOOKUP(AA376,'Expense History'!$AA$6:$AB$36,2,0)="x","include",0),IF(AND(VLOOKUP(AA376,'Expense History'!$AA$6:$AB$36,2,0)="x",AC376=$O$2),"include",0))</f>
        <v>include</v>
      </c>
      <c r="P376" s="1">
        <f>IF(O376="include",IF(AE376&gt;0,1+MAX(P377:P$2005),0),0)</f>
        <v>0</v>
      </c>
      <c r="Q376" s="1">
        <f>IF(AND(ISBLANK(AA375),AE375=0),0,(IF(MAX(Q377:Q$2005)&gt;0,0,ROW(R376))))</f>
        <v>0</v>
      </c>
      <c r="R376" s="1">
        <f>IF($O376="include",IF(AF376&gt;0,1+MAX(R377:R$2005),0),0)</f>
        <v>0</v>
      </c>
      <c r="S376" s="1">
        <f>IF($O376="include",IF(AG376&gt;0,1+MAX(S377:S$2005),0),0)</f>
        <v>0</v>
      </c>
      <c r="T376" s="1">
        <f>IF($O376="include",IF(AH376&gt;0,1+MAX(T377:T$2005),0),0)</f>
        <v>0</v>
      </c>
      <c r="U376" s="1">
        <f>IF($O376="include",IF(AI376&gt;0,1+MAX(U377:U$2005),0),0)</f>
        <v>0</v>
      </c>
      <c r="V376" s="1">
        <f>IF($O376="include",IF(AJ376&gt;0,1+MAX(V377:V$2005),0),0)</f>
        <v>0</v>
      </c>
      <c r="W376" s="1">
        <f>IF($O376="include",IF(AK376&gt;0,1+MAX(W377:W$2005),0),0)</f>
        <v>0</v>
      </c>
      <c r="X376" s="1">
        <f>IF($O376="include",IF(AL376&gt;0,1+MAX(X377:X$2005),0),0)</f>
        <v>0</v>
      </c>
      <c r="Y376" s="22" t="str">
        <f t="shared" si="92"/>
        <v xml:space="preserve">1 - </v>
      </c>
      <c r="AA376" s="42"/>
      <c r="AB376" s="43"/>
      <c r="AC376" s="43"/>
      <c r="AD376" s="44"/>
      <c r="AE376" s="11">
        <f t="shared" si="93"/>
        <v>0</v>
      </c>
      <c r="AF376" s="41"/>
      <c r="AG376" s="41"/>
      <c r="AH376" s="41"/>
      <c r="AI376" s="41"/>
      <c r="AJ376" s="41"/>
      <c r="AK376" s="41"/>
      <c r="AL376" s="41"/>
      <c r="BA376" s="1">
        <f t="shared" si="94"/>
        <v>0</v>
      </c>
      <c r="BB376" s="1">
        <f t="shared" si="95"/>
        <v>0</v>
      </c>
      <c r="BC376" s="1" t="str">
        <f t="shared" si="96"/>
        <v>No</v>
      </c>
      <c r="BD376" s="1">
        <f t="shared" si="97"/>
        <v>0</v>
      </c>
      <c r="BE376" s="1">
        <f t="shared" si="98"/>
        <v>0</v>
      </c>
      <c r="BF376" s="1">
        <f t="shared" si="99"/>
        <v>0</v>
      </c>
      <c r="BG376" s="1">
        <v>372</v>
      </c>
      <c r="BH376" s="1" t="e">
        <f t="shared" si="100"/>
        <v>#N/A</v>
      </c>
      <c r="BI376" s="1">
        <f t="shared" si="102"/>
        <v>2</v>
      </c>
      <c r="BJ376" s="1" t="e">
        <f t="shared" si="101"/>
        <v>#N/A</v>
      </c>
    </row>
    <row r="377" spans="1:62" x14ac:dyDescent="0.25">
      <c r="A377" s="1">
        <f t="shared" si="88"/>
        <v>1</v>
      </c>
      <c r="B377" s="1">
        <f>IF(YEAR(AD377)=$B$3,YEAR('Apartment Expenses'!AD377)&amp;" - "&amp;'Apartment Expenses'!AC377,0)</f>
        <v>0</v>
      </c>
      <c r="C377" s="1">
        <f t="shared" si="89"/>
        <v>0</v>
      </c>
      <c r="E377" s="1">
        <v>373</v>
      </c>
      <c r="F377" s="1">
        <f t="shared" si="90"/>
        <v>1</v>
      </c>
      <c r="G377" s="1">
        <f t="shared" si="86"/>
        <v>0</v>
      </c>
      <c r="H377" s="1">
        <f t="shared" si="87"/>
        <v>0</v>
      </c>
      <c r="J377" s="1" t="str">
        <f t="shared" si="91"/>
        <v>1900</v>
      </c>
      <c r="M377" s="1">
        <f>HLOOKUP('Expense History'!$AD$3,$P$4:$X$2004,ROW('Apartment Expenses'!L377)-3,0)</f>
        <v>0</v>
      </c>
      <c r="N377" s="1">
        <f>IF('Expense History'!$AD$3=Data!$G$4,'Apartment Expenses'!AE377,HLOOKUP('Expense History'!$AD$3,'Apartment Expenses'!$AE$4:$AL$2004,(ROW('Apartment Expenses'!M377)-3)))</f>
        <v>0</v>
      </c>
      <c r="O377" s="1" t="str">
        <f>IF($O$2="ALL",IF(VLOOKUP(AA377,'Expense History'!$AA$6:$AB$36,2,0)="x","include",0),IF(AND(VLOOKUP(AA377,'Expense History'!$AA$6:$AB$36,2,0)="x",AC377=$O$2),"include",0))</f>
        <v>include</v>
      </c>
      <c r="P377" s="1">
        <f>IF(O377="include",IF(AE377&gt;0,1+MAX(P378:P$2005),0),0)</f>
        <v>0</v>
      </c>
      <c r="Q377" s="1">
        <f>IF(AND(ISBLANK(AA376),AE376=0),0,(IF(MAX(Q378:Q$2005)&gt;0,0,ROW(R377))))</f>
        <v>0</v>
      </c>
      <c r="R377" s="1">
        <f>IF($O377="include",IF(AF377&gt;0,1+MAX(R378:R$2005),0),0)</f>
        <v>0</v>
      </c>
      <c r="S377" s="1">
        <f>IF($O377="include",IF(AG377&gt;0,1+MAX(S378:S$2005),0),0)</f>
        <v>0</v>
      </c>
      <c r="T377" s="1">
        <f>IF($O377="include",IF(AH377&gt;0,1+MAX(T378:T$2005),0),0)</f>
        <v>0</v>
      </c>
      <c r="U377" s="1">
        <f>IF($O377="include",IF(AI377&gt;0,1+MAX(U378:U$2005),0),0)</f>
        <v>0</v>
      </c>
      <c r="V377" s="1">
        <f>IF($O377="include",IF(AJ377&gt;0,1+MAX(V378:V$2005),0),0)</f>
        <v>0</v>
      </c>
      <c r="W377" s="1">
        <f>IF($O377="include",IF(AK377&gt;0,1+MAX(W378:W$2005),0),0)</f>
        <v>0</v>
      </c>
      <c r="X377" s="1">
        <f>IF($O377="include",IF(AL377&gt;0,1+MAX(X378:X$2005),0),0)</f>
        <v>0</v>
      </c>
      <c r="Y377" s="22" t="str">
        <f t="shared" si="92"/>
        <v xml:space="preserve">1 - </v>
      </c>
      <c r="AA377" s="42"/>
      <c r="AB377" s="43"/>
      <c r="AC377" s="43"/>
      <c r="AD377" s="44"/>
      <c r="AE377" s="11">
        <f t="shared" si="93"/>
        <v>0</v>
      </c>
      <c r="AF377" s="41"/>
      <c r="AG377" s="41"/>
      <c r="AH377" s="41"/>
      <c r="AI377" s="41"/>
      <c r="AJ377" s="41"/>
      <c r="AK377" s="41"/>
      <c r="AL377" s="41"/>
      <c r="BA377" s="1">
        <f t="shared" si="94"/>
        <v>0</v>
      </c>
      <c r="BB377" s="1">
        <f t="shared" si="95"/>
        <v>0</v>
      </c>
      <c r="BC377" s="1" t="str">
        <f t="shared" si="96"/>
        <v>No</v>
      </c>
      <c r="BD377" s="1">
        <f t="shared" si="97"/>
        <v>0</v>
      </c>
      <c r="BE377" s="1">
        <f t="shared" si="98"/>
        <v>0</v>
      </c>
      <c r="BF377" s="1">
        <f t="shared" si="99"/>
        <v>0</v>
      </c>
      <c r="BG377" s="1">
        <v>373</v>
      </c>
      <c r="BH377" s="1" t="e">
        <f t="shared" si="100"/>
        <v>#N/A</v>
      </c>
      <c r="BI377" s="1">
        <f t="shared" si="102"/>
        <v>2</v>
      </c>
      <c r="BJ377" s="1" t="e">
        <f t="shared" si="101"/>
        <v>#N/A</v>
      </c>
    </row>
    <row r="378" spans="1:62" x14ac:dyDescent="0.25">
      <c r="A378" s="1">
        <f t="shared" si="88"/>
        <v>1</v>
      </c>
      <c r="B378" s="1">
        <f>IF(YEAR(AD378)=$B$3,YEAR('Apartment Expenses'!AD378)&amp;" - "&amp;'Apartment Expenses'!AC378,0)</f>
        <v>0</v>
      </c>
      <c r="C378" s="1">
        <f t="shared" si="89"/>
        <v>0</v>
      </c>
      <c r="E378" s="1">
        <v>374</v>
      </c>
      <c r="F378" s="1">
        <f t="shared" si="90"/>
        <v>1</v>
      </c>
      <c r="G378" s="1">
        <f t="shared" si="86"/>
        <v>0</v>
      </c>
      <c r="H378" s="1">
        <f t="shared" si="87"/>
        <v>0</v>
      </c>
      <c r="J378" s="1" t="str">
        <f t="shared" si="91"/>
        <v>1900</v>
      </c>
      <c r="M378" s="1">
        <f>HLOOKUP('Expense History'!$AD$3,$P$4:$X$2004,ROW('Apartment Expenses'!L378)-3,0)</f>
        <v>0</v>
      </c>
      <c r="N378" s="1">
        <f>IF('Expense History'!$AD$3=Data!$G$4,'Apartment Expenses'!AE378,HLOOKUP('Expense History'!$AD$3,'Apartment Expenses'!$AE$4:$AL$2004,(ROW('Apartment Expenses'!M378)-3)))</f>
        <v>0</v>
      </c>
      <c r="O378" s="1" t="str">
        <f>IF($O$2="ALL",IF(VLOOKUP(AA378,'Expense History'!$AA$6:$AB$36,2,0)="x","include",0),IF(AND(VLOOKUP(AA378,'Expense History'!$AA$6:$AB$36,2,0)="x",AC378=$O$2),"include",0))</f>
        <v>include</v>
      </c>
      <c r="P378" s="1">
        <f>IF(O378="include",IF(AE378&gt;0,1+MAX(P379:P$2005),0),0)</f>
        <v>0</v>
      </c>
      <c r="Q378" s="1">
        <f>IF(AND(ISBLANK(AA377),AE377=0),0,(IF(MAX(Q379:Q$2005)&gt;0,0,ROW(R378))))</f>
        <v>0</v>
      </c>
      <c r="R378" s="1">
        <f>IF($O378="include",IF(AF378&gt;0,1+MAX(R379:R$2005),0),0)</f>
        <v>0</v>
      </c>
      <c r="S378" s="1">
        <f>IF($O378="include",IF(AG378&gt;0,1+MAX(S379:S$2005),0),0)</f>
        <v>0</v>
      </c>
      <c r="T378" s="1">
        <f>IF($O378="include",IF(AH378&gt;0,1+MAX(T379:T$2005),0),0)</f>
        <v>0</v>
      </c>
      <c r="U378" s="1">
        <f>IF($O378="include",IF(AI378&gt;0,1+MAX(U379:U$2005),0),0)</f>
        <v>0</v>
      </c>
      <c r="V378" s="1">
        <f>IF($O378="include",IF(AJ378&gt;0,1+MAX(V379:V$2005),0),0)</f>
        <v>0</v>
      </c>
      <c r="W378" s="1">
        <f>IF($O378="include",IF(AK378&gt;0,1+MAX(W379:W$2005),0),0)</f>
        <v>0</v>
      </c>
      <c r="X378" s="1">
        <f>IF($O378="include",IF(AL378&gt;0,1+MAX(X379:X$2005),0),0)</f>
        <v>0</v>
      </c>
      <c r="Y378" s="22" t="str">
        <f t="shared" si="92"/>
        <v xml:space="preserve">1 - </v>
      </c>
      <c r="AA378" s="42"/>
      <c r="AB378" s="43"/>
      <c r="AC378" s="43"/>
      <c r="AD378" s="44"/>
      <c r="AE378" s="11">
        <f t="shared" si="93"/>
        <v>0</v>
      </c>
      <c r="AF378" s="41"/>
      <c r="AG378" s="41"/>
      <c r="AH378" s="41"/>
      <c r="AI378" s="41"/>
      <c r="AJ378" s="41"/>
      <c r="AK378" s="41"/>
      <c r="AL378" s="41"/>
      <c r="BA378" s="1">
        <f t="shared" si="94"/>
        <v>0</v>
      </c>
      <c r="BB378" s="1">
        <f t="shared" si="95"/>
        <v>0</v>
      </c>
      <c r="BC378" s="1" t="str">
        <f t="shared" si="96"/>
        <v>No</v>
      </c>
      <c r="BD378" s="1">
        <f t="shared" si="97"/>
        <v>0</v>
      </c>
      <c r="BE378" s="1">
        <f t="shared" si="98"/>
        <v>0</v>
      </c>
      <c r="BF378" s="1">
        <f t="shared" si="99"/>
        <v>0</v>
      </c>
      <c r="BG378" s="1">
        <v>374</v>
      </c>
      <c r="BH378" s="1" t="e">
        <f t="shared" si="100"/>
        <v>#N/A</v>
      </c>
      <c r="BI378" s="1">
        <f t="shared" si="102"/>
        <v>2</v>
      </c>
      <c r="BJ378" s="1" t="e">
        <f t="shared" si="101"/>
        <v>#N/A</v>
      </c>
    </row>
    <row r="379" spans="1:62" x14ac:dyDescent="0.25">
      <c r="A379" s="1">
        <f t="shared" si="88"/>
        <v>1</v>
      </c>
      <c r="B379" s="1">
        <f>IF(YEAR(AD379)=$B$3,YEAR('Apartment Expenses'!AD379)&amp;" - "&amp;'Apartment Expenses'!AC379,0)</f>
        <v>0</v>
      </c>
      <c r="C379" s="1">
        <f t="shared" si="89"/>
        <v>0</v>
      </c>
      <c r="E379" s="1">
        <v>375</v>
      </c>
      <c r="F379" s="1">
        <f t="shared" si="90"/>
        <v>1</v>
      </c>
      <c r="G379" s="1">
        <f t="shared" si="86"/>
        <v>0</v>
      </c>
      <c r="H379" s="1">
        <f t="shared" si="87"/>
        <v>0</v>
      </c>
      <c r="J379" s="1" t="str">
        <f t="shared" si="91"/>
        <v>1900</v>
      </c>
      <c r="M379" s="1">
        <f>HLOOKUP('Expense History'!$AD$3,$P$4:$X$2004,ROW('Apartment Expenses'!L379)-3,0)</f>
        <v>0</v>
      </c>
      <c r="N379" s="1">
        <f>IF('Expense History'!$AD$3=Data!$G$4,'Apartment Expenses'!AE379,HLOOKUP('Expense History'!$AD$3,'Apartment Expenses'!$AE$4:$AL$2004,(ROW('Apartment Expenses'!M379)-3)))</f>
        <v>0</v>
      </c>
      <c r="O379" s="1" t="str">
        <f>IF($O$2="ALL",IF(VLOOKUP(AA379,'Expense History'!$AA$6:$AB$36,2,0)="x","include",0),IF(AND(VLOOKUP(AA379,'Expense History'!$AA$6:$AB$36,2,0)="x",AC379=$O$2),"include",0))</f>
        <v>include</v>
      </c>
      <c r="P379" s="1">
        <f>IF(O379="include",IF(AE379&gt;0,1+MAX(P380:P$2005),0),0)</f>
        <v>0</v>
      </c>
      <c r="Q379" s="1">
        <f>IF(AND(ISBLANK(AA378),AE378=0),0,(IF(MAX(Q380:Q$2005)&gt;0,0,ROW(R379))))</f>
        <v>0</v>
      </c>
      <c r="R379" s="1">
        <f>IF($O379="include",IF(AF379&gt;0,1+MAX(R380:R$2005),0),0)</f>
        <v>0</v>
      </c>
      <c r="S379" s="1">
        <f>IF($O379="include",IF(AG379&gt;0,1+MAX(S380:S$2005),0),0)</f>
        <v>0</v>
      </c>
      <c r="T379" s="1">
        <f>IF($O379="include",IF(AH379&gt;0,1+MAX(T380:T$2005),0),0)</f>
        <v>0</v>
      </c>
      <c r="U379" s="1">
        <f>IF($O379="include",IF(AI379&gt;0,1+MAX(U380:U$2005),0),0)</f>
        <v>0</v>
      </c>
      <c r="V379" s="1">
        <f>IF($O379="include",IF(AJ379&gt;0,1+MAX(V380:V$2005),0),0)</f>
        <v>0</v>
      </c>
      <c r="W379" s="1">
        <f>IF($O379="include",IF(AK379&gt;0,1+MAX(W380:W$2005),0),0)</f>
        <v>0</v>
      </c>
      <c r="X379" s="1">
        <f>IF($O379="include",IF(AL379&gt;0,1+MAX(X380:X$2005),0),0)</f>
        <v>0</v>
      </c>
      <c r="Y379" s="22" t="str">
        <f t="shared" si="92"/>
        <v xml:space="preserve">1 - </v>
      </c>
      <c r="AA379" s="42"/>
      <c r="AB379" s="43"/>
      <c r="AC379" s="43"/>
      <c r="AD379" s="44"/>
      <c r="AE379" s="11">
        <f t="shared" si="93"/>
        <v>0</v>
      </c>
      <c r="AF379" s="41"/>
      <c r="AG379" s="41"/>
      <c r="AH379" s="41"/>
      <c r="AI379" s="41"/>
      <c r="AJ379" s="41"/>
      <c r="AK379" s="41"/>
      <c r="AL379" s="41"/>
      <c r="BA379" s="1">
        <f t="shared" si="94"/>
        <v>0</v>
      </c>
      <c r="BB379" s="1">
        <f t="shared" si="95"/>
        <v>0</v>
      </c>
      <c r="BC379" s="1" t="str">
        <f t="shared" si="96"/>
        <v>No</v>
      </c>
      <c r="BD379" s="1">
        <f t="shared" si="97"/>
        <v>0</v>
      </c>
      <c r="BE379" s="1">
        <f t="shared" si="98"/>
        <v>0</v>
      </c>
      <c r="BF379" s="1">
        <f t="shared" si="99"/>
        <v>0</v>
      </c>
      <c r="BG379" s="1">
        <v>375</v>
      </c>
      <c r="BH379" s="1" t="e">
        <f t="shared" si="100"/>
        <v>#N/A</v>
      </c>
      <c r="BI379" s="1">
        <f t="shared" si="102"/>
        <v>2</v>
      </c>
      <c r="BJ379" s="1" t="e">
        <f t="shared" si="101"/>
        <v>#N/A</v>
      </c>
    </row>
    <row r="380" spans="1:62" x14ac:dyDescent="0.25">
      <c r="A380" s="1">
        <f t="shared" si="88"/>
        <v>1</v>
      </c>
      <c r="B380" s="1">
        <f>IF(YEAR(AD380)=$B$3,YEAR('Apartment Expenses'!AD380)&amp;" - "&amp;'Apartment Expenses'!AC380,0)</f>
        <v>0</v>
      </c>
      <c r="C380" s="1">
        <f t="shared" si="89"/>
        <v>0</v>
      </c>
      <c r="E380" s="1">
        <v>376</v>
      </c>
      <c r="F380" s="1">
        <f t="shared" si="90"/>
        <v>1</v>
      </c>
      <c r="G380" s="1">
        <f t="shared" si="86"/>
        <v>0</v>
      </c>
      <c r="H380" s="1">
        <f t="shared" si="87"/>
        <v>0</v>
      </c>
      <c r="J380" s="1" t="str">
        <f t="shared" si="91"/>
        <v>1900</v>
      </c>
      <c r="M380" s="1">
        <f>HLOOKUP('Expense History'!$AD$3,$P$4:$X$2004,ROW('Apartment Expenses'!L380)-3,0)</f>
        <v>0</v>
      </c>
      <c r="N380" s="1">
        <f>IF('Expense History'!$AD$3=Data!$G$4,'Apartment Expenses'!AE380,HLOOKUP('Expense History'!$AD$3,'Apartment Expenses'!$AE$4:$AL$2004,(ROW('Apartment Expenses'!M380)-3)))</f>
        <v>0</v>
      </c>
      <c r="O380" s="1" t="str">
        <f>IF($O$2="ALL",IF(VLOOKUP(AA380,'Expense History'!$AA$6:$AB$36,2,0)="x","include",0),IF(AND(VLOOKUP(AA380,'Expense History'!$AA$6:$AB$36,2,0)="x",AC380=$O$2),"include",0))</f>
        <v>include</v>
      </c>
      <c r="P380" s="1">
        <f>IF(O380="include",IF(AE380&gt;0,1+MAX(P381:P$2005),0),0)</f>
        <v>0</v>
      </c>
      <c r="Q380" s="1">
        <f>IF(AND(ISBLANK(AA379),AE379=0),0,(IF(MAX(Q381:Q$2005)&gt;0,0,ROW(R380))))</f>
        <v>0</v>
      </c>
      <c r="R380" s="1">
        <f>IF($O380="include",IF(AF380&gt;0,1+MAX(R381:R$2005),0),0)</f>
        <v>0</v>
      </c>
      <c r="S380" s="1">
        <f>IF($O380="include",IF(AG380&gt;0,1+MAX(S381:S$2005),0),0)</f>
        <v>0</v>
      </c>
      <c r="T380" s="1">
        <f>IF($O380="include",IF(AH380&gt;0,1+MAX(T381:T$2005),0),0)</f>
        <v>0</v>
      </c>
      <c r="U380" s="1">
        <f>IF($O380="include",IF(AI380&gt;0,1+MAX(U381:U$2005),0),0)</f>
        <v>0</v>
      </c>
      <c r="V380" s="1">
        <f>IF($O380="include",IF(AJ380&gt;0,1+MAX(V381:V$2005),0),0)</f>
        <v>0</v>
      </c>
      <c r="W380" s="1">
        <f>IF($O380="include",IF(AK380&gt;0,1+MAX(W381:W$2005),0),0)</f>
        <v>0</v>
      </c>
      <c r="X380" s="1">
        <f>IF($O380="include",IF(AL380&gt;0,1+MAX(X381:X$2005),0),0)</f>
        <v>0</v>
      </c>
      <c r="Y380" s="22" t="str">
        <f t="shared" si="92"/>
        <v xml:space="preserve">1 - </v>
      </c>
      <c r="AA380" s="42"/>
      <c r="AB380" s="43"/>
      <c r="AC380" s="43"/>
      <c r="AD380" s="44"/>
      <c r="AE380" s="11">
        <f t="shared" si="93"/>
        <v>0</v>
      </c>
      <c r="AF380" s="41"/>
      <c r="AG380" s="41"/>
      <c r="AH380" s="41"/>
      <c r="AI380" s="41"/>
      <c r="AJ380" s="41"/>
      <c r="AK380" s="41"/>
      <c r="AL380" s="41"/>
      <c r="BA380" s="1">
        <f t="shared" si="94"/>
        <v>0</v>
      </c>
      <c r="BB380" s="1">
        <f t="shared" si="95"/>
        <v>0</v>
      </c>
      <c r="BC380" s="1" t="str">
        <f t="shared" si="96"/>
        <v>No</v>
      </c>
      <c r="BD380" s="1">
        <f t="shared" si="97"/>
        <v>0</v>
      </c>
      <c r="BE380" s="1">
        <f t="shared" si="98"/>
        <v>0</v>
      </c>
      <c r="BF380" s="1">
        <f t="shared" si="99"/>
        <v>0</v>
      </c>
      <c r="BG380" s="1">
        <v>376</v>
      </c>
      <c r="BH380" s="1" t="e">
        <f t="shared" si="100"/>
        <v>#N/A</v>
      </c>
      <c r="BI380" s="1">
        <f t="shared" si="102"/>
        <v>2</v>
      </c>
      <c r="BJ380" s="1" t="e">
        <f t="shared" si="101"/>
        <v>#N/A</v>
      </c>
    </row>
    <row r="381" spans="1:62" x14ac:dyDescent="0.25">
      <c r="A381" s="1">
        <f t="shared" si="88"/>
        <v>1</v>
      </c>
      <c r="B381" s="1">
        <f>IF(YEAR(AD381)=$B$3,YEAR('Apartment Expenses'!AD381)&amp;" - "&amp;'Apartment Expenses'!AC381,0)</f>
        <v>0</v>
      </c>
      <c r="C381" s="1">
        <f t="shared" si="89"/>
        <v>0</v>
      </c>
      <c r="E381" s="1">
        <v>377</v>
      </c>
      <c r="F381" s="1">
        <f t="shared" si="90"/>
        <v>1</v>
      </c>
      <c r="G381" s="1">
        <f t="shared" si="86"/>
        <v>0</v>
      </c>
      <c r="H381" s="1">
        <f t="shared" si="87"/>
        <v>0</v>
      </c>
      <c r="J381" s="1" t="str">
        <f t="shared" si="91"/>
        <v>1900</v>
      </c>
      <c r="M381" s="1">
        <f>HLOOKUP('Expense History'!$AD$3,$P$4:$X$2004,ROW('Apartment Expenses'!L381)-3,0)</f>
        <v>0</v>
      </c>
      <c r="N381" s="1">
        <f>IF('Expense History'!$AD$3=Data!$G$4,'Apartment Expenses'!AE381,HLOOKUP('Expense History'!$AD$3,'Apartment Expenses'!$AE$4:$AL$2004,(ROW('Apartment Expenses'!M381)-3)))</f>
        <v>0</v>
      </c>
      <c r="O381" s="1" t="str">
        <f>IF($O$2="ALL",IF(VLOOKUP(AA381,'Expense History'!$AA$6:$AB$36,2,0)="x","include",0),IF(AND(VLOOKUP(AA381,'Expense History'!$AA$6:$AB$36,2,0)="x",AC381=$O$2),"include",0))</f>
        <v>include</v>
      </c>
      <c r="P381" s="1">
        <f>IF(O381="include",IF(AE381&gt;0,1+MAX(P382:P$2005),0),0)</f>
        <v>0</v>
      </c>
      <c r="Q381" s="1">
        <f>IF(AND(ISBLANK(AA380),AE380=0),0,(IF(MAX(Q382:Q$2005)&gt;0,0,ROW(R381))))</f>
        <v>0</v>
      </c>
      <c r="R381" s="1">
        <f>IF($O381="include",IF(AF381&gt;0,1+MAX(R382:R$2005),0),0)</f>
        <v>0</v>
      </c>
      <c r="S381" s="1">
        <f>IF($O381="include",IF(AG381&gt;0,1+MAX(S382:S$2005),0),0)</f>
        <v>0</v>
      </c>
      <c r="T381" s="1">
        <f>IF($O381="include",IF(AH381&gt;0,1+MAX(T382:T$2005),0),0)</f>
        <v>0</v>
      </c>
      <c r="U381" s="1">
        <f>IF($O381="include",IF(AI381&gt;0,1+MAX(U382:U$2005),0),0)</f>
        <v>0</v>
      </c>
      <c r="V381" s="1">
        <f>IF($O381="include",IF(AJ381&gt;0,1+MAX(V382:V$2005),0),0)</f>
        <v>0</v>
      </c>
      <c r="W381" s="1">
        <f>IF($O381="include",IF(AK381&gt;0,1+MAX(W382:W$2005),0),0)</f>
        <v>0</v>
      </c>
      <c r="X381" s="1">
        <f>IF($O381="include",IF(AL381&gt;0,1+MAX(X382:X$2005),0),0)</f>
        <v>0</v>
      </c>
      <c r="Y381" s="22" t="str">
        <f t="shared" si="92"/>
        <v xml:space="preserve">1 - </v>
      </c>
      <c r="AA381" s="42"/>
      <c r="AB381" s="43"/>
      <c r="AC381" s="43"/>
      <c r="AD381" s="44"/>
      <c r="AE381" s="11">
        <f t="shared" si="93"/>
        <v>0</v>
      </c>
      <c r="AF381" s="41"/>
      <c r="AG381" s="41"/>
      <c r="AH381" s="41"/>
      <c r="AI381" s="41"/>
      <c r="AJ381" s="41"/>
      <c r="AK381" s="41"/>
      <c r="AL381" s="41"/>
      <c r="BA381" s="1">
        <f t="shared" si="94"/>
        <v>0</v>
      </c>
      <c r="BB381" s="1">
        <f t="shared" si="95"/>
        <v>0</v>
      </c>
      <c r="BC381" s="1" t="str">
        <f t="shared" si="96"/>
        <v>No</v>
      </c>
      <c r="BD381" s="1">
        <f t="shared" si="97"/>
        <v>0</v>
      </c>
      <c r="BE381" s="1">
        <f t="shared" si="98"/>
        <v>0</v>
      </c>
      <c r="BF381" s="1">
        <f t="shared" si="99"/>
        <v>0</v>
      </c>
      <c r="BG381" s="1">
        <v>377</v>
      </c>
      <c r="BH381" s="1" t="e">
        <f t="shared" si="100"/>
        <v>#N/A</v>
      </c>
      <c r="BI381" s="1">
        <f t="shared" si="102"/>
        <v>2</v>
      </c>
      <c r="BJ381" s="1" t="e">
        <f t="shared" si="101"/>
        <v>#N/A</v>
      </c>
    </row>
    <row r="382" spans="1:62" x14ac:dyDescent="0.25">
      <c r="A382" s="1">
        <f t="shared" si="88"/>
        <v>1</v>
      </c>
      <c r="B382" s="1">
        <f>IF(YEAR(AD382)=$B$3,YEAR('Apartment Expenses'!AD382)&amp;" - "&amp;'Apartment Expenses'!AC382,0)</f>
        <v>0</v>
      </c>
      <c r="C382" s="1">
        <f t="shared" si="89"/>
        <v>0</v>
      </c>
      <c r="E382" s="1">
        <v>378</v>
      </c>
      <c r="F382" s="1">
        <f t="shared" si="90"/>
        <v>1</v>
      </c>
      <c r="G382" s="1">
        <f t="shared" si="86"/>
        <v>0</v>
      </c>
      <c r="H382" s="1">
        <f t="shared" si="87"/>
        <v>0</v>
      </c>
      <c r="J382" s="1" t="str">
        <f t="shared" si="91"/>
        <v>1900</v>
      </c>
      <c r="M382" s="1">
        <f>HLOOKUP('Expense History'!$AD$3,$P$4:$X$2004,ROW('Apartment Expenses'!L382)-3,0)</f>
        <v>0</v>
      </c>
      <c r="N382" s="1">
        <f>IF('Expense History'!$AD$3=Data!$G$4,'Apartment Expenses'!AE382,HLOOKUP('Expense History'!$AD$3,'Apartment Expenses'!$AE$4:$AL$2004,(ROW('Apartment Expenses'!M382)-3)))</f>
        <v>0</v>
      </c>
      <c r="O382" s="1" t="str">
        <f>IF($O$2="ALL",IF(VLOOKUP(AA382,'Expense History'!$AA$6:$AB$36,2,0)="x","include",0),IF(AND(VLOOKUP(AA382,'Expense History'!$AA$6:$AB$36,2,0)="x",AC382=$O$2),"include",0))</f>
        <v>include</v>
      </c>
      <c r="P382" s="1">
        <f>IF(O382="include",IF(AE382&gt;0,1+MAX(P383:P$2005),0),0)</f>
        <v>0</v>
      </c>
      <c r="Q382" s="1">
        <f>IF(AND(ISBLANK(AA381),AE381=0),0,(IF(MAX(Q383:Q$2005)&gt;0,0,ROW(R382))))</f>
        <v>0</v>
      </c>
      <c r="R382" s="1">
        <f>IF($O382="include",IF(AF382&gt;0,1+MAX(R383:R$2005),0),0)</f>
        <v>0</v>
      </c>
      <c r="S382" s="1">
        <f>IF($O382="include",IF(AG382&gt;0,1+MAX(S383:S$2005),0),0)</f>
        <v>0</v>
      </c>
      <c r="T382" s="1">
        <f>IF($O382="include",IF(AH382&gt;0,1+MAX(T383:T$2005),0),0)</f>
        <v>0</v>
      </c>
      <c r="U382" s="1">
        <f>IF($O382="include",IF(AI382&gt;0,1+MAX(U383:U$2005),0),0)</f>
        <v>0</v>
      </c>
      <c r="V382" s="1">
        <f>IF($O382="include",IF(AJ382&gt;0,1+MAX(V383:V$2005),0),0)</f>
        <v>0</v>
      </c>
      <c r="W382" s="1">
        <f>IF($O382="include",IF(AK382&gt;0,1+MAX(W383:W$2005),0),0)</f>
        <v>0</v>
      </c>
      <c r="X382" s="1">
        <f>IF($O382="include",IF(AL382&gt;0,1+MAX(X383:X$2005),0),0)</f>
        <v>0</v>
      </c>
      <c r="Y382" s="22" t="str">
        <f t="shared" si="92"/>
        <v xml:space="preserve">1 - </v>
      </c>
      <c r="AA382" s="42"/>
      <c r="AB382" s="43"/>
      <c r="AC382" s="43"/>
      <c r="AD382" s="44"/>
      <c r="AE382" s="11">
        <f t="shared" si="93"/>
        <v>0</v>
      </c>
      <c r="AF382" s="41"/>
      <c r="AG382" s="41"/>
      <c r="AH382" s="41"/>
      <c r="AI382" s="41"/>
      <c r="AJ382" s="41"/>
      <c r="AK382" s="41"/>
      <c r="AL382" s="41"/>
      <c r="BA382" s="1">
        <f t="shared" si="94"/>
        <v>0</v>
      </c>
      <c r="BB382" s="1">
        <f t="shared" si="95"/>
        <v>0</v>
      </c>
      <c r="BC382" s="1" t="str">
        <f t="shared" si="96"/>
        <v>No</v>
      </c>
      <c r="BD382" s="1">
        <f t="shared" si="97"/>
        <v>0</v>
      </c>
      <c r="BE382" s="1">
        <f t="shared" si="98"/>
        <v>0</v>
      </c>
      <c r="BF382" s="1">
        <f t="shared" si="99"/>
        <v>0</v>
      </c>
      <c r="BG382" s="1">
        <v>378</v>
      </c>
      <c r="BH382" s="1" t="e">
        <f t="shared" si="100"/>
        <v>#N/A</v>
      </c>
      <c r="BI382" s="1">
        <f t="shared" si="102"/>
        <v>2</v>
      </c>
      <c r="BJ382" s="1" t="e">
        <f t="shared" si="101"/>
        <v>#N/A</v>
      </c>
    </row>
    <row r="383" spans="1:62" x14ac:dyDescent="0.25">
      <c r="A383" s="1">
        <f t="shared" si="88"/>
        <v>1</v>
      </c>
      <c r="B383" s="1">
        <f>IF(YEAR(AD383)=$B$3,YEAR('Apartment Expenses'!AD383)&amp;" - "&amp;'Apartment Expenses'!AC383,0)</f>
        <v>0</v>
      </c>
      <c r="C383" s="1">
        <f t="shared" si="89"/>
        <v>0</v>
      </c>
      <c r="E383" s="1">
        <v>379</v>
      </c>
      <c r="F383" s="1">
        <f t="shared" si="90"/>
        <v>1</v>
      </c>
      <c r="G383" s="1">
        <f t="shared" si="86"/>
        <v>0</v>
      </c>
      <c r="H383" s="1">
        <f t="shared" si="87"/>
        <v>0</v>
      </c>
      <c r="J383" s="1" t="str">
        <f t="shared" si="91"/>
        <v>1900</v>
      </c>
      <c r="M383" s="1">
        <f>HLOOKUP('Expense History'!$AD$3,$P$4:$X$2004,ROW('Apartment Expenses'!L383)-3,0)</f>
        <v>0</v>
      </c>
      <c r="N383" s="1">
        <f>IF('Expense History'!$AD$3=Data!$G$4,'Apartment Expenses'!AE383,HLOOKUP('Expense History'!$AD$3,'Apartment Expenses'!$AE$4:$AL$2004,(ROW('Apartment Expenses'!M383)-3)))</f>
        <v>0</v>
      </c>
      <c r="O383" s="1" t="str">
        <f>IF($O$2="ALL",IF(VLOOKUP(AA383,'Expense History'!$AA$6:$AB$36,2,0)="x","include",0),IF(AND(VLOOKUP(AA383,'Expense History'!$AA$6:$AB$36,2,0)="x",AC383=$O$2),"include",0))</f>
        <v>include</v>
      </c>
      <c r="P383" s="1">
        <f>IF(O383="include",IF(AE383&gt;0,1+MAX(P384:P$2005),0),0)</f>
        <v>0</v>
      </c>
      <c r="Q383" s="1">
        <f>IF(AND(ISBLANK(AA382),AE382=0),0,(IF(MAX(Q384:Q$2005)&gt;0,0,ROW(R383))))</f>
        <v>0</v>
      </c>
      <c r="R383" s="1">
        <f>IF($O383="include",IF(AF383&gt;0,1+MAX(R384:R$2005),0),0)</f>
        <v>0</v>
      </c>
      <c r="S383" s="1">
        <f>IF($O383="include",IF(AG383&gt;0,1+MAX(S384:S$2005),0),0)</f>
        <v>0</v>
      </c>
      <c r="T383" s="1">
        <f>IF($O383="include",IF(AH383&gt;0,1+MAX(T384:T$2005),0),0)</f>
        <v>0</v>
      </c>
      <c r="U383" s="1">
        <f>IF($O383="include",IF(AI383&gt;0,1+MAX(U384:U$2005),0),0)</f>
        <v>0</v>
      </c>
      <c r="V383" s="1">
        <f>IF($O383="include",IF(AJ383&gt;0,1+MAX(V384:V$2005),0),0)</f>
        <v>0</v>
      </c>
      <c r="W383" s="1">
        <f>IF($O383="include",IF(AK383&gt;0,1+MAX(W384:W$2005),0),0)</f>
        <v>0</v>
      </c>
      <c r="X383" s="1">
        <f>IF($O383="include",IF(AL383&gt;0,1+MAX(X384:X$2005),0),0)</f>
        <v>0</v>
      </c>
      <c r="Y383" s="22" t="str">
        <f t="shared" si="92"/>
        <v xml:space="preserve">1 - </v>
      </c>
      <c r="AA383" s="42"/>
      <c r="AB383" s="43"/>
      <c r="AC383" s="43"/>
      <c r="AD383" s="44"/>
      <c r="AE383" s="11">
        <f t="shared" si="93"/>
        <v>0</v>
      </c>
      <c r="AF383" s="41"/>
      <c r="AG383" s="41"/>
      <c r="AH383" s="41"/>
      <c r="AI383" s="41"/>
      <c r="AJ383" s="41"/>
      <c r="AK383" s="41"/>
      <c r="AL383" s="41"/>
      <c r="BA383" s="1">
        <f t="shared" si="94"/>
        <v>0</v>
      </c>
      <c r="BB383" s="1">
        <f t="shared" si="95"/>
        <v>0</v>
      </c>
      <c r="BC383" s="1" t="str">
        <f t="shared" si="96"/>
        <v>No</v>
      </c>
      <c r="BD383" s="1">
        <f t="shared" si="97"/>
        <v>0</v>
      </c>
      <c r="BE383" s="1">
        <f t="shared" si="98"/>
        <v>0</v>
      </c>
      <c r="BF383" s="1">
        <f t="shared" si="99"/>
        <v>0</v>
      </c>
      <c r="BG383" s="1">
        <v>379</v>
      </c>
      <c r="BH383" s="1" t="e">
        <f t="shared" si="100"/>
        <v>#N/A</v>
      </c>
      <c r="BI383" s="1">
        <f t="shared" si="102"/>
        <v>2</v>
      </c>
      <c r="BJ383" s="1" t="e">
        <f t="shared" si="101"/>
        <v>#N/A</v>
      </c>
    </row>
    <row r="384" spans="1:62" x14ac:dyDescent="0.25">
      <c r="A384" s="1">
        <f t="shared" si="88"/>
        <v>1</v>
      </c>
      <c r="B384" s="1">
        <f>IF(YEAR(AD384)=$B$3,YEAR('Apartment Expenses'!AD384)&amp;" - "&amp;'Apartment Expenses'!AC384,0)</f>
        <v>0</v>
      </c>
      <c r="C384" s="1">
        <f t="shared" si="89"/>
        <v>0</v>
      </c>
      <c r="E384" s="1">
        <v>380</v>
      </c>
      <c r="F384" s="1">
        <f t="shared" si="90"/>
        <v>1</v>
      </c>
      <c r="G384" s="1">
        <f t="shared" si="86"/>
        <v>0</v>
      </c>
      <c r="H384" s="1">
        <f t="shared" si="87"/>
        <v>0</v>
      </c>
      <c r="J384" s="1" t="str">
        <f t="shared" si="91"/>
        <v>1900</v>
      </c>
      <c r="M384" s="1">
        <f>HLOOKUP('Expense History'!$AD$3,$P$4:$X$2004,ROW('Apartment Expenses'!L384)-3,0)</f>
        <v>0</v>
      </c>
      <c r="N384" s="1">
        <f>IF('Expense History'!$AD$3=Data!$G$4,'Apartment Expenses'!AE384,HLOOKUP('Expense History'!$AD$3,'Apartment Expenses'!$AE$4:$AL$2004,(ROW('Apartment Expenses'!M384)-3)))</f>
        <v>0</v>
      </c>
      <c r="O384" s="1" t="str">
        <f>IF($O$2="ALL",IF(VLOOKUP(AA384,'Expense History'!$AA$6:$AB$36,2,0)="x","include",0),IF(AND(VLOOKUP(AA384,'Expense History'!$AA$6:$AB$36,2,0)="x",AC384=$O$2),"include",0))</f>
        <v>include</v>
      </c>
      <c r="P384" s="1">
        <f>IF(O384="include",IF(AE384&gt;0,1+MAX(P385:P$2005),0),0)</f>
        <v>0</v>
      </c>
      <c r="Q384" s="1">
        <f>IF(AND(ISBLANK(AA383),AE383=0),0,(IF(MAX(Q385:Q$2005)&gt;0,0,ROW(R384))))</f>
        <v>0</v>
      </c>
      <c r="R384" s="1">
        <f>IF($O384="include",IF(AF384&gt;0,1+MAX(R385:R$2005),0),0)</f>
        <v>0</v>
      </c>
      <c r="S384" s="1">
        <f>IF($O384="include",IF(AG384&gt;0,1+MAX(S385:S$2005),0),0)</f>
        <v>0</v>
      </c>
      <c r="T384" s="1">
        <f>IF($O384="include",IF(AH384&gt;0,1+MAX(T385:T$2005),0),0)</f>
        <v>0</v>
      </c>
      <c r="U384" s="1">
        <f>IF($O384="include",IF(AI384&gt;0,1+MAX(U385:U$2005),0),0)</f>
        <v>0</v>
      </c>
      <c r="V384" s="1">
        <f>IF($O384="include",IF(AJ384&gt;0,1+MAX(V385:V$2005),0),0)</f>
        <v>0</v>
      </c>
      <c r="W384" s="1">
        <f>IF($O384="include",IF(AK384&gt;0,1+MAX(W385:W$2005),0),0)</f>
        <v>0</v>
      </c>
      <c r="X384" s="1">
        <f>IF($O384="include",IF(AL384&gt;0,1+MAX(X385:X$2005),0),0)</f>
        <v>0</v>
      </c>
      <c r="Y384" s="22" t="str">
        <f t="shared" si="92"/>
        <v xml:space="preserve">1 - </v>
      </c>
      <c r="AA384" s="42"/>
      <c r="AB384" s="43"/>
      <c r="AC384" s="43"/>
      <c r="AD384" s="44"/>
      <c r="AE384" s="11">
        <f t="shared" si="93"/>
        <v>0</v>
      </c>
      <c r="AF384" s="41"/>
      <c r="AG384" s="41"/>
      <c r="AH384" s="41"/>
      <c r="AI384" s="41"/>
      <c r="AJ384" s="41"/>
      <c r="AK384" s="41"/>
      <c r="AL384" s="41"/>
      <c r="BA384" s="1">
        <f t="shared" si="94"/>
        <v>0</v>
      </c>
      <c r="BB384" s="1">
        <f t="shared" si="95"/>
        <v>0</v>
      </c>
      <c r="BC384" s="1" t="str">
        <f t="shared" si="96"/>
        <v>No</v>
      </c>
      <c r="BD384" s="1">
        <f t="shared" si="97"/>
        <v>0</v>
      </c>
      <c r="BE384" s="1">
        <f t="shared" si="98"/>
        <v>0</v>
      </c>
      <c r="BF384" s="1">
        <f t="shared" si="99"/>
        <v>0</v>
      </c>
      <c r="BG384" s="1">
        <v>380</v>
      </c>
      <c r="BH384" s="1" t="e">
        <f t="shared" si="100"/>
        <v>#N/A</v>
      </c>
      <c r="BI384" s="1">
        <f t="shared" si="102"/>
        <v>2</v>
      </c>
      <c r="BJ384" s="1" t="e">
        <f t="shared" si="101"/>
        <v>#N/A</v>
      </c>
    </row>
    <row r="385" spans="1:62" x14ac:dyDescent="0.25">
      <c r="A385" s="1">
        <f t="shared" si="88"/>
        <v>1</v>
      </c>
      <c r="B385" s="1">
        <f>IF(YEAR(AD385)=$B$3,YEAR('Apartment Expenses'!AD385)&amp;" - "&amp;'Apartment Expenses'!AC385,0)</f>
        <v>0</v>
      </c>
      <c r="C385" s="1">
        <f t="shared" si="89"/>
        <v>0</v>
      </c>
      <c r="E385" s="1">
        <v>381</v>
      </c>
      <c r="F385" s="1">
        <f t="shared" si="90"/>
        <v>1</v>
      </c>
      <c r="G385" s="1">
        <f t="shared" si="86"/>
        <v>0</v>
      </c>
      <c r="H385" s="1">
        <f t="shared" si="87"/>
        <v>0</v>
      </c>
      <c r="J385" s="1" t="str">
        <f t="shared" si="91"/>
        <v>1900</v>
      </c>
      <c r="M385" s="1">
        <f>HLOOKUP('Expense History'!$AD$3,$P$4:$X$2004,ROW('Apartment Expenses'!L385)-3,0)</f>
        <v>0</v>
      </c>
      <c r="N385" s="1">
        <f>IF('Expense History'!$AD$3=Data!$G$4,'Apartment Expenses'!AE385,HLOOKUP('Expense History'!$AD$3,'Apartment Expenses'!$AE$4:$AL$2004,(ROW('Apartment Expenses'!M385)-3)))</f>
        <v>0</v>
      </c>
      <c r="O385" s="1" t="str">
        <f>IF($O$2="ALL",IF(VLOOKUP(AA385,'Expense History'!$AA$6:$AB$36,2,0)="x","include",0),IF(AND(VLOOKUP(AA385,'Expense History'!$AA$6:$AB$36,2,0)="x",AC385=$O$2),"include",0))</f>
        <v>include</v>
      </c>
      <c r="P385" s="1">
        <f>IF(O385="include",IF(AE385&gt;0,1+MAX(P386:P$2005),0),0)</f>
        <v>0</v>
      </c>
      <c r="Q385" s="1">
        <f>IF(AND(ISBLANK(AA384),AE384=0),0,(IF(MAX(Q386:Q$2005)&gt;0,0,ROW(R385))))</f>
        <v>0</v>
      </c>
      <c r="R385" s="1">
        <f>IF($O385="include",IF(AF385&gt;0,1+MAX(R386:R$2005),0),0)</f>
        <v>0</v>
      </c>
      <c r="S385" s="1">
        <f>IF($O385="include",IF(AG385&gt;0,1+MAX(S386:S$2005),0),0)</f>
        <v>0</v>
      </c>
      <c r="T385" s="1">
        <f>IF($O385="include",IF(AH385&gt;0,1+MAX(T386:T$2005),0),0)</f>
        <v>0</v>
      </c>
      <c r="U385" s="1">
        <f>IF($O385="include",IF(AI385&gt;0,1+MAX(U386:U$2005),0),0)</f>
        <v>0</v>
      </c>
      <c r="V385" s="1">
        <f>IF($O385="include",IF(AJ385&gt;0,1+MAX(V386:V$2005),0),0)</f>
        <v>0</v>
      </c>
      <c r="W385" s="1">
        <f>IF($O385="include",IF(AK385&gt;0,1+MAX(W386:W$2005),0),0)</f>
        <v>0</v>
      </c>
      <c r="X385" s="1">
        <f>IF($O385="include",IF(AL385&gt;0,1+MAX(X386:X$2005),0),0)</f>
        <v>0</v>
      </c>
      <c r="Y385" s="22" t="str">
        <f t="shared" si="92"/>
        <v xml:space="preserve">1 - </v>
      </c>
      <c r="AA385" s="42"/>
      <c r="AB385" s="43"/>
      <c r="AC385" s="43"/>
      <c r="AD385" s="44"/>
      <c r="AE385" s="11">
        <f t="shared" si="93"/>
        <v>0</v>
      </c>
      <c r="AF385" s="41"/>
      <c r="AG385" s="41"/>
      <c r="AH385" s="41"/>
      <c r="AI385" s="41"/>
      <c r="AJ385" s="41"/>
      <c r="AK385" s="41"/>
      <c r="AL385" s="41"/>
      <c r="BA385" s="1">
        <f t="shared" si="94"/>
        <v>0</v>
      </c>
      <c r="BB385" s="1">
        <f t="shared" si="95"/>
        <v>0</v>
      </c>
      <c r="BC385" s="1" t="str">
        <f t="shared" si="96"/>
        <v>No</v>
      </c>
      <c r="BD385" s="1">
        <f t="shared" si="97"/>
        <v>0</v>
      </c>
      <c r="BE385" s="1">
        <f t="shared" si="98"/>
        <v>0</v>
      </c>
      <c r="BF385" s="1">
        <f t="shared" si="99"/>
        <v>0</v>
      </c>
      <c r="BG385" s="1">
        <v>381</v>
      </c>
      <c r="BH385" s="1" t="e">
        <f t="shared" si="100"/>
        <v>#N/A</v>
      </c>
      <c r="BI385" s="1">
        <f t="shared" si="102"/>
        <v>2</v>
      </c>
      <c r="BJ385" s="1" t="e">
        <f t="shared" si="101"/>
        <v>#N/A</v>
      </c>
    </row>
    <row r="386" spans="1:62" x14ac:dyDescent="0.25">
      <c r="A386" s="1">
        <f t="shared" si="88"/>
        <v>1</v>
      </c>
      <c r="B386" s="1">
        <f>IF(YEAR(AD386)=$B$3,YEAR('Apartment Expenses'!AD386)&amp;" - "&amp;'Apartment Expenses'!AC386,0)</f>
        <v>0</v>
      </c>
      <c r="C386" s="1">
        <f t="shared" si="89"/>
        <v>0</v>
      </c>
      <c r="E386" s="1">
        <v>382</v>
      </c>
      <c r="F386" s="1">
        <f t="shared" si="90"/>
        <v>1</v>
      </c>
      <c r="G386" s="1">
        <f t="shared" si="86"/>
        <v>0</v>
      </c>
      <c r="H386" s="1">
        <f t="shared" si="87"/>
        <v>0</v>
      </c>
      <c r="J386" s="1" t="str">
        <f t="shared" si="91"/>
        <v>1900</v>
      </c>
      <c r="M386" s="1">
        <f>HLOOKUP('Expense History'!$AD$3,$P$4:$X$2004,ROW('Apartment Expenses'!L386)-3,0)</f>
        <v>0</v>
      </c>
      <c r="N386" s="1">
        <f>IF('Expense History'!$AD$3=Data!$G$4,'Apartment Expenses'!AE386,HLOOKUP('Expense History'!$AD$3,'Apartment Expenses'!$AE$4:$AL$2004,(ROW('Apartment Expenses'!M386)-3)))</f>
        <v>0</v>
      </c>
      <c r="O386" s="1" t="str">
        <f>IF($O$2="ALL",IF(VLOOKUP(AA386,'Expense History'!$AA$6:$AB$36,2,0)="x","include",0),IF(AND(VLOOKUP(AA386,'Expense History'!$AA$6:$AB$36,2,0)="x",AC386=$O$2),"include",0))</f>
        <v>include</v>
      </c>
      <c r="P386" s="1">
        <f>IF(O386="include",IF(AE386&gt;0,1+MAX(P387:P$2005),0),0)</f>
        <v>0</v>
      </c>
      <c r="Q386" s="1">
        <f>IF(AND(ISBLANK(AA385),AE385=0),0,(IF(MAX(Q387:Q$2005)&gt;0,0,ROW(R386))))</f>
        <v>0</v>
      </c>
      <c r="R386" s="1">
        <f>IF($O386="include",IF(AF386&gt;0,1+MAX(R387:R$2005),0),0)</f>
        <v>0</v>
      </c>
      <c r="S386" s="1">
        <f>IF($O386="include",IF(AG386&gt;0,1+MAX(S387:S$2005),0),0)</f>
        <v>0</v>
      </c>
      <c r="T386" s="1">
        <f>IF($O386="include",IF(AH386&gt;0,1+MAX(T387:T$2005),0),0)</f>
        <v>0</v>
      </c>
      <c r="U386" s="1">
        <f>IF($O386="include",IF(AI386&gt;0,1+MAX(U387:U$2005),0),0)</f>
        <v>0</v>
      </c>
      <c r="V386" s="1">
        <f>IF($O386="include",IF(AJ386&gt;0,1+MAX(V387:V$2005),0),0)</f>
        <v>0</v>
      </c>
      <c r="W386" s="1">
        <f>IF($O386="include",IF(AK386&gt;0,1+MAX(W387:W$2005),0),0)</f>
        <v>0</v>
      </c>
      <c r="X386" s="1">
        <f>IF($O386="include",IF(AL386&gt;0,1+MAX(X387:X$2005),0),0)</f>
        <v>0</v>
      </c>
      <c r="Y386" s="22" t="str">
        <f t="shared" si="92"/>
        <v xml:space="preserve">1 - </v>
      </c>
      <c r="AA386" s="42"/>
      <c r="AB386" s="43"/>
      <c r="AC386" s="43"/>
      <c r="AD386" s="44"/>
      <c r="AE386" s="11">
        <f t="shared" si="93"/>
        <v>0</v>
      </c>
      <c r="AF386" s="41"/>
      <c r="AG386" s="41"/>
      <c r="AH386" s="41"/>
      <c r="AI386" s="41"/>
      <c r="AJ386" s="41"/>
      <c r="AK386" s="41"/>
      <c r="AL386" s="41"/>
      <c r="BA386" s="1">
        <f t="shared" si="94"/>
        <v>0</v>
      </c>
      <c r="BB386" s="1">
        <f t="shared" si="95"/>
        <v>0</v>
      </c>
      <c r="BC386" s="1" t="str">
        <f t="shared" si="96"/>
        <v>No</v>
      </c>
      <c r="BD386" s="1">
        <f t="shared" si="97"/>
        <v>0</v>
      </c>
      <c r="BE386" s="1">
        <f t="shared" si="98"/>
        <v>0</v>
      </c>
      <c r="BF386" s="1">
        <f t="shared" si="99"/>
        <v>0</v>
      </c>
      <c r="BG386" s="1">
        <v>382</v>
      </c>
      <c r="BH386" s="1" t="e">
        <f t="shared" si="100"/>
        <v>#N/A</v>
      </c>
      <c r="BI386" s="1">
        <f t="shared" si="102"/>
        <v>2</v>
      </c>
      <c r="BJ386" s="1" t="e">
        <f t="shared" si="101"/>
        <v>#N/A</v>
      </c>
    </row>
    <row r="387" spans="1:62" x14ac:dyDescent="0.25">
      <c r="A387" s="1">
        <f t="shared" si="88"/>
        <v>1</v>
      </c>
      <c r="B387" s="1">
        <f>IF(YEAR(AD387)=$B$3,YEAR('Apartment Expenses'!AD387)&amp;" - "&amp;'Apartment Expenses'!AC387,0)</f>
        <v>0</v>
      </c>
      <c r="C387" s="1">
        <f t="shared" si="89"/>
        <v>0</v>
      </c>
      <c r="E387" s="1">
        <v>383</v>
      </c>
      <c r="F387" s="1">
        <f t="shared" si="90"/>
        <v>1</v>
      </c>
      <c r="G387" s="1">
        <f t="shared" si="86"/>
        <v>0</v>
      </c>
      <c r="H387" s="1">
        <f t="shared" si="87"/>
        <v>0</v>
      </c>
      <c r="J387" s="1" t="str">
        <f t="shared" si="91"/>
        <v>1900</v>
      </c>
      <c r="M387" s="1">
        <f>HLOOKUP('Expense History'!$AD$3,$P$4:$X$2004,ROW('Apartment Expenses'!L387)-3,0)</f>
        <v>0</v>
      </c>
      <c r="N387" s="1">
        <f>IF('Expense History'!$AD$3=Data!$G$4,'Apartment Expenses'!AE387,HLOOKUP('Expense History'!$AD$3,'Apartment Expenses'!$AE$4:$AL$2004,(ROW('Apartment Expenses'!M387)-3)))</f>
        <v>0</v>
      </c>
      <c r="O387" s="1" t="str">
        <f>IF($O$2="ALL",IF(VLOOKUP(AA387,'Expense History'!$AA$6:$AB$36,2,0)="x","include",0),IF(AND(VLOOKUP(AA387,'Expense History'!$AA$6:$AB$36,2,0)="x",AC387=$O$2),"include",0))</f>
        <v>include</v>
      </c>
      <c r="P387" s="1">
        <f>IF(O387="include",IF(AE387&gt;0,1+MAX(P388:P$2005),0),0)</f>
        <v>0</v>
      </c>
      <c r="Q387" s="1">
        <f>IF(AND(ISBLANK(AA386),AE386=0),0,(IF(MAX(Q388:Q$2005)&gt;0,0,ROW(R387))))</f>
        <v>0</v>
      </c>
      <c r="R387" s="1">
        <f>IF($O387="include",IF(AF387&gt;0,1+MAX(R388:R$2005),0),0)</f>
        <v>0</v>
      </c>
      <c r="S387" s="1">
        <f>IF($O387="include",IF(AG387&gt;0,1+MAX(S388:S$2005),0),0)</f>
        <v>0</v>
      </c>
      <c r="T387" s="1">
        <f>IF($O387="include",IF(AH387&gt;0,1+MAX(T388:T$2005),0),0)</f>
        <v>0</v>
      </c>
      <c r="U387" s="1">
        <f>IF($O387="include",IF(AI387&gt;0,1+MAX(U388:U$2005),0),0)</f>
        <v>0</v>
      </c>
      <c r="V387" s="1">
        <f>IF($O387="include",IF(AJ387&gt;0,1+MAX(V388:V$2005),0),0)</f>
        <v>0</v>
      </c>
      <c r="W387" s="1">
        <f>IF($O387="include",IF(AK387&gt;0,1+MAX(W388:W$2005),0),0)</f>
        <v>0</v>
      </c>
      <c r="X387" s="1">
        <f>IF($O387="include",IF(AL387&gt;0,1+MAX(X388:X$2005),0),0)</f>
        <v>0</v>
      </c>
      <c r="Y387" s="22" t="str">
        <f t="shared" si="92"/>
        <v xml:space="preserve">1 - </v>
      </c>
      <c r="AA387" s="42"/>
      <c r="AB387" s="43"/>
      <c r="AC387" s="43"/>
      <c r="AD387" s="44"/>
      <c r="AE387" s="11">
        <f t="shared" si="93"/>
        <v>0</v>
      </c>
      <c r="AF387" s="41"/>
      <c r="AG387" s="41"/>
      <c r="AH387" s="41"/>
      <c r="AI387" s="41"/>
      <c r="AJ387" s="41"/>
      <c r="AK387" s="41"/>
      <c r="AL387" s="41"/>
      <c r="BA387" s="1">
        <f t="shared" si="94"/>
        <v>0</v>
      </c>
      <c r="BB387" s="1">
        <f t="shared" si="95"/>
        <v>0</v>
      </c>
      <c r="BC387" s="1" t="str">
        <f t="shared" si="96"/>
        <v>No</v>
      </c>
      <c r="BD387" s="1">
        <f t="shared" si="97"/>
        <v>0</v>
      </c>
      <c r="BE387" s="1">
        <f t="shared" si="98"/>
        <v>0</v>
      </c>
      <c r="BF387" s="1">
        <f t="shared" si="99"/>
        <v>0</v>
      </c>
      <c r="BG387" s="1">
        <v>383</v>
      </c>
      <c r="BH387" s="1" t="e">
        <f t="shared" si="100"/>
        <v>#N/A</v>
      </c>
      <c r="BI387" s="1">
        <f t="shared" si="102"/>
        <v>2</v>
      </c>
      <c r="BJ387" s="1" t="e">
        <f t="shared" si="101"/>
        <v>#N/A</v>
      </c>
    </row>
    <row r="388" spans="1:62" x14ac:dyDescent="0.25">
      <c r="A388" s="1">
        <f t="shared" si="88"/>
        <v>1</v>
      </c>
      <c r="B388" s="1">
        <f>IF(YEAR(AD388)=$B$3,YEAR('Apartment Expenses'!AD388)&amp;" - "&amp;'Apartment Expenses'!AC388,0)</f>
        <v>0</v>
      </c>
      <c r="C388" s="1">
        <f t="shared" si="89"/>
        <v>0</v>
      </c>
      <c r="E388" s="1">
        <v>384</v>
      </c>
      <c r="F388" s="1">
        <f t="shared" si="90"/>
        <v>1</v>
      </c>
      <c r="G388" s="1">
        <f t="shared" si="86"/>
        <v>0</v>
      </c>
      <c r="H388" s="1">
        <f t="shared" si="87"/>
        <v>0</v>
      </c>
      <c r="J388" s="1" t="str">
        <f t="shared" si="91"/>
        <v>1900</v>
      </c>
      <c r="M388" s="1">
        <f>HLOOKUP('Expense History'!$AD$3,$P$4:$X$2004,ROW('Apartment Expenses'!L388)-3,0)</f>
        <v>0</v>
      </c>
      <c r="N388" s="1">
        <f>IF('Expense History'!$AD$3=Data!$G$4,'Apartment Expenses'!AE388,HLOOKUP('Expense History'!$AD$3,'Apartment Expenses'!$AE$4:$AL$2004,(ROW('Apartment Expenses'!M388)-3)))</f>
        <v>0</v>
      </c>
      <c r="O388" s="1" t="str">
        <f>IF($O$2="ALL",IF(VLOOKUP(AA388,'Expense History'!$AA$6:$AB$36,2,0)="x","include",0),IF(AND(VLOOKUP(AA388,'Expense History'!$AA$6:$AB$36,2,0)="x",AC388=$O$2),"include",0))</f>
        <v>include</v>
      </c>
      <c r="P388" s="1">
        <f>IF(O388="include",IF(AE388&gt;0,1+MAX(P389:P$2005),0),0)</f>
        <v>0</v>
      </c>
      <c r="Q388" s="1">
        <f>IF(AND(ISBLANK(AA387),AE387=0),0,(IF(MAX(Q389:Q$2005)&gt;0,0,ROW(R388))))</f>
        <v>0</v>
      </c>
      <c r="R388" s="1">
        <f>IF($O388="include",IF(AF388&gt;0,1+MAX(R389:R$2005),0),0)</f>
        <v>0</v>
      </c>
      <c r="S388" s="1">
        <f>IF($O388="include",IF(AG388&gt;0,1+MAX(S389:S$2005),0),0)</f>
        <v>0</v>
      </c>
      <c r="T388" s="1">
        <f>IF($O388="include",IF(AH388&gt;0,1+MAX(T389:T$2005),0),0)</f>
        <v>0</v>
      </c>
      <c r="U388" s="1">
        <f>IF($O388="include",IF(AI388&gt;0,1+MAX(U389:U$2005),0),0)</f>
        <v>0</v>
      </c>
      <c r="V388" s="1">
        <f>IF($O388="include",IF(AJ388&gt;0,1+MAX(V389:V$2005),0),0)</f>
        <v>0</v>
      </c>
      <c r="W388" s="1">
        <f>IF($O388="include",IF(AK388&gt;0,1+MAX(W389:W$2005),0),0)</f>
        <v>0</v>
      </c>
      <c r="X388" s="1">
        <f>IF($O388="include",IF(AL388&gt;0,1+MAX(X389:X$2005),0),0)</f>
        <v>0</v>
      </c>
      <c r="Y388" s="22" t="str">
        <f t="shared" si="92"/>
        <v xml:space="preserve">1 - </v>
      </c>
      <c r="AA388" s="42"/>
      <c r="AB388" s="43"/>
      <c r="AC388" s="43"/>
      <c r="AD388" s="44"/>
      <c r="AE388" s="11">
        <f t="shared" si="93"/>
        <v>0</v>
      </c>
      <c r="AF388" s="41"/>
      <c r="AG388" s="41"/>
      <c r="AH388" s="41"/>
      <c r="AI388" s="41"/>
      <c r="AJ388" s="41"/>
      <c r="AK388" s="41"/>
      <c r="AL388" s="41"/>
      <c r="BA388" s="1">
        <f t="shared" si="94"/>
        <v>0</v>
      </c>
      <c r="BB388" s="1">
        <f t="shared" si="95"/>
        <v>0</v>
      </c>
      <c r="BC388" s="1" t="str">
        <f t="shared" si="96"/>
        <v>No</v>
      </c>
      <c r="BD388" s="1">
        <f t="shared" si="97"/>
        <v>0</v>
      </c>
      <c r="BE388" s="1">
        <f t="shared" si="98"/>
        <v>0</v>
      </c>
      <c r="BF388" s="1">
        <f t="shared" si="99"/>
        <v>0</v>
      </c>
      <c r="BG388" s="1">
        <v>384</v>
      </c>
      <c r="BH388" s="1" t="e">
        <f t="shared" si="100"/>
        <v>#N/A</v>
      </c>
      <c r="BI388" s="1">
        <f t="shared" si="102"/>
        <v>2</v>
      </c>
      <c r="BJ388" s="1" t="e">
        <f t="shared" si="101"/>
        <v>#N/A</v>
      </c>
    </row>
    <row r="389" spans="1:62" x14ac:dyDescent="0.25">
      <c r="A389" s="1">
        <f t="shared" si="88"/>
        <v>1</v>
      </c>
      <c r="B389" s="1">
        <f>IF(YEAR(AD389)=$B$3,YEAR('Apartment Expenses'!AD389)&amp;" - "&amp;'Apartment Expenses'!AC389,0)</f>
        <v>0</v>
      </c>
      <c r="C389" s="1">
        <f t="shared" si="89"/>
        <v>0</v>
      </c>
      <c r="E389" s="1">
        <v>385</v>
      </c>
      <c r="F389" s="1">
        <f t="shared" si="90"/>
        <v>1</v>
      </c>
      <c r="G389" s="1">
        <f t="shared" ref="G389:G452" si="103">IF(ISERROR(VLOOKUP(E389,A:B,2,0)),0,VLOOKUP(E389,A:B,2,0))</f>
        <v>0</v>
      </c>
      <c r="H389" s="1">
        <f t="shared" ref="H389:H452" si="104">VLOOKUP(G389,B:C,2,0)</f>
        <v>0</v>
      </c>
      <c r="J389" s="1" t="str">
        <f t="shared" si="91"/>
        <v>1900</v>
      </c>
      <c r="M389" s="1">
        <f>HLOOKUP('Expense History'!$AD$3,$P$4:$X$2004,ROW('Apartment Expenses'!L389)-3,0)</f>
        <v>0</v>
      </c>
      <c r="N389" s="1">
        <f>IF('Expense History'!$AD$3=Data!$G$4,'Apartment Expenses'!AE389,HLOOKUP('Expense History'!$AD$3,'Apartment Expenses'!$AE$4:$AL$2004,(ROW('Apartment Expenses'!M389)-3)))</f>
        <v>0</v>
      </c>
      <c r="O389" s="1" t="str">
        <f>IF($O$2="ALL",IF(VLOOKUP(AA389,'Expense History'!$AA$6:$AB$36,2,0)="x","include",0),IF(AND(VLOOKUP(AA389,'Expense History'!$AA$6:$AB$36,2,0)="x",AC389=$O$2),"include",0))</f>
        <v>include</v>
      </c>
      <c r="P389" s="1">
        <f>IF(O389="include",IF(AE389&gt;0,1+MAX(P390:P$2005),0),0)</f>
        <v>0</v>
      </c>
      <c r="Q389" s="1">
        <f>IF(AND(ISBLANK(AA388),AE388=0),0,(IF(MAX(Q390:Q$2005)&gt;0,0,ROW(R389))))</f>
        <v>0</v>
      </c>
      <c r="R389" s="1">
        <f>IF($O389="include",IF(AF389&gt;0,1+MAX(R390:R$2005),0),0)</f>
        <v>0</v>
      </c>
      <c r="S389" s="1">
        <f>IF($O389="include",IF(AG389&gt;0,1+MAX(S390:S$2005),0),0)</f>
        <v>0</v>
      </c>
      <c r="T389" s="1">
        <f>IF($O389="include",IF(AH389&gt;0,1+MAX(T390:T$2005),0),0)</f>
        <v>0</v>
      </c>
      <c r="U389" s="1">
        <f>IF($O389="include",IF(AI389&gt;0,1+MAX(U390:U$2005),0),0)</f>
        <v>0</v>
      </c>
      <c r="V389" s="1">
        <f>IF($O389="include",IF(AJ389&gt;0,1+MAX(V390:V$2005),0),0)</f>
        <v>0</v>
      </c>
      <c r="W389" s="1">
        <f>IF($O389="include",IF(AK389&gt;0,1+MAX(W390:W$2005),0),0)</f>
        <v>0</v>
      </c>
      <c r="X389" s="1">
        <f>IF($O389="include",IF(AL389&gt;0,1+MAX(X390:X$2005),0),0)</f>
        <v>0</v>
      </c>
      <c r="Y389" s="22" t="str">
        <f t="shared" si="92"/>
        <v xml:space="preserve">1 - </v>
      </c>
      <c r="AA389" s="42"/>
      <c r="AB389" s="43"/>
      <c r="AC389" s="43"/>
      <c r="AD389" s="44"/>
      <c r="AE389" s="11">
        <f t="shared" si="93"/>
        <v>0</v>
      </c>
      <c r="AF389" s="41"/>
      <c r="AG389" s="41"/>
      <c r="AH389" s="41"/>
      <c r="AI389" s="41"/>
      <c r="AJ389" s="41"/>
      <c r="AK389" s="41"/>
      <c r="AL389" s="41"/>
      <c r="BA389" s="1">
        <f t="shared" si="94"/>
        <v>0</v>
      </c>
      <c r="BB389" s="1">
        <f t="shared" si="95"/>
        <v>0</v>
      </c>
      <c r="BC389" s="1" t="str">
        <f t="shared" si="96"/>
        <v>No</v>
      </c>
      <c r="BD389" s="1">
        <f t="shared" si="97"/>
        <v>0</v>
      </c>
      <c r="BE389" s="1">
        <f t="shared" si="98"/>
        <v>0</v>
      </c>
      <c r="BF389" s="1">
        <f t="shared" si="99"/>
        <v>0</v>
      </c>
      <c r="BG389" s="1">
        <v>385</v>
      </c>
      <c r="BH389" s="1" t="e">
        <f t="shared" si="100"/>
        <v>#N/A</v>
      </c>
      <c r="BI389" s="1">
        <f t="shared" si="102"/>
        <v>2</v>
      </c>
      <c r="BJ389" s="1" t="e">
        <f t="shared" si="101"/>
        <v>#N/A</v>
      </c>
    </row>
    <row r="390" spans="1:62" x14ac:dyDescent="0.25">
      <c r="A390" s="1">
        <f t="shared" ref="A390:A453" si="105">RANK(C390,$C$5:$C$2004,0)</f>
        <v>1</v>
      </c>
      <c r="B390" s="1">
        <f>IF(YEAR(AD390)=$B$3,YEAR('Apartment Expenses'!AD390)&amp;" - "&amp;'Apartment Expenses'!AC390,0)</f>
        <v>0</v>
      </c>
      <c r="C390" s="1">
        <f t="shared" ref="C390:C453" si="106">IF(YEAR(AD390)=$B$3,SUMIF($B$5:$B$2004,B390,$AE$5:$AE$2004),0)</f>
        <v>0</v>
      </c>
      <c r="E390" s="1">
        <v>386</v>
      </c>
      <c r="F390" s="1">
        <f t="shared" ref="F390:F453" si="107">IF(G390=0,F389,F389+1)</f>
        <v>1</v>
      </c>
      <c r="G390" s="1">
        <f t="shared" si="103"/>
        <v>0</v>
      </c>
      <c r="H390" s="1">
        <f t="shared" si="104"/>
        <v>0</v>
      </c>
      <c r="J390" s="1" t="str">
        <f t="shared" ref="J390:J453" si="108">YEAR(AD390)&amp;AC390</f>
        <v>1900</v>
      </c>
      <c r="M390" s="1">
        <f>HLOOKUP('Expense History'!$AD$3,$P$4:$X$2004,ROW('Apartment Expenses'!L390)-3,0)</f>
        <v>0</v>
      </c>
      <c r="N390" s="1">
        <f>IF('Expense History'!$AD$3=Data!$G$4,'Apartment Expenses'!AE390,HLOOKUP('Expense History'!$AD$3,'Apartment Expenses'!$AE$4:$AL$2004,(ROW('Apartment Expenses'!M390)-3)))</f>
        <v>0</v>
      </c>
      <c r="O390" s="1" t="str">
        <f>IF($O$2="ALL",IF(VLOOKUP(AA390,'Expense History'!$AA$6:$AB$36,2,0)="x","include",0),IF(AND(VLOOKUP(AA390,'Expense History'!$AA$6:$AB$36,2,0)="x",AC390=$O$2),"include",0))</f>
        <v>include</v>
      </c>
      <c r="P390" s="1">
        <f>IF(O390="include",IF(AE390&gt;0,1+MAX(P391:P$2005),0),0)</f>
        <v>0</v>
      </c>
      <c r="Q390" s="1">
        <f>IF(AND(ISBLANK(AA389),AE389=0),0,(IF(MAX(Q391:Q$2005)&gt;0,0,ROW(R390))))</f>
        <v>0</v>
      </c>
      <c r="R390" s="1">
        <f>IF($O390="include",IF(AF390&gt;0,1+MAX(R391:R$2005),0),0)</f>
        <v>0</v>
      </c>
      <c r="S390" s="1">
        <f>IF($O390="include",IF(AG390&gt;0,1+MAX(S391:S$2005),0),0)</f>
        <v>0</v>
      </c>
      <c r="T390" s="1">
        <f>IF($O390="include",IF(AH390&gt;0,1+MAX(T391:T$2005),0),0)</f>
        <v>0</v>
      </c>
      <c r="U390" s="1">
        <f>IF($O390="include",IF(AI390&gt;0,1+MAX(U391:U$2005),0),0)</f>
        <v>0</v>
      </c>
      <c r="V390" s="1">
        <f>IF($O390="include",IF(AJ390&gt;0,1+MAX(V391:V$2005),0),0)</f>
        <v>0</v>
      </c>
      <c r="W390" s="1">
        <f>IF($O390="include",IF(AK390&gt;0,1+MAX(W391:W$2005),0),0)</f>
        <v>0</v>
      </c>
      <c r="X390" s="1">
        <f>IF($O390="include",IF(AL390&gt;0,1+MAX(X391:X$2005),0),0)</f>
        <v>0</v>
      </c>
      <c r="Y390" s="22" t="str">
        <f t="shared" ref="Y390:Y453" si="109">DATEVALUE(MONTH(AD390)&amp;"/1/"&amp;YEAR(AD390))&amp;" - "&amp;AA390</f>
        <v xml:space="preserve">1 - </v>
      </c>
      <c r="AA390" s="42"/>
      <c r="AB390" s="43"/>
      <c r="AC390" s="43"/>
      <c r="AD390" s="44"/>
      <c r="AE390" s="11">
        <f t="shared" ref="AE390:AE453" si="110">SUM(AF390:AL390)</f>
        <v>0</v>
      </c>
      <c r="AF390" s="41"/>
      <c r="AG390" s="41"/>
      <c r="AH390" s="41"/>
      <c r="AI390" s="41"/>
      <c r="AJ390" s="41"/>
      <c r="AK390" s="41"/>
      <c r="AL390" s="41"/>
      <c r="BA390" s="1">
        <f t="shared" ref="BA390:BA453" si="111">AC390</f>
        <v>0</v>
      </c>
      <c r="BB390" s="1">
        <f t="shared" ref="BB390:BB453" si="112">SUMIF(AC:AC,BA390,AE:AE)</f>
        <v>0</v>
      </c>
      <c r="BC390" s="1" t="str">
        <f t="shared" ref="BC390:BC453" si="113">IF(ISERROR(VLOOKUP($B$3&amp;" - "&amp;BA390,B:B,1,0)),"No","Yes")</f>
        <v>No</v>
      </c>
      <c r="BD390" s="1">
        <f t="shared" ref="BD390:BD453" si="114">IF(BC390="Yes",0,SUMIF(BA:BA,BA390,BB:BB))</f>
        <v>0</v>
      </c>
      <c r="BE390" s="1">
        <f t="shared" ref="BE390:BE453" si="115">IF(BD390=0,0,RANK(BD390,BD:BD))</f>
        <v>0</v>
      </c>
      <c r="BF390" s="1">
        <f t="shared" ref="BF390:BF453" si="116">BA390</f>
        <v>0</v>
      </c>
      <c r="BG390" s="1">
        <v>386</v>
      </c>
      <c r="BH390" s="1" t="e">
        <f t="shared" ref="BH390:BH453" si="117">VLOOKUP(BG390,BE:BF,2,0)</f>
        <v>#N/A</v>
      </c>
      <c r="BI390" s="1">
        <f t="shared" si="102"/>
        <v>2</v>
      </c>
      <c r="BJ390" s="1" t="e">
        <f t="shared" ref="BJ390:BJ453" si="118">BH390</f>
        <v>#N/A</v>
      </c>
    </row>
    <row r="391" spans="1:62" x14ac:dyDescent="0.25">
      <c r="A391" s="1">
        <f t="shared" si="105"/>
        <v>1</v>
      </c>
      <c r="B391" s="1">
        <f>IF(YEAR(AD391)=$B$3,YEAR('Apartment Expenses'!AD391)&amp;" - "&amp;'Apartment Expenses'!AC391,0)</f>
        <v>0</v>
      </c>
      <c r="C391" s="1">
        <f t="shared" si="106"/>
        <v>0</v>
      </c>
      <c r="E391" s="1">
        <v>387</v>
      </c>
      <c r="F391" s="1">
        <f t="shared" si="107"/>
        <v>1</v>
      </c>
      <c r="G391" s="1">
        <f t="shared" si="103"/>
        <v>0</v>
      </c>
      <c r="H391" s="1">
        <f t="shared" si="104"/>
        <v>0</v>
      </c>
      <c r="J391" s="1" t="str">
        <f t="shared" si="108"/>
        <v>1900</v>
      </c>
      <c r="M391" s="1">
        <f>HLOOKUP('Expense History'!$AD$3,$P$4:$X$2004,ROW('Apartment Expenses'!L391)-3,0)</f>
        <v>0</v>
      </c>
      <c r="N391" s="1">
        <f>IF('Expense History'!$AD$3=Data!$G$4,'Apartment Expenses'!AE391,HLOOKUP('Expense History'!$AD$3,'Apartment Expenses'!$AE$4:$AL$2004,(ROW('Apartment Expenses'!M391)-3)))</f>
        <v>0</v>
      </c>
      <c r="O391" s="1" t="str">
        <f>IF($O$2="ALL",IF(VLOOKUP(AA391,'Expense History'!$AA$6:$AB$36,2,0)="x","include",0),IF(AND(VLOOKUP(AA391,'Expense History'!$AA$6:$AB$36,2,0)="x",AC391=$O$2),"include",0))</f>
        <v>include</v>
      </c>
      <c r="P391" s="1">
        <f>IF(O391="include",IF(AE391&gt;0,1+MAX(P392:P$2005),0),0)</f>
        <v>0</v>
      </c>
      <c r="Q391" s="1">
        <f>IF(AND(ISBLANK(AA390),AE390=0),0,(IF(MAX(Q392:Q$2005)&gt;0,0,ROW(R391))))</f>
        <v>0</v>
      </c>
      <c r="R391" s="1">
        <f>IF($O391="include",IF(AF391&gt;0,1+MAX(R392:R$2005),0),0)</f>
        <v>0</v>
      </c>
      <c r="S391" s="1">
        <f>IF($O391="include",IF(AG391&gt;0,1+MAX(S392:S$2005),0),0)</f>
        <v>0</v>
      </c>
      <c r="T391" s="1">
        <f>IF($O391="include",IF(AH391&gt;0,1+MAX(T392:T$2005),0),0)</f>
        <v>0</v>
      </c>
      <c r="U391" s="1">
        <f>IF($O391="include",IF(AI391&gt;0,1+MAX(U392:U$2005),0),0)</f>
        <v>0</v>
      </c>
      <c r="V391" s="1">
        <f>IF($O391="include",IF(AJ391&gt;0,1+MAX(V392:V$2005),0),0)</f>
        <v>0</v>
      </c>
      <c r="W391" s="1">
        <f>IF($O391="include",IF(AK391&gt;0,1+MAX(W392:W$2005),0),0)</f>
        <v>0</v>
      </c>
      <c r="X391" s="1">
        <f>IF($O391="include",IF(AL391&gt;0,1+MAX(X392:X$2005),0),0)</f>
        <v>0</v>
      </c>
      <c r="Y391" s="22" t="str">
        <f t="shared" si="109"/>
        <v xml:space="preserve">1 - </v>
      </c>
      <c r="AA391" s="42"/>
      <c r="AB391" s="43"/>
      <c r="AC391" s="43"/>
      <c r="AD391" s="44"/>
      <c r="AE391" s="11">
        <f t="shared" si="110"/>
        <v>0</v>
      </c>
      <c r="AF391" s="41"/>
      <c r="AG391" s="41"/>
      <c r="AH391" s="41"/>
      <c r="AI391" s="41"/>
      <c r="AJ391" s="41"/>
      <c r="AK391" s="41"/>
      <c r="AL391" s="41"/>
      <c r="BA391" s="1">
        <f t="shared" si="111"/>
        <v>0</v>
      </c>
      <c r="BB391" s="1">
        <f t="shared" si="112"/>
        <v>0</v>
      </c>
      <c r="BC391" s="1" t="str">
        <f t="shared" si="113"/>
        <v>No</v>
      </c>
      <c r="BD391" s="1">
        <f t="shared" si="114"/>
        <v>0</v>
      </c>
      <c r="BE391" s="1">
        <f t="shared" si="115"/>
        <v>0</v>
      </c>
      <c r="BF391" s="1">
        <f t="shared" si="116"/>
        <v>0</v>
      </c>
      <c r="BG391" s="1">
        <v>387</v>
      </c>
      <c r="BH391" s="1" t="e">
        <f t="shared" si="117"/>
        <v>#N/A</v>
      </c>
      <c r="BI391" s="1">
        <f t="shared" ref="BI391:BI454" si="119">IF(ISERROR(BH391),BI390,BI390+1)</f>
        <v>2</v>
      </c>
      <c r="BJ391" s="1" t="e">
        <f t="shared" si="118"/>
        <v>#N/A</v>
      </c>
    </row>
    <row r="392" spans="1:62" x14ac:dyDescent="0.25">
      <c r="A392" s="1">
        <f t="shared" si="105"/>
        <v>1</v>
      </c>
      <c r="B392" s="1">
        <f>IF(YEAR(AD392)=$B$3,YEAR('Apartment Expenses'!AD392)&amp;" - "&amp;'Apartment Expenses'!AC392,0)</f>
        <v>0</v>
      </c>
      <c r="C392" s="1">
        <f t="shared" si="106"/>
        <v>0</v>
      </c>
      <c r="E392" s="1">
        <v>388</v>
      </c>
      <c r="F392" s="1">
        <f t="shared" si="107"/>
        <v>1</v>
      </c>
      <c r="G392" s="1">
        <f t="shared" si="103"/>
        <v>0</v>
      </c>
      <c r="H392" s="1">
        <f t="shared" si="104"/>
        <v>0</v>
      </c>
      <c r="J392" s="1" t="str">
        <f t="shared" si="108"/>
        <v>1900</v>
      </c>
      <c r="M392" s="1">
        <f>HLOOKUP('Expense History'!$AD$3,$P$4:$X$2004,ROW('Apartment Expenses'!L392)-3,0)</f>
        <v>0</v>
      </c>
      <c r="N392" s="1">
        <f>IF('Expense History'!$AD$3=Data!$G$4,'Apartment Expenses'!AE392,HLOOKUP('Expense History'!$AD$3,'Apartment Expenses'!$AE$4:$AL$2004,(ROW('Apartment Expenses'!M392)-3)))</f>
        <v>0</v>
      </c>
      <c r="O392" s="1" t="str">
        <f>IF($O$2="ALL",IF(VLOOKUP(AA392,'Expense History'!$AA$6:$AB$36,2,0)="x","include",0),IF(AND(VLOOKUP(AA392,'Expense History'!$AA$6:$AB$36,2,0)="x",AC392=$O$2),"include",0))</f>
        <v>include</v>
      </c>
      <c r="P392" s="1">
        <f>IF(O392="include",IF(AE392&gt;0,1+MAX(P393:P$2005),0),0)</f>
        <v>0</v>
      </c>
      <c r="Q392" s="1">
        <f>IF(AND(ISBLANK(AA391),AE391=0),0,(IF(MAX(Q393:Q$2005)&gt;0,0,ROW(R392))))</f>
        <v>0</v>
      </c>
      <c r="R392" s="1">
        <f>IF($O392="include",IF(AF392&gt;0,1+MAX(R393:R$2005),0),0)</f>
        <v>0</v>
      </c>
      <c r="S392" s="1">
        <f>IF($O392="include",IF(AG392&gt;0,1+MAX(S393:S$2005),0),0)</f>
        <v>0</v>
      </c>
      <c r="T392" s="1">
        <f>IF($O392="include",IF(AH392&gt;0,1+MAX(T393:T$2005),0),0)</f>
        <v>0</v>
      </c>
      <c r="U392" s="1">
        <f>IF($O392="include",IF(AI392&gt;0,1+MAX(U393:U$2005),0),0)</f>
        <v>0</v>
      </c>
      <c r="V392" s="1">
        <f>IF($O392="include",IF(AJ392&gt;0,1+MAX(V393:V$2005),0),0)</f>
        <v>0</v>
      </c>
      <c r="W392" s="1">
        <f>IF($O392="include",IF(AK392&gt;0,1+MAX(W393:W$2005),0),0)</f>
        <v>0</v>
      </c>
      <c r="X392" s="1">
        <f>IF($O392="include",IF(AL392&gt;0,1+MAX(X393:X$2005),0),0)</f>
        <v>0</v>
      </c>
      <c r="Y392" s="22" t="str">
        <f t="shared" si="109"/>
        <v xml:space="preserve">1 - </v>
      </c>
      <c r="AA392" s="42"/>
      <c r="AB392" s="43"/>
      <c r="AC392" s="43"/>
      <c r="AD392" s="44"/>
      <c r="AE392" s="11">
        <f t="shared" si="110"/>
        <v>0</v>
      </c>
      <c r="AF392" s="41"/>
      <c r="AG392" s="41"/>
      <c r="AH392" s="41"/>
      <c r="AI392" s="41"/>
      <c r="AJ392" s="41"/>
      <c r="AK392" s="41"/>
      <c r="AL392" s="41"/>
      <c r="BA392" s="1">
        <f t="shared" si="111"/>
        <v>0</v>
      </c>
      <c r="BB392" s="1">
        <f t="shared" si="112"/>
        <v>0</v>
      </c>
      <c r="BC392" s="1" t="str">
        <f t="shared" si="113"/>
        <v>No</v>
      </c>
      <c r="BD392" s="1">
        <f t="shared" si="114"/>
        <v>0</v>
      </c>
      <c r="BE392" s="1">
        <f t="shared" si="115"/>
        <v>0</v>
      </c>
      <c r="BF392" s="1">
        <f t="shared" si="116"/>
        <v>0</v>
      </c>
      <c r="BG392" s="1">
        <v>388</v>
      </c>
      <c r="BH392" s="1" t="e">
        <f t="shared" si="117"/>
        <v>#N/A</v>
      </c>
      <c r="BI392" s="1">
        <f t="shared" si="119"/>
        <v>2</v>
      </c>
      <c r="BJ392" s="1" t="e">
        <f t="shared" si="118"/>
        <v>#N/A</v>
      </c>
    </row>
    <row r="393" spans="1:62" x14ac:dyDescent="0.25">
      <c r="A393" s="1">
        <f t="shared" si="105"/>
        <v>1</v>
      </c>
      <c r="B393" s="1">
        <f>IF(YEAR(AD393)=$B$3,YEAR('Apartment Expenses'!AD393)&amp;" - "&amp;'Apartment Expenses'!AC393,0)</f>
        <v>0</v>
      </c>
      <c r="C393" s="1">
        <f t="shared" si="106"/>
        <v>0</v>
      </c>
      <c r="E393" s="1">
        <v>389</v>
      </c>
      <c r="F393" s="1">
        <f t="shared" si="107"/>
        <v>1</v>
      </c>
      <c r="G393" s="1">
        <f t="shared" si="103"/>
        <v>0</v>
      </c>
      <c r="H393" s="1">
        <f t="shared" si="104"/>
        <v>0</v>
      </c>
      <c r="J393" s="1" t="str">
        <f t="shared" si="108"/>
        <v>1900</v>
      </c>
      <c r="M393" s="1">
        <f>HLOOKUP('Expense History'!$AD$3,$P$4:$X$2004,ROW('Apartment Expenses'!L393)-3,0)</f>
        <v>0</v>
      </c>
      <c r="N393" s="1">
        <f>IF('Expense History'!$AD$3=Data!$G$4,'Apartment Expenses'!AE393,HLOOKUP('Expense History'!$AD$3,'Apartment Expenses'!$AE$4:$AL$2004,(ROW('Apartment Expenses'!M393)-3)))</f>
        <v>0</v>
      </c>
      <c r="O393" s="1" t="str">
        <f>IF($O$2="ALL",IF(VLOOKUP(AA393,'Expense History'!$AA$6:$AB$36,2,0)="x","include",0),IF(AND(VLOOKUP(AA393,'Expense History'!$AA$6:$AB$36,2,0)="x",AC393=$O$2),"include",0))</f>
        <v>include</v>
      </c>
      <c r="P393" s="1">
        <f>IF(O393="include",IF(AE393&gt;0,1+MAX(P394:P$2005),0),0)</f>
        <v>0</v>
      </c>
      <c r="Q393" s="1">
        <f>IF(AND(ISBLANK(AA392),AE392=0),0,(IF(MAX(Q394:Q$2005)&gt;0,0,ROW(R393))))</f>
        <v>0</v>
      </c>
      <c r="R393" s="1">
        <f>IF($O393="include",IF(AF393&gt;0,1+MAX(R394:R$2005),0),0)</f>
        <v>0</v>
      </c>
      <c r="S393" s="1">
        <f>IF($O393="include",IF(AG393&gt;0,1+MAX(S394:S$2005),0),0)</f>
        <v>0</v>
      </c>
      <c r="T393" s="1">
        <f>IF($O393="include",IF(AH393&gt;0,1+MAX(T394:T$2005),0),0)</f>
        <v>0</v>
      </c>
      <c r="U393" s="1">
        <f>IF($O393="include",IF(AI393&gt;0,1+MAX(U394:U$2005),0),0)</f>
        <v>0</v>
      </c>
      <c r="V393" s="1">
        <f>IF($O393="include",IF(AJ393&gt;0,1+MAX(V394:V$2005),0),0)</f>
        <v>0</v>
      </c>
      <c r="W393" s="1">
        <f>IF($O393="include",IF(AK393&gt;0,1+MAX(W394:W$2005),0),0)</f>
        <v>0</v>
      </c>
      <c r="X393" s="1">
        <f>IF($O393="include",IF(AL393&gt;0,1+MAX(X394:X$2005),0),0)</f>
        <v>0</v>
      </c>
      <c r="Y393" s="22" t="str">
        <f t="shared" si="109"/>
        <v xml:space="preserve">1 - </v>
      </c>
      <c r="AA393" s="42"/>
      <c r="AB393" s="43"/>
      <c r="AC393" s="43"/>
      <c r="AD393" s="44"/>
      <c r="AE393" s="11">
        <f t="shared" si="110"/>
        <v>0</v>
      </c>
      <c r="AF393" s="41"/>
      <c r="AG393" s="41"/>
      <c r="AH393" s="41"/>
      <c r="AI393" s="41"/>
      <c r="AJ393" s="41"/>
      <c r="AK393" s="41"/>
      <c r="AL393" s="41"/>
      <c r="BA393" s="1">
        <f t="shared" si="111"/>
        <v>0</v>
      </c>
      <c r="BB393" s="1">
        <f t="shared" si="112"/>
        <v>0</v>
      </c>
      <c r="BC393" s="1" t="str">
        <f t="shared" si="113"/>
        <v>No</v>
      </c>
      <c r="BD393" s="1">
        <f t="shared" si="114"/>
        <v>0</v>
      </c>
      <c r="BE393" s="1">
        <f t="shared" si="115"/>
        <v>0</v>
      </c>
      <c r="BF393" s="1">
        <f t="shared" si="116"/>
        <v>0</v>
      </c>
      <c r="BG393" s="1">
        <v>389</v>
      </c>
      <c r="BH393" s="1" t="e">
        <f t="shared" si="117"/>
        <v>#N/A</v>
      </c>
      <c r="BI393" s="1">
        <f t="shared" si="119"/>
        <v>2</v>
      </c>
      <c r="BJ393" s="1" t="e">
        <f t="shared" si="118"/>
        <v>#N/A</v>
      </c>
    </row>
    <row r="394" spans="1:62" x14ac:dyDescent="0.25">
      <c r="A394" s="1">
        <f t="shared" si="105"/>
        <v>1</v>
      </c>
      <c r="B394" s="1">
        <f>IF(YEAR(AD394)=$B$3,YEAR('Apartment Expenses'!AD394)&amp;" - "&amp;'Apartment Expenses'!AC394,0)</f>
        <v>0</v>
      </c>
      <c r="C394" s="1">
        <f t="shared" si="106"/>
        <v>0</v>
      </c>
      <c r="E394" s="1">
        <v>390</v>
      </c>
      <c r="F394" s="1">
        <f t="shared" si="107"/>
        <v>1</v>
      </c>
      <c r="G394" s="1">
        <f t="shared" si="103"/>
        <v>0</v>
      </c>
      <c r="H394" s="1">
        <f t="shared" si="104"/>
        <v>0</v>
      </c>
      <c r="J394" s="1" t="str">
        <f t="shared" si="108"/>
        <v>1900</v>
      </c>
      <c r="M394" s="1">
        <f>HLOOKUP('Expense History'!$AD$3,$P$4:$X$2004,ROW('Apartment Expenses'!L394)-3,0)</f>
        <v>0</v>
      </c>
      <c r="N394" s="1">
        <f>IF('Expense History'!$AD$3=Data!$G$4,'Apartment Expenses'!AE394,HLOOKUP('Expense History'!$AD$3,'Apartment Expenses'!$AE$4:$AL$2004,(ROW('Apartment Expenses'!M394)-3)))</f>
        <v>0</v>
      </c>
      <c r="O394" s="1" t="str">
        <f>IF($O$2="ALL",IF(VLOOKUP(AA394,'Expense History'!$AA$6:$AB$36,2,0)="x","include",0),IF(AND(VLOOKUP(AA394,'Expense History'!$AA$6:$AB$36,2,0)="x",AC394=$O$2),"include",0))</f>
        <v>include</v>
      </c>
      <c r="P394" s="1">
        <f>IF(O394="include",IF(AE394&gt;0,1+MAX(P395:P$2005),0),0)</f>
        <v>0</v>
      </c>
      <c r="Q394" s="1">
        <f>IF(AND(ISBLANK(AA393),AE393=0),0,(IF(MAX(Q395:Q$2005)&gt;0,0,ROW(R394))))</f>
        <v>0</v>
      </c>
      <c r="R394" s="1">
        <f>IF($O394="include",IF(AF394&gt;0,1+MAX(R395:R$2005),0),0)</f>
        <v>0</v>
      </c>
      <c r="S394" s="1">
        <f>IF($O394="include",IF(AG394&gt;0,1+MAX(S395:S$2005),0),0)</f>
        <v>0</v>
      </c>
      <c r="T394" s="1">
        <f>IF($O394="include",IF(AH394&gt;0,1+MAX(T395:T$2005),0),0)</f>
        <v>0</v>
      </c>
      <c r="U394" s="1">
        <f>IF($O394="include",IF(AI394&gt;0,1+MAX(U395:U$2005),0),0)</f>
        <v>0</v>
      </c>
      <c r="V394" s="1">
        <f>IF($O394="include",IF(AJ394&gt;0,1+MAX(V395:V$2005),0),0)</f>
        <v>0</v>
      </c>
      <c r="W394" s="1">
        <f>IF($O394="include",IF(AK394&gt;0,1+MAX(W395:W$2005),0),0)</f>
        <v>0</v>
      </c>
      <c r="X394" s="1">
        <f>IF($O394="include",IF(AL394&gt;0,1+MAX(X395:X$2005),0),0)</f>
        <v>0</v>
      </c>
      <c r="Y394" s="22" t="str">
        <f t="shared" si="109"/>
        <v xml:space="preserve">1 - </v>
      </c>
      <c r="AA394" s="42"/>
      <c r="AB394" s="43"/>
      <c r="AC394" s="43"/>
      <c r="AD394" s="44"/>
      <c r="AE394" s="11">
        <f t="shared" si="110"/>
        <v>0</v>
      </c>
      <c r="AF394" s="41"/>
      <c r="AG394" s="41"/>
      <c r="AH394" s="41"/>
      <c r="AI394" s="41"/>
      <c r="AJ394" s="41"/>
      <c r="AK394" s="41"/>
      <c r="AL394" s="41"/>
      <c r="BA394" s="1">
        <f t="shared" si="111"/>
        <v>0</v>
      </c>
      <c r="BB394" s="1">
        <f t="shared" si="112"/>
        <v>0</v>
      </c>
      <c r="BC394" s="1" t="str">
        <f t="shared" si="113"/>
        <v>No</v>
      </c>
      <c r="BD394" s="1">
        <f t="shared" si="114"/>
        <v>0</v>
      </c>
      <c r="BE394" s="1">
        <f t="shared" si="115"/>
        <v>0</v>
      </c>
      <c r="BF394" s="1">
        <f t="shared" si="116"/>
        <v>0</v>
      </c>
      <c r="BG394" s="1">
        <v>390</v>
      </c>
      <c r="BH394" s="1" t="e">
        <f t="shared" si="117"/>
        <v>#N/A</v>
      </c>
      <c r="BI394" s="1">
        <f t="shared" si="119"/>
        <v>2</v>
      </c>
      <c r="BJ394" s="1" t="e">
        <f t="shared" si="118"/>
        <v>#N/A</v>
      </c>
    </row>
    <row r="395" spans="1:62" x14ac:dyDescent="0.25">
      <c r="A395" s="1">
        <f t="shared" si="105"/>
        <v>1</v>
      </c>
      <c r="B395" s="1">
        <f>IF(YEAR(AD395)=$B$3,YEAR('Apartment Expenses'!AD395)&amp;" - "&amp;'Apartment Expenses'!AC395,0)</f>
        <v>0</v>
      </c>
      <c r="C395" s="1">
        <f t="shared" si="106"/>
        <v>0</v>
      </c>
      <c r="E395" s="1">
        <v>391</v>
      </c>
      <c r="F395" s="1">
        <f t="shared" si="107"/>
        <v>1</v>
      </c>
      <c r="G395" s="1">
        <f t="shared" si="103"/>
        <v>0</v>
      </c>
      <c r="H395" s="1">
        <f t="shared" si="104"/>
        <v>0</v>
      </c>
      <c r="J395" s="1" t="str">
        <f t="shared" si="108"/>
        <v>1900</v>
      </c>
      <c r="M395" s="1">
        <f>HLOOKUP('Expense History'!$AD$3,$P$4:$X$2004,ROW('Apartment Expenses'!L395)-3,0)</f>
        <v>0</v>
      </c>
      <c r="N395" s="1">
        <f>IF('Expense History'!$AD$3=Data!$G$4,'Apartment Expenses'!AE395,HLOOKUP('Expense History'!$AD$3,'Apartment Expenses'!$AE$4:$AL$2004,(ROW('Apartment Expenses'!M395)-3)))</f>
        <v>0</v>
      </c>
      <c r="O395" s="1" t="str">
        <f>IF($O$2="ALL",IF(VLOOKUP(AA395,'Expense History'!$AA$6:$AB$36,2,0)="x","include",0),IF(AND(VLOOKUP(AA395,'Expense History'!$AA$6:$AB$36,2,0)="x",AC395=$O$2),"include",0))</f>
        <v>include</v>
      </c>
      <c r="P395" s="1">
        <f>IF(O395="include",IF(AE395&gt;0,1+MAX(P396:P$2005),0),0)</f>
        <v>0</v>
      </c>
      <c r="Q395" s="1">
        <f>IF(AND(ISBLANK(AA394),AE394=0),0,(IF(MAX(Q396:Q$2005)&gt;0,0,ROW(R395))))</f>
        <v>0</v>
      </c>
      <c r="R395" s="1">
        <f>IF($O395="include",IF(AF395&gt;0,1+MAX(R396:R$2005),0),0)</f>
        <v>0</v>
      </c>
      <c r="S395" s="1">
        <f>IF($O395="include",IF(AG395&gt;0,1+MAX(S396:S$2005),0),0)</f>
        <v>0</v>
      </c>
      <c r="T395" s="1">
        <f>IF($O395="include",IF(AH395&gt;0,1+MAX(T396:T$2005),0),0)</f>
        <v>0</v>
      </c>
      <c r="U395" s="1">
        <f>IF($O395="include",IF(AI395&gt;0,1+MAX(U396:U$2005),0),0)</f>
        <v>0</v>
      </c>
      <c r="V395" s="1">
        <f>IF($O395="include",IF(AJ395&gt;0,1+MAX(V396:V$2005),0),0)</f>
        <v>0</v>
      </c>
      <c r="W395" s="1">
        <f>IF($O395="include",IF(AK395&gt;0,1+MAX(W396:W$2005),0),0)</f>
        <v>0</v>
      </c>
      <c r="X395" s="1">
        <f>IF($O395="include",IF(AL395&gt;0,1+MAX(X396:X$2005),0),0)</f>
        <v>0</v>
      </c>
      <c r="Y395" s="22" t="str">
        <f t="shared" si="109"/>
        <v xml:space="preserve">1 - </v>
      </c>
      <c r="AA395" s="42"/>
      <c r="AB395" s="43"/>
      <c r="AC395" s="43"/>
      <c r="AD395" s="44"/>
      <c r="AE395" s="11">
        <f t="shared" si="110"/>
        <v>0</v>
      </c>
      <c r="AF395" s="41"/>
      <c r="AG395" s="41"/>
      <c r="AH395" s="41"/>
      <c r="AI395" s="41"/>
      <c r="AJ395" s="41"/>
      <c r="AK395" s="41"/>
      <c r="AL395" s="41"/>
      <c r="BA395" s="1">
        <f t="shared" si="111"/>
        <v>0</v>
      </c>
      <c r="BB395" s="1">
        <f t="shared" si="112"/>
        <v>0</v>
      </c>
      <c r="BC395" s="1" t="str">
        <f t="shared" si="113"/>
        <v>No</v>
      </c>
      <c r="BD395" s="1">
        <f t="shared" si="114"/>
        <v>0</v>
      </c>
      <c r="BE395" s="1">
        <f t="shared" si="115"/>
        <v>0</v>
      </c>
      <c r="BF395" s="1">
        <f t="shared" si="116"/>
        <v>0</v>
      </c>
      <c r="BG395" s="1">
        <v>391</v>
      </c>
      <c r="BH395" s="1" t="e">
        <f t="shared" si="117"/>
        <v>#N/A</v>
      </c>
      <c r="BI395" s="1">
        <f t="shared" si="119"/>
        <v>2</v>
      </c>
      <c r="BJ395" s="1" t="e">
        <f t="shared" si="118"/>
        <v>#N/A</v>
      </c>
    </row>
    <row r="396" spans="1:62" x14ac:dyDescent="0.25">
      <c r="A396" s="1">
        <f t="shared" si="105"/>
        <v>1</v>
      </c>
      <c r="B396" s="1">
        <f>IF(YEAR(AD396)=$B$3,YEAR('Apartment Expenses'!AD396)&amp;" - "&amp;'Apartment Expenses'!AC396,0)</f>
        <v>0</v>
      </c>
      <c r="C396" s="1">
        <f t="shared" si="106"/>
        <v>0</v>
      </c>
      <c r="E396" s="1">
        <v>392</v>
      </c>
      <c r="F396" s="1">
        <f t="shared" si="107"/>
        <v>1</v>
      </c>
      <c r="G396" s="1">
        <f t="shared" si="103"/>
        <v>0</v>
      </c>
      <c r="H396" s="1">
        <f t="shared" si="104"/>
        <v>0</v>
      </c>
      <c r="J396" s="1" t="str">
        <f t="shared" si="108"/>
        <v>1900</v>
      </c>
      <c r="M396" s="1">
        <f>HLOOKUP('Expense History'!$AD$3,$P$4:$X$2004,ROW('Apartment Expenses'!L396)-3,0)</f>
        <v>0</v>
      </c>
      <c r="N396" s="1">
        <f>IF('Expense History'!$AD$3=Data!$G$4,'Apartment Expenses'!AE396,HLOOKUP('Expense History'!$AD$3,'Apartment Expenses'!$AE$4:$AL$2004,(ROW('Apartment Expenses'!M396)-3)))</f>
        <v>0</v>
      </c>
      <c r="O396" s="1" t="str">
        <f>IF($O$2="ALL",IF(VLOOKUP(AA396,'Expense History'!$AA$6:$AB$36,2,0)="x","include",0),IF(AND(VLOOKUP(AA396,'Expense History'!$AA$6:$AB$36,2,0)="x",AC396=$O$2),"include",0))</f>
        <v>include</v>
      </c>
      <c r="P396" s="1">
        <f>IF(O396="include",IF(AE396&gt;0,1+MAX(P397:P$2005),0),0)</f>
        <v>0</v>
      </c>
      <c r="Q396" s="1">
        <f>IF(AND(ISBLANK(AA395),AE395=0),0,(IF(MAX(Q397:Q$2005)&gt;0,0,ROW(R396))))</f>
        <v>0</v>
      </c>
      <c r="R396" s="1">
        <f>IF($O396="include",IF(AF396&gt;0,1+MAX(R397:R$2005),0),0)</f>
        <v>0</v>
      </c>
      <c r="S396" s="1">
        <f>IF($O396="include",IF(AG396&gt;0,1+MAX(S397:S$2005),0),0)</f>
        <v>0</v>
      </c>
      <c r="T396" s="1">
        <f>IF($O396="include",IF(AH396&gt;0,1+MAX(T397:T$2005),0),0)</f>
        <v>0</v>
      </c>
      <c r="U396" s="1">
        <f>IF($O396="include",IF(AI396&gt;0,1+MAX(U397:U$2005),0),0)</f>
        <v>0</v>
      </c>
      <c r="V396" s="1">
        <f>IF($O396="include",IF(AJ396&gt;0,1+MAX(V397:V$2005),0),0)</f>
        <v>0</v>
      </c>
      <c r="W396" s="1">
        <f>IF($O396="include",IF(AK396&gt;0,1+MAX(W397:W$2005),0),0)</f>
        <v>0</v>
      </c>
      <c r="X396" s="1">
        <f>IF($O396="include",IF(AL396&gt;0,1+MAX(X397:X$2005),0),0)</f>
        <v>0</v>
      </c>
      <c r="Y396" s="22" t="str">
        <f t="shared" si="109"/>
        <v xml:space="preserve">1 - </v>
      </c>
      <c r="AA396" s="42"/>
      <c r="AB396" s="43"/>
      <c r="AC396" s="43"/>
      <c r="AD396" s="44"/>
      <c r="AE396" s="11">
        <f t="shared" si="110"/>
        <v>0</v>
      </c>
      <c r="AF396" s="41"/>
      <c r="AG396" s="41"/>
      <c r="AH396" s="41"/>
      <c r="AI396" s="41"/>
      <c r="AJ396" s="41"/>
      <c r="AK396" s="41"/>
      <c r="AL396" s="41"/>
      <c r="BA396" s="1">
        <f t="shared" si="111"/>
        <v>0</v>
      </c>
      <c r="BB396" s="1">
        <f t="shared" si="112"/>
        <v>0</v>
      </c>
      <c r="BC396" s="1" t="str">
        <f t="shared" si="113"/>
        <v>No</v>
      </c>
      <c r="BD396" s="1">
        <f t="shared" si="114"/>
        <v>0</v>
      </c>
      <c r="BE396" s="1">
        <f t="shared" si="115"/>
        <v>0</v>
      </c>
      <c r="BF396" s="1">
        <f t="shared" si="116"/>
        <v>0</v>
      </c>
      <c r="BG396" s="1">
        <v>392</v>
      </c>
      <c r="BH396" s="1" t="e">
        <f t="shared" si="117"/>
        <v>#N/A</v>
      </c>
      <c r="BI396" s="1">
        <f t="shared" si="119"/>
        <v>2</v>
      </c>
      <c r="BJ396" s="1" t="e">
        <f t="shared" si="118"/>
        <v>#N/A</v>
      </c>
    </row>
    <row r="397" spans="1:62" x14ac:dyDescent="0.25">
      <c r="A397" s="1">
        <f t="shared" si="105"/>
        <v>1</v>
      </c>
      <c r="B397" s="1">
        <f>IF(YEAR(AD397)=$B$3,YEAR('Apartment Expenses'!AD397)&amp;" - "&amp;'Apartment Expenses'!AC397,0)</f>
        <v>0</v>
      </c>
      <c r="C397" s="1">
        <f t="shared" si="106"/>
        <v>0</v>
      </c>
      <c r="E397" s="1">
        <v>393</v>
      </c>
      <c r="F397" s="1">
        <f t="shared" si="107"/>
        <v>1</v>
      </c>
      <c r="G397" s="1">
        <f t="shared" si="103"/>
        <v>0</v>
      </c>
      <c r="H397" s="1">
        <f t="shared" si="104"/>
        <v>0</v>
      </c>
      <c r="J397" s="1" t="str">
        <f t="shared" si="108"/>
        <v>1900</v>
      </c>
      <c r="M397" s="1">
        <f>HLOOKUP('Expense History'!$AD$3,$P$4:$X$2004,ROW('Apartment Expenses'!L397)-3,0)</f>
        <v>0</v>
      </c>
      <c r="N397" s="1">
        <f>IF('Expense History'!$AD$3=Data!$G$4,'Apartment Expenses'!AE397,HLOOKUP('Expense History'!$AD$3,'Apartment Expenses'!$AE$4:$AL$2004,(ROW('Apartment Expenses'!M397)-3)))</f>
        <v>0</v>
      </c>
      <c r="O397" s="1" t="str">
        <f>IF($O$2="ALL",IF(VLOOKUP(AA397,'Expense History'!$AA$6:$AB$36,2,0)="x","include",0),IF(AND(VLOOKUP(AA397,'Expense History'!$AA$6:$AB$36,2,0)="x",AC397=$O$2),"include",0))</f>
        <v>include</v>
      </c>
      <c r="P397" s="1">
        <f>IF(O397="include",IF(AE397&gt;0,1+MAX(P398:P$2005),0),0)</f>
        <v>0</v>
      </c>
      <c r="Q397" s="1">
        <f>IF(AND(ISBLANK(AA396),AE396=0),0,(IF(MAX(Q398:Q$2005)&gt;0,0,ROW(R397))))</f>
        <v>0</v>
      </c>
      <c r="R397" s="1">
        <f>IF($O397="include",IF(AF397&gt;0,1+MAX(R398:R$2005),0),0)</f>
        <v>0</v>
      </c>
      <c r="S397" s="1">
        <f>IF($O397="include",IF(AG397&gt;0,1+MAX(S398:S$2005),0),0)</f>
        <v>0</v>
      </c>
      <c r="T397" s="1">
        <f>IF($O397="include",IF(AH397&gt;0,1+MAX(T398:T$2005),0),0)</f>
        <v>0</v>
      </c>
      <c r="U397" s="1">
        <f>IF($O397="include",IF(AI397&gt;0,1+MAX(U398:U$2005),0),0)</f>
        <v>0</v>
      </c>
      <c r="V397" s="1">
        <f>IF($O397="include",IF(AJ397&gt;0,1+MAX(V398:V$2005),0),0)</f>
        <v>0</v>
      </c>
      <c r="W397" s="1">
        <f>IF($O397="include",IF(AK397&gt;0,1+MAX(W398:W$2005),0),0)</f>
        <v>0</v>
      </c>
      <c r="X397" s="1">
        <f>IF($O397="include",IF(AL397&gt;0,1+MAX(X398:X$2005),0),0)</f>
        <v>0</v>
      </c>
      <c r="Y397" s="22" t="str">
        <f t="shared" si="109"/>
        <v xml:space="preserve">1 - </v>
      </c>
      <c r="AA397" s="42"/>
      <c r="AB397" s="43"/>
      <c r="AC397" s="43"/>
      <c r="AD397" s="44"/>
      <c r="AE397" s="11">
        <f t="shared" si="110"/>
        <v>0</v>
      </c>
      <c r="AF397" s="41"/>
      <c r="AG397" s="41"/>
      <c r="AH397" s="41"/>
      <c r="AI397" s="41"/>
      <c r="AJ397" s="41"/>
      <c r="AK397" s="41"/>
      <c r="AL397" s="41"/>
      <c r="BA397" s="1">
        <f t="shared" si="111"/>
        <v>0</v>
      </c>
      <c r="BB397" s="1">
        <f t="shared" si="112"/>
        <v>0</v>
      </c>
      <c r="BC397" s="1" t="str">
        <f t="shared" si="113"/>
        <v>No</v>
      </c>
      <c r="BD397" s="1">
        <f t="shared" si="114"/>
        <v>0</v>
      </c>
      <c r="BE397" s="1">
        <f t="shared" si="115"/>
        <v>0</v>
      </c>
      <c r="BF397" s="1">
        <f t="shared" si="116"/>
        <v>0</v>
      </c>
      <c r="BG397" s="1">
        <v>393</v>
      </c>
      <c r="BH397" s="1" t="e">
        <f t="shared" si="117"/>
        <v>#N/A</v>
      </c>
      <c r="BI397" s="1">
        <f t="shared" si="119"/>
        <v>2</v>
      </c>
      <c r="BJ397" s="1" t="e">
        <f t="shared" si="118"/>
        <v>#N/A</v>
      </c>
    </row>
    <row r="398" spans="1:62" x14ac:dyDescent="0.25">
      <c r="A398" s="1">
        <f t="shared" si="105"/>
        <v>1</v>
      </c>
      <c r="B398" s="1">
        <f>IF(YEAR(AD398)=$B$3,YEAR('Apartment Expenses'!AD398)&amp;" - "&amp;'Apartment Expenses'!AC398,0)</f>
        <v>0</v>
      </c>
      <c r="C398" s="1">
        <f t="shared" si="106"/>
        <v>0</v>
      </c>
      <c r="E398" s="1">
        <v>394</v>
      </c>
      <c r="F398" s="1">
        <f t="shared" si="107"/>
        <v>1</v>
      </c>
      <c r="G398" s="1">
        <f t="shared" si="103"/>
        <v>0</v>
      </c>
      <c r="H398" s="1">
        <f t="shared" si="104"/>
        <v>0</v>
      </c>
      <c r="J398" s="1" t="str">
        <f t="shared" si="108"/>
        <v>1900</v>
      </c>
      <c r="M398" s="1">
        <f>HLOOKUP('Expense History'!$AD$3,$P$4:$X$2004,ROW('Apartment Expenses'!L398)-3,0)</f>
        <v>0</v>
      </c>
      <c r="N398" s="1">
        <f>IF('Expense History'!$AD$3=Data!$G$4,'Apartment Expenses'!AE398,HLOOKUP('Expense History'!$AD$3,'Apartment Expenses'!$AE$4:$AL$2004,(ROW('Apartment Expenses'!M398)-3)))</f>
        <v>0</v>
      </c>
      <c r="O398" s="1" t="str">
        <f>IF($O$2="ALL",IF(VLOOKUP(AA398,'Expense History'!$AA$6:$AB$36,2,0)="x","include",0),IF(AND(VLOOKUP(AA398,'Expense History'!$AA$6:$AB$36,2,0)="x",AC398=$O$2),"include",0))</f>
        <v>include</v>
      </c>
      <c r="P398" s="1">
        <f>IF(O398="include",IF(AE398&gt;0,1+MAX(P399:P$2005),0),0)</f>
        <v>0</v>
      </c>
      <c r="Q398" s="1">
        <f>IF(AND(ISBLANK(AA397),AE397=0),0,(IF(MAX(Q399:Q$2005)&gt;0,0,ROW(R398))))</f>
        <v>0</v>
      </c>
      <c r="R398" s="1">
        <f>IF($O398="include",IF(AF398&gt;0,1+MAX(R399:R$2005),0),0)</f>
        <v>0</v>
      </c>
      <c r="S398" s="1">
        <f>IF($O398="include",IF(AG398&gt;0,1+MAX(S399:S$2005),0),0)</f>
        <v>0</v>
      </c>
      <c r="T398" s="1">
        <f>IF($O398="include",IF(AH398&gt;0,1+MAX(T399:T$2005),0),0)</f>
        <v>0</v>
      </c>
      <c r="U398" s="1">
        <f>IF($O398="include",IF(AI398&gt;0,1+MAX(U399:U$2005),0),0)</f>
        <v>0</v>
      </c>
      <c r="V398" s="1">
        <f>IF($O398="include",IF(AJ398&gt;0,1+MAX(V399:V$2005),0),0)</f>
        <v>0</v>
      </c>
      <c r="W398" s="1">
        <f>IF($O398="include",IF(AK398&gt;0,1+MAX(W399:W$2005),0),0)</f>
        <v>0</v>
      </c>
      <c r="X398" s="1">
        <f>IF($O398="include",IF(AL398&gt;0,1+MAX(X399:X$2005),0),0)</f>
        <v>0</v>
      </c>
      <c r="Y398" s="22" t="str">
        <f t="shared" si="109"/>
        <v xml:space="preserve">1 - </v>
      </c>
      <c r="AA398" s="42"/>
      <c r="AB398" s="43"/>
      <c r="AC398" s="43"/>
      <c r="AD398" s="44"/>
      <c r="AE398" s="11">
        <f t="shared" si="110"/>
        <v>0</v>
      </c>
      <c r="AF398" s="41"/>
      <c r="AG398" s="41"/>
      <c r="AH398" s="41"/>
      <c r="AI398" s="41"/>
      <c r="AJ398" s="41"/>
      <c r="AK398" s="41"/>
      <c r="AL398" s="41"/>
      <c r="BA398" s="1">
        <f t="shared" si="111"/>
        <v>0</v>
      </c>
      <c r="BB398" s="1">
        <f t="shared" si="112"/>
        <v>0</v>
      </c>
      <c r="BC398" s="1" t="str">
        <f t="shared" si="113"/>
        <v>No</v>
      </c>
      <c r="BD398" s="1">
        <f t="shared" si="114"/>
        <v>0</v>
      </c>
      <c r="BE398" s="1">
        <f t="shared" si="115"/>
        <v>0</v>
      </c>
      <c r="BF398" s="1">
        <f t="shared" si="116"/>
        <v>0</v>
      </c>
      <c r="BG398" s="1">
        <v>394</v>
      </c>
      <c r="BH398" s="1" t="e">
        <f t="shared" si="117"/>
        <v>#N/A</v>
      </c>
      <c r="BI398" s="1">
        <f t="shared" si="119"/>
        <v>2</v>
      </c>
      <c r="BJ398" s="1" t="e">
        <f t="shared" si="118"/>
        <v>#N/A</v>
      </c>
    </row>
    <row r="399" spans="1:62" x14ac:dyDescent="0.25">
      <c r="A399" s="1">
        <f t="shared" si="105"/>
        <v>1</v>
      </c>
      <c r="B399" s="1">
        <f>IF(YEAR(AD399)=$B$3,YEAR('Apartment Expenses'!AD399)&amp;" - "&amp;'Apartment Expenses'!AC399,0)</f>
        <v>0</v>
      </c>
      <c r="C399" s="1">
        <f t="shared" si="106"/>
        <v>0</v>
      </c>
      <c r="E399" s="1">
        <v>395</v>
      </c>
      <c r="F399" s="1">
        <f t="shared" si="107"/>
        <v>1</v>
      </c>
      <c r="G399" s="1">
        <f t="shared" si="103"/>
        <v>0</v>
      </c>
      <c r="H399" s="1">
        <f t="shared" si="104"/>
        <v>0</v>
      </c>
      <c r="J399" s="1" t="str">
        <f t="shared" si="108"/>
        <v>1900</v>
      </c>
      <c r="M399" s="1">
        <f>HLOOKUP('Expense History'!$AD$3,$P$4:$X$2004,ROW('Apartment Expenses'!L399)-3,0)</f>
        <v>0</v>
      </c>
      <c r="N399" s="1">
        <f>IF('Expense History'!$AD$3=Data!$G$4,'Apartment Expenses'!AE399,HLOOKUP('Expense History'!$AD$3,'Apartment Expenses'!$AE$4:$AL$2004,(ROW('Apartment Expenses'!M399)-3)))</f>
        <v>0</v>
      </c>
      <c r="O399" s="1" t="str">
        <f>IF($O$2="ALL",IF(VLOOKUP(AA399,'Expense History'!$AA$6:$AB$36,2,0)="x","include",0),IF(AND(VLOOKUP(AA399,'Expense History'!$AA$6:$AB$36,2,0)="x",AC399=$O$2),"include",0))</f>
        <v>include</v>
      </c>
      <c r="P399" s="1">
        <f>IF(O399="include",IF(AE399&gt;0,1+MAX(P400:P$2005),0),0)</f>
        <v>0</v>
      </c>
      <c r="Q399" s="1">
        <f>IF(AND(ISBLANK(AA398),AE398=0),0,(IF(MAX(Q400:Q$2005)&gt;0,0,ROW(R399))))</f>
        <v>0</v>
      </c>
      <c r="R399" s="1">
        <f>IF($O399="include",IF(AF399&gt;0,1+MAX(R400:R$2005),0),0)</f>
        <v>0</v>
      </c>
      <c r="S399" s="1">
        <f>IF($O399="include",IF(AG399&gt;0,1+MAX(S400:S$2005),0),0)</f>
        <v>0</v>
      </c>
      <c r="T399" s="1">
        <f>IF($O399="include",IF(AH399&gt;0,1+MAX(T400:T$2005),0),0)</f>
        <v>0</v>
      </c>
      <c r="U399" s="1">
        <f>IF($O399="include",IF(AI399&gt;0,1+MAX(U400:U$2005),0),0)</f>
        <v>0</v>
      </c>
      <c r="V399" s="1">
        <f>IF($O399="include",IF(AJ399&gt;0,1+MAX(V400:V$2005),0),0)</f>
        <v>0</v>
      </c>
      <c r="W399" s="1">
        <f>IF($O399="include",IF(AK399&gt;0,1+MAX(W400:W$2005),0),0)</f>
        <v>0</v>
      </c>
      <c r="X399" s="1">
        <f>IF($O399="include",IF(AL399&gt;0,1+MAX(X400:X$2005),0),0)</f>
        <v>0</v>
      </c>
      <c r="Y399" s="22" t="str">
        <f t="shared" si="109"/>
        <v xml:space="preserve">1 - </v>
      </c>
      <c r="AA399" s="42"/>
      <c r="AB399" s="43"/>
      <c r="AC399" s="43"/>
      <c r="AD399" s="44"/>
      <c r="AE399" s="11">
        <f t="shared" si="110"/>
        <v>0</v>
      </c>
      <c r="AF399" s="41"/>
      <c r="AG399" s="41"/>
      <c r="AH399" s="41"/>
      <c r="AI399" s="41"/>
      <c r="AJ399" s="41"/>
      <c r="AK399" s="41"/>
      <c r="AL399" s="41"/>
      <c r="BA399" s="1">
        <f t="shared" si="111"/>
        <v>0</v>
      </c>
      <c r="BB399" s="1">
        <f t="shared" si="112"/>
        <v>0</v>
      </c>
      <c r="BC399" s="1" t="str">
        <f t="shared" si="113"/>
        <v>No</v>
      </c>
      <c r="BD399" s="1">
        <f t="shared" si="114"/>
        <v>0</v>
      </c>
      <c r="BE399" s="1">
        <f t="shared" si="115"/>
        <v>0</v>
      </c>
      <c r="BF399" s="1">
        <f t="shared" si="116"/>
        <v>0</v>
      </c>
      <c r="BG399" s="1">
        <v>395</v>
      </c>
      <c r="BH399" s="1" t="e">
        <f t="shared" si="117"/>
        <v>#N/A</v>
      </c>
      <c r="BI399" s="1">
        <f t="shared" si="119"/>
        <v>2</v>
      </c>
      <c r="BJ399" s="1" t="e">
        <f t="shared" si="118"/>
        <v>#N/A</v>
      </c>
    </row>
    <row r="400" spans="1:62" x14ac:dyDescent="0.25">
      <c r="A400" s="1">
        <f t="shared" si="105"/>
        <v>1</v>
      </c>
      <c r="B400" s="1">
        <f>IF(YEAR(AD400)=$B$3,YEAR('Apartment Expenses'!AD400)&amp;" - "&amp;'Apartment Expenses'!AC400,0)</f>
        <v>0</v>
      </c>
      <c r="C400" s="1">
        <f t="shared" si="106"/>
        <v>0</v>
      </c>
      <c r="E400" s="1">
        <v>396</v>
      </c>
      <c r="F400" s="1">
        <f t="shared" si="107"/>
        <v>1</v>
      </c>
      <c r="G400" s="1">
        <f t="shared" si="103"/>
        <v>0</v>
      </c>
      <c r="H400" s="1">
        <f t="shared" si="104"/>
        <v>0</v>
      </c>
      <c r="J400" s="1" t="str">
        <f t="shared" si="108"/>
        <v>1900</v>
      </c>
      <c r="M400" s="1">
        <f>HLOOKUP('Expense History'!$AD$3,$P$4:$X$2004,ROW('Apartment Expenses'!L400)-3,0)</f>
        <v>0</v>
      </c>
      <c r="N400" s="1">
        <f>IF('Expense History'!$AD$3=Data!$G$4,'Apartment Expenses'!AE400,HLOOKUP('Expense History'!$AD$3,'Apartment Expenses'!$AE$4:$AL$2004,(ROW('Apartment Expenses'!M400)-3)))</f>
        <v>0</v>
      </c>
      <c r="O400" s="1" t="str">
        <f>IF($O$2="ALL",IF(VLOOKUP(AA400,'Expense History'!$AA$6:$AB$36,2,0)="x","include",0),IF(AND(VLOOKUP(AA400,'Expense History'!$AA$6:$AB$36,2,0)="x",AC400=$O$2),"include",0))</f>
        <v>include</v>
      </c>
      <c r="P400" s="1">
        <f>IF(O400="include",IF(AE400&gt;0,1+MAX(P401:P$2005),0),0)</f>
        <v>0</v>
      </c>
      <c r="Q400" s="1">
        <f>IF(AND(ISBLANK(AA399),AE399=0),0,(IF(MAX(Q401:Q$2005)&gt;0,0,ROW(R400))))</f>
        <v>0</v>
      </c>
      <c r="R400" s="1">
        <f>IF($O400="include",IF(AF400&gt;0,1+MAX(R401:R$2005),0),0)</f>
        <v>0</v>
      </c>
      <c r="S400" s="1">
        <f>IF($O400="include",IF(AG400&gt;0,1+MAX(S401:S$2005),0),0)</f>
        <v>0</v>
      </c>
      <c r="T400" s="1">
        <f>IF($O400="include",IF(AH400&gt;0,1+MAX(T401:T$2005),0),0)</f>
        <v>0</v>
      </c>
      <c r="U400" s="1">
        <f>IF($O400="include",IF(AI400&gt;0,1+MAX(U401:U$2005),0),0)</f>
        <v>0</v>
      </c>
      <c r="V400" s="1">
        <f>IF($O400="include",IF(AJ400&gt;0,1+MAX(V401:V$2005),0),0)</f>
        <v>0</v>
      </c>
      <c r="W400" s="1">
        <f>IF($O400="include",IF(AK400&gt;0,1+MAX(W401:W$2005),0),0)</f>
        <v>0</v>
      </c>
      <c r="X400" s="1">
        <f>IF($O400="include",IF(AL400&gt;0,1+MAX(X401:X$2005),0),0)</f>
        <v>0</v>
      </c>
      <c r="Y400" s="22" t="str">
        <f t="shared" si="109"/>
        <v xml:space="preserve">1 - </v>
      </c>
      <c r="AA400" s="42"/>
      <c r="AB400" s="43"/>
      <c r="AC400" s="43"/>
      <c r="AD400" s="44"/>
      <c r="AE400" s="11">
        <f t="shared" si="110"/>
        <v>0</v>
      </c>
      <c r="AF400" s="41"/>
      <c r="AG400" s="41"/>
      <c r="AH400" s="41"/>
      <c r="AI400" s="41"/>
      <c r="AJ400" s="41"/>
      <c r="AK400" s="41"/>
      <c r="AL400" s="41"/>
      <c r="BA400" s="1">
        <f t="shared" si="111"/>
        <v>0</v>
      </c>
      <c r="BB400" s="1">
        <f t="shared" si="112"/>
        <v>0</v>
      </c>
      <c r="BC400" s="1" t="str">
        <f t="shared" si="113"/>
        <v>No</v>
      </c>
      <c r="BD400" s="1">
        <f t="shared" si="114"/>
        <v>0</v>
      </c>
      <c r="BE400" s="1">
        <f t="shared" si="115"/>
        <v>0</v>
      </c>
      <c r="BF400" s="1">
        <f t="shared" si="116"/>
        <v>0</v>
      </c>
      <c r="BG400" s="1">
        <v>396</v>
      </c>
      <c r="BH400" s="1" t="e">
        <f t="shared" si="117"/>
        <v>#N/A</v>
      </c>
      <c r="BI400" s="1">
        <f t="shared" si="119"/>
        <v>2</v>
      </c>
      <c r="BJ400" s="1" t="e">
        <f t="shared" si="118"/>
        <v>#N/A</v>
      </c>
    </row>
    <row r="401" spans="1:62" x14ac:dyDescent="0.25">
      <c r="A401" s="1">
        <f t="shared" si="105"/>
        <v>1</v>
      </c>
      <c r="B401" s="1">
        <f>IF(YEAR(AD401)=$B$3,YEAR('Apartment Expenses'!AD401)&amp;" - "&amp;'Apartment Expenses'!AC401,0)</f>
        <v>0</v>
      </c>
      <c r="C401" s="1">
        <f t="shared" si="106"/>
        <v>0</v>
      </c>
      <c r="E401" s="1">
        <v>397</v>
      </c>
      <c r="F401" s="1">
        <f t="shared" si="107"/>
        <v>1</v>
      </c>
      <c r="G401" s="1">
        <f t="shared" si="103"/>
        <v>0</v>
      </c>
      <c r="H401" s="1">
        <f t="shared" si="104"/>
        <v>0</v>
      </c>
      <c r="J401" s="1" t="str">
        <f t="shared" si="108"/>
        <v>1900</v>
      </c>
      <c r="M401" s="1">
        <f>HLOOKUP('Expense History'!$AD$3,$P$4:$X$2004,ROW('Apartment Expenses'!L401)-3,0)</f>
        <v>0</v>
      </c>
      <c r="N401" s="1">
        <f>IF('Expense History'!$AD$3=Data!$G$4,'Apartment Expenses'!AE401,HLOOKUP('Expense History'!$AD$3,'Apartment Expenses'!$AE$4:$AL$2004,(ROW('Apartment Expenses'!M401)-3)))</f>
        <v>0</v>
      </c>
      <c r="O401" s="1" t="str">
        <f>IF($O$2="ALL",IF(VLOOKUP(AA401,'Expense History'!$AA$6:$AB$36,2,0)="x","include",0),IF(AND(VLOOKUP(AA401,'Expense History'!$AA$6:$AB$36,2,0)="x",AC401=$O$2),"include",0))</f>
        <v>include</v>
      </c>
      <c r="P401" s="1">
        <f>IF(O401="include",IF(AE401&gt;0,1+MAX(P402:P$2005),0),0)</f>
        <v>0</v>
      </c>
      <c r="Q401" s="1">
        <f>IF(AND(ISBLANK(AA400),AE400=0),0,(IF(MAX(Q402:Q$2005)&gt;0,0,ROW(R401))))</f>
        <v>0</v>
      </c>
      <c r="R401" s="1">
        <f>IF($O401="include",IF(AF401&gt;0,1+MAX(R402:R$2005),0),0)</f>
        <v>0</v>
      </c>
      <c r="S401" s="1">
        <f>IF($O401="include",IF(AG401&gt;0,1+MAX(S402:S$2005),0),0)</f>
        <v>0</v>
      </c>
      <c r="T401" s="1">
        <f>IF($O401="include",IF(AH401&gt;0,1+MAX(T402:T$2005),0),0)</f>
        <v>0</v>
      </c>
      <c r="U401" s="1">
        <f>IF($O401="include",IF(AI401&gt;0,1+MAX(U402:U$2005),0),0)</f>
        <v>0</v>
      </c>
      <c r="V401" s="1">
        <f>IF($O401="include",IF(AJ401&gt;0,1+MAX(V402:V$2005),0),0)</f>
        <v>0</v>
      </c>
      <c r="W401" s="1">
        <f>IF($O401="include",IF(AK401&gt;0,1+MAX(W402:W$2005),0),0)</f>
        <v>0</v>
      </c>
      <c r="X401" s="1">
        <f>IF($O401="include",IF(AL401&gt;0,1+MAX(X402:X$2005),0),0)</f>
        <v>0</v>
      </c>
      <c r="Y401" s="22" t="str">
        <f t="shared" si="109"/>
        <v xml:space="preserve">1 - </v>
      </c>
      <c r="AA401" s="42"/>
      <c r="AB401" s="43"/>
      <c r="AC401" s="43"/>
      <c r="AD401" s="44"/>
      <c r="AE401" s="11">
        <f t="shared" si="110"/>
        <v>0</v>
      </c>
      <c r="AF401" s="41"/>
      <c r="AG401" s="41"/>
      <c r="AH401" s="41"/>
      <c r="AI401" s="41"/>
      <c r="AJ401" s="41"/>
      <c r="AK401" s="41"/>
      <c r="AL401" s="41"/>
      <c r="BA401" s="1">
        <f t="shared" si="111"/>
        <v>0</v>
      </c>
      <c r="BB401" s="1">
        <f t="shared" si="112"/>
        <v>0</v>
      </c>
      <c r="BC401" s="1" t="str">
        <f t="shared" si="113"/>
        <v>No</v>
      </c>
      <c r="BD401" s="1">
        <f t="shared" si="114"/>
        <v>0</v>
      </c>
      <c r="BE401" s="1">
        <f t="shared" si="115"/>
        <v>0</v>
      </c>
      <c r="BF401" s="1">
        <f t="shared" si="116"/>
        <v>0</v>
      </c>
      <c r="BG401" s="1">
        <v>397</v>
      </c>
      <c r="BH401" s="1" t="e">
        <f t="shared" si="117"/>
        <v>#N/A</v>
      </c>
      <c r="BI401" s="1">
        <f t="shared" si="119"/>
        <v>2</v>
      </c>
      <c r="BJ401" s="1" t="e">
        <f t="shared" si="118"/>
        <v>#N/A</v>
      </c>
    </row>
    <row r="402" spans="1:62" x14ac:dyDescent="0.25">
      <c r="A402" s="1">
        <f t="shared" si="105"/>
        <v>1</v>
      </c>
      <c r="B402" s="1">
        <f>IF(YEAR(AD402)=$B$3,YEAR('Apartment Expenses'!AD402)&amp;" - "&amp;'Apartment Expenses'!AC402,0)</f>
        <v>0</v>
      </c>
      <c r="C402" s="1">
        <f t="shared" si="106"/>
        <v>0</v>
      </c>
      <c r="E402" s="1">
        <v>398</v>
      </c>
      <c r="F402" s="1">
        <f t="shared" si="107"/>
        <v>1</v>
      </c>
      <c r="G402" s="1">
        <f t="shared" si="103"/>
        <v>0</v>
      </c>
      <c r="H402" s="1">
        <f t="shared" si="104"/>
        <v>0</v>
      </c>
      <c r="J402" s="1" t="str">
        <f t="shared" si="108"/>
        <v>1900</v>
      </c>
      <c r="M402" s="1">
        <f>HLOOKUP('Expense History'!$AD$3,$P$4:$X$2004,ROW('Apartment Expenses'!L402)-3,0)</f>
        <v>0</v>
      </c>
      <c r="N402" s="1">
        <f>IF('Expense History'!$AD$3=Data!$G$4,'Apartment Expenses'!AE402,HLOOKUP('Expense History'!$AD$3,'Apartment Expenses'!$AE$4:$AL$2004,(ROW('Apartment Expenses'!M402)-3)))</f>
        <v>0</v>
      </c>
      <c r="O402" s="1" t="str">
        <f>IF($O$2="ALL",IF(VLOOKUP(AA402,'Expense History'!$AA$6:$AB$36,2,0)="x","include",0),IF(AND(VLOOKUP(AA402,'Expense History'!$AA$6:$AB$36,2,0)="x",AC402=$O$2),"include",0))</f>
        <v>include</v>
      </c>
      <c r="P402" s="1">
        <f>IF(O402="include",IF(AE402&gt;0,1+MAX(P403:P$2005),0),0)</f>
        <v>0</v>
      </c>
      <c r="Q402" s="1">
        <f>IF(AND(ISBLANK(AA401),AE401=0),0,(IF(MAX(Q403:Q$2005)&gt;0,0,ROW(R402))))</f>
        <v>0</v>
      </c>
      <c r="R402" s="1">
        <f>IF($O402="include",IF(AF402&gt;0,1+MAX(R403:R$2005),0),0)</f>
        <v>0</v>
      </c>
      <c r="S402" s="1">
        <f>IF($O402="include",IF(AG402&gt;0,1+MAX(S403:S$2005),0),0)</f>
        <v>0</v>
      </c>
      <c r="T402" s="1">
        <f>IF($O402="include",IF(AH402&gt;0,1+MAX(T403:T$2005),0),0)</f>
        <v>0</v>
      </c>
      <c r="U402" s="1">
        <f>IF($O402="include",IF(AI402&gt;0,1+MAX(U403:U$2005),0),0)</f>
        <v>0</v>
      </c>
      <c r="V402" s="1">
        <f>IF($O402="include",IF(AJ402&gt;0,1+MAX(V403:V$2005),0),0)</f>
        <v>0</v>
      </c>
      <c r="W402" s="1">
        <f>IF($O402="include",IF(AK402&gt;0,1+MAX(W403:W$2005),0),0)</f>
        <v>0</v>
      </c>
      <c r="X402" s="1">
        <f>IF($O402="include",IF(AL402&gt;0,1+MAX(X403:X$2005),0),0)</f>
        <v>0</v>
      </c>
      <c r="Y402" s="22" t="str">
        <f t="shared" si="109"/>
        <v xml:space="preserve">1 - </v>
      </c>
      <c r="AA402" s="42"/>
      <c r="AB402" s="43"/>
      <c r="AC402" s="43"/>
      <c r="AD402" s="44"/>
      <c r="AE402" s="11">
        <f t="shared" si="110"/>
        <v>0</v>
      </c>
      <c r="AF402" s="41"/>
      <c r="AG402" s="41"/>
      <c r="AH402" s="41"/>
      <c r="AI402" s="41"/>
      <c r="AJ402" s="41"/>
      <c r="AK402" s="41"/>
      <c r="AL402" s="41"/>
      <c r="BA402" s="1">
        <f t="shared" si="111"/>
        <v>0</v>
      </c>
      <c r="BB402" s="1">
        <f t="shared" si="112"/>
        <v>0</v>
      </c>
      <c r="BC402" s="1" t="str">
        <f t="shared" si="113"/>
        <v>No</v>
      </c>
      <c r="BD402" s="1">
        <f t="shared" si="114"/>
        <v>0</v>
      </c>
      <c r="BE402" s="1">
        <f t="shared" si="115"/>
        <v>0</v>
      </c>
      <c r="BF402" s="1">
        <f t="shared" si="116"/>
        <v>0</v>
      </c>
      <c r="BG402" s="1">
        <v>398</v>
      </c>
      <c r="BH402" s="1" t="e">
        <f t="shared" si="117"/>
        <v>#N/A</v>
      </c>
      <c r="BI402" s="1">
        <f t="shared" si="119"/>
        <v>2</v>
      </c>
      <c r="BJ402" s="1" t="e">
        <f t="shared" si="118"/>
        <v>#N/A</v>
      </c>
    </row>
    <row r="403" spans="1:62" x14ac:dyDescent="0.25">
      <c r="A403" s="1">
        <f t="shared" si="105"/>
        <v>1</v>
      </c>
      <c r="B403" s="1">
        <f>IF(YEAR(AD403)=$B$3,YEAR('Apartment Expenses'!AD403)&amp;" - "&amp;'Apartment Expenses'!AC403,0)</f>
        <v>0</v>
      </c>
      <c r="C403" s="1">
        <f t="shared" si="106"/>
        <v>0</v>
      </c>
      <c r="E403" s="1">
        <v>399</v>
      </c>
      <c r="F403" s="1">
        <f t="shared" si="107"/>
        <v>1</v>
      </c>
      <c r="G403" s="1">
        <f t="shared" si="103"/>
        <v>0</v>
      </c>
      <c r="H403" s="1">
        <f t="shared" si="104"/>
        <v>0</v>
      </c>
      <c r="J403" s="1" t="str">
        <f t="shared" si="108"/>
        <v>1900</v>
      </c>
      <c r="M403" s="1">
        <f>HLOOKUP('Expense History'!$AD$3,$P$4:$X$2004,ROW('Apartment Expenses'!L403)-3,0)</f>
        <v>0</v>
      </c>
      <c r="N403" s="1">
        <f>IF('Expense History'!$AD$3=Data!$G$4,'Apartment Expenses'!AE403,HLOOKUP('Expense History'!$AD$3,'Apartment Expenses'!$AE$4:$AL$2004,(ROW('Apartment Expenses'!M403)-3)))</f>
        <v>0</v>
      </c>
      <c r="O403" s="1" t="str">
        <f>IF($O$2="ALL",IF(VLOOKUP(AA403,'Expense History'!$AA$6:$AB$36,2,0)="x","include",0),IF(AND(VLOOKUP(AA403,'Expense History'!$AA$6:$AB$36,2,0)="x",AC403=$O$2),"include",0))</f>
        <v>include</v>
      </c>
      <c r="P403" s="1">
        <f>IF(O403="include",IF(AE403&gt;0,1+MAX(P404:P$2005),0),0)</f>
        <v>0</v>
      </c>
      <c r="Q403" s="1">
        <f>IF(AND(ISBLANK(AA402),AE402=0),0,(IF(MAX(Q404:Q$2005)&gt;0,0,ROW(R403))))</f>
        <v>0</v>
      </c>
      <c r="R403" s="1">
        <f>IF($O403="include",IF(AF403&gt;0,1+MAX(R404:R$2005),0),0)</f>
        <v>0</v>
      </c>
      <c r="S403" s="1">
        <f>IF($O403="include",IF(AG403&gt;0,1+MAX(S404:S$2005),0),0)</f>
        <v>0</v>
      </c>
      <c r="T403" s="1">
        <f>IF($O403="include",IF(AH403&gt;0,1+MAX(T404:T$2005),0),0)</f>
        <v>0</v>
      </c>
      <c r="U403" s="1">
        <f>IF($O403="include",IF(AI403&gt;0,1+MAX(U404:U$2005),0),0)</f>
        <v>0</v>
      </c>
      <c r="V403" s="1">
        <f>IF($O403="include",IF(AJ403&gt;0,1+MAX(V404:V$2005),0),0)</f>
        <v>0</v>
      </c>
      <c r="W403" s="1">
        <f>IF($O403="include",IF(AK403&gt;0,1+MAX(W404:W$2005),0),0)</f>
        <v>0</v>
      </c>
      <c r="X403" s="1">
        <f>IF($O403="include",IF(AL403&gt;0,1+MAX(X404:X$2005),0),0)</f>
        <v>0</v>
      </c>
      <c r="Y403" s="22" t="str">
        <f t="shared" si="109"/>
        <v xml:space="preserve">1 - </v>
      </c>
      <c r="AA403" s="42"/>
      <c r="AB403" s="43"/>
      <c r="AC403" s="43"/>
      <c r="AD403" s="44"/>
      <c r="AE403" s="11">
        <f t="shared" si="110"/>
        <v>0</v>
      </c>
      <c r="AF403" s="41"/>
      <c r="AG403" s="41"/>
      <c r="AH403" s="41"/>
      <c r="AI403" s="41"/>
      <c r="AJ403" s="41"/>
      <c r="AK403" s="41"/>
      <c r="AL403" s="41"/>
      <c r="BA403" s="1">
        <f t="shared" si="111"/>
        <v>0</v>
      </c>
      <c r="BB403" s="1">
        <f t="shared" si="112"/>
        <v>0</v>
      </c>
      <c r="BC403" s="1" t="str">
        <f t="shared" si="113"/>
        <v>No</v>
      </c>
      <c r="BD403" s="1">
        <f t="shared" si="114"/>
        <v>0</v>
      </c>
      <c r="BE403" s="1">
        <f t="shared" si="115"/>
        <v>0</v>
      </c>
      <c r="BF403" s="1">
        <f t="shared" si="116"/>
        <v>0</v>
      </c>
      <c r="BG403" s="1">
        <v>399</v>
      </c>
      <c r="BH403" s="1" t="e">
        <f t="shared" si="117"/>
        <v>#N/A</v>
      </c>
      <c r="BI403" s="1">
        <f t="shared" si="119"/>
        <v>2</v>
      </c>
      <c r="BJ403" s="1" t="e">
        <f t="shared" si="118"/>
        <v>#N/A</v>
      </c>
    </row>
    <row r="404" spans="1:62" x14ac:dyDescent="0.25">
      <c r="A404" s="1">
        <f t="shared" si="105"/>
        <v>1</v>
      </c>
      <c r="B404" s="1">
        <f>IF(YEAR(AD404)=$B$3,YEAR('Apartment Expenses'!AD404)&amp;" - "&amp;'Apartment Expenses'!AC404,0)</f>
        <v>0</v>
      </c>
      <c r="C404" s="1">
        <f t="shared" si="106"/>
        <v>0</v>
      </c>
      <c r="E404" s="1">
        <v>400</v>
      </c>
      <c r="F404" s="1">
        <f t="shared" si="107"/>
        <v>1</v>
      </c>
      <c r="G404" s="1">
        <f t="shared" si="103"/>
        <v>0</v>
      </c>
      <c r="H404" s="1">
        <f t="shared" si="104"/>
        <v>0</v>
      </c>
      <c r="J404" s="1" t="str">
        <f t="shared" si="108"/>
        <v>1900</v>
      </c>
      <c r="M404" s="1">
        <f>HLOOKUP('Expense History'!$AD$3,$P$4:$X$2004,ROW('Apartment Expenses'!L404)-3,0)</f>
        <v>0</v>
      </c>
      <c r="N404" s="1">
        <f>IF('Expense History'!$AD$3=Data!$G$4,'Apartment Expenses'!AE404,HLOOKUP('Expense History'!$AD$3,'Apartment Expenses'!$AE$4:$AL$2004,(ROW('Apartment Expenses'!M404)-3)))</f>
        <v>0</v>
      </c>
      <c r="O404" s="1" t="str">
        <f>IF($O$2="ALL",IF(VLOOKUP(AA404,'Expense History'!$AA$6:$AB$36,2,0)="x","include",0),IF(AND(VLOOKUP(AA404,'Expense History'!$AA$6:$AB$36,2,0)="x",AC404=$O$2),"include",0))</f>
        <v>include</v>
      </c>
      <c r="P404" s="1">
        <f>IF(O404="include",IF(AE404&gt;0,1+MAX(P405:P$2005),0),0)</f>
        <v>0</v>
      </c>
      <c r="Q404" s="1">
        <f>IF(AND(ISBLANK(AA403),AE403=0),0,(IF(MAX(Q405:Q$2005)&gt;0,0,ROW(R404))))</f>
        <v>0</v>
      </c>
      <c r="R404" s="1">
        <f>IF($O404="include",IF(AF404&gt;0,1+MAX(R405:R$2005),0),0)</f>
        <v>0</v>
      </c>
      <c r="S404" s="1">
        <f>IF($O404="include",IF(AG404&gt;0,1+MAX(S405:S$2005),0),0)</f>
        <v>0</v>
      </c>
      <c r="T404" s="1">
        <f>IF($O404="include",IF(AH404&gt;0,1+MAX(T405:T$2005),0),0)</f>
        <v>0</v>
      </c>
      <c r="U404" s="1">
        <f>IF($O404="include",IF(AI404&gt;0,1+MAX(U405:U$2005),0),0)</f>
        <v>0</v>
      </c>
      <c r="V404" s="1">
        <f>IF($O404="include",IF(AJ404&gt;0,1+MAX(V405:V$2005),0),0)</f>
        <v>0</v>
      </c>
      <c r="W404" s="1">
        <f>IF($O404="include",IF(AK404&gt;0,1+MAX(W405:W$2005),0),0)</f>
        <v>0</v>
      </c>
      <c r="X404" s="1">
        <f>IF($O404="include",IF(AL404&gt;0,1+MAX(X405:X$2005),0),0)</f>
        <v>0</v>
      </c>
      <c r="Y404" s="22" t="str">
        <f t="shared" si="109"/>
        <v xml:space="preserve">1 - </v>
      </c>
      <c r="AA404" s="42"/>
      <c r="AB404" s="43"/>
      <c r="AC404" s="43"/>
      <c r="AD404" s="44"/>
      <c r="AE404" s="11">
        <f t="shared" si="110"/>
        <v>0</v>
      </c>
      <c r="AF404" s="41"/>
      <c r="AG404" s="41"/>
      <c r="AH404" s="41"/>
      <c r="AI404" s="41"/>
      <c r="AJ404" s="41"/>
      <c r="AK404" s="41"/>
      <c r="AL404" s="41"/>
      <c r="BA404" s="1">
        <f t="shared" si="111"/>
        <v>0</v>
      </c>
      <c r="BB404" s="1">
        <f t="shared" si="112"/>
        <v>0</v>
      </c>
      <c r="BC404" s="1" t="str">
        <f t="shared" si="113"/>
        <v>No</v>
      </c>
      <c r="BD404" s="1">
        <f t="shared" si="114"/>
        <v>0</v>
      </c>
      <c r="BE404" s="1">
        <f t="shared" si="115"/>
        <v>0</v>
      </c>
      <c r="BF404" s="1">
        <f t="shared" si="116"/>
        <v>0</v>
      </c>
      <c r="BG404" s="1">
        <v>400</v>
      </c>
      <c r="BH404" s="1" t="e">
        <f t="shared" si="117"/>
        <v>#N/A</v>
      </c>
      <c r="BI404" s="1">
        <f t="shared" si="119"/>
        <v>2</v>
      </c>
      <c r="BJ404" s="1" t="e">
        <f t="shared" si="118"/>
        <v>#N/A</v>
      </c>
    </row>
    <row r="405" spans="1:62" x14ac:dyDescent="0.25">
      <c r="A405" s="1">
        <f t="shared" si="105"/>
        <v>1</v>
      </c>
      <c r="B405" s="1">
        <f>IF(YEAR(AD405)=$B$3,YEAR('Apartment Expenses'!AD405)&amp;" - "&amp;'Apartment Expenses'!AC405,0)</f>
        <v>0</v>
      </c>
      <c r="C405" s="1">
        <f t="shared" si="106"/>
        <v>0</v>
      </c>
      <c r="E405" s="1">
        <v>401</v>
      </c>
      <c r="F405" s="1">
        <f t="shared" si="107"/>
        <v>1</v>
      </c>
      <c r="G405" s="1">
        <f t="shared" si="103"/>
        <v>0</v>
      </c>
      <c r="H405" s="1">
        <f t="shared" si="104"/>
        <v>0</v>
      </c>
      <c r="J405" s="1" t="str">
        <f t="shared" si="108"/>
        <v>1900</v>
      </c>
      <c r="M405" s="1">
        <f>HLOOKUP('Expense History'!$AD$3,$P$4:$X$2004,ROW('Apartment Expenses'!L405)-3,0)</f>
        <v>0</v>
      </c>
      <c r="N405" s="1">
        <f>IF('Expense History'!$AD$3=Data!$G$4,'Apartment Expenses'!AE405,HLOOKUP('Expense History'!$AD$3,'Apartment Expenses'!$AE$4:$AL$2004,(ROW('Apartment Expenses'!M405)-3)))</f>
        <v>0</v>
      </c>
      <c r="O405" s="1" t="str">
        <f>IF($O$2="ALL",IF(VLOOKUP(AA405,'Expense History'!$AA$6:$AB$36,2,0)="x","include",0),IF(AND(VLOOKUP(AA405,'Expense History'!$AA$6:$AB$36,2,0)="x",AC405=$O$2),"include",0))</f>
        <v>include</v>
      </c>
      <c r="P405" s="1">
        <f>IF(O405="include",IF(AE405&gt;0,1+MAX(P406:P$2005),0),0)</f>
        <v>0</v>
      </c>
      <c r="Q405" s="1">
        <f>IF(AND(ISBLANK(AA404),AE404=0),0,(IF(MAX(Q406:Q$2005)&gt;0,0,ROW(R405))))</f>
        <v>0</v>
      </c>
      <c r="R405" s="1">
        <f>IF($O405="include",IF(AF405&gt;0,1+MAX(R406:R$2005),0),0)</f>
        <v>0</v>
      </c>
      <c r="S405" s="1">
        <f>IF($O405="include",IF(AG405&gt;0,1+MAX(S406:S$2005),0),0)</f>
        <v>0</v>
      </c>
      <c r="T405" s="1">
        <f>IF($O405="include",IF(AH405&gt;0,1+MAX(T406:T$2005),0),0)</f>
        <v>0</v>
      </c>
      <c r="U405" s="1">
        <f>IF($O405="include",IF(AI405&gt;0,1+MAX(U406:U$2005),0),0)</f>
        <v>0</v>
      </c>
      <c r="V405" s="1">
        <f>IF($O405="include",IF(AJ405&gt;0,1+MAX(V406:V$2005),0),0)</f>
        <v>0</v>
      </c>
      <c r="W405" s="1">
        <f>IF($O405="include",IF(AK405&gt;0,1+MAX(W406:W$2005),0),0)</f>
        <v>0</v>
      </c>
      <c r="X405" s="1">
        <f>IF($O405="include",IF(AL405&gt;0,1+MAX(X406:X$2005),0),0)</f>
        <v>0</v>
      </c>
      <c r="Y405" s="22" t="str">
        <f t="shared" si="109"/>
        <v xml:space="preserve">1 - </v>
      </c>
      <c r="AA405" s="42"/>
      <c r="AB405" s="43"/>
      <c r="AC405" s="43"/>
      <c r="AD405" s="44"/>
      <c r="AE405" s="11">
        <f t="shared" si="110"/>
        <v>0</v>
      </c>
      <c r="AF405" s="41"/>
      <c r="AG405" s="41"/>
      <c r="AH405" s="41"/>
      <c r="AI405" s="41"/>
      <c r="AJ405" s="41"/>
      <c r="AK405" s="41"/>
      <c r="AL405" s="41"/>
      <c r="BA405" s="1">
        <f t="shared" si="111"/>
        <v>0</v>
      </c>
      <c r="BB405" s="1">
        <f t="shared" si="112"/>
        <v>0</v>
      </c>
      <c r="BC405" s="1" t="str">
        <f t="shared" si="113"/>
        <v>No</v>
      </c>
      <c r="BD405" s="1">
        <f t="shared" si="114"/>
        <v>0</v>
      </c>
      <c r="BE405" s="1">
        <f t="shared" si="115"/>
        <v>0</v>
      </c>
      <c r="BF405" s="1">
        <f t="shared" si="116"/>
        <v>0</v>
      </c>
      <c r="BG405" s="1">
        <v>401</v>
      </c>
      <c r="BH405" s="1" t="e">
        <f t="shared" si="117"/>
        <v>#N/A</v>
      </c>
      <c r="BI405" s="1">
        <f t="shared" si="119"/>
        <v>2</v>
      </c>
      <c r="BJ405" s="1" t="e">
        <f t="shared" si="118"/>
        <v>#N/A</v>
      </c>
    </row>
    <row r="406" spans="1:62" x14ac:dyDescent="0.25">
      <c r="A406" s="1">
        <f t="shared" si="105"/>
        <v>1</v>
      </c>
      <c r="B406" s="1">
        <f>IF(YEAR(AD406)=$B$3,YEAR('Apartment Expenses'!AD406)&amp;" - "&amp;'Apartment Expenses'!AC406,0)</f>
        <v>0</v>
      </c>
      <c r="C406" s="1">
        <f t="shared" si="106"/>
        <v>0</v>
      </c>
      <c r="E406" s="1">
        <v>402</v>
      </c>
      <c r="F406" s="1">
        <f t="shared" si="107"/>
        <v>1</v>
      </c>
      <c r="G406" s="1">
        <f t="shared" si="103"/>
        <v>0</v>
      </c>
      <c r="H406" s="1">
        <f t="shared" si="104"/>
        <v>0</v>
      </c>
      <c r="J406" s="1" t="str">
        <f t="shared" si="108"/>
        <v>1900</v>
      </c>
      <c r="M406" s="1">
        <f>HLOOKUP('Expense History'!$AD$3,$P$4:$X$2004,ROW('Apartment Expenses'!L406)-3,0)</f>
        <v>0</v>
      </c>
      <c r="N406" s="1">
        <f>IF('Expense History'!$AD$3=Data!$G$4,'Apartment Expenses'!AE406,HLOOKUP('Expense History'!$AD$3,'Apartment Expenses'!$AE$4:$AL$2004,(ROW('Apartment Expenses'!M406)-3)))</f>
        <v>0</v>
      </c>
      <c r="O406" s="1" t="str">
        <f>IF($O$2="ALL",IF(VLOOKUP(AA406,'Expense History'!$AA$6:$AB$36,2,0)="x","include",0),IF(AND(VLOOKUP(AA406,'Expense History'!$AA$6:$AB$36,2,0)="x",AC406=$O$2),"include",0))</f>
        <v>include</v>
      </c>
      <c r="P406" s="1">
        <f>IF(O406="include",IF(AE406&gt;0,1+MAX(P407:P$2005),0),0)</f>
        <v>0</v>
      </c>
      <c r="Q406" s="1">
        <f>IF(AND(ISBLANK(AA405),AE405=0),0,(IF(MAX(Q407:Q$2005)&gt;0,0,ROW(R406))))</f>
        <v>0</v>
      </c>
      <c r="R406" s="1">
        <f>IF($O406="include",IF(AF406&gt;0,1+MAX(R407:R$2005),0),0)</f>
        <v>0</v>
      </c>
      <c r="S406" s="1">
        <f>IF($O406="include",IF(AG406&gt;0,1+MAX(S407:S$2005),0),0)</f>
        <v>0</v>
      </c>
      <c r="T406" s="1">
        <f>IF($O406="include",IF(AH406&gt;0,1+MAX(T407:T$2005),0),0)</f>
        <v>0</v>
      </c>
      <c r="U406" s="1">
        <f>IF($O406="include",IF(AI406&gt;0,1+MAX(U407:U$2005),0),0)</f>
        <v>0</v>
      </c>
      <c r="V406" s="1">
        <f>IF($O406="include",IF(AJ406&gt;0,1+MAX(V407:V$2005),0),0)</f>
        <v>0</v>
      </c>
      <c r="W406" s="1">
        <f>IF($O406="include",IF(AK406&gt;0,1+MAX(W407:W$2005),0),0)</f>
        <v>0</v>
      </c>
      <c r="X406" s="1">
        <f>IF($O406="include",IF(AL406&gt;0,1+MAX(X407:X$2005),0),0)</f>
        <v>0</v>
      </c>
      <c r="Y406" s="22" t="str">
        <f t="shared" si="109"/>
        <v xml:space="preserve">1 - </v>
      </c>
      <c r="AA406" s="42"/>
      <c r="AB406" s="43"/>
      <c r="AC406" s="43"/>
      <c r="AD406" s="44"/>
      <c r="AE406" s="11">
        <f t="shared" si="110"/>
        <v>0</v>
      </c>
      <c r="AF406" s="41"/>
      <c r="AG406" s="41"/>
      <c r="AH406" s="41"/>
      <c r="AI406" s="41"/>
      <c r="AJ406" s="41"/>
      <c r="AK406" s="41"/>
      <c r="AL406" s="41"/>
      <c r="BA406" s="1">
        <f t="shared" si="111"/>
        <v>0</v>
      </c>
      <c r="BB406" s="1">
        <f t="shared" si="112"/>
        <v>0</v>
      </c>
      <c r="BC406" s="1" t="str">
        <f t="shared" si="113"/>
        <v>No</v>
      </c>
      <c r="BD406" s="1">
        <f t="shared" si="114"/>
        <v>0</v>
      </c>
      <c r="BE406" s="1">
        <f t="shared" si="115"/>
        <v>0</v>
      </c>
      <c r="BF406" s="1">
        <f t="shared" si="116"/>
        <v>0</v>
      </c>
      <c r="BG406" s="1">
        <v>402</v>
      </c>
      <c r="BH406" s="1" t="e">
        <f t="shared" si="117"/>
        <v>#N/A</v>
      </c>
      <c r="BI406" s="1">
        <f t="shared" si="119"/>
        <v>2</v>
      </c>
      <c r="BJ406" s="1" t="e">
        <f t="shared" si="118"/>
        <v>#N/A</v>
      </c>
    </row>
    <row r="407" spans="1:62" x14ac:dyDescent="0.25">
      <c r="A407" s="1">
        <f t="shared" si="105"/>
        <v>1</v>
      </c>
      <c r="B407" s="1">
        <f>IF(YEAR(AD407)=$B$3,YEAR('Apartment Expenses'!AD407)&amp;" - "&amp;'Apartment Expenses'!AC407,0)</f>
        <v>0</v>
      </c>
      <c r="C407" s="1">
        <f t="shared" si="106"/>
        <v>0</v>
      </c>
      <c r="E407" s="1">
        <v>403</v>
      </c>
      <c r="F407" s="1">
        <f t="shared" si="107"/>
        <v>1</v>
      </c>
      <c r="G407" s="1">
        <f t="shared" si="103"/>
        <v>0</v>
      </c>
      <c r="H407" s="1">
        <f t="shared" si="104"/>
        <v>0</v>
      </c>
      <c r="J407" s="1" t="str">
        <f t="shared" si="108"/>
        <v>1900</v>
      </c>
      <c r="M407" s="1">
        <f>HLOOKUP('Expense History'!$AD$3,$P$4:$X$2004,ROW('Apartment Expenses'!L407)-3,0)</f>
        <v>0</v>
      </c>
      <c r="N407" s="1">
        <f>IF('Expense History'!$AD$3=Data!$G$4,'Apartment Expenses'!AE407,HLOOKUP('Expense History'!$AD$3,'Apartment Expenses'!$AE$4:$AL$2004,(ROW('Apartment Expenses'!M407)-3)))</f>
        <v>0</v>
      </c>
      <c r="O407" s="1" t="str">
        <f>IF($O$2="ALL",IF(VLOOKUP(AA407,'Expense History'!$AA$6:$AB$36,2,0)="x","include",0),IF(AND(VLOOKUP(AA407,'Expense History'!$AA$6:$AB$36,2,0)="x",AC407=$O$2),"include",0))</f>
        <v>include</v>
      </c>
      <c r="P407" s="1">
        <f>IF(O407="include",IF(AE407&gt;0,1+MAX(P408:P$2005),0),0)</f>
        <v>0</v>
      </c>
      <c r="Q407" s="1">
        <f>IF(AND(ISBLANK(AA406),AE406=0),0,(IF(MAX(Q408:Q$2005)&gt;0,0,ROW(R407))))</f>
        <v>0</v>
      </c>
      <c r="R407" s="1">
        <f>IF($O407="include",IF(AF407&gt;0,1+MAX(R408:R$2005),0),0)</f>
        <v>0</v>
      </c>
      <c r="S407" s="1">
        <f>IF($O407="include",IF(AG407&gt;0,1+MAX(S408:S$2005),0),0)</f>
        <v>0</v>
      </c>
      <c r="T407" s="1">
        <f>IF($O407="include",IF(AH407&gt;0,1+MAX(T408:T$2005),0),0)</f>
        <v>0</v>
      </c>
      <c r="U407" s="1">
        <f>IF($O407="include",IF(AI407&gt;0,1+MAX(U408:U$2005),0),0)</f>
        <v>0</v>
      </c>
      <c r="V407" s="1">
        <f>IF($O407="include",IF(AJ407&gt;0,1+MAX(V408:V$2005),0),0)</f>
        <v>0</v>
      </c>
      <c r="W407" s="1">
        <f>IF($O407="include",IF(AK407&gt;0,1+MAX(W408:W$2005),0),0)</f>
        <v>0</v>
      </c>
      <c r="X407" s="1">
        <f>IF($O407="include",IF(AL407&gt;0,1+MAX(X408:X$2005),0),0)</f>
        <v>0</v>
      </c>
      <c r="Y407" s="22" t="str">
        <f t="shared" si="109"/>
        <v xml:space="preserve">1 - </v>
      </c>
      <c r="AA407" s="42"/>
      <c r="AB407" s="43"/>
      <c r="AC407" s="43"/>
      <c r="AD407" s="44"/>
      <c r="AE407" s="11">
        <f t="shared" si="110"/>
        <v>0</v>
      </c>
      <c r="AF407" s="41"/>
      <c r="AG407" s="41"/>
      <c r="AH407" s="41"/>
      <c r="AI407" s="41"/>
      <c r="AJ407" s="41"/>
      <c r="AK407" s="41"/>
      <c r="AL407" s="41"/>
      <c r="BA407" s="1">
        <f t="shared" si="111"/>
        <v>0</v>
      </c>
      <c r="BB407" s="1">
        <f t="shared" si="112"/>
        <v>0</v>
      </c>
      <c r="BC407" s="1" t="str">
        <f t="shared" si="113"/>
        <v>No</v>
      </c>
      <c r="BD407" s="1">
        <f t="shared" si="114"/>
        <v>0</v>
      </c>
      <c r="BE407" s="1">
        <f t="shared" si="115"/>
        <v>0</v>
      </c>
      <c r="BF407" s="1">
        <f t="shared" si="116"/>
        <v>0</v>
      </c>
      <c r="BG407" s="1">
        <v>403</v>
      </c>
      <c r="BH407" s="1" t="e">
        <f t="shared" si="117"/>
        <v>#N/A</v>
      </c>
      <c r="BI407" s="1">
        <f t="shared" si="119"/>
        <v>2</v>
      </c>
      <c r="BJ407" s="1" t="e">
        <f t="shared" si="118"/>
        <v>#N/A</v>
      </c>
    </row>
    <row r="408" spans="1:62" x14ac:dyDescent="0.25">
      <c r="A408" s="1">
        <f t="shared" si="105"/>
        <v>1</v>
      </c>
      <c r="B408" s="1">
        <f>IF(YEAR(AD408)=$B$3,YEAR('Apartment Expenses'!AD408)&amp;" - "&amp;'Apartment Expenses'!AC408,0)</f>
        <v>0</v>
      </c>
      <c r="C408" s="1">
        <f t="shared" si="106"/>
        <v>0</v>
      </c>
      <c r="E408" s="1">
        <v>404</v>
      </c>
      <c r="F408" s="1">
        <f t="shared" si="107"/>
        <v>1</v>
      </c>
      <c r="G408" s="1">
        <f t="shared" si="103"/>
        <v>0</v>
      </c>
      <c r="H408" s="1">
        <f t="shared" si="104"/>
        <v>0</v>
      </c>
      <c r="J408" s="1" t="str">
        <f t="shared" si="108"/>
        <v>1900</v>
      </c>
      <c r="M408" s="1">
        <f>HLOOKUP('Expense History'!$AD$3,$P$4:$X$2004,ROW('Apartment Expenses'!L408)-3,0)</f>
        <v>0</v>
      </c>
      <c r="N408" s="1">
        <f>IF('Expense History'!$AD$3=Data!$G$4,'Apartment Expenses'!AE408,HLOOKUP('Expense History'!$AD$3,'Apartment Expenses'!$AE$4:$AL$2004,(ROW('Apartment Expenses'!M408)-3)))</f>
        <v>0</v>
      </c>
      <c r="O408" s="1" t="str">
        <f>IF($O$2="ALL",IF(VLOOKUP(AA408,'Expense History'!$AA$6:$AB$36,2,0)="x","include",0),IF(AND(VLOOKUP(AA408,'Expense History'!$AA$6:$AB$36,2,0)="x",AC408=$O$2),"include",0))</f>
        <v>include</v>
      </c>
      <c r="P408" s="1">
        <f>IF(O408="include",IF(AE408&gt;0,1+MAX(P409:P$2005),0),0)</f>
        <v>0</v>
      </c>
      <c r="Q408" s="1">
        <f>IF(AND(ISBLANK(AA407),AE407=0),0,(IF(MAX(Q409:Q$2005)&gt;0,0,ROW(R408))))</f>
        <v>0</v>
      </c>
      <c r="R408" s="1">
        <f>IF($O408="include",IF(AF408&gt;0,1+MAX(R409:R$2005),0),0)</f>
        <v>0</v>
      </c>
      <c r="S408" s="1">
        <f>IF($O408="include",IF(AG408&gt;0,1+MAX(S409:S$2005),0),0)</f>
        <v>0</v>
      </c>
      <c r="T408" s="1">
        <f>IF($O408="include",IF(AH408&gt;0,1+MAX(T409:T$2005),0),0)</f>
        <v>0</v>
      </c>
      <c r="U408" s="1">
        <f>IF($O408="include",IF(AI408&gt;0,1+MAX(U409:U$2005),0),0)</f>
        <v>0</v>
      </c>
      <c r="V408" s="1">
        <f>IF($O408="include",IF(AJ408&gt;0,1+MAX(V409:V$2005),0),0)</f>
        <v>0</v>
      </c>
      <c r="W408" s="1">
        <f>IF($O408="include",IF(AK408&gt;0,1+MAX(W409:W$2005),0),0)</f>
        <v>0</v>
      </c>
      <c r="X408" s="1">
        <f>IF($O408="include",IF(AL408&gt;0,1+MAX(X409:X$2005),0),0)</f>
        <v>0</v>
      </c>
      <c r="Y408" s="22" t="str">
        <f t="shared" si="109"/>
        <v xml:space="preserve">1 - </v>
      </c>
      <c r="AA408" s="42"/>
      <c r="AB408" s="43"/>
      <c r="AC408" s="43"/>
      <c r="AD408" s="44"/>
      <c r="AE408" s="11">
        <f t="shared" si="110"/>
        <v>0</v>
      </c>
      <c r="AF408" s="41"/>
      <c r="AG408" s="41"/>
      <c r="AH408" s="41"/>
      <c r="AI408" s="41"/>
      <c r="AJ408" s="41"/>
      <c r="AK408" s="41"/>
      <c r="AL408" s="41"/>
      <c r="BA408" s="1">
        <f t="shared" si="111"/>
        <v>0</v>
      </c>
      <c r="BB408" s="1">
        <f t="shared" si="112"/>
        <v>0</v>
      </c>
      <c r="BC408" s="1" t="str">
        <f t="shared" si="113"/>
        <v>No</v>
      </c>
      <c r="BD408" s="1">
        <f t="shared" si="114"/>
        <v>0</v>
      </c>
      <c r="BE408" s="1">
        <f t="shared" si="115"/>
        <v>0</v>
      </c>
      <c r="BF408" s="1">
        <f t="shared" si="116"/>
        <v>0</v>
      </c>
      <c r="BG408" s="1">
        <v>404</v>
      </c>
      <c r="BH408" s="1" t="e">
        <f t="shared" si="117"/>
        <v>#N/A</v>
      </c>
      <c r="BI408" s="1">
        <f t="shared" si="119"/>
        <v>2</v>
      </c>
      <c r="BJ408" s="1" t="e">
        <f t="shared" si="118"/>
        <v>#N/A</v>
      </c>
    </row>
    <row r="409" spans="1:62" x14ac:dyDescent="0.25">
      <c r="A409" s="1">
        <f t="shared" si="105"/>
        <v>1</v>
      </c>
      <c r="B409" s="1">
        <f>IF(YEAR(AD409)=$B$3,YEAR('Apartment Expenses'!AD409)&amp;" - "&amp;'Apartment Expenses'!AC409,0)</f>
        <v>0</v>
      </c>
      <c r="C409" s="1">
        <f t="shared" si="106"/>
        <v>0</v>
      </c>
      <c r="E409" s="1">
        <v>405</v>
      </c>
      <c r="F409" s="1">
        <f t="shared" si="107"/>
        <v>1</v>
      </c>
      <c r="G409" s="1">
        <f t="shared" si="103"/>
        <v>0</v>
      </c>
      <c r="H409" s="1">
        <f t="shared" si="104"/>
        <v>0</v>
      </c>
      <c r="J409" s="1" t="str">
        <f t="shared" si="108"/>
        <v>1900</v>
      </c>
      <c r="M409" s="1">
        <f>HLOOKUP('Expense History'!$AD$3,$P$4:$X$2004,ROW('Apartment Expenses'!L409)-3,0)</f>
        <v>0</v>
      </c>
      <c r="N409" s="1">
        <f>IF('Expense History'!$AD$3=Data!$G$4,'Apartment Expenses'!AE409,HLOOKUP('Expense History'!$AD$3,'Apartment Expenses'!$AE$4:$AL$2004,(ROW('Apartment Expenses'!M409)-3)))</f>
        <v>0</v>
      </c>
      <c r="O409" s="1" t="str">
        <f>IF($O$2="ALL",IF(VLOOKUP(AA409,'Expense History'!$AA$6:$AB$36,2,0)="x","include",0),IF(AND(VLOOKUP(AA409,'Expense History'!$AA$6:$AB$36,2,0)="x",AC409=$O$2),"include",0))</f>
        <v>include</v>
      </c>
      <c r="P409" s="1">
        <f>IF(O409="include",IF(AE409&gt;0,1+MAX(P410:P$2005),0),0)</f>
        <v>0</v>
      </c>
      <c r="Q409" s="1">
        <f>IF(AND(ISBLANK(AA408),AE408=0),0,(IF(MAX(Q410:Q$2005)&gt;0,0,ROW(R409))))</f>
        <v>0</v>
      </c>
      <c r="R409" s="1">
        <f>IF($O409="include",IF(AF409&gt;0,1+MAX(R410:R$2005),0),0)</f>
        <v>0</v>
      </c>
      <c r="S409" s="1">
        <f>IF($O409="include",IF(AG409&gt;0,1+MAX(S410:S$2005),0),0)</f>
        <v>0</v>
      </c>
      <c r="T409" s="1">
        <f>IF($O409="include",IF(AH409&gt;0,1+MAX(T410:T$2005),0),0)</f>
        <v>0</v>
      </c>
      <c r="U409" s="1">
        <f>IF($O409="include",IF(AI409&gt;0,1+MAX(U410:U$2005),0),0)</f>
        <v>0</v>
      </c>
      <c r="V409" s="1">
        <f>IF($O409="include",IF(AJ409&gt;0,1+MAX(V410:V$2005),0),0)</f>
        <v>0</v>
      </c>
      <c r="W409" s="1">
        <f>IF($O409="include",IF(AK409&gt;0,1+MAX(W410:W$2005),0),0)</f>
        <v>0</v>
      </c>
      <c r="X409" s="1">
        <f>IF($O409="include",IF(AL409&gt;0,1+MAX(X410:X$2005),0),0)</f>
        <v>0</v>
      </c>
      <c r="Y409" s="22" t="str">
        <f t="shared" si="109"/>
        <v xml:space="preserve">1 - </v>
      </c>
      <c r="AA409" s="42"/>
      <c r="AB409" s="43"/>
      <c r="AC409" s="43"/>
      <c r="AD409" s="44"/>
      <c r="AE409" s="11">
        <f t="shared" si="110"/>
        <v>0</v>
      </c>
      <c r="AF409" s="41"/>
      <c r="AG409" s="41"/>
      <c r="AH409" s="41"/>
      <c r="AI409" s="41"/>
      <c r="AJ409" s="41"/>
      <c r="AK409" s="41"/>
      <c r="AL409" s="41"/>
      <c r="BA409" s="1">
        <f t="shared" si="111"/>
        <v>0</v>
      </c>
      <c r="BB409" s="1">
        <f t="shared" si="112"/>
        <v>0</v>
      </c>
      <c r="BC409" s="1" t="str">
        <f t="shared" si="113"/>
        <v>No</v>
      </c>
      <c r="BD409" s="1">
        <f t="shared" si="114"/>
        <v>0</v>
      </c>
      <c r="BE409" s="1">
        <f t="shared" si="115"/>
        <v>0</v>
      </c>
      <c r="BF409" s="1">
        <f t="shared" si="116"/>
        <v>0</v>
      </c>
      <c r="BG409" s="1">
        <v>405</v>
      </c>
      <c r="BH409" s="1" t="e">
        <f t="shared" si="117"/>
        <v>#N/A</v>
      </c>
      <c r="BI409" s="1">
        <f t="shared" si="119"/>
        <v>2</v>
      </c>
      <c r="BJ409" s="1" t="e">
        <f t="shared" si="118"/>
        <v>#N/A</v>
      </c>
    </row>
    <row r="410" spans="1:62" x14ac:dyDescent="0.25">
      <c r="A410" s="1">
        <f t="shared" si="105"/>
        <v>1</v>
      </c>
      <c r="B410" s="1">
        <f>IF(YEAR(AD410)=$B$3,YEAR('Apartment Expenses'!AD410)&amp;" - "&amp;'Apartment Expenses'!AC410,0)</f>
        <v>0</v>
      </c>
      <c r="C410" s="1">
        <f t="shared" si="106"/>
        <v>0</v>
      </c>
      <c r="E410" s="1">
        <v>406</v>
      </c>
      <c r="F410" s="1">
        <f t="shared" si="107"/>
        <v>1</v>
      </c>
      <c r="G410" s="1">
        <f t="shared" si="103"/>
        <v>0</v>
      </c>
      <c r="H410" s="1">
        <f t="shared" si="104"/>
        <v>0</v>
      </c>
      <c r="J410" s="1" t="str">
        <f t="shared" si="108"/>
        <v>1900</v>
      </c>
      <c r="M410" s="1">
        <f>HLOOKUP('Expense History'!$AD$3,$P$4:$X$2004,ROW('Apartment Expenses'!L410)-3,0)</f>
        <v>0</v>
      </c>
      <c r="N410" s="1">
        <f>IF('Expense History'!$AD$3=Data!$G$4,'Apartment Expenses'!AE410,HLOOKUP('Expense History'!$AD$3,'Apartment Expenses'!$AE$4:$AL$2004,(ROW('Apartment Expenses'!M410)-3)))</f>
        <v>0</v>
      </c>
      <c r="O410" s="1" t="str">
        <f>IF($O$2="ALL",IF(VLOOKUP(AA410,'Expense History'!$AA$6:$AB$36,2,0)="x","include",0),IF(AND(VLOOKUP(AA410,'Expense History'!$AA$6:$AB$36,2,0)="x",AC410=$O$2),"include",0))</f>
        <v>include</v>
      </c>
      <c r="P410" s="1">
        <f>IF(O410="include",IF(AE410&gt;0,1+MAX(P411:P$2005),0),0)</f>
        <v>0</v>
      </c>
      <c r="Q410" s="1">
        <f>IF(AND(ISBLANK(AA409),AE409=0),0,(IF(MAX(Q411:Q$2005)&gt;0,0,ROW(R410))))</f>
        <v>0</v>
      </c>
      <c r="R410" s="1">
        <f>IF($O410="include",IF(AF410&gt;0,1+MAX(R411:R$2005),0),0)</f>
        <v>0</v>
      </c>
      <c r="S410" s="1">
        <f>IF($O410="include",IF(AG410&gt;0,1+MAX(S411:S$2005),0),0)</f>
        <v>0</v>
      </c>
      <c r="T410" s="1">
        <f>IF($O410="include",IF(AH410&gt;0,1+MAX(T411:T$2005),0),0)</f>
        <v>0</v>
      </c>
      <c r="U410" s="1">
        <f>IF($O410="include",IF(AI410&gt;0,1+MAX(U411:U$2005),0),0)</f>
        <v>0</v>
      </c>
      <c r="V410" s="1">
        <f>IF($O410="include",IF(AJ410&gt;0,1+MAX(V411:V$2005),0),0)</f>
        <v>0</v>
      </c>
      <c r="W410" s="1">
        <f>IF($O410="include",IF(AK410&gt;0,1+MAX(W411:W$2005),0),0)</f>
        <v>0</v>
      </c>
      <c r="X410" s="1">
        <f>IF($O410="include",IF(AL410&gt;0,1+MAX(X411:X$2005),0),0)</f>
        <v>0</v>
      </c>
      <c r="Y410" s="22" t="str">
        <f t="shared" si="109"/>
        <v xml:space="preserve">1 - </v>
      </c>
      <c r="AA410" s="42"/>
      <c r="AB410" s="43"/>
      <c r="AC410" s="43"/>
      <c r="AD410" s="44"/>
      <c r="AE410" s="11">
        <f t="shared" si="110"/>
        <v>0</v>
      </c>
      <c r="AF410" s="41"/>
      <c r="AG410" s="41"/>
      <c r="AH410" s="41"/>
      <c r="AI410" s="41"/>
      <c r="AJ410" s="41"/>
      <c r="AK410" s="41"/>
      <c r="AL410" s="41"/>
      <c r="BA410" s="1">
        <f t="shared" si="111"/>
        <v>0</v>
      </c>
      <c r="BB410" s="1">
        <f t="shared" si="112"/>
        <v>0</v>
      </c>
      <c r="BC410" s="1" t="str">
        <f t="shared" si="113"/>
        <v>No</v>
      </c>
      <c r="BD410" s="1">
        <f t="shared" si="114"/>
        <v>0</v>
      </c>
      <c r="BE410" s="1">
        <f t="shared" si="115"/>
        <v>0</v>
      </c>
      <c r="BF410" s="1">
        <f t="shared" si="116"/>
        <v>0</v>
      </c>
      <c r="BG410" s="1">
        <v>406</v>
      </c>
      <c r="BH410" s="1" t="e">
        <f t="shared" si="117"/>
        <v>#N/A</v>
      </c>
      <c r="BI410" s="1">
        <f t="shared" si="119"/>
        <v>2</v>
      </c>
      <c r="BJ410" s="1" t="e">
        <f t="shared" si="118"/>
        <v>#N/A</v>
      </c>
    </row>
    <row r="411" spans="1:62" x14ac:dyDescent="0.25">
      <c r="A411" s="1">
        <f t="shared" si="105"/>
        <v>1</v>
      </c>
      <c r="B411" s="1">
        <f>IF(YEAR(AD411)=$B$3,YEAR('Apartment Expenses'!AD411)&amp;" - "&amp;'Apartment Expenses'!AC411,0)</f>
        <v>0</v>
      </c>
      <c r="C411" s="1">
        <f t="shared" si="106"/>
        <v>0</v>
      </c>
      <c r="E411" s="1">
        <v>407</v>
      </c>
      <c r="F411" s="1">
        <f t="shared" si="107"/>
        <v>1</v>
      </c>
      <c r="G411" s="1">
        <f t="shared" si="103"/>
        <v>0</v>
      </c>
      <c r="H411" s="1">
        <f t="shared" si="104"/>
        <v>0</v>
      </c>
      <c r="J411" s="1" t="str">
        <f t="shared" si="108"/>
        <v>1900</v>
      </c>
      <c r="M411" s="1">
        <f>HLOOKUP('Expense History'!$AD$3,$P$4:$X$2004,ROW('Apartment Expenses'!L411)-3,0)</f>
        <v>0</v>
      </c>
      <c r="N411" s="1">
        <f>IF('Expense History'!$AD$3=Data!$G$4,'Apartment Expenses'!AE411,HLOOKUP('Expense History'!$AD$3,'Apartment Expenses'!$AE$4:$AL$2004,(ROW('Apartment Expenses'!M411)-3)))</f>
        <v>0</v>
      </c>
      <c r="O411" s="1" t="str">
        <f>IF($O$2="ALL",IF(VLOOKUP(AA411,'Expense History'!$AA$6:$AB$36,2,0)="x","include",0),IF(AND(VLOOKUP(AA411,'Expense History'!$AA$6:$AB$36,2,0)="x",AC411=$O$2),"include",0))</f>
        <v>include</v>
      </c>
      <c r="P411" s="1">
        <f>IF(O411="include",IF(AE411&gt;0,1+MAX(P412:P$2005),0),0)</f>
        <v>0</v>
      </c>
      <c r="Q411" s="1">
        <f>IF(AND(ISBLANK(AA410),AE410=0),0,(IF(MAX(Q412:Q$2005)&gt;0,0,ROW(R411))))</f>
        <v>0</v>
      </c>
      <c r="R411" s="1">
        <f>IF($O411="include",IF(AF411&gt;0,1+MAX(R412:R$2005),0),0)</f>
        <v>0</v>
      </c>
      <c r="S411" s="1">
        <f>IF($O411="include",IF(AG411&gt;0,1+MAX(S412:S$2005),0),0)</f>
        <v>0</v>
      </c>
      <c r="T411" s="1">
        <f>IF($O411="include",IF(AH411&gt;0,1+MAX(T412:T$2005),0),0)</f>
        <v>0</v>
      </c>
      <c r="U411" s="1">
        <f>IF($O411="include",IF(AI411&gt;0,1+MAX(U412:U$2005),0),0)</f>
        <v>0</v>
      </c>
      <c r="V411" s="1">
        <f>IF($O411="include",IF(AJ411&gt;0,1+MAX(V412:V$2005),0),0)</f>
        <v>0</v>
      </c>
      <c r="W411" s="1">
        <f>IF($O411="include",IF(AK411&gt;0,1+MAX(W412:W$2005),0),0)</f>
        <v>0</v>
      </c>
      <c r="X411" s="1">
        <f>IF($O411="include",IF(AL411&gt;0,1+MAX(X412:X$2005),0),0)</f>
        <v>0</v>
      </c>
      <c r="Y411" s="22" t="str">
        <f t="shared" si="109"/>
        <v xml:space="preserve">1 - </v>
      </c>
      <c r="AA411" s="42"/>
      <c r="AB411" s="43"/>
      <c r="AC411" s="43"/>
      <c r="AD411" s="44"/>
      <c r="AE411" s="11">
        <f t="shared" si="110"/>
        <v>0</v>
      </c>
      <c r="AF411" s="41"/>
      <c r="AG411" s="41"/>
      <c r="AH411" s="41"/>
      <c r="AI411" s="41"/>
      <c r="AJ411" s="41"/>
      <c r="AK411" s="41"/>
      <c r="AL411" s="41"/>
      <c r="BA411" s="1">
        <f t="shared" si="111"/>
        <v>0</v>
      </c>
      <c r="BB411" s="1">
        <f t="shared" si="112"/>
        <v>0</v>
      </c>
      <c r="BC411" s="1" t="str">
        <f t="shared" si="113"/>
        <v>No</v>
      </c>
      <c r="BD411" s="1">
        <f t="shared" si="114"/>
        <v>0</v>
      </c>
      <c r="BE411" s="1">
        <f t="shared" si="115"/>
        <v>0</v>
      </c>
      <c r="BF411" s="1">
        <f t="shared" si="116"/>
        <v>0</v>
      </c>
      <c r="BG411" s="1">
        <v>407</v>
      </c>
      <c r="BH411" s="1" t="e">
        <f t="shared" si="117"/>
        <v>#N/A</v>
      </c>
      <c r="BI411" s="1">
        <f t="shared" si="119"/>
        <v>2</v>
      </c>
      <c r="BJ411" s="1" t="e">
        <f t="shared" si="118"/>
        <v>#N/A</v>
      </c>
    </row>
    <row r="412" spans="1:62" x14ac:dyDescent="0.25">
      <c r="A412" s="1">
        <f t="shared" si="105"/>
        <v>1</v>
      </c>
      <c r="B412" s="1">
        <f>IF(YEAR(AD412)=$B$3,YEAR('Apartment Expenses'!AD412)&amp;" - "&amp;'Apartment Expenses'!AC412,0)</f>
        <v>0</v>
      </c>
      <c r="C412" s="1">
        <f t="shared" si="106"/>
        <v>0</v>
      </c>
      <c r="E412" s="1">
        <v>408</v>
      </c>
      <c r="F412" s="1">
        <f t="shared" si="107"/>
        <v>1</v>
      </c>
      <c r="G412" s="1">
        <f t="shared" si="103"/>
        <v>0</v>
      </c>
      <c r="H412" s="1">
        <f t="shared" si="104"/>
        <v>0</v>
      </c>
      <c r="J412" s="1" t="str">
        <f t="shared" si="108"/>
        <v>1900</v>
      </c>
      <c r="M412" s="1">
        <f>HLOOKUP('Expense History'!$AD$3,$P$4:$X$2004,ROW('Apartment Expenses'!L412)-3,0)</f>
        <v>0</v>
      </c>
      <c r="N412" s="1">
        <f>IF('Expense History'!$AD$3=Data!$G$4,'Apartment Expenses'!AE412,HLOOKUP('Expense History'!$AD$3,'Apartment Expenses'!$AE$4:$AL$2004,(ROW('Apartment Expenses'!M412)-3)))</f>
        <v>0</v>
      </c>
      <c r="O412" s="1" t="str">
        <f>IF($O$2="ALL",IF(VLOOKUP(AA412,'Expense History'!$AA$6:$AB$36,2,0)="x","include",0),IF(AND(VLOOKUP(AA412,'Expense History'!$AA$6:$AB$36,2,0)="x",AC412=$O$2),"include",0))</f>
        <v>include</v>
      </c>
      <c r="P412" s="1">
        <f>IF(O412="include",IF(AE412&gt;0,1+MAX(P413:P$2005),0),0)</f>
        <v>0</v>
      </c>
      <c r="Q412" s="1">
        <f>IF(AND(ISBLANK(AA411),AE411=0),0,(IF(MAX(Q413:Q$2005)&gt;0,0,ROW(R412))))</f>
        <v>0</v>
      </c>
      <c r="R412" s="1">
        <f>IF($O412="include",IF(AF412&gt;0,1+MAX(R413:R$2005),0),0)</f>
        <v>0</v>
      </c>
      <c r="S412" s="1">
        <f>IF($O412="include",IF(AG412&gt;0,1+MAX(S413:S$2005),0),0)</f>
        <v>0</v>
      </c>
      <c r="T412" s="1">
        <f>IF($O412="include",IF(AH412&gt;0,1+MAX(T413:T$2005),0),0)</f>
        <v>0</v>
      </c>
      <c r="U412" s="1">
        <f>IF($O412="include",IF(AI412&gt;0,1+MAX(U413:U$2005),0),0)</f>
        <v>0</v>
      </c>
      <c r="V412" s="1">
        <f>IF($O412="include",IF(AJ412&gt;0,1+MAX(V413:V$2005),0),0)</f>
        <v>0</v>
      </c>
      <c r="W412" s="1">
        <f>IF($O412="include",IF(AK412&gt;0,1+MAX(W413:W$2005),0),0)</f>
        <v>0</v>
      </c>
      <c r="X412" s="1">
        <f>IF($O412="include",IF(AL412&gt;0,1+MAX(X413:X$2005),0),0)</f>
        <v>0</v>
      </c>
      <c r="Y412" s="22" t="str">
        <f t="shared" si="109"/>
        <v xml:space="preserve">1 - </v>
      </c>
      <c r="AA412" s="42"/>
      <c r="AB412" s="43"/>
      <c r="AC412" s="43"/>
      <c r="AD412" s="44"/>
      <c r="AE412" s="11">
        <f t="shared" si="110"/>
        <v>0</v>
      </c>
      <c r="AF412" s="41"/>
      <c r="AG412" s="41"/>
      <c r="AH412" s="41"/>
      <c r="AI412" s="41"/>
      <c r="AJ412" s="41"/>
      <c r="AK412" s="41"/>
      <c r="AL412" s="41"/>
      <c r="BA412" s="1">
        <f t="shared" si="111"/>
        <v>0</v>
      </c>
      <c r="BB412" s="1">
        <f t="shared" si="112"/>
        <v>0</v>
      </c>
      <c r="BC412" s="1" t="str">
        <f t="shared" si="113"/>
        <v>No</v>
      </c>
      <c r="BD412" s="1">
        <f t="shared" si="114"/>
        <v>0</v>
      </c>
      <c r="BE412" s="1">
        <f t="shared" si="115"/>
        <v>0</v>
      </c>
      <c r="BF412" s="1">
        <f t="shared" si="116"/>
        <v>0</v>
      </c>
      <c r="BG412" s="1">
        <v>408</v>
      </c>
      <c r="BH412" s="1" t="e">
        <f t="shared" si="117"/>
        <v>#N/A</v>
      </c>
      <c r="BI412" s="1">
        <f t="shared" si="119"/>
        <v>2</v>
      </c>
      <c r="BJ412" s="1" t="e">
        <f t="shared" si="118"/>
        <v>#N/A</v>
      </c>
    </row>
    <row r="413" spans="1:62" x14ac:dyDescent="0.25">
      <c r="A413" s="1">
        <f t="shared" si="105"/>
        <v>1</v>
      </c>
      <c r="B413" s="1">
        <f>IF(YEAR(AD413)=$B$3,YEAR('Apartment Expenses'!AD413)&amp;" - "&amp;'Apartment Expenses'!AC413,0)</f>
        <v>0</v>
      </c>
      <c r="C413" s="1">
        <f t="shared" si="106"/>
        <v>0</v>
      </c>
      <c r="E413" s="1">
        <v>409</v>
      </c>
      <c r="F413" s="1">
        <f t="shared" si="107"/>
        <v>1</v>
      </c>
      <c r="G413" s="1">
        <f t="shared" si="103"/>
        <v>0</v>
      </c>
      <c r="H413" s="1">
        <f t="shared" si="104"/>
        <v>0</v>
      </c>
      <c r="J413" s="1" t="str">
        <f t="shared" si="108"/>
        <v>1900</v>
      </c>
      <c r="M413" s="1">
        <f>HLOOKUP('Expense History'!$AD$3,$P$4:$X$2004,ROW('Apartment Expenses'!L413)-3,0)</f>
        <v>0</v>
      </c>
      <c r="N413" s="1">
        <f>IF('Expense History'!$AD$3=Data!$G$4,'Apartment Expenses'!AE413,HLOOKUP('Expense History'!$AD$3,'Apartment Expenses'!$AE$4:$AL$2004,(ROW('Apartment Expenses'!M413)-3)))</f>
        <v>0</v>
      </c>
      <c r="O413" s="1" t="str">
        <f>IF($O$2="ALL",IF(VLOOKUP(AA413,'Expense History'!$AA$6:$AB$36,2,0)="x","include",0),IF(AND(VLOOKUP(AA413,'Expense History'!$AA$6:$AB$36,2,0)="x",AC413=$O$2),"include",0))</f>
        <v>include</v>
      </c>
      <c r="P413" s="1">
        <f>IF(O413="include",IF(AE413&gt;0,1+MAX(P414:P$2005),0),0)</f>
        <v>0</v>
      </c>
      <c r="Q413" s="1">
        <f>IF(AND(ISBLANK(AA412),AE412=0),0,(IF(MAX(Q414:Q$2005)&gt;0,0,ROW(R413))))</f>
        <v>0</v>
      </c>
      <c r="R413" s="1">
        <f>IF($O413="include",IF(AF413&gt;0,1+MAX(R414:R$2005),0),0)</f>
        <v>0</v>
      </c>
      <c r="S413" s="1">
        <f>IF($O413="include",IF(AG413&gt;0,1+MAX(S414:S$2005),0),0)</f>
        <v>0</v>
      </c>
      <c r="T413" s="1">
        <f>IF($O413="include",IF(AH413&gt;0,1+MAX(T414:T$2005),0),0)</f>
        <v>0</v>
      </c>
      <c r="U413" s="1">
        <f>IF($O413="include",IF(AI413&gt;0,1+MAX(U414:U$2005),0),0)</f>
        <v>0</v>
      </c>
      <c r="V413" s="1">
        <f>IF($O413="include",IF(AJ413&gt;0,1+MAX(V414:V$2005),0),0)</f>
        <v>0</v>
      </c>
      <c r="W413" s="1">
        <f>IF($O413="include",IF(AK413&gt;0,1+MAX(W414:W$2005),0),0)</f>
        <v>0</v>
      </c>
      <c r="X413" s="1">
        <f>IF($O413="include",IF(AL413&gt;0,1+MAX(X414:X$2005),0),0)</f>
        <v>0</v>
      </c>
      <c r="Y413" s="22" t="str">
        <f t="shared" si="109"/>
        <v xml:space="preserve">1 - </v>
      </c>
      <c r="AA413" s="42"/>
      <c r="AB413" s="43"/>
      <c r="AC413" s="43"/>
      <c r="AD413" s="44"/>
      <c r="AE413" s="11">
        <f t="shared" si="110"/>
        <v>0</v>
      </c>
      <c r="AF413" s="41"/>
      <c r="AG413" s="41"/>
      <c r="AH413" s="41"/>
      <c r="AI413" s="41"/>
      <c r="AJ413" s="41"/>
      <c r="AK413" s="41"/>
      <c r="AL413" s="41"/>
      <c r="BA413" s="1">
        <f t="shared" si="111"/>
        <v>0</v>
      </c>
      <c r="BB413" s="1">
        <f t="shared" si="112"/>
        <v>0</v>
      </c>
      <c r="BC413" s="1" t="str">
        <f t="shared" si="113"/>
        <v>No</v>
      </c>
      <c r="BD413" s="1">
        <f t="shared" si="114"/>
        <v>0</v>
      </c>
      <c r="BE413" s="1">
        <f t="shared" si="115"/>
        <v>0</v>
      </c>
      <c r="BF413" s="1">
        <f t="shared" si="116"/>
        <v>0</v>
      </c>
      <c r="BG413" s="1">
        <v>409</v>
      </c>
      <c r="BH413" s="1" t="e">
        <f t="shared" si="117"/>
        <v>#N/A</v>
      </c>
      <c r="BI413" s="1">
        <f t="shared" si="119"/>
        <v>2</v>
      </c>
      <c r="BJ413" s="1" t="e">
        <f t="shared" si="118"/>
        <v>#N/A</v>
      </c>
    </row>
    <row r="414" spans="1:62" x14ac:dyDescent="0.25">
      <c r="A414" s="1">
        <f t="shared" si="105"/>
        <v>1</v>
      </c>
      <c r="B414" s="1">
        <f>IF(YEAR(AD414)=$B$3,YEAR('Apartment Expenses'!AD414)&amp;" - "&amp;'Apartment Expenses'!AC414,0)</f>
        <v>0</v>
      </c>
      <c r="C414" s="1">
        <f t="shared" si="106"/>
        <v>0</v>
      </c>
      <c r="E414" s="1">
        <v>410</v>
      </c>
      <c r="F414" s="1">
        <f t="shared" si="107"/>
        <v>1</v>
      </c>
      <c r="G414" s="1">
        <f t="shared" si="103"/>
        <v>0</v>
      </c>
      <c r="H414" s="1">
        <f t="shared" si="104"/>
        <v>0</v>
      </c>
      <c r="J414" s="1" t="str">
        <f t="shared" si="108"/>
        <v>1900</v>
      </c>
      <c r="M414" s="1">
        <f>HLOOKUP('Expense History'!$AD$3,$P$4:$X$2004,ROW('Apartment Expenses'!L414)-3,0)</f>
        <v>0</v>
      </c>
      <c r="N414" s="1">
        <f>IF('Expense History'!$AD$3=Data!$G$4,'Apartment Expenses'!AE414,HLOOKUP('Expense History'!$AD$3,'Apartment Expenses'!$AE$4:$AL$2004,(ROW('Apartment Expenses'!M414)-3)))</f>
        <v>0</v>
      </c>
      <c r="O414" s="1" t="str">
        <f>IF($O$2="ALL",IF(VLOOKUP(AA414,'Expense History'!$AA$6:$AB$36,2,0)="x","include",0),IF(AND(VLOOKUP(AA414,'Expense History'!$AA$6:$AB$36,2,0)="x",AC414=$O$2),"include",0))</f>
        <v>include</v>
      </c>
      <c r="P414" s="1">
        <f>IF(O414="include",IF(AE414&gt;0,1+MAX(P415:P$2005),0),0)</f>
        <v>0</v>
      </c>
      <c r="Q414" s="1">
        <f>IF(AND(ISBLANK(AA413),AE413=0),0,(IF(MAX(Q415:Q$2005)&gt;0,0,ROW(R414))))</f>
        <v>0</v>
      </c>
      <c r="R414" s="1">
        <f>IF($O414="include",IF(AF414&gt;0,1+MAX(R415:R$2005),0),0)</f>
        <v>0</v>
      </c>
      <c r="S414" s="1">
        <f>IF($O414="include",IF(AG414&gt;0,1+MAX(S415:S$2005),0),0)</f>
        <v>0</v>
      </c>
      <c r="T414" s="1">
        <f>IF($O414="include",IF(AH414&gt;0,1+MAX(T415:T$2005),0),0)</f>
        <v>0</v>
      </c>
      <c r="U414" s="1">
        <f>IF($O414="include",IF(AI414&gt;0,1+MAX(U415:U$2005),0),0)</f>
        <v>0</v>
      </c>
      <c r="V414" s="1">
        <f>IF($O414="include",IF(AJ414&gt;0,1+MAX(V415:V$2005),0),0)</f>
        <v>0</v>
      </c>
      <c r="W414" s="1">
        <f>IF($O414="include",IF(AK414&gt;0,1+MAX(W415:W$2005),0),0)</f>
        <v>0</v>
      </c>
      <c r="X414" s="1">
        <f>IF($O414="include",IF(AL414&gt;0,1+MAX(X415:X$2005),0),0)</f>
        <v>0</v>
      </c>
      <c r="Y414" s="22" t="str">
        <f t="shared" si="109"/>
        <v xml:space="preserve">1 - </v>
      </c>
      <c r="AA414" s="42"/>
      <c r="AB414" s="43"/>
      <c r="AC414" s="43"/>
      <c r="AD414" s="44"/>
      <c r="AE414" s="11">
        <f t="shared" si="110"/>
        <v>0</v>
      </c>
      <c r="AF414" s="41"/>
      <c r="AG414" s="41"/>
      <c r="AH414" s="41"/>
      <c r="AI414" s="41"/>
      <c r="AJ414" s="41"/>
      <c r="AK414" s="41"/>
      <c r="AL414" s="41"/>
      <c r="BA414" s="1">
        <f t="shared" si="111"/>
        <v>0</v>
      </c>
      <c r="BB414" s="1">
        <f t="shared" si="112"/>
        <v>0</v>
      </c>
      <c r="BC414" s="1" t="str">
        <f t="shared" si="113"/>
        <v>No</v>
      </c>
      <c r="BD414" s="1">
        <f t="shared" si="114"/>
        <v>0</v>
      </c>
      <c r="BE414" s="1">
        <f t="shared" si="115"/>
        <v>0</v>
      </c>
      <c r="BF414" s="1">
        <f t="shared" si="116"/>
        <v>0</v>
      </c>
      <c r="BG414" s="1">
        <v>410</v>
      </c>
      <c r="BH414" s="1" t="e">
        <f t="shared" si="117"/>
        <v>#N/A</v>
      </c>
      <c r="BI414" s="1">
        <f t="shared" si="119"/>
        <v>2</v>
      </c>
      <c r="BJ414" s="1" t="e">
        <f t="shared" si="118"/>
        <v>#N/A</v>
      </c>
    </row>
    <row r="415" spans="1:62" x14ac:dyDescent="0.25">
      <c r="A415" s="1">
        <f t="shared" si="105"/>
        <v>1</v>
      </c>
      <c r="B415" s="1">
        <f>IF(YEAR(AD415)=$B$3,YEAR('Apartment Expenses'!AD415)&amp;" - "&amp;'Apartment Expenses'!AC415,0)</f>
        <v>0</v>
      </c>
      <c r="C415" s="1">
        <f t="shared" si="106"/>
        <v>0</v>
      </c>
      <c r="E415" s="1">
        <v>411</v>
      </c>
      <c r="F415" s="1">
        <f t="shared" si="107"/>
        <v>1</v>
      </c>
      <c r="G415" s="1">
        <f t="shared" si="103"/>
        <v>0</v>
      </c>
      <c r="H415" s="1">
        <f t="shared" si="104"/>
        <v>0</v>
      </c>
      <c r="J415" s="1" t="str">
        <f t="shared" si="108"/>
        <v>1900</v>
      </c>
      <c r="M415" s="1">
        <f>HLOOKUP('Expense History'!$AD$3,$P$4:$X$2004,ROW('Apartment Expenses'!L415)-3,0)</f>
        <v>0</v>
      </c>
      <c r="N415" s="1">
        <f>IF('Expense History'!$AD$3=Data!$G$4,'Apartment Expenses'!AE415,HLOOKUP('Expense History'!$AD$3,'Apartment Expenses'!$AE$4:$AL$2004,(ROW('Apartment Expenses'!M415)-3)))</f>
        <v>0</v>
      </c>
      <c r="O415" s="1" t="str">
        <f>IF($O$2="ALL",IF(VLOOKUP(AA415,'Expense History'!$AA$6:$AB$36,2,0)="x","include",0),IF(AND(VLOOKUP(AA415,'Expense History'!$AA$6:$AB$36,2,0)="x",AC415=$O$2),"include",0))</f>
        <v>include</v>
      </c>
      <c r="P415" s="1">
        <f>IF(O415="include",IF(AE415&gt;0,1+MAX(P416:P$2005),0),0)</f>
        <v>0</v>
      </c>
      <c r="Q415" s="1">
        <f>IF(AND(ISBLANK(AA414),AE414=0),0,(IF(MAX(Q416:Q$2005)&gt;0,0,ROW(R415))))</f>
        <v>0</v>
      </c>
      <c r="R415" s="1">
        <f>IF($O415="include",IF(AF415&gt;0,1+MAX(R416:R$2005),0),0)</f>
        <v>0</v>
      </c>
      <c r="S415" s="1">
        <f>IF($O415="include",IF(AG415&gt;0,1+MAX(S416:S$2005),0),0)</f>
        <v>0</v>
      </c>
      <c r="T415" s="1">
        <f>IF($O415="include",IF(AH415&gt;0,1+MAX(T416:T$2005),0),0)</f>
        <v>0</v>
      </c>
      <c r="U415" s="1">
        <f>IF($O415="include",IF(AI415&gt;0,1+MAX(U416:U$2005),0),0)</f>
        <v>0</v>
      </c>
      <c r="V415" s="1">
        <f>IF($O415="include",IF(AJ415&gt;0,1+MAX(V416:V$2005),0),0)</f>
        <v>0</v>
      </c>
      <c r="W415" s="1">
        <f>IF($O415="include",IF(AK415&gt;0,1+MAX(W416:W$2005),0),0)</f>
        <v>0</v>
      </c>
      <c r="X415" s="1">
        <f>IF($O415="include",IF(AL415&gt;0,1+MAX(X416:X$2005),0),0)</f>
        <v>0</v>
      </c>
      <c r="Y415" s="22" t="str">
        <f t="shared" si="109"/>
        <v xml:space="preserve">1 - </v>
      </c>
      <c r="AA415" s="42"/>
      <c r="AB415" s="43"/>
      <c r="AC415" s="43"/>
      <c r="AD415" s="44"/>
      <c r="AE415" s="11">
        <f t="shared" si="110"/>
        <v>0</v>
      </c>
      <c r="AF415" s="41"/>
      <c r="AG415" s="41"/>
      <c r="AH415" s="41"/>
      <c r="AI415" s="41"/>
      <c r="AJ415" s="41"/>
      <c r="AK415" s="41"/>
      <c r="AL415" s="41"/>
      <c r="BA415" s="1">
        <f t="shared" si="111"/>
        <v>0</v>
      </c>
      <c r="BB415" s="1">
        <f t="shared" si="112"/>
        <v>0</v>
      </c>
      <c r="BC415" s="1" t="str">
        <f t="shared" si="113"/>
        <v>No</v>
      </c>
      <c r="BD415" s="1">
        <f t="shared" si="114"/>
        <v>0</v>
      </c>
      <c r="BE415" s="1">
        <f t="shared" si="115"/>
        <v>0</v>
      </c>
      <c r="BF415" s="1">
        <f t="shared" si="116"/>
        <v>0</v>
      </c>
      <c r="BG415" s="1">
        <v>411</v>
      </c>
      <c r="BH415" s="1" t="e">
        <f t="shared" si="117"/>
        <v>#N/A</v>
      </c>
      <c r="BI415" s="1">
        <f t="shared" si="119"/>
        <v>2</v>
      </c>
      <c r="BJ415" s="1" t="e">
        <f t="shared" si="118"/>
        <v>#N/A</v>
      </c>
    </row>
    <row r="416" spans="1:62" x14ac:dyDescent="0.25">
      <c r="A416" s="1">
        <f t="shared" si="105"/>
        <v>1</v>
      </c>
      <c r="B416" s="1">
        <f>IF(YEAR(AD416)=$B$3,YEAR('Apartment Expenses'!AD416)&amp;" - "&amp;'Apartment Expenses'!AC416,0)</f>
        <v>0</v>
      </c>
      <c r="C416" s="1">
        <f t="shared" si="106"/>
        <v>0</v>
      </c>
      <c r="E416" s="1">
        <v>412</v>
      </c>
      <c r="F416" s="1">
        <f t="shared" si="107"/>
        <v>1</v>
      </c>
      <c r="G416" s="1">
        <f t="shared" si="103"/>
        <v>0</v>
      </c>
      <c r="H416" s="1">
        <f t="shared" si="104"/>
        <v>0</v>
      </c>
      <c r="J416" s="1" t="str">
        <f t="shared" si="108"/>
        <v>1900</v>
      </c>
      <c r="M416" s="1">
        <f>HLOOKUP('Expense History'!$AD$3,$P$4:$X$2004,ROW('Apartment Expenses'!L416)-3,0)</f>
        <v>0</v>
      </c>
      <c r="N416" s="1">
        <f>IF('Expense History'!$AD$3=Data!$G$4,'Apartment Expenses'!AE416,HLOOKUP('Expense History'!$AD$3,'Apartment Expenses'!$AE$4:$AL$2004,(ROW('Apartment Expenses'!M416)-3)))</f>
        <v>0</v>
      </c>
      <c r="O416" s="1" t="str">
        <f>IF($O$2="ALL",IF(VLOOKUP(AA416,'Expense History'!$AA$6:$AB$36,2,0)="x","include",0),IF(AND(VLOOKUP(AA416,'Expense History'!$AA$6:$AB$36,2,0)="x",AC416=$O$2),"include",0))</f>
        <v>include</v>
      </c>
      <c r="P416" s="1">
        <f>IF(O416="include",IF(AE416&gt;0,1+MAX(P417:P$2005),0),0)</f>
        <v>0</v>
      </c>
      <c r="Q416" s="1">
        <f>IF(AND(ISBLANK(AA415),AE415=0),0,(IF(MAX(Q417:Q$2005)&gt;0,0,ROW(R416))))</f>
        <v>0</v>
      </c>
      <c r="R416" s="1">
        <f>IF($O416="include",IF(AF416&gt;0,1+MAX(R417:R$2005),0),0)</f>
        <v>0</v>
      </c>
      <c r="S416" s="1">
        <f>IF($O416="include",IF(AG416&gt;0,1+MAX(S417:S$2005),0),0)</f>
        <v>0</v>
      </c>
      <c r="T416" s="1">
        <f>IF($O416="include",IF(AH416&gt;0,1+MAX(T417:T$2005),0),0)</f>
        <v>0</v>
      </c>
      <c r="U416" s="1">
        <f>IF($O416="include",IF(AI416&gt;0,1+MAX(U417:U$2005),0),0)</f>
        <v>0</v>
      </c>
      <c r="V416" s="1">
        <f>IF($O416="include",IF(AJ416&gt;0,1+MAX(V417:V$2005),0),0)</f>
        <v>0</v>
      </c>
      <c r="W416" s="1">
        <f>IF($O416="include",IF(AK416&gt;0,1+MAX(W417:W$2005),0),0)</f>
        <v>0</v>
      </c>
      <c r="X416" s="1">
        <f>IF($O416="include",IF(AL416&gt;0,1+MAX(X417:X$2005),0),0)</f>
        <v>0</v>
      </c>
      <c r="Y416" s="22" t="str">
        <f t="shared" si="109"/>
        <v xml:space="preserve">1 - </v>
      </c>
      <c r="AA416" s="42"/>
      <c r="AB416" s="43"/>
      <c r="AC416" s="43"/>
      <c r="AD416" s="44"/>
      <c r="AE416" s="11">
        <f t="shared" si="110"/>
        <v>0</v>
      </c>
      <c r="AF416" s="41"/>
      <c r="AG416" s="41"/>
      <c r="AH416" s="41"/>
      <c r="AI416" s="41"/>
      <c r="AJ416" s="41"/>
      <c r="AK416" s="41"/>
      <c r="AL416" s="41"/>
      <c r="BA416" s="1">
        <f t="shared" si="111"/>
        <v>0</v>
      </c>
      <c r="BB416" s="1">
        <f t="shared" si="112"/>
        <v>0</v>
      </c>
      <c r="BC416" s="1" t="str">
        <f t="shared" si="113"/>
        <v>No</v>
      </c>
      <c r="BD416" s="1">
        <f t="shared" si="114"/>
        <v>0</v>
      </c>
      <c r="BE416" s="1">
        <f t="shared" si="115"/>
        <v>0</v>
      </c>
      <c r="BF416" s="1">
        <f t="shared" si="116"/>
        <v>0</v>
      </c>
      <c r="BG416" s="1">
        <v>412</v>
      </c>
      <c r="BH416" s="1" t="e">
        <f t="shared" si="117"/>
        <v>#N/A</v>
      </c>
      <c r="BI416" s="1">
        <f t="shared" si="119"/>
        <v>2</v>
      </c>
      <c r="BJ416" s="1" t="e">
        <f t="shared" si="118"/>
        <v>#N/A</v>
      </c>
    </row>
    <row r="417" spans="1:62" x14ac:dyDescent="0.25">
      <c r="A417" s="1">
        <f t="shared" si="105"/>
        <v>1</v>
      </c>
      <c r="B417" s="1">
        <f>IF(YEAR(AD417)=$B$3,YEAR('Apartment Expenses'!AD417)&amp;" - "&amp;'Apartment Expenses'!AC417,0)</f>
        <v>0</v>
      </c>
      <c r="C417" s="1">
        <f t="shared" si="106"/>
        <v>0</v>
      </c>
      <c r="E417" s="1">
        <v>413</v>
      </c>
      <c r="F417" s="1">
        <f t="shared" si="107"/>
        <v>1</v>
      </c>
      <c r="G417" s="1">
        <f t="shared" si="103"/>
        <v>0</v>
      </c>
      <c r="H417" s="1">
        <f t="shared" si="104"/>
        <v>0</v>
      </c>
      <c r="J417" s="1" t="str">
        <f t="shared" si="108"/>
        <v>1900</v>
      </c>
      <c r="M417" s="1">
        <f>HLOOKUP('Expense History'!$AD$3,$P$4:$X$2004,ROW('Apartment Expenses'!L417)-3,0)</f>
        <v>0</v>
      </c>
      <c r="N417" s="1">
        <f>IF('Expense History'!$AD$3=Data!$G$4,'Apartment Expenses'!AE417,HLOOKUP('Expense History'!$AD$3,'Apartment Expenses'!$AE$4:$AL$2004,(ROW('Apartment Expenses'!M417)-3)))</f>
        <v>0</v>
      </c>
      <c r="O417" s="1" t="str">
        <f>IF($O$2="ALL",IF(VLOOKUP(AA417,'Expense History'!$AA$6:$AB$36,2,0)="x","include",0),IF(AND(VLOOKUP(AA417,'Expense History'!$AA$6:$AB$36,2,0)="x",AC417=$O$2),"include",0))</f>
        <v>include</v>
      </c>
      <c r="P417" s="1">
        <f>IF(O417="include",IF(AE417&gt;0,1+MAX(P418:P$2005),0),0)</f>
        <v>0</v>
      </c>
      <c r="Q417" s="1">
        <f>IF(AND(ISBLANK(AA416),AE416=0),0,(IF(MAX(Q418:Q$2005)&gt;0,0,ROW(R417))))</f>
        <v>0</v>
      </c>
      <c r="R417" s="1">
        <f>IF($O417="include",IF(AF417&gt;0,1+MAX(R418:R$2005),0),0)</f>
        <v>0</v>
      </c>
      <c r="S417" s="1">
        <f>IF($O417="include",IF(AG417&gt;0,1+MAX(S418:S$2005),0),0)</f>
        <v>0</v>
      </c>
      <c r="T417" s="1">
        <f>IF($O417="include",IF(AH417&gt;0,1+MAX(T418:T$2005),0),0)</f>
        <v>0</v>
      </c>
      <c r="U417" s="1">
        <f>IF($O417="include",IF(AI417&gt;0,1+MAX(U418:U$2005),0),0)</f>
        <v>0</v>
      </c>
      <c r="V417" s="1">
        <f>IF($O417="include",IF(AJ417&gt;0,1+MAX(V418:V$2005),0),0)</f>
        <v>0</v>
      </c>
      <c r="W417" s="1">
        <f>IF($O417="include",IF(AK417&gt;0,1+MAX(W418:W$2005),0),0)</f>
        <v>0</v>
      </c>
      <c r="X417" s="1">
        <f>IF($O417="include",IF(AL417&gt;0,1+MAX(X418:X$2005),0),0)</f>
        <v>0</v>
      </c>
      <c r="Y417" s="22" t="str">
        <f t="shared" si="109"/>
        <v xml:space="preserve">1 - </v>
      </c>
      <c r="AA417" s="42"/>
      <c r="AB417" s="43"/>
      <c r="AC417" s="43"/>
      <c r="AD417" s="44"/>
      <c r="AE417" s="11">
        <f t="shared" si="110"/>
        <v>0</v>
      </c>
      <c r="AF417" s="41"/>
      <c r="AG417" s="41"/>
      <c r="AH417" s="41"/>
      <c r="AI417" s="41"/>
      <c r="AJ417" s="41"/>
      <c r="AK417" s="41"/>
      <c r="AL417" s="41"/>
      <c r="BA417" s="1">
        <f t="shared" si="111"/>
        <v>0</v>
      </c>
      <c r="BB417" s="1">
        <f t="shared" si="112"/>
        <v>0</v>
      </c>
      <c r="BC417" s="1" t="str">
        <f t="shared" si="113"/>
        <v>No</v>
      </c>
      <c r="BD417" s="1">
        <f t="shared" si="114"/>
        <v>0</v>
      </c>
      <c r="BE417" s="1">
        <f t="shared" si="115"/>
        <v>0</v>
      </c>
      <c r="BF417" s="1">
        <f t="shared" si="116"/>
        <v>0</v>
      </c>
      <c r="BG417" s="1">
        <v>413</v>
      </c>
      <c r="BH417" s="1" t="e">
        <f t="shared" si="117"/>
        <v>#N/A</v>
      </c>
      <c r="BI417" s="1">
        <f t="shared" si="119"/>
        <v>2</v>
      </c>
      <c r="BJ417" s="1" t="e">
        <f t="shared" si="118"/>
        <v>#N/A</v>
      </c>
    </row>
    <row r="418" spans="1:62" x14ac:dyDescent="0.25">
      <c r="A418" s="1">
        <f t="shared" si="105"/>
        <v>1</v>
      </c>
      <c r="B418" s="1">
        <f>IF(YEAR(AD418)=$B$3,YEAR('Apartment Expenses'!AD418)&amp;" - "&amp;'Apartment Expenses'!AC418,0)</f>
        <v>0</v>
      </c>
      <c r="C418" s="1">
        <f t="shared" si="106"/>
        <v>0</v>
      </c>
      <c r="E418" s="1">
        <v>414</v>
      </c>
      <c r="F418" s="1">
        <f t="shared" si="107"/>
        <v>1</v>
      </c>
      <c r="G418" s="1">
        <f t="shared" si="103"/>
        <v>0</v>
      </c>
      <c r="H418" s="1">
        <f t="shared" si="104"/>
        <v>0</v>
      </c>
      <c r="J418" s="1" t="str">
        <f t="shared" si="108"/>
        <v>1900</v>
      </c>
      <c r="M418" s="1">
        <f>HLOOKUP('Expense History'!$AD$3,$P$4:$X$2004,ROW('Apartment Expenses'!L418)-3,0)</f>
        <v>0</v>
      </c>
      <c r="N418" s="1">
        <f>IF('Expense History'!$AD$3=Data!$G$4,'Apartment Expenses'!AE418,HLOOKUP('Expense History'!$AD$3,'Apartment Expenses'!$AE$4:$AL$2004,(ROW('Apartment Expenses'!M418)-3)))</f>
        <v>0</v>
      </c>
      <c r="O418" s="1" t="str">
        <f>IF($O$2="ALL",IF(VLOOKUP(AA418,'Expense History'!$AA$6:$AB$36,2,0)="x","include",0),IF(AND(VLOOKUP(AA418,'Expense History'!$AA$6:$AB$36,2,0)="x",AC418=$O$2),"include",0))</f>
        <v>include</v>
      </c>
      <c r="P418" s="1">
        <f>IF(O418="include",IF(AE418&gt;0,1+MAX(P419:P$2005),0),0)</f>
        <v>0</v>
      </c>
      <c r="Q418" s="1">
        <f>IF(AND(ISBLANK(AA417),AE417=0),0,(IF(MAX(Q419:Q$2005)&gt;0,0,ROW(R418))))</f>
        <v>0</v>
      </c>
      <c r="R418" s="1">
        <f>IF($O418="include",IF(AF418&gt;0,1+MAX(R419:R$2005),0),0)</f>
        <v>0</v>
      </c>
      <c r="S418" s="1">
        <f>IF($O418="include",IF(AG418&gt;0,1+MAX(S419:S$2005),0),0)</f>
        <v>0</v>
      </c>
      <c r="T418" s="1">
        <f>IF($O418="include",IF(AH418&gt;0,1+MAX(T419:T$2005),0),0)</f>
        <v>0</v>
      </c>
      <c r="U418" s="1">
        <f>IF($O418="include",IF(AI418&gt;0,1+MAX(U419:U$2005),0),0)</f>
        <v>0</v>
      </c>
      <c r="V418" s="1">
        <f>IF($O418="include",IF(AJ418&gt;0,1+MAX(V419:V$2005),0),0)</f>
        <v>0</v>
      </c>
      <c r="W418" s="1">
        <f>IF($O418="include",IF(AK418&gt;0,1+MAX(W419:W$2005),0),0)</f>
        <v>0</v>
      </c>
      <c r="X418" s="1">
        <f>IF($O418="include",IF(AL418&gt;0,1+MAX(X419:X$2005),0),0)</f>
        <v>0</v>
      </c>
      <c r="Y418" s="22" t="str">
        <f t="shared" si="109"/>
        <v xml:space="preserve">1 - </v>
      </c>
      <c r="AA418" s="42"/>
      <c r="AB418" s="43"/>
      <c r="AC418" s="43"/>
      <c r="AD418" s="44"/>
      <c r="AE418" s="11">
        <f t="shared" si="110"/>
        <v>0</v>
      </c>
      <c r="AF418" s="41"/>
      <c r="AG418" s="41"/>
      <c r="AH418" s="41"/>
      <c r="AI418" s="41"/>
      <c r="AJ418" s="41"/>
      <c r="AK418" s="41"/>
      <c r="AL418" s="41"/>
      <c r="BA418" s="1">
        <f t="shared" si="111"/>
        <v>0</v>
      </c>
      <c r="BB418" s="1">
        <f t="shared" si="112"/>
        <v>0</v>
      </c>
      <c r="BC418" s="1" t="str">
        <f t="shared" si="113"/>
        <v>No</v>
      </c>
      <c r="BD418" s="1">
        <f t="shared" si="114"/>
        <v>0</v>
      </c>
      <c r="BE418" s="1">
        <f t="shared" si="115"/>
        <v>0</v>
      </c>
      <c r="BF418" s="1">
        <f t="shared" si="116"/>
        <v>0</v>
      </c>
      <c r="BG418" s="1">
        <v>414</v>
      </c>
      <c r="BH418" s="1" t="e">
        <f t="shared" si="117"/>
        <v>#N/A</v>
      </c>
      <c r="BI418" s="1">
        <f t="shared" si="119"/>
        <v>2</v>
      </c>
      <c r="BJ418" s="1" t="e">
        <f t="shared" si="118"/>
        <v>#N/A</v>
      </c>
    </row>
    <row r="419" spans="1:62" x14ac:dyDescent="0.25">
      <c r="A419" s="1">
        <f t="shared" si="105"/>
        <v>1</v>
      </c>
      <c r="B419" s="1">
        <f>IF(YEAR(AD419)=$B$3,YEAR('Apartment Expenses'!AD419)&amp;" - "&amp;'Apartment Expenses'!AC419,0)</f>
        <v>0</v>
      </c>
      <c r="C419" s="1">
        <f t="shared" si="106"/>
        <v>0</v>
      </c>
      <c r="E419" s="1">
        <v>415</v>
      </c>
      <c r="F419" s="1">
        <f t="shared" si="107"/>
        <v>1</v>
      </c>
      <c r="G419" s="1">
        <f t="shared" si="103"/>
        <v>0</v>
      </c>
      <c r="H419" s="1">
        <f t="shared" si="104"/>
        <v>0</v>
      </c>
      <c r="J419" s="1" t="str">
        <f t="shared" si="108"/>
        <v>1900</v>
      </c>
      <c r="M419" s="1">
        <f>HLOOKUP('Expense History'!$AD$3,$P$4:$X$2004,ROW('Apartment Expenses'!L419)-3,0)</f>
        <v>0</v>
      </c>
      <c r="N419" s="1">
        <f>IF('Expense History'!$AD$3=Data!$G$4,'Apartment Expenses'!AE419,HLOOKUP('Expense History'!$AD$3,'Apartment Expenses'!$AE$4:$AL$2004,(ROW('Apartment Expenses'!M419)-3)))</f>
        <v>0</v>
      </c>
      <c r="O419" s="1" t="str">
        <f>IF($O$2="ALL",IF(VLOOKUP(AA419,'Expense History'!$AA$6:$AB$36,2,0)="x","include",0),IF(AND(VLOOKUP(AA419,'Expense History'!$AA$6:$AB$36,2,0)="x",AC419=$O$2),"include",0))</f>
        <v>include</v>
      </c>
      <c r="P419" s="1">
        <f>IF(O419="include",IF(AE419&gt;0,1+MAX(P420:P$2005),0),0)</f>
        <v>0</v>
      </c>
      <c r="Q419" s="1">
        <f>IF(AND(ISBLANK(AA418),AE418=0),0,(IF(MAX(Q420:Q$2005)&gt;0,0,ROW(R419))))</f>
        <v>0</v>
      </c>
      <c r="R419" s="1">
        <f>IF($O419="include",IF(AF419&gt;0,1+MAX(R420:R$2005),0),0)</f>
        <v>0</v>
      </c>
      <c r="S419" s="1">
        <f>IF($O419="include",IF(AG419&gt;0,1+MAX(S420:S$2005),0),0)</f>
        <v>0</v>
      </c>
      <c r="T419" s="1">
        <f>IF($O419="include",IF(AH419&gt;0,1+MAX(T420:T$2005),0),0)</f>
        <v>0</v>
      </c>
      <c r="U419" s="1">
        <f>IF($O419="include",IF(AI419&gt;0,1+MAX(U420:U$2005),0),0)</f>
        <v>0</v>
      </c>
      <c r="V419" s="1">
        <f>IF($O419="include",IF(AJ419&gt;0,1+MAX(V420:V$2005),0),0)</f>
        <v>0</v>
      </c>
      <c r="W419" s="1">
        <f>IF($O419="include",IF(AK419&gt;0,1+MAX(W420:W$2005),0),0)</f>
        <v>0</v>
      </c>
      <c r="X419" s="1">
        <f>IF($O419="include",IF(AL419&gt;0,1+MAX(X420:X$2005),0),0)</f>
        <v>0</v>
      </c>
      <c r="Y419" s="22" t="str">
        <f t="shared" si="109"/>
        <v xml:space="preserve">1 - </v>
      </c>
      <c r="AA419" s="42"/>
      <c r="AB419" s="43"/>
      <c r="AC419" s="43"/>
      <c r="AD419" s="44"/>
      <c r="AE419" s="11">
        <f t="shared" si="110"/>
        <v>0</v>
      </c>
      <c r="AF419" s="41"/>
      <c r="AG419" s="41"/>
      <c r="AH419" s="41"/>
      <c r="AI419" s="41"/>
      <c r="AJ419" s="41"/>
      <c r="AK419" s="41"/>
      <c r="AL419" s="41"/>
      <c r="BA419" s="1">
        <f t="shared" si="111"/>
        <v>0</v>
      </c>
      <c r="BB419" s="1">
        <f t="shared" si="112"/>
        <v>0</v>
      </c>
      <c r="BC419" s="1" t="str">
        <f t="shared" si="113"/>
        <v>No</v>
      </c>
      <c r="BD419" s="1">
        <f t="shared" si="114"/>
        <v>0</v>
      </c>
      <c r="BE419" s="1">
        <f t="shared" si="115"/>
        <v>0</v>
      </c>
      <c r="BF419" s="1">
        <f t="shared" si="116"/>
        <v>0</v>
      </c>
      <c r="BG419" s="1">
        <v>415</v>
      </c>
      <c r="BH419" s="1" t="e">
        <f t="shared" si="117"/>
        <v>#N/A</v>
      </c>
      <c r="BI419" s="1">
        <f t="shared" si="119"/>
        <v>2</v>
      </c>
      <c r="BJ419" s="1" t="e">
        <f t="shared" si="118"/>
        <v>#N/A</v>
      </c>
    </row>
    <row r="420" spans="1:62" x14ac:dyDescent="0.25">
      <c r="A420" s="1">
        <f t="shared" si="105"/>
        <v>1</v>
      </c>
      <c r="B420" s="1">
        <f>IF(YEAR(AD420)=$B$3,YEAR('Apartment Expenses'!AD420)&amp;" - "&amp;'Apartment Expenses'!AC420,0)</f>
        <v>0</v>
      </c>
      <c r="C420" s="1">
        <f t="shared" si="106"/>
        <v>0</v>
      </c>
      <c r="E420" s="1">
        <v>416</v>
      </c>
      <c r="F420" s="1">
        <f t="shared" si="107"/>
        <v>1</v>
      </c>
      <c r="G420" s="1">
        <f t="shared" si="103"/>
        <v>0</v>
      </c>
      <c r="H420" s="1">
        <f t="shared" si="104"/>
        <v>0</v>
      </c>
      <c r="J420" s="1" t="str">
        <f t="shared" si="108"/>
        <v>1900</v>
      </c>
      <c r="M420" s="1">
        <f>HLOOKUP('Expense History'!$AD$3,$P$4:$X$2004,ROW('Apartment Expenses'!L420)-3,0)</f>
        <v>0</v>
      </c>
      <c r="N420" s="1">
        <f>IF('Expense History'!$AD$3=Data!$G$4,'Apartment Expenses'!AE420,HLOOKUP('Expense History'!$AD$3,'Apartment Expenses'!$AE$4:$AL$2004,(ROW('Apartment Expenses'!M420)-3)))</f>
        <v>0</v>
      </c>
      <c r="O420" s="1" t="str">
        <f>IF($O$2="ALL",IF(VLOOKUP(AA420,'Expense History'!$AA$6:$AB$36,2,0)="x","include",0),IF(AND(VLOOKUP(AA420,'Expense History'!$AA$6:$AB$36,2,0)="x",AC420=$O$2),"include",0))</f>
        <v>include</v>
      </c>
      <c r="P420" s="1">
        <f>IF(O420="include",IF(AE420&gt;0,1+MAX(P421:P$2005),0),0)</f>
        <v>0</v>
      </c>
      <c r="Q420" s="1">
        <f>IF(AND(ISBLANK(AA419),AE419=0),0,(IF(MAX(Q421:Q$2005)&gt;0,0,ROW(R420))))</f>
        <v>0</v>
      </c>
      <c r="R420" s="1">
        <f>IF($O420="include",IF(AF420&gt;0,1+MAX(R421:R$2005),0),0)</f>
        <v>0</v>
      </c>
      <c r="S420" s="1">
        <f>IF($O420="include",IF(AG420&gt;0,1+MAX(S421:S$2005),0),0)</f>
        <v>0</v>
      </c>
      <c r="T420" s="1">
        <f>IF($O420="include",IF(AH420&gt;0,1+MAX(T421:T$2005),0),0)</f>
        <v>0</v>
      </c>
      <c r="U420" s="1">
        <f>IF($O420="include",IF(AI420&gt;0,1+MAX(U421:U$2005),0),0)</f>
        <v>0</v>
      </c>
      <c r="V420" s="1">
        <f>IF($O420="include",IF(AJ420&gt;0,1+MAX(V421:V$2005),0),0)</f>
        <v>0</v>
      </c>
      <c r="W420" s="1">
        <f>IF($O420="include",IF(AK420&gt;0,1+MAX(W421:W$2005),0),0)</f>
        <v>0</v>
      </c>
      <c r="X420" s="1">
        <f>IF($O420="include",IF(AL420&gt;0,1+MAX(X421:X$2005),0),0)</f>
        <v>0</v>
      </c>
      <c r="Y420" s="22" t="str">
        <f t="shared" si="109"/>
        <v xml:space="preserve">1 - </v>
      </c>
      <c r="AA420" s="42"/>
      <c r="AB420" s="43"/>
      <c r="AC420" s="43"/>
      <c r="AD420" s="44"/>
      <c r="AE420" s="11">
        <f t="shared" si="110"/>
        <v>0</v>
      </c>
      <c r="AF420" s="41"/>
      <c r="AG420" s="41"/>
      <c r="AH420" s="41"/>
      <c r="AI420" s="41"/>
      <c r="AJ420" s="41"/>
      <c r="AK420" s="41"/>
      <c r="AL420" s="41"/>
      <c r="BA420" s="1">
        <f t="shared" si="111"/>
        <v>0</v>
      </c>
      <c r="BB420" s="1">
        <f t="shared" si="112"/>
        <v>0</v>
      </c>
      <c r="BC420" s="1" t="str">
        <f t="shared" si="113"/>
        <v>No</v>
      </c>
      <c r="BD420" s="1">
        <f t="shared" si="114"/>
        <v>0</v>
      </c>
      <c r="BE420" s="1">
        <f t="shared" si="115"/>
        <v>0</v>
      </c>
      <c r="BF420" s="1">
        <f t="shared" si="116"/>
        <v>0</v>
      </c>
      <c r="BG420" s="1">
        <v>416</v>
      </c>
      <c r="BH420" s="1" t="e">
        <f t="shared" si="117"/>
        <v>#N/A</v>
      </c>
      <c r="BI420" s="1">
        <f t="shared" si="119"/>
        <v>2</v>
      </c>
      <c r="BJ420" s="1" t="e">
        <f t="shared" si="118"/>
        <v>#N/A</v>
      </c>
    </row>
    <row r="421" spans="1:62" x14ac:dyDescent="0.25">
      <c r="A421" s="1">
        <f t="shared" si="105"/>
        <v>1</v>
      </c>
      <c r="B421" s="1">
        <f>IF(YEAR(AD421)=$B$3,YEAR('Apartment Expenses'!AD421)&amp;" - "&amp;'Apartment Expenses'!AC421,0)</f>
        <v>0</v>
      </c>
      <c r="C421" s="1">
        <f t="shared" si="106"/>
        <v>0</v>
      </c>
      <c r="E421" s="1">
        <v>417</v>
      </c>
      <c r="F421" s="1">
        <f t="shared" si="107"/>
        <v>1</v>
      </c>
      <c r="G421" s="1">
        <f t="shared" si="103"/>
        <v>0</v>
      </c>
      <c r="H421" s="1">
        <f t="shared" si="104"/>
        <v>0</v>
      </c>
      <c r="J421" s="1" t="str">
        <f t="shared" si="108"/>
        <v>1900</v>
      </c>
      <c r="M421" s="1">
        <f>HLOOKUP('Expense History'!$AD$3,$P$4:$X$2004,ROW('Apartment Expenses'!L421)-3,0)</f>
        <v>0</v>
      </c>
      <c r="N421" s="1">
        <f>IF('Expense History'!$AD$3=Data!$G$4,'Apartment Expenses'!AE421,HLOOKUP('Expense History'!$AD$3,'Apartment Expenses'!$AE$4:$AL$2004,(ROW('Apartment Expenses'!M421)-3)))</f>
        <v>0</v>
      </c>
      <c r="O421" s="1" t="str">
        <f>IF($O$2="ALL",IF(VLOOKUP(AA421,'Expense History'!$AA$6:$AB$36,2,0)="x","include",0),IF(AND(VLOOKUP(AA421,'Expense History'!$AA$6:$AB$36,2,0)="x",AC421=$O$2),"include",0))</f>
        <v>include</v>
      </c>
      <c r="P421" s="1">
        <f>IF(O421="include",IF(AE421&gt;0,1+MAX(P422:P$2005),0),0)</f>
        <v>0</v>
      </c>
      <c r="Q421" s="1">
        <f>IF(AND(ISBLANK(AA420),AE420=0),0,(IF(MAX(Q422:Q$2005)&gt;0,0,ROW(R421))))</f>
        <v>0</v>
      </c>
      <c r="R421" s="1">
        <f>IF($O421="include",IF(AF421&gt;0,1+MAX(R422:R$2005),0),0)</f>
        <v>0</v>
      </c>
      <c r="S421" s="1">
        <f>IF($O421="include",IF(AG421&gt;0,1+MAX(S422:S$2005),0),0)</f>
        <v>0</v>
      </c>
      <c r="T421" s="1">
        <f>IF($O421="include",IF(AH421&gt;0,1+MAX(T422:T$2005),0),0)</f>
        <v>0</v>
      </c>
      <c r="U421" s="1">
        <f>IF($O421="include",IF(AI421&gt;0,1+MAX(U422:U$2005),0),0)</f>
        <v>0</v>
      </c>
      <c r="V421" s="1">
        <f>IF($O421="include",IF(AJ421&gt;0,1+MAX(V422:V$2005),0),0)</f>
        <v>0</v>
      </c>
      <c r="W421" s="1">
        <f>IF($O421="include",IF(AK421&gt;0,1+MAX(W422:W$2005),0),0)</f>
        <v>0</v>
      </c>
      <c r="X421" s="1">
        <f>IF($O421="include",IF(AL421&gt;0,1+MAX(X422:X$2005),0),0)</f>
        <v>0</v>
      </c>
      <c r="Y421" s="22" t="str">
        <f t="shared" si="109"/>
        <v xml:space="preserve">1 - </v>
      </c>
      <c r="AA421" s="42"/>
      <c r="AB421" s="43"/>
      <c r="AC421" s="43"/>
      <c r="AD421" s="44"/>
      <c r="AE421" s="11">
        <f t="shared" si="110"/>
        <v>0</v>
      </c>
      <c r="AF421" s="41"/>
      <c r="AG421" s="41"/>
      <c r="AH421" s="41"/>
      <c r="AI421" s="41"/>
      <c r="AJ421" s="41"/>
      <c r="AK421" s="41"/>
      <c r="AL421" s="41"/>
      <c r="BA421" s="1">
        <f t="shared" si="111"/>
        <v>0</v>
      </c>
      <c r="BB421" s="1">
        <f t="shared" si="112"/>
        <v>0</v>
      </c>
      <c r="BC421" s="1" t="str">
        <f t="shared" si="113"/>
        <v>No</v>
      </c>
      <c r="BD421" s="1">
        <f t="shared" si="114"/>
        <v>0</v>
      </c>
      <c r="BE421" s="1">
        <f t="shared" si="115"/>
        <v>0</v>
      </c>
      <c r="BF421" s="1">
        <f t="shared" si="116"/>
        <v>0</v>
      </c>
      <c r="BG421" s="1">
        <v>417</v>
      </c>
      <c r="BH421" s="1" t="e">
        <f t="shared" si="117"/>
        <v>#N/A</v>
      </c>
      <c r="BI421" s="1">
        <f t="shared" si="119"/>
        <v>2</v>
      </c>
      <c r="BJ421" s="1" t="e">
        <f t="shared" si="118"/>
        <v>#N/A</v>
      </c>
    </row>
    <row r="422" spans="1:62" x14ac:dyDescent="0.25">
      <c r="A422" s="1">
        <f t="shared" si="105"/>
        <v>1</v>
      </c>
      <c r="B422" s="1">
        <f>IF(YEAR(AD422)=$B$3,YEAR('Apartment Expenses'!AD422)&amp;" - "&amp;'Apartment Expenses'!AC422,0)</f>
        <v>0</v>
      </c>
      <c r="C422" s="1">
        <f t="shared" si="106"/>
        <v>0</v>
      </c>
      <c r="E422" s="1">
        <v>418</v>
      </c>
      <c r="F422" s="1">
        <f t="shared" si="107"/>
        <v>1</v>
      </c>
      <c r="G422" s="1">
        <f t="shared" si="103"/>
        <v>0</v>
      </c>
      <c r="H422" s="1">
        <f t="shared" si="104"/>
        <v>0</v>
      </c>
      <c r="J422" s="1" t="str">
        <f t="shared" si="108"/>
        <v>1900</v>
      </c>
      <c r="M422" s="1">
        <f>HLOOKUP('Expense History'!$AD$3,$P$4:$X$2004,ROW('Apartment Expenses'!L422)-3,0)</f>
        <v>0</v>
      </c>
      <c r="N422" s="1">
        <f>IF('Expense History'!$AD$3=Data!$G$4,'Apartment Expenses'!AE422,HLOOKUP('Expense History'!$AD$3,'Apartment Expenses'!$AE$4:$AL$2004,(ROW('Apartment Expenses'!M422)-3)))</f>
        <v>0</v>
      </c>
      <c r="O422" s="1" t="str">
        <f>IF($O$2="ALL",IF(VLOOKUP(AA422,'Expense History'!$AA$6:$AB$36,2,0)="x","include",0),IF(AND(VLOOKUP(AA422,'Expense History'!$AA$6:$AB$36,2,0)="x",AC422=$O$2),"include",0))</f>
        <v>include</v>
      </c>
      <c r="P422" s="1">
        <f>IF(O422="include",IF(AE422&gt;0,1+MAX(P423:P$2005),0),0)</f>
        <v>0</v>
      </c>
      <c r="Q422" s="1">
        <f>IF(AND(ISBLANK(AA421),AE421=0),0,(IF(MAX(Q423:Q$2005)&gt;0,0,ROW(R422))))</f>
        <v>0</v>
      </c>
      <c r="R422" s="1">
        <f>IF($O422="include",IF(AF422&gt;0,1+MAX(R423:R$2005),0),0)</f>
        <v>0</v>
      </c>
      <c r="S422" s="1">
        <f>IF($O422="include",IF(AG422&gt;0,1+MAX(S423:S$2005),0),0)</f>
        <v>0</v>
      </c>
      <c r="T422" s="1">
        <f>IF($O422="include",IF(AH422&gt;0,1+MAX(T423:T$2005),0),0)</f>
        <v>0</v>
      </c>
      <c r="U422" s="1">
        <f>IF($O422="include",IF(AI422&gt;0,1+MAX(U423:U$2005),0),0)</f>
        <v>0</v>
      </c>
      <c r="V422" s="1">
        <f>IF($O422="include",IF(AJ422&gt;0,1+MAX(V423:V$2005),0),0)</f>
        <v>0</v>
      </c>
      <c r="W422" s="1">
        <f>IF($O422="include",IF(AK422&gt;0,1+MAX(W423:W$2005),0),0)</f>
        <v>0</v>
      </c>
      <c r="X422" s="1">
        <f>IF($O422="include",IF(AL422&gt;0,1+MAX(X423:X$2005),0),0)</f>
        <v>0</v>
      </c>
      <c r="Y422" s="22" t="str">
        <f t="shared" si="109"/>
        <v xml:space="preserve">1 - </v>
      </c>
      <c r="AA422" s="42"/>
      <c r="AB422" s="43"/>
      <c r="AC422" s="43"/>
      <c r="AD422" s="44"/>
      <c r="AE422" s="11">
        <f t="shared" si="110"/>
        <v>0</v>
      </c>
      <c r="AF422" s="41"/>
      <c r="AG422" s="41"/>
      <c r="AH422" s="41"/>
      <c r="AI422" s="41"/>
      <c r="AJ422" s="41"/>
      <c r="AK422" s="41"/>
      <c r="AL422" s="41"/>
      <c r="BA422" s="1">
        <f t="shared" si="111"/>
        <v>0</v>
      </c>
      <c r="BB422" s="1">
        <f t="shared" si="112"/>
        <v>0</v>
      </c>
      <c r="BC422" s="1" t="str">
        <f t="shared" si="113"/>
        <v>No</v>
      </c>
      <c r="BD422" s="1">
        <f t="shared" si="114"/>
        <v>0</v>
      </c>
      <c r="BE422" s="1">
        <f t="shared" si="115"/>
        <v>0</v>
      </c>
      <c r="BF422" s="1">
        <f t="shared" si="116"/>
        <v>0</v>
      </c>
      <c r="BG422" s="1">
        <v>418</v>
      </c>
      <c r="BH422" s="1" t="e">
        <f t="shared" si="117"/>
        <v>#N/A</v>
      </c>
      <c r="BI422" s="1">
        <f t="shared" si="119"/>
        <v>2</v>
      </c>
      <c r="BJ422" s="1" t="e">
        <f t="shared" si="118"/>
        <v>#N/A</v>
      </c>
    </row>
    <row r="423" spans="1:62" x14ac:dyDescent="0.25">
      <c r="A423" s="1">
        <f t="shared" si="105"/>
        <v>1</v>
      </c>
      <c r="B423" s="1">
        <f>IF(YEAR(AD423)=$B$3,YEAR('Apartment Expenses'!AD423)&amp;" - "&amp;'Apartment Expenses'!AC423,0)</f>
        <v>0</v>
      </c>
      <c r="C423" s="1">
        <f t="shared" si="106"/>
        <v>0</v>
      </c>
      <c r="E423" s="1">
        <v>419</v>
      </c>
      <c r="F423" s="1">
        <f t="shared" si="107"/>
        <v>1</v>
      </c>
      <c r="G423" s="1">
        <f t="shared" si="103"/>
        <v>0</v>
      </c>
      <c r="H423" s="1">
        <f t="shared" si="104"/>
        <v>0</v>
      </c>
      <c r="J423" s="1" t="str">
        <f t="shared" si="108"/>
        <v>1900</v>
      </c>
      <c r="M423" s="1">
        <f>HLOOKUP('Expense History'!$AD$3,$P$4:$X$2004,ROW('Apartment Expenses'!L423)-3,0)</f>
        <v>0</v>
      </c>
      <c r="N423" s="1">
        <f>IF('Expense History'!$AD$3=Data!$G$4,'Apartment Expenses'!AE423,HLOOKUP('Expense History'!$AD$3,'Apartment Expenses'!$AE$4:$AL$2004,(ROW('Apartment Expenses'!M423)-3)))</f>
        <v>0</v>
      </c>
      <c r="O423" s="1" t="str">
        <f>IF($O$2="ALL",IF(VLOOKUP(AA423,'Expense History'!$AA$6:$AB$36,2,0)="x","include",0),IF(AND(VLOOKUP(AA423,'Expense History'!$AA$6:$AB$36,2,0)="x",AC423=$O$2),"include",0))</f>
        <v>include</v>
      </c>
      <c r="P423" s="1">
        <f>IF(O423="include",IF(AE423&gt;0,1+MAX(P424:P$2005),0),0)</f>
        <v>0</v>
      </c>
      <c r="Q423" s="1">
        <f>IF(AND(ISBLANK(AA422),AE422=0),0,(IF(MAX(Q424:Q$2005)&gt;0,0,ROW(R423))))</f>
        <v>0</v>
      </c>
      <c r="R423" s="1">
        <f>IF($O423="include",IF(AF423&gt;0,1+MAX(R424:R$2005),0),0)</f>
        <v>0</v>
      </c>
      <c r="S423" s="1">
        <f>IF($O423="include",IF(AG423&gt;0,1+MAX(S424:S$2005),0),0)</f>
        <v>0</v>
      </c>
      <c r="T423" s="1">
        <f>IF($O423="include",IF(AH423&gt;0,1+MAX(T424:T$2005),0),0)</f>
        <v>0</v>
      </c>
      <c r="U423" s="1">
        <f>IF($O423="include",IF(AI423&gt;0,1+MAX(U424:U$2005),0),0)</f>
        <v>0</v>
      </c>
      <c r="V423" s="1">
        <f>IF($O423="include",IF(AJ423&gt;0,1+MAX(V424:V$2005),0),0)</f>
        <v>0</v>
      </c>
      <c r="W423" s="1">
        <f>IF($O423="include",IF(AK423&gt;0,1+MAX(W424:W$2005),0),0)</f>
        <v>0</v>
      </c>
      <c r="X423" s="1">
        <f>IF($O423="include",IF(AL423&gt;0,1+MAX(X424:X$2005),0),0)</f>
        <v>0</v>
      </c>
      <c r="Y423" s="22" t="str">
        <f t="shared" si="109"/>
        <v xml:space="preserve">1 - </v>
      </c>
      <c r="AA423" s="42"/>
      <c r="AB423" s="43"/>
      <c r="AC423" s="43"/>
      <c r="AD423" s="44"/>
      <c r="AE423" s="11">
        <f t="shared" si="110"/>
        <v>0</v>
      </c>
      <c r="AF423" s="41"/>
      <c r="AG423" s="41"/>
      <c r="AH423" s="41"/>
      <c r="AI423" s="41"/>
      <c r="AJ423" s="41"/>
      <c r="AK423" s="41"/>
      <c r="AL423" s="41"/>
      <c r="BA423" s="1">
        <f t="shared" si="111"/>
        <v>0</v>
      </c>
      <c r="BB423" s="1">
        <f t="shared" si="112"/>
        <v>0</v>
      </c>
      <c r="BC423" s="1" t="str">
        <f t="shared" si="113"/>
        <v>No</v>
      </c>
      <c r="BD423" s="1">
        <f t="shared" si="114"/>
        <v>0</v>
      </c>
      <c r="BE423" s="1">
        <f t="shared" si="115"/>
        <v>0</v>
      </c>
      <c r="BF423" s="1">
        <f t="shared" si="116"/>
        <v>0</v>
      </c>
      <c r="BG423" s="1">
        <v>419</v>
      </c>
      <c r="BH423" s="1" t="e">
        <f t="shared" si="117"/>
        <v>#N/A</v>
      </c>
      <c r="BI423" s="1">
        <f t="shared" si="119"/>
        <v>2</v>
      </c>
      <c r="BJ423" s="1" t="e">
        <f t="shared" si="118"/>
        <v>#N/A</v>
      </c>
    </row>
    <row r="424" spans="1:62" x14ac:dyDescent="0.25">
      <c r="A424" s="1">
        <f t="shared" si="105"/>
        <v>1</v>
      </c>
      <c r="B424" s="1">
        <f>IF(YEAR(AD424)=$B$3,YEAR('Apartment Expenses'!AD424)&amp;" - "&amp;'Apartment Expenses'!AC424,0)</f>
        <v>0</v>
      </c>
      <c r="C424" s="1">
        <f t="shared" si="106"/>
        <v>0</v>
      </c>
      <c r="E424" s="1">
        <v>420</v>
      </c>
      <c r="F424" s="1">
        <f t="shared" si="107"/>
        <v>1</v>
      </c>
      <c r="G424" s="1">
        <f t="shared" si="103"/>
        <v>0</v>
      </c>
      <c r="H424" s="1">
        <f t="shared" si="104"/>
        <v>0</v>
      </c>
      <c r="J424" s="1" t="str">
        <f t="shared" si="108"/>
        <v>1900</v>
      </c>
      <c r="M424" s="1">
        <f>HLOOKUP('Expense History'!$AD$3,$P$4:$X$2004,ROW('Apartment Expenses'!L424)-3,0)</f>
        <v>0</v>
      </c>
      <c r="N424" s="1">
        <f>IF('Expense History'!$AD$3=Data!$G$4,'Apartment Expenses'!AE424,HLOOKUP('Expense History'!$AD$3,'Apartment Expenses'!$AE$4:$AL$2004,(ROW('Apartment Expenses'!M424)-3)))</f>
        <v>0</v>
      </c>
      <c r="O424" s="1" t="str">
        <f>IF($O$2="ALL",IF(VLOOKUP(AA424,'Expense History'!$AA$6:$AB$36,2,0)="x","include",0),IF(AND(VLOOKUP(AA424,'Expense History'!$AA$6:$AB$36,2,0)="x",AC424=$O$2),"include",0))</f>
        <v>include</v>
      </c>
      <c r="P424" s="1">
        <f>IF(O424="include",IF(AE424&gt;0,1+MAX(P425:P$2005),0),0)</f>
        <v>0</v>
      </c>
      <c r="Q424" s="1">
        <f>IF(AND(ISBLANK(AA423),AE423=0),0,(IF(MAX(Q425:Q$2005)&gt;0,0,ROW(R424))))</f>
        <v>0</v>
      </c>
      <c r="R424" s="1">
        <f>IF($O424="include",IF(AF424&gt;0,1+MAX(R425:R$2005),0),0)</f>
        <v>0</v>
      </c>
      <c r="S424" s="1">
        <f>IF($O424="include",IF(AG424&gt;0,1+MAX(S425:S$2005),0),0)</f>
        <v>0</v>
      </c>
      <c r="T424" s="1">
        <f>IF($O424="include",IF(AH424&gt;0,1+MAX(T425:T$2005),0),0)</f>
        <v>0</v>
      </c>
      <c r="U424" s="1">
        <f>IF($O424="include",IF(AI424&gt;0,1+MAX(U425:U$2005),0),0)</f>
        <v>0</v>
      </c>
      <c r="V424" s="1">
        <f>IF($O424="include",IF(AJ424&gt;0,1+MAX(V425:V$2005),0),0)</f>
        <v>0</v>
      </c>
      <c r="W424" s="1">
        <f>IF($O424="include",IF(AK424&gt;0,1+MAX(W425:W$2005),0),0)</f>
        <v>0</v>
      </c>
      <c r="X424" s="1">
        <f>IF($O424="include",IF(AL424&gt;0,1+MAX(X425:X$2005),0),0)</f>
        <v>0</v>
      </c>
      <c r="Y424" s="22" t="str">
        <f t="shared" si="109"/>
        <v xml:space="preserve">1 - </v>
      </c>
      <c r="AA424" s="42"/>
      <c r="AB424" s="43"/>
      <c r="AC424" s="43"/>
      <c r="AD424" s="44"/>
      <c r="AE424" s="11">
        <f t="shared" si="110"/>
        <v>0</v>
      </c>
      <c r="AF424" s="41"/>
      <c r="AG424" s="41"/>
      <c r="AH424" s="41"/>
      <c r="AI424" s="41"/>
      <c r="AJ424" s="41"/>
      <c r="AK424" s="41"/>
      <c r="AL424" s="41"/>
      <c r="BA424" s="1">
        <f t="shared" si="111"/>
        <v>0</v>
      </c>
      <c r="BB424" s="1">
        <f t="shared" si="112"/>
        <v>0</v>
      </c>
      <c r="BC424" s="1" t="str">
        <f t="shared" si="113"/>
        <v>No</v>
      </c>
      <c r="BD424" s="1">
        <f t="shared" si="114"/>
        <v>0</v>
      </c>
      <c r="BE424" s="1">
        <f t="shared" si="115"/>
        <v>0</v>
      </c>
      <c r="BF424" s="1">
        <f t="shared" si="116"/>
        <v>0</v>
      </c>
      <c r="BG424" s="1">
        <v>420</v>
      </c>
      <c r="BH424" s="1" t="e">
        <f t="shared" si="117"/>
        <v>#N/A</v>
      </c>
      <c r="BI424" s="1">
        <f t="shared" si="119"/>
        <v>2</v>
      </c>
      <c r="BJ424" s="1" t="e">
        <f t="shared" si="118"/>
        <v>#N/A</v>
      </c>
    </row>
    <row r="425" spans="1:62" x14ac:dyDescent="0.25">
      <c r="A425" s="1">
        <f t="shared" si="105"/>
        <v>1</v>
      </c>
      <c r="B425" s="1">
        <f>IF(YEAR(AD425)=$B$3,YEAR('Apartment Expenses'!AD425)&amp;" - "&amp;'Apartment Expenses'!AC425,0)</f>
        <v>0</v>
      </c>
      <c r="C425" s="1">
        <f t="shared" si="106"/>
        <v>0</v>
      </c>
      <c r="E425" s="1">
        <v>421</v>
      </c>
      <c r="F425" s="1">
        <f t="shared" si="107"/>
        <v>1</v>
      </c>
      <c r="G425" s="1">
        <f t="shared" si="103"/>
        <v>0</v>
      </c>
      <c r="H425" s="1">
        <f t="shared" si="104"/>
        <v>0</v>
      </c>
      <c r="J425" s="1" t="str">
        <f t="shared" si="108"/>
        <v>1900</v>
      </c>
      <c r="M425" s="1">
        <f>HLOOKUP('Expense History'!$AD$3,$P$4:$X$2004,ROW('Apartment Expenses'!L425)-3,0)</f>
        <v>0</v>
      </c>
      <c r="N425" s="1">
        <f>IF('Expense History'!$AD$3=Data!$G$4,'Apartment Expenses'!AE425,HLOOKUP('Expense History'!$AD$3,'Apartment Expenses'!$AE$4:$AL$2004,(ROW('Apartment Expenses'!M425)-3)))</f>
        <v>0</v>
      </c>
      <c r="O425" s="1" t="str">
        <f>IF($O$2="ALL",IF(VLOOKUP(AA425,'Expense History'!$AA$6:$AB$36,2,0)="x","include",0),IF(AND(VLOOKUP(AA425,'Expense History'!$AA$6:$AB$36,2,0)="x",AC425=$O$2),"include",0))</f>
        <v>include</v>
      </c>
      <c r="P425" s="1">
        <f>IF(O425="include",IF(AE425&gt;0,1+MAX(P426:P$2005),0),0)</f>
        <v>0</v>
      </c>
      <c r="Q425" s="1">
        <f>IF(AND(ISBLANK(AA424),AE424=0),0,(IF(MAX(Q426:Q$2005)&gt;0,0,ROW(R425))))</f>
        <v>0</v>
      </c>
      <c r="R425" s="1">
        <f>IF($O425="include",IF(AF425&gt;0,1+MAX(R426:R$2005),0),0)</f>
        <v>0</v>
      </c>
      <c r="S425" s="1">
        <f>IF($O425="include",IF(AG425&gt;0,1+MAX(S426:S$2005),0),0)</f>
        <v>0</v>
      </c>
      <c r="T425" s="1">
        <f>IF($O425="include",IF(AH425&gt;0,1+MAX(T426:T$2005),0),0)</f>
        <v>0</v>
      </c>
      <c r="U425" s="1">
        <f>IF($O425="include",IF(AI425&gt;0,1+MAX(U426:U$2005),0),0)</f>
        <v>0</v>
      </c>
      <c r="V425" s="1">
        <f>IF($O425="include",IF(AJ425&gt;0,1+MAX(V426:V$2005),0),0)</f>
        <v>0</v>
      </c>
      <c r="W425" s="1">
        <f>IF($O425="include",IF(AK425&gt;0,1+MAX(W426:W$2005),0),0)</f>
        <v>0</v>
      </c>
      <c r="X425" s="1">
        <f>IF($O425="include",IF(AL425&gt;0,1+MAX(X426:X$2005),0),0)</f>
        <v>0</v>
      </c>
      <c r="Y425" s="22" t="str">
        <f t="shared" si="109"/>
        <v xml:space="preserve">1 - </v>
      </c>
      <c r="AA425" s="42"/>
      <c r="AB425" s="43"/>
      <c r="AC425" s="43"/>
      <c r="AD425" s="44"/>
      <c r="AE425" s="11">
        <f t="shared" si="110"/>
        <v>0</v>
      </c>
      <c r="AF425" s="41"/>
      <c r="AG425" s="41"/>
      <c r="AH425" s="41"/>
      <c r="AI425" s="41"/>
      <c r="AJ425" s="41"/>
      <c r="AK425" s="41"/>
      <c r="AL425" s="41"/>
      <c r="BA425" s="1">
        <f t="shared" si="111"/>
        <v>0</v>
      </c>
      <c r="BB425" s="1">
        <f t="shared" si="112"/>
        <v>0</v>
      </c>
      <c r="BC425" s="1" t="str">
        <f t="shared" si="113"/>
        <v>No</v>
      </c>
      <c r="BD425" s="1">
        <f t="shared" si="114"/>
        <v>0</v>
      </c>
      <c r="BE425" s="1">
        <f t="shared" si="115"/>
        <v>0</v>
      </c>
      <c r="BF425" s="1">
        <f t="shared" si="116"/>
        <v>0</v>
      </c>
      <c r="BG425" s="1">
        <v>421</v>
      </c>
      <c r="BH425" s="1" t="e">
        <f t="shared" si="117"/>
        <v>#N/A</v>
      </c>
      <c r="BI425" s="1">
        <f t="shared" si="119"/>
        <v>2</v>
      </c>
      <c r="BJ425" s="1" t="e">
        <f t="shared" si="118"/>
        <v>#N/A</v>
      </c>
    </row>
    <row r="426" spans="1:62" x14ac:dyDescent="0.25">
      <c r="A426" s="1">
        <f t="shared" si="105"/>
        <v>1</v>
      </c>
      <c r="B426" s="1">
        <f>IF(YEAR(AD426)=$B$3,YEAR('Apartment Expenses'!AD426)&amp;" - "&amp;'Apartment Expenses'!AC426,0)</f>
        <v>0</v>
      </c>
      <c r="C426" s="1">
        <f t="shared" si="106"/>
        <v>0</v>
      </c>
      <c r="E426" s="1">
        <v>422</v>
      </c>
      <c r="F426" s="1">
        <f t="shared" si="107"/>
        <v>1</v>
      </c>
      <c r="G426" s="1">
        <f t="shared" si="103"/>
        <v>0</v>
      </c>
      <c r="H426" s="1">
        <f t="shared" si="104"/>
        <v>0</v>
      </c>
      <c r="J426" s="1" t="str">
        <f t="shared" si="108"/>
        <v>1900</v>
      </c>
      <c r="M426" s="1">
        <f>HLOOKUP('Expense History'!$AD$3,$P$4:$X$2004,ROW('Apartment Expenses'!L426)-3,0)</f>
        <v>0</v>
      </c>
      <c r="N426" s="1">
        <f>IF('Expense History'!$AD$3=Data!$G$4,'Apartment Expenses'!AE426,HLOOKUP('Expense History'!$AD$3,'Apartment Expenses'!$AE$4:$AL$2004,(ROW('Apartment Expenses'!M426)-3)))</f>
        <v>0</v>
      </c>
      <c r="O426" s="1" t="str">
        <f>IF($O$2="ALL",IF(VLOOKUP(AA426,'Expense History'!$AA$6:$AB$36,2,0)="x","include",0),IF(AND(VLOOKUP(AA426,'Expense History'!$AA$6:$AB$36,2,0)="x",AC426=$O$2),"include",0))</f>
        <v>include</v>
      </c>
      <c r="P426" s="1">
        <f>IF(O426="include",IF(AE426&gt;0,1+MAX(P427:P$2005),0),0)</f>
        <v>0</v>
      </c>
      <c r="Q426" s="1">
        <f>IF(AND(ISBLANK(AA425),AE425=0),0,(IF(MAX(Q427:Q$2005)&gt;0,0,ROW(R426))))</f>
        <v>0</v>
      </c>
      <c r="R426" s="1">
        <f>IF($O426="include",IF(AF426&gt;0,1+MAX(R427:R$2005),0),0)</f>
        <v>0</v>
      </c>
      <c r="S426" s="1">
        <f>IF($O426="include",IF(AG426&gt;0,1+MAX(S427:S$2005),0),0)</f>
        <v>0</v>
      </c>
      <c r="T426" s="1">
        <f>IF($O426="include",IF(AH426&gt;0,1+MAX(T427:T$2005),0),0)</f>
        <v>0</v>
      </c>
      <c r="U426" s="1">
        <f>IF($O426="include",IF(AI426&gt;0,1+MAX(U427:U$2005),0),0)</f>
        <v>0</v>
      </c>
      <c r="V426" s="1">
        <f>IF($O426="include",IF(AJ426&gt;0,1+MAX(V427:V$2005),0),0)</f>
        <v>0</v>
      </c>
      <c r="W426" s="1">
        <f>IF($O426="include",IF(AK426&gt;0,1+MAX(W427:W$2005),0),0)</f>
        <v>0</v>
      </c>
      <c r="X426" s="1">
        <f>IF($O426="include",IF(AL426&gt;0,1+MAX(X427:X$2005),0),0)</f>
        <v>0</v>
      </c>
      <c r="Y426" s="22" t="str">
        <f t="shared" si="109"/>
        <v xml:space="preserve">1 - </v>
      </c>
      <c r="AA426" s="42"/>
      <c r="AB426" s="43"/>
      <c r="AC426" s="43"/>
      <c r="AD426" s="44"/>
      <c r="AE426" s="11">
        <f t="shared" si="110"/>
        <v>0</v>
      </c>
      <c r="AF426" s="41"/>
      <c r="AG426" s="41"/>
      <c r="AH426" s="41"/>
      <c r="AI426" s="41"/>
      <c r="AJ426" s="41"/>
      <c r="AK426" s="41"/>
      <c r="AL426" s="41"/>
      <c r="BA426" s="1">
        <f t="shared" si="111"/>
        <v>0</v>
      </c>
      <c r="BB426" s="1">
        <f t="shared" si="112"/>
        <v>0</v>
      </c>
      <c r="BC426" s="1" t="str">
        <f t="shared" si="113"/>
        <v>No</v>
      </c>
      <c r="BD426" s="1">
        <f t="shared" si="114"/>
        <v>0</v>
      </c>
      <c r="BE426" s="1">
        <f t="shared" si="115"/>
        <v>0</v>
      </c>
      <c r="BF426" s="1">
        <f t="shared" si="116"/>
        <v>0</v>
      </c>
      <c r="BG426" s="1">
        <v>422</v>
      </c>
      <c r="BH426" s="1" t="e">
        <f t="shared" si="117"/>
        <v>#N/A</v>
      </c>
      <c r="BI426" s="1">
        <f t="shared" si="119"/>
        <v>2</v>
      </c>
      <c r="BJ426" s="1" t="e">
        <f t="shared" si="118"/>
        <v>#N/A</v>
      </c>
    </row>
    <row r="427" spans="1:62" x14ac:dyDescent="0.25">
      <c r="A427" s="1">
        <f t="shared" si="105"/>
        <v>1</v>
      </c>
      <c r="B427" s="1">
        <f>IF(YEAR(AD427)=$B$3,YEAR('Apartment Expenses'!AD427)&amp;" - "&amp;'Apartment Expenses'!AC427,0)</f>
        <v>0</v>
      </c>
      <c r="C427" s="1">
        <f t="shared" si="106"/>
        <v>0</v>
      </c>
      <c r="E427" s="1">
        <v>423</v>
      </c>
      <c r="F427" s="1">
        <f t="shared" si="107"/>
        <v>1</v>
      </c>
      <c r="G427" s="1">
        <f t="shared" si="103"/>
        <v>0</v>
      </c>
      <c r="H427" s="1">
        <f t="shared" si="104"/>
        <v>0</v>
      </c>
      <c r="J427" s="1" t="str">
        <f t="shared" si="108"/>
        <v>1900</v>
      </c>
      <c r="M427" s="1">
        <f>HLOOKUP('Expense History'!$AD$3,$P$4:$X$2004,ROW('Apartment Expenses'!L427)-3,0)</f>
        <v>0</v>
      </c>
      <c r="N427" s="1">
        <f>IF('Expense History'!$AD$3=Data!$G$4,'Apartment Expenses'!AE427,HLOOKUP('Expense History'!$AD$3,'Apartment Expenses'!$AE$4:$AL$2004,(ROW('Apartment Expenses'!M427)-3)))</f>
        <v>0</v>
      </c>
      <c r="O427" s="1" t="str">
        <f>IF($O$2="ALL",IF(VLOOKUP(AA427,'Expense History'!$AA$6:$AB$36,2,0)="x","include",0),IF(AND(VLOOKUP(AA427,'Expense History'!$AA$6:$AB$36,2,0)="x",AC427=$O$2),"include",0))</f>
        <v>include</v>
      </c>
      <c r="P427" s="1">
        <f>IF(O427="include",IF(AE427&gt;0,1+MAX(P428:P$2005),0),0)</f>
        <v>0</v>
      </c>
      <c r="Q427" s="1">
        <f>IF(AND(ISBLANK(AA426),AE426=0),0,(IF(MAX(Q428:Q$2005)&gt;0,0,ROW(R427))))</f>
        <v>0</v>
      </c>
      <c r="R427" s="1">
        <f>IF($O427="include",IF(AF427&gt;0,1+MAX(R428:R$2005),0),0)</f>
        <v>0</v>
      </c>
      <c r="S427" s="1">
        <f>IF($O427="include",IF(AG427&gt;0,1+MAX(S428:S$2005),0),0)</f>
        <v>0</v>
      </c>
      <c r="T427" s="1">
        <f>IF($O427="include",IF(AH427&gt;0,1+MAX(T428:T$2005),0),0)</f>
        <v>0</v>
      </c>
      <c r="U427" s="1">
        <f>IF($O427="include",IF(AI427&gt;0,1+MAX(U428:U$2005),0),0)</f>
        <v>0</v>
      </c>
      <c r="V427" s="1">
        <f>IF($O427="include",IF(AJ427&gt;0,1+MAX(V428:V$2005),0),0)</f>
        <v>0</v>
      </c>
      <c r="W427" s="1">
        <f>IF($O427="include",IF(AK427&gt;0,1+MAX(W428:W$2005),0),0)</f>
        <v>0</v>
      </c>
      <c r="X427" s="1">
        <f>IF($O427="include",IF(AL427&gt;0,1+MAX(X428:X$2005),0),0)</f>
        <v>0</v>
      </c>
      <c r="Y427" s="22" t="str">
        <f t="shared" si="109"/>
        <v xml:space="preserve">1 - </v>
      </c>
      <c r="AA427" s="42"/>
      <c r="AB427" s="43"/>
      <c r="AC427" s="43"/>
      <c r="AD427" s="44"/>
      <c r="AE427" s="11">
        <f t="shared" si="110"/>
        <v>0</v>
      </c>
      <c r="AF427" s="41"/>
      <c r="AG427" s="41"/>
      <c r="AH427" s="41"/>
      <c r="AI427" s="41"/>
      <c r="AJ427" s="41"/>
      <c r="AK427" s="41"/>
      <c r="AL427" s="41"/>
      <c r="BA427" s="1">
        <f t="shared" si="111"/>
        <v>0</v>
      </c>
      <c r="BB427" s="1">
        <f t="shared" si="112"/>
        <v>0</v>
      </c>
      <c r="BC427" s="1" t="str">
        <f t="shared" si="113"/>
        <v>No</v>
      </c>
      <c r="BD427" s="1">
        <f t="shared" si="114"/>
        <v>0</v>
      </c>
      <c r="BE427" s="1">
        <f t="shared" si="115"/>
        <v>0</v>
      </c>
      <c r="BF427" s="1">
        <f t="shared" si="116"/>
        <v>0</v>
      </c>
      <c r="BG427" s="1">
        <v>423</v>
      </c>
      <c r="BH427" s="1" t="e">
        <f t="shared" si="117"/>
        <v>#N/A</v>
      </c>
      <c r="BI427" s="1">
        <f t="shared" si="119"/>
        <v>2</v>
      </c>
      <c r="BJ427" s="1" t="e">
        <f t="shared" si="118"/>
        <v>#N/A</v>
      </c>
    </row>
    <row r="428" spans="1:62" x14ac:dyDescent="0.25">
      <c r="A428" s="1">
        <f t="shared" si="105"/>
        <v>1</v>
      </c>
      <c r="B428" s="1">
        <f>IF(YEAR(AD428)=$B$3,YEAR('Apartment Expenses'!AD428)&amp;" - "&amp;'Apartment Expenses'!AC428,0)</f>
        <v>0</v>
      </c>
      <c r="C428" s="1">
        <f t="shared" si="106"/>
        <v>0</v>
      </c>
      <c r="E428" s="1">
        <v>424</v>
      </c>
      <c r="F428" s="1">
        <f t="shared" si="107"/>
        <v>1</v>
      </c>
      <c r="G428" s="1">
        <f t="shared" si="103"/>
        <v>0</v>
      </c>
      <c r="H428" s="1">
        <f t="shared" si="104"/>
        <v>0</v>
      </c>
      <c r="J428" s="1" t="str">
        <f t="shared" si="108"/>
        <v>1900</v>
      </c>
      <c r="M428" s="1">
        <f>HLOOKUP('Expense History'!$AD$3,$P$4:$X$2004,ROW('Apartment Expenses'!L428)-3,0)</f>
        <v>0</v>
      </c>
      <c r="N428" s="1">
        <f>IF('Expense History'!$AD$3=Data!$G$4,'Apartment Expenses'!AE428,HLOOKUP('Expense History'!$AD$3,'Apartment Expenses'!$AE$4:$AL$2004,(ROW('Apartment Expenses'!M428)-3)))</f>
        <v>0</v>
      </c>
      <c r="O428" s="1" t="str">
        <f>IF($O$2="ALL",IF(VLOOKUP(AA428,'Expense History'!$AA$6:$AB$36,2,0)="x","include",0),IF(AND(VLOOKUP(AA428,'Expense History'!$AA$6:$AB$36,2,0)="x",AC428=$O$2),"include",0))</f>
        <v>include</v>
      </c>
      <c r="P428" s="1">
        <f>IF(O428="include",IF(AE428&gt;0,1+MAX(P429:P$2005),0),0)</f>
        <v>0</v>
      </c>
      <c r="Q428" s="1">
        <f>IF(AND(ISBLANK(AA427),AE427=0),0,(IF(MAX(Q429:Q$2005)&gt;0,0,ROW(R428))))</f>
        <v>0</v>
      </c>
      <c r="R428" s="1">
        <f>IF($O428="include",IF(AF428&gt;0,1+MAX(R429:R$2005),0),0)</f>
        <v>0</v>
      </c>
      <c r="S428" s="1">
        <f>IF($O428="include",IF(AG428&gt;0,1+MAX(S429:S$2005),0),0)</f>
        <v>0</v>
      </c>
      <c r="T428" s="1">
        <f>IF($O428="include",IF(AH428&gt;0,1+MAX(T429:T$2005),0),0)</f>
        <v>0</v>
      </c>
      <c r="U428" s="1">
        <f>IF($O428="include",IF(AI428&gt;0,1+MAX(U429:U$2005),0),0)</f>
        <v>0</v>
      </c>
      <c r="V428" s="1">
        <f>IF($O428="include",IF(AJ428&gt;0,1+MAX(V429:V$2005),0),0)</f>
        <v>0</v>
      </c>
      <c r="W428" s="1">
        <f>IF($O428="include",IF(AK428&gt;0,1+MAX(W429:W$2005),0),0)</f>
        <v>0</v>
      </c>
      <c r="X428" s="1">
        <f>IF($O428="include",IF(AL428&gt;0,1+MAX(X429:X$2005),0),0)</f>
        <v>0</v>
      </c>
      <c r="Y428" s="22" t="str">
        <f t="shared" si="109"/>
        <v xml:space="preserve">1 - </v>
      </c>
      <c r="AA428" s="42"/>
      <c r="AB428" s="43"/>
      <c r="AC428" s="43"/>
      <c r="AD428" s="44"/>
      <c r="AE428" s="11">
        <f t="shared" si="110"/>
        <v>0</v>
      </c>
      <c r="AF428" s="41"/>
      <c r="AG428" s="41"/>
      <c r="AH428" s="41"/>
      <c r="AI428" s="41"/>
      <c r="AJ428" s="41"/>
      <c r="AK428" s="41"/>
      <c r="AL428" s="41"/>
      <c r="BA428" s="1">
        <f t="shared" si="111"/>
        <v>0</v>
      </c>
      <c r="BB428" s="1">
        <f t="shared" si="112"/>
        <v>0</v>
      </c>
      <c r="BC428" s="1" t="str">
        <f t="shared" si="113"/>
        <v>No</v>
      </c>
      <c r="BD428" s="1">
        <f t="shared" si="114"/>
        <v>0</v>
      </c>
      <c r="BE428" s="1">
        <f t="shared" si="115"/>
        <v>0</v>
      </c>
      <c r="BF428" s="1">
        <f t="shared" si="116"/>
        <v>0</v>
      </c>
      <c r="BG428" s="1">
        <v>424</v>
      </c>
      <c r="BH428" s="1" t="e">
        <f t="shared" si="117"/>
        <v>#N/A</v>
      </c>
      <c r="BI428" s="1">
        <f t="shared" si="119"/>
        <v>2</v>
      </c>
      <c r="BJ428" s="1" t="e">
        <f t="shared" si="118"/>
        <v>#N/A</v>
      </c>
    </row>
    <row r="429" spans="1:62" x14ac:dyDescent="0.25">
      <c r="A429" s="1">
        <f t="shared" si="105"/>
        <v>1</v>
      </c>
      <c r="B429" s="1">
        <f>IF(YEAR(AD429)=$B$3,YEAR('Apartment Expenses'!AD429)&amp;" - "&amp;'Apartment Expenses'!AC429,0)</f>
        <v>0</v>
      </c>
      <c r="C429" s="1">
        <f t="shared" si="106"/>
        <v>0</v>
      </c>
      <c r="E429" s="1">
        <v>425</v>
      </c>
      <c r="F429" s="1">
        <f t="shared" si="107"/>
        <v>1</v>
      </c>
      <c r="G429" s="1">
        <f t="shared" si="103"/>
        <v>0</v>
      </c>
      <c r="H429" s="1">
        <f t="shared" si="104"/>
        <v>0</v>
      </c>
      <c r="J429" s="1" t="str">
        <f t="shared" si="108"/>
        <v>1900</v>
      </c>
      <c r="M429" s="1">
        <f>HLOOKUP('Expense History'!$AD$3,$P$4:$X$2004,ROW('Apartment Expenses'!L429)-3,0)</f>
        <v>0</v>
      </c>
      <c r="N429" s="1">
        <f>IF('Expense History'!$AD$3=Data!$G$4,'Apartment Expenses'!AE429,HLOOKUP('Expense History'!$AD$3,'Apartment Expenses'!$AE$4:$AL$2004,(ROW('Apartment Expenses'!M429)-3)))</f>
        <v>0</v>
      </c>
      <c r="O429" s="1" t="str">
        <f>IF($O$2="ALL",IF(VLOOKUP(AA429,'Expense History'!$AA$6:$AB$36,2,0)="x","include",0),IF(AND(VLOOKUP(AA429,'Expense History'!$AA$6:$AB$36,2,0)="x",AC429=$O$2),"include",0))</f>
        <v>include</v>
      </c>
      <c r="P429" s="1">
        <f>IF(O429="include",IF(AE429&gt;0,1+MAX(P430:P$2005),0),0)</f>
        <v>0</v>
      </c>
      <c r="Q429" s="1">
        <f>IF(AND(ISBLANK(AA428),AE428=0),0,(IF(MAX(Q430:Q$2005)&gt;0,0,ROW(R429))))</f>
        <v>0</v>
      </c>
      <c r="R429" s="1">
        <f>IF($O429="include",IF(AF429&gt;0,1+MAX(R430:R$2005),0),0)</f>
        <v>0</v>
      </c>
      <c r="S429" s="1">
        <f>IF($O429="include",IF(AG429&gt;0,1+MAX(S430:S$2005),0),0)</f>
        <v>0</v>
      </c>
      <c r="T429" s="1">
        <f>IF($O429="include",IF(AH429&gt;0,1+MAX(T430:T$2005),0),0)</f>
        <v>0</v>
      </c>
      <c r="U429" s="1">
        <f>IF($O429="include",IF(AI429&gt;0,1+MAX(U430:U$2005),0),0)</f>
        <v>0</v>
      </c>
      <c r="V429" s="1">
        <f>IF($O429="include",IF(AJ429&gt;0,1+MAX(V430:V$2005),0),0)</f>
        <v>0</v>
      </c>
      <c r="W429" s="1">
        <f>IF($O429="include",IF(AK429&gt;0,1+MAX(W430:W$2005),0),0)</f>
        <v>0</v>
      </c>
      <c r="X429" s="1">
        <f>IF($O429="include",IF(AL429&gt;0,1+MAX(X430:X$2005),0),0)</f>
        <v>0</v>
      </c>
      <c r="Y429" s="22" t="str">
        <f t="shared" si="109"/>
        <v xml:space="preserve">1 - </v>
      </c>
      <c r="AA429" s="42"/>
      <c r="AB429" s="43"/>
      <c r="AC429" s="43"/>
      <c r="AD429" s="44"/>
      <c r="AE429" s="11">
        <f t="shared" si="110"/>
        <v>0</v>
      </c>
      <c r="AF429" s="41"/>
      <c r="AG429" s="41"/>
      <c r="AH429" s="41"/>
      <c r="AI429" s="41"/>
      <c r="AJ429" s="41"/>
      <c r="AK429" s="41"/>
      <c r="AL429" s="41"/>
      <c r="BA429" s="1">
        <f t="shared" si="111"/>
        <v>0</v>
      </c>
      <c r="BB429" s="1">
        <f t="shared" si="112"/>
        <v>0</v>
      </c>
      <c r="BC429" s="1" t="str">
        <f t="shared" si="113"/>
        <v>No</v>
      </c>
      <c r="BD429" s="1">
        <f t="shared" si="114"/>
        <v>0</v>
      </c>
      <c r="BE429" s="1">
        <f t="shared" si="115"/>
        <v>0</v>
      </c>
      <c r="BF429" s="1">
        <f t="shared" si="116"/>
        <v>0</v>
      </c>
      <c r="BG429" s="1">
        <v>425</v>
      </c>
      <c r="BH429" s="1" t="e">
        <f t="shared" si="117"/>
        <v>#N/A</v>
      </c>
      <c r="BI429" s="1">
        <f t="shared" si="119"/>
        <v>2</v>
      </c>
      <c r="BJ429" s="1" t="e">
        <f t="shared" si="118"/>
        <v>#N/A</v>
      </c>
    </row>
    <row r="430" spans="1:62" x14ac:dyDescent="0.25">
      <c r="A430" s="1">
        <f t="shared" si="105"/>
        <v>1</v>
      </c>
      <c r="B430" s="1">
        <f>IF(YEAR(AD430)=$B$3,YEAR('Apartment Expenses'!AD430)&amp;" - "&amp;'Apartment Expenses'!AC430,0)</f>
        <v>0</v>
      </c>
      <c r="C430" s="1">
        <f t="shared" si="106"/>
        <v>0</v>
      </c>
      <c r="E430" s="1">
        <v>426</v>
      </c>
      <c r="F430" s="1">
        <f t="shared" si="107"/>
        <v>1</v>
      </c>
      <c r="G430" s="1">
        <f t="shared" si="103"/>
        <v>0</v>
      </c>
      <c r="H430" s="1">
        <f t="shared" si="104"/>
        <v>0</v>
      </c>
      <c r="J430" s="1" t="str">
        <f t="shared" si="108"/>
        <v>1900</v>
      </c>
      <c r="M430" s="1">
        <f>HLOOKUP('Expense History'!$AD$3,$P$4:$X$2004,ROW('Apartment Expenses'!L430)-3,0)</f>
        <v>0</v>
      </c>
      <c r="N430" s="1">
        <f>IF('Expense History'!$AD$3=Data!$G$4,'Apartment Expenses'!AE430,HLOOKUP('Expense History'!$AD$3,'Apartment Expenses'!$AE$4:$AL$2004,(ROW('Apartment Expenses'!M430)-3)))</f>
        <v>0</v>
      </c>
      <c r="O430" s="1" t="str">
        <f>IF($O$2="ALL",IF(VLOOKUP(AA430,'Expense History'!$AA$6:$AB$36,2,0)="x","include",0),IF(AND(VLOOKUP(AA430,'Expense History'!$AA$6:$AB$36,2,0)="x",AC430=$O$2),"include",0))</f>
        <v>include</v>
      </c>
      <c r="P430" s="1">
        <f>IF(O430="include",IF(AE430&gt;0,1+MAX(P431:P$2005),0),0)</f>
        <v>0</v>
      </c>
      <c r="Q430" s="1">
        <f>IF(AND(ISBLANK(AA429),AE429=0),0,(IF(MAX(Q431:Q$2005)&gt;0,0,ROW(R430))))</f>
        <v>0</v>
      </c>
      <c r="R430" s="1">
        <f>IF($O430="include",IF(AF430&gt;0,1+MAX(R431:R$2005),0),0)</f>
        <v>0</v>
      </c>
      <c r="S430" s="1">
        <f>IF($O430="include",IF(AG430&gt;0,1+MAX(S431:S$2005),0),0)</f>
        <v>0</v>
      </c>
      <c r="T430" s="1">
        <f>IF($O430="include",IF(AH430&gt;0,1+MAX(T431:T$2005),0),0)</f>
        <v>0</v>
      </c>
      <c r="U430" s="1">
        <f>IF($O430="include",IF(AI430&gt;0,1+MAX(U431:U$2005),0),0)</f>
        <v>0</v>
      </c>
      <c r="V430" s="1">
        <f>IF($O430="include",IF(AJ430&gt;0,1+MAX(V431:V$2005),0),0)</f>
        <v>0</v>
      </c>
      <c r="W430" s="1">
        <f>IF($O430="include",IF(AK430&gt;0,1+MAX(W431:W$2005),0),0)</f>
        <v>0</v>
      </c>
      <c r="X430" s="1">
        <f>IF($O430="include",IF(AL430&gt;0,1+MAX(X431:X$2005),0),0)</f>
        <v>0</v>
      </c>
      <c r="Y430" s="22" t="str">
        <f t="shared" si="109"/>
        <v xml:space="preserve">1 - </v>
      </c>
      <c r="AA430" s="42"/>
      <c r="AB430" s="43"/>
      <c r="AC430" s="43"/>
      <c r="AD430" s="44"/>
      <c r="AE430" s="11">
        <f t="shared" si="110"/>
        <v>0</v>
      </c>
      <c r="AF430" s="41"/>
      <c r="AG430" s="41"/>
      <c r="AH430" s="41"/>
      <c r="AI430" s="41"/>
      <c r="AJ430" s="41"/>
      <c r="AK430" s="41"/>
      <c r="AL430" s="41"/>
      <c r="BA430" s="1">
        <f t="shared" si="111"/>
        <v>0</v>
      </c>
      <c r="BB430" s="1">
        <f t="shared" si="112"/>
        <v>0</v>
      </c>
      <c r="BC430" s="1" t="str">
        <f t="shared" si="113"/>
        <v>No</v>
      </c>
      <c r="BD430" s="1">
        <f t="shared" si="114"/>
        <v>0</v>
      </c>
      <c r="BE430" s="1">
        <f t="shared" si="115"/>
        <v>0</v>
      </c>
      <c r="BF430" s="1">
        <f t="shared" si="116"/>
        <v>0</v>
      </c>
      <c r="BG430" s="1">
        <v>426</v>
      </c>
      <c r="BH430" s="1" t="e">
        <f t="shared" si="117"/>
        <v>#N/A</v>
      </c>
      <c r="BI430" s="1">
        <f t="shared" si="119"/>
        <v>2</v>
      </c>
      <c r="BJ430" s="1" t="e">
        <f t="shared" si="118"/>
        <v>#N/A</v>
      </c>
    </row>
    <row r="431" spans="1:62" x14ac:dyDescent="0.25">
      <c r="A431" s="1">
        <f t="shared" si="105"/>
        <v>1</v>
      </c>
      <c r="B431" s="1">
        <f>IF(YEAR(AD431)=$B$3,YEAR('Apartment Expenses'!AD431)&amp;" - "&amp;'Apartment Expenses'!AC431,0)</f>
        <v>0</v>
      </c>
      <c r="C431" s="1">
        <f t="shared" si="106"/>
        <v>0</v>
      </c>
      <c r="E431" s="1">
        <v>427</v>
      </c>
      <c r="F431" s="1">
        <f t="shared" si="107"/>
        <v>1</v>
      </c>
      <c r="G431" s="1">
        <f t="shared" si="103"/>
        <v>0</v>
      </c>
      <c r="H431" s="1">
        <f t="shared" si="104"/>
        <v>0</v>
      </c>
      <c r="J431" s="1" t="str">
        <f t="shared" si="108"/>
        <v>1900</v>
      </c>
      <c r="M431" s="1">
        <f>HLOOKUP('Expense History'!$AD$3,$P$4:$X$2004,ROW('Apartment Expenses'!L431)-3,0)</f>
        <v>0</v>
      </c>
      <c r="N431" s="1">
        <f>IF('Expense History'!$AD$3=Data!$G$4,'Apartment Expenses'!AE431,HLOOKUP('Expense History'!$AD$3,'Apartment Expenses'!$AE$4:$AL$2004,(ROW('Apartment Expenses'!M431)-3)))</f>
        <v>0</v>
      </c>
      <c r="O431" s="1" t="str">
        <f>IF($O$2="ALL",IF(VLOOKUP(AA431,'Expense History'!$AA$6:$AB$36,2,0)="x","include",0),IF(AND(VLOOKUP(AA431,'Expense History'!$AA$6:$AB$36,2,0)="x",AC431=$O$2),"include",0))</f>
        <v>include</v>
      </c>
      <c r="P431" s="1">
        <f>IF(O431="include",IF(AE431&gt;0,1+MAX(P432:P$2005),0),0)</f>
        <v>0</v>
      </c>
      <c r="Q431" s="1">
        <f>IF(AND(ISBLANK(AA430),AE430=0),0,(IF(MAX(Q432:Q$2005)&gt;0,0,ROW(R431))))</f>
        <v>0</v>
      </c>
      <c r="R431" s="1">
        <f>IF($O431="include",IF(AF431&gt;0,1+MAX(R432:R$2005),0),0)</f>
        <v>0</v>
      </c>
      <c r="S431" s="1">
        <f>IF($O431="include",IF(AG431&gt;0,1+MAX(S432:S$2005),0),0)</f>
        <v>0</v>
      </c>
      <c r="T431" s="1">
        <f>IF($O431="include",IF(AH431&gt;0,1+MAX(T432:T$2005),0),0)</f>
        <v>0</v>
      </c>
      <c r="U431" s="1">
        <f>IF($O431="include",IF(AI431&gt;0,1+MAX(U432:U$2005),0),0)</f>
        <v>0</v>
      </c>
      <c r="V431" s="1">
        <f>IF($O431="include",IF(AJ431&gt;0,1+MAX(V432:V$2005),0),0)</f>
        <v>0</v>
      </c>
      <c r="W431" s="1">
        <f>IF($O431="include",IF(AK431&gt;0,1+MAX(W432:W$2005),0),0)</f>
        <v>0</v>
      </c>
      <c r="X431" s="1">
        <f>IF($O431="include",IF(AL431&gt;0,1+MAX(X432:X$2005),0),0)</f>
        <v>0</v>
      </c>
      <c r="Y431" s="22" t="str">
        <f t="shared" si="109"/>
        <v xml:space="preserve">1 - </v>
      </c>
      <c r="AA431" s="42"/>
      <c r="AB431" s="43"/>
      <c r="AC431" s="43"/>
      <c r="AD431" s="44"/>
      <c r="AE431" s="11">
        <f t="shared" si="110"/>
        <v>0</v>
      </c>
      <c r="AF431" s="41"/>
      <c r="AG431" s="41"/>
      <c r="AH431" s="41"/>
      <c r="AI431" s="41"/>
      <c r="AJ431" s="41"/>
      <c r="AK431" s="41"/>
      <c r="AL431" s="41"/>
      <c r="BA431" s="1">
        <f t="shared" si="111"/>
        <v>0</v>
      </c>
      <c r="BB431" s="1">
        <f t="shared" si="112"/>
        <v>0</v>
      </c>
      <c r="BC431" s="1" t="str">
        <f t="shared" si="113"/>
        <v>No</v>
      </c>
      <c r="BD431" s="1">
        <f t="shared" si="114"/>
        <v>0</v>
      </c>
      <c r="BE431" s="1">
        <f t="shared" si="115"/>
        <v>0</v>
      </c>
      <c r="BF431" s="1">
        <f t="shared" si="116"/>
        <v>0</v>
      </c>
      <c r="BG431" s="1">
        <v>427</v>
      </c>
      <c r="BH431" s="1" t="e">
        <f t="shared" si="117"/>
        <v>#N/A</v>
      </c>
      <c r="BI431" s="1">
        <f t="shared" si="119"/>
        <v>2</v>
      </c>
      <c r="BJ431" s="1" t="e">
        <f t="shared" si="118"/>
        <v>#N/A</v>
      </c>
    </row>
    <row r="432" spans="1:62" x14ac:dyDescent="0.25">
      <c r="A432" s="1">
        <f t="shared" si="105"/>
        <v>1</v>
      </c>
      <c r="B432" s="1">
        <f>IF(YEAR(AD432)=$B$3,YEAR('Apartment Expenses'!AD432)&amp;" - "&amp;'Apartment Expenses'!AC432,0)</f>
        <v>0</v>
      </c>
      <c r="C432" s="1">
        <f t="shared" si="106"/>
        <v>0</v>
      </c>
      <c r="E432" s="1">
        <v>428</v>
      </c>
      <c r="F432" s="1">
        <f t="shared" si="107"/>
        <v>1</v>
      </c>
      <c r="G432" s="1">
        <f t="shared" si="103"/>
        <v>0</v>
      </c>
      <c r="H432" s="1">
        <f t="shared" si="104"/>
        <v>0</v>
      </c>
      <c r="J432" s="1" t="str">
        <f t="shared" si="108"/>
        <v>1900</v>
      </c>
      <c r="M432" s="1">
        <f>HLOOKUP('Expense History'!$AD$3,$P$4:$X$2004,ROW('Apartment Expenses'!L432)-3,0)</f>
        <v>0</v>
      </c>
      <c r="N432" s="1">
        <f>IF('Expense History'!$AD$3=Data!$G$4,'Apartment Expenses'!AE432,HLOOKUP('Expense History'!$AD$3,'Apartment Expenses'!$AE$4:$AL$2004,(ROW('Apartment Expenses'!M432)-3)))</f>
        <v>0</v>
      </c>
      <c r="O432" s="1" t="str">
        <f>IF($O$2="ALL",IF(VLOOKUP(AA432,'Expense History'!$AA$6:$AB$36,2,0)="x","include",0),IF(AND(VLOOKUP(AA432,'Expense History'!$AA$6:$AB$36,2,0)="x",AC432=$O$2),"include",0))</f>
        <v>include</v>
      </c>
      <c r="P432" s="1">
        <f>IF(O432="include",IF(AE432&gt;0,1+MAX(P433:P$2005),0),0)</f>
        <v>0</v>
      </c>
      <c r="Q432" s="1">
        <f>IF(AND(ISBLANK(AA431),AE431=0),0,(IF(MAX(Q433:Q$2005)&gt;0,0,ROW(R432))))</f>
        <v>0</v>
      </c>
      <c r="R432" s="1">
        <f>IF($O432="include",IF(AF432&gt;0,1+MAX(R433:R$2005),0),0)</f>
        <v>0</v>
      </c>
      <c r="S432" s="1">
        <f>IF($O432="include",IF(AG432&gt;0,1+MAX(S433:S$2005),0),0)</f>
        <v>0</v>
      </c>
      <c r="T432" s="1">
        <f>IF($O432="include",IF(AH432&gt;0,1+MAX(T433:T$2005),0),0)</f>
        <v>0</v>
      </c>
      <c r="U432" s="1">
        <f>IF($O432="include",IF(AI432&gt;0,1+MAX(U433:U$2005),0),0)</f>
        <v>0</v>
      </c>
      <c r="V432" s="1">
        <f>IF($O432="include",IF(AJ432&gt;0,1+MAX(V433:V$2005),0),0)</f>
        <v>0</v>
      </c>
      <c r="W432" s="1">
        <f>IF($O432="include",IF(AK432&gt;0,1+MAX(W433:W$2005),0),0)</f>
        <v>0</v>
      </c>
      <c r="X432" s="1">
        <f>IF($O432="include",IF(AL432&gt;0,1+MAX(X433:X$2005),0),0)</f>
        <v>0</v>
      </c>
      <c r="Y432" s="22" t="str">
        <f t="shared" si="109"/>
        <v xml:space="preserve">1 - </v>
      </c>
      <c r="AA432" s="42"/>
      <c r="AB432" s="43"/>
      <c r="AC432" s="43"/>
      <c r="AD432" s="44"/>
      <c r="AE432" s="11">
        <f t="shared" si="110"/>
        <v>0</v>
      </c>
      <c r="AF432" s="41"/>
      <c r="AG432" s="41"/>
      <c r="AH432" s="41"/>
      <c r="AI432" s="41"/>
      <c r="AJ432" s="41"/>
      <c r="AK432" s="41"/>
      <c r="AL432" s="41"/>
      <c r="BA432" s="1">
        <f t="shared" si="111"/>
        <v>0</v>
      </c>
      <c r="BB432" s="1">
        <f t="shared" si="112"/>
        <v>0</v>
      </c>
      <c r="BC432" s="1" t="str">
        <f t="shared" si="113"/>
        <v>No</v>
      </c>
      <c r="BD432" s="1">
        <f t="shared" si="114"/>
        <v>0</v>
      </c>
      <c r="BE432" s="1">
        <f t="shared" si="115"/>
        <v>0</v>
      </c>
      <c r="BF432" s="1">
        <f t="shared" si="116"/>
        <v>0</v>
      </c>
      <c r="BG432" s="1">
        <v>428</v>
      </c>
      <c r="BH432" s="1" t="e">
        <f t="shared" si="117"/>
        <v>#N/A</v>
      </c>
      <c r="BI432" s="1">
        <f t="shared" si="119"/>
        <v>2</v>
      </c>
      <c r="BJ432" s="1" t="e">
        <f t="shared" si="118"/>
        <v>#N/A</v>
      </c>
    </row>
    <row r="433" spans="1:62" x14ac:dyDescent="0.25">
      <c r="A433" s="1">
        <f t="shared" si="105"/>
        <v>1</v>
      </c>
      <c r="B433" s="1">
        <f>IF(YEAR(AD433)=$B$3,YEAR('Apartment Expenses'!AD433)&amp;" - "&amp;'Apartment Expenses'!AC433,0)</f>
        <v>0</v>
      </c>
      <c r="C433" s="1">
        <f t="shared" si="106"/>
        <v>0</v>
      </c>
      <c r="E433" s="1">
        <v>429</v>
      </c>
      <c r="F433" s="1">
        <f t="shared" si="107"/>
        <v>1</v>
      </c>
      <c r="G433" s="1">
        <f t="shared" si="103"/>
        <v>0</v>
      </c>
      <c r="H433" s="1">
        <f t="shared" si="104"/>
        <v>0</v>
      </c>
      <c r="J433" s="1" t="str">
        <f t="shared" si="108"/>
        <v>1900</v>
      </c>
      <c r="M433" s="1">
        <f>HLOOKUP('Expense History'!$AD$3,$P$4:$X$2004,ROW('Apartment Expenses'!L433)-3,0)</f>
        <v>0</v>
      </c>
      <c r="N433" s="1">
        <f>IF('Expense History'!$AD$3=Data!$G$4,'Apartment Expenses'!AE433,HLOOKUP('Expense History'!$AD$3,'Apartment Expenses'!$AE$4:$AL$2004,(ROW('Apartment Expenses'!M433)-3)))</f>
        <v>0</v>
      </c>
      <c r="O433" s="1" t="str">
        <f>IF($O$2="ALL",IF(VLOOKUP(AA433,'Expense History'!$AA$6:$AB$36,2,0)="x","include",0),IF(AND(VLOOKUP(AA433,'Expense History'!$AA$6:$AB$36,2,0)="x",AC433=$O$2),"include",0))</f>
        <v>include</v>
      </c>
      <c r="P433" s="1">
        <f>IF(O433="include",IF(AE433&gt;0,1+MAX(P434:P$2005),0),0)</f>
        <v>0</v>
      </c>
      <c r="Q433" s="1">
        <f>IF(AND(ISBLANK(AA432),AE432=0),0,(IF(MAX(Q434:Q$2005)&gt;0,0,ROW(R433))))</f>
        <v>0</v>
      </c>
      <c r="R433" s="1">
        <f>IF($O433="include",IF(AF433&gt;0,1+MAX(R434:R$2005),0),0)</f>
        <v>0</v>
      </c>
      <c r="S433" s="1">
        <f>IF($O433="include",IF(AG433&gt;0,1+MAX(S434:S$2005),0),0)</f>
        <v>0</v>
      </c>
      <c r="T433" s="1">
        <f>IF($O433="include",IF(AH433&gt;0,1+MAX(T434:T$2005),0),0)</f>
        <v>0</v>
      </c>
      <c r="U433" s="1">
        <f>IF($O433="include",IF(AI433&gt;0,1+MAX(U434:U$2005),0),0)</f>
        <v>0</v>
      </c>
      <c r="V433" s="1">
        <f>IF($O433="include",IF(AJ433&gt;0,1+MAX(V434:V$2005),0),0)</f>
        <v>0</v>
      </c>
      <c r="W433" s="1">
        <f>IF($O433="include",IF(AK433&gt;0,1+MAX(W434:W$2005),0),0)</f>
        <v>0</v>
      </c>
      <c r="X433" s="1">
        <f>IF($O433="include",IF(AL433&gt;0,1+MAX(X434:X$2005),0),0)</f>
        <v>0</v>
      </c>
      <c r="Y433" s="22" t="str">
        <f t="shared" si="109"/>
        <v xml:space="preserve">1 - </v>
      </c>
      <c r="AA433" s="42"/>
      <c r="AB433" s="43"/>
      <c r="AC433" s="43"/>
      <c r="AD433" s="44"/>
      <c r="AE433" s="11">
        <f t="shared" si="110"/>
        <v>0</v>
      </c>
      <c r="AF433" s="41"/>
      <c r="AG433" s="41"/>
      <c r="AH433" s="41"/>
      <c r="AI433" s="41"/>
      <c r="AJ433" s="41"/>
      <c r="AK433" s="41"/>
      <c r="AL433" s="41"/>
      <c r="BA433" s="1">
        <f t="shared" si="111"/>
        <v>0</v>
      </c>
      <c r="BB433" s="1">
        <f t="shared" si="112"/>
        <v>0</v>
      </c>
      <c r="BC433" s="1" t="str">
        <f t="shared" si="113"/>
        <v>No</v>
      </c>
      <c r="BD433" s="1">
        <f t="shared" si="114"/>
        <v>0</v>
      </c>
      <c r="BE433" s="1">
        <f t="shared" si="115"/>
        <v>0</v>
      </c>
      <c r="BF433" s="1">
        <f t="shared" si="116"/>
        <v>0</v>
      </c>
      <c r="BG433" s="1">
        <v>429</v>
      </c>
      <c r="BH433" s="1" t="e">
        <f t="shared" si="117"/>
        <v>#N/A</v>
      </c>
      <c r="BI433" s="1">
        <f t="shared" si="119"/>
        <v>2</v>
      </c>
      <c r="BJ433" s="1" t="e">
        <f t="shared" si="118"/>
        <v>#N/A</v>
      </c>
    </row>
    <row r="434" spans="1:62" x14ac:dyDescent="0.25">
      <c r="A434" s="1">
        <f t="shared" si="105"/>
        <v>1</v>
      </c>
      <c r="B434" s="1">
        <f>IF(YEAR(AD434)=$B$3,YEAR('Apartment Expenses'!AD434)&amp;" - "&amp;'Apartment Expenses'!AC434,0)</f>
        <v>0</v>
      </c>
      <c r="C434" s="1">
        <f t="shared" si="106"/>
        <v>0</v>
      </c>
      <c r="E434" s="1">
        <v>430</v>
      </c>
      <c r="F434" s="1">
        <f t="shared" si="107"/>
        <v>1</v>
      </c>
      <c r="G434" s="1">
        <f t="shared" si="103"/>
        <v>0</v>
      </c>
      <c r="H434" s="1">
        <f t="shared" si="104"/>
        <v>0</v>
      </c>
      <c r="J434" s="1" t="str">
        <f t="shared" si="108"/>
        <v>1900</v>
      </c>
      <c r="M434" s="1">
        <f>HLOOKUP('Expense History'!$AD$3,$P$4:$X$2004,ROW('Apartment Expenses'!L434)-3,0)</f>
        <v>0</v>
      </c>
      <c r="N434" s="1">
        <f>IF('Expense History'!$AD$3=Data!$G$4,'Apartment Expenses'!AE434,HLOOKUP('Expense History'!$AD$3,'Apartment Expenses'!$AE$4:$AL$2004,(ROW('Apartment Expenses'!M434)-3)))</f>
        <v>0</v>
      </c>
      <c r="O434" s="1" t="str">
        <f>IF($O$2="ALL",IF(VLOOKUP(AA434,'Expense History'!$AA$6:$AB$36,2,0)="x","include",0),IF(AND(VLOOKUP(AA434,'Expense History'!$AA$6:$AB$36,2,0)="x",AC434=$O$2),"include",0))</f>
        <v>include</v>
      </c>
      <c r="P434" s="1">
        <f>IF(O434="include",IF(AE434&gt;0,1+MAX(P435:P$2005),0),0)</f>
        <v>0</v>
      </c>
      <c r="Q434" s="1">
        <f>IF(AND(ISBLANK(AA433),AE433=0),0,(IF(MAX(Q435:Q$2005)&gt;0,0,ROW(R434))))</f>
        <v>0</v>
      </c>
      <c r="R434" s="1">
        <f>IF($O434="include",IF(AF434&gt;0,1+MAX(R435:R$2005),0),0)</f>
        <v>0</v>
      </c>
      <c r="S434" s="1">
        <f>IF($O434="include",IF(AG434&gt;0,1+MAX(S435:S$2005),0),0)</f>
        <v>0</v>
      </c>
      <c r="T434" s="1">
        <f>IF($O434="include",IF(AH434&gt;0,1+MAX(T435:T$2005),0),0)</f>
        <v>0</v>
      </c>
      <c r="U434" s="1">
        <f>IF($O434="include",IF(AI434&gt;0,1+MAX(U435:U$2005),0),0)</f>
        <v>0</v>
      </c>
      <c r="V434" s="1">
        <f>IF($O434="include",IF(AJ434&gt;0,1+MAX(V435:V$2005),0),0)</f>
        <v>0</v>
      </c>
      <c r="W434" s="1">
        <f>IF($O434="include",IF(AK434&gt;0,1+MAX(W435:W$2005),0),0)</f>
        <v>0</v>
      </c>
      <c r="X434" s="1">
        <f>IF($O434="include",IF(AL434&gt;0,1+MAX(X435:X$2005),0),0)</f>
        <v>0</v>
      </c>
      <c r="Y434" s="22" t="str">
        <f t="shared" si="109"/>
        <v xml:space="preserve">1 - </v>
      </c>
      <c r="AA434" s="42"/>
      <c r="AB434" s="43"/>
      <c r="AC434" s="43"/>
      <c r="AD434" s="44"/>
      <c r="AE434" s="11">
        <f t="shared" si="110"/>
        <v>0</v>
      </c>
      <c r="AF434" s="41"/>
      <c r="AG434" s="41"/>
      <c r="AH434" s="41"/>
      <c r="AI434" s="41"/>
      <c r="AJ434" s="41"/>
      <c r="AK434" s="41"/>
      <c r="AL434" s="41"/>
      <c r="BA434" s="1">
        <f t="shared" si="111"/>
        <v>0</v>
      </c>
      <c r="BB434" s="1">
        <f t="shared" si="112"/>
        <v>0</v>
      </c>
      <c r="BC434" s="1" t="str">
        <f t="shared" si="113"/>
        <v>No</v>
      </c>
      <c r="BD434" s="1">
        <f t="shared" si="114"/>
        <v>0</v>
      </c>
      <c r="BE434" s="1">
        <f t="shared" si="115"/>
        <v>0</v>
      </c>
      <c r="BF434" s="1">
        <f t="shared" si="116"/>
        <v>0</v>
      </c>
      <c r="BG434" s="1">
        <v>430</v>
      </c>
      <c r="BH434" s="1" t="e">
        <f t="shared" si="117"/>
        <v>#N/A</v>
      </c>
      <c r="BI434" s="1">
        <f t="shared" si="119"/>
        <v>2</v>
      </c>
      <c r="BJ434" s="1" t="e">
        <f t="shared" si="118"/>
        <v>#N/A</v>
      </c>
    </row>
    <row r="435" spans="1:62" x14ac:dyDescent="0.25">
      <c r="A435" s="1">
        <f t="shared" si="105"/>
        <v>1</v>
      </c>
      <c r="B435" s="1">
        <f>IF(YEAR(AD435)=$B$3,YEAR('Apartment Expenses'!AD435)&amp;" - "&amp;'Apartment Expenses'!AC435,0)</f>
        <v>0</v>
      </c>
      <c r="C435" s="1">
        <f t="shared" si="106"/>
        <v>0</v>
      </c>
      <c r="E435" s="1">
        <v>431</v>
      </c>
      <c r="F435" s="1">
        <f t="shared" si="107"/>
        <v>1</v>
      </c>
      <c r="G435" s="1">
        <f t="shared" si="103"/>
        <v>0</v>
      </c>
      <c r="H435" s="1">
        <f t="shared" si="104"/>
        <v>0</v>
      </c>
      <c r="J435" s="1" t="str">
        <f t="shared" si="108"/>
        <v>1900</v>
      </c>
      <c r="M435" s="1">
        <f>HLOOKUP('Expense History'!$AD$3,$P$4:$X$2004,ROW('Apartment Expenses'!L435)-3,0)</f>
        <v>0</v>
      </c>
      <c r="N435" s="1">
        <f>IF('Expense History'!$AD$3=Data!$G$4,'Apartment Expenses'!AE435,HLOOKUP('Expense History'!$AD$3,'Apartment Expenses'!$AE$4:$AL$2004,(ROW('Apartment Expenses'!M435)-3)))</f>
        <v>0</v>
      </c>
      <c r="O435" s="1" t="str">
        <f>IF($O$2="ALL",IF(VLOOKUP(AA435,'Expense History'!$AA$6:$AB$36,2,0)="x","include",0),IF(AND(VLOOKUP(AA435,'Expense History'!$AA$6:$AB$36,2,0)="x",AC435=$O$2),"include",0))</f>
        <v>include</v>
      </c>
      <c r="P435" s="1">
        <f>IF(O435="include",IF(AE435&gt;0,1+MAX(P436:P$2005),0),0)</f>
        <v>0</v>
      </c>
      <c r="Q435" s="1">
        <f>IF(AND(ISBLANK(AA434),AE434=0),0,(IF(MAX(Q436:Q$2005)&gt;0,0,ROW(R435))))</f>
        <v>0</v>
      </c>
      <c r="R435" s="1">
        <f>IF($O435="include",IF(AF435&gt;0,1+MAX(R436:R$2005),0),0)</f>
        <v>0</v>
      </c>
      <c r="S435" s="1">
        <f>IF($O435="include",IF(AG435&gt;0,1+MAX(S436:S$2005),0),0)</f>
        <v>0</v>
      </c>
      <c r="T435" s="1">
        <f>IF($O435="include",IF(AH435&gt;0,1+MAX(T436:T$2005),0),0)</f>
        <v>0</v>
      </c>
      <c r="U435" s="1">
        <f>IF($O435="include",IF(AI435&gt;0,1+MAX(U436:U$2005),0),0)</f>
        <v>0</v>
      </c>
      <c r="V435" s="1">
        <f>IF($O435="include",IF(AJ435&gt;0,1+MAX(V436:V$2005),0),0)</f>
        <v>0</v>
      </c>
      <c r="W435" s="1">
        <f>IF($O435="include",IF(AK435&gt;0,1+MAX(W436:W$2005),0),0)</f>
        <v>0</v>
      </c>
      <c r="X435" s="1">
        <f>IF($O435="include",IF(AL435&gt;0,1+MAX(X436:X$2005),0),0)</f>
        <v>0</v>
      </c>
      <c r="Y435" s="22" t="str">
        <f t="shared" si="109"/>
        <v xml:space="preserve">1 - </v>
      </c>
      <c r="AA435" s="42"/>
      <c r="AB435" s="43"/>
      <c r="AC435" s="43"/>
      <c r="AD435" s="44"/>
      <c r="AE435" s="11">
        <f t="shared" si="110"/>
        <v>0</v>
      </c>
      <c r="AF435" s="41"/>
      <c r="AG435" s="41"/>
      <c r="AH435" s="41"/>
      <c r="AI435" s="41"/>
      <c r="AJ435" s="41"/>
      <c r="AK435" s="41"/>
      <c r="AL435" s="41"/>
      <c r="BA435" s="1">
        <f t="shared" si="111"/>
        <v>0</v>
      </c>
      <c r="BB435" s="1">
        <f t="shared" si="112"/>
        <v>0</v>
      </c>
      <c r="BC435" s="1" t="str">
        <f t="shared" si="113"/>
        <v>No</v>
      </c>
      <c r="BD435" s="1">
        <f t="shared" si="114"/>
        <v>0</v>
      </c>
      <c r="BE435" s="1">
        <f t="shared" si="115"/>
        <v>0</v>
      </c>
      <c r="BF435" s="1">
        <f t="shared" si="116"/>
        <v>0</v>
      </c>
      <c r="BG435" s="1">
        <v>431</v>
      </c>
      <c r="BH435" s="1" t="e">
        <f t="shared" si="117"/>
        <v>#N/A</v>
      </c>
      <c r="BI435" s="1">
        <f t="shared" si="119"/>
        <v>2</v>
      </c>
      <c r="BJ435" s="1" t="e">
        <f t="shared" si="118"/>
        <v>#N/A</v>
      </c>
    </row>
    <row r="436" spans="1:62" x14ac:dyDescent="0.25">
      <c r="A436" s="1">
        <f t="shared" si="105"/>
        <v>1</v>
      </c>
      <c r="B436" s="1">
        <f>IF(YEAR(AD436)=$B$3,YEAR('Apartment Expenses'!AD436)&amp;" - "&amp;'Apartment Expenses'!AC436,0)</f>
        <v>0</v>
      </c>
      <c r="C436" s="1">
        <f t="shared" si="106"/>
        <v>0</v>
      </c>
      <c r="E436" s="1">
        <v>432</v>
      </c>
      <c r="F436" s="1">
        <f t="shared" si="107"/>
        <v>1</v>
      </c>
      <c r="G436" s="1">
        <f t="shared" si="103"/>
        <v>0</v>
      </c>
      <c r="H436" s="1">
        <f t="shared" si="104"/>
        <v>0</v>
      </c>
      <c r="J436" s="1" t="str">
        <f t="shared" si="108"/>
        <v>1900</v>
      </c>
      <c r="M436" s="1">
        <f>HLOOKUP('Expense History'!$AD$3,$P$4:$X$2004,ROW('Apartment Expenses'!L436)-3,0)</f>
        <v>0</v>
      </c>
      <c r="N436" s="1">
        <f>IF('Expense History'!$AD$3=Data!$G$4,'Apartment Expenses'!AE436,HLOOKUP('Expense History'!$AD$3,'Apartment Expenses'!$AE$4:$AL$2004,(ROW('Apartment Expenses'!M436)-3)))</f>
        <v>0</v>
      </c>
      <c r="O436" s="1" t="str">
        <f>IF($O$2="ALL",IF(VLOOKUP(AA436,'Expense History'!$AA$6:$AB$36,2,0)="x","include",0),IF(AND(VLOOKUP(AA436,'Expense History'!$AA$6:$AB$36,2,0)="x",AC436=$O$2),"include",0))</f>
        <v>include</v>
      </c>
      <c r="P436" s="1">
        <f>IF(O436="include",IF(AE436&gt;0,1+MAX(P437:P$2005),0),0)</f>
        <v>0</v>
      </c>
      <c r="Q436" s="1">
        <f>IF(AND(ISBLANK(AA435),AE435=0),0,(IF(MAX(Q437:Q$2005)&gt;0,0,ROW(R436))))</f>
        <v>0</v>
      </c>
      <c r="R436" s="1">
        <f>IF($O436="include",IF(AF436&gt;0,1+MAX(R437:R$2005),0),0)</f>
        <v>0</v>
      </c>
      <c r="S436" s="1">
        <f>IF($O436="include",IF(AG436&gt;0,1+MAX(S437:S$2005),0),0)</f>
        <v>0</v>
      </c>
      <c r="T436" s="1">
        <f>IF($O436="include",IF(AH436&gt;0,1+MAX(T437:T$2005),0),0)</f>
        <v>0</v>
      </c>
      <c r="U436" s="1">
        <f>IF($O436="include",IF(AI436&gt;0,1+MAX(U437:U$2005),0),0)</f>
        <v>0</v>
      </c>
      <c r="V436" s="1">
        <f>IF($O436="include",IF(AJ436&gt;0,1+MAX(V437:V$2005),0),0)</f>
        <v>0</v>
      </c>
      <c r="W436" s="1">
        <f>IF($O436="include",IF(AK436&gt;0,1+MAX(W437:W$2005),0),0)</f>
        <v>0</v>
      </c>
      <c r="X436" s="1">
        <f>IF($O436="include",IF(AL436&gt;0,1+MAX(X437:X$2005),0),0)</f>
        <v>0</v>
      </c>
      <c r="Y436" s="22" t="str">
        <f t="shared" si="109"/>
        <v xml:space="preserve">1 - </v>
      </c>
      <c r="AA436" s="42"/>
      <c r="AB436" s="43"/>
      <c r="AC436" s="43"/>
      <c r="AD436" s="44"/>
      <c r="AE436" s="11">
        <f t="shared" si="110"/>
        <v>0</v>
      </c>
      <c r="AF436" s="41"/>
      <c r="AG436" s="41"/>
      <c r="AH436" s="41"/>
      <c r="AI436" s="41"/>
      <c r="AJ436" s="41"/>
      <c r="AK436" s="41"/>
      <c r="AL436" s="41"/>
      <c r="BA436" s="1">
        <f t="shared" si="111"/>
        <v>0</v>
      </c>
      <c r="BB436" s="1">
        <f t="shared" si="112"/>
        <v>0</v>
      </c>
      <c r="BC436" s="1" t="str">
        <f t="shared" si="113"/>
        <v>No</v>
      </c>
      <c r="BD436" s="1">
        <f t="shared" si="114"/>
        <v>0</v>
      </c>
      <c r="BE436" s="1">
        <f t="shared" si="115"/>
        <v>0</v>
      </c>
      <c r="BF436" s="1">
        <f t="shared" si="116"/>
        <v>0</v>
      </c>
      <c r="BG436" s="1">
        <v>432</v>
      </c>
      <c r="BH436" s="1" t="e">
        <f t="shared" si="117"/>
        <v>#N/A</v>
      </c>
      <c r="BI436" s="1">
        <f t="shared" si="119"/>
        <v>2</v>
      </c>
      <c r="BJ436" s="1" t="e">
        <f t="shared" si="118"/>
        <v>#N/A</v>
      </c>
    </row>
    <row r="437" spans="1:62" x14ac:dyDescent="0.25">
      <c r="A437" s="1">
        <f t="shared" si="105"/>
        <v>1</v>
      </c>
      <c r="B437" s="1">
        <f>IF(YEAR(AD437)=$B$3,YEAR('Apartment Expenses'!AD437)&amp;" - "&amp;'Apartment Expenses'!AC437,0)</f>
        <v>0</v>
      </c>
      <c r="C437" s="1">
        <f t="shared" si="106"/>
        <v>0</v>
      </c>
      <c r="E437" s="1">
        <v>433</v>
      </c>
      <c r="F437" s="1">
        <f t="shared" si="107"/>
        <v>1</v>
      </c>
      <c r="G437" s="1">
        <f t="shared" si="103"/>
        <v>0</v>
      </c>
      <c r="H437" s="1">
        <f t="shared" si="104"/>
        <v>0</v>
      </c>
      <c r="J437" s="1" t="str">
        <f t="shared" si="108"/>
        <v>1900</v>
      </c>
      <c r="M437" s="1">
        <f>HLOOKUP('Expense History'!$AD$3,$P$4:$X$2004,ROW('Apartment Expenses'!L437)-3,0)</f>
        <v>0</v>
      </c>
      <c r="N437" s="1">
        <f>IF('Expense History'!$AD$3=Data!$G$4,'Apartment Expenses'!AE437,HLOOKUP('Expense History'!$AD$3,'Apartment Expenses'!$AE$4:$AL$2004,(ROW('Apartment Expenses'!M437)-3)))</f>
        <v>0</v>
      </c>
      <c r="O437" s="1" t="str">
        <f>IF($O$2="ALL",IF(VLOOKUP(AA437,'Expense History'!$AA$6:$AB$36,2,0)="x","include",0),IF(AND(VLOOKUP(AA437,'Expense History'!$AA$6:$AB$36,2,0)="x",AC437=$O$2),"include",0))</f>
        <v>include</v>
      </c>
      <c r="P437" s="1">
        <f>IF(O437="include",IF(AE437&gt;0,1+MAX(P438:P$2005),0),0)</f>
        <v>0</v>
      </c>
      <c r="Q437" s="1">
        <f>IF(AND(ISBLANK(AA436),AE436=0),0,(IF(MAX(Q438:Q$2005)&gt;0,0,ROW(R437))))</f>
        <v>0</v>
      </c>
      <c r="R437" s="1">
        <f>IF($O437="include",IF(AF437&gt;0,1+MAX(R438:R$2005),0),0)</f>
        <v>0</v>
      </c>
      <c r="S437" s="1">
        <f>IF($O437="include",IF(AG437&gt;0,1+MAX(S438:S$2005),0),0)</f>
        <v>0</v>
      </c>
      <c r="T437" s="1">
        <f>IF($O437="include",IF(AH437&gt;0,1+MAX(T438:T$2005),0),0)</f>
        <v>0</v>
      </c>
      <c r="U437" s="1">
        <f>IF($O437="include",IF(AI437&gt;0,1+MAX(U438:U$2005),0),0)</f>
        <v>0</v>
      </c>
      <c r="V437" s="1">
        <f>IF($O437="include",IF(AJ437&gt;0,1+MAX(V438:V$2005),0),0)</f>
        <v>0</v>
      </c>
      <c r="W437" s="1">
        <f>IF($O437="include",IF(AK437&gt;0,1+MAX(W438:W$2005),0),0)</f>
        <v>0</v>
      </c>
      <c r="X437" s="1">
        <f>IF($O437="include",IF(AL437&gt;0,1+MAX(X438:X$2005),0),0)</f>
        <v>0</v>
      </c>
      <c r="Y437" s="22" t="str">
        <f t="shared" si="109"/>
        <v xml:space="preserve">1 - </v>
      </c>
      <c r="AA437" s="42"/>
      <c r="AB437" s="43"/>
      <c r="AC437" s="43"/>
      <c r="AD437" s="44"/>
      <c r="AE437" s="11">
        <f t="shared" si="110"/>
        <v>0</v>
      </c>
      <c r="AF437" s="41"/>
      <c r="AG437" s="41"/>
      <c r="AH437" s="41"/>
      <c r="AI437" s="41"/>
      <c r="AJ437" s="41"/>
      <c r="AK437" s="41"/>
      <c r="AL437" s="41"/>
      <c r="BA437" s="1">
        <f t="shared" si="111"/>
        <v>0</v>
      </c>
      <c r="BB437" s="1">
        <f t="shared" si="112"/>
        <v>0</v>
      </c>
      <c r="BC437" s="1" t="str">
        <f t="shared" si="113"/>
        <v>No</v>
      </c>
      <c r="BD437" s="1">
        <f t="shared" si="114"/>
        <v>0</v>
      </c>
      <c r="BE437" s="1">
        <f t="shared" si="115"/>
        <v>0</v>
      </c>
      <c r="BF437" s="1">
        <f t="shared" si="116"/>
        <v>0</v>
      </c>
      <c r="BG437" s="1">
        <v>433</v>
      </c>
      <c r="BH437" s="1" t="e">
        <f t="shared" si="117"/>
        <v>#N/A</v>
      </c>
      <c r="BI437" s="1">
        <f t="shared" si="119"/>
        <v>2</v>
      </c>
      <c r="BJ437" s="1" t="e">
        <f t="shared" si="118"/>
        <v>#N/A</v>
      </c>
    </row>
    <row r="438" spans="1:62" x14ac:dyDescent="0.25">
      <c r="A438" s="1">
        <f t="shared" si="105"/>
        <v>1</v>
      </c>
      <c r="B438" s="1">
        <f>IF(YEAR(AD438)=$B$3,YEAR('Apartment Expenses'!AD438)&amp;" - "&amp;'Apartment Expenses'!AC438,0)</f>
        <v>0</v>
      </c>
      <c r="C438" s="1">
        <f t="shared" si="106"/>
        <v>0</v>
      </c>
      <c r="E438" s="1">
        <v>434</v>
      </c>
      <c r="F438" s="1">
        <f t="shared" si="107"/>
        <v>1</v>
      </c>
      <c r="G438" s="1">
        <f t="shared" si="103"/>
        <v>0</v>
      </c>
      <c r="H438" s="1">
        <f t="shared" si="104"/>
        <v>0</v>
      </c>
      <c r="J438" s="1" t="str">
        <f t="shared" si="108"/>
        <v>1900</v>
      </c>
      <c r="M438" s="1">
        <f>HLOOKUP('Expense History'!$AD$3,$P$4:$X$2004,ROW('Apartment Expenses'!L438)-3,0)</f>
        <v>0</v>
      </c>
      <c r="N438" s="1">
        <f>IF('Expense History'!$AD$3=Data!$G$4,'Apartment Expenses'!AE438,HLOOKUP('Expense History'!$AD$3,'Apartment Expenses'!$AE$4:$AL$2004,(ROW('Apartment Expenses'!M438)-3)))</f>
        <v>0</v>
      </c>
      <c r="O438" s="1" t="str">
        <f>IF($O$2="ALL",IF(VLOOKUP(AA438,'Expense History'!$AA$6:$AB$36,2,0)="x","include",0),IF(AND(VLOOKUP(AA438,'Expense History'!$AA$6:$AB$36,2,0)="x",AC438=$O$2),"include",0))</f>
        <v>include</v>
      </c>
      <c r="P438" s="1">
        <f>IF(O438="include",IF(AE438&gt;0,1+MAX(P439:P$2005),0),0)</f>
        <v>0</v>
      </c>
      <c r="Q438" s="1">
        <f>IF(AND(ISBLANK(AA437),AE437=0),0,(IF(MAX(Q439:Q$2005)&gt;0,0,ROW(R438))))</f>
        <v>0</v>
      </c>
      <c r="R438" s="1">
        <f>IF($O438="include",IF(AF438&gt;0,1+MAX(R439:R$2005),0),0)</f>
        <v>0</v>
      </c>
      <c r="S438" s="1">
        <f>IF($O438="include",IF(AG438&gt;0,1+MAX(S439:S$2005),0),0)</f>
        <v>0</v>
      </c>
      <c r="T438" s="1">
        <f>IF($O438="include",IF(AH438&gt;0,1+MAX(T439:T$2005),0),0)</f>
        <v>0</v>
      </c>
      <c r="U438" s="1">
        <f>IF($O438="include",IF(AI438&gt;0,1+MAX(U439:U$2005),0),0)</f>
        <v>0</v>
      </c>
      <c r="V438" s="1">
        <f>IF($O438="include",IF(AJ438&gt;0,1+MAX(V439:V$2005),0),0)</f>
        <v>0</v>
      </c>
      <c r="W438" s="1">
        <f>IF($O438="include",IF(AK438&gt;0,1+MAX(W439:W$2005),0),0)</f>
        <v>0</v>
      </c>
      <c r="X438" s="1">
        <f>IF($O438="include",IF(AL438&gt;0,1+MAX(X439:X$2005),0),0)</f>
        <v>0</v>
      </c>
      <c r="Y438" s="22" t="str">
        <f t="shared" si="109"/>
        <v xml:space="preserve">1 - </v>
      </c>
      <c r="AA438" s="42"/>
      <c r="AB438" s="43"/>
      <c r="AC438" s="43"/>
      <c r="AD438" s="44"/>
      <c r="AE438" s="11">
        <f t="shared" si="110"/>
        <v>0</v>
      </c>
      <c r="AF438" s="41"/>
      <c r="AG438" s="41"/>
      <c r="AH438" s="41"/>
      <c r="AI438" s="41"/>
      <c r="AJ438" s="41"/>
      <c r="AK438" s="41"/>
      <c r="AL438" s="41"/>
      <c r="BA438" s="1">
        <f t="shared" si="111"/>
        <v>0</v>
      </c>
      <c r="BB438" s="1">
        <f t="shared" si="112"/>
        <v>0</v>
      </c>
      <c r="BC438" s="1" t="str">
        <f t="shared" si="113"/>
        <v>No</v>
      </c>
      <c r="BD438" s="1">
        <f t="shared" si="114"/>
        <v>0</v>
      </c>
      <c r="BE438" s="1">
        <f t="shared" si="115"/>
        <v>0</v>
      </c>
      <c r="BF438" s="1">
        <f t="shared" si="116"/>
        <v>0</v>
      </c>
      <c r="BG438" s="1">
        <v>434</v>
      </c>
      <c r="BH438" s="1" t="e">
        <f t="shared" si="117"/>
        <v>#N/A</v>
      </c>
      <c r="BI438" s="1">
        <f t="shared" si="119"/>
        <v>2</v>
      </c>
      <c r="BJ438" s="1" t="e">
        <f t="shared" si="118"/>
        <v>#N/A</v>
      </c>
    </row>
    <row r="439" spans="1:62" x14ac:dyDescent="0.25">
      <c r="A439" s="1">
        <f t="shared" si="105"/>
        <v>1</v>
      </c>
      <c r="B439" s="1">
        <f>IF(YEAR(AD439)=$B$3,YEAR('Apartment Expenses'!AD439)&amp;" - "&amp;'Apartment Expenses'!AC439,0)</f>
        <v>0</v>
      </c>
      <c r="C439" s="1">
        <f t="shared" si="106"/>
        <v>0</v>
      </c>
      <c r="E439" s="1">
        <v>435</v>
      </c>
      <c r="F439" s="1">
        <f t="shared" si="107"/>
        <v>1</v>
      </c>
      <c r="G439" s="1">
        <f t="shared" si="103"/>
        <v>0</v>
      </c>
      <c r="H439" s="1">
        <f t="shared" si="104"/>
        <v>0</v>
      </c>
      <c r="J439" s="1" t="str">
        <f t="shared" si="108"/>
        <v>1900</v>
      </c>
      <c r="M439" s="1">
        <f>HLOOKUP('Expense History'!$AD$3,$P$4:$X$2004,ROW('Apartment Expenses'!L439)-3,0)</f>
        <v>0</v>
      </c>
      <c r="N439" s="1">
        <f>IF('Expense History'!$AD$3=Data!$G$4,'Apartment Expenses'!AE439,HLOOKUP('Expense History'!$AD$3,'Apartment Expenses'!$AE$4:$AL$2004,(ROW('Apartment Expenses'!M439)-3)))</f>
        <v>0</v>
      </c>
      <c r="O439" s="1" t="str">
        <f>IF($O$2="ALL",IF(VLOOKUP(AA439,'Expense History'!$AA$6:$AB$36,2,0)="x","include",0),IF(AND(VLOOKUP(AA439,'Expense History'!$AA$6:$AB$36,2,0)="x",AC439=$O$2),"include",0))</f>
        <v>include</v>
      </c>
      <c r="P439" s="1">
        <f>IF(O439="include",IF(AE439&gt;0,1+MAX(P440:P$2005),0),0)</f>
        <v>0</v>
      </c>
      <c r="Q439" s="1">
        <f>IF(AND(ISBLANK(AA438),AE438=0),0,(IF(MAX(Q440:Q$2005)&gt;0,0,ROW(R439))))</f>
        <v>0</v>
      </c>
      <c r="R439" s="1">
        <f>IF($O439="include",IF(AF439&gt;0,1+MAX(R440:R$2005),0),0)</f>
        <v>0</v>
      </c>
      <c r="S439" s="1">
        <f>IF($O439="include",IF(AG439&gt;0,1+MAX(S440:S$2005),0),0)</f>
        <v>0</v>
      </c>
      <c r="T439" s="1">
        <f>IF($O439="include",IF(AH439&gt;0,1+MAX(T440:T$2005),0),0)</f>
        <v>0</v>
      </c>
      <c r="U439" s="1">
        <f>IF($O439="include",IF(AI439&gt;0,1+MAX(U440:U$2005),0),0)</f>
        <v>0</v>
      </c>
      <c r="V439" s="1">
        <f>IF($O439="include",IF(AJ439&gt;0,1+MAX(V440:V$2005),0),0)</f>
        <v>0</v>
      </c>
      <c r="W439" s="1">
        <f>IF($O439="include",IF(AK439&gt;0,1+MAX(W440:W$2005),0),0)</f>
        <v>0</v>
      </c>
      <c r="X439" s="1">
        <f>IF($O439="include",IF(AL439&gt;0,1+MAX(X440:X$2005),0),0)</f>
        <v>0</v>
      </c>
      <c r="Y439" s="22" t="str">
        <f t="shared" si="109"/>
        <v xml:space="preserve">1 - </v>
      </c>
      <c r="AA439" s="42"/>
      <c r="AB439" s="43"/>
      <c r="AC439" s="43"/>
      <c r="AD439" s="44"/>
      <c r="AE439" s="11">
        <f t="shared" si="110"/>
        <v>0</v>
      </c>
      <c r="AF439" s="41"/>
      <c r="AG439" s="41"/>
      <c r="AH439" s="41"/>
      <c r="AI439" s="41"/>
      <c r="AJ439" s="41"/>
      <c r="AK439" s="41"/>
      <c r="AL439" s="41"/>
      <c r="BA439" s="1">
        <f t="shared" si="111"/>
        <v>0</v>
      </c>
      <c r="BB439" s="1">
        <f t="shared" si="112"/>
        <v>0</v>
      </c>
      <c r="BC439" s="1" t="str">
        <f t="shared" si="113"/>
        <v>No</v>
      </c>
      <c r="BD439" s="1">
        <f t="shared" si="114"/>
        <v>0</v>
      </c>
      <c r="BE439" s="1">
        <f t="shared" si="115"/>
        <v>0</v>
      </c>
      <c r="BF439" s="1">
        <f t="shared" si="116"/>
        <v>0</v>
      </c>
      <c r="BG439" s="1">
        <v>435</v>
      </c>
      <c r="BH439" s="1" t="e">
        <f t="shared" si="117"/>
        <v>#N/A</v>
      </c>
      <c r="BI439" s="1">
        <f t="shared" si="119"/>
        <v>2</v>
      </c>
      <c r="BJ439" s="1" t="e">
        <f t="shared" si="118"/>
        <v>#N/A</v>
      </c>
    </row>
    <row r="440" spans="1:62" x14ac:dyDescent="0.25">
      <c r="A440" s="1">
        <f t="shared" si="105"/>
        <v>1</v>
      </c>
      <c r="B440" s="1">
        <f>IF(YEAR(AD440)=$B$3,YEAR('Apartment Expenses'!AD440)&amp;" - "&amp;'Apartment Expenses'!AC440,0)</f>
        <v>0</v>
      </c>
      <c r="C440" s="1">
        <f t="shared" si="106"/>
        <v>0</v>
      </c>
      <c r="E440" s="1">
        <v>436</v>
      </c>
      <c r="F440" s="1">
        <f t="shared" si="107"/>
        <v>1</v>
      </c>
      <c r="G440" s="1">
        <f t="shared" si="103"/>
        <v>0</v>
      </c>
      <c r="H440" s="1">
        <f t="shared" si="104"/>
        <v>0</v>
      </c>
      <c r="J440" s="1" t="str">
        <f t="shared" si="108"/>
        <v>1900</v>
      </c>
      <c r="M440" s="1">
        <f>HLOOKUP('Expense History'!$AD$3,$P$4:$X$2004,ROW('Apartment Expenses'!L440)-3,0)</f>
        <v>0</v>
      </c>
      <c r="N440" s="1">
        <f>IF('Expense History'!$AD$3=Data!$G$4,'Apartment Expenses'!AE440,HLOOKUP('Expense History'!$AD$3,'Apartment Expenses'!$AE$4:$AL$2004,(ROW('Apartment Expenses'!M440)-3)))</f>
        <v>0</v>
      </c>
      <c r="O440" s="1" t="str">
        <f>IF($O$2="ALL",IF(VLOOKUP(AA440,'Expense History'!$AA$6:$AB$36,2,0)="x","include",0),IF(AND(VLOOKUP(AA440,'Expense History'!$AA$6:$AB$36,2,0)="x",AC440=$O$2),"include",0))</f>
        <v>include</v>
      </c>
      <c r="P440" s="1">
        <f>IF(O440="include",IF(AE440&gt;0,1+MAX(P441:P$2005),0),0)</f>
        <v>0</v>
      </c>
      <c r="Q440" s="1">
        <f>IF(AND(ISBLANK(AA439),AE439=0),0,(IF(MAX(Q441:Q$2005)&gt;0,0,ROW(R440))))</f>
        <v>0</v>
      </c>
      <c r="R440" s="1">
        <f>IF($O440="include",IF(AF440&gt;0,1+MAX(R441:R$2005),0),0)</f>
        <v>0</v>
      </c>
      <c r="S440" s="1">
        <f>IF($O440="include",IF(AG440&gt;0,1+MAX(S441:S$2005),0),0)</f>
        <v>0</v>
      </c>
      <c r="T440" s="1">
        <f>IF($O440="include",IF(AH440&gt;0,1+MAX(T441:T$2005),0),0)</f>
        <v>0</v>
      </c>
      <c r="U440" s="1">
        <f>IF($O440="include",IF(AI440&gt;0,1+MAX(U441:U$2005),0),0)</f>
        <v>0</v>
      </c>
      <c r="V440" s="1">
        <f>IF($O440="include",IF(AJ440&gt;0,1+MAX(V441:V$2005),0),0)</f>
        <v>0</v>
      </c>
      <c r="W440" s="1">
        <f>IF($O440="include",IF(AK440&gt;0,1+MAX(W441:W$2005),0),0)</f>
        <v>0</v>
      </c>
      <c r="X440" s="1">
        <f>IF($O440="include",IF(AL440&gt;0,1+MAX(X441:X$2005),0),0)</f>
        <v>0</v>
      </c>
      <c r="Y440" s="22" t="str">
        <f t="shared" si="109"/>
        <v xml:space="preserve">1 - </v>
      </c>
      <c r="AA440" s="42"/>
      <c r="AB440" s="43"/>
      <c r="AC440" s="43"/>
      <c r="AD440" s="44"/>
      <c r="AE440" s="11">
        <f t="shared" si="110"/>
        <v>0</v>
      </c>
      <c r="AF440" s="41"/>
      <c r="AG440" s="41"/>
      <c r="AH440" s="41"/>
      <c r="AI440" s="41"/>
      <c r="AJ440" s="41"/>
      <c r="AK440" s="41"/>
      <c r="AL440" s="41"/>
      <c r="BA440" s="1">
        <f t="shared" si="111"/>
        <v>0</v>
      </c>
      <c r="BB440" s="1">
        <f t="shared" si="112"/>
        <v>0</v>
      </c>
      <c r="BC440" s="1" t="str">
        <f t="shared" si="113"/>
        <v>No</v>
      </c>
      <c r="BD440" s="1">
        <f t="shared" si="114"/>
        <v>0</v>
      </c>
      <c r="BE440" s="1">
        <f t="shared" si="115"/>
        <v>0</v>
      </c>
      <c r="BF440" s="1">
        <f t="shared" si="116"/>
        <v>0</v>
      </c>
      <c r="BG440" s="1">
        <v>436</v>
      </c>
      <c r="BH440" s="1" t="e">
        <f t="shared" si="117"/>
        <v>#N/A</v>
      </c>
      <c r="BI440" s="1">
        <f t="shared" si="119"/>
        <v>2</v>
      </c>
      <c r="BJ440" s="1" t="e">
        <f t="shared" si="118"/>
        <v>#N/A</v>
      </c>
    </row>
    <row r="441" spans="1:62" x14ac:dyDescent="0.25">
      <c r="A441" s="1">
        <f t="shared" si="105"/>
        <v>1</v>
      </c>
      <c r="B441" s="1">
        <f>IF(YEAR(AD441)=$B$3,YEAR('Apartment Expenses'!AD441)&amp;" - "&amp;'Apartment Expenses'!AC441,0)</f>
        <v>0</v>
      </c>
      <c r="C441" s="1">
        <f t="shared" si="106"/>
        <v>0</v>
      </c>
      <c r="E441" s="1">
        <v>437</v>
      </c>
      <c r="F441" s="1">
        <f t="shared" si="107"/>
        <v>1</v>
      </c>
      <c r="G441" s="1">
        <f t="shared" si="103"/>
        <v>0</v>
      </c>
      <c r="H441" s="1">
        <f t="shared" si="104"/>
        <v>0</v>
      </c>
      <c r="J441" s="1" t="str">
        <f t="shared" si="108"/>
        <v>1900</v>
      </c>
      <c r="M441" s="1">
        <f>HLOOKUP('Expense History'!$AD$3,$P$4:$X$2004,ROW('Apartment Expenses'!L441)-3,0)</f>
        <v>0</v>
      </c>
      <c r="N441" s="1">
        <f>IF('Expense History'!$AD$3=Data!$G$4,'Apartment Expenses'!AE441,HLOOKUP('Expense History'!$AD$3,'Apartment Expenses'!$AE$4:$AL$2004,(ROW('Apartment Expenses'!M441)-3)))</f>
        <v>0</v>
      </c>
      <c r="O441" s="1" t="str">
        <f>IF($O$2="ALL",IF(VLOOKUP(AA441,'Expense History'!$AA$6:$AB$36,2,0)="x","include",0),IF(AND(VLOOKUP(AA441,'Expense History'!$AA$6:$AB$36,2,0)="x",AC441=$O$2),"include",0))</f>
        <v>include</v>
      </c>
      <c r="P441" s="1">
        <f>IF(O441="include",IF(AE441&gt;0,1+MAX(P442:P$2005),0),0)</f>
        <v>0</v>
      </c>
      <c r="Q441" s="1">
        <f>IF(AND(ISBLANK(AA440),AE440=0),0,(IF(MAX(Q442:Q$2005)&gt;0,0,ROW(R441))))</f>
        <v>0</v>
      </c>
      <c r="R441" s="1">
        <f>IF($O441="include",IF(AF441&gt;0,1+MAX(R442:R$2005),0),0)</f>
        <v>0</v>
      </c>
      <c r="S441" s="1">
        <f>IF($O441="include",IF(AG441&gt;0,1+MAX(S442:S$2005),0),0)</f>
        <v>0</v>
      </c>
      <c r="T441" s="1">
        <f>IF($O441="include",IF(AH441&gt;0,1+MAX(T442:T$2005),0),0)</f>
        <v>0</v>
      </c>
      <c r="U441" s="1">
        <f>IF($O441="include",IF(AI441&gt;0,1+MAX(U442:U$2005),0),0)</f>
        <v>0</v>
      </c>
      <c r="V441" s="1">
        <f>IF($O441="include",IF(AJ441&gt;0,1+MAX(V442:V$2005),0),0)</f>
        <v>0</v>
      </c>
      <c r="W441" s="1">
        <f>IF($O441="include",IF(AK441&gt;0,1+MAX(W442:W$2005),0),0)</f>
        <v>0</v>
      </c>
      <c r="X441" s="1">
        <f>IF($O441="include",IF(AL441&gt;0,1+MAX(X442:X$2005),0),0)</f>
        <v>0</v>
      </c>
      <c r="Y441" s="22" t="str">
        <f t="shared" si="109"/>
        <v xml:space="preserve">1 - </v>
      </c>
      <c r="AA441" s="42"/>
      <c r="AB441" s="43"/>
      <c r="AC441" s="43"/>
      <c r="AD441" s="44"/>
      <c r="AE441" s="11">
        <f t="shared" si="110"/>
        <v>0</v>
      </c>
      <c r="AF441" s="41"/>
      <c r="AG441" s="41"/>
      <c r="AH441" s="41"/>
      <c r="AI441" s="41"/>
      <c r="AJ441" s="41"/>
      <c r="AK441" s="41"/>
      <c r="AL441" s="41"/>
      <c r="BA441" s="1">
        <f t="shared" si="111"/>
        <v>0</v>
      </c>
      <c r="BB441" s="1">
        <f t="shared" si="112"/>
        <v>0</v>
      </c>
      <c r="BC441" s="1" t="str">
        <f t="shared" si="113"/>
        <v>No</v>
      </c>
      <c r="BD441" s="1">
        <f t="shared" si="114"/>
        <v>0</v>
      </c>
      <c r="BE441" s="1">
        <f t="shared" si="115"/>
        <v>0</v>
      </c>
      <c r="BF441" s="1">
        <f t="shared" si="116"/>
        <v>0</v>
      </c>
      <c r="BG441" s="1">
        <v>437</v>
      </c>
      <c r="BH441" s="1" t="e">
        <f t="shared" si="117"/>
        <v>#N/A</v>
      </c>
      <c r="BI441" s="1">
        <f t="shared" si="119"/>
        <v>2</v>
      </c>
      <c r="BJ441" s="1" t="e">
        <f t="shared" si="118"/>
        <v>#N/A</v>
      </c>
    </row>
    <row r="442" spans="1:62" x14ac:dyDescent="0.25">
      <c r="A442" s="1">
        <f t="shared" si="105"/>
        <v>1</v>
      </c>
      <c r="B442" s="1">
        <f>IF(YEAR(AD442)=$B$3,YEAR('Apartment Expenses'!AD442)&amp;" - "&amp;'Apartment Expenses'!AC442,0)</f>
        <v>0</v>
      </c>
      <c r="C442" s="1">
        <f t="shared" si="106"/>
        <v>0</v>
      </c>
      <c r="E442" s="1">
        <v>438</v>
      </c>
      <c r="F442" s="1">
        <f t="shared" si="107"/>
        <v>1</v>
      </c>
      <c r="G442" s="1">
        <f t="shared" si="103"/>
        <v>0</v>
      </c>
      <c r="H442" s="1">
        <f t="shared" si="104"/>
        <v>0</v>
      </c>
      <c r="J442" s="1" t="str">
        <f t="shared" si="108"/>
        <v>1900</v>
      </c>
      <c r="M442" s="1">
        <f>HLOOKUP('Expense History'!$AD$3,$P$4:$X$2004,ROW('Apartment Expenses'!L442)-3,0)</f>
        <v>0</v>
      </c>
      <c r="N442" s="1">
        <f>IF('Expense History'!$AD$3=Data!$G$4,'Apartment Expenses'!AE442,HLOOKUP('Expense History'!$AD$3,'Apartment Expenses'!$AE$4:$AL$2004,(ROW('Apartment Expenses'!M442)-3)))</f>
        <v>0</v>
      </c>
      <c r="O442" s="1" t="str">
        <f>IF($O$2="ALL",IF(VLOOKUP(AA442,'Expense History'!$AA$6:$AB$36,2,0)="x","include",0),IF(AND(VLOOKUP(AA442,'Expense History'!$AA$6:$AB$36,2,0)="x",AC442=$O$2),"include",0))</f>
        <v>include</v>
      </c>
      <c r="P442" s="1">
        <f>IF(O442="include",IF(AE442&gt;0,1+MAX(P443:P$2005),0),0)</f>
        <v>0</v>
      </c>
      <c r="Q442" s="1">
        <f>IF(AND(ISBLANK(AA441),AE441=0),0,(IF(MAX(Q443:Q$2005)&gt;0,0,ROW(R442))))</f>
        <v>0</v>
      </c>
      <c r="R442" s="1">
        <f>IF($O442="include",IF(AF442&gt;0,1+MAX(R443:R$2005),0),0)</f>
        <v>0</v>
      </c>
      <c r="S442" s="1">
        <f>IF($O442="include",IF(AG442&gt;0,1+MAX(S443:S$2005),0),0)</f>
        <v>0</v>
      </c>
      <c r="T442" s="1">
        <f>IF($O442="include",IF(AH442&gt;0,1+MAX(T443:T$2005),0),0)</f>
        <v>0</v>
      </c>
      <c r="U442" s="1">
        <f>IF($O442="include",IF(AI442&gt;0,1+MAX(U443:U$2005),0),0)</f>
        <v>0</v>
      </c>
      <c r="V442" s="1">
        <f>IF($O442="include",IF(AJ442&gt;0,1+MAX(V443:V$2005),0),0)</f>
        <v>0</v>
      </c>
      <c r="W442" s="1">
        <f>IF($O442="include",IF(AK442&gt;0,1+MAX(W443:W$2005),0),0)</f>
        <v>0</v>
      </c>
      <c r="X442" s="1">
        <f>IF($O442="include",IF(AL442&gt;0,1+MAX(X443:X$2005),0),0)</f>
        <v>0</v>
      </c>
      <c r="Y442" s="22" t="str">
        <f t="shared" si="109"/>
        <v xml:space="preserve">1 - </v>
      </c>
      <c r="AA442" s="42"/>
      <c r="AB442" s="43"/>
      <c r="AC442" s="43"/>
      <c r="AD442" s="44"/>
      <c r="AE442" s="11">
        <f t="shared" si="110"/>
        <v>0</v>
      </c>
      <c r="AF442" s="41"/>
      <c r="AG442" s="41"/>
      <c r="AH442" s="41"/>
      <c r="AI442" s="41"/>
      <c r="AJ442" s="41"/>
      <c r="AK442" s="41"/>
      <c r="AL442" s="41"/>
      <c r="BA442" s="1">
        <f t="shared" si="111"/>
        <v>0</v>
      </c>
      <c r="BB442" s="1">
        <f t="shared" si="112"/>
        <v>0</v>
      </c>
      <c r="BC442" s="1" t="str">
        <f t="shared" si="113"/>
        <v>No</v>
      </c>
      <c r="BD442" s="1">
        <f t="shared" si="114"/>
        <v>0</v>
      </c>
      <c r="BE442" s="1">
        <f t="shared" si="115"/>
        <v>0</v>
      </c>
      <c r="BF442" s="1">
        <f t="shared" si="116"/>
        <v>0</v>
      </c>
      <c r="BG442" s="1">
        <v>438</v>
      </c>
      <c r="BH442" s="1" t="e">
        <f t="shared" si="117"/>
        <v>#N/A</v>
      </c>
      <c r="BI442" s="1">
        <f t="shared" si="119"/>
        <v>2</v>
      </c>
      <c r="BJ442" s="1" t="e">
        <f t="shared" si="118"/>
        <v>#N/A</v>
      </c>
    </row>
    <row r="443" spans="1:62" x14ac:dyDescent="0.25">
      <c r="A443" s="1">
        <f t="shared" si="105"/>
        <v>1</v>
      </c>
      <c r="B443" s="1">
        <f>IF(YEAR(AD443)=$B$3,YEAR('Apartment Expenses'!AD443)&amp;" - "&amp;'Apartment Expenses'!AC443,0)</f>
        <v>0</v>
      </c>
      <c r="C443" s="1">
        <f t="shared" si="106"/>
        <v>0</v>
      </c>
      <c r="E443" s="1">
        <v>439</v>
      </c>
      <c r="F443" s="1">
        <f t="shared" si="107"/>
        <v>1</v>
      </c>
      <c r="G443" s="1">
        <f t="shared" si="103"/>
        <v>0</v>
      </c>
      <c r="H443" s="1">
        <f t="shared" si="104"/>
        <v>0</v>
      </c>
      <c r="J443" s="1" t="str">
        <f t="shared" si="108"/>
        <v>1900</v>
      </c>
      <c r="M443" s="1">
        <f>HLOOKUP('Expense History'!$AD$3,$P$4:$X$2004,ROW('Apartment Expenses'!L443)-3,0)</f>
        <v>0</v>
      </c>
      <c r="N443" s="1">
        <f>IF('Expense History'!$AD$3=Data!$G$4,'Apartment Expenses'!AE443,HLOOKUP('Expense History'!$AD$3,'Apartment Expenses'!$AE$4:$AL$2004,(ROW('Apartment Expenses'!M443)-3)))</f>
        <v>0</v>
      </c>
      <c r="O443" s="1" t="str">
        <f>IF($O$2="ALL",IF(VLOOKUP(AA443,'Expense History'!$AA$6:$AB$36,2,0)="x","include",0),IF(AND(VLOOKUP(AA443,'Expense History'!$AA$6:$AB$36,2,0)="x",AC443=$O$2),"include",0))</f>
        <v>include</v>
      </c>
      <c r="P443" s="1">
        <f>IF(O443="include",IF(AE443&gt;0,1+MAX(P444:P$2005),0),0)</f>
        <v>0</v>
      </c>
      <c r="Q443" s="1">
        <f>IF(AND(ISBLANK(AA442),AE442=0),0,(IF(MAX(Q444:Q$2005)&gt;0,0,ROW(R443))))</f>
        <v>0</v>
      </c>
      <c r="R443" s="1">
        <f>IF($O443="include",IF(AF443&gt;0,1+MAX(R444:R$2005),0),0)</f>
        <v>0</v>
      </c>
      <c r="S443" s="1">
        <f>IF($O443="include",IF(AG443&gt;0,1+MAX(S444:S$2005),0),0)</f>
        <v>0</v>
      </c>
      <c r="T443" s="1">
        <f>IF($O443="include",IF(AH443&gt;0,1+MAX(T444:T$2005),0),0)</f>
        <v>0</v>
      </c>
      <c r="U443" s="1">
        <f>IF($O443="include",IF(AI443&gt;0,1+MAX(U444:U$2005),0),0)</f>
        <v>0</v>
      </c>
      <c r="V443" s="1">
        <f>IF($O443="include",IF(AJ443&gt;0,1+MAX(V444:V$2005),0),0)</f>
        <v>0</v>
      </c>
      <c r="W443" s="1">
        <f>IF($O443="include",IF(AK443&gt;0,1+MAX(W444:W$2005),0),0)</f>
        <v>0</v>
      </c>
      <c r="X443" s="1">
        <f>IF($O443="include",IF(AL443&gt;0,1+MAX(X444:X$2005),0),0)</f>
        <v>0</v>
      </c>
      <c r="Y443" s="22" t="str">
        <f t="shared" si="109"/>
        <v xml:space="preserve">1 - </v>
      </c>
      <c r="AA443" s="42"/>
      <c r="AB443" s="43"/>
      <c r="AC443" s="43"/>
      <c r="AD443" s="44"/>
      <c r="AE443" s="11">
        <f t="shared" si="110"/>
        <v>0</v>
      </c>
      <c r="AF443" s="41"/>
      <c r="AG443" s="41"/>
      <c r="AH443" s="41"/>
      <c r="AI443" s="41"/>
      <c r="AJ443" s="41"/>
      <c r="AK443" s="41"/>
      <c r="AL443" s="41"/>
      <c r="BA443" s="1">
        <f t="shared" si="111"/>
        <v>0</v>
      </c>
      <c r="BB443" s="1">
        <f t="shared" si="112"/>
        <v>0</v>
      </c>
      <c r="BC443" s="1" t="str">
        <f t="shared" si="113"/>
        <v>No</v>
      </c>
      <c r="BD443" s="1">
        <f t="shared" si="114"/>
        <v>0</v>
      </c>
      <c r="BE443" s="1">
        <f t="shared" si="115"/>
        <v>0</v>
      </c>
      <c r="BF443" s="1">
        <f t="shared" si="116"/>
        <v>0</v>
      </c>
      <c r="BG443" s="1">
        <v>439</v>
      </c>
      <c r="BH443" s="1" t="e">
        <f t="shared" si="117"/>
        <v>#N/A</v>
      </c>
      <c r="BI443" s="1">
        <f t="shared" si="119"/>
        <v>2</v>
      </c>
      <c r="BJ443" s="1" t="e">
        <f t="shared" si="118"/>
        <v>#N/A</v>
      </c>
    </row>
    <row r="444" spans="1:62" x14ac:dyDescent="0.25">
      <c r="A444" s="1">
        <f t="shared" si="105"/>
        <v>1</v>
      </c>
      <c r="B444" s="1">
        <f>IF(YEAR(AD444)=$B$3,YEAR('Apartment Expenses'!AD444)&amp;" - "&amp;'Apartment Expenses'!AC444,0)</f>
        <v>0</v>
      </c>
      <c r="C444" s="1">
        <f t="shared" si="106"/>
        <v>0</v>
      </c>
      <c r="E444" s="1">
        <v>440</v>
      </c>
      <c r="F444" s="1">
        <f t="shared" si="107"/>
        <v>1</v>
      </c>
      <c r="G444" s="1">
        <f t="shared" si="103"/>
        <v>0</v>
      </c>
      <c r="H444" s="1">
        <f t="shared" si="104"/>
        <v>0</v>
      </c>
      <c r="J444" s="1" t="str">
        <f t="shared" si="108"/>
        <v>1900</v>
      </c>
      <c r="M444" s="1">
        <f>HLOOKUP('Expense History'!$AD$3,$P$4:$X$2004,ROW('Apartment Expenses'!L444)-3,0)</f>
        <v>0</v>
      </c>
      <c r="N444" s="1">
        <f>IF('Expense History'!$AD$3=Data!$G$4,'Apartment Expenses'!AE444,HLOOKUP('Expense History'!$AD$3,'Apartment Expenses'!$AE$4:$AL$2004,(ROW('Apartment Expenses'!M444)-3)))</f>
        <v>0</v>
      </c>
      <c r="O444" s="1" t="str">
        <f>IF($O$2="ALL",IF(VLOOKUP(AA444,'Expense History'!$AA$6:$AB$36,2,0)="x","include",0),IF(AND(VLOOKUP(AA444,'Expense History'!$AA$6:$AB$36,2,0)="x",AC444=$O$2),"include",0))</f>
        <v>include</v>
      </c>
      <c r="P444" s="1">
        <f>IF(O444="include",IF(AE444&gt;0,1+MAX(P445:P$2005),0),0)</f>
        <v>0</v>
      </c>
      <c r="Q444" s="1">
        <f>IF(AND(ISBLANK(AA443),AE443=0),0,(IF(MAX(Q445:Q$2005)&gt;0,0,ROW(R444))))</f>
        <v>0</v>
      </c>
      <c r="R444" s="1">
        <f>IF($O444="include",IF(AF444&gt;0,1+MAX(R445:R$2005),0),0)</f>
        <v>0</v>
      </c>
      <c r="S444" s="1">
        <f>IF($O444="include",IF(AG444&gt;0,1+MAX(S445:S$2005),0),0)</f>
        <v>0</v>
      </c>
      <c r="T444" s="1">
        <f>IF($O444="include",IF(AH444&gt;0,1+MAX(T445:T$2005),0),0)</f>
        <v>0</v>
      </c>
      <c r="U444" s="1">
        <f>IF($O444="include",IF(AI444&gt;0,1+MAX(U445:U$2005),0),0)</f>
        <v>0</v>
      </c>
      <c r="V444" s="1">
        <f>IF($O444="include",IF(AJ444&gt;0,1+MAX(V445:V$2005),0),0)</f>
        <v>0</v>
      </c>
      <c r="W444" s="1">
        <f>IF($O444="include",IF(AK444&gt;0,1+MAX(W445:W$2005),0),0)</f>
        <v>0</v>
      </c>
      <c r="X444" s="1">
        <f>IF($O444="include",IF(AL444&gt;0,1+MAX(X445:X$2005),0),0)</f>
        <v>0</v>
      </c>
      <c r="Y444" s="22" t="str">
        <f t="shared" si="109"/>
        <v xml:space="preserve">1 - </v>
      </c>
      <c r="AA444" s="42"/>
      <c r="AB444" s="43"/>
      <c r="AC444" s="43"/>
      <c r="AD444" s="44"/>
      <c r="AE444" s="11">
        <f t="shared" si="110"/>
        <v>0</v>
      </c>
      <c r="AF444" s="41"/>
      <c r="AG444" s="41"/>
      <c r="AH444" s="41"/>
      <c r="AI444" s="41"/>
      <c r="AJ444" s="41"/>
      <c r="AK444" s="41"/>
      <c r="AL444" s="41"/>
      <c r="BA444" s="1">
        <f t="shared" si="111"/>
        <v>0</v>
      </c>
      <c r="BB444" s="1">
        <f t="shared" si="112"/>
        <v>0</v>
      </c>
      <c r="BC444" s="1" t="str">
        <f t="shared" si="113"/>
        <v>No</v>
      </c>
      <c r="BD444" s="1">
        <f t="shared" si="114"/>
        <v>0</v>
      </c>
      <c r="BE444" s="1">
        <f t="shared" si="115"/>
        <v>0</v>
      </c>
      <c r="BF444" s="1">
        <f t="shared" si="116"/>
        <v>0</v>
      </c>
      <c r="BG444" s="1">
        <v>440</v>
      </c>
      <c r="BH444" s="1" t="e">
        <f t="shared" si="117"/>
        <v>#N/A</v>
      </c>
      <c r="BI444" s="1">
        <f t="shared" si="119"/>
        <v>2</v>
      </c>
      <c r="BJ444" s="1" t="e">
        <f t="shared" si="118"/>
        <v>#N/A</v>
      </c>
    </row>
    <row r="445" spans="1:62" x14ac:dyDescent="0.25">
      <c r="A445" s="1">
        <f t="shared" si="105"/>
        <v>1</v>
      </c>
      <c r="B445" s="1">
        <f>IF(YEAR(AD445)=$B$3,YEAR('Apartment Expenses'!AD445)&amp;" - "&amp;'Apartment Expenses'!AC445,0)</f>
        <v>0</v>
      </c>
      <c r="C445" s="1">
        <f t="shared" si="106"/>
        <v>0</v>
      </c>
      <c r="E445" s="1">
        <v>441</v>
      </c>
      <c r="F445" s="1">
        <f t="shared" si="107"/>
        <v>1</v>
      </c>
      <c r="G445" s="1">
        <f t="shared" si="103"/>
        <v>0</v>
      </c>
      <c r="H445" s="1">
        <f t="shared" si="104"/>
        <v>0</v>
      </c>
      <c r="J445" s="1" t="str">
        <f t="shared" si="108"/>
        <v>1900</v>
      </c>
      <c r="M445" s="1">
        <f>HLOOKUP('Expense History'!$AD$3,$P$4:$X$2004,ROW('Apartment Expenses'!L445)-3,0)</f>
        <v>0</v>
      </c>
      <c r="N445" s="1">
        <f>IF('Expense History'!$AD$3=Data!$G$4,'Apartment Expenses'!AE445,HLOOKUP('Expense History'!$AD$3,'Apartment Expenses'!$AE$4:$AL$2004,(ROW('Apartment Expenses'!M445)-3)))</f>
        <v>0</v>
      </c>
      <c r="O445" s="1" t="str">
        <f>IF($O$2="ALL",IF(VLOOKUP(AA445,'Expense History'!$AA$6:$AB$36,2,0)="x","include",0),IF(AND(VLOOKUP(AA445,'Expense History'!$AA$6:$AB$36,2,0)="x",AC445=$O$2),"include",0))</f>
        <v>include</v>
      </c>
      <c r="P445" s="1">
        <f>IF(O445="include",IF(AE445&gt;0,1+MAX(P446:P$2005),0),0)</f>
        <v>0</v>
      </c>
      <c r="Q445" s="1">
        <f>IF(AND(ISBLANK(AA444),AE444=0),0,(IF(MAX(Q446:Q$2005)&gt;0,0,ROW(R445))))</f>
        <v>0</v>
      </c>
      <c r="R445" s="1">
        <f>IF($O445="include",IF(AF445&gt;0,1+MAX(R446:R$2005),0),0)</f>
        <v>0</v>
      </c>
      <c r="S445" s="1">
        <f>IF($O445="include",IF(AG445&gt;0,1+MAX(S446:S$2005),0),0)</f>
        <v>0</v>
      </c>
      <c r="T445" s="1">
        <f>IF($O445="include",IF(AH445&gt;0,1+MAX(T446:T$2005),0),0)</f>
        <v>0</v>
      </c>
      <c r="U445" s="1">
        <f>IF($O445="include",IF(AI445&gt;0,1+MAX(U446:U$2005),0),0)</f>
        <v>0</v>
      </c>
      <c r="V445" s="1">
        <f>IF($O445="include",IF(AJ445&gt;0,1+MAX(V446:V$2005),0),0)</f>
        <v>0</v>
      </c>
      <c r="W445" s="1">
        <f>IF($O445="include",IF(AK445&gt;0,1+MAX(W446:W$2005),0),0)</f>
        <v>0</v>
      </c>
      <c r="X445" s="1">
        <f>IF($O445="include",IF(AL445&gt;0,1+MAX(X446:X$2005),0),0)</f>
        <v>0</v>
      </c>
      <c r="Y445" s="22" t="str">
        <f t="shared" si="109"/>
        <v xml:space="preserve">1 - </v>
      </c>
      <c r="AA445" s="42"/>
      <c r="AB445" s="43"/>
      <c r="AC445" s="43"/>
      <c r="AD445" s="44"/>
      <c r="AE445" s="11">
        <f t="shared" si="110"/>
        <v>0</v>
      </c>
      <c r="AF445" s="41"/>
      <c r="AG445" s="41"/>
      <c r="AH445" s="41"/>
      <c r="AI445" s="41"/>
      <c r="AJ445" s="41"/>
      <c r="AK445" s="41"/>
      <c r="AL445" s="41"/>
      <c r="BA445" s="1">
        <f t="shared" si="111"/>
        <v>0</v>
      </c>
      <c r="BB445" s="1">
        <f t="shared" si="112"/>
        <v>0</v>
      </c>
      <c r="BC445" s="1" t="str">
        <f t="shared" si="113"/>
        <v>No</v>
      </c>
      <c r="BD445" s="1">
        <f t="shared" si="114"/>
        <v>0</v>
      </c>
      <c r="BE445" s="1">
        <f t="shared" si="115"/>
        <v>0</v>
      </c>
      <c r="BF445" s="1">
        <f t="shared" si="116"/>
        <v>0</v>
      </c>
      <c r="BG445" s="1">
        <v>441</v>
      </c>
      <c r="BH445" s="1" t="e">
        <f t="shared" si="117"/>
        <v>#N/A</v>
      </c>
      <c r="BI445" s="1">
        <f t="shared" si="119"/>
        <v>2</v>
      </c>
      <c r="BJ445" s="1" t="e">
        <f t="shared" si="118"/>
        <v>#N/A</v>
      </c>
    </row>
    <row r="446" spans="1:62" x14ac:dyDescent="0.25">
      <c r="A446" s="1">
        <f t="shared" si="105"/>
        <v>1</v>
      </c>
      <c r="B446" s="1">
        <f>IF(YEAR(AD446)=$B$3,YEAR('Apartment Expenses'!AD446)&amp;" - "&amp;'Apartment Expenses'!AC446,0)</f>
        <v>0</v>
      </c>
      <c r="C446" s="1">
        <f t="shared" si="106"/>
        <v>0</v>
      </c>
      <c r="E446" s="1">
        <v>442</v>
      </c>
      <c r="F446" s="1">
        <f t="shared" si="107"/>
        <v>1</v>
      </c>
      <c r="G446" s="1">
        <f t="shared" si="103"/>
        <v>0</v>
      </c>
      <c r="H446" s="1">
        <f t="shared" si="104"/>
        <v>0</v>
      </c>
      <c r="J446" s="1" t="str">
        <f t="shared" si="108"/>
        <v>1900</v>
      </c>
      <c r="M446" s="1">
        <f>HLOOKUP('Expense History'!$AD$3,$P$4:$X$2004,ROW('Apartment Expenses'!L446)-3,0)</f>
        <v>0</v>
      </c>
      <c r="N446" s="1">
        <f>IF('Expense History'!$AD$3=Data!$G$4,'Apartment Expenses'!AE446,HLOOKUP('Expense History'!$AD$3,'Apartment Expenses'!$AE$4:$AL$2004,(ROW('Apartment Expenses'!M446)-3)))</f>
        <v>0</v>
      </c>
      <c r="O446" s="1" t="str">
        <f>IF($O$2="ALL",IF(VLOOKUP(AA446,'Expense History'!$AA$6:$AB$36,2,0)="x","include",0),IF(AND(VLOOKUP(AA446,'Expense History'!$AA$6:$AB$36,2,0)="x",AC446=$O$2),"include",0))</f>
        <v>include</v>
      </c>
      <c r="P446" s="1">
        <f>IF(O446="include",IF(AE446&gt;0,1+MAX(P447:P$2005),0),0)</f>
        <v>0</v>
      </c>
      <c r="Q446" s="1">
        <f>IF(AND(ISBLANK(AA445),AE445=0),0,(IF(MAX(Q447:Q$2005)&gt;0,0,ROW(R446))))</f>
        <v>0</v>
      </c>
      <c r="R446" s="1">
        <f>IF($O446="include",IF(AF446&gt;0,1+MAX(R447:R$2005),0),0)</f>
        <v>0</v>
      </c>
      <c r="S446" s="1">
        <f>IF($O446="include",IF(AG446&gt;0,1+MAX(S447:S$2005),0),0)</f>
        <v>0</v>
      </c>
      <c r="T446" s="1">
        <f>IF($O446="include",IF(AH446&gt;0,1+MAX(T447:T$2005),0),0)</f>
        <v>0</v>
      </c>
      <c r="U446" s="1">
        <f>IF($O446="include",IF(AI446&gt;0,1+MAX(U447:U$2005),0),0)</f>
        <v>0</v>
      </c>
      <c r="V446" s="1">
        <f>IF($O446="include",IF(AJ446&gt;0,1+MAX(V447:V$2005),0),0)</f>
        <v>0</v>
      </c>
      <c r="W446" s="1">
        <f>IF($O446="include",IF(AK446&gt;0,1+MAX(W447:W$2005),0),0)</f>
        <v>0</v>
      </c>
      <c r="X446" s="1">
        <f>IF($O446="include",IF(AL446&gt;0,1+MAX(X447:X$2005),0),0)</f>
        <v>0</v>
      </c>
      <c r="Y446" s="22" t="str">
        <f t="shared" si="109"/>
        <v xml:space="preserve">1 - </v>
      </c>
      <c r="AA446" s="42"/>
      <c r="AB446" s="43"/>
      <c r="AC446" s="43"/>
      <c r="AD446" s="44"/>
      <c r="AE446" s="11">
        <f t="shared" si="110"/>
        <v>0</v>
      </c>
      <c r="AF446" s="41"/>
      <c r="AG446" s="41"/>
      <c r="AH446" s="41"/>
      <c r="AI446" s="41"/>
      <c r="AJ446" s="41"/>
      <c r="AK446" s="41"/>
      <c r="AL446" s="41"/>
      <c r="BA446" s="1">
        <f t="shared" si="111"/>
        <v>0</v>
      </c>
      <c r="BB446" s="1">
        <f t="shared" si="112"/>
        <v>0</v>
      </c>
      <c r="BC446" s="1" t="str">
        <f t="shared" si="113"/>
        <v>No</v>
      </c>
      <c r="BD446" s="1">
        <f t="shared" si="114"/>
        <v>0</v>
      </c>
      <c r="BE446" s="1">
        <f t="shared" si="115"/>
        <v>0</v>
      </c>
      <c r="BF446" s="1">
        <f t="shared" si="116"/>
        <v>0</v>
      </c>
      <c r="BG446" s="1">
        <v>442</v>
      </c>
      <c r="BH446" s="1" t="e">
        <f t="shared" si="117"/>
        <v>#N/A</v>
      </c>
      <c r="BI446" s="1">
        <f t="shared" si="119"/>
        <v>2</v>
      </c>
      <c r="BJ446" s="1" t="e">
        <f t="shared" si="118"/>
        <v>#N/A</v>
      </c>
    </row>
    <row r="447" spans="1:62" x14ac:dyDescent="0.25">
      <c r="A447" s="1">
        <f t="shared" si="105"/>
        <v>1</v>
      </c>
      <c r="B447" s="1">
        <f>IF(YEAR(AD447)=$B$3,YEAR('Apartment Expenses'!AD447)&amp;" - "&amp;'Apartment Expenses'!AC447,0)</f>
        <v>0</v>
      </c>
      <c r="C447" s="1">
        <f t="shared" si="106"/>
        <v>0</v>
      </c>
      <c r="E447" s="1">
        <v>443</v>
      </c>
      <c r="F447" s="1">
        <f t="shared" si="107"/>
        <v>1</v>
      </c>
      <c r="G447" s="1">
        <f t="shared" si="103"/>
        <v>0</v>
      </c>
      <c r="H447" s="1">
        <f t="shared" si="104"/>
        <v>0</v>
      </c>
      <c r="J447" s="1" t="str">
        <f t="shared" si="108"/>
        <v>1900</v>
      </c>
      <c r="M447" s="1">
        <f>HLOOKUP('Expense History'!$AD$3,$P$4:$X$2004,ROW('Apartment Expenses'!L447)-3,0)</f>
        <v>0</v>
      </c>
      <c r="N447" s="1">
        <f>IF('Expense History'!$AD$3=Data!$G$4,'Apartment Expenses'!AE447,HLOOKUP('Expense History'!$AD$3,'Apartment Expenses'!$AE$4:$AL$2004,(ROW('Apartment Expenses'!M447)-3)))</f>
        <v>0</v>
      </c>
      <c r="O447" s="1" t="str">
        <f>IF($O$2="ALL",IF(VLOOKUP(AA447,'Expense History'!$AA$6:$AB$36,2,0)="x","include",0),IF(AND(VLOOKUP(AA447,'Expense History'!$AA$6:$AB$36,2,0)="x",AC447=$O$2),"include",0))</f>
        <v>include</v>
      </c>
      <c r="P447" s="1">
        <f>IF(O447="include",IF(AE447&gt;0,1+MAX(P448:P$2005),0),0)</f>
        <v>0</v>
      </c>
      <c r="Q447" s="1">
        <f>IF(AND(ISBLANK(AA446),AE446=0),0,(IF(MAX(Q448:Q$2005)&gt;0,0,ROW(R447))))</f>
        <v>0</v>
      </c>
      <c r="R447" s="1">
        <f>IF($O447="include",IF(AF447&gt;0,1+MAX(R448:R$2005),0),0)</f>
        <v>0</v>
      </c>
      <c r="S447" s="1">
        <f>IF($O447="include",IF(AG447&gt;0,1+MAX(S448:S$2005),0),0)</f>
        <v>0</v>
      </c>
      <c r="T447" s="1">
        <f>IF($O447="include",IF(AH447&gt;0,1+MAX(T448:T$2005),0),0)</f>
        <v>0</v>
      </c>
      <c r="U447" s="1">
        <f>IF($O447="include",IF(AI447&gt;0,1+MAX(U448:U$2005),0),0)</f>
        <v>0</v>
      </c>
      <c r="V447" s="1">
        <f>IF($O447="include",IF(AJ447&gt;0,1+MAX(V448:V$2005),0),0)</f>
        <v>0</v>
      </c>
      <c r="W447" s="1">
        <f>IF($O447="include",IF(AK447&gt;0,1+MAX(W448:W$2005),0),0)</f>
        <v>0</v>
      </c>
      <c r="X447" s="1">
        <f>IF($O447="include",IF(AL447&gt;0,1+MAX(X448:X$2005),0),0)</f>
        <v>0</v>
      </c>
      <c r="Y447" s="22" t="str">
        <f t="shared" si="109"/>
        <v xml:space="preserve">1 - </v>
      </c>
      <c r="AA447" s="42"/>
      <c r="AB447" s="43"/>
      <c r="AC447" s="43"/>
      <c r="AD447" s="44"/>
      <c r="AE447" s="11">
        <f t="shared" si="110"/>
        <v>0</v>
      </c>
      <c r="AF447" s="41"/>
      <c r="AG447" s="41"/>
      <c r="AH447" s="41"/>
      <c r="AI447" s="41"/>
      <c r="AJ447" s="41"/>
      <c r="AK447" s="41"/>
      <c r="AL447" s="41"/>
      <c r="BA447" s="1">
        <f t="shared" si="111"/>
        <v>0</v>
      </c>
      <c r="BB447" s="1">
        <f t="shared" si="112"/>
        <v>0</v>
      </c>
      <c r="BC447" s="1" t="str">
        <f t="shared" si="113"/>
        <v>No</v>
      </c>
      <c r="BD447" s="1">
        <f t="shared" si="114"/>
        <v>0</v>
      </c>
      <c r="BE447" s="1">
        <f t="shared" si="115"/>
        <v>0</v>
      </c>
      <c r="BF447" s="1">
        <f t="shared" si="116"/>
        <v>0</v>
      </c>
      <c r="BG447" s="1">
        <v>443</v>
      </c>
      <c r="BH447" s="1" t="e">
        <f t="shared" si="117"/>
        <v>#N/A</v>
      </c>
      <c r="BI447" s="1">
        <f t="shared" si="119"/>
        <v>2</v>
      </c>
      <c r="BJ447" s="1" t="e">
        <f t="shared" si="118"/>
        <v>#N/A</v>
      </c>
    </row>
    <row r="448" spans="1:62" x14ac:dyDescent="0.25">
      <c r="A448" s="1">
        <f t="shared" si="105"/>
        <v>1</v>
      </c>
      <c r="B448" s="1">
        <f>IF(YEAR(AD448)=$B$3,YEAR('Apartment Expenses'!AD448)&amp;" - "&amp;'Apartment Expenses'!AC448,0)</f>
        <v>0</v>
      </c>
      <c r="C448" s="1">
        <f t="shared" si="106"/>
        <v>0</v>
      </c>
      <c r="E448" s="1">
        <v>444</v>
      </c>
      <c r="F448" s="1">
        <f t="shared" si="107"/>
        <v>1</v>
      </c>
      <c r="G448" s="1">
        <f t="shared" si="103"/>
        <v>0</v>
      </c>
      <c r="H448" s="1">
        <f t="shared" si="104"/>
        <v>0</v>
      </c>
      <c r="J448" s="1" t="str">
        <f t="shared" si="108"/>
        <v>1900</v>
      </c>
      <c r="M448" s="1">
        <f>HLOOKUP('Expense History'!$AD$3,$P$4:$X$2004,ROW('Apartment Expenses'!L448)-3,0)</f>
        <v>0</v>
      </c>
      <c r="N448" s="1">
        <f>IF('Expense History'!$AD$3=Data!$G$4,'Apartment Expenses'!AE448,HLOOKUP('Expense History'!$AD$3,'Apartment Expenses'!$AE$4:$AL$2004,(ROW('Apartment Expenses'!M448)-3)))</f>
        <v>0</v>
      </c>
      <c r="O448" s="1" t="str">
        <f>IF($O$2="ALL",IF(VLOOKUP(AA448,'Expense History'!$AA$6:$AB$36,2,0)="x","include",0),IF(AND(VLOOKUP(AA448,'Expense History'!$AA$6:$AB$36,2,0)="x",AC448=$O$2),"include",0))</f>
        <v>include</v>
      </c>
      <c r="P448" s="1">
        <f>IF(O448="include",IF(AE448&gt;0,1+MAX(P449:P$2005),0),0)</f>
        <v>0</v>
      </c>
      <c r="Q448" s="1">
        <f>IF(AND(ISBLANK(AA447),AE447=0),0,(IF(MAX(Q449:Q$2005)&gt;0,0,ROW(R448))))</f>
        <v>0</v>
      </c>
      <c r="R448" s="1">
        <f>IF($O448="include",IF(AF448&gt;0,1+MAX(R449:R$2005),0),0)</f>
        <v>0</v>
      </c>
      <c r="S448" s="1">
        <f>IF($O448="include",IF(AG448&gt;0,1+MAX(S449:S$2005),0),0)</f>
        <v>0</v>
      </c>
      <c r="T448" s="1">
        <f>IF($O448="include",IF(AH448&gt;0,1+MAX(T449:T$2005),0),0)</f>
        <v>0</v>
      </c>
      <c r="U448" s="1">
        <f>IF($O448="include",IF(AI448&gt;0,1+MAX(U449:U$2005),0),0)</f>
        <v>0</v>
      </c>
      <c r="V448" s="1">
        <f>IF($O448="include",IF(AJ448&gt;0,1+MAX(V449:V$2005),0),0)</f>
        <v>0</v>
      </c>
      <c r="W448" s="1">
        <f>IF($O448="include",IF(AK448&gt;0,1+MAX(W449:W$2005),0),0)</f>
        <v>0</v>
      </c>
      <c r="X448" s="1">
        <f>IF($O448="include",IF(AL448&gt;0,1+MAX(X449:X$2005),0),0)</f>
        <v>0</v>
      </c>
      <c r="Y448" s="22" t="str">
        <f t="shared" si="109"/>
        <v xml:space="preserve">1 - </v>
      </c>
      <c r="AA448" s="42"/>
      <c r="AB448" s="43"/>
      <c r="AC448" s="43"/>
      <c r="AD448" s="44"/>
      <c r="AE448" s="11">
        <f t="shared" si="110"/>
        <v>0</v>
      </c>
      <c r="AF448" s="41"/>
      <c r="AG448" s="41"/>
      <c r="AH448" s="41"/>
      <c r="AI448" s="41"/>
      <c r="AJ448" s="41"/>
      <c r="AK448" s="41"/>
      <c r="AL448" s="41"/>
      <c r="BA448" s="1">
        <f t="shared" si="111"/>
        <v>0</v>
      </c>
      <c r="BB448" s="1">
        <f t="shared" si="112"/>
        <v>0</v>
      </c>
      <c r="BC448" s="1" t="str">
        <f t="shared" si="113"/>
        <v>No</v>
      </c>
      <c r="BD448" s="1">
        <f t="shared" si="114"/>
        <v>0</v>
      </c>
      <c r="BE448" s="1">
        <f t="shared" si="115"/>
        <v>0</v>
      </c>
      <c r="BF448" s="1">
        <f t="shared" si="116"/>
        <v>0</v>
      </c>
      <c r="BG448" s="1">
        <v>444</v>
      </c>
      <c r="BH448" s="1" t="e">
        <f t="shared" si="117"/>
        <v>#N/A</v>
      </c>
      <c r="BI448" s="1">
        <f t="shared" si="119"/>
        <v>2</v>
      </c>
      <c r="BJ448" s="1" t="e">
        <f t="shared" si="118"/>
        <v>#N/A</v>
      </c>
    </row>
    <row r="449" spans="1:62" x14ac:dyDescent="0.25">
      <c r="A449" s="1">
        <f t="shared" si="105"/>
        <v>1</v>
      </c>
      <c r="B449" s="1">
        <f>IF(YEAR(AD449)=$B$3,YEAR('Apartment Expenses'!AD449)&amp;" - "&amp;'Apartment Expenses'!AC449,0)</f>
        <v>0</v>
      </c>
      <c r="C449" s="1">
        <f t="shared" si="106"/>
        <v>0</v>
      </c>
      <c r="E449" s="1">
        <v>445</v>
      </c>
      <c r="F449" s="1">
        <f t="shared" si="107"/>
        <v>1</v>
      </c>
      <c r="G449" s="1">
        <f t="shared" si="103"/>
        <v>0</v>
      </c>
      <c r="H449" s="1">
        <f t="shared" si="104"/>
        <v>0</v>
      </c>
      <c r="J449" s="1" t="str">
        <f t="shared" si="108"/>
        <v>1900</v>
      </c>
      <c r="M449" s="1">
        <f>HLOOKUP('Expense History'!$AD$3,$P$4:$X$2004,ROW('Apartment Expenses'!L449)-3,0)</f>
        <v>0</v>
      </c>
      <c r="N449" s="1">
        <f>IF('Expense History'!$AD$3=Data!$G$4,'Apartment Expenses'!AE449,HLOOKUP('Expense History'!$AD$3,'Apartment Expenses'!$AE$4:$AL$2004,(ROW('Apartment Expenses'!M449)-3)))</f>
        <v>0</v>
      </c>
      <c r="O449" s="1" t="str">
        <f>IF($O$2="ALL",IF(VLOOKUP(AA449,'Expense History'!$AA$6:$AB$36,2,0)="x","include",0),IF(AND(VLOOKUP(AA449,'Expense History'!$AA$6:$AB$36,2,0)="x",AC449=$O$2),"include",0))</f>
        <v>include</v>
      </c>
      <c r="P449" s="1">
        <f>IF(O449="include",IF(AE449&gt;0,1+MAX(P450:P$2005),0),0)</f>
        <v>0</v>
      </c>
      <c r="Q449" s="1">
        <f>IF(AND(ISBLANK(AA448),AE448=0),0,(IF(MAX(Q450:Q$2005)&gt;0,0,ROW(R449))))</f>
        <v>0</v>
      </c>
      <c r="R449" s="1">
        <f>IF($O449="include",IF(AF449&gt;0,1+MAX(R450:R$2005),0),0)</f>
        <v>0</v>
      </c>
      <c r="S449" s="1">
        <f>IF($O449="include",IF(AG449&gt;0,1+MAX(S450:S$2005),0),0)</f>
        <v>0</v>
      </c>
      <c r="T449" s="1">
        <f>IF($O449="include",IF(AH449&gt;0,1+MAX(T450:T$2005),0),0)</f>
        <v>0</v>
      </c>
      <c r="U449" s="1">
        <f>IF($O449="include",IF(AI449&gt;0,1+MAX(U450:U$2005),0),0)</f>
        <v>0</v>
      </c>
      <c r="V449" s="1">
        <f>IF($O449="include",IF(AJ449&gt;0,1+MAX(V450:V$2005),0),0)</f>
        <v>0</v>
      </c>
      <c r="W449" s="1">
        <f>IF($O449="include",IF(AK449&gt;0,1+MAX(W450:W$2005),0),0)</f>
        <v>0</v>
      </c>
      <c r="X449" s="1">
        <f>IF($O449="include",IF(AL449&gt;0,1+MAX(X450:X$2005),0),0)</f>
        <v>0</v>
      </c>
      <c r="Y449" s="22" t="str">
        <f t="shared" si="109"/>
        <v xml:space="preserve">1 - </v>
      </c>
      <c r="AA449" s="42"/>
      <c r="AB449" s="43"/>
      <c r="AC449" s="43"/>
      <c r="AD449" s="44"/>
      <c r="AE449" s="11">
        <f t="shared" si="110"/>
        <v>0</v>
      </c>
      <c r="AF449" s="41"/>
      <c r="AG449" s="41"/>
      <c r="AH449" s="41"/>
      <c r="AI449" s="41"/>
      <c r="AJ449" s="41"/>
      <c r="AK449" s="41"/>
      <c r="AL449" s="41"/>
      <c r="BA449" s="1">
        <f t="shared" si="111"/>
        <v>0</v>
      </c>
      <c r="BB449" s="1">
        <f t="shared" si="112"/>
        <v>0</v>
      </c>
      <c r="BC449" s="1" t="str">
        <f t="shared" si="113"/>
        <v>No</v>
      </c>
      <c r="BD449" s="1">
        <f t="shared" si="114"/>
        <v>0</v>
      </c>
      <c r="BE449" s="1">
        <f t="shared" si="115"/>
        <v>0</v>
      </c>
      <c r="BF449" s="1">
        <f t="shared" si="116"/>
        <v>0</v>
      </c>
      <c r="BG449" s="1">
        <v>445</v>
      </c>
      <c r="BH449" s="1" t="e">
        <f t="shared" si="117"/>
        <v>#N/A</v>
      </c>
      <c r="BI449" s="1">
        <f t="shared" si="119"/>
        <v>2</v>
      </c>
      <c r="BJ449" s="1" t="e">
        <f t="shared" si="118"/>
        <v>#N/A</v>
      </c>
    </row>
    <row r="450" spans="1:62" x14ac:dyDescent="0.25">
      <c r="A450" s="1">
        <f t="shared" si="105"/>
        <v>1</v>
      </c>
      <c r="B450" s="1">
        <f>IF(YEAR(AD450)=$B$3,YEAR('Apartment Expenses'!AD450)&amp;" - "&amp;'Apartment Expenses'!AC450,0)</f>
        <v>0</v>
      </c>
      <c r="C450" s="1">
        <f t="shared" si="106"/>
        <v>0</v>
      </c>
      <c r="E450" s="1">
        <v>446</v>
      </c>
      <c r="F450" s="1">
        <f t="shared" si="107"/>
        <v>1</v>
      </c>
      <c r="G450" s="1">
        <f t="shared" si="103"/>
        <v>0</v>
      </c>
      <c r="H450" s="1">
        <f t="shared" si="104"/>
        <v>0</v>
      </c>
      <c r="J450" s="1" t="str">
        <f t="shared" si="108"/>
        <v>1900</v>
      </c>
      <c r="M450" s="1">
        <f>HLOOKUP('Expense History'!$AD$3,$P$4:$X$2004,ROW('Apartment Expenses'!L450)-3,0)</f>
        <v>0</v>
      </c>
      <c r="N450" s="1">
        <f>IF('Expense History'!$AD$3=Data!$G$4,'Apartment Expenses'!AE450,HLOOKUP('Expense History'!$AD$3,'Apartment Expenses'!$AE$4:$AL$2004,(ROW('Apartment Expenses'!M450)-3)))</f>
        <v>0</v>
      </c>
      <c r="O450" s="1" t="str">
        <f>IF($O$2="ALL",IF(VLOOKUP(AA450,'Expense History'!$AA$6:$AB$36,2,0)="x","include",0),IF(AND(VLOOKUP(AA450,'Expense History'!$AA$6:$AB$36,2,0)="x",AC450=$O$2),"include",0))</f>
        <v>include</v>
      </c>
      <c r="P450" s="1">
        <f>IF(O450="include",IF(AE450&gt;0,1+MAX(P451:P$2005),0),0)</f>
        <v>0</v>
      </c>
      <c r="Q450" s="1">
        <f>IF(AND(ISBLANK(AA449),AE449=0),0,(IF(MAX(Q451:Q$2005)&gt;0,0,ROW(R450))))</f>
        <v>0</v>
      </c>
      <c r="R450" s="1">
        <f>IF($O450="include",IF(AF450&gt;0,1+MAX(R451:R$2005),0),0)</f>
        <v>0</v>
      </c>
      <c r="S450" s="1">
        <f>IF($O450="include",IF(AG450&gt;0,1+MAX(S451:S$2005),0),0)</f>
        <v>0</v>
      </c>
      <c r="T450" s="1">
        <f>IF($O450="include",IF(AH450&gt;0,1+MAX(T451:T$2005),0),0)</f>
        <v>0</v>
      </c>
      <c r="U450" s="1">
        <f>IF($O450="include",IF(AI450&gt;0,1+MAX(U451:U$2005),0),0)</f>
        <v>0</v>
      </c>
      <c r="V450" s="1">
        <f>IF($O450="include",IF(AJ450&gt;0,1+MAX(V451:V$2005),0),0)</f>
        <v>0</v>
      </c>
      <c r="W450" s="1">
        <f>IF($O450="include",IF(AK450&gt;0,1+MAX(W451:W$2005),0),0)</f>
        <v>0</v>
      </c>
      <c r="X450" s="1">
        <f>IF($O450="include",IF(AL450&gt;0,1+MAX(X451:X$2005),0),0)</f>
        <v>0</v>
      </c>
      <c r="Y450" s="22" t="str">
        <f t="shared" si="109"/>
        <v xml:space="preserve">1 - </v>
      </c>
      <c r="AA450" s="42"/>
      <c r="AB450" s="43"/>
      <c r="AC450" s="43"/>
      <c r="AD450" s="44"/>
      <c r="AE450" s="11">
        <f t="shared" si="110"/>
        <v>0</v>
      </c>
      <c r="AF450" s="41"/>
      <c r="AG450" s="41"/>
      <c r="AH450" s="41"/>
      <c r="AI450" s="41"/>
      <c r="AJ450" s="41"/>
      <c r="AK450" s="41"/>
      <c r="AL450" s="41"/>
      <c r="BA450" s="1">
        <f t="shared" si="111"/>
        <v>0</v>
      </c>
      <c r="BB450" s="1">
        <f t="shared" si="112"/>
        <v>0</v>
      </c>
      <c r="BC450" s="1" t="str">
        <f t="shared" si="113"/>
        <v>No</v>
      </c>
      <c r="BD450" s="1">
        <f t="shared" si="114"/>
        <v>0</v>
      </c>
      <c r="BE450" s="1">
        <f t="shared" si="115"/>
        <v>0</v>
      </c>
      <c r="BF450" s="1">
        <f t="shared" si="116"/>
        <v>0</v>
      </c>
      <c r="BG450" s="1">
        <v>446</v>
      </c>
      <c r="BH450" s="1" t="e">
        <f t="shared" si="117"/>
        <v>#N/A</v>
      </c>
      <c r="BI450" s="1">
        <f t="shared" si="119"/>
        <v>2</v>
      </c>
      <c r="BJ450" s="1" t="e">
        <f t="shared" si="118"/>
        <v>#N/A</v>
      </c>
    </row>
    <row r="451" spans="1:62" x14ac:dyDescent="0.25">
      <c r="A451" s="1">
        <f t="shared" si="105"/>
        <v>1</v>
      </c>
      <c r="B451" s="1">
        <f>IF(YEAR(AD451)=$B$3,YEAR('Apartment Expenses'!AD451)&amp;" - "&amp;'Apartment Expenses'!AC451,0)</f>
        <v>0</v>
      </c>
      <c r="C451" s="1">
        <f t="shared" si="106"/>
        <v>0</v>
      </c>
      <c r="E451" s="1">
        <v>447</v>
      </c>
      <c r="F451" s="1">
        <f t="shared" si="107"/>
        <v>1</v>
      </c>
      <c r="G451" s="1">
        <f t="shared" si="103"/>
        <v>0</v>
      </c>
      <c r="H451" s="1">
        <f t="shared" si="104"/>
        <v>0</v>
      </c>
      <c r="J451" s="1" t="str">
        <f t="shared" si="108"/>
        <v>1900</v>
      </c>
      <c r="M451" s="1">
        <f>HLOOKUP('Expense History'!$AD$3,$P$4:$X$2004,ROW('Apartment Expenses'!L451)-3,0)</f>
        <v>0</v>
      </c>
      <c r="N451" s="1">
        <f>IF('Expense History'!$AD$3=Data!$G$4,'Apartment Expenses'!AE451,HLOOKUP('Expense History'!$AD$3,'Apartment Expenses'!$AE$4:$AL$2004,(ROW('Apartment Expenses'!M451)-3)))</f>
        <v>0</v>
      </c>
      <c r="O451" s="1" t="str">
        <f>IF($O$2="ALL",IF(VLOOKUP(AA451,'Expense History'!$AA$6:$AB$36,2,0)="x","include",0),IF(AND(VLOOKUP(AA451,'Expense History'!$AA$6:$AB$36,2,0)="x",AC451=$O$2),"include",0))</f>
        <v>include</v>
      </c>
      <c r="P451" s="1">
        <f>IF(O451="include",IF(AE451&gt;0,1+MAX(P452:P$2005),0),0)</f>
        <v>0</v>
      </c>
      <c r="Q451" s="1">
        <f>IF(AND(ISBLANK(AA450),AE450=0),0,(IF(MAX(Q452:Q$2005)&gt;0,0,ROW(R451))))</f>
        <v>0</v>
      </c>
      <c r="R451" s="1">
        <f>IF($O451="include",IF(AF451&gt;0,1+MAX(R452:R$2005),0),0)</f>
        <v>0</v>
      </c>
      <c r="S451" s="1">
        <f>IF($O451="include",IF(AG451&gt;0,1+MAX(S452:S$2005),0),0)</f>
        <v>0</v>
      </c>
      <c r="T451" s="1">
        <f>IF($O451="include",IF(AH451&gt;0,1+MAX(T452:T$2005),0),0)</f>
        <v>0</v>
      </c>
      <c r="U451" s="1">
        <f>IF($O451="include",IF(AI451&gt;0,1+MAX(U452:U$2005),0),0)</f>
        <v>0</v>
      </c>
      <c r="V451" s="1">
        <f>IF($O451="include",IF(AJ451&gt;0,1+MAX(V452:V$2005),0),0)</f>
        <v>0</v>
      </c>
      <c r="W451" s="1">
        <f>IF($O451="include",IF(AK451&gt;0,1+MAX(W452:W$2005),0),0)</f>
        <v>0</v>
      </c>
      <c r="X451" s="1">
        <f>IF($O451="include",IF(AL451&gt;0,1+MAX(X452:X$2005),0),0)</f>
        <v>0</v>
      </c>
      <c r="Y451" s="22" t="str">
        <f t="shared" si="109"/>
        <v xml:space="preserve">1 - </v>
      </c>
      <c r="AA451" s="42"/>
      <c r="AB451" s="43"/>
      <c r="AC451" s="43"/>
      <c r="AD451" s="44"/>
      <c r="AE451" s="11">
        <f t="shared" si="110"/>
        <v>0</v>
      </c>
      <c r="AF451" s="41"/>
      <c r="AG451" s="41"/>
      <c r="AH451" s="41"/>
      <c r="AI451" s="41"/>
      <c r="AJ451" s="41"/>
      <c r="AK451" s="41"/>
      <c r="AL451" s="41"/>
      <c r="BA451" s="1">
        <f t="shared" si="111"/>
        <v>0</v>
      </c>
      <c r="BB451" s="1">
        <f t="shared" si="112"/>
        <v>0</v>
      </c>
      <c r="BC451" s="1" t="str">
        <f t="shared" si="113"/>
        <v>No</v>
      </c>
      <c r="BD451" s="1">
        <f t="shared" si="114"/>
        <v>0</v>
      </c>
      <c r="BE451" s="1">
        <f t="shared" si="115"/>
        <v>0</v>
      </c>
      <c r="BF451" s="1">
        <f t="shared" si="116"/>
        <v>0</v>
      </c>
      <c r="BG451" s="1">
        <v>447</v>
      </c>
      <c r="BH451" s="1" t="e">
        <f t="shared" si="117"/>
        <v>#N/A</v>
      </c>
      <c r="BI451" s="1">
        <f t="shared" si="119"/>
        <v>2</v>
      </c>
      <c r="BJ451" s="1" t="e">
        <f t="shared" si="118"/>
        <v>#N/A</v>
      </c>
    </row>
    <row r="452" spans="1:62" x14ac:dyDescent="0.25">
      <c r="A452" s="1">
        <f t="shared" si="105"/>
        <v>1</v>
      </c>
      <c r="B452" s="1">
        <f>IF(YEAR(AD452)=$B$3,YEAR('Apartment Expenses'!AD452)&amp;" - "&amp;'Apartment Expenses'!AC452,0)</f>
        <v>0</v>
      </c>
      <c r="C452" s="1">
        <f t="shared" si="106"/>
        <v>0</v>
      </c>
      <c r="E452" s="1">
        <v>448</v>
      </c>
      <c r="F452" s="1">
        <f t="shared" si="107"/>
        <v>1</v>
      </c>
      <c r="G452" s="1">
        <f t="shared" si="103"/>
        <v>0</v>
      </c>
      <c r="H452" s="1">
        <f t="shared" si="104"/>
        <v>0</v>
      </c>
      <c r="J452" s="1" t="str">
        <f t="shared" si="108"/>
        <v>1900</v>
      </c>
      <c r="M452" s="1">
        <f>HLOOKUP('Expense History'!$AD$3,$P$4:$X$2004,ROW('Apartment Expenses'!L452)-3,0)</f>
        <v>0</v>
      </c>
      <c r="N452" s="1">
        <f>IF('Expense History'!$AD$3=Data!$G$4,'Apartment Expenses'!AE452,HLOOKUP('Expense History'!$AD$3,'Apartment Expenses'!$AE$4:$AL$2004,(ROW('Apartment Expenses'!M452)-3)))</f>
        <v>0</v>
      </c>
      <c r="O452" s="1" t="str">
        <f>IF($O$2="ALL",IF(VLOOKUP(AA452,'Expense History'!$AA$6:$AB$36,2,0)="x","include",0),IF(AND(VLOOKUP(AA452,'Expense History'!$AA$6:$AB$36,2,0)="x",AC452=$O$2),"include",0))</f>
        <v>include</v>
      </c>
      <c r="P452" s="1">
        <f>IF(O452="include",IF(AE452&gt;0,1+MAX(P453:P$2005),0),0)</f>
        <v>0</v>
      </c>
      <c r="Q452" s="1">
        <f>IF(AND(ISBLANK(AA451),AE451=0),0,(IF(MAX(Q453:Q$2005)&gt;0,0,ROW(R452))))</f>
        <v>0</v>
      </c>
      <c r="R452" s="1">
        <f>IF($O452="include",IF(AF452&gt;0,1+MAX(R453:R$2005),0),0)</f>
        <v>0</v>
      </c>
      <c r="S452" s="1">
        <f>IF($O452="include",IF(AG452&gt;0,1+MAX(S453:S$2005),0),0)</f>
        <v>0</v>
      </c>
      <c r="T452" s="1">
        <f>IF($O452="include",IF(AH452&gt;0,1+MAX(T453:T$2005),0),0)</f>
        <v>0</v>
      </c>
      <c r="U452" s="1">
        <f>IF($O452="include",IF(AI452&gt;0,1+MAX(U453:U$2005),0),0)</f>
        <v>0</v>
      </c>
      <c r="V452" s="1">
        <f>IF($O452="include",IF(AJ452&gt;0,1+MAX(V453:V$2005),0),0)</f>
        <v>0</v>
      </c>
      <c r="W452" s="1">
        <f>IF($O452="include",IF(AK452&gt;0,1+MAX(W453:W$2005),0),0)</f>
        <v>0</v>
      </c>
      <c r="X452" s="1">
        <f>IF($O452="include",IF(AL452&gt;0,1+MAX(X453:X$2005),0),0)</f>
        <v>0</v>
      </c>
      <c r="Y452" s="22" t="str">
        <f t="shared" si="109"/>
        <v xml:space="preserve">1 - </v>
      </c>
      <c r="AA452" s="42"/>
      <c r="AB452" s="43"/>
      <c r="AC452" s="43"/>
      <c r="AD452" s="44"/>
      <c r="AE452" s="11">
        <f t="shared" si="110"/>
        <v>0</v>
      </c>
      <c r="AF452" s="41"/>
      <c r="AG452" s="41"/>
      <c r="AH452" s="41"/>
      <c r="AI452" s="41"/>
      <c r="AJ452" s="41"/>
      <c r="AK452" s="41"/>
      <c r="AL452" s="41"/>
      <c r="BA452" s="1">
        <f t="shared" si="111"/>
        <v>0</v>
      </c>
      <c r="BB452" s="1">
        <f t="shared" si="112"/>
        <v>0</v>
      </c>
      <c r="BC452" s="1" t="str">
        <f t="shared" si="113"/>
        <v>No</v>
      </c>
      <c r="BD452" s="1">
        <f t="shared" si="114"/>
        <v>0</v>
      </c>
      <c r="BE452" s="1">
        <f t="shared" si="115"/>
        <v>0</v>
      </c>
      <c r="BF452" s="1">
        <f t="shared" si="116"/>
        <v>0</v>
      </c>
      <c r="BG452" s="1">
        <v>448</v>
      </c>
      <c r="BH452" s="1" t="e">
        <f t="shared" si="117"/>
        <v>#N/A</v>
      </c>
      <c r="BI452" s="1">
        <f t="shared" si="119"/>
        <v>2</v>
      </c>
      <c r="BJ452" s="1" t="e">
        <f t="shared" si="118"/>
        <v>#N/A</v>
      </c>
    </row>
    <row r="453" spans="1:62" x14ac:dyDescent="0.25">
      <c r="A453" s="1">
        <f t="shared" si="105"/>
        <v>1</v>
      </c>
      <c r="B453" s="1">
        <f>IF(YEAR(AD453)=$B$3,YEAR('Apartment Expenses'!AD453)&amp;" - "&amp;'Apartment Expenses'!AC453,0)</f>
        <v>0</v>
      </c>
      <c r="C453" s="1">
        <f t="shared" si="106"/>
        <v>0</v>
      </c>
      <c r="E453" s="1">
        <v>449</v>
      </c>
      <c r="F453" s="1">
        <f t="shared" si="107"/>
        <v>1</v>
      </c>
      <c r="G453" s="1">
        <f t="shared" ref="G453:G516" si="120">IF(ISERROR(VLOOKUP(E453,A:B,2,0)),0,VLOOKUP(E453,A:B,2,0))</f>
        <v>0</v>
      </c>
      <c r="H453" s="1">
        <f t="shared" ref="H453:H516" si="121">VLOOKUP(G453,B:C,2,0)</f>
        <v>0</v>
      </c>
      <c r="J453" s="1" t="str">
        <f t="shared" si="108"/>
        <v>1900</v>
      </c>
      <c r="M453" s="1">
        <f>HLOOKUP('Expense History'!$AD$3,$P$4:$X$2004,ROW('Apartment Expenses'!L453)-3,0)</f>
        <v>0</v>
      </c>
      <c r="N453" s="1">
        <f>IF('Expense History'!$AD$3=Data!$G$4,'Apartment Expenses'!AE453,HLOOKUP('Expense History'!$AD$3,'Apartment Expenses'!$AE$4:$AL$2004,(ROW('Apartment Expenses'!M453)-3)))</f>
        <v>0</v>
      </c>
      <c r="O453" s="1" t="str">
        <f>IF($O$2="ALL",IF(VLOOKUP(AA453,'Expense History'!$AA$6:$AB$36,2,0)="x","include",0),IF(AND(VLOOKUP(AA453,'Expense History'!$AA$6:$AB$36,2,0)="x",AC453=$O$2),"include",0))</f>
        <v>include</v>
      </c>
      <c r="P453" s="1">
        <f>IF(O453="include",IF(AE453&gt;0,1+MAX(P454:P$2005),0),0)</f>
        <v>0</v>
      </c>
      <c r="Q453" s="1">
        <f>IF(AND(ISBLANK(AA452),AE452=0),0,(IF(MAX(Q454:Q$2005)&gt;0,0,ROW(R453))))</f>
        <v>0</v>
      </c>
      <c r="R453" s="1">
        <f>IF($O453="include",IF(AF453&gt;0,1+MAX(R454:R$2005),0),0)</f>
        <v>0</v>
      </c>
      <c r="S453" s="1">
        <f>IF($O453="include",IF(AG453&gt;0,1+MAX(S454:S$2005),0),0)</f>
        <v>0</v>
      </c>
      <c r="T453" s="1">
        <f>IF($O453="include",IF(AH453&gt;0,1+MAX(T454:T$2005),0),0)</f>
        <v>0</v>
      </c>
      <c r="U453" s="1">
        <f>IF($O453="include",IF(AI453&gt;0,1+MAX(U454:U$2005),0),0)</f>
        <v>0</v>
      </c>
      <c r="V453" s="1">
        <f>IF($O453="include",IF(AJ453&gt;0,1+MAX(V454:V$2005),0),0)</f>
        <v>0</v>
      </c>
      <c r="W453" s="1">
        <f>IF($O453="include",IF(AK453&gt;0,1+MAX(W454:W$2005),0),0)</f>
        <v>0</v>
      </c>
      <c r="X453" s="1">
        <f>IF($O453="include",IF(AL453&gt;0,1+MAX(X454:X$2005),0),0)</f>
        <v>0</v>
      </c>
      <c r="Y453" s="22" t="str">
        <f t="shared" si="109"/>
        <v xml:space="preserve">1 - </v>
      </c>
      <c r="AA453" s="42"/>
      <c r="AB453" s="43"/>
      <c r="AC453" s="43"/>
      <c r="AD453" s="44"/>
      <c r="AE453" s="11">
        <f t="shared" si="110"/>
        <v>0</v>
      </c>
      <c r="AF453" s="41"/>
      <c r="AG453" s="41"/>
      <c r="AH453" s="41"/>
      <c r="AI453" s="41"/>
      <c r="AJ453" s="41"/>
      <c r="AK453" s="41"/>
      <c r="AL453" s="41"/>
      <c r="BA453" s="1">
        <f t="shared" si="111"/>
        <v>0</v>
      </c>
      <c r="BB453" s="1">
        <f t="shared" si="112"/>
        <v>0</v>
      </c>
      <c r="BC453" s="1" t="str">
        <f t="shared" si="113"/>
        <v>No</v>
      </c>
      <c r="BD453" s="1">
        <f t="shared" si="114"/>
        <v>0</v>
      </c>
      <c r="BE453" s="1">
        <f t="shared" si="115"/>
        <v>0</v>
      </c>
      <c r="BF453" s="1">
        <f t="shared" si="116"/>
        <v>0</v>
      </c>
      <c r="BG453" s="1">
        <v>449</v>
      </c>
      <c r="BH453" s="1" t="e">
        <f t="shared" si="117"/>
        <v>#N/A</v>
      </c>
      <c r="BI453" s="1">
        <f t="shared" si="119"/>
        <v>2</v>
      </c>
      <c r="BJ453" s="1" t="e">
        <f t="shared" si="118"/>
        <v>#N/A</v>
      </c>
    </row>
    <row r="454" spans="1:62" x14ac:dyDescent="0.25">
      <c r="A454" s="1">
        <f t="shared" ref="A454:A517" si="122">RANK(C454,$C$5:$C$2004,0)</f>
        <v>1</v>
      </c>
      <c r="B454" s="1">
        <f>IF(YEAR(AD454)=$B$3,YEAR('Apartment Expenses'!AD454)&amp;" - "&amp;'Apartment Expenses'!AC454,0)</f>
        <v>0</v>
      </c>
      <c r="C454" s="1">
        <f t="shared" ref="C454:C517" si="123">IF(YEAR(AD454)=$B$3,SUMIF($B$5:$B$2004,B454,$AE$5:$AE$2004),0)</f>
        <v>0</v>
      </c>
      <c r="E454" s="1">
        <v>450</v>
      </c>
      <c r="F454" s="1">
        <f t="shared" ref="F454:F517" si="124">IF(G454=0,F453,F453+1)</f>
        <v>1</v>
      </c>
      <c r="G454" s="1">
        <f t="shared" si="120"/>
        <v>0</v>
      </c>
      <c r="H454" s="1">
        <f t="shared" si="121"/>
        <v>0</v>
      </c>
      <c r="J454" s="1" t="str">
        <f t="shared" ref="J454:J517" si="125">YEAR(AD454)&amp;AC454</f>
        <v>1900</v>
      </c>
      <c r="M454" s="1">
        <f>HLOOKUP('Expense History'!$AD$3,$P$4:$X$2004,ROW('Apartment Expenses'!L454)-3,0)</f>
        <v>0</v>
      </c>
      <c r="N454" s="1">
        <f>IF('Expense History'!$AD$3=Data!$G$4,'Apartment Expenses'!AE454,HLOOKUP('Expense History'!$AD$3,'Apartment Expenses'!$AE$4:$AL$2004,(ROW('Apartment Expenses'!M454)-3)))</f>
        <v>0</v>
      </c>
      <c r="O454" s="1" t="str">
        <f>IF($O$2="ALL",IF(VLOOKUP(AA454,'Expense History'!$AA$6:$AB$36,2,0)="x","include",0),IF(AND(VLOOKUP(AA454,'Expense History'!$AA$6:$AB$36,2,0)="x",AC454=$O$2),"include",0))</f>
        <v>include</v>
      </c>
      <c r="P454" s="1">
        <f>IF(O454="include",IF(AE454&gt;0,1+MAX(P455:P$2005),0),0)</f>
        <v>0</v>
      </c>
      <c r="Q454" s="1">
        <f>IF(AND(ISBLANK(AA453),AE453=0),0,(IF(MAX(Q455:Q$2005)&gt;0,0,ROW(R454))))</f>
        <v>0</v>
      </c>
      <c r="R454" s="1">
        <f>IF($O454="include",IF(AF454&gt;0,1+MAX(R455:R$2005),0),0)</f>
        <v>0</v>
      </c>
      <c r="S454" s="1">
        <f>IF($O454="include",IF(AG454&gt;0,1+MAX(S455:S$2005),0),0)</f>
        <v>0</v>
      </c>
      <c r="T454" s="1">
        <f>IF($O454="include",IF(AH454&gt;0,1+MAX(T455:T$2005),0),0)</f>
        <v>0</v>
      </c>
      <c r="U454" s="1">
        <f>IF($O454="include",IF(AI454&gt;0,1+MAX(U455:U$2005),0),0)</f>
        <v>0</v>
      </c>
      <c r="V454" s="1">
        <f>IF($O454="include",IF(AJ454&gt;0,1+MAX(V455:V$2005),0),0)</f>
        <v>0</v>
      </c>
      <c r="W454" s="1">
        <f>IF($O454="include",IF(AK454&gt;0,1+MAX(W455:W$2005),0),0)</f>
        <v>0</v>
      </c>
      <c r="X454" s="1">
        <f>IF($O454="include",IF(AL454&gt;0,1+MAX(X455:X$2005),0),0)</f>
        <v>0</v>
      </c>
      <c r="Y454" s="22" t="str">
        <f t="shared" ref="Y454:Y517" si="126">DATEVALUE(MONTH(AD454)&amp;"/1/"&amp;YEAR(AD454))&amp;" - "&amp;AA454</f>
        <v xml:space="preserve">1 - </v>
      </c>
      <c r="AA454" s="42"/>
      <c r="AB454" s="43"/>
      <c r="AC454" s="43"/>
      <c r="AD454" s="44"/>
      <c r="AE454" s="11">
        <f t="shared" ref="AE454:AE517" si="127">SUM(AF454:AL454)</f>
        <v>0</v>
      </c>
      <c r="AF454" s="41"/>
      <c r="AG454" s="41"/>
      <c r="AH454" s="41"/>
      <c r="AI454" s="41"/>
      <c r="AJ454" s="41"/>
      <c r="AK454" s="41"/>
      <c r="AL454" s="41"/>
      <c r="BA454" s="1">
        <f t="shared" ref="BA454:BA517" si="128">AC454</f>
        <v>0</v>
      </c>
      <c r="BB454" s="1">
        <f t="shared" ref="BB454:BB517" si="129">SUMIF(AC:AC,BA454,AE:AE)</f>
        <v>0</v>
      </c>
      <c r="BC454" s="1" t="str">
        <f t="shared" ref="BC454:BC517" si="130">IF(ISERROR(VLOOKUP($B$3&amp;" - "&amp;BA454,B:B,1,0)),"No","Yes")</f>
        <v>No</v>
      </c>
      <c r="BD454" s="1">
        <f t="shared" ref="BD454:BD517" si="131">IF(BC454="Yes",0,SUMIF(BA:BA,BA454,BB:BB))</f>
        <v>0</v>
      </c>
      <c r="BE454" s="1">
        <f t="shared" ref="BE454:BE517" si="132">IF(BD454=0,0,RANK(BD454,BD:BD))</f>
        <v>0</v>
      </c>
      <c r="BF454" s="1">
        <f t="shared" ref="BF454:BF517" si="133">BA454</f>
        <v>0</v>
      </c>
      <c r="BG454" s="1">
        <v>450</v>
      </c>
      <c r="BH454" s="1" t="e">
        <f t="shared" ref="BH454:BH517" si="134">VLOOKUP(BG454,BE:BF,2,0)</f>
        <v>#N/A</v>
      </c>
      <c r="BI454" s="1">
        <f t="shared" si="119"/>
        <v>2</v>
      </c>
      <c r="BJ454" s="1" t="e">
        <f t="shared" ref="BJ454:BJ517" si="135">BH454</f>
        <v>#N/A</v>
      </c>
    </row>
    <row r="455" spans="1:62" x14ac:dyDescent="0.25">
      <c r="A455" s="1">
        <f t="shared" si="122"/>
        <v>1</v>
      </c>
      <c r="B455" s="1">
        <f>IF(YEAR(AD455)=$B$3,YEAR('Apartment Expenses'!AD455)&amp;" - "&amp;'Apartment Expenses'!AC455,0)</f>
        <v>0</v>
      </c>
      <c r="C455" s="1">
        <f t="shared" si="123"/>
        <v>0</v>
      </c>
      <c r="E455" s="1">
        <v>451</v>
      </c>
      <c r="F455" s="1">
        <f t="shared" si="124"/>
        <v>1</v>
      </c>
      <c r="G455" s="1">
        <f t="shared" si="120"/>
        <v>0</v>
      </c>
      <c r="H455" s="1">
        <f t="shared" si="121"/>
        <v>0</v>
      </c>
      <c r="J455" s="1" t="str">
        <f t="shared" si="125"/>
        <v>1900</v>
      </c>
      <c r="M455" s="1">
        <f>HLOOKUP('Expense History'!$AD$3,$P$4:$X$2004,ROW('Apartment Expenses'!L455)-3,0)</f>
        <v>0</v>
      </c>
      <c r="N455" s="1">
        <f>IF('Expense History'!$AD$3=Data!$G$4,'Apartment Expenses'!AE455,HLOOKUP('Expense History'!$AD$3,'Apartment Expenses'!$AE$4:$AL$2004,(ROW('Apartment Expenses'!M455)-3)))</f>
        <v>0</v>
      </c>
      <c r="O455" s="1" t="str">
        <f>IF($O$2="ALL",IF(VLOOKUP(AA455,'Expense History'!$AA$6:$AB$36,2,0)="x","include",0),IF(AND(VLOOKUP(AA455,'Expense History'!$AA$6:$AB$36,2,0)="x",AC455=$O$2),"include",0))</f>
        <v>include</v>
      </c>
      <c r="P455" s="1">
        <f>IF(O455="include",IF(AE455&gt;0,1+MAX(P456:P$2005),0),0)</f>
        <v>0</v>
      </c>
      <c r="Q455" s="1">
        <f>IF(AND(ISBLANK(AA454),AE454=0),0,(IF(MAX(Q456:Q$2005)&gt;0,0,ROW(R455))))</f>
        <v>0</v>
      </c>
      <c r="R455" s="1">
        <f>IF($O455="include",IF(AF455&gt;0,1+MAX(R456:R$2005),0),0)</f>
        <v>0</v>
      </c>
      <c r="S455" s="1">
        <f>IF($O455="include",IF(AG455&gt;0,1+MAX(S456:S$2005),0),0)</f>
        <v>0</v>
      </c>
      <c r="T455" s="1">
        <f>IF($O455="include",IF(AH455&gt;0,1+MAX(T456:T$2005),0),0)</f>
        <v>0</v>
      </c>
      <c r="U455" s="1">
        <f>IF($O455="include",IF(AI455&gt;0,1+MAX(U456:U$2005),0),0)</f>
        <v>0</v>
      </c>
      <c r="V455" s="1">
        <f>IF($O455="include",IF(AJ455&gt;0,1+MAX(V456:V$2005),0),0)</f>
        <v>0</v>
      </c>
      <c r="W455" s="1">
        <f>IF($O455="include",IF(AK455&gt;0,1+MAX(W456:W$2005),0),0)</f>
        <v>0</v>
      </c>
      <c r="X455" s="1">
        <f>IF($O455="include",IF(AL455&gt;0,1+MAX(X456:X$2005),0),0)</f>
        <v>0</v>
      </c>
      <c r="Y455" s="22" t="str">
        <f t="shared" si="126"/>
        <v xml:space="preserve">1 - </v>
      </c>
      <c r="AA455" s="42"/>
      <c r="AB455" s="43"/>
      <c r="AC455" s="43"/>
      <c r="AD455" s="44"/>
      <c r="AE455" s="11">
        <f t="shared" si="127"/>
        <v>0</v>
      </c>
      <c r="AF455" s="41"/>
      <c r="AG455" s="41"/>
      <c r="AH455" s="41"/>
      <c r="AI455" s="41"/>
      <c r="AJ455" s="41"/>
      <c r="AK455" s="41"/>
      <c r="AL455" s="41"/>
      <c r="BA455" s="1">
        <f t="shared" si="128"/>
        <v>0</v>
      </c>
      <c r="BB455" s="1">
        <f t="shared" si="129"/>
        <v>0</v>
      </c>
      <c r="BC455" s="1" t="str">
        <f t="shared" si="130"/>
        <v>No</v>
      </c>
      <c r="BD455" s="1">
        <f t="shared" si="131"/>
        <v>0</v>
      </c>
      <c r="BE455" s="1">
        <f t="shared" si="132"/>
        <v>0</v>
      </c>
      <c r="BF455" s="1">
        <f t="shared" si="133"/>
        <v>0</v>
      </c>
      <c r="BG455" s="1">
        <v>451</v>
      </c>
      <c r="BH455" s="1" t="e">
        <f t="shared" si="134"/>
        <v>#N/A</v>
      </c>
      <c r="BI455" s="1">
        <f t="shared" ref="BI455:BI518" si="136">IF(ISERROR(BH455),BI454,BI454+1)</f>
        <v>2</v>
      </c>
      <c r="BJ455" s="1" t="e">
        <f t="shared" si="135"/>
        <v>#N/A</v>
      </c>
    </row>
    <row r="456" spans="1:62" x14ac:dyDescent="0.25">
      <c r="A456" s="1">
        <f t="shared" si="122"/>
        <v>1</v>
      </c>
      <c r="B456" s="1">
        <f>IF(YEAR(AD456)=$B$3,YEAR('Apartment Expenses'!AD456)&amp;" - "&amp;'Apartment Expenses'!AC456,0)</f>
        <v>0</v>
      </c>
      <c r="C456" s="1">
        <f t="shared" si="123"/>
        <v>0</v>
      </c>
      <c r="E456" s="1">
        <v>452</v>
      </c>
      <c r="F456" s="1">
        <f t="shared" si="124"/>
        <v>1</v>
      </c>
      <c r="G456" s="1">
        <f t="shared" si="120"/>
        <v>0</v>
      </c>
      <c r="H456" s="1">
        <f t="shared" si="121"/>
        <v>0</v>
      </c>
      <c r="J456" s="1" t="str">
        <f t="shared" si="125"/>
        <v>1900</v>
      </c>
      <c r="M456" s="1">
        <f>HLOOKUP('Expense History'!$AD$3,$P$4:$X$2004,ROW('Apartment Expenses'!L456)-3,0)</f>
        <v>0</v>
      </c>
      <c r="N456" s="1">
        <f>IF('Expense History'!$AD$3=Data!$G$4,'Apartment Expenses'!AE456,HLOOKUP('Expense History'!$AD$3,'Apartment Expenses'!$AE$4:$AL$2004,(ROW('Apartment Expenses'!M456)-3)))</f>
        <v>0</v>
      </c>
      <c r="O456" s="1" t="str">
        <f>IF($O$2="ALL",IF(VLOOKUP(AA456,'Expense History'!$AA$6:$AB$36,2,0)="x","include",0),IF(AND(VLOOKUP(AA456,'Expense History'!$AA$6:$AB$36,2,0)="x",AC456=$O$2),"include",0))</f>
        <v>include</v>
      </c>
      <c r="P456" s="1">
        <f>IF(O456="include",IF(AE456&gt;0,1+MAX(P457:P$2005),0),0)</f>
        <v>0</v>
      </c>
      <c r="Q456" s="1">
        <f>IF(AND(ISBLANK(AA455),AE455=0),0,(IF(MAX(Q457:Q$2005)&gt;0,0,ROW(R456))))</f>
        <v>0</v>
      </c>
      <c r="R456" s="1">
        <f>IF($O456="include",IF(AF456&gt;0,1+MAX(R457:R$2005),0),0)</f>
        <v>0</v>
      </c>
      <c r="S456" s="1">
        <f>IF($O456="include",IF(AG456&gt;0,1+MAX(S457:S$2005),0),0)</f>
        <v>0</v>
      </c>
      <c r="T456" s="1">
        <f>IF($O456="include",IF(AH456&gt;0,1+MAX(T457:T$2005),0),0)</f>
        <v>0</v>
      </c>
      <c r="U456" s="1">
        <f>IF($O456="include",IF(AI456&gt;0,1+MAX(U457:U$2005),0),0)</f>
        <v>0</v>
      </c>
      <c r="V456" s="1">
        <f>IF($O456="include",IF(AJ456&gt;0,1+MAX(V457:V$2005),0),0)</f>
        <v>0</v>
      </c>
      <c r="W456" s="1">
        <f>IF($O456="include",IF(AK456&gt;0,1+MAX(W457:W$2005),0),0)</f>
        <v>0</v>
      </c>
      <c r="X456" s="1">
        <f>IF($O456="include",IF(AL456&gt;0,1+MAX(X457:X$2005),0),0)</f>
        <v>0</v>
      </c>
      <c r="Y456" s="22" t="str">
        <f t="shared" si="126"/>
        <v xml:space="preserve">1 - </v>
      </c>
      <c r="AA456" s="42"/>
      <c r="AB456" s="43"/>
      <c r="AC456" s="43"/>
      <c r="AD456" s="44"/>
      <c r="AE456" s="11">
        <f t="shared" si="127"/>
        <v>0</v>
      </c>
      <c r="AF456" s="41"/>
      <c r="AG456" s="41"/>
      <c r="AH456" s="41"/>
      <c r="AI456" s="41"/>
      <c r="AJ456" s="41"/>
      <c r="AK456" s="41"/>
      <c r="AL456" s="41"/>
      <c r="BA456" s="1">
        <f t="shared" si="128"/>
        <v>0</v>
      </c>
      <c r="BB456" s="1">
        <f t="shared" si="129"/>
        <v>0</v>
      </c>
      <c r="BC456" s="1" t="str">
        <f t="shared" si="130"/>
        <v>No</v>
      </c>
      <c r="BD456" s="1">
        <f t="shared" si="131"/>
        <v>0</v>
      </c>
      <c r="BE456" s="1">
        <f t="shared" si="132"/>
        <v>0</v>
      </c>
      <c r="BF456" s="1">
        <f t="shared" si="133"/>
        <v>0</v>
      </c>
      <c r="BG456" s="1">
        <v>452</v>
      </c>
      <c r="BH456" s="1" t="e">
        <f t="shared" si="134"/>
        <v>#N/A</v>
      </c>
      <c r="BI456" s="1">
        <f t="shared" si="136"/>
        <v>2</v>
      </c>
      <c r="BJ456" s="1" t="e">
        <f t="shared" si="135"/>
        <v>#N/A</v>
      </c>
    </row>
    <row r="457" spans="1:62" x14ac:dyDescent="0.25">
      <c r="A457" s="1">
        <f t="shared" si="122"/>
        <v>1</v>
      </c>
      <c r="B457" s="1">
        <f>IF(YEAR(AD457)=$B$3,YEAR('Apartment Expenses'!AD457)&amp;" - "&amp;'Apartment Expenses'!AC457,0)</f>
        <v>0</v>
      </c>
      <c r="C457" s="1">
        <f t="shared" si="123"/>
        <v>0</v>
      </c>
      <c r="E457" s="1">
        <v>453</v>
      </c>
      <c r="F457" s="1">
        <f t="shared" si="124"/>
        <v>1</v>
      </c>
      <c r="G457" s="1">
        <f t="shared" si="120"/>
        <v>0</v>
      </c>
      <c r="H457" s="1">
        <f t="shared" si="121"/>
        <v>0</v>
      </c>
      <c r="J457" s="1" t="str">
        <f t="shared" si="125"/>
        <v>1900</v>
      </c>
      <c r="M457" s="1">
        <f>HLOOKUP('Expense History'!$AD$3,$P$4:$X$2004,ROW('Apartment Expenses'!L457)-3,0)</f>
        <v>0</v>
      </c>
      <c r="N457" s="1">
        <f>IF('Expense History'!$AD$3=Data!$G$4,'Apartment Expenses'!AE457,HLOOKUP('Expense History'!$AD$3,'Apartment Expenses'!$AE$4:$AL$2004,(ROW('Apartment Expenses'!M457)-3)))</f>
        <v>0</v>
      </c>
      <c r="O457" s="1" t="str">
        <f>IF($O$2="ALL",IF(VLOOKUP(AA457,'Expense History'!$AA$6:$AB$36,2,0)="x","include",0),IF(AND(VLOOKUP(AA457,'Expense History'!$AA$6:$AB$36,2,0)="x",AC457=$O$2),"include",0))</f>
        <v>include</v>
      </c>
      <c r="P457" s="1">
        <f>IF(O457="include",IF(AE457&gt;0,1+MAX(P458:P$2005),0),0)</f>
        <v>0</v>
      </c>
      <c r="Q457" s="1">
        <f>IF(AND(ISBLANK(AA456),AE456=0),0,(IF(MAX(Q458:Q$2005)&gt;0,0,ROW(R457))))</f>
        <v>0</v>
      </c>
      <c r="R457" s="1">
        <f>IF($O457="include",IF(AF457&gt;0,1+MAX(R458:R$2005),0),0)</f>
        <v>0</v>
      </c>
      <c r="S457" s="1">
        <f>IF($O457="include",IF(AG457&gt;0,1+MAX(S458:S$2005),0),0)</f>
        <v>0</v>
      </c>
      <c r="T457" s="1">
        <f>IF($O457="include",IF(AH457&gt;0,1+MAX(T458:T$2005),0),0)</f>
        <v>0</v>
      </c>
      <c r="U457" s="1">
        <f>IF($O457="include",IF(AI457&gt;0,1+MAX(U458:U$2005),0),0)</f>
        <v>0</v>
      </c>
      <c r="V457" s="1">
        <f>IF($O457="include",IF(AJ457&gt;0,1+MAX(V458:V$2005),0),0)</f>
        <v>0</v>
      </c>
      <c r="W457" s="1">
        <f>IF($O457="include",IF(AK457&gt;0,1+MAX(W458:W$2005),0),0)</f>
        <v>0</v>
      </c>
      <c r="X457" s="1">
        <f>IF($O457="include",IF(AL457&gt;0,1+MAX(X458:X$2005),0),0)</f>
        <v>0</v>
      </c>
      <c r="Y457" s="22" t="str">
        <f t="shared" si="126"/>
        <v xml:space="preserve">1 - </v>
      </c>
      <c r="AA457" s="42"/>
      <c r="AB457" s="43"/>
      <c r="AC457" s="43"/>
      <c r="AD457" s="44"/>
      <c r="AE457" s="11">
        <f t="shared" si="127"/>
        <v>0</v>
      </c>
      <c r="AF457" s="41"/>
      <c r="AG457" s="41"/>
      <c r="AH457" s="41"/>
      <c r="AI457" s="41"/>
      <c r="AJ457" s="41"/>
      <c r="AK457" s="41"/>
      <c r="AL457" s="41"/>
      <c r="BA457" s="1">
        <f t="shared" si="128"/>
        <v>0</v>
      </c>
      <c r="BB457" s="1">
        <f t="shared" si="129"/>
        <v>0</v>
      </c>
      <c r="BC457" s="1" t="str">
        <f t="shared" si="130"/>
        <v>No</v>
      </c>
      <c r="BD457" s="1">
        <f t="shared" si="131"/>
        <v>0</v>
      </c>
      <c r="BE457" s="1">
        <f t="shared" si="132"/>
        <v>0</v>
      </c>
      <c r="BF457" s="1">
        <f t="shared" si="133"/>
        <v>0</v>
      </c>
      <c r="BG457" s="1">
        <v>453</v>
      </c>
      <c r="BH457" s="1" t="e">
        <f t="shared" si="134"/>
        <v>#N/A</v>
      </c>
      <c r="BI457" s="1">
        <f t="shared" si="136"/>
        <v>2</v>
      </c>
      <c r="BJ457" s="1" t="e">
        <f t="shared" si="135"/>
        <v>#N/A</v>
      </c>
    </row>
    <row r="458" spans="1:62" x14ac:dyDescent="0.25">
      <c r="A458" s="1">
        <f t="shared" si="122"/>
        <v>1</v>
      </c>
      <c r="B458" s="1">
        <f>IF(YEAR(AD458)=$B$3,YEAR('Apartment Expenses'!AD458)&amp;" - "&amp;'Apartment Expenses'!AC458,0)</f>
        <v>0</v>
      </c>
      <c r="C458" s="1">
        <f t="shared" si="123"/>
        <v>0</v>
      </c>
      <c r="E458" s="1">
        <v>454</v>
      </c>
      <c r="F458" s="1">
        <f t="shared" si="124"/>
        <v>1</v>
      </c>
      <c r="G458" s="1">
        <f t="shared" si="120"/>
        <v>0</v>
      </c>
      <c r="H458" s="1">
        <f t="shared" si="121"/>
        <v>0</v>
      </c>
      <c r="J458" s="1" t="str">
        <f t="shared" si="125"/>
        <v>1900</v>
      </c>
      <c r="M458" s="1">
        <f>HLOOKUP('Expense History'!$AD$3,$P$4:$X$2004,ROW('Apartment Expenses'!L458)-3,0)</f>
        <v>0</v>
      </c>
      <c r="N458" s="1">
        <f>IF('Expense History'!$AD$3=Data!$G$4,'Apartment Expenses'!AE458,HLOOKUP('Expense History'!$AD$3,'Apartment Expenses'!$AE$4:$AL$2004,(ROW('Apartment Expenses'!M458)-3)))</f>
        <v>0</v>
      </c>
      <c r="O458" s="1" t="str">
        <f>IF($O$2="ALL",IF(VLOOKUP(AA458,'Expense History'!$AA$6:$AB$36,2,0)="x","include",0),IF(AND(VLOOKUP(AA458,'Expense History'!$AA$6:$AB$36,2,0)="x",AC458=$O$2),"include",0))</f>
        <v>include</v>
      </c>
      <c r="P458" s="1">
        <f>IF(O458="include",IF(AE458&gt;0,1+MAX(P459:P$2005),0),0)</f>
        <v>0</v>
      </c>
      <c r="Q458" s="1">
        <f>IF(AND(ISBLANK(AA457),AE457=0),0,(IF(MAX(Q459:Q$2005)&gt;0,0,ROW(R458))))</f>
        <v>0</v>
      </c>
      <c r="R458" s="1">
        <f>IF($O458="include",IF(AF458&gt;0,1+MAX(R459:R$2005),0),0)</f>
        <v>0</v>
      </c>
      <c r="S458" s="1">
        <f>IF($O458="include",IF(AG458&gt;0,1+MAX(S459:S$2005),0),0)</f>
        <v>0</v>
      </c>
      <c r="T458" s="1">
        <f>IF($O458="include",IF(AH458&gt;0,1+MAX(T459:T$2005),0),0)</f>
        <v>0</v>
      </c>
      <c r="U458" s="1">
        <f>IF($O458="include",IF(AI458&gt;0,1+MAX(U459:U$2005),0),0)</f>
        <v>0</v>
      </c>
      <c r="V458" s="1">
        <f>IF($O458="include",IF(AJ458&gt;0,1+MAX(V459:V$2005),0),0)</f>
        <v>0</v>
      </c>
      <c r="W458" s="1">
        <f>IF($O458="include",IF(AK458&gt;0,1+MAX(W459:W$2005),0),0)</f>
        <v>0</v>
      </c>
      <c r="X458" s="1">
        <f>IF($O458="include",IF(AL458&gt;0,1+MAX(X459:X$2005),0),0)</f>
        <v>0</v>
      </c>
      <c r="Y458" s="22" t="str">
        <f t="shared" si="126"/>
        <v xml:space="preserve">1 - </v>
      </c>
      <c r="AA458" s="42"/>
      <c r="AB458" s="43"/>
      <c r="AC458" s="43"/>
      <c r="AD458" s="44"/>
      <c r="AE458" s="11">
        <f t="shared" si="127"/>
        <v>0</v>
      </c>
      <c r="AF458" s="41"/>
      <c r="AG458" s="41"/>
      <c r="AH458" s="41"/>
      <c r="AI458" s="41"/>
      <c r="AJ458" s="41"/>
      <c r="AK458" s="41"/>
      <c r="AL458" s="41"/>
      <c r="BA458" s="1">
        <f t="shared" si="128"/>
        <v>0</v>
      </c>
      <c r="BB458" s="1">
        <f t="shared" si="129"/>
        <v>0</v>
      </c>
      <c r="BC458" s="1" t="str">
        <f t="shared" si="130"/>
        <v>No</v>
      </c>
      <c r="BD458" s="1">
        <f t="shared" si="131"/>
        <v>0</v>
      </c>
      <c r="BE458" s="1">
        <f t="shared" si="132"/>
        <v>0</v>
      </c>
      <c r="BF458" s="1">
        <f t="shared" si="133"/>
        <v>0</v>
      </c>
      <c r="BG458" s="1">
        <v>454</v>
      </c>
      <c r="BH458" s="1" t="e">
        <f t="shared" si="134"/>
        <v>#N/A</v>
      </c>
      <c r="BI458" s="1">
        <f t="shared" si="136"/>
        <v>2</v>
      </c>
      <c r="BJ458" s="1" t="e">
        <f t="shared" si="135"/>
        <v>#N/A</v>
      </c>
    </row>
    <row r="459" spans="1:62" x14ac:dyDescent="0.25">
      <c r="A459" s="1">
        <f t="shared" si="122"/>
        <v>1</v>
      </c>
      <c r="B459" s="1">
        <f>IF(YEAR(AD459)=$B$3,YEAR('Apartment Expenses'!AD459)&amp;" - "&amp;'Apartment Expenses'!AC459,0)</f>
        <v>0</v>
      </c>
      <c r="C459" s="1">
        <f t="shared" si="123"/>
        <v>0</v>
      </c>
      <c r="E459" s="1">
        <v>455</v>
      </c>
      <c r="F459" s="1">
        <f t="shared" si="124"/>
        <v>1</v>
      </c>
      <c r="G459" s="1">
        <f t="shared" si="120"/>
        <v>0</v>
      </c>
      <c r="H459" s="1">
        <f t="shared" si="121"/>
        <v>0</v>
      </c>
      <c r="J459" s="1" t="str">
        <f t="shared" si="125"/>
        <v>1900</v>
      </c>
      <c r="M459" s="1">
        <f>HLOOKUP('Expense History'!$AD$3,$P$4:$X$2004,ROW('Apartment Expenses'!L459)-3,0)</f>
        <v>0</v>
      </c>
      <c r="N459" s="1">
        <f>IF('Expense History'!$AD$3=Data!$G$4,'Apartment Expenses'!AE459,HLOOKUP('Expense History'!$AD$3,'Apartment Expenses'!$AE$4:$AL$2004,(ROW('Apartment Expenses'!M459)-3)))</f>
        <v>0</v>
      </c>
      <c r="O459" s="1" t="str">
        <f>IF($O$2="ALL",IF(VLOOKUP(AA459,'Expense History'!$AA$6:$AB$36,2,0)="x","include",0),IF(AND(VLOOKUP(AA459,'Expense History'!$AA$6:$AB$36,2,0)="x",AC459=$O$2),"include",0))</f>
        <v>include</v>
      </c>
      <c r="P459" s="1">
        <f>IF(O459="include",IF(AE459&gt;0,1+MAX(P460:P$2005),0),0)</f>
        <v>0</v>
      </c>
      <c r="Q459" s="1">
        <f>IF(AND(ISBLANK(AA458),AE458=0),0,(IF(MAX(Q460:Q$2005)&gt;0,0,ROW(R459))))</f>
        <v>0</v>
      </c>
      <c r="R459" s="1">
        <f>IF($O459="include",IF(AF459&gt;0,1+MAX(R460:R$2005),0),0)</f>
        <v>0</v>
      </c>
      <c r="S459" s="1">
        <f>IF($O459="include",IF(AG459&gt;0,1+MAX(S460:S$2005),0),0)</f>
        <v>0</v>
      </c>
      <c r="T459" s="1">
        <f>IF($O459="include",IF(AH459&gt;0,1+MAX(T460:T$2005),0),0)</f>
        <v>0</v>
      </c>
      <c r="U459" s="1">
        <f>IF($O459="include",IF(AI459&gt;0,1+MAX(U460:U$2005),0),0)</f>
        <v>0</v>
      </c>
      <c r="V459" s="1">
        <f>IF($O459="include",IF(AJ459&gt;0,1+MAX(V460:V$2005),0),0)</f>
        <v>0</v>
      </c>
      <c r="W459" s="1">
        <f>IF($O459="include",IF(AK459&gt;0,1+MAX(W460:W$2005),0),0)</f>
        <v>0</v>
      </c>
      <c r="X459" s="1">
        <f>IF($O459="include",IF(AL459&gt;0,1+MAX(X460:X$2005),0),0)</f>
        <v>0</v>
      </c>
      <c r="Y459" s="22" t="str">
        <f t="shared" si="126"/>
        <v xml:space="preserve">1 - </v>
      </c>
      <c r="AA459" s="42"/>
      <c r="AB459" s="43"/>
      <c r="AC459" s="43"/>
      <c r="AD459" s="44"/>
      <c r="AE459" s="11">
        <f t="shared" si="127"/>
        <v>0</v>
      </c>
      <c r="AF459" s="41"/>
      <c r="AG459" s="41"/>
      <c r="AH459" s="41"/>
      <c r="AI459" s="41"/>
      <c r="AJ459" s="41"/>
      <c r="AK459" s="41"/>
      <c r="AL459" s="41"/>
      <c r="BA459" s="1">
        <f t="shared" si="128"/>
        <v>0</v>
      </c>
      <c r="BB459" s="1">
        <f t="shared" si="129"/>
        <v>0</v>
      </c>
      <c r="BC459" s="1" t="str">
        <f t="shared" si="130"/>
        <v>No</v>
      </c>
      <c r="BD459" s="1">
        <f t="shared" si="131"/>
        <v>0</v>
      </c>
      <c r="BE459" s="1">
        <f t="shared" si="132"/>
        <v>0</v>
      </c>
      <c r="BF459" s="1">
        <f t="shared" si="133"/>
        <v>0</v>
      </c>
      <c r="BG459" s="1">
        <v>455</v>
      </c>
      <c r="BH459" s="1" t="e">
        <f t="shared" si="134"/>
        <v>#N/A</v>
      </c>
      <c r="BI459" s="1">
        <f t="shared" si="136"/>
        <v>2</v>
      </c>
      <c r="BJ459" s="1" t="e">
        <f t="shared" si="135"/>
        <v>#N/A</v>
      </c>
    </row>
    <row r="460" spans="1:62" x14ac:dyDescent="0.25">
      <c r="A460" s="1">
        <f t="shared" si="122"/>
        <v>1</v>
      </c>
      <c r="B460" s="1">
        <f>IF(YEAR(AD460)=$B$3,YEAR('Apartment Expenses'!AD460)&amp;" - "&amp;'Apartment Expenses'!AC460,0)</f>
        <v>0</v>
      </c>
      <c r="C460" s="1">
        <f t="shared" si="123"/>
        <v>0</v>
      </c>
      <c r="E460" s="1">
        <v>456</v>
      </c>
      <c r="F460" s="1">
        <f t="shared" si="124"/>
        <v>1</v>
      </c>
      <c r="G460" s="1">
        <f t="shared" si="120"/>
        <v>0</v>
      </c>
      <c r="H460" s="1">
        <f t="shared" si="121"/>
        <v>0</v>
      </c>
      <c r="J460" s="1" t="str">
        <f t="shared" si="125"/>
        <v>1900</v>
      </c>
      <c r="M460" s="1">
        <f>HLOOKUP('Expense History'!$AD$3,$P$4:$X$2004,ROW('Apartment Expenses'!L460)-3,0)</f>
        <v>0</v>
      </c>
      <c r="N460" s="1">
        <f>IF('Expense History'!$AD$3=Data!$G$4,'Apartment Expenses'!AE460,HLOOKUP('Expense History'!$AD$3,'Apartment Expenses'!$AE$4:$AL$2004,(ROW('Apartment Expenses'!M460)-3)))</f>
        <v>0</v>
      </c>
      <c r="O460" s="1" t="str">
        <f>IF($O$2="ALL",IF(VLOOKUP(AA460,'Expense History'!$AA$6:$AB$36,2,0)="x","include",0),IF(AND(VLOOKUP(AA460,'Expense History'!$AA$6:$AB$36,2,0)="x",AC460=$O$2),"include",0))</f>
        <v>include</v>
      </c>
      <c r="P460" s="1">
        <f>IF(O460="include",IF(AE460&gt;0,1+MAX(P461:P$2005),0),0)</f>
        <v>0</v>
      </c>
      <c r="Q460" s="1">
        <f>IF(AND(ISBLANK(AA459),AE459=0),0,(IF(MAX(Q461:Q$2005)&gt;0,0,ROW(R460))))</f>
        <v>0</v>
      </c>
      <c r="R460" s="1">
        <f>IF($O460="include",IF(AF460&gt;0,1+MAX(R461:R$2005),0),0)</f>
        <v>0</v>
      </c>
      <c r="S460" s="1">
        <f>IF($O460="include",IF(AG460&gt;0,1+MAX(S461:S$2005),0),0)</f>
        <v>0</v>
      </c>
      <c r="T460" s="1">
        <f>IF($O460="include",IF(AH460&gt;0,1+MAX(T461:T$2005),0),0)</f>
        <v>0</v>
      </c>
      <c r="U460" s="1">
        <f>IF($O460="include",IF(AI460&gt;0,1+MAX(U461:U$2005),0),0)</f>
        <v>0</v>
      </c>
      <c r="V460" s="1">
        <f>IF($O460="include",IF(AJ460&gt;0,1+MAX(V461:V$2005),0),0)</f>
        <v>0</v>
      </c>
      <c r="W460" s="1">
        <f>IF($O460="include",IF(AK460&gt;0,1+MAX(W461:W$2005),0),0)</f>
        <v>0</v>
      </c>
      <c r="X460" s="1">
        <f>IF($O460="include",IF(AL460&gt;0,1+MAX(X461:X$2005),0),0)</f>
        <v>0</v>
      </c>
      <c r="Y460" s="22" t="str">
        <f t="shared" si="126"/>
        <v xml:space="preserve">1 - </v>
      </c>
      <c r="AA460" s="42"/>
      <c r="AB460" s="43"/>
      <c r="AC460" s="43"/>
      <c r="AD460" s="44"/>
      <c r="AE460" s="11">
        <f t="shared" si="127"/>
        <v>0</v>
      </c>
      <c r="AF460" s="41"/>
      <c r="AG460" s="41"/>
      <c r="AH460" s="41"/>
      <c r="AI460" s="41"/>
      <c r="AJ460" s="41"/>
      <c r="AK460" s="41"/>
      <c r="AL460" s="41"/>
      <c r="BA460" s="1">
        <f t="shared" si="128"/>
        <v>0</v>
      </c>
      <c r="BB460" s="1">
        <f t="shared" si="129"/>
        <v>0</v>
      </c>
      <c r="BC460" s="1" t="str">
        <f t="shared" si="130"/>
        <v>No</v>
      </c>
      <c r="BD460" s="1">
        <f t="shared" si="131"/>
        <v>0</v>
      </c>
      <c r="BE460" s="1">
        <f t="shared" si="132"/>
        <v>0</v>
      </c>
      <c r="BF460" s="1">
        <f t="shared" si="133"/>
        <v>0</v>
      </c>
      <c r="BG460" s="1">
        <v>456</v>
      </c>
      <c r="BH460" s="1" t="e">
        <f t="shared" si="134"/>
        <v>#N/A</v>
      </c>
      <c r="BI460" s="1">
        <f t="shared" si="136"/>
        <v>2</v>
      </c>
      <c r="BJ460" s="1" t="e">
        <f t="shared" si="135"/>
        <v>#N/A</v>
      </c>
    </row>
    <row r="461" spans="1:62" x14ac:dyDescent="0.25">
      <c r="A461" s="1">
        <f t="shared" si="122"/>
        <v>1</v>
      </c>
      <c r="B461" s="1">
        <f>IF(YEAR(AD461)=$B$3,YEAR('Apartment Expenses'!AD461)&amp;" - "&amp;'Apartment Expenses'!AC461,0)</f>
        <v>0</v>
      </c>
      <c r="C461" s="1">
        <f t="shared" si="123"/>
        <v>0</v>
      </c>
      <c r="E461" s="1">
        <v>457</v>
      </c>
      <c r="F461" s="1">
        <f t="shared" si="124"/>
        <v>1</v>
      </c>
      <c r="G461" s="1">
        <f t="shared" si="120"/>
        <v>0</v>
      </c>
      <c r="H461" s="1">
        <f t="shared" si="121"/>
        <v>0</v>
      </c>
      <c r="J461" s="1" t="str">
        <f t="shared" si="125"/>
        <v>1900</v>
      </c>
      <c r="M461" s="1">
        <f>HLOOKUP('Expense History'!$AD$3,$P$4:$X$2004,ROW('Apartment Expenses'!L461)-3,0)</f>
        <v>0</v>
      </c>
      <c r="N461" s="1">
        <f>IF('Expense History'!$AD$3=Data!$G$4,'Apartment Expenses'!AE461,HLOOKUP('Expense History'!$AD$3,'Apartment Expenses'!$AE$4:$AL$2004,(ROW('Apartment Expenses'!M461)-3)))</f>
        <v>0</v>
      </c>
      <c r="O461" s="1" t="str">
        <f>IF($O$2="ALL",IF(VLOOKUP(AA461,'Expense History'!$AA$6:$AB$36,2,0)="x","include",0),IF(AND(VLOOKUP(AA461,'Expense History'!$AA$6:$AB$36,2,0)="x",AC461=$O$2),"include",0))</f>
        <v>include</v>
      </c>
      <c r="P461" s="1">
        <f>IF(O461="include",IF(AE461&gt;0,1+MAX(P462:P$2005),0),0)</f>
        <v>0</v>
      </c>
      <c r="Q461" s="1">
        <f>IF(AND(ISBLANK(AA460),AE460=0),0,(IF(MAX(Q462:Q$2005)&gt;0,0,ROW(R461))))</f>
        <v>0</v>
      </c>
      <c r="R461" s="1">
        <f>IF($O461="include",IF(AF461&gt;0,1+MAX(R462:R$2005),0),0)</f>
        <v>0</v>
      </c>
      <c r="S461" s="1">
        <f>IF($O461="include",IF(AG461&gt;0,1+MAX(S462:S$2005),0),0)</f>
        <v>0</v>
      </c>
      <c r="T461" s="1">
        <f>IF($O461="include",IF(AH461&gt;0,1+MAX(T462:T$2005),0),0)</f>
        <v>0</v>
      </c>
      <c r="U461" s="1">
        <f>IF($O461="include",IF(AI461&gt;0,1+MAX(U462:U$2005),0),0)</f>
        <v>0</v>
      </c>
      <c r="V461" s="1">
        <f>IF($O461="include",IF(AJ461&gt;0,1+MAX(V462:V$2005),0),0)</f>
        <v>0</v>
      </c>
      <c r="W461" s="1">
        <f>IF($O461="include",IF(AK461&gt;0,1+MAX(W462:W$2005),0),0)</f>
        <v>0</v>
      </c>
      <c r="X461" s="1">
        <f>IF($O461="include",IF(AL461&gt;0,1+MAX(X462:X$2005),0),0)</f>
        <v>0</v>
      </c>
      <c r="Y461" s="22" t="str">
        <f t="shared" si="126"/>
        <v xml:space="preserve">1 - </v>
      </c>
      <c r="AA461" s="42"/>
      <c r="AB461" s="43"/>
      <c r="AC461" s="43"/>
      <c r="AD461" s="44"/>
      <c r="AE461" s="11">
        <f t="shared" si="127"/>
        <v>0</v>
      </c>
      <c r="AF461" s="41"/>
      <c r="AG461" s="41"/>
      <c r="AH461" s="41"/>
      <c r="AI461" s="41"/>
      <c r="AJ461" s="41"/>
      <c r="AK461" s="41"/>
      <c r="AL461" s="41"/>
      <c r="BA461" s="1">
        <f t="shared" si="128"/>
        <v>0</v>
      </c>
      <c r="BB461" s="1">
        <f t="shared" si="129"/>
        <v>0</v>
      </c>
      <c r="BC461" s="1" t="str">
        <f t="shared" si="130"/>
        <v>No</v>
      </c>
      <c r="BD461" s="1">
        <f t="shared" si="131"/>
        <v>0</v>
      </c>
      <c r="BE461" s="1">
        <f t="shared" si="132"/>
        <v>0</v>
      </c>
      <c r="BF461" s="1">
        <f t="shared" si="133"/>
        <v>0</v>
      </c>
      <c r="BG461" s="1">
        <v>457</v>
      </c>
      <c r="BH461" s="1" t="e">
        <f t="shared" si="134"/>
        <v>#N/A</v>
      </c>
      <c r="BI461" s="1">
        <f t="shared" si="136"/>
        <v>2</v>
      </c>
      <c r="BJ461" s="1" t="e">
        <f t="shared" si="135"/>
        <v>#N/A</v>
      </c>
    </row>
    <row r="462" spans="1:62" x14ac:dyDescent="0.25">
      <c r="A462" s="1">
        <f t="shared" si="122"/>
        <v>1</v>
      </c>
      <c r="B462" s="1">
        <f>IF(YEAR(AD462)=$B$3,YEAR('Apartment Expenses'!AD462)&amp;" - "&amp;'Apartment Expenses'!AC462,0)</f>
        <v>0</v>
      </c>
      <c r="C462" s="1">
        <f t="shared" si="123"/>
        <v>0</v>
      </c>
      <c r="E462" s="1">
        <v>458</v>
      </c>
      <c r="F462" s="1">
        <f t="shared" si="124"/>
        <v>1</v>
      </c>
      <c r="G462" s="1">
        <f t="shared" si="120"/>
        <v>0</v>
      </c>
      <c r="H462" s="1">
        <f t="shared" si="121"/>
        <v>0</v>
      </c>
      <c r="J462" s="1" t="str">
        <f t="shared" si="125"/>
        <v>1900</v>
      </c>
      <c r="M462" s="1">
        <f>HLOOKUP('Expense History'!$AD$3,$P$4:$X$2004,ROW('Apartment Expenses'!L462)-3,0)</f>
        <v>0</v>
      </c>
      <c r="N462" s="1">
        <f>IF('Expense History'!$AD$3=Data!$G$4,'Apartment Expenses'!AE462,HLOOKUP('Expense History'!$AD$3,'Apartment Expenses'!$AE$4:$AL$2004,(ROW('Apartment Expenses'!M462)-3)))</f>
        <v>0</v>
      </c>
      <c r="O462" s="1" t="str">
        <f>IF($O$2="ALL",IF(VLOOKUP(AA462,'Expense History'!$AA$6:$AB$36,2,0)="x","include",0),IF(AND(VLOOKUP(AA462,'Expense History'!$AA$6:$AB$36,2,0)="x",AC462=$O$2),"include",0))</f>
        <v>include</v>
      </c>
      <c r="P462" s="1">
        <f>IF(O462="include",IF(AE462&gt;0,1+MAX(P463:P$2005),0),0)</f>
        <v>0</v>
      </c>
      <c r="Q462" s="1">
        <f>IF(AND(ISBLANK(AA461),AE461=0),0,(IF(MAX(Q463:Q$2005)&gt;0,0,ROW(R462))))</f>
        <v>0</v>
      </c>
      <c r="R462" s="1">
        <f>IF($O462="include",IF(AF462&gt;0,1+MAX(R463:R$2005),0),0)</f>
        <v>0</v>
      </c>
      <c r="S462" s="1">
        <f>IF($O462="include",IF(AG462&gt;0,1+MAX(S463:S$2005),0),0)</f>
        <v>0</v>
      </c>
      <c r="T462" s="1">
        <f>IF($O462="include",IF(AH462&gt;0,1+MAX(T463:T$2005),0),0)</f>
        <v>0</v>
      </c>
      <c r="U462" s="1">
        <f>IF($O462="include",IF(AI462&gt;0,1+MAX(U463:U$2005),0),0)</f>
        <v>0</v>
      </c>
      <c r="V462" s="1">
        <f>IF($O462="include",IF(AJ462&gt;0,1+MAX(V463:V$2005),0),0)</f>
        <v>0</v>
      </c>
      <c r="W462" s="1">
        <f>IF($O462="include",IF(AK462&gt;0,1+MAX(W463:W$2005),0),0)</f>
        <v>0</v>
      </c>
      <c r="X462" s="1">
        <f>IF($O462="include",IF(AL462&gt;0,1+MAX(X463:X$2005),0),0)</f>
        <v>0</v>
      </c>
      <c r="Y462" s="22" t="str">
        <f t="shared" si="126"/>
        <v xml:space="preserve">1 - </v>
      </c>
      <c r="AA462" s="42"/>
      <c r="AB462" s="43"/>
      <c r="AC462" s="43"/>
      <c r="AD462" s="44"/>
      <c r="AE462" s="11">
        <f t="shared" si="127"/>
        <v>0</v>
      </c>
      <c r="AF462" s="41"/>
      <c r="AG462" s="41"/>
      <c r="AH462" s="41"/>
      <c r="AI462" s="41"/>
      <c r="AJ462" s="41"/>
      <c r="AK462" s="41"/>
      <c r="AL462" s="41"/>
      <c r="BA462" s="1">
        <f t="shared" si="128"/>
        <v>0</v>
      </c>
      <c r="BB462" s="1">
        <f t="shared" si="129"/>
        <v>0</v>
      </c>
      <c r="BC462" s="1" t="str">
        <f t="shared" si="130"/>
        <v>No</v>
      </c>
      <c r="BD462" s="1">
        <f t="shared" si="131"/>
        <v>0</v>
      </c>
      <c r="BE462" s="1">
        <f t="shared" si="132"/>
        <v>0</v>
      </c>
      <c r="BF462" s="1">
        <f t="shared" si="133"/>
        <v>0</v>
      </c>
      <c r="BG462" s="1">
        <v>458</v>
      </c>
      <c r="BH462" s="1" t="e">
        <f t="shared" si="134"/>
        <v>#N/A</v>
      </c>
      <c r="BI462" s="1">
        <f t="shared" si="136"/>
        <v>2</v>
      </c>
      <c r="BJ462" s="1" t="e">
        <f t="shared" si="135"/>
        <v>#N/A</v>
      </c>
    </row>
    <row r="463" spans="1:62" x14ac:dyDescent="0.25">
      <c r="A463" s="1">
        <f t="shared" si="122"/>
        <v>1</v>
      </c>
      <c r="B463" s="1">
        <f>IF(YEAR(AD463)=$B$3,YEAR('Apartment Expenses'!AD463)&amp;" - "&amp;'Apartment Expenses'!AC463,0)</f>
        <v>0</v>
      </c>
      <c r="C463" s="1">
        <f t="shared" si="123"/>
        <v>0</v>
      </c>
      <c r="E463" s="1">
        <v>459</v>
      </c>
      <c r="F463" s="1">
        <f t="shared" si="124"/>
        <v>1</v>
      </c>
      <c r="G463" s="1">
        <f t="shared" si="120"/>
        <v>0</v>
      </c>
      <c r="H463" s="1">
        <f t="shared" si="121"/>
        <v>0</v>
      </c>
      <c r="J463" s="1" t="str">
        <f t="shared" si="125"/>
        <v>1900</v>
      </c>
      <c r="M463" s="1">
        <f>HLOOKUP('Expense History'!$AD$3,$P$4:$X$2004,ROW('Apartment Expenses'!L463)-3,0)</f>
        <v>0</v>
      </c>
      <c r="N463" s="1">
        <f>IF('Expense History'!$AD$3=Data!$G$4,'Apartment Expenses'!AE463,HLOOKUP('Expense History'!$AD$3,'Apartment Expenses'!$AE$4:$AL$2004,(ROW('Apartment Expenses'!M463)-3)))</f>
        <v>0</v>
      </c>
      <c r="O463" s="1" t="str">
        <f>IF($O$2="ALL",IF(VLOOKUP(AA463,'Expense History'!$AA$6:$AB$36,2,0)="x","include",0),IF(AND(VLOOKUP(AA463,'Expense History'!$AA$6:$AB$36,2,0)="x",AC463=$O$2),"include",0))</f>
        <v>include</v>
      </c>
      <c r="P463" s="1">
        <f>IF(O463="include",IF(AE463&gt;0,1+MAX(P464:P$2005),0),0)</f>
        <v>0</v>
      </c>
      <c r="Q463" s="1">
        <f>IF(AND(ISBLANK(AA462),AE462=0),0,(IF(MAX(Q464:Q$2005)&gt;0,0,ROW(R463))))</f>
        <v>0</v>
      </c>
      <c r="R463" s="1">
        <f>IF($O463="include",IF(AF463&gt;0,1+MAX(R464:R$2005),0),0)</f>
        <v>0</v>
      </c>
      <c r="S463" s="1">
        <f>IF($O463="include",IF(AG463&gt;0,1+MAX(S464:S$2005),0),0)</f>
        <v>0</v>
      </c>
      <c r="T463" s="1">
        <f>IF($O463="include",IF(AH463&gt;0,1+MAX(T464:T$2005),0),0)</f>
        <v>0</v>
      </c>
      <c r="U463" s="1">
        <f>IF($O463="include",IF(AI463&gt;0,1+MAX(U464:U$2005),0),0)</f>
        <v>0</v>
      </c>
      <c r="V463" s="1">
        <f>IF($O463="include",IF(AJ463&gt;0,1+MAX(V464:V$2005),0),0)</f>
        <v>0</v>
      </c>
      <c r="W463" s="1">
        <f>IF($O463="include",IF(AK463&gt;0,1+MAX(W464:W$2005),0),0)</f>
        <v>0</v>
      </c>
      <c r="X463" s="1">
        <f>IF($O463="include",IF(AL463&gt;0,1+MAX(X464:X$2005),0),0)</f>
        <v>0</v>
      </c>
      <c r="Y463" s="22" t="str">
        <f t="shared" si="126"/>
        <v xml:space="preserve">1 - </v>
      </c>
      <c r="AA463" s="42"/>
      <c r="AB463" s="43"/>
      <c r="AC463" s="43"/>
      <c r="AD463" s="44"/>
      <c r="AE463" s="11">
        <f t="shared" si="127"/>
        <v>0</v>
      </c>
      <c r="AF463" s="41"/>
      <c r="AG463" s="41"/>
      <c r="AH463" s="41"/>
      <c r="AI463" s="41"/>
      <c r="AJ463" s="41"/>
      <c r="AK463" s="41"/>
      <c r="AL463" s="41"/>
      <c r="BA463" s="1">
        <f t="shared" si="128"/>
        <v>0</v>
      </c>
      <c r="BB463" s="1">
        <f t="shared" si="129"/>
        <v>0</v>
      </c>
      <c r="BC463" s="1" t="str">
        <f t="shared" si="130"/>
        <v>No</v>
      </c>
      <c r="BD463" s="1">
        <f t="shared" si="131"/>
        <v>0</v>
      </c>
      <c r="BE463" s="1">
        <f t="shared" si="132"/>
        <v>0</v>
      </c>
      <c r="BF463" s="1">
        <f t="shared" si="133"/>
        <v>0</v>
      </c>
      <c r="BG463" s="1">
        <v>459</v>
      </c>
      <c r="BH463" s="1" t="e">
        <f t="shared" si="134"/>
        <v>#N/A</v>
      </c>
      <c r="BI463" s="1">
        <f t="shared" si="136"/>
        <v>2</v>
      </c>
      <c r="BJ463" s="1" t="e">
        <f t="shared" si="135"/>
        <v>#N/A</v>
      </c>
    </row>
    <row r="464" spans="1:62" x14ac:dyDescent="0.25">
      <c r="A464" s="1">
        <f t="shared" si="122"/>
        <v>1</v>
      </c>
      <c r="B464" s="1">
        <f>IF(YEAR(AD464)=$B$3,YEAR('Apartment Expenses'!AD464)&amp;" - "&amp;'Apartment Expenses'!AC464,0)</f>
        <v>0</v>
      </c>
      <c r="C464" s="1">
        <f t="shared" si="123"/>
        <v>0</v>
      </c>
      <c r="E464" s="1">
        <v>460</v>
      </c>
      <c r="F464" s="1">
        <f t="shared" si="124"/>
        <v>1</v>
      </c>
      <c r="G464" s="1">
        <f t="shared" si="120"/>
        <v>0</v>
      </c>
      <c r="H464" s="1">
        <f t="shared" si="121"/>
        <v>0</v>
      </c>
      <c r="J464" s="1" t="str">
        <f t="shared" si="125"/>
        <v>1900</v>
      </c>
      <c r="M464" s="1">
        <f>HLOOKUP('Expense History'!$AD$3,$P$4:$X$2004,ROW('Apartment Expenses'!L464)-3,0)</f>
        <v>0</v>
      </c>
      <c r="N464" s="1">
        <f>IF('Expense History'!$AD$3=Data!$G$4,'Apartment Expenses'!AE464,HLOOKUP('Expense History'!$AD$3,'Apartment Expenses'!$AE$4:$AL$2004,(ROW('Apartment Expenses'!M464)-3)))</f>
        <v>0</v>
      </c>
      <c r="O464" s="1" t="str">
        <f>IF($O$2="ALL",IF(VLOOKUP(AA464,'Expense History'!$AA$6:$AB$36,2,0)="x","include",0),IF(AND(VLOOKUP(AA464,'Expense History'!$AA$6:$AB$36,2,0)="x",AC464=$O$2),"include",0))</f>
        <v>include</v>
      </c>
      <c r="P464" s="1">
        <f>IF(O464="include",IF(AE464&gt;0,1+MAX(P465:P$2005),0),0)</f>
        <v>0</v>
      </c>
      <c r="Q464" s="1">
        <f>IF(AND(ISBLANK(AA463),AE463=0),0,(IF(MAX(Q465:Q$2005)&gt;0,0,ROW(R464))))</f>
        <v>0</v>
      </c>
      <c r="R464" s="1">
        <f>IF($O464="include",IF(AF464&gt;0,1+MAX(R465:R$2005),0),0)</f>
        <v>0</v>
      </c>
      <c r="S464" s="1">
        <f>IF($O464="include",IF(AG464&gt;0,1+MAX(S465:S$2005),0),0)</f>
        <v>0</v>
      </c>
      <c r="T464" s="1">
        <f>IF($O464="include",IF(AH464&gt;0,1+MAX(T465:T$2005),0),0)</f>
        <v>0</v>
      </c>
      <c r="U464" s="1">
        <f>IF($O464="include",IF(AI464&gt;0,1+MAX(U465:U$2005),0),0)</f>
        <v>0</v>
      </c>
      <c r="V464" s="1">
        <f>IF($O464="include",IF(AJ464&gt;0,1+MAX(V465:V$2005),0),0)</f>
        <v>0</v>
      </c>
      <c r="W464" s="1">
        <f>IF($O464="include",IF(AK464&gt;0,1+MAX(W465:W$2005),0),0)</f>
        <v>0</v>
      </c>
      <c r="X464" s="1">
        <f>IF($O464="include",IF(AL464&gt;0,1+MAX(X465:X$2005),0),0)</f>
        <v>0</v>
      </c>
      <c r="Y464" s="22" t="str">
        <f t="shared" si="126"/>
        <v xml:space="preserve">1 - </v>
      </c>
      <c r="AA464" s="42"/>
      <c r="AB464" s="43"/>
      <c r="AC464" s="43"/>
      <c r="AD464" s="44"/>
      <c r="AE464" s="11">
        <f t="shared" si="127"/>
        <v>0</v>
      </c>
      <c r="AF464" s="41"/>
      <c r="AG464" s="41"/>
      <c r="AH464" s="41"/>
      <c r="AI464" s="41"/>
      <c r="AJ464" s="41"/>
      <c r="AK464" s="41"/>
      <c r="AL464" s="41"/>
      <c r="BA464" s="1">
        <f t="shared" si="128"/>
        <v>0</v>
      </c>
      <c r="BB464" s="1">
        <f t="shared" si="129"/>
        <v>0</v>
      </c>
      <c r="BC464" s="1" t="str">
        <f t="shared" si="130"/>
        <v>No</v>
      </c>
      <c r="BD464" s="1">
        <f t="shared" si="131"/>
        <v>0</v>
      </c>
      <c r="BE464" s="1">
        <f t="shared" si="132"/>
        <v>0</v>
      </c>
      <c r="BF464" s="1">
        <f t="shared" si="133"/>
        <v>0</v>
      </c>
      <c r="BG464" s="1">
        <v>460</v>
      </c>
      <c r="BH464" s="1" t="e">
        <f t="shared" si="134"/>
        <v>#N/A</v>
      </c>
      <c r="BI464" s="1">
        <f t="shared" si="136"/>
        <v>2</v>
      </c>
      <c r="BJ464" s="1" t="e">
        <f t="shared" si="135"/>
        <v>#N/A</v>
      </c>
    </row>
    <row r="465" spans="1:62" x14ac:dyDescent="0.25">
      <c r="A465" s="1">
        <f t="shared" si="122"/>
        <v>1</v>
      </c>
      <c r="B465" s="1">
        <f>IF(YEAR(AD465)=$B$3,YEAR('Apartment Expenses'!AD465)&amp;" - "&amp;'Apartment Expenses'!AC465,0)</f>
        <v>0</v>
      </c>
      <c r="C465" s="1">
        <f t="shared" si="123"/>
        <v>0</v>
      </c>
      <c r="E465" s="1">
        <v>461</v>
      </c>
      <c r="F465" s="1">
        <f t="shared" si="124"/>
        <v>1</v>
      </c>
      <c r="G465" s="1">
        <f t="shared" si="120"/>
        <v>0</v>
      </c>
      <c r="H465" s="1">
        <f t="shared" si="121"/>
        <v>0</v>
      </c>
      <c r="J465" s="1" t="str">
        <f t="shared" si="125"/>
        <v>1900</v>
      </c>
      <c r="M465" s="1">
        <f>HLOOKUP('Expense History'!$AD$3,$P$4:$X$2004,ROW('Apartment Expenses'!L465)-3,0)</f>
        <v>0</v>
      </c>
      <c r="N465" s="1">
        <f>IF('Expense History'!$AD$3=Data!$G$4,'Apartment Expenses'!AE465,HLOOKUP('Expense History'!$AD$3,'Apartment Expenses'!$AE$4:$AL$2004,(ROW('Apartment Expenses'!M465)-3)))</f>
        <v>0</v>
      </c>
      <c r="O465" s="1" t="str">
        <f>IF($O$2="ALL",IF(VLOOKUP(AA465,'Expense History'!$AA$6:$AB$36,2,0)="x","include",0),IF(AND(VLOOKUP(AA465,'Expense History'!$AA$6:$AB$36,2,0)="x",AC465=$O$2),"include",0))</f>
        <v>include</v>
      </c>
      <c r="P465" s="1">
        <f>IF(O465="include",IF(AE465&gt;0,1+MAX(P466:P$2005),0),0)</f>
        <v>0</v>
      </c>
      <c r="Q465" s="1">
        <f>IF(AND(ISBLANK(AA464),AE464=0),0,(IF(MAX(Q466:Q$2005)&gt;0,0,ROW(R465))))</f>
        <v>0</v>
      </c>
      <c r="R465" s="1">
        <f>IF($O465="include",IF(AF465&gt;0,1+MAX(R466:R$2005),0),0)</f>
        <v>0</v>
      </c>
      <c r="S465" s="1">
        <f>IF($O465="include",IF(AG465&gt;0,1+MAX(S466:S$2005),0),0)</f>
        <v>0</v>
      </c>
      <c r="T465" s="1">
        <f>IF($O465="include",IF(AH465&gt;0,1+MAX(T466:T$2005),0),0)</f>
        <v>0</v>
      </c>
      <c r="U465" s="1">
        <f>IF($O465="include",IF(AI465&gt;0,1+MAX(U466:U$2005),0),0)</f>
        <v>0</v>
      </c>
      <c r="V465" s="1">
        <f>IF($O465="include",IF(AJ465&gt;0,1+MAX(V466:V$2005),0),0)</f>
        <v>0</v>
      </c>
      <c r="W465" s="1">
        <f>IF($O465="include",IF(AK465&gt;0,1+MAX(W466:W$2005),0),0)</f>
        <v>0</v>
      </c>
      <c r="X465" s="1">
        <f>IF($O465="include",IF(AL465&gt;0,1+MAX(X466:X$2005),0),0)</f>
        <v>0</v>
      </c>
      <c r="Y465" s="22" t="str">
        <f t="shared" si="126"/>
        <v xml:space="preserve">1 - </v>
      </c>
      <c r="AA465" s="42"/>
      <c r="AB465" s="43"/>
      <c r="AC465" s="43"/>
      <c r="AD465" s="44"/>
      <c r="AE465" s="11">
        <f t="shared" si="127"/>
        <v>0</v>
      </c>
      <c r="AF465" s="41"/>
      <c r="AG465" s="41"/>
      <c r="AH465" s="41"/>
      <c r="AI465" s="41"/>
      <c r="AJ465" s="41"/>
      <c r="AK465" s="41"/>
      <c r="AL465" s="41"/>
      <c r="BA465" s="1">
        <f t="shared" si="128"/>
        <v>0</v>
      </c>
      <c r="BB465" s="1">
        <f t="shared" si="129"/>
        <v>0</v>
      </c>
      <c r="BC465" s="1" t="str">
        <f t="shared" si="130"/>
        <v>No</v>
      </c>
      <c r="BD465" s="1">
        <f t="shared" si="131"/>
        <v>0</v>
      </c>
      <c r="BE465" s="1">
        <f t="shared" si="132"/>
        <v>0</v>
      </c>
      <c r="BF465" s="1">
        <f t="shared" si="133"/>
        <v>0</v>
      </c>
      <c r="BG465" s="1">
        <v>461</v>
      </c>
      <c r="BH465" s="1" t="e">
        <f t="shared" si="134"/>
        <v>#N/A</v>
      </c>
      <c r="BI465" s="1">
        <f t="shared" si="136"/>
        <v>2</v>
      </c>
      <c r="BJ465" s="1" t="e">
        <f t="shared" si="135"/>
        <v>#N/A</v>
      </c>
    </row>
    <row r="466" spans="1:62" x14ac:dyDescent="0.25">
      <c r="A466" s="1">
        <f t="shared" si="122"/>
        <v>1</v>
      </c>
      <c r="B466" s="1">
        <f>IF(YEAR(AD466)=$B$3,YEAR('Apartment Expenses'!AD466)&amp;" - "&amp;'Apartment Expenses'!AC466,0)</f>
        <v>0</v>
      </c>
      <c r="C466" s="1">
        <f t="shared" si="123"/>
        <v>0</v>
      </c>
      <c r="E466" s="1">
        <v>462</v>
      </c>
      <c r="F466" s="1">
        <f t="shared" si="124"/>
        <v>1</v>
      </c>
      <c r="G466" s="1">
        <f t="shared" si="120"/>
        <v>0</v>
      </c>
      <c r="H466" s="1">
        <f t="shared" si="121"/>
        <v>0</v>
      </c>
      <c r="J466" s="1" t="str">
        <f t="shared" si="125"/>
        <v>1900</v>
      </c>
      <c r="M466" s="1">
        <f>HLOOKUP('Expense History'!$AD$3,$P$4:$X$2004,ROW('Apartment Expenses'!L466)-3,0)</f>
        <v>0</v>
      </c>
      <c r="N466" s="1">
        <f>IF('Expense History'!$AD$3=Data!$G$4,'Apartment Expenses'!AE466,HLOOKUP('Expense History'!$AD$3,'Apartment Expenses'!$AE$4:$AL$2004,(ROW('Apartment Expenses'!M466)-3)))</f>
        <v>0</v>
      </c>
      <c r="O466" s="1" t="str">
        <f>IF($O$2="ALL",IF(VLOOKUP(AA466,'Expense History'!$AA$6:$AB$36,2,0)="x","include",0),IF(AND(VLOOKUP(AA466,'Expense History'!$AA$6:$AB$36,2,0)="x",AC466=$O$2),"include",0))</f>
        <v>include</v>
      </c>
      <c r="P466" s="1">
        <f>IF(O466="include",IF(AE466&gt;0,1+MAX(P467:P$2005),0),0)</f>
        <v>0</v>
      </c>
      <c r="Q466" s="1">
        <f>IF(AND(ISBLANK(AA465),AE465=0),0,(IF(MAX(Q467:Q$2005)&gt;0,0,ROW(R466))))</f>
        <v>0</v>
      </c>
      <c r="R466" s="1">
        <f>IF($O466="include",IF(AF466&gt;0,1+MAX(R467:R$2005),0),0)</f>
        <v>0</v>
      </c>
      <c r="S466" s="1">
        <f>IF($O466="include",IF(AG466&gt;0,1+MAX(S467:S$2005),0),0)</f>
        <v>0</v>
      </c>
      <c r="T466" s="1">
        <f>IF($O466="include",IF(AH466&gt;0,1+MAX(T467:T$2005),0),0)</f>
        <v>0</v>
      </c>
      <c r="U466" s="1">
        <f>IF($O466="include",IF(AI466&gt;0,1+MAX(U467:U$2005),0),0)</f>
        <v>0</v>
      </c>
      <c r="V466" s="1">
        <f>IF($O466="include",IF(AJ466&gt;0,1+MAX(V467:V$2005),0),0)</f>
        <v>0</v>
      </c>
      <c r="W466" s="1">
        <f>IF($O466="include",IF(AK466&gt;0,1+MAX(W467:W$2005),0),0)</f>
        <v>0</v>
      </c>
      <c r="X466" s="1">
        <f>IF($O466="include",IF(AL466&gt;0,1+MAX(X467:X$2005),0),0)</f>
        <v>0</v>
      </c>
      <c r="Y466" s="22" t="str">
        <f t="shared" si="126"/>
        <v xml:space="preserve">1 - </v>
      </c>
      <c r="AA466" s="42"/>
      <c r="AB466" s="43"/>
      <c r="AC466" s="43"/>
      <c r="AD466" s="44"/>
      <c r="AE466" s="11">
        <f t="shared" si="127"/>
        <v>0</v>
      </c>
      <c r="AF466" s="41"/>
      <c r="AG466" s="41"/>
      <c r="AH466" s="41"/>
      <c r="AI466" s="41"/>
      <c r="AJ466" s="41"/>
      <c r="AK466" s="41"/>
      <c r="AL466" s="41"/>
      <c r="BA466" s="1">
        <f t="shared" si="128"/>
        <v>0</v>
      </c>
      <c r="BB466" s="1">
        <f t="shared" si="129"/>
        <v>0</v>
      </c>
      <c r="BC466" s="1" t="str">
        <f t="shared" si="130"/>
        <v>No</v>
      </c>
      <c r="BD466" s="1">
        <f t="shared" si="131"/>
        <v>0</v>
      </c>
      <c r="BE466" s="1">
        <f t="shared" si="132"/>
        <v>0</v>
      </c>
      <c r="BF466" s="1">
        <f t="shared" si="133"/>
        <v>0</v>
      </c>
      <c r="BG466" s="1">
        <v>462</v>
      </c>
      <c r="BH466" s="1" t="e">
        <f t="shared" si="134"/>
        <v>#N/A</v>
      </c>
      <c r="BI466" s="1">
        <f t="shared" si="136"/>
        <v>2</v>
      </c>
      <c r="BJ466" s="1" t="e">
        <f t="shared" si="135"/>
        <v>#N/A</v>
      </c>
    </row>
    <row r="467" spans="1:62" x14ac:dyDescent="0.25">
      <c r="A467" s="1">
        <f t="shared" si="122"/>
        <v>1</v>
      </c>
      <c r="B467" s="1">
        <f>IF(YEAR(AD467)=$B$3,YEAR('Apartment Expenses'!AD467)&amp;" - "&amp;'Apartment Expenses'!AC467,0)</f>
        <v>0</v>
      </c>
      <c r="C467" s="1">
        <f t="shared" si="123"/>
        <v>0</v>
      </c>
      <c r="E467" s="1">
        <v>463</v>
      </c>
      <c r="F467" s="1">
        <f t="shared" si="124"/>
        <v>1</v>
      </c>
      <c r="G467" s="1">
        <f t="shared" si="120"/>
        <v>0</v>
      </c>
      <c r="H467" s="1">
        <f t="shared" si="121"/>
        <v>0</v>
      </c>
      <c r="J467" s="1" t="str">
        <f t="shared" si="125"/>
        <v>1900</v>
      </c>
      <c r="M467" s="1">
        <f>HLOOKUP('Expense History'!$AD$3,$P$4:$X$2004,ROW('Apartment Expenses'!L467)-3,0)</f>
        <v>0</v>
      </c>
      <c r="N467" s="1">
        <f>IF('Expense History'!$AD$3=Data!$G$4,'Apartment Expenses'!AE467,HLOOKUP('Expense History'!$AD$3,'Apartment Expenses'!$AE$4:$AL$2004,(ROW('Apartment Expenses'!M467)-3)))</f>
        <v>0</v>
      </c>
      <c r="O467" s="1" t="str">
        <f>IF($O$2="ALL",IF(VLOOKUP(AA467,'Expense History'!$AA$6:$AB$36,2,0)="x","include",0),IF(AND(VLOOKUP(AA467,'Expense History'!$AA$6:$AB$36,2,0)="x",AC467=$O$2),"include",0))</f>
        <v>include</v>
      </c>
      <c r="P467" s="1">
        <f>IF(O467="include",IF(AE467&gt;0,1+MAX(P468:P$2005),0),0)</f>
        <v>0</v>
      </c>
      <c r="Q467" s="1">
        <f>IF(AND(ISBLANK(AA466),AE466=0),0,(IF(MAX(Q468:Q$2005)&gt;0,0,ROW(R467))))</f>
        <v>0</v>
      </c>
      <c r="R467" s="1">
        <f>IF($O467="include",IF(AF467&gt;0,1+MAX(R468:R$2005),0),0)</f>
        <v>0</v>
      </c>
      <c r="S467" s="1">
        <f>IF($O467="include",IF(AG467&gt;0,1+MAX(S468:S$2005),0),0)</f>
        <v>0</v>
      </c>
      <c r="T467" s="1">
        <f>IF($O467="include",IF(AH467&gt;0,1+MAX(T468:T$2005),0),0)</f>
        <v>0</v>
      </c>
      <c r="U467" s="1">
        <f>IF($O467="include",IF(AI467&gt;0,1+MAX(U468:U$2005),0),0)</f>
        <v>0</v>
      </c>
      <c r="V467" s="1">
        <f>IF($O467="include",IF(AJ467&gt;0,1+MAX(V468:V$2005),0),0)</f>
        <v>0</v>
      </c>
      <c r="W467" s="1">
        <f>IF($O467="include",IF(AK467&gt;0,1+MAX(W468:W$2005),0),0)</f>
        <v>0</v>
      </c>
      <c r="X467" s="1">
        <f>IF($O467="include",IF(AL467&gt;0,1+MAX(X468:X$2005),0),0)</f>
        <v>0</v>
      </c>
      <c r="Y467" s="22" t="str">
        <f t="shared" si="126"/>
        <v xml:space="preserve">1 - </v>
      </c>
      <c r="AA467" s="42"/>
      <c r="AB467" s="43"/>
      <c r="AC467" s="43"/>
      <c r="AD467" s="44"/>
      <c r="AE467" s="11">
        <f t="shared" si="127"/>
        <v>0</v>
      </c>
      <c r="AF467" s="41"/>
      <c r="AG467" s="41"/>
      <c r="AH467" s="41"/>
      <c r="AI467" s="41"/>
      <c r="AJ467" s="41"/>
      <c r="AK467" s="41"/>
      <c r="AL467" s="41"/>
      <c r="BA467" s="1">
        <f t="shared" si="128"/>
        <v>0</v>
      </c>
      <c r="BB467" s="1">
        <f t="shared" si="129"/>
        <v>0</v>
      </c>
      <c r="BC467" s="1" t="str">
        <f t="shared" si="130"/>
        <v>No</v>
      </c>
      <c r="BD467" s="1">
        <f t="shared" si="131"/>
        <v>0</v>
      </c>
      <c r="BE467" s="1">
        <f t="shared" si="132"/>
        <v>0</v>
      </c>
      <c r="BF467" s="1">
        <f t="shared" si="133"/>
        <v>0</v>
      </c>
      <c r="BG467" s="1">
        <v>463</v>
      </c>
      <c r="BH467" s="1" t="e">
        <f t="shared" si="134"/>
        <v>#N/A</v>
      </c>
      <c r="BI467" s="1">
        <f t="shared" si="136"/>
        <v>2</v>
      </c>
      <c r="BJ467" s="1" t="e">
        <f t="shared" si="135"/>
        <v>#N/A</v>
      </c>
    </row>
    <row r="468" spans="1:62" x14ac:dyDescent="0.25">
      <c r="A468" s="1">
        <f t="shared" si="122"/>
        <v>1</v>
      </c>
      <c r="B468" s="1">
        <f>IF(YEAR(AD468)=$B$3,YEAR('Apartment Expenses'!AD468)&amp;" - "&amp;'Apartment Expenses'!AC468,0)</f>
        <v>0</v>
      </c>
      <c r="C468" s="1">
        <f t="shared" si="123"/>
        <v>0</v>
      </c>
      <c r="E468" s="1">
        <v>464</v>
      </c>
      <c r="F468" s="1">
        <f t="shared" si="124"/>
        <v>1</v>
      </c>
      <c r="G468" s="1">
        <f t="shared" si="120"/>
        <v>0</v>
      </c>
      <c r="H468" s="1">
        <f t="shared" si="121"/>
        <v>0</v>
      </c>
      <c r="J468" s="1" t="str">
        <f t="shared" si="125"/>
        <v>1900</v>
      </c>
      <c r="M468" s="1">
        <f>HLOOKUP('Expense History'!$AD$3,$P$4:$X$2004,ROW('Apartment Expenses'!L468)-3,0)</f>
        <v>0</v>
      </c>
      <c r="N468" s="1">
        <f>IF('Expense History'!$AD$3=Data!$G$4,'Apartment Expenses'!AE468,HLOOKUP('Expense History'!$AD$3,'Apartment Expenses'!$AE$4:$AL$2004,(ROW('Apartment Expenses'!M468)-3)))</f>
        <v>0</v>
      </c>
      <c r="O468" s="1" t="str">
        <f>IF($O$2="ALL",IF(VLOOKUP(AA468,'Expense History'!$AA$6:$AB$36,2,0)="x","include",0),IF(AND(VLOOKUP(AA468,'Expense History'!$AA$6:$AB$36,2,0)="x",AC468=$O$2),"include",0))</f>
        <v>include</v>
      </c>
      <c r="P468" s="1">
        <f>IF(O468="include",IF(AE468&gt;0,1+MAX(P469:P$2005),0),0)</f>
        <v>0</v>
      </c>
      <c r="Q468" s="1">
        <f>IF(AND(ISBLANK(AA467),AE467=0),0,(IF(MAX(Q469:Q$2005)&gt;0,0,ROW(R468))))</f>
        <v>0</v>
      </c>
      <c r="R468" s="1">
        <f>IF($O468="include",IF(AF468&gt;0,1+MAX(R469:R$2005),0),0)</f>
        <v>0</v>
      </c>
      <c r="S468" s="1">
        <f>IF($O468="include",IF(AG468&gt;0,1+MAX(S469:S$2005),0),0)</f>
        <v>0</v>
      </c>
      <c r="T468" s="1">
        <f>IF($O468="include",IF(AH468&gt;0,1+MAX(T469:T$2005),0),0)</f>
        <v>0</v>
      </c>
      <c r="U468" s="1">
        <f>IF($O468="include",IF(AI468&gt;0,1+MAX(U469:U$2005),0),0)</f>
        <v>0</v>
      </c>
      <c r="V468" s="1">
        <f>IF($O468="include",IF(AJ468&gt;0,1+MAX(V469:V$2005),0),0)</f>
        <v>0</v>
      </c>
      <c r="W468" s="1">
        <f>IF($O468="include",IF(AK468&gt;0,1+MAX(W469:W$2005),0),0)</f>
        <v>0</v>
      </c>
      <c r="X468" s="1">
        <f>IF($O468="include",IF(AL468&gt;0,1+MAX(X469:X$2005),0),0)</f>
        <v>0</v>
      </c>
      <c r="Y468" s="22" t="str">
        <f t="shared" si="126"/>
        <v xml:space="preserve">1 - </v>
      </c>
      <c r="AA468" s="42"/>
      <c r="AB468" s="43"/>
      <c r="AC468" s="43"/>
      <c r="AD468" s="44"/>
      <c r="AE468" s="11">
        <f t="shared" si="127"/>
        <v>0</v>
      </c>
      <c r="AF468" s="41"/>
      <c r="AG468" s="41"/>
      <c r="AH468" s="41"/>
      <c r="AI468" s="41"/>
      <c r="AJ468" s="41"/>
      <c r="AK468" s="41"/>
      <c r="AL468" s="41"/>
      <c r="BA468" s="1">
        <f t="shared" si="128"/>
        <v>0</v>
      </c>
      <c r="BB468" s="1">
        <f t="shared" si="129"/>
        <v>0</v>
      </c>
      <c r="BC468" s="1" t="str">
        <f t="shared" si="130"/>
        <v>No</v>
      </c>
      <c r="BD468" s="1">
        <f t="shared" si="131"/>
        <v>0</v>
      </c>
      <c r="BE468" s="1">
        <f t="shared" si="132"/>
        <v>0</v>
      </c>
      <c r="BF468" s="1">
        <f t="shared" si="133"/>
        <v>0</v>
      </c>
      <c r="BG468" s="1">
        <v>464</v>
      </c>
      <c r="BH468" s="1" t="e">
        <f t="shared" si="134"/>
        <v>#N/A</v>
      </c>
      <c r="BI468" s="1">
        <f t="shared" si="136"/>
        <v>2</v>
      </c>
      <c r="BJ468" s="1" t="e">
        <f t="shared" si="135"/>
        <v>#N/A</v>
      </c>
    </row>
    <row r="469" spans="1:62" x14ac:dyDescent="0.25">
      <c r="A469" s="1">
        <f t="shared" si="122"/>
        <v>1</v>
      </c>
      <c r="B469" s="1">
        <f>IF(YEAR(AD469)=$B$3,YEAR('Apartment Expenses'!AD469)&amp;" - "&amp;'Apartment Expenses'!AC469,0)</f>
        <v>0</v>
      </c>
      <c r="C469" s="1">
        <f t="shared" si="123"/>
        <v>0</v>
      </c>
      <c r="E469" s="1">
        <v>465</v>
      </c>
      <c r="F469" s="1">
        <f t="shared" si="124"/>
        <v>1</v>
      </c>
      <c r="G469" s="1">
        <f t="shared" si="120"/>
        <v>0</v>
      </c>
      <c r="H469" s="1">
        <f t="shared" si="121"/>
        <v>0</v>
      </c>
      <c r="J469" s="1" t="str">
        <f t="shared" si="125"/>
        <v>1900</v>
      </c>
      <c r="M469" s="1">
        <f>HLOOKUP('Expense History'!$AD$3,$P$4:$X$2004,ROW('Apartment Expenses'!L469)-3,0)</f>
        <v>0</v>
      </c>
      <c r="N469" s="1">
        <f>IF('Expense History'!$AD$3=Data!$G$4,'Apartment Expenses'!AE469,HLOOKUP('Expense History'!$AD$3,'Apartment Expenses'!$AE$4:$AL$2004,(ROW('Apartment Expenses'!M469)-3)))</f>
        <v>0</v>
      </c>
      <c r="O469" s="1" t="str">
        <f>IF($O$2="ALL",IF(VLOOKUP(AA469,'Expense History'!$AA$6:$AB$36,2,0)="x","include",0),IF(AND(VLOOKUP(AA469,'Expense History'!$AA$6:$AB$36,2,0)="x",AC469=$O$2),"include",0))</f>
        <v>include</v>
      </c>
      <c r="P469" s="1">
        <f>IF(O469="include",IF(AE469&gt;0,1+MAX(P470:P$2005),0),0)</f>
        <v>0</v>
      </c>
      <c r="Q469" s="1">
        <f>IF(AND(ISBLANK(AA468),AE468=0),0,(IF(MAX(Q470:Q$2005)&gt;0,0,ROW(R469))))</f>
        <v>0</v>
      </c>
      <c r="R469" s="1">
        <f>IF($O469="include",IF(AF469&gt;0,1+MAX(R470:R$2005),0),0)</f>
        <v>0</v>
      </c>
      <c r="S469" s="1">
        <f>IF($O469="include",IF(AG469&gt;0,1+MAX(S470:S$2005),0),0)</f>
        <v>0</v>
      </c>
      <c r="T469" s="1">
        <f>IF($O469="include",IF(AH469&gt;0,1+MAX(T470:T$2005),0),0)</f>
        <v>0</v>
      </c>
      <c r="U469" s="1">
        <f>IF($O469="include",IF(AI469&gt;0,1+MAX(U470:U$2005),0),0)</f>
        <v>0</v>
      </c>
      <c r="V469" s="1">
        <f>IF($O469="include",IF(AJ469&gt;0,1+MAX(V470:V$2005),0),0)</f>
        <v>0</v>
      </c>
      <c r="W469" s="1">
        <f>IF($O469="include",IF(AK469&gt;0,1+MAX(W470:W$2005),0),0)</f>
        <v>0</v>
      </c>
      <c r="X469" s="1">
        <f>IF($O469="include",IF(AL469&gt;0,1+MAX(X470:X$2005),0),0)</f>
        <v>0</v>
      </c>
      <c r="Y469" s="22" t="str">
        <f t="shared" si="126"/>
        <v xml:space="preserve">1 - </v>
      </c>
      <c r="AA469" s="42"/>
      <c r="AB469" s="43"/>
      <c r="AC469" s="43"/>
      <c r="AD469" s="44"/>
      <c r="AE469" s="11">
        <f t="shared" si="127"/>
        <v>0</v>
      </c>
      <c r="AF469" s="41"/>
      <c r="AG469" s="41"/>
      <c r="AH469" s="41"/>
      <c r="AI469" s="41"/>
      <c r="AJ469" s="41"/>
      <c r="AK469" s="41"/>
      <c r="AL469" s="41"/>
      <c r="BA469" s="1">
        <f t="shared" si="128"/>
        <v>0</v>
      </c>
      <c r="BB469" s="1">
        <f t="shared" si="129"/>
        <v>0</v>
      </c>
      <c r="BC469" s="1" t="str">
        <f t="shared" si="130"/>
        <v>No</v>
      </c>
      <c r="BD469" s="1">
        <f t="shared" si="131"/>
        <v>0</v>
      </c>
      <c r="BE469" s="1">
        <f t="shared" si="132"/>
        <v>0</v>
      </c>
      <c r="BF469" s="1">
        <f t="shared" si="133"/>
        <v>0</v>
      </c>
      <c r="BG469" s="1">
        <v>465</v>
      </c>
      <c r="BH469" s="1" t="e">
        <f t="shared" si="134"/>
        <v>#N/A</v>
      </c>
      <c r="BI469" s="1">
        <f t="shared" si="136"/>
        <v>2</v>
      </c>
      <c r="BJ469" s="1" t="e">
        <f t="shared" si="135"/>
        <v>#N/A</v>
      </c>
    </row>
    <row r="470" spans="1:62" x14ac:dyDescent="0.25">
      <c r="A470" s="1">
        <f t="shared" si="122"/>
        <v>1</v>
      </c>
      <c r="B470" s="1">
        <f>IF(YEAR(AD470)=$B$3,YEAR('Apartment Expenses'!AD470)&amp;" - "&amp;'Apartment Expenses'!AC470,0)</f>
        <v>0</v>
      </c>
      <c r="C470" s="1">
        <f t="shared" si="123"/>
        <v>0</v>
      </c>
      <c r="E470" s="1">
        <v>466</v>
      </c>
      <c r="F470" s="1">
        <f t="shared" si="124"/>
        <v>1</v>
      </c>
      <c r="G470" s="1">
        <f t="shared" si="120"/>
        <v>0</v>
      </c>
      <c r="H470" s="1">
        <f t="shared" si="121"/>
        <v>0</v>
      </c>
      <c r="J470" s="1" t="str">
        <f t="shared" si="125"/>
        <v>1900</v>
      </c>
      <c r="M470" s="1">
        <f>HLOOKUP('Expense History'!$AD$3,$P$4:$X$2004,ROW('Apartment Expenses'!L470)-3,0)</f>
        <v>0</v>
      </c>
      <c r="N470" s="1">
        <f>IF('Expense History'!$AD$3=Data!$G$4,'Apartment Expenses'!AE470,HLOOKUP('Expense History'!$AD$3,'Apartment Expenses'!$AE$4:$AL$2004,(ROW('Apartment Expenses'!M470)-3)))</f>
        <v>0</v>
      </c>
      <c r="O470" s="1" t="str">
        <f>IF($O$2="ALL",IF(VLOOKUP(AA470,'Expense History'!$AA$6:$AB$36,2,0)="x","include",0),IF(AND(VLOOKUP(AA470,'Expense History'!$AA$6:$AB$36,2,0)="x",AC470=$O$2),"include",0))</f>
        <v>include</v>
      </c>
      <c r="P470" s="1">
        <f>IF(O470="include",IF(AE470&gt;0,1+MAX(P471:P$2005),0),0)</f>
        <v>0</v>
      </c>
      <c r="Q470" s="1">
        <f>IF(AND(ISBLANK(AA469),AE469=0),0,(IF(MAX(Q471:Q$2005)&gt;0,0,ROW(R470))))</f>
        <v>0</v>
      </c>
      <c r="R470" s="1">
        <f>IF($O470="include",IF(AF470&gt;0,1+MAX(R471:R$2005),0),0)</f>
        <v>0</v>
      </c>
      <c r="S470" s="1">
        <f>IF($O470="include",IF(AG470&gt;0,1+MAX(S471:S$2005),0),0)</f>
        <v>0</v>
      </c>
      <c r="T470" s="1">
        <f>IF($O470="include",IF(AH470&gt;0,1+MAX(T471:T$2005),0),0)</f>
        <v>0</v>
      </c>
      <c r="U470" s="1">
        <f>IF($O470="include",IF(AI470&gt;0,1+MAX(U471:U$2005),0),0)</f>
        <v>0</v>
      </c>
      <c r="V470" s="1">
        <f>IF($O470="include",IF(AJ470&gt;0,1+MAX(V471:V$2005),0),0)</f>
        <v>0</v>
      </c>
      <c r="W470" s="1">
        <f>IF($O470="include",IF(AK470&gt;0,1+MAX(W471:W$2005),0),0)</f>
        <v>0</v>
      </c>
      <c r="X470" s="1">
        <f>IF($O470="include",IF(AL470&gt;0,1+MAX(X471:X$2005),0),0)</f>
        <v>0</v>
      </c>
      <c r="Y470" s="22" t="str">
        <f t="shared" si="126"/>
        <v xml:space="preserve">1 - </v>
      </c>
      <c r="AA470" s="42"/>
      <c r="AB470" s="43"/>
      <c r="AC470" s="43"/>
      <c r="AD470" s="44"/>
      <c r="AE470" s="11">
        <f t="shared" si="127"/>
        <v>0</v>
      </c>
      <c r="AF470" s="41"/>
      <c r="AG470" s="41"/>
      <c r="AH470" s="41"/>
      <c r="AI470" s="41"/>
      <c r="AJ470" s="41"/>
      <c r="AK470" s="41"/>
      <c r="AL470" s="41"/>
      <c r="BA470" s="1">
        <f t="shared" si="128"/>
        <v>0</v>
      </c>
      <c r="BB470" s="1">
        <f t="shared" si="129"/>
        <v>0</v>
      </c>
      <c r="BC470" s="1" t="str">
        <f t="shared" si="130"/>
        <v>No</v>
      </c>
      <c r="BD470" s="1">
        <f t="shared" si="131"/>
        <v>0</v>
      </c>
      <c r="BE470" s="1">
        <f t="shared" si="132"/>
        <v>0</v>
      </c>
      <c r="BF470" s="1">
        <f t="shared" si="133"/>
        <v>0</v>
      </c>
      <c r="BG470" s="1">
        <v>466</v>
      </c>
      <c r="BH470" s="1" t="e">
        <f t="shared" si="134"/>
        <v>#N/A</v>
      </c>
      <c r="BI470" s="1">
        <f t="shared" si="136"/>
        <v>2</v>
      </c>
      <c r="BJ470" s="1" t="e">
        <f t="shared" si="135"/>
        <v>#N/A</v>
      </c>
    </row>
    <row r="471" spans="1:62" x14ac:dyDescent="0.25">
      <c r="A471" s="1">
        <f t="shared" si="122"/>
        <v>1</v>
      </c>
      <c r="B471" s="1">
        <f>IF(YEAR(AD471)=$B$3,YEAR('Apartment Expenses'!AD471)&amp;" - "&amp;'Apartment Expenses'!AC471,0)</f>
        <v>0</v>
      </c>
      <c r="C471" s="1">
        <f t="shared" si="123"/>
        <v>0</v>
      </c>
      <c r="E471" s="1">
        <v>467</v>
      </c>
      <c r="F471" s="1">
        <f t="shared" si="124"/>
        <v>1</v>
      </c>
      <c r="G471" s="1">
        <f t="shared" si="120"/>
        <v>0</v>
      </c>
      <c r="H471" s="1">
        <f t="shared" si="121"/>
        <v>0</v>
      </c>
      <c r="J471" s="1" t="str">
        <f t="shared" si="125"/>
        <v>1900</v>
      </c>
      <c r="M471" s="1">
        <f>HLOOKUP('Expense History'!$AD$3,$P$4:$X$2004,ROW('Apartment Expenses'!L471)-3,0)</f>
        <v>0</v>
      </c>
      <c r="N471" s="1">
        <f>IF('Expense History'!$AD$3=Data!$G$4,'Apartment Expenses'!AE471,HLOOKUP('Expense History'!$AD$3,'Apartment Expenses'!$AE$4:$AL$2004,(ROW('Apartment Expenses'!M471)-3)))</f>
        <v>0</v>
      </c>
      <c r="O471" s="1" t="str">
        <f>IF($O$2="ALL",IF(VLOOKUP(AA471,'Expense History'!$AA$6:$AB$36,2,0)="x","include",0),IF(AND(VLOOKUP(AA471,'Expense History'!$AA$6:$AB$36,2,0)="x",AC471=$O$2),"include",0))</f>
        <v>include</v>
      </c>
      <c r="P471" s="1">
        <f>IF(O471="include",IF(AE471&gt;0,1+MAX(P472:P$2005),0),0)</f>
        <v>0</v>
      </c>
      <c r="Q471" s="1">
        <f>IF(AND(ISBLANK(AA470),AE470=0),0,(IF(MAX(Q472:Q$2005)&gt;0,0,ROW(R471))))</f>
        <v>0</v>
      </c>
      <c r="R471" s="1">
        <f>IF($O471="include",IF(AF471&gt;0,1+MAX(R472:R$2005),0),0)</f>
        <v>0</v>
      </c>
      <c r="S471" s="1">
        <f>IF($O471="include",IF(AG471&gt;0,1+MAX(S472:S$2005),0),0)</f>
        <v>0</v>
      </c>
      <c r="T471" s="1">
        <f>IF($O471="include",IF(AH471&gt;0,1+MAX(T472:T$2005),0),0)</f>
        <v>0</v>
      </c>
      <c r="U471" s="1">
        <f>IF($O471="include",IF(AI471&gt;0,1+MAX(U472:U$2005),0),0)</f>
        <v>0</v>
      </c>
      <c r="V471" s="1">
        <f>IF($O471="include",IF(AJ471&gt;0,1+MAX(V472:V$2005),0),0)</f>
        <v>0</v>
      </c>
      <c r="W471" s="1">
        <f>IF($O471="include",IF(AK471&gt;0,1+MAX(W472:W$2005),0),0)</f>
        <v>0</v>
      </c>
      <c r="X471" s="1">
        <f>IF($O471="include",IF(AL471&gt;0,1+MAX(X472:X$2005),0),0)</f>
        <v>0</v>
      </c>
      <c r="Y471" s="22" t="str">
        <f t="shared" si="126"/>
        <v xml:space="preserve">1 - </v>
      </c>
      <c r="AA471" s="42"/>
      <c r="AB471" s="43"/>
      <c r="AC471" s="43"/>
      <c r="AD471" s="44"/>
      <c r="AE471" s="11">
        <f t="shared" si="127"/>
        <v>0</v>
      </c>
      <c r="AF471" s="41"/>
      <c r="AG471" s="41"/>
      <c r="AH471" s="41"/>
      <c r="AI471" s="41"/>
      <c r="AJ471" s="41"/>
      <c r="AK471" s="41"/>
      <c r="AL471" s="41"/>
      <c r="BA471" s="1">
        <f t="shared" si="128"/>
        <v>0</v>
      </c>
      <c r="BB471" s="1">
        <f t="shared" si="129"/>
        <v>0</v>
      </c>
      <c r="BC471" s="1" t="str">
        <f t="shared" si="130"/>
        <v>No</v>
      </c>
      <c r="BD471" s="1">
        <f t="shared" si="131"/>
        <v>0</v>
      </c>
      <c r="BE471" s="1">
        <f t="shared" si="132"/>
        <v>0</v>
      </c>
      <c r="BF471" s="1">
        <f t="shared" si="133"/>
        <v>0</v>
      </c>
      <c r="BG471" s="1">
        <v>467</v>
      </c>
      <c r="BH471" s="1" t="e">
        <f t="shared" si="134"/>
        <v>#N/A</v>
      </c>
      <c r="BI471" s="1">
        <f t="shared" si="136"/>
        <v>2</v>
      </c>
      <c r="BJ471" s="1" t="e">
        <f t="shared" si="135"/>
        <v>#N/A</v>
      </c>
    </row>
    <row r="472" spans="1:62" x14ac:dyDescent="0.25">
      <c r="A472" s="1">
        <f t="shared" si="122"/>
        <v>1</v>
      </c>
      <c r="B472" s="1">
        <f>IF(YEAR(AD472)=$B$3,YEAR('Apartment Expenses'!AD472)&amp;" - "&amp;'Apartment Expenses'!AC472,0)</f>
        <v>0</v>
      </c>
      <c r="C472" s="1">
        <f t="shared" si="123"/>
        <v>0</v>
      </c>
      <c r="E472" s="1">
        <v>468</v>
      </c>
      <c r="F472" s="1">
        <f t="shared" si="124"/>
        <v>1</v>
      </c>
      <c r="G472" s="1">
        <f t="shared" si="120"/>
        <v>0</v>
      </c>
      <c r="H472" s="1">
        <f t="shared" si="121"/>
        <v>0</v>
      </c>
      <c r="J472" s="1" t="str">
        <f t="shared" si="125"/>
        <v>1900</v>
      </c>
      <c r="M472" s="1">
        <f>HLOOKUP('Expense History'!$AD$3,$P$4:$X$2004,ROW('Apartment Expenses'!L472)-3,0)</f>
        <v>0</v>
      </c>
      <c r="N472" s="1">
        <f>IF('Expense History'!$AD$3=Data!$G$4,'Apartment Expenses'!AE472,HLOOKUP('Expense History'!$AD$3,'Apartment Expenses'!$AE$4:$AL$2004,(ROW('Apartment Expenses'!M472)-3)))</f>
        <v>0</v>
      </c>
      <c r="O472" s="1" t="str">
        <f>IF($O$2="ALL",IF(VLOOKUP(AA472,'Expense History'!$AA$6:$AB$36,2,0)="x","include",0),IF(AND(VLOOKUP(AA472,'Expense History'!$AA$6:$AB$36,2,0)="x",AC472=$O$2),"include",0))</f>
        <v>include</v>
      </c>
      <c r="P472" s="1">
        <f>IF(O472="include",IF(AE472&gt;0,1+MAX(P473:P$2005),0),0)</f>
        <v>0</v>
      </c>
      <c r="Q472" s="1">
        <f>IF(AND(ISBLANK(AA471),AE471=0),0,(IF(MAX(Q473:Q$2005)&gt;0,0,ROW(R472))))</f>
        <v>0</v>
      </c>
      <c r="R472" s="1">
        <f>IF($O472="include",IF(AF472&gt;0,1+MAX(R473:R$2005),0),0)</f>
        <v>0</v>
      </c>
      <c r="S472" s="1">
        <f>IF($O472="include",IF(AG472&gt;0,1+MAX(S473:S$2005),0),0)</f>
        <v>0</v>
      </c>
      <c r="T472" s="1">
        <f>IF($O472="include",IF(AH472&gt;0,1+MAX(T473:T$2005),0),0)</f>
        <v>0</v>
      </c>
      <c r="U472" s="1">
        <f>IF($O472="include",IF(AI472&gt;0,1+MAX(U473:U$2005),0),0)</f>
        <v>0</v>
      </c>
      <c r="V472" s="1">
        <f>IF($O472="include",IF(AJ472&gt;0,1+MAX(V473:V$2005),0),0)</f>
        <v>0</v>
      </c>
      <c r="W472" s="1">
        <f>IF($O472="include",IF(AK472&gt;0,1+MAX(W473:W$2005),0),0)</f>
        <v>0</v>
      </c>
      <c r="X472" s="1">
        <f>IF($O472="include",IF(AL472&gt;0,1+MAX(X473:X$2005),0),0)</f>
        <v>0</v>
      </c>
      <c r="Y472" s="22" t="str">
        <f t="shared" si="126"/>
        <v xml:space="preserve">1 - </v>
      </c>
      <c r="AA472" s="42"/>
      <c r="AB472" s="43"/>
      <c r="AC472" s="43"/>
      <c r="AD472" s="44"/>
      <c r="AE472" s="11">
        <f t="shared" si="127"/>
        <v>0</v>
      </c>
      <c r="AF472" s="41"/>
      <c r="AG472" s="41"/>
      <c r="AH472" s="41"/>
      <c r="AI472" s="41"/>
      <c r="AJ472" s="41"/>
      <c r="AK472" s="41"/>
      <c r="AL472" s="41"/>
      <c r="BA472" s="1">
        <f t="shared" si="128"/>
        <v>0</v>
      </c>
      <c r="BB472" s="1">
        <f t="shared" si="129"/>
        <v>0</v>
      </c>
      <c r="BC472" s="1" t="str">
        <f t="shared" si="130"/>
        <v>No</v>
      </c>
      <c r="BD472" s="1">
        <f t="shared" si="131"/>
        <v>0</v>
      </c>
      <c r="BE472" s="1">
        <f t="shared" si="132"/>
        <v>0</v>
      </c>
      <c r="BF472" s="1">
        <f t="shared" si="133"/>
        <v>0</v>
      </c>
      <c r="BG472" s="1">
        <v>468</v>
      </c>
      <c r="BH472" s="1" t="e">
        <f t="shared" si="134"/>
        <v>#N/A</v>
      </c>
      <c r="BI472" s="1">
        <f t="shared" si="136"/>
        <v>2</v>
      </c>
      <c r="BJ472" s="1" t="e">
        <f t="shared" si="135"/>
        <v>#N/A</v>
      </c>
    </row>
    <row r="473" spans="1:62" x14ac:dyDescent="0.25">
      <c r="A473" s="1">
        <f t="shared" si="122"/>
        <v>1</v>
      </c>
      <c r="B473" s="1">
        <f>IF(YEAR(AD473)=$B$3,YEAR('Apartment Expenses'!AD473)&amp;" - "&amp;'Apartment Expenses'!AC473,0)</f>
        <v>0</v>
      </c>
      <c r="C473" s="1">
        <f t="shared" si="123"/>
        <v>0</v>
      </c>
      <c r="E473" s="1">
        <v>469</v>
      </c>
      <c r="F473" s="1">
        <f t="shared" si="124"/>
        <v>1</v>
      </c>
      <c r="G473" s="1">
        <f t="shared" si="120"/>
        <v>0</v>
      </c>
      <c r="H473" s="1">
        <f t="shared" si="121"/>
        <v>0</v>
      </c>
      <c r="J473" s="1" t="str">
        <f t="shared" si="125"/>
        <v>1900</v>
      </c>
      <c r="M473" s="1">
        <f>HLOOKUP('Expense History'!$AD$3,$P$4:$X$2004,ROW('Apartment Expenses'!L473)-3,0)</f>
        <v>0</v>
      </c>
      <c r="N473" s="1">
        <f>IF('Expense History'!$AD$3=Data!$G$4,'Apartment Expenses'!AE473,HLOOKUP('Expense History'!$AD$3,'Apartment Expenses'!$AE$4:$AL$2004,(ROW('Apartment Expenses'!M473)-3)))</f>
        <v>0</v>
      </c>
      <c r="O473" s="1" t="str">
        <f>IF($O$2="ALL",IF(VLOOKUP(AA473,'Expense History'!$AA$6:$AB$36,2,0)="x","include",0),IF(AND(VLOOKUP(AA473,'Expense History'!$AA$6:$AB$36,2,0)="x",AC473=$O$2),"include",0))</f>
        <v>include</v>
      </c>
      <c r="P473" s="1">
        <f>IF(O473="include",IF(AE473&gt;0,1+MAX(P474:P$2005),0),0)</f>
        <v>0</v>
      </c>
      <c r="Q473" s="1">
        <f>IF(AND(ISBLANK(AA472),AE472=0),0,(IF(MAX(Q474:Q$2005)&gt;0,0,ROW(R473))))</f>
        <v>0</v>
      </c>
      <c r="R473" s="1">
        <f>IF($O473="include",IF(AF473&gt;0,1+MAX(R474:R$2005),0),0)</f>
        <v>0</v>
      </c>
      <c r="S473" s="1">
        <f>IF($O473="include",IF(AG473&gt;0,1+MAX(S474:S$2005),0),0)</f>
        <v>0</v>
      </c>
      <c r="T473" s="1">
        <f>IF($O473="include",IF(AH473&gt;0,1+MAX(T474:T$2005),0),0)</f>
        <v>0</v>
      </c>
      <c r="U473" s="1">
        <f>IF($O473="include",IF(AI473&gt;0,1+MAX(U474:U$2005),0),0)</f>
        <v>0</v>
      </c>
      <c r="V473" s="1">
        <f>IF($O473="include",IF(AJ473&gt;0,1+MAX(V474:V$2005),0),0)</f>
        <v>0</v>
      </c>
      <c r="W473" s="1">
        <f>IF($O473="include",IF(AK473&gt;0,1+MAX(W474:W$2005),0),0)</f>
        <v>0</v>
      </c>
      <c r="X473" s="1">
        <f>IF($O473="include",IF(AL473&gt;0,1+MAX(X474:X$2005),0),0)</f>
        <v>0</v>
      </c>
      <c r="Y473" s="22" t="str">
        <f t="shared" si="126"/>
        <v xml:space="preserve">1 - </v>
      </c>
      <c r="AA473" s="42"/>
      <c r="AB473" s="43"/>
      <c r="AC473" s="43"/>
      <c r="AD473" s="44"/>
      <c r="AE473" s="11">
        <f t="shared" si="127"/>
        <v>0</v>
      </c>
      <c r="AF473" s="41"/>
      <c r="AG473" s="41"/>
      <c r="AH473" s="41"/>
      <c r="AI473" s="41"/>
      <c r="AJ473" s="41"/>
      <c r="AK473" s="41"/>
      <c r="AL473" s="41"/>
      <c r="BA473" s="1">
        <f t="shared" si="128"/>
        <v>0</v>
      </c>
      <c r="BB473" s="1">
        <f t="shared" si="129"/>
        <v>0</v>
      </c>
      <c r="BC473" s="1" t="str">
        <f t="shared" si="130"/>
        <v>No</v>
      </c>
      <c r="BD473" s="1">
        <f t="shared" si="131"/>
        <v>0</v>
      </c>
      <c r="BE473" s="1">
        <f t="shared" si="132"/>
        <v>0</v>
      </c>
      <c r="BF473" s="1">
        <f t="shared" si="133"/>
        <v>0</v>
      </c>
      <c r="BG473" s="1">
        <v>469</v>
      </c>
      <c r="BH473" s="1" t="e">
        <f t="shared" si="134"/>
        <v>#N/A</v>
      </c>
      <c r="BI473" s="1">
        <f t="shared" si="136"/>
        <v>2</v>
      </c>
      <c r="BJ473" s="1" t="e">
        <f t="shared" si="135"/>
        <v>#N/A</v>
      </c>
    </row>
    <row r="474" spans="1:62" x14ac:dyDescent="0.25">
      <c r="A474" s="1">
        <f t="shared" si="122"/>
        <v>1</v>
      </c>
      <c r="B474" s="1">
        <f>IF(YEAR(AD474)=$B$3,YEAR('Apartment Expenses'!AD474)&amp;" - "&amp;'Apartment Expenses'!AC474,0)</f>
        <v>0</v>
      </c>
      <c r="C474" s="1">
        <f t="shared" si="123"/>
        <v>0</v>
      </c>
      <c r="E474" s="1">
        <v>470</v>
      </c>
      <c r="F474" s="1">
        <f t="shared" si="124"/>
        <v>1</v>
      </c>
      <c r="G474" s="1">
        <f t="shared" si="120"/>
        <v>0</v>
      </c>
      <c r="H474" s="1">
        <f t="shared" si="121"/>
        <v>0</v>
      </c>
      <c r="J474" s="1" t="str">
        <f t="shared" si="125"/>
        <v>1900</v>
      </c>
      <c r="M474" s="1">
        <f>HLOOKUP('Expense History'!$AD$3,$P$4:$X$2004,ROW('Apartment Expenses'!L474)-3,0)</f>
        <v>0</v>
      </c>
      <c r="N474" s="1">
        <f>IF('Expense History'!$AD$3=Data!$G$4,'Apartment Expenses'!AE474,HLOOKUP('Expense History'!$AD$3,'Apartment Expenses'!$AE$4:$AL$2004,(ROW('Apartment Expenses'!M474)-3)))</f>
        <v>0</v>
      </c>
      <c r="O474" s="1" t="str">
        <f>IF($O$2="ALL",IF(VLOOKUP(AA474,'Expense History'!$AA$6:$AB$36,2,0)="x","include",0),IF(AND(VLOOKUP(AA474,'Expense History'!$AA$6:$AB$36,2,0)="x",AC474=$O$2),"include",0))</f>
        <v>include</v>
      </c>
      <c r="P474" s="1">
        <f>IF(O474="include",IF(AE474&gt;0,1+MAX(P475:P$2005),0),0)</f>
        <v>0</v>
      </c>
      <c r="Q474" s="1">
        <f>IF(AND(ISBLANK(AA473),AE473=0),0,(IF(MAX(Q475:Q$2005)&gt;0,0,ROW(R474))))</f>
        <v>0</v>
      </c>
      <c r="R474" s="1">
        <f>IF($O474="include",IF(AF474&gt;0,1+MAX(R475:R$2005),0),0)</f>
        <v>0</v>
      </c>
      <c r="S474" s="1">
        <f>IF($O474="include",IF(AG474&gt;0,1+MAX(S475:S$2005),0),0)</f>
        <v>0</v>
      </c>
      <c r="T474" s="1">
        <f>IF($O474="include",IF(AH474&gt;0,1+MAX(T475:T$2005),0),0)</f>
        <v>0</v>
      </c>
      <c r="U474" s="1">
        <f>IF($O474="include",IF(AI474&gt;0,1+MAX(U475:U$2005),0),0)</f>
        <v>0</v>
      </c>
      <c r="V474" s="1">
        <f>IF($O474="include",IF(AJ474&gt;0,1+MAX(V475:V$2005),0),0)</f>
        <v>0</v>
      </c>
      <c r="W474" s="1">
        <f>IF($O474="include",IF(AK474&gt;0,1+MAX(W475:W$2005),0),0)</f>
        <v>0</v>
      </c>
      <c r="X474" s="1">
        <f>IF($O474="include",IF(AL474&gt;0,1+MAX(X475:X$2005),0),0)</f>
        <v>0</v>
      </c>
      <c r="Y474" s="22" t="str">
        <f t="shared" si="126"/>
        <v xml:space="preserve">1 - </v>
      </c>
      <c r="AA474" s="42"/>
      <c r="AB474" s="43"/>
      <c r="AC474" s="43"/>
      <c r="AD474" s="44"/>
      <c r="AE474" s="11">
        <f t="shared" si="127"/>
        <v>0</v>
      </c>
      <c r="AF474" s="41"/>
      <c r="AG474" s="41"/>
      <c r="AH474" s="41"/>
      <c r="AI474" s="41"/>
      <c r="AJ474" s="41"/>
      <c r="AK474" s="41"/>
      <c r="AL474" s="41"/>
      <c r="BA474" s="1">
        <f t="shared" si="128"/>
        <v>0</v>
      </c>
      <c r="BB474" s="1">
        <f t="shared" si="129"/>
        <v>0</v>
      </c>
      <c r="BC474" s="1" t="str">
        <f t="shared" si="130"/>
        <v>No</v>
      </c>
      <c r="BD474" s="1">
        <f t="shared" si="131"/>
        <v>0</v>
      </c>
      <c r="BE474" s="1">
        <f t="shared" si="132"/>
        <v>0</v>
      </c>
      <c r="BF474" s="1">
        <f t="shared" si="133"/>
        <v>0</v>
      </c>
      <c r="BG474" s="1">
        <v>470</v>
      </c>
      <c r="BH474" s="1" t="e">
        <f t="shared" si="134"/>
        <v>#N/A</v>
      </c>
      <c r="BI474" s="1">
        <f t="shared" si="136"/>
        <v>2</v>
      </c>
      <c r="BJ474" s="1" t="e">
        <f t="shared" si="135"/>
        <v>#N/A</v>
      </c>
    </row>
    <row r="475" spans="1:62" x14ac:dyDescent="0.25">
      <c r="A475" s="1">
        <f t="shared" si="122"/>
        <v>1</v>
      </c>
      <c r="B475" s="1">
        <f>IF(YEAR(AD475)=$B$3,YEAR('Apartment Expenses'!AD475)&amp;" - "&amp;'Apartment Expenses'!AC475,0)</f>
        <v>0</v>
      </c>
      <c r="C475" s="1">
        <f t="shared" si="123"/>
        <v>0</v>
      </c>
      <c r="E475" s="1">
        <v>471</v>
      </c>
      <c r="F475" s="1">
        <f t="shared" si="124"/>
        <v>1</v>
      </c>
      <c r="G475" s="1">
        <f t="shared" si="120"/>
        <v>0</v>
      </c>
      <c r="H475" s="1">
        <f t="shared" si="121"/>
        <v>0</v>
      </c>
      <c r="J475" s="1" t="str">
        <f t="shared" si="125"/>
        <v>1900</v>
      </c>
      <c r="M475" s="1">
        <f>HLOOKUP('Expense History'!$AD$3,$P$4:$X$2004,ROW('Apartment Expenses'!L475)-3,0)</f>
        <v>0</v>
      </c>
      <c r="N475" s="1">
        <f>IF('Expense History'!$AD$3=Data!$G$4,'Apartment Expenses'!AE475,HLOOKUP('Expense History'!$AD$3,'Apartment Expenses'!$AE$4:$AL$2004,(ROW('Apartment Expenses'!M475)-3)))</f>
        <v>0</v>
      </c>
      <c r="O475" s="1" t="str">
        <f>IF($O$2="ALL",IF(VLOOKUP(AA475,'Expense History'!$AA$6:$AB$36,2,0)="x","include",0),IF(AND(VLOOKUP(AA475,'Expense History'!$AA$6:$AB$36,2,0)="x",AC475=$O$2),"include",0))</f>
        <v>include</v>
      </c>
      <c r="P475" s="1">
        <f>IF(O475="include",IF(AE475&gt;0,1+MAX(P476:P$2005),0),0)</f>
        <v>0</v>
      </c>
      <c r="Q475" s="1">
        <f>IF(AND(ISBLANK(AA474),AE474=0),0,(IF(MAX(Q476:Q$2005)&gt;0,0,ROW(R475))))</f>
        <v>0</v>
      </c>
      <c r="R475" s="1">
        <f>IF($O475="include",IF(AF475&gt;0,1+MAX(R476:R$2005),0),0)</f>
        <v>0</v>
      </c>
      <c r="S475" s="1">
        <f>IF($O475="include",IF(AG475&gt;0,1+MAX(S476:S$2005),0),0)</f>
        <v>0</v>
      </c>
      <c r="T475" s="1">
        <f>IF($O475="include",IF(AH475&gt;0,1+MAX(T476:T$2005),0),0)</f>
        <v>0</v>
      </c>
      <c r="U475" s="1">
        <f>IF($O475="include",IF(AI475&gt;0,1+MAX(U476:U$2005),0),0)</f>
        <v>0</v>
      </c>
      <c r="V475" s="1">
        <f>IF($O475="include",IF(AJ475&gt;0,1+MAX(V476:V$2005),0),0)</f>
        <v>0</v>
      </c>
      <c r="W475" s="1">
        <f>IF($O475="include",IF(AK475&gt;0,1+MAX(W476:W$2005),0),0)</f>
        <v>0</v>
      </c>
      <c r="X475" s="1">
        <f>IF($O475="include",IF(AL475&gt;0,1+MAX(X476:X$2005),0),0)</f>
        <v>0</v>
      </c>
      <c r="Y475" s="22" t="str">
        <f t="shared" si="126"/>
        <v xml:space="preserve">1 - </v>
      </c>
      <c r="AA475" s="42"/>
      <c r="AB475" s="43"/>
      <c r="AC475" s="43"/>
      <c r="AD475" s="44"/>
      <c r="AE475" s="11">
        <f t="shared" si="127"/>
        <v>0</v>
      </c>
      <c r="AF475" s="41"/>
      <c r="AG475" s="41"/>
      <c r="AH475" s="41"/>
      <c r="AI475" s="41"/>
      <c r="AJ475" s="41"/>
      <c r="AK475" s="41"/>
      <c r="AL475" s="41"/>
      <c r="BA475" s="1">
        <f t="shared" si="128"/>
        <v>0</v>
      </c>
      <c r="BB475" s="1">
        <f t="shared" si="129"/>
        <v>0</v>
      </c>
      <c r="BC475" s="1" t="str">
        <f t="shared" si="130"/>
        <v>No</v>
      </c>
      <c r="BD475" s="1">
        <f t="shared" si="131"/>
        <v>0</v>
      </c>
      <c r="BE475" s="1">
        <f t="shared" si="132"/>
        <v>0</v>
      </c>
      <c r="BF475" s="1">
        <f t="shared" si="133"/>
        <v>0</v>
      </c>
      <c r="BG475" s="1">
        <v>471</v>
      </c>
      <c r="BH475" s="1" t="e">
        <f t="shared" si="134"/>
        <v>#N/A</v>
      </c>
      <c r="BI475" s="1">
        <f t="shared" si="136"/>
        <v>2</v>
      </c>
      <c r="BJ475" s="1" t="e">
        <f t="shared" si="135"/>
        <v>#N/A</v>
      </c>
    </row>
    <row r="476" spans="1:62" x14ac:dyDescent="0.25">
      <c r="A476" s="1">
        <f t="shared" si="122"/>
        <v>1</v>
      </c>
      <c r="B476" s="1">
        <f>IF(YEAR(AD476)=$B$3,YEAR('Apartment Expenses'!AD476)&amp;" - "&amp;'Apartment Expenses'!AC476,0)</f>
        <v>0</v>
      </c>
      <c r="C476" s="1">
        <f t="shared" si="123"/>
        <v>0</v>
      </c>
      <c r="E476" s="1">
        <v>472</v>
      </c>
      <c r="F476" s="1">
        <f t="shared" si="124"/>
        <v>1</v>
      </c>
      <c r="G476" s="1">
        <f t="shared" si="120"/>
        <v>0</v>
      </c>
      <c r="H476" s="1">
        <f t="shared" si="121"/>
        <v>0</v>
      </c>
      <c r="J476" s="1" t="str">
        <f t="shared" si="125"/>
        <v>1900</v>
      </c>
      <c r="M476" s="1">
        <f>HLOOKUP('Expense History'!$AD$3,$P$4:$X$2004,ROW('Apartment Expenses'!L476)-3,0)</f>
        <v>0</v>
      </c>
      <c r="N476" s="1">
        <f>IF('Expense History'!$AD$3=Data!$G$4,'Apartment Expenses'!AE476,HLOOKUP('Expense History'!$AD$3,'Apartment Expenses'!$AE$4:$AL$2004,(ROW('Apartment Expenses'!M476)-3)))</f>
        <v>0</v>
      </c>
      <c r="O476" s="1" t="str">
        <f>IF($O$2="ALL",IF(VLOOKUP(AA476,'Expense History'!$AA$6:$AB$36,2,0)="x","include",0),IF(AND(VLOOKUP(AA476,'Expense History'!$AA$6:$AB$36,2,0)="x",AC476=$O$2),"include",0))</f>
        <v>include</v>
      </c>
      <c r="P476" s="1">
        <f>IF(O476="include",IF(AE476&gt;0,1+MAX(P477:P$2005),0),0)</f>
        <v>0</v>
      </c>
      <c r="Q476" s="1">
        <f>IF(AND(ISBLANK(AA475),AE475=0),0,(IF(MAX(Q477:Q$2005)&gt;0,0,ROW(R476))))</f>
        <v>0</v>
      </c>
      <c r="R476" s="1">
        <f>IF($O476="include",IF(AF476&gt;0,1+MAX(R477:R$2005),0),0)</f>
        <v>0</v>
      </c>
      <c r="S476" s="1">
        <f>IF($O476="include",IF(AG476&gt;0,1+MAX(S477:S$2005),0),0)</f>
        <v>0</v>
      </c>
      <c r="T476" s="1">
        <f>IF($O476="include",IF(AH476&gt;0,1+MAX(T477:T$2005),0),0)</f>
        <v>0</v>
      </c>
      <c r="U476" s="1">
        <f>IF($O476="include",IF(AI476&gt;0,1+MAX(U477:U$2005),0),0)</f>
        <v>0</v>
      </c>
      <c r="V476" s="1">
        <f>IF($O476="include",IF(AJ476&gt;0,1+MAX(V477:V$2005),0),0)</f>
        <v>0</v>
      </c>
      <c r="W476" s="1">
        <f>IF($O476="include",IF(AK476&gt;0,1+MAX(W477:W$2005),0),0)</f>
        <v>0</v>
      </c>
      <c r="X476" s="1">
        <f>IF($O476="include",IF(AL476&gt;0,1+MAX(X477:X$2005),0),0)</f>
        <v>0</v>
      </c>
      <c r="Y476" s="22" t="str">
        <f t="shared" si="126"/>
        <v xml:space="preserve">1 - </v>
      </c>
      <c r="AA476" s="42"/>
      <c r="AB476" s="43"/>
      <c r="AC476" s="43"/>
      <c r="AD476" s="44"/>
      <c r="AE476" s="11">
        <f t="shared" si="127"/>
        <v>0</v>
      </c>
      <c r="AF476" s="41"/>
      <c r="AG476" s="41"/>
      <c r="AH476" s="41"/>
      <c r="AI476" s="41"/>
      <c r="AJ476" s="41"/>
      <c r="AK476" s="41"/>
      <c r="AL476" s="41"/>
      <c r="BA476" s="1">
        <f t="shared" si="128"/>
        <v>0</v>
      </c>
      <c r="BB476" s="1">
        <f t="shared" si="129"/>
        <v>0</v>
      </c>
      <c r="BC476" s="1" t="str">
        <f t="shared" si="130"/>
        <v>No</v>
      </c>
      <c r="BD476" s="1">
        <f t="shared" si="131"/>
        <v>0</v>
      </c>
      <c r="BE476" s="1">
        <f t="shared" si="132"/>
        <v>0</v>
      </c>
      <c r="BF476" s="1">
        <f t="shared" si="133"/>
        <v>0</v>
      </c>
      <c r="BG476" s="1">
        <v>472</v>
      </c>
      <c r="BH476" s="1" t="e">
        <f t="shared" si="134"/>
        <v>#N/A</v>
      </c>
      <c r="BI476" s="1">
        <f t="shared" si="136"/>
        <v>2</v>
      </c>
      <c r="BJ476" s="1" t="e">
        <f t="shared" si="135"/>
        <v>#N/A</v>
      </c>
    </row>
    <row r="477" spans="1:62" x14ac:dyDescent="0.25">
      <c r="A477" s="1">
        <f t="shared" si="122"/>
        <v>1</v>
      </c>
      <c r="B477" s="1">
        <f>IF(YEAR(AD477)=$B$3,YEAR('Apartment Expenses'!AD477)&amp;" - "&amp;'Apartment Expenses'!AC477,0)</f>
        <v>0</v>
      </c>
      <c r="C477" s="1">
        <f t="shared" si="123"/>
        <v>0</v>
      </c>
      <c r="E477" s="1">
        <v>473</v>
      </c>
      <c r="F477" s="1">
        <f t="shared" si="124"/>
        <v>1</v>
      </c>
      <c r="G477" s="1">
        <f t="shared" si="120"/>
        <v>0</v>
      </c>
      <c r="H477" s="1">
        <f t="shared" si="121"/>
        <v>0</v>
      </c>
      <c r="J477" s="1" t="str">
        <f t="shared" si="125"/>
        <v>1900</v>
      </c>
      <c r="M477" s="1">
        <f>HLOOKUP('Expense History'!$AD$3,$P$4:$X$2004,ROW('Apartment Expenses'!L477)-3,0)</f>
        <v>0</v>
      </c>
      <c r="N477" s="1">
        <f>IF('Expense History'!$AD$3=Data!$G$4,'Apartment Expenses'!AE477,HLOOKUP('Expense History'!$AD$3,'Apartment Expenses'!$AE$4:$AL$2004,(ROW('Apartment Expenses'!M477)-3)))</f>
        <v>0</v>
      </c>
      <c r="O477" s="1" t="str">
        <f>IF($O$2="ALL",IF(VLOOKUP(AA477,'Expense History'!$AA$6:$AB$36,2,0)="x","include",0),IF(AND(VLOOKUP(AA477,'Expense History'!$AA$6:$AB$36,2,0)="x",AC477=$O$2),"include",0))</f>
        <v>include</v>
      </c>
      <c r="P477" s="1">
        <f>IF(O477="include",IF(AE477&gt;0,1+MAX(P478:P$2005),0),0)</f>
        <v>0</v>
      </c>
      <c r="Q477" s="1">
        <f>IF(AND(ISBLANK(AA476),AE476=0),0,(IF(MAX(Q478:Q$2005)&gt;0,0,ROW(R477))))</f>
        <v>0</v>
      </c>
      <c r="R477" s="1">
        <f>IF($O477="include",IF(AF477&gt;0,1+MAX(R478:R$2005),0),0)</f>
        <v>0</v>
      </c>
      <c r="S477" s="1">
        <f>IF($O477="include",IF(AG477&gt;0,1+MAX(S478:S$2005),0),0)</f>
        <v>0</v>
      </c>
      <c r="T477" s="1">
        <f>IF($O477="include",IF(AH477&gt;0,1+MAX(T478:T$2005),0),0)</f>
        <v>0</v>
      </c>
      <c r="U477" s="1">
        <f>IF($O477="include",IF(AI477&gt;0,1+MAX(U478:U$2005),0),0)</f>
        <v>0</v>
      </c>
      <c r="V477" s="1">
        <f>IF($O477="include",IF(AJ477&gt;0,1+MAX(V478:V$2005),0),0)</f>
        <v>0</v>
      </c>
      <c r="W477" s="1">
        <f>IF($O477="include",IF(AK477&gt;0,1+MAX(W478:W$2005),0),0)</f>
        <v>0</v>
      </c>
      <c r="X477" s="1">
        <f>IF($O477="include",IF(AL477&gt;0,1+MAX(X478:X$2005),0),0)</f>
        <v>0</v>
      </c>
      <c r="Y477" s="22" t="str">
        <f t="shared" si="126"/>
        <v xml:space="preserve">1 - </v>
      </c>
      <c r="AA477" s="42"/>
      <c r="AB477" s="43"/>
      <c r="AC477" s="43"/>
      <c r="AD477" s="44"/>
      <c r="AE477" s="11">
        <f t="shared" si="127"/>
        <v>0</v>
      </c>
      <c r="AF477" s="41"/>
      <c r="AG477" s="41"/>
      <c r="AH477" s="41"/>
      <c r="AI477" s="41"/>
      <c r="AJ477" s="41"/>
      <c r="AK477" s="41"/>
      <c r="AL477" s="41"/>
      <c r="BA477" s="1">
        <f t="shared" si="128"/>
        <v>0</v>
      </c>
      <c r="BB477" s="1">
        <f t="shared" si="129"/>
        <v>0</v>
      </c>
      <c r="BC477" s="1" t="str">
        <f t="shared" si="130"/>
        <v>No</v>
      </c>
      <c r="BD477" s="1">
        <f t="shared" si="131"/>
        <v>0</v>
      </c>
      <c r="BE477" s="1">
        <f t="shared" si="132"/>
        <v>0</v>
      </c>
      <c r="BF477" s="1">
        <f t="shared" si="133"/>
        <v>0</v>
      </c>
      <c r="BG477" s="1">
        <v>473</v>
      </c>
      <c r="BH477" s="1" t="e">
        <f t="shared" si="134"/>
        <v>#N/A</v>
      </c>
      <c r="BI477" s="1">
        <f t="shared" si="136"/>
        <v>2</v>
      </c>
      <c r="BJ477" s="1" t="e">
        <f t="shared" si="135"/>
        <v>#N/A</v>
      </c>
    </row>
    <row r="478" spans="1:62" x14ac:dyDescent="0.25">
      <c r="A478" s="1">
        <f t="shared" si="122"/>
        <v>1</v>
      </c>
      <c r="B478" s="1">
        <f>IF(YEAR(AD478)=$B$3,YEAR('Apartment Expenses'!AD478)&amp;" - "&amp;'Apartment Expenses'!AC478,0)</f>
        <v>0</v>
      </c>
      <c r="C478" s="1">
        <f t="shared" si="123"/>
        <v>0</v>
      </c>
      <c r="E478" s="1">
        <v>474</v>
      </c>
      <c r="F478" s="1">
        <f t="shared" si="124"/>
        <v>1</v>
      </c>
      <c r="G478" s="1">
        <f t="shared" si="120"/>
        <v>0</v>
      </c>
      <c r="H478" s="1">
        <f t="shared" si="121"/>
        <v>0</v>
      </c>
      <c r="J478" s="1" t="str">
        <f t="shared" si="125"/>
        <v>1900</v>
      </c>
      <c r="M478" s="1">
        <f>HLOOKUP('Expense History'!$AD$3,$P$4:$X$2004,ROW('Apartment Expenses'!L478)-3,0)</f>
        <v>0</v>
      </c>
      <c r="N478" s="1">
        <f>IF('Expense History'!$AD$3=Data!$G$4,'Apartment Expenses'!AE478,HLOOKUP('Expense History'!$AD$3,'Apartment Expenses'!$AE$4:$AL$2004,(ROW('Apartment Expenses'!M478)-3)))</f>
        <v>0</v>
      </c>
      <c r="O478" s="1" t="str">
        <f>IF($O$2="ALL",IF(VLOOKUP(AA478,'Expense History'!$AA$6:$AB$36,2,0)="x","include",0),IF(AND(VLOOKUP(AA478,'Expense History'!$AA$6:$AB$36,2,0)="x",AC478=$O$2),"include",0))</f>
        <v>include</v>
      </c>
      <c r="P478" s="1">
        <f>IF(O478="include",IF(AE478&gt;0,1+MAX(P479:P$2005),0),0)</f>
        <v>0</v>
      </c>
      <c r="Q478" s="1">
        <f>IF(AND(ISBLANK(AA477),AE477=0),0,(IF(MAX(Q479:Q$2005)&gt;0,0,ROW(R478))))</f>
        <v>0</v>
      </c>
      <c r="R478" s="1">
        <f>IF($O478="include",IF(AF478&gt;0,1+MAX(R479:R$2005),0),0)</f>
        <v>0</v>
      </c>
      <c r="S478" s="1">
        <f>IF($O478="include",IF(AG478&gt;0,1+MAX(S479:S$2005),0),0)</f>
        <v>0</v>
      </c>
      <c r="T478" s="1">
        <f>IF($O478="include",IF(AH478&gt;0,1+MAX(T479:T$2005),0),0)</f>
        <v>0</v>
      </c>
      <c r="U478" s="1">
        <f>IF($O478="include",IF(AI478&gt;0,1+MAX(U479:U$2005),0),0)</f>
        <v>0</v>
      </c>
      <c r="V478" s="1">
        <f>IF($O478="include",IF(AJ478&gt;0,1+MAX(V479:V$2005),0),0)</f>
        <v>0</v>
      </c>
      <c r="W478" s="1">
        <f>IF($O478="include",IF(AK478&gt;0,1+MAX(W479:W$2005),0),0)</f>
        <v>0</v>
      </c>
      <c r="X478" s="1">
        <f>IF($O478="include",IF(AL478&gt;0,1+MAX(X479:X$2005),0),0)</f>
        <v>0</v>
      </c>
      <c r="Y478" s="22" t="str">
        <f t="shared" si="126"/>
        <v xml:space="preserve">1 - </v>
      </c>
      <c r="AA478" s="42"/>
      <c r="AB478" s="43"/>
      <c r="AC478" s="43"/>
      <c r="AD478" s="44"/>
      <c r="AE478" s="11">
        <f t="shared" si="127"/>
        <v>0</v>
      </c>
      <c r="AF478" s="41"/>
      <c r="AG478" s="41"/>
      <c r="AH478" s="41"/>
      <c r="AI478" s="41"/>
      <c r="AJ478" s="41"/>
      <c r="AK478" s="41"/>
      <c r="AL478" s="41"/>
      <c r="BA478" s="1">
        <f t="shared" si="128"/>
        <v>0</v>
      </c>
      <c r="BB478" s="1">
        <f t="shared" si="129"/>
        <v>0</v>
      </c>
      <c r="BC478" s="1" t="str">
        <f t="shared" si="130"/>
        <v>No</v>
      </c>
      <c r="BD478" s="1">
        <f t="shared" si="131"/>
        <v>0</v>
      </c>
      <c r="BE478" s="1">
        <f t="shared" si="132"/>
        <v>0</v>
      </c>
      <c r="BF478" s="1">
        <f t="shared" si="133"/>
        <v>0</v>
      </c>
      <c r="BG478" s="1">
        <v>474</v>
      </c>
      <c r="BH478" s="1" t="e">
        <f t="shared" si="134"/>
        <v>#N/A</v>
      </c>
      <c r="BI478" s="1">
        <f t="shared" si="136"/>
        <v>2</v>
      </c>
      <c r="BJ478" s="1" t="e">
        <f t="shared" si="135"/>
        <v>#N/A</v>
      </c>
    </row>
    <row r="479" spans="1:62" x14ac:dyDescent="0.25">
      <c r="A479" s="1">
        <f t="shared" si="122"/>
        <v>1</v>
      </c>
      <c r="B479" s="1">
        <f>IF(YEAR(AD479)=$B$3,YEAR('Apartment Expenses'!AD479)&amp;" - "&amp;'Apartment Expenses'!AC479,0)</f>
        <v>0</v>
      </c>
      <c r="C479" s="1">
        <f t="shared" si="123"/>
        <v>0</v>
      </c>
      <c r="E479" s="1">
        <v>475</v>
      </c>
      <c r="F479" s="1">
        <f t="shared" si="124"/>
        <v>1</v>
      </c>
      <c r="G479" s="1">
        <f t="shared" si="120"/>
        <v>0</v>
      </c>
      <c r="H479" s="1">
        <f t="shared" si="121"/>
        <v>0</v>
      </c>
      <c r="J479" s="1" t="str">
        <f t="shared" si="125"/>
        <v>1900</v>
      </c>
      <c r="M479" s="1">
        <f>HLOOKUP('Expense History'!$AD$3,$P$4:$X$2004,ROW('Apartment Expenses'!L479)-3,0)</f>
        <v>0</v>
      </c>
      <c r="N479" s="1">
        <f>IF('Expense History'!$AD$3=Data!$G$4,'Apartment Expenses'!AE479,HLOOKUP('Expense History'!$AD$3,'Apartment Expenses'!$AE$4:$AL$2004,(ROW('Apartment Expenses'!M479)-3)))</f>
        <v>0</v>
      </c>
      <c r="O479" s="1" t="str">
        <f>IF($O$2="ALL",IF(VLOOKUP(AA479,'Expense History'!$AA$6:$AB$36,2,0)="x","include",0),IF(AND(VLOOKUP(AA479,'Expense History'!$AA$6:$AB$36,2,0)="x",AC479=$O$2),"include",0))</f>
        <v>include</v>
      </c>
      <c r="P479" s="1">
        <f>IF(O479="include",IF(AE479&gt;0,1+MAX(P480:P$2005),0),0)</f>
        <v>0</v>
      </c>
      <c r="Q479" s="1">
        <f>IF(AND(ISBLANK(AA478),AE478=0),0,(IF(MAX(Q480:Q$2005)&gt;0,0,ROW(R479))))</f>
        <v>0</v>
      </c>
      <c r="R479" s="1">
        <f>IF($O479="include",IF(AF479&gt;0,1+MAX(R480:R$2005),0),0)</f>
        <v>0</v>
      </c>
      <c r="S479" s="1">
        <f>IF($O479="include",IF(AG479&gt;0,1+MAX(S480:S$2005),0),0)</f>
        <v>0</v>
      </c>
      <c r="T479" s="1">
        <f>IF($O479="include",IF(AH479&gt;0,1+MAX(T480:T$2005),0),0)</f>
        <v>0</v>
      </c>
      <c r="U479" s="1">
        <f>IF($O479="include",IF(AI479&gt;0,1+MAX(U480:U$2005),0),0)</f>
        <v>0</v>
      </c>
      <c r="V479" s="1">
        <f>IF($O479="include",IF(AJ479&gt;0,1+MAX(V480:V$2005),0),0)</f>
        <v>0</v>
      </c>
      <c r="W479" s="1">
        <f>IF($O479="include",IF(AK479&gt;0,1+MAX(W480:W$2005),0),0)</f>
        <v>0</v>
      </c>
      <c r="X479" s="1">
        <f>IF($O479="include",IF(AL479&gt;0,1+MAX(X480:X$2005),0),0)</f>
        <v>0</v>
      </c>
      <c r="Y479" s="22" t="str">
        <f t="shared" si="126"/>
        <v xml:space="preserve">1 - </v>
      </c>
      <c r="AA479" s="42"/>
      <c r="AB479" s="43"/>
      <c r="AC479" s="43"/>
      <c r="AD479" s="44"/>
      <c r="AE479" s="11">
        <f t="shared" si="127"/>
        <v>0</v>
      </c>
      <c r="AF479" s="41"/>
      <c r="AG479" s="41"/>
      <c r="AH479" s="41"/>
      <c r="AI479" s="41"/>
      <c r="AJ479" s="41"/>
      <c r="AK479" s="41"/>
      <c r="AL479" s="41"/>
      <c r="BA479" s="1">
        <f t="shared" si="128"/>
        <v>0</v>
      </c>
      <c r="BB479" s="1">
        <f t="shared" si="129"/>
        <v>0</v>
      </c>
      <c r="BC479" s="1" t="str">
        <f t="shared" si="130"/>
        <v>No</v>
      </c>
      <c r="BD479" s="1">
        <f t="shared" si="131"/>
        <v>0</v>
      </c>
      <c r="BE479" s="1">
        <f t="shared" si="132"/>
        <v>0</v>
      </c>
      <c r="BF479" s="1">
        <f t="shared" si="133"/>
        <v>0</v>
      </c>
      <c r="BG479" s="1">
        <v>475</v>
      </c>
      <c r="BH479" s="1" t="e">
        <f t="shared" si="134"/>
        <v>#N/A</v>
      </c>
      <c r="BI479" s="1">
        <f t="shared" si="136"/>
        <v>2</v>
      </c>
      <c r="BJ479" s="1" t="e">
        <f t="shared" si="135"/>
        <v>#N/A</v>
      </c>
    </row>
    <row r="480" spans="1:62" x14ac:dyDescent="0.25">
      <c r="A480" s="1">
        <f t="shared" si="122"/>
        <v>1</v>
      </c>
      <c r="B480" s="1">
        <f>IF(YEAR(AD480)=$B$3,YEAR('Apartment Expenses'!AD480)&amp;" - "&amp;'Apartment Expenses'!AC480,0)</f>
        <v>0</v>
      </c>
      <c r="C480" s="1">
        <f t="shared" si="123"/>
        <v>0</v>
      </c>
      <c r="E480" s="1">
        <v>476</v>
      </c>
      <c r="F480" s="1">
        <f t="shared" si="124"/>
        <v>1</v>
      </c>
      <c r="G480" s="1">
        <f t="shared" si="120"/>
        <v>0</v>
      </c>
      <c r="H480" s="1">
        <f t="shared" si="121"/>
        <v>0</v>
      </c>
      <c r="J480" s="1" t="str">
        <f t="shared" si="125"/>
        <v>1900</v>
      </c>
      <c r="M480" s="1">
        <f>HLOOKUP('Expense History'!$AD$3,$P$4:$X$2004,ROW('Apartment Expenses'!L480)-3,0)</f>
        <v>0</v>
      </c>
      <c r="N480" s="1">
        <f>IF('Expense History'!$AD$3=Data!$G$4,'Apartment Expenses'!AE480,HLOOKUP('Expense History'!$AD$3,'Apartment Expenses'!$AE$4:$AL$2004,(ROW('Apartment Expenses'!M480)-3)))</f>
        <v>0</v>
      </c>
      <c r="O480" s="1" t="str">
        <f>IF($O$2="ALL",IF(VLOOKUP(AA480,'Expense History'!$AA$6:$AB$36,2,0)="x","include",0),IF(AND(VLOOKUP(AA480,'Expense History'!$AA$6:$AB$36,2,0)="x",AC480=$O$2),"include",0))</f>
        <v>include</v>
      </c>
      <c r="P480" s="1">
        <f>IF(O480="include",IF(AE480&gt;0,1+MAX(P481:P$2005),0),0)</f>
        <v>0</v>
      </c>
      <c r="Q480" s="1">
        <f>IF(AND(ISBLANK(AA479),AE479=0),0,(IF(MAX(Q481:Q$2005)&gt;0,0,ROW(R480))))</f>
        <v>0</v>
      </c>
      <c r="R480" s="1">
        <f>IF($O480="include",IF(AF480&gt;0,1+MAX(R481:R$2005),0),0)</f>
        <v>0</v>
      </c>
      <c r="S480" s="1">
        <f>IF($O480="include",IF(AG480&gt;0,1+MAX(S481:S$2005),0),0)</f>
        <v>0</v>
      </c>
      <c r="T480" s="1">
        <f>IF($O480="include",IF(AH480&gt;0,1+MAX(T481:T$2005),0),0)</f>
        <v>0</v>
      </c>
      <c r="U480" s="1">
        <f>IF($O480="include",IF(AI480&gt;0,1+MAX(U481:U$2005),0),0)</f>
        <v>0</v>
      </c>
      <c r="V480" s="1">
        <f>IF($O480="include",IF(AJ480&gt;0,1+MAX(V481:V$2005),0),0)</f>
        <v>0</v>
      </c>
      <c r="W480" s="1">
        <f>IF($O480="include",IF(AK480&gt;0,1+MAX(W481:W$2005),0),0)</f>
        <v>0</v>
      </c>
      <c r="X480" s="1">
        <f>IF($O480="include",IF(AL480&gt;0,1+MAX(X481:X$2005),0),0)</f>
        <v>0</v>
      </c>
      <c r="Y480" s="22" t="str">
        <f t="shared" si="126"/>
        <v xml:space="preserve">1 - </v>
      </c>
      <c r="AA480" s="42"/>
      <c r="AB480" s="43"/>
      <c r="AC480" s="43"/>
      <c r="AD480" s="44"/>
      <c r="AE480" s="11">
        <f t="shared" si="127"/>
        <v>0</v>
      </c>
      <c r="AF480" s="41"/>
      <c r="AG480" s="41"/>
      <c r="AH480" s="41"/>
      <c r="AI480" s="41"/>
      <c r="AJ480" s="41"/>
      <c r="AK480" s="41"/>
      <c r="AL480" s="41"/>
      <c r="BA480" s="1">
        <f t="shared" si="128"/>
        <v>0</v>
      </c>
      <c r="BB480" s="1">
        <f t="shared" si="129"/>
        <v>0</v>
      </c>
      <c r="BC480" s="1" t="str">
        <f t="shared" si="130"/>
        <v>No</v>
      </c>
      <c r="BD480" s="1">
        <f t="shared" si="131"/>
        <v>0</v>
      </c>
      <c r="BE480" s="1">
        <f t="shared" si="132"/>
        <v>0</v>
      </c>
      <c r="BF480" s="1">
        <f t="shared" si="133"/>
        <v>0</v>
      </c>
      <c r="BG480" s="1">
        <v>476</v>
      </c>
      <c r="BH480" s="1" t="e">
        <f t="shared" si="134"/>
        <v>#N/A</v>
      </c>
      <c r="BI480" s="1">
        <f t="shared" si="136"/>
        <v>2</v>
      </c>
      <c r="BJ480" s="1" t="e">
        <f t="shared" si="135"/>
        <v>#N/A</v>
      </c>
    </row>
    <row r="481" spans="1:62" x14ac:dyDescent="0.25">
      <c r="A481" s="1">
        <f t="shared" si="122"/>
        <v>1</v>
      </c>
      <c r="B481" s="1">
        <f>IF(YEAR(AD481)=$B$3,YEAR('Apartment Expenses'!AD481)&amp;" - "&amp;'Apartment Expenses'!AC481,0)</f>
        <v>0</v>
      </c>
      <c r="C481" s="1">
        <f t="shared" si="123"/>
        <v>0</v>
      </c>
      <c r="E481" s="1">
        <v>477</v>
      </c>
      <c r="F481" s="1">
        <f t="shared" si="124"/>
        <v>1</v>
      </c>
      <c r="G481" s="1">
        <f t="shared" si="120"/>
        <v>0</v>
      </c>
      <c r="H481" s="1">
        <f t="shared" si="121"/>
        <v>0</v>
      </c>
      <c r="J481" s="1" t="str">
        <f t="shared" si="125"/>
        <v>1900</v>
      </c>
      <c r="M481" s="1">
        <f>HLOOKUP('Expense History'!$AD$3,$P$4:$X$2004,ROW('Apartment Expenses'!L481)-3,0)</f>
        <v>0</v>
      </c>
      <c r="N481" s="1">
        <f>IF('Expense History'!$AD$3=Data!$G$4,'Apartment Expenses'!AE481,HLOOKUP('Expense History'!$AD$3,'Apartment Expenses'!$AE$4:$AL$2004,(ROW('Apartment Expenses'!M481)-3)))</f>
        <v>0</v>
      </c>
      <c r="O481" s="1" t="str">
        <f>IF($O$2="ALL",IF(VLOOKUP(AA481,'Expense History'!$AA$6:$AB$36,2,0)="x","include",0),IF(AND(VLOOKUP(AA481,'Expense History'!$AA$6:$AB$36,2,0)="x",AC481=$O$2),"include",0))</f>
        <v>include</v>
      </c>
      <c r="P481" s="1">
        <f>IF(O481="include",IF(AE481&gt;0,1+MAX(P482:P$2005),0),0)</f>
        <v>0</v>
      </c>
      <c r="Q481" s="1">
        <f>IF(AND(ISBLANK(AA480),AE480=0),0,(IF(MAX(Q482:Q$2005)&gt;0,0,ROW(R481))))</f>
        <v>0</v>
      </c>
      <c r="R481" s="1">
        <f>IF($O481="include",IF(AF481&gt;0,1+MAX(R482:R$2005),0),0)</f>
        <v>0</v>
      </c>
      <c r="S481" s="1">
        <f>IF($O481="include",IF(AG481&gt;0,1+MAX(S482:S$2005),0),0)</f>
        <v>0</v>
      </c>
      <c r="T481" s="1">
        <f>IF($O481="include",IF(AH481&gt;0,1+MAX(T482:T$2005),0),0)</f>
        <v>0</v>
      </c>
      <c r="U481" s="1">
        <f>IF($O481="include",IF(AI481&gt;0,1+MAX(U482:U$2005),0),0)</f>
        <v>0</v>
      </c>
      <c r="V481" s="1">
        <f>IF($O481="include",IF(AJ481&gt;0,1+MAX(V482:V$2005),0),0)</f>
        <v>0</v>
      </c>
      <c r="W481" s="1">
        <f>IF($O481="include",IF(AK481&gt;0,1+MAX(W482:W$2005),0),0)</f>
        <v>0</v>
      </c>
      <c r="X481" s="1">
        <f>IF($O481="include",IF(AL481&gt;0,1+MAX(X482:X$2005),0),0)</f>
        <v>0</v>
      </c>
      <c r="Y481" s="22" t="str">
        <f t="shared" si="126"/>
        <v xml:space="preserve">1 - </v>
      </c>
      <c r="AA481" s="42"/>
      <c r="AB481" s="43"/>
      <c r="AC481" s="43"/>
      <c r="AD481" s="44"/>
      <c r="AE481" s="11">
        <f t="shared" si="127"/>
        <v>0</v>
      </c>
      <c r="AF481" s="41"/>
      <c r="AG481" s="41"/>
      <c r="AH481" s="41"/>
      <c r="AI481" s="41"/>
      <c r="AJ481" s="41"/>
      <c r="AK481" s="41"/>
      <c r="AL481" s="41"/>
      <c r="BA481" s="1">
        <f t="shared" si="128"/>
        <v>0</v>
      </c>
      <c r="BB481" s="1">
        <f t="shared" si="129"/>
        <v>0</v>
      </c>
      <c r="BC481" s="1" t="str">
        <f t="shared" si="130"/>
        <v>No</v>
      </c>
      <c r="BD481" s="1">
        <f t="shared" si="131"/>
        <v>0</v>
      </c>
      <c r="BE481" s="1">
        <f t="shared" si="132"/>
        <v>0</v>
      </c>
      <c r="BF481" s="1">
        <f t="shared" si="133"/>
        <v>0</v>
      </c>
      <c r="BG481" s="1">
        <v>477</v>
      </c>
      <c r="BH481" s="1" t="e">
        <f t="shared" si="134"/>
        <v>#N/A</v>
      </c>
      <c r="BI481" s="1">
        <f t="shared" si="136"/>
        <v>2</v>
      </c>
      <c r="BJ481" s="1" t="e">
        <f t="shared" si="135"/>
        <v>#N/A</v>
      </c>
    </row>
    <row r="482" spans="1:62" x14ac:dyDescent="0.25">
      <c r="A482" s="1">
        <f t="shared" si="122"/>
        <v>1</v>
      </c>
      <c r="B482" s="1">
        <f>IF(YEAR(AD482)=$B$3,YEAR('Apartment Expenses'!AD482)&amp;" - "&amp;'Apartment Expenses'!AC482,0)</f>
        <v>0</v>
      </c>
      <c r="C482" s="1">
        <f t="shared" si="123"/>
        <v>0</v>
      </c>
      <c r="E482" s="1">
        <v>478</v>
      </c>
      <c r="F482" s="1">
        <f t="shared" si="124"/>
        <v>1</v>
      </c>
      <c r="G482" s="1">
        <f t="shared" si="120"/>
        <v>0</v>
      </c>
      <c r="H482" s="1">
        <f t="shared" si="121"/>
        <v>0</v>
      </c>
      <c r="J482" s="1" t="str">
        <f t="shared" si="125"/>
        <v>1900</v>
      </c>
      <c r="M482" s="1">
        <f>HLOOKUP('Expense History'!$AD$3,$P$4:$X$2004,ROW('Apartment Expenses'!L482)-3,0)</f>
        <v>0</v>
      </c>
      <c r="N482" s="1">
        <f>IF('Expense History'!$AD$3=Data!$G$4,'Apartment Expenses'!AE482,HLOOKUP('Expense History'!$AD$3,'Apartment Expenses'!$AE$4:$AL$2004,(ROW('Apartment Expenses'!M482)-3)))</f>
        <v>0</v>
      </c>
      <c r="O482" s="1" t="str">
        <f>IF($O$2="ALL",IF(VLOOKUP(AA482,'Expense History'!$AA$6:$AB$36,2,0)="x","include",0),IF(AND(VLOOKUP(AA482,'Expense History'!$AA$6:$AB$36,2,0)="x",AC482=$O$2),"include",0))</f>
        <v>include</v>
      </c>
      <c r="P482" s="1">
        <f>IF(O482="include",IF(AE482&gt;0,1+MAX(P483:P$2005),0),0)</f>
        <v>0</v>
      </c>
      <c r="Q482" s="1">
        <f>IF(AND(ISBLANK(AA481),AE481=0),0,(IF(MAX(Q483:Q$2005)&gt;0,0,ROW(R482))))</f>
        <v>0</v>
      </c>
      <c r="R482" s="1">
        <f>IF($O482="include",IF(AF482&gt;0,1+MAX(R483:R$2005),0),0)</f>
        <v>0</v>
      </c>
      <c r="S482" s="1">
        <f>IF($O482="include",IF(AG482&gt;0,1+MAX(S483:S$2005),0),0)</f>
        <v>0</v>
      </c>
      <c r="T482" s="1">
        <f>IF($O482="include",IF(AH482&gt;0,1+MAX(T483:T$2005),0),0)</f>
        <v>0</v>
      </c>
      <c r="U482" s="1">
        <f>IF($O482="include",IF(AI482&gt;0,1+MAX(U483:U$2005),0),0)</f>
        <v>0</v>
      </c>
      <c r="V482" s="1">
        <f>IF($O482="include",IF(AJ482&gt;0,1+MAX(V483:V$2005),0),0)</f>
        <v>0</v>
      </c>
      <c r="W482" s="1">
        <f>IF($O482="include",IF(AK482&gt;0,1+MAX(W483:W$2005),0),0)</f>
        <v>0</v>
      </c>
      <c r="X482" s="1">
        <f>IF($O482="include",IF(AL482&gt;0,1+MAX(X483:X$2005),0),0)</f>
        <v>0</v>
      </c>
      <c r="Y482" s="22" t="str">
        <f t="shared" si="126"/>
        <v xml:space="preserve">1 - </v>
      </c>
      <c r="AA482" s="42"/>
      <c r="AB482" s="43"/>
      <c r="AC482" s="43"/>
      <c r="AD482" s="44"/>
      <c r="AE482" s="11">
        <f t="shared" si="127"/>
        <v>0</v>
      </c>
      <c r="AF482" s="41"/>
      <c r="AG482" s="41"/>
      <c r="AH482" s="41"/>
      <c r="AI482" s="41"/>
      <c r="AJ482" s="41"/>
      <c r="AK482" s="41"/>
      <c r="AL482" s="41"/>
      <c r="BA482" s="1">
        <f t="shared" si="128"/>
        <v>0</v>
      </c>
      <c r="BB482" s="1">
        <f t="shared" si="129"/>
        <v>0</v>
      </c>
      <c r="BC482" s="1" t="str">
        <f t="shared" si="130"/>
        <v>No</v>
      </c>
      <c r="BD482" s="1">
        <f t="shared" si="131"/>
        <v>0</v>
      </c>
      <c r="BE482" s="1">
        <f t="shared" si="132"/>
        <v>0</v>
      </c>
      <c r="BF482" s="1">
        <f t="shared" si="133"/>
        <v>0</v>
      </c>
      <c r="BG482" s="1">
        <v>478</v>
      </c>
      <c r="BH482" s="1" t="e">
        <f t="shared" si="134"/>
        <v>#N/A</v>
      </c>
      <c r="BI482" s="1">
        <f t="shared" si="136"/>
        <v>2</v>
      </c>
      <c r="BJ482" s="1" t="e">
        <f t="shared" si="135"/>
        <v>#N/A</v>
      </c>
    </row>
    <row r="483" spans="1:62" x14ac:dyDescent="0.25">
      <c r="A483" s="1">
        <f t="shared" si="122"/>
        <v>1</v>
      </c>
      <c r="B483" s="1">
        <f>IF(YEAR(AD483)=$B$3,YEAR('Apartment Expenses'!AD483)&amp;" - "&amp;'Apartment Expenses'!AC483,0)</f>
        <v>0</v>
      </c>
      <c r="C483" s="1">
        <f t="shared" si="123"/>
        <v>0</v>
      </c>
      <c r="E483" s="1">
        <v>479</v>
      </c>
      <c r="F483" s="1">
        <f t="shared" si="124"/>
        <v>1</v>
      </c>
      <c r="G483" s="1">
        <f t="shared" si="120"/>
        <v>0</v>
      </c>
      <c r="H483" s="1">
        <f t="shared" si="121"/>
        <v>0</v>
      </c>
      <c r="J483" s="1" t="str">
        <f t="shared" si="125"/>
        <v>1900</v>
      </c>
      <c r="M483" s="1">
        <f>HLOOKUP('Expense History'!$AD$3,$P$4:$X$2004,ROW('Apartment Expenses'!L483)-3,0)</f>
        <v>0</v>
      </c>
      <c r="N483" s="1">
        <f>IF('Expense History'!$AD$3=Data!$G$4,'Apartment Expenses'!AE483,HLOOKUP('Expense History'!$AD$3,'Apartment Expenses'!$AE$4:$AL$2004,(ROW('Apartment Expenses'!M483)-3)))</f>
        <v>0</v>
      </c>
      <c r="O483" s="1" t="str">
        <f>IF($O$2="ALL",IF(VLOOKUP(AA483,'Expense History'!$AA$6:$AB$36,2,0)="x","include",0),IF(AND(VLOOKUP(AA483,'Expense History'!$AA$6:$AB$36,2,0)="x",AC483=$O$2),"include",0))</f>
        <v>include</v>
      </c>
      <c r="P483" s="1">
        <f>IF(O483="include",IF(AE483&gt;0,1+MAX(P484:P$2005),0),0)</f>
        <v>0</v>
      </c>
      <c r="Q483" s="1">
        <f>IF(AND(ISBLANK(AA482),AE482=0),0,(IF(MAX(Q484:Q$2005)&gt;0,0,ROW(R483))))</f>
        <v>0</v>
      </c>
      <c r="R483" s="1">
        <f>IF($O483="include",IF(AF483&gt;0,1+MAX(R484:R$2005),0),0)</f>
        <v>0</v>
      </c>
      <c r="S483" s="1">
        <f>IF($O483="include",IF(AG483&gt;0,1+MAX(S484:S$2005),0),0)</f>
        <v>0</v>
      </c>
      <c r="T483" s="1">
        <f>IF($O483="include",IF(AH483&gt;0,1+MAX(T484:T$2005),0),0)</f>
        <v>0</v>
      </c>
      <c r="U483" s="1">
        <f>IF($O483="include",IF(AI483&gt;0,1+MAX(U484:U$2005),0),0)</f>
        <v>0</v>
      </c>
      <c r="V483" s="1">
        <f>IF($O483="include",IF(AJ483&gt;0,1+MAX(V484:V$2005),0),0)</f>
        <v>0</v>
      </c>
      <c r="W483" s="1">
        <f>IF($O483="include",IF(AK483&gt;0,1+MAX(W484:W$2005),0),0)</f>
        <v>0</v>
      </c>
      <c r="X483" s="1">
        <f>IF($O483="include",IF(AL483&gt;0,1+MAX(X484:X$2005),0),0)</f>
        <v>0</v>
      </c>
      <c r="Y483" s="22" t="str">
        <f t="shared" si="126"/>
        <v xml:space="preserve">1 - </v>
      </c>
      <c r="AA483" s="42"/>
      <c r="AB483" s="43"/>
      <c r="AC483" s="43"/>
      <c r="AD483" s="44"/>
      <c r="AE483" s="11">
        <f t="shared" si="127"/>
        <v>0</v>
      </c>
      <c r="AF483" s="41"/>
      <c r="AG483" s="41"/>
      <c r="AH483" s="41"/>
      <c r="AI483" s="41"/>
      <c r="AJ483" s="41"/>
      <c r="AK483" s="41"/>
      <c r="AL483" s="41"/>
      <c r="BA483" s="1">
        <f t="shared" si="128"/>
        <v>0</v>
      </c>
      <c r="BB483" s="1">
        <f t="shared" si="129"/>
        <v>0</v>
      </c>
      <c r="BC483" s="1" t="str">
        <f t="shared" si="130"/>
        <v>No</v>
      </c>
      <c r="BD483" s="1">
        <f t="shared" si="131"/>
        <v>0</v>
      </c>
      <c r="BE483" s="1">
        <f t="shared" si="132"/>
        <v>0</v>
      </c>
      <c r="BF483" s="1">
        <f t="shared" si="133"/>
        <v>0</v>
      </c>
      <c r="BG483" s="1">
        <v>479</v>
      </c>
      <c r="BH483" s="1" t="e">
        <f t="shared" si="134"/>
        <v>#N/A</v>
      </c>
      <c r="BI483" s="1">
        <f t="shared" si="136"/>
        <v>2</v>
      </c>
      <c r="BJ483" s="1" t="e">
        <f t="shared" si="135"/>
        <v>#N/A</v>
      </c>
    </row>
    <row r="484" spans="1:62" x14ac:dyDescent="0.25">
      <c r="A484" s="1">
        <f t="shared" si="122"/>
        <v>1</v>
      </c>
      <c r="B484" s="1">
        <f>IF(YEAR(AD484)=$B$3,YEAR('Apartment Expenses'!AD484)&amp;" - "&amp;'Apartment Expenses'!AC484,0)</f>
        <v>0</v>
      </c>
      <c r="C484" s="1">
        <f t="shared" si="123"/>
        <v>0</v>
      </c>
      <c r="E484" s="1">
        <v>480</v>
      </c>
      <c r="F484" s="1">
        <f t="shared" si="124"/>
        <v>1</v>
      </c>
      <c r="G484" s="1">
        <f t="shared" si="120"/>
        <v>0</v>
      </c>
      <c r="H484" s="1">
        <f t="shared" si="121"/>
        <v>0</v>
      </c>
      <c r="J484" s="1" t="str">
        <f t="shared" si="125"/>
        <v>1900</v>
      </c>
      <c r="M484" s="1">
        <f>HLOOKUP('Expense History'!$AD$3,$P$4:$X$2004,ROW('Apartment Expenses'!L484)-3,0)</f>
        <v>0</v>
      </c>
      <c r="N484" s="1">
        <f>IF('Expense History'!$AD$3=Data!$G$4,'Apartment Expenses'!AE484,HLOOKUP('Expense History'!$AD$3,'Apartment Expenses'!$AE$4:$AL$2004,(ROW('Apartment Expenses'!M484)-3)))</f>
        <v>0</v>
      </c>
      <c r="O484" s="1" t="str">
        <f>IF($O$2="ALL",IF(VLOOKUP(AA484,'Expense History'!$AA$6:$AB$36,2,0)="x","include",0),IF(AND(VLOOKUP(AA484,'Expense History'!$AA$6:$AB$36,2,0)="x",AC484=$O$2),"include",0))</f>
        <v>include</v>
      </c>
      <c r="P484" s="1">
        <f>IF(O484="include",IF(AE484&gt;0,1+MAX(P485:P$2005),0),0)</f>
        <v>0</v>
      </c>
      <c r="Q484" s="1">
        <f>IF(AND(ISBLANK(AA483),AE483=0),0,(IF(MAX(Q485:Q$2005)&gt;0,0,ROW(R484))))</f>
        <v>0</v>
      </c>
      <c r="R484" s="1">
        <f>IF($O484="include",IF(AF484&gt;0,1+MAX(R485:R$2005),0),0)</f>
        <v>0</v>
      </c>
      <c r="S484" s="1">
        <f>IF($O484="include",IF(AG484&gt;0,1+MAX(S485:S$2005),0),0)</f>
        <v>0</v>
      </c>
      <c r="T484" s="1">
        <f>IF($O484="include",IF(AH484&gt;0,1+MAX(T485:T$2005),0),0)</f>
        <v>0</v>
      </c>
      <c r="U484" s="1">
        <f>IF($O484="include",IF(AI484&gt;0,1+MAX(U485:U$2005),0),0)</f>
        <v>0</v>
      </c>
      <c r="V484" s="1">
        <f>IF($O484="include",IF(AJ484&gt;0,1+MAX(V485:V$2005),0),0)</f>
        <v>0</v>
      </c>
      <c r="W484" s="1">
        <f>IF($O484="include",IF(AK484&gt;0,1+MAX(W485:W$2005),0),0)</f>
        <v>0</v>
      </c>
      <c r="X484" s="1">
        <f>IF($O484="include",IF(AL484&gt;0,1+MAX(X485:X$2005),0),0)</f>
        <v>0</v>
      </c>
      <c r="Y484" s="22" t="str">
        <f t="shared" si="126"/>
        <v xml:space="preserve">1 - </v>
      </c>
      <c r="AA484" s="42"/>
      <c r="AB484" s="43"/>
      <c r="AC484" s="43"/>
      <c r="AD484" s="44"/>
      <c r="AE484" s="11">
        <f t="shared" si="127"/>
        <v>0</v>
      </c>
      <c r="AF484" s="41"/>
      <c r="AG484" s="41"/>
      <c r="AH484" s="41"/>
      <c r="AI484" s="41"/>
      <c r="AJ484" s="41"/>
      <c r="AK484" s="41"/>
      <c r="AL484" s="41"/>
      <c r="BA484" s="1">
        <f t="shared" si="128"/>
        <v>0</v>
      </c>
      <c r="BB484" s="1">
        <f t="shared" si="129"/>
        <v>0</v>
      </c>
      <c r="BC484" s="1" t="str">
        <f t="shared" si="130"/>
        <v>No</v>
      </c>
      <c r="BD484" s="1">
        <f t="shared" si="131"/>
        <v>0</v>
      </c>
      <c r="BE484" s="1">
        <f t="shared" si="132"/>
        <v>0</v>
      </c>
      <c r="BF484" s="1">
        <f t="shared" si="133"/>
        <v>0</v>
      </c>
      <c r="BG484" s="1">
        <v>480</v>
      </c>
      <c r="BH484" s="1" t="e">
        <f t="shared" si="134"/>
        <v>#N/A</v>
      </c>
      <c r="BI484" s="1">
        <f t="shared" si="136"/>
        <v>2</v>
      </c>
      <c r="BJ484" s="1" t="e">
        <f t="shared" si="135"/>
        <v>#N/A</v>
      </c>
    </row>
    <row r="485" spans="1:62" x14ac:dyDescent="0.25">
      <c r="A485" s="1">
        <f t="shared" si="122"/>
        <v>1</v>
      </c>
      <c r="B485" s="1">
        <f>IF(YEAR(AD485)=$B$3,YEAR('Apartment Expenses'!AD485)&amp;" - "&amp;'Apartment Expenses'!AC485,0)</f>
        <v>0</v>
      </c>
      <c r="C485" s="1">
        <f t="shared" si="123"/>
        <v>0</v>
      </c>
      <c r="E485" s="1">
        <v>481</v>
      </c>
      <c r="F485" s="1">
        <f t="shared" si="124"/>
        <v>1</v>
      </c>
      <c r="G485" s="1">
        <f t="shared" si="120"/>
        <v>0</v>
      </c>
      <c r="H485" s="1">
        <f t="shared" si="121"/>
        <v>0</v>
      </c>
      <c r="J485" s="1" t="str">
        <f t="shared" si="125"/>
        <v>1900</v>
      </c>
      <c r="M485" s="1">
        <f>HLOOKUP('Expense History'!$AD$3,$P$4:$X$2004,ROW('Apartment Expenses'!L485)-3,0)</f>
        <v>0</v>
      </c>
      <c r="N485" s="1">
        <f>IF('Expense History'!$AD$3=Data!$G$4,'Apartment Expenses'!AE485,HLOOKUP('Expense History'!$AD$3,'Apartment Expenses'!$AE$4:$AL$2004,(ROW('Apartment Expenses'!M485)-3)))</f>
        <v>0</v>
      </c>
      <c r="O485" s="1" t="str">
        <f>IF($O$2="ALL",IF(VLOOKUP(AA485,'Expense History'!$AA$6:$AB$36,2,0)="x","include",0),IF(AND(VLOOKUP(AA485,'Expense History'!$AA$6:$AB$36,2,0)="x",AC485=$O$2),"include",0))</f>
        <v>include</v>
      </c>
      <c r="P485" s="1">
        <f>IF(O485="include",IF(AE485&gt;0,1+MAX(P486:P$2005),0),0)</f>
        <v>0</v>
      </c>
      <c r="Q485" s="1">
        <f>IF(AND(ISBLANK(AA484),AE484=0),0,(IF(MAX(Q486:Q$2005)&gt;0,0,ROW(R485))))</f>
        <v>0</v>
      </c>
      <c r="R485" s="1">
        <f>IF($O485="include",IF(AF485&gt;0,1+MAX(R486:R$2005),0),0)</f>
        <v>0</v>
      </c>
      <c r="S485" s="1">
        <f>IF($O485="include",IF(AG485&gt;0,1+MAX(S486:S$2005),0),0)</f>
        <v>0</v>
      </c>
      <c r="T485" s="1">
        <f>IF($O485="include",IF(AH485&gt;0,1+MAX(T486:T$2005),0),0)</f>
        <v>0</v>
      </c>
      <c r="U485" s="1">
        <f>IF($O485="include",IF(AI485&gt;0,1+MAX(U486:U$2005),0),0)</f>
        <v>0</v>
      </c>
      <c r="V485" s="1">
        <f>IF($O485="include",IF(AJ485&gt;0,1+MAX(V486:V$2005),0),0)</f>
        <v>0</v>
      </c>
      <c r="W485" s="1">
        <f>IF($O485="include",IF(AK485&gt;0,1+MAX(W486:W$2005),0),0)</f>
        <v>0</v>
      </c>
      <c r="X485" s="1">
        <f>IF($O485="include",IF(AL485&gt;0,1+MAX(X486:X$2005),0),0)</f>
        <v>0</v>
      </c>
      <c r="Y485" s="22" t="str">
        <f t="shared" si="126"/>
        <v xml:space="preserve">1 - </v>
      </c>
      <c r="AA485" s="42"/>
      <c r="AB485" s="43"/>
      <c r="AC485" s="43"/>
      <c r="AD485" s="44"/>
      <c r="AE485" s="11">
        <f t="shared" si="127"/>
        <v>0</v>
      </c>
      <c r="AF485" s="41"/>
      <c r="AG485" s="41"/>
      <c r="AH485" s="41"/>
      <c r="AI485" s="41"/>
      <c r="AJ485" s="41"/>
      <c r="AK485" s="41"/>
      <c r="AL485" s="41"/>
      <c r="BA485" s="1">
        <f t="shared" si="128"/>
        <v>0</v>
      </c>
      <c r="BB485" s="1">
        <f t="shared" si="129"/>
        <v>0</v>
      </c>
      <c r="BC485" s="1" t="str">
        <f t="shared" si="130"/>
        <v>No</v>
      </c>
      <c r="BD485" s="1">
        <f t="shared" si="131"/>
        <v>0</v>
      </c>
      <c r="BE485" s="1">
        <f t="shared" si="132"/>
        <v>0</v>
      </c>
      <c r="BF485" s="1">
        <f t="shared" si="133"/>
        <v>0</v>
      </c>
      <c r="BG485" s="1">
        <v>481</v>
      </c>
      <c r="BH485" s="1" t="e">
        <f t="shared" si="134"/>
        <v>#N/A</v>
      </c>
      <c r="BI485" s="1">
        <f t="shared" si="136"/>
        <v>2</v>
      </c>
      <c r="BJ485" s="1" t="e">
        <f t="shared" si="135"/>
        <v>#N/A</v>
      </c>
    </row>
    <row r="486" spans="1:62" x14ac:dyDescent="0.25">
      <c r="A486" s="1">
        <f t="shared" si="122"/>
        <v>1</v>
      </c>
      <c r="B486" s="1">
        <f>IF(YEAR(AD486)=$B$3,YEAR('Apartment Expenses'!AD486)&amp;" - "&amp;'Apartment Expenses'!AC486,0)</f>
        <v>0</v>
      </c>
      <c r="C486" s="1">
        <f t="shared" si="123"/>
        <v>0</v>
      </c>
      <c r="E486" s="1">
        <v>482</v>
      </c>
      <c r="F486" s="1">
        <f t="shared" si="124"/>
        <v>1</v>
      </c>
      <c r="G486" s="1">
        <f t="shared" si="120"/>
        <v>0</v>
      </c>
      <c r="H486" s="1">
        <f t="shared" si="121"/>
        <v>0</v>
      </c>
      <c r="J486" s="1" t="str">
        <f t="shared" si="125"/>
        <v>1900</v>
      </c>
      <c r="M486" s="1">
        <f>HLOOKUP('Expense History'!$AD$3,$P$4:$X$2004,ROW('Apartment Expenses'!L486)-3,0)</f>
        <v>0</v>
      </c>
      <c r="N486" s="1">
        <f>IF('Expense History'!$AD$3=Data!$G$4,'Apartment Expenses'!AE486,HLOOKUP('Expense History'!$AD$3,'Apartment Expenses'!$AE$4:$AL$2004,(ROW('Apartment Expenses'!M486)-3)))</f>
        <v>0</v>
      </c>
      <c r="O486" s="1" t="str">
        <f>IF($O$2="ALL",IF(VLOOKUP(AA486,'Expense History'!$AA$6:$AB$36,2,0)="x","include",0),IF(AND(VLOOKUP(AA486,'Expense History'!$AA$6:$AB$36,2,0)="x",AC486=$O$2),"include",0))</f>
        <v>include</v>
      </c>
      <c r="P486" s="1">
        <f>IF(O486="include",IF(AE486&gt;0,1+MAX(P487:P$2005),0),0)</f>
        <v>0</v>
      </c>
      <c r="Q486" s="1">
        <f>IF(AND(ISBLANK(AA485),AE485=0),0,(IF(MAX(Q487:Q$2005)&gt;0,0,ROW(R486))))</f>
        <v>0</v>
      </c>
      <c r="R486" s="1">
        <f>IF($O486="include",IF(AF486&gt;0,1+MAX(R487:R$2005),0),0)</f>
        <v>0</v>
      </c>
      <c r="S486" s="1">
        <f>IF($O486="include",IF(AG486&gt;0,1+MAX(S487:S$2005),0),0)</f>
        <v>0</v>
      </c>
      <c r="T486" s="1">
        <f>IF($O486="include",IF(AH486&gt;0,1+MAX(T487:T$2005),0),0)</f>
        <v>0</v>
      </c>
      <c r="U486" s="1">
        <f>IF($O486="include",IF(AI486&gt;0,1+MAX(U487:U$2005),0),0)</f>
        <v>0</v>
      </c>
      <c r="V486" s="1">
        <f>IF($O486="include",IF(AJ486&gt;0,1+MAX(V487:V$2005),0),0)</f>
        <v>0</v>
      </c>
      <c r="W486" s="1">
        <f>IF($O486="include",IF(AK486&gt;0,1+MAX(W487:W$2005),0),0)</f>
        <v>0</v>
      </c>
      <c r="X486" s="1">
        <f>IF($O486="include",IF(AL486&gt;0,1+MAX(X487:X$2005),0),0)</f>
        <v>0</v>
      </c>
      <c r="Y486" s="22" t="str">
        <f t="shared" si="126"/>
        <v xml:space="preserve">1 - </v>
      </c>
      <c r="AA486" s="42"/>
      <c r="AB486" s="43"/>
      <c r="AC486" s="43"/>
      <c r="AD486" s="44"/>
      <c r="AE486" s="11">
        <f t="shared" si="127"/>
        <v>0</v>
      </c>
      <c r="AF486" s="41"/>
      <c r="AG486" s="41"/>
      <c r="AH486" s="41"/>
      <c r="AI486" s="41"/>
      <c r="AJ486" s="41"/>
      <c r="AK486" s="41"/>
      <c r="AL486" s="41"/>
      <c r="BA486" s="1">
        <f t="shared" si="128"/>
        <v>0</v>
      </c>
      <c r="BB486" s="1">
        <f t="shared" si="129"/>
        <v>0</v>
      </c>
      <c r="BC486" s="1" t="str">
        <f t="shared" si="130"/>
        <v>No</v>
      </c>
      <c r="BD486" s="1">
        <f t="shared" si="131"/>
        <v>0</v>
      </c>
      <c r="BE486" s="1">
        <f t="shared" si="132"/>
        <v>0</v>
      </c>
      <c r="BF486" s="1">
        <f t="shared" si="133"/>
        <v>0</v>
      </c>
      <c r="BG486" s="1">
        <v>482</v>
      </c>
      <c r="BH486" s="1" t="e">
        <f t="shared" si="134"/>
        <v>#N/A</v>
      </c>
      <c r="BI486" s="1">
        <f t="shared" si="136"/>
        <v>2</v>
      </c>
      <c r="BJ486" s="1" t="e">
        <f t="shared" si="135"/>
        <v>#N/A</v>
      </c>
    </row>
    <row r="487" spans="1:62" x14ac:dyDescent="0.25">
      <c r="A487" s="1">
        <f t="shared" si="122"/>
        <v>1</v>
      </c>
      <c r="B487" s="1">
        <f>IF(YEAR(AD487)=$B$3,YEAR('Apartment Expenses'!AD487)&amp;" - "&amp;'Apartment Expenses'!AC487,0)</f>
        <v>0</v>
      </c>
      <c r="C487" s="1">
        <f t="shared" si="123"/>
        <v>0</v>
      </c>
      <c r="E487" s="1">
        <v>483</v>
      </c>
      <c r="F487" s="1">
        <f t="shared" si="124"/>
        <v>1</v>
      </c>
      <c r="G487" s="1">
        <f t="shared" si="120"/>
        <v>0</v>
      </c>
      <c r="H487" s="1">
        <f t="shared" si="121"/>
        <v>0</v>
      </c>
      <c r="J487" s="1" t="str">
        <f t="shared" si="125"/>
        <v>1900</v>
      </c>
      <c r="M487" s="1">
        <f>HLOOKUP('Expense History'!$AD$3,$P$4:$X$2004,ROW('Apartment Expenses'!L487)-3,0)</f>
        <v>0</v>
      </c>
      <c r="N487" s="1">
        <f>IF('Expense History'!$AD$3=Data!$G$4,'Apartment Expenses'!AE487,HLOOKUP('Expense History'!$AD$3,'Apartment Expenses'!$AE$4:$AL$2004,(ROW('Apartment Expenses'!M487)-3)))</f>
        <v>0</v>
      </c>
      <c r="O487" s="1" t="str">
        <f>IF($O$2="ALL",IF(VLOOKUP(AA487,'Expense History'!$AA$6:$AB$36,2,0)="x","include",0),IF(AND(VLOOKUP(AA487,'Expense History'!$AA$6:$AB$36,2,0)="x",AC487=$O$2),"include",0))</f>
        <v>include</v>
      </c>
      <c r="P487" s="1">
        <f>IF(O487="include",IF(AE487&gt;0,1+MAX(P488:P$2005),0),0)</f>
        <v>0</v>
      </c>
      <c r="Q487" s="1">
        <f>IF(AND(ISBLANK(AA486),AE486=0),0,(IF(MAX(Q488:Q$2005)&gt;0,0,ROW(R487))))</f>
        <v>0</v>
      </c>
      <c r="R487" s="1">
        <f>IF($O487="include",IF(AF487&gt;0,1+MAX(R488:R$2005),0),0)</f>
        <v>0</v>
      </c>
      <c r="S487" s="1">
        <f>IF($O487="include",IF(AG487&gt;0,1+MAX(S488:S$2005),0),0)</f>
        <v>0</v>
      </c>
      <c r="T487" s="1">
        <f>IF($O487="include",IF(AH487&gt;0,1+MAX(T488:T$2005),0),0)</f>
        <v>0</v>
      </c>
      <c r="U487" s="1">
        <f>IF($O487="include",IF(AI487&gt;0,1+MAX(U488:U$2005),0),0)</f>
        <v>0</v>
      </c>
      <c r="V487" s="1">
        <f>IF($O487="include",IF(AJ487&gt;0,1+MAX(V488:V$2005),0),0)</f>
        <v>0</v>
      </c>
      <c r="W487" s="1">
        <f>IF($O487="include",IF(AK487&gt;0,1+MAX(W488:W$2005),0),0)</f>
        <v>0</v>
      </c>
      <c r="X487" s="1">
        <f>IF($O487="include",IF(AL487&gt;0,1+MAX(X488:X$2005),0),0)</f>
        <v>0</v>
      </c>
      <c r="Y487" s="22" t="str">
        <f t="shared" si="126"/>
        <v xml:space="preserve">1 - </v>
      </c>
      <c r="AA487" s="42"/>
      <c r="AB487" s="43"/>
      <c r="AC487" s="43"/>
      <c r="AD487" s="44"/>
      <c r="AE487" s="11">
        <f t="shared" si="127"/>
        <v>0</v>
      </c>
      <c r="AF487" s="41"/>
      <c r="AG487" s="41"/>
      <c r="AH487" s="41"/>
      <c r="AI487" s="41"/>
      <c r="AJ487" s="41"/>
      <c r="AK487" s="41"/>
      <c r="AL487" s="41"/>
      <c r="BA487" s="1">
        <f t="shared" si="128"/>
        <v>0</v>
      </c>
      <c r="BB487" s="1">
        <f t="shared" si="129"/>
        <v>0</v>
      </c>
      <c r="BC487" s="1" t="str">
        <f t="shared" si="130"/>
        <v>No</v>
      </c>
      <c r="BD487" s="1">
        <f t="shared" si="131"/>
        <v>0</v>
      </c>
      <c r="BE487" s="1">
        <f t="shared" si="132"/>
        <v>0</v>
      </c>
      <c r="BF487" s="1">
        <f t="shared" si="133"/>
        <v>0</v>
      </c>
      <c r="BG487" s="1">
        <v>483</v>
      </c>
      <c r="BH487" s="1" t="e">
        <f t="shared" si="134"/>
        <v>#N/A</v>
      </c>
      <c r="BI487" s="1">
        <f t="shared" si="136"/>
        <v>2</v>
      </c>
      <c r="BJ487" s="1" t="e">
        <f t="shared" si="135"/>
        <v>#N/A</v>
      </c>
    </row>
    <row r="488" spans="1:62" x14ac:dyDescent="0.25">
      <c r="A488" s="1">
        <f t="shared" si="122"/>
        <v>1</v>
      </c>
      <c r="B488" s="1">
        <f>IF(YEAR(AD488)=$B$3,YEAR('Apartment Expenses'!AD488)&amp;" - "&amp;'Apartment Expenses'!AC488,0)</f>
        <v>0</v>
      </c>
      <c r="C488" s="1">
        <f t="shared" si="123"/>
        <v>0</v>
      </c>
      <c r="E488" s="1">
        <v>484</v>
      </c>
      <c r="F488" s="1">
        <f t="shared" si="124"/>
        <v>1</v>
      </c>
      <c r="G488" s="1">
        <f t="shared" si="120"/>
        <v>0</v>
      </c>
      <c r="H488" s="1">
        <f t="shared" si="121"/>
        <v>0</v>
      </c>
      <c r="J488" s="1" t="str">
        <f t="shared" si="125"/>
        <v>1900</v>
      </c>
      <c r="M488" s="1">
        <f>HLOOKUP('Expense History'!$AD$3,$P$4:$X$2004,ROW('Apartment Expenses'!L488)-3,0)</f>
        <v>0</v>
      </c>
      <c r="N488" s="1">
        <f>IF('Expense History'!$AD$3=Data!$G$4,'Apartment Expenses'!AE488,HLOOKUP('Expense History'!$AD$3,'Apartment Expenses'!$AE$4:$AL$2004,(ROW('Apartment Expenses'!M488)-3)))</f>
        <v>0</v>
      </c>
      <c r="O488" s="1" t="str">
        <f>IF($O$2="ALL",IF(VLOOKUP(AA488,'Expense History'!$AA$6:$AB$36,2,0)="x","include",0),IF(AND(VLOOKUP(AA488,'Expense History'!$AA$6:$AB$36,2,0)="x",AC488=$O$2),"include",0))</f>
        <v>include</v>
      </c>
      <c r="P488" s="1">
        <f>IF(O488="include",IF(AE488&gt;0,1+MAX(P489:P$2005),0),0)</f>
        <v>0</v>
      </c>
      <c r="Q488" s="1">
        <f>IF(AND(ISBLANK(AA487),AE487=0),0,(IF(MAX(Q489:Q$2005)&gt;0,0,ROW(R488))))</f>
        <v>0</v>
      </c>
      <c r="R488" s="1">
        <f>IF($O488="include",IF(AF488&gt;0,1+MAX(R489:R$2005),0),0)</f>
        <v>0</v>
      </c>
      <c r="S488" s="1">
        <f>IF($O488="include",IF(AG488&gt;0,1+MAX(S489:S$2005),0),0)</f>
        <v>0</v>
      </c>
      <c r="T488" s="1">
        <f>IF($O488="include",IF(AH488&gt;0,1+MAX(T489:T$2005),0),0)</f>
        <v>0</v>
      </c>
      <c r="U488" s="1">
        <f>IF($O488="include",IF(AI488&gt;0,1+MAX(U489:U$2005),0),0)</f>
        <v>0</v>
      </c>
      <c r="V488" s="1">
        <f>IF($O488="include",IF(AJ488&gt;0,1+MAX(V489:V$2005),0),0)</f>
        <v>0</v>
      </c>
      <c r="W488" s="1">
        <f>IF($O488="include",IF(AK488&gt;0,1+MAX(W489:W$2005),0),0)</f>
        <v>0</v>
      </c>
      <c r="X488" s="1">
        <f>IF($O488="include",IF(AL488&gt;0,1+MAX(X489:X$2005),0),0)</f>
        <v>0</v>
      </c>
      <c r="Y488" s="22" t="str">
        <f t="shared" si="126"/>
        <v xml:space="preserve">1 - </v>
      </c>
      <c r="AA488" s="42"/>
      <c r="AB488" s="43"/>
      <c r="AC488" s="43"/>
      <c r="AD488" s="44"/>
      <c r="AE488" s="11">
        <f t="shared" si="127"/>
        <v>0</v>
      </c>
      <c r="AF488" s="41"/>
      <c r="AG488" s="41"/>
      <c r="AH488" s="41"/>
      <c r="AI488" s="41"/>
      <c r="AJ488" s="41"/>
      <c r="AK488" s="41"/>
      <c r="AL488" s="41"/>
      <c r="BA488" s="1">
        <f t="shared" si="128"/>
        <v>0</v>
      </c>
      <c r="BB488" s="1">
        <f t="shared" si="129"/>
        <v>0</v>
      </c>
      <c r="BC488" s="1" t="str">
        <f t="shared" si="130"/>
        <v>No</v>
      </c>
      <c r="BD488" s="1">
        <f t="shared" si="131"/>
        <v>0</v>
      </c>
      <c r="BE488" s="1">
        <f t="shared" si="132"/>
        <v>0</v>
      </c>
      <c r="BF488" s="1">
        <f t="shared" si="133"/>
        <v>0</v>
      </c>
      <c r="BG488" s="1">
        <v>484</v>
      </c>
      <c r="BH488" s="1" t="e">
        <f t="shared" si="134"/>
        <v>#N/A</v>
      </c>
      <c r="BI488" s="1">
        <f t="shared" si="136"/>
        <v>2</v>
      </c>
      <c r="BJ488" s="1" t="e">
        <f t="shared" si="135"/>
        <v>#N/A</v>
      </c>
    </row>
    <row r="489" spans="1:62" x14ac:dyDescent="0.25">
      <c r="A489" s="1">
        <f t="shared" si="122"/>
        <v>1</v>
      </c>
      <c r="B489" s="1">
        <f>IF(YEAR(AD489)=$B$3,YEAR('Apartment Expenses'!AD489)&amp;" - "&amp;'Apartment Expenses'!AC489,0)</f>
        <v>0</v>
      </c>
      <c r="C489" s="1">
        <f t="shared" si="123"/>
        <v>0</v>
      </c>
      <c r="E489" s="1">
        <v>485</v>
      </c>
      <c r="F489" s="1">
        <f t="shared" si="124"/>
        <v>1</v>
      </c>
      <c r="G489" s="1">
        <f t="shared" si="120"/>
        <v>0</v>
      </c>
      <c r="H489" s="1">
        <f t="shared" si="121"/>
        <v>0</v>
      </c>
      <c r="J489" s="1" t="str">
        <f t="shared" si="125"/>
        <v>1900</v>
      </c>
      <c r="M489" s="1">
        <f>HLOOKUP('Expense History'!$AD$3,$P$4:$X$2004,ROW('Apartment Expenses'!L489)-3,0)</f>
        <v>0</v>
      </c>
      <c r="N489" s="1">
        <f>IF('Expense History'!$AD$3=Data!$G$4,'Apartment Expenses'!AE489,HLOOKUP('Expense History'!$AD$3,'Apartment Expenses'!$AE$4:$AL$2004,(ROW('Apartment Expenses'!M489)-3)))</f>
        <v>0</v>
      </c>
      <c r="O489" s="1" t="str">
        <f>IF($O$2="ALL",IF(VLOOKUP(AA489,'Expense History'!$AA$6:$AB$36,2,0)="x","include",0),IF(AND(VLOOKUP(AA489,'Expense History'!$AA$6:$AB$36,2,0)="x",AC489=$O$2),"include",0))</f>
        <v>include</v>
      </c>
      <c r="P489" s="1">
        <f>IF(O489="include",IF(AE489&gt;0,1+MAX(P490:P$2005),0),0)</f>
        <v>0</v>
      </c>
      <c r="Q489" s="1">
        <f>IF(AND(ISBLANK(AA488),AE488=0),0,(IF(MAX(Q490:Q$2005)&gt;0,0,ROW(R489))))</f>
        <v>0</v>
      </c>
      <c r="R489" s="1">
        <f>IF($O489="include",IF(AF489&gt;0,1+MAX(R490:R$2005),0),0)</f>
        <v>0</v>
      </c>
      <c r="S489" s="1">
        <f>IF($O489="include",IF(AG489&gt;0,1+MAX(S490:S$2005),0),0)</f>
        <v>0</v>
      </c>
      <c r="T489" s="1">
        <f>IF($O489="include",IF(AH489&gt;0,1+MAX(T490:T$2005),0),0)</f>
        <v>0</v>
      </c>
      <c r="U489" s="1">
        <f>IF($O489="include",IF(AI489&gt;0,1+MAX(U490:U$2005),0),0)</f>
        <v>0</v>
      </c>
      <c r="V489" s="1">
        <f>IF($O489="include",IF(AJ489&gt;0,1+MAX(V490:V$2005),0),0)</f>
        <v>0</v>
      </c>
      <c r="W489" s="1">
        <f>IF($O489="include",IF(AK489&gt;0,1+MAX(W490:W$2005),0),0)</f>
        <v>0</v>
      </c>
      <c r="X489" s="1">
        <f>IF($O489="include",IF(AL489&gt;0,1+MAX(X490:X$2005),0),0)</f>
        <v>0</v>
      </c>
      <c r="Y489" s="22" t="str">
        <f t="shared" si="126"/>
        <v xml:space="preserve">1 - </v>
      </c>
      <c r="AA489" s="42"/>
      <c r="AB489" s="43"/>
      <c r="AC489" s="43"/>
      <c r="AD489" s="44"/>
      <c r="AE489" s="11">
        <f t="shared" si="127"/>
        <v>0</v>
      </c>
      <c r="AF489" s="41"/>
      <c r="AG489" s="41"/>
      <c r="AH489" s="41"/>
      <c r="AI489" s="41"/>
      <c r="AJ489" s="41"/>
      <c r="AK489" s="41"/>
      <c r="AL489" s="41"/>
      <c r="BA489" s="1">
        <f t="shared" si="128"/>
        <v>0</v>
      </c>
      <c r="BB489" s="1">
        <f t="shared" si="129"/>
        <v>0</v>
      </c>
      <c r="BC489" s="1" t="str">
        <f t="shared" si="130"/>
        <v>No</v>
      </c>
      <c r="BD489" s="1">
        <f t="shared" si="131"/>
        <v>0</v>
      </c>
      <c r="BE489" s="1">
        <f t="shared" si="132"/>
        <v>0</v>
      </c>
      <c r="BF489" s="1">
        <f t="shared" si="133"/>
        <v>0</v>
      </c>
      <c r="BG489" s="1">
        <v>485</v>
      </c>
      <c r="BH489" s="1" t="e">
        <f t="shared" si="134"/>
        <v>#N/A</v>
      </c>
      <c r="BI489" s="1">
        <f t="shared" si="136"/>
        <v>2</v>
      </c>
      <c r="BJ489" s="1" t="e">
        <f t="shared" si="135"/>
        <v>#N/A</v>
      </c>
    </row>
    <row r="490" spans="1:62" x14ac:dyDescent="0.25">
      <c r="A490" s="1">
        <f t="shared" si="122"/>
        <v>1</v>
      </c>
      <c r="B490" s="1">
        <f>IF(YEAR(AD490)=$B$3,YEAR('Apartment Expenses'!AD490)&amp;" - "&amp;'Apartment Expenses'!AC490,0)</f>
        <v>0</v>
      </c>
      <c r="C490" s="1">
        <f t="shared" si="123"/>
        <v>0</v>
      </c>
      <c r="E490" s="1">
        <v>486</v>
      </c>
      <c r="F490" s="1">
        <f t="shared" si="124"/>
        <v>1</v>
      </c>
      <c r="G490" s="1">
        <f t="shared" si="120"/>
        <v>0</v>
      </c>
      <c r="H490" s="1">
        <f t="shared" si="121"/>
        <v>0</v>
      </c>
      <c r="J490" s="1" t="str">
        <f t="shared" si="125"/>
        <v>1900</v>
      </c>
      <c r="M490" s="1">
        <f>HLOOKUP('Expense History'!$AD$3,$P$4:$X$2004,ROW('Apartment Expenses'!L490)-3,0)</f>
        <v>0</v>
      </c>
      <c r="N490" s="1">
        <f>IF('Expense History'!$AD$3=Data!$G$4,'Apartment Expenses'!AE490,HLOOKUP('Expense History'!$AD$3,'Apartment Expenses'!$AE$4:$AL$2004,(ROW('Apartment Expenses'!M490)-3)))</f>
        <v>0</v>
      </c>
      <c r="O490" s="1" t="str">
        <f>IF($O$2="ALL",IF(VLOOKUP(AA490,'Expense History'!$AA$6:$AB$36,2,0)="x","include",0),IF(AND(VLOOKUP(AA490,'Expense History'!$AA$6:$AB$36,2,0)="x",AC490=$O$2),"include",0))</f>
        <v>include</v>
      </c>
      <c r="P490" s="1">
        <f>IF(O490="include",IF(AE490&gt;0,1+MAX(P491:P$2005),0),0)</f>
        <v>0</v>
      </c>
      <c r="Q490" s="1">
        <f>IF(AND(ISBLANK(AA489),AE489=0),0,(IF(MAX(Q491:Q$2005)&gt;0,0,ROW(R490))))</f>
        <v>0</v>
      </c>
      <c r="R490" s="1">
        <f>IF($O490="include",IF(AF490&gt;0,1+MAX(R491:R$2005),0),0)</f>
        <v>0</v>
      </c>
      <c r="S490" s="1">
        <f>IF($O490="include",IF(AG490&gt;0,1+MAX(S491:S$2005),0),0)</f>
        <v>0</v>
      </c>
      <c r="T490" s="1">
        <f>IF($O490="include",IF(AH490&gt;0,1+MAX(T491:T$2005),0),0)</f>
        <v>0</v>
      </c>
      <c r="U490" s="1">
        <f>IF($O490="include",IF(AI490&gt;0,1+MAX(U491:U$2005),0),0)</f>
        <v>0</v>
      </c>
      <c r="V490" s="1">
        <f>IF($O490="include",IF(AJ490&gt;0,1+MAX(V491:V$2005),0),0)</f>
        <v>0</v>
      </c>
      <c r="W490" s="1">
        <f>IF($O490="include",IF(AK490&gt;0,1+MAX(W491:W$2005),0),0)</f>
        <v>0</v>
      </c>
      <c r="X490" s="1">
        <f>IF($O490="include",IF(AL490&gt;0,1+MAX(X491:X$2005),0),0)</f>
        <v>0</v>
      </c>
      <c r="Y490" s="22" t="str">
        <f t="shared" si="126"/>
        <v xml:space="preserve">1 - </v>
      </c>
      <c r="AA490" s="42"/>
      <c r="AB490" s="43"/>
      <c r="AC490" s="43"/>
      <c r="AD490" s="44"/>
      <c r="AE490" s="11">
        <f t="shared" si="127"/>
        <v>0</v>
      </c>
      <c r="AF490" s="41"/>
      <c r="AG490" s="41"/>
      <c r="AH490" s="41"/>
      <c r="AI490" s="41"/>
      <c r="AJ490" s="41"/>
      <c r="AK490" s="41"/>
      <c r="AL490" s="41"/>
      <c r="BA490" s="1">
        <f t="shared" si="128"/>
        <v>0</v>
      </c>
      <c r="BB490" s="1">
        <f t="shared" si="129"/>
        <v>0</v>
      </c>
      <c r="BC490" s="1" t="str">
        <f t="shared" si="130"/>
        <v>No</v>
      </c>
      <c r="BD490" s="1">
        <f t="shared" si="131"/>
        <v>0</v>
      </c>
      <c r="BE490" s="1">
        <f t="shared" si="132"/>
        <v>0</v>
      </c>
      <c r="BF490" s="1">
        <f t="shared" si="133"/>
        <v>0</v>
      </c>
      <c r="BG490" s="1">
        <v>486</v>
      </c>
      <c r="BH490" s="1" t="e">
        <f t="shared" si="134"/>
        <v>#N/A</v>
      </c>
      <c r="BI490" s="1">
        <f t="shared" si="136"/>
        <v>2</v>
      </c>
      <c r="BJ490" s="1" t="e">
        <f t="shared" si="135"/>
        <v>#N/A</v>
      </c>
    </row>
    <row r="491" spans="1:62" x14ac:dyDescent="0.25">
      <c r="A491" s="1">
        <f t="shared" si="122"/>
        <v>1</v>
      </c>
      <c r="B491" s="1">
        <f>IF(YEAR(AD491)=$B$3,YEAR('Apartment Expenses'!AD491)&amp;" - "&amp;'Apartment Expenses'!AC491,0)</f>
        <v>0</v>
      </c>
      <c r="C491" s="1">
        <f t="shared" si="123"/>
        <v>0</v>
      </c>
      <c r="E491" s="1">
        <v>487</v>
      </c>
      <c r="F491" s="1">
        <f t="shared" si="124"/>
        <v>1</v>
      </c>
      <c r="G491" s="1">
        <f t="shared" si="120"/>
        <v>0</v>
      </c>
      <c r="H491" s="1">
        <f t="shared" si="121"/>
        <v>0</v>
      </c>
      <c r="J491" s="1" t="str">
        <f t="shared" si="125"/>
        <v>1900</v>
      </c>
      <c r="M491" s="1">
        <f>HLOOKUP('Expense History'!$AD$3,$P$4:$X$2004,ROW('Apartment Expenses'!L491)-3,0)</f>
        <v>0</v>
      </c>
      <c r="N491" s="1">
        <f>IF('Expense History'!$AD$3=Data!$G$4,'Apartment Expenses'!AE491,HLOOKUP('Expense History'!$AD$3,'Apartment Expenses'!$AE$4:$AL$2004,(ROW('Apartment Expenses'!M491)-3)))</f>
        <v>0</v>
      </c>
      <c r="O491" s="1" t="str">
        <f>IF($O$2="ALL",IF(VLOOKUP(AA491,'Expense History'!$AA$6:$AB$36,2,0)="x","include",0),IF(AND(VLOOKUP(AA491,'Expense History'!$AA$6:$AB$36,2,0)="x",AC491=$O$2),"include",0))</f>
        <v>include</v>
      </c>
      <c r="P491" s="1">
        <f>IF(O491="include",IF(AE491&gt;0,1+MAX(P492:P$2005),0),0)</f>
        <v>0</v>
      </c>
      <c r="Q491" s="1">
        <f>IF(AND(ISBLANK(AA490),AE490=0),0,(IF(MAX(Q492:Q$2005)&gt;0,0,ROW(R491))))</f>
        <v>0</v>
      </c>
      <c r="R491" s="1">
        <f>IF($O491="include",IF(AF491&gt;0,1+MAX(R492:R$2005),0),0)</f>
        <v>0</v>
      </c>
      <c r="S491" s="1">
        <f>IF($O491="include",IF(AG491&gt;0,1+MAX(S492:S$2005),0),0)</f>
        <v>0</v>
      </c>
      <c r="T491" s="1">
        <f>IF($O491="include",IF(AH491&gt;0,1+MAX(T492:T$2005),0),0)</f>
        <v>0</v>
      </c>
      <c r="U491" s="1">
        <f>IF($O491="include",IF(AI491&gt;0,1+MAX(U492:U$2005),0),0)</f>
        <v>0</v>
      </c>
      <c r="V491" s="1">
        <f>IF($O491="include",IF(AJ491&gt;0,1+MAX(V492:V$2005),0),0)</f>
        <v>0</v>
      </c>
      <c r="W491" s="1">
        <f>IF($O491="include",IF(AK491&gt;0,1+MAX(W492:W$2005),0),0)</f>
        <v>0</v>
      </c>
      <c r="X491" s="1">
        <f>IF($O491="include",IF(AL491&gt;0,1+MAX(X492:X$2005),0),0)</f>
        <v>0</v>
      </c>
      <c r="Y491" s="22" t="str">
        <f t="shared" si="126"/>
        <v xml:space="preserve">1 - </v>
      </c>
      <c r="AA491" s="42"/>
      <c r="AB491" s="43"/>
      <c r="AC491" s="43"/>
      <c r="AD491" s="44"/>
      <c r="AE491" s="11">
        <f t="shared" si="127"/>
        <v>0</v>
      </c>
      <c r="AF491" s="41"/>
      <c r="AG491" s="41"/>
      <c r="AH491" s="41"/>
      <c r="AI491" s="41"/>
      <c r="AJ491" s="41"/>
      <c r="AK491" s="41"/>
      <c r="AL491" s="41"/>
      <c r="BA491" s="1">
        <f t="shared" si="128"/>
        <v>0</v>
      </c>
      <c r="BB491" s="1">
        <f t="shared" si="129"/>
        <v>0</v>
      </c>
      <c r="BC491" s="1" t="str">
        <f t="shared" si="130"/>
        <v>No</v>
      </c>
      <c r="BD491" s="1">
        <f t="shared" si="131"/>
        <v>0</v>
      </c>
      <c r="BE491" s="1">
        <f t="shared" si="132"/>
        <v>0</v>
      </c>
      <c r="BF491" s="1">
        <f t="shared" si="133"/>
        <v>0</v>
      </c>
      <c r="BG491" s="1">
        <v>487</v>
      </c>
      <c r="BH491" s="1" t="e">
        <f t="shared" si="134"/>
        <v>#N/A</v>
      </c>
      <c r="BI491" s="1">
        <f t="shared" si="136"/>
        <v>2</v>
      </c>
      <c r="BJ491" s="1" t="e">
        <f t="shared" si="135"/>
        <v>#N/A</v>
      </c>
    </row>
    <row r="492" spans="1:62" x14ac:dyDescent="0.25">
      <c r="A492" s="1">
        <f t="shared" si="122"/>
        <v>1</v>
      </c>
      <c r="B492" s="1">
        <f>IF(YEAR(AD492)=$B$3,YEAR('Apartment Expenses'!AD492)&amp;" - "&amp;'Apartment Expenses'!AC492,0)</f>
        <v>0</v>
      </c>
      <c r="C492" s="1">
        <f t="shared" si="123"/>
        <v>0</v>
      </c>
      <c r="E492" s="1">
        <v>488</v>
      </c>
      <c r="F492" s="1">
        <f t="shared" si="124"/>
        <v>1</v>
      </c>
      <c r="G492" s="1">
        <f t="shared" si="120"/>
        <v>0</v>
      </c>
      <c r="H492" s="1">
        <f t="shared" si="121"/>
        <v>0</v>
      </c>
      <c r="J492" s="1" t="str">
        <f t="shared" si="125"/>
        <v>1900</v>
      </c>
      <c r="M492" s="1">
        <f>HLOOKUP('Expense History'!$AD$3,$P$4:$X$2004,ROW('Apartment Expenses'!L492)-3,0)</f>
        <v>0</v>
      </c>
      <c r="N492" s="1">
        <f>IF('Expense History'!$AD$3=Data!$G$4,'Apartment Expenses'!AE492,HLOOKUP('Expense History'!$AD$3,'Apartment Expenses'!$AE$4:$AL$2004,(ROW('Apartment Expenses'!M492)-3)))</f>
        <v>0</v>
      </c>
      <c r="O492" s="1" t="str">
        <f>IF($O$2="ALL",IF(VLOOKUP(AA492,'Expense History'!$AA$6:$AB$36,2,0)="x","include",0),IF(AND(VLOOKUP(AA492,'Expense History'!$AA$6:$AB$36,2,0)="x",AC492=$O$2),"include",0))</f>
        <v>include</v>
      </c>
      <c r="P492" s="1">
        <f>IF(O492="include",IF(AE492&gt;0,1+MAX(P493:P$2005),0),0)</f>
        <v>0</v>
      </c>
      <c r="Q492" s="1">
        <f>IF(AND(ISBLANK(AA491),AE491=0),0,(IF(MAX(Q493:Q$2005)&gt;0,0,ROW(R492))))</f>
        <v>0</v>
      </c>
      <c r="R492" s="1">
        <f>IF($O492="include",IF(AF492&gt;0,1+MAX(R493:R$2005),0),0)</f>
        <v>0</v>
      </c>
      <c r="S492" s="1">
        <f>IF($O492="include",IF(AG492&gt;0,1+MAX(S493:S$2005),0),0)</f>
        <v>0</v>
      </c>
      <c r="T492" s="1">
        <f>IF($O492="include",IF(AH492&gt;0,1+MAX(T493:T$2005),0),0)</f>
        <v>0</v>
      </c>
      <c r="U492" s="1">
        <f>IF($O492="include",IF(AI492&gt;0,1+MAX(U493:U$2005),0),0)</f>
        <v>0</v>
      </c>
      <c r="V492" s="1">
        <f>IF($O492="include",IF(AJ492&gt;0,1+MAX(V493:V$2005),0),0)</f>
        <v>0</v>
      </c>
      <c r="W492" s="1">
        <f>IF($O492="include",IF(AK492&gt;0,1+MAX(W493:W$2005),0),0)</f>
        <v>0</v>
      </c>
      <c r="X492" s="1">
        <f>IF($O492="include",IF(AL492&gt;0,1+MAX(X493:X$2005),0),0)</f>
        <v>0</v>
      </c>
      <c r="Y492" s="22" t="str">
        <f t="shared" si="126"/>
        <v xml:space="preserve">1 - </v>
      </c>
      <c r="AA492" s="42"/>
      <c r="AB492" s="43"/>
      <c r="AC492" s="43"/>
      <c r="AD492" s="44"/>
      <c r="AE492" s="11">
        <f t="shared" si="127"/>
        <v>0</v>
      </c>
      <c r="AF492" s="41"/>
      <c r="AG492" s="41"/>
      <c r="AH492" s="41"/>
      <c r="AI492" s="41"/>
      <c r="AJ492" s="41"/>
      <c r="AK492" s="41"/>
      <c r="AL492" s="41"/>
      <c r="BA492" s="1">
        <f t="shared" si="128"/>
        <v>0</v>
      </c>
      <c r="BB492" s="1">
        <f t="shared" si="129"/>
        <v>0</v>
      </c>
      <c r="BC492" s="1" t="str">
        <f t="shared" si="130"/>
        <v>No</v>
      </c>
      <c r="BD492" s="1">
        <f t="shared" si="131"/>
        <v>0</v>
      </c>
      <c r="BE492" s="1">
        <f t="shared" si="132"/>
        <v>0</v>
      </c>
      <c r="BF492" s="1">
        <f t="shared" si="133"/>
        <v>0</v>
      </c>
      <c r="BG492" s="1">
        <v>488</v>
      </c>
      <c r="BH492" s="1" t="e">
        <f t="shared" si="134"/>
        <v>#N/A</v>
      </c>
      <c r="BI492" s="1">
        <f t="shared" si="136"/>
        <v>2</v>
      </c>
      <c r="BJ492" s="1" t="e">
        <f t="shared" si="135"/>
        <v>#N/A</v>
      </c>
    </row>
    <row r="493" spans="1:62" x14ac:dyDescent="0.25">
      <c r="A493" s="1">
        <f t="shared" si="122"/>
        <v>1</v>
      </c>
      <c r="B493" s="1">
        <f>IF(YEAR(AD493)=$B$3,YEAR('Apartment Expenses'!AD493)&amp;" - "&amp;'Apartment Expenses'!AC493,0)</f>
        <v>0</v>
      </c>
      <c r="C493" s="1">
        <f t="shared" si="123"/>
        <v>0</v>
      </c>
      <c r="E493" s="1">
        <v>489</v>
      </c>
      <c r="F493" s="1">
        <f t="shared" si="124"/>
        <v>1</v>
      </c>
      <c r="G493" s="1">
        <f t="shared" si="120"/>
        <v>0</v>
      </c>
      <c r="H493" s="1">
        <f t="shared" si="121"/>
        <v>0</v>
      </c>
      <c r="J493" s="1" t="str">
        <f t="shared" si="125"/>
        <v>1900</v>
      </c>
      <c r="M493" s="1">
        <f>HLOOKUP('Expense History'!$AD$3,$P$4:$X$2004,ROW('Apartment Expenses'!L493)-3,0)</f>
        <v>0</v>
      </c>
      <c r="N493" s="1">
        <f>IF('Expense History'!$AD$3=Data!$G$4,'Apartment Expenses'!AE493,HLOOKUP('Expense History'!$AD$3,'Apartment Expenses'!$AE$4:$AL$2004,(ROW('Apartment Expenses'!M493)-3)))</f>
        <v>0</v>
      </c>
      <c r="O493" s="1" t="str">
        <f>IF($O$2="ALL",IF(VLOOKUP(AA493,'Expense History'!$AA$6:$AB$36,2,0)="x","include",0),IF(AND(VLOOKUP(AA493,'Expense History'!$AA$6:$AB$36,2,0)="x",AC493=$O$2),"include",0))</f>
        <v>include</v>
      </c>
      <c r="P493" s="1">
        <f>IF(O493="include",IF(AE493&gt;0,1+MAX(P494:P$2005),0),0)</f>
        <v>0</v>
      </c>
      <c r="Q493" s="1">
        <f>IF(AND(ISBLANK(AA492),AE492=0),0,(IF(MAX(Q494:Q$2005)&gt;0,0,ROW(R493))))</f>
        <v>0</v>
      </c>
      <c r="R493" s="1">
        <f>IF($O493="include",IF(AF493&gt;0,1+MAX(R494:R$2005),0),0)</f>
        <v>0</v>
      </c>
      <c r="S493" s="1">
        <f>IF($O493="include",IF(AG493&gt;0,1+MAX(S494:S$2005),0),0)</f>
        <v>0</v>
      </c>
      <c r="T493" s="1">
        <f>IF($O493="include",IF(AH493&gt;0,1+MAX(T494:T$2005),0),0)</f>
        <v>0</v>
      </c>
      <c r="U493" s="1">
        <f>IF($O493="include",IF(AI493&gt;0,1+MAX(U494:U$2005),0),0)</f>
        <v>0</v>
      </c>
      <c r="V493" s="1">
        <f>IF($O493="include",IF(AJ493&gt;0,1+MAX(V494:V$2005),0),0)</f>
        <v>0</v>
      </c>
      <c r="W493" s="1">
        <f>IF($O493="include",IF(AK493&gt;0,1+MAX(W494:W$2005),0),0)</f>
        <v>0</v>
      </c>
      <c r="X493" s="1">
        <f>IF($O493="include",IF(AL493&gt;0,1+MAX(X494:X$2005),0),0)</f>
        <v>0</v>
      </c>
      <c r="Y493" s="22" t="str">
        <f t="shared" si="126"/>
        <v xml:space="preserve">1 - </v>
      </c>
      <c r="AA493" s="42"/>
      <c r="AB493" s="43"/>
      <c r="AC493" s="43"/>
      <c r="AD493" s="44"/>
      <c r="AE493" s="11">
        <f t="shared" si="127"/>
        <v>0</v>
      </c>
      <c r="AF493" s="41"/>
      <c r="AG493" s="41"/>
      <c r="AH493" s="41"/>
      <c r="AI493" s="41"/>
      <c r="AJ493" s="41"/>
      <c r="AK493" s="41"/>
      <c r="AL493" s="41"/>
      <c r="BA493" s="1">
        <f t="shared" si="128"/>
        <v>0</v>
      </c>
      <c r="BB493" s="1">
        <f t="shared" si="129"/>
        <v>0</v>
      </c>
      <c r="BC493" s="1" t="str">
        <f t="shared" si="130"/>
        <v>No</v>
      </c>
      <c r="BD493" s="1">
        <f t="shared" si="131"/>
        <v>0</v>
      </c>
      <c r="BE493" s="1">
        <f t="shared" si="132"/>
        <v>0</v>
      </c>
      <c r="BF493" s="1">
        <f t="shared" si="133"/>
        <v>0</v>
      </c>
      <c r="BG493" s="1">
        <v>489</v>
      </c>
      <c r="BH493" s="1" t="e">
        <f t="shared" si="134"/>
        <v>#N/A</v>
      </c>
      <c r="BI493" s="1">
        <f t="shared" si="136"/>
        <v>2</v>
      </c>
      <c r="BJ493" s="1" t="e">
        <f t="shared" si="135"/>
        <v>#N/A</v>
      </c>
    </row>
    <row r="494" spans="1:62" x14ac:dyDescent="0.25">
      <c r="A494" s="1">
        <f t="shared" si="122"/>
        <v>1</v>
      </c>
      <c r="B494" s="1">
        <f>IF(YEAR(AD494)=$B$3,YEAR('Apartment Expenses'!AD494)&amp;" - "&amp;'Apartment Expenses'!AC494,0)</f>
        <v>0</v>
      </c>
      <c r="C494" s="1">
        <f t="shared" si="123"/>
        <v>0</v>
      </c>
      <c r="E494" s="1">
        <v>490</v>
      </c>
      <c r="F494" s="1">
        <f t="shared" si="124"/>
        <v>1</v>
      </c>
      <c r="G494" s="1">
        <f t="shared" si="120"/>
        <v>0</v>
      </c>
      <c r="H494" s="1">
        <f t="shared" si="121"/>
        <v>0</v>
      </c>
      <c r="J494" s="1" t="str">
        <f t="shared" si="125"/>
        <v>1900</v>
      </c>
      <c r="M494" s="1">
        <f>HLOOKUP('Expense History'!$AD$3,$P$4:$X$2004,ROW('Apartment Expenses'!L494)-3,0)</f>
        <v>0</v>
      </c>
      <c r="N494" s="1">
        <f>IF('Expense History'!$AD$3=Data!$G$4,'Apartment Expenses'!AE494,HLOOKUP('Expense History'!$AD$3,'Apartment Expenses'!$AE$4:$AL$2004,(ROW('Apartment Expenses'!M494)-3)))</f>
        <v>0</v>
      </c>
      <c r="O494" s="1" t="str">
        <f>IF($O$2="ALL",IF(VLOOKUP(AA494,'Expense History'!$AA$6:$AB$36,2,0)="x","include",0),IF(AND(VLOOKUP(AA494,'Expense History'!$AA$6:$AB$36,2,0)="x",AC494=$O$2),"include",0))</f>
        <v>include</v>
      </c>
      <c r="P494" s="1">
        <f>IF(O494="include",IF(AE494&gt;0,1+MAX(P495:P$2005),0),0)</f>
        <v>0</v>
      </c>
      <c r="Q494" s="1">
        <f>IF(AND(ISBLANK(AA493),AE493=0),0,(IF(MAX(Q495:Q$2005)&gt;0,0,ROW(R494))))</f>
        <v>0</v>
      </c>
      <c r="R494" s="1">
        <f>IF($O494="include",IF(AF494&gt;0,1+MAX(R495:R$2005),0),0)</f>
        <v>0</v>
      </c>
      <c r="S494" s="1">
        <f>IF($O494="include",IF(AG494&gt;0,1+MAX(S495:S$2005),0),0)</f>
        <v>0</v>
      </c>
      <c r="T494" s="1">
        <f>IF($O494="include",IF(AH494&gt;0,1+MAX(T495:T$2005),0),0)</f>
        <v>0</v>
      </c>
      <c r="U494" s="1">
        <f>IF($O494="include",IF(AI494&gt;0,1+MAX(U495:U$2005),0),0)</f>
        <v>0</v>
      </c>
      <c r="V494" s="1">
        <f>IF($O494="include",IF(AJ494&gt;0,1+MAX(V495:V$2005),0),0)</f>
        <v>0</v>
      </c>
      <c r="W494" s="1">
        <f>IF($O494="include",IF(AK494&gt;0,1+MAX(W495:W$2005),0),0)</f>
        <v>0</v>
      </c>
      <c r="X494" s="1">
        <f>IF($O494="include",IF(AL494&gt;0,1+MAX(X495:X$2005),0),0)</f>
        <v>0</v>
      </c>
      <c r="Y494" s="22" t="str">
        <f t="shared" si="126"/>
        <v xml:space="preserve">1 - </v>
      </c>
      <c r="AA494" s="42"/>
      <c r="AB494" s="43"/>
      <c r="AC494" s="43"/>
      <c r="AD494" s="44"/>
      <c r="AE494" s="11">
        <f t="shared" si="127"/>
        <v>0</v>
      </c>
      <c r="AF494" s="41"/>
      <c r="AG494" s="41"/>
      <c r="AH494" s="41"/>
      <c r="AI494" s="41"/>
      <c r="AJ494" s="41"/>
      <c r="AK494" s="41"/>
      <c r="AL494" s="41"/>
      <c r="BA494" s="1">
        <f t="shared" si="128"/>
        <v>0</v>
      </c>
      <c r="BB494" s="1">
        <f t="shared" si="129"/>
        <v>0</v>
      </c>
      <c r="BC494" s="1" t="str">
        <f t="shared" si="130"/>
        <v>No</v>
      </c>
      <c r="BD494" s="1">
        <f t="shared" si="131"/>
        <v>0</v>
      </c>
      <c r="BE494" s="1">
        <f t="shared" si="132"/>
        <v>0</v>
      </c>
      <c r="BF494" s="1">
        <f t="shared" si="133"/>
        <v>0</v>
      </c>
      <c r="BG494" s="1">
        <v>490</v>
      </c>
      <c r="BH494" s="1" t="e">
        <f t="shared" si="134"/>
        <v>#N/A</v>
      </c>
      <c r="BI494" s="1">
        <f t="shared" si="136"/>
        <v>2</v>
      </c>
      <c r="BJ494" s="1" t="e">
        <f t="shared" si="135"/>
        <v>#N/A</v>
      </c>
    </row>
    <row r="495" spans="1:62" x14ac:dyDescent="0.25">
      <c r="A495" s="1">
        <f t="shared" si="122"/>
        <v>1</v>
      </c>
      <c r="B495" s="1">
        <f>IF(YEAR(AD495)=$B$3,YEAR('Apartment Expenses'!AD495)&amp;" - "&amp;'Apartment Expenses'!AC495,0)</f>
        <v>0</v>
      </c>
      <c r="C495" s="1">
        <f t="shared" si="123"/>
        <v>0</v>
      </c>
      <c r="E495" s="1">
        <v>491</v>
      </c>
      <c r="F495" s="1">
        <f t="shared" si="124"/>
        <v>1</v>
      </c>
      <c r="G495" s="1">
        <f t="shared" si="120"/>
        <v>0</v>
      </c>
      <c r="H495" s="1">
        <f t="shared" si="121"/>
        <v>0</v>
      </c>
      <c r="J495" s="1" t="str">
        <f t="shared" si="125"/>
        <v>1900</v>
      </c>
      <c r="M495" s="1">
        <f>HLOOKUP('Expense History'!$AD$3,$P$4:$X$2004,ROW('Apartment Expenses'!L495)-3,0)</f>
        <v>0</v>
      </c>
      <c r="N495" s="1">
        <f>IF('Expense History'!$AD$3=Data!$G$4,'Apartment Expenses'!AE495,HLOOKUP('Expense History'!$AD$3,'Apartment Expenses'!$AE$4:$AL$2004,(ROW('Apartment Expenses'!M495)-3)))</f>
        <v>0</v>
      </c>
      <c r="O495" s="1" t="str">
        <f>IF($O$2="ALL",IF(VLOOKUP(AA495,'Expense History'!$AA$6:$AB$36,2,0)="x","include",0),IF(AND(VLOOKUP(AA495,'Expense History'!$AA$6:$AB$36,2,0)="x",AC495=$O$2),"include",0))</f>
        <v>include</v>
      </c>
      <c r="P495" s="1">
        <f>IF(O495="include",IF(AE495&gt;0,1+MAX(P496:P$2005),0),0)</f>
        <v>0</v>
      </c>
      <c r="Q495" s="1">
        <f>IF(AND(ISBLANK(AA494),AE494=0),0,(IF(MAX(Q496:Q$2005)&gt;0,0,ROW(R495))))</f>
        <v>0</v>
      </c>
      <c r="R495" s="1">
        <f>IF($O495="include",IF(AF495&gt;0,1+MAX(R496:R$2005),0),0)</f>
        <v>0</v>
      </c>
      <c r="S495" s="1">
        <f>IF($O495="include",IF(AG495&gt;0,1+MAX(S496:S$2005),0),0)</f>
        <v>0</v>
      </c>
      <c r="T495" s="1">
        <f>IF($O495="include",IF(AH495&gt;0,1+MAX(T496:T$2005),0),0)</f>
        <v>0</v>
      </c>
      <c r="U495" s="1">
        <f>IF($O495="include",IF(AI495&gt;0,1+MAX(U496:U$2005),0),0)</f>
        <v>0</v>
      </c>
      <c r="V495" s="1">
        <f>IF($O495="include",IF(AJ495&gt;0,1+MAX(V496:V$2005),0),0)</f>
        <v>0</v>
      </c>
      <c r="W495" s="1">
        <f>IF($O495="include",IF(AK495&gt;0,1+MAX(W496:W$2005),0),0)</f>
        <v>0</v>
      </c>
      <c r="X495" s="1">
        <f>IF($O495="include",IF(AL495&gt;0,1+MAX(X496:X$2005),0),0)</f>
        <v>0</v>
      </c>
      <c r="Y495" s="22" t="str">
        <f t="shared" si="126"/>
        <v xml:space="preserve">1 - </v>
      </c>
      <c r="AA495" s="42"/>
      <c r="AB495" s="43"/>
      <c r="AC495" s="43"/>
      <c r="AD495" s="44"/>
      <c r="AE495" s="11">
        <f t="shared" si="127"/>
        <v>0</v>
      </c>
      <c r="AF495" s="41"/>
      <c r="AG495" s="41"/>
      <c r="AH495" s="41"/>
      <c r="AI495" s="41"/>
      <c r="AJ495" s="41"/>
      <c r="AK495" s="41"/>
      <c r="AL495" s="41"/>
      <c r="BA495" s="1">
        <f t="shared" si="128"/>
        <v>0</v>
      </c>
      <c r="BB495" s="1">
        <f t="shared" si="129"/>
        <v>0</v>
      </c>
      <c r="BC495" s="1" t="str">
        <f t="shared" si="130"/>
        <v>No</v>
      </c>
      <c r="BD495" s="1">
        <f t="shared" si="131"/>
        <v>0</v>
      </c>
      <c r="BE495" s="1">
        <f t="shared" si="132"/>
        <v>0</v>
      </c>
      <c r="BF495" s="1">
        <f t="shared" si="133"/>
        <v>0</v>
      </c>
      <c r="BG495" s="1">
        <v>491</v>
      </c>
      <c r="BH495" s="1" t="e">
        <f t="shared" si="134"/>
        <v>#N/A</v>
      </c>
      <c r="BI495" s="1">
        <f t="shared" si="136"/>
        <v>2</v>
      </c>
      <c r="BJ495" s="1" t="e">
        <f t="shared" si="135"/>
        <v>#N/A</v>
      </c>
    </row>
    <row r="496" spans="1:62" x14ac:dyDescent="0.25">
      <c r="A496" s="1">
        <f t="shared" si="122"/>
        <v>1</v>
      </c>
      <c r="B496" s="1">
        <f>IF(YEAR(AD496)=$B$3,YEAR('Apartment Expenses'!AD496)&amp;" - "&amp;'Apartment Expenses'!AC496,0)</f>
        <v>0</v>
      </c>
      <c r="C496" s="1">
        <f t="shared" si="123"/>
        <v>0</v>
      </c>
      <c r="E496" s="1">
        <v>492</v>
      </c>
      <c r="F496" s="1">
        <f t="shared" si="124"/>
        <v>1</v>
      </c>
      <c r="G496" s="1">
        <f t="shared" si="120"/>
        <v>0</v>
      </c>
      <c r="H496" s="1">
        <f t="shared" si="121"/>
        <v>0</v>
      </c>
      <c r="J496" s="1" t="str">
        <f t="shared" si="125"/>
        <v>1900</v>
      </c>
      <c r="M496" s="1">
        <f>HLOOKUP('Expense History'!$AD$3,$P$4:$X$2004,ROW('Apartment Expenses'!L496)-3,0)</f>
        <v>0</v>
      </c>
      <c r="N496" s="1">
        <f>IF('Expense History'!$AD$3=Data!$G$4,'Apartment Expenses'!AE496,HLOOKUP('Expense History'!$AD$3,'Apartment Expenses'!$AE$4:$AL$2004,(ROW('Apartment Expenses'!M496)-3)))</f>
        <v>0</v>
      </c>
      <c r="O496" s="1" t="str">
        <f>IF($O$2="ALL",IF(VLOOKUP(AA496,'Expense History'!$AA$6:$AB$36,2,0)="x","include",0),IF(AND(VLOOKUP(AA496,'Expense History'!$AA$6:$AB$36,2,0)="x",AC496=$O$2),"include",0))</f>
        <v>include</v>
      </c>
      <c r="P496" s="1">
        <f>IF(O496="include",IF(AE496&gt;0,1+MAX(P497:P$2005),0),0)</f>
        <v>0</v>
      </c>
      <c r="Q496" s="1">
        <f>IF(AND(ISBLANK(AA495),AE495=0),0,(IF(MAX(Q497:Q$2005)&gt;0,0,ROW(R496))))</f>
        <v>0</v>
      </c>
      <c r="R496" s="1">
        <f>IF($O496="include",IF(AF496&gt;0,1+MAX(R497:R$2005),0),0)</f>
        <v>0</v>
      </c>
      <c r="S496" s="1">
        <f>IF($O496="include",IF(AG496&gt;0,1+MAX(S497:S$2005),0),0)</f>
        <v>0</v>
      </c>
      <c r="T496" s="1">
        <f>IF($O496="include",IF(AH496&gt;0,1+MAX(T497:T$2005),0),0)</f>
        <v>0</v>
      </c>
      <c r="U496" s="1">
        <f>IF($O496="include",IF(AI496&gt;0,1+MAX(U497:U$2005),0),0)</f>
        <v>0</v>
      </c>
      <c r="V496" s="1">
        <f>IF($O496="include",IF(AJ496&gt;0,1+MAX(V497:V$2005),0),0)</f>
        <v>0</v>
      </c>
      <c r="W496" s="1">
        <f>IF($O496="include",IF(AK496&gt;0,1+MAX(W497:W$2005),0),0)</f>
        <v>0</v>
      </c>
      <c r="X496" s="1">
        <f>IF($O496="include",IF(AL496&gt;0,1+MAX(X497:X$2005),0),0)</f>
        <v>0</v>
      </c>
      <c r="Y496" s="22" t="str">
        <f t="shared" si="126"/>
        <v xml:space="preserve">1 - </v>
      </c>
      <c r="AA496" s="42"/>
      <c r="AB496" s="43"/>
      <c r="AC496" s="43"/>
      <c r="AD496" s="44"/>
      <c r="AE496" s="11">
        <f t="shared" si="127"/>
        <v>0</v>
      </c>
      <c r="AF496" s="41"/>
      <c r="AG496" s="41"/>
      <c r="AH496" s="41"/>
      <c r="AI496" s="41"/>
      <c r="AJ496" s="41"/>
      <c r="AK496" s="41"/>
      <c r="AL496" s="41"/>
      <c r="BA496" s="1">
        <f t="shared" si="128"/>
        <v>0</v>
      </c>
      <c r="BB496" s="1">
        <f t="shared" si="129"/>
        <v>0</v>
      </c>
      <c r="BC496" s="1" t="str">
        <f t="shared" si="130"/>
        <v>No</v>
      </c>
      <c r="BD496" s="1">
        <f t="shared" si="131"/>
        <v>0</v>
      </c>
      <c r="BE496" s="1">
        <f t="shared" si="132"/>
        <v>0</v>
      </c>
      <c r="BF496" s="1">
        <f t="shared" si="133"/>
        <v>0</v>
      </c>
      <c r="BG496" s="1">
        <v>492</v>
      </c>
      <c r="BH496" s="1" t="e">
        <f t="shared" si="134"/>
        <v>#N/A</v>
      </c>
      <c r="BI496" s="1">
        <f t="shared" si="136"/>
        <v>2</v>
      </c>
      <c r="BJ496" s="1" t="e">
        <f t="shared" si="135"/>
        <v>#N/A</v>
      </c>
    </row>
    <row r="497" spans="1:62" x14ac:dyDescent="0.25">
      <c r="A497" s="1">
        <f t="shared" si="122"/>
        <v>1</v>
      </c>
      <c r="B497" s="1">
        <f>IF(YEAR(AD497)=$B$3,YEAR('Apartment Expenses'!AD497)&amp;" - "&amp;'Apartment Expenses'!AC497,0)</f>
        <v>0</v>
      </c>
      <c r="C497" s="1">
        <f t="shared" si="123"/>
        <v>0</v>
      </c>
      <c r="E497" s="1">
        <v>493</v>
      </c>
      <c r="F497" s="1">
        <f t="shared" si="124"/>
        <v>1</v>
      </c>
      <c r="G497" s="1">
        <f t="shared" si="120"/>
        <v>0</v>
      </c>
      <c r="H497" s="1">
        <f t="shared" si="121"/>
        <v>0</v>
      </c>
      <c r="J497" s="1" t="str">
        <f t="shared" si="125"/>
        <v>1900</v>
      </c>
      <c r="M497" s="1">
        <f>HLOOKUP('Expense History'!$AD$3,$P$4:$X$2004,ROW('Apartment Expenses'!L497)-3,0)</f>
        <v>0</v>
      </c>
      <c r="N497" s="1">
        <f>IF('Expense History'!$AD$3=Data!$G$4,'Apartment Expenses'!AE497,HLOOKUP('Expense History'!$AD$3,'Apartment Expenses'!$AE$4:$AL$2004,(ROW('Apartment Expenses'!M497)-3)))</f>
        <v>0</v>
      </c>
      <c r="O497" s="1" t="str">
        <f>IF($O$2="ALL",IF(VLOOKUP(AA497,'Expense History'!$AA$6:$AB$36,2,0)="x","include",0),IF(AND(VLOOKUP(AA497,'Expense History'!$AA$6:$AB$36,2,0)="x",AC497=$O$2),"include",0))</f>
        <v>include</v>
      </c>
      <c r="P497" s="1">
        <f>IF(O497="include",IF(AE497&gt;0,1+MAX(P498:P$2005),0),0)</f>
        <v>0</v>
      </c>
      <c r="Q497" s="1">
        <f>IF(AND(ISBLANK(AA496),AE496=0),0,(IF(MAX(Q498:Q$2005)&gt;0,0,ROW(R497))))</f>
        <v>0</v>
      </c>
      <c r="R497" s="1">
        <f>IF($O497="include",IF(AF497&gt;0,1+MAX(R498:R$2005),0),0)</f>
        <v>0</v>
      </c>
      <c r="S497" s="1">
        <f>IF($O497="include",IF(AG497&gt;0,1+MAX(S498:S$2005),0),0)</f>
        <v>0</v>
      </c>
      <c r="T497" s="1">
        <f>IF($O497="include",IF(AH497&gt;0,1+MAX(T498:T$2005),0),0)</f>
        <v>0</v>
      </c>
      <c r="U497" s="1">
        <f>IF($O497="include",IF(AI497&gt;0,1+MAX(U498:U$2005),0),0)</f>
        <v>0</v>
      </c>
      <c r="V497" s="1">
        <f>IF($O497="include",IF(AJ497&gt;0,1+MAX(V498:V$2005),0),0)</f>
        <v>0</v>
      </c>
      <c r="W497" s="1">
        <f>IF($O497="include",IF(AK497&gt;0,1+MAX(W498:W$2005),0),0)</f>
        <v>0</v>
      </c>
      <c r="X497" s="1">
        <f>IF($O497="include",IF(AL497&gt;0,1+MAX(X498:X$2005),0),0)</f>
        <v>0</v>
      </c>
      <c r="Y497" s="22" t="str">
        <f t="shared" si="126"/>
        <v xml:space="preserve">1 - </v>
      </c>
      <c r="AA497" s="42"/>
      <c r="AB497" s="43"/>
      <c r="AC497" s="43"/>
      <c r="AD497" s="44"/>
      <c r="AE497" s="11">
        <f t="shared" si="127"/>
        <v>0</v>
      </c>
      <c r="AF497" s="41"/>
      <c r="AG497" s="41"/>
      <c r="AH497" s="41"/>
      <c r="AI497" s="41"/>
      <c r="AJ497" s="41"/>
      <c r="AK497" s="41"/>
      <c r="AL497" s="41"/>
      <c r="BA497" s="1">
        <f t="shared" si="128"/>
        <v>0</v>
      </c>
      <c r="BB497" s="1">
        <f t="shared" si="129"/>
        <v>0</v>
      </c>
      <c r="BC497" s="1" t="str">
        <f t="shared" si="130"/>
        <v>No</v>
      </c>
      <c r="BD497" s="1">
        <f t="shared" si="131"/>
        <v>0</v>
      </c>
      <c r="BE497" s="1">
        <f t="shared" si="132"/>
        <v>0</v>
      </c>
      <c r="BF497" s="1">
        <f t="shared" si="133"/>
        <v>0</v>
      </c>
      <c r="BG497" s="1">
        <v>493</v>
      </c>
      <c r="BH497" s="1" t="e">
        <f t="shared" si="134"/>
        <v>#N/A</v>
      </c>
      <c r="BI497" s="1">
        <f t="shared" si="136"/>
        <v>2</v>
      </c>
      <c r="BJ497" s="1" t="e">
        <f t="shared" si="135"/>
        <v>#N/A</v>
      </c>
    </row>
    <row r="498" spans="1:62" x14ac:dyDescent="0.25">
      <c r="A498" s="1">
        <f t="shared" si="122"/>
        <v>1</v>
      </c>
      <c r="B498" s="1">
        <f>IF(YEAR(AD498)=$B$3,YEAR('Apartment Expenses'!AD498)&amp;" - "&amp;'Apartment Expenses'!AC498,0)</f>
        <v>0</v>
      </c>
      <c r="C498" s="1">
        <f t="shared" si="123"/>
        <v>0</v>
      </c>
      <c r="E498" s="1">
        <v>494</v>
      </c>
      <c r="F498" s="1">
        <f t="shared" si="124"/>
        <v>1</v>
      </c>
      <c r="G498" s="1">
        <f t="shared" si="120"/>
        <v>0</v>
      </c>
      <c r="H498" s="1">
        <f t="shared" si="121"/>
        <v>0</v>
      </c>
      <c r="J498" s="1" t="str">
        <f t="shared" si="125"/>
        <v>1900</v>
      </c>
      <c r="M498" s="1">
        <f>HLOOKUP('Expense History'!$AD$3,$P$4:$X$2004,ROW('Apartment Expenses'!L498)-3,0)</f>
        <v>0</v>
      </c>
      <c r="N498" s="1">
        <f>IF('Expense History'!$AD$3=Data!$G$4,'Apartment Expenses'!AE498,HLOOKUP('Expense History'!$AD$3,'Apartment Expenses'!$AE$4:$AL$2004,(ROW('Apartment Expenses'!M498)-3)))</f>
        <v>0</v>
      </c>
      <c r="O498" s="1" t="str">
        <f>IF($O$2="ALL",IF(VLOOKUP(AA498,'Expense History'!$AA$6:$AB$36,2,0)="x","include",0),IF(AND(VLOOKUP(AA498,'Expense History'!$AA$6:$AB$36,2,0)="x",AC498=$O$2),"include",0))</f>
        <v>include</v>
      </c>
      <c r="P498" s="1">
        <f>IF(O498="include",IF(AE498&gt;0,1+MAX(P499:P$2005),0),0)</f>
        <v>0</v>
      </c>
      <c r="Q498" s="1">
        <f>IF(AND(ISBLANK(AA497),AE497=0),0,(IF(MAX(Q499:Q$2005)&gt;0,0,ROW(R498))))</f>
        <v>0</v>
      </c>
      <c r="R498" s="1">
        <f>IF($O498="include",IF(AF498&gt;0,1+MAX(R499:R$2005),0),0)</f>
        <v>0</v>
      </c>
      <c r="S498" s="1">
        <f>IF($O498="include",IF(AG498&gt;0,1+MAX(S499:S$2005),0),0)</f>
        <v>0</v>
      </c>
      <c r="T498" s="1">
        <f>IF($O498="include",IF(AH498&gt;0,1+MAX(T499:T$2005),0),0)</f>
        <v>0</v>
      </c>
      <c r="U498" s="1">
        <f>IF($O498="include",IF(AI498&gt;0,1+MAX(U499:U$2005),0),0)</f>
        <v>0</v>
      </c>
      <c r="V498" s="1">
        <f>IF($O498="include",IF(AJ498&gt;0,1+MAX(V499:V$2005),0),0)</f>
        <v>0</v>
      </c>
      <c r="W498" s="1">
        <f>IF($O498="include",IF(AK498&gt;0,1+MAX(W499:W$2005),0),0)</f>
        <v>0</v>
      </c>
      <c r="X498" s="1">
        <f>IF($O498="include",IF(AL498&gt;0,1+MAX(X499:X$2005),0),0)</f>
        <v>0</v>
      </c>
      <c r="Y498" s="22" t="str">
        <f t="shared" si="126"/>
        <v xml:space="preserve">1 - </v>
      </c>
      <c r="AA498" s="42"/>
      <c r="AB498" s="43"/>
      <c r="AC498" s="43"/>
      <c r="AD498" s="44"/>
      <c r="AE498" s="11">
        <f t="shared" si="127"/>
        <v>0</v>
      </c>
      <c r="AF498" s="41"/>
      <c r="AG498" s="41"/>
      <c r="AH498" s="41"/>
      <c r="AI498" s="41"/>
      <c r="AJ498" s="41"/>
      <c r="AK498" s="41"/>
      <c r="AL498" s="41"/>
      <c r="BA498" s="1">
        <f t="shared" si="128"/>
        <v>0</v>
      </c>
      <c r="BB498" s="1">
        <f t="shared" si="129"/>
        <v>0</v>
      </c>
      <c r="BC498" s="1" t="str">
        <f t="shared" si="130"/>
        <v>No</v>
      </c>
      <c r="BD498" s="1">
        <f t="shared" si="131"/>
        <v>0</v>
      </c>
      <c r="BE498" s="1">
        <f t="shared" si="132"/>
        <v>0</v>
      </c>
      <c r="BF498" s="1">
        <f t="shared" si="133"/>
        <v>0</v>
      </c>
      <c r="BG498" s="1">
        <v>494</v>
      </c>
      <c r="BH498" s="1" t="e">
        <f t="shared" si="134"/>
        <v>#N/A</v>
      </c>
      <c r="BI498" s="1">
        <f t="shared" si="136"/>
        <v>2</v>
      </c>
      <c r="BJ498" s="1" t="e">
        <f t="shared" si="135"/>
        <v>#N/A</v>
      </c>
    </row>
    <row r="499" spans="1:62" x14ac:dyDescent="0.25">
      <c r="A499" s="1">
        <f t="shared" si="122"/>
        <v>1</v>
      </c>
      <c r="B499" s="1">
        <f>IF(YEAR(AD499)=$B$3,YEAR('Apartment Expenses'!AD499)&amp;" - "&amp;'Apartment Expenses'!AC499,0)</f>
        <v>0</v>
      </c>
      <c r="C499" s="1">
        <f t="shared" si="123"/>
        <v>0</v>
      </c>
      <c r="E499" s="1">
        <v>495</v>
      </c>
      <c r="F499" s="1">
        <f t="shared" si="124"/>
        <v>1</v>
      </c>
      <c r="G499" s="1">
        <f t="shared" si="120"/>
        <v>0</v>
      </c>
      <c r="H499" s="1">
        <f t="shared" si="121"/>
        <v>0</v>
      </c>
      <c r="J499" s="1" t="str">
        <f t="shared" si="125"/>
        <v>1900</v>
      </c>
      <c r="M499" s="1">
        <f>HLOOKUP('Expense History'!$AD$3,$P$4:$X$2004,ROW('Apartment Expenses'!L499)-3,0)</f>
        <v>0</v>
      </c>
      <c r="N499" s="1">
        <f>IF('Expense History'!$AD$3=Data!$G$4,'Apartment Expenses'!AE499,HLOOKUP('Expense History'!$AD$3,'Apartment Expenses'!$AE$4:$AL$2004,(ROW('Apartment Expenses'!M499)-3)))</f>
        <v>0</v>
      </c>
      <c r="O499" s="1" t="str">
        <f>IF($O$2="ALL",IF(VLOOKUP(AA499,'Expense History'!$AA$6:$AB$36,2,0)="x","include",0),IF(AND(VLOOKUP(AA499,'Expense History'!$AA$6:$AB$36,2,0)="x",AC499=$O$2),"include",0))</f>
        <v>include</v>
      </c>
      <c r="P499" s="1">
        <f>IF(O499="include",IF(AE499&gt;0,1+MAX(P500:P$2005),0),0)</f>
        <v>0</v>
      </c>
      <c r="Q499" s="1">
        <f>IF(AND(ISBLANK(AA498),AE498=0),0,(IF(MAX(Q500:Q$2005)&gt;0,0,ROW(R499))))</f>
        <v>0</v>
      </c>
      <c r="R499" s="1">
        <f>IF($O499="include",IF(AF499&gt;0,1+MAX(R500:R$2005),0),0)</f>
        <v>0</v>
      </c>
      <c r="S499" s="1">
        <f>IF($O499="include",IF(AG499&gt;0,1+MAX(S500:S$2005),0),0)</f>
        <v>0</v>
      </c>
      <c r="T499" s="1">
        <f>IF($O499="include",IF(AH499&gt;0,1+MAX(T500:T$2005),0),0)</f>
        <v>0</v>
      </c>
      <c r="U499" s="1">
        <f>IF($O499="include",IF(AI499&gt;0,1+MAX(U500:U$2005),0),0)</f>
        <v>0</v>
      </c>
      <c r="V499" s="1">
        <f>IF($O499="include",IF(AJ499&gt;0,1+MAX(V500:V$2005),0),0)</f>
        <v>0</v>
      </c>
      <c r="W499" s="1">
        <f>IF($O499="include",IF(AK499&gt;0,1+MAX(W500:W$2005),0),0)</f>
        <v>0</v>
      </c>
      <c r="X499" s="1">
        <f>IF($O499="include",IF(AL499&gt;0,1+MAX(X500:X$2005),0),0)</f>
        <v>0</v>
      </c>
      <c r="Y499" s="22" t="str">
        <f t="shared" si="126"/>
        <v xml:space="preserve">1 - </v>
      </c>
      <c r="AA499" s="42"/>
      <c r="AB499" s="43"/>
      <c r="AC499" s="43"/>
      <c r="AD499" s="44"/>
      <c r="AE499" s="11">
        <f t="shared" si="127"/>
        <v>0</v>
      </c>
      <c r="AF499" s="41"/>
      <c r="AG499" s="41"/>
      <c r="AH499" s="41"/>
      <c r="AI499" s="41"/>
      <c r="AJ499" s="41"/>
      <c r="AK499" s="41"/>
      <c r="AL499" s="41"/>
      <c r="BA499" s="1">
        <f t="shared" si="128"/>
        <v>0</v>
      </c>
      <c r="BB499" s="1">
        <f t="shared" si="129"/>
        <v>0</v>
      </c>
      <c r="BC499" s="1" t="str">
        <f t="shared" si="130"/>
        <v>No</v>
      </c>
      <c r="BD499" s="1">
        <f t="shared" si="131"/>
        <v>0</v>
      </c>
      <c r="BE499" s="1">
        <f t="shared" si="132"/>
        <v>0</v>
      </c>
      <c r="BF499" s="1">
        <f t="shared" si="133"/>
        <v>0</v>
      </c>
      <c r="BG499" s="1">
        <v>495</v>
      </c>
      <c r="BH499" s="1" t="e">
        <f t="shared" si="134"/>
        <v>#N/A</v>
      </c>
      <c r="BI499" s="1">
        <f t="shared" si="136"/>
        <v>2</v>
      </c>
      <c r="BJ499" s="1" t="e">
        <f t="shared" si="135"/>
        <v>#N/A</v>
      </c>
    </row>
    <row r="500" spans="1:62" x14ac:dyDescent="0.25">
      <c r="A500" s="1">
        <f t="shared" si="122"/>
        <v>1</v>
      </c>
      <c r="B500" s="1">
        <f>IF(YEAR(AD500)=$B$3,YEAR('Apartment Expenses'!AD500)&amp;" - "&amp;'Apartment Expenses'!AC500,0)</f>
        <v>0</v>
      </c>
      <c r="C500" s="1">
        <f t="shared" si="123"/>
        <v>0</v>
      </c>
      <c r="E500" s="1">
        <v>496</v>
      </c>
      <c r="F500" s="1">
        <f t="shared" si="124"/>
        <v>1</v>
      </c>
      <c r="G500" s="1">
        <f t="shared" si="120"/>
        <v>0</v>
      </c>
      <c r="H500" s="1">
        <f t="shared" si="121"/>
        <v>0</v>
      </c>
      <c r="J500" s="1" t="str">
        <f t="shared" si="125"/>
        <v>1900</v>
      </c>
      <c r="M500" s="1">
        <f>HLOOKUP('Expense History'!$AD$3,$P$4:$X$2004,ROW('Apartment Expenses'!L500)-3,0)</f>
        <v>0</v>
      </c>
      <c r="N500" s="1">
        <f>IF('Expense History'!$AD$3=Data!$G$4,'Apartment Expenses'!AE500,HLOOKUP('Expense History'!$AD$3,'Apartment Expenses'!$AE$4:$AL$2004,(ROW('Apartment Expenses'!M500)-3)))</f>
        <v>0</v>
      </c>
      <c r="O500" s="1" t="str">
        <f>IF($O$2="ALL",IF(VLOOKUP(AA500,'Expense History'!$AA$6:$AB$36,2,0)="x","include",0),IF(AND(VLOOKUP(AA500,'Expense History'!$AA$6:$AB$36,2,0)="x",AC500=$O$2),"include",0))</f>
        <v>include</v>
      </c>
      <c r="P500" s="1">
        <f>IF(O500="include",IF(AE500&gt;0,1+MAX(P501:P$2005),0),0)</f>
        <v>0</v>
      </c>
      <c r="Q500" s="1">
        <f>IF(AND(ISBLANK(AA499),AE499=0),0,(IF(MAX(Q501:Q$2005)&gt;0,0,ROW(R500))))</f>
        <v>0</v>
      </c>
      <c r="R500" s="1">
        <f>IF($O500="include",IF(AF500&gt;0,1+MAX(R501:R$2005),0),0)</f>
        <v>0</v>
      </c>
      <c r="S500" s="1">
        <f>IF($O500="include",IF(AG500&gt;0,1+MAX(S501:S$2005),0),0)</f>
        <v>0</v>
      </c>
      <c r="T500" s="1">
        <f>IF($O500="include",IF(AH500&gt;0,1+MAX(T501:T$2005),0),0)</f>
        <v>0</v>
      </c>
      <c r="U500" s="1">
        <f>IF($O500="include",IF(AI500&gt;0,1+MAX(U501:U$2005),0),0)</f>
        <v>0</v>
      </c>
      <c r="V500" s="1">
        <f>IF($O500="include",IF(AJ500&gt;0,1+MAX(V501:V$2005),0),0)</f>
        <v>0</v>
      </c>
      <c r="W500" s="1">
        <f>IF($O500="include",IF(AK500&gt;0,1+MAX(W501:W$2005),0),0)</f>
        <v>0</v>
      </c>
      <c r="X500" s="1">
        <f>IF($O500="include",IF(AL500&gt;0,1+MAX(X501:X$2005),0),0)</f>
        <v>0</v>
      </c>
      <c r="Y500" s="22" t="str">
        <f t="shared" si="126"/>
        <v xml:space="preserve">1 - </v>
      </c>
      <c r="AA500" s="42"/>
      <c r="AB500" s="43"/>
      <c r="AC500" s="43"/>
      <c r="AD500" s="44"/>
      <c r="AE500" s="11">
        <f t="shared" si="127"/>
        <v>0</v>
      </c>
      <c r="AF500" s="41"/>
      <c r="AG500" s="41"/>
      <c r="AH500" s="41"/>
      <c r="AI500" s="41"/>
      <c r="AJ500" s="41"/>
      <c r="AK500" s="41"/>
      <c r="AL500" s="41"/>
      <c r="BA500" s="1">
        <f t="shared" si="128"/>
        <v>0</v>
      </c>
      <c r="BB500" s="1">
        <f t="shared" si="129"/>
        <v>0</v>
      </c>
      <c r="BC500" s="1" t="str">
        <f t="shared" si="130"/>
        <v>No</v>
      </c>
      <c r="BD500" s="1">
        <f t="shared" si="131"/>
        <v>0</v>
      </c>
      <c r="BE500" s="1">
        <f t="shared" si="132"/>
        <v>0</v>
      </c>
      <c r="BF500" s="1">
        <f t="shared" si="133"/>
        <v>0</v>
      </c>
      <c r="BG500" s="1">
        <v>496</v>
      </c>
      <c r="BH500" s="1" t="e">
        <f t="shared" si="134"/>
        <v>#N/A</v>
      </c>
      <c r="BI500" s="1">
        <f t="shared" si="136"/>
        <v>2</v>
      </c>
      <c r="BJ500" s="1" t="e">
        <f t="shared" si="135"/>
        <v>#N/A</v>
      </c>
    </row>
    <row r="501" spans="1:62" x14ac:dyDescent="0.25">
      <c r="A501" s="1">
        <f t="shared" si="122"/>
        <v>1</v>
      </c>
      <c r="B501" s="1">
        <f>IF(YEAR(AD501)=$B$3,YEAR('Apartment Expenses'!AD501)&amp;" - "&amp;'Apartment Expenses'!AC501,0)</f>
        <v>0</v>
      </c>
      <c r="C501" s="1">
        <f t="shared" si="123"/>
        <v>0</v>
      </c>
      <c r="E501" s="1">
        <v>497</v>
      </c>
      <c r="F501" s="1">
        <f t="shared" si="124"/>
        <v>1</v>
      </c>
      <c r="G501" s="1">
        <f t="shared" si="120"/>
        <v>0</v>
      </c>
      <c r="H501" s="1">
        <f t="shared" si="121"/>
        <v>0</v>
      </c>
      <c r="J501" s="1" t="str">
        <f t="shared" si="125"/>
        <v>1900</v>
      </c>
      <c r="M501" s="1">
        <f>HLOOKUP('Expense History'!$AD$3,$P$4:$X$2004,ROW('Apartment Expenses'!L501)-3,0)</f>
        <v>0</v>
      </c>
      <c r="N501" s="1">
        <f>IF('Expense History'!$AD$3=Data!$G$4,'Apartment Expenses'!AE501,HLOOKUP('Expense History'!$AD$3,'Apartment Expenses'!$AE$4:$AL$2004,(ROW('Apartment Expenses'!M501)-3)))</f>
        <v>0</v>
      </c>
      <c r="O501" s="1" t="str">
        <f>IF($O$2="ALL",IF(VLOOKUP(AA501,'Expense History'!$AA$6:$AB$36,2,0)="x","include",0),IF(AND(VLOOKUP(AA501,'Expense History'!$AA$6:$AB$36,2,0)="x",AC501=$O$2),"include",0))</f>
        <v>include</v>
      </c>
      <c r="P501" s="1">
        <f>IF(O501="include",IF(AE501&gt;0,1+MAX(P502:P$2005),0),0)</f>
        <v>0</v>
      </c>
      <c r="Q501" s="1">
        <f>IF(AND(ISBLANK(AA500),AE500=0),0,(IF(MAX(Q502:Q$2005)&gt;0,0,ROW(R501))))</f>
        <v>0</v>
      </c>
      <c r="R501" s="1">
        <f>IF($O501="include",IF(AF501&gt;0,1+MAX(R502:R$2005),0),0)</f>
        <v>0</v>
      </c>
      <c r="S501" s="1">
        <f>IF($O501="include",IF(AG501&gt;0,1+MAX(S502:S$2005),0),0)</f>
        <v>0</v>
      </c>
      <c r="T501" s="1">
        <f>IF($O501="include",IF(AH501&gt;0,1+MAX(T502:T$2005),0),0)</f>
        <v>0</v>
      </c>
      <c r="U501" s="1">
        <f>IF($O501="include",IF(AI501&gt;0,1+MAX(U502:U$2005),0),0)</f>
        <v>0</v>
      </c>
      <c r="V501" s="1">
        <f>IF($O501="include",IF(AJ501&gt;0,1+MAX(V502:V$2005),0),0)</f>
        <v>0</v>
      </c>
      <c r="W501" s="1">
        <f>IF($O501="include",IF(AK501&gt;0,1+MAX(W502:W$2005),0),0)</f>
        <v>0</v>
      </c>
      <c r="X501" s="1">
        <f>IF($O501="include",IF(AL501&gt;0,1+MAX(X502:X$2005),0),0)</f>
        <v>0</v>
      </c>
      <c r="Y501" s="22" t="str">
        <f t="shared" si="126"/>
        <v xml:space="preserve">1 - </v>
      </c>
      <c r="AA501" s="42"/>
      <c r="AB501" s="43"/>
      <c r="AC501" s="43"/>
      <c r="AD501" s="44"/>
      <c r="AE501" s="11">
        <f t="shared" si="127"/>
        <v>0</v>
      </c>
      <c r="AF501" s="41"/>
      <c r="AG501" s="41"/>
      <c r="AH501" s="41"/>
      <c r="AI501" s="41"/>
      <c r="AJ501" s="41"/>
      <c r="AK501" s="41"/>
      <c r="AL501" s="41"/>
      <c r="BA501" s="1">
        <f t="shared" si="128"/>
        <v>0</v>
      </c>
      <c r="BB501" s="1">
        <f t="shared" si="129"/>
        <v>0</v>
      </c>
      <c r="BC501" s="1" t="str">
        <f t="shared" si="130"/>
        <v>No</v>
      </c>
      <c r="BD501" s="1">
        <f t="shared" si="131"/>
        <v>0</v>
      </c>
      <c r="BE501" s="1">
        <f t="shared" si="132"/>
        <v>0</v>
      </c>
      <c r="BF501" s="1">
        <f t="shared" si="133"/>
        <v>0</v>
      </c>
      <c r="BG501" s="1">
        <v>497</v>
      </c>
      <c r="BH501" s="1" t="e">
        <f t="shared" si="134"/>
        <v>#N/A</v>
      </c>
      <c r="BI501" s="1">
        <f t="shared" si="136"/>
        <v>2</v>
      </c>
      <c r="BJ501" s="1" t="e">
        <f t="shared" si="135"/>
        <v>#N/A</v>
      </c>
    </row>
    <row r="502" spans="1:62" x14ac:dyDescent="0.25">
      <c r="A502" s="1">
        <f t="shared" si="122"/>
        <v>1</v>
      </c>
      <c r="B502" s="1">
        <f>IF(YEAR(AD502)=$B$3,YEAR('Apartment Expenses'!AD502)&amp;" - "&amp;'Apartment Expenses'!AC502,0)</f>
        <v>0</v>
      </c>
      <c r="C502" s="1">
        <f t="shared" si="123"/>
        <v>0</v>
      </c>
      <c r="E502" s="1">
        <v>498</v>
      </c>
      <c r="F502" s="1">
        <f t="shared" si="124"/>
        <v>1</v>
      </c>
      <c r="G502" s="1">
        <f t="shared" si="120"/>
        <v>0</v>
      </c>
      <c r="H502" s="1">
        <f t="shared" si="121"/>
        <v>0</v>
      </c>
      <c r="J502" s="1" t="str">
        <f t="shared" si="125"/>
        <v>1900</v>
      </c>
      <c r="M502" s="1">
        <f>HLOOKUP('Expense History'!$AD$3,$P$4:$X$2004,ROW('Apartment Expenses'!L502)-3,0)</f>
        <v>0</v>
      </c>
      <c r="N502" s="1">
        <f>IF('Expense History'!$AD$3=Data!$G$4,'Apartment Expenses'!AE502,HLOOKUP('Expense History'!$AD$3,'Apartment Expenses'!$AE$4:$AL$2004,(ROW('Apartment Expenses'!M502)-3)))</f>
        <v>0</v>
      </c>
      <c r="O502" s="1" t="str">
        <f>IF($O$2="ALL",IF(VLOOKUP(AA502,'Expense History'!$AA$6:$AB$36,2,0)="x","include",0),IF(AND(VLOOKUP(AA502,'Expense History'!$AA$6:$AB$36,2,0)="x",AC502=$O$2),"include",0))</f>
        <v>include</v>
      </c>
      <c r="P502" s="1">
        <f>IF(O502="include",IF(AE502&gt;0,1+MAX(P503:P$2005),0),0)</f>
        <v>0</v>
      </c>
      <c r="Q502" s="1">
        <f>IF(AND(ISBLANK(AA501),AE501=0),0,(IF(MAX(Q503:Q$2005)&gt;0,0,ROW(R502))))</f>
        <v>0</v>
      </c>
      <c r="R502" s="1">
        <f>IF($O502="include",IF(AF502&gt;0,1+MAX(R503:R$2005),0),0)</f>
        <v>0</v>
      </c>
      <c r="S502" s="1">
        <f>IF($O502="include",IF(AG502&gt;0,1+MAX(S503:S$2005),0),0)</f>
        <v>0</v>
      </c>
      <c r="T502" s="1">
        <f>IF($O502="include",IF(AH502&gt;0,1+MAX(T503:T$2005),0),0)</f>
        <v>0</v>
      </c>
      <c r="U502" s="1">
        <f>IF($O502="include",IF(AI502&gt;0,1+MAX(U503:U$2005),0),0)</f>
        <v>0</v>
      </c>
      <c r="V502" s="1">
        <f>IF($O502="include",IF(AJ502&gt;0,1+MAX(V503:V$2005),0),0)</f>
        <v>0</v>
      </c>
      <c r="W502" s="1">
        <f>IF($O502="include",IF(AK502&gt;0,1+MAX(W503:W$2005),0),0)</f>
        <v>0</v>
      </c>
      <c r="X502" s="1">
        <f>IF($O502="include",IF(AL502&gt;0,1+MAX(X503:X$2005),0),0)</f>
        <v>0</v>
      </c>
      <c r="Y502" s="22" t="str">
        <f t="shared" si="126"/>
        <v xml:space="preserve">1 - </v>
      </c>
      <c r="AA502" s="42"/>
      <c r="AB502" s="43"/>
      <c r="AC502" s="43"/>
      <c r="AD502" s="44"/>
      <c r="AE502" s="11">
        <f t="shared" si="127"/>
        <v>0</v>
      </c>
      <c r="AF502" s="41"/>
      <c r="AG502" s="41"/>
      <c r="AH502" s="41"/>
      <c r="AI502" s="41"/>
      <c r="AJ502" s="41"/>
      <c r="AK502" s="41"/>
      <c r="AL502" s="41"/>
      <c r="BA502" s="1">
        <f t="shared" si="128"/>
        <v>0</v>
      </c>
      <c r="BB502" s="1">
        <f t="shared" si="129"/>
        <v>0</v>
      </c>
      <c r="BC502" s="1" t="str">
        <f t="shared" si="130"/>
        <v>No</v>
      </c>
      <c r="BD502" s="1">
        <f t="shared" si="131"/>
        <v>0</v>
      </c>
      <c r="BE502" s="1">
        <f t="shared" si="132"/>
        <v>0</v>
      </c>
      <c r="BF502" s="1">
        <f t="shared" si="133"/>
        <v>0</v>
      </c>
      <c r="BG502" s="1">
        <v>498</v>
      </c>
      <c r="BH502" s="1" t="e">
        <f t="shared" si="134"/>
        <v>#N/A</v>
      </c>
      <c r="BI502" s="1">
        <f t="shared" si="136"/>
        <v>2</v>
      </c>
      <c r="BJ502" s="1" t="e">
        <f t="shared" si="135"/>
        <v>#N/A</v>
      </c>
    </row>
    <row r="503" spans="1:62" x14ac:dyDescent="0.25">
      <c r="A503" s="1">
        <f t="shared" si="122"/>
        <v>1</v>
      </c>
      <c r="B503" s="1">
        <f>IF(YEAR(AD503)=$B$3,YEAR('Apartment Expenses'!AD503)&amp;" - "&amp;'Apartment Expenses'!AC503,0)</f>
        <v>0</v>
      </c>
      <c r="C503" s="1">
        <f t="shared" si="123"/>
        <v>0</v>
      </c>
      <c r="E503" s="1">
        <v>499</v>
      </c>
      <c r="F503" s="1">
        <f t="shared" si="124"/>
        <v>1</v>
      </c>
      <c r="G503" s="1">
        <f t="shared" si="120"/>
        <v>0</v>
      </c>
      <c r="H503" s="1">
        <f t="shared" si="121"/>
        <v>0</v>
      </c>
      <c r="J503" s="1" t="str">
        <f t="shared" si="125"/>
        <v>1900</v>
      </c>
      <c r="M503" s="1">
        <f>HLOOKUP('Expense History'!$AD$3,$P$4:$X$2004,ROW('Apartment Expenses'!L503)-3,0)</f>
        <v>0</v>
      </c>
      <c r="N503" s="1">
        <f>IF('Expense History'!$AD$3=Data!$G$4,'Apartment Expenses'!AE503,HLOOKUP('Expense History'!$AD$3,'Apartment Expenses'!$AE$4:$AL$2004,(ROW('Apartment Expenses'!M503)-3)))</f>
        <v>0</v>
      </c>
      <c r="O503" s="1" t="str">
        <f>IF($O$2="ALL",IF(VLOOKUP(AA503,'Expense History'!$AA$6:$AB$36,2,0)="x","include",0),IF(AND(VLOOKUP(AA503,'Expense History'!$AA$6:$AB$36,2,0)="x",AC503=$O$2),"include",0))</f>
        <v>include</v>
      </c>
      <c r="P503" s="1">
        <f>IF(O503="include",IF(AE503&gt;0,1+MAX(P504:P$2005),0),0)</f>
        <v>0</v>
      </c>
      <c r="Q503" s="1">
        <f>IF(AND(ISBLANK(AA502),AE502=0),0,(IF(MAX(Q504:Q$2005)&gt;0,0,ROW(R503))))</f>
        <v>0</v>
      </c>
      <c r="R503" s="1">
        <f>IF($O503="include",IF(AF503&gt;0,1+MAX(R504:R$2005),0),0)</f>
        <v>0</v>
      </c>
      <c r="S503" s="1">
        <f>IF($O503="include",IF(AG503&gt;0,1+MAX(S504:S$2005),0),0)</f>
        <v>0</v>
      </c>
      <c r="T503" s="1">
        <f>IF($O503="include",IF(AH503&gt;0,1+MAX(T504:T$2005),0),0)</f>
        <v>0</v>
      </c>
      <c r="U503" s="1">
        <f>IF($O503="include",IF(AI503&gt;0,1+MAX(U504:U$2005),0),0)</f>
        <v>0</v>
      </c>
      <c r="V503" s="1">
        <f>IF($O503="include",IF(AJ503&gt;0,1+MAX(V504:V$2005),0),0)</f>
        <v>0</v>
      </c>
      <c r="W503" s="1">
        <f>IF($O503="include",IF(AK503&gt;0,1+MAX(W504:W$2005),0),0)</f>
        <v>0</v>
      </c>
      <c r="X503" s="1">
        <f>IF($O503="include",IF(AL503&gt;0,1+MAX(X504:X$2005),0),0)</f>
        <v>0</v>
      </c>
      <c r="Y503" s="22" t="str">
        <f t="shared" si="126"/>
        <v xml:space="preserve">1 - </v>
      </c>
      <c r="AA503" s="42"/>
      <c r="AB503" s="43"/>
      <c r="AC503" s="43"/>
      <c r="AD503" s="44"/>
      <c r="AE503" s="11">
        <f t="shared" si="127"/>
        <v>0</v>
      </c>
      <c r="AF503" s="41"/>
      <c r="AG503" s="41"/>
      <c r="AH503" s="41"/>
      <c r="AI503" s="41"/>
      <c r="AJ503" s="41"/>
      <c r="AK503" s="41"/>
      <c r="AL503" s="41"/>
      <c r="BA503" s="1">
        <f t="shared" si="128"/>
        <v>0</v>
      </c>
      <c r="BB503" s="1">
        <f t="shared" si="129"/>
        <v>0</v>
      </c>
      <c r="BC503" s="1" t="str">
        <f t="shared" si="130"/>
        <v>No</v>
      </c>
      <c r="BD503" s="1">
        <f t="shared" si="131"/>
        <v>0</v>
      </c>
      <c r="BE503" s="1">
        <f t="shared" si="132"/>
        <v>0</v>
      </c>
      <c r="BF503" s="1">
        <f t="shared" si="133"/>
        <v>0</v>
      </c>
      <c r="BG503" s="1">
        <v>499</v>
      </c>
      <c r="BH503" s="1" t="e">
        <f t="shared" si="134"/>
        <v>#N/A</v>
      </c>
      <c r="BI503" s="1">
        <f t="shared" si="136"/>
        <v>2</v>
      </c>
      <c r="BJ503" s="1" t="e">
        <f t="shared" si="135"/>
        <v>#N/A</v>
      </c>
    </row>
    <row r="504" spans="1:62" x14ac:dyDescent="0.25">
      <c r="A504" s="1">
        <f t="shared" si="122"/>
        <v>1</v>
      </c>
      <c r="B504" s="1">
        <f>IF(YEAR(AD504)=$B$3,YEAR('Apartment Expenses'!AD504)&amp;" - "&amp;'Apartment Expenses'!AC504,0)</f>
        <v>0</v>
      </c>
      <c r="C504" s="1">
        <f t="shared" si="123"/>
        <v>0</v>
      </c>
      <c r="E504" s="1">
        <v>500</v>
      </c>
      <c r="F504" s="1">
        <f t="shared" si="124"/>
        <v>1</v>
      </c>
      <c r="G504" s="1">
        <f t="shared" si="120"/>
        <v>0</v>
      </c>
      <c r="H504" s="1">
        <f t="shared" si="121"/>
        <v>0</v>
      </c>
      <c r="J504" s="1" t="str">
        <f t="shared" si="125"/>
        <v>1900</v>
      </c>
      <c r="M504" s="1">
        <f>HLOOKUP('Expense History'!$AD$3,$P$4:$X$2004,ROW('Apartment Expenses'!L504)-3,0)</f>
        <v>0</v>
      </c>
      <c r="N504" s="1">
        <f>IF('Expense History'!$AD$3=Data!$G$4,'Apartment Expenses'!AE504,HLOOKUP('Expense History'!$AD$3,'Apartment Expenses'!$AE$4:$AL$2004,(ROW('Apartment Expenses'!M504)-3)))</f>
        <v>0</v>
      </c>
      <c r="O504" s="1" t="str">
        <f>IF($O$2="ALL",IF(VLOOKUP(AA504,'Expense History'!$AA$6:$AB$36,2,0)="x","include",0),IF(AND(VLOOKUP(AA504,'Expense History'!$AA$6:$AB$36,2,0)="x",AC504=$O$2),"include",0))</f>
        <v>include</v>
      </c>
      <c r="P504" s="1">
        <f>IF(O504="include",IF(AE504&gt;0,1+MAX(P505:P$2005),0),0)</f>
        <v>0</v>
      </c>
      <c r="Q504" s="1">
        <f>IF(AND(ISBLANK(AA503),AE503=0),0,(IF(MAX(Q505:Q$2005)&gt;0,0,ROW(R504))))</f>
        <v>0</v>
      </c>
      <c r="R504" s="1">
        <f>IF($O504="include",IF(AF504&gt;0,1+MAX(R505:R$2005),0),0)</f>
        <v>0</v>
      </c>
      <c r="S504" s="1">
        <f>IF($O504="include",IF(AG504&gt;0,1+MAX(S505:S$2005),0),0)</f>
        <v>0</v>
      </c>
      <c r="T504" s="1">
        <f>IF($O504="include",IF(AH504&gt;0,1+MAX(T505:T$2005),0),0)</f>
        <v>0</v>
      </c>
      <c r="U504" s="1">
        <f>IF($O504="include",IF(AI504&gt;0,1+MAX(U505:U$2005),0),0)</f>
        <v>0</v>
      </c>
      <c r="V504" s="1">
        <f>IF($O504="include",IF(AJ504&gt;0,1+MAX(V505:V$2005),0),0)</f>
        <v>0</v>
      </c>
      <c r="W504" s="1">
        <f>IF($O504="include",IF(AK504&gt;0,1+MAX(W505:W$2005),0),0)</f>
        <v>0</v>
      </c>
      <c r="X504" s="1">
        <f>IF($O504="include",IF(AL504&gt;0,1+MAX(X505:X$2005),0),0)</f>
        <v>0</v>
      </c>
      <c r="Y504" s="22" t="str">
        <f t="shared" si="126"/>
        <v xml:space="preserve">1 - </v>
      </c>
      <c r="AA504" s="42"/>
      <c r="AB504" s="43"/>
      <c r="AC504" s="43"/>
      <c r="AD504" s="44"/>
      <c r="AE504" s="11">
        <f t="shared" si="127"/>
        <v>0</v>
      </c>
      <c r="AF504" s="41"/>
      <c r="AG504" s="41"/>
      <c r="AH504" s="41"/>
      <c r="AI504" s="41"/>
      <c r="AJ504" s="41"/>
      <c r="AK504" s="41"/>
      <c r="AL504" s="41"/>
      <c r="BA504" s="1">
        <f t="shared" si="128"/>
        <v>0</v>
      </c>
      <c r="BB504" s="1">
        <f t="shared" si="129"/>
        <v>0</v>
      </c>
      <c r="BC504" s="1" t="str">
        <f t="shared" si="130"/>
        <v>No</v>
      </c>
      <c r="BD504" s="1">
        <f t="shared" si="131"/>
        <v>0</v>
      </c>
      <c r="BE504" s="1">
        <f t="shared" si="132"/>
        <v>0</v>
      </c>
      <c r="BF504" s="1">
        <f t="shared" si="133"/>
        <v>0</v>
      </c>
      <c r="BG504" s="1">
        <v>500</v>
      </c>
      <c r="BH504" s="1" t="e">
        <f t="shared" si="134"/>
        <v>#N/A</v>
      </c>
      <c r="BI504" s="1">
        <f t="shared" si="136"/>
        <v>2</v>
      </c>
      <c r="BJ504" s="1" t="e">
        <f t="shared" si="135"/>
        <v>#N/A</v>
      </c>
    </row>
    <row r="505" spans="1:62" x14ac:dyDescent="0.25">
      <c r="A505" s="1">
        <f t="shared" si="122"/>
        <v>1</v>
      </c>
      <c r="B505" s="1">
        <f>IF(YEAR(AD505)=$B$3,YEAR('Apartment Expenses'!AD505)&amp;" - "&amp;'Apartment Expenses'!AC505,0)</f>
        <v>0</v>
      </c>
      <c r="C505" s="1">
        <f t="shared" si="123"/>
        <v>0</v>
      </c>
      <c r="E505" s="1">
        <v>501</v>
      </c>
      <c r="F505" s="1">
        <f t="shared" si="124"/>
        <v>1</v>
      </c>
      <c r="G505" s="1">
        <f t="shared" si="120"/>
        <v>0</v>
      </c>
      <c r="H505" s="1">
        <f t="shared" si="121"/>
        <v>0</v>
      </c>
      <c r="J505" s="1" t="str">
        <f t="shared" si="125"/>
        <v>1900</v>
      </c>
      <c r="M505" s="1">
        <f>HLOOKUP('Expense History'!$AD$3,$P$4:$X$2004,ROW('Apartment Expenses'!L505)-3,0)</f>
        <v>0</v>
      </c>
      <c r="N505" s="1">
        <f>IF('Expense History'!$AD$3=Data!$G$4,'Apartment Expenses'!AE505,HLOOKUP('Expense History'!$AD$3,'Apartment Expenses'!$AE$4:$AL$2004,(ROW('Apartment Expenses'!M505)-3)))</f>
        <v>0</v>
      </c>
      <c r="O505" s="1" t="str">
        <f>IF($O$2="ALL",IF(VLOOKUP(AA505,'Expense History'!$AA$6:$AB$36,2,0)="x","include",0),IF(AND(VLOOKUP(AA505,'Expense History'!$AA$6:$AB$36,2,0)="x",AC505=$O$2),"include",0))</f>
        <v>include</v>
      </c>
      <c r="P505" s="1">
        <f>IF(O505="include",IF(AE505&gt;0,1+MAX(P506:P$2005),0),0)</f>
        <v>0</v>
      </c>
      <c r="Q505" s="1">
        <f>IF(AND(ISBLANK(AA504),AE504=0),0,(IF(MAX(Q506:Q$2005)&gt;0,0,ROW(R505))))</f>
        <v>0</v>
      </c>
      <c r="R505" s="1">
        <f>IF($O505="include",IF(AF505&gt;0,1+MAX(R506:R$2005),0),0)</f>
        <v>0</v>
      </c>
      <c r="S505" s="1">
        <f>IF($O505="include",IF(AG505&gt;0,1+MAX(S506:S$2005),0),0)</f>
        <v>0</v>
      </c>
      <c r="T505" s="1">
        <f>IF($O505="include",IF(AH505&gt;0,1+MAX(T506:T$2005),0),0)</f>
        <v>0</v>
      </c>
      <c r="U505" s="1">
        <f>IF($O505="include",IF(AI505&gt;0,1+MAX(U506:U$2005),0),0)</f>
        <v>0</v>
      </c>
      <c r="V505" s="1">
        <f>IF($O505="include",IF(AJ505&gt;0,1+MAX(V506:V$2005),0),0)</f>
        <v>0</v>
      </c>
      <c r="W505" s="1">
        <f>IF($O505="include",IF(AK505&gt;0,1+MAX(W506:W$2005),0),0)</f>
        <v>0</v>
      </c>
      <c r="X505" s="1">
        <f>IF($O505="include",IF(AL505&gt;0,1+MAX(X506:X$2005),0),0)</f>
        <v>0</v>
      </c>
      <c r="Y505" s="22" t="str">
        <f t="shared" si="126"/>
        <v xml:space="preserve">1 - </v>
      </c>
      <c r="AA505" s="42"/>
      <c r="AB505" s="43"/>
      <c r="AC505" s="43"/>
      <c r="AD505" s="44"/>
      <c r="AE505" s="11">
        <f t="shared" si="127"/>
        <v>0</v>
      </c>
      <c r="AF505" s="41"/>
      <c r="AG505" s="41"/>
      <c r="AH505" s="41"/>
      <c r="AI505" s="41"/>
      <c r="AJ505" s="41"/>
      <c r="AK505" s="41"/>
      <c r="AL505" s="41"/>
      <c r="BA505" s="1">
        <f t="shared" si="128"/>
        <v>0</v>
      </c>
      <c r="BB505" s="1">
        <f t="shared" si="129"/>
        <v>0</v>
      </c>
      <c r="BC505" s="1" t="str">
        <f t="shared" si="130"/>
        <v>No</v>
      </c>
      <c r="BD505" s="1">
        <f t="shared" si="131"/>
        <v>0</v>
      </c>
      <c r="BE505" s="1">
        <f t="shared" si="132"/>
        <v>0</v>
      </c>
      <c r="BF505" s="1">
        <f t="shared" si="133"/>
        <v>0</v>
      </c>
      <c r="BG505" s="1">
        <v>501</v>
      </c>
      <c r="BH505" s="1" t="e">
        <f t="shared" si="134"/>
        <v>#N/A</v>
      </c>
      <c r="BI505" s="1">
        <f t="shared" si="136"/>
        <v>2</v>
      </c>
      <c r="BJ505" s="1" t="e">
        <f t="shared" si="135"/>
        <v>#N/A</v>
      </c>
    </row>
    <row r="506" spans="1:62" x14ac:dyDescent="0.25">
      <c r="A506" s="1">
        <f t="shared" si="122"/>
        <v>1</v>
      </c>
      <c r="B506" s="1">
        <f>IF(YEAR(AD506)=$B$3,YEAR('Apartment Expenses'!AD506)&amp;" - "&amp;'Apartment Expenses'!AC506,0)</f>
        <v>0</v>
      </c>
      <c r="C506" s="1">
        <f t="shared" si="123"/>
        <v>0</v>
      </c>
      <c r="E506" s="1">
        <v>502</v>
      </c>
      <c r="F506" s="1">
        <f t="shared" si="124"/>
        <v>1</v>
      </c>
      <c r="G506" s="1">
        <f t="shared" si="120"/>
        <v>0</v>
      </c>
      <c r="H506" s="1">
        <f t="shared" si="121"/>
        <v>0</v>
      </c>
      <c r="J506" s="1" t="str">
        <f t="shared" si="125"/>
        <v>1900</v>
      </c>
      <c r="M506" s="1">
        <f>HLOOKUP('Expense History'!$AD$3,$P$4:$X$2004,ROW('Apartment Expenses'!L506)-3,0)</f>
        <v>0</v>
      </c>
      <c r="N506" s="1">
        <f>IF('Expense History'!$AD$3=Data!$G$4,'Apartment Expenses'!AE506,HLOOKUP('Expense History'!$AD$3,'Apartment Expenses'!$AE$4:$AL$2004,(ROW('Apartment Expenses'!M506)-3)))</f>
        <v>0</v>
      </c>
      <c r="O506" s="1" t="str">
        <f>IF($O$2="ALL",IF(VLOOKUP(AA506,'Expense History'!$AA$6:$AB$36,2,0)="x","include",0),IF(AND(VLOOKUP(AA506,'Expense History'!$AA$6:$AB$36,2,0)="x",AC506=$O$2),"include",0))</f>
        <v>include</v>
      </c>
      <c r="P506" s="1">
        <f>IF(O506="include",IF(AE506&gt;0,1+MAX(P507:P$2005),0),0)</f>
        <v>0</v>
      </c>
      <c r="Q506" s="1">
        <f>IF(AND(ISBLANK(AA505),AE505=0),0,(IF(MAX(Q507:Q$2005)&gt;0,0,ROW(R506))))</f>
        <v>0</v>
      </c>
      <c r="R506" s="1">
        <f>IF($O506="include",IF(AF506&gt;0,1+MAX(R507:R$2005),0),0)</f>
        <v>0</v>
      </c>
      <c r="S506" s="1">
        <f>IF($O506="include",IF(AG506&gt;0,1+MAX(S507:S$2005),0),0)</f>
        <v>0</v>
      </c>
      <c r="T506" s="1">
        <f>IF($O506="include",IF(AH506&gt;0,1+MAX(T507:T$2005),0),0)</f>
        <v>0</v>
      </c>
      <c r="U506" s="1">
        <f>IF($O506="include",IF(AI506&gt;0,1+MAX(U507:U$2005),0),0)</f>
        <v>0</v>
      </c>
      <c r="V506" s="1">
        <f>IF($O506="include",IF(AJ506&gt;0,1+MAX(V507:V$2005),0),0)</f>
        <v>0</v>
      </c>
      <c r="W506" s="1">
        <f>IF($O506="include",IF(AK506&gt;0,1+MAX(W507:W$2005),0),0)</f>
        <v>0</v>
      </c>
      <c r="X506" s="1">
        <f>IF($O506="include",IF(AL506&gt;0,1+MAX(X507:X$2005),0),0)</f>
        <v>0</v>
      </c>
      <c r="Y506" s="22" t="str">
        <f t="shared" si="126"/>
        <v xml:space="preserve">1 - </v>
      </c>
      <c r="AA506" s="42"/>
      <c r="AB506" s="43"/>
      <c r="AC506" s="43"/>
      <c r="AD506" s="44"/>
      <c r="AE506" s="11">
        <f t="shared" si="127"/>
        <v>0</v>
      </c>
      <c r="AF506" s="41"/>
      <c r="AG506" s="41"/>
      <c r="AH506" s="41"/>
      <c r="AI506" s="41"/>
      <c r="AJ506" s="41"/>
      <c r="AK506" s="41"/>
      <c r="AL506" s="41"/>
      <c r="BA506" s="1">
        <f t="shared" si="128"/>
        <v>0</v>
      </c>
      <c r="BB506" s="1">
        <f t="shared" si="129"/>
        <v>0</v>
      </c>
      <c r="BC506" s="1" t="str">
        <f t="shared" si="130"/>
        <v>No</v>
      </c>
      <c r="BD506" s="1">
        <f t="shared" si="131"/>
        <v>0</v>
      </c>
      <c r="BE506" s="1">
        <f t="shared" si="132"/>
        <v>0</v>
      </c>
      <c r="BF506" s="1">
        <f t="shared" si="133"/>
        <v>0</v>
      </c>
      <c r="BG506" s="1">
        <v>502</v>
      </c>
      <c r="BH506" s="1" t="e">
        <f t="shared" si="134"/>
        <v>#N/A</v>
      </c>
      <c r="BI506" s="1">
        <f t="shared" si="136"/>
        <v>2</v>
      </c>
      <c r="BJ506" s="1" t="e">
        <f t="shared" si="135"/>
        <v>#N/A</v>
      </c>
    </row>
    <row r="507" spans="1:62" x14ac:dyDescent="0.25">
      <c r="A507" s="1">
        <f t="shared" si="122"/>
        <v>1</v>
      </c>
      <c r="B507" s="1">
        <f>IF(YEAR(AD507)=$B$3,YEAR('Apartment Expenses'!AD507)&amp;" - "&amp;'Apartment Expenses'!AC507,0)</f>
        <v>0</v>
      </c>
      <c r="C507" s="1">
        <f t="shared" si="123"/>
        <v>0</v>
      </c>
      <c r="E507" s="1">
        <v>503</v>
      </c>
      <c r="F507" s="1">
        <f t="shared" si="124"/>
        <v>1</v>
      </c>
      <c r="G507" s="1">
        <f t="shared" si="120"/>
        <v>0</v>
      </c>
      <c r="H507" s="1">
        <f t="shared" si="121"/>
        <v>0</v>
      </c>
      <c r="J507" s="1" t="str">
        <f t="shared" si="125"/>
        <v>1900</v>
      </c>
      <c r="M507" s="1">
        <f>HLOOKUP('Expense History'!$AD$3,$P$4:$X$2004,ROW('Apartment Expenses'!L507)-3,0)</f>
        <v>0</v>
      </c>
      <c r="N507" s="1">
        <f>IF('Expense History'!$AD$3=Data!$G$4,'Apartment Expenses'!AE507,HLOOKUP('Expense History'!$AD$3,'Apartment Expenses'!$AE$4:$AL$2004,(ROW('Apartment Expenses'!M507)-3)))</f>
        <v>0</v>
      </c>
      <c r="O507" s="1" t="str">
        <f>IF($O$2="ALL",IF(VLOOKUP(AA507,'Expense History'!$AA$6:$AB$36,2,0)="x","include",0),IF(AND(VLOOKUP(AA507,'Expense History'!$AA$6:$AB$36,2,0)="x",AC507=$O$2),"include",0))</f>
        <v>include</v>
      </c>
      <c r="P507" s="1">
        <f>IF(O507="include",IF(AE507&gt;0,1+MAX(P508:P$2005),0),0)</f>
        <v>0</v>
      </c>
      <c r="Q507" s="1">
        <f>IF(AND(ISBLANK(AA506),AE506=0),0,(IF(MAX(Q508:Q$2005)&gt;0,0,ROW(R507))))</f>
        <v>0</v>
      </c>
      <c r="R507" s="1">
        <f>IF($O507="include",IF(AF507&gt;0,1+MAX(R508:R$2005),0),0)</f>
        <v>0</v>
      </c>
      <c r="S507" s="1">
        <f>IF($O507="include",IF(AG507&gt;0,1+MAX(S508:S$2005),0),0)</f>
        <v>0</v>
      </c>
      <c r="T507" s="1">
        <f>IF($O507="include",IF(AH507&gt;0,1+MAX(T508:T$2005),0),0)</f>
        <v>0</v>
      </c>
      <c r="U507" s="1">
        <f>IF($O507="include",IF(AI507&gt;0,1+MAX(U508:U$2005),0),0)</f>
        <v>0</v>
      </c>
      <c r="V507" s="1">
        <f>IF($O507="include",IF(AJ507&gt;0,1+MAX(V508:V$2005),0),0)</f>
        <v>0</v>
      </c>
      <c r="W507" s="1">
        <f>IF($O507="include",IF(AK507&gt;0,1+MAX(W508:W$2005),0),0)</f>
        <v>0</v>
      </c>
      <c r="X507" s="1">
        <f>IF($O507="include",IF(AL507&gt;0,1+MAX(X508:X$2005),0),0)</f>
        <v>0</v>
      </c>
      <c r="Y507" s="22" t="str">
        <f t="shared" si="126"/>
        <v xml:space="preserve">1 - </v>
      </c>
      <c r="AA507" s="42"/>
      <c r="AB507" s="43"/>
      <c r="AC507" s="43"/>
      <c r="AD507" s="44"/>
      <c r="AE507" s="11">
        <f t="shared" si="127"/>
        <v>0</v>
      </c>
      <c r="AF507" s="41"/>
      <c r="AG507" s="41"/>
      <c r="AH507" s="41"/>
      <c r="AI507" s="41"/>
      <c r="AJ507" s="41"/>
      <c r="AK507" s="41"/>
      <c r="AL507" s="41"/>
      <c r="BA507" s="1">
        <f t="shared" si="128"/>
        <v>0</v>
      </c>
      <c r="BB507" s="1">
        <f t="shared" si="129"/>
        <v>0</v>
      </c>
      <c r="BC507" s="1" t="str">
        <f t="shared" si="130"/>
        <v>No</v>
      </c>
      <c r="BD507" s="1">
        <f t="shared" si="131"/>
        <v>0</v>
      </c>
      <c r="BE507" s="1">
        <f t="shared" si="132"/>
        <v>0</v>
      </c>
      <c r="BF507" s="1">
        <f t="shared" si="133"/>
        <v>0</v>
      </c>
      <c r="BG507" s="1">
        <v>503</v>
      </c>
      <c r="BH507" s="1" t="e">
        <f t="shared" si="134"/>
        <v>#N/A</v>
      </c>
      <c r="BI507" s="1">
        <f t="shared" si="136"/>
        <v>2</v>
      </c>
      <c r="BJ507" s="1" t="e">
        <f t="shared" si="135"/>
        <v>#N/A</v>
      </c>
    </row>
    <row r="508" spans="1:62" x14ac:dyDescent="0.25">
      <c r="A508" s="1">
        <f t="shared" si="122"/>
        <v>1</v>
      </c>
      <c r="B508" s="1">
        <f>IF(YEAR(AD508)=$B$3,YEAR('Apartment Expenses'!AD508)&amp;" - "&amp;'Apartment Expenses'!AC508,0)</f>
        <v>0</v>
      </c>
      <c r="C508" s="1">
        <f t="shared" si="123"/>
        <v>0</v>
      </c>
      <c r="E508" s="1">
        <v>504</v>
      </c>
      <c r="F508" s="1">
        <f t="shared" si="124"/>
        <v>1</v>
      </c>
      <c r="G508" s="1">
        <f t="shared" si="120"/>
        <v>0</v>
      </c>
      <c r="H508" s="1">
        <f t="shared" si="121"/>
        <v>0</v>
      </c>
      <c r="J508" s="1" t="str">
        <f t="shared" si="125"/>
        <v>1900</v>
      </c>
      <c r="M508" s="1">
        <f>HLOOKUP('Expense History'!$AD$3,$P$4:$X$2004,ROW('Apartment Expenses'!L508)-3,0)</f>
        <v>0</v>
      </c>
      <c r="N508" s="1">
        <f>IF('Expense History'!$AD$3=Data!$G$4,'Apartment Expenses'!AE508,HLOOKUP('Expense History'!$AD$3,'Apartment Expenses'!$AE$4:$AL$2004,(ROW('Apartment Expenses'!M508)-3)))</f>
        <v>0</v>
      </c>
      <c r="O508" s="1" t="str">
        <f>IF($O$2="ALL",IF(VLOOKUP(AA508,'Expense History'!$AA$6:$AB$36,2,0)="x","include",0),IF(AND(VLOOKUP(AA508,'Expense History'!$AA$6:$AB$36,2,0)="x",AC508=$O$2),"include",0))</f>
        <v>include</v>
      </c>
      <c r="P508" s="1">
        <f>IF(O508="include",IF(AE508&gt;0,1+MAX(P509:P$2005),0),0)</f>
        <v>0</v>
      </c>
      <c r="Q508" s="1">
        <f>IF(AND(ISBLANK(AA507),AE507=0),0,(IF(MAX(Q509:Q$2005)&gt;0,0,ROW(R508))))</f>
        <v>0</v>
      </c>
      <c r="R508" s="1">
        <f>IF($O508="include",IF(AF508&gt;0,1+MAX(R509:R$2005),0),0)</f>
        <v>0</v>
      </c>
      <c r="S508" s="1">
        <f>IF($O508="include",IF(AG508&gt;0,1+MAX(S509:S$2005),0),0)</f>
        <v>0</v>
      </c>
      <c r="T508" s="1">
        <f>IF($O508="include",IF(AH508&gt;0,1+MAX(T509:T$2005),0),0)</f>
        <v>0</v>
      </c>
      <c r="U508" s="1">
        <f>IF($O508="include",IF(AI508&gt;0,1+MAX(U509:U$2005),0),0)</f>
        <v>0</v>
      </c>
      <c r="V508" s="1">
        <f>IF($O508="include",IF(AJ508&gt;0,1+MAX(V509:V$2005),0),0)</f>
        <v>0</v>
      </c>
      <c r="W508" s="1">
        <f>IF($O508="include",IF(AK508&gt;0,1+MAX(W509:W$2005),0),0)</f>
        <v>0</v>
      </c>
      <c r="X508" s="1">
        <f>IF($O508="include",IF(AL508&gt;0,1+MAX(X509:X$2005),0),0)</f>
        <v>0</v>
      </c>
      <c r="Y508" s="22" t="str">
        <f t="shared" si="126"/>
        <v xml:space="preserve">1 - </v>
      </c>
      <c r="AA508" s="42"/>
      <c r="AB508" s="43"/>
      <c r="AC508" s="43"/>
      <c r="AD508" s="44"/>
      <c r="AE508" s="11">
        <f t="shared" si="127"/>
        <v>0</v>
      </c>
      <c r="AF508" s="41"/>
      <c r="AG508" s="41"/>
      <c r="AH508" s="41"/>
      <c r="AI508" s="41"/>
      <c r="AJ508" s="41"/>
      <c r="AK508" s="41"/>
      <c r="AL508" s="41"/>
      <c r="BA508" s="1">
        <f t="shared" si="128"/>
        <v>0</v>
      </c>
      <c r="BB508" s="1">
        <f t="shared" si="129"/>
        <v>0</v>
      </c>
      <c r="BC508" s="1" t="str">
        <f t="shared" si="130"/>
        <v>No</v>
      </c>
      <c r="BD508" s="1">
        <f t="shared" si="131"/>
        <v>0</v>
      </c>
      <c r="BE508" s="1">
        <f t="shared" si="132"/>
        <v>0</v>
      </c>
      <c r="BF508" s="1">
        <f t="shared" si="133"/>
        <v>0</v>
      </c>
      <c r="BG508" s="1">
        <v>504</v>
      </c>
      <c r="BH508" s="1" t="e">
        <f t="shared" si="134"/>
        <v>#N/A</v>
      </c>
      <c r="BI508" s="1">
        <f t="shared" si="136"/>
        <v>2</v>
      </c>
      <c r="BJ508" s="1" t="e">
        <f t="shared" si="135"/>
        <v>#N/A</v>
      </c>
    </row>
    <row r="509" spans="1:62" x14ac:dyDescent="0.25">
      <c r="A509" s="1">
        <f t="shared" si="122"/>
        <v>1</v>
      </c>
      <c r="B509" s="1">
        <f>IF(YEAR(AD509)=$B$3,YEAR('Apartment Expenses'!AD509)&amp;" - "&amp;'Apartment Expenses'!AC509,0)</f>
        <v>0</v>
      </c>
      <c r="C509" s="1">
        <f t="shared" si="123"/>
        <v>0</v>
      </c>
      <c r="E509" s="1">
        <v>505</v>
      </c>
      <c r="F509" s="1">
        <f t="shared" si="124"/>
        <v>1</v>
      </c>
      <c r="G509" s="1">
        <f t="shared" si="120"/>
        <v>0</v>
      </c>
      <c r="H509" s="1">
        <f t="shared" si="121"/>
        <v>0</v>
      </c>
      <c r="J509" s="1" t="str">
        <f t="shared" si="125"/>
        <v>1900</v>
      </c>
      <c r="M509" s="1">
        <f>HLOOKUP('Expense History'!$AD$3,$P$4:$X$2004,ROW('Apartment Expenses'!L509)-3,0)</f>
        <v>0</v>
      </c>
      <c r="N509" s="1">
        <f>IF('Expense History'!$AD$3=Data!$G$4,'Apartment Expenses'!AE509,HLOOKUP('Expense History'!$AD$3,'Apartment Expenses'!$AE$4:$AL$2004,(ROW('Apartment Expenses'!M509)-3)))</f>
        <v>0</v>
      </c>
      <c r="O509" s="1" t="str">
        <f>IF($O$2="ALL",IF(VLOOKUP(AA509,'Expense History'!$AA$6:$AB$36,2,0)="x","include",0),IF(AND(VLOOKUP(AA509,'Expense History'!$AA$6:$AB$36,2,0)="x",AC509=$O$2),"include",0))</f>
        <v>include</v>
      </c>
      <c r="P509" s="1">
        <f>IF(O509="include",IF(AE509&gt;0,1+MAX(P510:P$2005),0),0)</f>
        <v>0</v>
      </c>
      <c r="Q509" s="1">
        <f>IF(AND(ISBLANK(AA508),AE508=0),0,(IF(MAX(Q510:Q$2005)&gt;0,0,ROW(R509))))</f>
        <v>0</v>
      </c>
      <c r="R509" s="1">
        <f>IF($O509="include",IF(AF509&gt;0,1+MAX(R510:R$2005),0),0)</f>
        <v>0</v>
      </c>
      <c r="S509" s="1">
        <f>IF($O509="include",IF(AG509&gt;0,1+MAX(S510:S$2005),0),0)</f>
        <v>0</v>
      </c>
      <c r="T509" s="1">
        <f>IF($O509="include",IF(AH509&gt;0,1+MAX(T510:T$2005),0),0)</f>
        <v>0</v>
      </c>
      <c r="U509" s="1">
        <f>IF($O509="include",IF(AI509&gt;0,1+MAX(U510:U$2005),0),0)</f>
        <v>0</v>
      </c>
      <c r="V509" s="1">
        <f>IF($O509="include",IF(AJ509&gt;0,1+MAX(V510:V$2005),0),0)</f>
        <v>0</v>
      </c>
      <c r="W509" s="1">
        <f>IF($O509="include",IF(AK509&gt;0,1+MAX(W510:W$2005),0),0)</f>
        <v>0</v>
      </c>
      <c r="X509" s="1">
        <f>IF($O509="include",IF(AL509&gt;0,1+MAX(X510:X$2005),0),0)</f>
        <v>0</v>
      </c>
      <c r="Y509" s="22" t="str">
        <f t="shared" si="126"/>
        <v xml:space="preserve">1 - </v>
      </c>
      <c r="AA509" s="42"/>
      <c r="AB509" s="43"/>
      <c r="AC509" s="43"/>
      <c r="AD509" s="44"/>
      <c r="AE509" s="11">
        <f t="shared" si="127"/>
        <v>0</v>
      </c>
      <c r="AF509" s="41"/>
      <c r="AG509" s="41"/>
      <c r="AH509" s="41"/>
      <c r="AI509" s="41"/>
      <c r="AJ509" s="41"/>
      <c r="AK509" s="41"/>
      <c r="AL509" s="41"/>
      <c r="BA509" s="1">
        <f t="shared" si="128"/>
        <v>0</v>
      </c>
      <c r="BB509" s="1">
        <f t="shared" si="129"/>
        <v>0</v>
      </c>
      <c r="BC509" s="1" t="str">
        <f t="shared" si="130"/>
        <v>No</v>
      </c>
      <c r="BD509" s="1">
        <f t="shared" si="131"/>
        <v>0</v>
      </c>
      <c r="BE509" s="1">
        <f t="shared" si="132"/>
        <v>0</v>
      </c>
      <c r="BF509" s="1">
        <f t="shared" si="133"/>
        <v>0</v>
      </c>
      <c r="BG509" s="1">
        <v>505</v>
      </c>
      <c r="BH509" s="1" t="e">
        <f t="shared" si="134"/>
        <v>#N/A</v>
      </c>
      <c r="BI509" s="1">
        <f t="shared" si="136"/>
        <v>2</v>
      </c>
      <c r="BJ509" s="1" t="e">
        <f t="shared" si="135"/>
        <v>#N/A</v>
      </c>
    </row>
    <row r="510" spans="1:62" x14ac:dyDescent="0.25">
      <c r="A510" s="1">
        <f t="shared" si="122"/>
        <v>1</v>
      </c>
      <c r="B510" s="1">
        <f>IF(YEAR(AD510)=$B$3,YEAR('Apartment Expenses'!AD510)&amp;" - "&amp;'Apartment Expenses'!AC510,0)</f>
        <v>0</v>
      </c>
      <c r="C510" s="1">
        <f t="shared" si="123"/>
        <v>0</v>
      </c>
      <c r="E510" s="1">
        <v>506</v>
      </c>
      <c r="F510" s="1">
        <f t="shared" si="124"/>
        <v>1</v>
      </c>
      <c r="G510" s="1">
        <f t="shared" si="120"/>
        <v>0</v>
      </c>
      <c r="H510" s="1">
        <f t="shared" si="121"/>
        <v>0</v>
      </c>
      <c r="J510" s="1" t="str">
        <f t="shared" si="125"/>
        <v>1900</v>
      </c>
      <c r="M510" s="1">
        <f>HLOOKUP('Expense History'!$AD$3,$P$4:$X$2004,ROW('Apartment Expenses'!L510)-3,0)</f>
        <v>0</v>
      </c>
      <c r="N510" s="1">
        <f>IF('Expense History'!$AD$3=Data!$G$4,'Apartment Expenses'!AE510,HLOOKUP('Expense History'!$AD$3,'Apartment Expenses'!$AE$4:$AL$2004,(ROW('Apartment Expenses'!M510)-3)))</f>
        <v>0</v>
      </c>
      <c r="O510" s="1" t="str">
        <f>IF($O$2="ALL",IF(VLOOKUP(AA510,'Expense History'!$AA$6:$AB$36,2,0)="x","include",0),IF(AND(VLOOKUP(AA510,'Expense History'!$AA$6:$AB$36,2,0)="x",AC510=$O$2),"include",0))</f>
        <v>include</v>
      </c>
      <c r="P510" s="1">
        <f>IF(O510="include",IF(AE510&gt;0,1+MAX(P511:P$2005),0),0)</f>
        <v>0</v>
      </c>
      <c r="Q510" s="1">
        <f>IF(AND(ISBLANK(AA509),AE509=0),0,(IF(MAX(Q511:Q$2005)&gt;0,0,ROW(R510))))</f>
        <v>0</v>
      </c>
      <c r="R510" s="1">
        <f>IF($O510="include",IF(AF510&gt;0,1+MAX(R511:R$2005),0),0)</f>
        <v>0</v>
      </c>
      <c r="S510" s="1">
        <f>IF($O510="include",IF(AG510&gt;0,1+MAX(S511:S$2005),0),0)</f>
        <v>0</v>
      </c>
      <c r="T510" s="1">
        <f>IF($O510="include",IF(AH510&gt;0,1+MAX(T511:T$2005),0),0)</f>
        <v>0</v>
      </c>
      <c r="U510" s="1">
        <f>IF($O510="include",IF(AI510&gt;0,1+MAX(U511:U$2005),0),0)</f>
        <v>0</v>
      </c>
      <c r="V510" s="1">
        <f>IF($O510="include",IF(AJ510&gt;0,1+MAX(V511:V$2005),0),0)</f>
        <v>0</v>
      </c>
      <c r="W510" s="1">
        <f>IF($O510="include",IF(AK510&gt;0,1+MAX(W511:W$2005),0),0)</f>
        <v>0</v>
      </c>
      <c r="X510" s="1">
        <f>IF($O510="include",IF(AL510&gt;0,1+MAX(X511:X$2005),0),0)</f>
        <v>0</v>
      </c>
      <c r="Y510" s="22" t="str">
        <f t="shared" si="126"/>
        <v xml:space="preserve">1 - </v>
      </c>
      <c r="AA510" s="42"/>
      <c r="AB510" s="43"/>
      <c r="AC510" s="43"/>
      <c r="AD510" s="44"/>
      <c r="AE510" s="11">
        <f t="shared" si="127"/>
        <v>0</v>
      </c>
      <c r="AF510" s="41"/>
      <c r="AG510" s="41"/>
      <c r="AH510" s="41"/>
      <c r="AI510" s="41"/>
      <c r="AJ510" s="41"/>
      <c r="AK510" s="41"/>
      <c r="AL510" s="41"/>
      <c r="BA510" s="1">
        <f t="shared" si="128"/>
        <v>0</v>
      </c>
      <c r="BB510" s="1">
        <f t="shared" si="129"/>
        <v>0</v>
      </c>
      <c r="BC510" s="1" t="str">
        <f t="shared" si="130"/>
        <v>No</v>
      </c>
      <c r="BD510" s="1">
        <f t="shared" si="131"/>
        <v>0</v>
      </c>
      <c r="BE510" s="1">
        <f t="shared" si="132"/>
        <v>0</v>
      </c>
      <c r="BF510" s="1">
        <f t="shared" si="133"/>
        <v>0</v>
      </c>
      <c r="BG510" s="1">
        <v>506</v>
      </c>
      <c r="BH510" s="1" t="e">
        <f t="shared" si="134"/>
        <v>#N/A</v>
      </c>
      <c r="BI510" s="1">
        <f t="shared" si="136"/>
        <v>2</v>
      </c>
      <c r="BJ510" s="1" t="e">
        <f t="shared" si="135"/>
        <v>#N/A</v>
      </c>
    </row>
    <row r="511" spans="1:62" x14ac:dyDescent="0.25">
      <c r="A511" s="1">
        <f t="shared" si="122"/>
        <v>1</v>
      </c>
      <c r="B511" s="1">
        <f>IF(YEAR(AD511)=$B$3,YEAR('Apartment Expenses'!AD511)&amp;" - "&amp;'Apartment Expenses'!AC511,0)</f>
        <v>0</v>
      </c>
      <c r="C511" s="1">
        <f t="shared" si="123"/>
        <v>0</v>
      </c>
      <c r="E511" s="1">
        <v>507</v>
      </c>
      <c r="F511" s="1">
        <f t="shared" si="124"/>
        <v>1</v>
      </c>
      <c r="G511" s="1">
        <f t="shared" si="120"/>
        <v>0</v>
      </c>
      <c r="H511" s="1">
        <f t="shared" si="121"/>
        <v>0</v>
      </c>
      <c r="J511" s="1" t="str">
        <f t="shared" si="125"/>
        <v>1900</v>
      </c>
      <c r="M511" s="1">
        <f>HLOOKUP('Expense History'!$AD$3,$P$4:$X$2004,ROW('Apartment Expenses'!L511)-3,0)</f>
        <v>0</v>
      </c>
      <c r="N511" s="1">
        <f>IF('Expense History'!$AD$3=Data!$G$4,'Apartment Expenses'!AE511,HLOOKUP('Expense History'!$AD$3,'Apartment Expenses'!$AE$4:$AL$2004,(ROW('Apartment Expenses'!M511)-3)))</f>
        <v>0</v>
      </c>
      <c r="O511" s="1" t="str">
        <f>IF($O$2="ALL",IF(VLOOKUP(AA511,'Expense History'!$AA$6:$AB$36,2,0)="x","include",0),IF(AND(VLOOKUP(AA511,'Expense History'!$AA$6:$AB$36,2,0)="x",AC511=$O$2),"include",0))</f>
        <v>include</v>
      </c>
      <c r="P511" s="1">
        <f>IF(O511="include",IF(AE511&gt;0,1+MAX(P512:P$2005),0),0)</f>
        <v>0</v>
      </c>
      <c r="Q511" s="1">
        <f>IF(AND(ISBLANK(AA510),AE510=0),0,(IF(MAX(Q512:Q$2005)&gt;0,0,ROW(R511))))</f>
        <v>0</v>
      </c>
      <c r="R511" s="1">
        <f>IF($O511="include",IF(AF511&gt;0,1+MAX(R512:R$2005),0),0)</f>
        <v>0</v>
      </c>
      <c r="S511" s="1">
        <f>IF($O511="include",IF(AG511&gt;0,1+MAX(S512:S$2005),0),0)</f>
        <v>0</v>
      </c>
      <c r="T511" s="1">
        <f>IF($O511="include",IF(AH511&gt;0,1+MAX(T512:T$2005),0),0)</f>
        <v>0</v>
      </c>
      <c r="U511" s="1">
        <f>IF($O511="include",IF(AI511&gt;0,1+MAX(U512:U$2005),0),0)</f>
        <v>0</v>
      </c>
      <c r="V511" s="1">
        <f>IF($O511="include",IF(AJ511&gt;0,1+MAX(V512:V$2005),0),0)</f>
        <v>0</v>
      </c>
      <c r="W511" s="1">
        <f>IF($O511="include",IF(AK511&gt;0,1+MAX(W512:W$2005),0),0)</f>
        <v>0</v>
      </c>
      <c r="X511" s="1">
        <f>IF($O511="include",IF(AL511&gt;0,1+MAX(X512:X$2005),0),0)</f>
        <v>0</v>
      </c>
      <c r="Y511" s="22" t="str">
        <f t="shared" si="126"/>
        <v xml:space="preserve">1 - </v>
      </c>
      <c r="AA511" s="42"/>
      <c r="AB511" s="43"/>
      <c r="AC511" s="43"/>
      <c r="AD511" s="44"/>
      <c r="AE511" s="11">
        <f t="shared" si="127"/>
        <v>0</v>
      </c>
      <c r="AF511" s="41"/>
      <c r="AG511" s="41"/>
      <c r="AH511" s="41"/>
      <c r="AI511" s="41"/>
      <c r="AJ511" s="41"/>
      <c r="AK511" s="41"/>
      <c r="AL511" s="41"/>
      <c r="BA511" s="1">
        <f t="shared" si="128"/>
        <v>0</v>
      </c>
      <c r="BB511" s="1">
        <f t="shared" si="129"/>
        <v>0</v>
      </c>
      <c r="BC511" s="1" t="str">
        <f t="shared" si="130"/>
        <v>No</v>
      </c>
      <c r="BD511" s="1">
        <f t="shared" si="131"/>
        <v>0</v>
      </c>
      <c r="BE511" s="1">
        <f t="shared" si="132"/>
        <v>0</v>
      </c>
      <c r="BF511" s="1">
        <f t="shared" si="133"/>
        <v>0</v>
      </c>
      <c r="BG511" s="1">
        <v>507</v>
      </c>
      <c r="BH511" s="1" t="e">
        <f t="shared" si="134"/>
        <v>#N/A</v>
      </c>
      <c r="BI511" s="1">
        <f t="shared" si="136"/>
        <v>2</v>
      </c>
      <c r="BJ511" s="1" t="e">
        <f t="shared" si="135"/>
        <v>#N/A</v>
      </c>
    </row>
    <row r="512" spans="1:62" x14ac:dyDescent="0.25">
      <c r="A512" s="1">
        <f t="shared" si="122"/>
        <v>1</v>
      </c>
      <c r="B512" s="1">
        <f>IF(YEAR(AD512)=$B$3,YEAR('Apartment Expenses'!AD512)&amp;" - "&amp;'Apartment Expenses'!AC512,0)</f>
        <v>0</v>
      </c>
      <c r="C512" s="1">
        <f t="shared" si="123"/>
        <v>0</v>
      </c>
      <c r="E512" s="1">
        <v>508</v>
      </c>
      <c r="F512" s="1">
        <f t="shared" si="124"/>
        <v>1</v>
      </c>
      <c r="G512" s="1">
        <f t="shared" si="120"/>
        <v>0</v>
      </c>
      <c r="H512" s="1">
        <f t="shared" si="121"/>
        <v>0</v>
      </c>
      <c r="J512" s="1" t="str">
        <f t="shared" si="125"/>
        <v>1900</v>
      </c>
      <c r="M512" s="1">
        <f>HLOOKUP('Expense History'!$AD$3,$P$4:$X$2004,ROW('Apartment Expenses'!L512)-3,0)</f>
        <v>0</v>
      </c>
      <c r="N512" s="1">
        <f>IF('Expense History'!$AD$3=Data!$G$4,'Apartment Expenses'!AE512,HLOOKUP('Expense History'!$AD$3,'Apartment Expenses'!$AE$4:$AL$2004,(ROW('Apartment Expenses'!M512)-3)))</f>
        <v>0</v>
      </c>
      <c r="O512" s="1" t="str">
        <f>IF($O$2="ALL",IF(VLOOKUP(AA512,'Expense History'!$AA$6:$AB$36,2,0)="x","include",0),IF(AND(VLOOKUP(AA512,'Expense History'!$AA$6:$AB$36,2,0)="x",AC512=$O$2),"include",0))</f>
        <v>include</v>
      </c>
      <c r="P512" s="1">
        <f>IF(O512="include",IF(AE512&gt;0,1+MAX(P513:P$2005),0),0)</f>
        <v>0</v>
      </c>
      <c r="Q512" s="1">
        <f>IF(AND(ISBLANK(AA511),AE511=0),0,(IF(MAX(Q513:Q$2005)&gt;0,0,ROW(R512))))</f>
        <v>0</v>
      </c>
      <c r="R512" s="1">
        <f>IF($O512="include",IF(AF512&gt;0,1+MAX(R513:R$2005),0),0)</f>
        <v>0</v>
      </c>
      <c r="S512" s="1">
        <f>IF($O512="include",IF(AG512&gt;0,1+MAX(S513:S$2005),0),0)</f>
        <v>0</v>
      </c>
      <c r="T512" s="1">
        <f>IF($O512="include",IF(AH512&gt;0,1+MAX(T513:T$2005),0),0)</f>
        <v>0</v>
      </c>
      <c r="U512" s="1">
        <f>IF($O512="include",IF(AI512&gt;0,1+MAX(U513:U$2005),0),0)</f>
        <v>0</v>
      </c>
      <c r="V512" s="1">
        <f>IF($O512="include",IF(AJ512&gt;0,1+MAX(V513:V$2005),0),0)</f>
        <v>0</v>
      </c>
      <c r="W512" s="1">
        <f>IF($O512="include",IF(AK512&gt;0,1+MAX(W513:W$2005),0),0)</f>
        <v>0</v>
      </c>
      <c r="X512" s="1">
        <f>IF($O512="include",IF(AL512&gt;0,1+MAX(X513:X$2005),0),0)</f>
        <v>0</v>
      </c>
      <c r="Y512" s="22" t="str">
        <f t="shared" si="126"/>
        <v xml:space="preserve">1 - </v>
      </c>
      <c r="AA512" s="42"/>
      <c r="AB512" s="43"/>
      <c r="AC512" s="43"/>
      <c r="AD512" s="44"/>
      <c r="AE512" s="11">
        <f t="shared" si="127"/>
        <v>0</v>
      </c>
      <c r="AF512" s="41"/>
      <c r="AG512" s="41"/>
      <c r="AH512" s="41"/>
      <c r="AI512" s="41"/>
      <c r="AJ512" s="41"/>
      <c r="AK512" s="41"/>
      <c r="AL512" s="41"/>
      <c r="BA512" s="1">
        <f t="shared" si="128"/>
        <v>0</v>
      </c>
      <c r="BB512" s="1">
        <f t="shared" si="129"/>
        <v>0</v>
      </c>
      <c r="BC512" s="1" t="str">
        <f t="shared" si="130"/>
        <v>No</v>
      </c>
      <c r="BD512" s="1">
        <f t="shared" si="131"/>
        <v>0</v>
      </c>
      <c r="BE512" s="1">
        <f t="shared" si="132"/>
        <v>0</v>
      </c>
      <c r="BF512" s="1">
        <f t="shared" si="133"/>
        <v>0</v>
      </c>
      <c r="BG512" s="1">
        <v>508</v>
      </c>
      <c r="BH512" s="1" t="e">
        <f t="shared" si="134"/>
        <v>#N/A</v>
      </c>
      <c r="BI512" s="1">
        <f t="shared" si="136"/>
        <v>2</v>
      </c>
      <c r="BJ512" s="1" t="e">
        <f t="shared" si="135"/>
        <v>#N/A</v>
      </c>
    </row>
    <row r="513" spans="1:62" x14ac:dyDescent="0.25">
      <c r="A513" s="1">
        <f t="shared" si="122"/>
        <v>1</v>
      </c>
      <c r="B513" s="1">
        <f>IF(YEAR(AD513)=$B$3,YEAR('Apartment Expenses'!AD513)&amp;" - "&amp;'Apartment Expenses'!AC513,0)</f>
        <v>0</v>
      </c>
      <c r="C513" s="1">
        <f t="shared" si="123"/>
        <v>0</v>
      </c>
      <c r="E513" s="1">
        <v>509</v>
      </c>
      <c r="F513" s="1">
        <f t="shared" si="124"/>
        <v>1</v>
      </c>
      <c r="G513" s="1">
        <f t="shared" si="120"/>
        <v>0</v>
      </c>
      <c r="H513" s="1">
        <f t="shared" si="121"/>
        <v>0</v>
      </c>
      <c r="J513" s="1" t="str">
        <f t="shared" si="125"/>
        <v>1900</v>
      </c>
      <c r="M513" s="1">
        <f>HLOOKUP('Expense History'!$AD$3,$P$4:$X$2004,ROW('Apartment Expenses'!L513)-3,0)</f>
        <v>0</v>
      </c>
      <c r="N513" s="1">
        <f>IF('Expense History'!$AD$3=Data!$G$4,'Apartment Expenses'!AE513,HLOOKUP('Expense History'!$AD$3,'Apartment Expenses'!$AE$4:$AL$2004,(ROW('Apartment Expenses'!M513)-3)))</f>
        <v>0</v>
      </c>
      <c r="O513" s="1" t="str">
        <f>IF($O$2="ALL",IF(VLOOKUP(AA513,'Expense History'!$AA$6:$AB$36,2,0)="x","include",0),IF(AND(VLOOKUP(AA513,'Expense History'!$AA$6:$AB$36,2,0)="x",AC513=$O$2),"include",0))</f>
        <v>include</v>
      </c>
      <c r="P513" s="1">
        <f>IF(O513="include",IF(AE513&gt;0,1+MAX(P514:P$2005),0),0)</f>
        <v>0</v>
      </c>
      <c r="Q513" s="1">
        <f>IF(AND(ISBLANK(AA512),AE512=0),0,(IF(MAX(Q514:Q$2005)&gt;0,0,ROW(R513))))</f>
        <v>0</v>
      </c>
      <c r="R513" s="1">
        <f>IF($O513="include",IF(AF513&gt;0,1+MAX(R514:R$2005),0),0)</f>
        <v>0</v>
      </c>
      <c r="S513" s="1">
        <f>IF($O513="include",IF(AG513&gt;0,1+MAX(S514:S$2005),0),0)</f>
        <v>0</v>
      </c>
      <c r="T513" s="1">
        <f>IF($O513="include",IF(AH513&gt;0,1+MAX(T514:T$2005),0),0)</f>
        <v>0</v>
      </c>
      <c r="U513" s="1">
        <f>IF($O513="include",IF(AI513&gt;0,1+MAX(U514:U$2005),0),0)</f>
        <v>0</v>
      </c>
      <c r="V513" s="1">
        <f>IF($O513="include",IF(AJ513&gt;0,1+MAX(V514:V$2005),0),0)</f>
        <v>0</v>
      </c>
      <c r="W513" s="1">
        <f>IF($O513="include",IF(AK513&gt;0,1+MAX(W514:W$2005),0),0)</f>
        <v>0</v>
      </c>
      <c r="X513" s="1">
        <f>IF($O513="include",IF(AL513&gt;0,1+MAX(X514:X$2005),0),0)</f>
        <v>0</v>
      </c>
      <c r="Y513" s="22" t="str">
        <f t="shared" si="126"/>
        <v xml:space="preserve">1 - </v>
      </c>
      <c r="AA513" s="42"/>
      <c r="AB513" s="43"/>
      <c r="AC513" s="43"/>
      <c r="AD513" s="44"/>
      <c r="AE513" s="11">
        <f t="shared" si="127"/>
        <v>0</v>
      </c>
      <c r="AF513" s="41"/>
      <c r="AG513" s="41"/>
      <c r="AH513" s="41"/>
      <c r="AI513" s="41"/>
      <c r="AJ513" s="41"/>
      <c r="AK513" s="41"/>
      <c r="AL513" s="41"/>
      <c r="BA513" s="1">
        <f t="shared" si="128"/>
        <v>0</v>
      </c>
      <c r="BB513" s="1">
        <f t="shared" si="129"/>
        <v>0</v>
      </c>
      <c r="BC513" s="1" t="str">
        <f t="shared" si="130"/>
        <v>No</v>
      </c>
      <c r="BD513" s="1">
        <f t="shared" si="131"/>
        <v>0</v>
      </c>
      <c r="BE513" s="1">
        <f t="shared" si="132"/>
        <v>0</v>
      </c>
      <c r="BF513" s="1">
        <f t="shared" si="133"/>
        <v>0</v>
      </c>
      <c r="BG513" s="1">
        <v>509</v>
      </c>
      <c r="BH513" s="1" t="e">
        <f t="shared" si="134"/>
        <v>#N/A</v>
      </c>
      <c r="BI513" s="1">
        <f t="shared" si="136"/>
        <v>2</v>
      </c>
      <c r="BJ513" s="1" t="e">
        <f t="shared" si="135"/>
        <v>#N/A</v>
      </c>
    </row>
    <row r="514" spans="1:62" x14ac:dyDescent="0.25">
      <c r="A514" s="1">
        <f t="shared" si="122"/>
        <v>1</v>
      </c>
      <c r="B514" s="1">
        <f>IF(YEAR(AD514)=$B$3,YEAR('Apartment Expenses'!AD514)&amp;" - "&amp;'Apartment Expenses'!AC514,0)</f>
        <v>0</v>
      </c>
      <c r="C514" s="1">
        <f t="shared" si="123"/>
        <v>0</v>
      </c>
      <c r="E514" s="1">
        <v>510</v>
      </c>
      <c r="F514" s="1">
        <f t="shared" si="124"/>
        <v>1</v>
      </c>
      <c r="G514" s="1">
        <f t="shared" si="120"/>
        <v>0</v>
      </c>
      <c r="H514" s="1">
        <f t="shared" si="121"/>
        <v>0</v>
      </c>
      <c r="J514" s="1" t="str">
        <f t="shared" si="125"/>
        <v>1900</v>
      </c>
      <c r="M514" s="1">
        <f>HLOOKUP('Expense History'!$AD$3,$P$4:$X$2004,ROW('Apartment Expenses'!L514)-3,0)</f>
        <v>0</v>
      </c>
      <c r="N514" s="1">
        <f>IF('Expense History'!$AD$3=Data!$G$4,'Apartment Expenses'!AE514,HLOOKUP('Expense History'!$AD$3,'Apartment Expenses'!$AE$4:$AL$2004,(ROW('Apartment Expenses'!M514)-3)))</f>
        <v>0</v>
      </c>
      <c r="O514" s="1" t="str">
        <f>IF($O$2="ALL",IF(VLOOKUP(AA514,'Expense History'!$AA$6:$AB$36,2,0)="x","include",0),IF(AND(VLOOKUP(AA514,'Expense History'!$AA$6:$AB$36,2,0)="x",AC514=$O$2),"include",0))</f>
        <v>include</v>
      </c>
      <c r="P514" s="1">
        <f>IF(O514="include",IF(AE514&gt;0,1+MAX(P515:P$2005),0),0)</f>
        <v>0</v>
      </c>
      <c r="Q514" s="1">
        <f>IF(AND(ISBLANK(AA513),AE513=0),0,(IF(MAX(Q515:Q$2005)&gt;0,0,ROW(R514))))</f>
        <v>0</v>
      </c>
      <c r="R514" s="1">
        <f>IF($O514="include",IF(AF514&gt;0,1+MAX(R515:R$2005),0),0)</f>
        <v>0</v>
      </c>
      <c r="S514" s="1">
        <f>IF($O514="include",IF(AG514&gt;0,1+MAX(S515:S$2005),0),0)</f>
        <v>0</v>
      </c>
      <c r="T514" s="1">
        <f>IF($O514="include",IF(AH514&gt;0,1+MAX(T515:T$2005),0),0)</f>
        <v>0</v>
      </c>
      <c r="U514" s="1">
        <f>IF($O514="include",IF(AI514&gt;0,1+MAX(U515:U$2005),0),0)</f>
        <v>0</v>
      </c>
      <c r="V514" s="1">
        <f>IF($O514="include",IF(AJ514&gt;0,1+MAX(V515:V$2005),0),0)</f>
        <v>0</v>
      </c>
      <c r="W514" s="1">
        <f>IF($O514="include",IF(AK514&gt;0,1+MAX(W515:W$2005),0),0)</f>
        <v>0</v>
      </c>
      <c r="X514" s="1">
        <f>IF($O514="include",IF(AL514&gt;0,1+MAX(X515:X$2005),0),0)</f>
        <v>0</v>
      </c>
      <c r="Y514" s="22" t="str">
        <f t="shared" si="126"/>
        <v xml:space="preserve">1 - </v>
      </c>
      <c r="AA514" s="42"/>
      <c r="AB514" s="43"/>
      <c r="AC514" s="43"/>
      <c r="AD514" s="44"/>
      <c r="AE514" s="11">
        <f t="shared" si="127"/>
        <v>0</v>
      </c>
      <c r="AF514" s="41"/>
      <c r="AG514" s="41"/>
      <c r="AH514" s="41"/>
      <c r="AI514" s="41"/>
      <c r="AJ514" s="41"/>
      <c r="AK514" s="41"/>
      <c r="AL514" s="41"/>
      <c r="BA514" s="1">
        <f t="shared" si="128"/>
        <v>0</v>
      </c>
      <c r="BB514" s="1">
        <f t="shared" si="129"/>
        <v>0</v>
      </c>
      <c r="BC514" s="1" t="str">
        <f t="shared" si="130"/>
        <v>No</v>
      </c>
      <c r="BD514" s="1">
        <f t="shared" si="131"/>
        <v>0</v>
      </c>
      <c r="BE514" s="1">
        <f t="shared" si="132"/>
        <v>0</v>
      </c>
      <c r="BF514" s="1">
        <f t="shared" si="133"/>
        <v>0</v>
      </c>
      <c r="BG514" s="1">
        <v>510</v>
      </c>
      <c r="BH514" s="1" t="e">
        <f t="shared" si="134"/>
        <v>#N/A</v>
      </c>
      <c r="BI514" s="1">
        <f t="shared" si="136"/>
        <v>2</v>
      </c>
      <c r="BJ514" s="1" t="e">
        <f t="shared" si="135"/>
        <v>#N/A</v>
      </c>
    </row>
    <row r="515" spans="1:62" x14ac:dyDescent="0.25">
      <c r="A515" s="1">
        <f t="shared" si="122"/>
        <v>1</v>
      </c>
      <c r="B515" s="1">
        <f>IF(YEAR(AD515)=$B$3,YEAR('Apartment Expenses'!AD515)&amp;" - "&amp;'Apartment Expenses'!AC515,0)</f>
        <v>0</v>
      </c>
      <c r="C515" s="1">
        <f t="shared" si="123"/>
        <v>0</v>
      </c>
      <c r="E515" s="1">
        <v>511</v>
      </c>
      <c r="F515" s="1">
        <f t="shared" si="124"/>
        <v>1</v>
      </c>
      <c r="G515" s="1">
        <f t="shared" si="120"/>
        <v>0</v>
      </c>
      <c r="H515" s="1">
        <f t="shared" si="121"/>
        <v>0</v>
      </c>
      <c r="J515" s="1" t="str">
        <f t="shared" si="125"/>
        <v>1900</v>
      </c>
      <c r="M515" s="1">
        <f>HLOOKUP('Expense History'!$AD$3,$P$4:$X$2004,ROW('Apartment Expenses'!L515)-3,0)</f>
        <v>0</v>
      </c>
      <c r="N515" s="1">
        <f>IF('Expense History'!$AD$3=Data!$G$4,'Apartment Expenses'!AE515,HLOOKUP('Expense History'!$AD$3,'Apartment Expenses'!$AE$4:$AL$2004,(ROW('Apartment Expenses'!M515)-3)))</f>
        <v>0</v>
      </c>
      <c r="O515" s="1" t="str">
        <f>IF($O$2="ALL",IF(VLOOKUP(AA515,'Expense History'!$AA$6:$AB$36,2,0)="x","include",0),IF(AND(VLOOKUP(AA515,'Expense History'!$AA$6:$AB$36,2,0)="x",AC515=$O$2),"include",0))</f>
        <v>include</v>
      </c>
      <c r="P515" s="1">
        <f>IF(O515="include",IF(AE515&gt;0,1+MAX(P516:P$2005),0),0)</f>
        <v>0</v>
      </c>
      <c r="Q515" s="1">
        <f>IF(AND(ISBLANK(AA514),AE514=0),0,(IF(MAX(Q516:Q$2005)&gt;0,0,ROW(R515))))</f>
        <v>0</v>
      </c>
      <c r="R515" s="1">
        <f>IF($O515="include",IF(AF515&gt;0,1+MAX(R516:R$2005),0),0)</f>
        <v>0</v>
      </c>
      <c r="S515" s="1">
        <f>IF($O515="include",IF(AG515&gt;0,1+MAX(S516:S$2005),0),0)</f>
        <v>0</v>
      </c>
      <c r="T515" s="1">
        <f>IF($O515="include",IF(AH515&gt;0,1+MAX(T516:T$2005),0),0)</f>
        <v>0</v>
      </c>
      <c r="U515" s="1">
        <f>IF($O515="include",IF(AI515&gt;0,1+MAX(U516:U$2005),0),0)</f>
        <v>0</v>
      </c>
      <c r="V515" s="1">
        <f>IF($O515="include",IF(AJ515&gt;0,1+MAX(V516:V$2005),0),0)</f>
        <v>0</v>
      </c>
      <c r="W515" s="1">
        <f>IF($O515="include",IF(AK515&gt;0,1+MAX(W516:W$2005),0),0)</f>
        <v>0</v>
      </c>
      <c r="X515" s="1">
        <f>IF($O515="include",IF(AL515&gt;0,1+MAX(X516:X$2005),0),0)</f>
        <v>0</v>
      </c>
      <c r="Y515" s="22" t="str">
        <f t="shared" si="126"/>
        <v xml:space="preserve">1 - </v>
      </c>
      <c r="AA515" s="42"/>
      <c r="AB515" s="43"/>
      <c r="AC515" s="43"/>
      <c r="AD515" s="44"/>
      <c r="AE515" s="11">
        <f t="shared" si="127"/>
        <v>0</v>
      </c>
      <c r="AF515" s="41"/>
      <c r="AG515" s="41"/>
      <c r="AH515" s="41"/>
      <c r="AI515" s="41"/>
      <c r="AJ515" s="41"/>
      <c r="AK515" s="41"/>
      <c r="AL515" s="41"/>
      <c r="BA515" s="1">
        <f t="shared" si="128"/>
        <v>0</v>
      </c>
      <c r="BB515" s="1">
        <f t="shared" si="129"/>
        <v>0</v>
      </c>
      <c r="BC515" s="1" t="str">
        <f t="shared" si="130"/>
        <v>No</v>
      </c>
      <c r="BD515" s="1">
        <f t="shared" si="131"/>
        <v>0</v>
      </c>
      <c r="BE515" s="1">
        <f t="shared" si="132"/>
        <v>0</v>
      </c>
      <c r="BF515" s="1">
        <f t="shared" si="133"/>
        <v>0</v>
      </c>
      <c r="BG515" s="1">
        <v>511</v>
      </c>
      <c r="BH515" s="1" t="e">
        <f t="shared" si="134"/>
        <v>#N/A</v>
      </c>
      <c r="BI515" s="1">
        <f t="shared" si="136"/>
        <v>2</v>
      </c>
      <c r="BJ515" s="1" t="e">
        <f t="shared" si="135"/>
        <v>#N/A</v>
      </c>
    </row>
    <row r="516" spans="1:62" x14ac:dyDescent="0.25">
      <c r="A516" s="1">
        <f t="shared" si="122"/>
        <v>1</v>
      </c>
      <c r="B516" s="1">
        <f>IF(YEAR(AD516)=$B$3,YEAR('Apartment Expenses'!AD516)&amp;" - "&amp;'Apartment Expenses'!AC516,0)</f>
        <v>0</v>
      </c>
      <c r="C516" s="1">
        <f t="shared" si="123"/>
        <v>0</v>
      </c>
      <c r="E516" s="1">
        <v>512</v>
      </c>
      <c r="F516" s="1">
        <f t="shared" si="124"/>
        <v>1</v>
      </c>
      <c r="G516" s="1">
        <f t="shared" si="120"/>
        <v>0</v>
      </c>
      <c r="H516" s="1">
        <f t="shared" si="121"/>
        <v>0</v>
      </c>
      <c r="J516" s="1" t="str">
        <f t="shared" si="125"/>
        <v>1900</v>
      </c>
      <c r="M516" s="1">
        <f>HLOOKUP('Expense History'!$AD$3,$P$4:$X$2004,ROW('Apartment Expenses'!L516)-3,0)</f>
        <v>0</v>
      </c>
      <c r="N516" s="1">
        <f>IF('Expense History'!$AD$3=Data!$G$4,'Apartment Expenses'!AE516,HLOOKUP('Expense History'!$AD$3,'Apartment Expenses'!$AE$4:$AL$2004,(ROW('Apartment Expenses'!M516)-3)))</f>
        <v>0</v>
      </c>
      <c r="O516" s="1" t="str">
        <f>IF($O$2="ALL",IF(VLOOKUP(AA516,'Expense History'!$AA$6:$AB$36,2,0)="x","include",0),IF(AND(VLOOKUP(AA516,'Expense History'!$AA$6:$AB$36,2,0)="x",AC516=$O$2),"include",0))</f>
        <v>include</v>
      </c>
      <c r="P516" s="1">
        <f>IF(O516="include",IF(AE516&gt;0,1+MAX(P517:P$2005),0),0)</f>
        <v>0</v>
      </c>
      <c r="Q516" s="1">
        <f>IF(AND(ISBLANK(AA515),AE515=0),0,(IF(MAX(Q517:Q$2005)&gt;0,0,ROW(R516))))</f>
        <v>0</v>
      </c>
      <c r="R516" s="1">
        <f>IF($O516="include",IF(AF516&gt;0,1+MAX(R517:R$2005),0),0)</f>
        <v>0</v>
      </c>
      <c r="S516" s="1">
        <f>IF($O516="include",IF(AG516&gt;0,1+MAX(S517:S$2005),0),0)</f>
        <v>0</v>
      </c>
      <c r="T516" s="1">
        <f>IF($O516="include",IF(AH516&gt;0,1+MAX(T517:T$2005),0),0)</f>
        <v>0</v>
      </c>
      <c r="U516" s="1">
        <f>IF($O516="include",IF(AI516&gt;0,1+MAX(U517:U$2005),0),0)</f>
        <v>0</v>
      </c>
      <c r="V516" s="1">
        <f>IF($O516="include",IF(AJ516&gt;0,1+MAX(V517:V$2005),0),0)</f>
        <v>0</v>
      </c>
      <c r="W516" s="1">
        <f>IF($O516="include",IF(AK516&gt;0,1+MAX(W517:W$2005),0),0)</f>
        <v>0</v>
      </c>
      <c r="X516" s="1">
        <f>IF($O516="include",IF(AL516&gt;0,1+MAX(X517:X$2005),0),0)</f>
        <v>0</v>
      </c>
      <c r="Y516" s="22" t="str">
        <f t="shared" si="126"/>
        <v xml:space="preserve">1 - </v>
      </c>
      <c r="AA516" s="42"/>
      <c r="AB516" s="43"/>
      <c r="AC516" s="43"/>
      <c r="AD516" s="44"/>
      <c r="AE516" s="11">
        <f t="shared" si="127"/>
        <v>0</v>
      </c>
      <c r="AF516" s="41"/>
      <c r="AG516" s="41"/>
      <c r="AH516" s="41"/>
      <c r="AI516" s="41"/>
      <c r="AJ516" s="41"/>
      <c r="AK516" s="41"/>
      <c r="AL516" s="41"/>
      <c r="BA516" s="1">
        <f t="shared" si="128"/>
        <v>0</v>
      </c>
      <c r="BB516" s="1">
        <f t="shared" si="129"/>
        <v>0</v>
      </c>
      <c r="BC516" s="1" t="str">
        <f t="shared" si="130"/>
        <v>No</v>
      </c>
      <c r="BD516" s="1">
        <f t="shared" si="131"/>
        <v>0</v>
      </c>
      <c r="BE516" s="1">
        <f t="shared" si="132"/>
        <v>0</v>
      </c>
      <c r="BF516" s="1">
        <f t="shared" si="133"/>
        <v>0</v>
      </c>
      <c r="BG516" s="1">
        <v>512</v>
      </c>
      <c r="BH516" s="1" t="e">
        <f t="shared" si="134"/>
        <v>#N/A</v>
      </c>
      <c r="BI516" s="1">
        <f t="shared" si="136"/>
        <v>2</v>
      </c>
      <c r="BJ516" s="1" t="e">
        <f t="shared" si="135"/>
        <v>#N/A</v>
      </c>
    </row>
    <row r="517" spans="1:62" x14ac:dyDescent="0.25">
      <c r="A517" s="1">
        <f t="shared" si="122"/>
        <v>1</v>
      </c>
      <c r="B517" s="1">
        <f>IF(YEAR(AD517)=$B$3,YEAR('Apartment Expenses'!AD517)&amp;" - "&amp;'Apartment Expenses'!AC517,0)</f>
        <v>0</v>
      </c>
      <c r="C517" s="1">
        <f t="shared" si="123"/>
        <v>0</v>
      </c>
      <c r="E517" s="1">
        <v>513</v>
      </c>
      <c r="F517" s="1">
        <f t="shared" si="124"/>
        <v>1</v>
      </c>
      <c r="G517" s="1">
        <f t="shared" ref="G517:G580" si="137">IF(ISERROR(VLOOKUP(E517,A:B,2,0)),0,VLOOKUP(E517,A:B,2,0))</f>
        <v>0</v>
      </c>
      <c r="H517" s="1">
        <f t="shared" ref="H517:H580" si="138">VLOOKUP(G517,B:C,2,0)</f>
        <v>0</v>
      </c>
      <c r="J517" s="1" t="str">
        <f t="shared" si="125"/>
        <v>1900</v>
      </c>
      <c r="M517" s="1">
        <f>HLOOKUP('Expense History'!$AD$3,$P$4:$X$2004,ROW('Apartment Expenses'!L517)-3,0)</f>
        <v>0</v>
      </c>
      <c r="N517" s="1">
        <f>IF('Expense History'!$AD$3=Data!$G$4,'Apartment Expenses'!AE517,HLOOKUP('Expense History'!$AD$3,'Apartment Expenses'!$AE$4:$AL$2004,(ROW('Apartment Expenses'!M517)-3)))</f>
        <v>0</v>
      </c>
      <c r="O517" s="1" t="str">
        <f>IF($O$2="ALL",IF(VLOOKUP(AA517,'Expense History'!$AA$6:$AB$36,2,0)="x","include",0),IF(AND(VLOOKUP(AA517,'Expense History'!$AA$6:$AB$36,2,0)="x",AC517=$O$2),"include",0))</f>
        <v>include</v>
      </c>
      <c r="P517" s="1">
        <f>IF(O517="include",IF(AE517&gt;0,1+MAX(P518:P$2005),0),0)</f>
        <v>0</v>
      </c>
      <c r="Q517" s="1">
        <f>IF(AND(ISBLANK(AA516),AE516=0),0,(IF(MAX(Q518:Q$2005)&gt;0,0,ROW(R517))))</f>
        <v>0</v>
      </c>
      <c r="R517" s="1">
        <f>IF($O517="include",IF(AF517&gt;0,1+MAX(R518:R$2005),0),0)</f>
        <v>0</v>
      </c>
      <c r="S517" s="1">
        <f>IF($O517="include",IF(AG517&gt;0,1+MAX(S518:S$2005),0),0)</f>
        <v>0</v>
      </c>
      <c r="T517" s="1">
        <f>IF($O517="include",IF(AH517&gt;0,1+MAX(T518:T$2005),0),0)</f>
        <v>0</v>
      </c>
      <c r="U517" s="1">
        <f>IF($O517="include",IF(AI517&gt;0,1+MAX(U518:U$2005),0),0)</f>
        <v>0</v>
      </c>
      <c r="V517" s="1">
        <f>IF($O517="include",IF(AJ517&gt;0,1+MAX(V518:V$2005),0),0)</f>
        <v>0</v>
      </c>
      <c r="W517" s="1">
        <f>IF($O517="include",IF(AK517&gt;0,1+MAX(W518:W$2005),0),0)</f>
        <v>0</v>
      </c>
      <c r="X517" s="1">
        <f>IF($O517="include",IF(AL517&gt;0,1+MAX(X518:X$2005),0),0)</f>
        <v>0</v>
      </c>
      <c r="Y517" s="22" t="str">
        <f t="shared" si="126"/>
        <v xml:space="preserve">1 - </v>
      </c>
      <c r="AA517" s="42"/>
      <c r="AB517" s="43"/>
      <c r="AC517" s="43"/>
      <c r="AD517" s="44"/>
      <c r="AE517" s="11">
        <f t="shared" si="127"/>
        <v>0</v>
      </c>
      <c r="AF517" s="41"/>
      <c r="AG517" s="41"/>
      <c r="AH517" s="41"/>
      <c r="AI517" s="41"/>
      <c r="AJ517" s="41"/>
      <c r="AK517" s="41"/>
      <c r="AL517" s="41"/>
      <c r="BA517" s="1">
        <f t="shared" si="128"/>
        <v>0</v>
      </c>
      <c r="BB517" s="1">
        <f t="shared" si="129"/>
        <v>0</v>
      </c>
      <c r="BC517" s="1" t="str">
        <f t="shared" si="130"/>
        <v>No</v>
      </c>
      <c r="BD517" s="1">
        <f t="shared" si="131"/>
        <v>0</v>
      </c>
      <c r="BE517" s="1">
        <f t="shared" si="132"/>
        <v>0</v>
      </c>
      <c r="BF517" s="1">
        <f t="shared" si="133"/>
        <v>0</v>
      </c>
      <c r="BG517" s="1">
        <v>513</v>
      </c>
      <c r="BH517" s="1" t="e">
        <f t="shared" si="134"/>
        <v>#N/A</v>
      </c>
      <c r="BI517" s="1">
        <f t="shared" si="136"/>
        <v>2</v>
      </c>
      <c r="BJ517" s="1" t="e">
        <f t="shared" si="135"/>
        <v>#N/A</v>
      </c>
    </row>
    <row r="518" spans="1:62" x14ac:dyDescent="0.25">
      <c r="A518" s="1">
        <f t="shared" ref="A518:A581" si="139">RANK(C518,$C$5:$C$2004,0)</f>
        <v>1</v>
      </c>
      <c r="B518" s="1">
        <f>IF(YEAR(AD518)=$B$3,YEAR('Apartment Expenses'!AD518)&amp;" - "&amp;'Apartment Expenses'!AC518,0)</f>
        <v>0</v>
      </c>
      <c r="C518" s="1">
        <f t="shared" ref="C518:C581" si="140">IF(YEAR(AD518)=$B$3,SUMIF($B$5:$B$2004,B518,$AE$5:$AE$2004),0)</f>
        <v>0</v>
      </c>
      <c r="E518" s="1">
        <v>514</v>
      </c>
      <c r="F518" s="1">
        <f t="shared" ref="F518:F581" si="141">IF(G518=0,F517,F517+1)</f>
        <v>1</v>
      </c>
      <c r="G518" s="1">
        <f t="shared" si="137"/>
        <v>0</v>
      </c>
      <c r="H518" s="1">
        <f t="shared" si="138"/>
        <v>0</v>
      </c>
      <c r="J518" s="1" t="str">
        <f t="shared" ref="J518:J581" si="142">YEAR(AD518)&amp;AC518</f>
        <v>1900</v>
      </c>
      <c r="M518" s="1">
        <f>HLOOKUP('Expense History'!$AD$3,$P$4:$X$2004,ROW('Apartment Expenses'!L518)-3,0)</f>
        <v>0</v>
      </c>
      <c r="N518" s="1">
        <f>IF('Expense History'!$AD$3=Data!$G$4,'Apartment Expenses'!AE518,HLOOKUP('Expense History'!$AD$3,'Apartment Expenses'!$AE$4:$AL$2004,(ROW('Apartment Expenses'!M518)-3)))</f>
        <v>0</v>
      </c>
      <c r="O518" s="1" t="str">
        <f>IF($O$2="ALL",IF(VLOOKUP(AA518,'Expense History'!$AA$6:$AB$36,2,0)="x","include",0),IF(AND(VLOOKUP(AA518,'Expense History'!$AA$6:$AB$36,2,0)="x",AC518=$O$2),"include",0))</f>
        <v>include</v>
      </c>
      <c r="P518" s="1">
        <f>IF(O518="include",IF(AE518&gt;0,1+MAX(P519:P$2005),0),0)</f>
        <v>0</v>
      </c>
      <c r="Q518" s="1">
        <f>IF(AND(ISBLANK(AA517),AE517=0),0,(IF(MAX(Q519:Q$2005)&gt;0,0,ROW(R518))))</f>
        <v>0</v>
      </c>
      <c r="R518" s="1">
        <f>IF($O518="include",IF(AF518&gt;0,1+MAX(R519:R$2005),0),0)</f>
        <v>0</v>
      </c>
      <c r="S518" s="1">
        <f>IF($O518="include",IF(AG518&gt;0,1+MAX(S519:S$2005),0),0)</f>
        <v>0</v>
      </c>
      <c r="T518" s="1">
        <f>IF($O518="include",IF(AH518&gt;0,1+MAX(T519:T$2005),0),0)</f>
        <v>0</v>
      </c>
      <c r="U518" s="1">
        <f>IF($O518="include",IF(AI518&gt;0,1+MAX(U519:U$2005),0),0)</f>
        <v>0</v>
      </c>
      <c r="V518" s="1">
        <f>IF($O518="include",IF(AJ518&gt;0,1+MAX(V519:V$2005),0),0)</f>
        <v>0</v>
      </c>
      <c r="W518" s="1">
        <f>IF($O518="include",IF(AK518&gt;0,1+MAX(W519:W$2005),0),0)</f>
        <v>0</v>
      </c>
      <c r="X518" s="1">
        <f>IF($O518="include",IF(AL518&gt;0,1+MAX(X519:X$2005),0),0)</f>
        <v>0</v>
      </c>
      <c r="Y518" s="22" t="str">
        <f t="shared" ref="Y518:Y581" si="143">DATEVALUE(MONTH(AD518)&amp;"/1/"&amp;YEAR(AD518))&amp;" - "&amp;AA518</f>
        <v xml:space="preserve">1 - </v>
      </c>
      <c r="AA518" s="42"/>
      <c r="AB518" s="43"/>
      <c r="AC518" s="43"/>
      <c r="AD518" s="44"/>
      <c r="AE518" s="11">
        <f t="shared" ref="AE518:AE581" si="144">SUM(AF518:AL518)</f>
        <v>0</v>
      </c>
      <c r="AF518" s="41"/>
      <c r="AG518" s="41"/>
      <c r="AH518" s="41"/>
      <c r="AI518" s="41"/>
      <c r="AJ518" s="41"/>
      <c r="AK518" s="41"/>
      <c r="AL518" s="41"/>
      <c r="BA518" s="1">
        <f t="shared" ref="BA518:BA581" si="145">AC518</f>
        <v>0</v>
      </c>
      <c r="BB518" s="1">
        <f t="shared" ref="BB518:BB581" si="146">SUMIF(AC:AC,BA518,AE:AE)</f>
        <v>0</v>
      </c>
      <c r="BC518" s="1" t="str">
        <f t="shared" ref="BC518:BC581" si="147">IF(ISERROR(VLOOKUP($B$3&amp;" - "&amp;BA518,B:B,1,0)),"No","Yes")</f>
        <v>No</v>
      </c>
      <c r="BD518" s="1">
        <f t="shared" ref="BD518:BD581" si="148">IF(BC518="Yes",0,SUMIF(BA:BA,BA518,BB:BB))</f>
        <v>0</v>
      </c>
      <c r="BE518" s="1">
        <f t="shared" ref="BE518:BE581" si="149">IF(BD518=0,0,RANK(BD518,BD:BD))</f>
        <v>0</v>
      </c>
      <c r="BF518" s="1">
        <f t="shared" ref="BF518:BF581" si="150">BA518</f>
        <v>0</v>
      </c>
      <c r="BG518" s="1">
        <v>514</v>
      </c>
      <c r="BH518" s="1" t="e">
        <f t="shared" ref="BH518:BH581" si="151">VLOOKUP(BG518,BE:BF,2,0)</f>
        <v>#N/A</v>
      </c>
      <c r="BI518" s="1">
        <f t="shared" si="136"/>
        <v>2</v>
      </c>
      <c r="BJ518" s="1" t="e">
        <f t="shared" ref="BJ518:BJ581" si="152">BH518</f>
        <v>#N/A</v>
      </c>
    </row>
    <row r="519" spans="1:62" x14ac:dyDescent="0.25">
      <c r="A519" s="1">
        <f t="shared" si="139"/>
        <v>1</v>
      </c>
      <c r="B519" s="1">
        <f>IF(YEAR(AD519)=$B$3,YEAR('Apartment Expenses'!AD519)&amp;" - "&amp;'Apartment Expenses'!AC519,0)</f>
        <v>0</v>
      </c>
      <c r="C519" s="1">
        <f t="shared" si="140"/>
        <v>0</v>
      </c>
      <c r="E519" s="1">
        <v>515</v>
      </c>
      <c r="F519" s="1">
        <f t="shared" si="141"/>
        <v>1</v>
      </c>
      <c r="G519" s="1">
        <f t="shared" si="137"/>
        <v>0</v>
      </c>
      <c r="H519" s="1">
        <f t="shared" si="138"/>
        <v>0</v>
      </c>
      <c r="J519" s="1" t="str">
        <f t="shared" si="142"/>
        <v>1900</v>
      </c>
      <c r="M519" s="1">
        <f>HLOOKUP('Expense History'!$AD$3,$P$4:$X$2004,ROW('Apartment Expenses'!L519)-3,0)</f>
        <v>0</v>
      </c>
      <c r="N519" s="1">
        <f>IF('Expense History'!$AD$3=Data!$G$4,'Apartment Expenses'!AE519,HLOOKUP('Expense History'!$AD$3,'Apartment Expenses'!$AE$4:$AL$2004,(ROW('Apartment Expenses'!M519)-3)))</f>
        <v>0</v>
      </c>
      <c r="O519" s="1" t="str">
        <f>IF($O$2="ALL",IF(VLOOKUP(AA519,'Expense History'!$AA$6:$AB$36,2,0)="x","include",0),IF(AND(VLOOKUP(AA519,'Expense History'!$AA$6:$AB$36,2,0)="x",AC519=$O$2),"include",0))</f>
        <v>include</v>
      </c>
      <c r="P519" s="1">
        <f>IF(O519="include",IF(AE519&gt;0,1+MAX(P520:P$2005),0),0)</f>
        <v>0</v>
      </c>
      <c r="Q519" s="1">
        <f>IF(AND(ISBLANK(AA518),AE518=0),0,(IF(MAX(Q520:Q$2005)&gt;0,0,ROW(R519))))</f>
        <v>0</v>
      </c>
      <c r="R519" s="1">
        <f>IF($O519="include",IF(AF519&gt;0,1+MAX(R520:R$2005),0),0)</f>
        <v>0</v>
      </c>
      <c r="S519" s="1">
        <f>IF($O519="include",IF(AG519&gt;0,1+MAX(S520:S$2005),0),0)</f>
        <v>0</v>
      </c>
      <c r="T519" s="1">
        <f>IF($O519="include",IF(AH519&gt;0,1+MAX(T520:T$2005),0),0)</f>
        <v>0</v>
      </c>
      <c r="U519" s="1">
        <f>IF($O519="include",IF(AI519&gt;0,1+MAX(U520:U$2005),0),0)</f>
        <v>0</v>
      </c>
      <c r="V519" s="1">
        <f>IF($O519="include",IF(AJ519&gt;0,1+MAX(V520:V$2005),0),0)</f>
        <v>0</v>
      </c>
      <c r="W519" s="1">
        <f>IF($O519="include",IF(AK519&gt;0,1+MAX(W520:W$2005),0),0)</f>
        <v>0</v>
      </c>
      <c r="X519" s="1">
        <f>IF($O519="include",IF(AL519&gt;0,1+MAX(X520:X$2005),0),0)</f>
        <v>0</v>
      </c>
      <c r="Y519" s="22" t="str">
        <f t="shared" si="143"/>
        <v xml:space="preserve">1 - </v>
      </c>
      <c r="AA519" s="42"/>
      <c r="AB519" s="43"/>
      <c r="AC519" s="43"/>
      <c r="AD519" s="44"/>
      <c r="AE519" s="11">
        <f t="shared" si="144"/>
        <v>0</v>
      </c>
      <c r="AF519" s="41"/>
      <c r="AG519" s="41"/>
      <c r="AH519" s="41"/>
      <c r="AI519" s="41"/>
      <c r="AJ519" s="41"/>
      <c r="AK519" s="41"/>
      <c r="AL519" s="41"/>
      <c r="BA519" s="1">
        <f t="shared" si="145"/>
        <v>0</v>
      </c>
      <c r="BB519" s="1">
        <f t="shared" si="146"/>
        <v>0</v>
      </c>
      <c r="BC519" s="1" t="str">
        <f t="shared" si="147"/>
        <v>No</v>
      </c>
      <c r="BD519" s="1">
        <f t="shared" si="148"/>
        <v>0</v>
      </c>
      <c r="BE519" s="1">
        <f t="shared" si="149"/>
        <v>0</v>
      </c>
      <c r="BF519" s="1">
        <f t="shared" si="150"/>
        <v>0</v>
      </c>
      <c r="BG519" s="1">
        <v>515</v>
      </c>
      <c r="BH519" s="1" t="e">
        <f t="shared" si="151"/>
        <v>#N/A</v>
      </c>
      <c r="BI519" s="1">
        <f t="shared" ref="BI519:BI582" si="153">IF(ISERROR(BH519),BI518,BI518+1)</f>
        <v>2</v>
      </c>
      <c r="BJ519" s="1" t="e">
        <f t="shared" si="152"/>
        <v>#N/A</v>
      </c>
    </row>
    <row r="520" spans="1:62" x14ac:dyDescent="0.25">
      <c r="A520" s="1">
        <f t="shared" si="139"/>
        <v>1</v>
      </c>
      <c r="B520" s="1">
        <f>IF(YEAR(AD520)=$B$3,YEAR('Apartment Expenses'!AD520)&amp;" - "&amp;'Apartment Expenses'!AC520,0)</f>
        <v>0</v>
      </c>
      <c r="C520" s="1">
        <f t="shared" si="140"/>
        <v>0</v>
      </c>
      <c r="E520" s="1">
        <v>516</v>
      </c>
      <c r="F520" s="1">
        <f t="shared" si="141"/>
        <v>1</v>
      </c>
      <c r="G520" s="1">
        <f t="shared" si="137"/>
        <v>0</v>
      </c>
      <c r="H520" s="1">
        <f t="shared" si="138"/>
        <v>0</v>
      </c>
      <c r="J520" s="1" t="str">
        <f t="shared" si="142"/>
        <v>1900</v>
      </c>
      <c r="M520" s="1">
        <f>HLOOKUP('Expense History'!$AD$3,$P$4:$X$2004,ROW('Apartment Expenses'!L520)-3,0)</f>
        <v>0</v>
      </c>
      <c r="N520" s="1">
        <f>IF('Expense History'!$AD$3=Data!$G$4,'Apartment Expenses'!AE520,HLOOKUP('Expense History'!$AD$3,'Apartment Expenses'!$AE$4:$AL$2004,(ROW('Apartment Expenses'!M520)-3)))</f>
        <v>0</v>
      </c>
      <c r="O520" s="1" t="str">
        <f>IF($O$2="ALL",IF(VLOOKUP(AA520,'Expense History'!$AA$6:$AB$36,2,0)="x","include",0),IF(AND(VLOOKUP(AA520,'Expense History'!$AA$6:$AB$36,2,0)="x",AC520=$O$2),"include",0))</f>
        <v>include</v>
      </c>
      <c r="P520" s="1">
        <f>IF(O520="include",IF(AE520&gt;0,1+MAX(P521:P$2005),0),0)</f>
        <v>0</v>
      </c>
      <c r="Q520" s="1">
        <f>IF(AND(ISBLANK(AA519),AE519=0),0,(IF(MAX(Q521:Q$2005)&gt;0,0,ROW(R520))))</f>
        <v>0</v>
      </c>
      <c r="R520" s="1">
        <f>IF($O520="include",IF(AF520&gt;0,1+MAX(R521:R$2005),0),0)</f>
        <v>0</v>
      </c>
      <c r="S520" s="1">
        <f>IF($O520="include",IF(AG520&gt;0,1+MAX(S521:S$2005),0),0)</f>
        <v>0</v>
      </c>
      <c r="T520" s="1">
        <f>IF($O520="include",IF(AH520&gt;0,1+MAX(T521:T$2005),0),0)</f>
        <v>0</v>
      </c>
      <c r="U520" s="1">
        <f>IF($O520="include",IF(AI520&gt;0,1+MAX(U521:U$2005),0),0)</f>
        <v>0</v>
      </c>
      <c r="V520" s="1">
        <f>IF($O520="include",IF(AJ520&gt;0,1+MAX(V521:V$2005),0),0)</f>
        <v>0</v>
      </c>
      <c r="W520" s="1">
        <f>IF($O520="include",IF(AK520&gt;0,1+MAX(W521:W$2005),0),0)</f>
        <v>0</v>
      </c>
      <c r="X520" s="1">
        <f>IF($O520="include",IF(AL520&gt;0,1+MAX(X521:X$2005),0),0)</f>
        <v>0</v>
      </c>
      <c r="Y520" s="22" t="str">
        <f t="shared" si="143"/>
        <v xml:space="preserve">1 - </v>
      </c>
      <c r="AA520" s="42"/>
      <c r="AB520" s="43"/>
      <c r="AC520" s="43"/>
      <c r="AD520" s="44"/>
      <c r="AE520" s="11">
        <f t="shared" si="144"/>
        <v>0</v>
      </c>
      <c r="AF520" s="41"/>
      <c r="AG520" s="41"/>
      <c r="AH520" s="41"/>
      <c r="AI520" s="41"/>
      <c r="AJ520" s="41"/>
      <c r="AK520" s="41"/>
      <c r="AL520" s="41"/>
      <c r="BA520" s="1">
        <f t="shared" si="145"/>
        <v>0</v>
      </c>
      <c r="BB520" s="1">
        <f t="shared" si="146"/>
        <v>0</v>
      </c>
      <c r="BC520" s="1" t="str">
        <f t="shared" si="147"/>
        <v>No</v>
      </c>
      <c r="BD520" s="1">
        <f t="shared" si="148"/>
        <v>0</v>
      </c>
      <c r="BE520" s="1">
        <f t="shared" si="149"/>
        <v>0</v>
      </c>
      <c r="BF520" s="1">
        <f t="shared" si="150"/>
        <v>0</v>
      </c>
      <c r="BG520" s="1">
        <v>516</v>
      </c>
      <c r="BH520" s="1" t="e">
        <f t="shared" si="151"/>
        <v>#N/A</v>
      </c>
      <c r="BI520" s="1">
        <f t="shared" si="153"/>
        <v>2</v>
      </c>
      <c r="BJ520" s="1" t="e">
        <f t="shared" si="152"/>
        <v>#N/A</v>
      </c>
    </row>
    <row r="521" spans="1:62" x14ac:dyDescent="0.25">
      <c r="A521" s="1">
        <f t="shared" si="139"/>
        <v>1</v>
      </c>
      <c r="B521" s="1">
        <f>IF(YEAR(AD521)=$B$3,YEAR('Apartment Expenses'!AD521)&amp;" - "&amp;'Apartment Expenses'!AC521,0)</f>
        <v>0</v>
      </c>
      <c r="C521" s="1">
        <f t="shared" si="140"/>
        <v>0</v>
      </c>
      <c r="E521" s="1">
        <v>517</v>
      </c>
      <c r="F521" s="1">
        <f t="shared" si="141"/>
        <v>1</v>
      </c>
      <c r="G521" s="1">
        <f t="shared" si="137"/>
        <v>0</v>
      </c>
      <c r="H521" s="1">
        <f t="shared" si="138"/>
        <v>0</v>
      </c>
      <c r="J521" s="1" t="str">
        <f t="shared" si="142"/>
        <v>1900</v>
      </c>
      <c r="M521" s="1">
        <f>HLOOKUP('Expense History'!$AD$3,$P$4:$X$2004,ROW('Apartment Expenses'!L521)-3,0)</f>
        <v>0</v>
      </c>
      <c r="N521" s="1">
        <f>IF('Expense History'!$AD$3=Data!$G$4,'Apartment Expenses'!AE521,HLOOKUP('Expense History'!$AD$3,'Apartment Expenses'!$AE$4:$AL$2004,(ROW('Apartment Expenses'!M521)-3)))</f>
        <v>0</v>
      </c>
      <c r="O521" s="1" t="str">
        <f>IF($O$2="ALL",IF(VLOOKUP(AA521,'Expense History'!$AA$6:$AB$36,2,0)="x","include",0),IF(AND(VLOOKUP(AA521,'Expense History'!$AA$6:$AB$36,2,0)="x",AC521=$O$2),"include",0))</f>
        <v>include</v>
      </c>
      <c r="P521" s="1">
        <f>IF(O521="include",IF(AE521&gt;0,1+MAX(P522:P$2005),0),0)</f>
        <v>0</v>
      </c>
      <c r="Q521" s="1">
        <f>IF(AND(ISBLANK(AA520),AE520=0),0,(IF(MAX(Q522:Q$2005)&gt;0,0,ROW(R521))))</f>
        <v>0</v>
      </c>
      <c r="R521" s="1">
        <f>IF($O521="include",IF(AF521&gt;0,1+MAX(R522:R$2005),0),0)</f>
        <v>0</v>
      </c>
      <c r="S521" s="1">
        <f>IF($O521="include",IF(AG521&gt;0,1+MAX(S522:S$2005),0),0)</f>
        <v>0</v>
      </c>
      <c r="T521" s="1">
        <f>IF($O521="include",IF(AH521&gt;0,1+MAX(T522:T$2005),0),0)</f>
        <v>0</v>
      </c>
      <c r="U521" s="1">
        <f>IF($O521="include",IF(AI521&gt;0,1+MAX(U522:U$2005),0),0)</f>
        <v>0</v>
      </c>
      <c r="V521" s="1">
        <f>IF($O521="include",IF(AJ521&gt;0,1+MAX(V522:V$2005),0),0)</f>
        <v>0</v>
      </c>
      <c r="W521" s="1">
        <f>IF($O521="include",IF(AK521&gt;0,1+MAX(W522:W$2005),0),0)</f>
        <v>0</v>
      </c>
      <c r="X521" s="1">
        <f>IF($O521="include",IF(AL521&gt;0,1+MAX(X522:X$2005),0),0)</f>
        <v>0</v>
      </c>
      <c r="Y521" s="22" t="str">
        <f t="shared" si="143"/>
        <v xml:space="preserve">1 - </v>
      </c>
      <c r="AA521" s="42"/>
      <c r="AB521" s="43"/>
      <c r="AC521" s="43"/>
      <c r="AD521" s="44"/>
      <c r="AE521" s="11">
        <f t="shared" si="144"/>
        <v>0</v>
      </c>
      <c r="AF521" s="41"/>
      <c r="AG521" s="41"/>
      <c r="AH521" s="41"/>
      <c r="AI521" s="41"/>
      <c r="AJ521" s="41"/>
      <c r="AK521" s="41"/>
      <c r="AL521" s="41"/>
      <c r="BA521" s="1">
        <f t="shared" si="145"/>
        <v>0</v>
      </c>
      <c r="BB521" s="1">
        <f t="shared" si="146"/>
        <v>0</v>
      </c>
      <c r="BC521" s="1" t="str">
        <f t="shared" si="147"/>
        <v>No</v>
      </c>
      <c r="BD521" s="1">
        <f t="shared" si="148"/>
        <v>0</v>
      </c>
      <c r="BE521" s="1">
        <f t="shared" si="149"/>
        <v>0</v>
      </c>
      <c r="BF521" s="1">
        <f t="shared" si="150"/>
        <v>0</v>
      </c>
      <c r="BG521" s="1">
        <v>517</v>
      </c>
      <c r="BH521" s="1" t="e">
        <f t="shared" si="151"/>
        <v>#N/A</v>
      </c>
      <c r="BI521" s="1">
        <f t="shared" si="153"/>
        <v>2</v>
      </c>
      <c r="BJ521" s="1" t="e">
        <f t="shared" si="152"/>
        <v>#N/A</v>
      </c>
    </row>
    <row r="522" spans="1:62" x14ac:dyDescent="0.25">
      <c r="A522" s="1">
        <f t="shared" si="139"/>
        <v>1</v>
      </c>
      <c r="B522" s="1">
        <f>IF(YEAR(AD522)=$B$3,YEAR('Apartment Expenses'!AD522)&amp;" - "&amp;'Apartment Expenses'!AC522,0)</f>
        <v>0</v>
      </c>
      <c r="C522" s="1">
        <f t="shared" si="140"/>
        <v>0</v>
      </c>
      <c r="E522" s="1">
        <v>518</v>
      </c>
      <c r="F522" s="1">
        <f t="shared" si="141"/>
        <v>1</v>
      </c>
      <c r="G522" s="1">
        <f t="shared" si="137"/>
        <v>0</v>
      </c>
      <c r="H522" s="1">
        <f t="shared" si="138"/>
        <v>0</v>
      </c>
      <c r="J522" s="1" t="str">
        <f t="shared" si="142"/>
        <v>1900</v>
      </c>
      <c r="M522" s="1">
        <f>HLOOKUP('Expense History'!$AD$3,$P$4:$X$2004,ROW('Apartment Expenses'!L522)-3,0)</f>
        <v>0</v>
      </c>
      <c r="N522" s="1">
        <f>IF('Expense History'!$AD$3=Data!$G$4,'Apartment Expenses'!AE522,HLOOKUP('Expense History'!$AD$3,'Apartment Expenses'!$AE$4:$AL$2004,(ROW('Apartment Expenses'!M522)-3)))</f>
        <v>0</v>
      </c>
      <c r="O522" s="1" t="str">
        <f>IF($O$2="ALL",IF(VLOOKUP(AA522,'Expense History'!$AA$6:$AB$36,2,0)="x","include",0),IF(AND(VLOOKUP(AA522,'Expense History'!$AA$6:$AB$36,2,0)="x",AC522=$O$2),"include",0))</f>
        <v>include</v>
      </c>
      <c r="P522" s="1">
        <f>IF(O522="include",IF(AE522&gt;0,1+MAX(P523:P$2005),0),0)</f>
        <v>0</v>
      </c>
      <c r="Q522" s="1">
        <f>IF(AND(ISBLANK(AA521),AE521=0),0,(IF(MAX(Q523:Q$2005)&gt;0,0,ROW(R522))))</f>
        <v>0</v>
      </c>
      <c r="R522" s="1">
        <f>IF($O522="include",IF(AF522&gt;0,1+MAX(R523:R$2005),0),0)</f>
        <v>0</v>
      </c>
      <c r="S522" s="1">
        <f>IF($O522="include",IF(AG522&gt;0,1+MAX(S523:S$2005),0),0)</f>
        <v>0</v>
      </c>
      <c r="T522" s="1">
        <f>IF($O522="include",IF(AH522&gt;0,1+MAX(T523:T$2005),0),0)</f>
        <v>0</v>
      </c>
      <c r="U522" s="1">
        <f>IF($O522="include",IF(AI522&gt;0,1+MAX(U523:U$2005),0),0)</f>
        <v>0</v>
      </c>
      <c r="V522" s="1">
        <f>IF($O522="include",IF(AJ522&gt;0,1+MAX(V523:V$2005),0),0)</f>
        <v>0</v>
      </c>
      <c r="W522" s="1">
        <f>IF($O522="include",IF(AK522&gt;0,1+MAX(W523:W$2005),0),0)</f>
        <v>0</v>
      </c>
      <c r="X522" s="1">
        <f>IF($O522="include",IF(AL522&gt;0,1+MAX(X523:X$2005),0),0)</f>
        <v>0</v>
      </c>
      <c r="Y522" s="22" t="str">
        <f t="shared" si="143"/>
        <v xml:space="preserve">1 - </v>
      </c>
      <c r="AA522" s="42"/>
      <c r="AB522" s="43"/>
      <c r="AC522" s="43"/>
      <c r="AD522" s="44"/>
      <c r="AE522" s="11">
        <f t="shared" si="144"/>
        <v>0</v>
      </c>
      <c r="AF522" s="41"/>
      <c r="AG522" s="41"/>
      <c r="AH522" s="41"/>
      <c r="AI522" s="41"/>
      <c r="AJ522" s="41"/>
      <c r="AK522" s="41"/>
      <c r="AL522" s="41"/>
      <c r="BA522" s="1">
        <f t="shared" si="145"/>
        <v>0</v>
      </c>
      <c r="BB522" s="1">
        <f t="shared" si="146"/>
        <v>0</v>
      </c>
      <c r="BC522" s="1" t="str">
        <f t="shared" si="147"/>
        <v>No</v>
      </c>
      <c r="BD522" s="1">
        <f t="shared" si="148"/>
        <v>0</v>
      </c>
      <c r="BE522" s="1">
        <f t="shared" si="149"/>
        <v>0</v>
      </c>
      <c r="BF522" s="1">
        <f t="shared" si="150"/>
        <v>0</v>
      </c>
      <c r="BG522" s="1">
        <v>518</v>
      </c>
      <c r="BH522" s="1" t="e">
        <f t="shared" si="151"/>
        <v>#N/A</v>
      </c>
      <c r="BI522" s="1">
        <f t="shared" si="153"/>
        <v>2</v>
      </c>
      <c r="BJ522" s="1" t="e">
        <f t="shared" si="152"/>
        <v>#N/A</v>
      </c>
    </row>
    <row r="523" spans="1:62" x14ac:dyDescent="0.25">
      <c r="A523" s="1">
        <f t="shared" si="139"/>
        <v>1</v>
      </c>
      <c r="B523" s="1">
        <f>IF(YEAR(AD523)=$B$3,YEAR('Apartment Expenses'!AD523)&amp;" - "&amp;'Apartment Expenses'!AC523,0)</f>
        <v>0</v>
      </c>
      <c r="C523" s="1">
        <f t="shared" si="140"/>
        <v>0</v>
      </c>
      <c r="E523" s="1">
        <v>519</v>
      </c>
      <c r="F523" s="1">
        <f t="shared" si="141"/>
        <v>1</v>
      </c>
      <c r="G523" s="1">
        <f t="shared" si="137"/>
        <v>0</v>
      </c>
      <c r="H523" s="1">
        <f t="shared" si="138"/>
        <v>0</v>
      </c>
      <c r="J523" s="1" t="str">
        <f t="shared" si="142"/>
        <v>1900</v>
      </c>
      <c r="M523" s="1">
        <f>HLOOKUP('Expense History'!$AD$3,$P$4:$X$2004,ROW('Apartment Expenses'!L523)-3,0)</f>
        <v>0</v>
      </c>
      <c r="N523" s="1">
        <f>IF('Expense History'!$AD$3=Data!$G$4,'Apartment Expenses'!AE523,HLOOKUP('Expense History'!$AD$3,'Apartment Expenses'!$AE$4:$AL$2004,(ROW('Apartment Expenses'!M523)-3)))</f>
        <v>0</v>
      </c>
      <c r="O523" s="1" t="str">
        <f>IF($O$2="ALL",IF(VLOOKUP(AA523,'Expense History'!$AA$6:$AB$36,2,0)="x","include",0),IF(AND(VLOOKUP(AA523,'Expense History'!$AA$6:$AB$36,2,0)="x",AC523=$O$2),"include",0))</f>
        <v>include</v>
      </c>
      <c r="P523" s="1">
        <f>IF(O523="include",IF(AE523&gt;0,1+MAX(P524:P$2005),0),0)</f>
        <v>0</v>
      </c>
      <c r="Q523" s="1">
        <f>IF(AND(ISBLANK(AA522),AE522=0),0,(IF(MAX(Q524:Q$2005)&gt;0,0,ROW(R523))))</f>
        <v>0</v>
      </c>
      <c r="R523" s="1">
        <f>IF($O523="include",IF(AF523&gt;0,1+MAX(R524:R$2005),0),0)</f>
        <v>0</v>
      </c>
      <c r="S523" s="1">
        <f>IF($O523="include",IF(AG523&gt;0,1+MAX(S524:S$2005),0),0)</f>
        <v>0</v>
      </c>
      <c r="T523" s="1">
        <f>IF($O523="include",IF(AH523&gt;0,1+MAX(T524:T$2005),0),0)</f>
        <v>0</v>
      </c>
      <c r="U523" s="1">
        <f>IF($O523="include",IF(AI523&gt;0,1+MAX(U524:U$2005),0),0)</f>
        <v>0</v>
      </c>
      <c r="V523" s="1">
        <f>IF($O523="include",IF(AJ523&gt;0,1+MAX(V524:V$2005),0),0)</f>
        <v>0</v>
      </c>
      <c r="W523" s="1">
        <f>IF($O523="include",IF(AK523&gt;0,1+MAX(W524:W$2005),0),0)</f>
        <v>0</v>
      </c>
      <c r="X523" s="1">
        <f>IF($O523="include",IF(AL523&gt;0,1+MAX(X524:X$2005),0),0)</f>
        <v>0</v>
      </c>
      <c r="Y523" s="22" t="str">
        <f t="shared" si="143"/>
        <v xml:space="preserve">1 - </v>
      </c>
      <c r="AA523" s="42"/>
      <c r="AB523" s="43"/>
      <c r="AC523" s="43"/>
      <c r="AD523" s="44"/>
      <c r="AE523" s="11">
        <f t="shared" si="144"/>
        <v>0</v>
      </c>
      <c r="AF523" s="41"/>
      <c r="AG523" s="41"/>
      <c r="AH523" s="41"/>
      <c r="AI523" s="41"/>
      <c r="AJ523" s="41"/>
      <c r="AK523" s="41"/>
      <c r="AL523" s="41"/>
      <c r="BA523" s="1">
        <f t="shared" si="145"/>
        <v>0</v>
      </c>
      <c r="BB523" s="1">
        <f t="shared" si="146"/>
        <v>0</v>
      </c>
      <c r="BC523" s="1" t="str">
        <f t="shared" si="147"/>
        <v>No</v>
      </c>
      <c r="BD523" s="1">
        <f t="shared" si="148"/>
        <v>0</v>
      </c>
      <c r="BE523" s="1">
        <f t="shared" si="149"/>
        <v>0</v>
      </c>
      <c r="BF523" s="1">
        <f t="shared" si="150"/>
        <v>0</v>
      </c>
      <c r="BG523" s="1">
        <v>519</v>
      </c>
      <c r="BH523" s="1" t="e">
        <f t="shared" si="151"/>
        <v>#N/A</v>
      </c>
      <c r="BI523" s="1">
        <f t="shared" si="153"/>
        <v>2</v>
      </c>
      <c r="BJ523" s="1" t="e">
        <f t="shared" si="152"/>
        <v>#N/A</v>
      </c>
    </row>
    <row r="524" spans="1:62" x14ac:dyDescent="0.25">
      <c r="A524" s="1">
        <f t="shared" si="139"/>
        <v>1</v>
      </c>
      <c r="B524" s="1">
        <f>IF(YEAR(AD524)=$B$3,YEAR('Apartment Expenses'!AD524)&amp;" - "&amp;'Apartment Expenses'!AC524,0)</f>
        <v>0</v>
      </c>
      <c r="C524" s="1">
        <f t="shared" si="140"/>
        <v>0</v>
      </c>
      <c r="E524" s="1">
        <v>520</v>
      </c>
      <c r="F524" s="1">
        <f t="shared" si="141"/>
        <v>1</v>
      </c>
      <c r="G524" s="1">
        <f t="shared" si="137"/>
        <v>0</v>
      </c>
      <c r="H524" s="1">
        <f t="shared" si="138"/>
        <v>0</v>
      </c>
      <c r="J524" s="1" t="str">
        <f t="shared" si="142"/>
        <v>1900</v>
      </c>
      <c r="M524" s="1">
        <f>HLOOKUP('Expense History'!$AD$3,$P$4:$X$2004,ROW('Apartment Expenses'!L524)-3,0)</f>
        <v>0</v>
      </c>
      <c r="N524" s="1">
        <f>IF('Expense History'!$AD$3=Data!$G$4,'Apartment Expenses'!AE524,HLOOKUP('Expense History'!$AD$3,'Apartment Expenses'!$AE$4:$AL$2004,(ROW('Apartment Expenses'!M524)-3)))</f>
        <v>0</v>
      </c>
      <c r="O524" s="1" t="str">
        <f>IF($O$2="ALL",IF(VLOOKUP(AA524,'Expense History'!$AA$6:$AB$36,2,0)="x","include",0),IF(AND(VLOOKUP(AA524,'Expense History'!$AA$6:$AB$36,2,0)="x",AC524=$O$2),"include",0))</f>
        <v>include</v>
      </c>
      <c r="P524" s="1">
        <f>IF(O524="include",IF(AE524&gt;0,1+MAX(P525:P$2005),0),0)</f>
        <v>0</v>
      </c>
      <c r="Q524" s="1">
        <f>IF(AND(ISBLANK(AA523),AE523=0),0,(IF(MAX(Q525:Q$2005)&gt;0,0,ROW(R524))))</f>
        <v>0</v>
      </c>
      <c r="R524" s="1">
        <f>IF($O524="include",IF(AF524&gt;0,1+MAX(R525:R$2005),0),0)</f>
        <v>0</v>
      </c>
      <c r="S524" s="1">
        <f>IF($O524="include",IF(AG524&gt;0,1+MAX(S525:S$2005),0),0)</f>
        <v>0</v>
      </c>
      <c r="T524" s="1">
        <f>IF($O524="include",IF(AH524&gt;0,1+MAX(T525:T$2005),0),0)</f>
        <v>0</v>
      </c>
      <c r="U524" s="1">
        <f>IF($O524="include",IF(AI524&gt;0,1+MAX(U525:U$2005),0),0)</f>
        <v>0</v>
      </c>
      <c r="V524" s="1">
        <f>IF($O524="include",IF(AJ524&gt;0,1+MAX(V525:V$2005),0),0)</f>
        <v>0</v>
      </c>
      <c r="W524" s="1">
        <f>IF($O524="include",IF(AK524&gt;0,1+MAX(W525:W$2005),0),0)</f>
        <v>0</v>
      </c>
      <c r="X524" s="1">
        <f>IF($O524="include",IF(AL524&gt;0,1+MAX(X525:X$2005),0),0)</f>
        <v>0</v>
      </c>
      <c r="Y524" s="22" t="str">
        <f t="shared" si="143"/>
        <v xml:space="preserve">1 - </v>
      </c>
      <c r="AA524" s="42"/>
      <c r="AB524" s="43"/>
      <c r="AC524" s="43"/>
      <c r="AD524" s="44"/>
      <c r="AE524" s="11">
        <f t="shared" si="144"/>
        <v>0</v>
      </c>
      <c r="AF524" s="41"/>
      <c r="AG524" s="41"/>
      <c r="AH524" s="41"/>
      <c r="AI524" s="41"/>
      <c r="AJ524" s="41"/>
      <c r="AK524" s="41"/>
      <c r="AL524" s="41"/>
      <c r="BA524" s="1">
        <f t="shared" si="145"/>
        <v>0</v>
      </c>
      <c r="BB524" s="1">
        <f t="shared" si="146"/>
        <v>0</v>
      </c>
      <c r="BC524" s="1" t="str">
        <f t="shared" si="147"/>
        <v>No</v>
      </c>
      <c r="BD524" s="1">
        <f t="shared" si="148"/>
        <v>0</v>
      </c>
      <c r="BE524" s="1">
        <f t="shared" si="149"/>
        <v>0</v>
      </c>
      <c r="BF524" s="1">
        <f t="shared" si="150"/>
        <v>0</v>
      </c>
      <c r="BG524" s="1">
        <v>520</v>
      </c>
      <c r="BH524" s="1" t="e">
        <f t="shared" si="151"/>
        <v>#N/A</v>
      </c>
      <c r="BI524" s="1">
        <f t="shared" si="153"/>
        <v>2</v>
      </c>
      <c r="BJ524" s="1" t="e">
        <f t="shared" si="152"/>
        <v>#N/A</v>
      </c>
    </row>
    <row r="525" spans="1:62" x14ac:dyDescent="0.25">
      <c r="A525" s="1">
        <f t="shared" si="139"/>
        <v>1</v>
      </c>
      <c r="B525" s="1">
        <f>IF(YEAR(AD525)=$B$3,YEAR('Apartment Expenses'!AD525)&amp;" - "&amp;'Apartment Expenses'!AC525,0)</f>
        <v>0</v>
      </c>
      <c r="C525" s="1">
        <f t="shared" si="140"/>
        <v>0</v>
      </c>
      <c r="E525" s="1">
        <v>521</v>
      </c>
      <c r="F525" s="1">
        <f t="shared" si="141"/>
        <v>1</v>
      </c>
      <c r="G525" s="1">
        <f t="shared" si="137"/>
        <v>0</v>
      </c>
      <c r="H525" s="1">
        <f t="shared" si="138"/>
        <v>0</v>
      </c>
      <c r="J525" s="1" t="str">
        <f t="shared" si="142"/>
        <v>1900</v>
      </c>
      <c r="M525" s="1">
        <f>HLOOKUP('Expense History'!$AD$3,$P$4:$X$2004,ROW('Apartment Expenses'!L525)-3,0)</f>
        <v>0</v>
      </c>
      <c r="N525" s="1">
        <f>IF('Expense History'!$AD$3=Data!$G$4,'Apartment Expenses'!AE525,HLOOKUP('Expense History'!$AD$3,'Apartment Expenses'!$AE$4:$AL$2004,(ROW('Apartment Expenses'!M525)-3)))</f>
        <v>0</v>
      </c>
      <c r="O525" s="1" t="str">
        <f>IF($O$2="ALL",IF(VLOOKUP(AA525,'Expense History'!$AA$6:$AB$36,2,0)="x","include",0),IF(AND(VLOOKUP(AA525,'Expense History'!$AA$6:$AB$36,2,0)="x",AC525=$O$2),"include",0))</f>
        <v>include</v>
      </c>
      <c r="P525" s="1">
        <f>IF(O525="include",IF(AE525&gt;0,1+MAX(P526:P$2005),0),0)</f>
        <v>0</v>
      </c>
      <c r="Q525" s="1">
        <f>IF(AND(ISBLANK(AA524),AE524=0),0,(IF(MAX(Q526:Q$2005)&gt;0,0,ROW(R525))))</f>
        <v>0</v>
      </c>
      <c r="R525" s="1">
        <f>IF($O525="include",IF(AF525&gt;0,1+MAX(R526:R$2005),0),0)</f>
        <v>0</v>
      </c>
      <c r="S525" s="1">
        <f>IF($O525="include",IF(AG525&gt;0,1+MAX(S526:S$2005),0),0)</f>
        <v>0</v>
      </c>
      <c r="T525" s="1">
        <f>IF($O525="include",IF(AH525&gt;0,1+MAX(T526:T$2005),0),0)</f>
        <v>0</v>
      </c>
      <c r="U525" s="1">
        <f>IF($O525="include",IF(AI525&gt;0,1+MAX(U526:U$2005),0),0)</f>
        <v>0</v>
      </c>
      <c r="V525" s="1">
        <f>IF($O525="include",IF(AJ525&gt;0,1+MAX(V526:V$2005),0),0)</f>
        <v>0</v>
      </c>
      <c r="W525" s="1">
        <f>IF($O525="include",IF(AK525&gt;0,1+MAX(W526:W$2005),0),0)</f>
        <v>0</v>
      </c>
      <c r="X525" s="1">
        <f>IF($O525="include",IF(AL525&gt;0,1+MAX(X526:X$2005),0),0)</f>
        <v>0</v>
      </c>
      <c r="Y525" s="22" t="str">
        <f t="shared" si="143"/>
        <v xml:space="preserve">1 - </v>
      </c>
      <c r="AA525" s="42"/>
      <c r="AB525" s="43"/>
      <c r="AC525" s="43"/>
      <c r="AD525" s="44"/>
      <c r="AE525" s="11">
        <f t="shared" si="144"/>
        <v>0</v>
      </c>
      <c r="AF525" s="41"/>
      <c r="AG525" s="41"/>
      <c r="AH525" s="41"/>
      <c r="AI525" s="41"/>
      <c r="AJ525" s="41"/>
      <c r="AK525" s="41"/>
      <c r="AL525" s="41"/>
      <c r="BA525" s="1">
        <f t="shared" si="145"/>
        <v>0</v>
      </c>
      <c r="BB525" s="1">
        <f t="shared" si="146"/>
        <v>0</v>
      </c>
      <c r="BC525" s="1" t="str">
        <f t="shared" si="147"/>
        <v>No</v>
      </c>
      <c r="BD525" s="1">
        <f t="shared" si="148"/>
        <v>0</v>
      </c>
      <c r="BE525" s="1">
        <f t="shared" si="149"/>
        <v>0</v>
      </c>
      <c r="BF525" s="1">
        <f t="shared" si="150"/>
        <v>0</v>
      </c>
      <c r="BG525" s="1">
        <v>521</v>
      </c>
      <c r="BH525" s="1" t="e">
        <f t="shared" si="151"/>
        <v>#N/A</v>
      </c>
      <c r="BI525" s="1">
        <f t="shared" si="153"/>
        <v>2</v>
      </c>
      <c r="BJ525" s="1" t="e">
        <f t="shared" si="152"/>
        <v>#N/A</v>
      </c>
    </row>
    <row r="526" spans="1:62" x14ac:dyDescent="0.25">
      <c r="A526" s="1">
        <f t="shared" si="139"/>
        <v>1</v>
      </c>
      <c r="B526" s="1">
        <f>IF(YEAR(AD526)=$B$3,YEAR('Apartment Expenses'!AD526)&amp;" - "&amp;'Apartment Expenses'!AC526,0)</f>
        <v>0</v>
      </c>
      <c r="C526" s="1">
        <f t="shared" si="140"/>
        <v>0</v>
      </c>
      <c r="E526" s="1">
        <v>522</v>
      </c>
      <c r="F526" s="1">
        <f t="shared" si="141"/>
        <v>1</v>
      </c>
      <c r="G526" s="1">
        <f t="shared" si="137"/>
        <v>0</v>
      </c>
      <c r="H526" s="1">
        <f t="shared" si="138"/>
        <v>0</v>
      </c>
      <c r="J526" s="1" t="str">
        <f t="shared" si="142"/>
        <v>1900</v>
      </c>
      <c r="M526" s="1">
        <f>HLOOKUP('Expense History'!$AD$3,$P$4:$X$2004,ROW('Apartment Expenses'!L526)-3,0)</f>
        <v>0</v>
      </c>
      <c r="N526" s="1">
        <f>IF('Expense History'!$AD$3=Data!$G$4,'Apartment Expenses'!AE526,HLOOKUP('Expense History'!$AD$3,'Apartment Expenses'!$AE$4:$AL$2004,(ROW('Apartment Expenses'!M526)-3)))</f>
        <v>0</v>
      </c>
      <c r="O526" s="1" t="str">
        <f>IF($O$2="ALL",IF(VLOOKUP(AA526,'Expense History'!$AA$6:$AB$36,2,0)="x","include",0),IF(AND(VLOOKUP(AA526,'Expense History'!$AA$6:$AB$36,2,0)="x",AC526=$O$2),"include",0))</f>
        <v>include</v>
      </c>
      <c r="P526" s="1">
        <f>IF(O526="include",IF(AE526&gt;0,1+MAX(P527:P$2005),0),0)</f>
        <v>0</v>
      </c>
      <c r="Q526" s="1">
        <f>IF(AND(ISBLANK(AA525),AE525=0),0,(IF(MAX(Q527:Q$2005)&gt;0,0,ROW(R526))))</f>
        <v>0</v>
      </c>
      <c r="R526" s="1">
        <f>IF($O526="include",IF(AF526&gt;0,1+MAX(R527:R$2005),0),0)</f>
        <v>0</v>
      </c>
      <c r="S526" s="1">
        <f>IF($O526="include",IF(AG526&gt;0,1+MAX(S527:S$2005),0),0)</f>
        <v>0</v>
      </c>
      <c r="T526" s="1">
        <f>IF($O526="include",IF(AH526&gt;0,1+MAX(T527:T$2005),0),0)</f>
        <v>0</v>
      </c>
      <c r="U526" s="1">
        <f>IF($O526="include",IF(AI526&gt;0,1+MAX(U527:U$2005),0),0)</f>
        <v>0</v>
      </c>
      <c r="V526" s="1">
        <f>IF($O526="include",IF(AJ526&gt;0,1+MAX(V527:V$2005),0),0)</f>
        <v>0</v>
      </c>
      <c r="W526" s="1">
        <f>IF($O526="include",IF(AK526&gt;0,1+MAX(W527:W$2005),0),0)</f>
        <v>0</v>
      </c>
      <c r="X526" s="1">
        <f>IF($O526="include",IF(AL526&gt;0,1+MAX(X527:X$2005),0),0)</f>
        <v>0</v>
      </c>
      <c r="Y526" s="22" t="str">
        <f t="shared" si="143"/>
        <v xml:space="preserve">1 - </v>
      </c>
      <c r="AA526" s="42"/>
      <c r="AB526" s="43"/>
      <c r="AC526" s="43"/>
      <c r="AD526" s="44"/>
      <c r="AE526" s="11">
        <f t="shared" si="144"/>
        <v>0</v>
      </c>
      <c r="AF526" s="41"/>
      <c r="AG526" s="41"/>
      <c r="AH526" s="41"/>
      <c r="AI526" s="41"/>
      <c r="AJ526" s="41"/>
      <c r="AK526" s="41"/>
      <c r="AL526" s="41"/>
      <c r="BA526" s="1">
        <f t="shared" si="145"/>
        <v>0</v>
      </c>
      <c r="BB526" s="1">
        <f t="shared" si="146"/>
        <v>0</v>
      </c>
      <c r="BC526" s="1" t="str">
        <f t="shared" si="147"/>
        <v>No</v>
      </c>
      <c r="BD526" s="1">
        <f t="shared" si="148"/>
        <v>0</v>
      </c>
      <c r="BE526" s="1">
        <f t="shared" si="149"/>
        <v>0</v>
      </c>
      <c r="BF526" s="1">
        <f t="shared" si="150"/>
        <v>0</v>
      </c>
      <c r="BG526" s="1">
        <v>522</v>
      </c>
      <c r="BH526" s="1" t="e">
        <f t="shared" si="151"/>
        <v>#N/A</v>
      </c>
      <c r="BI526" s="1">
        <f t="shared" si="153"/>
        <v>2</v>
      </c>
      <c r="BJ526" s="1" t="e">
        <f t="shared" si="152"/>
        <v>#N/A</v>
      </c>
    </row>
    <row r="527" spans="1:62" x14ac:dyDescent="0.25">
      <c r="A527" s="1">
        <f t="shared" si="139"/>
        <v>1</v>
      </c>
      <c r="B527" s="1">
        <f>IF(YEAR(AD527)=$B$3,YEAR('Apartment Expenses'!AD527)&amp;" - "&amp;'Apartment Expenses'!AC527,0)</f>
        <v>0</v>
      </c>
      <c r="C527" s="1">
        <f t="shared" si="140"/>
        <v>0</v>
      </c>
      <c r="E527" s="1">
        <v>523</v>
      </c>
      <c r="F527" s="1">
        <f t="shared" si="141"/>
        <v>1</v>
      </c>
      <c r="G527" s="1">
        <f t="shared" si="137"/>
        <v>0</v>
      </c>
      <c r="H527" s="1">
        <f t="shared" si="138"/>
        <v>0</v>
      </c>
      <c r="J527" s="1" t="str">
        <f t="shared" si="142"/>
        <v>1900</v>
      </c>
      <c r="M527" s="1">
        <f>HLOOKUP('Expense History'!$AD$3,$P$4:$X$2004,ROW('Apartment Expenses'!L527)-3,0)</f>
        <v>0</v>
      </c>
      <c r="N527" s="1">
        <f>IF('Expense History'!$AD$3=Data!$G$4,'Apartment Expenses'!AE527,HLOOKUP('Expense History'!$AD$3,'Apartment Expenses'!$AE$4:$AL$2004,(ROW('Apartment Expenses'!M527)-3)))</f>
        <v>0</v>
      </c>
      <c r="O527" s="1" t="str">
        <f>IF($O$2="ALL",IF(VLOOKUP(AA527,'Expense History'!$AA$6:$AB$36,2,0)="x","include",0),IF(AND(VLOOKUP(AA527,'Expense History'!$AA$6:$AB$36,2,0)="x",AC527=$O$2),"include",0))</f>
        <v>include</v>
      </c>
      <c r="P527" s="1">
        <f>IF(O527="include",IF(AE527&gt;0,1+MAX(P528:P$2005),0),0)</f>
        <v>0</v>
      </c>
      <c r="Q527" s="1">
        <f>IF(AND(ISBLANK(AA526),AE526=0),0,(IF(MAX(Q528:Q$2005)&gt;0,0,ROW(R527))))</f>
        <v>0</v>
      </c>
      <c r="R527" s="1">
        <f>IF($O527="include",IF(AF527&gt;0,1+MAX(R528:R$2005),0),0)</f>
        <v>0</v>
      </c>
      <c r="S527" s="1">
        <f>IF($O527="include",IF(AG527&gt;0,1+MAX(S528:S$2005),0),0)</f>
        <v>0</v>
      </c>
      <c r="T527" s="1">
        <f>IF($O527="include",IF(AH527&gt;0,1+MAX(T528:T$2005),0),0)</f>
        <v>0</v>
      </c>
      <c r="U527" s="1">
        <f>IF($O527="include",IF(AI527&gt;0,1+MAX(U528:U$2005),0),0)</f>
        <v>0</v>
      </c>
      <c r="V527" s="1">
        <f>IF($O527="include",IF(AJ527&gt;0,1+MAX(V528:V$2005),0),0)</f>
        <v>0</v>
      </c>
      <c r="W527" s="1">
        <f>IF($O527="include",IF(AK527&gt;0,1+MAX(W528:W$2005),0),0)</f>
        <v>0</v>
      </c>
      <c r="X527" s="1">
        <f>IF($O527="include",IF(AL527&gt;0,1+MAX(X528:X$2005),0),0)</f>
        <v>0</v>
      </c>
      <c r="Y527" s="22" t="str">
        <f t="shared" si="143"/>
        <v xml:space="preserve">1 - </v>
      </c>
      <c r="AA527" s="42"/>
      <c r="AB527" s="43"/>
      <c r="AC527" s="43"/>
      <c r="AD527" s="44"/>
      <c r="AE527" s="11">
        <f t="shared" si="144"/>
        <v>0</v>
      </c>
      <c r="AF527" s="41"/>
      <c r="AG527" s="41"/>
      <c r="AH527" s="41"/>
      <c r="AI527" s="41"/>
      <c r="AJ527" s="41"/>
      <c r="AK527" s="41"/>
      <c r="AL527" s="41"/>
      <c r="BA527" s="1">
        <f t="shared" si="145"/>
        <v>0</v>
      </c>
      <c r="BB527" s="1">
        <f t="shared" si="146"/>
        <v>0</v>
      </c>
      <c r="BC527" s="1" t="str">
        <f t="shared" si="147"/>
        <v>No</v>
      </c>
      <c r="BD527" s="1">
        <f t="shared" si="148"/>
        <v>0</v>
      </c>
      <c r="BE527" s="1">
        <f t="shared" si="149"/>
        <v>0</v>
      </c>
      <c r="BF527" s="1">
        <f t="shared" si="150"/>
        <v>0</v>
      </c>
      <c r="BG527" s="1">
        <v>523</v>
      </c>
      <c r="BH527" s="1" t="e">
        <f t="shared" si="151"/>
        <v>#N/A</v>
      </c>
      <c r="BI527" s="1">
        <f t="shared" si="153"/>
        <v>2</v>
      </c>
      <c r="BJ527" s="1" t="e">
        <f t="shared" si="152"/>
        <v>#N/A</v>
      </c>
    </row>
    <row r="528" spans="1:62" x14ac:dyDescent="0.25">
      <c r="A528" s="1">
        <f t="shared" si="139"/>
        <v>1</v>
      </c>
      <c r="B528" s="1">
        <f>IF(YEAR(AD528)=$B$3,YEAR('Apartment Expenses'!AD528)&amp;" - "&amp;'Apartment Expenses'!AC528,0)</f>
        <v>0</v>
      </c>
      <c r="C528" s="1">
        <f t="shared" si="140"/>
        <v>0</v>
      </c>
      <c r="E528" s="1">
        <v>524</v>
      </c>
      <c r="F528" s="1">
        <f t="shared" si="141"/>
        <v>1</v>
      </c>
      <c r="G528" s="1">
        <f t="shared" si="137"/>
        <v>0</v>
      </c>
      <c r="H528" s="1">
        <f t="shared" si="138"/>
        <v>0</v>
      </c>
      <c r="J528" s="1" t="str">
        <f t="shared" si="142"/>
        <v>1900</v>
      </c>
      <c r="M528" s="1">
        <f>HLOOKUP('Expense History'!$AD$3,$P$4:$X$2004,ROW('Apartment Expenses'!L528)-3,0)</f>
        <v>0</v>
      </c>
      <c r="N528" s="1">
        <f>IF('Expense History'!$AD$3=Data!$G$4,'Apartment Expenses'!AE528,HLOOKUP('Expense History'!$AD$3,'Apartment Expenses'!$AE$4:$AL$2004,(ROW('Apartment Expenses'!M528)-3)))</f>
        <v>0</v>
      </c>
      <c r="O528" s="1" t="str">
        <f>IF($O$2="ALL",IF(VLOOKUP(AA528,'Expense History'!$AA$6:$AB$36,2,0)="x","include",0),IF(AND(VLOOKUP(AA528,'Expense History'!$AA$6:$AB$36,2,0)="x",AC528=$O$2),"include",0))</f>
        <v>include</v>
      </c>
      <c r="P528" s="1">
        <f>IF(O528="include",IF(AE528&gt;0,1+MAX(P529:P$2005),0),0)</f>
        <v>0</v>
      </c>
      <c r="Q528" s="1">
        <f>IF(AND(ISBLANK(AA527),AE527=0),0,(IF(MAX(Q529:Q$2005)&gt;0,0,ROW(R528))))</f>
        <v>0</v>
      </c>
      <c r="R528" s="1">
        <f>IF($O528="include",IF(AF528&gt;0,1+MAX(R529:R$2005),0),0)</f>
        <v>0</v>
      </c>
      <c r="S528" s="1">
        <f>IF($O528="include",IF(AG528&gt;0,1+MAX(S529:S$2005),0),0)</f>
        <v>0</v>
      </c>
      <c r="T528" s="1">
        <f>IF($O528="include",IF(AH528&gt;0,1+MAX(T529:T$2005),0),0)</f>
        <v>0</v>
      </c>
      <c r="U528" s="1">
        <f>IF($O528="include",IF(AI528&gt;0,1+MAX(U529:U$2005),0),0)</f>
        <v>0</v>
      </c>
      <c r="V528" s="1">
        <f>IF($O528="include",IF(AJ528&gt;0,1+MAX(V529:V$2005),0),0)</f>
        <v>0</v>
      </c>
      <c r="W528" s="1">
        <f>IF($O528="include",IF(AK528&gt;0,1+MAX(W529:W$2005),0),0)</f>
        <v>0</v>
      </c>
      <c r="X528" s="1">
        <f>IF($O528="include",IF(AL528&gt;0,1+MAX(X529:X$2005),0),0)</f>
        <v>0</v>
      </c>
      <c r="Y528" s="22" t="str">
        <f t="shared" si="143"/>
        <v xml:space="preserve">1 - </v>
      </c>
      <c r="AA528" s="42"/>
      <c r="AB528" s="43"/>
      <c r="AC528" s="43"/>
      <c r="AD528" s="44"/>
      <c r="AE528" s="11">
        <f t="shared" si="144"/>
        <v>0</v>
      </c>
      <c r="AF528" s="41"/>
      <c r="AG528" s="41"/>
      <c r="AH528" s="41"/>
      <c r="AI528" s="41"/>
      <c r="AJ528" s="41"/>
      <c r="AK528" s="41"/>
      <c r="AL528" s="41"/>
      <c r="BA528" s="1">
        <f t="shared" si="145"/>
        <v>0</v>
      </c>
      <c r="BB528" s="1">
        <f t="shared" si="146"/>
        <v>0</v>
      </c>
      <c r="BC528" s="1" t="str">
        <f t="shared" si="147"/>
        <v>No</v>
      </c>
      <c r="BD528" s="1">
        <f t="shared" si="148"/>
        <v>0</v>
      </c>
      <c r="BE528" s="1">
        <f t="shared" si="149"/>
        <v>0</v>
      </c>
      <c r="BF528" s="1">
        <f t="shared" si="150"/>
        <v>0</v>
      </c>
      <c r="BG528" s="1">
        <v>524</v>
      </c>
      <c r="BH528" s="1" t="e">
        <f t="shared" si="151"/>
        <v>#N/A</v>
      </c>
      <c r="BI528" s="1">
        <f t="shared" si="153"/>
        <v>2</v>
      </c>
      <c r="BJ528" s="1" t="e">
        <f t="shared" si="152"/>
        <v>#N/A</v>
      </c>
    </row>
    <row r="529" spans="1:62" x14ac:dyDescent="0.25">
      <c r="A529" s="1">
        <f t="shared" si="139"/>
        <v>1</v>
      </c>
      <c r="B529" s="1">
        <f>IF(YEAR(AD529)=$B$3,YEAR('Apartment Expenses'!AD529)&amp;" - "&amp;'Apartment Expenses'!AC529,0)</f>
        <v>0</v>
      </c>
      <c r="C529" s="1">
        <f t="shared" si="140"/>
        <v>0</v>
      </c>
      <c r="E529" s="1">
        <v>525</v>
      </c>
      <c r="F529" s="1">
        <f t="shared" si="141"/>
        <v>1</v>
      </c>
      <c r="G529" s="1">
        <f t="shared" si="137"/>
        <v>0</v>
      </c>
      <c r="H529" s="1">
        <f t="shared" si="138"/>
        <v>0</v>
      </c>
      <c r="J529" s="1" t="str">
        <f t="shared" si="142"/>
        <v>1900</v>
      </c>
      <c r="M529" s="1">
        <f>HLOOKUP('Expense History'!$AD$3,$P$4:$X$2004,ROW('Apartment Expenses'!L529)-3,0)</f>
        <v>0</v>
      </c>
      <c r="N529" s="1">
        <f>IF('Expense History'!$AD$3=Data!$G$4,'Apartment Expenses'!AE529,HLOOKUP('Expense History'!$AD$3,'Apartment Expenses'!$AE$4:$AL$2004,(ROW('Apartment Expenses'!M529)-3)))</f>
        <v>0</v>
      </c>
      <c r="O529" s="1" t="str">
        <f>IF($O$2="ALL",IF(VLOOKUP(AA529,'Expense History'!$AA$6:$AB$36,2,0)="x","include",0),IF(AND(VLOOKUP(AA529,'Expense History'!$AA$6:$AB$36,2,0)="x",AC529=$O$2),"include",0))</f>
        <v>include</v>
      </c>
      <c r="P529" s="1">
        <f>IF(O529="include",IF(AE529&gt;0,1+MAX(P530:P$2005),0),0)</f>
        <v>0</v>
      </c>
      <c r="Q529" s="1">
        <f>IF(AND(ISBLANK(AA528),AE528=0),0,(IF(MAX(Q530:Q$2005)&gt;0,0,ROW(R529))))</f>
        <v>0</v>
      </c>
      <c r="R529" s="1">
        <f>IF($O529="include",IF(AF529&gt;0,1+MAX(R530:R$2005),0),0)</f>
        <v>0</v>
      </c>
      <c r="S529" s="1">
        <f>IF($O529="include",IF(AG529&gt;0,1+MAX(S530:S$2005),0),0)</f>
        <v>0</v>
      </c>
      <c r="T529" s="1">
        <f>IF($O529="include",IF(AH529&gt;0,1+MAX(T530:T$2005),0),0)</f>
        <v>0</v>
      </c>
      <c r="U529" s="1">
        <f>IF($O529="include",IF(AI529&gt;0,1+MAX(U530:U$2005),0),0)</f>
        <v>0</v>
      </c>
      <c r="V529" s="1">
        <f>IF($O529="include",IF(AJ529&gt;0,1+MAX(V530:V$2005),0),0)</f>
        <v>0</v>
      </c>
      <c r="W529" s="1">
        <f>IF($O529="include",IF(AK529&gt;0,1+MAX(W530:W$2005),0),0)</f>
        <v>0</v>
      </c>
      <c r="X529" s="1">
        <f>IF($O529="include",IF(AL529&gt;0,1+MAX(X530:X$2005),0),0)</f>
        <v>0</v>
      </c>
      <c r="Y529" s="22" t="str">
        <f t="shared" si="143"/>
        <v xml:space="preserve">1 - </v>
      </c>
      <c r="AA529" s="42"/>
      <c r="AB529" s="43"/>
      <c r="AC529" s="43"/>
      <c r="AD529" s="44"/>
      <c r="AE529" s="11">
        <f t="shared" si="144"/>
        <v>0</v>
      </c>
      <c r="AF529" s="41"/>
      <c r="AG529" s="41"/>
      <c r="AH529" s="41"/>
      <c r="AI529" s="41"/>
      <c r="AJ529" s="41"/>
      <c r="AK529" s="41"/>
      <c r="AL529" s="41"/>
      <c r="BA529" s="1">
        <f t="shared" si="145"/>
        <v>0</v>
      </c>
      <c r="BB529" s="1">
        <f t="shared" si="146"/>
        <v>0</v>
      </c>
      <c r="BC529" s="1" t="str">
        <f t="shared" si="147"/>
        <v>No</v>
      </c>
      <c r="BD529" s="1">
        <f t="shared" si="148"/>
        <v>0</v>
      </c>
      <c r="BE529" s="1">
        <f t="shared" si="149"/>
        <v>0</v>
      </c>
      <c r="BF529" s="1">
        <f t="shared" si="150"/>
        <v>0</v>
      </c>
      <c r="BG529" s="1">
        <v>525</v>
      </c>
      <c r="BH529" s="1" t="e">
        <f t="shared" si="151"/>
        <v>#N/A</v>
      </c>
      <c r="BI529" s="1">
        <f t="shared" si="153"/>
        <v>2</v>
      </c>
      <c r="BJ529" s="1" t="e">
        <f t="shared" si="152"/>
        <v>#N/A</v>
      </c>
    </row>
    <row r="530" spans="1:62" x14ac:dyDescent="0.25">
      <c r="A530" s="1">
        <f t="shared" si="139"/>
        <v>1</v>
      </c>
      <c r="B530" s="1">
        <f>IF(YEAR(AD530)=$B$3,YEAR('Apartment Expenses'!AD530)&amp;" - "&amp;'Apartment Expenses'!AC530,0)</f>
        <v>0</v>
      </c>
      <c r="C530" s="1">
        <f t="shared" si="140"/>
        <v>0</v>
      </c>
      <c r="E530" s="1">
        <v>526</v>
      </c>
      <c r="F530" s="1">
        <f t="shared" si="141"/>
        <v>1</v>
      </c>
      <c r="G530" s="1">
        <f t="shared" si="137"/>
        <v>0</v>
      </c>
      <c r="H530" s="1">
        <f t="shared" si="138"/>
        <v>0</v>
      </c>
      <c r="J530" s="1" t="str">
        <f t="shared" si="142"/>
        <v>1900</v>
      </c>
      <c r="M530" s="1">
        <f>HLOOKUP('Expense History'!$AD$3,$P$4:$X$2004,ROW('Apartment Expenses'!L530)-3,0)</f>
        <v>0</v>
      </c>
      <c r="N530" s="1">
        <f>IF('Expense History'!$AD$3=Data!$G$4,'Apartment Expenses'!AE530,HLOOKUP('Expense History'!$AD$3,'Apartment Expenses'!$AE$4:$AL$2004,(ROW('Apartment Expenses'!M530)-3)))</f>
        <v>0</v>
      </c>
      <c r="O530" s="1" t="str">
        <f>IF($O$2="ALL",IF(VLOOKUP(AA530,'Expense History'!$AA$6:$AB$36,2,0)="x","include",0),IF(AND(VLOOKUP(AA530,'Expense History'!$AA$6:$AB$36,2,0)="x",AC530=$O$2),"include",0))</f>
        <v>include</v>
      </c>
      <c r="P530" s="1">
        <f>IF(O530="include",IF(AE530&gt;0,1+MAX(P531:P$2005),0),0)</f>
        <v>0</v>
      </c>
      <c r="Q530" s="1">
        <f>IF(AND(ISBLANK(AA529),AE529=0),0,(IF(MAX(Q531:Q$2005)&gt;0,0,ROW(R530))))</f>
        <v>0</v>
      </c>
      <c r="R530" s="1">
        <f>IF($O530="include",IF(AF530&gt;0,1+MAX(R531:R$2005),0),0)</f>
        <v>0</v>
      </c>
      <c r="S530" s="1">
        <f>IF($O530="include",IF(AG530&gt;0,1+MAX(S531:S$2005),0),0)</f>
        <v>0</v>
      </c>
      <c r="T530" s="1">
        <f>IF($O530="include",IF(AH530&gt;0,1+MAX(T531:T$2005),0),0)</f>
        <v>0</v>
      </c>
      <c r="U530" s="1">
        <f>IF($O530="include",IF(AI530&gt;0,1+MAX(U531:U$2005),0),0)</f>
        <v>0</v>
      </c>
      <c r="V530" s="1">
        <f>IF($O530="include",IF(AJ530&gt;0,1+MAX(V531:V$2005),0),0)</f>
        <v>0</v>
      </c>
      <c r="W530" s="1">
        <f>IF($O530="include",IF(AK530&gt;0,1+MAX(W531:W$2005),0),0)</f>
        <v>0</v>
      </c>
      <c r="X530" s="1">
        <f>IF($O530="include",IF(AL530&gt;0,1+MAX(X531:X$2005),0),0)</f>
        <v>0</v>
      </c>
      <c r="Y530" s="22" t="str">
        <f t="shared" si="143"/>
        <v xml:space="preserve">1 - </v>
      </c>
      <c r="AA530" s="42"/>
      <c r="AB530" s="43"/>
      <c r="AC530" s="43"/>
      <c r="AD530" s="44"/>
      <c r="AE530" s="11">
        <f t="shared" si="144"/>
        <v>0</v>
      </c>
      <c r="AF530" s="41"/>
      <c r="AG530" s="41"/>
      <c r="AH530" s="41"/>
      <c r="AI530" s="41"/>
      <c r="AJ530" s="41"/>
      <c r="AK530" s="41"/>
      <c r="AL530" s="41"/>
      <c r="BA530" s="1">
        <f t="shared" si="145"/>
        <v>0</v>
      </c>
      <c r="BB530" s="1">
        <f t="shared" si="146"/>
        <v>0</v>
      </c>
      <c r="BC530" s="1" t="str">
        <f t="shared" si="147"/>
        <v>No</v>
      </c>
      <c r="BD530" s="1">
        <f t="shared" si="148"/>
        <v>0</v>
      </c>
      <c r="BE530" s="1">
        <f t="shared" si="149"/>
        <v>0</v>
      </c>
      <c r="BF530" s="1">
        <f t="shared" si="150"/>
        <v>0</v>
      </c>
      <c r="BG530" s="1">
        <v>526</v>
      </c>
      <c r="BH530" s="1" t="e">
        <f t="shared" si="151"/>
        <v>#N/A</v>
      </c>
      <c r="BI530" s="1">
        <f t="shared" si="153"/>
        <v>2</v>
      </c>
      <c r="BJ530" s="1" t="e">
        <f t="shared" si="152"/>
        <v>#N/A</v>
      </c>
    </row>
    <row r="531" spans="1:62" x14ac:dyDescent="0.25">
      <c r="A531" s="1">
        <f t="shared" si="139"/>
        <v>1</v>
      </c>
      <c r="B531" s="1">
        <f>IF(YEAR(AD531)=$B$3,YEAR('Apartment Expenses'!AD531)&amp;" - "&amp;'Apartment Expenses'!AC531,0)</f>
        <v>0</v>
      </c>
      <c r="C531" s="1">
        <f t="shared" si="140"/>
        <v>0</v>
      </c>
      <c r="E531" s="1">
        <v>527</v>
      </c>
      <c r="F531" s="1">
        <f t="shared" si="141"/>
        <v>1</v>
      </c>
      <c r="G531" s="1">
        <f t="shared" si="137"/>
        <v>0</v>
      </c>
      <c r="H531" s="1">
        <f t="shared" si="138"/>
        <v>0</v>
      </c>
      <c r="J531" s="1" t="str">
        <f t="shared" si="142"/>
        <v>1900</v>
      </c>
      <c r="M531" s="1">
        <f>HLOOKUP('Expense History'!$AD$3,$P$4:$X$2004,ROW('Apartment Expenses'!L531)-3,0)</f>
        <v>0</v>
      </c>
      <c r="N531" s="1">
        <f>IF('Expense History'!$AD$3=Data!$G$4,'Apartment Expenses'!AE531,HLOOKUP('Expense History'!$AD$3,'Apartment Expenses'!$AE$4:$AL$2004,(ROW('Apartment Expenses'!M531)-3)))</f>
        <v>0</v>
      </c>
      <c r="O531" s="1" t="str">
        <f>IF($O$2="ALL",IF(VLOOKUP(AA531,'Expense History'!$AA$6:$AB$36,2,0)="x","include",0),IF(AND(VLOOKUP(AA531,'Expense History'!$AA$6:$AB$36,2,0)="x",AC531=$O$2),"include",0))</f>
        <v>include</v>
      </c>
      <c r="P531" s="1">
        <f>IF(O531="include",IF(AE531&gt;0,1+MAX(P532:P$2005),0),0)</f>
        <v>0</v>
      </c>
      <c r="Q531" s="1">
        <f>IF(AND(ISBLANK(AA530),AE530=0),0,(IF(MAX(Q532:Q$2005)&gt;0,0,ROW(R531))))</f>
        <v>0</v>
      </c>
      <c r="R531" s="1">
        <f>IF($O531="include",IF(AF531&gt;0,1+MAX(R532:R$2005),0),0)</f>
        <v>0</v>
      </c>
      <c r="S531" s="1">
        <f>IF($O531="include",IF(AG531&gt;0,1+MAX(S532:S$2005),0),0)</f>
        <v>0</v>
      </c>
      <c r="T531" s="1">
        <f>IF($O531="include",IF(AH531&gt;0,1+MAX(T532:T$2005),0),0)</f>
        <v>0</v>
      </c>
      <c r="U531" s="1">
        <f>IF($O531="include",IF(AI531&gt;0,1+MAX(U532:U$2005),0),0)</f>
        <v>0</v>
      </c>
      <c r="V531" s="1">
        <f>IF($O531="include",IF(AJ531&gt;0,1+MAX(V532:V$2005),0),0)</f>
        <v>0</v>
      </c>
      <c r="W531" s="1">
        <f>IF($O531="include",IF(AK531&gt;0,1+MAX(W532:W$2005),0),0)</f>
        <v>0</v>
      </c>
      <c r="X531" s="1">
        <f>IF($O531="include",IF(AL531&gt;0,1+MAX(X532:X$2005),0),0)</f>
        <v>0</v>
      </c>
      <c r="Y531" s="22" t="str">
        <f t="shared" si="143"/>
        <v xml:space="preserve">1 - </v>
      </c>
      <c r="AA531" s="42"/>
      <c r="AB531" s="43"/>
      <c r="AC531" s="43"/>
      <c r="AD531" s="44"/>
      <c r="AE531" s="11">
        <f t="shared" si="144"/>
        <v>0</v>
      </c>
      <c r="AF531" s="41"/>
      <c r="AG531" s="41"/>
      <c r="AH531" s="41"/>
      <c r="AI531" s="41"/>
      <c r="AJ531" s="41"/>
      <c r="AK531" s="41"/>
      <c r="AL531" s="41"/>
      <c r="BA531" s="1">
        <f t="shared" si="145"/>
        <v>0</v>
      </c>
      <c r="BB531" s="1">
        <f t="shared" si="146"/>
        <v>0</v>
      </c>
      <c r="BC531" s="1" t="str">
        <f t="shared" si="147"/>
        <v>No</v>
      </c>
      <c r="BD531" s="1">
        <f t="shared" si="148"/>
        <v>0</v>
      </c>
      <c r="BE531" s="1">
        <f t="shared" si="149"/>
        <v>0</v>
      </c>
      <c r="BF531" s="1">
        <f t="shared" si="150"/>
        <v>0</v>
      </c>
      <c r="BG531" s="1">
        <v>527</v>
      </c>
      <c r="BH531" s="1" t="e">
        <f t="shared" si="151"/>
        <v>#N/A</v>
      </c>
      <c r="BI531" s="1">
        <f t="shared" si="153"/>
        <v>2</v>
      </c>
      <c r="BJ531" s="1" t="e">
        <f t="shared" si="152"/>
        <v>#N/A</v>
      </c>
    </row>
    <row r="532" spans="1:62" x14ac:dyDescent="0.25">
      <c r="A532" s="1">
        <f t="shared" si="139"/>
        <v>1</v>
      </c>
      <c r="B532" s="1">
        <f>IF(YEAR(AD532)=$B$3,YEAR('Apartment Expenses'!AD532)&amp;" - "&amp;'Apartment Expenses'!AC532,0)</f>
        <v>0</v>
      </c>
      <c r="C532" s="1">
        <f t="shared" si="140"/>
        <v>0</v>
      </c>
      <c r="E532" s="1">
        <v>528</v>
      </c>
      <c r="F532" s="1">
        <f t="shared" si="141"/>
        <v>1</v>
      </c>
      <c r="G532" s="1">
        <f t="shared" si="137"/>
        <v>0</v>
      </c>
      <c r="H532" s="1">
        <f t="shared" si="138"/>
        <v>0</v>
      </c>
      <c r="J532" s="1" t="str">
        <f t="shared" si="142"/>
        <v>1900</v>
      </c>
      <c r="M532" s="1">
        <f>HLOOKUP('Expense History'!$AD$3,$P$4:$X$2004,ROW('Apartment Expenses'!L532)-3,0)</f>
        <v>0</v>
      </c>
      <c r="N532" s="1">
        <f>IF('Expense History'!$AD$3=Data!$G$4,'Apartment Expenses'!AE532,HLOOKUP('Expense History'!$AD$3,'Apartment Expenses'!$AE$4:$AL$2004,(ROW('Apartment Expenses'!M532)-3)))</f>
        <v>0</v>
      </c>
      <c r="O532" s="1" t="str">
        <f>IF($O$2="ALL",IF(VLOOKUP(AA532,'Expense History'!$AA$6:$AB$36,2,0)="x","include",0),IF(AND(VLOOKUP(AA532,'Expense History'!$AA$6:$AB$36,2,0)="x",AC532=$O$2),"include",0))</f>
        <v>include</v>
      </c>
      <c r="P532" s="1">
        <f>IF(O532="include",IF(AE532&gt;0,1+MAX(P533:P$2005),0),0)</f>
        <v>0</v>
      </c>
      <c r="Q532" s="1">
        <f>IF(AND(ISBLANK(AA531),AE531=0),0,(IF(MAX(Q533:Q$2005)&gt;0,0,ROW(R532))))</f>
        <v>0</v>
      </c>
      <c r="R532" s="1">
        <f>IF($O532="include",IF(AF532&gt;0,1+MAX(R533:R$2005),0),0)</f>
        <v>0</v>
      </c>
      <c r="S532" s="1">
        <f>IF($O532="include",IF(AG532&gt;0,1+MAX(S533:S$2005),0),0)</f>
        <v>0</v>
      </c>
      <c r="T532" s="1">
        <f>IF($O532="include",IF(AH532&gt;0,1+MAX(T533:T$2005),0),0)</f>
        <v>0</v>
      </c>
      <c r="U532" s="1">
        <f>IF($O532="include",IF(AI532&gt;0,1+MAX(U533:U$2005),0),0)</f>
        <v>0</v>
      </c>
      <c r="V532" s="1">
        <f>IF($O532="include",IF(AJ532&gt;0,1+MAX(V533:V$2005),0),0)</f>
        <v>0</v>
      </c>
      <c r="W532" s="1">
        <f>IF($O532="include",IF(AK532&gt;0,1+MAX(W533:W$2005),0),0)</f>
        <v>0</v>
      </c>
      <c r="X532" s="1">
        <f>IF($O532="include",IF(AL532&gt;0,1+MAX(X533:X$2005),0),0)</f>
        <v>0</v>
      </c>
      <c r="Y532" s="22" t="str">
        <f t="shared" si="143"/>
        <v xml:space="preserve">1 - </v>
      </c>
      <c r="AA532" s="42"/>
      <c r="AB532" s="43"/>
      <c r="AC532" s="43"/>
      <c r="AD532" s="44"/>
      <c r="AE532" s="11">
        <f t="shared" si="144"/>
        <v>0</v>
      </c>
      <c r="AF532" s="41"/>
      <c r="AG532" s="41"/>
      <c r="AH532" s="41"/>
      <c r="AI532" s="41"/>
      <c r="AJ532" s="41"/>
      <c r="AK532" s="41"/>
      <c r="AL532" s="41"/>
      <c r="BA532" s="1">
        <f t="shared" si="145"/>
        <v>0</v>
      </c>
      <c r="BB532" s="1">
        <f t="shared" si="146"/>
        <v>0</v>
      </c>
      <c r="BC532" s="1" t="str">
        <f t="shared" si="147"/>
        <v>No</v>
      </c>
      <c r="BD532" s="1">
        <f t="shared" si="148"/>
        <v>0</v>
      </c>
      <c r="BE532" s="1">
        <f t="shared" si="149"/>
        <v>0</v>
      </c>
      <c r="BF532" s="1">
        <f t="shared" si="150"/>
        <v>0</v>
      </c>
      <c r="BG532" s="1">
        <v>528</v>
      </c>
      <c r="BH532" s="1" t="e">
        <f t="shared" si="151"/>
        <v>#N/A</v>
      </c>
      <c r="BI532" s="1">
        <f t="shared" si="153"/>
        <v>2</v>
      </c>
      <c r="BJ532" s="1" t="e">
        <f t="shared" si="152"/>
        <v>#N/A</v>
      </c>
    </row>
    <row r="533" spans="1:62" x14ac:dyDescent="0.25">
      <c r="A533" s="1">
        <f t="shared" si="139"/>
        <v>1</v>
      </c>
      <c r="B533" s="1">
        <f>IF(YEAR(AD533)=$B$3,YEAR('Apartment Expenses'!AD533)&amp;" - "&amp;'Apartment Expenses'!AC533,0)</f>
        <v>0</v>
      </c>
      <c r="C533" s="1">
        <f t="shared" si="140"/>
        <v>0</v>
      </c>
      <c r="E533" s="1">
        <v>529</v>
      </c>
      <c r="F533" s="1">
        <f t="shared" si="141"/>
        <v>1</v>
      </c>
      <c r="G533" s="1">
        <f t="shared" si="137"/>
        <v>0</v>
      </c>
      <c r="H533" s="1">
        <f t="shared" si="138"/>
        <v>0</v>
      </c>
      <c r="J533" s="1" t="str">
        <f t="shared" si="142"/>
        <v>1900</v>
      </c>
      <c r="M533" s="1">
        <f>HLOOKUP('Expense History'!$AD$3,$P$4:$X$2004,ROW('Apartment Expenses'!L533)-3,0)</f>
        <v>0</v>
      </c>
      <c r="N533" s="1">
        <f>IF('Expense History'!$AD$3=Data!$G$4,'Apartment Expenses'!AE533,HLOOKUP('Expense History'!$AD$3,'Apartment Expenses'!$AE$4:$AL$2004,(ROW('Apartment Expenses'!M533)-3)))</f>
        <v>0</v>
      </c>
      <c r="O533" s="1" t="str">
        <f>IF($O$2="ALL",IF(VLOOKUP(AA533,'Expense History'!$AA$6:$AB$36,2,0)="x","include",0),IF(AND(VLOOKUP(AA533,'Expense History'!$AA$6:$AB$36,2,0)="x",AC533=$O$2),"include",0))</f>
        <v>include</v>
      </c>
      <c r="P533" s="1">
        <f>IF(O533="include",IF(AE533&gt;0,1+MAX(P534:P$2005),0),0)</f>
        <v>0</v>
      </c>
      <c r="Q533" s="1">
        <f>IF(AND(ISBLANK(AA532),AE532=0),0,(IF(MAX(Q534:Q$2005)&gt;0,0,ROW(R533))))</f>
        <v>0</v>
      </c>
      <c r="R533" s="1">
        <f>IF($O533="include",IF(AF533&gt;0,1+MAX(R534:R$2005),0),0)</f>
        <v>0</v>
      </c>
      <c r="S533" s="1">
        <f>IF($O533="include",IF(AG533&gt;0,1+MAX(S534:S$2005),0),0)</f>
        <v>0</v>
      </c>
      <c r="T533" s="1">
        <f>IF($O533="include",IF(AH533&gt;0,1+MAX(T534:T$2005),0),0)</f>
        <v>0</v>
      </c>
      <c r="U533" s="1">
        <f>IF($O533="include",IF(AI533&gt;0,1+MAX(U534:U$2005),0),0)</f>
        <v>0</v>
      </c>
      <c r="V533" s="1">
        <f>IF($O533="include",IF(AJ533&gt;0,1+MAX(V534:V$2005),0),0)</f>
        <v>0</v>
      </c>
      <c r="W533" s="1">
        <f>IF($O533="include",IF(AK533&gt;0,1+MAX(W534:W$2005),0),0)</f>
        <v>0</v>
      </c>
      <c r="X533" s="1">
        <f>IF($O533="include",IF(AL533&gt;0,1+MAX(X534:X$2005),0),0)</f>
        <v>0</v>
      </c>
      <c r="Y533" s="22" t="str">
        <f t="shared" si="143"/>
        <v xml:space="preserve">1 - </v>
      </c>
      <c r="AA533" s="42"/>
      <c r="AB533" s="43"/>
      <c r="AC533" s="43"/>
      <c r="AD533" s="44"/>
      <c r="AE533" s="11">
        <f t="shared" si="144"/>
        <v>0</v>
      </c>
      <c r="AF533" s="41"/>
      <c r="AG533" s="41"/>
      <c r="AH533" s="41"/>
      <c r="AI533" s="41"/>
      <c r="AJ533" s="41"/>
      <c r="AK533" s="41"/>
      <c r="AL533" s="41"/>
      <c r="BA533" s="1">
        <f t="shared" si="145"/>
        <v>0</v>
      </c>
      <c r="BB533" s="1">
        <f t="shared" si="146"/>
        <v>0</v>
      </c>
      <c r="BC533" s="1" t="str">
        <f t="shared" si="147"/>
        <v>No</v>
      </c>
      <c r="BD533" s="1">
        <f t="shared" si="148"/>
        <v>0</v>
      </c>
      <c r="BE533" s="1">
        <f t="shared" si="149"/>
        <v>0</v>
      </c>
      <c r="BF533" s="1">
        <f t="shared" si="150"/>
        <v>0</v>
      </c>
      <c r="BG533" s="1">
        <v>529</v>
      </c>
      <c r="BH533" s="1" t="e">
        <f t="shared" si="151"/>
        <v>#N/A</v>
      </c>
      <c r="BI533" s="1">
        <f t="shared" si="153"/>
        <v>2</v>
      </c>
      <c r="BJ533" s="1" t="e">
        <f t="shared" si="152"/>
        <v>#N/A</v>
      </c>
    </row>
    <row r="534" spans="1:62" x14ac:dyDescent="0.25">
      <c r="A534" s="1">
        <f t="shared" si="139"/>
        <v>1</v>
      </c>
      <c r="B534" s="1">
        <f>IF(YEAR(AD534)=$B$3,YEAR('Apartment Expenses'!AD534)&amp;" - "&amp;'Apartment Expenses'!AC534,0)</f>
        <v>0</v>
      </c>
      <c r="C534" s="1">
        <f t="shared" si="140"/>
        <v>0</v>
      </c>
      <c r="E534" s="1">
        <v>530</v>
      </c>
      <c r="F534" s="1">
        <f t="shared" si="141"/>
        <v>1</v>
      </c>
      <c r="G534" s="1">
        <f t="shared" si="137"/>
        <v>0</v>
      </c>
      <c r="H534" s="1">
        <f t="shared" si="138"/>
        <v>0</v>
      </c>
      <c r="J534" s="1" t="str">
        <f t="shared" si="142"/>
        <v>1900</v>
      </c>
      <c r="M534" s="1">
        <f>HLOOKUP('Expense History'!$AD$3,$P$4:$X$2004,ROW('Apartment Expenses'!L534)-3,0)</f>
        <v>0</v>
      </c>
      <c r="N534" s="1">
        <f>IF('Expense History'!$AD$3=Data!$G$4,'Apartment Expenses'!AE534,HLOOKUP('Expense History'!$AD$3,'Apartment Expenses'!$AE$4:$AL$2004,(ROW('Apartment Expenses'!M534)-3)))</f>
        <v>0</v>
      </c>
      <c r="O534" s="1" t="str">
        <f>IF($O$2="ALL",IF(VLOOKUP(AA534,'Expense History'!$AA$6:$AB$36,2,0)="x","include",0),IF(AND(VLOOKUP(AA534,'Expense History'!$AA$6:$AB$36,2,0)="x",AC534=$O$2),"include",0))</f>
        <v>include</v>
      </c>
      <c r="P534" s="1">
        <f>IF(O534="include",IF(AE534&gt;0,1+MAX(P535:P$2005),0),0)</f>
        <v>0</v>
      </c>
      <c r="Q534" s="1">
        <f>IF(AND(ISBLANK(AA533),AE533=0),0,(IF(MAX(Q535:Q$2005)&gt;0,0,ROW(R534))))</f>
        <v>0</v>
      </c>
      <c r="R534" s="1">
        <f>IF($O534="include",IF(AF534&gt;0,1+MAX(R535:R$2005),0),0)</f>
        <v>0</v>
      </c>
      <c r="S534" s="1">
        <f>IF($O534="include",IF(AG534&gt;0,1+MAX(S535:S$2005),0),0)</f>
        <v>0</v>
      </c>
      <c r="T534" s="1">
        <f>IF($O534="include",IF(AH534&gt;0,1+MAX(T535:T$2005),0),0)</f>
        <v>0</v>
      </c>
      <c r="U534" s="1">
        <f>IF($O534="include",IF(AI534&gt;0,1+MAX(U535:U$2005),0),0)</f>
        <v>0</v>
      </c>
      <c r="V534" s="1">
        <f>IF($O534="include",IF(AJ534&gt;0,1+MAX(V535:V$2005),0),0)</f>
        <v>0</v>
      </c>
      <c r="W534" s="1">
        <f>IF($O534="include",IF(AK534&gt;0,1+MAX(W535:W$2005),0),0)</f>
        <v>0</v>
      </c>
      <c r="X534" s="1">
        <f>IF($O534="include",IF(AL534&gt;0,1+MAX(X535:X$2005),0),0)</f>
        <v>0</v>
      </c>
      <c r="Y534" s="22" t="str">
        <f t="shared" si="143"/>
        <v xml:space="preserve">1 - </v>
      </c>
      <c r="AA534" s="42"/>
      <c r="AB534" s="43"/>
      <c r="AC534" s="43"/>
      <c r="AD534" s="44"/>
      <c r="AE534" s="11">
        <f t="shared" si="144"/>
        <v>0</v>
      </c>
      <c r="AF534" s="41"/>
      <c r="AG534" s="41"/>
      <c r="AH534" s="41"/>
      <c r="AI534" s="41"/>
      <c r="AJ534" s="41"/>
      <c r="AK534" s="41"/>
      <c r="AL534" s="41"/>
      <c r="BA534" s="1">
        <f t="shared" si="145"/>
        <v>0</v>
      </c>
      <c r="BB534" s="1">
        <f t="shared" si="146"/>
        <v>0</v>
      </c>
      <c r="BC534" s="1" t="str">
        <f t="shared" si="147"/>
        <v>No</v>
      </c>
      <c r="BD534" s="1">
        <f t="shared" si="148"/>
        <v>0</v>
      </c>
      <c r="BE534" s="1">
        <f t="shared" si="149"/>
        <v>0</v>
      </c>
      <c r="BF534" s="1">
        <f t="shared" si="150"/>
        <v>0</v>
      </c>
      <c r="BG534" s="1">
        <v>530</v>
      </c>
      <c r="BH534" s="1" t="e">
        <f t="shared" si="151"/>
        <v>#N/A</v>
      </c>
      <c r="BI534" s="1">
        <f t="shared" si="153"/>
        <v>2</v>
      </c>
      <c r="BJ534" s="1" t="e">
        <f t="shared" si="152"/>
        <v>#N/A</v>
      </c>
    </row>
    <row r="535" spans="1:62" x14ac:dyDescent="0.25">
      <c r="A535" s="1">
        <f t="shared" si="139"/>
        <v>1</v>
      </c>
      <c r="B535" s="1">
        <f>IF(YEAR(AD535)=$B$3,YEAR('Apartment Expenses'!AD535)&amp;" - "&amp;'Apartment Expenses'!AC535,0)</f>
        <v>0</v>
      </c>
      <c r="C535" s="1">
        <f t="shared" si="140"/>
        <v>0</v>
      </c>
      <c r="E535" s="1">
        <v>531</v>
      </c>
      <c r="F535" s="1">
        <f t="shared" si="141"/>
        <v>1</v>
      </c>
      <c r="G535" s="1">
        <f t="shared" si="137"/>
        <v>0</v>
      </c>
      <c r="H535" s="1">
        <f t="shared" si="138"/>
        <v>0</v>
      </c>
      <c r="J535" s="1" t="str">
        <f t="shared" si="142"/>
        <v>1900</v>
      </c>
      <c r="M535" s="1">
        <f>HLOOKUP('Expense History'!$AD$3,$P$4:$X$2004,ROW('Apartment Expenses'!L535)-3,0)</f>
        <v>0</v>
      </c>
      <c r="N535" s="1">
        <f>IF('Expense History'!$AD$3=Data!$G$4,'Apartment Expenses'!AE535,HLOOKUP('Expense History'!$AD$3,'Apartment Expenses'!$AE$4:$AL$2004,(ROW('Apartment Expenses'!M535)-3)))</f>
        <v>0</v>
      </c>
      <c r="O535" s="1" t="str">
        <f>IF($O$2="ALL",IF(VLOOKUP(AA535,'Expense History'!$AA$6:$AB$36,2,0)="x","include",0),IF(AND(VLOOKUP(AA535,'Expense History'!$AA$6:$AB$36,2,0)="x",AC535=$O$2),"include",0))</f>
        <v>include</v>
      </c>
      <c r="P535" s="1">
        <f>IF(O535="include",IF(AE535&gt;0,1+MAX(P536:P$2005),0),0)</f>
        <v>0</v>
      </c>
      <c r="Q535" s="1">
        <f>IF(AND(ISBLANK(AA534),AE534=0),0,(IF(MAX(Q536:Q$2005)&gt;0,0,ROW(R535))))</f>
        <v>0</v>
      </c>
      <c r="R535" s="1">
        <f>IF($O535="include",IF(AF535&gt;0,1+MAX(R536:R$2005),0),0)</f>
        <v>0</v>
      </c>
      <c r="S535" s="1">
        <f>IF($O535="include",IF(AG535&gt;0,1+MAX(S536:S$2005),0),0)</f>
        <v>0</v>
      </c>
      <c r="T535" s="1">
        <f>IF($O535="include",IF(AH535&gt;0,1+MAX(T536:T$2005),0),0)</f>
        <v>0</v>
      </c>
      <c r="U535" s="1">
        <f>IF($O535="include",IF(AI535&gt;0,1+MAX(U536:U$2005),0),0)</f>
        <v>0</v>
      </c>
      <c r="V535" s="1">
        <f>IF($O535="include",IF(AJ535&gt;0,1+MAX(V536:V$2005),0),0)</f>
        <v>0</v>
      </c>
      <c r="W535" s="1">
        <f>IF($O535="include",IF(AK535&gt;0,1+MAX(W536:W$2005),0),0)</f>
        <v>0</v>
      </c>
      <c r="X535" s="1">
        <f>IF($O535="include",IF(AL535&gt;0,1+MAX(X536:X$2005),0),0)</f>
        <v>0</v>
      </c>
      <c r="Y535" s="22" t="str">
        <f t="shared" si="143"/>
        <v xml:space="preserve">1 - </v>
      </c>
      <c r="AA535" s="42"/>
      <c r="AB535" s="43"/>
      <c r="AC535" s="43"/>
      <c r="AD535" s="44"/>
      <c r="AE535" s="11">
        <f t="shared" si="144"/>
        <v>0</v>
      </c>
      <c r="AF535" s="41"/>
      <c r="AG535" s="41"/>
      <c r="AH535" s="41"/>
      <c r="AI535" s="41"/>
      <c r="AJ535" s="41"/>
      <c r="AK535" s="41"/>
      <c r="AL535" s="41"/>
      <c r="BA535" s="1">
        <f t="shared" si="145"/>
        <v>0</v>
      </c>
      <c r="BB535" s="1">
        <f t="shared" si="146"/>
        <v>0</v>
      </c>
      <c r="BC535" s="1" t="str">
        <f t="shared" si="147"/>
        <v>No</v>
      </c>
      <c r="BD535" s="1">
        <f t="shared" si="148"/>
        <v>0</v>
      </c>
      <c r="BE535" s="1">
        <f t="shared" si="149"/>
        <v>0</v>
      </c>
      <c r="BF535" s="1">
        <f t="shared" si="150"/>
        <v>0</v>
      </c>
      <c r="BG535" s="1">
        <v>531</v>
      </c>
      <c r="BH535" s="1" t="e">
        <f t="shared" si="151"/>
        <v>#N/A</v>
      </c>
      <c r="BI535" s="1">
        <f t="shared" si="153"/>
        <v>2</v>
      </c>
      <c r="BJ535" s="1" t="e">
        <f t="shared" si="152"/>
        <v>#N/A</v>
      </c>
    </row>
    <row r="536" spans="1:62" x14ac:dyDescent="0.25">
      <c r="A536" s="1">
        <f t="shared" si="139"/>
        <v>1</v>
      </c>
      <c r="B536" s="1">
        <f>IF(YEAR(AD536)=$B$3,YEAR('Apartment Expenses'!AD536)&amp;" - "&amp;'Apartment Expenses'!AC536,0)</f>
        <v>0</v>
      </c>
      <c r="C536" s="1">
        <f t="shared" si="140"/>
        <v>0</v>
      </c>
      <c r="E536" s="1">
        <v>532</v>
      </c>
      <c r="F536" s="1">
        <f t="shared" si="141"/>
        <v>1</v>
      </c>
      <c r="G536" s="1">
        <f t="shared" si="137"/>
        <v>0</v>
      </c>
      <c r="H536" s="1">
        <f t="shared" si="138"/>
        <v>0</v>
      </c>
      <c r="J536" s="1" t="str">
        <f t="shared" si="142"/>
        <v>1900</v>
      </c>
      <c r="M536" s="1">
        <f>HLOOKUP('Expense History'!$AD$3,$P$4:$X$2004,ROW('Apartment Expenses'!L536)-3,0)</f>
        <v>0</v>
      </c>
      <c r="N536" s="1">
        <f>IF('Expense History'!$AD$3=Data!$G$4,'Apartment Expenses'!AE536,HLOOKUP('Expense History'!$AD$3,'Apartment Expenses'!$AE$4:$AL$2004,(ROW('Apartment Expenses'!M536)-3)))</f>
        <v>0</v>
      </c>
      <c r="O536" s="1" t="str">
        <f>IF($O$2="ALL",IF(VLOOKUP(AA536,'Expense History'!$AA$6:$AB$36,2,0)="x","include",0),IF(AND(VLOOKUP(AA536,'Expense History'!$AA$6:$AB$36,2,0)="x",AC536=$O$2),"include",0))</f>
        <v>include</v>
      </c>
      <c r="P536" s="1">
        <f>IF(O536="include",IF(AE536&gt;0,1+MAX(P537:P$2005),0),0)</f>
        <v>0</v>
      </c>
      <c r="Q536" s="1">
        <f>IF(AND(ISBLANK(AA535),AE535=0),0,(IF(MAX(Q537:Q$2005)&gt;0,0,ROW(R536))))</f>
        <v>0</v>
      </c>
      <c r="R536" s="1">
        <f>IF($O536="include",IF(AF536&gt;0,1+MAX(R537:R$2005),0),0)</f>
        <v>0</v>
      </c>
      <c r="S536" s="1">
        <f>IF($O536="include",IF(AG536&gt;0,1+MAX(S537:S$2005),0),0)</f>
        <v>0</v>
      </c>
      <c r="T536" s="1">
        <f>IF($O536="include",IF(AH536&gt;0,1+MAX(T537:T$2005),0),0)</f>
        <v>0</v>
      </c>
      <c r="U536" s="1">
        <f>IF($O536="include",IF(AI536&gt;0,1+MAX(U537:U$2005),0),0)</f>
        <v>0</v>
      </c>
      <c r="V536" s="1">
        <f>IF($O536="include",IF(AJ536&gt;0,1+MAX(V537:V$2005),0),0)</f>
        <v>0</v>
      </c>
      <c r="W536" s="1">
        <f>IF($O536="include",IF(AK536&gt;0,1+MAX(W537:W$2005),0),0)</f>
        <v>0</v>
      </c>
      <c r="X536" s="1">
        <f>IF($O536="include",IF(AL536&gt;0,1+MAX(X537:X$2005),0),0)</f>
        <v>0</v>
      </c>
      <c r="Y536" s="22" t="str">
        <f t="shared" si="143"/>
        <v xml:space="preserve">1 - </v>
      </c>
      <c r="AA536" s="42"/>
      <c r="AB536" s="43"/>
      <c r="AC536" s="43"/>
      <c r="AD536" s="44"/>
      <c r="AE536" s="11">
        <f t="shared" si="144"/>
        <v>0</v>
      </c>
      <c r="AF536" s="41"/>
      <c r="AG536" s="41"/>
      <c r="AH536" s="41"/>
      <c r="AI536" s="41"/>
      <c r="AJ536" s="41"/>
      <c r="AK536" s="41"/>
      <c r="AL536" s="41"/>
      <c r="BA536" s="1">
        <f t="shared" si="145"/>
        <v>0</v>
      </c>
      <c r="BB536" s="1">
        <f t="shared" si="146"/>
        <v>0</v>
      </c>
      <c r="BC536" s="1" t="str">
        <f t="shared" si="147"/>
        <v>No</v>
      </c>
      <c r="BD536" s="1">
        <f t="shared" si="148"/>
        <v>0</v>
      </c>
      <c r="BE536" s="1">
        <f t="shared" si="149"/>
        <v>0</v>
      </c>
      <c r="BF536" s="1">
        <f t="shared" si="150"/>
        <v>0</v>
      </c>
      <c r="BG536" s="1">
        <v>532</v>
      </c>
      <c r="BH536" s="1" t="e">
        <f t="shared" si="151"/>
        <v>#N/A</v>
      </c>
      <c r="BI536" s="1">
        <f t="shared" si="153"/>
        <v>2</v>
      </c>
      <c r="BJ536" s="1" t="e">
        <f t="shared" si="152"/>
        <v>#N/A</v>
      </c>
    </row>
    <row r="537" spans="1:62" x14ac:dyDescent="0.25">
      <c r="A537" s="1">
        <f t="shared" si="139"/>
        <v>1</v>
      </c>
      <c r="B537" s="1">
        <f>IF(YEAR(AD537)=$B$3,YEAR('Apartment Expenses'!AD537)&amp;" - "&amp;'Apartment Expenses'!AC537,0)</f>
        <v>0</v>
      </c>
      <c r="C537" s="1">
        <f t="shared" si="140"/>
        <v>0</v>
      </c>
      <c r="E537" s="1">
        <v>533</v>
      </c>
      <c r="F537" s="1">
        <f t="shared" si="141"/>
        <v>1</v>
      </c>
      <c r="G537" s="1">
        <f t="shared" si="137"/>
        <v>0</v>
      </c>
      <c r="H537" s="1">
        <f t="shared" si="138"/>
        <v>0</v>
      </c>
      <c r="J537" s="1" t="str">
        <f t="shared" si="142"/>
        <v>1900</v>
      </c>
      <c r="M537" s="1">
        <f>HLOOKUP('Expense History'!$AD$3,$P$4:$X$2004,ROW('Apartment Expenses'!L537)-3,0)</f>
        <v>0</v>
      </c>
      <c r="N537" s="1">
        <f>IF('Expense History'!$AD$3=Data!$G$4,'Apartment Expenses'!AE537,HLOOKUP('Expense History'!$AD$3,'Apartment Expenses'!$AE$4:$AL$2004,(ROW('Apartment Expenses'!M537)-3)))</f>
        <v>0</v>
      </c>
      <c r="O537" s="1" t="str">
        <f>IF($O$2="ALL",IF(VLOOKUP(AA537,'Expense History'!$AA$6:$AB$36,2,0)="x","include",0),IF(AND(VLOOKUP(AA537,'Expense History'!$AA$6:$AB$36,2,0)="x",AC537=$O$2),"include",0))</f>
        <v>include</v>
      </c>
      <c r="P537" s="1">
        <f>IF(O537="include",IF(AE537&gt;0,1+MAX(P538:P$2005),0),0)</f>
        <v>0</v>
      </c>
      <c r="Q537" s="1">
        <f>IF(AND(ISBLANK(AA536),AE536=0),0,(IF(MAX(Q538:Q$2005)&gt;0,0,ROW(R537))))</f>
        <v>0</v>
      </c>
      <c r="R537" s="1">
        <f>IF($O537="include",IF(AF537&gt;0,1+MAX(R538:R$2005),0),0)</f>
        <v>0</v>
      </c>
      <c r="S537" s="1">
        <f>IF($O537="include",IF(AG537&gt;0,1+MAX(S538:S$2005),0),0)</f>
        <v>0</v>
      </c>
      <c r="T537" s="1">
        <f>IF($O537="include",IF(AH537&gt;0,1+MAX(T538:T$2005),0),0)</f>
        <v>0</v>
      </c>
      <c r="U537" s="1">
        <f>IF($O537="include",IF(AI537&gt;0,1+MAX(U538:U$2005),0),0)</f>
        <v>0</v>
      </c>
      <c r="V537" s="1">
        <f>IF($O537="include",IF(AJ537&gt;0,1+MAX(V538:V$2005),0),0)</f>
        <v>0</v>
      </c>
      <c r="W537" s="1">
        <f>IF($O537="include",IF(AK537&gt;0,1+MAX(W538:W$2005),0),0)</f>
        <v>0</v>
      </c>
      <c r="X537" s="1">
        <f>IF($O537="include",IF(AL537&gt;0,1+MAX(X538:X$2005),0),0)</f>
        <v>0</v>
      </c>
      <c r="Y537" s="22" t="str">
        <f t="shared" si="143"/>
        <v xml:space="preserve">1 - </v>
      </c>
      <c r="AA537" s="42"/>
      <c r="AB537" s="43"/>
      <c r="AC537" s="43"/>
      <c r="AD537" s="44"/>
      <c r="AE537" s="11">
        <f t="shared" si="144"/>
        <v>0</v>
      </c>
      <c r="AF537" s="41"/>
      <c r="AG537" s="41"/>
      <c r="AH537" s="41"/>
      <c r="AI537" s="41"/>
      <c r="AJ537" s="41"/>
      <c r="AK537" s="41"/>
      <c r="AL537" s="41"/>
      <c r="BA537" s="1">
        <f t="shared" si="145"/>
        <v>0</v>
      </c>
      <c r="BB537" s="1">
        <f t="shared" si="146"/>
        <v>0</v>
      </c>
      <c r="BC537" s="1" t="str">
        <f t="shared" si="147"/>
        <v>No</v>
      </c>
      <c r="BD537" s="1">
        <f t="shared" si="148"/>
        <v>0</v>
      </c>
      <c r="BE537" s="1">
        <f t="shared" si="149"/>
        <v>0</v>
      </c>
      <c r="BF537" s="1">
        <f t="shared" si="150"/>
        <v>0</v>
      </c>
      <c r="BG537" s="1">
        <v>533</v>
      </c>
      <c r="BH537" s="1" t="e">
        <f t="shared" si="151"/>
        <v>#N/A</v>
      </c>
      <c r="BI537" s="1">
        <f t="shared" si="153"/>
        <v>2</v>
      </c>
      <c r="BJ537" s="1" t="e">
        <f t="shared" si="152"/>
        <v>#N/A</v>
      </c>
    </row>
    <row r="538" spans="1:62" x14ac:dyDescent="0.25">
      <c r="A538" s="1">
        <f t="shared" si="139"/>
        <v>1</v>
      </c>
      <c r="B538" s="1">
        <f>IF(YEAR(AD538)=$B$3,YEAR('Apartment Expenses'!AD538)&amp;" - "&amp;'Apartment Expenses'!AC538,0)</f>
        <v>0</v>
      </c>
      <c r="C538" s="1">
        <f t="shared" si="140"/>
        <v>0</v>
      </c>
      <c r="E538" s="1">
        <v>534</v>
      </c>
      <c r="F538" s="1">
        <f t="shared" si="141"/>
        <v>1</v>
      </c>
      <c r="G538" s="1">
        <f t="shared" si="137"/>
        <v>0</v>
      </c>
      <c r="H538" s="1">
        <f t="shared" si="138"/>
        <v>0</v>
      </c>
      <c r="J538" s="1" t="str">
        <f t="shared" si="142"/>
        <v>1900</v>
      </c>
      <c r="M538" s="1">
        <f>HLOOKUP('Expense History'!$AD$3,$P$4:$X$2004,ROW('Apartment Expenses'!L538)-3,0)</f>
        <v>0</v>
      </c>
      <c r="N538" s="1">
        <f>IF('Expense History'!$AD$3=Data!$G$4,'Apartment Expenses'!AE538,HLOOKUP('Expense History'!$AD$3,'Apartment Expenses'!$AE$4:$AL$2004,(ROW('Apartment Expenses'!M538)-3)))</f>
        <v>0</v>
      </c>
      <c r="O538" s="1" t="str">
        <f>IF($O$2="ALL",IF(VLOOKUP(AA538,'Expense History'!$AA$6:$AB$36,2,0)="x","include",0),IF(AND(VLOOKUP(AA538,'Expense History'!$AA$6:$AB$36,2,0)="x",AC538=$O$2),"include",0))</f>
        <v>include</v>
      </c>
      <c r="P538" s="1">
        <f>IF(O538="include",IF(AE538&gt;0,1+MAX(P539:P$2005),0),0)</f>
        <v>0</v>
      </c>
      <c r="Q538" s="1">
        <f>IF(AND(ISBLANK(AA537),AE537=0),0,(IF(MAX(Q539:Q$2005)&gt;0,0,ROW(R538))))</f>
        <v>0</v>
      </c>
      <c r="R538" s="1">
        <f>IF($O538="include",IF(AF538&gt;0,1+MAX(R539:R$2005),0),0)</f>
        <v>0</v>
      </c>
      <c r="S538" s="1">
        <f>IF($O538="include",IF(AG538&gt;0,1+MAX(S539:S$2005),0),0)</f>
        <v>0</v>
      </c>
      <c r="T538" s="1">
        <f>IF($O538="include",IF(AH538&gt;0,1+MAX(T539:T$2005),0),0)</f>
        <v>0</v>
      </c>
      <c r="U538" s="1">
        <f>IF($O538="include",IF(AI538&gt;0,1+MAX(U539:U$2005),0),0)</f>
        <v>0</v>
      </c>
      <c r="V538" s="1">
        <f>IF($O538="include",IF(AJ538&gt;0,1+MAX(V539:V$2005),0),0)</f>
        <v>0</v>
      </c>
      <c r="W538" s="1">
        <f>IF($O538="include",IF(AK538&gt;0,1+MAX(W539:W$2005),0),0)</f>
        <v>0</v>
      </c>
      <c r="X538" s="1">
        <f>IF($O538="include",IF(AL538&gt;0,1+MAX(X539:X$2005),0),0)</f>
        <v>0</v>
      </c>
      <c r="Y538" s="22" t="str">
        <f t="shared" si="143"/>
        <v xml:space="preserve">1 - </v>
      </c>
      <c r="AA538" s="42"/>
      <c r="AB538" s="43"/>
      <c r="AC538" s="43"/>
      <c r="AD538" s="44"/>
      <c r="AE538" s="11">
        <f t="shared" si="144"/>
        <v>0</v>
      </c>
      <c r="AF538" s="41"/>
      <c r="AG538" s="41"/>
      <c r="AH538" s="41"/>
      <c r="AI538" s="41"/>
      <c r="AJ538" s="41"/>
      <c r="AK538" s="41"/>
      <c r="AL538" s="41"/>
      <c r="BA538" s="1">
        <f t="shared" si="145"/>
        <v>0</v>
      </c>
      <c r="BB538" s="1">
        <f t="shared" si="146"/>
        <v>0</v>
      </c>
      <c r="BC538" s="1" t="str">
        <f t="shared" si="147"/>
        <v>No</v>
      </c>
      <c r="BD538" s="1">
        <f t="shared" si="148"/>
        <v>0</v>
      </c>
      <c r="BE538" s="1">
        <f t="shared" si="149"/>
        <v>0</v>
      </c>
      <c r="BF538" s="1">
        <f t="shared" si="150"/>
        <v>0</v>
      </c>
      <c r="BG538" s="1">
        <v>534</v>
      </c>
      <c r="BH538" s="1" t="e">
        <f t="shared" si="151"/>
        <v>#N/A</v>
      </c>
      <c r="BI538" s="1">
        <f t="shared" si="153"/>
        <v>2</v>
      </c>
      <c r="BJ538" s="1" t="e">
        <f t="shared" si="152"/>
        <v>#N/A</v>
      </c>
    </row>
    <row r="539" spans="1:62" x14ac:dyDescent="0.25">
      <c r="A539" s="1">
        <f t="shared" si="139"/>
        <v>1</v>
      </c>
      <c r="B539" s="1">
        <f>IF(YEAR(AD539)=$B$3,YEAR('Apartment Expenses'!AD539)&amp;" - "&amp;'Apartment Expenses'!AC539,0)</f>
        <v>0</v>
      </c>
      <c r="C539" s="1">
        <f t="shared" si="140"/>
        <v>0</v>
      </c>
      <c r="E539" s="1">
        <v>535</v>
      </c>
      <c r="F539" s="1">
        <f t="shared" si="141"/>
        <v>1</v>
      </c>
      <c r="G539" s="1">
        <f t="shared" si="137"/>
        <v>0</v>
      </c>
      <c r="H539" s="1">
        <f t="shared" si="138"/>
        <v>0</v>
      </c>
      <c r="J539" s="1" t="str">
        <f t="shared" si="142"/>
        <v>1900</v>
      </c>
      <c r="M539" s="1">
        <f>HLOOKUP('Expense History'!$AD$3,$P$4:$X$2004,ROW('Apartment Expenses'!L539)-3,0)</f>
        <v>0</v>
      </c>
      <c r="N539" s="1">
        <f>IF('Expense History'!$AD$3=Data!$G$4,'Apartment Expenses'!AE539,HLOOKUP('Expense History'!$AD$3,'Apartment Expenses'!$AE$4:$AL$2004,(ROW('Apartment Expenses'!M539)-3)))</f>
        <v>0</v>
      </c>
      <c r="O539" s="1" t="str">
        <f>IF($O$2="ALL",IF(VLOOKUP(AA539,'Expense History'!$AA$6:$AB$36,2,0)="x","include",0),IF(AND(VLOOKUP(AA539,'Expense History'!$AA$6:$AB$36,2,0)="x",AC539=$O$2),"include",0))</f>
        <v>include</v>
      </c>
      <c r="P539" s="1">
        <f>IF(O539="include",IF(AE539&gt;0,1+MAX(P540:P$2005),0),0)</f>
        <v>0</v>
      </c>
      <c r="Q539" s="1">
        <f>IF(AND(ISBLANK(AA538),AE538=0),0,(IF(MAX(Q540:Q$2005)&gt;0,0,ROW(R539))))</f>
        <v>0</v>
      </c>
      <c r="R539" s="1">
        <f>IF($O539="include",IF(AF539&gt;0,1+MAX(R540:R$2005),0),0)</f>
        <v>0</v>
      </c>
      <c r="S539" s="1">
        <f>IF($O539="include",IF(AG539&gt;0,1+MAX(S540:S$2005),0),0)</f>
        <v>0</v>
      </c>
      <c r="T539" s="1">
        <f>IF($O539="include",IF(AH539&gt;0,1+MAX(T540:T$2005),0),0)</f>
        <v>0</v>
      </c>
      <c r="U539" s="1">
        <f>IF($O539="include",IF(AI539&gt;0,1+MAX(U540:U$2005),0),0)</f>
        <v>0</v>
      </c>
      <c r="V539" s="1">
        <f>IF($O539="include",IF(AJ539&gt;0,1+MAX(V540:V$2005),0),0)</f>
        <v>0</v>
      </c>
      <c r="W539" s="1">
        <f>IF($O539="include",IF(AK539&gt;0,1+MAX(W540:W$2005),0),0)</f>
        <v>0</v>
      </c>
      <c r="X539" s="1">
        <f>IF($O539="include",IF(AL539&gt;0,1+MAX(X540:X$2005),0),0)</f>
        <v>0</v>
      </c>
      <c r="Y539" s="22" t="str">
        <f t="shared" si="143"/>
        <v xml:space="preserve">1 - </v>
      </c>
      <c r="AA539" s="42"/>
      <c r="AB539" s="43"/>
      <c r="AC539" s="43"/>
      <c r="AD539" s="44"/>
      <c r="AE539" s="11">
        <f t="shared" si="144"/>
        <v>0</v>
      </c>
      <c r="AF539" s="41"/>
      <c r="AG539" s="41"/>
      <c r="AH539" s="41"/>
      <c r="AI539" s="41"/>
      <c r="AJ539" s="41"/>
      <c r="AK539" s="41"/>
      <c r="AL539" s="41"/>
      <c r="BA539" s="1">
        <f t="shared" si="145"/>
        <v>0</v>
      </c>
      <c r="BB539" s="1">
        <f t="shared" si="146"/>
        <v>0</v>
      </c>
      <c r="BC539" s="1" t="str">
        <f t="shared" si="147"/>
        <v>No</v>
      </c>
      <c r="BD539" s="1">
        <f t="shared" si="148"/>
        <v>0</v>
      </c>
      <c r="BE539" s="1">
        <f t="shared" si="149"/>
        <v>0</v>
      </c>
      <c r="BF539" s="1">
        <f t="shared" si="150"/>
        <v>0</v>
      </c>
      <c r="BG539" s="1">
        <v>535</v>
      </c>
      <c r="BH539" s="1" t="e">
        <f t="shared" si="151"/>
        <v>#N/A</v>
      </c>
      <c r="BI539" s="1">
        <f t="shared" si="153"/>
        <v>2</v>
      </c>
      <c r="BJ539" s="1" t="e">
        <f t="shared" si="152"/>
        <v>#N/A</v>
      </c>
    </row>
    <row r="540" spans="1:62" x14ac:dyDescent="0.25">
      <c r="A540" s="1">
        <f t="shared" si="139"/>
        <v>1</v>
      </c>
      <c r="B540" s="1">
        <f>IF(YEAR(AD540)=$B$3,YEAR('Apartment Expenses'!AD540)&amp;" - "&amp;'Apartment Expenses'!AC540,0)</f>
        <v>0</v>
      </c>
      <c r="C540" s="1">
        <f t="shared" si="140"/>
        <v>0</v>
      </c>
      <c r="E540" s="1">
        <v>536</v>
      </c>
      <c r="F540" s="1">
        <f t="shared" si="141"/>
        <v>1</v>
      </c>
      <c r="G540" s="1">
        <f t="shared" si="137"/>
        <v>0</v>
      </c>
      <c r="H540" s="1">
        <f t="shared" si="138"/>
        <v>0</v>
      </c>
      <c r="J540" s="1" t="str">
        <f t="shared" si="142"/>
        <v>1900</v>
      </c>
      <c r="M540" s="1">
        <f>HLOOKUP('Expense History'!$AD$3,$P$4:$X$2004,ROW('Apartment Expenses'!L540)-3,0)</f>
        <v>0</v>
      </c>
      <c r="N540" s="1">
        <f>IF('Expense History'!$AD$3=Data!$G$4,'Apartment Expenses'!AE540,HLOOKUP('Expense History'!$AD$3,'Apartment Expenses'!$AE$4:$AL$2004,(ROW('Apartment Expenses'!M540)-3)))</f>
        <v>0</v>
      </c>
      <c r="O540" s="1" t="str">
        <f>IF($O$2="ALL",IF(VLOOKUP(AA540,'Expense History'!$AA$6:$AB$36,2,0)="x","include",0),IF(AND(VLOOKUP(AA540,'Expense History'!$AA$6:$AB$36,2,0)="x",AC540=$O$2),"include",0))</f>
        <v>include</v>
      </c>
      <c r="P540" s="1">
        <f>IF(O540="include",IF(AE540&gt;0,1+MAX(P541:P$2005),0),0)</f>
        <v>0</v>
      </c>
      <c r="Q540" s="1">
        <f>IF(AND(ISBLANK(AA539),AE539=0),0,(IF(MAX(Q541:Q$2005)&gt;0,0,ROW(R540))))</f>
        <v>0</v>
      </c>
      <c r="R540" s="1">
        <f>IF($O540="include",IF(AF540&gt;0,1+MAX(R541:R$2005),0),0)</f>
        <v>0</v>
      </c>
      <c r="S540" s="1">
        <f>IF($O540="include",IF(AG540&gt;0,1+MAX(S541:S$2005),0),0)</f>
        <v>0</v>
      </c>
      <c r="T540" s="1">
        <f>IF($O540="include",IF(AH540&gt;0,1+MAX(T541:T$2005),0),0)</f>
        <v>0</v>
      </c>
      <c r="U540" s="1">
        <f>IF($O540="include",IF(AI540&gt;0,1+MAX(U541:U$2005),0),0)</f>
        <v>0</v>
      </c>
      <c r="V540" s="1">
        <f>IF($O540="include",IF(AJ540&gt;0,1+MAX(V541:V$2005),0),0)</f>
        <v>0</v>
      </c>
      <c r="W540" s="1">
        <f>IF($O540="include",IF(AK540&gt;0,1+MAX(W541:W$2005),0),0)</f>
        <v>0</v>
      </c>
      <c r="X540" s="1">
        <f>IF($O540="include",IF(AL540&gt;0,1+MAX(X541:X$2005),0),0)</f>
        <v>0</v>
      </c>
      <c r="Y540" s="22" t="str">
        <f t="shared" si="143"/>
        <v xml:space="preserve">1 - </v>
      </c>
      <c r="AA540" s="42"/>
      <c r="AB540" s="43"/>
      <c r="AC540" s="43"/>
      <c r="AD540" s="44"/>
      <c r="AE540" s="11">
        <f t="shared" si="144"/>
        <v>0</v>
      </c>
      <c r="AF540" s="41"/>
      <c r="AG540" s="41"/>
      <c r="AH540" s="41"/>
      <c r="AI540" s="41"/>
      <c r="AJ540" s="41"/>
      <c r="AK540" s="41"/>
      <c r="AL540" s="41"/>
      <c r="BA540" s="1">
        <f t="shared" si="145"/>
        <v>0</v>
      </c>
      <c r="BB540" s="1">
        <f t="shared" si="146"/>
        <v>0</v>
      </c>
      <c r="BC540" s="1" t="str">
        <f t="shared" si="147"/>
        <v>No</v>
      </c>
      <c r="BD540" s="1">
        <f t="shared" si="148"/>
        <v>0</v>
      </c>
      <c r="BE540" s="1">
        <f t="shared" si="149"/>
        <v>0</v>
      </c>
      <c r="BF540" s="1">
        <f t="shared" si="150"/>
        <v>0</v>
      </c>
      <c r="BG540" s="1">
        <v>536</v>
      </c>
      <c r="BH540" s="1" t="e">
        <f t="shared" si="151"/>
        <v>#N/A</v>
      </c>
      <c r="BI540" s="1">
        <f t="shared" si="153"/>
        <v>2</v>
      </c>
      <c r="BJ540" s="1" t="e">
        <f t="shared" si="152"/>
        <v>#N/A</v>
      </c>
    </row>
    <row r="541" spans="1:62" x14ac:dyDescent="0.25">
      <c r="A541" s="1">
        <f t="shared" si="139"/>
        <v>1</v>
      </c>
      <c r="B541" s="1">
        <f>IF(YEAR(AD541)=$B$3,YEAR('Apartment Expenses'!AD541)&amp;" - "&amp;'Apartment Expenses'!AC541,0)</f>
        <v>0</v>
      </c>
      <c r="C541" s="1">
        <f t="shared" si="140"/>
        <v>0</v>
      </c>
      <c r="E541" s="1">
        <v>537</v>
      </c>
      <c r="F541" s="1">
        <f t="shared" si="141"/>
        <v>1</v>
      </c>
      <c r="G541" s="1">
        <f t="shared" si="137"/>
        <v>0</v>
      </c>
      <c r="H541" s="1">
        <f t="shared" si="138"/>
        <v>0</v>
      </c>
      <c r="J541" s="1" t="str">
        <f t="shared" si="142"/>
        <v>1900</v>
      </c>
      <c r="M541" s="1">
        <f>HLOOKUP('Expense History'!$AD$3,$P$4:$X$2004,ROW('Apartment Expenses'!L541)-3,0)</f>
        <v>0</v>
      </c>
      <c r="N541" s="1">
        <f>IF('Expense History'!$AD$3=Data!$G$4,'Apartment Expenses'!AE541,HLOOKUP('Expense History'!$AD$3,'Apartment Expenses'!$AE$4:$AL$2004,(ROW('Apartment Expenses'!M541)-3)))</f>
        <v>0</v>
      </c>
      <c r="O541" s="1" t="str">
        <f>IF($O$2="ALL",IF(VLOOKUP(AA541,'Expense History'!$AA$6:$AB$36,2,0)="x","include",0),IF(AND(VLOOKUP(AA541,'Expense History'!$AA$6:$AB$36,2,0)="x",AC541=$O$2),"include",0))</f>
        <v>include</v>
      </c>
      <c r="P541" s="1">
        <f>IF(O541="include",IF(AE541&gt;0,1+MAX(P542:P$2005),0),0)</f>
        <v>0</v>
      </c>
      <c r="Q541" s="1">
        <f>IF(AND(ISBLANK(AA540),AE540=0),0,(IF(MAX(Q542:Q$2005)&gt;0,0,ROW(R541))))</f>
        <v>0</v>
      </c>
      <c r="R541" s="1">
        <f>IF($O541="include",IF(AF541&gt;0,1+MAX(R542:R$2005),0),0)</f>
        <v>0</v>
      </c>
      <c r="S541" s="1">
        <f>IF($O541="include",IF(AG541&gt;0,1+MAX(S542:S$2005),0),0)</f>
        <v>0</v>
      </c>
      <c r="T541" s="1">
        <f>IF($O541="include",IF(AH541&gt;0,1+MAX(T542:T$2005),0),0)</f>
        <v>0</v>
      </c>
      <c r="U541" s="1">
        <f>IF($O541="include",IF(AI541&gt;0,1+MAX(U542:U$2005),0),0)</f>
        <v>0</v>
      </c>
      <c r="V541" s="1">
        <f>IF($O541="include",IF(AJ541&gt;0,1+MAX(V542:V$2005),0),0)</f>
        <v>0</v>
      </c>
      <c r="W541" s="1">
        <f>IF($O541="include",IF(AK541&gt;0,1+MAX(W542:W$2005),0),0)</f>
        <v>0</v>
      </c>
      <c r="X541" s="1">
        <f>IF($O541="include",IF(AL541&gt;0,1+MAX(X542:X$2005),0),0)</f>
        <v>0</v>
      </c>
      <c r="Y541" s="22" t="str">
        <f t="shared" si="143"/>
        <v xml:space="preserve">1 - </v>
      </c>
      <c r="AA541" s="42"/>
      <c r="AB541" s="43"/>
      <c r="AC541" s="43"/>
      <c r="AD541" s="44"/>
      <c r="AE541" s="11">
        <f t="shared" si="144"/>
        <v>0</v>
      </c>
      <c r="AF541" s="41"/>
      <c r="AG541" s="41"/>
      <c r="AH541" s="41"/>
      <c r="AI541" s="41"/>
      <c r="AJ541" s="41"/>
      <c r="AK541" s="41"/>
      <c r="AL541" s="41"/>
      <c r="BA541" s="1">
        <f t="shared" si="145"/>
        <v>0</v>
      </c>
      <c r="BB541" s="1">
        <f t="shared" si="146"/>
        <v>0</v>
      </c>
      <c r="BC541" s="1" t="str">
        <f t="shared" si="147"/>
        <v>No</v>
      </c>
      <c r="BD541" s="1">
        <f t="shared" si="148"/>
        <v>0</v>
      </c>
      <c r="BE541" s="1">
        <f t="shared" si="149"/>
        <v>0</v>
      </c>
      <c r="BF541" s="1">
        <f t="shared" si="150"/>
        <v>0</v>
      </c>
      <c r="BG541" s="1">
        <v>537</v>
      </c>
      <c r="BH541" s="1" t="e">
        <f t="shared" si="151"/>
        <v>#N/A</v>
      </c>
      <c r="BI541" s="1">
        <f t="shared" si="153"/>
        <v>2</v>
      </c>
      <c r="BJ541" s="1" t="e">
        <f t="shared" si="152"/>
        <v>#N/A</v>
      </c>
    </row>
    <row r="542" spans="1:62" x14ac:dyDescent="0.25">
      <c r="A542" s="1">
        <f t="shared" si="139"/>
        <v>1</v>
      </c>
      <c r="B542" s="1">
        <f>IF(YEAR(AD542)=$B$3,YEAR('Apartment Expenses'!AD542)&amp;" - "&amp;'Apartment Expenses'!AC542,0)</f>
        <v>0</v>
      </c>
      <c r="C542" s="1">
        <f t="shared" si="140"/>
        <v>0</v>
      </c>
      <c r="E542" s="1">
        <v>538</v>
      </c>
      <c r="F542" s="1">
        <f t="shared" si="141"/>
        <v>1</v>
      </c>
      <c r="G542" s="1">
        <f t="shared" si="137"/>
        <v>0</v>
      </c>
      <c r="H542" s="1">
        <f t="shared" si="138"/>
        <v>0</v>
      </c>
      <c r="J542" s="1" t="str">
        <f t="shared" si="142"/>
        <v>1900</v>
      </c>
      <c r="M542" s="1">
        <f>HLOOKUP('Expense History'!$AD$3,$P$4:$X$2004,ROW('Apartment Expenses'!L542)-3,0)</f>
        <v>0</v>
      </c>
      <c r="N542" s="1">
        <f>IF('Expense History'!$AD$3=Data!$G$4,'Apartment Expenses'!AE542,HLOOKUP('Expense History'!$AD$3,'Apartment Expenses'!$AE$4:$AL$2004,(ROW('Apartment Expenses'!M542)-3)))</f>
        <v>0</v>
      </c>
      <c r="O542" s="1" t="str">
        <f>IF($O$2="ALL",IF(VLOOKUP(AA542,'Expense History'!$AA$6:$AB$36,2,0)="x","include",0),IF(AND(VLOOKUP(AA542,'Expense History'!$AA$6:$AB$36,2,0)="x",AC542=$O$2),"include",0))</f>
        <v>include</v>
      </c>
      <c r="P542" s="1">
        <f>IF(O542="include",IF(AE542&gt;0,1+MAX(P543:P$2005),0),0)</f>
        <v>0</v>
      </c>
      <c r="Q542" s="1">
        <f>IF(AND(ISBLANK(AA541),AE541=0),0,(IF(MAX(Q543:Q$2005)&gt;0,0,ROW(R542))))</f>
        <v>0</v>
      </c>
      <c r="R542" s="1">
        <f>IF($O542="include",IF(AF542&gt;0,1+MAX(R543:R$2005),0),0)</f>
        <v>0</v>
      </c>
      <c r="S542" s="1">
        <f>IF($O542="include",IF(AG542&gt;0,1+MAX(S543:S$2005),0),0)</f>
        <v>0</v>
      </c>
      <c r="T542" s="1">
        <f>IF($O542="include",IF(AH542&gt;0,1+MAX(T543:T$2005),0),0)</f>
        <v>0</v>
      </c>
      <c r="U542" s="1">
        <f>IF($O542="include",IF(AI542&gt;0,1+MAX(U543:U$2005),0),0)</f>
        <v>0</v>
      </c>
      <c r="V542" s="1">
        <f>IF($O542="include",IF(AJ542&gt;0,1+MAX(V543:V$2005),0),0)</f>
        <v>0</v>
      </c>
      <c r="W542" s="1">
        <f>IF($O542="include",IF(AK542&gt;0,1+MAX(W543:W$2005),0),0)</f>
        <v>0</v>
      </c>
      <c r="X542" s="1">
        <f>IF($O542="include",IF(AL542&gt;0,1+MAX(X543:X$2005),0),0)</f>
        <v>0</v>
      </c>
      <c r="Y542" s="22" t="str">
        <f t="shared" si="143"/>
        <v xml:space="preserve">1 - </v>
      </c>
      <c r="AA542" s="42"/>
      <c r="AB542" s="43"/>
      <c r="AC542" s="43"/>
      <c r="AD542" s="44"/>
      <c r="AE542" s="11">
        <f t="shared" si="144"/>
        <v>0</v>
      </c>
      <c r="AF542" s="41"/>
      <c r="AG542" s="41"/>
      <c r="AH542" s="41"/>
      <c r="AI542" s="41"/>
      <c r="AJ542" s="41"/>
      <c r="AK542" s="41"/>
      <c r="AL542" s="41"/>
      <c r="BA542" s="1">
        <f t="shared" si="145"/>
        <v>0</v>
      </c>
      <c r="BB542" s="1">
        <f t="shared" si="146"/>
        <v>0</v>
      </c>
      <c r="BC542" s="1" t="str">
        <f t="shared" si="147"/>
        <v>No</v>
      </c>
      <c r="BD542" s="1">
        <f t="shared" si="148"/>
        <v>0</v>
      </c>
      <c r="BE542" s="1">
        <f t="shared" si="149"/>
        <v>0</v>
      </c>
      <c r="BF542" s="1">
        <f t="shared" si="150"/>
        <v>0</v>
      </c>
      <c r="BG542" s="1">
        <v>538</v>
      </c>
      <c r="BH542" s="1" t="e">
        <f t="shared" si="151"/>
        <v>#N/A</v>
      </c>
      <c r="BI542" s="1">
        <f t="shared" si="153"/>
        <v>2</v>
      </c>
      <c r="BJ542" s="1" t="e">
        <f t="shared" si="152"/>
        <v>#N/A</v>
      </c>
    </row>
    <row r="543" spans="1:62" x14ac:dyDescent="0.25">
      <c r="A543" s="1">
        <f t="shared" si="139"/>
        <v>1</v>
      </c>
      <c r="B543" s="1">
        <f>IF(YEAR(AD543)=$B$3,YEAR('Apartment Expenses'!AD543)&amp;" - "&amp;'Apartment Expenses'!AC543,0)</f>
        <v>0</v>
      </c>
      <c r="C543" s="1">
        <f t="shared" si="140"/>
        <v>0</v>
      </c>
      <c r="E543" s="1">
        <v>539</v>
      </c>
      <c r="F543" s="1">
        <f t="shared" si="141"/>
        <v>1</v>
      </c>
      <c r="G543" s="1">
        <f t="shared" si="137"/>
        <v>0</v>
      </c>
      <c r="H543" s="1">
        <f t="shared" si="138"/>
        <v>0</v>
      </c>
      <c r="J543" s="1" t="str">
        <f t="shared" si="142"/>
        <v>1900</v>
      </c>
      <c r="M543" s="1">
        <f>HLOOKUP('Expense History'!$AD$3,$P$4:$X$2004,ROW('Apartment Expenses'!L543)-3,0)</f>
        <v>0</v>
      </c>
      <c r="N543" s="1">
        <f>IF('Expense History'!$AD$3=Data!$G$4,'Apartment Expenses'!AE543,HLOOKUP('Expense History'!$AD$3,'Apartment Expenses'!$AE$4:$AL$2004,(ROW('Apartment Expenses'!M543)-3)))</f>
        <v>0</v>
      </c>
      <c r="O543" s="1" t="str">
        <f>IF($O$2="ALL",IF(VLOOKUP(AA543,'Expense History'!$AA$6:$AB$36,2,0)="x","include",0),IF(AND(VLOOKUP(AA543,'Expense History'!$AA$6:$AB$36,2,0)="x",AC543=$O$2),"include",0))</f>
        <v>include</v>
      </c>
      <c r="P543" s="1">
        <f>IF(O543="include",IF(AE543&gt;0,1+MAX(P544:P$2005),0),0)</f>
        <v>0</v>
      </c>
      <c r="Q543" s="1">
        <f>IF(AND(ISBLANK(AA542),AE542=0),0,(IF(MAX(Q544:Q$2005)&gt;0,0,ROW(R543))))</f>
        <v>0</v>
      </c>
      <c r="R543" s="1">
        <f>IF($O543="include",IF(AF543&gt;0,1+MAX(R544:R$2005),0),0)</f>
        <v>0</v>
      </c>
      <c r="S543" s="1">
        <f>IF($O543="include",IF(AG543&gt;0,1+MAX(S544:S$2005),0),0)</f>
        <v>0</v>
      </c>
      <c r="T543" s="1">
        <f>IF($O543="include",IF(AH543&gt;0,1+MAX(T544:T$2005),0),0)</f>
        <v>0</v>
      </c>
      <c r="U543" s="1">
        <f>IF($O543="include",IF(AI543&gt;0,1+MAX(U544:U$2005),0),0)</f>
        <v>0</v>
      </c>
      <c r="V543" s="1">
        <f>IF($O543="include",IF(AJ543&gt;0,1+MAX(V544:V$2005),0),0)</f>
        <v>0</v>
      </c>
      <c r="W543" s="1">
        <f>IF($O543="include",IF(AK543&gt;0,1+MAX(W544:W$2005),0),0)</f>
        <v>0</v>
      </c>
      <c r="X543" s="1">
        <f>IF($O543="include",IF(AL543&gt;0,1+MAX(X544:X$2005),0),0)</f>
        <v>0</v>
      </c>
      <c r="Y543" s="22" t="str">
        <f t="shared" si="143"/>
        <v xml:space="preserve">1 - </v>
      </c>
      <c r="AA543" s="42"/>
      <c r="AB543" s="43"/>
      <c r="AC543" s="43"/>
      <c r="AD543" s="44"/>
      <c r="AE543" s="11">
        <f t="shared" si="144"/>
        <v>0</v>
      </c>
      <c r="AF543" s="41"/>
      <c r="AG543" s="41"/>
      <c r="AH543" s="41"/>
      <c r="AI543" s="41"/>
      <c r="AJ543" s="41"/>
      <c r="AK543" s="41"/>
      <c r="AL543" s="41"/>
      <c r="BA543" s="1">
        <f t="shared" si="145"/>
        <v>0</v>
      </c>
      <c r="BB543" s="1">
        <f t="shared" si="146"/>
        <v>0</v>
      </c>
      <c r="BC543" s="1" t="str">
        <f t="shared" si="147"/>
        <v>No</v>
      </c>
      <c r="BD543" s="1">
        <f t="shared" si="148"/>
        <v>0</v>
      </c>
      <c r="BE543" s="1">
        <f t="shared" si="149"/>
        <v>0</v>
      </c>
      <c r="BF543" s="1">
        <f t="shared" si="150"/>
        <v>0</v>
      </c>
      <c r="BG543" s="1">
        <v>539</v>
      </c>
      <c r="BH543" s="1" t="e">
        <f t="shared" si="151"/>
        <v>#N/A</v>
      </c>
      <c r="BI543" s="1">
        <f t="shared" si="153"/>
        <v>2</v>
      </c>
      <c r="BJ543" s="1" t="e">
        <f t="shared" si="152"/>
        <v>#N/A</v>
      </c>
    </row>
    <row r="544" spans="1:62" x14ac:dyDescent="0.25">
      <c r="A544" s="1">
        <f t="shared" si="139"/>
        <v>1</v>
      </c>
      <c r="B544" s="1">
        <f>IF(YEAR(AD544)=$B$3,YEAR('Apartment Expenses'!AD544)&amp;" - "&amp;'Apartment Expenses'!AC544,0)</f>
        <v>0</v>
      </c>
      <c r="C544" s="1">
        <f t="shared" si="140"/>
        <v>0</v>
      </c>
      <c r="E544" s="1">
        <v>540</v>
      </c>
      <c r="F544" s="1">
        <f t="shared" si="141"/>
        <v>1</v>
      </c>
      <c r="G544" s="1">
        <f t="shared" si="137"/>
        <v>0</v>
      </c>
      <c r="H544" s="1">
        <f t="shared" si="138"/>
        <v>0</v>
      </c>
      <c r="J544" s="1" t="str">
        <f t="shared" si="142"/>
        <v>1900</v>
      </c>
      <c r="M544" s="1">
        <f>HLOOKUP('Expense History'!$AD$3,$P$4:$X$2004,ROW('Apartment Expenses'!L544)-3,0)</f>
        <v>0</v>
      </c>
      <c r="N544" s="1">
        <f>IF('Expense History'!$AD$3=Data!$G$4,'Apartment Expenses'!AE544,HLOOKUP('Expense History'!$AD$3,'Apartment Expenses'!$AE$4:$AL$2004,(ROW('Apartment Expenses'!M544)-3)))</f>
        <v>0</v>
      </c>
      <c r="O544" s="1" t="str">
        <f>IF($O$2="ALL",IF(VLOOKUP(AA544,'Expense History'!$AA$6:$AB$36,2,0)="x","include",0),IF(AND(VLOOKUP(AA544,'Expense History'!$AA$6:$AB$36,2,0)="x",AC544=$O$2),"include",0))</f>
        <v>include</v>
      </c>
      <c r="P544" s="1">
        <f>IF(O544="include",IF(AE544&gt;0,1+MAX(P545:P$2005),0),0)</f>
        <v>0</v>
      </c>
      <c r="Q544" s="1">
        <f>IF(AND(ISBLANK(AA543),AE543=0),0,(IF(MAX(Q545:Q$2005)&gt;0,0,ROW(R544))))</f>
        <v>0</v>
      </c>
      <c r="R544" s="1">
        <f>IF($O544="include",IF(AF544&gt;0,1+MAX(R545:R$2005),0),0)</f>
        <v>0</v>
      </c>
      <c r="S544" s="1">
        <f>IF($O544="include",IF(AG544&gt;0,1+MAX(S545:S$2005),0),0)</f>
        <v>0</v>
      </c>
      <c r="T544" s="1">
        <f>IF($O544="include",IF(AH544&gt;0,1+MAX(T545:T$2005),0),0)</f>
        <v>0</v>
      </c>
      <c r="U544" s="1">
        <f>IF($O544="include",IF(AI544&gt;0,1+MAX(U545:U$2005),0),0)</f>
        <v>0</v>
      </c>
      <c r="V544" s="1">
        <f>IF($O544="include",IF(AJ544&gt;0,1+MAX(V545:V$2005),0),0)</f>
        <v>0</v>
      </c>
      <c r="W544" s="1">
        <f>IF($O544="include",IF(AK544&gt;0,1+MAX(W545:W$2005),0),0)</f>
        <v>0</v>
      </c>
      <c r="X544" s="1">
        <f>IF($O544="include",IF(AL544&gt;0,1+MAX(X545:X$2005),0),0)</f>
        <v>0</v>
      </c>
      <c r="Y544" s="22" t="str">
        <f t="shared" si="143"/>
        <v xml:space="preserve">1 - </v>
      </c>
      <c r="AA544" s="42"/>
      <c r="AB544" s="43"/>
      <c r="AC544" s="43"/>
      <c r="AD544" s="44"/>
      <c r="AE544" s="11">
        <f t="shared" si="144"/>
        <v>0</v>
      </c>
      <c r="AF544" s="41"/>
      <c r="AG544" s="41"/>
      <c r="AH544" s="41"/>
      <c r="AI544" s="41"/>
      <c r="AJ544" s="41"/>
      <c r="AK544" s="41"/>
      <c r="AL544" s="41"/>
      <c r="BA544" s="1">
        <f t="shared" si="145"/>
        <v>0</v>
      </c>
      <c r="BB544" s="1">
        <f t="shared" si="146"/>
        <v>0</v>
      </c>
      <c r="BC544" s="1" t="str">
        <f t="shared" si="147"/>
        <v>No</v>
      </c>
      <c r="BD544" s="1">
        <f t="shared" si="148"/>
        <v>0</v>
      </c>
      <c r="BE544" s="1">
        <f t="shared" si="149"/>
        <v>0</v>
      </c>
      <c r="BF544" s="1">
        <f t="shared" si="150"/>
        <v>0</v>
      </c>
      <c r="BG544" s="1">
        <v>540</v>
      </c>
      <c r="BH544" s="1" t="e">
        <f t="shared" si="151"/>
        <v>#N/A</v>
      </c>
      <c r="BI544" s="1">
        <f t="shared" si="153"/>
        <v>2</v>
      </c>
      <c r="BJ544" s="1" t="e">
        <f t="shared" si="152"/>
        <v>#N/A</v>
      </c>
    </row>
    <row r="545" spans="1:62" x14ac:dyDescent="0.25">
      <c r="A545" s="1">
        <f t="shared" si="139"/>
        <v>1</v>
      </c>
      <c r="B545" s="1">
        <f>IF(YEAR(AD545)=$B$3,YEAR('Apartment Expenses'!AD545)&amp;" - "&amp;'Apartment Expenses'!AC545,0)</f>
        <v>0</v>
      </c>
      <c r="C545" s="1">
        <f t="shared" si="140"/>
        <v>0</v>
      </c>
      <c r="E545" s="1">
        <v>541</v>
      </c>
      <c r="F545" s="1">
        <f t="shared" si="141"/>
        <v>1</v>
      </c>
      <c r="G545" s="1">
        <f t="shared" si="137"/>
        <v>0</v>
      </c>
      <c r="H545" s="1">
        <f t="shared" si="138"/>
        <v>0</v>
      </c>
      <c r="J545" s="1" t="str">
        <f t="shared" si="142"/>
        <v>1900</v>
      </c>
      <c r="M545" s="1">
        <f>HLOOKUP('Expense History'!$AD$3,$P$4:$X$2004,ROW('Apartment Expenses'!L545)-3,0)</f>
        <v>0</v>
      </c>
      <c r="N545" s="1">
        <f>IF('Expense History'!$AD$3=Data!$G$4,'Apartment Expenses'!AE545,HLOOKUP('Expense History'!$AD$3,'Apartment Expenses'!$AE$4:$AL$2004,(ROW('Apartment Expenses'!M545)-3)))</f>
        <v>0</v>
      </c>
      <c r="O545" s="1" t="str">
        <f>IF($O$2="ALL",IF(VLOOKUP(AA545,'Expense History'!$AA$6:$AB$36,2,0)="x","include",0),IF(AND(VLOOKUP(AA545,'Expense History'!$AA$6:$AB$36,2,0)="x",AC545=$O$2),"include",0))</f>
        <v>include</v>
      </c>
      <c r="P545" s="1">
        <f>IF(O545="include",IF(AE545&gt;0,1+MAX(P546:P$2005),0),0)</f>
        <v>0</v>
      </c>
      <c r="Q545" s="1">
        <f>IF(AND(ISBLANK(AA544),AE544=0),0,(IF(MAX(Q546:Q$2005)&gt;0,0,ROW(R545))))</f>
        <v>0</v>
      </c>
      <c r="R545" s="1">
        <f>IF($O545="include",IF(AF545&gt;0,1+MAX(R546:R$2005),0),0)</f>
        <v>0</v>
      </c>
      <c r="S545" s="1">
        <f>IF($O545="include",IF(AG545&gt;0,1+MAX(S546:S$2005),0),0)</f>
        <v>0</v>
      </c>
      <c r="T545" s="1">
        <f>IF($O545="include",IF(AH545&gt;0,1+MAX(T546:T$2005),0),0)</f>
        <v>0</v>
      </c>
      <c r="U545" s="1">
        <f>IF($O545="include",IF(AI545&gt;0,1+MAX(U546:U$2005),0),0)</f>
        <v>0</v>
      </c>
      <c r="V545" s="1">
        <f>IF($O545="include",IF(AJ545&gt;0,1+MAX(V546:V$2005),0),0)</f>
        <v>0</v>
      </c>
      <c r="W545" s="1">
        <f>IF($O545="include",IF(AK545&gt;0,1+MAX(W546:W$2005),0),0)</f>
        <v>0</v>
      </c>
      <c r="X545" s="1">
        <f>IF($O545="include",IF(AL545&gt;0,1+MAX(X546:X$2005),0),0)</f>
        <v>0</v>
      </c>
      <c r="Y545" s="22" t="str">
        <f t="shared" si="143"/>
        <v xml:space="preserve">1 - </v>
      </c>
      <c r="AA545" s="42"/>
      <c r="AB545" s="43"/>
      <c r="AC545" s="43"/>
      <c r="AD545" s="44"/>
      <c r="AE545" s="11">
        <f t="shared" si="144"/>
        <v>0</v>
      </c>
      <c r="AF545" s="41"/>
      <c r="AG545" s="41"/>
      <c r="AH545" s="41"/>
      <c r="AI545" s="41"/>
      <c r="AJ545" s="41"/>
      <c r="AK545" s="41"/>
      <c r="AL545" s="41"/>
      <c r="BA545" s="1">
        <f t="shared" si="145"/>
        <v>0</v>
      </c>
      <c r="BB545" s="1">
        <f t="shared" si="146"/>
        <v>0</v>
      </c>
      <c r="BC545" s="1" t="str">
        <f t="shared" si="147"/>
        <v>No</v>
      </c>
      <c r="BD545" s="1">
        <f t="shared" si="148"/>
        <v>0</v>
      </c>
      <c r="BE545" s="1">
        <f t="shared" si="149"/>
        <v>0</v>
      </c>
      <c r="BF545" s="1">
        <f t="shared" si="150"/>
        <v>0</v>
      </c>
      <c r="BG545" s="1">
        <v>541</v>
      </c>
      <c r="BH545" s="1" t="e">
        <f t="shared" si="151"/>
        <v>#N/A</v>
      </c>
      <c r="BI545" s="1">
        <f t="shared" si="153"/>
        <v>2</v>
      </c>
      <c r="BJ545" s="1" t="e">
        <f t="shared" si="152"/>
        <v>#N/A</v>
      </c>
    </row>
    <row r="546" spans="1:62" x14ac:dyDescent="0.25">
      <c r="A546" s="1">
        <f t="shared" si="139"/>
        <v>1</v>
      </c>
      <c r="B546" s="1">
        <f>IF(YEAR(AD546)=$B$3,YEAR('Apartment Expenses'!AD546)&amp;" - "&amp;'Apartment Expenses'!AC546,0)</f>
        <v>0</v>
      </c>
      <c r="C546" s="1">
        <f t="shared" si="140"/>
        <v>0</v>
      </c>
      <c r="E546" s="1">
        <v>542</v>
      </c>
      <c r="F546" s="1">
        <f t="shared" si="141"/>
        <v>1</v>
      </c>
      <c r="G546" s="1">
        <f t="shared" si="137"/>
        <v>0</v>
      </c>
      <c r="H546" s="1">
        <f t="shared" si="138"/>
        <v>0</v>
      </c>
      <c r="J546" s="1" t="str">
        <f t="shared" si="142"/>
        <v>1900</v>
      </c>
      <c r="M546" s="1">
        <f>HLOOKUP('Expense History'!$AD$3,$P$4:$X$2004,ROW('Apartment Expenses'!L546)-3,0)</f>
        <v>0</v>
      </c>
      <c r="N546" s="1">
        <f>IF('Expense History'!$AD$3=Data!$G$4,'Apartment Expenses'!AE546,HLOOKUP('Expense History'!$AD$3,'Apartment Expenses'!$AE$4:$AL$2004,(ROW('Apartment Expenses'!M546)-3)))</f>
        <v>0</v>
      </c>
      <c r="O546" s="1" t="str">
        <f>IF($O$2="ALL",IF(VLOOKUP(AA546,'Expense History'!$AA$6:$AB$36,2,0)="x","include",0),IF(AND(VLOOKUP(AA546,'Expense History'!$AA$6:$AB$36,2,0)="x",AC546=$O$2),"include",0))</f>
        <v>include</v>
      </c>
      <c r="P546" s="1">
        <f>IF(O546="include",IF(AE546&gt;0,1+MAX(P547:P$2005),0),0)</f>
        <v>0</v>
      </c>
      <c r="Q546" s="1">
        <f>IF(AND(ISBLANK(AA545),AE545=0),0,(IF(MAX(Q547:Q$2005)&gt;0,0,ROW(R546))))</f>
        <v>0</v>
      </c>
      <c r="R546" s="1">
        <f>IF($O546="include",IF(AF546&gt;0,1+MAX(R547:R$2005),0),0)</f>
        <v>0</v>
      </c>
      <c r="S546" s="1">
        <f>IF($O546="include",IF(AG546&gt;0,1+MAX(S547:S$2005),0),0)</f>
        <v>0</v>
      </c>
      <c r="T546" s="1">
        <f>IF($O546="include",IF(AH546&gt;0,1+MAX(T547:T$2005),0),0)</f>
        <v>0</v>
      </c>
      <c r="U546" s="1">
        <f>IF($O546="include",IF(AI546&gt;0,1+MAX(U547:U$2005),0),0)</f>
        <v>0</v>
      </c>
      <c r="V546" s="1">
        <f>IF($O546="include",IF(AJ546&gt;0,1+MAX(V547:V$2005),0),0)</f>
        <v>0</v>
      </c>
      <c r="W546" s="1">
        <f>IF($O546="include",IF(AK546&gt;0,1+MAX(W547:W$2005),0),0)</f>
        <v>0</v>
      </c>
      <c r="X546" s="1">
        <f>IF($O546="include",IF(AL546&gt;0,1+MAX(X547:X$2005),0),0)</f>
        <v>0</v>
      </c>
      <c r="Y546" s="22" t="str">
        <f t="shared" si="143"/>
        <v xml:space="preserve">1 - </v>
      </c>
      <c r="AA546" s="42"/>
      <c r="AB546" s="43"/>
      <c r="AC546" s="43"/>
      <c r="AD546" s="44"/>
      <c r="AE546" s="11">
        <f t="shared" si="144"/>
        <v>0</v>
      </c>
      <c r="AF546" s="41"/>
      <c r="AG546" s="41"/>
      <c r="AH546" s="41"/>
      <c r="AI546" s="41"/>
      <c r="AJ546" s="41"/>
      <c r="AK546" s="41"/>
      <c r="AL546" s="41"/>
      <c r="BA546" s="1">
        <f t="shared" si="145"/>
        <v>0</v>
      </c>
      <c r="BB546" s="1">
        <f t="shared" si="146"/>
        <v>0</v>
      </c>
      <c r="BC546" s="1" t="str">
        <f t="shared" si="147"/>
        <v>No</v>
      </c>
      <c r="BD546" s="1">
        <f t="shared" si="148"/>
        <v>0</v>
      </c>
      <c r="BE546" s="1">
        <f t="shared" si="149"/>
        <v>0</v>
      </c>
      <c r="BF546" s="1">
        <f t="shared" si="150"/>
        <v>0</v>
      </c>
      <c r="BG546" s="1">
        <v>542</v>
      </c>
      <c r="BH546" s="1" t="e">
        <f t="shared" si="151"/>
        <v>#N/A</v>
      </c>
      <c r="BI546" s="1">
        <f t="shared" si="153"/>
        <v>2</v>
      </c>
      <c r="BJ546" s="1" t="e">
        <f t="shared" si="152"/>
        <v>#N/A</v>
      </c>
    </row>
    <row r="547" spans="1:62" x14ac:dyDescent="0.25">
      <c r="A547" s="1">
        <f t="shared" si="139"/>
        <v>1</v>
      </c>
      <c r="B547" s="1">
        <f>IF(YEAR(AD547)=$B$3,YEAR('Apartment Expenses'!AD547)&amp;" - "&amp;'Apartment Expenses'!AC547,0)</f>
        <v>0</v>
      </c>
      <c r="C547" s="1">
        <f t="shared" si="140"/>
        <v>0</v>
      </c>
      <c r="E547" s="1">
        <v>543</v>
      </c>
      <c r="F547" s="1">
        <f t="shared" si="141"/>
        <v>1</v>
      </c>
      <c r="G547" s="1">
        <f t="shared" si="137"/>
        <v>0</v>
      </c>
      <c r="H547" s="1">
        <f t="shared" si="138"/>
        <v>0</v>
      </c>
      <c r="J547" s="1" t="str">
        <f t="shared" si="142"/>
        <v>1900</v>
      </c>
      <c r="M547" s="1">
        <f>HLOOKUP('Expense History'!$AD$3,$P$4:$X$2004,ROW('Apartment Expenses'!L547)-3,0)</f>
        <v>0</v>
      </c>
      <c r="N547" s="1">
        <f>IF('Expense History'!$AD$3=Data!$G$4,'Apartment Expenses'!AE547,HLOOKUP('Expense History'!$AD$3,'Apartment Expenses'!$AE$4:$AL$2004,(ROW('Apartment Expenses'!M547)-3)))</f>
        <v>0</v>
      </c>
      <c r="O547" s="1" t="str">
        <f>IF($O$2="ALL",IF(VLOOKUP(AA547,'Expense History'!$AA$6:$AB$36,2,0)="x","include",0),IF(AND(VLOOKUP(AA547,'Expense History'!$AA$6:$AB$36,2,0)="x",AC547=$O$2),"include",0))</f>
        <v>include</v>
      </c>
      <c r="P547" s="1">
        <f>IF(O547="include",IF(AE547&gt;0,1+MAX(P548:P$2005),0),0)</f>
        <v>0</v>
      </c>
      <c r="Q547" s="1">
        <f>IF(AND(ISBLANK(AA546),AE546=0),0,(IF(MAX(Q548:Q$2005)&gt;0,0,ROW(R547))))</f>
        <v>0</v>
      </c>
      <c r="R547" s="1">
        <f>IF($O547="include",IF(AF547&gt;0,1+MAX(R548:R$2005),0),0)</f>
        <v>0</v>
      </c>
      <c r="S547" s="1">
        <f>IF($O547="include",IF(AG547&gt;0,1+MAX(S548:S$2005),0),0)</f>
        <v>0</v>
      </c>
      <c r="T547" s="1">
        <f>IF($O547="include",IF(AH547&gt;0,1+MAX(T548:T$2005),0),0)</f>
        <v>0</v>
      </c>
      <c r="U547" s="1">
        <f>IF($O547="include",IF(AI547&gt;0,1+MAX(U548:U$2005),0),0)</f>
        <v>0</v>
      </c>
      <c r="V547" s="1">
        <f>IF($O547="include",IF(AJ547&gt;0,1+MAX(V548:V$2005),0),0)</f>
        <v>0</v>
      </c>
      <c r="W547" s="1">
        <f>IF($O547="include",IF(AK547&gt;0,1+MAX(W548:W$2005),0),0)</f>
        <v>0</v>
      </c>
      <c r="X547" s="1">
        <f>IF($O547="include",IF(AL547&gt;0,1+MAX(X548:X$2005),0),0)</f>
        <v>0</v>
      </c>
      <c r="Y547" s="22" t="str">
        <f t="shared" si="143"/>
        <v xml:space="preserve">1 - </v>
      </c>
      <c r="AA547" s="42"/>
      <c r="AB547" s="43"/>
      <c r="AC547" s="43"/>
      <c r="AD547" s="44"/>
      <c r="AE547" s="11">
        <f t="shared" si="144"/>
        <v>0</v>
      </c>
      <c r="AF547" s="41"/>
      <c r="AG547" s="41"/>
      <c r="AH547" s="41"/>
      <c r="AI547" s="41"/>
      <c r="AJ547" s="41"/>
      <c r="AK547" s="41"/>
      <c r="AL547" s="41"/>
      <c r="BA547" s="1">
        <f t="shared" si="145"/>
        <v>0</v>
      </c>
      <c r="BB547" s="1">
        <f t="shared" si="146"/>
        <v>0</v>
      </c>
      <c r="BC547" s="1" t="str">
        <f t="shared" si="147"/>
        <v>No</v>
      </c>
      <c r="BD547" s="1">
        <f t="shared" si="148"/>
        <v>0</v>
      </c>
      <c r="BE547" s="1">
        <f t="shared" si="149"/>
        <v>0</v>
      </c>
      <c r="BF547" s="1">
        <f t="shared" si="150"/>
        <v>0</v>
      </c>
      <c r="BG547" s="1">
        <v>543</v>
      </c>
      <c r="BH547" s="1" t="e">
        <f t="shared" si="151"/>
        <v>#N/A</v>
      </c>
      <c r="BI547" s="1">
        <f t="shared" si="153"/>
        <v>2</v>
      </c>
      <c r="BJ547" s="1" t="e">
        <f t="shared" si="152"/>
        <v>#N/A</v>
      </c>
    </row>
    <row r="548" spans="1:62" x14ac:dyDescent="0.25">
      <c r="A548" s="1">
        <f t="shared" si="139"/>
        <v>1</v>
      </c>
      <c r="B548" s="1">
        <f>IF(YEAR(AD548)=$B$3,YEAR('Apartment Expenses'!AD548)&amp;" - "&amp;'Apartment Expenses'!AC548,0)</f>
        <v>0</v>
      </c>
      <c r="C548" s="1">
        <f t="shared" si="140"/>
        <v>0</v>
      </c>
      <c r="E548" s="1">
        <v>544</v>
      </c>
      <c r="F548" s="1">
        <f t="shared" si="141"/>
        <v>1</v>
      </c>
      <c r="G548" s="1">
        <f t="shared" si="137"/>
        <v>0</v>
      </c>
      <c r="H548" s="1">
        <f t="shared" si="138"/>
        <v>0</v>
      </c>
      <c r="J548" s="1" t="str">
        <f t="shared" si="142"/>
        <v>1900</v>
      </c>
      <c r="M548" s="1">
        <f>HLOOKUP('Expense History'!$AD$3,$P$4:$X$2004,ROW('Apartment Expenses'!L548)-3,0)</f>
        <v>0</v>
      </c>
      <c r="N548" s="1">
        <f>IF('Expense History'!$AD$3=Data!$G$4,'Apartment Expenses'!AE548,HLOOKUP('Expense History'!$AD$3,'Apartment Expenses'!$AE$4:$AL$2004,(ROW('Apartment Expenses'!M548)-3)))</f>
        <v>0</v>
      </c>
      <c r="O548" s="1" t="str">
        <f>IF($O$2="ALL",IF(VLOOKUP(AA548,'Expense History'!$AA$6:$AB$36,2,0)="x","include",0),IF(AND(VLOOKUP(AA548,'Expense History'!$AA$6:$AB$36,2,0)="x",AC548=$O$2),"include",0))</f>
        <v>include</v>
      </c>
      <c r="P548" s="1">
        <f>IF(O548="include",IF(AE548&gt;0,1+MAX(P549:P$2005),0),0)</f>
        <v>0</v>
      </c>
      <c r="Q548" s="1">
        <f>IF(AND(ISBLANK(AA547),AE547=0),0,(IF(MAX(Q549:Q$2005)&gt;0,0,ROW(R548))))</f>
        <v>0</v>
      </c>
      <c r="R548" s="1">
        <f>IF($O548="include",IF(AF548&gt;0,1+MAX(R549:R$2005),0),0)</f>
        <v>0</v>
      </c>
      <c r="S548" s="1">
        <f>IF($O548="include",IF(AG548&gt;0,1+MAX(S549:S$2005),0),0)</f>
        <v>0</v>
      </c>
      <c r="T548" s="1">
        <f>IF($O548="include",IF(AH548&gt;0,1+MAX(T549:T$2005),0),0)</f>
        <v>0</v>
      </c>
      <c r="U548" s="1">
        <f>IF($O548="include",IF(AI548&gt;0,1+MAX(U549:U$2005),0),0)</f>
        <v>0</v>
      </c>
      <c r="V548" s="1">
        <f>IF($O548="include",IF(AJ548&gt;0,1+MAX(V549:V$2005),0),0)</f>
        <v>0</v>
      </c>
      <c r="W548" s="1">
        <f>IF($O548="include",IF(AK548&gt;0,1+MAX(W549:W$2005),0),0)</f>
        <v>0</v>
      </c>
      <c r="X548" s="1">
        <f>IF($O548="include",IF(AL548&gt;0,1+MAX(X549:X$2005),0),0)</f>
        <v>0</v>
      </c>
      <c r="Y548" s="22" t="str">
        <f t="shared" si="143"/>
        <v xml:space="preserve">1 - </v>
      </c>
      <c r="AA548" s="42"/>
      <c r="AB548" s="43"/>
      <c r="AC548" s="43"/>
      <c r="AD548" s="44"/>
      <c r="AE548" s="11">
        <f t="shared" si="144"/>
        <v>0</v>
      </c>
      <c r="AF548" s="41"/>
      <c r="AG548" s="41"/>
      <c r="AH548" s="41"/>
      <c r="AI548" s="41"/>
      <c r="AJ548" s="41"/>
      <c r="AK548" s="41"/>
      <c r="AL548" s="41"/>
      <c r="BA548" s="1">
        <f t="shared" si="145"/>
        <v>0</v>
      </c>
      <c r="BB548" s="1">
        <f t="shared" si="146"/>
        <v>0</v>
      </c>
      <c r="BC548" s="1" t="str">
        <f t="shared" si="147"/>
        <v>No</v>
      </c>
      <c r="BD548" s="1">
        <f t="shared" si="148"/>
        <v>0</v>
      </c>
      <c r="BE548" s="1">
        <f t="shared" si="149"/>
        <v>0</v>
      </c>
      <c r="BF548" s="1">
        <f t="shared" si="150"/>
        <v>0</v>
      </c>
      <c r="BG548" s="1">
        <v>544</v>
      </c>
      <c r="BH548" s="1" t="e">
        <f t="shared" si="151"/>
        <v>#N/A</v>
      </c>
      <c r="BI548" s="1">
        <f t="shared" si="153"/>
        <v>2</v>
      </c>
      <c r="BJ548" s="1" t="e">
        <f t="shared" si="152"/>
        <v>#N/A</v>
      </c>
    </row>
    <row r="549" spans="1:62" x14ac:dyDescent="0.25">
      <c r="A549" s="1">
        <f t="shared" si="139"/>
        <v>1</v>
      </c>
      <c r="B549" s="1">
        <f>IF(YEAR(AD549)=$B$3,YEAR('Apartment Expenses'!AD549)&amp;" - "&amp;'Apartment Expenses'!AC549,0)</f>
        <v>0</v>
      </c>
      <c r="C549" s="1">
        <f t="shared" si="140"/>
        <v>0</v>
      </c>
      <c r="E549" s="1">
        <v>545</v>
      </c>
      <c r="F549" s="1">
        <f t="shared" si="141"/>
        <v>1</v>
      </c>
      <c r="G549" s="1">
        <f t="shared" si="137"/>
        <v>0</v>
      </c>
      <c r="H549" s="1">
        <f t="shared" si="138"/>
        <v>0</v>
      </c>
      <c r="J549" s="1" t="str">
        <f t="shared" si="142"/>
        <v>1900</v>
      </c>
      <c r="M549" s="1">
        <f>HLOOKUP('Expense History'!$AD$3,$P$4:$X$2004,ROW('Apartment Expenses'!L549)-3,0)</f>
        <v>0</v>
      </c>
      <c r="N549" s="1">
        <f>IF('Expense History'!$AD$3=Data!$G$4,'Apartment Expenses'!AE549,HLOOKUP('Expense History'!$AD$3,'Apartment Expenses'!$AE$4:$AL$2004,(ROW('Apartment Expenses'!M549)-3)))</f>
        <v>0</v>
      </c>
      <c r="O549" s="1" t="str">
        <f>IF($O$2="ALL",IF(VLOOKUP(AA549,'Expense History'!$AA$6:$AB$36,2,0)="x","include",0),IF(AND(VLOOKUP(AA549,'Expense History'!$AA$6:$AB$36,2,0)="x",AC549=$O$2),"include",0))</f>
        <v>include</v>
      </c>
      <c r="P549" s="1">
        <f>IF(O549="include",IF(AE549&gt;0,1+MAX(P550:P$2005),0),0)</f>
        <v>0</v>
      </c>
      <c r="Q549" s="1">
        <f>IF(AND(ISBLANK(AA548),AE548=0),0,(IF(MAX(Q550:Q$2005)&gt;0,0,ROW(R549))))</f>
        <v>0</v>
      </c>
      <c r="R549" s="1">
        <f>IF($O549="include",IF(AF549&gt;0,1+MAX(R550:R$2005),0),0)</f>
        <v>0</v>
      </c>
      <c r="S549" s="1">
        <f>IF($O549="include",IF(AG549&gt;0,1+MAX(S550:S$2005),0),0)</f>
        <v>0</v>
      </c>
      <c r="T549" s="1">
        <f>IF($O549="include",IF(AH549&gt;0,1+MAX(T550:T$2005),0),0)</f>
        <v>0</v>
      </c>
      <c r="U549" s="1">
        <f>IF($O549="include",IF(AI549&gt;0,1+MAX(U550:U$2005),0),0)</f>
        <v>0</v>
      </c>
      <c r="V549" s="1">
        <f>IF($O549="include",IF(AJ549&gt;0,1+MAX(V550:V$2005),0),0)</f>
        <v>0</v>
      </c>
      <c r="W549" s="1">
        <f>IF($O549="include",IF(AK549&gt;0,1+MAX(W550:W$2005),0),0)</f>
        <v>0</v>
      </c>
      <c r="X549" s="1">
        <f>IF($O549="include",IF(AL549&gt;0,1+MAX(X550:X$2005),0),0)</f>
        <v>0</v>
      </c>
      <c r="Y549" s="22" t="str">
        <f t="shared" si="143"/>
        <v xml:space="preserve">1 - </v>
      </c>
      <c r="AA549" s="42"/>
      <c r="AB549" s="43"/>
      <c r="AC549" s="43"/>
      <c r="AD549" s="44"/>
      <c r="AE549" s="11">
        <f t="shared" si="144"/>
        <v>0</v>
      </c>
      <c r="AF549" s="41"/>
      <c r="AG549" s="41"/>
      <c r="AH549" s="41"/>
      <c r="AI549" s="41"/>
      <c r="AJ549" s="41"/>
      <c r="AK549" s="41"/>
      <c r="AL549" s="41"/>
      <c r="BA549" s="1">
        <f t="shared" si="145"/>
        <v>0</v>
      </c>
      <c r="BB549" s="1">
        <f t="shared" si="146"/>
        <v>0</v>
      </c>
      <c r="BC549" s="1" t="str">
        <f t="shared" si="147"/>
        <v>No</v>
      </c>
      <c r="BD549" s="1">
        <f t="shared" si="148"/>
        <v>0</v>
      </c>
      <c r="BE549" s="1">
        <f t="shared" si="149"/>
        <v>0</v>
      </c>
      <c r="BF549" s="1">
        <f t="shared" si="150"/>
        <v>0</v>
      </c>
      <c r="BG549" s="1">
        <v>545</v>
      </c>
      <c r="BH549" s="1" t="e">
        <f t="shared" si="151"/>
        <v>#N/A</v>
      </c>
      <c r="BI549" s="1">
        <f t="shared" si="153"/>
        <v>2</v>
      </c>
      <c r="BJ549" s="1" t="e">
        <f t="shared" si="152"/>
        <v>#N/A</v>
      </c>
    </row>
    <row r="550" spans="1:62" x14ac:dyDescent="0.25">
      <c r="A550" s="1">
        <f t="shared" si="139"/>
        <v>1</v>
      </c>
      <c r="B550" s="1">
        <f>IF(YEAR(AD550)=$B$3,YEAR('Apartment Expenses'!AD550)&amp;" - "&amp;'Apartment Expenses'!AC550,0)</f>
        <v>0</v>
      </c>
      <c r="C550" s="1">
        <f t="shared" si="140"/>
        <v>0</v>
      </c>
      <c r="E550" s="1">
        <v>546</v>
      </c>
      <c r="F550" s="1">
        <f t="shared" si="141"/>
        <v>1</v>
      </c>
      <c r="G550" s="1">
        <f t="shared" si="137"/>
        <v>0</v>
      </c>
      <c r="H550" s="1">
        <f t="shared" si="138"/>
        <v>0</v>
      </c>
      <c r="J550" s="1" t="str">
        <f t="shared" si="142"/>
        <v>1900</v>
      </c>
      <c r="M550" s="1">
        <f>HLOOKUP('Expense History'!$AD$3,$P$4:$X$2004,ROW('Apartment Expenses'!L550)-3,0)</f>
        <v>0</v>
      </c>
      <c r="N550" s="1">
        <f>IF('Expense History'!$AD$3=Data!$G$4,'Apartment Expenses'!AE550,HLOOKUP('Expense History'!$AD$3,'Apartment Expenses'!$AE$4:$AL$2004,(ROW('Apartment Expenses'!M550)-3)))</f>
        <v>0</v>
      </c>
      <c r="O550" s="1" t="str">
        <f>IF($O$2="ALL",IF(VLOOKUP(AA550,'Expense History'!$AA$6:$AB$36,2,0)="x","include",0),IF(AND(VLOOKUP(AA550,'Expense History'!$AA$6:$AB$36,2,0)="x",AC550=$O$2),"include",0))</f>
        <v>include</v>
      </c>
      <c r="P550" s="1">
        <f>IF(O550="include",IF(AE550&gt;0,1+MAX(P551:P$2005),0),0)</f>
        <v>0</v>
      </c>
      <c r="Q550" s="1">
        <f>IF(AND(ISBLANK(AA549),AE549=0),0,(IF(MAX(Q551:Q$2005)&gt;0,0,ROW(R550))))</f>
        <v>0</v>
      </c>
      <c r="R550" s="1">
        <f>IF($O550="include",IF(AF550&gt;0,1+MAX(R551:R$2005),0),0)</f>
        <v>0</v>
      </c>
      <c r="S550" s="1">
        <f>IF($O550="include",IF(AG550&gt;0,1+MAX(S551:S$2005),0),0)</f>
        <v>0</v>
      </c>
      <c r="T550" s="1">
        <f>IF($O550="include",IF(AH550&gt;0,1+MAX(T551:T$2005),0),0)</f>
        <v>0</v>
      </c>
      <c r="U550" s="1">
        <f>IF($O550="include",IF(AI550&gt;0,1+MAX(U551:U$2005),0),0)</f>
        <v>0</v>
      </c>
      <c r="V550" s="1">
        <f>IF($O550="include",IF(AJ550&gt;0,1+MAX(V551:V$2005),0),0)</f>
        <v>0</v>
      </c>
      <c r="W550" s="1">
        <f>IF($O550="include",IF(AK550&gt;0,1+MAX(W551:W$2005),0),0)</f>
        <v>0</v>
      </c>
      <c r="X550" s="1">
        <f>IF($O550="include",IF(AL550&gt;0,1+MAX(X551:X$2005),0),0)</f>
        <v>0</v>
      </c>
      <c r="Y550" s="22" t="str">
        <f t="shared" si="143"/>
        <v xml:space="preserve">1 - </v>
      </c>
      <c r="AA550" s="42"/>
      <c r="AB550" s="43"/>
      <c r="AC550" s="43"/>
      <c r="AD550" s="44"/>
      <c r="AE550" s="11">
        <f t="shared" si="144"/>
        <v>0</v>
      </c>
      <c r="AF550" s="41"/>
      <c r="AG550" s="41"/>
      <c r="AH550" s="41"/>
      <c r="AI550" s="41"/>
      <c r="AJ550" s="41"/>
      <c r="AK550" s="41"/>
      <c r="AL550" s="41"/>
      <c r="BA550" s="1">
        <f t="shared" si="145"/>
        <v>0</v>
      </c>
      <c r="BB550" s="1">
        <f t="shared" si="146"/>
        <v>0</v>
      </c>
      <c r="BC550" s="1" t="str">
        <f t="shared" si="147"/>
        <v>No</v>
      </c>
      <c r="BD550" s="1">
        <f t="shared" si="148"/>
        <v>0</v>
      </c>
      <c r="BE550" s="1">
        <f t="shared" si="149"/>
        <v>0</v>
      </c>
      <c r="BF550" s="1">
        <f t="shared" si="150"/>
        <v>0</v>
      </c>
      <c r="BG550" s="1">
        <v>546</v>
      </c>
      <c r="BH550" s="1" t="e">
        <f t="shared" si="151"/>
        <v>#N/A</v>
      </c>
      <c r="BI550" s="1">
        <f t="shared" si="153"/>
        <v>2</v>
      </c>
      <c r="BJ550" s="1" t="e">
        <f t="shared" si="152"/>
        <v>#N/A</v>
      </c>
    </row>
    <row r="551" spans="1:62" x14ac:dyDescent="0.25">
      <c r="A551" s="1">
        <f t="shared" si="139"/>
        <v>1</v>
      </c>
      <c r="B551" s="1">
        <f>IF(YEAR(AD551)=$B$3,YEAR('Apartment Expenses'!AD551)&amp;" - "&amp;'Apartment Expenses'!AC551,0)</f>
        <v>0</v>
      </c>
      <c r="C551" s="1">
        <f t="shared" si="140"/>
        <v>0</v>
      </c>
      <c r="E551" s="1">
        <v>547</v>
      </c>
      <c r="F551" s="1">
        <f t="shared" si="141"/>
        <v>1</v>
      </c>
      <c r="G551" s="1">
        <f t="shared" si="137"/>
        <v>0</v>
      </c>
      <c r="H551" s="1">
        <f t="shared" si="138"/>
        <v>0</v>
      </c>
      <c r="J551" s="1" t="str">
        <f t="shared" si="142"/>
        <v>1900</v>
      </c>
      <c r="M551" s="1">
        <f>HLOOKUP('Expense History'!$AD$3,$P$4:$X$2004,ROW('Apartment Expenses'!L551)-3,0)</f>
        <v>0</v>
      </c>
      <c r="N551" s="1">
        <f>IF('Expense History'!$AD$3=Data!$G$4,'Apartment Expenses'!AE551,HLOOKUP('Expense History'!$AD$3,'Apartment Expenses'!$AE$4:$AL$2004,(ROW('Apartment Expenses'!M551)-3)))</f>
        <v>0</v>
      </c>
      <c r="O551" s="1" t="str">
        <f>IF($O$2="ALL",IF(VLOOKUP(AA551,'Expense History'!$AA$6:$AB$36,2,0)="x","include",0),IF(AND(VLOOKUP(AA551,'Expense History'!$AA$6:$AB$36,2,0)="x",AC551=$O$2),"include",0))</f>
        <v>include</v>
      </c>
      <c r="P551" s="1">
        <f>IF(O551="include",IF(AE551&gt;0,1+MAX(P552:P$2005),0),0)</f>
        <v>0</v>
      </c>
      <c r="Q551" s="1">
        <f>IF(AND(ISBLANK(AA550),AE550=0),0,(IF(MAX(Q552:Q$2005)&gt;0,0,ROW(R551))))</f>
        <v>0</v>
      </c>
      <c r="R551" s="1">
        <f>IF($O551="include",IF(AF551&gt;0,1+MAX(R552:R$2005),0),0)</f>
        <v>0</v>
      </c>
      <c r="S551" s="1">
        <f>IF($O551="include",IF(AG551&gt;0,1+MAX(S552:S$2005),0),0)</f>
        <v>0</v>
      </c>
      <c r="T551" s="1">
        <f>IF($O551="include",IF(AH551&gt;0,1+MAX(T552:T$2005),0),0)</f>
        <v>0</v>
      </c>
      <c r="U551" s="1">
        <f>IF($O551="include",IF(AI551&gt;0,1+MAX(U552:U$2005),0),0)</f>
        <v>0</v>
      </c>
      <c r="V551" s="1">
        <f>IF($O551="include",IF(AJ551&gt;0,1+MAX(V552:V$2005),0),0)</f>
        <v>0</v>
      </c>
      <c r="W551" s="1">
        <f>IF($O551="include",IF(AK551&gt;0,1+MAX(W552:W$2005),0),0)</f>
        <v>0</v>
      </c>
      <c r="X551" s="1">
        <f>IF($O551="include",IF(AL551&gt;0,1+MAX(X552:X$2005),0),0)</f>
        <v>0</v>
      </c>
      <c r="Y551" s="22" t="str">
        <f t="shared" si="143"/>
        <v xml:space="preserve">1 - </v>
      </c>
      <c r="AA551" s="42"/>
      <c r="AB551" s="43"/>
      <c r="AC551" s="43"/>
      <c r="AD551" s="44"/>
      <c r="AE551" s="11">
        <f t="shared" si="144"/>
        <v>0</v>
      </c>
      <c r="AF551" s="41"/>
      <c r="AG551" s="41"/>
      <c r="AH551" s="41"/>
      <c r="AI551" s="41"/>
      <c r="AJ551" s="41"/>
      <c r="AK551" s="41"/>
      <c r="AL551" s="41"/>
      <c r="BA551" s="1">
        <f t="shared" si="145"/>
        <v>0</v>
      </c>
      <c r="BB551" s="1">
        <f t="shared" si="146"/>
        <v>0</v>
      </c>
      <c r="BC551" s="1" t="str">
        <f t="shared" si="147"/>
        <v>No</v>
      </c>
      <c r="BD551" s="1">
        <f t="shared" si="148"/>
        <v>0</v>
      </c>
      <c r="BE551" s="1">
        <f t="shared" si="149"/>
        <v>0</v>
      </c>
      <c r="BF551" s="1">
        <f t="shared" si="150"/>
        <v>0</v>
      </c>
      <c r="BG551" s="1">
        <v>547</v>
      </c>
      <c r="BH551" s="1" t="e">
        <f t="shared" si="151"/>
        <v>#N/A</v>
      </c>
      <c r="BI551" s="1">
        <f t="shared" si="153"/>
        <v>2</v>
      </c>
      <c r="BJ551" s="1" t="e">
        <f t="shared" si="152"/>
        <v>#N/A</v>
      </c>
    </row>
    <row r="552" spans="1:62" x14ac:dyDescent="0.25">
      <c r="A552" s="1">
        <f t="shared" si="139"/>
        <v>1</v>
      </c>
      <c r="B552" s="1">
        <f>IF(YEAR(AD552)=$B$3,YEAR('Apartment Expenses'!AD552)&amp;" - "&amp;'Apartment Expenses'!AC552,0)</f>
        <v>0</v>
      </c>
      <c r="C552" s="1">
        <f t="shared" si="140"/>
        <v>0</v>
      </c>
      <c r="E552" s="1">
        <v>548</v>
      </c>
      <c r="F552" s="1">
        <f t="shared" si="141"/>
        <v>1</v>
      </c>
      <c r="G552" s="1">
        <f t="shared" si="137"/>
        <v>0</v>
      </c>
      <c r="H552" s="1">
        <f t="shared" si="138"/>
        <v>0</v>
      </c>
      <c r="J552" s="1" t="str">
        <f t="shared" si="142"/>
        <v>1900</v>
      </c>
      <c r="M552" s="1">
        <f>HLOOKUP('Expense History'!$AD$3,$P$4:$X$2004,ROW('Apartment Expenses'!L552)-3,0)</f>
        <v>0</v>
      </c>
      <c r="N552" s="1">
        <f>IF('Expense History'!$AD$3=Data!$G$4,'Apartment Expenses'!AE552,HLOOKUP('Expense History'!$AD$3,'Apartment Expenses'!$AE$4:$AL$2004,(ROW('Apartment Expenses'!M552)-3)))</f>
        <v>0</v>
      </c>
      <c r="O552" s="1" t="str">
        <f>IF($O$2="ALL",IF(VLOOKUP(AA552,'Expense History'!$AA$6:$AB$36,2,0)="x","include",0),IF(AND(VLOOKUP(AA552,'Expense History'!$AA$6:$AB$36,2,0)="x",AC552=$O$2),"include",0))</f>
        <v>include</v>
      </c>
      <c r="P552" s="1">
        <f>IF(O552="include",IF(AE552&gt;0,1+MAX(P553:P$2005),0),0)</f>
        <v>0</v>
      </c>
      <c r="Q552" s="1">
        <f>IF(AND(ISBLANK(AA551),AE551=0),0,(IF(MAX(Q553:Q$2005)&gt;0,0,ROW(R552))))</f>
        <v>0</v>
      </c>
      <c r="R552" s="1">
        <f>IF($O552="include",IF(AF552&gt;0,1+MAX(R553:R$2005),0),0)</f>
        <v>0</v>
      </c>
      <c r="S552" s="1">
        <f>IF($O552="include",IF(AG552&gt;0,1+MAX(S553:S$2005),0),0)</f>
        <v>0</v>
      </c>
      <c r="T552" s="1">
        <f>IF($O552="include",IF(AH552&gt;0,1+MAX(T553:T$2005),0),0)</f>
        <v>0</v>
      </c>
      <c r="U552" s="1">
        <f>IF($O552="include",IF(AI552&gt;0,1+MAX(U553:U$2005),0),0)</f>
        <v>0</v>
      </c>
      <c r="V552" s="1">
        <f>IF($O552="include",IF(AJ552&gt;0,1+MAX(V553:V$2005),0),0)</f>
        <v>0</v>
      </c>
      <c r="W552" s="1">
        <f>IF($O552="include",IF(AK552&gt;0,1+MAX(W553:W$2005),0),0)</f>
        <v>0</v>
      </c>
      <c r="X552" s="1">
        <f>IF($O552="include",IF(AL552&gt;0,1+MAX(X553:X$2005),0),0)</f>
        <v>0</v>
      </c>
      <c r="Y552" s="22" t="str">
        <f t="shared" si="143"/>
        <v xml:space="preserve">1 - </v>
      </c>
      <c r="AA552" s="42"/>
      <c r="AB552" s="43"/>
      <c r="AC552" s="43"/>
      <c r="AD552" s="44"/>
      <c r="AE552" s="11">
        <f t="shared" si="144"/>
        <v>0</v>
      </c>
      <c r="AF552" s="41"/>
      <c r="AG552" s="41"/>
      <c r="AH552" s="41"/>
      <c r="AI552" s="41"/>
      <c r="AJ552" s="41"/>
      <c r="AK552" s="41"/>
      <c r="AL552" s="41"/>
      <c r="BA552" s="1">
        <f t="shared" si="145"/>
        <v>0</v>
      </c>
      <c r="BB552" s="1">
        <f t="shared" si="146"/>
        <v>0</v>
      </c>
      <c r="BC552" s="1" t="str">
        <f t="shared" si="147"/>
        <v>No</v>
      </c>
      <c r="BD552" s="1">
        <f t="shared" si="148"/>
        <v>0</v>
      </c>
      <c r="BE552" s="1">
        <f t="shared" si="149"/>
        <v>0</v>
      </c>
      <c r="BF552" s="1">
        <f t="shared" si="150"/>
        <v>0</v>
      </c>
      <c r="BG552" s="1">
        <v>548</v>
      </c>
      <c r="BH552" s="1" t="e">
        <f t="shared" si="151"/>
        <v>#N/A</v>
      </c>
      <c r="BI552" s="1">
        <f t="shared" si="153"/>
        <v>2</v>
      </c>
      <c r="BJ552" s="1" t="e">
        <f t="shared" si="152"/>
        <v>#N/A</v>
      </c>
    </row>
    <row r="553" spans="1:62" x14ac:dyDescent="0.25">
      <c r="A553" s="1">
        <f t="shared" si="139"/>
        <v>1</v>
      </c>
      <c r="B553" s="1">
        <f>IF(YEAR(AD553)=$B$3,YEAR('Apartment Expenses'!AD553)&amp;" - "&amp;'Apartment Expenses'!AC553,0)</f>
        <v>0</v>
      </c>
      <c r="C553" s="1">
        <f t="shared" si="140"/>
        <v>0</v>
      </c>
      <c r="E553" s="1">
        <v>549</v>
      </c>
      <c r="F553" s="1">
        <f t="shared" si="141"/>
        <v>1</v>
      </c>
      <c r="G553" s="1">
        <f t="shared" si="137"/>
        <v>0</v>
      </c>
      <c r="H553" s="1">
        <f t="shared" si="138"/>
        <v>0</v>
      </c>
      <c r="J553" s="1" t="str">
        <f t="shared" si="142"/>
        <v>1900</v>
      </c>
      <c r="M553" s="1">
        <f>HLOOKUP('Expense History'!$AD$3,$P$4:$X$2004,ROW('Apartment Expenses'!L553)-3,0)</f>
        <v>0</v>
      </c>
      <c r="N553" s="1">
        <f>IF('Expense History'!$AD$3=Data!$G$4,'Apartment Expenses'!AE553,HLOOKUP('Expense History'!$AD$3,'Apartment Expenses'!$AE$4:$AL$2004,(ROW('Apartment Expenses'!M553)-3)))</f>
        <v>0</v>
      </c>
      <c r="O553" s="1" t="str">
        <f>IF($O$2="ALL",IF(VLOOKUP(AA553,'Expense History'!$AA$6:$AB$36,2,0)="x","include",0),IF(AND(VLOOKUP(AA553,'Expense History'!$AA$6:$AB$36,2,0)="x",AC553=$O$2),"include",0))</f>
        <v>include</v>
      </c>
      <c r="P553" s="1">
        <f>IF(O553="include",IF(AE553&gt;0,1+MAX(P554:P$2005),0),0)</f>
        <v>0</v>
      </c>
      <c r="Q553" s="1">
        <f>IF(AND(ISBLANK(AA552),AE552=0),0,(IF(MAX(Q554:Q$2005)&gt;0,0,ROW(R553))))</f>
        <v>0</v>
      </c>
      <c r="R553" s="1">
        <f>IF($O553="include",IF(AF553&gt;0,1+MAX(R554:R$2005),0),0)</f>
        <v>0</v>
      </c>
      <c r="S553" s="1">
        <f>IF($O553="include",IF(AG553&gt;0,1+MAX(S554:S$2005),0),0)</f>
        <v>0</v>
      </c>
      <c r="T553" s="1">
        <f>IF($O553="include",IF(AH553&gt;0,1+MAX(T554:T$2005),0),0)</f>
        <v>0</v>
      </c>
      <c r="U553" s="1">
        <f>IF($O553="include",IF(AI553&gt;0,1+MAX(U554:U$2005),0),0)</f>
        <v>0</v>
      </c>
      <c r="V553" s="1">
        <f>IF($O553="include",IF(AJ553&gt;0,1+MAX(V554:V$2005),0),0)</f>
        <v>0</v>
      </c>
      <c r="W553" s="1">
        <f>IF($O553="include",IF(AK553&gt;0,1+MAX(W554:W$2005),0),0)</f>
        <v>0</v>
      </c>
      <c r="X553" s="1">
        <f>IF($O553="include",IF(AL553&gt;0,1+MAX(X554:X$2005),0),0)</f>
        <v>0</v>
      </c>
      <c r="Y553" s="22" t="str">
        <f t="shared" si="143"/>
        <v xml:space="preserve">1 - </v>
      </c>
      <c r="AA553" s="42"/>
      <c r="AB553" s="43"/>
      <c r="AC553" s="43"/>
      <c r="AD553" s="44"/>
      <c r="AE553" s="11">
        <f t="shared" si="144"/>
        <v>0</v>
      </c>
      <c r="AF553" s="41"/>
      <c r="AG553" s="41"/>
      <c r="AH553" s="41"/>
      <c r="AI553" s="41"/>
      <c r="AJ553" s="41"/>
      <c r="AK553" s="41"/>
      <c r="AL553" s="41"/>
      <c r="BA553" s="1">
        <f t="shared" si="145"/>
        <v>0</v>
      </c>
      <c r="BB553" s="1">
        <f t="shared" si="146"/>
        <v>0</v>
      </c>
      <c r="BC553" s="1" t="str">
        <f t="shared" si="147"/>
        <v>No</v>
      </c>
      <c r="BD553" s="1">
        <f t="shared" si="148"/>
        <v>0</v>
      </c>
      <c r="BE553" s="1">
        <f t="shared" si="149"/>
        <v>0</v>
      </c>
      <c r="BF553" s="1">
        <f t="shared" si="150"/>
        <v>0</v>
      </c>
      <c r="BG553" s="1">
        <v>549</v>
      </c>
      <c r="BH553" s="1" t="e">
        <f t="shared" si="151"/>
        <v>#N/A</v>
      </c>
      <c r="BI553" s="1">
        <f t="shared" si="153"/>
        <v>2</v>
      </c>
      <c r="BJ553" s="1" t="e">
        <f t="shared" si="152"/>
        <v>#N/A</v>
      </c>
    </row>
    <row r="554" spans="1:62" x14ac:dyDescent="0.25">
      <c r="A554" s="1">
        <f t="shared" si="139"/>
        <v>1</v>
      </c>
      <c r="B554" s="1">
        <f>IF(YEAR(AD554)=$B$3,YEAR('Apartment Expenses'!AD554)&amp;" - "&amp;'Apartment Expenses'!AC554,0)</f>
        <v>0</v>
      </c>
      <c r="C554" s="1">
        <f t="shared" si="140"/>
        <v>0</v>
      </c>
      <c r="E554" s="1">
        <v>550</v>
      </c>
      <c r="F554" s="1">
        <f t="shared" si="141"/>
        <v>1</v>
      </c>
      <c r="G554" s="1">
        <f t="shared" si="137"/>
        <v>0</v>
      </c>
      <c r="H554" s="1">
        <f t="shared" si="138"/>
        <v>0</v>
      </c>
      <c r="J554" s="1" t="str">
        <f t="shared" si="142"/>
        <v>1900</v>
      </c>
      <c r="M554" s="1">
        <f>HLOOKUP('Expense History'!$AD$3,$P$4:$X$2004,ROW('Apartment Expenses'!L554)-3,0)</f>
        <v>0</v>
      </c>
      <c r="N554" s="1">
        <f>IF('Expense History'!$AD$3=Data!$G$4,'Apartment Expenses'!AE554,HLOOKUP('Expense History'!$AD$3,'Apartment Expenses'!$AE$4:$AL$2004,(ROW('Apartment Expenses'!M554)-3)))</f>
        <v>0</v>
      </c>
      <c r="O554" s="1" t="str">
        <f>IF($O$2="ALL",IF(VLOOKUP(AA554,'Expense History'!$AA$6:$AB$36,2,0)="x","include",0),IF(AND(VLOOKUP(AA554,'Expense History'!$AA$6:$AB$36,2,0)="x",AC554=$O$2),"include",0))</f>
        <v>include</v>
      </c>
      <c r="P554" s="1">
        <f>IF(O554="include",IF(AE554&gt;0,1+MAX(P555:P$2005),0),0)</f>
        <v>0</v>
      </c>
      <c r="Q554" s="1">
        <f>IF(AND(ISBLANK(AA553),AE553=0),0,(IF(MAX(Q555:Q$2005)&gt;0,0,ROW(R554))))</f>
        <v>0</v>
      </c>
      <c r="R554" s="1">
        <f>IF($O554="include",IF(AF554&gt;0,1+MAX(R555:R$2005),0),0)</f>
        <v>0</v>
      </c>
      <c r="S554" s="1">
        <f>IF($O554="include",IF(AG554&gt;0,1+MAX(S555:S$2005),0),0)</f>
        <v>0</v>
      </c>
      <c r="T554" s="1">
        <f>IF($O554="include",IF(AH554&gt;0,1+MAX(T555:T$2005),0),0)</f>
        <v>0</v>
      </c>
      <c r="U554" s="1">
        <f>IF($O554="include",IF(AI554&gt;0,1+MAX(U555:U$2005),0),0)</f>
        <v>0</v>
      </c>
      <c r="V554" s="1">
        <f>IF($O554="include",IF(AJ554&gt;0,1+MAX(V555:V$2005),0),0)</f>
        <v>0</v>
      </c>
      <c r="W554" s="1">
        <f>IF($O554="include",IF(AK554&gt;0,1+MAX(W555:W$2005),0),0)</f>
        <v>0</v>
      </c>
      <c r="X554" s="1">
        <f>IF($O554="include",IF(AL554&gt;0,1+MAX(X555:X$2005),0),0)</f>
        <v>0</v>
      </c>
      <c r="Y554" s="22" t="str">
        <f t="shared" si="143"/>
        <v xml:space="preserve">1 - </v>
      </c>
      <c r="AA554" s="42"/>
      <c r="AB554" s="43"/>
      <c r="AC554" s="43"/>
      <c r="AD554" s="44"/>
      <c r="AE554" s="11">
        <f t="shared" si="144"/>
        <v>0</v>
      </c>
      <c r="AF554" s="41"/>
      <c r="AG554" s="41"/>
      <c r="AH554" s="41"/>
      <c r="AI554" s="41"/>
      <c r="AJ554" s="41"/>
      <c r="AK554" s="41"/>
      <c r="AL554" s="41"/>
      <c r="BA554" s="1">
        <f t="shared" si="145"/>
        <v>0</v>
      </c>
      <c r="BB554" s="1">
        <f t="shared" si="146"/>
        <v>0</v>
      </c>
      <c r="BC554" s="1" t="str">
        <f t="shared" si="147"/>
        <v>No</v>
      </c>
      <c r="BD554" s="1">
        <f t="shared" si="148"/>
        <v>0</v>
      </c>
      <c r="BE554" s="1">
        <f t="shared" si="149"/>
        <v>0</v>
      </c>
      <c r="BF554" s="1">
        <f t="shared" si="150"/>
        <v>0</v>
      </c>
      <c r="BG554" s="1">
        <v>550</v>
      </c>
      <c r="BH554" s="1" t="e">
        <f t="shared" si="151"/>
        <v>#N/A</v>
      </c>
      <c r="BI554" s="1">
        <f t="shared" si="153"/>
        <v>2</v>
      </c>
      <c r="BJ554" s="1" t="e">
        <f t="shared" si="152"/>
        <v>#N/A</v>
      </c>
    </row>
    <row r="555" spans="1:62" x14ac:dyDescent="0.25">
      <c r="A555" s="1">
        <f t="shared" si="139"/>
        <v>1</v>
      </c>
      <c r="B555" s="1">
        <f>IF(YEAR(AD555)=$B$3,YEAR('Apartment Expenses'!AD555)&amp;" - "&amp;'Apartment Expenses'!AC555,0)</f>
        <v>0</v>
      </c>
      <c r="C555" s="1">
        <f t="shared" si="140"/>
        <v>0</v>
      </c>
      <c r="E555" s="1">
        <v>551</v>
      </c>
      <c r="F555" s="1">
        <f t="shared" si="141"/>
        <v>1</v>
      </c>
      <c r="G555" s="1">
        <f t="shared" si="137"/>
        <v>0</v>
      </c>
      <c r="H555" s="1">
        <f t="shared" si="138"/>
        <v>0</v>
      </c>
      <c r="J555" s="1" t="str">
        <f t="shared" si="142"/>
        <v>1900</v>
      </c>
      <c r="M555" s="1">
        <f>HLOOKUP('Expense History'!$AD$3,$P$4:$X$2004,ROW('Apartment Expenses'!L555)-3,0)</f>
        <v>0</v>
      </c>
      <c r="N555" s="1">
        <f>IF('Expense History'!$AD$3=Data!$G$4,'Apartment Expenses'!AE555,HLOOKUP('Expense History'!$AD$3,'Apartment Expenses'!$AE$4:$AL$2004,(ROW('Apartment Expenses'!M555)-3)))</f>
        <v>0</v>
      </c>
      <c r="O555" s="1" t="str">
        <f>IF($O$2="ALL",IF(VLOOKUP(AA555,'Expense History'!$AA$6:$AB$36,2,0)="x","include",0),IF(AND(VLOOKUP(AA555,'Expense History'!$AA$6:$AB$36,2,0)="x",AC555=$O$2),"include",0))</f>
        <v>include</v>
      </c>
      <c r="P555" s="1">
        <f>IF(O555="include",IF(AE555&gt;0,1+MAX(P556:P$2005),0),0)</f>
        <v>0</v>
      </c>
      <c r="Q555" s="1">
        <f>IF(AND(ISBLANK(AA554),AE554=0),0,(IF(MAX(Q556:Q$2005)&gt;0,0,ROW(R555))))</f>
        <v>0</v>
      </c>
      <c r="R555" s="1">
        <f>IF($O555="include",IF(AF555&gt;0,1+MAX(R556:R$2005),0),0)</f>
        <v>0</v>
      </c>
      <c r="S555" s="1">
        <f>IF($O555="include",IF(AG555&gt;0,1+MAX(S556:S$2005),0),0)</f>
        <v>0</v>
      </c>
      <c r="T555" s="1">
        <f>IF($O555="include",IF(AH555&gt;0,1+MAX(T556:T$2005),0),0)</f>
        <v>0</v>
      </c>
      <c r="U555" s="1">
        <f>IF($O555="include",IF(AI555&gt;0,1+MAX(U556:U$2005),0),0)</f>
        <v>0</v>
      </c>
      <c r="V555" s="1">
        <f>IF($O555="include",IF(AJ555&gt;0,1+MAX(V556:V$2005),0),0)</f>
        <v>0</v>
      </c>
      <c r="W555" s="1">
        <f>IF($O555="include",IF(AK555&gt;0,1+MAX(W556:W$2005),0),0)</f>
        <v>0</v>
      </c>
      <c r="X555" s="1">
        <f>IF($O555="include",IF(AL555&gt;0,1+MAX(X556:X$2005),0),0)</f>
        <v>0</v>
      </c>
      <c r="Y555" s="22" t="str">
        <f t="shared" si="143"/>
        <v xml:space="preserve">1 - </v>
      </c>
      <c r="AA555" s="42"/>
      <c r="AB555" s="43"/>
      <c r="AC555" s="43"/>
      <c r="AD555" s="44"/>
      <c r="AE555" s="11">
        <f t="shared" si="144"/>
        <v>0</v>
      </c>
      <c r="AF555" s="41"/>
      <c r="AG555" s="41"/>
      <c r="AH555" s="41"/>
      <c r="AI555" s="41"/>
      <c r="AJ555" s="41"/>
      <c r="AK555" s="41"/>
      <c r="AL555" s="41"/>
      <c r="BA555" s="1">
        <f t="shared" si="145"/>
        <v>0</v>
      </c>
      <c r="BB555" s="1">
        <f t="shared" si="146"/>
        <v>0</v>
      </c>
      <c r="BC555" s="1" t="str">
        <f t="shared" si="147"/>
        <v>No</v>
      </c>
      <c r="BD555" s="1">
        <f t="shared" si="148"/>
        <v>0</v>
      </c>
      <c r="BE555" s="1">
        <f t="shared" si="149"/>
        <v>0</v>
      </c>
      <c r="BF555" s="1">
        <f t="shared" si="150"/>
        <v>0</v>
      </c>
      <c r="BG555" s="1">
        <v>551</v>
      </c>
      <c r="BH555" s="1" t="e">
        <f t="shared" si="151"/>
        <v>#N/A</v>
      </c>
      <c r="BI555" s="1">
        <f t="shared" si="153"/>
        <v>2</v>
      </c>
      <c r="BJ555" s="1" t="e">
        <f t="shared" si="152"/>
        <v>#N/A</v>
      </c>
    </row>
    <row r="556" spans="1:62" x14ac:dyDescent="0.25">
      <c r="A556" s="1">
        <f t="shared" si="139"/>
        <v>1</v>
      </c>
      <c r="B556" s="1">
        <f>IF(YEAR(AD556)=$B$3,YEAR('Apartment Expenses'!AD556)&amp;" - "&amp;'Apartment Expenses'!AC556,0)</f>
        <v>0</v>
      </c>
      <c r="C556" s="1">
        <f t="shared" si="140"/>
        <v>0</v>
      </c>
      <c r="E556" s="1">
        <v>552</v>
      </c>
      <c r="F556" s="1">
        <f t="shared" si="141"/>
        <v>1</v>
      </c>
      <c r="G556" s="1">
        <f t="shared" si="137"/>
        <v>0</v>
      </c>
      <c r="H556" s="1">
        <f t="shared" si="138"/>
        <v>0</v>
      </c>
      <c r="J556" s="1" t="str">
        <f t="shared" si="142"/>
        <v>1900</v>
      </c>
      <c r="M556" s="1">
        <f>HLOOKUP('Expense History'!$AD$3,$P$4:$X$2004,ROW('Apartment Expenses'!L556)-3,0)</f>
        <v>0</v>
      </c>
      <c r="N556" s="1">
        <f>IF('Expense History'!$AD$3=Data!$G$4,'Apartment Expenses'!AE556,HLOOKUP('Expense History'!$AD$3,'Apartment Expenses'!$AE$4:$AL$2004,(ROW('Apartment Expenses'!M556)-3)))</f>
        <v>0</v>
      </c>
      <c r="O556" s="1" t="str">
        <f>IF($O$2="ALL",IF(VLOOKUP(AA556,'Expense History'!$AA$6:$AB$36,2,0)="x","include",0),IF(AND(VLOOKUP(AA556,'Expense History'!$AA$6:$AB$36,2,0)="x",AC556=$O$2),"include",0))</f>
        <v>include</v>
      </c>
      <c r="P556" s="1">
        <f>IF(O556="include",IF(AE556&gt;0,1+MAX(P557:P$2005),0),0)</f>
        <v>0</v>
      </c>
      <c r="Q556" s="1">
        <f>IF(AND(ISBLANK(AA555),AE555=0),0,(IF(MAX(Q557:Q$2005)&gt;0,0,ROW(R556))))</f>
        <v>0</v>
      </c>
      <c r="R556" s="1">
        <f>IF($O556="include",IF(AF556&gt;0,1+MAX(R557:R$2005),0),0)</f>
        <v>0</v>
      </c>
      <c r="S556" s="1">
        <f>IF($O556="include",IF(AG556&gt;0,1+MAX(S557:S$2005),0),0)</f>
        <v>0</v>
      </c>
      <c r="T556" s="1">
        <f>IF($O556="include",IF(AH556&gt;0,1+MAX(T557:T$2005),0),0)</f>
        <v>0</v>
      </c>
      <c r="U556" s="1">
        <f>IF($O556="include",IF(AI556&gt;0,1+MAX(U557:U$2005),0),0)</f>
        <v>0</v>
      </c>
      <c r="V556" s="1">
        <f>IF($O556="include",IF(AJ556&gt;0,1+MAX(V557:V$2005),0),0)</f>
        <v>0</v>
      </c>
      <c r="W556" s="1">
        <f>IF($O556="include",IF(AK556&gt;0,1+MAX(W557:W$2005),0),0)</f>
        <v>0</v>
      </c>
      <c r="X556" s="1">
        <f>IF($O556="include",IF(AL556&gt;0,1+MAX(X557:X$2005),0),0)</f>
        <v>0</v>
      </c>
      <c r="Y556" s="22" t="str">
        <f t="shared" si="143"/>
        <v xml:space="preserve">1 - </v>
      </c>
      <c r="AA556" s="42"/>
      <c r="AB556" s="43"/>
      <c r="AC556" s="43"/>
      <c r="AD556" s="44"/>
      <c r="AE556" s="11">
        <f t="shared" si="144"/>
        <v>0</v>
      </c>
      <c r="AF556" s="41"/>
      <c r="AG556" s="41"/>
      <c r="AH556" s="41"/>
      <c r="AI556" s="41"/>
      <c r="AJ556" s="41"/>
      <c r="AK556" s="41"/>
      <c r="AL556" s="41"/>
      <c r="BA556" s="1">
        <f t="shared" si="145"/>
        <v>0</v>
      </c>
      <c r="BB556" s="1">
        <f t="shared" si="146"/>
        <v>0</v>
      </c>
      <c r="BC556" s="1" t="str">
        <f t="shared" si="147"/>
        <v>No</v>
      </c>
      <c r="BD556" s="1">
        <f t="shared" si="148"/>
        <v>0</v>
      </c>
      <c r="BE556" s="1">
        <f t="shared" si="149"/>
        <v>0</v>
      </c>
      <c r="BF556" s="1">
        <f t="shared" si="150"/>
        <v>0</v>
      </c>
      <c r="BG556" s="1">
        <v>552</v>
      </c>
      <c r="BH556" s="1" t="e">
        <f t="shared" si="151"/>
        <v>#N/A</v>
      </c>
      <c r="BI556" s="1">
        <f t="shared" si="153"/>
        <v>2</v>
      </c>
      <c r="BJ556" s="1" t="e">
        <f t="shared" si="152"/>
        <v>#N/A</v>
      </c>
    </row>
    <row r="557" spans="1:62" x14ac:dyDescent="0.25">
      <c r="A557" s="1">
        <f t="shared" si="139"/>
        <v>1</v>
      </c>
      <c r="B557" s="1">
        <f>IF(YEAR(AD557)=$B$3,YEAR('Apartment Expenses'!AD557)&amp;" - "&amp;'Apartment Expenses'!AC557,0)</f>
        <v>0</v>
      </c>
      <c r="C557" s="1">
        <f t="shared" si="140"/>
        <v>0</v>
      </c>
      <c r="E557" s="1">
        <v>553</v>
      </c>
      <c r="F557" s="1">
        <f t="shared" si="141"/>
        <v>1</v>
      </c>
      <c r="G557" s="1">
        <f t="shared" si="137"/>
        <v>0</v>
      </c>
      <c r="H557" s="1">
        <f t="shared" si="138"/>
        <v>0</v>
      </c>
      <c r="J557" s="1" t="str">
        <f t="shared" si="142"/>
        <v>1900</v>
      </c>
      <c r="M557" s="1">
        <f>HLOOKUP('Expense History'!$AD$3,$P$4:$X$2004,ROW('Apartment Expenses'!L557)-3,0)</f>
        <v>0</v>
      </c>
      <c r="N557" s="1">
        <f>IF('Expense History'!$AD$3=Data!$G$4,'Apartment Expenses'!AE557,HLOOKUP('Expense History'!$AD$3,'Apartment Expenses'!$AE$4:$AL$2004,(ROW('Apartment Expenses'!M557)-3)))</f>
        <v>0</v>
      </c>
      <c r="O557" s="1" t="str">
        <f>IF($O$2="ALL",IF(VLOOKUP(AA557,'Expense History'!$AA$6:$AB$36,2,0)="x","include",0),IF(AND(VLOOKUP(AA557,'Expense History'!$AA$6:$AB$36,2,0)="x",AC557=$O$2),"include",0))</f>
        <v>include</v>
      </c>
      <c r="P557" s="1">
        <f>IF(O557="include",IF(AE557&gt;0,1+MAX(P558:P$2005),0),0)</f>
        <v>0</v>
      </c>
      <c r="Q557" s="1">
        <f>IF(AND(ISBLANK(AA556),AE556=0),0,(IF(MAX(Q558:Q$2005)&gt;0,0,ROW(R557))))</f>
        <v>0</v>
      </c>
      <c r="R557" s="1">
        <f>IF($O557="include",IF(AF557&gt;0,1+MAX(R558:R$2005),0),0)</f>
        <v>0</v>
      </c>
      <c r="S557" s="1">
        <f>IF($O557="include",IF(AG557&gt;0,1+MAX(S558:S$2005),0),0)</f>
        <v>0</v>
      </c>
      <c r="T557" s="1">
        <f>IF($O557="include",IF(AH557&gt;0,1+MAX(T558:T$2005),0),0)</f>
        <v>0</v>
      </c>
      <c r="U557" s="1">
        <f>IF($O557="include",IF(AI557&gt;0,1+MAX(U558:U$2005),0),0)</f>
        <v>0</v>
      </c>
      <c r="V557" s="1">
        <f>IF($O557="include",IF(AJ557&gt;0,1+MAX(V558:V$2005),0),0)</f>
        <v>0</v>
      </c>
      <c r="W557" s="1">
        <f>IF($O557="include",IF(AK557&gt;0,1+MAX(W558:W$2005),0),0)</f>
        <v>0</v>
      </c>
      <c r="X557" s="1">
        <f>IF($O557="include",IF(AL557&gt;0,1+MAX(X558:X$2005),0),0)</f>
        <v>0</v>
      </c>
      <c r="Y557" s="22" t="str">
        <f t="shared" si="143"/>
        <v xml:space="preserve">1 - </v>
      </c>
      <c r="AA557" s="42"/>
      <c r="AB557" s="43"/>
      <c r="AC557" s="43"/>
      <c r="AD557" s="44"/>
      <c r="AE557" s="11">
        <f t="shared" si="144"/>
        <v>0</v>
      </c>
      <c r="AF557" s="41"/>
      <c r="AG557" s="41"/>
      <c r="AH557" s="41"/>
      <c r="AI557" s="41"/>
      <c r="AJ557" s="41"/>
      <c r="AK557" s="41"/>
      <c r="AL557" s="41"/>
      <c r="BA557" s="1">
        <f t="shared" si="145"/>
        <v>0</v>
      </c>
      <c r="BB557" s="1">
        <f t="shared" si="146"/>
        <v>0</v>
      </c>
      <c r="BC557" s="1" t="str">
        <f t="shared" si="147"/>
        <v>No</v>
      </c>
      <c r="BD557" s="1">
        <f t="shared" si="148"/>
        <v>0</v>
      </c>
      <c r="BE557" s="1">
        <f t="shared" si="149"/>
        <v>0</v>
      </c>
      <c r="BF557" s="1">
        <f t="shared" si="150"/>
        <v>0</v>
      </c>
      <c r="BG557" s="1">
        <v>553</v>
      </c>
      <c r="BH557" s="1" t="e">
        <f t="shared" si="151"/>
        <v>#N/A</v>
      </c>
      <c r="BI557" s="1">
        <f t="shared" si="153"/>
        <v>2</v>
      </c>
      <c r="BJ557" s="1" t="e">
        <f t="shared" si="152"/>
        <v>#N/A</v>
      </c>
    </row>
    <row r="558" spans="1:62" x14ac:dyDescent="0.25">
      <c r="A558" s="1">
        <f t="shared" si="139"/>
        <v>1</v>
      </c>
      <c r="B558" s="1">
        <f>IF(YEAR(AD558)=$B$3,YEAR('Apartment Expenses'!AD558)&amp;" - "&amp;'Apartment Expenses'!AC558,0)</f>
        <v>0</v>
      </c>
      <c r="C558" s="1">
        <f t="shared" si="140"/>
        <v>0</v>
      </c>
      <c r="E558" s="1">
        <v>554</v>
      </c>
      <c r="F558" s="1">
        <f t="shared" si="141"/>
        <v>1</v>
      </c>
      <c r="G558" s="1">
        <f t="shared" si="137"/>
        <v>0</v>
      </c>
      <c r="H558" s="1">
        <f t="shared" si="138"/>
        <v>0</v>
      </c>
      <c r="J558" s="1" t="str">
        <f t="shared" si="142"/>
        <v>1900</v>
      </c>
      <c r="M558" s="1">
        <f>HLOOKUP('Expense History'!$AD$3,$P$4:$X$2004,ROW('Apartment Expenses'!L558)-3,0)</f>
        <v>0</v>
      </c>
      <c r="N558" s="1">
        <f>IF('Expense History'!$AD$3=Data!$G$4,'Apartment Expenses'!AE558,HLOOKUP('Expense History'!$AD$3,'Apartment Expenses'!$AE$4:$AL$2004,(ROW('Apartment Expenses'!M558)-3)))</f>
        <v>0</v>
      </c>
      <c r="O558" s="1" t="str">
        <f>IF($O$2="ALL",IF(VLOOKUP(AA558,'Expense History'!$AA$6:$AB$36,2,0)="x","include",0),IF(AND(VLOOKUP(AA558,'Expense History'!$AA$6:$AB$36,2,0)="x",AC558=$O$2),"include",0))</f>
        <v>include</v>
      </c>
      <c r="P558" s="1">
        <f>IF(O558="include",IF(AE558&gt;0,1+MAX(P559:P$2005),0),0)</f>
        <v>0</v>
      </c>
      <c r="Q558" s="1">
        <f>IF(AND(ISBLANK(AA557),AE557=0),0,(IF(MAX(Q559:Q$2005)&gt;0,0,ROW(R558))))</f>
        <v>0</v>
      </c>
      <c r="R558" s="1">
        <f>IF($O558="include",IF(AF558&gt;0,1+MAX(R559:R$2005),0),0)</f>
        <v>0</v>
      </c>
      <c r="S558" s="1">
        <f>IF($O558="include",IF(AG558&gt;0,1+MAX(S559:S$2005),0),0)</f>
        <v>0</v>
      </c>
      <c r="T558" s="1">
        <f>IF($O558="include",IF(AH558&gt;0,1+MAX(T559:T$2005),0),0)</f>
        <v>0</v>
      </c>
      <c r="U558" s="1">
        <f>IF($O558="include",IF(AI558&gt;0,1+MAX(U559:U$2005),0),0)</f>
        <v>0</v>
      </c>
      <c r="V558" s="1">
        <f>IF($O558="include",IF(AJ558&gt;0,1+MAX(V559:V$2005),0),0)</f>
        <v>0</v>
      </c>
      <c r="W558" s="1">
        <f>IF($O558="include",IF(AK558&gt;0,1+MAX(W559:W$2005),0),0)</f>
        <v>0</v>
      </c>
      <c r="X558" s="1">
        <f>IF($O558="include",IF(AL558&gt;0,1+MAX(X559:X$2005),0),0)</f>
        <v>0</v>
      </c>
      <c r="Y558" s="22" t="str">
        <f t="shared" si="143"/>
        <v xml:space="preserve">1 - </v>
      </c>
      <c r="AA558" s="42"/>
      <c r="AB558" s="43"/>
      <c r="AC558" s="43"/>
      <c r="AD558" s="44"/>
      <c r="AE558" s="11">
        <f t="shared" si="144"/>
        <v>0</v>
      </c>
      <c r="AF558" s="41"/>
      <c r="AG558" s="41"/>
      <c r="AH558" s="41"/>
      <c r="AI558" s="41"/>
      <c r="AJ558" s="41"/>
      <c r="AK558" s="41"/>
      <c r="AL558" s="41"/>
      <c r="BA558" s="1">
        <f t="shared" si="145"/>
        <v>0</v>
      </c>
      <c r="BB558" s="1">
        <f t="shared" si="146"/>
        <v>0</v>
      </c>
      <c r="BC558" s="1" t="str">
        <f t="shared" si="147"/>
        <v>No</v>
      </c>
      <c r="BD558" s="1">
        <f t="shared" si="148"/>
        <v>0</v>
      </c>
      <c r="BE558" s="1">
        <f t="shared" si="149"/>
        <v>0</v>
      </c>
      <c r="BF558" s="1">
        <f t="shared" si="150"/>
        <v>0</v>
      </c>
      <c r="BG558" s="1">
        <v>554</v>
      </c>
      <c r="BH558" s="1" t="e">
        <f t="shared" si="151"/>
        <v>#N/A</v>
      </c>
      <c r="BI558" s="1">
        <f t="shared" si="153"/>
        <v>2</v>
      </c>
      <c r="BJ558" s="1" t="e">
        <f t="shared" si="152"/>
        <v>#N/A</v>
      </c>
    </row>
    <row r="559" spans="1:62" x14ac:dyDescent="0.25">
      <c r="A559" s="1">
        <f t="shared" si="139"/>
        <v>1</v>
      </c>
      <c r="B559" s="1">
        <f>IF(YEAR(AD559)=$B$3,YEAR('Apartment Expenses'!AD559)&amp;" - "&amp;'Apartment Expenses'!AC559,0)</f>
        <v>0</v>
      </c>
      <c r="C559" s="1">
        <f t="shared" si="140"/>
        <v>0</v>
      </c>
      <c r="E559" s="1">
        <v>555</v>
      </c>
      <c r="F559" s="1">
        <f t="shared" si="141"/>
        <v>1</v>
      </c>
      <c r="G559" s="1">
        <f t="shared" si="137"/>
        <v>0</v>
      </c>
      <c r="H559" s="1">
        <f t="shared" si="138"/>
        <v>0</v>
      </c>
      <c r="J559" s="1" t="str">
        <f t="shared" si="142"/>
        <v>1900</v>
      </c>
      <c r="M559" s="1">
        <f>HLOOKUP('Expense History'!$AD$3,$P$4:$X$2004,ROW('Apartment Expenses'!L559)-3,0)</f>
        <v>0</v>
      </c>
      <c r="N559" s="1">
        <f>IF('Expense History'!$AD$3=Data!$G$4,'Apartment Expenses'!AE559,HLOOKUP('Expense History'!$AD$3,'Apartment Expenses'!$AE$4:$AL$2004,(ROW('Apartment Expenses'!M559)-3)))</f>
        <v>0</v>
      </c>
      <c r="O559" s="1" t="str">
        <f>IF($O$2="ALL",IF(VLOOKUP(AA559,'Expense History'!$AA$6:$AB$36,2,0)="x","include",0),IF(AND(VLOOKUP(AA559,'Expense History'!$AA$6:$AB$36,2,0)="x",AC559=$O$2),"include",0))</f>
        <v>include</v>
      </c>
      <c r="P559" s="1">
        <f>IF(O559="include",IF(AE559&gt;0,1+MAX(P560:P$2005),0),0)</f>
        <v>0</v>
      </c>
      <c r="Q559" s="1">
        <f>IF(AND(ISBLANK(AA558),AE558=0),0,(IF(MAX(Q560:Q$2005)&gt;0,0,ROW(R559))))</f>
        <v>0</v>
      </c>
      <c r="R559" s="1">
        <f>IF($O559="include",IF(AF559&gt;0,1+MAX(R560:R$2005),0),0)</f>
        <v>0</v>
      </c>
      <c r="S559" s="1">
        <f>IF($O559="include",IF(AG559&gt;0,1+MAX(S560:S$2005),0),0)</f>
        <v>0</v>
      </c>
      <c r="T559" s="1">
        <f>IF($O559="include",IF(AH559&gt;0,1+MAX(T560:T$2005),0),0)</f>
        <v>0</v>
      </c>
      <c r="U559" s="1">
        <f>IF($O559="include",IF(AI559&gt;0,1+MAX(U560:U$2005),0),0)</f>
        <v>0</v>
      </c>
      <c r="V559" s="1">
        <f>IF($O559="include",IF(AJ559&gt;0,1+MAX(V560:V$2005),0),0)</f>
        <v>0</v>
      </c>
      <c r="W559" s="1">
        <f>IF($O559="include",IF(AK559&gt;0,1+MAX(W560:W$2005),0),0)</f>
        <v>0</v>
      </c>
      <c r="X559" s="1">
        <f>IF($O559="include",IF(AL559&gt;0,1+MAX(X560:X$2005),0),0)</f>
        <v>0</v>
      </c>
      <c r="Y559" s="22" t="str">
        <f t="shared" si="143"/>
        <v xml:space="preserve">1 - </v>
      </c>
      <c r="AA559" s="42"/>
      <c r="AB559" s="43"/>
      <c r="AC559" s="43"/>
      <c r="AD559" s="44"/>
      <c r="AE559" s="11">
        <f t="shared" si="144"/>
        <v>0</v>
      </c>
      <c r="AF559" s="41"/>
      <c r="AG559" s="41"/>
      <c r="AH559" s="41"/>
      <c r="AI559" s="41"/>
      <c r="AJ559" s="41"/>
      <c r="AK559" s="41"/>
      <c r="AL559" s="41"/>
      <c r="BA559" s="1">
        <f t="shared" si="145"/>
        <v>0</v>
      </c>
      <c r="BB559" s="1">
        <f t="shared" si="146"/>
        <v>0</v>
      </c>
      <c r="BC559" s="1" t="str">
        <f t="shared" si="147"/>
        <v>No</v>
      </c>
      <c r="BD559" s="1">
        <f t="shared" si="148"/>
        <v>0</v>
      </c>
      <c r="BE559" s="1">
        <f t="shared" si="149"/>
        <v>0</v>
      </c>
      <c r="BF559" s="1">
        <f t="shared" si="150"/>
        <v>0</v>
      </c>
      <c r="BG559" s="1">
        <v>555</v>
      </c>
      <c r="BH559" s="1" t="e">
        <f t="shared" si="151"/>
        <v>#N/A</v>
      </c>
      <c r="BI559" s="1">
        <f t="shared" si="153"/>
        <v>2</v>
      </c>
      <c r="BJ559" s="1" t="e">
        <f t="shared" si="152"/>
        <v>#N/A</v>
      </c>
    </row>
    <row r="560" spans="1:62" x14ac:dyDescent="0.25">
      <c r="A560" s="1">
        <f t="shared" si="139"/>
        <v>1</v>
      </c>
      <c r="B560" s="1">
        <f>IF(YEAR(AD560)=$B$3,YEAR('Apartment Expenses'!AD560)&amp;" - "&amp;'Apartment Expenses'!AC560,0)</f>
        <v>0</v>
      </c>
      <c r="C560" s="1">
        <f t="shared" si="140"/>
        <v>0</v>
      </c>
      <c r="E560" s="1">
        <v>556</v>
      </c>
      <c r="F560" s="1">
        <f t="shared" si="141"/>
        <v>1</v>
      </c>
      <c r="G560" s="1">
        <f t="shared" si="137"/>
        <v>0</v>
      </c>
      <c r="H560" s="1">
        <f t="shared" si="138"/>
        <v>0</v>
      </c>
      <c r="J560" s="1" t="str">
        <f t="shared" si="142"/>
        <v>1900</v>
      </c>
      <c r="M560" s="1">
        <f>HLOOKUP('Expense History'!$AD$3,$P$4:$X$2004,ROW('Apartment Expenses'!L560)-3,0)</f>
        <v>0</v>
      </c>
      <c r="N560" s="1">
        <f>IF('Expense History'!$AD$3=Data!$G$4,'Apartment Expenses'!AE560,HLOOKUP('Expense History'!$AD$3,'Apartment Expenses'!$AE$4:$AL$2004,(ROW('Apartment Expenses'!M560)-3)))</f>
        <v>0</v>
      </c>
      <c r="O560" s="1" t="str">
        <f>IF($O$2="ALL",IF(VLOOKUP(AA560,'Expense History'!$AA$6:$AB$36,2,0)="x","include",0),IF(AND(VLOOKUP(AA560,'Expense History'!$AA$6:$AB$36,2,0)="x",AC560=$O$2),"include",0))</f>
        <v>include</v>
      </c>
      <c r="P560" s="1">
        <f>IF(O560="include",IF(AE560&gt;0,1+MAX(P561:P$2005),0),0)</f>
        <v>0</v>
      </c>
      <c r="Q560" s="1">
        <f>IF(AND(ISBLANK(AA559),AE559=0),0,(IF(MAX(Q561:Q$2005)&gt;0,0,ROW(R560))))</f>
        <v>0</v>
      </c>
      <c r="R560" s="1">
        <f>IF($O560="include",IF(AF560&gt;0,1+MAX(R561:R$2005),0),0)</f>
        <v>0</v>
      </c>
      <c r="S560" s="1">
        <f>IF($O560="include",IF(AG560&gt;0,1+MAX(S561:S$2005),0),0)</f>
        <v>0</v>
      </c>
      <c r="T560" s="1">
        <f>IF($O560="include",IF(AH560&gt;0,1+MAX(T561:T$2005),0),0)</f>
        <v>0</v>
      </c>
      <c r="U560" s="1">
        <f>IF($O560="include",IF(AI560&gt;0,1+MAX(U561:U$2005),0),0)</f>
        <v>0</v>
      </c>
      <c r="V560" s="1">
        <f>IF($O560="include",IF(AJ560&gt;0,1+MAX(V561:V$2005),0),0)</f>
        <v>0</v>
      </c>
      <c r="W560" s="1">
        <f>IF($O560="include",IF(AK560&gt;0,1+MAX(W561:W$2005),0),0)</f>
        <v>0</v>
      </c>
      <c r="X560" s="1">
        <f>IF($O560="include",IF(AL560&gt;0,1+MAX(X561:X$2005),0),0)</f>
        <v>0</v>
      </c>
      <c r="Y560" s="22" t="str">
        <f t="shared" si="143"/>
        <v xml:space="preserve">1 - </v>
      </c>
      <c r="AA560" s="42"/>
      <c r="AB560" s="43"/>
      <c r="AC560" s="43"/>
      <c r="AD560" s="44"/>
      <c r="AE560" s="11">
        <f t="shared" si="144"/>
        <v>0</v>
      </c>
      <c r="AF560" s="41"/>
      <c r="AG560" s="41"/>
      <c r="AH560" s="41"/>
      <c r="AI560" s="41"/>
      <c r="AJ560" s="41"/>
      <c r="AK560" s="41"/>
      <c r="AL560" s="41"/>
      <c r="BA560" s="1">
        <f t="shared" si="145"/>
        <v>0</v>
      </c>
      <c r="BB560" s="1">
        <f t="shared" si="146"/>
        <v>0</v>
      </c>
      <c r="BC560" s="1" t="str">
        <f t="shared" si="147"/>
        <v>No</v>
      </c>
      <c r="BD560" s="1">
        <f t="shared" si="148"/>
        <v>0</v>
      </c>
      <c r="BE560" s="1">
        <f t="shared" si="149"/>
        <v>0</v>
      </c>
      <c r="BF560" s="1">
        <f t="shared" si="150"/>
        <v>0</v>
      </c>
      <c r="BG560" s="1">
        <v>556</v>
      </c>
      <c r="BH560" s="1" t="e">
        <f t="shared" si="151"/>
        <v>#N/A</v>
      </c>
      <c r="BI560" s="1">
        <f t="shared" si="153"/>
        <v>2</v>
      </c>
      <c r="BJ560" s="1" t="e">
        <f t="shared" si="152"/>
        <v>#N/A</v>
      </c>
    </row>
    <row r="561" spans="1:62" x14ac:dyDescent="0.25">
      <c r="A561" s="1">
        <f t="shared" si="139"/>
        <v>1</v>
      </c>
      <c r="B561" s="1">
        <f>IF(YEAR(AD561)=$B$3,YEAR('Apartment Expenses'!AD561)&amp;" - "&amp;'Apartment Expenses'!AC561,0)</f>
        <v>0</v>
      </c>
      <c r="C561" s="1">
        <f t="shared" si="140"/>
        <v>0</v>
      </c>
      <c r="E561" s="1">
        <v>557</v>
      </c>
      <c r="F561" s="1">
        <f t="shared" si="141"/>
        <v>1</v>
      </c>
      <c r="G561" s="1">
        <f t="shared" si="137"/>
        <v>0</v>
      </c>
      <c r="H561" s="1">
        <f t="shared" si="138"/>
        <v>0</v>
      </c>
      <c r="J561" s="1" t="str">
        <f t="shared" si="142"/>
        <v>1900</v>
      </c>
      <c r="M561" s="1">
        <f>HLOOKUP('Expense History'!$AD$3,$P$4:$X$2004,ROW('Apartment Expenses'!L561)-3,0)</f>
        <v>0</v>
      </c>
      <c r="N561" s="1">
        <f>IF('Expense History'!$AD$3=Data!$G$4,'Apartment Expenses'!AE561,HLOOKUP('Expense History'!$AD$3,'Apartment Expenses'!$AE$4:$AL$2004,(ROW('Apartment Expenses'!M561)-3)))</f>
        <v>0</v>
      </c>
      <c r="O561" s="1" t="str">
        <f>IF($O$2="ALL",IF(VLOOKUP(AA561,'Expense History'!$AA$6:$AB$36,2,0)="x","include",0),IF(AND(VLOOKUP(AA561,'Expense History'!$AA$6:$AB$36,2,0)="x",AC561=$O$2),"include",0))</f>
        <v>include</v>
      </c>
      <c r="P561" s="1">
        <f>IF(O561="include",IF(AE561&gt;0,1+MAX(P562:P$2005),0),0)</f>
        <v>0</v>
      </c>
      <c r="Q561" s="1">
        <f>IF(AND(ISBLANK(AA560),AE560=0),0,(IF(MAX(Q562:Q$2005)&gt;0,0,ROW(R561))))</f>
        <v>0</v>
      </c>
      <c r="R561" s="1">
        <f>IF($O561="include",IF(AF561&gt;0,1+MAX(R562:R$2005),0),0)</f>
        <v>0</v>
      </c>
      <c r="S561" s="1">
        <f>IF($O561="include",IF(AG561&gt;0,1+MAX(S562:S$2005),0),0)</f>
        <v>0</v>
      </c>
      <c r="T561" s="1">
        <f>IF($O561="include",IF(AH561&gt;0,1+MAX(T562:T$2005),0),0)</f>
        <v>0</v>
      </c>
      <c r="U561" s="1">
        <f>IF($O561="include",IF(AI561&gt;0,1+MAX(U562:U$2005),0),0)</f>
        <v>0</v>
      </c>
      <c r="V561" s="1">
        <f>IF($O561="include",IF(AJ561&gt;0,1+MAX(V562:V$2005),0),0)</f>
        <v>0</v>
      </c>
      <c r="W561" s="1">
        <f>IF($O561="include",IF(AK561&gt;0,1+MAX(W562:W$2005),0),0)</f>
        <v>0</v>
      </c>
      <c r="X561" s="1">
        <f>IF($O561="include",IF(AL561&gt;0,1+MAX(X562:X$2005),0),0)</f>
        <v>0</v>
      </c>
      <c r="Y561" s="22" t="str">
        <f t="shared" si="143"/>
        <v xml:space="preserve">1 - </v>
      </c>
      <c r="AA561" s="42"/>
      <c r="AB561" s="43"/>
      <c r="AC561" s="43"/>
      <c r="AD561" s="44"/>
      <c r="AE561" s="11">
        <f t="shared" si="144"/>
        <v>0</v>
      </c>
      <c r="AF561" s="41"/>
      <c r="AG561" s="41"/>
      <c r="AH561" s="41"/>
      <c r="AI561" s="41"/>
      <c r="AJ561" s="41"/>
      <c r="AK561" s="41"/>
      <c r="AL561" s="41"/>
      <c r="BA561" s="1">
        <f t="shared" si="145"/>
        <v>0</v>
      </c>
      <c r="BB561" s="1">
        <f t="shared" si="146"/>
        <v>0</v>
      </c>
      <c r="BC561" s="1" t="str">
        <f t="shared" si="147"/>
        <v>No</v>
      </c>
      <c r="BD561" s="1">
        <f t="shared" si="148"/>
        <v>0</v>
      </c>
      <c r="BE561" s="1">
        <f t="shared" si="149"/>
        <v>0</v>
      </c>
      <c r="BF561" s="1">
        <f t="shared" si="150"/>
        <v>0</v>
      </c>
      <c r="BG561" s="1">
        <v>557</v>
      </c>
      <c r="BH561" s="1" t="e">
        <f t="shared" si="151"/>
        <v>#N/A</v>
      </c>
      <c r="BI561" s="1">
        <f t="shared" si="153"/>
        <v>2</v>
      </c>
      <c r="BJ561" s="1" t="e">
        <f t="shared" si="152"/>
        <v>#N/A</v>
      </c>
    </row>
    <row r="562" spans="1:62" x14ac:dyDescent="0.25">
      <c r="A562" s="1">
        <f t="shared" si="139"/>
        <v>1</v>
      </c>
      <c r="B562" s="1">
        <f>IF(YEAR(AD562)=$B$3,YEAR('Apartment Expenses'!AD562)&amp;" - "&amp;'Apartment Expenses'!AC562,0)</f>
        <v>0</v>
      </c>
      <c r="C562" s="1">
        <f t="shared" si="140"/>
        <v>0</v>
      </c>
      <c r="E562" s="1">
        <v>558</v>
      </c>
      <c r="F562" s="1">
        <f t="shared" si="141"/>
        <v>1</v>
      </c>
      <c r="G562" s="1">
        <f t="shared" si="137"/>
        <v>0</v>
      </c>
      <c r="H562" s="1">
        <f t="shared" si="138"/>
        <v>0</v>
      </c>
      <c r="J562" s="1" t="str">
        <f t="shared" si="142"/>
        <v>1900</v>
      </c>
      <c r="M562" s="1">
        <f>HLOOKUP('Expense History'!$AD$3,$P$4:$X$2004,ROW('Apartment Expenses'!L562)-3,0)</f>
        <v>0</v>
      </c>
      <c r="N562" s="1">
        <f>IF('Expense History'!$AD$3=Data!$G$4,'Apartment Expenses'!AE562,HLOOKUP('Expense History'!$AD$3,'Apartment Expenses'!$AE$4:$AL$2004,(ROW('Apartment Expenses'!M562)-3)))</f>
        <v>0</v>
      </c>
      <c r="O562" s="1" t="str">
        <f>IF($O$2="ALL",IF(VLOOKUP(AA562,'Expense History'!$AA$6:$AB$36,2,0)="x","include",0),IF(AND(VLOOKUP(AA562,'Expense History'!$AA$6:$AB$36,2,0)="x",AC562=$O$2),"include",0))</f>
        <v>include</v>
      </c>
      <c r="P562" s="1">
        <f>IF(O562="include",IF(AE562&gt;0,1+MAX(P563:P$2005),0),0)</f>
        <v>0</v>
      </c>
      <c r="Q562" s="1">
        <f>IF(AND(ISBLANK(AA561),AE561=0),0,(IF(MAX(Q563:Q$2005)&gt;0,0,ROW(R562))))</f>
        <v>0</v>
      </c>
      <c r="R562" s="1">
        <f>IF($O562="include",IF(AF562&gt;0,1+MAX(R563:R$2005),0),0)</f>
        <v>0</v>
      </c>
      <c r="S562" s="1">
        <f>IF($O562="include",IF(AG562&gt;0,1+MAX(S563:S$2005),0),0)</f>
        <v>0</v>
      </c>
      <c r="T562" s="1">
        <f>IF($O562="include",IF(AH562&gt;0,1+MAX(T563:T$2005),0),0)</f>
        <v>0</v>
      </c>
      <c r="U562" s="1">
        <f>IF($O562="include",IF(AI562&gt;0,1+MAX(U563:U$2005),0),0)</f>
        <v>0</v>
      </c>
      <c r="V562" s="1">
        <f>IF($O562="include",IF(AJ562&gt;0,1+MAX(V563:V$2005),0),0)</f>
        <v>0</v>
      </c>
      <c r="W562" s="1">
        <f>IF($O562="include",IF(AK562&gt;0,1+MAX(W563:W$2005),0),0)</f>
        <v>0</v>
      </c>
      <c r="X562" s="1">
        <f>IF($O562="include",IF(AL562&gt;0,1+MAX(X563:X$2005),0),0)</f>
        <v>0</v>
      </c>
      <c r="Y562" s="22" t="str">
        <f t="shared" si="143"/>
        <v xml:space="preserve">1 - </v>
      </c>
      <c r="AA562" s="42"/>
      <c r="AB562" s="43"/>
      <c r="AC562" s="43"/>
      <c r="AD562" s="44"/>
      <c r="AE562" s="11">
        <f t="shared" si="144"/>
        <v>0</v>
      </c>
      <c r="AF562" s="41"/>
      <c r="AG562" s="41"/>
      <c r="AH562" s="41"/>
      <c r="AI562" s="41"/>
      <c r="AJ562" s="41"/>
      <c r="AK562" s="41"/>
      <c r="AL562" s="41"/>
      <c r="BA562" s="1">
        <f t="shared" si="145"/>
        <v>0</v>
      </c>
      <c r="BB562" s="1">
        <f t="shared" si="146"/>
        <v>0</v>
      </c>
      <c r="BC562" s="1" t="str">
        <f t="shared" si="147"/>
        <v>No</v>
      </c>
      <c r="BD562" s="1">
        <f t="shared" si="148"/>
        <v>0</v>
      </c>
      <c r="BE562" s="1">
        <f t="shared" si="149"/>
        <v>0</v>
      </c>
      <c r="BF562" s="1">
        <f t="shared" si="150"/>
        <v>0</v>
      </c>
      <c r="BG562" s="1">
        <v>558</v>
      </c>
      <c r="BH562" s="1" t="e">
        <f t="shared" si="151"/>
        <v>#N/A</v>
      </c>
      <c r="BI562" s="1">
        <f t="shared" si="153"/>
        <v>2</v>
      </c>
      <c r="BJ562" s="1" t="e">
        <f t="shared" si="152"/>
        <v>#N/A</v>
      </c>
    </row>
    <row r="563" spans="1:62" x14ac:dyDescent="0.25">
      <c r="A563" s="1">
        <f t="shared" si="139"/>
        <v>1</v>
      </c>
      <c r="B563" s="1">
        <f>IF(YEAR(AD563)=$B$3,YEAR('Apartment Expenses'!AD563)&amp;" - "&amp;'Apartment Expenses'!AC563,0)</f>
        <v>0</v>
      </c>
      <c r="C563" s="1">
        <f t="shared" si="140"/>
        <v>0</v>
      </c>
      <c r="E563" s="1">
        <v>559</v>
      </c>
      <c r="F563" s="1">
        <f t="shared" si="141"/>
        <v>1</v>
      </c>
      <c r="G563" s="1">
        <f t="shared" si="137"/>
        <v>0</v>
      </c>
      <c r="H563" s="1">
        <f t="shared" si="138"/>
        <v>0</v>
      </c>
      <c r="J563" s="1" t="str">
        <f t="shared" si="142"/>
        <v>1900</v>
      </c>
      <c r="M563" s="1">
        <f>HLOOKUP('Expense History'!$AD$3,$P$4:$X$2004,ROW('Apartment Expenses'!L563)-3,0)</f>
        <v>0</v>
      </c>
      <c r="N563" s="1">
        <f>IF('Expense History'!$AD$3=Data!$G$4,'Apartment Expenses'!AE563,HLOOKUP('Expense History'!$AD$3,'Apartment Expenses'!$AE$4:$AL$2004,(ROW('Apartment Expenses'!M563)-3)))</f>
        <v>0</v>
      </c>
      <c r="O563" s="1" t="str">
        <f>IF($O$2="ALL",IF(VLOOKUP(AA563,'Expense History'!$AA$6:$AB$36,2,0)="x","include",0),IF(AND(VLOOKUP(AA563,'Expense History'!$AA$6:$AB$36,2,0)="x",AC563=$O$2),"include",0))</f>
        <v>include</v>
      </c>
      <c r="P563" s="1">
        <f>IF(O563="include",IF(AE563&gt;0,1+MAX(P564:P$2005),0),0)</f>
        <v>0</v>
      </c>
      <c r="Q563" s="1">
        <f>IF(AND(ISBLANK(AA562),AE562=0),0,(IF(MAX(Q564:Q$2005)&gt;0,0,ROW(R563))))</f>
        <v>0</v>
      </c>
      <c r="R563" s="1">
        <f>IF($O563="include",IF(AF563&gt;0,1+MAX(R564:R$2005),0),0)</f>
        <v>0</v>
      </c>
      <c r="S563" s="1">
        <f>IF($O563="include",IF(AG563&gt;0,1+MAX(S564:S$2005),0),0)</f>
        <v>0</v>
      </c>
      <c r="T563" s="1">
        <f>IF($O563="include",IF(AH563&gt;0,1+MAX(T564:T$2005),0),0)</f>
        <v>0</v>
      </c>
      <c r="U563" s="1">
        <f>IF($O563="include",IF(AI563&gt;0,1+MAX(U564:U$2005),0),0)</f>
        <v>0</v>
      </c>
      <c r="V563" s="1">
        <f>IF($O563="include",IF(AJ563&gt;0,1+MAX(V564:V$2005),0),0)</f>
        <v>0</v>
      </c>
      <c r="W563" s="1">
        <f>IF($O563="include",IF(AK563&gt;0,1+MAX(W564:W$2005),0),0)</f>
        <v>0</v>
      </c>
      <c r="X563" s="1">
        <f>IF($O563="include",IF(AL563&gt;0,1+MAX(X564:X$2005),0),0)</f>
        <v>0</v>
      </c>
      <c r="Y563" s="22" t="str">
        <f t="shared" si="143"/>
        <v xml:space="preserve">1 - </v>
      </c>
      <c r="AA563" s="42"/>
      <c r="AB563" s="43"/>
      <c r="AC563" s="43"/>
      <c r="AD563" s="44"/>
      <c r="AE563" s="11">
        <f t="shared" si="144"/>
        <v>0</v>
      </c>
      <c r="AF563" s="41"/>
      <c r="AG563" s="41"/>
      <c r="AH563" s="41"/>
      <c r="AI563" s="41"/>
      <c r="AJ563" s="41"/>
      <c r="AK563" s="41"/>
      <c r="AL563" s="41"/>
      <c r="BA563" s="1">
        <f t="shared" si="145"/>
        <v>0</v>
      </c>
      <c r="BB563" s="1">
        <f t="shared" si="146"/>
        <v>0</v>
      </c>
      <c r="BC563" s="1" t="str">
        <f t="shared" si="147"/>
        <v>No</v>
      </c>
      <c r="BD563" s="1">
        <f t="shared" si="148"/>
        <v>0</v>
      </c>
      <c r="BE563" s="1">
        <f t="shared" si="149"/>
        <v>0</v>
      </c>
      <c r="BF563" s="1">
        <f t="shared" si="150"/>
        <v>0</v>
      </c>
      <c r="BG563" s="1">
        <v>559</v>
      </c>
      <c r="BH563" s="1" t="e">
        <f t="shared" si="151"/>
        <v>#N/A</v>
      </c>
      <c r="BI563" s="1">
        <f t="shared" si="153"/>
        <v>2</v>
      </c>
      <c r="BJ563" s="1" t="e">
        <f t="shared" si="152"/>
        <v>#N/A</v>
      </c>
    </row>
    <row r="564" spans="1:62" x14ac:dyDescent="0.25">
      <c r="A564" s="1">
        <f t="shared" si="139"/>
        <v>1</v>
      </c>
      <c r="B564" s="1">
        <f>IF(YEAR(AD564)=$B$3,YEAR('Apartment Expenses'!AD564)&amp;" - "&amp;'Apartment Expenses'!AC564,0)</f>
        <v>0</v>
      </c>
      <c r="C564" s="1">
        <f t="shared" si="140"/>
        <v>0</v>
      </c>
      <c r="E564" s="1">
        <v>560</v>
      </c>
      <c r="F564" s="1">
        <f t="shared" si="141"/>
        <v>1</v>
      </c>
      <c r="G564" s="1">
        <f t="shared" si="137"/>
        <v>0</v>
      </c>
      <c r="H564" s="1">
        <f t="shared" si="138"/>
        <v>0</v>
      </c>
      <c r="J564" s="1" t="str">
        <f t="shared" si="142"/>
        <v>1900</v>
      </c>
      <c r="M564" s="1">
        <f>HLOOKUP('Expense History'!$AD$3,$P$4:$X$2004,ROW('Apartment Expenses'!L564)-3,0)</f>
        <v>0</v>
      </c>
      <c r="N564" s="1">
        <f>IF('Expense History'!$AD$3=Data!$G$4,'Apartment Expenses'!AE564,HLOOKUP('Expense History'!$AD$3,'Apartment Expenses'!$AE$4:$AL$2004,(ROW('Apartment Expenses'!M564)-3)))</f>
        <v>0</v>
      </c>
      <c r="O564" s="1" t="str">
        <f>IF($O$2="ALL",IF(VLOOKUP(AA564,'Expense History'!$AA$6:$AB$36,2,0)="x","include",0),IF(AND(VLOOKUP(AA564,'Expense History'!$AA$6:$AB$36,2,0)="x",AC564=$O$2),"include",0))</f>
        <v>include</v>
      </c>
      <c r="P564" s="1">
        <f>IF(O564="include",IF(AE564&gt;0,1+MAX(P565:P$2005),0),0)</f>
        <v>0</v>
      </c>
      <c r="Q564" s="1">
        <f>IF(AND(ISBLANK(AA563),AE563=0),0,(IF(MAX(Q565:Q$2005)&gt;0,0,ROW(R564))))</f>
        <v>0</v>
      </c>
      <c r="R564" s="1">
        <f>IF($O564="include",IF(AF564&gt;0,1+MAX(R565:R$2005),0),0)</f>
        <v>0</v>
      </c>
      <c r="S564" s="1">
        <f>IF($O564="include",IF(AG564&gt;0,1+MAX(S565:S$2005),0),0)</f>
        <v>0</v>
      </c>
      <c r="T564" s="1">
        <f>IF($O564="include",IF(AH564&gt;0,1+MAX(T565:T$2005),0),0)</f>
        <v>0</v>
      </c>
      <c r="U564" s="1">
        <f>IF($O564="include",IF(AI564&gt;0,1+MAX(U565:U$2005),0),0)</f>
        <v>0</v>
      </c>
      <c r="V564" s="1">
        <f>IF($O564="include",IF(AJ564&gt;0,1+MAX(V565:V$2005),0),0)</f>
        <v>0</v>
      </c>
      <c r="W564" s="1">
        <f>IF($O564="include",IF(AK564&gt;0,1+MAX(W565:W$2005),0),0)</f>
        <v>0</v>
      </c>
      <c r="X564" s="1">
        <f>IF($O564="include",IF(AL564&gt;0,1+MAX(X565:X$2005),0),0)</f>
        <v>0</v>
      </c>
      <c r="Y564" s="22" t="str">
        <f t="shared" si="143"/>
        <v xml:space="preserve">1 - </v>
      </c>
      <c r="AA564" s="42"/>
      <c r="AB564" s="43"/>
      <c r="AC564" s="43"/>
      <c r="AD564" s="44"/>
      <c r="AE564" s="11">
        <f t="shared" si="144"/>
        <v>0</v>
      </c>
      <c r="AF564" s="41"/>
      <c r="AG564" s="41"/>
      <c r="AH564" s="41"/>
      <c r="AI564" s="41"/>
      <c r="AJ564" s="41"/>
      <c r="AK564" s="41"/>
      <c r="AL564" s="41"/>
      <c r="BA564" s="1">
        <f t="shared" si="145"/>
        <v>0</v>
      </c>
      <c r="BB564" s="1">
        <f t="shared" si="146"/>
        <v>0</v>
      </c>
      <c r="BC564" s="1" t="str">
        <f t="shared" si="147"/>
        <v>No</v>
      </c>
      <c r="BD564" s="1">
        <f t="shared" si="148"/>
        <v>0</v>
      </c>
      <c r="BE564" s="1">
        <f t="shared" si="149"/>
        <v>0</v>
      </c>
      <c r="BF564" s="1">
        <f t="shared" si="150"/>
        <v>0</v>
      </c>
      <c r="BG564" s="1">
        <v>560</v>
      </c>
      <c r="BH564" s="1" t="e">
        <f t="shared" si="151"/>
        <v>#N/A</v>
      </c>
      <c r="BI564" s="1">
        <f t="shared" si="153"/>
        <v>2</v>
      </c>
      <c r="BJ564" s="1" t="e">
        <f t="shared" si="152"/>
        <v>#N/A</v>
      </c>
    </row>
    <row r="565" spans="1:62" x14ac:dyDescent="0.25">
      <c r="A565" s="1">
        <f t="shared" si="139"/>
        <v>1</v>
      </c>
      <c r="B565" s="1">
        <f>IF(YEAR(AD565)=$B$3,YEAR('Apartment Expenses'!AD565)&amp;" - "&amp;'Apartment Expenses'!AC565,0)</f>
        <v>0</v>
      </c>
      <c r="C565" s="1">
        <f t="shared" si="140"/>
        <v>0</v>
      </c>
      <c r="E565" s="1">
        <v>561</v>
      </c>
      <c r="F565" s="1">
        <f t="shared" si="141"/>
        <v>1</v>
      </c>
      <c r="G565" s="1">
        <f t="shared" si="137"/>
        <v>0</v>
      </c>
      <c r="H565" s="1">
        <f t="shared" si="138"/>
        <v>0</v>
      </c>
      <c r="J565" s="1" t="str">
        <f t="shared" si="142"/>
        <v>1900</v>
      </c>
      <c r="M565" s="1">
        <f>HLOOKUP('Expense History'!$AD$3,$P$4:$X$2004,ROW('Apartment Expenses'!L565)-3,0)</f>
        <v>0</v>
      </c>
      <c r="N565" s="1">
        <f>IF('Expense History'!$AD$3=Data!$G$4,'Apartment Expenses'!AE565,HLOOKUP('Expense History'!$AD$3,'Apartment Expenses'!$AE$4:$AL$2004,(ROW('Apartment Expenses'!M565)-3)))</f>
        <v>0</v>
      </c>
      <c r="O565" s="1" t="str">
        <f>IF($O$2="ALL",IF(VLOOKUP(AA565,'Expense History'!$AA$6:$AB$36,2,0)="x","include",0),IF(AND(VLOOKUP(AA565,'Expense History'!$AA$6:$AB$36,2,0)="x",AC565=$O$2),"include",0))</f>
        <v>include</v>
      </c>
      <c r="P565" s="1">
        <f>IF(O565="include",IF(AE565&gt;0,1+MAX(P566:P$2005),0),0)</f>
        <v>0</v>
      </c>
      <c r="Q565" s="1">
        <f>IF(AND(ISBLANK(AA564),AE564=0),0,(IF(MAX(Q566:Q$2005)&gt;0,0,ROW(R565))))</f>
        <v>0</v>
      </c>
      <c r="R565" s="1">
        <f>IF($O565="include",IF(AF565&gt;0,1+MAX(R566:R$2005),0),0)</f>
        <v>0</v>
      </c>
      <c r="S565" s="1">
        <f>IF($O565="include",IF(AG565&gt;0,1+MAX(S566:S$2005),0),0)</f>
        <v>0</v>
      </c>
      <c r="T565" s="1">
        <f>IF($O565="include",IF(AH565&gt;0,1+MAX(T566:T$2005),0),0)</f>
        <v>0</v>
      </c>
      <c r="U565" s="1">
        <f>IF($O565="include",IF(AI565&gt;0,1+MAX(U566:U$2005),0),0)</f>
        <v>0</v>
      </c>
      <c r="V565" s="1">
        <f>IF($O565="include",IF(AJ565&gt;0,1+MAX(V566:V$2005),0),0)</f>
        <v>0</v>
      </c>
      <c r="W565" s="1">
        <f>IF($O565="include",IF(AK565&gt;0,1+MAX(W566:W$2005),0),0)</f>
        <v>0</v>
      </c>
      <c r="X565" s="1">
        <f>IF($O565="include",IF(AL565&gt;0,1+MAX(X566:X$2005),0),0)</f>
        <v>0</v>
      </c>
      <c r="Y565" s="22" t="str">
        <f t="shared" si="143"/>
        <v xml:space="preserve">1 - </v>
      </c>
      <c r="AA565" s="42"/>
      <c r="AB565" s="43"/>
      <c r="AC565" s="43"/>
      <c r="AD565" s="44"/>
      <c r="AE565" s="11">
        <f t="shared" si="144"/>
        <v>0</v>
      </c>
      <c r="AF565" s="41"/>
      <c r="AG565" s="41"/>
      <c r="AH565" s="41"/>
      <c r="AI565" s="41"/>
      <c r="AJ565" s="41"/>
      <c r="AK565" s="41"/>
      <c r="AL565" s="41"/>
      <c r="BA565" s="1">
        <f t="shared" si="145"/>
        <v>0</v>
      </c>
      <c r="BB565" s="1">
        <f t="shared" si="146"/>
        <v>0</v>
      </c>
      <c r="BC565" s="1" t="str">
        <f t="shared" si="147"/>
        <v>No</v>
      </c>
      <c r="BD565" s="1">
        <f t="shared" si="148"/>
        <v>0</v>
      </c>
      <c r="BE565" s="1">
        <f t="shared" si="149"/>
        <v>0</v>
      </c>
      <c r="BF565" s="1">
        <f t="shared" si="150"/>
        <v>0</v>
      </c>
      <c r="BG565" s="1">
        <v>561</v>
      </c>
      <c r="BH565" s="1" t="e">
        <f t="shared" si="151"/>
        <v>#N/A</v>
      </c>
      <c r="BI565" s="1">
        <f t="shared" si="153"/>
        <v>2</v>
      </c>
      <c r="BJ565" s="1" t="e">
        <f t="shared" si="152"/>
        <v>#N/A</v>
      </c>
    </row>
    <row r="566" spans="1:62" x14ac:dyDescent="0.25">
      <c r="A566" s="1">
        <f t="shared" si="139"/>
        <v>1</v>
      </c>
      <c r="B566" s="1">
        <f>IF(YEAR(AD566)=$B$3,YEAR('Apartment Expenses'!AD566)&amp;" - "&amp;'Apartment Expenses'!AC566,0)</f>
        <v>0</v>
      </c>
      <c r="C566" s="1">
        <f t="shared" si="140"/>
        <v>0</v>
      </c>
      <c r="E566" s="1">
        <v>562</v>
      </c>
      <c r="F566" s="1">
        <f t="shared" si="141"/>
        <v>1</v>
      </c>
      <c r="G566" s="1">
        <f t="shared" si="137"/>
        <v>0</v>
      </c>
      <c r="H566" s="1">
        <f t="shared" si="138"/>
        <v>0</v>
      </c>
      <c r="J566" s="1" t="str">
        <f t="shared" si="142"/>
        <v>1900</v>
      </c>
      <c r="M566" s="1">
        <f>HLOOKUP('Expense History'!$AD$3,$P$4:$X$2004,ROW('Apartment Expenses'!L566)-3,0)</f>
        <v>0</v>
      </c>
      <c r="N566" s="1">
        <f>IF('Expense History'!$AD$3=Data!$G$4,'Apartment Expenses'!AE566,HLOOKUP('Expense History'!$AD$3,'Apartment Expenses'!$AE$4:$AL$2004,(ROW('Apartment Expenses'!M566)-3)))</f>
        <v>0</v>
      </c>
      <c r="O566" s="1" t="str">
        <f>IF($O$2="ALL",IF(VLOOKUP(AA566,'Expense History'!$AA$6:$AB$36,2,0)="x","include",0),IF(AND(VLOOKUP(AA566,'Expense History'!$AA$6:$AB$36,2,0)="x",AC566=$O$2),"include",0))</f>
        <v>include</v>
      </c>
      <c r="P566" s="1">
        <f>IF(O566="include",IF(AE566&gt;0,1+MAX(P567:P$2005),0),0)</f>
        <v>0</v>
      </c>
      <c r="Q566" s="1">
        <f>IF(AND(ISBLANK(AA565),AE565=0),0,(IF(MAX(Q567:Q$2005)&gt;0,0,ROW(R566))))</f>
        <v>0</v>
      </c>
      <c r="R566" s="1">
        <f>IF($O566="include",IF(AF566&gt;0,1+MAX(R567:R$2005),0),0)</f>
        <v>0</v>
      </c>
      <c r="S566" s="1">
        <f>IF($O566="include",IF(AG566&gt;0,1+MAX(S567:S$2005),0),0)</f>
        <v>0</v>
      </c>
      <c r="T566" s="1">
        <f>IF($O566="include",IF(AH566&gt;0,1+MAX(T567:T$2005),0),0)</f>
        <v>0</v>
      </c>
      <c r="U566" s="1">
        <f>IF($O566="include",IF(AI566&gt;0,1+MAX(U567:U$2005),0),0)</f>
        <v>0</v>
      </c>
      <c r="V566" s="1">
        <f>IF($O566="include",IF(AJ566&gt;0,1+MAX(V567:V$2005),0),0)</f>
        <v>0</v>
      </c>
      <c r="W566" s="1">
        <f>IF($O566="include",IF(AK566&gt;0,1+MAX(W567:W$2005),0),0)</f>
        <v>0</v>
      </c>
      <c r="X566" s="1">
        <f>IF($O566="include",IF(AL566&gt;0,1+MAX(X567:X$2005),0),0)</f>
        <v>0</v>
      </c>
      <c r="Y566" s="22" t="str">
        <f t="shared" si="143"/>
        <v xml:space="preserve">1 - </v>
      </c>
      <c r="AA566" s="42"/>
      <c r="AB566" s="43"/>
      <c r="AC566" s="43"/>
      <c r="AD566" s="44"/>
      <c r="AE566" s="11">
        <f t="shared" si="144"/>
        <v>0</v>
      </c>
      <c r="AF566" s="41"/>
      <c r="AG566" s="41"/>
      <c r="AH566" s="41"/>
      <c r="AI566" s="41"/>
      <c r="AJ566" s="41"/>
      <c r="AK566" s="41"/>
      <c r="AL566" s="41"/>
      <c r="BA566" s="1">
        <f t="shared" si="145"/>
        <v>0</v>
      </c>
      <c r="BB566" s="1">
        <f t="shared" si="146"/>
        <v>0</v>
      </c>
      <c r="BC566" s="1" t="str">
        <f t="shared" si="147"/>
        <v>No</v>
      </c>
      <c r="BD566" s="1">
        <f t="shared" si="148"/>
        <v>0</v>
      </c>
      <c r="BE566" s="1">
        <f t="shared" si="149"/>
        <v>0</v>
      </c>
      <c r="BF566" s="1">
        <f t="shared" si="150"/>
        <v>0</v>
      </c>
      <c r="BG566" s="1">
        <v>562</v>
      </c>
      <c r="BH566" s="1" t="e">
        <f t="shared" si="151"/>
        <v>#N/A</v>
      </c>
      <c r="BI566" s="1">
        <f t="shared" si="153"/>
        <v>2</v>
      </c>
      <c r="BJ566" s="1" t="e">
        <f t="shared" si="152"/>
        <v>#N/A</v>
      </c>
    </row>
    <row r="567" spans="1:62" x14ac:dyDescent="0.25">
      <c r="A567" s="1">
        <f t="shared" si="139"/>
        <v>1</v>
      </c>
      <c r="B567" s="1">
        <f>IF(YEAR(AD567)=$B$3,YEAR('Apartment Expenses'!AD567)&amp;" - "&amp;'Apartment Expenses'!AC567,0)</f>
        <v>0</v>
      </c>
      <c r="C567" s="1">
        <f t="shared" si="140"/>
        <v>0</v>
      </c>
      <c r="E567" s="1">
        <v>563</v>
      </c>
      <c r="F567" s="1">
        <f t="shared" si="141"/>
        <v>1</v>
      </c>
      <c r="G567" s="1">
        <f t="shared" si="137"/>
        <v>0</v>
      </c>
      <c r="H567" s="1">
        <f t="shared" si="138"/>
        <v>0</v>
      </c>
      <c r="J567" s="1" t="str">
        <f t="shared" si="142"/>
        <v>1900</v>
      </c>
      <c r="M567" s="1">
        <f>HLOOKUP('Expense History'!$AD$3,$P$4:$X$2004,ROW('Apartment Expenses'!L567)-3,0)</f>
        <v>0</v>
      </c>
      <c r="N567" s="1">
        <f>IF('Expense History'!$AD$3=Data!$G$4,'Apartment Expenses'!AE567,HLOOKUP('Expense History'!$AD$3,'Apartment Expenses'!$AE$4:$AL$2004,(ROW('Apartment Expenses'!M567)-3)))</f>
        <v>0</v>
      </c>
      <c r="O567" s="1" t="str">
        <f>IF($O$2="ALL",IF(VLOOKUP(AA567,'Expense History'!$AA$6:$AB$36,2,0)="x","include",0),IF(AND(VLOOKUP(AA567,'Expense History'!$AA$6:$AB$36,2,0)="x",AC567=$O$2),"include",0))</f>
        <v>include</v>
      </c>
      <c r="P567" s="1">
        <f>IF(O567="include",IF(AE567&gt;0,1+MAX(P568:P$2005),0),0)</f>
        <v>0</v>
      </c>
      <c r="Q567" s="1">
        <f>IF(AND(ISBLANK(AA566),AE566=0),0,(IF(MAX(Q568:Q$2005)&gt;0,0,ROW(R567))))</f>
        <v>0</v>
      </c>
      <c r="R567" s="1">
        <f>IF($O567="include",IF(AF567&gt;0,1+MAX(R568:R$2005),0),0)</f>
        <v>0</v>
      </c>
      <c r="S567" s="1">
        <f>IF($O567="include",IF(AG567&gt;0,1+MAX(S568:S$2005),0),0)</f>
        <v>0</v>
      </c>
      <c r="T567" s="1">
        <f>IF($O567="include",IF(AH567&gt;0,1+MAX(T568:T$2005),0),0)</f>
        <v>0</v>
      </c>
      <c r="U567" s="1">
        <f>IF($O567="include",IF(AI567&gt;0,1+MAX(U568:U$2005),0),0)</f>
        <v>0</v>
      </c>
      <c r="V567" s="1">
        <f>IF($O567="include",IF(AJ567&gt;0,1+MAX(V568:V$2005),0),0)</f>
        <v>0</v>
      </c>
      <c r="W567" s="1">
        <f>IF($O567="include",IF(AK567&gt;0,1+MAX(W568:W$2005),0),0)</f>
        <v>0</v>
      </c>
      <c r="X567" s="1">
        <f>IF($O567="include",IF(AL567&gt;0,1+MAX(X568:X$2005),0),0)</f>
        <v>0</v>
      </c>
      <c r="Y567" s="22" t="str">
        <f t="shared" si="143"/>
        <v xml:space="preserve">1 - </v>
      </c>
      <c r="AA567" s="42"/>
      <c r="AB567" s="43"/>
      <c r="AC567" s="43"/>
      <c r="AD567" s="44"/>
      <c r="AE567" s="11">
        <f t="shared" si="144"/>
        <v>0</v>
      </c>
      <c r="AF567" s="41"/>
      <c r="AG567" s="41"/>
      <c r="AH567" s="41"/>
      <c r="AI567" s="41"/>
      <c r="AJ567" s="41"/>
      <c r="AK567" s="41"/>
      <c r="AL567" s="41"/>
      <c r="BA567" s="1">
        <f t="shared" si="145"/>
        <v>0</v>
      </c>
      <c r="BB567" s="1">
        <f t="shared" si="146"/>
        <v>0</v>
      </c>
      <c r="BC567" s="1" t="str">
        <f t="shared" si="147"/>
        <v>No</v>
      </c>
      <c r="BD567" s="1">
        <f t="shared" si="148"/>
        <v>0</v>
      </c>
      <c r="BE567" s="1">
        <f t="shared" si="149"/>
        <v>0</v>
      </c>
      <c r="BF567" s="1">
        <f t="shared" si="150"/>
        <v>0</v>
      </c>
      <c r="BG567" s="1">
        <v>563</v>
      </c>
      <c r="BH567" s="1" t="e">
        <f t="shared" si="151"/>
        <v>#N/A</v>
      </c>
      <c r="BI567" s="1">
        <f t="shared" si="153"/>
        <v>2</v>
      </c>
      <c r="BJ567" s="1" t="e">
        <f t="shared" si="152"/>
        <v>#N/A</v>
      </c>
    </row>
    <row r="568" spans="1:62" x14ac:dyDescent="0.25">
      <c r="A568" s="1">
        <f t="shared" si="139"/>
        <v>1</v>
      </c>
      <c r="B568" s="1">
        <f>IF(YEAR(AD568)=$B$3,YEAR('Apartment Expenses'!AD568)&amp;" - "&amp;'Apartment Expenses'!AC568,0)</f>
        <v>0</v>
      </c>
      <c r="C568" s="1">
        <f t="shared" si="140"/>
        <v>0</v>
      </c>
      <c r="E568" s="1">
        <v>564</v>
      </c>
      <c r="F568" s="1">
        <f t="shared" si="141"/>
        <v>1</v>
      </c>
      <c r="G568" s="1">
        <f t="shared" si="137"/>
        <v>0</v>
      </c>
      <c r="H568" s="1">
        <f t="shared" si="138"/>
        <v>0</v>
      </c>
      <c r="J568" s="1" t="str">
        <f t="shared" si="142"/>
        <v>1900</v>
      </c>
      <c r="M568" s="1">
        <f>HLOOKUP('Expense History'!$AD$3,$P$4:$X$2004,ROW('Apartment Expenses'!L568)-3,0)</f>
        <v>0</v>
      </c>
      <c r="N568" s="1">
        <f>IF('Expense History'!$AD$3=Data!$G$4,'Apartment Expenses'!AE568,HLOOKUP('Expense History'!$AD$3,'Apartment Expenses'!$AE$4:$AL$2004,(ROW('Apartment Expenses'!M568)-3)))</f>
        <v>0</v>
      </c>
      <c r="O568" s="1" t="str">
        <f>IF($O$2="ALL",IF(VLOOKUP(AA568,'Expense History'!$AA$6:$AB$36,2,0)="x","include",0),IF(AND(VLOOKUP(AA568,'Expense History'!$AA$6:$AB$36,2,0)="x",AC568=$O$2),"include",0))</f>
        <v>include</v>
      </c>
      <c r="P568" s="1">
        <f>IF(O568="include",IF(AE568&gt;0,1+MAX(P569:P$2005),0),0)</f>
        <v>0</v>
      </c>
      <c r="Q568" s="1">
        <f>IF(AND(ISBLANK(AA567),AE567=0),0,(IF(MAX(Q569:Q$2005)&gt;0,0,ROW(R568))))</f>
        <v>0</v>
      </c>
      <c r="R568" s="1">
        <f>IF($O568="include",IF(AF568&gt;0,1+MAX(R569:R$2005),0),0)</f>
        <v>0</v>
      </c>
      <c r="S568" s="1">
        <f>IF($O568="include",IF(AG568&gt;0,1+MAX(S569:S$2005),0),0)</f>
        <v>0</v>
      </c>
      <c r="T568" s="1">
        <f>IF($O568="include",IF(AH568&gt;0,1+MAX(T569:T$2005),0),0)</f>
        <v>0</v>
      </c>
      <c r="U568" s="1">
        <f>IF($O568="include",IF(AI568&gt;0,1+MAX(U569:U$2005),0),0)</f>
        <v>0</v>
      </c>
      <c r="V568" s="1">
        <f>IF($O568="include",IF(AJ568&gt;0,1+MAX(V569:V$2005),0),0)</f>
        <v>0</v>
      </c>
      <c r="W568" s="1">
        <f>IF($O568="include",IF(AK568&gt;0,1+MAX(W569:W$2005),0),0)</f>
        <v>0</v>
      </c>
      <c r="X568" s="1">
        <f>IF($O568="include",IF(AL568&gt;0,1+MAX(X569:X$2005),0),0)</f>
        <v>0</v>
      </c>
      <c r="Y568" s="22" t="str">
        <f t="shared" si="143"/>
        <v xml:space="preserve">1 - </v>
      </c>
      <c r="AA568" s="42"/>
      <c r="AB568" s="43"/>
      <c r="AC568" s="43"/>
      <c r="AD568" s="44"/>
      <c r="AE568" s="11">
        <f t="shared" si="144"/>
        <v>0</v>
      </c>
      <c r="AF568" s="41"/>
      <c r="AG568" s="41"/>
      <c r="AH568" s="41"/>
      <c r="AI568" s="41"/>
      <c r="AJ568" s="41"/>
      <c r="AK568" s="41"/>
      <c r="AL568" s="41"/>
      <c r="BA568" s="1">
        <f t="shared" si="145"/>
        <v>0</v>
      </c>
      <c r="BB568" s="1">
        <f t="shared" si="146"/>
        <v>0</v>
      </c>
      <c r="BC568" s="1" t="str">
        <f t="shared" si="147"/>
        <v>No</v>
      </c>
      <c r="BD568" s="1">
        <f t="shared" si="148"/>
        <v>0</v>
      </c>
      <c r="BE568" s="1">
        <f t="shared" si="149"/>
        <v>0</v>
      </c>
      <c r="BF568" s="1">
        <f t="shared" si="150"/>
        <v>0</v>
      </c>
      <c r="BG568" s="1">
        <v>564</v>
      </c>
      <c r="BH568" s="1" t="e">
        <f t="shared" si="151"/>
        <v>#N/A</v>
      </c>
      <c r="BI568" s="1">
        <f t="shared" si="153"/>
        <v>2</v>
      </c>
      <c r="BJ568" s="1" t="e">
        <f t="shared" si="152"/>
        <v>#N/A</v>
      </c>
    </row>
    <row r="569" spans="1:62" x14ac:dyDescent="0.25">
      <c r="A569" s="1">
        <f t="shared" si="139"/>
        <v>1</v>
      </c>
      <c r="B569" s="1">
        <f>IF(YEAR(AD569)=$B$3,YEAR('Apartment Expenses'!AD569)&amp;" - "&amp;'Apartment Expenses'!AC569,0)</f>
        <v>0</v>
      </c>
      <c r="C569" s="1">
        <f t="shared" si="140"/>
        <v>0</v>
      </c>
      <c r="E569" s="1">
        <v>565</v>
      </c>
      <c r="F569" s="1">
        <f t="shared" si="141"/>
        <v>1</v>
      </c>
      <c r="G569" s="1">
        <f t="shared" si="137"/>
        <v>0</v>
      </c>
      <c r="H569" s="1">
        <f t="shared" si="138"/>
        <v>0</v>
      </c>
      <c r="J569" s="1" t="str">
        <f t="shared" si="142"/>
        <v>1900</v>
      </c>
      <c r="M569" s="1">
        <f>HLOOKUP('Expense History'!$AD$3,$P$4:$X$2004,ROW('Apartment Expenses'!L569)-3,0)</f>
        <v>0</v>
      </c>
      <c r="N569" s="1">
        <f>IF('Expense History'!$AD$3=Data!$G$4,'Apartment Expenses'!AE569,HLOOKUP('Expense History'!$AD$3,'Apartment Expenses'!$AE$4:$AL$2004,(ROW('Apartment Expenses'!M569)-3)))</f>
        <v>0</v>
      </c>
      <c r="O569" s="1" t="str">
        <f>IF($O$2="ALL",IF(VLOOKUP(AA569,'Expense History'!$AA$6:$AB$36,2,0)="x","include",0),IF(AND(VLOOKUP(AA569,'Expense History'!$AA$6:$AB$36,2,0)="x",AC569=$O$2),"include",0))</f>
        <v>include</v>
      </c>
      <c r="P569" s="1">
        <f>IF(O569="include",IF(AE569&gt;0,1+MAX(P570:P$2005),0),0)</f>
        <v>0</v>
      </c>
      <c r="Q569" s="1">
        <f>IF(AND(ISBLANK(AA568),AE568=0),0,(IF(MAX(Q570:Q$2005)&gt;0,0,ROW(R569))))</f>
        <v>0</v>
      </c>
      <c r="R569" s="1">
        <f>IF($O569="include",IF(AF569&gt;0,1+MAX(R570:R$2005),0),0)</f>
        <v>0</v>
      </c>
      <c r="S569" s="1">
        <f>IF($O569="include",IF(AG569&gt;0,1+MAX(S570:S$2005),0),0)</f>
        <v>0</v>
      </c>
      <c r="T569" s="1">
        <f>IF($O569="include",IF(AH569&gt;0,1+MAX(T570:T$2005),0),0)</f>
        <v>0</v>
      </c>
      <c r="U569" s="1">
        <f>IF($O569="include",IF(AI569&gt;0,1+MAX(U570:U$2005),0),0)</f>
        <v>0</v>
      </c>
      <c r="V569" s="1">
        <f>IF($O569="include",IF(AJ569&gt;0,1+MAX(V570:V$2005),0),0)</f>
        <v>0</v>
      </c>
      <c r="W569" s="1">
        <f>IF($O569="include",IF(AK569&gt;0,1+MAX(W570:W$2005),0),0)</f>
        <v>0</v>
      </c>
      <c r="X569" s="1">
        <f>IF($O569="include",IF(AL569&gt;0,1+MAX(X570:X$2005),0),0)</f>
        <v>0</v>
      </c>
      <c r="Y569" s="22" t="str">
        <f t="shared" si="143"/>
        <v xml:space="preserve">1 - </v>
      </c>
      <c r="AA569" s="42"/>
      <c r="AB569" s="43"/>
      <c r="AC569" s="43"/>
      <c r="AD569" s="44"/>
      <c r="AE569" s="11">
        <f t="shared" si="144"/>
        <v>0</v>
      </c>
      <c r="AF569" s="41"/>
      <c r="AG569" s="41"/>
      <c r="AH569" s="41"/>
      <c r="AI569" s="41"/>
      <c r="AJ569" s="41"/>
      <c r="AK569" s="41"/>
      <c r="AL569" s="41"/>
      <c r="BA569" s="1">
        <f t="shared" si="145"/>
        <v>0</v>
      </c>
      <c r="BB569" s="1">
        <f t="shared" si="146"/>
        <v>0</v>
      </c>
      <c r="BC569" s="1" t="str">
        <f t="shared" si="147"/>
        <v>No</v>
      </c>
      <c r="BD569" s="1">
        <f t="shared" si="148"/>
        <v>0</v>
      </c>
      <c r="BE569" s="1">
        <f t="shared" si="149"/>
        <v>0</v>
      </c>
      <c r="BF569" s="1">
        <f t="shared" si="150"/>
        <v>0</v>
      </c>
      <c r="BG569" s="1">
        <v>565</v>
      </c>
      <c r="BH569" s="1" t="e">
        <f t="shared" si="151"/>
        <v>#N/A</v>
      </c>
      <c r="BI569" s="1">
        <f t="shared" si="153"/>
        <v>2</v>
      </c>
      <c r="BJ569" s="1" t="e">
        <f t="shared" si="152"/>
        <v>#N/A</v>
      </c>
    </row>
    <row r="570" spans="1:62" x14ac:dyDescent="0.25">
      <c r="A570" s="1">
        <f t="shared" si="139"/>
        <v>1</v>
      </c>
      <c r="B570" s="1">
        <f>IF(YEAR(AD570)=$B$3,YEAR('Apartment Expenses'!AD570)&amp;" - "&amp;'Apartment Expenses'!AC570,0)</f>
        <v>0</v>
      </c>
      <c r="C570" s="1">
        <f t="shared" si="140"/>
        <v>0</v>
      </c>
      <c r="E570" s="1">
        <v>566</v>
      </c>
      <c r="F570" s="1">
        <f t="shared" si="141"/>
        <v>1</v>
      </c>
      <c r="G570" s="1">
        <f t="shared" si="137"/>
        <v>0</v>
      </c>
      <c r="H570" s="1">
        <f t="shared" si="138"/>
        <v>0</v>
      </c>
      <c r="J570" s="1" t="str">
        <f t="shared" si="142"/>
        <v>1900</v>
      </c>
      <c r="M570" s="1">
        <f>HLOOKUP('Expense History'!$AD$3,$P$4:$X$2004,ROW('Apartment Expenses'!L570)-3,0)</f>
        <v>0</v>
      </c>
      <c r="N570" s="1">
        <f>IF('Expense History'!$AD$3=Data!$G$4,'Apartment Expenses'!AE570,HLOOKUP('Expense History'!$AD$3,'Apartment Expenses'!$AE$4:$AL$2004,(ROW('Apartment Expenses'!M570)-3)))</f>
        <v>0</v>
      </c>
      <c r="O570" s="1" t="str">
        <f>IF($O$2="ALL",IF(VLOOKUP(AA570,'Expense History'!$AA$6:$AB$36,2,0)="x","include",0),IF(AND(VLOOKUP(AA570,'Expense History'!$AA$6:$AB$36,2,0)="x",AC570=$O$2),"include",0))</f>
        <v>include</v>
      </c>
      <c r="P570" s="1">
        <f>IF(O570="include",IF(AE570&gt;0,1+MAX(P571:P$2005),0),0)</f>
        <v>0</v>
      </c>
      <c r="Q570" s="1">
        <f>IF(AND(ISBLANK(AA569),AE569=0),0,(IF(MAX(Q571:Q$2005)&gt;0,0,ROW(R570))))</f>
        <v>0</v>
      </c>
      <c r="R570" s="1">
        <f>IF($O570="include",IF(AF570&gt;0,1+MAX(R571:R$2005),0),0)</f>
        <v>0</v>
      </c>
      <c r="S570" s="1">
        <f>IF($O570="include",IF(AG570&gt;0,1+MAX(S571:S$2005),0),0)</f>
        <v>0</v>
      </c>
      <c r="T570" s="1">
        <f>IF($O570="include",IF(AH570&gt;0,1+MAX(T571:T$2005),0),0)</f>
        <v>0</v>
      </c>
      <c r="U570" s="1">
        <f>IF($O570="include",IF(AI570&gt;0,1+MAX(U571:U$2005),0),0)</f>
        <v>0</v>
      </c>
      <c r="V570" s="1">
        <f>IF($O570="include",IF(AJ570&gt;0,1+MAX(V571:V$2005),0),0)</f>
        <v>0</v>
      </c>
      <c r="W570" s="1">
        <f>IF($O570="include",IF(AK570&gt;0,1+MAX(W571:W$2005),0),0)</f>
        <v>0</v>
      </c>
      <c r="X570" s="1">
        <f>IF($O570="include",IF(AL570&gt;0,1+MAX(X571:X$2005),0),0)</f>
        <v>0</v>
      </c>
      <c r="Y570" s="22" t="str">
        <f t="shared" si="143"/>
        <v xml:space="preserve">1 - </v>
      </c>
      <c r="AA570" s="42"/>
      <c r="AB570" s="43"/>
      <c r="AC570" s="43"/>
      <c r="AD570" s="44"/>
      <c r="AE570" s="11">
        <f t="shared" si="144"/>
        <v>0</v>
      </c>
      <c r="AF570" s="41"/>
      <c r="AG570" s="41"/>
      <c r="AH570" s="41"/>
      <c r="AI570" s="41"/>
      <c r="AJ570" s="41"/>
      <c r="AK570" s="41"/>
      <c r="AL570" s="41"/>
      <c r="BA570" s="1">
        <f t="shared" si="145"/>
        <v>0</v>
      </c>
      <c r="BB570" s="1">
        <f t="shared" si="146"/>
        <v>0</v>
      </c>
      <c r="BC570" s="1" t="str">
        <f t="shared" si="147"/>
        <v>No</v>
      </c>
      <c r="BD570" s="1">
        <f t="shared" si="148"/>
        <v>0</v>
      </c>
      <c r="BE570" s="1">
        <f t="shared" si="149"/>
        <v>0</v>
      </c>
      <c r="BF570" s="1">
        <f t="shared" si="150"/>
        <v>0</v>
      </c>
      <c r="BG570" s="1">
        <v>566</v>
      </c>
      <c r="BH570" s="1" t="e">
        <f t="shared" si="151"/>
        <v>#N/A</v>
      </c>
      <c r="BI570" s="1">
        <f t="shared" si="153"/>
        <v>2</v>
      </c>
      <c r="BJ570" s="1" t="e">
        <f t="shared" si="152"/>
        <v>#N/A</v>
      </c>
    </row>
    <row r="571" spans="1:62" x14ac:dyDescent="0.25">
      <c r="A571" s="1">
        <f t="shared" si="139"/>
        <v>1</v>
      </c>
      <c r="B571" s="1">
        <f>IF(YEAR(AD571)=$B$3,YEAR('Apartment Expenses'!AD571)&amp;" - "&amp;'Apartment Expenses'!AC571,0)</f>
        <v>0</v>
      </c>
      <c r="C571" s="1">
        <f t="shared" si="140"/>
        <v>0</v>
      </c>
      <c r="E571" s="1">
        <v>567</v>
      </c>
      <c r="F571" s="1">
        <f t="shared" si="141"/>
        <v>1</v>
      </c>
      <c r="G571" s="1">
        <f t="shared" si="137"/>
        <v>0</v>
      </c>
      <c r="H571" s="1">
        <f t="shared" si="138"/>
        <v>0</v>
      </c>
      <c r="J571" s="1" t="str">
        <f t="shared" si="142"/>
        <v>1900</v>
      </c>
      <c r="M571" s="1">
        <f>HLOOKUP('Expense History'!$AD$3,$P$4:$X$2004,ROW('Apartment Expenses'!L571)-3,0)</f>
        <v>0</v>
      </c>
      <c r="N571" s="1">
        <f>IF('Expense History'!$AD$3=Data!$G$4,'Apartment Expenses'!AE571,HLOOKUP('Expense History'!$AD$3,'Apartment Expenses'!$AE$4:$AL$2004,(ROW('Apartment Expenses'!M571)-3)))</f>
        <v>0</v>
      </c>
      <c r="O571" s="1" t="str">
        <f>IF($O$2="ALL",IF(VLOOKUP(AA571,'Expense History'!$AA$6:$AB$36,2,0)="x","include",0),IF(AND(VLOOKUP(AA571,'Expense History'!$AA$6:$AB$36,2,0)="x",AC571=$O$2),"include",0))</f>
        <v>include</v>
      </c>
      <c r="P571" s="1">
        <f>IF(O571="include",IF(AE571&gt;0,1+MAX(P572:P$2005),0),0)</f>
        <v>0</v>
      </c>
      <c r="Q571" s="1">
        <f>IF(AND(ISBLANK(AA570),AE570=0),0,(IF(MAX(Q572:Q$2005)&gt;0,0,ROW(R571))))</f>
        <v>0</v>
      </c>
      <c r="R571" s="1">
        <f>IF($O571="include",IF(AF571&gt;0,1+MAX(R572:R$2005),0),0)</f>
        <v>0</v>
      </c>
      <c r="S571" s="1">
        <f>IF($O571="include",IF(AG571&gt;0,1+MAX(S572:S$2005),0),0)</f>
        <v>0</v>
      </c>
      <c r="T571" s="1">
        <f>IF($O571="include",IF(AH571&gt;0,1+MAX(T572:T$2005),0),0)</f>
        <v>0</v>
      </c>
      <c r="U571" s="1">
        <f>IF($O571="include",IF(AI571&gt;0,1+MAX(U572:U$2005),0),0)</f>
        <v>0</v>
      </c>
      <c r="V571" s="1">
        <f>IF($O571="include",IF(AJ571&gt;0,1+MAX(V572:V$2005),0),0)</f>
        <v>0</v>
      </c>
      <c r="W571" s="1">
        <f>IF($O571="include",IF(AK571&gt;0,1+MAX(W572:W$2005),0),0)</f>
        <v>0</v>
      </c>
      <c r="X571" s="1">
        <f>IF($O571="include",IF(AL571&gt;0,1+MAX(X572:X$2005),0),0)</f>
        <v>0</v>
      </c>
      <c r="Y571" s="22" t="str">
        <f t="shared" si="143"/>
        <v xml:space="preserve">1 - </v>
      </c>
      <c r="AA571" s="42"/>
      <c r="AB571" s="43"/>
      <c r="AC571" s="43"/>
      <c r="AD571" s="44"/>
      <c r="AE571" s="11">
        <f t="shared" si="144"/>
        <v>0</v>
      </c>
      <c r="AF571" s="41"/>
      <c r="AG571" s="41"/>
      <c r="AH571" s="41"/>
      <c r="AI571" s="41"/>
      <c r="AJ571" s="41"/>
      <c r="AK571" s="41"/>
      <c r="AL571" s="41"/>
      <c r="BA571" s="1">
        <f t="shared" si="145"/>
        <v>0</v>
      </c>
      <c r="BB571" s="1">
        <f t="shared" si="146"/>
        <v>0</v>
      </c>
      <c r="BC571" s="1" t="str">
        <f t="shared" si="147"/>
        <v>No</v>
      </c>
      <c r="BD571" s="1">
        <f t="shared" si="148"/>
        <v>0</v>
      </c>
      <c r="BE571" s="1">
        <f t="shared" si="149"/>
        <v>0</v>
      </c>
      <c r="BF571" s="1">
        <f t="shared" si="150"/>
        <v>0</v>
      </c>
      <c r="BG571" s="1">
        <v>567</v>
      </c>
      <c r="BH571" s="1" t="e">
        <f t="shared" si="151"/>
        <v>#N/A</v>
      </c>
      <c r="BI571" s="1">
        <f t="shared" si="153"/>
        <v>2</v>
      </c>
      <c r="BJ571" s="1" t="e">
        <f t="shared" si="152"/>
        <v>#N/A</v>
      </c>
    </row>
    <row r="572" spans="1:62" x14ac:dyDescent="0.25">
      <c r="A572" s="1">
        <f t="shared" si="139"/>
        <v>1</v>
      </c>
      <c r="B572" s="1">
        <f>IF(YEAR(AD572)=$B$3,YEAR('Apartment Expenses'!AD572)&amp;" - "&amp;'Apartment Expenses'!AC572,0)</f>
        <v>0</v>
      </c>
      <c r="C572" s="1">
        <f t="shared" si="140"/>
        <v>0</v>
      </c>
      <c r="E572" s="1">
        <v>568</v>
      </c>
      <c r="F572" s="1">
        <f t="shared" si="141"/>
        <v>1</v>
      </c>
      <c r="G572" s="1">
        <f t="shared" si="137"/>
        <v>0</v>
      </c>
      <c r="H572" s="1">
        <f t="shared" si="138"/>
        <v>0</v>
      </c>
      <c r="J572" s="1" t="str">
        <f t="shared" si="142"/>
        <v>1900</v>
      </c>
      <c r="M572" s="1">
        <f>HLOOKUP('Expense History'!$AD$3,$P$4:$X$2004,ROW('Apartment Expenses'!L572)-3,0)</f>
        <v>0</v>
      </c>
      <c r="N572" s="1">
        <f>IF('Expense History'!$AD$3=Data!$G$4,'Apartment Expenses'!AE572,HLOOKUP('Expense History'!$AD$3,'Apartment Expenses'!$AE$4:$AL$2004,(ROW('Apartment Expenses'!M572)-3)))</f>
        <v>0</v>
      </c>
      <c r="O572" s="1" t="str">
        <f>IF($O$2="ALL",IF(VLOOKUP(AA572,'Expense History'!$AA$6:$AB$36,2,0)="x","include",0),IF(AND(VLOOKUP(AA572,'Expense History'!$AA$6:$AB$36,2,0)="x",AC572=$O$2),"include",0))</f>
        <v>include</v>
      </c>
      <c r="P572" s="1">
        <f>IF(O572="include",IF(AE572&gt;0,1+MAX(P573:P$2005),0),0)</f>
        <v>0</v>
      </c>
      <c r="Q572" s="1">
        <f>IF(AND(ISBLANK(AA571),AE571=0),0,(IF(MAX(Q573:Q$2005)&gt;0,0,ROW(R572))))</f>
        <v>0</v>
      </c>
      <c r="R572" s="1">
        <f>IF($O572="include",IF(AF572&gt;0,1+MAX(R573:R$2005),0),0)</f>
        <v>0</v>
      </c>
      <c r="S572" s="1">
        <f>IF($O572="include",IF(AG572&gt;0,1+MAX(S573:S$2005),0),0)</f>
        <v>0</v>
      </c>
      <c r="T572" s="1">
        <f>IF($O572="include",IF(AH572&gt;0,1+MAX(T573:T$2005),0),0)</f>
        <v>0</v>
      </c>
      <c r="U572" s="1">
        <f>IF($O572="include",IF(AI572&gt;0,1+MAX(U573:U$2005),0),0)</f>
        <v>0</v>
      </c>
      <c r="V572" s="1">
        <f>IF($O572="include",IF(AJ572&gt;0,1+MAX(V573:V$2005),0),0)</f>
        <v>0</v>
      </c>
      <c r="W572" s="1">
        <f>IF($O572="include",IF(AK572&gt;0,1+MAX(W573:W$2005),0),0)</f>
        <v>0</v>
      </c>
      <c r="X572" s="1">
        <f>IF($O572="include",IF(AL572&gt;0,1+MAX(X573:X$2005),0),0)</f>
        <v>0</v>
      </c>
      <c r="Y572" s="22" t="str">
        <f t="shared" si="143"/>
        <v xml:space="preserve">1 - </v>
      </c>
      <c r="AA572" s="42"/>
      <c r="AB572" s="43"/>
      <c r="AC572" s="43"/>
      <c r="AD572" s="44"/>
      <c r="AE572" s="11">
        <f t="shared" si="144"/>
        <v>0</v>
      </c>
      <c r="AF572" s="41"/>
      <c r="AG572" s="41"/>
      <c r="AH572" s="41"/>
      <c r="AI572" s="41"/>
      <c r="AJ572" s="41"/>
      <c r="AK572" s="41"/>
      <c r="AL572" s="41"/>
      <c r="BA572" s="1">
        <f t="shared" si="145"/>
        <v>0</v>
      </c>
      <c r="BB572" s="1">
        <f t="shared" si="146"/>
        <v>0</v>
      </c>
      <c r="BC572" s="1" t="str">
        <f t="shared" si="147"/>
        <v>No</v>
      </c>
      <c r="BD572" s="1">
        <f t="shared" si="148"/>
        <v>0</v>
      </c>
      <c r="BE572" s="1">
        <f t="shared" si="149"/>
        <v>0</v>
      </c>
      <c r="BF572" s="1">
        <f t="shared" si="150"/>
        <v>0</v>
      </c>
      <c r="BG572" s="1">
        <v>568</v>
      </c>
      <c r="BH572" s="1" t="e">
        <f t="shared" si="151"/>
        <v>#N/A</v>
      </c>
      <c r="BI572" s="1">
        <f t="shared" si="153"/>
        <v>2</v>
      </c>
      <c r="BJ572" s="1" t="e">
        <f t="shared" si="152"/>
        <v>#N/A</v>
      </c>
    </row>
    <row r="573" spans="1:62" x14ac:dyDescent="0.25">
      <c r="A573" s="1">
        <f t="shared" si="139"/>
        <v>1</v>
      </c>
      <c r="B573" s="1">
        <f>IF(YEAR(AD573)=$B$3,YEAR('Apartment Expenses'!AD573)&amp;" - "&amp;'Apartment Expenses'!AC573,0)</f>
        <v>0</v>
      </c>
      <c r="C573" s="1">
        <f t="shared" si="140"/>
        <v>0</v>
      </c>
      <c r="E573" s="1">
        <v>569</v>
      </c>
      <c r="F573" s="1">
        <f t="shared" si="141"/>
        <v>1</v>
      </c>
      <c r="G573" s="1">
        <f t="shared" si="137"/>
        <v>0</v>
      </c>
      <c r="H573" s="1">
        <f t="shared" si="138"/>
        <v>0</v>
      </c>
      <c r="J573" s="1" t="str">
        <f t="shared" si="142"/>
        <v>1900</v>
      </c>
      <c r="M573" s="1">
        <f>HLOOKUP('Expense History'!$AD$3,$P$4:$X$2004,ROW('Apartment Expenses'!L573)-3,0)</f>
        <v>0</v>
      </c>
      <c r="N573" s="1">
        <f>IF('Expense History'!$AD$3=Data!$G$4,'Apartment Expenses'!AE573,HLOOKUP('Expense History'!$AD$3,'Apartment Expenses'!$AE$4:$AL$2004,(ROW('Apartment Expenses'!M573)-3)))</f>
        <v>0</v>
      </c>
      <c r="O573" s="1" t="str">
        <f>IF($O$2="ALL",IF(VLOOKUP(AA573,'Expense History'!$AA$6:$AB$36,2,0)="x","include",0),IF(AND(VLOOKUP(AA573,'Expense History'!$AA$6:$AB$36,2,0)="x",AC573=$O$2),"include",0))</f>
        <v>include</v>
      </c>
      <c r="P573" s="1">
        <f>IF(O573="include",IF(AE573&gt;0,1+MAX(P574:P$2005),0),0)</f>
        <v>0</v>
      </c>
      <c r="Q573" s="1">
        <f>IF(AND(ISBLANK(AA572),AE572=0),0,(IF(MAX(Q574:Q$2005)&gt;0,0,ROW(R573))))</f>
        <v>0</v>
      </c>
      <c r="R573" s="1">
        <f>IF($O573="include",IF(AF573&gt;0,1+MAX(R574:R$2005),0),0)</f>
        <v>0</v>
      </c>
      <c r="S573" s="1">
        <f>IF($O573="include",IF(AG573&gt;0,1+MAX(S574:S$2005),0),0)</f>
        <v>0</v>
      </c>
      <c r="T573" s="1">
        <f>IF($O573="include",IF(AH573&gt;0,1+MAX(T574:T$2005),0),0)</f>
        <v>0</v>
      </c>
      <c r="U573" s="1">
        <f>IF($O573="include",IF(AI573&gt;0,1+MAX(U574:U$2005),0),0)</f>
        <v>0</v>
      </c>
      <c r="V573" s="1">
        <f>IF($O573="include",IF(AJ573&gt;0,1+MAX(V574:V$2005),0),0)</f>
        <v>0</v>
      </c>
      <c r="W573" s="1">
        <f>IF($O573="include",IF(AK573&gt;0,1+MAX(W574:W$2005),0),0)</f>
        <v>0</v>
      </c>
      <c r="X573" s="1">
        <f>IF($O573="include",IF(AL573&gt;0,1+MAX(X574:X$2005),0),0)</f>
        <v>0</v>
      </c>
      <c r="Y573" s="22" t="str">
        <f t="shared" si="143"/>
        <v xml:space="preserve">1 - </v>
      </c>
      <c r="AA573" s="42"/>
      <c r="AB573" s="43"/>
      <c r="AC573" s="43"/>
      <c r="AD573" s="44"/>
      <c r="AE573" s="11">
        <f t="shared" si="144"/>
        <v>0</v>
      </c>
      <c r="AF573" s="41"/>
      <c r="AG573" s="41"/>
      <c r="AH573" s="41"/>
      <c r="AI573" s="41"/>
      <c r="AJ573" s="41"/>
      <c r="AK573" s="41"/>
      <c r="AL573" s="41"/>
      <c r="BA573" s="1">
        <f t="shared" si="145"/>
        <v>0</v>
      </c>
      <c r="BB573" s="1">
        <f t="shared" si="146"/>
        <v>0</v>
      </c>
      <c r="BC573" s="1" t="str">
        <f t="shared" si="147"/>
        <v>No</v>
      </c>
      <c r="BD573" s="1">
        <f t="shared" si="148"/>
        <v>0</v>
      </c>
      <c r="BE573" s="1">
        <f t="shared" si="149"/>
        <v>0</v>
      </c>
      <c r="BF573" s="1">
        <f t="shared" si="150"/>
        <v>0</v>
      </c>
      <c r="BG573" s="1">
        <v>569</v>
      </c>
      <c r="BH573" s="1" t="e">
        <f t="shared" si="151"/>
        <v>#N/A</v>
      </c>
      <c r="BI573" s="1">
        <f t="shared" si="153"/>
        <v>2</v>
      </c>
      <c r="BJ573" s="1" t="e">
        <f t="shared" si="152"/>
        <v>#N/A</v>
      </c>
    </row>
    <row r="574" spans="1:62" x14ac:dyDescent="0.25">
      <c r="A574" s="1">
        <f t="shared" si="139"/>
        <v>1</v>
      </c>
      <c r="B574" s="1">
        <f>IF(YEAR(AD574)=$B$3,YEAR('Apartment Expenses'!AD574)&amp;" - "&amp;'Apartment Expenses'!AC574,0)</f>
        <v>0</v>
      </c>
      <c r="C574" s="1">
        <f t="shared" si="140"/>
        <v>0</v>
      </c>
      <c r="E574" s="1">
        <v>570</v>
      </c>
      <c r="F574" s="1">
        <f t="shared" si="141"/>
        <v>1</v>
      </c>
      <c r="G574" s="1">
        <f t="shared" si="137"/>
        <v>0</v>
      </c>
      <c r="H574" s="1">
        <f t="shared" si="138"/>
        <v>0</v>
      </c>
      <c r="J574" s="1" t="str">
        <f t="shared" si="142"/>
        <v>1900</v>
      </c>
      <c r="M574" s="1">
        <f>HLOOKUP('Expense History'!$AD$3,$P$4:$X$2004,ROW('Apartment Expenses'!L574)-3,0)</f>
        <v>0</v>
      </c>
      <c r="N574" s="1">
        <f>IF('Expense History'!$AD$3=Data!$G$4,'Apartment Expenses'!AE574,HLOOKUP('Expense History'!$AD$3,'Apartment Expenses'!$AE$4:$AL$2004,(ROW('Apartment Expenses'!M574)-3)))</f>
        <v>0</v>
      </c>
      <c r="O574" s="1" t="str">
        <f>IF($O$2="ALL",IF(VLOOKUP(AA574,'Expense History'!$AA$6:$AB$36,2,0)="x","include",0),IF(AND(VLOOKUP(AA574,'Expense History'!$AA$6:$AB$36,2,0)="x",AC574=$O$2),"include",0))</f>
        <v>include</v>
      </c>
      <c r="P574" s="1">
        <f>IF(O574="include",IF(AE574&gt;0,1+MAX(P575:P$2005),0),0)</f>
        <v>0</v>
      </c>
      <c r="Q574" s="1">
        <f>IF(AND(ISBLANK(AA573),AE573=0),0,(IF(MAX(Q575:Q$2005)&gt;0,0,ROW(R574))))</f>
        <v>0</v>
      </c>
      <c r="R574" s="1">
        <f>IF($O574="include",IF(AF574&gt;0,1+MAX(R575:R$2005),0),0)</f>
        <v>0</v>
      </c>
      <c r="S574" s="1">
        <f>IF($O574="include",IF(AG574&gt;0,1+MAX(S575:S$2005),0),0)</f>
        <v>0</v>
      </c>
      <c r="T574" s="1">
        <f>IF($O574="include",IF(AH574&gt;0,1+MAX(T575:T$2005),0),0)</f>
        <v>0</v>
      </c>
      <c r="U574" s="1">
        <f>IF($O574="include",IF(AI574&gt;0,1+MAX(U575:U$2005),0),0)</f>
        <v>0</v>
      </c>
      <c r="V574" s="1">
        <f>IF($O574="include",IF(AJ574&gt;0,1+MAX(V575:V$2005),0),0)</f>
        <v>0</v>
      </c>
      <c r="W574" s="1">
        <f>IF($O574="include",IF(AK574&gt;0,1+MAX(W575:W$2005),0),0)</f>
        <v>0</v>
      </c>
      <c r="X574" s="1">
        <f>IF($O574="include",IF(AL574&gt;0,1+MAX(X575:X$2005),0),0)</f>
        <v>0</v>
      </c>
      <c r="Y574" s="22" t="str">
        <f t="shared" si="143"/>
        <v xml:space="preserve">1 - </v>
      </c>
      <c r="AA574" s="42"/>
      <c r="AB574" s="43"/>
      <c r="AC574" s="43"/>
      <c r="AD574" s="44"/>
      <c r="AE574" s="11">
        <f t="shared" si="144"/>
        <v>0</v>
      </c>
      <c r="AF574" s="41"/>
      <c r="AG574" s="41"/>
      <c r="AH574" s="41"/>
      <c r="AI574" s="41"/>
      <c r="AJ574" s="41"/>
      <c r="AK574" s="41"/>
      <c r="AL574" s="41"/>
      <c r="BA574" s="1">
        <f t="shared" si="145"/>
        <v>0</v>
      </c>
      <c r="BB574" s="1">
        <f t="shared" si="146"/>
        <v>0</v>
      </c>
      <c r="BC574" s="1" t="str">
        <f t="shared" si="147"/>
        <v>No</v>
      </c>
      <c r="BD574" s="1">
        <f t="shared" si="148"/>
        <v>0</v>
      </c>
      <c r="BE574" s="1">
        <f t="shared" si="149"/>
        <v>0</v>
      </c>
      <c r="BF574" s="1">
        <f t="shared" si="150"/>
        <v>0</v>
      </c>
      <c r="BG574" s="1">
        <v>570</v>
      </c>
      <c r="BH574" s="1" t="e">
        <f t="shared" si="151"/>
        <v>#N/A</v>
      </c>
      <c r="BI574" s="1">
        <f t="shared" si="153"/>
        <v>2</v>
      </c>
      <c r="BJ574" s="1" t="e">
        <f t="shared" si="152"/>
        <v>#N/A</v>
      </c>
    </row>
    <row r="575" spans="1:62" x14ac:dyDescent="0.25">
      <c r="A575" s="1">
        <f t="shared" si="139"/>
        <v>1</v>
      </c>
      <c r="B575" s="1">
        <f>IF(YEAR(AD575)=$B$3,YEAR('Apartment Expenses'!AD575)&amp;" - "&amp;'Apartment Expenses'!AC575,0)</f>
        <v>0</v>
      </c>
      <c r="C575" s="1">
        <f t="shared" si="140"/>
        <v>0</v>
      </c>
      <c r="E575" s="1">
        <v>571</v>
      </c>
      <c r="F575" s="1">
        <f t="shared" si="141"/>
        <v>1</v>
      </c>
      <c r="G575" s="1">
        <f t="shared" si="137"/>
        <v>0</v>
      </c>
      <c r="H575" s="1">
        <f t="shared" si="138"/>
        <v>0</v>
      </c>
      <c r="J575" s="1" t="str">
        <f t="shared" si="142"/>
        <v>1900</v>
      </c>
      <c r="M575" s="1">
        <f>HLOOKUP('Expense History'!$AD$3,$P$4:$X$2004,ROW('Apartment Expenses'!L575)-3,0)</f>
        <v>0</v>
      </c>
      <c r="N575" s="1">
        <f>IF('Expense History'!$AD$3=Data!$G$4,'Apartment Expenses'!AE575,HLOOKUP('Expense History'!$AD$3,'Apartment Expenses'!$AE$4:$AL$2004,(ROW('Apartment Expenses'!M575)-3)))</f>
        <v>0</v>
      </c>
      <c r="O575" s="1" t="str">
        <f>IF($O$2="ALL",IF(VLOOKUP(AA575,'Expense History'!$AA$6:$AB$36,2,0)="x","include",0),IF(AND(VLOOKUP(AA575,'Expense History'!$AA$6:$AB$36,2,0)="x",AC575=$O$2),"include",0))</f>
        <v>include</v>
      </c>
      <c r="P575" s="1">
        <f>IF(O575="include",IF(AE575&gt;0,1+MAX(P576:P$2005),0),0)</f>
        <v>0</v>
      </c>
      <c r="Q575" s="1">
        <f>IF(AND(ISBLANK(AA574),AE574=0),0,(IF(MAX(Q576:Q$2005)&gt;0,0,ROW(R575))))</f>
        <v>0</v>
      </c>
      <c r="R575" s="1">
        <f>IF($O575="include",IF(AF575&gt;0,1+MAX(R576:R$2005),0),0)</f>
        <v>0</v>
      </c>
      <c r="S575" s="1">
        <f>IF($O575="include",IF(AG575&gt;0,1+MAX(S576:S$2005),0),0)</f>
        <v>0</v>
      </c>
      <c r="T575" s="1">
        <f>IF($O575="include",IF(AH575&gt;0,1+MAX(T576:T$2005),0),0)</f>
        <v>0</v>
      </c>
      <c r="U575" s="1">
        <f>IF($O575="include",IF(AI575&gt;0,1+MAX(U576:U$2005),0),0)</f>
        <v>0</v>
      </c>
      <c r="V575" s="1">
        <f>IF($O575="include",IF(AJ575&gt;0,1+MAX(V576:V$2005),0),0)</f>
        <v>0</v>
      </c>
      <c r="W575" s="1">
        <f>IF($O575="include",IF(AK575&gt;0,1+MAX(W576:W$2005),0),0)</f>
        <v>0</v>
      </c>
      <c r="X575" s="1">
        <f>IF($O575="include",IF(AL575&gt;0,1+MAX(X576:X$2005),0),0)</f>
        <v>0</v>
      </c>
      <c r="Y575" s="22" t="str">
        <f t="shared" si="143"/>
        <v xml:space="preserve">1 - </v>
      </c>
      <c r="AA575" s="42"/>
      <c r="AB575" s="43"/>
      <c r="AC575" s="43"/>
      <c r="AD575" s="44"/>
      <c r="AE575" s="11">
        <f t="shared" si="144"/>
        <v>0</v>
      </c>
      <c r="AF575" s="41"/>
      <c r="AG575" s="41"/>
      <c r="AH575" s="41"/>
      <c r="AI575" s="41"/>
      <c r="AJ575" s="41"/>
      <c r="AK575" s="41"/>
      <c r="AL575" s="41"/>
      <c r="BA575" s="1">
        <f t="shared" si="145"/>
        <v>0</v>
      </c>
      <c r="BB575" s="1">
        <f t="shared" si="146"/>
        <v>0</v>
      </c>
      <c r="BC575" s="1" t="str">
        <f t="shared" si="147"/>
        <v>No</v>
      </c>
      <c r="BD575" s="1">
        <f t="shared" si="148"/>
        <v>0</v>
      </c>
      <c r="BE575" s="1">
        <f t="shared" si="149"/>
        <v>0</v>
      </c>
      <c r="BF575" s="1">
        <f t="shared" si="150"/>
        <v>0</v>
      </c>
      <c r="BG575" s="1">
        <v>571</v>
      </c>
      <c r="BH575" s="1" t="e">
        <f t="shared" si="151"/>
        <v>#N/A</v>
      </c>
      <c r="BI575" s="1">
        <f t="shared" si="153"/>
        <v>2</v>
      </c>
      <c r="BJ575" s="1" t="e">
        <f t="shared" si="152"/>
        <v>#N/A</v>
      </c>
    </row>
    <row r="576" spans="1:62" x14ac:dyDescent="0.25">
      <c r="A576" s="1">
        <f t="shared" si="139"/>
        <v>1</v>
      </c>
      <c r="B576" s="1">
        <f>IF(YEAR(AD576)=$B$3,YEAR('Apartment Expenses'!AD576)&amp;" - "&amp;'Apartment Expenses'!AC576,0)</f>
        <v>0</v>
      </c>
      <c r="C576" s="1">
        <f t="shared" si="140"/>
        <v>0</v>
      </c>
      <c r="E576" s="1">
        <v>572</v>
      </c>
      <c r="F576" s="1">
        <f t="shared" si="141"/>
        <v>1</v>
      </c>
      <c r="G576" s="1">
        <f t="shared" si="137"/>
        <v>0</v>
      </c>
      <c r="H576" s="1">
        <f t="shared" si="138"/>
        <v>0</v>
      </c>
      <c r="J576" s="1" t="str">
        <f t="shared" si="142"/>
        <v>1900</v>
      </c>
      <c r="M576" s="1">
        <f>HLOOKUP('Expense History'!$AD$3,$P$4:$X$2004,ROW('Apartment Expenses'!L576)-3,0)</f>
        <v>0</v>
      </c>
      <c r="N576" s="1">
        <f>IF('Expense History'!$AD$3=Data!$G$4,'Apartment Expenses'!AE576,HLOOKUP('Expense History'!$AD$3,'Apartment Expenses'!$AE$4:$AL$2004,(ROW('Apartment Expenses'!M576)-3)))</f>
        <v>0</v>
      </c>
      <c r="O576" s="1" t="str">
        <f>IF($O$2="ALL",IF(VLOOKUP(AA576,'Expense History'!$AA$6:$AB$36,2,0)="x","include",0),IF(AND(VLOOKUP(AA576,'Expense History'!$AA$6:$AB$36,2,0)="x",AC576=$O$2),"include",0))</f>
        <v>include</v>
      </c>
      <c r="P576" s="1">
        <f>IF(O576="include",IF(AE576&gt;0,1+MAX(P577:P$2005),0),0)</f>
        <v>0</v>
      </c>
      <c r="Q576" s="1">
        <f>IF(AND(ISBLANK(AA575),AE575=0),0,(IF(MAX(Q577:Q$2005)&gt;0,0,ROW(R576))))</f>
        <v>0</v>
      </c>
      <c r="R576" s="1">
        <f>IF($O576="include",IF(AF576&gt;0,1+MAX(R577:R$2005),0),0)</f>
        <v>0</v>
      </c>
      <c r="S576" s="1">
        <f>IF($O576="include",IF(AG576&gt;0,1+MAX(S577:S$2005),0),0)</f>
        <v>0</v>
      </c>
      <c r="T576" s="1">
        <f>IF($O576="include",IF(AH576&gt;0,1+MAX(T577:T$2005),0),0)</f>
        <v>0</v>
      </c>
      <c r="U576" s="1">
        <f>IF($O576="include",IF(AI576&gt;0,1+MAX(U577:U$2005),0),0)</f>
        <v>0</v>
      </c>
      <c r="V576" s="1">
        <f>IF($O576="include",IF(AJ576&gt;0,1+MAX(V577:V$2005),0),0)</f>
        <v>0</v>
      </c>
      <c r="W576" s="1">
        <f>IF($O576="include",IF(AK576&gt;0,1+MAX(W577:W$2005),0),0)</f>
        <v>0</v>
      </c>
      <c r="X576" s="1">
        <f>IF($O576="include",IF(AL576&gt;0,1+MAX(X577:X$2005),0),0)</f>
        <v>0</v>
      </c>
      <c r="Y576" s="22" t="str">
        <f t="shared" si="143"/>
        <v xml:space="preserve">1 - </v>
      </c>
      <c r="AA576" s="42"/>
      <c r="AB576" s="43"/>
      <c r="AC576" s="43"/>
      <c r="AD576" s="44"/>
      <c r="AE576" s="11">
        <f t="shared" si="144"/>
        <v>0</v>
      </c>
      <c r="AF576" s="41"/>
      <c r="AG576" s="41"/>
      <c r="AH576" s="41"/>
      <c r="AI576" s="41"/>
      <c r="AJ576" s="41"/>
      <c r="AK576" s="41"/>
      <c r="AL576" s="41"/>
      <c r="BA576" s="1">
        <f t="shared" si="145"/>
        <v>0</v>
      </c>
      <c r="BB576" s="1">
        <f t="shared" si="146"/>
        <v>0</v>
      </c>
      <c r="BC576" s="1" t="str">
        <f t="shared" si="147"/>
        <v>No</v>
      </c>
      <c r="BD576" s="1">
        <f t="shared" si="148"/>
        <v>0</v>
      </c>
      <c r="BE576" s="1">
        <f t="shared" si="149"/>
        <v>0</v>
      </c>
      <c r="BF576" s="1">
        <f t="shared" si="150"/>
        <v>0</v>
      </c>
      <c r="BG576" s="1">
        <v>572</v>
      </c>
      <c r="BH576" s="1" t="e">
        <f t="shared" si="151"/>
        <v>#N/A</v>
      </c>
      <c r="BI576" s="1">
        <f t="shared" si="153"/>
        <v>2</v>
      </c>
      <c r="BJ576" s="1" t="e">
        <f t="shared" si="152"/>
        <v>#N/A</v>
      </c>
    </row>
    <row r="577" spans="1:62" x14ac:dyDescent="0.25">
      <c r="A577" s="1">
        <f t="shared" si="139"/>
        <v>1</v>
      </c>
      <c r="B577" s="1">
        <f>IF(YEAR(AD577)=$B$3,YEAR('Apartment Expenses'!AD577)&amp;" - "&amp;'Apartment Expenses'!AC577,0)</f>
        <v>0</v>
      </c>
      <c r="C577" s="1">
        <f t="shared" si="140"/>
        <v>0</v>
      </c>
      <c r="E577" s="1">
        <v>573</v>
      </c>
      <c r="F577" s="1">
        <f t="shared" si="141"/>
        <v>1</v>
      </c>
      <c r="G577" s="1">
        <f t="shared" si="137"/>
        <v>0</v>
      </c>
      <c r="H577" s="1">
        <f t="shared" si="138"/>
        <v>0</v>
      </c>
      <c r="J577" s="1" t="str">
        <f t="shared" si="142"/>
        <v>1900</v>
      </c>
      <c r="M577" s="1">
        <f>HLOOKUP('Expense History'!$AD$3,$P$4:$X$2004,ROW('Apartment Expenses'!L577)-3,0)</f>
        <v>0</v>
      </c>
      <c r="N577" s="1">
        <f>IF('Expense History'!$AD$3=Data!$G$4,'Apartment Expenses'!AE577,HLOOKUP('Expense History'!$AD$3,'Apartment Expenses'!$AE$4:$AL$2004,(ROW('Apartment Expenses'!M577)-3)))</f>
        <v>0</v>
      </c>
      <c r="O577" s="1" t="str">
        <f>IF($O$2="ALL",IF(VLOOKUP(AA577,'Expense History'!$AA$6:$AB$36,2,0)="x","include",0),IF(AND(VLOOKUP(AA577,'Expense History'!$AA$6:$AB$36,2,0)="x",AC577=$O$2),"include",0))</f>
        <v>include</v>
      </c>
      <c r="P577" s="1">
        <f>IF(O577="include",IF(AE577&gt;0,1+MAX(P578:P$2005),0),0)</f>
        <v>0</v>
      </c>
      <c r="Q577" s="1">
        <f>IF(AND(ISBLANK(AA576),AE576=0),0,(IF(MAX(Q578:Q$2005)&gt;0,0,ROW(R577))))</f>
        <v>0</v>
      </c>
      <c r="R577" s="1">
        <f>IF($O577="include",IF(AF577&gt;0,1+MAX(R578:R$2005),0),0)</f>
        <v>0</v>
      </c>
      <c r="S577" s="1">
        <f>IF($O577="include",IF(AG577&gt;0,1+MAX(S578:S$2005),0),0)</f>
        <v>0</v>
      </c>
      <c r="T577" s="1">
        <f>IF($O577="include",IF(AH577&gt;0,1+MAX(T578:T$2005),0),0)</f>
        <v>0</v>
      </c>
      <c r="U577" s="1">
        <f>IF($O577="include",IF(AI577&gt;0,1+MAX(U578:U$2005),0),0)</f>
        <v>0</v>
      </c>
      <c r="V577" s="1">
        <f>IF($O577="include",IF(AJ577&gt;0,1+MAX(V578:V$2005),0),0)</f>
        <v>0</v>
      </c>
      <c r="W577" s="1">
        <f>IF($O577="include",IF(AK577&gt;0,1+MAX(W578:W$2005),0),0)</f>
        <v>0</v>
      </c>
      <c r="X577" s="1">
        <f>IF($O577="include",IF(AL577&gt;0,1+MAX(X578:X$2005),0),0)</f>
        <v>0</v>
      </c>
      <c r="Y577" s="22" t="str">
        <f t="shared" si="143"/>
        <v xml:space="preserve">1 - </v>
      </c>
      <c r="AA577" s="42"/>
      <c r="AB577" s="43"/>
      <c r="AC577" s="43"/>
      <c r="AD577" s="44"/>
      <c r="AE577" s="11">
        <f t="shared" si="144"/>
        <v>0</v>
      </c>
      <c r="AF577" s="41"/>
      <c r="AG577" s="41"/>
      <c r="AH577" s="41"/>
      <c r="AI577" s="41"/>
      <c r="AJ577" s="41"/>
      <c r="AK577" s="41"/>
      <c r="AL577" s="41"/>
      <c r="BA577" s="1">
        <f t="shared" si="145"/>
        <v>0</v>
      </c>
      <c r="BB577" s="1">
        <f t="shared" si="146"/>
        <v>0</v>
      </c>
      <c r="BC577" s="1" t="str">
        <f t="shared" si="147"/>
        <v>No</v>
      </c>
      <c r="BD577" s="1">
        <f t="shared" si="148"/>
        <v>0</v>
      </c>
      <c r="BE577" s="1">
        <f t="shared" si="149"/>
        <v>0</v>
      </c>
      <c r="BF577" s="1">
        <f t="shared" si="150"/>
        <v>0</v>
      </c>
      <c r="BG577" s="1">
        <v>573</v>
      </c>
      <c r="BH577" s="1" t="e">
        <f t="shared" si="151"/>
        <v>#N/A</v>
      </c>
      <c r="BI577" s="1">
        <f t="shared" si="153"/>
        <v>2</v>
      </c>
      <c r="BJ577" s="1" t="e">
        <f t="shared" si="152"/>
        <v>#N/A</v>
      </c>
    </row>
    <row r="578" spans="1:62" x14ac:dyDescent="0.25">
      <c r="A578" s="1">
        <f t="shared" si="139"/>
        <v>1</v>
      </c>
      <c r="B578" s="1">
        <f>IF(YEAR(AD578)=$B$3,YEAR('Apartment Expenses'!AD578)&amp;" - "&amp;'Apartment Expenses'!AC578,0)</f>
        <v>0</v>
      </c>
      <c r="C578" s="1">
        <f t="shared" si="140"/>
        <v>0</v>
      </c>
      <c r="E578" s="1">
        <v>574</v>
      </c>
      <c r="F578" s="1">
        <f t="shared" si="141"/>
        <v>1</v>
      </c>
      <c r="G578" s="1">
        <f t="shared" si="137"/>
        <v>0</v>
      </c>
      <c r="H578" s="1">
        <f t="shared" si="138"/>
        <v>0</v>
      </c>
      <c r="J578" s="1" t="str">
        <f t="shared" si="142"/>
        <v>1900</v>
      </c>
      <c r="M578" s="1">
        <f>HLOOKUP('Expense History'!$AD$3,$P$4:$X$2004,ROW('Apartment Expenses'!L578)-3,0)</f>
        <v>0</v>
      </c>
      <c r="N578" s="1">
        <f>IF('Expense History'!$AD$3=Data!$G$4,'Apartment Expenses'!AE578,HLOOKUP('Expense History'!$AD$3,'Apartment Expenses'!$AE$4:$AL$2004,(ROW('Apartment Expenses'!M578)-3)))</f>
        <v>0</v>
      </c>
      <c r="O578" s="1" t="str">
        <f>IF($O$2="ALL",IF(VLOOKUP(AA578,'Expense History'!$AA$6:$AB$36,2,0)="x","include",0),IF(AND(VLOOKUP(AA578,'Expense History'!$AA$6:$AB$36,2,0)="x",AC578=$O$2),"include",0))</f>
        <v>include</v>
      </c>
      <c r="P578" s="1">
        <f>IF(O578="include",IF(AE578&gt;0,1+MAX(P579:P$2005),0),0)</f>
        <v>0</v>
      </c>
      <c r="Q578" s="1">
        <f>IF(AND(ISBLANK(AA577),AE577=0),0,(IF(MAX(Q579:Q$2005)&gt;0,0,ROW(R578))))</f>
        <v>0</v>
      </c>
      <c r="R578" s="1">
        <f>IF($O578="include",IF(AF578&gt;0,1+MAX(R579:R$2005),0),0)</f>
        <v>0</v>
      </c>
      <c r="S578" s="1">
        <f>IF($O578="include",IF(AG578&gt;0,1+MAX(S579:S$2005),0),0)</f>
        <v>0</v>
      </c>
      <c r="T578" s="1">
        <f>IF($O578="include",IF(AH578&gt;0,1+MAX(T579:T$2005),0),0)</f>
        <v>0</v>
      </c>
      <c r="U578" s="1">
        <f>IF($O578="include",IF(AI578&gt;0,1+MAX(U579:U$2005),0),0)</f>
        <v>0</v>
      </c>
      <c r="V578" s="1">
        <f>IF($O578="include",IF(AJ578&gt;0,1+MAX(V579:V$2005),0),0)</f>
        <v>0</v>
      </c>
      <c r="W578" s="1">
        <f>IF($O578="include",IF(AK578&gt;0,1+MAX(W579:W$2005),0),0)</f>
        <v>0</v>
      </c>
      <c r="X578" s="1">
        <f>IF($O578="include",IF(AL578&gt;0,1+MAX(X579:X$2005),0),0)</f>
        <v>0</v>
      </c>
      <c r="Y578" s="22" t="str">
        <f t="shared" si="143"/>
        <v xml:space="preserve">1 - </v>
      </c>
      <c r="AA578" s="42"/>
      <c r="AB578" s="43"/>
      <c r="AC578" s="43"/>
      <c r="AD578" s="44"/>
      <c r="AE578" s="11">
        <f t="shared" si="144"/>
        <v>0</v>
      </c>
      <c r="AF578" s="41"/>
      <c r="AG578" s="41"/>
      <c r="AH578" s="41"/>
      <c r="AI578" s="41"/>
      <c r="AJ578" s="41"/>
      <c r="AK578" s="41"/>
      <c r="AL578" s="41"/>
      <c r="BA578" s="1">
        <f t="shared" si="145"/>
        <v>0</v>
      </c>
      <c r="BB578" s="1">
        <f t="shared" si="146"/>
        <v>0</v>
      </c>
      <c r="BC578" s="1" t="str">
        <f t="shared" si="147"/>
        <v>No</v>
      </c>
      <c r="BD578" s="1">
        <f t="shared" si="148"/>
        <v>0</v>
      </c>
      <c r="BE578" s="1">
        <f t="shared" si="149"/>
        <v>0</v>
      </c>
      <c r="BF578" s="1">
        <f t="shared" si="150"/>
        <v>0</v>
      </c>
      <c r="BG578" s="1">
        <v>574</v>
      </c>
      <c r="BH578" s="1" t="e">
        <f t="shared" si="151"/>
        <v>#N/A</v>
      </c>
      <c r="BI578" s="1">
        <f t="shared" si="153"/>
        <v>2</v>
      </c>
      <c r="BJ578" s="1" t="e">
        <f t="shared" si="152"/>
        <v>#N/A</v>
      </c>
    </row>
    <row r="579" spans="1:62" x14ac:dyDescent="0.25">
      <c r="A579" s="1">
        <f t="shared" si="139"/>
        <v>1</v>
      </c>
      <c r="B579" s="1">
        <f>IF(YEAR(AD579)=$B$3,YEAR('Apartment Expenses'!AD579)&amp;" - "&amp;'Apartment Expenses'!AC579,0)</f>
        <v>0</v>
      </c>
      <c r="C579" s="1">
        <f t="shared" si="140"/>
        <v>0</v>
      </c>
      <c r="E579" s="1">
        <v>575</v>
      </c>
      <c r="F579" s="1">
        <f t="shared" si="141"/>
        <v>1</v>
      </c>
      <c r="G579" s="1">
        <f t="shared" si="137"/>
        <v>0</v>
      </c>
      <c r="H579" s="1">
        <f t="shared" si="138"/>
        <v>0</v>
      </c>
      <c r="J579" s="1" t="str">
        <f t="shared" si="142"/>
        <v>1900</v>
      </c>
      <c r="M579" s="1">
        <f>HLOOKUP('Expense History'!$AD$3,$P$4:$X$2004,ROW('Apartment Expenses'!L579)-3,0)</f>
        <v>0</v>
      </c>
      <c r="N579" s="1">
        <f>IF('Expense History'!$AD$3=Data!$G$4,'Apartment Expenses'!AE579,HLOOKUP('Expense History'!$AD$3,'Apartment Expenses'!$AE$4:$AL$2004,(ROW('Apartment Expenses'!M579)-3)))</f>
        <v>0</v>
      </c>
      <c r="O579" s="1" t="str">
        <f>IF($O$2="ALL",IF(VLOOKUP(AA579,'Expense History'!$AA$6:$AB$36,2,0)="x","include",0),IF(AND(VLOOKUP(AA579,'Expense History'!$AA$6:$AB$36,2,0)="x",AC579=$O$2),"include",0))</f>
        <v>include</v>
      </c>
      <c r="P579" s="1">
        <f>IF(O579="include",IF(AE579&gt;0,1+MAX(P580:P$2005),0),0)</f>
        <v>0</v>
      </c>
      <c r="Q579" s="1">
        <f>IF(AND(ISBLANK(AA578),AE578=0),0,(IF(MAX(Q580:Q$2005)&gt;0,0,ROW(R579))))</f>
        <v>0</v>
      </c>
      <c r="R579" s="1">
        <f>IF($O579="include",IF(AF579&gt;0,1+MAX(R580:R$2005),0),0)</f>
        <v>0</v>
      </c>
      <c r="S579" s="1">
        <f>IF($O579="include",IF(AG579&gt;0,1+MAX(S580:S$2005),0),0)</f>
        <v>0</v>
      </c>
      <c r="T579" s="1">
        <f>IF($O579="include",IF(AH579&gt;0,1+MAX(T580:T$2005),0),0)</f>
        <v>0</v>
      </c>
      <c r="U579" s="1">
        <f>IF($O579="include",IF(AI579&gt;0,1+MAX(U580:U$2005),0),0)</f>
        <v>0</v>
      </c>
      <c r="V579" s="1">
        <f>IF($O579="include",IF(AJ579&gt;0,1+MAX(V580:V$2005),0),0)</f>
        <v>0</v>
      </c>
      <c r="W579" s="1">
        <f>IF($O579="include",IF(AK579&gt;0,1+MAX(W580:W$2005),0),0)</f>
        <v>0</v>
      </c>
      <c r="X579" s="1">
        <f>IF($O579="include",IF(AL579&gt;0,1+MAX(X580:X$2005),0),0)</f>
        <v>0</v>
      </c>
      <c r="Y579" s="22" t="str">
        <f t="shared" si="143"/>
        <v xml:space="preserve">1 - </v>
      </c>
      <c r="AA579" s="42"/>
      <c r="AB579" s="43"/>
      <c r="AC579" s="43"/>
      <c r="AD579" s="44"/>
      <c r="AE579" s="11">
        <f t="shared" si="144"/>
        <v>0</v>
      </c>
      <c r="AF579" s="41"/>
      <c r="AG579" s="41"/>
      <c r="AH579" s="41"/>
      <c r="AI579" s="41"/>
      <c r="AJ579" s="41"/>
      <c r="AK579" s="41"/>
      <c r="AL579" s="41"/>
      <c r="BA579" s="1">
        <f t="shared" si="145"/>
        <v>0</v>
      </c>
      <c r="BB579" s="1">
        <f t="shared" si="146"/>
        <v>0</v>
      </c>
      <c r="BC579" s="1" t="str">
        <f t="shared" si="147"/>
        <v>No</v>
      </c>
      <c r="BD579" s="1">
        <f t="shared" si="148"/>
        <v>0</v>
      </c>
      <c r="BE579" s="1">
        <f t="shared" si="149"/>
        <v>0</v>
      </c>
      <c r="BF579" s="1">
        <f t="shared" si="150"/>
        <v>0</v>
      </c>
      <c r="BG579" s="1">
        <v>575</v>
      </c>
      <c r="BH579" s="1" t="e">
        <f t="shared" si="151"/>
        <v>#N/A</v>
      </c>
      <c r="BI579" s="1">
        <f t="shared" si="153"/>
        <v>2</v>
      </c>
      <c r="BJ579" s="1" t="e">
        <f t="shared" si="152"/>
        <v>#N/A</v>
      </c>
    </row>
    <row r="580" spans="1:62" x14ac:dyDescent="0.25">
      <c r="A580" s="1">
        <f t="shared" si="139"/>
        <v>1</v>
      </c>
      <c r="B580" s="1">
        <f>IF(YEAR(AD580)=$B$3,YEAR('Apartment Expenses'!AD580)&amp;" - "&amp;'Apartment Expenses'!AC580,0)</f>
        <v>0</v>
      </c>
      <c r="C580" s="1">
        <f t="shared" si="140"/>
        <v>0</v>
      </c>
      <c r="E580" s="1">
        <v>576</v>
      </c>
      <c r="F580" s="1">
        <f t="shared" si="141"/>
        <v>1</v>
      </c>
      <c r="G580" s="1">
        <f t="shared" si="137"/>
        <v>0</v>
      </c>
      <c r="H580" s="1">
        <f t="shared" si="138"/>
        <v>0</v>
      </c>
      <c r="J580" s="1" t="str">
        <f t="shared" si="142"/>
        <v>1900</v>
      </c>
      <c r="M580" s="1">
        <f>HLOOKUP('Expense History'!$AD$3,$P$4:$X$2004,ROW('Apartment Expenses'!L580)-3,0)</f>
        <v>0</v>
      </c>
      <c r="N580" s="1">
        <f>IF('Expense History'!$AD$3=Data!$G$4,'Apartment Expenses'!AE580,HLOOKUP('Expense History'!$AD$3,'Apartment Expenses'!$AE$4:$AL$2004,(ROW('Apartment Expenses'!M580)-3)))</f>
        <v>0</v>
      </c>
      <c r="O580" s="1" t="str">
        <f>IF($O$2="ALL",IF(VLOOKUP(AA580,'Expense History'!$AA$6:$AB$36,2,0)="x","include",0),IF(AND(VLOOKUP(AA580,'Expense History'!$AA$6:$AB$36,2,0)="x",AC580=$O$2),"include",0))</f>
        <v>include</v>
      </c>
      <c r="P580" s="1">
        <f>IF(O580="include",IF(AE580&gt;0,1+MAX(P581:P$2005),0),0)</f>
        <v>0</v>
      </c>
      <c r="Q580" s="1">
        <f>IF(AND(ISBLANK(AA579),AE579=0),0,(IF(MAX(Q581:Q$2005)&gt;0,0,ROW(R580))))</f>
        <v>0</v>
      </c>
      <c r="R580" s="1">
        <f>IF($O580="include",IF(AF580&gt;0,1+MAX(R581:R$2005),0),0)</f>
        <v>0</v>
      </c>
      <c r="S580" s="1">
        <f>IF($O580="include",IF(AG580&gt;0,1+MAX(S581:S$2005),0),0)</f>
        <v>0</v>
      </c>
      <c r="T580" s="1">
        <f>IF($O580="include",IF(AH580&gt;0,1+MAX(T581:T$2005),0),0)</f>
        <v>0</v>
      </c>
      <c r="U580" s="1">
        <f>IF($O580="include",IF(AI580&gt;0,1+MAX(U581:U$2005),0),0)</f>
        <v>0</v>
      </c>
      <c r="V580" s="1">
        <f>IF($O580="include",IF(AJ580&gt;0,1+MAX(V581:V$2005),0),0)</f>
        <v>0</v>
      </c>
      <c r="W580" s="1">
        <f>IF($O580="include",IF(AK580&gt;0,1+MAX(W581:W$2005),0),0)</f>
        <v>0</v>
      </c>
      <c r="X580" s="1">
        <f>IF($O580="include",IF(AL580&gt;0,1+MAX(X581:X$2005),0),0)</f>
        <v>0</v>
      </c>
      <c r="Y580" s="22" t="str">
        <f t="shared" si="143"/>
        <v xml:space="preserve">1 - </v>
      </c>
      <c r="AA580" s="42"/>
      <c r="AB580" s="43"/>
      <c r="AC580" s="43"/>
      <c r="AD580" s="44"/>
      <c r="AE580" s="11">
        <f t="shared" si="144"/>
        <v>0</v>
      </c>
      <c r="AF580" s="41"/>
      <c r="AG580" s="41"/>
      <c r="AH580" s="41"/>
      <c r="AI580" s="41"/>
      <c r="AJ580" s="41"/>
      <c r="AK580" s="41"/>
      <c r="AL580" s="41"/>
      <c r="BA580" s="1">
        <f t="shared" si="145"/>
        <v>0</v>
      </c>
      <c r="BB580" s="1">
        <f t="shared" si="146"/>
        <v>0</v>
      </c>
      <c r="BC580" s="1" t="str">
        <f t="shared" si="147"/>
        <v>No</v>
      </c>
      <c r="BD580" s="1">
        <f t="shared" si="148"/>
        <v>0</v>
      </c>
      <c r="BE580" s="1">
        <f t="shared" si="149"/>
        <v>0</v>
      </c>
      <c r="BF580" s="1">
        <f t="shared" si="150"/>
        <v>0</v>
      </c>
      <c r="BG580" s="1">
        <v>576</v>
      </c>
      <c r="BH580" s="1" t="e">
        <f t="shared" si="151"/>
        <v>#N/A</v>
      </c>
      <c r="BI580" s="1">
        <f t="shared" si="153"/>
        <v>2</v>
      </c>
      <c r="BJ580" s="1" t="e">
        <f t="shared" si="152"/>
        <v>#N/A</v>
      </c>
    </row>
    <row r="581" spans="1:62" x14ac:dyDescent="0.25">
      <c r="A581" s="1">
        <f t="shared" si="139"/>
        <v>1</v>
      </c>
      <c r="B581" s="1">
        <f>IF(YEAR(AD581)=$B$3,YEAR('Apartment Expenses'!AD581)&amp;" - "&amp;'Apartment Expenses'!AC581,0)</f>
        <v>0</v>
      </c>
      <c r="C581" s="1">
        <f t="shared" si="140"/>
        <v>0</v>
      </c>
      <c r="E581" s="1">
        <v>577</v>
      </c>
      <c r="F581" s="1">
        <f t="shared" si="141"/>
        <v>1</v>
      </c>
      <c r="G581" s="1">
        <f t="shared" ref="G581:G644" si="154">IF(ISERROR(VLOOKUP(E581,A:B,2,0)),0,VLOOKUP(E581,A:B,2,0))</f>
        <v>0</v>
      </c>
      <c r="H581" s="1">
        <f t="shared" ref="H581:H644" si="155">VLOOKUP(G581,B:C,2,0)</f>
        <v>0</v>
      </c>
      <c r="J581" s="1" t="str">
        <f t="shared" si="142"/>
        <v>1900</v>
      </c>
      <c r="M581" s="1">
        <f>HLOOKUP('Expense History'!$AD$3,$P$4:$X$2004,ROW('Apartment Expenses'!L581)-3,0)</f>
        <v>0</v>
      </c>
      <c r="N581" s="1">
        <f>IF('Expense History'!$AD$3=Data!$G$4,'Apartment Expenses'!AE581,HLOOKUP('Expense History'!$AD$3,'Apartment Expenses'!$AE$4:$AL$2004,(ROW('Apartment Expenses'!M581)-3)))</f>
        <v>0</v>
      </c>
      <c r="O581" s="1" t="str">
        <f>IF($O$2="ALL",IF(VLOOKUP(AA581,'Expense History'!$AA$6:$AB$36,2,0)="x","include",0),IF(AND(VLOOKUP(AA581,'Expense History'!$AA$6:$AB$36,2,0)="x",AC581=$O$2),"include",0))</f>
        <v>include</v>
      </c>
      <c r="P581" s="1">
        <f>IF(O581="include",IF(AE581&gt;0,1+MAX(P582:P$2005),0),0)</f>
        <v>0</v>
      </c>
      <c r="Q581" s="1">
        <f>IF(AND(ISBLANK(AA580),AE580=0),0,(IF(MAX(Q582:Q$2005)&gt;0,0,ROW(R581))))</f>
        <v>0</v>
      </c>
      <c r="R581" s="1">
        <f>IF($O581="include",IF(AF581&gt;0,1+MAX(R582:R$2005),0),0)</f>
        <v>0</v>
      </c>
      <c r="S581" s="1">
        <f>IF($O581="include",IF(AG581&gt;0,1+MAX(S582:S$2005),0),0)</f>
        <v>0</v>
      </c>
      <c r="T581" s="1">
        <f>IF($O581="include",IF(AH581&gt;0,1+MAX(T582:T$2005),0),0)</f>
        <v>0</v>
      </c>
      <c r="U581" s="1">
        <f>IF($O581="include",IF(AI581&gt;0,1+MAX(U582:U$2005),0),0)</f>
        <v>0</v>
      </c>
      <c r="V581" s="1">
        <f>IF($O581="include",IF(AJ581&gt;0,1+MAX(V582:V$2005),0),0)</f>
        <v>0</v>
      </c>
      <c r="W581" s="1">
        <f>IF($O581="include",IF(AK581&gt;0,1+MAX(W582:W$2005),0),0)</f>
        <v>0</v>
      </c>
      <c r="X581" s="1">
        <f>IF($O581="include",IF(AL581&gt;0,1+MAX(X582:X$2005),0),0)</f>
        <v>0</v>
      </c>
      <c r="Y581" s="22" t="str">
        <f t="shared" si="143"/>
        <v xml:space="preserve">1 - </v>
      </c>
      <c r="AA581" s="42"/>
      <c r="AB581" s="43"/>
      <c r="AC581" s="43"/>
      <c r="AD581" s="44"/>
      <c r="AE581" s="11">
        <f t="shared" si="144"/>
        <v>0</v>
      </c>
      <c r="AF581" s="41"/>
      <c r="AG581" s="41"/>
      <c r="AH581" s="41"/>
      <c r="AI581" s="41"/>
      <c r="AJ581" s="41"/>
      <c r="AK581" s="41"/>
      <c r="AL581" s="41"/>
      <c r="BA581" s="1">
        <f t="shared" si="145"/>
        <v>0</v>
      </c>
      <c r="BB581" s="1">
        <f t="shared" si="146"/>
        <v>0</v>
      </c>
      <c r="BC581" s="1" t="str">
        <f t="shared" si="147"/>
        <v>No</v>
      </c>
      <c r="BD581" s="1">
        <f t="shared" si="148"/>
        <v>0</v>
      </c>
      <c r="BE581" s="1">
        <f t="shared" si="149"/>
        <v>0</v>
      </c>
      <c r="BF581" s="1">
        <f t="shared" si="150"/>
        <v>0</v>
      </c>
      <c r="BG581" s="1">
        <v>577</v>
      </c>
      <c r="BH581" s="1" t="e">
        <f t="shared" si="151"/>
        <v>#N/A</v>
      </c>
      <c r="BI581" s="1">
        <f t="shared" si="153"/>
        <v>2</v>
      </c>
      <c r="BJ581" s="1" t="e">
        <f t="shared" si="152"/>
        <v>#N/A</v>
      </c>
    </row>
    <row r="582" spans="1:62" x14ac:dyDescent="0.25">
      <c r="A582" s="1">
        <f t="shared" ref="A582:A645" si="156">RANK(C582,$C$5:$C$2004,0)</f>
        <v>1</v>
      </c>
      <c r="B582" s="1">
        <f>IF(YEAR(AD582)=$B$3,YEAR('Apartment Expenses'!AD582)&amp;" - "&amp;'Apartment Expenses'!AC582,0)</f>
        <v>0</v>
      </c>
      <c r="C582" s="1">
        <f t="shared" ref="C582:C645" si="157">IF(YEAR(AD582)=$B$3,SUMIF($B$5:$B$2004,B582,$AE$5:$AE$2004),0)</f>
        <v>0</v>
      </c>
      <c r="E582" s="1">
        <v>578</v>
      </c>
      <c r="F582" s="1">
        <f t="shared" ref="F582:F645" si="158">IF(G582=0,F581,F581+1)</f>
        <v>1</v>
      </c>
      <c r="G582" s="1">
        <f t="shared" si="154"/>
        <v>0</v>
      </c>
      <c r="H582" s="1">
        <f t="shared" si="155"/>
        <v>0</v>
      </c>
      <c r="J582" s="1" t="str">
        <f t="shared" ref="J582:J645" si="159">YEAR(AD582)&amp;AC582</f>
        <v>1900</v>
      </c>
      <c r="M582" s="1">
        <f>HLOOKUP('Expense History'!$AD$3,$P$4:$X$2004,ROW('Apartment Expenses'!L582)-3,0)</f>
        <v>0</v>
      </c>
      <c r="N582" s="1">
        <f>IF('Expense History'!$AD$3=Data!$G$4,'Apartment Expenses'!AE582,HLOOKUP('Expense History'!$AD$3,'Apartment Expenses'!$AE$4:$AL$2004,(ROW('Apartment Expenses'!M582)-3)))</f>
        <v>0</v>
      </c>
      <c r="O582" s="1" t="str">
        <f>IF($O$2="ALL",IF(VLOOKUP(AA582,'Expense History'!$AA$6:$AB$36,2,0)="x","include",0),IF(AND(VLOOKUP(AA582,'Expense History'!$AA$6:$AB$36,2,0)="x",AC582=$O$2),"include",0))</f>
        <v>include</v>
      </c>
      <c r="P582" s="1">
        <f>IF(O582="include",IF(AE582&gt;0,1+MAX(P583:P$2005),0),0)</f>
        <v>0</v>
      </c>
      <c r="Q582" s="1">
        <f>IF(AND(ISBLANK(AA581),AE581=0),0,(IF(MAX(Q583:Q$2005)&gt;0,0,ROW(R582))))</f>
        <v>0</v>
      </c>
      <c r="R582" s="1">
        <f>IF($O582="include",IF(AF582&gt;0,1+MAX(R583:R$2005),0),0)</f>
        <v>0</v>
      </c>
      <c r="S582" s="1">
        <f>IF($O582="include",IF(AG582&gt;0,1+MAX(S583:S$2005),0),0)</f>
        <v>0</v>
      </c>
      <c r="T582" s="1">
        <f>IF($O582="include",IF(AH582&gt;0,1+MAX(T583:T$2005),0),0)</f>
        <v>0</v>
      </c>
      <c r="U582" s="1">
        <f>IF($O582="include",IF(AI582&gt;0,1+MAX(U583:U$2005),0),0)</f>
        <v>0</v>
      </c>
      <c r="V582" s="1">
        <f>IF($O582="include",IF(AJ582&gt;0,1+MAX(V583:V$2005),0),0)</f>
        <v>0</v>
      </c>
      <c r="W582" s="1">
        <f>IF($O582="include",IF(AK582&gt;0,1+MAX(W583:W$2005),0),0)</f>
        <v>0</v>
      </c>
      <c r="X582" s="1">
        <f>IF($O582="include",IF(AL582&gt;0,1+MAX(X583:X$2005),0),0)</f>
        <v>0</v>
      </c>
      <c r="Y582" s="22" t="str">
        <f t="shared" ref="Y582:Y645" si="160">DATEVALUE(MONTH(AD582)&amp;"/1/"&amp;YEAR(AD582))&amp;" - "&amp;AA582</f>
        <v xml:space="preserve">1 - </v>
      </c>
      <c r="AA582" s="42"/>
      <c r="AB582" s="43"/>
      <c r="AC582" s="43"/>
      <c r="AD582" s="44"/>
      <c r="AE582" s="11">
        <f t="shared" ref="AE582:AE645" si="161">SUM(AF582:AL582)</f>
        <v>0</v>
      </c>
      <c r="AF582" s="41"/>
      <c r="AG582" s="41"/>
      <c r="AH582" s="41"/>
      <c r="AI582" s="41"/>
      <c r="AJ582" s="41"/>
      <c r="AK582" s="41"/>
      <c r="AL582" s="41"/>
      <c r="BA582" s="1">
        <f t="shared" ref="BA582:BA645" si="162">AC582</f>
        <v>0</v>
      </c>
      <c r="BB582" s="1">
        <f t="shared" ref="BB582:BB645" si="163">SUMIF(AC:AC,BA582,AE:AE)</f>
        <v>0</v>
      </c>
      <c r="BC582" s="1" t="str">
        <f t="shared" ref="BC582:BC645" si="164">IF(ISERROR(VLOOKUP($B$3&amp;" - "&amp;BA582,B:B,1,0)),"No","Yes")</f>
        <v>No</v>
      </c>
      <c r="BD582" s="1">
        <f t="shared" ref="BD582:BD645" si="165">IF(BC582="Yes",0,SUMIF(BA:BA,BA582,BB:BB))</f>
        <v>0</v>
      </c>
      <c r="BE582" s="1">
        <f t="shared" ref="BE582:BE645" si="166">IF(BD582=0,0,RANK(BD582,BD:BD))</f>
        <v>0</v>
      </c>
      <c r="BF582" s="1">
        <f t="shared" ref="BF582:BF645" si="167">BA582</f>
        <v>0</v>
      </c>
      <c r="BG582" s="1">
        <v>578</v>
      </c>
      <c r="BH582" s="1" t="e">
        <f t="shared" ref="BH582:BH645" si="168">VLOOKUP(BG582,BE:BF,2,0)</f>
        <v>#N/A</v>
      </c>
      <c r="BI582" s="1">
        <f t="shared" si="153"/>
        <v>2</v>
      </c>
      <c r="BJ582" s="1" t="e">
        <f t="shared" ref="BJ582:BJ645" si="169">BH582</f>
        <v>#N/A</v>
      </c>
    </row>
    <row r="583" spans="1:62" x14ac:dyDescent="0.25">
      <c r="A583" s="1">
        <f t="shared" si="156"/>
        <v>1</v>
      </c>
      <c r="B583" s="1">
        <f>IF(YEAR(AD583)=$B$3,YEAR('Apartment Expenses'!AD583)&amp;" - "&amp;'Apartment Expenses'!AC583,0)</f>
        <v>0</v>
      </c>
      <c r="C583" s="1">
        <f t="shared" si="157"/>
        <v>0</v>
      </c>
      <c r="E583" s="1">
        <v>579</v>
      </c>
      <c r="F583" s="1">
        <f t="shared" si="158"/>
        <v>1</v>
      </c>
      <c r="G583" s="1">
        <f t="shared" si="154"/>
        <v>0</v>
      </c>
      <c r="H583" s="1">
        <f t="shared" si="155"/>
        <v>0</v>
      </c>
      <c r="J583" s="1" t="str">
        <f t="shared" si="159"/>
        <v>1900</v>
      </c>
      <c r="M583" s="1">
        <f>HLOOKUP('Expense History'!$AD$3,$P$4:$X$2004,ROW('Apartment Expenses'!L583)-3,0)</f>
        <v>0</v>
      </c>
      <c r="N583" s="1">
        <f>IF('Expense History'!$AD$3=Data!$G$4,'Apartment Expenses'!AE583,HLOOKUP('Expense History'!$AD$3,'Apartment Expenses'!$AE$4:$AL$2004,(ROW('Apartment Expenses'!M583)-3)))</f>
        <v>0</v>
      </c>
      <c r="O583" s="1" t="str">
        <f>IF($O$2="ALL",IF(VLOOKUP(AA583,'Expense History'!$AA$6:$AB$36,2,0)="x","include",0),IF(AND(VLOOKUP(AA583,'Expense History'!$AA$6:$AB$36,2,0)="x",AC583=$O$2),"include",0))</f>
        <v>include</v>
      </c>
      <c r="P583" s="1">
        <f>IF(O583="include",IF(AE583&gt;0,1+MAX(P584:P$2005),0),0)</f>
        <v>0</v>
      </c>
      <c r="Q583" s="1">
        <f>IF(AND(ISBLANK(AA582),AE582=0),0,(IF(MAX(Q584:Q$2005)&gt;0,0,ROW(R583))))</f>
        <v>0</v>
      </c>
      <c r="R583" s="1">
        <f>IF($O583="include",IF(AF583&gt;0,1+MAX(R584:R$2005),0),0)</f>
        <v>0</v>
      </c>
      <c r="S583" s="1">
        <f>IF($O583="include",IF(AG583&gt;0,1+MAX(S584:S$2005),0),0)</f>
        <v>0</v>
      </c>
      <c r="T583" s="1">
        <f>IF($O583="include",IF(AH583&gt;0,1+MAX(T584:T$2005),0),0)</f>
        <v>0</v>
      </c>
      <c r="U583" s="1">
        <f>IF($O583="include",IF(AI583&gt;0,1+MAX(U584:U$2005),0),0)</f>
        <v>0</v>
      </c>
      <c r="V583" s="1">
        <f>IF($O583="include",IF(AJ583&gt;0,1+MAX(V584:V$2005),0),0)</f>
        <v>0</v>
      </c>
      <c r="W583" s="1">
        <f>IF($O583="include",IF(AK583&gt;0,1+MAX(W584:W$2005),0),0)</f>
        <v>0</v>
      </c>
      <c r="X583" s="1">
        <f>IF($O583="include",IF(AL583&gt;0,1+MAX(X584:X$2005),0),0)</f>
        <v>0</v>
      </c>
      <c r="Y583" s="22" t="str">
        <f t="shared" si="160"/>
        <v xml:space="preserve">1 - </v>
      </c>
      <c r="AA583" s="42"/>
      <c r="AB583" s="43"/>
      <c r="AC583" s="43"/>
      <c r="AD583" s="44"/>
      <c r="AE583" s="11">
        <f t="shared" si="161"/>
        <v>0</v>
      </c>
      <c r="AF583" s="41"/>
      <c r="AG583" s="41"/>
      <c r="AH583" s="41"/>
      <c r="AI583" s="41"/>
      <c r="AJ583" s="41"/>
      <c r="AK583" s="41"/>
      <c r="AL583" s="41"/>
      <c r="BA583" s="1">
        <f t="shared" si="162"/>
        <v>0</v>
      </c>
      <c r="BB583" s="1">
        <f t="shared" si="163"/>
        <v>0</v>
      </c>
      <c r="BC583" s="1" t="str">
        <f t="shared" si="164"/>
        <v>No</v>
      </c>
      <c r="BD583" s="1">
        <f t="shared" si="165"/>
        <v>0</v>
      </c>
      <c r="BE583" s="1">
        <f t="shared" si="166"/>
        <v>0</v>
      </c>
      <c r="BF583" s="1">
        <f t="shared" si="167"/>
        <v>0</v>
      </c>
      <c r="BG583" s="1">
        <v>579</v>
      </c>
      <c r="BH583" s="1" t="e">
        <f t="shared" si="168"/>
        <v>#N/A</v>
      </c>
      <c r="BI583" s="1">
        <f t="shared" ref="BI583:BI646" si="170">IF(ISERROR(BH583),BI582,BI582+1)</f>
        <v>2</v>
      </c>
      <c r="BJ583" s="1" t="e">
        <f t="shared" si="169"/>
        <v>#N/A</v>
      </c>
    </row>
    <row r="584" spans="1:62" x14ac:dyDescent="0.25">
      <c r="A584" s="1">
        <f t="shared" si="156"/>
        <v>1</v>
      </c>
      <c r="B584" s="1">
        <f>IF(YEAR(AD584)=$B$3,YEAR('Apartment Expenses'!AD584)&amp;" - "&amp;'Apartment Expenses'!AC584,0)</f>
        <v>0</v>
      </c>
      <c r="C584" s="1">
        <f t="shared" si="157"/>
        <v>0</v>
      </c>
      <c r="E584" s="1">
        <v>580</v>
      </c>
      <c r="F584" s="1">
        <f t="shared" si="158"/>
        <v>1</v>
      </c>
      <c r="G584" s="1">
        <f t="shared" si="154"/>
        <v>0</v>
      </c>
      <c r="H584" s="1">
        <f t="shared" si="155"/>
        <v>0</v>
      </c>
      <c r="J584" s="1" t="str">
        <f t="shared" si="159"/>
        <v>1900</v>
      </c>
      <c r="M584" s="1">
        <f>HLOOKUP('Expense History'!$AD$3,$P$4:$X$2004,ROW('Apartment Expenses'!L584)-3,0)</f>
        <v>0</v>
      </c>
      <c r="N584" s="1">
        <f>IF('Expense History'!$AD$3=Data!$G$4,'Apartment Expenses'!AE584,HLOOKUP('Expense History'!$AD$3,'Apartment Expenses'!$AE$4:$AL$2004,(ROW('Apartment Expenses'!M584)-3)))</f>
        <v>0</v>
      </c>
      <c r="O584" s="1" t="str">
        <f>IF($O$2="ALL",IF(VLOOKUP(AA584,'Expense History'!$AA$6:$AB$36,2,0)="x","include",0),IF(AND(VLOOKUP(AA584,'Expense History'!$AA$6:$AB$36,2,0)="x",AC584=$O$2),"include",0))</f>
        <v>include</v>
      </c>
      <c r="P584" s="1">
        <f>IF(O584="include",IF(AE584&gt;0,1+MAX(P585:P$2005),0),0)</f>
        <v>0</v>
      </c>
      <c r="Q584" s="1">
        <f>IF(AND(ISBLANK(AA583),AE583=0),0,(IF(MAX(Q585:Q$2005)&gt;0,0,ROW(R584))))</f>
        <v>0</v>
      </c>
      <c r="R584" s="1">
        <f>IF($O584="include",IF(AF584&gt;0,1+MAX(R585:R$2005),0),0)</f>
        <v>0</v>
      </c>
      <c r="S584" s="1">
        <f>IF($O584="include",IF(AG584&gt;0,1+MAX(S585:S$2005),0),0)</f>
        <v>0</v>
      </c>
      <c r="T584" s="1">
        <f>IF($O584="include",IF(AH584&gt;0,1+MAX(T585:T$2005),0),0)</f>
        <v>0</v>
      </c>
      <c r="U584" s="1">
        <f>IF($O584="include",IF(AI584&gt;0,1+MAX(U585:U$2005),0),0)</f>
        <v>0</v>
      </c>
      <c r="V584" s="1">
        <f>IF($O584="include",IF(AJ584&gt;0,1+MAX(V585:V$2005),0),0)</f>
        <v>0</v>
      </c>
      <c r="W584" s="1">
        <f>IF($O584="include",IF(AK584&gt;0,1+MAX(W585:W$2005),0),0)</f>
        <v>0</v>
      </c>
      <c r="X584" s="1">
        <f>IF($O584="include",IF(AL584&gt;0,1+MAX(X585:X$2005),0),0)</f>
        <v>0</v>
      </c>
      <c r="Y584" s="22" t="str">
        <f t="shared" si="160"/>
        <v xml:space="preserve">1 - </v>
      </c>
      <c r="AA584" s="42"/>
      <c r="AB584" s="43"/>
      <c r="AC584" s="43"/>
      <c r="AD584" s="44"/>
      <c r="AE584" s="11">
        <f t="shared" si="161"/>
        <v>0</v>
      </c>
      <c r="AF584" s="41"/>
      <c r="AG584" s="41"/>
      <c r="AH584" s="41"/>
      <c r="AI584" s="41"/>
      <c r="AJ584" s="41"/>
      <c r="AK584" s="41"/>
      <c r="AL584" s="41"/>
      <c r="BA584" s="1">
        <f t="shared" si="162"/>
        <v>0</v>
      </c>
      <c r="BB584" s="1">
        <f t="shared" si="163"/>
        <v>0</v>
      </c>
      <c r="BC584" s="1" t="str">
        <f t="shared" si="164"/>
        <v>No</v>
      </c>
      <c r="BD584" s="1">
        <f t="shared" si="165"/>
        <v>0</v>
      </c>
      <c r="BE584" s="1">
        <f t="shared" si="166"/>
        <v>0</v>
      </c>
      <c r="BF584" s="1">
        <f t="shared" si="167"/>
        <v>0</v>
      </c>
      <c r="BG584" s="1">
        <v>580</v>
      </c>
      <c r="BH584" s="1" t="e">
        <f t="shared" si="168"/>
        <v>#N/A</v>
      </c>
      <c r="BI584" s="1">
        <f t="shared" si="170"/>
        <v>2</v>
      </c>
      <c r="BJ584" s="1" t="e">
        <f t="shared" si="169"/>
        <v>#N/A</v>
      </c>
    </row>
    <row r="585" spans="1:62" x14ac:dyDescent="0.25">
      <c r="A585" s="1">
        <f t="shared" si="156"/>
        <v>1</v>
      </c>
      <c r="B585" s="1">
        <f>IF(YEAR(AD585)=$B$3,YEAR('Apartment Expenses'!AD585)&amp;" - "&amp;'Apartment Expenses'!AC585,0)</f>
        <v>0</v>
      </c>
      <c r="C585" s="1">
        <f t="shared" si="157"/>
        <v>0</v>
      </c>
      <c r="E585" s="1">
        <v>581</v>
      </c>
      <c r="F585" s="1">
        <f t="shared" si="158"/>
        <v>1</v>
      </c>
      <c r="G585" s="1">
        <f t="shared" si="154"/>
        <v>0</v>
      </c>
      <c r="H585" s="1">
        <f t="shared" si="155"/>
        <v>0</v>
      </c>
      <c r="J585" s="1" t="str">
        <f t="shared" si="159"/>
        <v>1900</v>
      </c>
      <c r="M585" s="1">
        <f>HLOOKUP('Expense History'!$AD$3,$P$4:$X$2004,ROW('Apartment Expenses'!L585)-3,0)</f>
        <v>0</v>
      </c>
      <c r="N585" s="1">
        <f>IF('Expense History'!$AD$3=Data!$G$4,'Apartment Expenses'!AE585,HLOOKUP('Expense History'!$AD$3,'Apartment Expenses'!$AE$4:$AL$2004,(ROW('Apartment Expenses'!M585)-3)))</f>
        <v>0</v>
      </c>
      <c r="O585" s="1" t="str">
        <f>IF($O$2="ALL",IF(VLOOKUP(AA585,'Expense History'!$AA$6:$AB$36,2,0)="x","include",0),IF(AND(VLOOKUP(AA585,'Expense History'!$AA$6:$AB$36,2,0)="x",AC585=$O$2),"include",0))</f>
        <v>include</v>
      </c>
      <c r="P585" s="1">
        <f>IF(O585="include",IF(AE585&gt;0,1+MAX(P586:P$2005),0),0)</f>
        <v>0</v>
      </c>
      <c r="Q585" s="1">
        <f>IF(AND(ISBLANK(AA584),AE584=0),0,(IF(MAX(Q586:Q$2005)&gt;0,0,ROW(R585))))</f>
        <v>0</v>
      </c>
      <c r="R585" s="1">
        <f>IF($O585="include",IF(AF585&gt;0,1+MAX(R586:R$2005),0),0)</f>
        <v>0</v>
      </c>
      <c r="S585" s="1">
        <f>IF($O585="include",IF(AG585&gt;0,1+MAX(S586:S$2005),0),0)</f>
        <v>0</v>
      </c>
      <c r="T585" s="1">
        <f>IF($O585="include",IF(AH585&gt;0,1+MAX(T586:T$2005),0),0)</f>
        <v>0</v>
      </c>
      <c r="U585" s="1">
        <f>IF($O585="include",IF(AI585&gt;0,1+MAX(U586:U$2005),0),0)</f>
        <v>0</v>
      </c>
      <c r="V585" s="1">
        <f>IF($O585="include",IF(AJ585&gt;0,1+MAX(V586:V$2005),0),0)</f>
        <v>0</v>
      </c>
      <c r="W585" s="1">
        <f>IF($O585="include",IF(AK585&gt;0,1+MAX(W586:W$2005),0),0)</f>
        <v>0</v>
      </c>
      <c r="X585" s="1">
        <f>IF($O585="include",IF(AL585&gt;0,1+MAX(X586:X$2005),0),0)</f>
        <v>0</v>
      </c>
      <c r="Y585" s="22" t="str">
        <f t="shared" si="160"/>
        <v xml:space="preserve">1 - </v>
      </c>
      <c r="AA585" s="42"/>
      <c r="AB585" s="43"/>
      <c r="AC585" s="43"/>
      <c r="AD585" s="44"/>
      <c r="AE585" s="11">
        <f t="shared" si="161"/>
        <v>0</v>
      </c>
      <c r="AF585" s="41"/>
      <c r="AG585" s="41"/>
      <c r="AH585" s="41"/>
      <c r="AI585" s="41"/>
      <c r="AJ585" s="41"/>
      <c r="AK585" s="41"/>
      <c r="AL585" s="41"/>
      <c r="BA585" s="1">
        <f t="shared" si="162"/>
        <v>0</v>
      </c>
      <c r="BB585" s="1">
        <f t="shared" si="163"/>
        <v>0</v>
      </c>
      <c r="BC585" s="1" t="str">
        <f t="shared" si="164"/>
        <v>No</v>
      </c>
      <c r="BD585" s="1">
        <f t="shared" si="165"/>
        <v>0</v>
      </c>
      <c r="BE585" s="1">
        <f t="shared" si="166"/>
        <v>0</v>
      </c>
      <c r="BF585" s="1">
        <f t="shared" si="167"/>
        <v>0</v>
      </c>
      <c r="BG585" s="1">
        <v>581</v>
      </c>
      <c r="BH585" s="1" t="e">
        <f t="shared" si="168"/>
        <v>#N/A</v>
      </c>
      <c r="BI585" s="1">
        <f t="shared" si="170"/>
        <v>2</v>
      </c>
      <c r="BJ585" s="1" t="e">
        <f t="shared" si="169"/>
        <v>#N/A</v>
      </c>
    </row>
    <row r="586" spans="1:62" x14ac:dyDescent="0.25">
      <c r="A586" s="1">
        <f t="shared" si="156"/>
        <v>1</v>
      </c>
      <c r="B586" s="1">
        <f>IF(YEAR(AD586)=$B$3,YEAR('Apartment Expenses'!AD586)&amp;" - "&amp;'Apartment Expenses'!AC586,0)</f>
        <v>0</v>
      </c>
      <c r="C586" s="1">
        <f t="shared" si="157"/>
        <v>0</v>
      </c>
      <c r="E586" s="1">
        <v>582</v>
      </c>
      <c r="F586" s="1">
        <f t="shared" si="158"/>
        <v>1</v>
      </c>
      <c r="G586" s="1">
        <f t="shared" si="154"/>
        <v>0</v>
      </c>
      <c r="H586" s="1">
        <f t="shared" si="155"/>
        <v>0</v>
      </c>
      <c r="J586" s="1" t="str">
        <f t="shared" si="159"/>
        <v>1900</v>
      </c>
      <c r="M586" s="1">
        <f>HLOOKUP('Expense History'!$AD$3,$P$4:$X$2004,ROW('Apartment Expenses'!L586)-3,0)</f>
        <v>0</v>
      </c>
      <c r="N586" s="1">
        <f>IF('Expense History'!$AD$3=Data!$G$4,'Apartment Expenses'!AE586,HLOOKUP('Expense History'!$AD$3,'Apartment Expenses'!$AE$4:$AL$2004,(ROW('Apartment Expenses'!M586)-3)))</f>
        <v>0</v>
      </c>
      <c r="O586" s="1" t="str">
        <f>IF($O$2="ALL",IF(VLOOKUP(AA586,'Expense History'!$AA$6:$AB$36,2,0)="x","include",0),IF(AND(VLOOKUP(AA586,'Expense History'!$AA$6:$AB$36,2,0)="x",AC586=$O$2),"include",0))</f>
        <v>include</v>
      </c>
      <c r="P586" s="1">
        <f>IF(O586="include",IF(AE586&gt;0,1+MAX(P587:P$2005),0),0)</f>
        <v>0</v>
      </c>
      <c r="Q586" s="1">
        <f>IF(AND(ISBLANK(AA585),AE585=0),0,(IF(MAX(Q587:Q$2005)&gt;0,0,ROW(R586))))</f>
        <v>0</v>
      </c>
      <c r="R586" s="1">
        <f>IF($O586="include",IF(AF586&gt;0,1+MAX(R587:R$2005),0),0)</f>
        <v>0</v>
      </c>
      <c r="S586" s="1">
        <f>IF($O586="include",IF(AG586&gt;0,1+MAX(S587:S$2005),0),0)</f>
        <v>0</v>
      </c>
      <c r="T586" s="1">
        <f>IF($O586="include",IF(AH586&gt;0,1+MAX(T587:T$2005),0),0)</f>
        <v>0</v>
      </c>
      <c r="U586" s="1">
        <f>IF($O586="include",IF(AI586&gt;0,1+MAX(U587:U$2005),0),0)</f>
        <v>0</v>
      </c>
      <c r="V586" s="1">
        <f>IF($O586="include",IF(AJ586&gt;0,1+MAX(V587:V$2005),0),0)</f>
        <v>0</v>
      </c>
      <c r="W586" s="1">
        <f>IF($O586="include",IF(AK586&gt;0,1+MAX(W587:W$2005),0),0)</f>
        <v>0</v>
      </c>
      <c r="X586" s="1">
        <f>IF($O586="include",IF(AL586&gt;0,1+MAX(X587:X$2005),0),0)</f>
        <v>0</v>
      </c>
      <c r="Y586" s="22" t="str">
        <f t="shared" si="160"/>
        <v xml:space="preserve">1 - </v>
      </c>
      <c r="AA586" s="42"/>
      <c r="AB586" s="43"/>
      <c r="AC586" s="43"/>
      <c r="AD586" s="44"/>
      <c r="AE586" s="11">
        <f t="shared" si="161"/>
        <v>0</v>
      </c>
      <c r="AF586" s="41"/>
      <c r="AG586" s="41"/>
      <c r="AH586" s="41"/>
      <c r="AI586" s="41"/>
      <c r="AJ586" s="41"/>
      <c r="AK586" s="41"/>
      <c r="AL586" s="41"/>
      <c r="BA586" s="1">
        <f t="shared" si="162"/>
        <v>0</v>
      </c>
      <c r="BB586" s="1">
        <f t="shared" si="163"/>
        <v>0</v>
      </c>
      <c r="BC586" s="1" t="str">
        <f t="shared" si="164"/>
        <v>No</v>
      </c>
      <c r="BD586" s="1">
        <f t="shared" si="165"/>
        <v>0</v>
      </c>
      <c r="BE586" s="1">
        <f t="shared" si="166"/>
        <v>0</v>
      </c>
      <c r="BF586" s="1">
        <f t="shared" si="167"/>
        <v>0</v>
      </c>
      <c r="BG586" s="1">
        <v>582</v>
      </c>
      <c r="BH586" s="1" t="e">
        <f t="shared" si="168"/>
        <v>#N/A</v>
      </c>
      <c r="BI586" s="1">
        <f t="shared" si="170"/>
        <v>2</v>
      </c>
      <c r="BJ586" s="1" t="e">
        <f t="shared" si="169"/>
        <v>#N/A</v>
      </c>
    </row>
    <row r="587" spans="1:62" x14ac:dyDescent="0.25">
      <c r="A587" s="1">
        <f t="shared" si="156"/>
        <v>1</v>
      </c>
      <c r="B587" s="1">
        <f>IF(YEAR(AD587)=$B$3,YEAR('Apartment Expenses'!AD587)&amp;" - "&amp;'Apartment Expenses'!AC587,0)</f>
        <v>0</v>
      </c>
      <c r="C587" s="1">
        <f t="shared" si="157"/>
        <v>0</v>
      </c>
      <c r="E587" s="1">
        <v>583</v>
      </c>
      <c r="F587" s="1">
        <f t="shared" si="158"/>
        <v>1</v>
      </c>
      <c r="G587" s="1">
        <f t="shared" si="154"/>
        <v>0</v>
      </c>
      <c r="H587" s="1">
        <f t="shared" si="155"/>
        <v>0</v>
      </c>
      <c r="J587" s="1" t="str">
        <f t="shared" si="159"/>
        <v>1900</v>
      </c>
      <c r="M587" s="1">
        <f>HLOOKUP('Expense History'!$AD$3,$P$4:$X$2004,ROW('Apartment Expenses'!L587)-3,0)</f>
        <v>0</v>
      </c>
      <c r="N587" s="1">
        <f>IF('Expense History'!$AD$3=Data!$G$4,'Apartment Expenses'!AE587,HLOOKUP('Expense History'!$AD$3,'Apartment Expenses'!$AE$4:$AL$2004,(ROW('Apartment Expenses'!M587)-3)))</f>
        <v>0</v>
      </c>
      <c r="O587" s="1" t="str">
        <f>IF($O$2="ALL",IF(VLOOKUP(AA587,'Expense History'!$AA$6:$AB$36,2,0)="x","include",0),IF(AND(VLOOKUP(AA587,'Expense History'!$AA$6:$AB$36,2,0)="x",AC587=$O$2),"include",0))</f>
        <v>include</v>
      </c>
      <c r="P587" s="1">
        <f>IF(O587="include",IF(AE587&gt;0,1+MAX(P588:P$2005),0),0)</f>
        <v>0</v>
      </c>
      <c r="Q587" s="1">
        <f>IF(AND(ISBLANK(AA586),AE586=0),0,(IF(MAX(Q588:Q$2005)&gt;0,0,ROW(R587))))</f>
        <v>0</v>
      </c>
      <c r="R587" s="1">
        <f>IF($O587="include",IF(AF587&gt;0,1+MAX(R588:R$2005),0),0)</f>
        <v>0</v>
      </c>
      <c r="S587" s="1">
        <f>IF($O587="include",IF(AG587&gt;0,1+MAX(S588:S$2005),0),0)</f>
        <v>0</v>
      </c>
      <c r="T587" s="1">
        <f>IF($O587="include",IF(AH587&gt;0,1+MAX(T588:T$2005),0),0)</f>
        <v>0</v>
      </c>
      <c r="U587" s="1">
        <f>IF($O587="include",IF(AI587&gt;0,1+MAX(U588:U$2005),0),0)</f>
        <v>0</v>
      </c>
      <c r="V587" s="1">
        <f>IF($O587="include",IF(AJ587&gt;0,1+MAX(V588:V$2005),0),0)</f>
        <v>0</v>
      </c>
      <c r="W587" s="1">
        <f>IF($O587="include",IF(AK587&gt;0,1+MAX(W588:W$2005),0),0)</f>
        <v>0</v>
      </c>
      <c r="X587" s="1">
        <f>IF($O587="include",IF(AL587&gt;0,1+MAX(X588:X$2005),0),0)</f>
        <v>0</v>
      </c>
      <c r="Y587" s="22" t="str">
        <f t="shared" si="160"/>
        <v xml:space="preserve">1 - </v>
      </c>
      <c r="AA587" s="42"/>
      <c r="AB587" s="43"/>
      <c r="AC587" s="43"/>
      <c r="AD587" s="44"/>
      <c r="AE587" s="11">
        <f t="shared" si="161"/>
        <v>0</v>
      </c>
      <c r="AF587" s="41"/>
      <c r="AG587" s="41"/>
      <c r="AH587" s="41"/>
      <c r="AI587" s="41"/>
      <c r="AJ587" s="41"/>
      <c r="AK587" s="41"/>
      <c r="AL587" s="41"/>
      <c r="BA587" s="1">
        <f t="shared" si="162"/>
        <v>0</v>
      </c>
      <c r="BB587" s="1">
        <f t="shared" si="163"/>
        <v>0</v>
      </c>
      <c r="BC587" s="1" t="str">
        <f t="shared" si="164"/>
        <v>No</v>
      </c>
      <c r="BD587" s="1">
        <f t="shared" si="165"/>
        <v>0</v>
      </c>
      <c r="BE587" s="1">
        <f t="shared" si="166"/>
        <v>0</v>
      </c>
      <c r="BF587" s="1">
        <f t="shared" si="167"/>
        <v>0</v>
      </c>
      <c r="BG587" s="1">
        <v>583</v>
      </c>
      <c r="BH587" s="1" t="e">
        <f t="shared" si="168"/>
        <v>#N/A</v>
      </c>
      <c r="BI587" s="1">
        <f t="shared" si="170"/>
        <v>2</v>
      </c>
      <c r="BJ587" s="1" t="e">
        <f t="shared" si="169"/>
        <v>#N/A</v>
      </c>
    </row>
    <row r="588" spans="1:62" x14ac:dyDescent="0.25">
      <c r="A588" s="1">
        <f t="shared" si="156"/>
        <v>1</v>
      </c>
      <c r="B588" s="1">
        <f>IF(YEAR(AD588)=$B$3,YEAR('Apartment Expenses'!AD588)&amp;" - "&amp;'Apartment Expenses'!AC588,0)</f>
        <v>0</v>
      </c>
      <c r="C588" s="1">
        <f t="shared" si="157"/>
        <v>0</v>
      </c>
      <c r="E588" s="1">
        <v>584</v>
      </c>
      <c r="F588" s="1">
        <f t="shared" si="158"/>
        <v>1</v>
      </c>
      <c r="G588" s="1">
        <f t="shared" si="154"/>
        <v>0</v>
      </c>
      <c r="H588" s="1">
        <f t="shared" si="155"/>
        <v>0</v>
      </c>
      <c r="J588" s="1" t="str">
        <f t="shared" si="159"/>
        <v>1900</v>
      </c>
      <c r="M588" s="1">
        <f>HLOOKUP('Expense History'!$AD$3,$P$4:$X$2004,ROW('Apartment Expenses'!L588)-3,0)</f>
        <v>0</v>
      </c>
      <c r="N588" s="1">
        <f>IF('Expense History'!$AD$3=Data!$G$4,'Apartment Expenses'!AE588,HLOOKUP('Expense History'!$AD$3,'Apartment Expenses'!$AE$4:$AL$2004,(ROW('Apartment Expenses'!M588)-3)))</f>
        <v>0</v>
      </c>
      <c r="O588" s="1" t="str">
        <f>IF($O$2="ALL",IF(VLOOKUP(AA588,'Expense History'!$AA$6:$AB$36,2,0)="x","include",0),IF(AND(VLOOKUP(AA588,'Expense History'!$AA$6:$AB$36,2,0)="x",AC588=$O$2),"include",0))</f>
        <v>include</v>
      </c>
      <c r="P588" s="1">
        <f>IF(O588="include",IF(AE588&gt;0,1+MAX(P589:P$2005),0),0)</f>
        <v>0</v>
      </c>
      <c r="Q588" s="1">
        <f>IF(AND(ISBLANK(AA587),AE587=0),0,(IF(MAX(Q589:Q$2005)&gt;0,0,ROW(R588))))</f>
        <v>0</v>
      </c>
      <c r="R588" s="1">
        <f>IF($O588="include",IF(AF588&gt;0,1+MAX(R589:R$2005),0),0)</f>
        <v>0</v>
      </c>
      <c r="S588" s="1">
        <f>IF($O588="include",IF(AG588&gt;0,1+MAX(S589:S$2005),0),0)</f>
        <v>0</v>
      </c>
      <c r="T588" s="1">
        <f>IF($O588="include",IF(AH588&gt;0,1+MAX(T589:T$2005),0),0)</f>
        <v>0</v>
      </c>
      <c r="U588" s="1">
        <f>IF($O588="include",IF(AI588&gt;0,1+MAX(U589:U$2005),0),0)</f>
        <v>0</v>
      </c>
      <c r="V588" s="1">
        <f>IF($O588="include",IF(AJ588&gt;0,1+MAX(V589:V$2005),0),0)</f>
        <v>0</v>
      </c>
      <c r="W588" s="1">
        <f>IF($O588="include",IF(AK588&gt;0,1+MAX(W589:W$2005),0),0)</f>
        <v>0</v>
      </c>
      <c r="X588" s="1">
        <f>IF($O588="include",IF(AL588&gt;0,1+MAX(X589:X$2005),0),0)</f>
        <v>0</v>
      </c>
      <c r="Y588" s="22" t="str">
        <f t="shared" si="160"/>
        <v xml:space="preserve">1 - </v>
      </c>
      <c r="AA588" s="42"/>
      <c r="AB588" s="43"/>
      <c r="AC588" s="43"/>
      <c r="AD588" s="44"/>
      <c r="AE588" s="11">
        <f t="shared" si="161"/>
        <v>0</v>
      </c>
      <c r="AF588" s="41"/>
      <c r="AG588" s="41"/>
      <c r="AH588" s="41"/>
      <c r="AI588" s="41"/>
      <c r="AJ588" s="41"/>
      <c r="AK588" s="41"/>
      <c r="AL588" s="41"/>
      <c r="BA588" s="1">
        <f t="shared" si="162"/>
        <v>0</v>
      </c>
      <c r="BB588" s="1">
        <f t="shared" si="163"/>
        <v>0</v>
      </c>
      <c r="BC588" s="1" t="str">
        <f t="shared" si="164"/>
        <v>No</v>
      </c>
      <c r="BD588" s="1">
        <f t="shared" si="165"/>
        <v>0</v>
      </c>
      <c r="BE588" s="1">
        <f t="shared" si="166"/>
        <v>0</v>
      </c>
      <c r="BF588" s="1">
        <f t="shared" si="167"/>
        <v>0</v>
      </c>
      <c r="BG588" s="1">
        <v>584</v>
      </c>
      <c r="BH588" s="1" t="e">
        <f t="shared" si="168"/>
        <v>#N/A</v>
      </c>
      <c r="BI588" s="1">
        <f t="shared" si="170"/>
        <v>2</v>
      </c>
      <c r="BJ588" s="1" t="e">
        <f t="shared" si="169"/>
        <v>#N/A</v>
      </c>
    </row>
    <row r="589" spans="1:62" x14ac:dyDescent="0.25">
      <c r="A589" s="1">
        <f t="shared" si="156"/>
        <v>1</v>
      </c>
      <c r="B589" s="1">
        <f>IF(YEAR(AD589)=$B$3,YEAR('Apartment Expenses'!AD589)&amp;" - "&amp;'Apartment Expenses'!AC589,0)</f>
        <v>0</v>
      </c>
      <c r="C589" s="1">
        <f t="shared" si="157"/>
        <v>0</v>
      </c>
      <c r="E589" s="1">
        <v>585</v>
      </c>
      <c r="F589" s="1">
        <f t="shared" si="158"/>
        <v>1</v>
      </c>
      <c r="G589" s="1">
        <f t="shared" si="154"/>
        <v>0</v>
      </c>
      <c r="H589" s="1">
        <f t="shared" si="155"/>
        <v>0</v>
      </c>
      <c r="J589" s="1" t="str">
        <f t="shared" si="159"/>
        <v>1900</v>
      </c>
      <c r="M589" s="1">
        <f>HLOOKUP('Expense History'!$AD$3,$P$4:$X$2004,ROW('Apartment Expenses'!L589)-3,0)</f>
        <v>0</v>
      </c>
      <c r="N589" s="1">
        <f>IF('Expense History'!$AD$3=Data!$G$4,'Apartment Expenses'!AE589,HLOOKUP('Expense History'!$AD$3,'Apartment Expenses'!$AE$4:$AL$2004,(ROW('Apartment Expenses'!M589)-3)))</f>
        <v>0</v>
      </c>
      <c r="O589" s="1" t="str">
        <f>IF($O$2="ALL",IF(VLOOKUP(AA589,'Expense History'!$AA$6:$AB$36,2,0)="x","include",0),IF(AND(VLOOKUP(AA589,'Expense History'!$AA$6:$AB$36,2,0)="x",AC589=$O$2),"include",0))</f>
        <v>include</v>
      </c>
      <c r="P589" s="1">
        <f>IF(O589="include",IF(AE589&gt;0,1+MAX(P590:P$2005),0),0)</f>
        <v>0</v>
      </c>
      <c r="Q589" s="1">
        <f>IF(AND(ISBLANK(AA588),AE588=0),0,(IF(MAX(Q590:Q$2005)&gt;0,0,ROW(R589))))</f>
        <v>0</v>
      </c>
      <c r="R589" s="1">
        <f>IF($O589="include",IF(AF589&gt;0,1+MAX(R590:R$2005),0),0)</f>
        <v>0</v>
      </c>
      <c r="S589" s="1">
        <f>IF($O589="include",IF(AG589&gt;0,1+MAX(S590:S$2005),0),0)</f>
        <v>0</v>
      </c>
      <c r="T589" s="1">
        <f>IF($O589="include",IF(AH589&gt;0,1+MAX(T590:T$2005),0),0)</f>
        <v>0</v>
      </c>
      <c r="U589" s="1">
        <f>IF($O589="include",IF(AI589&gt;0,1+MAX(U590:U$2005),0),0)</f>
        <v>0</v>
      </c>
      <c r="V589" s="1">
        <f>IF($O589="include",IF(AJ589&gt;0,1+MAX(V590:V$2005),0),0)</f>
        <v>0</v>
      </c>
      <c r="W589" s="1">
        <f>IF($O589="include",IF(AK589&gt;0,1+MAX(W590:W$2005),0),0)</f>
        <v>0</v>
      </c>
      <c r="X589" s="1">
        <f>IF($O589="include",IF(AL589&gt;0,1+MAX(X590:X$2005),0),0)</f>
        <v>0</v>
      </c>
      <c r="Y589" s="22" t="str">
        <f t="shared" si="160"/>
        <v xml:space="preserve">1 - </v>
      </c>
      <c r="AA589" s="42"/>
      <c r="AB589" s="43"/>
      <c r="AC589" s="43"/>
      <c r="AD589" s="44"/>
      <c r="AE589" s="11">
        <f t="shared" si="161"/>
        <v>0</v>
      </c>
      <c r="AF589" s="41"/>
      <c r="AG589" s="41"/>
      <c r="AH589" s="41"/>
      <c r="AI589" s="41"/>
      <c r="AJ589" s="41"/>
      <c r="AK589" s="41"/>
      <c r="AL589" s="41"/>
      <c r="BA589" s="1">
        <f t="shared" si="162"/>
        <v>0</v>
      </c>
      <c r="BB589" s="1">
        <f t="shared" si="163"/>
        <v>0</v>
      </c>
      <c r="BC589" s="1" t="str">
        <f t="shared" si="164"/>
        <v>No</v>
      </c>
      <c r="BD589" s="1">
        <f t="shared" si="165"/>
        <v>0</v>
      </c>
      <c r="BE589" s="1">
        <f t="shared" si="166"/>
        <v>0</v>
      </c>
      <c r="BF589" s="1">
        <f t="shared" si="167"/>
        <v>0</v>
      </c>
      <c r="BG589" s="1">
        <v>585</v>
      </c>
      <c r="BH589" s="1" t="e">
        <f t="shared" si="168"/>
        <v>#N/A</v>
      </c>
      <c r="BI589" s="1">
        <f t="shared" si="170"/>
        <v>2</v>
      </c>
      <c r="BJ589" s="1" t="e">
        <f t="shared" si="169"/>
        <v>#N/A</v>
      </c>
    </row>
    <row r="590" spans="1:62" x14ac:dyDescent="0.25">
      <c r="A590" s="1">
        <f t="shared" si="156"/>
        <v>1</v>
      </c>
      <c r="B590" s="1">
        <f>IF(YEAR(AD590)=$B$3,YEAR('Apartment Expenses'!AD590)&amp;" - "&amp;'Apartment Expenses'!AC590,0)</f>
        <v>0</v>
      </c>
      <c r="C590" s="1">
        <f t="shared" si="157"/>
        <v>0</v>
      </c>
      <c r="E590" s="1">
        <v>586</v>
      </c>
      <c r="F590" s="1">
        <f t="shared" si="158"/>
        <v>1</v>
      </c>
      <c r="G590" s="1">
        <f t="shared" si="154"/>
        <v>0</v>
      </c>
      <c r="H590" s="1">
        <f t="shared" si="155"/>
        <v>0</v>
      </c>
      <c r="J590" s="1" t="str">
        <f t="shared" si="159"/>
        <v>1900</v>
      </c>
      <c r="M590" s="1">
        <f>HLOOKUP('Expense History'!$AD$3,$P$4:$X$2004,ROW('Apartment Expenses'!L590)-3,0)</f>
        <v>0</v>
      </c>
      <c r="N590" s="1">
        <f>IF('Expense History'!$AD$3=Data!$G$4,'Apartment Expenses'!AE590,HLOOKUP('Expense History'!$AD$3,'Apartment Expenses'!$AE$4:$AL$2004,(ROW('Apartment Expenses'!M590)-3)))</f>
        <v>0</v>
      </c>
      <c r="O590" s="1" t="str">
        <f>IF($O$2="ALL",IF(VLOOKUP(AA590,'Expense History'!$AA$6:$AB$36,2,0)="x","include",0),IF(AND(VLOOKUP(AA590,'Expense History'!$AA$6:$AB$36,2,0)="x",AC590=$O$2),"include",0))</f>
        <v>include</v>
      </c>
      <c r="P590" s="1">
        <f>IF(O590="include",IF(AE590&gt;0,1+MAX(P591:P$2005),0),0)</f>
        <v>0</v>
      </c>
      <c r="Q590" s="1">
        <f>IF(AND(ISBLANK(AA589),AE589=0),0,(IF(MAX(Q591:Q$2005)&gt;0,0,ROW(R590))))</f>
        <v>0</v>
      </c>
      <c r="R590" s="1">
        <f>IF($O590="include",IF(AF590&gt;0,1+MAX(R591:R$2005),0),0)</f>
        <v>0</v>
      </c>
      <c r="S590" s="1">
        <f>IF($O590="include",IF(AG590&gt;0,1+MAX(S591:S$2005),0),0)</f>
        <v>0</v>
      </c>
      <c r="T590" s="1">
        <f>IF($O590="include",IF(AH590&gt;0,1+MAX(T591:T$2005),0),0)</f>
        <v>0</v>
      </c>
      <c r="U590" s="1">
        <f>IF($O590="include",IF(AI590&gt;0,1+MAX(U591:U$2005),0),0)</f>
        <v>0</v>
      </c>
      <c r="V590" s="1">
        <f>IF($O590="include",IF(AJ590&gt;0,1+MAX(V591:V$2005),0),0)</f>
        <v>0</v>
      </c>
      <c r="W590" s="1">
        <f>IF($O590="include",IF(AK590&gt;0,1+MAX(W591:W$2005),0),0)</f>
        <v>0</v>
      </c>
      <c r="X590" s="1">
        <f>IF($O590="include",IF(AL590&gt;0,1+MAX(X591:X$2005),0),0)</f>
        <v>0</v>
      </c>
      <c r="Y590" s="22" t="str">
        <f t="shared" si="160"/>
        <v xml:space="preserve">1 - </v>
      </c>
      <c r="AA590" s="42"/>
      <c r="AB590" s="43"/>
      <c r="AC590" s="43"/>
      <c r="AD590" s="44"/>
      <c r="AE590" s="11">
        <f t="shared" si="161"/>
        <v>0</v>
      </c>
      <c r="AF590" s="41"/>
      <c r="AG590" s="41"/>
      <c r="AH590" s="41"/>
      <c r="AI590" s="41"/>
      <c r="AJ590" s="41"/>
      <c r="AK590" s="41"/>
      <c r="AL590" s="41"/>
      <c r="BA590" s="1">
        <f t="shared" si="162"/>
        <v>0</v>
      </c>
      <c r="BB590" s="1">
        <f t="shared" si="163"/>
        <v>0</v>
      </c>
      <c r="BC590" s="1" t="str">
        <f t="shared" si="164"/>
        <v>No</v>
      </c>
      <c r="BD590" s="1">
        <f t="shared" si="165"/>
        <v>0</v>
      </c>
      <c r="BE590" s="1">
        <f t="shared" si="166"/>
        <v>0</v>
      </c>
      <c r="BF590" s="1">
        <f t="shared" si="167"/>
        <v>0</v>
      </c>
      <c r="BG590" s="1">
        <v>586</v>
      </c>
      <c r="BH590" s="1" t="e">
        <f t="shared" si="168"/>
        <v>#N/A</v>
      </c>
      <c r="BI590" s="1">
        <f t="shared" si="170"/>
        <v>2</v>
      </c>
      <c r="BJ590" s="1" t="e">
        <f t="shared" si="169"/>
        <v>#N/A</v>
      </c>
    </row>
    <row r="591" spans="1:62" x14ac:dyDescent="0.25">
      <c r="A591" s="1">
        <f t="shared" si="156"/>
        <v>1</v>
      </c>
      <c r="B591" s="1">
        <f>IF(YEAR(AD591)=$B$3,YEAR('Apartment Expenses'!AD591)&amp;" - "&amp;'Apartment Expenses'!AC591,0)</f>
        <v>0</v>
      </c>
      <c r="C591" s="1">
        <f t="shared" si="157"/>
        <v>0</v>
      </c>
      <c r="E591" s="1">
        <v>587</v>
      </c>
      <c r="F591" s="1">
        <f t="shared" si="158"/>
        <v>1</v>
      </c>
      <c r="G591" s="1">
        <f t="shared" si="154"/>
        <v>0</v>
      </c>
      <c r="H591" s="1">
        <f t="shared" si="155"/>
        <v>0</v>
      </c>
      <c r="J591" s="1" t="str">
        <f t="shared" si="159"/>
        <v>1900</v>
      </c>
      <c r="M591" s="1">
        <f>HLOOKUP('Expense History'!$AD$3,$P$4:$X$2004,ROW('Apartment Expenses'!L591)-3,0)</f>
        <v>0</v>
      </c>
      <c r="N591" s="1">
        <f>IF('Expense History'!$AD$3=Data!$G$4,'Apartment Expenses'!AE591,HLOOKUP('Expense History'!$AD$3,'Apartment Expenses'!$AE$4:$AL$2004,(ROW('Apartment Expenses'!M591)-3)))</f>
        <v>0</v>
      </c>
      <c r="O591" s="1" t="str">
        <f>IF($O$2="ALL",IF(VLOOKUP(AA591,'Expense History'!$AA$6:$AB$36,2,0)="x","include",0),IF(AND(VLOOKUP(AA591,'Expense History'!$AA$6:$AB$36,2,0)="x",AC591=$O$2),"include",0))</f>
        <v>include</v>
      </c>
      <c r="P591" s="1">
        <f>IF(O591="include",IF(AE591&gt;0,1+MAX(P592:P$2005),0),0)</f>
        <v>0</v>
      </c>
      <c r="Q591" s="1">
        <f>IF(AND(ISBLANK(AA590),AE590=0),0,(IF(MAX(Q592:Q$2005)&gt;0,0,ROW(R591))))</f>
        <v>0</v>
      </c>
      <c r="R591" s="1">
        <f>IF($O591="include",IF(AF591&gt;0,1+MAX(R592:R$2005),0),0)</f>
        <v>0</v>
      </c>
      <c r="S591" s="1">
        <f>IF($O591="include",IF(AG591&gt;0,1+MAX(S592:S$2005),0),0)</f>
        <v>0</v>
      </c>
      <c r="T591" s="1">
        <f>IF($O591="include",IF(AH591&gt;0,1+MAX(T592:T$2005),0),0)</f>
        <v>0</v>
      </c>
      <c r="U591" s="1">
        <f>IF($O591="include",IF(AI591&gt;0,1+MAX(U592:U$2005),0),0)</f>
        <v>0</v>
      </c>
      <c r="V591" s="1">
        <f>IF($O591="include",IF(AJ591&gt;0,1+MAX(V592:V$2005),0),0)</f>
        <v>0</v>
      </c>
      <c r="W591" s="1">
        <f>IF($O591="include",IF(AK591&gt;0,1+MAX(W592:W$2005),0),0)</f>
        <v>0</v>
      </c>
      <c r="X591" s="1">
        <f>IF($O591="include",IF(AL591&gt;0,1+MAX(X592:X$2005),0),0)</f>
        <v>0</v>
      </c>
      <c r="Y591" s="22" t="str">
        <f t="shared" si="160"/>
        <v xml:space="preserve">1 - </v>
      </c>
      <c r="AA591" s="42"/>
      <c r="AB591" s="43"/>
      <c r="AC591" s="43"/>
      <c r="AD591" s="44"/>
      <c r="AE591" s="11">
        <f t="shared" si="161"/>
        <v>0</v>
      </c>
      <c r="AF591" s="41"/>
      <c r="AG591" s="41"/>
      <c r="AH591" s="41"/>
      <c r="AI591" s="41"/>
      <c r="AJ591" s="41"/>
      <c r="AK591" s="41"/>
      <c r="AL591" s="41"/>
      <c r="BA591" s="1">
        <f t="shared" si="162"/>
        <v>0</v>
      </c>
      <c r="BB591" s="1">
        <f t="shared" si="163"/>
        <v>0</v>
      </c>
      <c r="BC591" s="1" t="str">
        <f t="shared" si="164"/>
        <v>No</v>
      </c>
      <c r="BD591" s="1">
        <f t="shared" si="165"/>
        <v>0</v>
      </c>
      <c r="BE591" s="1">
        <f t="shared" si="166"/>
        <v>0</v>
      </c>
      <c r="BF591" s="1">
        <f t="shared" si="167"/>
        <v>0</v>
      </c>
      <c r="BG591" s="1">
        <v>587</v>
      </c>
      <c r="BH591" s="1" t="e">
        <f t="shared" si="168"/>
        <v>#N/A</v>
      </c>
      <c r="BI591" s="1">
        <f t="shared" si="170"/>
        <v>2</v>
      </c>
      <c r="BJ591" s="1" t="e">
        <f t="shared" si="169"/>
        <v>#N/A</v>
      </c>
    </row>
    <row r="592" spans="1:62" x14ac:dyDescent="0.25">
      <c r="A592" s="1">
        <f t="shared" si="156"/>
        <v>1</v>
      </c>
      <c r="B592" s="1">
        <f>IF(YEAR(AD592)=$B$3,YEAR('Apartment Expenses'!AD592)&amp;" - "&amp;'Apartment Expenses'!AC592,0)</f>
        <v>0</v>
      </c>
      <c r="C592" s="1">
        <f t="shared" si="157"/>
        <v>0</v>
      </c>
      <c r="E592" s="1">
        <v>588</v>
      </c>
      <c r="F592" s="1">
        <f t="shared" si="158"/>
        <v>1</v>
      </c>
      <c r="G592" s="1">
        <f t="shared" si="154"/>
        <v>0</v>
      </c>
      <c r="H592" s="1">
        <f t="shared" si="155"/>
        <v>0</v>
      </c>
      <c r="J592" s="1" t="str">
        <f t="shared" si="159"/>
        <v>1900</v>
      </c>
      <c r="M592" s="1">
        <f>HLOOKUP('Expense History'!$AD$3,$P$4:$X$2004,ROW('Apartment Expenses'!L592)-3,0)</f>
        <v>0</v>
      </c>
      <c r="N592" s="1">
        <f>IF('Expense History'!$AD$3=Data!$G$4,'Apartment Expenses'!AE592,HLOOKUP('Expense History'!$AD$3,'Apartment Expenses'!$AE$4:$AL$2004,(ROW('Apartment Expenses'!M592)-3)))</f>
        <v>0</v>
      </c>
      <c r="O592" s="1" t="str">
        <f>IF($O$2="ALL",IF(VLOOKUP(AA592,'Expense History'!$AA$6:$AB$36,2,0)="x","include",0),IF(AND(VLOOKUP(AA592,'Expense History'!$AA$6:$AB$36,2,0)="x",AC592=$O$2),"include",0))</f>
        <v>include</v>
      </c>
      <c r="P592" s="1">
        <f>IF(O592="include",IF(AE592&gt;0,1+MAX(P593:P$2005),0),0)</f>
        <v>0</v>
      </c>
      <c r="Q592" s="1">
        <f>IF(AND(ISBLANK(AA591),AE591=0),0,(IF(MAX(Q593:Q$2005)&gt;0,0,ROW(R592))))</f>
        <v>0</v>
      </c>
      <c r="R592" s="1">
        <f>IF($O592="include",IF(AF592&gt;0,1+MAX(R593:R$2005),0),0)</f>
        <v>0</v>
      </c>
      <c r="S592" s="1">
        <f>IF($O592="include",IF(AG592&gt;0,1+MAX(S593:S$2005),0),0)</f>
        <v>0</v>
      </c>
      <c r="T592" s="1">
        <f>IF($O592="include",IF(AH592&gt;0,1+MAX(T593:T$2005),0),0)</f>
        <v>0</v>
      </c>
      <c r="U592" s="1">
        <f>IF($O592="include",IF(AI592&gt;0,1+MAX(U593:U$2005),0),0)</f>
        <v>0</v>
      </c>
      <c r="V592" s="1">
        <f>IF($O592="include",IF(AJ592&gt;0,1+MAX(V593:V$2005),0),0)</f>
        <v>0</v>
      </c>
      <c r="W592" s="1">
        <f>IF($O592="include",IF(AK592&gt;0,1+MAX(W593:W$2005),0),0)</f>
        <v>0</v>
      </c>
      <c r="X592" s="1">
        <f>IF($O592="include",IF(AL592&gt;0,1+MAX(X593:X$2005),0),0)</f>
        <v>0</v>
      </c>
      <c r="Y592" s="22" t="str">
        <f t="shared" si="160"/>
        <v xml:space="preserve">1 - </v>
      </c>
      <c r="AA592" s="42"/>
      <c r="AB592" s="43"/>
      <c r="AC592" s="43"/>
      <c r="AD592" s="44"/>
      <c r="AE592" s="11">
        <f t="shared" si="161"/>
        <v>0</v>
      </c>
      <c r="AF592" s="41"/>
      <c r="AG592" s="41"/>
      <c r="AH592" s="41"/>
      <c r="AI592" s="41"/>
      <c r="AJ592" s="41"/>
      <c r="AK592" s="41"/>
      <c r="AL592" s="41"/>
      <c r="BA592" s="1">
        <f t="shared" si="162"/>
        <v>0</v>
      </c>
      <c r="BB592" s="1">
        <f t="shared" si="163"/>
        <v>0</v>
      </c>
      <c r="BC592" s="1" t="str">
        <f t="shared" si="164"/>
        <v>No</v>
      </c>
      <c r="BD592" s="1">
        <f t="shared" si="165"/>
        <v>0</v>
      </c>
      <c r="BE592" s="1">
        <f t="shared" si="166"/>
        <v>0</v>
      </c>
      <c r="BF592" s="1">
        <f t="shared" si="167"/>
        <v>0</v>
      </c>
      <c r="BG592" s="1">
        <v>588</v>
      </c>
      <c r="BH592" s="1" t="e">
        <f t="shared" si="168"/>
        <v>#N/A</v>
      </c>
      <c r="BI592" s="1">
        <f t="shared" si="170"/>
        <v>2</v>
      </c>
      <c r="BJ592" s="1" t="e">
        <f t="shared" si="169"/>
        <v>#N/A</v>
      </c>
    </row>
    <row r="593" spans="1:62" x14ac:dyDescent="0.25">
      <c r="A593" s="1">
        <f t="shared" si="156"/>
        <v>1</v>
      </c>
      <c r="B593" s="1">
        <f>IF(YEAR(AD593)=$B$3,YEAR('Apartment Expenses'!AD593)&amp;" - "&amp;'Apartment Expenses'!AC593,0)</f>
        <v>0</v>
      </c>
      <c r="C593" s="1">
        <f t="shared" si="157"/>
        <v>0</v>
      </c>
      <c r="E593" s="1">
        <v>589</v>
      </c>
      <c r="F593" s="1">
        <f t="shared" si="158"/>
        <v>1</v>
      </c>
      <c r="G593" s="1">
        <f t="shared" si="154"/>
        <v>0</v>
      </c>
      <c r="H593" s="1">
        <f t="shared" si="155"/>
        <v>0</v>
      </c>
      <c r="J593" s="1" t="str">
        <f t="shared" si="159"/>
        <v>1900</v>
      </c>
      <c r="M593" s="1">
        <f>HLOOKUP('Expense History'!$AD$3,$P$4:$X$2004,ROW('Apartment Expenses'!L593)-3,0)</f>
        <v>0</v>
      </c>
      <c r="N593" s="1">
        <f>IF('Expense History'!$AD$3=Data!$G$4,'Apartment Expenses'!AE593,HLOOKUP('Expense History'!$AD$3,'Apartment Expenses'!$AE$4:$AL$2004,(ROW('Apartment Expenses'!M593)-3)))</f>
        <v>0</v>
      </c>
      <c r="O593" s="1" t="str">
        <f>IF($O$2="ALL",IF(VLOOKUP(AA593,'Expense History'!$AA$6:$AB$36,2,0)="x","include",0),IF(AND(VLOOKUP(AA593,'Expense History'!$AA$6:$AB$36,2,0)="x",AC593=$O$2),"include",0))</f>
        <v>include</v>
      </c>
      <c r="P593" s="1">
        <f>IF(O593="include",IF(AE593&gt;0,1+MAX(P594:P$2005),0),0)</f>
        <v>0</v>
      </c>
      <c r="Q593" s="1">
        <f>IF(AND(ISBLANK(AA592),AE592=0),0,(IF(MAX(Q594:Q$2005)&gt;0,0,ROW(R593))))</f>
        <v>0</v>
      </c>
      <c r="R593" s="1">
        <f>IF($O593="include",IF(AF593&gt;0,1+MAX(R594:R$2005),0),0)</f>
        <v>0</v>
      </c>
      <c r="S593" s="1">
        <f>IF($O593="include",IF(AG593&gt;0,1+MAX(S594:S$2005),0),0)</f>
        <v>0</v>
      </c>
      <c r="T593" s="1">
        <f>IF($O593="include",IF(AH593&gt;0,1+MAX(T594:T$2005),0),0)</f>
        <v>0</v>
      </c>
      <c r="U593" s="1">
        <f>IF($O593="include",IF(AI593&gt;0,1+MAX(U594:U$2005),0),0)</f>
        <v>0</v>
      </c>
      <c r="V593" s="1">
        <f>IF($O593="include",IF(AJ593&gt;0,1+MAX(V594:V$2005),0),0)</f>
        <v>0</v>
      </c>
      <c r="W593" s="1">
        <f>IF($O593="include",IF(AK593&gt;0,1+MAX(W594:W$2005),0),0)</f>
        <v>0</v>
      </c>
      <c r="X593" s="1">
        <f>IF($O593="include",IF(AL593&gt;0,1+MAX(X594:X$2005),0),0)</f>
        <v>0</v>
      </c>
      <c r="Y593" s="22" t="str">
        <f t="shared" si="160"/>
        <v xml:space="preserve">1 - </v>
      </c>
      <c r="AA593" s="42"/>
      <c r="AB593" s="43"/>
      <c r="AC593" s="43"/>
      <c r="AD593" s="44"/>
      <c r="AE593" s="11">
        <f t="shared" si="161"/>
        <v>0</v>
      </c>
      <c r="AF593" s="41"/>
      <c r="AG593" s="41"/>
      <c r="AH593" s="41"/>
      <c r="AI593" s="41"/>
      <c r="AJ593" s="41"/>
      <c r="AK593" s="41"/>
      <c r="AL593" s="41"/>
      <c r="BA593" s="1">
        <f t="shared" si="162"/>
        <v>0</v>
      </c>
      <c r="BB593" s="1">
        <f t="shared" si="163"/>
        <v>0</v>
      </c>
      <c r="BC593" s="1" t="str">
        <f t="shared" si="164"/>
        <v>No</v>
      </c>
      <c r="BD593" s="1">
        <f t="shared" si="165"/>
        <v>0</v>
      </c>
      <c r="BE593" s="1">
        <f t="shared" si="166"/>
        <v>0</v>
      </c>
      <c r="BF593" s="1">
        <f t="shared" si="167"/>
        <v>0</v>
      </c>
      <c r="BG593" s="1">
        <v>589</v>
      </c>
      <c r="BH593" s="1" t="e">
        <f t="shared" si="168"/>
        <v>#N/A</v>
      </c>
      <c r="BI593" s="1">
        <f t="shared" si="170"/>
        <v>2</v>
      </c>
      <c r="BJ593" s="1" t="e">
        <f t="shared" si="169"/>
        <v>#N/A</v>
      </c>
    </row>
    <row r="594" spans="1:62" x14ac:dyDescent="0.25">
      <c r="A594" s="1">
        <f t="shared" si="156"/>
        <v>1</v>
      </c>
      <c r="B594" s="1">
        <f>IF(YEAR(AD594)=$B$3,YEAR('Apartment Expenses'!AD594)&amp;" - "&amp;'Apartment Expenses'!AC594,0)</f>
        <v>0</v>
      </c>
      <c r="C594" s="1">
        <f t="shared" si="157"/>
        <v>0</v>
      </c>
      <c r="E594" s="1">
        <v>590</v>
      </c>
      <c r="F594" s="1">
        <f t="shared" si="158"/>
        <v>1</v>
      </c>
      <c r="G594" s="1">
        <f t="shared" si="154"/>
        <v>0</v>
      </c>
      <c r="H594" s="1">
        <f t="shared" si="155"/>
        <v>0</v>
      </c>
      <c r="J594" s="1" t="str">
        <f t="shared" si="159"/>
        <v>1900</v>
      </c>
      <c r="M594" s="1">
        <f>HLOOKUP('Expense History'!$AD$3,$P$4:$X$2004,ROW('Apartment Expenses'!L594)-3,0)</f>
        <v>0</v>
      </c>
      <c r="N594" s="1">
        <f>IF('Expense History'!$AD$3=Data!$G$4,'Apartment Expenses'!AE594,HLOOKUP('Expense History'!$AD$3,'Apartment Expenses'!$AE$4:$AL$2004,(ROW('Apartment Expenses'!M594)-3)))</f>
        <v>0</v>
      </c>
      <c r="O594" s="1" t="str">
        <f>IF($O$2="ALL",IF(VLOOKUP(AA594,'Expense History'!$AA$6:$AB$36,2,0)="x","include",0),IF(AND(VLOOKUP(AA594,'Expense History'!$AA$6:$AB$36,2,0)="x",AC594=$O$2),"include",0))</f>
        <v>include</v>
      </c>
      <c r="P594" s="1">
        <f>IF(O594="include",IF(AE594&gt;0,1+MAX(P595:P$2005),0),0)</f>
        <v>0</v>
      </c>
      <c r="Q594" s="1">
        <f>IF(AND(ISBLANK(AA593),AE593=0),0,(IF(MAX(Q595:Q$2005)&gt;0,0,ROW(R594))))</f>
        <v>0</v>
      </c>
      <c r="R594" s="1">
        <f>IF($O594="include",IF(AF594&gt;0,1+MAX(R595:R$2005),0),0)</f>
        <v>0</v>
      </c>
      <c r="S594" s="1">
        <f>IF($O594="include",IF(AG594&gt;0,1+MAX(S595:S$2005),0),0)</f>
        <v>0</v>
      </c>
      <c r="T594" s="1">
        <f>IF($O594="include",IF(AH594&gt;0,1+MAX(T595:T$2005),0),0)</f>
        <v>0</v>
      </c>
      <c r="U594" s="1">
        <f>IF($O594="include",IF(AI594&gt;0,1+MAX(U595:U$2005),0),0)</f>
        <v>0</v>
      </c>
      <c r="V594" s="1">
        <f>IF($O594="include",IF(AJ594&gt;0,1+MAX(V595:V$2005),0),0)</f>
        <v>0</v>
      </c>
      <c r="W594" s="1">
        <f>IF($O594="include",IF(AK594&gt;0,1+MAX(W595:W$2005),0),0)</f>
        <v>0</v>
      </c>
      <c r="X594" s="1">
        <f>IF($O594="include",IF(AL594&gt;0,1+MAX(X595:X$2005),0),0)</f>
        <v>0</v>
      </c>
      <c r="Y594" s="22" t="str">
        <f t="shared" si="160"/>
        <v xml:space="preserve">1 - </v>
      </c>
      <c r="AA594" s="42"/>
      <c r="AB594" s="43"/>
      <c r="AC594" s="43"/>
      <c r="AD594" s="44"/>
      <c r="AE594" s="11">
        <f t="shared" si="161"/>
        <v>0</v>
      </c>
      <c r="AF594" s="41"/>
      <c r="AG594" s="41"/>
      <c r="AH594" s="41"/>
      <c r="AI594" s="41"/>
      <c r="AJ594" s="41"/>
      <c r="AK594" s="41"/>
      <c r="AL594" s="41"/>
      <c r="BA594" s="1">
        <f t="shared" si="162"/>
        <v>0</v>
      </c>
      <c r="BB594" s="1">
        <f t="shared" si="163"/>
        <v>0</v>
      </c>
      <c r="BC594" s="1" t="str">
        <f t="shared" si="164"/>
        <v>No</v>
      </c>
      <c r="BD594" s="1">
        <f t="shared" si="165"/>
        <v>0</v>
      </c>
      <c r="BE594" s="1">
        <f t="shared" si="166"/>
        <v>0</v>
      </c>
      <c r="BF594" s="1">
        <f t="shared" si="167"/>
        <v>0</v>
      </c>
      <c r="BG594" s="1">
        <v>590</v>
      </c>
      <c r="BH594" s="1" t="e">
        <f t="shared" si="168"/>
        <v>#N/A</v>
      </c>
      <c r="BI594" s="1">
        <f t="shared" si="170"/>
        <v>2</v>
      </c>
      <c r="BJ594" s="1" t="e">
        <f t="shared" si="169"/>
        <v>#N/A</v>
      </c>
    </row>
    <row r="595" spans="1:62" x14ac:dyDescent="0.25">
      <c r="A595" s="1">
        <f t="shared" si="156"/>
        <v>1</v>
      </c>
      <c r="B595" s="1">
        <f>IF(YEAR(AD595)=$B$3,YEAR('Apartment Expenses'!AD595)&amp;" - "&amp;'Apartment Expenses'!AC595,0)</f>
        <v>0</v>
      </c>
      <c r="C595" s="1">
        <f t="shared" si="157"/>
        <v>0</v>
      </c>
      <c r="E595" s="1">
        <v>591</v>
      </c>
      <c r="F595" s="1">
        <f t="shared" si="158"/>
        <v>1</v>
      </c>
      <c r="G595" s="1">
        <f t="shared" si="154"/>
        <v>0</v>
      </c>
      <c r="H595" s="1">
        <f t="shared" si="155"/>
        <v>0</v>
      </c>
      <c r="J595" s="1" t="str">
        <f t="shared" si="159"/>
        <v>1900</v>
      </c>
      <c r="M595" s="1">
        <f>HLOOKUP('Expense History'!$AD$3,$P$4:$X$2004,ROW('Apartment Expenses'!L595)-3,0)</f>
        <v>0</v>
      </c>
      <c r="N595" s="1">
        <f>IF('Expense History'!$AD$3=Data!$G$4,'Apartment Expenses'!AE595,HLOOKUP('Expense History'!$AD$3,'Apartment Expenses'!$AE$4:$AL$2004,(ROW('Apartment Expenses'!M595)-3)))</f>
        <v>0</v>
      </c>
      <c r="O595" s="1" t="str">
        <f>IF($O$2="ALL",IF(VLOOKUP(AA595,'Expense History'!$AA$6:$AB$36,2,0)="x","include",0),IF(AND(VLOOKUP(AA595,'Expense History'!$AA$6:$AB$36,2,0)="x",AC595=$O$2),"include",0))</f>
        <v>include</v>
      </c>
      <c r="P595" s="1">
        <f>IF(O595="include",IF(AE595&gt;0,1+MAX(P596:P$2005),0),0)</f>
        <v>0</v>
      </c>
      <c r="Q595" s="1">
        <f>IF(AND(ISBLANK(AA594),AE594=0),0,(IF(MAX(Q596:Q$2005)&gt;0,0,ROW(R595))))</f>
        <v>0</v>
      </c>
      <c r="R595" s="1">
        <f>IF($O595="include",IF(AF595&gt;0,1+MAX(R596:R$2005),0),0)</f>
        <v>0</v>
      </c>
      <c r="S595" s="1">
        <f>IF($O595="include",IF(AG595&gt;0,1+MAX(S596:S$2005),0),0)</f>
        <v>0</v>
      </c>
      <c r="T595" s="1">
        <f>IF($O595="include",IF(AH595&gt;0,1+MAX(T596:T$2005),0),0)</f>
        <v>0</v>
      </c>
      <c r="U595" s="1">
        <f>IF($O595="include",IF(AI595&gt;0,1+MAX(U596:U$2005),0),0)</f>
        <v>0</v>
      </c>
      <c r="V595" s="1">
        <f>IF($O595="include",IF(AJ595&gt;0,1+MAX(V596:V$2005),0),0)</f>
        <v>0</v>
      </c>
      <c r="W595" s="1">
        <f>IF($O595="include",IF(AK595&gt;0,1+MAX(W596:W$2005),0),0)</f>
        <v>0</v>
      </c>
      <c r="X595" s="1">
        <f>IF($O595="include",IF(AL595&gt;0,1+MAX(X596:X$2005),0),0)</f>
        <v>0</v>
      </c>
      <c r="Y595" s="22" t="str">
        <f t="shared" si="160"/>
        <v xml:space="preserve">1 - </v>
      </c>
      <c r="AA595" s="42"/>
      <c r="AB595" s="43"/>
      <c r="AC595" s="43"/>
      <c r="AD595" s="44"/>
      <c r="AE595" s="11">
        <f t="shared" si="161"/>
        <v>0</v>
      </c>
      <c r="AF595" s="41"/>
      <c r="AG595" s="41"/>
      <c r="AH595" s="41"/>
      <c r="AI595" s="41"/>
      <c r="AJ595" s="41"/>
      <c r="AK595" s="41"/>
      <c r="AL595" s="41"/>
      <c r="BA595" s="1">
        <f t="shared" si="162"/>
        <v>0</v>
      </c>
      <c r="BB595" s="1">
        <f t="shared" si="163"/>
        <v>0</v>
      </c>
      <c r="BC595" s="1" t="str">
        <f t="shared" si="164"/>
        <v>No</v>
      </c>
      <c r="BD595" s="1">
        <f t="shared" si="165"/>
        <v>0</v>
      </c>
      <c r="BE595" s="1">
        <f t="shared" si="166"/>
        <v>0</v>
      </c>
      <c r="BF595" s="1">
        <f t="shared" si="167"/>
        <v>0</v>
      </c>
      <c r="BG595" s="1">
        <v>591</v>
      </c>
      <c r="BH595" s="1" t="e">
        <f t="shared" si="168"/>
        <v>#N/A</v>
      </c>
      <c r="BI595" s="1">
        <f t="shared" si="170"/>
        <v>2</v>
      </c>
      <c r="BJ595" s="1" t="e">
        <f t="shared" si="169"/>
        <v>#N/A</v>
      </c>
    </row>
    <row r="596" spans="1:62" x14ac:dyDescent="0.25">
      <c r="A596" s="1">
        <f t="shared" si="156"/>
        <v>1</v>
      </c>
      <c r="B596" s="1">
        <f>IF(YEAR(AD596)=$B$3,YEAR('Apartment Expenses'!AD596)&amp;" - "&amp;'Apartment Expenses'!AC596,0)</f>
        <v>0</v>
      </c>
      <c r="C596" s="1">
        <f t="shared" si="157"/>
        <v>0</v>
      </c>
      <c r="E596" s="1">
        <v>592</v>
      </c>
      <c r="F596" s="1">
        <f t="shared" si="158"/>
        <v>1</v>
      </c>
      <c r="G596" s="1">
        <f t="shared" si="154"/>
        <v>0</v>
      </c>
      <c r="H596" s="1">
        <f t="shared" si="155"/>
        <v>0</v>
      </c>
      <c r="J596" s="1" t="str">
        <f t="shared" si="159"/>
        <v>1900</v>
      </c>
      <c r="M596" s="1">
        <f>HLOOKUP('Expense History'!$AD$3,$P$4:$X$2004,ROW('Apartment Expenses'!L596)-3,0)</f>
        <v>0</v>
      </c>
      <c r="N596" s="1">
        <f>IF('Expense History'!$AD$3=Data!$G$4,'Apartment Expenses'!AE596,HLOOKUP('Expense History'!$AD$3,'Apartment Expenses'!$AE$4:$AL$2004,(ROW('Apartment Expenses'!M596)-3)))</f>
        <v>0</v>
      </c>
      <c r="O596" s="1" t="str">
        <f>IF($O$2="ALL",IF(VLOOKUP(AA596,'Expense History'!$AA$6:$AB$36,2,0)="x","include",0),IF(AND(VLOOKUP(AA596,'Expense History'!$AA$6:$AB$36,2,0)="x",AC596=$O$2),"include",0))</f>
        <v>include</v>
      </c>
      <c r="P596" s="1">
        <f>IF(O596="include",IF(AE596&gt;0,1+MAX(P597:P$2005),0),0)</f>
        <v>0</v>
      </c>
      <c r="Q596" s="1">
        <f>IF(AND(ISBLANK(AA595),AE595=0),0,(IF(MAX(Q597:Q$2005)&gt;0,0,ROW(R596))))</f>
        <v>0</v>
      </c>
      <c r="R596" s="1">
        <f>IF($O596="include",IF(AF596&gt;0,1+MAX(R597:R$2005),0),0)</f>
        <v>0</v>
      </c>
      <c r="S596" s="1">
        <f>IF($O596="include",IF(AG596&gt;0,1+MAX(S597:S$2005),0),0)</f>
        <v>0</v>
      </c>
      <c r="T596" s="1">
        <f>IF($O596="include",IF(AH596&gt;0,1+MAX(T597:T$2005),0),0)</f>
        <v>0</v>
      </c>
      <c r="U596" s="1">
        <f>IF($O596="include",IF(AI596&gt;0,1+MAX(U597:U$2005),0),0)</f>
        <v>0</v>
      </c>
      <c r="V596" s="1">
        <f>IF($O596="include",IF(AJ596&gt;0,1+MAX(V597:V$2005),0),0)</f>
        <v>0</v>
      </c>
      <c r="W596" s="1">
        <f>IF($O596="include",IF(AK596&gt;0,1+MAX(W597:W$2005),0),0)</f>
        <v>0</v>
      </c>
      <c r="X596" s="1">
        <f>IF($O596="include",IF(AL596&gt;0,1+MAX(X597:X$2005),0),0)</f>
        <v>0</v>
      </c>
      <c r="Y596" s="22" t="str">
        <f t="shared" si="160"/>
        <v xml:space="preserve">1 - </v>
      </c>
      <c r="AA596" s="42"/>
      <c r="AB596" s="43"/>
      <c r="AC596" s="43"/>
      <c r="AD596" s="44"/>
      <c r="AE596" s="11">
        <f t="shared" si="161"/>
        <v>0</v>
      </c>
      <c r="AF596" s="41"/>
      <c r="AG596" s="41"/>
      <c r="AH596" s="41"/>
      <c r="AI596" s="41"/>
      <c r="AJ596" s="41"/>
      <c r="AK596" s="41"/>
      <c r="AL596" s="41"/>
      <c r="BA596" s="1">
        <f t="shared" si="162"/>
        <v>0</v>
      </c>
      <c r="BB596" s="1">
        <f t="shared" si="163"/>
        <v>0</v>
      </c>
      <c r="BC596" s="1" t="str">
        <f t="shared" si="164"/>
        <v>No</v>
      </c>
      <c r="BD596" s="1">
        <f t="shared" si="165"/>
        <v>0</v>
      </c>
      <c r="BE596" s="1">
        <f t="shared" si="166"/>
        <v>0</v>
      </c>
      <c r="BF596" s="1">
        <f t="shared" si="167"/>
        <v>0</v>
      </c>
      <c r="BG596" s="1">
        <v>592</v>
      </c>
      <c r="BH596" s="1" t="e">
        <f t="shared" si="168"/>
        <v>#N/A</v>
      </c>
      <c r="BI596" s="1">
        <f t="shared" si="170"/>
        <v>2</v>
      </c>
      <c r="BJ596" s="1" t="e">
        <f t="shared" si="169"/>
        <v>#N/A</v>
      </c>
    </row>
    <row r="597" spans="1:62" x14ac:dyDescent="0.25">
      <c r="A597" s="1">
        <f t="shared" si="156"/>
        <v>1</v>
      </c>
      <c r="B597" s="1">
        <f>IF(YEAR(AD597)=$B$3,YEAR('Apartment Expenses'!AD597)&amp;" - "&amp;'Apartment Expenses'!AC597,0)</f>
        <v>0</v>
      </c>
      <c r="C597" s="1">
        <f t="shared" si="157"/>
        <v>0</v>
      </c>
      <c r="E597" s="1">
        <v>593</v>
      </c>
      <c r="F597" s="1">
        <f t="shared" si="158"/>
        <v>1</v>
      </c>
      <c r="G597" s="1">
        <f t="shared" si="154"/>
        <v>0</v>
      </c>
      <c r="H597" s="1">
        <f t="shared" si="155"/>
        <v>0</v>
      </c>
      <c r="J597" s="1" t="str">
        <f t="shared" si="159"/>
        <v>1900</v>
      </c>
      <c r="M597" s="1">
        <f>HLOOKUP('Expense History'!$AD$3,$P$4:$X$2004,ROW('Apartment Expenses'!L597)-3,0)</f>
        <v>0</v>
      </c>
      <c r="N597" s="1">
        <f>IF('Expense History'!$AD$3=Data!$G$4,'Apartment Expenses'!AE597,HLOOKUP('Expense History'!$AD$3,'Apartment Expenses'!$AE$4:$AL$2004,(ROW('Apartment Expenses'!M597)-3)))</f>
        <v>0</v>
      </c>
      <c r="O597" s="1" t="str">
        <f>IF($O$2="ALL",IF(VLOOKUP(AA597,'Expense History'!$AA$6:$AB$36,2,0)="x","include",0),IF(AND(VLOOKUP(AA597,'Expense History'!$AA$6:$AB$36,2,0)="x",AC597=$O$2),"include",0))</f>
        <v>include</v>
      </c>
      <c r="P597" s="1">
        <f>IF(O597="include",IF(AE597&gt;0,1+MAX(P598:P$2005),0),0)</f>
        <v>0</v>
      </c>
      <c r="Q597" s="1">
        <f>IF(AND(ISBLANK(AA596),AE596=0),0,(IF(MAX(Q598:Q$2005)&gt;0,0,ROW(R597))))</f>
        <v>0</v>
      </c>
      <c r="R597" s="1">
        <f>IF($O597="include",IF(AF597&gt;0,1+MAX(R598:R$2005),0),0)</f>
        <v>0</v>
      </c>
      <c r="S597" s="1">
        <f>IF($O597="include",IF(AG597&gt;0,1+MAX(S598:S$2005),0),0)</f>
        <v>0</v>
      </c>
      <c r="T597" s="1">
        <f>IF($O597="include",IF(AH597&gt;0,1+MAX(T598:T$2005),0),0)</f>
        <v>0</v>
      </c>
      <c r="U597" s="1">
        <f>IF($O597="include",IF(AI597&gt;0,1+MAX(U598:U$2005),0),0)</f>
        <v>0</v>
      </c>
      <c r="V597" s="1">
        <f>IF($O597="include",IF(AJ597&gt;0,1+MAX(V598:V$2005),0),0)</f>
        <v>0</v>
      </c>
      <c r="W597" s="1">
        <f>IF($O597="include",IF(AK597&gt;0,1+MAX(W598:W$2005),0),0)</f>
        <v>0</v>
      </c>
      <c r="X597" s="1">
        <f>IF($O597="include",IF(AL597&gt;0,1+MAX(X598:X$2005),0),0)</f>
        <v>0</v>
      </c>
      <c r="Y597" s="22" t="str">
        <f t="shared" si="160"/>
        <v xml:space="preserve">1 - </v>
      </c>
      <c r="AA597" s="42"/>
      <c r="AB597" s="43"/>
      <c r="AC597" s="43"/>
      <c r="AD597" s="44"/>
      <c r="AE597" s="11">
        <f t="shared" si="161"/>
        <v>0</v>
      </c>
      <c r="AF597" s="41"/>
      <c r="AG597" s="41"/>
      <c r="AH597" s="41"/>
      <c r="AI597" s="41"/>
      <c r="AJ597" s="41"/>
      <c r="AK597" s="41"/>
      <c r="AL597" s="41"/>
      <c r="BA597" s="1">
        <f t="shared" si="162"/>
        <v>0</v>
      </c>
      <c r="BB597" s="1">
        <f t="shared" si="163"/>
        <v>0</v>
      </c>
      <c r="BC597" s="1" t="str">
        <f t="shared" si="164"/>
        <v>No</v>
      </c>
      <c r="BD597" s="1">
        <f t="shared" si="165"/>
        <v>0</v>
      </c>
      <c r="BE597" s="1">
        <f t="shared" si="166"/>
        <v>0</v>
      </c>
      <c r="BF597" s="1">
        <f t="shared" si="167"/>
        <v>0</v>
      </c>
      <c r="BG597" s="1">
        <v>593</v>
      </c>
      <c r="BH597" s="1" t="e">
        <f t="shared" si="168"/>
        <v>#N/A</v>
      </c>
      <c r="BI597" s="1">
        <f t="shared" si="170"/>
        <v>2</v>
      </c>
      <c r="BJ597" s="1" t="e">
        <f t="shared" si="169"/>
        <v>#N/A</v>
      </c>
    </row>
    <row r="598" spans="1:62" x14ac:dyDescent="0.25">
      <c r="A598" s="1">
        <f t="shared" si="156"/>
        <v>1</v>
      </c>
      <c r="B598" s="1">
        <f>IF(YEAR(AD598)=$B$3,YEAR('Apartment Expenses'!AD598)&amp;" - "&amp;'Apartment Expenses'!AC598,0)</f>
        <v>0</v>
      </c>
      <c r="C598" s="1">
        <f t="shared" si="157"/>
        <v>0</v>
      </c>
      <c r="E598" s="1">
        <v>594</v>
      </c>
      <c r="F598" s="1">
        <f t="shared" si="158"/>
        <v>1</v>
      </c>
      <c r="G598" s="1">
        <f t="shared" si="154"/>
        <v>0</v>
      </c>
      <c r="H598" s="1">
        <f t="shared" si="155"/>
        <v>0</v>
      </c>
      <c r="J598" s="1" t="str">
        <f t="shared" si="159"/>
        <v>1900</v>
      </c>
      <c r="M598" s="1">
        <f>HLOOKUP('Expense History'!$AD$3,$P$4:$X$2004,ROW('Apartment Expenses'!L598)-3,0)</f>
        <v>0</v>
      </c>
      <c r="N598" s="1">
        <f>IF('Expense History'!$AD$3=Data!$G$4,'Apartment Expenses'!AE598,HLOOKUP('Expense History'!$AD$3,'Apartment Expenses'!$AE$4:$AL$2004,(ROW('Apartment Expenses'!M598)-3)))</f>
        <v>0</v>
      </c>
      <c r="O598" s="1" t="str">
        <f>IF($O$2="ALL",IF(VLOOKUP(AA598,'Expense History'!$AA$6:$AB$36,2,0)="x","include",0),IF(AND(VLOOKUP(AA598,'Expense History'!$AA$6:$AB$36,2,0)="x",AC598=$O$2),"include",0))</f>
        <v>include</v>
      </c>
      <c r="P598" s="1">
        <f>IF(O598="include",IF(AE598&gt;0,1+MAX(P599:P$2005),0),0)</f>
        <v>0</v>
      </c>
      <c r="Q598" s="1">
        <f>IF(AND(ISBLANK(AA597),AE597=0),0,(IF(MAX(Q599:Q$2005)&gt;0,0,ROW(R598))))</f>
        <v>0</v>
      </c>
      <c r="R598" s="1">
        <f>IF($O598="include",IF(AF598&gt;0,1+MAX(R599:R$2005),0),0)</f>
        <v>0</v>
      </c>
      <c r="S598" s="1">
        <f>IF($O598="include",IF(AG598&gt;0,1+MAX(S599:S$2005),0),0)</f>
        <v>0</v>
      </c>
      <c r="T598" s="1">
        <f>IF($O598="include",IF(AH598&gt;0,1+MAX(T599:T$2005),0),0)</f>
        <v>0</v>
      </c>
      <c r="U598" s="1">
        <f>IF($O598="include",IF(AI598&gt;0,1+MAX(U599:U$2005),0),0)</f>
        <v>0</v>
      </c>
      <c r="V598" s="1">
        <f>IF($O598="include",IF(AJ598&gt;0,1+MAX(V599:V$2005),0),0)</f>
        <v>0</v>
      </c>
      <c r="W598" s="1">
        <f>IF($O598="include",IF(AK598&gt;0,1+MAX(W599:W$2005),0),0)</f>
        <v>0</v>
      </c>
      <c r="X598" s="1">
        <f>IF($O598="include",IF(AL598&gt;0,1+MAX(X599:X$2005),0),0)</f>
        <v>0</v>
      </c>
      <c r="Y598" s="22" t="str">
        <f t="shared" si="160"/>
        <v xml:space="preserve">1 - </v>
      </c>
      <c r="AA598" s="42"/>
      <c r="AB598" s="43"/>
      <c r="AC598" s="43"/>
      <c r="AD598" s="44"/>
      <c r="AE598" s="11">
        <f t="shared" si="161"/>
        <v>0</v>
      </c>
      <c r="AF598" s="41"/>
      <c r="AG598" s="41"/>
      <c r="AH598" s="41"/>
      <c r="AI598" s="41"/>
      <c r="AJ598" s="41"/>
      <c r="AK598" s="41"/>
      <c r="AL598" s="41"/>
      <c r="BA598" s="1">
        <f t="shared" si="162"/>
        <v>0</v>
      </c>
      <c r="BB598" s="1">
        <f t="shared" si="163"/>
        <v>0</v>
      </c>
      <c r="BC598" s="1" t="str">
        <f t="shared" si="164"/>
        <v>No</v>
      </c>
      <c r="BD598" s="1">
        <f t="shared" si="165"/>
        <v>0</v>
      </c>
      <c r="BE598" s="1">
        <f t="shared" si="166"/>
        <v>0</v>
      </c>
      <c r="BF598" s="1">
        <f t="shared" si="167"/>
        <v>0</v>
      </c>
      <c r="BG598" s="1">
        <v>594</v>
      </c>
      <c r="BH598" s="1" t="e">
        <f t="shared" si="168"/>
        <v>#N/A</v>
      </c>
      <c r="BI598" s="1">
        <f t="shared" si="170"/>
        <v>2</v>
      </c>
      <c r="BJ598" s="1" t="e">
        <f t="shared" si="169"/>
        <v>#N/A</v>
      </c>
    </row>
    <row r="599" spans="1:62" x14ac:dyDescent="0.25">
      <c r="A599" s="1">
        <f t="shared" si="156"/>
        <v>1</v>
      </c>
      <c r="B599" s="1">
        <f>IF(YEAR(AD599)=$B$3,YEAR('Apartment Expenses'!AD599)&amp;" - "&amp;'Apartment Expenses'!AC599,0)</f>
        <v>0</v>
      </c>
      <c r="C599" s="1">
        <f t="shared" si="157"/>
        <v>0</v>
      </c>
      <c r="E599" s="1">
        <v>595</v>
      </c>
      <c r="F599" s="1">
        <f t="shared" si="158"/>
        <v>1</v>
      </c>
      <c r="G599" s="1">
        <f t="shared" si="154"/>
        <v>0</v>
      </c>
      <c r="H599" s="1">
        <f t="shared" si="155"/>
        <v>0</v>
      </c>
      <c r="J599" s="1" t="str">
        <f t="shared" si="159"/>
        <v>1900</v>
      </c>
      <c r="M599" s="1">
        <f>HLOOKUP('Expense History'!$AD$3,$P$4:$X$2004,ROW('Apartment Expenses'!L599)-3,0)</f>
        <v>0</v>
      </c>
      <c r="N599" s="1">
        <f>IF('Expense History'!$AD$3=Data!$G$4,'Apartment Expenses'!AE599,HLOOKUP('Expense History'!$AD$3,'Apartment Expenses'!$AE$4:$AL$2004,(ROW('Apartment Expenses'!M599)-3)))</f>
        <v>0</v>
      </c>
      <c r="O599" s="1" t="str">
        <f>IF($O$2="ALL",IF(VLOOKUP(AA599,'Expense History'!$AA$6:$AB$36,2,0)="x","include",0),IF(AND(VLOOKUP(AA599,'Expense History'!$AA$6:$AB$36,2,0)="x",AC599=$O$2),"include",0))</f>
        <v>include</v>
      </c>
      <c r="P599" s="1">
        <f>IF(O599="include",IF(AE599&gt;0,1+MAX(P600:P$2005),0),0)</f>
        <v>0</v>
      </c>
      <c r="Q599" s="1">
        <f>IF(AND(ISBLANK(AA598),AE598=0),0,(IF(MAX(Q600:Q$2005)&gt;0,0,ROW(R599))))</f>
        <v>0</v>
      </c>
      <c r="R599" s="1">
        <f>IF($O599="include",IF(AF599&gt;0,1+MAX(R600:R$2005),0),0)</f>
        <v>0</v>
      </c>
      <c r="S599" s="1">
        <f>IF($O599="include",IF(AG599&gt;0,1+MAX(S600:S$2005),0),0)</f>
        <v>0</v>
      </c>
      <c r="T599" s="1">
        <f>IF($O599="include",IF(AH599&gt;0,1+MAX(T600:T$2005),0),0)</f>
        <v>0</v>
      </c>
      <c r="U599" s="1">
        <f>IF($O599="include",IF(AI599&gt;0,1+MAX(U600:U$2005),0),0)</f>
        <v>0</v>
      </c>
      <c r="V599" s="1">
        <f>IF($O599="include",IF(AJ599&gt;0,1+MAX(V600:V$2005),0),0)</f>
        <v>0</v>
      </c>
      <c r="W599" s="1">
        <f>IF($O599="include",IF(AK599&gt;0,1+MAX(W600:W$2005),0),0)</f>
        <v>0</v>
      </c>
      <c r="X599" s="1">
        <f>IF($O599="include",IF(AL599&gt;0,1+MAX(X600:X$2005),0),0)</f>
        <v>0</v>
      </c>
      <c r="Y599" s="22" t="str">
        <f t="shared" si="160"/>
        <v xml:space="preserve">1 - </v>
      </c>
      <c r="AA599" s="42"/>
      <c r="AB599" s="43"/>
      <c r="AC599" s="43"/>
      <c r="AD599" s="44"/>
      <c r="AE599" s="11">
        <f t="shared" si="161"/>
        <v>0</v>
      </c>
      <c r="AF599" s="41"/>
      <c r="AG599" s="41"/>
      <c r="AH599" s="41"/>
      <c r="AI599" s="41"/>
      <c r="AJ599" s="41"/>
      <c r="AK599" s="41"/>
      <c r="AL599" s="41"/>
      <c r="BA599" s="1">
        <f t="shared" si="162"/>
        <v>0</v>
      </c>
      <c r="BB599" s="1">
        <f t="shared" si="163"/>
        <v>0</v>
      </c>
      <c r="BC599" s="1" t="str">
        <f t="shared" si="164"/>
        <v>No</v>
      </c>
      <c r="BD599" s="1">
        <f t="shared" si="165"/>
        <v>0</v>
      </c>
      <c r="BE599" s="1">
        <f t="shared" si="166"/>
        <v>0</v>
      </c>
      <c r="BF599" s="1">
        <f t="shared" si="167"/>
        <v>0</v>
      </c>
      <c r="BG599" s="1">
        <v>595</v>
      </c>
      <c r="BH599" s="1" t="e">
        <f t="shared" si="168"/>
        <v>#N/A</v>
      </c>
      <c r="BI599" s="1">
        <f t="shared" si="170"/>
        <v>2</v>
      </c>
      <c r="BJ599" s="1" t="e">
        <f t="shared" si="169"/>
        <v>#N/A</v>
      </c>
    </row>
    <row r="600" spans="1:62" x14ac:dyDescent="0.25">
      <c r="A600" s="1">
        <f t="shared" si="156"/>
        <v>1</v>
      </c>
      <c r="B600" s="1">
        <f>IF(YEAR(AD600)=$B$3,YEAR('Apartment Expenses'!AD600)&amp;" - "&amp;'Apartment Expenses'!AC600,0)</f>
        <v>0</v>
      </c>
      <c r="C600" s="1">
        <f t="shared" si="157"/>
        <v>0</v>
      </c>
      <c r="E600" s="1">
        <v>596</v>
      </c>
      <c r="F600" s="1">
        <f t="shared" si="158"/>
        <v>1</v>
      </c>
      <c r="G600" s="1">
        <f t="shared" si="154"/>
        <v>0</v>
      </c>
      <c r="H600" s="1">
        <f t="shared" si="155"/>
        <v>0</v>
      </c>
      <c r="J600" s="1" t="str">
        <f t="shared" si="159"/>
        <v>1900</v>
      </c>
      <c r="M600" s="1">
        <f>HLOOKUP('Expense History'!$AD$3,$P$4:$X$2004,ROW('Apartment Expenses'!L600)-3,0)</f>
        <v>0</v>
      </c>
      <c r="N600" s="1">
        <f>IF('Expense History'!$AD$3=Data!$G$4,'Apartment Expenses'!AE600,HLOOKUP('Expense History'!$AD$3,'Apartment Expenses'!$AE$4:$AL$2004,(ROW('Apartment Expenses'!M600)-3)))</f>
        <v>0</v>
      </c>
      <c r="O600" s="1" t="str">
        <f>IF($O$2="ALL",IF(VLOOKUP(AA600,'Expense History'!$AA$6:$AB$36,2,0)="x","include",0),IF(AND(VLOOKUP(AA600,'Expense History'!$AA$6:$AB$36,2,0)="x",AC600=$O$2),"include",0))</f>
        <v>include</v>
      </c>
      <c r="P600" s="1">
        <f>IF(O600="include",IF(AE600&gt;0,1+MAX(P601:P$2005),0),0)</f>
        <v>0</v>
      </c>
      <c r="Q600" s="1">
        <f>IF(AND(ISBLANK(AA599),AE599=0),0,(IF(MAX(Q601:Q$2005)&gt;0,0,ROW(R600))))</f>
        <v>0</v>
      </c>
      <c r="R600" s="1">
        <f>IF($O600="include",IF(AF600&gt;0,1+MAX(R601:R$2005),0),0)</f>
        <v>0</v>
      </c>
      <c r="S600" s="1">
        <f>IF($O600="include",IF(AG600&gt;0,1+MAX(S601:S$2005),0),0)</f>
        <v>0</v>
      </c>
      <c r="T600" s="1">
        <f>IF($O600="include",IF(AH600&gt;0,1+MAX(T601:T$2005),0),0)</f>
        <v>0</v>
      </c>
      <c r="U600" s="1">
        <f>IF($O600="include",IF(AI600&gt;0,1+MAX(U601:U$2005),0),0)</f>
        <v>0</v>
      </c>
      <c r="V600" s="1">
        <f>IF($O600="include",IF(AJ600&gt;0,1+MAX(V601:V$2005),0),0)</f>
        <v>0</v>
      </c>
      <c r="W600" s="1">
        <f>IF($O600="include",IF(AK600&gt;0,1+MAX(W601:W$2005),0),0)</f>
        <v>0</v>
      </c>
      <c r="X600" s="1">
        <f>IF($O600="include",IF(AL600&gt;0,1+MAX(X601:X$2005),0),0)</f>
        <v>0</v>
      </c>
      <c r="Y600" s="22" t="str">
        <f t="shared" si="160"/>
        <v xml:space="preserve">1 - </v>
      </c>
      <c r="AA600" s="42"/>
      <c r="AB600" s="43"/>
      <c r="AC600" s="43"/>
      <c r="AD600" s="44"/>
      <c r="AE600" s="11">
        <f t="shared" si="161"/>
        <v>0</v>
      </c>
      <c r="AF600" s="41"/>
      <c r="AG600" s="41"/>
      <c r="AH600" s="41"/>
      <c r="AI600" s="41"/>
      <c r="AJ600" s="41"/>
      <c r="AK600" s="41"/>
      <c r="AL600" s="41"/>
      <c r="BA600" s="1">
        <f t="shared" si="162"/>
        <v>0</v>
      </c>
      <c r="BB600" s="1">
        <f t="shared" si="163"/>
        <v>0</v>
      </c>
      <c r="BC600" s="1" t="str">
        <f t="shared" si="164"/>
        <v>No</v>
      </c>
      <c r="BD600" s="1">
        <f t="shared" si="165"/>
        <v>0</v>
      </c>
      <c r="BE600" s="1">
        <f t="shared" si="166"/>
        <v>0</v>
      </c>
      <c r="BF600" s="1">
        <f t="shared" si="167"/>
        <v>0</v>
      </c>
      <c r="BG600" s="1">
        <v>596</v>
      </c>
      <c r="BH600" s="1" t="e">
        <f t="shared" si="168"/>
        <v>#N/A</v>
      </c>
      <c r="BI600" s="1">
        <f t="shared" si="170"/>
        <v>2</v>
      </c>
      <c r="BJ600" s="1" t="e">
        <f t="shared" si="169"/>
        <v>#N/A</v>
      </c>
    </row>
    <row r="601" spans="1:62" x14ac:dyDescent="0.25">
      <c r="A601" s="1">
        <f t="shared" si="156"/>
        <v>1</v>
      </c>
      <c r="B601" s="1">
        <f>IF(YEAR(AD601)=$B$3,YEAR('Apartment Expenses'!AD601)&amp;" - "&amp;'Apartment Expenses'!AC601,0)</f>
        <v>0</v>
      </c>
      <c r="C601" s="1">
        <f t="shared" si="157"/>
        <v>0</v>
      </c>
      <c r="E601" s="1">
        <v>597</v>
      </c>
      <c r="F601" s="1">
        <f t="shared" si="158"/>
        <v>1</v>
      </c>
      <c r="G601" s="1">
        <f t="shared" si="154"/>
        <v>0</v>
      </c>
      <c r="H601" s="1">
        <f t="shared" si="155"/>
        <v>0</v>
      </c>
      <c r="J601" s="1" t="str">
        <f t="shared" si="159"/>
        <v>1900</v>
      </c>
      <c r="M601" s="1">
        <f>HLOOKUP('Expense History'!$AD$3,$P$4:$X$2004,ROW('Apartment Expenses'!L601)-3,0)</f>
        <v>0</v>
      </c>
      <c r="N601" s="1">
        <f>IF('Expense History'!$AD$3=Data!$G$4,'Apartment Expenses'!AE601,HLOOKUP('Expense History'!$AD$3,'Apartment Expenses'!$AE$4:$AL$2004,(ROW('Apartment Expenses'!M601)-3)))</f>
        <v>0</v>
      </c>
      <c r="O601" s="1" t="str">
        <f>IF($O$2="ALL",IF(VLOOKUP(AA601,'Expense History'!$AA$6:$AB$36,2,0)="x","include",0),IF(AND(VLOOKUP(AA601,'Expense History'!$AA$6:$AB$36,2,0)="x",AC601=$O$2),"include",0))</f>
        <v>include</v>
      </c>
      <c r="P601" s="1">
        <f>IF(O601="include",IF(AE601&gt;0,1+MAX(P602:P$2005),0),0)</f>
        <v>0</v>
      </c>
      <c r="Q601" s="1">
        <f>IF(AND(ISBLANK(AA600),AE600=0),0,(IF(MAX(Q602:Q$2005)&gt;0,0,ROW(R601))))</f>
        <v>0</v>
      </c>
      <c r="R601" s="1">
        <f>IF($O601="include",IF(AF601&gt;0,1+MAX(R602:R$2005),0),0)</f>
        <v>0</v>
      </c>
      <c r="S601" s="1">
        <f>IF($O601="include",IF(AG601&gt;0,1+MAX(S602:S$2005),0),0)</f>
        <v>0</v>
      </c>
      <c r="T601" s="1">
        <f>IF($O601="include",IF(AH601&gt;0,1+MAX(T602:T$2005),0),0)</f>
        <v>0</v>
      </c>
      <c r="U601" s="1">
        <f>IF($O601="include",IF(AI601&gt;0,1+MAX(U602:U$2005),0),0)</f>
        <v>0</v>
      </c>
      <c r="V601" s="1">
        <f>IF($O601="include",IF(AJ601&gt;0,1+MAX(V602:V$2005),0),0)</f>
        <v>0</v>
      </c>
      <c r="W601" s="1">
        <f>IF($O601="include",IF(AK601&gt;0,1+MAX(W602:W$2005),0),0)</f>
        <v>0</v>
      </c>
      <c r="X601" s="1">
        <f>IF($O601="include",IF(AL601&gt;0,1+MAX(X602:X$2005),0),0)</f>
        <v>0</v>
      </c>
      <c r="Y601" s="22" t="str">
        <f t="shared" si="160"/>
        <v xml:space="preserve">1 - </v>
      </c>
      <c r="AA601" s="42"/>
      <c r="AB601" s="43"/>
      <c r="AC601" s="43"/>
      <c r="AD601" s="44"/>
      <c r="AE601" s="11">
        <f t="shared" si="161"/>
        <v>0</v>
      </c>
      <c r="AF601" s="41"/>
      <c r="AG601" s="41"/>
      <c r="AH601" s="41"/>
      <c r="AI601" s="41"/>
      <c r="AJ601" s="41"/>
      <c r="AK601" s="41"/>
      <c r="AL601" s="41"/>
      <c r="BA601" s="1">
        <f t="shared" si="162"/>
        <v>0</v>
      </c>
      <c r="BB601" s="1">
        <f t="shared" si="163"/>
        <v>0</v>
      </c>
      <c r="BC601" s="1" t="str">
        <f t="shared" si="164"/>
        <v>No</v>
      </c>
      <c r="BD601" s="1">
        <f t="shared" si="165"/>
        <v>0</v>
      </c>
      <c r="BE601" s="1">
        <f t="shared" si="166"/>
        <v>0</v>
      </c>
      <c r="BF601" s="1">
        <f t="shared" si="167"/>
        <v>0</v>
      </c>
      <c r="BG601" s="1">
        <v>597</v>
      </c>
      <c r="BH601" s="1" t="e">
        <f t="shared" si="168"/>
        <v>#N/A</v>
      </c>
      <c r="BI601" s="1">
        <f t="shared" si="170"/>
        <v>2</v>
      </c>
      <c r="BJ601" s="1" t="e">
        <f t="shared" si="169"/>
        <v>#N/A</v>
      </c>
    </row>
    <row r="602" spans="1:62" x14ac:dyDescent="0.25">
      <c r="A602" s="1">
        <f t="shared" si="156"/>
        <v>1</v>
      </c>
      <c r="B602" s="1">
        <f>IF(YEAR(AD602)=$B$3,YEAR('Apartment Expenses'!AD602)&amp;" - "&amp;'Apartment Expenses'!AC602,0)</f>
        <v>0</v>
      </c>
      <c r="C602" s="1">
        <f t="shared" si="157"/>
        <v>0</v>
      </c>
      <c r="E602" s="1">
        <v>598</v>
      </c>
      <c r="F602" s="1">
        <f t="shared" si="158"/>
        <v>1</v>
      </c>
      <c r="G602" s="1">
        <f t="shared" si="154"/>
        <v>0</v>
      </c>
      <c r="H602" s="1">
        <f t="shared" si="155"/>
        <v>0</v>
      </c>
      <c r="J602" s="1" t="str">
        <f t="shared" si="159"/>
        <v>1900</v>
      </c>
      <c r="M602" s="1">
        <f>HLOOKUP('Expense History'!$AD$3,$P$4:$X$2004,ROW('Apartment Expenses'!L602)-3,0)</f>
        <v>0</v>
      </c>
      <c r="N602" s="1">
        <f>IF('Expense History'!$AD$3=Data!$G$4,'Apartment Expenses'!AE602,HLOOKUP('Expense History'!$AD$3,'Apartment Expenses'!$AE$4:$AL$2004,(ROW('Apartment Expenses'!M602)-3)))</f>
        <v>0</v>
      </c>
      <c r="O602" s="1" t="str">
        <f>IF($O$2="ALL",IF(VLOOKUP(AA602,'Expense History'!$AA$6:$AB$36,2,0)="x","include",0),IF(AND(VLOOKUP(AA602,'Expense History'!$AA$6:$AB$36,2,0)="x",AC602=$O$2),"include",0))</f>
        <v>include</v>
      </c>
      <c r="P602" s="1">
        <f>IF(O602="include",IF(AE602&gt;0,1+MAX(P603:P$2005),0),0)</f>
        <v>0</v>
      </c>
      <c r="Q602" s="1">
        <f>IF(AND(ISBLANK(AA601),AE601=0),0,(IF(MAX(Q603:Q$2005)&gt;0,0,ROW(R602))))</f>
        <v>0</v>
      </c>
      <c r="R602" s="1">
        <f>IF($O602="include",IF(AF602&gt;0,1+MAX(R603:R$2005),0),0)</f>
        <v>0</v>
      </c>
      <c r="S602" s="1">
        <f>IF($O602="include",IF(AG602&gt;0,1+MAX(S603:S$2005),0),0)</f>
        <v>0</v>
      </c>
      <c r="T602" s="1">
        <f>IF($O602="include",IF(AH602&gt;0,1+MAX(T603:T$2005),0),0)</f>
        <v>0</v>
      </c>
      <c r="U602" s="1">
        <f>IF($O602="include",IF(AI602&gt;0,1+MAX(U603:U$2005),0),0)</f>
        <v>0</v>
      </c>
      <c r="V602" s="1">
        <f>IF($O602="include",IF(AJ602&gt;0,1+MAX(V603:V$2005),0),0)</f>
        <v>0</v>
      </c>
      <c r="W602" s="1">
        <f>IF($O602="include",IF(AK602&gt;0,1+MAX(W603:W$2005),0),0)</f>
        <v>0</v>
      </c>
      <c r="X602" s="1">
        <f>IF($O602="include",IF(AL602&gt;0,1+MAX(X603:X$2005),0),0)</f>
        <v>0</v>
      </c>
      <c r="Y602" s="22" t="str">
        <f t="shared" si="160"/>
        <v xml:space="preserve">1 - </v>
      </c>
      <c r="AA602" s="42"/>
      <c r="AB602" s="43"/>
      <c r="AC602" s="43"/>
      <c r="AD602" s="44"/>
      <c r="AE602" s="11">
        <f t="shared" si="161"/>
        <v>0</v>
      </c>
      <c r="AF602" s="41"/>
      <c r="AG602" s="41"/>
      <c r="AH602" s="41"/>
      <c r="AI602" s="41"/>
      <c r="AJ602" s="41"/>
      <c r="AK602" s="41"/>
      <c r="AL602" s="41"/>
      <c r="BA602" s="1">
        <f t="shared" si="162"/>
        <v>0</v>
      </c>
      <c r="BB602" s="1">
        <f t="shared" si="163"/>
        <v>0</v>
      </c>
      <c r="BC602" s="1" t="str">
        <f t="shared" si="164"/>
        <v>No</v>
      </c>
      <c r="BD602" s="1">
        <f t="shared" si="165"/>
        <v>0</v>
      </c>
      <c r="BE602" s="1">
        <f t="shared" si="166"/>
        <v>0</v>
      </c>
      <c r="BF602" s="1">
        <f t="shared" si="167"/>
        <v>0</v>
      </c>
      <c r="BG602" s="1">
        <v>598</v>
      </c>
      <c r="BH602" s="1" t="e">
        <f t="shared" si="168"/>
        <v>#N/A</v>
      </c>
      <c r="BI602" s="1">
        <f t="shared" si="170"/>
        <v>2</v>
      </c>
      <c r="BJ602" s="1" t="e">
        <f t="shared" si="169"/>
        <v>#N/A</v>
      </c>
    </row>
    <row r="603" spans="1:62" x14ac:dyDescent="0.25">
      <c r="A603" s="1">
        <f t="shared" si="156"/>
        <v>1</v>
      </c>
      <c r="B603" s="1">
        <f>IF(YEAR(AD603)=$B$3,YEAR('Apartment Expenses'!AD603)&amp;" - "&amp;'Apartment Expenses'!AC603,0)</f>
        <v>0</v>
      </c>
      <c r="C603" s="1">
        <f t="shared" si="157"/>
        <v>0</v>
      </c>
      <c r="E603" s="1">
        <v>599</v>
      </c>
      <c r="F603" s="1">
        <f t="shared" si="158"/>
        <v>1</v>
      </c>
      <c r="G603" s="1">
        <f t="shared" si="154"/>
        <v>0</v>
      </c>
      <c r="H603" s="1">
        <f t="shared" si="155"/>
        <v>0</v>
      </c>
      <c r="J603" s="1" t="str">
        <f t="shared" si="159"/>
        <v>1900</v>
      </c>
      <c r="M603" s="1">
        <f>HLOOKUP('Expense History'!$AD$3,$P$4:$X$2004,ROW('Apartment Expenses'!L603)-3,0)</f>
        <v>0</v>
      </c>
      <c r="N603" s="1">
        <f>IF('Expense History'!$AD$3=Data!$G$4,'Apartment Expenses'!AE603,HLOOKUP('Expense History'!$AD$3,'Apartment Expenses'!$AE$4:$AL$2004,(ROW('Apartment Expenses'!M603)-3)))</f>
        <v>0</v>
      </c>
      <c r="O603" s="1" t="str">
        <f>IF($O$2="ALL",IF(VLOOKUP(AA603,'Expense History'!$AA$6:$AB$36,2,0)="x","include",0),IF(AND(VLOOKUP(AA603,'Expense History'!$AA$6:$AB$36,2,0)="x",AC603=$O$2),"include",0))</f>
        <v>include</v>
      </c>
      <c r="P603" s="1">
        <f>IF(O603="include",IF(AE603&gt;0,1+MAX(P604:P$2005),0),0)</f>
        <v>0</v>
      </c>
      <c r="Q603" s="1">
        <f>IF(AND(ISBLANK(AA602),AE602=0),0,(IF(MAX(Q604:Q$2005)&gt;0,0,ROW(R603))))</f>
        <v>0</v>
      </c>
      <c r="R603" s="1">
        <f>IF($O603="include",IF(AF603&gt;0,1+MAX(R604:R$2005),0),0)</f>
        <v>0</v>
      </c>
      <c r="S603" s="1">
        <f>IF($O603="include",IF(AG603&gt;0,1+MAX(S604:S$2005),0),0)</f>
        <v>0</v>
      </c>
      <c r="T603" s="1">
        <f>IF($O603="include",IF(AH603&gt;0,1+MAX(T604:T$2005),0),0)</f>
        <v>0</v>
      </c>
      <c r="U603" s="1">
        <f>IF($O603="include",IF(AI603&gt;0,1+MAX(U604:U$2005),0),0)</f>
        <v>0</v>
      </c>
      <c r="V603" s="1">
        <f>IF($O603="include",IF(AJ603&gt;0,1+MAX(V604:V$2005),0),0)</f>
        <v>0</v>
      </c>
      <c r="W603" s="1">
        <f>IF($O603="include",IF(AK603&gt;0,1+MAX(W604:W$2005),0),0)</f>
        <v>0</v>
      </c>
      <c r="X603" s="1">
        <f>IF($O603="include",IF(AL603&gt;0,1+MAX(X604:X$2005),0),0)</f>
        <v>0</v>
      </c>
      <c r="Y603" s="22" t="str">
        <f t="shared" si="160"/>
        <v xml:space="preserve">1 - </v>
      </c>
      <c r="AA603" s="42"/>
      <c r="AB603" s="43"/>
      <c r="AC603" s="43"/>
      <c r="AD603" s="44"/>
      <c r="AE603" s="11">
        <f t="shared" si="161"/>
        <v>0</v>
      </c>
      <c r="AF603" s="41"/>
      <c r="AG603" s="41"/>
      <c r="AH603" s="41"/>
      <c r="AI603" s="41"/>
      <c r="AJ603" s="41"/>
      <c r="AK603" s="41"/>
      <c r="AL603" s="41"/>
      <c r="BA603" s="1">
        <f t="shared" si="162"/>
        <v>0</v>
      </c>
      <c r="BB603" s="1">
        <f t="shared" si="163"/>
        <v>0</v>
      </c>
      <c r="BC603" s="1" t="str">
        <f t="shared" si="164"/>
        <v>No</v>
      </c>
      <c r="BD603" s="1">
        <f t="shared" si="165"/>
        <v>0</v>
      </c>
      <c r="BE603" s="1">
        <f t="shared" si="166"/>
        <v>0</v>
      </c>
      <c r="BF603" s="1">
        <f t="shared" si="167"/>
        <v>0</v>
      </c>
      <c r="BG603" s="1">
        <v>599</v>
      </c>
      <c r="BH603" s="1" t="e">
        <f t="shared" si="168"/>
        <v>#N/A</v>
      </c>
      <c r="BI603" s="1">
        <f t="shared" si="170"/>
        <v>2</v>
      </c>
      <c r="BJ603" s="1" t="e">
        <f t="shared" si="169"/>
        <v>#N/A</v>
      </c>
    </row>
    <row r="604" spans="1:62" x14ac:dyDescent="0.25">
      <c r="A604" s="1">
        <f t="shared" si="156"/>
        <v>1</v>
      </c>
      <c r="B604" s="1">
        <f>IF(YEAR(AD604)=$B$3,YEAR('Apartment Expenses'!AD604)&amp;" - "&amp;'Apartment Expenses'!AC604,0)</f>
        <v>0</v>
      </c>
      <c r="C604" s="1">
        <f t="shared" si="157"/>
        <v>0</v>
      </c>
      <c r="E604" s="1">
        <v>600</v>
      </c>
      <c r="F604" s="1">
        <f t="shared" si="158"/>
        <v>1</v>
      </c>
      <c r="G604" s="1">
        <f t="shared" si="154"/>
        <v>0</v>
      </c>
      <c r="H604" s="1">
        <f t="shared" si="155"/>
        <v>0</v>
      </c>
      <c r="J604" s="1" t="str">
        <f t="shared" si="159"/>
        <v>1900</v>
      </c>
      <c r="M604" s="1">
        <f>HLOOKUP('Expense History'!$AD$3,$P$4:$X$2004,ROW('Apartment Expenses'!L604)-3,0)</f>
        <v>0</v>
      </c>
      <c r="N604" s="1">
        <f>IF('Expense History'!$AD$3=Data!$G$4,'Apartment Expenses'!AE604,HLOOKUP('Expense History'!$AD$3,'Apartment Expenses'!$AE$4:$AL$2004,(ROW('Apartment Expenses'!M604)-3)))</f>
        <v>0</v>
      </c>
      <c r="O604" s="1" t="str">
        <f>IF($O$2="ALL",IF(VLOOKUP(AA604,'Expense History'!$AA$6:$AB$36,2,0)="x","include",0),IF(AND(VLOOKUP(AA604,'Expense History'!$AA$6:$AB$36,2,0)="x",AC604=$O$2),"include",0))</f>
        <v>include</v>
      </c>
      <c r="P604" s="1">
        <f>IF(O604="include",IF(AE604&gt;0,1+MAX(P605:P$2005),0),0)</f>
        <v>0</v>
      </c>
      <c r="Q604" s="1">
        <f>IF(AND(ISBLANK(AA603),AE603=0),0,(IF(MAX(Q605:Q$2005)&gt;0,0,ROW(R604))))</f>
        <v>0</v>
      </c>
      <c r="R604" s="1">
        <f>IF($O604="include",IF(AF604&gt;0,1+MAX(R605:R$2005),0),0)</f>
        <v>0</v>
      </c>
      <c r="S604" s="1">
        <f>IF($O604="include",IF(AG604&gt;0,1+MAX(S605:S$2005),0),0)</f>
        <v>0</v>
      </c>
      <c r="T604" s="1">
        <f>IF($O604="include",IF(AH604&gt;0,1+MAX(T605:T$2005),0),0)</f>
        <v>0</v>
      </c>
      <c r="U604" s="1">
        <f>IF($O604="include",IF(AI604&gt;0,1+MAX(U605:U$2005),0),0)</f>
        <v>0</v>
      </c>
      <c r="V604" s="1">
        <f>IF($O604="include",IF(AJ604&gt;0,1+MAX(V605:V$2005),0),0)</f>
        <v>0</v>
      </c>
      <c r="W604" s="1">
        <f>IF($O604="include",IF(AK604&gt;0,1+MAX(W605:W$2005),0),0)</f>
        <v>0</v>
      </c>
      <c r="X604" s="1">
        <f>IF($O604="include",IF(AL604&gt;0,1+MAX(X605:X$2005),0),0)</f>
        <v>0</v>
      </c>
      <c r="Y604" s="22" t="str">
        <f t="shared" si="160"/>
        <v xml:space="preserve">1 - </v>
      </c>
      <c r="AA604" s="42"/>
      <c r="AB604" s="43"/>
      <c r="AC604" s="43"/>
      <c r="AD604" s="44"/>
      <c r="AE604" s="11">
        <f t="shared" si="161"/>
        <v>0</v>
      </c>
      <c r="AF604" s="41"/>
      <c r="AG604" s="41"/>
      <c r="AH604" s="41"/>
      <c r="AI604" s="41"/>
      <c r="AJ604" s="41"/>
      <c r="AK604" s="41"/>
      <c r="AL604" s="41"/>
      <c r="BA604" s="1">
        <f t="shared" si="162"/>
        <v>0</v>
      </c>
      <c r="BB604" s="1">
        <f t="shared" si="163"/>
        <v>0</v>
      </c>
      <c r="BC604" s="1" t="str">
        <f t="shared" si="164"/>
        <v>No</v>
      </c>
      <c r="BD604" s="1">
        <f t="shared" si="165"/>
        <v>0</v>
      </c>
      <c r="BE604" s="1">
        <f t="shared" si="166"/>
        <v>0</v>
      </c>
      <c r="BF604" s="1">
        <f t="shared" si="167"/>
        <v>0</v>
      </c>
      <c r="BG604" s="1">
        <v>600</v>
      </c>
      <c r="BH604" s="1" t="e">
        <f t="shared" si="168"/>
        <v>#N/A</v>
      </c>
      <c r="BI604" s="1">
        <f t="shared" si="170"/>
        <v>2</v>
      </c>
      <c r="BJ604" s="1" t="e">
        <f t="shared" si="169"/>
        <v>#N/A</v>
      </c>
    </row>
    <row r="605" spans="1:62" x14ac:dyDescent="0.25">
      <c r="A605" s="1">
        <f t="shared" si="156"/>
        <v>1</v>
      </c>
      <c r="B605" s="1">
        <f>IF(YEAR(AD605)=$B$3,YEAR('Apartment Expenses'!AD605)&amp;" - "&amp;'Apartment Expenses'!AC605,0)</f>
        <v>0</v>
      </c>
      <c r="C605" s="1">
        <f t="shared" si="157"/>
        <v>0</v>
      </c>
      <c r="E605" s="1">
        <v>601</v>
      </c>
      <c r="F605" s="1">
        <f t="shared" si="158"/>
        <v>1</v>
      </c>
      <c r="G605" s="1">
        <f t="shared" si="154"/>
        <v>0</v>
      </c>
      <c r="H605" s="1">
        <f t="shared" si="155"/>
        <v>0</v>
      </c>
      <c r="J605" s="1" t="str">
        <f t="shared" si="159"/>
        <v>1900</v>
      </c>
      <c r="M605" s="1">
        <f>HLOOKUP('Expense History'!$AD$3,$P$4:$X$2004,ROW('Apartment Expenses'!L605)-3,0)</f>
        <v>0</v>
      </c>
      <c r="N605" s="1">
        <f>IF('Expense History'!$AD$3=Data!$G$4,'Apartment Expenses'!AE605,HLOOKUP('Expense History'!$AD$3,'Apartment Expenses'!$AE$4:$AL$2004,(ROW('Apartment Expenses'!M605)-3)))</f>
        <v>0</v>
      </c>
      <c r="O605" s="1" t="str">
        <f>IF($O$2="ALL",IF(VLOOKUP(AA605,'Expense History'!$AA$6:$AB$36,2,0)="x","include",0),IF(AND(VLOOKUP(AA605,'Expense History'!$AA$6:$AB$36,2,0)="x",AC605=$O$2),"include",0))</f>
        <v>include</v>
      </c>
      <c r="P605" s="1">
        <f>IF(O605="include",IF(AE605&gt;0,1+MAX(P606:P$2005),0),0)</f>
        <v>0</v>
      </c>
      <c r="Q605" s="1">
        <f>IF(AND(ISBLANK(AA604),AE604=0),0,(IF(MAX(Q606:Q$2005)&gt;0,0,ROW(R605))))</f>
        <v>0</v>
      </c>
      <c r="R605" s="1">
        <f>IF($O605="include",IF(AF605&gt;0,1+MAX(R606:R$2005),0),0)</f>
        <v>0</v>
      </c>
      <c r="S605" s="1">
        <f>IF($O605="include",IF(AG605&gt;0,1+MAX(S606:S$2005),0),0)</f>
        <v>0</v>
      </c>
      <c r="T605" s="1">
        <f>IF($O605="include",IF(AH605&gt;0,1+MAX(T606:T$2005),0),0)</f>
        <v>0</v>
      </c>
      <c r="U605" s="1">
        <f>IF($O605="include",IF(AI605&gt;0,1+MAX(U606:U$2005),0),0)</f>
        <v>0</v>
      </c>
      <c r="V605" s="1">
        <f>IF($O605="include",IF(AJ605&gt;0,1+MAX(V606:V$2005),0),0)</f>
        <v>0</v>
      </c>
      <c r="W605" s="1">
        <f>IF($O605="include",IF(AK605&gt;0,1+MAX(W606:W$2005),0),0)</f>
        <v>0</v>
      </c>
      <c r="X605" s="1">
        <f>IF($O605="include",IF(AL605&gt;0,1+MAX(X606:X$2005),0),0)</f>
        <v>0</v>
      </c>
      <c r="Y605" s="22" t="str">
        <f t="shared" si="160"/>
        <v xml:space="preserve">1 - </v>
      </c>
      <c r="AA605" s="42"/>
      <c r="AB605" s="43"/>
      <c r="AC605" s="43"/>
      <c r="AD605" s="44"/>
      <c r="AE605" s="11">
        <f t="shared" si="161"/>
        <v>0</v>
      </c>
      <c r="AF605" s="41"/>
      <c r="AG605" s="41"/>
      <c r="AH605" s="41"/>
      <c r="AI605" s="41"/>
      <c r="AJ605" s="41"/>
      <c r="AK605" s="41"/>
      <c r="AL605" s="41"/>
      <c r="BA605" s="1">
        <f t="shared" si="162"/>
        <v>0</v>
      </c>
      <c r="BB605" s="1">
        <f t="shared" si="163"/>
        <v>0</v>
      </c>
      <c r="BC605" s="1" t="str">
        <f t="shared" si="164"/>
        <v>No</v>
      </c>
      <c r="BD605" s="1">
        <f t="shared" si="165"/>
        <v>0</v>
      </c>
      <c r="BE605" s="1">
        <f t="shared" si="166"/>
        <v>0</v>
      </c>
      <c r="BF605" s="1">
        <f t="shared" si="167"/>
        <v>0</v>
      </c>
      <c r="BG605" s="1">
        <v>601</v>
      </c>
      <c r="BH605" s="1" t="e">
        <f t="shared" si="168"/>
        <v>#N/A</v>
      </c>
      <c r="BI605" s="1">
        <f t="shared" si="170"/>
        <v>2</v>
      </c>
      <c r="BJ605" s="1" t="e">
        <f t="shared" si="169"/>
        <v>#N/A</v>
      </c>
    </row>
    <row r="606" spans="1:62" x14ac:dyDescent="0.25">
      <c r="A606" s="1">
        <f t="shared" si="156"/>
        <v>1</v>
      </c>
      <c r="B606" s="1">
        <f>IF(YEAR(AD606)=$B$3,YEAR('Apartment Expenses'!AD606)&amp;" - "&amp;'Apartment Expenses'!AC606,0)</f>
        <v>0</v>
      </c>
      <c r="C606" s="1">
        <f t="shared" si="157"/>
        <v>0</v>
      </c>
      <c r="E606" s="1">
        <v>602</v>
      </c>
      <c r="F606" s="1">
        <f t="shared" si="158"/>
        <v>1</v>
      </c>
      <c r="G606" s="1">
        <f t="shared" si="154"/>
        <v>0</v>
      </c>
      <c r="H606" s="1">
        <f t="shared" si="155"/>
        <v>0</v>
      </c>
      <c r="J606" s="1" t="str">
        <f t="shared" si="159"/>
        <v>1900</v>
      </c>
      <c r="M606" s="1">
        <f>HLOOKUP('Expense History'!$AD$3,$P$4:$X$2004,ROW('Apartment Expenses'!L606)-3,0)</f>
        <v>0</v>
      </c>
      <c r="N606" s="1">
        <f>IF('Expense History'!$AD$3=Data!$G$4,'Apartment Expenses'!AE606,HLOOKUP('Expense History'!$AD$3,'Apartment Expenses'!$AE$4:$AL$2004,(ROW('Apartment Expenses'!M606)-3)))</f>
        <v>0</v>
      </c>
      <c r="O606" s="1" t="str">
        <f>IF($O$2="ALL",IF(VLOOKUP(AA606,'Expense History'!$AA$6:$AB$36,2,0)="x","include",0),IF(AND(VLOOKUP(AA606,'Expense History'!$AA$6:$AB$36,2,0)="x",AC606=$O$2),"include",0))</f>
        <v>include</v>
      </c>
      <c r="P606" s="1">
        <f>IF(O606="include",IF(AE606&gt;0,1+MAX(P607:P$2005),0),0)</f>
        <v>0</v>
      </c>
      <c r="Q606" s="1">
        <f>IF(AND(ISBLANK(AA605),AE605=0),0,(IF(MAX(Q607:Q$2005)&gt;0,0,ROW(R606))))</f>
        <v>0</v>
      </c>
      <c r="R606" s="1">
        <f>IF($O606="include",IF(AF606&gt;0,1+MAX(R607:R$2005),0),0)</f>
        <v>0</v>
      </c>
      <c r="S606" s="1">
        <f>IF($O606="include",IF(AG606&gt;0,1+MAX(S607:S$2005),0),0)</f>
        <v>0</v>
      </c>
      <c r="T606" s="1">
        <f>IF($O606="include",IF(AH606&gt;0,1+MAX(T607:T$2005),0),0)</f>
        <v>0</v>
      </c>
      <c r="U606" s="1">
        <f>IF($O606="include",IF(AI606&gt;0,1+MAX(U607:U$2005),0),0)</f>
        <v>0</v>
      </c>
      <c r="V606" s="1">
        <f>IF($O606="include",IF(AJ606&gt;0,1+MAX(V607:V$2005),0),0)</f>
        <v>0</v>
      </c>
      <c r="W606" s="1">
        <f>IF($O606="include",IF(AK606&gt;0,1+MAX(W607:W$2005),0),0)</f>
        <v>0</v>
      </c>
      <c r="X606" s="1">
        <f>IF($O606="include",IF(AL606&gt;0,1+MAX(X607:X$2005),0),0)</f>
        <v>0</v>
      </c>
      <c r="Y606" s="22" t="str">
        <f t="shared" si="160"/>
        <v xml:space="preserve">1 - </v>
      </c>
      <c r="AA606" s="42"/>
      <c r="AB606" s="43"/>
      <c r="AC606" s="43"/>
      <c r="AD606" s="44"/>
      <c r="AE606" s="11">
        <f t="shared" si="161"/>
        <v>0</v>
      </c>
      <c r="AF606" s="41"/>
      <c r="AG606" s="41"/>
      <c r="AH606" s="41"/>
      <c r="AI606" s="41"/>
      <c r="AJ606" s="41"/>
      <c r="AK606" s="41"/>
      <c r="AL606" s="41"/>
      <c r="BA606" s="1">
        <f t="shared" si="162"/>
        <v>0</v>
      </c>
      <c r="BB606" s="1">
        <f t="shared" si="163"/>
        <v>0</v>
      </c>
      <c r="BC606" s="1" t="str">
        <f t="shared" si="164"/>
        <v>No</v>
      </c>
      <c r="BD606" s="1">
        <f t="shared" si="165"/>
        <v>0</v>
      </c>
      <c r="BE606" s="1">
        <f t="shared" si="166"/>
        <v>0</v>
      </c>
      <c r="BF606" s="1">
        <f t="shared" si="167"/>
        <v>0</v>
      </c>
      <c r="BG606" s="1">
        <v>602</v>
      </c>
      <c r="BH606" s="1" t="e">
        <f t="shared" si="168"/>
        <v>#N/A</v>
      </c>
      <c r="BI606" s="1">
        <f t="shared" si="170"/>
        <v>2</v>
      </c>
      <c r="BJ606" s="1" t="e">
        <f t="shared" si="169"/>
        <v>#N/A</v>
      </c>
    </row>
    <row r="607" spans="1:62" x14ac:dyDescent="0.25">
      <c r="A607" s="1">
        <f t="shared" si="156"/>
        <v>1</v>
      </c>
      <c r="B607" s="1">
        <f>IF(YEAR(AD607)=$B$3,YEAR('Apartment Expenses'!AD607)&amp;" - "&amp;'Apartment Expenses'!AC607,0)</f>
        <v>0</v>
      </c>
      <c r="C607" s="1">
        <f t="shared" si="157"/>
        <v>0</v>
      </c>
      <c r="E607" s="1">
        <v>603</v>
      </c>
      <c r="F607" s="1">
        <f t="shared" si="158"/>
        <v>1</v>
      </c>
      <c r="G607" s="1">
        <f t="shared" si="154"/>
        <v>0</v>
      </c>
      <c r="H607" s="1">
        <f t="shared" si="155"/>
        <v>0</v>
      </c>
      <c r="J607" s="1" t="str">
        <f t="shared" si="159"/>
        <v>1900</v>
      </c>
      <c r="M607" s="1">
        <f>HLOOKUP('Expense History'!$AD$3,$P$4:$X$2004,ROW('Apartment Expenses'!L607)-3,0)</f>
        <v>0</v>
      </c>
      <c r="N607" s="1">
        <f>IF('Expense History'!$AD$3=Data!$G$4,'Apartment Expenses'!AE607,HLOOKUP('Expense History'!$AD$3,'Apartment Expenses'!$AE$4:$AL$2004,(ROW('Apartment Expenses'!M607)-3)))</f>
        <v>0</v>
      </c>
      <c r="O607" s="1" t="str">
        <f>IF($O$2="ALL",IF(VLOOKUP(AA607,'Expense History'!$AA$6:$AB$36,2,0)="x","include",0),IF(AND(VLOOKUP(AA607,'Expense History'!$AA$6:$AB$36,2,0)="x",AC607=$O$2),"include",0))</f>
        <v>include</v>
      </c>
      <c r="P607" s="1">
        <f>IF(O607="include",IF(AE607&gt;0,1+MAX(P608:P$2005),0),0)</f>
        <v>0</v>
      </c>
      <c r="Q607" s="1">
        <f>IF(AND(ISBLANK(AA606),AE606=0),0,(IF(MAX(Q608:Q$2005)&gt;0,0,ROW(R607))))</f>
        <v>0</v>
      </c>
      <c r="R607" s="1">
        <f>IF($O607="include",IF(AF607&gt;0,1+MAX(R608:R$2005),0),0)</f>
        <v>0</v>
      </c>
      <c r="S607" s="1">
        <f>IF($O607="include",IF(AG607&gt;0,1+MAX(S608:S$2005),0),0)</f>
        <v>0</v>
      </c>
      <c r="T607" s="1">
        <f>IF($O607="include",IF(AH607&gt;0,1+MAX(T608:T$2005),0),0)</f>
        <v>0</v>
      </c>
      <c r="U607" s="1">
        <f>IF($O607="include",IF(AI607&gt;0,1+MAX(U608:U$2005),0),0)</f>
        <v>0</v>
      </c>
      <c r="V607" s="1">
        <f>IF($O607="include",IF(AJ607&gt;0,1+MAX(V608:V$2005),0),0)</f>
        <v>0</v>
      </c>
      <c r="W607" s="1">
        <f>IF($O607="include",IF(AK607&gt;0,1+MAX(W608:W$2005),0),0)</f>
        <v>0</v>
      </c>
      <c r="X607" s="1">
        <f>IF($O607="include",IF(AL607&gt;0,1+MAX(X608:X$2005),0),0)</f>
        <v>0</v>
      </c>
      <c r="Y607" s="22" t="str">
        <f t="shared" si="160"/>
        <v xml:space="preserve">1 - </v>
      </c>
      <c r="AA607" s="42"/>
      <c r="AB607" s="43"/>
      <c r="AC607" s="43"/>
      <c r="AD607" s="44"/>
      <c r="AE607" s="11">
        <f t="shared" si="161"/>
        <v>0</v>
      </c>
      <c r="AF607" s="41"/>
      <c r="AG607" s="41"/>
      <c r="AH607" s="41"/>
      <c r="AI607" s="41"/>
      <c r="AJ607" s="41"/>
      <c r="AK607" s="41"/>
      <c r="AL607" s="41"/>
      <c r="BA607" s="1">
        <f t="shared" si="162"/>
        <v>0</v>
      </c>
      <c r="BB607" s="1">
        <f t="shared" si="163"/>
        <v>0</v>
      </c>
      <c r="BC607" s="1" t="str">
        <f t="shared" si="164"/>
        <v>No</v>
      </c>
      <c r="BD607" s="1">
        <f t="shared" si="165"/>
        <v>0</v>
      </c>
      <c r="BE607" s="1">
        <f t="shared" si="166"/>
        <v>0</v>
      </c>
      <c r="BF607" s="1">
        <f t="shared" si="167"/>
        <v>0</v>
      </c>
      <c r="BG607" s="1">
        <v>603</v>
      </c>
      <c r="BH607" s="1" t="e">
        <f t="shared" si="168"/>
        <v>#N/A</v>
      </c>
      <c r="BI607" s="1">
        <f t="shared" si="170"/>
        <v>2</v>
      </c>
      <c r="BJ607" s="1" t="e">
        <f t="shared" si="169"/>
        <v>#N/A</v>
      </c>
    </row>
    <row r="608" spans="1:62" x14ac:dyDescent="0.25">
      <c r="A608" s="1">
        <f t="shared" si="156"/>
        <v>1</v>
      </c>
      <c r="B608" s="1">
        <f>IF(YEAR(AD608)=$B$3,YEAR('Apartment Expenses'!AD608)&amp;" - "&amp;'Apartment Expenses'!AC608,0)</f>
        <v>0</v>
      </c>
      <c r="C608" s="1">
        <f t="shared" si="157"/>
        <v>0</v>
      </c>
      <c r="E608" s="1">
        <v>604</v>
      </c>
      <c r="F608" s="1">
        <f t="shared" si="158"/>
        <v>1</v>
      </c>
      <c r="G608" s="1">
        <f t="shared" si="154"/>
        <v>0</v>
      </c>
      <c r="H608" s="1">
        <f t="shared" si="155"/>
        <v>0</v>
      </c>
      <c r="J608" s="1" t="str">
        <f t="shared" si="159"/>
        <v>1900</v>
      </c>
      <c r="M608" s="1">
        <f>HLOOKUP('Expense History'!$AD$3,$P$4:$X$2004,ROW('Apartment Expenses'!L608)-3,0)</f>
        <v>0</v>
      </c>
      <c r="N608" s="1">
        <f>IF('Expense History'!$AD$3=Data!$G$4,'Apartment Expenses'!AE608,HLOOKUP('Expense History'!$AD$3,'Apartment Expenses'!$AE$4:$AL$2004,(ROW('Apartment Expenses'!M608)-3)))</f>
        <v>0</v>
      </c>
      <c r="O608" s="1" t="str">
        <f>IF($O$2="ALL",IF(VLOOKUP(AA608,'Expense History'!$AA$6:$AB$36,2,0)="x","include",0),IF(AND(VLOOKUP(AA608,'Expense History'!$AA$6:$AB$36,2,0)="x",AC608=$O$2),"include",0))</f>
        <v>include</v>
      </c>
      <c r="P608" s="1">
        <f>IF(O608="include",IF(AE608&gt;0,1+MAX(P609:P$2005),0),0)</f>
        <v>0</v>
      </c>
      <c r="Q608" s="1">
        <f>IF(AND(ISBLANK(AA607),AE607=0),0,(IF(MAX(Q609:Q$2005)&gt;0,0,ROW(R608))))</f>
        <v>0</v>
      </c>
      <c r="R608" s="1">
        <f>IF($O608="include",IF(AF608&gt;0,1+MAX(R609:R$2005),0),0)</f>
        <v>0</v>
      </c>
      <c r="S608" s="1">
        <f>IF($O608="include",IF(AG608&gt;0,1+MAX(S609:S$2005),0),0)</f>
        <v>0</v>
      </c>
      <c r="T608" s="1">
        <f>IF($O608="include",IF(AH608&gt;0,1+MAX(T609:T$2005),0),0)</f>
        <v>0</v>
      </c>
      <c r="U608" s="1">
        <f>IF($O608="include",IF(AI608&gt;0,1+MAX(U609:U$2005),0),0)</f>
        <v>0</v>
      </c>
      <c r="V608" s="1">
        <f>IF($O608="include",IF(AJ608&gt;0,1+MAX(V609:V$2005),0),0)</f>
        <v>0</v>
      </c>
      <c r="W608" s="1">
        <f>IF($O608="include",IF(AK608&gt;0,1+MAX(W609:W$2005),0),0)</f>
        <v>0</v>
      </c>
      <c r="X608" s="1">
        <f>IF($O608="include",IF(AL608&gt;0,1+MAX(X609:X$2005),0),0)</f>
        <v>0</v>
      </c>
      <c r="Y608" s="22" t="str">
        <f t="shared" si="160"/>
        <v xml:space="preserve">1 - </v>
      </c>
      <c r="AA608" s="42"/>
      <c r="AB608" s="43"/>
      <c r="AC608" s="43"/>
      <c r="AD608" s="44"/>
      <c r="AE608" s="11">
        <f t="shared" si="161"/>
        <v>0</v>
      </c>
      <c r="AF608" s="41"/>
      <c r="AG608" s="41"/>
      <c r="AH608" s="41"/>
      <c r="AI608" s="41"/>
      <c r="AJ608" s="41"/>
      <c r="AK608" s="41"/>
      <c r="AL608" s="41"/>
      <c r="BA608" s="1">
        <f t="shared" si="162"/>
        <v>0</v>
      </c>
      <c r="BB608" s="1">
        <f t="shared" si="163"/>
        <v>0</v>
      </c>
      <c r="BC608" s="1" t="str">
        <f t="shared" si="164"/>
        <v>No</v>
      </c>
      <c r="BD608" s="1">
        <f t="shared" si="165"/>
        <v>0</v>
      </c>
      <c r="BE608" s="1">
        <f t="shared" si="166"/>
        <v>0</v>
      </c>
      <c r="BF608" s="1">
        <f t="shared" si="167"/>
        <v>0</v>
      </c>
      <c r="BG608" s="1">
        <v>604</v>
      </c>
      <c r="BH608" s="1" t="e">
        <f t="shared" si="168"/>
        <v>#N/A</v>
      </c>
      <c r="BI608" s="1">
        <f t="shared" si="170"/>
        <v>2</v>
      </c>
      <c r="BJ608" s="1" t="e">
        <f t="shared" si="169"/>
        <v>#N/A</v>
      </c>
    </row>
    <row r="609" spans="1:62" x14ac:dyDescent="0.25">
      <c r="A609" s="1">
        <f t="shared" si="156"/>
        <v>1</v>
      </c>
      <c r="B609" s="1">
        <f>IF(YEAR(AD609)=$B$3,YEAR('Apartment Expenses'!AD609)&amp;" - "&amp;'Apartment Expenses'!AC609,0)</f>
        <v>0</v>
      </c>
      <c r="C609" s="1">
        <f t="shared" si="157"/>
        <v>0</v>
      </c>
      <c r="E609" s="1">
        <v>605</v>
      </c>
      <c r="F609" s="1">
        <f t="shared" si="158"/>
        <v>1</v>
      </c>
      <c r="G609" s="1">
        <f t="shared" si="154"/>
        <v>0</v>
      </c>
      <c r="H609" s="1">
        <f t="shared" si="155"/>
        <v>0</v>
      </c>
      <c r="J609" s="1" t="str">
        <f t="shared" si="159"/>
        <v>1900</v>
      </c>
      <c r="M609" s="1">
        <f>HLOOKUP('Expense History'!$AD$3,$P$4:$X$2004,ROW('Apartment Expenses'!L609)-3,0)</f>
        <v>0</v>
      </c>
      <c r="N609" s="1">
        <f>IF('Expense History'!$AD$3=Data!$G$4,'Apartment Expenses'!AE609,HLOOKUP('Expense History'!$AD$3,'Apartment Expenses'!$AE$4:$AL$2004,(ROW('Apartment Expenses'!M609)-3)))</f>
        <v>0</v>
      </c>
      <c r="O609" s="1" t="str">
        <f>IF($O$2="ALL",IF(VLOOKUP(AA609,'Expense History'!$AA$6:$AB$36,2,0)="x","include",0),IF(AND(VLOOKUP(AA609,'Expense History'!$AA$6:$AB$36,2,0)="x",AC609=$O$2),"include",0))</f>
        <v>include</v>
      </c>
      <c r="P609" s="1">
        <f>IF(O609="include",IF(AE609&gt;0,1+MAX(P610:P$2005),0),0)</f>
        <v>0</v>
      </c>
      <c r="Q609" s="1">
        <f>IF(AND(ISBLANK(AA608),AE608=0),0,(IF(MAX(Q610:Q$2005)&gt;0,0,ROW(R609))))</f>
        <v>0</v>
      </c>
      <c r="R609" s="1">
        <f>IF($O609="include",IF(AF609&gt;0,1+MAX(R610:R$2005),0),0)</f>
        <v>0</v>
      </c>
      <c r="S609" s="1">
        <f>IF($O609="include",IF(AG609&gt;0,1+MAX(S610:S$2005),0),0)</f>
        <v>0</v>
      </c>
      <c r="T609" s="1">
        <f>IF($O609="include",IF(AH609&gt;0,1+MAX(T610:T$2005),0),0)</f>
        <v>0</v>
      </c>
      <c r="U609" s="1">
        <f>IF($O609="include",IF(AI609&gt;0,1+MAX(U610:U$2005),0),0)</f>
        <v>0</v>
      </c>
      <c r="V609" s="1">
        <f>IF($O609="include",IF(AJ609&gt;0,1+MAX(V610:V$2005),0),0)</f>
        <v>0</v>
      </c>
      <c r="W609" s="1">
        <f>IF($O609="include",IF(AK609&gt;0,1+MAX(W610:W$2005),0),0)</f>
        <v>0</v>
      </c>
      <c r="X609" s="1">
        <f>IF($O609="include",IF(AL609&gt;0,1+MAX(X610:X$2005),0),0)</f>
        <v>0</v>
      </c>
      <c r="Y609" s="22" t="str">
        <f t="shared" si="160"/>
        <v xml:space="preserve">1 - </v>
      </c>
      <c r="AA609" s="42"/>
      <c r="AB609" s="43"/>
      <c r="AC609" s="43"/>
      <c r="AD609" s="44"/>
      <c r="AE609" s="11">
        <f t="shared" si="161"/>
        <v>0</v>
      </c>
      <c r="AF609" s="41"/>
      <c r="AG609" s="41"/>
      <c r="AH609" s="41"/>
      <c r="AI609" s="41"/>
      <c r="AJ609" s="41"/>
      <c r="AK609" s="41"/>
      <c r="AL609" s="41"/>
      <c r="BA609" s="1">
        <f t="shared" si="162"/>
        <v>0</v>
      </c>
      <c r="BB609" s="1">
        <f t="shared" si="163"/>
        <v>0</v>
      </c>
      <c r="BC609" s="1" t="str">
        <f t="shared" si="164"/>
        <v>No</v>
      </c>
      <c r="BD609" s="1">
        <f t="shared" si="165"/>
        <v>0</v>
      </c>
      <c r="BE609" s="1">
        <f t="shared" si="166"/>
        <v>0</v>
      </c>
      <c r="BF609" s="1">
        <f t="shared" si="167"/>
        <v>0</v>
      </c>
      <c r="BG609" s="1">
        <v>605</v>
      </c>
      <c r="BH609" s="1" t="e">
        <f t="shared" si="168"/>
        <v>#N/A</v>
      </c>
      <c r="BI609" s="1">
        <f t="shared" si="170"/>
        <v>2</v>
      </c>
      <c r="BJ609" s="1" t="e">
        <f t="shared" si="169"/>
        <v>#N/A</v>
      </c>
    </row>
    <row r="610" spans="1:62" x14ac:dyDescent="0.25">
      <c r="A610" s="1">
        <f t="shared" si="156"/>
        <v>1</v>
      </c>
      <c r="B610" s="1">
        <f>IF(YEAR(AD610)=$B$3,YEAR('Apartment Expenses'!AD610)&amp;" - "&amp;'Apartment Expenses'!AC610,0)</f>
        <v>0</v>
      </c>
      <c r="C610" s="1">
        <f t="shared" si="157"/>
        <v>0</v>
      </c>
      <c r="E610" s="1">
        <v>606</v>
      </c>
      <c r="F610" s="1">
        <f t="shared" si="158"/>
        <v>1</v>
      </c>
      <c r="G610" s="1">
        <f t="shared" si="154"/>
        <v>0</v>
      </c>
      <c r="H610" s="1">
        <f t="shared" si="155"/>
        <v>0</v>
      </c>
      <c r="J610" s="1" t="str">
        <f t="shared" si="159"/>
        <v>1900</v>
      </c>
      <c r="M610" s="1">
        <f>HLOOKUP('Expense History'!$AD$3,$P$4:$X$2004,ROW('Apartment Expenses'!L610)-3,0)</f>
        <v>0</v>
      </c>
      <c r="N610" s="1">
        <f>IF('Expense History'!$AD$3=Data!$G$4,'Apartment Expenses'!AE610,HLOOKUP('Expense History'!$AD$3,'Apartment Expenses'!$AE$4:$AL$2004,(ROW('Apartment Expenses'!M610)-3)))</f>
        <v>0</v>
      </c>
      <c r="O610" s="1" t="str">
        <f>IF($O$2="ALL",IF(VLOOKUP(AA610,'Expense History'!$AA$6:$AB$36,2,0)="x","include",0),IF(AND(VLOOKUP(AA610,'Expense History'!$AA$6:$AB$36,2,0)="x",AC610=$O$2),"include",0))</f>
        <v>include</v>
      </c>
      <c r="P610" s="1">
        <f>IF(O610="include",IF(AE610&gt;0,1+MAX(P611:P$2005),0),0)</f>
        <v>0</v>
      </c>
      <c r="Q610" s="1">
        <f>IF(AND(ISBLANK(AA609),AE609=0),0,(IF(MAX(Q611:Q$2005)&gt;0,0,ROW(R610))))</f>
        <v>0</v>
      </c>
      <c r="R610" s="1">
        <f>IF($O610="include",IF(AF610&gt;0,1+MAX(R611:R$2005),0),0)</f>
        <v>0</v>
      </c>
      <c r="S610" s="1">
        <f>IF($O610="include",IF(AG610&gt;0,1+MAX(S611:S$2005),0),0)</f>
        <v>0</v>
      </c>
      <c r="T610" s="1">
        <f>IF($O610="include",IF(AH610&gt;0,1+MAX(T611:T$2005),0),0)</f>
        <v>0</v>
      </c>
      <c r="U610" s="1">
        <f>IF($O610="include",IF(AI610&gt;0,1+MAX(U611:U$2005),0),0)</f>
        <v>0</v>
      </c>
      <c r="V610" s="1">
        <f>IF($O610="include",IF(AJ610&gt;0,1+MAX(V611:V$2005),0),0)</f>
        <v>0</v>
      </c>
      <c r="W610" s="1">
        <f>IF($O610="include",IF(AK610&gt;0,1+MAX(W611:W$2005),0),0)</f>
        <v>0</v>
      </c>
      <c r="X610" s="1">
        <f>IF($O610="include",IF(AL610&gt;0,1+MAX(X611:X$2005),0),0)</f>
        <v>0</v>
      </c>
      <c r="Y610" s="22" t="str">
        <f t="shared" si="160"/>
        <v xml:space="preserve">1 - </v>
      </c>
      <c r="AA610" s="42"/>
      <c r="AB610" s="43"/>
      <c r="AC610" s="43"/>
      <c r="AD610" s="44"/>
      <c r="AE610" s="11">
        <f t="shared" si="161"/>
        <v>0</v>
      </c>
      <c r="AF610" s="41"/>
      <c r="AG610" s="41"/>
      <c r="AH610" s="41"/>
      <c r="AI610" s="41"/>
      <c r="AJ610" s="41"/>
      <c r="AK610" s="41"/>
      <c r="AL610" s="41"/>
      <c r="BA610" s="1">
        <f t="shared" si="162"/>
        <v>0</v>
      </c>
      <c r="BB610" s="1">
        <f t="shared" si="163"/>
        <v>0</v>
      </c>
      <c r="BC610" s="1" t="str">
        <f t="shared" si="164"/>
        <v>No</v>
      </c>
      <c r="BD610" s="1">
        <f t="shared" si="165"/>
        <v>0</v>
      </c>
      <c r="BE610" s="1">
        <f t="shared" si="166"/>
        <v>0</v>
      </c>
      <c r="BF610" s="1">
        <f t="shared" si="167"/>
        <v>0</v>
      </c>
      <c r="BG610" s="1">
        <v>606</v>
      </c>
      <c r="BH610" s="1" t="e">
        <f t="shared" si="168"/>
        <v>#N/A</v>
      </c>
      <c r="BI610" s="1">
        <f t="shared" si="170"/>
        <v>2</v>
      </c>
      <c r="BJ610" s="1" t="e">
        <f t="shared" si="169"/>
        <v>#N/A</v>
      </c>
    </row>
    <row r="611" spans="1:62" x14ac:dyDescent="0.25">
      <c r="A611" s="1">
        <f t="shared" si="156"/>
        <v>1</v>
      </c>
      <c r="B611" s="1">
        <f>IF(YEAR(AD611)=$B$3,YEAR('Apartment Expenses'!AD611)&amp;" - "&amp;'Apartment Expenses'!AC611,0)</f>
        <v>0</v>
      </c>
      <c r="C611" s="1">
        <f t="shared" si="157"/>
        <v>0</v>
      </c>
      <c r="E611" s="1">
        <v>607</v>
      </c>
      <c r="F611" s="1">
        <f t="shared" si="158"/>
        <v>1</v>
      </c>
      <c r="G611" s="1">
        <f t="shared" si="154"/>
        <v>0</v>
      </c>
      <c r="H611" s="1">
        <f t="shared" si="155"/>
        <v>0</v>
      </c>
      <c r="J611" s="1" t="str">
        <f t="shared" si="159"/>
        <v>1900</v>
      </c>
      <c r="M611" s="1">
        <f>HLOOKUP('Expense History'!$AD$3,$P$4:$X$2004,ROW('Apartment Expenses'!L611)-3,0)</f>
        <v>0</v>
      </c>
      <c r="N611" s="1">
        <f>IF('Expense History'!$AD$3=Data!$G$4,'Apartment Expenses'!AE611,HLOOKUP('Expense History'!$AD$3,'Apartment Expenses'!$AE$4:$AL$2004,(ROW('Apartment Expenses'!M611)-3)))</f>
        <v>0</v>
      </c>
      <c r="O611" s="1" t="str">
        <f>IF($O$2="ALL",IF(VLOOKUP(AA611,'Expense History'!$AA$6:$AB$36,2,0)="x","include",0),IF(AND(VLOOKUP(AA611,'Expense History'!$AA$6:$AB$36,2,0)="x",AC611=$O$2),"include",0))</f>
        <v>include</v>
      </c>
      <c r="P611" s="1">
        <f>IF(O611="include",IF(AE611&gt;0,1+MAX(P612:P$2005),0),0)</f>
        <v>0</v>
      </c>
      <c r="Q611" s="1">
        <f>IF(AND(ISBLANK(AA610),AE610=0),0,(IF(MAX(Q612:Q$2005)&gt;0,0,ROW(R611))))</f>
        <v>0</v>
      </c>
      <c r="R611" s="1">
        <f>IF($O611="include",IF(AF611&gt;0,1+MAX(R612:R$2005),0),0)</f>
        <v>0</v>
      </c>
      <c r="S611" s="1">
        <f>IF($O611="include",IF(AG611&gt;0,1+MAX(S612:S$2005),0),0)</f>
        <v>0</v>
      </c>
      <c r="T611" s="1">
        <f>IF($O611="include",IF(AH611&gt;0,1+MAX(T612:T$2005),0),0)</f>
        <v>0</v>
      </c>
      <c r="U611" s="1">
        <f>IF($O611="include",IF(AI611&gt;0,1+MAX(U612:U$2005),0),0)</f>
        <v>0</v>
      </c>
      <c r="V611" s="1">
        <f>IF($O611="include",IF(AJ611&gt;0,1+MAX(V612:V$2005),0),0)</f>
        <v>0</v>
      </c>
      <c r="W611" s="1">
        <f>IF($O611="include",IF(AK611&gt;0,1+MAX(W612:W$2005),0),0)</f>
        <v>0</v>
      </c>
      <c r="X611" s="1">
        <f>IF($O611="include",IF(AL611&gt;0,1+MAX(X612:X$2005),0),0)</f>
        <v>0</v>
      </c>
      <c r="Y611" s="22" t="str">
        <f t="shared" si="160"/>
        <v xml:space="preserve">1 - </v>
      </c>
      <c r="AA611" s="42"/>
      <c r="AB611" s="43"/>
      <c r="AC611" s="43"/>
      <c r="AD611" s="44"/>
      <c r="AE611" s="11">
        <f t="shared" si="161"/>
        <v>0</v>
      </c>
      <c r="AF611" s="41"/>
      <c r="AG611" s="41"/>
      <c r="AH611" s="41"/>
      <c r="AI611" s="41"/>
      <c r="AJ611" s="41"/>
      <c r="AK611" s="41"/>
      <c r="AL611" s="41"/>
      <c r="BA611" s="1">
        <f t="shared" si="162"/>
        <v>0</v>
      </c>
      <c r="BB611" s="1">
        <f t="shared" si="163"/>
        <v>0</v>
      </c>
      <c r="BC611" s="1" t="str">
        <f t="shared" si="164"/>
        <v>No</v>
      </c>
      <c r="BD611" s="1">
        <f t="shared" si="165"/>
        <v>0</v>
      </c>
      <c r="BE611" s="1">
        <f t="shared" si="166"/>
        <v>0</v>
      </c>
      <c r="BF611" s="1">
        <f t="shared" si="167"/>
        <v>0</v>
      </c>
      <c r="BG611" s="1">
        <v>607</v>
      </c>
      <c r="BH611" s="1" t="e">
        <f t="shared" si="168"/>
        <v>#N/A</v>
      </c>
      <c r="BI611" s="1">
        <f t="shared" si="170"/>
        <v>2</v>
      </c>
      <c r="BJ611" s="1" t="e">
        <f t="shared" si="169"/>
        <v>#N/A</v>
      </c>
    </row>
    <row r="612" spans="1:62" x14ac:dyDescent="0.25">
      <c r="A612" s="1">
        <f t="shared" si="156"/>
        <v>1</v>
      </c>
      <c r="B612" s="1">
        <f>IF(YEAR(AD612)=$B$3,YEAR('Apartment Expenses'!AD612)&amp;" - "&amp;'Apartment Expenses'!AC612,0)</f>
        <v>0</v>
      </c>
      <c r="C612" s="1">
        <f t="shared" si="157"/>
        <v>0</v>
      </c>
      <c r="E612" s="1">
        <v>608</v>
      </c>
      <c r="F612" s="1">
        <f t="shared" si="158"/>
        <v>1</v>
      </c>
      <c r="G612" s="1">
        <f t="shared" si="154"/>
        <v>0</v>
      </c>
      <c r="H612" s="1">
        <f t="shared" si="155"/>
        <v>0</v>
      </c>
      <c r="J612" s="1" t="str">
        <f t="shared" si="159"/>
        <v>1900</v>
      </c>
      <c r="M612" s="1">
        <f>HLOOKUP('Expense History'!$AD$3,$P$4:$X$2004,ROW('Apartment Expenses'!L612)-3,0)</f>
        <v>0</v>
      </c>
      <c r="N612" s="1">
        <f>IF('Expense History'!$AD$3=Data!$G$4,'Apartment Expenses'!AE612,HLOOKUP('Expense History'!$AD$3,'Apartment Expenses'!$AE$4:$AL$2004,(ROW('Apartment Expenses'!M612)-3)))</f>
        <v>0</v>
      </c>
      <c r="O612" s="1" t="str">
        <f>IF($O$2="ALL",IF(VLOOKUP(AA612,'Expense History'!$AA$6:$AB$36,2,0)="x","include",0),IF(AND(VLOOKUP(AA612,'Expense History'!$AA$6:$AB$36,2,0)="x",AC612=$O$2),"include",0))</f>
        <v>include</v>
      </c>
      <c r="P612" s="1">
        <f>IF(O612="include",IF(AE612&gt;0,1+MAX(P613:P$2005),0),0)</f>
        <v>0</v>
      </c>
      <c r="Q612" s="1">
        <f>IF(AND(ISBLANK(AA611),AE611=0),0,(IF(MAX(Q613:Q$2005)&gt;0,0,ROW(R612))))</f>
        <v>0</v>
      </c>
      <c r="R612" s="1">
        <f>IF($O612="include",IF(AF612&gt;0,1+MAX(R613:R$2005),0),0)</f>
        <v>0</v>
      </c>
      <c r="S612" s="1">
        <f>IF($O612="include",IF(AG612&gt;0,1+MAX(S613:S$2005),0),0)</f>
        <v>0</v>
      </c>
      <c r="T612" s="1">
        <f>IF($O612="include",IF(AH612&gt;0,1+MAX(T613:T$2005),0),0)</f>
        <v>0</v>
      </c>
      <c r="U612" s="1">
        <f>IF($O612="include",IF(AI612&gt;0,1+MAX(U613:U$2005),0),0)</f>
        <v>0</v>
      </c>
      <c r="V612" s="1">
        <f>IF($O612="include",IF(AJ612&gt;0,1+MAX(V613:V$2005),0),0)</f>
        <v>0</v>
      </c>
      <c r="W612" s="1">
        <f>IF($O612="include",IF(AK612&gt;0,1+MAX(W613:W$2005),0),0)</f>
        <v>0</v>
      </c>
      <c r="X612" s="1">
        <f>IF($O612="include",IF(AL612&gt;0,1+MAX(X613:X$2005),0),0)</f>
        <v>0</v>
      </c>
      <c r="Y612" s="22" t="str">
        <f t="shared" si="160"/>
        <v xml:space="preserve">1 - </v>
      </c>
      <c r="AA612" s="42"/>
      <c r="AB612" s="43"/>
      <c r="AC612" s="43"/>
      <c r="AD612" s="44"/>
      <c r="AE612" s="11">
        <f t="shared" si="161"/>
        <v>0</v>
      </c>
      <c r="AF612" s="41"/>
      <c r="AG612" s="41"/>
      <c r="AH612" s="41"/>
      <c r="AI612" s="41"/>
      <c r="AJ612" s="41"/>
      <c r="AK612" s="41"/>
      <c r="AL612" s="41"/>
      <c r="BA612" s="1">
        <f t="shared" si="162"/>
        <v>0</v>
      </c>
      <c r="BB612" s="1">
        <f t="shared" si="163"/>
        <v>0</v>
      </c>
      <c r="BC612" s="1" t="str">
        <f t="shared" si="164"/>
        <v>No</v>
      </c>
      <c r="BD612" s="1">
        <f t="shared" si="165"/>
        <v>0</v>
      </c>
      <c r="BE612" s="1">
        <f t="shared" si="166"/>
        <v>0</v>
      </c>
      <c r="BF612" s="1">
        <f t="shared" si="167"/>
        <v>0</v>
      </c>
      <c r="BG612" s="1">
        <v>608</v>
      </c>
      <c r="BH612" s="1" t="e">
        <f t="shared" si="168"/>
        <v>#N/A</v>
      </c>
      <c r="BI612" s="1">
        <f t="shared" si="170"/>
        <v>2</v>
      </c>
      <c r="BJ612" s="1" t="e">
        <f t="shared" si="169"/>
        <v>#N/A</v>
      </c>
    </row>
    <row r="613" spans="1:62" x14ac:dyDescent="0.25">
      <c r="A613" s="1">
        <f t="shared" si="156"/>
        <v>1</v>
      </c>
      <c r="B613" s="1">
        <f>IF(YEAR(AD613)=$B$3,YEAR('Apartment Expenses'!AD613)&amp;" - "&amp;'Apartment Expenses'!AC613,0)</f>
        <v>0</v>
      </c>
      <c r="C613" s="1">
        <f t="shared" si="157"/>
        <v>0</v>
      </c>
      <c r="E613" s="1">
        <v>609</v>
      </c>
      <c r="F613" s="1">
        <f t="shared" si="158"/>
        <v>1</v>
      </c>
      <c r="G613" s="1">
        <f t="shared" si="154"/>
        <v>0</v>
      </c>
      <c r="H613" s="1">
        <f t="shared" si="155"/>
        <v>0</v>
      </c>
      <c r="J613" s="1" t="str">
        <f t="shared" si="159"/>
        <v>1900</v>
      </c>
      <c r="M613" s="1">
        <f>HLOOKUP('Expense History'!$AD$3,$P$4:$X$2004,ROW('Apartment Expenses'!L613)-3,0)</f>
        <v>0</v>
      </c>
      <c r="N613" s="1">
        <f>IF('Expense History'!$AD$3=Data!$G$4,'Apartment Expenses'!AE613,HLOOKUP('Expense History'!$AD$3,'Apartment Expenses'!$AE$4:$AL$2004,(ROW('Apartment Expenses'!M613)-3)))</f>
        <v>0</v>
      </c>
      <c r="O613" s="1" t="str">
        <f>IF($O$2="ALL",IF(VLOOKUP(AA613,'Expense History'!$AA$6:$AB$36,2,0)="x","include",0),IF(AND(VLOOKUP(AA613,'Expense History'!$AA$6:$AB$36,2,0)="x",AC613=$O$2),"include",0))</f>
        <v>include</v>
      </c>
      <c r="P613" s="1">
        <f>IF(O613="include",IF(AE613&gt;0,1+MAX(P614:P$2005),0),0)</f>
        <v>0</v>
      </c>
      <c r="Q613" s="1">
        <f>IF(AND(ISBLANK(AA612),AE612=0),0,(IF(MAX(Q614:Q$2005)&gt;0,0,ROW(R613))))</f>
        <v>0</v>
      </c>
      <c r="R613" s="1">
        <f>IF($O613="include",IF(AF613&gt;0,1+MAX(R614:R$2005),0),0)</f>
        <v>0</v>
      </c>
      <c r="S613" s="1">
        <f>IF($O613="include",IF(AG613&gt;0,1+MAX(S614:S$2005),0),0)</f>
        <v>0</v>
      </c>
      <c r="T613" s="1">
        <f>IF($O613="include",IF(AH613&gt;0,1+MAX(T614:T$2005),0),0)</f>
        <v>0</v>
      </c>
      <c r="U613" s="1">
        <f>IF($O613="include",IF(AI613&gt;0,1+MAX(U614:U$2005),0),0)</f>
        <v>0</v>
      </c>
      <c r="V613" s="1">
        <f>IF($O613="include",IF(AJ613&gt;0,1+MAX(V614:V$2005),0),0)</f>
        <v>0</v>
      </c>
      <c r="W613" s="1">
        <f>IF($O613="include",IF(AK613&gt;0,1+MAX(W614:W$2005),0),0)</f>
        <v>0</v>
      </c>
      <c r="X613" s="1">
        <f>IF($O613="include",IF(AL613&gt;0,1+MAX(X614:X$2005),0),0)</f>
        <v>0</v>
      </c>
      <c r="Y613" s="22" t="str">
        <f t="shared" si="160"/>
        <v xml:space="preserve">1 - </v>
      </c>
      <c r="AA613" s="42"/>
      <c r="AB613" s="43"/>
      <c r="AC613" s="43"/>
      <c r="AD613" s="44"/>
      <c r="AE613" s="11">
        <f t="shared" si="161"/>
        <v>0</v>
      </c>
      <c r="AF613" s="41"/>
      <c r="AG613" s="41"/>
      <c r="AH613" s="41"/>
      <c r="AI613" s="41"/>
      <c r="AJ613" s="41"/>
      <c r="AK613" s="41"/>
      <c r="AL613" s="41"/>
      <c r="BA613" s="1">
        <f t="shared" si="162"/>
        <v>0</v>
      </c>
      <c r="BB613" s="1">
        <f t="shared" si="163"/>
        <v>0</v>
      </c>
      <c r="BC613" s="1" t="str">
        <f t="shared" si="164"/>
        <v>No</v>
      </c>
      <c r="BD613" s="1">
        <f t="shared" si="165"/>
        <v>0</v>
      </c>
      <c r="BE613" s="1">
        <f t="shared" si="166"/>
        <v>0</v>
      </c>
      <c r="BF613" s="1">
        <f t="shared" si="167"/>
        <v>0</v>
      </c>
      <c r="BG613" s="1">
        <v>609</v>
      </c>
      <c r="BH613" s="1" t="e">
        <f t="shared" si="168"/>
        <v>#N/A</v>
      </c>
      <c r="BI613" s="1">
        <f t="shared" si="170"/>
        <v>2</v>
      </c>
      <c r="BJ613" s="1" t="e">
        <f t="shared" si="169"/>
        <v>#N/A</v>
      </c>
    </row>
    <row r="614" spans="1:62" x14ac:dyDescent="0.25">
      <c r="A614" s="1">
        <f t="shared" si="156"/>
        <v>1</v>
      </c>
      <c r="B614" s="1">
        <f>IF(YEAR(AD614)=$B$3,YEAR('Apartment Expenses'!AD614)&amp;" - "&amp;'Apartment Expenses'!AC614,0)</f>
        <v>0</v>
      </c>
      <c r="C614" s="1">
        <f t="shared" si="157"/>
        <v>0</v>
      </c>
      <c r="E614" s="1">
        <v>610</v>
      </c>
      <c r="F614" s="1">
        <f t="shared" si="158"/>
        <v>1</v>
      </c>
      <c r="G614" s="1">
        <f t="shared" si="154"/>
        <v>0</v>
      </c>
      <c r="H614" s="1">
        <f t="shared" si="155"/>
        <v>0</v>
      </c>
      <c r="J614" s="1" t="str">
        <f t="shared" si="159"/>
        <v>1900</v>
      </c>
      <c r="M614" s="1">
        <f>HLOOKUP('Expense History'!$AD$3,$P$4:$X$2004,ROW('Apartment Expenses'!L614)-3,0)</f>
        <v>0</v>
      </c>
      <c r="N614" s="1">
        <f>IF('Expense History'!$AD$3=Data!$G$4,'Apartment Expenses'!AE614,HLOOKUP('Expense History'!$AD$3,'Apartment Expenses'!$AE$4:$AL$2004,(ROW('Apartment Expenses'!M614)-3)))</f>
        <v>0</v>
      </c>
      <c r="O614" s="1" t="str">
        <f>IF($O$2="ALL",IF(VLOOKUP(AA614,'Expense History'!$AA$6:$AB$36,2,0)="x","include",0),IF(AND(VLOOKUP(AA614,'Expense History'!$AA$6:$AB$36,2,0)="x",AC614=$O$2),"include",0))</f>
        <v>include</v>
      </c>
      <c r="P614" s="1">
        <f>IF(O614="include",IF(AE614&gt;0,1+MAX(P615:P$2005),0),0)</f>
        <v>0</v>
      </c>
      <c r="Q614" s="1">
        <f>IF(AND(ISBLANK(AA613),AE613=0),0,(IF(MAX(Q615:Q$2005)&gt;0,0,ROW(R614))))</f>
        <v>0</v>
      </c>
      <c r="R614" s="1">
        <f>IF($O614="include",IF(AF614&gt;0,1+MAX(R615:R$2005),0),0)</f>
        <v>0</v>
      </c>
      <c r="S614" s="1">
        <f>IF($O614="include",IF(AG614&gt;0,1+MAX(S615:S$2005),0),0)</f>
        <v>0</v>
      </c>
      <c r="T614" s="1">
        <f>IF($O614="include",IF(AH614&gt;0,1+MAX(T615:T$2005),0),0)</f>
        <v>0</v>
      </c>
      <c r="U614" s="1">
        <f>IF($O614="include",IF(AI614&gt;0,1+MAX(U615:U$2005),0),0)</f>
        <v>0</v>
      </c>
      <c r="V614" s="1">
        <f>IF($O614="include",IF(AJ614&gt;0,1+MAX(V615:V$2005),0),0)</f>
        <v>0</v>
      </c>
      <c r="W614" s="1">
        <f>IF($O614="include",IF(AK614&gt;0,1+MAX(W615:W$2005),0),0)</f>
        <v>0</v>
      </c>
      <c r="X614" s="1">
        <f>IF($O614="include",IF(AL614&gt;0,1+MAX(X615:X$2005),0),0)</f>
        <v>0</v>
      </c>
      <c r="Y614" s="22" t="str">
        <f t="shared" si="160"/>
        <v xml:space="preserve">1 - </v>
      </c>
      <c r="AA614" s="42"/>
      <c r="AB614" s="43"/>
      <c r="AC614" s="43"/>
      <c r="AD614" s="44"/>
      <c r="AE614" s="11">
        <f t="shared" si="161"/>
        <v>0</v>
      </c>
      <c r="AF614" s="41"/>
      <c r="AG614" s="41"/>
      <c r="AH614" s="41"/>
      <c r="AI614" s="41"/>
      <c r="AJ614" s="41"/>
      <c r="AK614" s="41"/>
      <c r="AL614" s="41"/>
      <c r="BA614" s="1">
        <f t="shared" si="162"/>
        <v>0</v>
      </c>
      <c r="BB614" s="1">
        <f t="shared" si="163"/>
        <v>0</v>
      </c>
      <c r="BC614" s="1" t="str">
        <f t="shared" si="164"/>
        <v>No</v>
      </c>
      <c r="BD614" s="1">
        <f t="shared" si="165"/>
        <v>0</v>
      </c>
      <c r="BE614" s="1">
        <f t="shared" si="166"/>
        <v>0</v>
      </c>
      <c r="BF614" s="1">
        <f t="shared" si="167"/>
        <v>0</v>
      </c>
      <c r="BG614" s="1">
        <v>610</v>
      </c>
      <c r="BH614" s="1" t="e">
        <f t="shared" si="168"/>
        <v>#N/A</v>
      </c>
      <c r="BI614" s="1">
        <f t="shared" si="170"/>
        <v>2</v>
      </c>
      <c r="BJ614" s="1" t="e">
        <f t="shared" si="169"/>
        <v>#N/A</v>
      </c>
    </row>
    <row r="615" spans="1:62" x14ac:dyDescent="0.25">
      <c r="A615" s="1">
        <f t="shared" si="156"/>
        <v>1</v>
      </c>
      <c r="B615" s="1">
        <f>IF(YEAR(AD615)=$B$3,YEAR('Apartment Expenses'!AD615)&amp;" - "&amp;'Apartment Expenses'!AC615,0)</f>
        <v>0</v>
      </c>
      <c r="C615" s="1">
        <f t="shared" si="157"/>
        <v>0</v>
      </c>
      <c r="E615" s="1">
        <v>611</v>
      </c>
      <c r="F615" s="1">
        <f t="shared" si="158"/>
        <v>1</v>
      </c>
      <c r="G615" s="1">
        <f t="shared" si="154"/>
        <v>0</v>
      </c>
      <c r="H615" s="1">
        <f t="shared" si="155"/>
        <v>0</v>
      </c>
      <c r="J615" s="1" t="str">
        <f t="shared" si="159"/>
        <v>1900</v>
      </c>
      <c r="M615" s="1">
        <f>HLOOKUP('Expense History'!$AD$3,$P$4:$X$2004,ROW('Apartment Expenses'!L615)-3,0)</f>
        <v>0</v>
      </c>
      <c r="N615" s="1">
        <f>IF('Expense History'!$AD$3=Data!$G$4,'Apartment Expenses'!AE615,HLOOKUP('Expense History'!$AD$3,'Apartment Expenses'!$AE$4:$AL$2004,(ROW('Apartment Expenses'!M615)-3)))</f>
        <v>0</v>
      </c>
      <c r="O615" s="1" t="str">
        <f>IF($O$2="ALL",IF(VLOOKUP(AA615,'Expense History'!$AA$6:$AB$36,2,0)="x","include",0),IF(AND(VLOOKUP(AA615,'Expense History'!$AA$6:$AB$36,2,0)="x",AC615=$O$2),"include",0))</f>
        <v>include</v>
      </c>
      <c r="P615" s="1">
        <f>IF(O615="include",IF(AE615&gt;0,1+MAX(P616:P$2005),0),0)</f>
        <v>0</v>
      </c>
      <c r="Q615" s="1">
        <f>IF(AND(ISBLANK(AA614),AE614=0),0,(IF(MAX(Q616:Q$2005)&gt;0,0,ROW(R615))))</f>
        <v>0</v>
      </c>
      <c r="R615" s="1">
        <f>IF($O615="include",IF(AF615&gt;0,1+MAX(R616:R$2005),0),0)</f>
        <v>0</v>
      </c>
      <c r="S615" s="1">
        <f>IF($O615="include",IF(AG615&gt;0,1+MAX(S616:S$2005),0),0)</f>
        <v>0</v>
      </c>
      <c r="T615" s="1">
        <f>IF($O615="include",IF(AH615&gt;0,1+MAX(T616:T$2005),0),0)</f>
        <v>0</v>
      </c>
      <c r="U615" s="1">
        <f>IF($O615="include",IF(AI615&gt;0,1+MAX(U616:U$2005),0),0)</f>
        <v>0</v>
      </c>
      <c r="V615" s="1">
        <f>IF($O615="include",IF(AJ615&gt;0,1+MAX(V616:V$2005),0),0)</f>
        <v>0</v>
      </c>
      <c r="W615" s="1">
        <f>IF($O615="include",IF(AK615&gt;0,1+MAX(W616:W$2005),0),0)</f>
        <v>0</v>
      </c>
      <c r="X615" s="1">
        <f>IF($O615="include",IF(AL615&gt;0,1+MAX(X616:X$2005),0),0)</f>
        <v>0</v>
      </c>
      <c r="Y615" s="22" t="str">
        <f t="shared" si="160"/>
        <v xml:space="preserve">1 - </v>
      </c>
      <c r="AA615" s="42"/>
      <c r="AB615" s="43"/>
      <c r="AC615" s="43"/>
      <c r="AD615" s="44"/>
      <c r="AE615" s="11">
        <f t="shared" si="161"/>
        <v>0</v>
      </c>
      <c r="AF615" s="41"/>
      <c r="AG615" s="41"/>
      <c r="AH615" s="41"/>
      <c r="AI615" s="41"/>
      <c r="AJ615" s="41"/>
      <c r="AK615" s="41"/>
      <c r="AL615" s="41"/>
      <c r="BA615" s="1">
        <f t="shared" si="162"/>
        <v>0</v>
      </c>
      <c r="BB615" s="1">
        <f t="shared" si="163"/>
        <v>0</v>
      </c>
      <c r="BC615" s="1" t="str">
        <f t="shared" si="164"/>
        <v>No</v>
      </c>
      <c r="BD615" s="1">
        <f t="shared" si="165"/>
        <v>0</v>
      </c>
      <c r="BE615" s="1">
        <f t="shared" si="166"/>
        <v>0</v>
      </c>
      <c r="BF615" s="1">
        <f t="shared" si="167"/>
        <v>0</v>
      </c>
      <c r="BG615" s="1">
        <v>611</v>
      </c>
      <c r="BH615" s="1" t="e">
        <f t="shared" si="168"/>
        <v>#N/A</v>
      </c>
      <c r="BI615" s="1">
        <f t="shared" si="170"/>
        <v>2</v>
      </c>
      <c r="BJ615" s="1" t="e">
        <f t="shared" si="169"/>
        <v>#N/A</v>
      </c>
    </row>
    <row r="616" spans="1:62" x14ac:dyDescent="0.25">
      <c r="A616" s="1">
        <f t="shared" si="156"/>
        <v>1</v>
      </c>
      <c r="B616" s="1">
        <f>IF(YEAR(AD616)=$B$3,YEAR('Apartment Expenses'!AD616)&amp;" - "&amp;'Apartment Expenses'!AC616,0)</f>
        <v>0</v>
      </c>
      <c r="C616" s="1">
        <f t="shared" si="157"/>
        <v>0</v>
      </c>
      <c r="E616" s="1">
        <v>612</v>
      </c>
      <c r="F616" s="1">
        <f t="shared" si="158"/>
        <v>1</v>
      </c>
      <c r="G616" s="1">
        <f t="shared" si="154"/>
        <v>0</v>
      </c>
      <c r="H616" s="1">
        <f t="shared" si="155"/>
        <v>0</v>
      </c>
      <c r="J616" s="1" t="str">
        <f t="shared" si="159"/>
        <v>1900</v>
      </c>
      <c r="M616" s="1">
        <f>HLOOKUP('Expense History'!$AD$3,$P$4:$X$2004,ROW('Apartment Expenses'!L616)-3,0)</f>
        <v>0</v>
      </c>
      <c r="N616" s="1">
        <f>IF('Expense History'!$AD$3=Data!$G$4,'Apartment Expenses'!AE616,HLOOKUP('Expense History'!$AD$3,'Apartment Expenses'!$AE$4:$AL$2004,(ROW('Apartment Expenses'!M616)-3)))</f>
        <v>0</v>
      </c>
      <c r="O616" s="1" t="str">
        <f>IF($O$2="ALL",IF(VLOOKUP(AA616,'Expense History'!$AA$6:$AB$36,2,0)="x","include",0),IF(AND(VLOOKUP(AA616,'Expense History'!$AA$6:$AB$36,2,0)="x",AC616=$O$2),"include",0))</f>
        <v>include</v>
      </c>
      <c r="P616" s="1">
        <f>IF(O616="include",IF(AE616&gt;0,1+MAX(P617:P$2005),0),0)</f>
        <v>0</v>
      </c>
      <c r="Q616" s="1">
        <f>IF(AND(ISBLANK(AA615),AE615=0),0,(IF(MAX(Q617:Q$2005)&gt;0,0,ROW(R616))))</f>
        <v>0</v>
      </c>
      <c r="R616" s="1">
        <f>IF($O616="include",IF(AF616&gt;0,1+MAX(R617:R$2005),0),0)</f>
        <v>0</v>
      </c>
      <c r="S616" s="1">
        <f>IF($O616="include",IF(AG616&gt;0,1+MAX(S617:S$2005),0),0)</f>
        <v>0</v>
      </c>
      <c r="T616" s="1">
        <f>IF($O616="include",IF(AH616&gt;0,1+MAX(T617:T$2005),0),0)</f>
        <v>0</v>
      </c>
      <c r="U616" s="1">
        <f>IF($O616="include",IF(AI616&gt;0,1+MAX(U617:U$2005),0),0)</f>
        <v>0</v>
      </c>
      <c r="V616" s="1">
        <f>IF($O616="include",IF(AJ616&gt;0,1+MAX(V617:V$2005),0),0)</f>
        <v>0</v>
      </c>
      <c r="W616" s="1">
        <f>IF($O616="include",IF(AK616&gt;0,1+MAX(W617:W$2005),0),0)</f>
        <v>0</v>
      </c>
      <c r="X616" s="1">
        <f>IF($O616="include",IF(AL616&gt;0,1+MAX(X617:X$2005),0),0)</f>
        <v>0</v>
      </c>
      <c r="Y616" s="22" t="str">
        <f t="shared" si="160"/>
        <v xml:space="preserve">1 - </v>
      </c>
      <c r="AA616" s="42"/>
      <c r="AB616" s="43"/>
      <c r="AC616" s="43"/>
      <c r="AD616" s="44"/>
      <c r="AE616" s="11">
        <f t="shared" si="161"/>
        <v>0</v>
      </c>
      <c r="AF616" s="41"/>
      <c r="AG616" s="41"/>
      <c r="AH616" s="41"/>
      <c r="AI616" s="41"/>
      <c r="AJ616" s="41"/>
      <c r="AK616" s="41"/>
      <c r="AL616" s="41"/>
      <c r="BA616" s="1">
        <f t="shared" si="162"/>
        <v>0</v>
      </c>
      <c r="BB616" s="1">
        <f t="shared" si="163"/>
        <v>0</v>
      </c>
      <c r="BC616" s="1" t="str">
        <f t="shared" si="164"/>
        <v>No</v>
      </c>
      <c r="BD616" s="1">
        <f t="shared" si="165"/>
        <v>0</v>
      </c>
      <c r="BE616" s="1">
        <f t="shared" si="166"/>
        <v>0</v>
      </c>
      <c r="BF616" s="1">
        <f t="shared" si="167"/>
        <v>0</v>
      </c>
      <c r="BG616" s="1">
        <v>612</v>
      </c>
      <c r="BH616" s="1" t="e">
        <f t="shared" si="168"/>
        <v>#N/A</v>
      </c>
      <c r="BI616" s="1">
        <f t="shared" si="170"/>
        <v>2</v>
      </c>
      <c r="BJ616" s="1" t="e">
        <f t="shared" si="169"/>
        <v>#N/A</v>
      </c>
    </row>
    <row r="617" spans="1:62" x14ac:dyDescent="0.25">
      <c r="A617" s="1">
        <f t="shared" si="156"/>
        <v>1</v>
      </c>
      <c r="B617" s="1">
        <f>IF(YEAR(AD617)=$B$3,YEAR('Apartment Expenses'!AD617)&amp;" - "&amp;'Apartment Expenses'!AC617,0)</f>
        <v>0</v>
      </c>
      <c r="C617" s="1">
        <f t="shared" si="157"/>
        <v>0</v>
      </c>
      <c r="E617" s="1">
        <v>613</v>
      </c>
      <c r="F617" s="1">
        <f t="shared" si="158"/>
        <v>1</v>
      </c>
      <c r="G617" s="1">
        <f t="shared" si="154"/>
        <v>0</v>
      </c>
      <c r="H617" s="1">
        <f t="shared" si="155"/>
        <v>0</v>
      </c>
      <c r="J617" s="1" t="str">
        <f t="shared" si="159"/>
        <v>1900</v>
      </c>
      <c r="M617" s="1">
        <f>HLOOKUP('Expense History'!$AD$3,$P$4:$X$2004,ROW('Apartment Expenses'!L617)-3,0)</f>
        <v>0</v>
      </c>
      <c r="N617" s="1">
        <f>IF('Expense History'!$AD$3=Data!$G$4,'Apartment Expenses'!AE617,HLOOKUP('Expense History'!$AD$3,'Apartment Expenses'!$AE$4:$AL$2004,(ROW('Apartment Expenses'!M617)-3)))</f>
        <v>0</v>
      </c>
      <c r="O617" s="1" t="str">
        <f>IF($O$2="ALL",IF(VLOOKUP(AA617,'Expense History'!$AA$6:$AB$36,2,0)="x","include",0),IF(AND(VLOOKUP(AA617,'Expense History'!$AA$6:$AB$36,2,0)="x",AC617=$O$2),"include",0))</f>
        <v>include</v>
      </c>
      <c r="P617" s="1">
        <f>IF(O617="include",IF(AE617&gt;0,1+MAX(P618:P$2005),0),0)</f>
        <v>0</v>
      </c>
      <c r="Q617" s="1">
        <f>IF(AND(ISBLANK(AA616),AE616=0),0,(IF(MAX(Q618:Q$2005)&gt;0,0,ROW(R617))))</f>
        <v>0</v>
      </c>
      <c r="R617" s="1">
        <f>IF($O617="include",IF(AF617&gt;0,1+MAX(R618:R$2005),0),0)</f>
        <v>0</v>
      </c>
      <c r="S617" s="1">
        <f>IF($O617="include",IF(AG617&gt;0,1+MAX(S618:S$2005),0),0)</f>
        <v>0</v>
      </c>
      <c r="T617" s="1">
        <f>IF($O617="include",IF(AH617&gt;0,1+MAX(T618:T$2005),0),0)</f>
        <v>0</v>
      </c>
      <c r="U617" s="1">
        <f>IF($O617="include",IF(AI617&gt;0,1+MAX(U618:U$2005),0),0)</f>
        <v>0</v>
      </c>
      <c r="V617" s="1">
        <f>IF($O617="include",IF(AJ617&gt;0,1+MAX(V618:V$2005),0),0)</f>
        <v>0</v>
      </c>
      <c r="W617" s="1">
        <f>IF($O617="include",IF(AK617&gt;0,1+MAX(W618:W$2005),0),0)</f>
        <v>0</v>
      </c>
      <c r="X617" s="1">
        <f>IF($O617="include",IF(AL617&gt;0,1+MAX(X618:X$2005),0),0)</f>
        <v>0</v>
      </c>
      <c r="Y617" s="22" t="str">
        <f t="shared" si="160"/>
        <v xml:space="preserve">1 - </v>
      </c>
      <c r="AA617" s="42"/>
      <c r="AB617" s="43"/>
      <c r="AC617" s="43"/>
      <c r="AD617" s="44"/>
      <c r="AE617" s="11">
        <f t="shared" si="161"/>
        <v>0</v>
      </c>
      <c r="AF617" s="41"/>
      <c r="AG617" s="41"/>
      <c r="AH617" s="41"/>
      <c r="AI617" s="41"/>
      <c r="AJ617" s="41"/>
      <c r="AK617" s="41"/>
      <c r="AL617" s="41"/>
      <c r="BA617" s="1">
        <f t="shared" si="162"/>
        <v>0</v>
      </c>
      <c r="BB617" s="1">
        <f t="shared" si="163"/>
        <v>0</v>
      </c>
      <c r="BC617" s="1" t="str">
        <f t="shared" si="164"/>
        <v>No</v>
      </c>
      <c r="BD617" s="1">
        <f t="shared" si="165"/>
        <v>0</v>
      </c>
      <c r="BE617" s="1">
        <f t="shared" si="166"/>
        <v>0</v>
      </c>
      <c r="BF617" s="1">
        <f t="shared" si="167"/>
        <v>0</v>
      </c>
      <c r="BG617" s="1">
        <v>613</v>
      </c>
      <c r="BH617" s="1" t="e">
        <f t="shared" si="168"/>
        <v>#N/A</v>
      </c>
      <c r="BI617" s="1">
        <f t="shared" si="170"/>
        <v>2</v>
      </c>
      <c r="BJ617" s="1" t="e">
        <f t="shared" si="169"/>
        <v>#N/A</v>
      </c>
    </row>
    <row r="618" spans="1:62" x14ac:dyDescent="0.25">
      <c r="A618" s="1">
        <f t="shared" si="156"/>
        <v>1</v>
      </c>
      <c r="B618" s="1">
        <f>IF(YEAR(AD618)=$B$3,YEAR('Apartment Expenses'!AD618)&amp;" - "&amp;'Apartment Expenses'!AC618,0)</f>
        <v>0</v>
      </c>
      <c r="C618" s="1">
        <f t="shared" si="157"/>
        <v>0</v>
      </c>
      <c r="E618" s="1">
        <v>614</v>
      </c>
      <c r="F618" s="1">
        <f t="shared" si="158"/>
        <v>1</v>
      </c>
      <c r="G618" s="1">
        <f t="shared" si="154"/>
        <v>0</v>
      </c>
      <c r="H618" s="1">
        <f t="shared" si="155"/>
        <v>0</v>
      </c>
      <c r="J618" s="1" t="str">
        <f t="shared" si="159"/>
        <v>1900</v>
      </c>
      <c r="M618" s="1">
        <f>HLOOKUP('Expense History'!$AD$3,$P$4:$X$2004,ROW('Apartment Expenses'!L618)-3,0)</f>
        <v>0</v>
      </c>
      <c r="N618" s="1">
        <f>IF('Expense History'!$AD$3=Data!$G$4,'Apartment Expenses'!AE618,HLOOKUP('Expense History'!$AD$3,'Apartment Expenses'!$AE$4:$AL$2004,(ROW('Apartment Expenses'!M618)-3)))</f>
        <v>0</v>
      </c>
      <c r="O618" s="1" t="str">
        <f>IF($O$2="ALL",IF(VLOOKUP(AA618,'Expense History'!$AA$6:$AB$36,2,0)="x","include",0),IF(AND(VLOOKUP(AA618,'Expense History'!$AA$6:$AB$36,2,0)="x",AC618=$O$2),"include",0))</f>
        <v>include</v>
      </c>
      <c r="P618" s="1">
        <f>IF(O618="include",IF(AE618&gt;0,1+MAX(P619:P$2005),0),0)</f>
        <v>0</v>
      </c>
      <c r="Q618" s="1">
        <f>IF(AND(ISBLANK(AA617),AE617=0),0,(IF(MAX(Q619:Q$2005)&gt;0,0,ROW(R618))))</f>
        <v>0</v>
      </c>
      <c r="R618" s="1">
        <f>IF($O618="include",IF(AF618&gt;0,1+MAX(R619:R$2005),0),0)</f>
        <v>0</v>
      </c>
      <c r="S618" s="1">
        <f>IF($O618="include",IF(AG618&gt;0,1+MAX(S619:S$2005),0),0)</f>
        <v>0</v>
      </c>
      <c r="T618" s="1">
        <f>IF($O618="include",IF(AH618&gt;0,1+MAX(T619:T$2005),0),0)</f>
        <v>0</v>
      </c>
      <c r="U618" s="1">
        <f>IF($O618="include",IF(AI618&gt;0,1+MAX(U619:U$2005),0),0)</f>
        <v>0</v>
      </c>
      <c r="V618" s="1">
        <f>IF($O618="include",IF(AJ618&gt;0,1+MAX(V619:V$2005),0),0)</f>
        <v>0</v>
      </c>
      <c r="W618" s="1">
        <f>IF($O618="include",IF(AK618&gt;0,1+MAX(W619:W$2005),0),0)</f>
        <v>0</v>
      </c>
      <c r="X618" s="1">
        <f>IF($O618="include",IF(AL618&gt;0,1+MAX(X619:X$2005),0),0)</f>
        <v>0</v>
      </c>
      <c r="Y618" s="22" t="str">
        <f t="shared" si="160"/>
        <v xml:space="preserve">1 - </v>
      </c>
      <c r="AA618" s="42"/>
      <c r="AB618" s="43"/>
      <c r="AC618" s="43"/>
      <c r="AD618" s="44"/>
      <c r="AE618" s="11">
        <f t="shared" si="161"/>
        <v>0</v>
      </c>
      <c r="AF618" s="41"/>
      <c r="AG618" s="41"/>
      <c r="AH618" s="41"/>
      <c r="AI618" s="41"/>
      <c r="AJ618" s="41"/>
      <c r="AK618" s="41"/>
      <c r="AL618" s="41"/>
      <c r="BA618" s="1">
        <f t="shared" si="162"/>
        <v>0</v>
      </c>
      <c r="BB618" s="1">
        <f t="shared" si="163"/>
        <v>0</v>
      </c>
      <c r="BC618" s="1" t="str">
        <f t="shared" si="164"/>
        <v>No</v>
      </c>
      <c r="BD618" s="1">
        <f t="shared" si="165"/>
        <v>0</v>
      </c>
      <c r="BE618" s="1">
        <f t="shared" si="166"/>
        <v>0</v>
      </c>
      <c r="BF618" s="1">
        <f t="shared" si="167"/>
        <v>0</v>
      </c>
      <c r="BG618" s="1">
        <v>614</v>
      </c>
      <c r="BH618" s="1" t="e">
        <f t="shared" si="168"/>
        <v>#N/A</v>
      </c>
      <c r="BI618" s="1">
        <f t="shared" si="170"/>
        <v>2</v>
      </c>
      <c r="BJ618" s="1" t="e">
        <f t="shared" si="169"/>
        <v>#N/A</v>
      </c>
    </row>
    <row r="619" spans="1:62" x14ac:dyDescent="0.25">
      <c r="A619" s="1">
        <f t="shared" si="156"/>
        <v>1</v>
      </c>
      <c r="B619" s="1">
        <f>IF(YEAR(AD619)=$B$3,YEAR('Apartment Expenses'!AD619)&amp;" - "&amp;'Apartment Expenses'!AC619,0)</f>
        <v>0</v>
      </c>
      <c r="C619" s="1">
        <f t="shared" si="157"/>
        <v>0</v>
      </c>
      <c r="E619" s="1">
        <v>615</v>
      </c>
      <c r="F619" s="1">
        <f t="shared" si="158"/>
        <v>1</v>
      </c>
      <c r="G619" s="1">
        <f t="shared" si="154"/>
        <v>0</v>
      </c>
      <c r="H619" s="1">
        <f t="shared" si="155"/>
        <v>0</v>
      </c>
      <c r="J619" s="1" t="str">
        <f t="shared" si="159"/>
        <v>1900</v>
      </c>
      <c r="M619" s="1">
        <f>HLOOKUP('Expense History'!$AD$3,$P$4:$X$2004,ROW('Apartment Expenses'!L619)-3,0)</f>
        <v>0</v>
      </c>
      <c r="N619" s="1">
        <f>IF('Expense History'!$AD$3=Data!$G$4,'Apartment Expenses'!AE619,HLOOKUP('Expense History'!$AD$3,'Apartment Expenses'!$AE$4:$AL$2004,(ROW('Apartment Expenses'!M619)-3)))</f>
        <v>0</v>
      </c>
      <c r="O619" s="1" t="str">
        <f>IF($O$2="ALL",IF(VLOOKUP(AA619,'Expense History'!$AA$6:$AB$36,2,0)="x","include",0),IF(AND(VLOOKUP(AA619,'Expense History'!$AA$6:$AB$36,2,0)="x",AC619=$O$2),"include",0))</f>
        <v>include</v>
      </c>
      <c r="P619" s="1">
        <f>IF(O619="include",IF(AE619&gt;0,1+MAX(P620:P$2005),0),0)</f>
        <v>0</v>
      </c>
      <c r="Q619" s="1">
        <f>IF(AND(ISBLANK(AA618),AE618=0),0,(IF(MAX(Q620:Q$2005)&gt;0,0,ROW(R619))))</f>
        <v>0</v>
      </c>
      <c r="R619" s="1">
        <f>IF($O619="include",IF(AF619&gt;0,1+MAX(R620:R$2005),0),0)</f>
        <v>0</v>
      </c>
      <c r="S619" s="1">
        <f>IF($O619="include",IF(AG619&gt;0,1+MAX(S620:S$2005),0),0)</f>
        <v>0</v>
      </c>
      <c r="T619" s="1">
        <f>IF($O619="include",IF(AH619&gt;0,1+MAX(T620:T$2005),0),0)</f>
        <v>0</v>
      </c>
      <c r="U619" s="1">
        <f>IF($O619="include",IF(AI619&gt;0,1+MAX(U620:U$2005),0),0)</f>
        <v>0</v>
      </c>
      <c r="V619" s="1">
        <f>IF($O619="include",IF(AJ619&gt;0,1+MAX(V620:V$2005),0),0)</f>
        <v>0</v>
      </c>
      <c r="W619" s="1">
        <f>IF($O619="include",IF(AK619&gt;0,1+MAX(W620:W$2005),0),0)</f>
        <v>0</v>
      </c>
      <c r="X619" s="1">
        <f>IF($O619="include",IF(AL619&gt;0,1+MAX(X620:X$2005),0),0)</f>
        <v>0</v>
      </c>
      <c r="Y619" s="22" t="str">
        <f t="shared" si="160"/>
        <v xml:space="preserve">1 - </v>
      </c>
      <c r="AA619" s="42"/>
      <c r="AB619" s="43"/>
      <c r="AC619" s="43"/>
      <c r="AD619" s="44"/>
      <c r="AE619" s="11">
        <f t="shared" si="161"/>
        <v>0</v>
      </c>
      <c r="AF619" s="41"/>
      <c r="AG619" s="41"/>
      <c r="AH619" s="41"/>
      <c r="AI619" s="41"/>
      <c r="AJ619" s="41"/>
      <c r="AK619" s="41"/>
      <c r="AL619" s="41"/>
      <c r="BA619" s="1">
        <f t="shared" si="162"/>
        <v>0</v>
      </c>
      <c r="BB619" s="1">
        <f t="shared" si="163"/>
        <v>0</v>
      </c>
      <c r="BC619" s="1" t="str">
        <f t="shared" si="164"/>
        <v>No</v>
      </c>
      <c r="BD619" s="1">
        <f t="shared" si="165"/>
        <v>0</v>
      </c>
      <c r="BE619" s="1">
        <f t="shared" si="166"/>
        <v>0</v>
      </c>
      <c r="BF619" s="1">
        <f t="shared" si="167"/>
        <v>0</v>
      </c>
      <c r="BG619" s="1">
        <v>615</v>
      </c>
      <c r="BH619" s="1" t="e">
        <f t="shared" si="168"/>
        <v>#N/A</v>
      </c>
      <c r="BI619" s="1">
        <f t="shared" si="170"/>
        <v>2</v>
      </c>
      <c r="BJ619" s="1" t="e">
        <f t="shared" si="169"/>
        <v>#N/A</v>
      </c>
    </row>
    <row r="620" spans="1:62" x14ac:dyDescent="0.25">
      <c r="A620" s="1">
        <f t="shared" si="156"/>
        <v>1</v>
      </c>
      <c r="B620" s="1">
        <f>IF(YEAR(AD620)=$B$3,YEAR('Apartment Expenses'!AD620)&amp;" - "&amp;'Apartment Expenses'!AC620,0)</f>
        <v>0</v>
      </c>
      <c r="C620" s="1">
        <f t="shared" si="157"/>
        <v>0</v>
      </c>
      <c r="E620" s="1">
        <v>616</v>
      </c>
      <c r="F620" s="1">
        <f t="shared" si="158"/>
        <v>1</v>
      </c>
      <c r="G620" s="1">
        <f t="shared" si="154"/>
        <v>0</v>
      </c>
      <c r="H620" s="1">
        <f t="shared" si="155"/>
        <v>0</v>
      </c>
      <c r="J620" s="1" t="str">
        <f t="shared" si="159"/>
        <v>1900</v>
      </c>
      <c r="M620" s="1">
        <f>HLOOKUP('Expense History'!$AD$3,$P$4:$X$2004,ROW('Apartment Expenses'!L620)-3,0)</f>
        <v>0</v>
      </c>
      <c r="N620" s="1">
        <f>IF('Expense History'!$AD$3=Data!$G$4,'Apartment Expenses'!AE620,HLOOKUP('Expense History'!$AD$3,'Apartment Expenses'!$AE$4:$AL$2004,(ROW('Apartment Expenses'!M620)-3)))</f>
        <v>0</v>
      </c>
      <c r="O620" s="1" t="str">
        <f>IF($O$2="ALL",IF(VLOOKUP(AA620,'Expense History'!$AA$6:$AB$36,2,0)="x","include",0),IF(AND(VLOOKUP(AA620,'Expense History'!$AA$6:$AB$36,2,0)="x",AC620=$O$2),"include",0))</f>
        <v>include</v>
      </c>
      <c r="P620" s="1">
        <f>IF(O620="include",IF(AE620&gt;0,1+MAX(P621:P$2005),0),0)</f>
        <v>0</v>
      </c>
      <c r="Q620" s="1">
        <f>IF(AND(ISBLANK(AA619),AE619=0),0,(IF(MAX(Q621:Q$2005)&gt;0,0,ROW(R620))))</f>
        <v>0</v>
      </c>
      <c r="R620" s="1">
        <f>IF($O620="include",IF(AF620&gt;0,1+MAX(R621:R$2005),0),0)</f>
        <v>0</v>
      </c>
      <c r="S620" s="1">
        <f>IF($O620="include",IF(AG620&gt;0,1+MAX(S621:S$2005),0),0)</f>
        <v>0</v>
      </c>
      <c r="T620" s="1">
        <f>IF($O620="include",IF(AH620&gt;0,1+MAX(T621:T$2005),0),0)</f>
        <v>0</v>
      </c>
      <c r="U620" s="1">
        <f>IF($O620="include",IF(AI620&gt;0,1+MAX(U621:U$2005),0),0)</f>
        <v>0</v>
      </c>
      <c r="V620" s="1">
        <f>IF($O620="include",IF(AJ620&gt;0,1+MAX(V621:V$2005),0),0)</f>
        <v>0</v>
      </c>
      <c r="W620" s="1">
        <f>IF($O620="include",IF(AK620&gt;0,1+MAX(W621:W$2005),0),0)</f>
        <v>0</v>
      </c>
      <c r="X620" s="1">
        <f>IF($O620="include",IF(AL620&gt;0,1+MAX(X621:X$2005),0),0)</f>
        <v>0</v>
      </c>
      <c r="Y620" s="22" t="str">
        <f t="shared" si="160"/>
        <v xml:space="preserve">1 - </v>
      </c>
      <c r="AA620" s="42"/>
      <c r="AB620" s="43"/>
      <c r="AC620" s="43"/>
      <c r="AD620" s="44"/>
      <c r="AE620" s="11">
        <f t="shared" si="161"/>
        <v>0</v>
      </c>
      <c r="AF620" s="41"/>
      <c r="AG620" s="41"/>
      <c r="AH620" s="41"/>
      <c r="AI620" s="41"/>
      <c r="AJ620" s="41"/>
      <c r="AK620" s="41"/>
      <c r="AL620" s="41"/>
      <c r="BA620" s="1">
        <f t="shared" si="162"/>
        <v>0</v>
      </c>
      <c r="BB620" s="1">
        <f t="shared" si="163"/>
        <v>0</v>
      </c>
      <c r="BC620" s="1" t="str">
        <f t="shared" si="164"/>
        <v>No</v>
      </c>
      <c r="BD620" s="1">
        <f t="shared" si="165"/>
        <v>0</v>
      </c>
      <c r="BE620" s="1">
        <f t="shared" si="166"/>
        <v>0</v>
      </c>
      <c r="BF620" s="1">
        <f t="shared" si="167"/>
        <v>0</v>
      </c>
      <c r="BG620" s="1">
        <v>616</v>
      </c>
      <c r="BH620" s="1" t="e">
        <f t="shared" si="168"/>
        <v>#N/A</v>
      </c>
      <c r="BI620" s="1">
        <f t="shared" si="170"/>
        <v>2</v>
      </c>
      <c r="BJ620" s="1" t="e">
        <f t="shared" si="169"/>
        <v>#N/A</v>
      </c>
    </row>
    <row r="621" spans="1:62" x14ac:dyDescent="0.25">
      <c r="A621" s="1">
        <f t="shared" si="156"/>
        <v>1</v>
      </c>
      <c r="B621" s="1">
        <f>IF(YEAR(AD621)=$B$3,YEAR('Apartment Expenses'!AD621)&amp;" - "&amp;'Apartment Expenses'!AC621,0)</f>
        <v>0</v>
      </c>
      <c r="C621" s="1">
        <f t="shared" si="157"/>
        <v>0</v>
      </c>
      <c r="E621" s="1">
        <v>617</v>
      </c>
      <c r="F621" s="1">
        <f t="shared" si="158"/>
        <v>1</v>
      </c>
      <c r="G621" s="1">
        <f t="shared" si="154"/>
        <v>0</v>
      </c>
      <c r="H621" s="1">
        <f t="shared" si="155"/>
        <v>0</v>
      </c>
      <c r="J621" s="1" t="str">
        <f t="shared" si="159"/>
        <v>1900</v>
      </c>
      <c r="M621" s="1">
        <f>HLOOKUP('Expense History'!$AD$3,$P$4:$X$2004,ROW('Apartment Expenses'!L621)-3,0)</f>
        <v>0</v>
      </c>
      <c r="N621" s="1">
        <f>IF('Expense History'!$AD$3=Data!$G$4,'Apartment Expenses'!AE621,HLOOKUP('Expense History'!$AD$3,'Apartment Expenses'!$AE$4:$AL$2004,(ROW('Apartment Expenses'!M621)-3)))</f>
        <v>0</v>
      </c>
      <c r="O621" s="1" t="str">
        <f>IF($O$2="ALL",IF(VLOOKUP(AA621,'Expense History'!$AA$6:$AB$36,2,0)="x","include",0),IF(AND(VLOOKUP(AA621,'Expense History'!$AA$6:$AB$36,2,0)="x",AC621=$O$2),"include",0))</f>
        <v>include</v>
      </c>
      <c r="P621" s="1">
        <f>IF(O621="include",IF(AE621&gt;0,1+MAX(P622:P$2005),0),0)</f>
        <v>0</v>
      </c>
      <c r="Q621" s="1">
        <f>IF(AND(ISBLANK(AA620),AE620=0),0,(IF(MAX(Q622:Q$2005)&gt;0,0,ROW(R621))))</f>
        <v>0</v>
      </c>
      <c r="R621" s="1">
        <f>IF($O621="include",IF(AF621&gt;0,1+MAX(R622:R$2005),0),0)</f>
        <v>0</v>
      </c>
      <c r="S621" s="1">
        <f>IF($O621="include",IF(AG621&gt;0,1+MAX(S622:S$2005),0),0)</f>
        <v>0</v>
      </c>
      <c r="T621" s="1">
        <f>IF($O621="include",IF(AH621&gt;0,1+MAX(T622:T$2005),0),0)</f>
        <v>0</v>
      </c>
      <c r="U621" s="1">
        <f>IF($O621="include",IF(AI621&gt;0,1+MAX(U622:U$2005),0),0)</f>
        <v>0</v>
      </c>
      <c r="V621" s="1">
        <f>IF($O621="include",IF(AJ621&gt;0,1+MAX(V622:V$2005),0),0)</f>
        <v>0</v>
      </c>
      <c r="W621" s="1">
        <f>IF($O621="include",IF(AK621&gt;0,1+MAX(W622:W$2005),0),0)</f>
        <v>0</v>
      </c>
      <c r="X621" s="1">
        <f>IF($O621="include",IF(AL621&gt;0,1+MAX(X622:X$2005),0),0)</f>
        <v>0</v>
      </c>
      <c r="Y621" s="22" t="str">
        <f t="shared" si="160"/>
        <v xml:space="preserve">1 - </v>
      </c>
      <c r="AA621" s="42"/>
      <c r="AB621" s="43"/>
      <c r="AC621" s="43"/>
      <c r="AD621" s="44"/>
      <c r="AE621" s="11">
        <f t="shared" si="161"/>
        <v>0</v>
      </c>
      <c r="AF621" s="41"/>
      <c r="AG621" s="41"/>
      <c r="AH621" s="41"/>
      <c r="AI621" s="41"/>
      <c r="AJ621" s="41"/>
      <c r="AK621" s="41"/>
      <c r="AL621" s="41"/>
      <c r="BA621" s="1">
        <f t="shared" si="162"/>
        <v>0</v>
      </c>
      <c r="BB621" s="1">
        <f t="shared" si="163"/>
        <v>0</v>
      </c>
      <c r="BC621" s="1" t="str">
        <f t="shared" si="164"/>
        <v>No</v>
      </c>
      <c r="BD621" s="1">
        <f t="shared" si="165"/>
        <v>0</v>
      </c>
      <c r="BE621" s="1">
        <f t="shared" si="166"/>
        <v>0</v>
      </c>
      <c r="BF621" s="1">
        <f t="shared" si="167"/>
        <v>0</v>
      </c>
      <c r="BG621" s="1">
        <v>617</v>
      </c>
      <c r="BH621" s="1" t="e">
        <f t="shared" si="168"/>
        <v>#N/A</v>
      </c>
      <c r="BI621" s="1">
        <f t="shared" si="170"/>
        <v>2</v>
      </c>
      <c r="BJ621" s="1" t="e">
        <f t="shared" si="169"/>
        <v>#N/A</v>
      </c>
    </row>
    <row r="622" spans="1:62" x14ac:dyDescent="0.25">
      <c r="A622" s="1">
        <f t="shared" si="156"/>
        <v>1</v>
      </c>
      <c r="B622" s="1">
        <f>IF(YEAR(AD622)=$B$3,YEAR('Apartment Expenses'!AD622)&amp;" - "&amp;'Apartment Expenses'!AC622,0)</f>
        <v>0</v>
      </c>
      <c r="C622" s="1">
        <f t="shared" si="157"/>
        <v>0</v>
      </c>
      <c r="E622" s="1">
        <v>618</v>
      </c>
      <c r="F622" s="1">
        <f t="shared" si="158"/>
        <v>1</v>
      </c>
      <c r="G622" s="1">
        <f t="shared" si="154"/>
        <v>0</v>
      </c>
      <c r="H622" s="1">
        <f t="shared" si="155"/>
        <v>0</v>
      </c>
      <c r="J622" s="1" t="str">
        <f t="shared" si="159"/>
        <v>1900</v>
      </c>
      <c r="M622" s="1">
        <f>HLOOKUP('Expense History'!$AD$3,$P$4:$X$2004,ROW('Apartment Expenses'!L622)-3,0)</f>
        <v>0</v>
      </c>
      <c r="N622" s="1">
        <f>IF('Expense History'!$AD$3=Data!$G$4,'Apartment Expenses'!AE622,HLOOKUP('Expense History'!$AD$3,'Apartment Expenses'!$AE$4:$AL$2004,(ROW('Apartment Expenses'!M622)-3)))</f>
        <v>0</v>
      </c>
      <c r="O622" s="1" t="str">
        <f>IF($O$2="ALL",IF(VLOOKUP(AA622,'Expense History'!$AA$6:$AB$36,2,0)="x","include",0),IF(AND(VLOOKUP(AA622,'Expense History'!$AA$6:$AB$36,2,0)="x",AC622=$O$2),"include",0))</f>
        <v>include</v>
      </c>
      <c r="P622" s="1">
        <f>IF(O622="include",IF(AE622&gt;0,1+MAX(P623:P$2005),0),0)</f>
        <v>0</v>
      </c>
      <c r="Q622" s="1">
        <f>IF(AND(ISBLANK(AA621),AE621=0),0,(IF(MAX(Q623:Q$2005)&gt;0,0,ROW(R622))))</f>
        <v>0</v>
      </c>
      <c r="R622" s="1">
        <f>IF($O622="include",IF(AF622&gt;0,1+MAX(R623:R$2005),0),0)</f>
        <v>0</v>
      </c>
      <c r="S622" s="1">
        <f>IF($O622="include",IF(AG622&gt;0,1+MAX(S623:S$2005),0),0)</f>
        <v>0</v>
      </c>
      <c r="T622" s="1">
        <f>IF($O622="include",IF(AH622&gt;0,1+MAX(T623:T$2005),0),0)</f>
        <v>0</v>
      </c>
      <c r="U622" s="1">
        <f>IF($O622="include",IF(AI622&gt;0,1+MAX(U623:U$2005),0),0)</f>
        <v>0</v>
      </c>
      <c r="V622" s="1">
        <f>IF($O622="include",IF(AJ622&gt;0,1+MAX(V623:V$2005),0),0)</f>
        <v>0</v>
      </c>
      <c r="W622" s="1">
        <f>IF($O622="include",IF(AK622&gt;0,1+MAX(W623:W$2005),0),0)</f>
        <v>0</v>
      </c>
      <c r="X622" s="1">
        <f>IF($O622="include",IF(AL622&gt;0,1+MAX(X623:X$2005),0),0)</f>
        <v>0</v>
      </c>
      <c r="Y622" s="22" t="str">
        <f t="shared" si="160"/>
        <v xml:space="preserve">1 - </v>
      </c>
      <c r="AA622" s="42"/>
      <c r="AB622" s="43"/>
      <c r="AC622" s="43"/>
      <c r="AD622" s="44"/>
      <c r="AE622" s="11">
        <f t="shared" si="161"/>
        <v>0</v>
      </c>
      <c r="AF622" s="41"/>
      <c r="AG622" s="41"/>
      <c r="AH622" s="41"/>
      <c r="AI622" s="41"/>
      <c r="AJ622" s="41"/>
      <c r="AK622" s="41"/>
      <c r="AL622" s="41"/>
      <c r="BA622" s="1">
        <f t="shared" si="162"/>
        <v>0</v>
      </c>
      <c r="BB622" s="1">
        <f t="shared" si="163"/>
        <v>0</v>
      </c>
      <c r="BC622" s="1" t="str">
        <f t="shared" si="164"/>
        <v>No</v>
      </c>
      <c r="BD622" s="1">
        <f t="shared" si="165"/>
        <v>0</v>
      </c>
      <c r="BE622" s="1">
        <f t="shared" si="166"/>
        <v>0</v>
      </c>
      <c r="BF622" s="1">
        <f t="shared" si="167"/>
        <v>0</v>
      </c>
      <c r="BG622" s="1">
        <v>618</v>
      </c>
      <c r="BH622" s="1" t="e">
        <f t="shared" si="168"/>
        <v>#N/A</v>
      </c>
      <c r="BI622" s="1">
        <f t="shared" si="170"/>
        <v>2</v>
      </c>
      <c r="BJ622" s="1" t="e">
        <f t="shared" si="169"/>
        <v>#N/A</v>
      </c>
    </row>
    <row r="623" spans="1:62" x14ac:dyDescent="0.25">
      <c r="A623" s="1">
        <f t="shared" si="156"/>
        <v>1</v>
      </c>
      <c r="B623" s="1">
        <f>IF(YEAR(AD623)=$B$3,YEAR('Apartment Expenses'!AD623)&amp;" - "&amp;'Apartment Expenses'!AC623,0)</f>
        <v>0</v>
      </c>
      <c r="C623" s="1">
        <f t="shared" si="157"/>
        <v>0</v>
      </c>
      <c r="E623" s="1">
        <v>619</v>
      </c>
      <c r="F623" s="1">
        <f t="shared" si="158"/>
        <v>1</v>
      </c>
      <c r="G623" s="1">
        <f t="shared" si="154"/>
        <v>0</v>
      </c>
      <c r="H623" s="1">
        <f t="shared" si="155"/>
        <v>0</v>
      </c>
      <c r="J623" s="1" t="str">
        <f t="shared" si="159"/>
        <v>1900</v>
      </c>
      <c r="M623" s="1">
        <f>HLOOKUP('Expense History'!$AD$3,$P$4:$X$2004,ROW('Apartment Expenses'!L623)-3,0)</f>
        <v>0</v>
      </c>
      <c r="N623" s="1">
        <f>IF('Expense History'!$AD$3=Data!$G$4,'Apartment Expenses'!AE623,HLOOKUP('Expense History'!$AD$3,'Apartment Expenses'!$AE$4:$AL$2004,(ROW('Apartment Expenses'!M623)-3)))</f>
        <v>0</v>
      </c>
      <c r="O623" s="1" t="str">
        <f>IF($O$2="ALL",IF(VLOOKUP(AA623,'Expense History'!$AA$6:$AB$36,2,0)="x","include",0),IF(AND(VLOOKUP(AA623,'Expense History'!$AA$6:$AB$36,2,0)="x",AC623=$O$2),"include",0))</f>
        <v>include</v>
      </c>
      <c r="P623" s="1">
        <f>IF(O623="include",IF(AE623&gt;0,1+MAX(P624:P$2005),0),0)</f>
        <v>0</v>
      </c>
      <c r="Q623" s="1">
        <f>IF(AND(ISBLANK(AA622),AE622=0),0,(IF(MAX(Q624:Q$2005)&gt;0,0,ROW(R623))))</f>
        <v>0</v>
      </c>
      <c r="R623" s="1">
        <f>IF($O623="include",IF(AF623&gt;0,1+MAX(R624:R$2005),0),0)</f>
        <v>0</v>
      </c>
      <c r="S623" s="1">
        <f>IF($O623="include",IF(AG623&gt;0,1+MAX(S624:S$2005),0),0)</f>
        <v>0</v>
      </c>
      <c r="T623" s="1">
        <f>IF($O623="include",IF(AH623&gt;0,1+MAX(T624:T$2005),0),0)</f>
        <v>0</v>
      </c>
      <c r="U623" s="1">
        <f>IF($O623="include",IF(AI623&gt;0,1+MAX(U624:U$2005),0),0)</f>
        <v>0</v>
      </c>
      <c r="V623" s="1">
        <f>IF($O623="include",IF(AJ623&gt;0,1+MAX(V624:V$2005),0),0)</f>
        <v>0</v>
      </c>
      <c r="W623" s="1">
        <f>IF($O623="include",IF(AK623&gt;0,1+MAX(W624:W$2005),0),0)</f>
        <v>0</v>
      </c>
      <c r="X623" s="1">
        <f>IF($O623="include",IF(AL623&gt;0,1+MAX(X624:X$2005),0),0)</f>
        <v>0</v>
      </c>
      <c r="Y623" s="22" t="str">
        <f t="shared" si="160"/>
        <v xml:space="preserve">1 - </v>
      </c>
      <c r="AA623" s="42"/>
      <c r="AB623" s="43"/>
      <c r="AC623" s="43"/>
      <c r="AD623" s="44"/>
      <c r="AE623" s="11">
        <f t="shared" si="161"/>
        <v>0</v>
      </c>
      <c r="AF623" s="41"/>
      <c r="AG623" s="41"/>
      <c r="AH623" s="41"/>
      <c r="AI623" s="41"/>
      <c r="AJ623" s="41"/>
      <c r="AK623" s="41"/>
      <c r="AL623" s="41"/>
      <c r="BA623" s="1">
        <f t="shared" si="162"/>
        <v>0</v>
      </c>
      <c r="BB623" s="1">
        <f t="shared" si="163"/>
        <v>0</v>
      </c>
      <c r="BC623" s="1" t="str">
        <f t="shared" si="164"/>
        <v>No</v>
      </c>
      <c r="BD623" s="1">
        <f t="shared" si="165"/>
        <v>0</v>
      </c>
      <c r="BE623" s="1">
        <f t="shared" si="166"/>
        <v>0</v>
      </c>
      <c r="BF623" s="1">
        <f t="shared" si="167"/>
        <v>0</v>
      </c>
      <c r="BG623" s="1">
        <v>619</v>
      </c>
      <c r="BH623" s="1" t="e">
        <f t="shared" si="168"/>
        <v>#N/A</v>
      </c>
      <c r="BI623" s="1">
        <f t="shared" si="170"/>
        <v>2</v>
      </c>
      <c r="BJ623" s="1" t="e">
        <f t="shared" si="169"/>
        <v>#N/A</v>
      </c>
    </row>
    <row r="624" spans="1:62" x14ac:dyDescent="0.25">
      <c r="A624" s="1">
        <f t="shared" si="156"/>
        <v>1</v>
      </c>
      <c r="B624" s="1">
        <f>IF(YEAR(AD624)=$B$3,YEAR('Apartment Expenses'!AD624)&amp;" - "&amp;'Apartment Expenses'!AC624,0)</f>
        <v>0</v>
      </c>
      <c r="C624" s="1">
        <f t="shared" si="157"/>
        <v>0</v>
      </c>
      <c r="E624" s="1">
        <v>620</v>
      </c>
      <c r="F624" s="1">
        <f t="shared" si="158"/>
        <v>1</v>
      </c>
      <c r="G624" s="1">
        <f t="shared" si="154"/>
        <v>0</v>
      </c>
      <c r="H624" s="1">
        <f t="shared" si="155"/>
        <v>0</v>
      </c>
      <c r="J624" s="1" t="str">
        <f t="shared" si="159"/>
        <v>1900</v>
      </c>
      <c r="M624" s="1">
        <f>HLOOKUP('Expense History'!$AD$3,$P$4:$X$2004,ROW('Apartment Expenses'!L624)-3,0)</f>
        <v>0</v>
      </c>
      <c r="N624" s="1">
        <f>IF('Expense History'!$AD$3=Data!$G$4,'Apartment Expenses'!AE624,HLOOKUP('Expense History'!$AD$3,'Apartment Expenses'!$AE$4:$AL$2004,(ROW('Apartment Expenses'!M624)-3)))</f>
        <v>0</v>
      </c>
      <c r="O624" s="1" t="str">
        <f>IF($O$2="ALL",IF(VLOOKUP(AA624,'Expense History'!$AA$6:$AB$36,2,0)="x","include",0),IF(AND(VLOOKUP(AA624,'Expense History'!$AA$6:$AB$36,2,0)="x",AC624=$O$2),"include",0))</f>
        <v>include</v>
      </c>
      <c r="P624" s="1">
        <f>IF(O624="include",IF(AE624&gt;0,1+MAX(P625:P$2005),0),0)</f>
        <v>0</v>
      </c>
      <c r="Q624" s="1">
        <f>IF(AND(ISBLANK(AA623),AE623=0),0,(IF(MAX(Q625:Q$2005)&gt;0,0,ROW(R624))))</f>
        <v>0</v>
      </c>
      <c r="R624" s="1">
        <f>IF($O624="include",IF(AF624&gt;0,1+MAX(R625:R$2005),0),0)</f>
        <v>0</v>
      </c>
      <c r="S624" s="1">
        <f>IF($O624="include",IF(AG624&gt;0,1+MAX(S625:S$2005),0),0)</f>
        <v>0</v>
      </c>
      <c r="T624" s="1">
        <f>IF($O624="include",IF(AH624&gt;0,1+MAX(T625:T$2005),0),0)</f>
        <v>0</v>
      </c>
      <c r="U624" s="1">
        <f>IF($O624="include",IF(AI624&gt;0,1+MAX(U625:U$2005),0),0)</f>
        <v>0</v>
      </c>
      <c r="V624" s="1">
        <f>IF($O624="include",IF(AJ624&gt;0,1+MAX(V625:V$2005),0),0)</f>
        <v>0</v>
      </c>
      <c r="W624" s="1">
        <f>IF($O624="include",IF(AK624&gt;0,1+MAX(W625:W$2005),0),0)</f>
        <v>0</v>
      </c>
      <c r="X624" s="1">
        <f>IF($O624="include",IF(AL624&gt;0,1+MAX(X625:X$2005),0),0)</f>
        <v>0</v>
      </c>
      <c r="Y624" s="22" t="str">
        <f t="shared" si="160"/>
        <v xml:space="preserve">1 - </v>
      </c>
      <c r="AA624" s="42"/>
      <c r="AB624" s="43"/>
      <c r="AC624" s="43"/>
      <c r="AD624" s="44"/>
      <c r="AE624" s="11">
        <f t="shared" si="161"/>
        <v>0</v>
      </c>
      <c r="AF624" s="41"/>
      <c r="AG624" s="41"/>
      <c r="AH624" s="41"/>
      <c r="AI624" s="41"/>
      <c r="AJ624" s="41"/>
      <c r="AK624" s="41"/>
      <c r="AL624" s="41"/>
      <c r="BA624" s="1">
        <f t="shared" si="162"/>
        <v>0</v>
      </c>
      <c r="BB624" s="1">
        <f t="shared" si="163"/>
        <v>0</v>
      </c>
      <c r="BC624" s="1" t="str">
        <f t="shared" si="164"/>
        <v>No</v>
      </c>
      <c r="BD624" s="1">
        <f t="shared" si="165"/>
        <v>0</v>
      </c>
      <c r="BE624" s="1">
        <f t="shared" si="166"/>
        <v>0</v>
      </c>
      <c r="BF624" s="1">
        <f t="shared" si="167"/>
        <v>0</v>
      </c>
      <c r="BG624" s="1">
        <v>620</v>
      </c>
      <c r="BH624" s="1" t="e">
        <f t="shared" si="168"/>
        <v>#N/A</v>
      </c>
      <c r="BI624" s="1">
        <f t="shared" si="170"/>
        <v>2</v>
      </c>
      <c r="BJ624" s="1" t="e">
        <f t="shared" si="169"/>
        <v>#N/A</v>
      </c>
    </row>
    <row r="625" spans="1:62" x14ac:dyDescent="0.25">
      <c r="A625" s="1">
        <f t="shared" si="156"/>
        <v>1</v>
      </c>
      <c r="B625" s="1">
        <f>IF(YEAR(AD625)=$B$3,YEAR('Apartment Expenses'!AD625)&amp;" - "&amp;'Apartment Expenses'!AC625,0)</f>
        <v>0</v>
      </c>
      <c r="C625" s="1">
        <f t="shared" si="157"/>
        <v>0</v>
      </c>
      <c r="E625" s="1">
        <v>621</v>
      </c>
      <c r="F625" s="1">
        <f t="shared" si="158"/>
        <v>1</v>
      </c>
      <c r="G625" s="1">
        <f t="shared" si="154"/>
        <v>0</v>
      </c>
      <c r="H625" s="1">
        <f t="shared" si="155"/>
        <v>0</v>
      </c>
      <c r="J625" s="1" t="str">
        <f t="shared" si="159"/>
        <v>1900</v>
      </c>
      <c r="M625" s="1">
        <f>HLOOKUP('Expense History'!$AD$3,$P$4:$X$2004,ROW('Apartment Expenses'!L625)-3,0)</f>
        <v>0</v>
      </c>
      <c r="N625" s="1">
        <f>IF('Expense History'!$AD$3=Data!$G$4,'Apartment Expenses'!AE625,HLOOKUP('Expense History'!$AD$3,'Apartment Expenses'!$AE$4:$AL$2004,(ROW('Apartment Expenses'!M625)-3)))</f>
        <v>0</v>
      </c>
      <c r="O625" s="1" t="str">
        <f>IF($O$2="ALL",IF(VLOOKUP(AA625,'Expense History'!$AA$6:$AB$36,2,0)="x","include",0),IF(AND(VLOOKUP(AA625,'Expense History'!$AA$6:$AB$36,2,0)="x",AC625=$O$2),"include",0))</f>
        <v>include</v>
      </c>
      <c r="P625" s="1">
        <f>IF(O625="include",IF(AE625&gt;0,1+MAX(P626:P$2005),0),0)</f>
        <v>0</v>
      </c>
      <c r="Q625" s="1">
        <f>IF(AND(ISBLANK(AA624),AE624=0),0,(IF(MAX(Q626:Q$2005)&gt;0,0,ROW(R625))))</f>
        <v>0</v>
      </c>
      <c r="R625" s="1">
        <f>IF($O625="include",IF(AF625&gt;0,1+MAX(R626:R$2005),0),0)</f>
        <v>0</v>
      </c>
      <c r="S625" s="1">
        <f>IF($O625="include",IF(AG625&gt;0,1+MAX(S626:S$2005),0),0)</f>
        <v>0</v>
      </c>
      <c r="T625" s="1">
        <f>IF($O625="include",IF(AH625&gt;0,1+MAX(T626:T$2005),0),0)</f>
        <v>0</v>
      </c>
      <c r="U625" s="1">
        <f>IF($O625="include",IF(AI625&gt;0,1+MAX(U626:U$2005),0),0)</f>
        <v>0</v>
      </c>
      <c r="V625" s="1">
        <f>IF($O625="include",IF(AJ625&gt;0,1+MAX(V626:V$2005),0),0)</f>
        <v>0</v>
      </c>
      <c r="W625" s="1">
        <f>IF($O625="include",IF(AK625&gt;0,1+MAX(W626:W$2005),0),0)</f>
        <v>0</v>
      </c>
      <c r="X625" s="1">
        <f>IF($O625="include",IF(AL625&gt;0,1+MAX(X626:X$2005),0),0)</f>
        <v>0</v>
      </c>
      <c r="Y625" s="22" t="str">
        <f t="shared" si="160"/>
        <v xml:space="preserve">1 - </v>
      </c>
      <c r="AA625" s="42"/>
      <c r="AB625" s="43"/>
      <c r="AC625" s="43"/>
      <c r="AD625" s="44"/>
      <c r="AE625" s="11">
        <f t="shared" si="161"/>
        <v>0</v>
      </c>
      <c r="AF625" s="41"/>
      <c r="AG625" s="41"/>
      <c r="AH625" s="41"/>
      <c r="AI625" s="41"/>
      <c r="AJ625" s="41"/>
      <c r="AK625" s="41"/>
      <c r="AL625" s="41"/>
      <c r="BA625" s="1">
        <f t="shared" si="162"/>
        <v>0</v>
      </c>
      <c r="BB625" s="1">
        <f t="shared" si="163"/>
        <v>0</v>
      </c>
      <c r="BC625" s="1" t="str">
        <f t="shared" si="164"/>
        <v>No</v>
      </c>
      <c r="BD625" s="1">
        <f t="shared" si="165"/>
        <v>0</v>
      </c>
      <c r="BE625" s="1">
        <f t="shared" si="166"/>
        <v>0</v>
      </c>
      <c r="BF625" s="1">
        <f t="shared" si="167"/>
        <v>0</v>
      </c>
      <c r="BG625" s="1">
        <v>621</v>
      </c>
      <c r="BH625" s="1" t="e">
        <f t="shared" si="168"/>
        <v>#N/A</v>
      </c>
      <c r="BI625" s="1">
        <f t="shared" si="170"/>
        <v>2</v>
      </c>
      <c r="BJ625" s="1" t="e">
        <f t="shared" si="169"/>
        <v>#N/A</v>
      </c>
    </row>
    <row r="626" spans="1:62" x14ac:dyDescent="0.25">
      <c r="A626" s="1">
        <f t="shared" si="156"/>
        <v>1</v>
      </c>
      <c r="B626" s="1">
        <f>IF(YEAR(AD626)=$B$3,YEAR('Apartment Expenses'!AD626)&amp;" - "&amp;'Apartment Expenses'!AC626,0)</f>
        <v>0</v>
      </c>
      <c r="C626" s="1">
        <f t="shared" si="157"/>
        <v>0</v>
      </c>
      <c r="E626" s="1">
        <v>622</v>
      </c>
      <c r="F626" s="1">
        <f t="shared" si="158"/>
        <v>1</v>
      </c>
      <c r="G626" s="1">
        <f t="shared" si="154"/>
        <v>0</v>
      </c>
      <c r="H626" s="1">
        <f t="shared" si="155"/>
        <v>0</v>
      </c>
      <c r="J626" s="1" t="str">
        <f t="shared" si="159"/>
        <v>1900</v>
      </c>
      <c r="M626" s="1">
        <f>HLOOKUP('Expense History'!$AD$3,$P$4:$X$2004,ROW('Apartment Expenses'!L626)-3,0)</f>
        <v>0</v>
      </c>
      <c r="N626" s="1">
        <f>IF('Expense History'!$AD$3=Data!$G$4,'Apartment Expenses'!AE626,HLOOKUP('Expense History'!$AD$3,'Apartment Expenses'!$AE$4:$AL$2004,(ROW('Apartment Expenses'!M626)-3)))</f>
        <v>0</v>
      </c>
      <c r="O626" s="1" t="str">
        <f>IF($O$2="ALL",IF(VLOOKUP(AA626,'Expense History'!$AA$6:$AB$36,2,0)="x","include",0),IF(AND(VLOOKUP(AA626,'Expense History'!$AA$6:$AB$36,2,0)="x",AC626=$O$2),"include",0))</f>
        <v>include</v>
      </c>
      <c r="P626" s="1">
        <f>IF(O626="include",IF(AE626&gt;0,1+MAX(P627:P$2005),0),0)</f>
        <v>0</v>
      </c>
      <c r="Q626" s="1">
        <f>IF(AND(ISBLANK(AA625),AE625=0),0,(IF(MAX(Q627:Q$2005)&gt;0,0,ROW(R626))))</f>
        <v>0</v>
      </c>
      <c r="R626" s="1">
        <f>IF($O626="include",IF(AF626&gt;0,1+MAX(R627:R$2005),0),0)</f>
        <v>0</v>
      </c>
      <c r="S626" s="1">
        <f>IF($O626="include",IF(AG626&gt;0,1+MAX(S627:S$2005),0),0)</f>
        <v>0</v>
      </c>
      <c r="T626" s="1">
        <f>IF($O626="include",IF(AH626&gt;0,1+MAX(T627:T$2005),0),0)</f>
        <v>0</v>
      </c>
      <c r="U626" s="1">
        <f>IF($O626="include",IF(AI626&gt;0,1+MAX(U627:U$2005),0),0)</f>
        <v>0</v>
      </c>
      <c r="V626" s="1">
        <f>IF($O626="include",IF(AJ626&gt;0,1+MAX(V627:V$2005),0),0)</f>
        <v>0</v>
      </c>
      <c r="W626" s="1">
        <f>IF($O626="include",IF(AK626&gt;0,1+MAX(W627:W$2005),0),0)</f>
        <v>0</v>
      </c>
      <c r="X626" s="1">
        <f>IF($O626="include",IF(AL626&gt;0,1+MAX(X627:X$2005),0),0)</f>
        <v>0</v>
      </c>
      <c r="Y626" s="22" t="str">
        <f t="shared" si="160"/>
        <v xml:space="preserve">1 - </v>
      </c>
      <c r="AA626" s="42"/>
      <c r="AB626" s="43"/>
      <c r="AC626" s="43"/>
      <c r="AD626" s="44"/>
      <c r="AE626" s="11">
        <f t="shared" si="161"/>
        <v>0</v>
      </c>
      <c r="AF626" s="41"/>
      <c r="AG626" s="41"/>
      <c r="AH626" s="41"/>
      <c r="AI626" s="41"/>
      <c r="AJ626" s="41"/>
      <c r="AK626" s="41"/>
      <c r="AL626" s="41"/>
      <c r="BA626" s="1">
        <f t="shared" si="162"/>
        <v>0</v>
      </c>
      <c r="BB626" s="1">
        <f t="shared" si="163"/>
        <v>0</v>
      </c>
      <c r="BC626" s="1" t="str">
        <f t="shared" si="164"/>
        <v>No</v>
      </c>
      <c r="BD626" s="1">
        <f t="shared" si="165"/>
        <v>0</v>
      </c>
      <c r="BE626" s="1">
        <f t="shared" si="166"/>
        <v>0</v>
      </c>
      <c r="BF626" s="1">
        <f t="shared" si="167"/>
        <v>0</v>
      </c>
      <c r="BG626" s="1">
        <v>622</v>
      </c>
      <c r="BH626" s="1" t="e">
        <f t="shared" si="168"/>
        <v>#N/A</v>
      </c>
      <c r="BI626" s="1">
        <f t="shared" si="170"/>
        <v>2</v>
      </c>
      <c r="BJ626" s="1" t="e">
        <f t="shared" si="169"/>
        <v>#N/A</v>
      </c>
    </row>
    <row r="627" spans="1:62" x14ac:dyDescent="0.25">
      <c r="A627" s="1">
        <f t="shared" si="156"/>
        <v>1</v>
      </c>
      <c r="B627" s="1">
        <f>IF(YEAR(AD627)=$B$3,YEAR('Apartment Expenses'!AD627)&amp;" - "&amp;'Apartment Expenses'!AC627,0)</f>
        <v>0</v>
      </c>
      <c r="C627" s="1">
        <f t="shared" si="157"/>
        <v>0</v>
      </c>
      <c r="E627" s="1">
        <v>623</v>
      </c>
      <c r="F627" s="1">
        <f t="shared" si="158"/>
        <v>1</v>
      </c>
      <c r="G627" s="1">
        <f t="shared" si="154"/>
        <v>0</v>
      </c>
      <c r="H627" s="1">
        <f t="shared" si="155"/>
        <v>0</v>
      </c>
      <c r="J627" s="1" t="str">
        <f t="shared" si="159"/>
        <v>1900</v>
      </c>
      <c r="M627" s="1">
        <f>HLOOKUP('Expense History'!$AD$3,$P$4:$X$2004,ROW('Apartment Expenses'!L627)-3,0)</f>
        <v>0</v>
      </c>
      <c r="N627" s="1">
        <f>IF('Expense History'!$AD$3=Data!$G$4,'Apartment Expenses'!AE627,HLOOKUP('Expense History'!$AD$3,'Apartment Expenses'!$AE$4:$AL$2004,(ROW('Apartment Expenses'!M627)-3)))</f>
        <v>0</v>
      </c>
      <c r="O627" s="1" t="str">
        <f>IF($O$2="ALL",IF(VLOOKUP(AA627,'Expense History'!$AA$6:$AB$36,2,0)="x","include",0),IF(AND(VLOOKUP(AA627,'Expense History'!$AA$6:$AB$36,2,0)="x",AC627=$O$2),"include",0))</f>
        <v>include</v>
      </c>
      <c r="P627" s="1">
        <f>IF(O627="include",IF(AE627&gt;0,1+MAX(P628:P$2005),0),0)</f>
        <v>0</v>
      </c>
      <c r="Q627" s="1">
        <f>IF(AND(ISBLANK(AA626),AE626=0),0,(IF(MAX(Q628:Q$2005)&gt;0,0,ROW(R627))))</f>
        <v>0</v>
      </c>
      <c r="R627" s="1">
        <f>IF($O627="include",IF(AF627&gt;0,1+MAX(R628:R$2005),0),0)</f>
        <v>0</v>
      </c>
      <c r="S627" s="1">
        <f>IF($O627="include",IF(AG627&gt;0,1+MAX(S628:S$2005),0),0)</f>
        <v>0</v>
      </c>
      <c r="T627" s="1">
        <f>IF($O627="include",IF(AH627&gt;0,1+MAX(T628:T$2005),0),0)</f>
        <v>0</v>
      </c>
      <c r="U627" s="1">
        <f>IF($O627="include",IF(AI627&gt;0,1+MAX(U628:U$2005),0),0)</f>
        <v>0</v>
      </c>
      <c r="V627" s="1">
        <f>IF($O627="include",IF(AJ627&gt;0,1+MAX(V628:V$2005),0),0)</f>
        <v>0</v>
      </c>
      <c r="W627" s="1">
        <f>IF($O627="include",IF(AK627&gt;0,1+MAX(W628:W$2005),0),0)</f>
        <v>0</v>
      </c>
      <c r="X627" s="1">
        <f>IF($O627="include",IF(AL627&gt;0,1+MAX(X628:X$2005),0),0)</f>
        <v>0</v>
      </c>
      <c r="Y627" s="22" t="str">
        <f t="shared" si="160"/>
        <v xml:space="preserve">1 - </v>
      </c>
      <c r="AA627" s="42"/>
      <c r="AB627" s="43"/>
      <c r="AC627" s="43"/>
      <c r="AD627" s="44"/>
      <c r="AE627" s="11">
        <f t="shared" si="161"/>
        <v>0</v>
      </c>
      <c r="AF627" s="41"/>
      <c r="AG627" s="41"/>
      <c r="AH627" s="41"/>
      <c r="AI627" s="41"/>
      <c r="AJ627" s="41"/>
      <c r="AK627" s="41"/>
      <c r="AL627" s="41"/>
      <c r="BA627" s="1">
        <f t="shared" si="162"/>
        <v>0</v>
      </c>
      <c r="BB627" s="1">
        <f t="shared" si="163"/>
        <v>0</v>
      </c>
      <c r="BC627" s="1" t="str">
        <f t="shared" si="164"/>
        <v>No</v>
      </c>
      <c r="BD627" s="1">
        <f t="shared" si="165"/>
        <v>0</v>
      </c>
      <c r="BE627" s="1">
        <f t="shared" si="166"/>
        <v>0</v>
      </c>
      <c r="BF627" s="1">
        <f t="shared" si="167"/>
        <v>0</v>
      </c>
      <c r="BG627" s="1">
        <v>623</v>
      </c>
      <c r="BH627" s="1" t="e">
        <f t="shared" si="168"/>
        <v>#N/A</v>
      </c>
      <c r="BI627" s="1">
        <f t="shared" si="170"/>
        <v>2</v>
      </c>
      <c r="BJ627" s="1" t="e">
        <f t="shared" si="169"/>
        <v>#N/A</v>
      </c>
    </row>
    <row r="628" spans="1:62" x14ac:dyDescent="0.25">
      <c r="A628" s="1">
        <f t="shared" si="156"/>
        <v>1</v>
      </c>
      <c r="B628" s="1">
        <f>IF(YEAR(AD628)=$B$3,YEAR('Apartment Expenses'!AD628)&amp;" - "&amp;'Apartment Expenses'!AC628,0)</f>
        <v>0</v>
      </c>
      <c r="C628" s="1">
        <f t="shared" si="157"/>
        <v>0</v>
      </c>
      <c r="E628" s="1">
        <v>624</v>
      </c>
      <c r="F628" s="1">
        <f t="shared" si="158"/>
        <v>1</v>
      </c>
      <c r="G628" s="1">
        <f t="shared" si="154"/>
        <v>0</v>
      </c>
      <c r="H628" s="1">
        <f t="shared" si="155"/>
        <v>0</v>
      </c>
      <c r="J628" s="1" t="str">
        <f t="shared" si="159"/>
        <v>1900</v>
      </c>
      <c r="M628" s="1">
        <f>HLOOKUP('Expense History'!$AD$3,$P$4:$X$2004,ROW('Apartment Expenses'!L628)-3,0)</f>
        <v>0</v>
      </c>
      <c r="N628" s="1">
        <f>IF('Expense History'!$AD$3=Data!$G$4,'Apartment Expenses'!AE628,HLOOKUP('Expense History'!$AD$3,'Apartment Expenses'!$AE$4:$AL$2004,(ROW('Apartment Expenses'!M628)-3)))</f>
        <v>0</v>
      </c>
      <c r="O628" s="1" t="str">
        <f>IF($O$2="ALL",IF(VLOOKUP(AA628,'Expense History'!$AA$6:$AB$36,2,0)="x","include",0),IF(AND(VLOOKUP(AA628,'Expense History'!$AA$6:$AB$36,2,0)="x",AC628=$O$2),"include",0))</f>
        <v>include</v>
      </c>
      <c r="P628" s="1">
        <f>IF(O628="include",IF(AE628&gt;0,1+MAX(P629:P$2005),0),0)</f>
        <v>0</v>
      </c>
      <c r="Q628" s="1">
        <f>IF(AND(ISBLANK(AA627),AE627=0),0,(IF(MAX(Q629:Q$2005)&gt;0,0,ROW(R628))))</f>
        <v>0</v>
      </c>
      <c r="R628" s="1">
        <f>IF($O628="include",IF(AF628&gt;0,1+MAX(R629:R$2005),0),0)</f>
        <v>0</v>
      </c>
      <c r="S628" s="1">
        <f>IF($O628="include",IF(AG628&gt;0,1+MAX(S629:S$2005),0),0)</f>
        <v>0</v>
      </c>
      <c r="T628" s="1">
        <f>IF($O628="include",IF(AH628&gt;0,1+MAX(T629:T$2005),0),0)</f>
        <v>0</v>
      </c>
      <c r="U628" s="1">
        <f>IF($O628="include",IF(AI628&gt;0,1+MAX(U629:U$2005),0),0)</f>
        <v>0</v>
      </c>
      <c r="V628" s="1">
        <f>IF($O628="include",IF(AJ628&gt;0,1+MAX(V629:V$2005),0),0)</f>
        <v>0</v>
      </c>
      <c r="W628" s="1">
        <f>IF($O628="include",IF(AK628&gt;0,1+MAX(W629:W$2005),0),0)</f>
        <v>0</v>
      </c>
      <c r="X628" s="1">
        <f>IF($O628="include",IF(AL628&gt;0,1+MAX(X629:X$2005),0),0)</f>
        <v>0</v>
      </c>
      <c r="Y628" s="22" t="str">
        <f t="shared" si="160"/>
        <v xml:space="preserve">1 - </v>
      </c>
      <c r="AA628" s="42"/>
      <c r="AB628" s="43"/>
      <c r="AC628" s="43"/>
      <c r="AD628" s="44"/>
      <c r="AE628" s="11">
        <f t="shared" si="161"/>
        <v>0</v>
      </c>
      <c r="AF628" s="41"/>
      <c r="AG628" s="41"/>
      <c r="AH628" s="41"/>
      <c r="AI628" s="41"/>
      <c r="AJ628" s="41"/>
      <c r="AK628" s="41"/>
      <c r="AL628" s="41"/>
      <c r="BA628" s="1">
        <f t="shared" si="162"/>
        <v>0</v>
      </c>
      <c r="BB628" s="1">
        <f t="shared" si="163"/>
        <v>0</v>
      </c>
      <c r="BC628" s="1" t="str">
        <f t="shared" si="164"/>
        <v>No</v>
      </c>
      <c r="BD628" s="1">
        <f t="shared" si="165"/>
        <v>0</v>
      </c>
      <c r="BE628" s="1">
        <f t="shared" si="166"/>
        <v>0</v>
      </c>
      <c r="BF628" s="1">
        <f t="shared" si="167"/>
        <v>0</v>
      </c>
      <c r="BG628" s="1">
        <v>624</v>
      </c>
      <c r="BH628" s="1" t="e">
        <f t="shared" si="168"/>
        <v>#N/A</v>
      </c>
      <c r="BI628" s="1">
        <f t="shared" si="170"/>
        <v>2</v>
      </c>
      <c r="BJ628" s="1" t="e">
        <f t="shared" si="169"/>
        <v>#N/A</v>
      </c>
    </row>
    <row r="629" spans="1:62" x14ac:dyDescent="0.25">
      <c r="A629" s="1">
        <f t="shared" si="156"/>
        <v>1</v>
      </c>
      <c r="B629" s="1">
        <f>IF(YEAR(AD629)=$B$3,YEAR('Apartment Expenses'!AD629)&amp;" - "&amp;'Apartment Expenses'!AC629,0)</f>
        <v>0</v>
      </c>
      <c r="C629" s="1">
        <f t="shared" si="157"/>
        <v>0</v>
      </c>
      <c r="E629" s="1">
        <v>625</v>
      </c>
      <c r="F629" s="1">
        <f t="shared" si="158"/>
        <v>1</v>
      </c>
      <c r="G629" s="1">
        <f t="shared" si="154"/>
        <v>0</v>
      </c>
      <c r="H629" s="1">
        <f t="shared" si="155"/>
        <v>0</v>
      </c>
      <c r="J629" s="1" t="str">
        <f t="shared" si="159"/>
        <v>1900</v>
      </c>
      <c r="M629" s="1">
        <f>HLOOKUP('Expense History'!$AD$3,$P$4:$X$2004,ROW('Apartment Expenses'!L629)-3,0)</f>
        <v>0</v>
      </c>
      <c r="N629" s="1">
        <f>IF('Expense History'!$AD$3=Data!$G$4,'Apartment Expenses'!AE629,HLOOKUP('Expense History'!$AD$3,'Apartment Expenses'!$AE$4:$AL$2004,(ROW('Apartment Expenses'!M629)-3)))</f>
        <v>0</v>
      </c>
      <c r="O629" s="1" t="str">
        <f>IF($O$2="ALL",IF(VLOOKUP(AA629,'Expense History'!$AA$6:$AB$36,2,0)="x","include",0),IF(AND(VLOOKUP(AA629,'Expense History'!$AA$6:$AB$36,2,0)="x",AC629=$O$2),"include",0))</f>
        <v>include</v>
      </c>
      <c r="P629" s="1">
        <f>IF(O629="include",IF(AE629&gt;0,1+MAX(P630:P$2005),0),0)</f>
        <v>0</v>
      </c>
      <c r="Q629" s="1">
        <f>IF(AND(ISBLANK(AA628),AE628=0),0,(IF(MAX(Q630:Q$2005)&gt;0,0,ROW(R629))))</f>
        <v>0</v>
      </c>
      <c r="R629" s="1">
        <f>IF($O629="include",IF(AF629&gt;0,1+MAX(R630:R$2005),0),0)</f>
        <v>0</v>
      </c>
      <c r="S629" s="1">
        <f>IF($O629="include",IF(AG629&gt;0,1+MAX(S630:S$2005),0),0)</f>
        <v>0</v>
      </c>
      <c r="T629" s="1">
        <f>IF($O629="include",IF(AH629&gt;0,1+MAX(T630:T$2005),0),0)</f>
        <v>0</v>
      </c>
      <c r="U629" s="1">
        <f>IF($O629="include",IF(AI629&gt;0,1+MAX(U630:U$2005),0),0)</f>
        <v>0</v>
      </c>
      <c r="V629" s="1">
        <f>IF($O629="include",IF(AJ629&gt;0,1+MAX(V630:V$2005),0),0)</f>
        <v>0</v>
      </c>
      <c r="W629" s="1">
        <f>IF($O629="include",IF(AK629&gt;0,1+MAX(W630:W$2005),0),0)</f>
        <v>0</v>
      </c>
      <c r="X629" s="1">
        <f>IF($O629="include",IF(AL629&gt;0,1+MAX(X630:X$2005),0),0)</f>
        <v>0</v>
      </c>
      <c r="Y629" s="22" t="str">
        <f t="shared" si="160"/>
        <v xml:space="preserve">1 - </v>
      </c>
      <c r="AA629" s="42"/>
      <c r="AB629" s="43"/>
      <c r="AC629" s="43"/>
      <c r="AD629" s="44"/>
      <c r="AE629" s="11">
        <f t="shared" si="161"/>
        <v>0</v>
      </c>
      <c r="AF629" s="41"/>
      <c r="AG629" s="41"/>
      <c r="AH629" s="41"/>
      <c r="AI629" s="41"/>
      <c r="AJ629" s="41"/>
      <c r="AK629" s="41"/>
      <c r="AL629" s="41"/>
      <c r="BA629" s="1">
        <f t="shared" si="162"/>
        <v>0</v>
      </c>
      <c r="BB629" s="1">
        <f t="shared" si="163"/>
        <v>0</v>
      </c>
      <c r="BC629" s="1" t="str">
        <f t="shared" si="164"/>
        <v>No</v>
      </c>
      <c r="BD629" s="1">
        <f t="shared" si="165"/>
        <v>0</v>
      </c>
      <c r="BE629" s="1">
        <f t="shared" si="166"/>
        <v>0</v>
      </c>
      <c r="BF629" s="1">
        <f t="shared" si="167"/>
        <v>0</v>
      </c>
      <c r="BG629" s="1">
        <v>625</v>
      </c>
      <c r="BH629" s="1" t="e">
        <f t="shared" si="168"/>
        <v>#N/A</v>
      </c>
      <c r="BI629" s="1">
        <f t="shared" si="170"/>
        <v>2</v>
      </c>
      <c r="BJ629" s="1" t="e">
        <f t="shared" si="169"/>
        <v>#N/A</v>
      </c>
    </row>
    <row r="630" spans="1:62" x14ac:dyDescent="0.25">
      <c r="A630" s="1">
        <f t="shared" si="156"/>
        <v>1</v>
      </c>
      <c r="B630" s="1">
        <f>IF(YEAR(AD630)=$B$3,YEAR('Apartment Expenses'!AD630)&amp;" - "&amp;'Apartment Expenses'!AC630,0)</f>
        <v>0</v>
      </c>
      <c r="C630" s="1">
        <f t="shared" si="157"/>
        <v>0</v>
      </c>
      <c r="E630" s="1">
        <v>626</v>
      </c>
      <c r="F630" s="1">
        <f t="shared" si="158"/>
        <v>1</v>
      </c>
      <c r="G630" s="1">
        <f t="shared" si="154"/>
        <v>0</v>
      </c>
      <c r="H630" s="1">
        <f t="shared" si="155"/>
        <v>0</v>
      </c>
      <c r="J630" s="1" t="str">
        <f t="shared" si="159"/>
        <v>1900</v>
      </c>
      <c r="M630" s="1">
        <f>HLOOKUP('Expense History'!$AD$3,$P$4:$X$2004,ROW('Apartment Expenses'!L630)-3,0)</f>
        <v>0</v>
      </c>
      <c r="N630" s="1">
        <f>IF('Expense History'!$AD$3=Data!$G$4,'Apartment Expenses'!AE630,HLOOKUP('Expense History'!$AD$3,'Apartment Expenses'!$AE$4:$AL$2004,(ROW('Apartment Expenses'!M630)-3)))</f>
        <v>0</v>
      </c>
      <c r="O630" s="1" t="str">
        <f>IF($O$2="ALL",IF(VLOOKUP(AA630,'Expense History'!$AA$6:$AB$36,2,0)="x","include",0),IF(AND(VLOOKUP(AA630,'Expense History'!$AA$6:$AB$36,2,0)="x",AC630=$O$2),"include",0))</f>
        <v>include</v>
      </c>
      <c r="P630" s="1">
        <f>IF(O630="include",IF(AE630&gt;0,1+MAX(P631:P$2005),0),0)</f>
        <v>0</v>
      </c>
      <c r="Q630" s="1">
        <f>IF(AND(ISBLANK(AA629),AE629=0),0,(IF(MAX(Q631:Q$2005)&gt;0,0,ROW(R630))))</f>
        <v>0</v>
      </c>
      <c r="R630" s="1">
        <f>IF($O630="include",IF(AF630&gt;0,1+MAX(R631:R$2005),0),0)</f>
        <v>0</v>
      </c>
      <c r="S630" s="1">
        <f>IF($O630="include",IF(AG630&gt;0,1+MAX(S631:S$2005),0),0)</f>
        <v>0</v>
      </c>
      <c r="T630" s="1">
        <f>IF($O630="include",IF(AH630&gt;0,1+MAX(T631:T$2005),0),0)</f>
        <v>0</v>
      </c>
      <c r="U630" s="1">
        <f>IF($O630="include",IF(AI630&gt;0,1+MAX(U631:U$2005),0),0)</f>
        <v>0</v>
      </c>
      <c r="V630" s="1">
        <f>IF($O630="include",IF(AJ630&gt;0,1+MAX(V631:V$2005),0),0)</f>
        <v>0</v>
      </c>
      <c r="W630" s="1">
        <f>IF($O630="include",IF(AK630&gt;0,1+MAX(W631:W$2005),0),0)</f>
        <v>0</v>
      </c>
      <c r="X630" s="1">
        <f>IF($O630="include",IF(AL630&gt;0,1+MAX(X631:X$2005),0),0)</f>
        <v>0</v>
      </c>
      <c r="Y630" s="22" t="str">
        <f t="shared" si="160"/>
        <v xml:space="preserve">1 - </v>
      </c>
      <c r="AA630" s="42"/>
      <c r="AB630" s="43"/>
      <c r="AC630" s="43"/>
      <c r="AD630" s="44"/>
      <c r="AE630" s="11">
        <f t="shared" si="161"/>
        <v>0</v>
      </c>
      <c r="AF630" s="41"/>
      <c r="AG630" s="41"/>
      <c r="AH630" s="41"/>
      <c r="AI630" s="41"/>
      <c r="AJ630" s="41"/>
      <c r="AK630" s="41"/>
      <c r="AL630" s="41"/>
      <c r="BA630" s="1">
        <f t="shared" si="162"/>
        <v>0</v>
      </c>
      <c r="BB630" s="1">
        <f t="shared" si="163"/>
        <v>0</v>
      </c>
      <c r="BC630" s="1" t="str">
        <f t="shared" si="164"/>
        <v>No</v>
      </c>
      <c r="BD630" s="1">
        <f t="shared" si="165"/>
        <v>0</v>
      </c>
      <c r="BE630" s="1">
        <f t="shared" si="166"/>
        <v>0</v>
      </c>
      <c r="BF630" s="1">
        <f t="shared" si="167"/>
        <v>0</v>
      </c>
      <c r="BG630" s="1">
        <v>626</v>
      </c>
      <c r="BH630" s="1" t="e">
        <f t="shared" si="168"/>
        <v>#N/A</v>
      </c>
      <c r="BI630" s="1">
        <f t="shared" si="170"/>
        <v>2</v>
      </c>
      <c r="BJ630" s="1" t="e">
        <f t="shared" si="169"/>
        <v>#N/A</v>
      </c>
    </row>
    <row r="631" spans="1:62" x14ac:dyDescent="0.25">
      <c r="A631" s="1">
        <f t="shared" si="156"/>
        <v>1</v>
      </c>
      <c r="B631" s="1">
        <f>IF(YEAR(AD631)=$B$3,YEAR('Apartment Expenses'!AD631)&amp;" - "&amp;'Apartment Expenses'!AC631,0)</f>
        <v>0</v>
      </c>
      <c r="C631" s="1">
        <f t="shared" si="157"/>
        <v>0</v>
      </c>
      <c r="E631" s="1">
        <v>627</v>
      </c>
      <c r="F631" s="1">
        <f t="shared" si="158"/>
        <v>1</v>
      </c>
      <c r="G631" s="1">
        <f t="shared" si="154"/>
        <v>0</v>
      </c>
      <c r="H631" s="1">
        <f t="shared" si="155"/>
        <v>0</v>
      </c>
      <c r="J631" s="1" t="str">
        <f t="shared" si="159"/>
        <v>1900</v>
      </c>
      <c r="M631" s="1">
        <f>HLOOKUP('Expense History'!$AD$3,$P$4:$X$2004,ROW('Apartment Expenses'!L631)-3,0)</f>
        <v>0</v>
      </c>
      <c r="N631" s="1">
        <f>IF('Expense History'!$AD$3=Data!$G$4,'Apartment Expenses'!AE631,HLOOKUP('Expense History'!$AD$3,'Apartment Expenses'!$AE$4:$AL$2004,(ROW('Apartment Expenses'!M631)-3)))</f>
        <v>0</v>
      </c>
      <c r="O631" s="1" t="str">
        <f>IF($O$2="ALL",IF(VLOOKUP(AA631,'Expense History'!$AA$6:$AB$36,2,0)="x","include",0),IF(AND(VLOOKUP(AA631,'Expense History'!$AA$6:$AB$36,2,0)="x",AC631=$O$2),"include",0))</f>
        <v>include</v>
      </c>
      <c r="P631" s="1">
        <f>IF(O631="include",IF(AE631&gt;0,1+MAX(P632:P$2005),0),0)</f>
        <v>0</v>
      </c>
      <c r="Q631" s="1">
        <f>IF(AND(ISBLANK(AA630),AE630=0),0,(IF(MAX(Q632:Q$2005)&gt;0,0,ROW(R631))))</f>
        <v>0</v>
      </c>
      <c r="R631" s="1">
        <f>IF($O631="include",IF(AF631&gt;0,1+MAX(R632:R$2005),0),0)</f>
        <v>0</v>
      </c>
      <c r="S631" s="1">
        <f>IF($O631="include",IF(AG631&gt;0,1+MAX(S632:S$2005),0),0)</f>
        <v>0</v>
      </c>
      <c r="T631" s="1">
        <f>IF($O631="include",IF(AH631&gt;0,1+MAX(T632:T$2005),0),0)</f>
        <v>0</v>
      </c>
      <c r="U631" s="1">
        <f>IF($O631="include",IF(AI631&gt;0,1+MAX(U632:U$2005),0),0)</f>
        <v>0</v>
      </c>
      <c r="V631" s="1">
        <f>IF($O631="include",IF(AJ631&gt;0,1+MAX(V632:V$2005),0),0)</f>
        <v>0</v>
      </c>
      <c r="W631" s="1">
        <f>IF($O631="include",IF(AK631&gt;0,1+MAX(W632:W$2005),0),0)</f>
        <v>0</v>
      </c>
      <c r="X631" s="1">
        <f>IF($O631="include",IF(AL631&gt;0,1+MAX(X632:X$2005),0),0)</f>
        <v>0</v>
      </c>
      <c r="Y631" s="22" t="str">
        <f t="shared" si="160"/>
        <v xml:space="preserve">1 - </v>
      </c>
      <c r="AA631" s="42"/>
      <c r="AB631" s="43"/>
      <c r="AC631" s="43"/>
      <c r="AD631" s="44"/>
      <c r="AE631" s="11">
        <f t="shared" si="161"/>
        <v>0</v>
      </c>
      <c r="AF631" s="41"/>
      <c r="AG631" s="41"/>
      <c r="AH631" s="41"/>
      <c r="AI631" s="41"/>
      <c r="AJ631" s="41"/>
      <c r="AK631" s="41"/>
      <c r="AL631" s="41"/>
      <c r="BA631" s="1">
        <f t="shared" si="162"/>
        <v>0</v>
      </c>
      <c r="BB631" s="1">
        <f t="shared" si="163"/>
        <v>0</v>
      </c>
      <c r="BC631" s="1" t="str">
        <f t="shared" si="164"/>
        <v>No</v>
      </c>
      <c r="BD631" s="1">
        <f t="shared" si="165"/>
        <v>0</v>
      </c>
      <c r="BE631" s="1">
        <f t="shared" si="166"/>
        <v>0</v>
      </c>
      <c r="BF631" s="1">
        <f t="shared" si="167"/>
        <v>0</v>
      </c>
      <c r="BG631" s="1">
        <v>627</v>
      </c>
      <c r="BH631" s="1" t="e">
        <f t="shared" si="168"/>
        <v>#N/A</v>
      </c>
      <c r="BI631" s="1">
        <f t="shared" si="170"/>
        <v>2</v>
      </c>
      <c r="BJ631" s="1" t="e">
        <f t="shared" si="169"/>
        <v>#N/A</v>
      </c>
    </row>
    <row r="632" spans="1:62" x14ac:dyDescent="0.25">
      <c r="A632" s="1">
        <f t="shared" si="156"/>
        <v>1</v>
      </c>
      <c r="B632" s="1">
        <f>IF(YEAR(AD632)=$B$3,YEAR('Apartment Expenses'!AD632)&amp;" - "&amp;'Apartment Expenses'!AC632,0)</f>
        <v>0</v>
      </c>
      <c r="C632" s="1">
        <f t="shared" si="157"/>
        <v>0</v>
      </c>
      <c r="E632" s="1">
        <v>628</v>
      </c>
      <c r="F632" s="1">
        <f t="shared" si="158"/>
        <v>1</v>
      </c>
      <c r="G632" s="1">
        <f t="shared" si="154"/>
        <v>0</v>
      </c>
      <c r="H632" s="1">
        <f t="shared" si="155"/>
        <v>0</v>
      </c>
      <c r="J632" s="1" t="str">
        <f t="shared" si="159"/>
        <v>1900</v>
      </c>
      <c r="M632" s="1">
        <f>HLOOKUP('Expense History'!$AD$3,$P$4:$X$2004,ROW('Apartment Expenses'!L632)-3,0)</f>
        <v>0</v>
      </c>
      <c r="N632" s="1">
        <f>IF('Expense History'!$AD$3=Data!$G$4,'Apartment Expenses'!AE632,HLOOKUP('Expense History'!$AD$3,'Apartment Expenses'!$AE$4:$AL$2004,(ROW('Apartment Expenses'!M632)-3)))</f>
        <v>0</v>
      </c>
      <c r="O632" s="1" t="str">
        <f>IF($O$2="ALL",IF(VLOOKUP(AA632,'Expense History'!$AA$6:$AB$36,2,0)="x","include",0),IF(AND(VLOOKUP(AA632,'Expense History'!$AA$6:$AB$36,2,0)="x",AC632=$O$2),"include",0))</f>
        <v>include</v>
      </c>
      <c r="P632" s="1">
        <f>IF(O632="include",IF(AE632&gt;0,1+MAX(P633:P$2005),0),0)</f>
        <v>0</v>
      </c>
      <c r="Q632" s="1">
        <f>IF(AND(ISBLANK(AA631),AE631=0),0,(IF(MAX(Q633:Q$2005)&gt;0,0,ROW(R632))))</f>
        <v>0</v>
      </c>
      <c r="R632" s="1">
        <f>IF($O632="include",IF(AF632&gt;0,1+MAX(R633:R$2005),0),0)</f>
        <v>0</v>
      </c>
      <c r="S632" s="1">
        <f>IF($O632="include",IF(AG632&gt;0,1+MAX(S633:S$2005),0),0)</f>
        <v>0</v>
      </c>
      <c r="T632" s="1">
        <f>IF($O632="include",IF(AH632&gt;0,1+MAX(T633:T$2005),0),0)</f>
        <v>0</v>
      </c>
      <c r="U632" s="1">
        <f>IF($O632="include",IF(AI632&gt;0,1+MAX(U633:U$2005),0),0)</f>
        <v>0</v>
      </c>
      <c r="V632" s="1">
        <f>IF($O632="include",IF(AJ632&gt;0,1+MAX(V633:V$2005),0),0)</f>
        <v>0</v>
      </c>
      <c r="W632" s="1">
        <f>IF($O632="include",IF(AK632&gt;0,1+MAX(W633:W$2005),0),0)</f>
        <v>0</v>
      </c>
      <c r="X632" s="1">
        <f>IF($O632="include",IF(AL632&gt;0,1+MAX(X633:X$2005),0),0)</f>
        <v>0</v>
      </c>
      <c r="Y632" s="22" t="str">
        <f t="shared" si="160"/>
        <v xml:space="preserve">1 - </v>
      </c>
      <c r="AA632" s="42"/>
      <c r="AB632" s="43"/>
      <c r="AC632" s="43"/>
      <c r="AD632" s="44"/>
      <c r="AE632" s="11">
        <f t="shared" si="161"/>
        <v>0</v>
      </c>
      <c r="AF632" s="41"/>
      <c r="AG632" s="41"/>
      <c r="AH632" s="41"/>
      <c r="AI632" s="41"/>
      <c r="AJ632" s="41"/>
      <c r="AK632" s="41"/>
      <c r="AL632" s="41"/>
      <c r="BA632" s="1">
        <f t="shared" si="162"/>
        <v>0</v>
      </c>
      <c r="BB632" s="1">
        <f t="shared" si="163"/>
        <v>0</v>
      </c>
      <c r="BC632" s="1" t="str">
        <f t="shared" si="164"/>
        <v>No</v>
      </c>
      <c r="BD632" s="1">
        <f t="shared" si="165"/>
        <v>0</v>
      </c>
      <c r="BE632" s="1">
        <f t="shared" si="166"/>
        <v>0</v>
      </c>
      <c r="BF632" s="1">
        <f t="shared" si="167"/>
        <v>0</v>
      </c>
      <c r="BG632" s="1">
        <v>628</v>
      </c>
      <c r="BH632" s="1" t="e">
        <f t="shared" si="168"/>
        <v>#N/A</v>
      </c>
      <c r="BI632" s="1">
        <f t="shared" si="170"/>
        <v>2</v>
      </c>
      <c r="BJ632" s="1" t="e">
        <f t="shared" si="169"/>
        <v>#N/A</v>
      </c>
    </row>
    <row r="633" spans="1:62" x14ac:dyDescent="0.25">
      <c r="A633" s="1">
        <f t="shared" si="156"/>
        <v>1</v>
      </c>
      <c r="B633" s="1">
        <f>IF(YEAR(AD633)=$B$3,YEAR('Apartment Expenses'!AD633)&amp;" - "&amp;'Apartment Expenses'!AC633,0)</f>
        <v>0</v>
      </c>
      <c r="C633" s="1">
        <f t="shared" si="157"/>
        <v>0</v>
      </c>
      <c r="E633" s="1">
        <v>629</v>
      </c>
      <c r="F633" s="1">
        <f t="shared" si="158"/>
        <v>1</v>
      </c>
      <c r="G633" s="1">
        <f t="shared" si="154"/>
        <v>0</v>
      </c>
      <c r="H633" s="1">
        <f t="shared" si="155"/>
        <v>0</v>
      </c>
      <c r="J633" s="1" t="str">
        <f t="shared" si="159"/>
        <v>1900</v>
      </c>
      <c r="M633" s="1">
        <f>HLOOKUP('Expense History'!$AD$3,$P$4:$X$2004,ROW('Apartment Expenses'!L633)-3,0)</f>
        <v>0</v>
      </c>
      <c r="N633" s="1">
        <f>IF('Expense History'!$AD$3=Data!$G$4,'Apartment Expenses'!AE633,HLOOKUP('Expense History'!$AD$3,'Apartment Expenses'!$AE$4:$AL$2004,(ROW('Apartment Expenses'!M633)-3)))</f>
        <v>0</v>
      </c>
      <c r="O633" s="1" t="str">
        <f>IF($O$2="ALL",IF(VLOOKUP(AA633,'Expense History'!$AA$6:$AB$36,2,0)="x","include",0),IF(AND(VLOOKUP(AA633,'Expense History'!$AA$6:$AB$36,2,0)="x",AC633=$O$2),"include",0))</f>
        <v>include</v>
      </c>
      <c r="P633" s="1">
        <f>IF(O633="include",IF(AE633&gt;0,1+MAX(P634:P$2005),0),0)</f>
        <v>0</v>
      </c>
      <c r="Q633" s="1">
        <f>IF(AND(ISBLANK(AA632),AE632=0),0,(IF(MAX(Q634:Q$2005)&gt;0,0,ROW(R633))))</f>
        <v>0</v>
      </c>
      <c r="R633" s="1">
        <f>IF($O633="include",IF(AF633&gt;0,1+MAX(R634:R$2005),0),0)</f>
        <v>0</v>
      </c>
      <c r="S633" s="1">
        <f>IF($O633="include",IF(AG633&gt;0,1+MAX(S634:S$2005),0),0)</f>
        <v>0</v>
      </c>
      <c r="T633" s="1">
        <f>IF($O633="include",IF(AH633&gt;0,1+MAX(T634:T$2005),0),0)</f>
        <v>0</v>
      </c>
      <c r="U633" s="1">
        <f>IF($O633="include",IF(AI633&gt;0,1+MAX(U634:U$2005),0),0)</f>
        <v>0</v>
      </c>
      <c r="V633" s="1">
        <f>IF($O633="include",IF(AJ633&gt;0,1+MAX(V634:V$2005),0),0)</f>
        <v>0</v>
      </c>
      <c r="W633" s="1">
        <f>IF($O633="include",IF(AK633&gt;0,1+MAX(W634:W$2005),0),0)</f>
        <v>0</v>
      </c>
      <c r="X633" s="1">
        <f>IF($O633="include",IF(AL633&gt;0,1+MAX(X634:X$2005),0),0)</f>
        <v>0</v>
      </c>
      <c r="Y633" s="22" t="str">
        <f t="shared" si="160"/>
        <v xml:space="preserve">1 - </v>
      </c>
      <c r="AA633" s="42"/>
      <c r="AB633" s="43"/>
      <c r="AC633" s="43"/>
      <c r="AD633" s="44"/>
      <c r="AE633" s="11">
        <f t="shared" si="161"/>
        <v>0</v>
      </c>
      <c r="AF633" s="41"/>
      <c r="AG633" s="41"/>
      <c r="AH633" s="41"/>
      <c r="AI633" s="41"/>
      <c r="AJ633" s="41"/>
      <c r="AK633" s="41"/>
      <c r="AL633" s="41"/>
      <c r="BA633" s="1">
        <f t="shared" si="162"/>
        <v>0</v>
      </c>
      <c r="BB633" s="1">
        <f t="shared" si="163"/>
        <v>0</v>
      </c>
      <c r="BC633" s="1" t="str">
        <f t="shared" si="164"/>
        <v>No</v>
      </c>
      <c r="BD633" s="1">
        <f t="shared" si="165"/>
        <v>0</v>
      </c>
      <c r="BE633" s="1">
        <f t="shared" si="166"/>
        <v>0</v>
      </c>
      <c r="BF633" s="1">
        <f t="shared" si="167"/>
        <v>0</v>
      </c>
      <c r="BG633" s="1">
        <v>629</v>
      </c>
      <c r="BH633" s="1" t="e">
        <f t="shared" si="168"/>
        <v>#N/A</v>
      </c>
      <c r="BI633" s="1">
        <f t="shared" si="170"/>
        <v>2</v>
      </c>
      <c r="BJ633" s="1" t="e">
        <f t="shared" si="169"/>
        <v>#N/A</v>
      </c>
    </row>
    <row r="634" spans="1:62" x14ac:dyDescent="0.25">
      <c r="A634" s="1">
        <f t="shared" si="156"/>
        <v>1</v>
      </c>
      <c r="B634" s="1">
        <f>IF(YEAR(AD634)=$B$3,YEAR('Apartment Expenses'!AD634)&amp;" - "&amp;'Apartment Expenses'!AC634,0)</f>
        <v>0</v>
      </c>
      <c r="C634" s="1">
        <f t="shared" si="157"/>
        <v>0</v>
      </c>
      <c r="E634" s="1">
        <v>630</v>
      </c>
      <c r="F634" s="1">
        <f t="shared" si="158"/>
        <v>1</v>
      </c>
      <c r="G634" s="1">
        <f t="shared" si="154"/>
        <v>0</v>
      </c>
      <c r="H634" s="1">
        <f t="shared" si="155"/>
        <v>0</v>
      </c>
      <c r="J634" s="1" t="str">
        <f t="shared" si="159"/>
        <v>1900</v>
      </c>
      <c r="M634" s="1">
        <f>HLOOKUP('Expense History'!$AD$3,$P$4:$X$2004,ROW('Apartment Expenses'!L634)-3,0)</f>
        <v>0</v>
      </c>
      <c r="N634" s="1">
        <f>IF('Expense History'!$AD$3=Data!$G$4,'Apartment Expenses'!AE634,HLOOKUP('Expense History'!$AD$3,'Apartment Expenses'!$AE$4:$AL$2004,(ROW('Apartment Expenses'!M634)-3)))</f>
        <v>0</v>
      </c>
      <c r="O634" s="1" t="str">
        <f>IF($O$2="ALL",IF(VLOOKUP(AA634,'Expense History'!$AA$6:$AB$36,2,0)="x","include",0),IF(AND(VLOOKUP(AA634,'Expense History'!$AA$6:$AB$36,2,0)="x",AC634=$O$2),"include",0))</f>
        <v>include</v>
      </c>
      <c r="P634" s="1">
        <f>IF(O634="include",IF(AE634&gt;0,1+MAX(P635:P$2005),0),0)</f>
        <v>0</v>
      </c>
      <c r="Q634" s="1">
        <f>IF(AND(ISBLANK(AA633),AE633=0),0,(IF(MAX(Q635:Q$2005)&gt;0,0,ROW(R634))))</f>
        <v>0</v>
      </c>
      <c r="R634" s="1">
        <f>IF($O634="include",IF(AF634&gt;0,1+MAX(R635:R$2005),0),0)</f>
        <v>0</v>
      </c>
      <c r="S634" s="1">
        <f>IF($O634="include",IF(AG634&gt;0,1+MAX(S635:S$2005),0),0)</f>
        <v>0</v>
      </c>
      <c r="T634" s="1">
        <f>IF($O634="include",IF(AH634&gt;0,1+MAX(T635:T$2005),0),0)</f>
        <v>0</v>
      </c>
      <c r="U634" s="1">
        <f>IF($O634="include",IF(AI634&gt;0,1+MAX(U635:U$2005),0),0)</f>
        <v>0</v>
      </c>
      <c r="V634" s="1">
        <f>IF($O634="include",IF(AJ634&gt;0,1+MAX(V635:V$2005),0),0)</f>
        <v>0</v>
      </c>
      <c r="W634" s="1">
        <f>IF($O634="include",IF(AK634&gt;0,1+MAX(W635:W$2005),0),0)</f>
        <v>0</v>
      </c>
      <c r="X634" s="1">
        <f>IF($O634="include",IF(AL634&gt;0,1+MAX(X635:X$2005),0),0)</f>
        <v>0</v>
      </c>
      <c r="Y634" s="22" t="str">
        <f t="shared" si="160"/>
        <v xml:space="preserve">1 - </v>
      </c>
      <c r="AA634" s="42"/>
      <c r="AB634" s="43"/>
      <c r="AC634" s="43"/>
      <c r="AD634" s="44"/>
      <c r="AE634" s="11">
        <f t="shared" si="161"/>
        <v>0</v>
      </c>
      <c r="AF634" s="41"/>
      <c r="AG634" s="41"/>
      <c r="AH634" s="41"/>
      <c r="AI634" s="41"/>
      <c r="AJ634" s="41"/>
      <c r="AK634" s="41"/>
      <c r="AL634" s="41"/>
      <c r="BA634" s="1">
        <f t="shared" si="162"/>
        <v>0</v>
      </c>
      <c r="BB634" s="1">
        <f t="shared" si="163"/>
        <v>0</v>
      </c>
      <c r="BC634" s="1" t="str">
        <f t="shared" si="164"/>
        <v>No</v>
      </c>
      <c r="BD634" s="1">
        <f t="shared" si="165"/>
        <v>0</v>
      </c>
      <c r="BE634" s="1">
        <f t="shared" si="166"/>
        <v>0</v>
      </c>
      <c r="BF634" s="1">
        <f t="shared" si="167"/>
        <v>0</v>
      </c>
      <c r="BG634" s="1">
        <v>630</v>
      </c>
      <c r="BH634" s="1" t="e">
        <f t="shared" si="168"/>
        <v>#N/A</v>
      </c>
      <c r="BI634" s="1">
        <f t="shared" si="170"/>
        <v>2</v>
      </c>
      <c r="BJ634" s="1" t="e">
        <f t="shared" si="169"/>
        <v>#N/A</v>
      </c>
    </row>
    <row r="635" spans="1:62" x14ac:dyDescent="0.25">
      <c r="A635" s="1">
        <f t="shared" si="156"/>
        <v>1</v>
      </c>
      <c r="B635" s="1">
        <f>IF(YEAR(AD635)=$B$3,YEAR('Apartment Expenses'!AD635)&amp;" - "&amp;'Apartment Expenses'!AC635,0)</f>
        <v>0</v>
      </c>
      <c r="C635" s="1">
        <f t="shared" si="157"/>
        <v>0</v>
      </c>
      <c r="E635" s="1">
        <v>631</v>
      </c>
      <c r="F635" s="1">
        <f t="shared" si="158"/>
        <v>1</v>
      </c>
      <c r="G635" s="1">
        <f t="shared" si="154"/>
        <v>0</v>
      </c>
      <c r="H635" s="1">
        <f t="shared" si="155"/>
        <v>0</v>
      </c>
      <c r="J635" s="1" t="str">
        <f t="shared" si="159"/>
        <v>1900</v>
      </c>
      <c r="M635" s="1">
        <f>HLOOKUP('Expense History'!$AD$3,$P$4:$X$2004,ROW('Apartment Expenses'!L635)-3,0)</f>
        <v>0</v>
      </c>
      <c r="N635" s="1">
        <f>IF('Expense History'!$AD$3=Data!$G$4,'Apartment Expenses'!AE635,HLOOKUP('Expense History'!$AD$3,'Apartment Expenses'!$AE$4:$AL$2004,(ROW('Apartment Expenses'!M635)-3)))</f>
        <v>0</v>
      </c>
      <c r="O635" s="1" t="str">
        <f>IF($O$2="ALL",IF(VLOOKUP(AA635,'Expense History'!$AA$6:$AB$36,2,0)="x","include",0),IF(AND(VLOOKUP(AA635,'Expense History'!$AA$6:$AB$36,2,0)="x",AC635=$O$2),"include",0))</f>
        <v>include</v>
      </c>
      <c r="P635" s="1">
        <f>IF(O635="include",IF(AE635&gt;0,1+MAX(P636:P$2005),0),0)</f>
        <v>0</v>
      </c>
      <c r="Q635" s="1">
        <f>IF(AND(ISBLANK(AA634),AE634=0),0,(IF(MAX(Q636:Q$2005)&gt;0,0,ROW(R635))))</f>
        <v>0</v>
      </c>
      <c r="R635" s="1">
        <f>IF($O635="include",IF(AF635&gt;0,1+MAX(R636:R$2005),0),0)</f>
        <v>0</v>
      </c>
      <c r="S635" s="1">
        <f>IF($O635="include",IF(AG635&gt;0,1+MAX(S636:S$2005),0),0)</f>
        <v>0</v>
      </c>
      <c r="T635" s="1">
        <f>IF($O635="include",IF(AH635&gt;0,1+MAX(T636:T$2005),0),0)</f>
        <v>0</v>
      </c>
      <c r="U635" s="1">
        <f>IF($O635="include",IF(AI635&gt;0,1+MAX(U636:U$2005),0),0)</f>
        <v>0</v>
      </c>
      <c r="V635" s="1">
        <f>IF($O635="include",IF(AJ635&gt;0,1+MAX(V636:V$2005),0),0)</f>
        <v>0</v>
      </c>
      <c r="W635" s="1">
        <f>IF($O635="include",IF(AK635&gt;0,1+MAX(W636:W$2005),0),0)</f>
        <v>0</v>
      </c>
      <c r="X635" s="1">
        <f>IF($O635="include",IF(AL635&gt;0,1+MAX(X636:X$2005),0),0)</f>
        <v>0</v>
      </c>
      <c r="Y635" s="22" t="str">
        <f t="shared" si="160"/>
        <v xml:space="preserve">1 - </v>
      </c>
      <c r="AA635" s="42"/>
      <c r="AB635" s="43"/>
      <c r="AC635" s="43"/>
      <c r="AD635" s="44"/>
      <c r="AE635" s="11">
        <f t="shared" si="161"/>
        <v>0</v>
      </c>
      <c r="AF635" s="41"/>
      <c r="AG635" s="41"/>
      <c r="AH635" s="41"/>
      <c r="AI635" s="41"/>
      <c r="AJ635" s="41"/>
      <c r="AK635" s="41"/>
      <c r="AL635" s="41"/>
      <c r="BA635" s="1">
        <f t="shared" si="162"/>
        <v>0</v>
      </c>
      <c r="BB635" s="1">
        <f t="shared" si="163"/>
        <v>0</v>
      </c>
      <c r="BC635" s="1" t="str">
        <f t="shared" si="164"/>
        <v>No</v>
      </c>
      <c r="BD635" s="1">
        <f t="shared" si="165"/>
        <v>0</v>
      </c>
      <c r="BE635" s="1">
        <f t="shared" si="166"/>
        <v>0</v>
      </c>
      <c r="BF635" s="1">
        <f t="shared" si="167"/>
        <v>0</v>
      </c>
      <c r="BG635" s="1">
        <v>631</v>
      </c>
      <c r="BH635" s="1" t="e">
        <f t="shared" si="168"/>
        <v>#N/A</v>
      </c>
      <c r="BI635" s="1">
        <f t="shared" si="170"/>
        <v>2</v>
      </c>
      <c r="BJ635" s="1" t="e">
        <f t="shared" si="169"/>
        <v>#N/A</v>
      </c>
    </row>
    <row r="636" spans="1:62" x14ac:dyDescent="0.25">
      <c r="A636" s="1">
        <f t="shared" si="156"/>
        <v>1</v>
      </c>
      <c r="B636" s="1">
        <f>IF(YEAR(AD636)=$B$3,YEAR('Apartment Expenses'!AD636)&amp;" - "&amp;'Apartment Expenses'!AC636,0)</f>
        <v>0</v>
      </c>
      <c r="C636" s="1">
        <f t="shared" si="157"/>
        <v>0</v>
      </c>
      <c r="E636" s="1">
        <v>632</v>
      </c>
      <c r="F636" s="1">
        <f t="shared" si="158"/>
        <v>1</v>
      </c>
      <c r="G636" s="1">
        <f t="shared" si="154"/>
        <v>0</v>
      </c>
      <c r="H636" s="1">
        <f t="shared" si="155"/>
        <v>0</v>
      </c>
      <c r="J636" s="1" t="str">
        <f t="shared" si="159"/>
        <v>1900</v>
      </c>
      <c r="M636" s="1">
        <f>HLOOKUP('Expense History'!$AD$3,$P$4:$X$2004,ROW('Apartment Expenses'!L636)-3,0)</f>
        <v>0</v>
      </c>
      <c r="N636" s="1">
        <f>IF('Expense History'!$AD$3=Data!$G$4,'Apartment Expenses'!AE636,HLOOKUP('Expense History'!$AD$3,'Apartment Expenses'!$AE$4:$AL$2004,(ROW('Apartment Expenses'!M636)-3)))</f>
        <v>0</v>
      </c>
      <c r="O636" s="1" t="str">
        <f>IF($O$2="ALL",IF(VLOOKUP(AA636,'Expense History'!$AA$6:$AB$36,2,0)="x","include",0),IF(AND(VLOOKUP(AA636,'Expense History'!$AA$6:$AB$36,2,0)="x",AC636=$O$2),"include",0))</f>
        <v>include</v>
      </c>
      <c r="P636" s="1">
        <f>IF(O636="include",IF(AE636&gt;0,1+MAX(P637:P$2005),0),0)</f>
        <v>0</v>
      </c>
      <c r="Q636" s="1">
        <f>IF(AND(ISBLANK(AA635),AE635=0),0,(IF(MAX(Q637:Q$2005)&gt;0,0,ROW(R636))))</f>
        <v>0</v>
      </c>
      <c r="R636" s="1">
        <f>IF($O636="include",IF(AF636&gt;0,1+MAX(R637:R$2005),0),0)</f>
        <v>0</v>
      </c>
      <c r="S636" s="1">
        <f>IF($O636="include",IF(AG636&gt;0,1+MAX(S637:S$2005),0),0)</f>
        <v>0</v>
      </c>
      <c r="T636" s="1">
        <f>IF($O636="include",IF(AH636&gt;0,1+MAX(T637:T$2005),0),0)</f>
        <v>0</v>
      </c>
      <c r="U636" s="1">
        <f>IF($O636="include",IF(AI636&gt;0,1+MAX(U637:U$2005),0),0)</f>
        <v>0</v>
      </c>
      <c r="V636" s="1">
        <f>IF($O636="include",IF(AJ636&gt;0,1+MAX(V637:V$2005),0),0)</f>
        <v>0</v>
      </c>
      <c r="W636" s="1">
        <f>IF($O636="include",IF(AK636&gt;0,1+MAX(W637:W$2005),0),0)</f>
        <v>0</v>
      </c>
      <c r="X636" s="1">
        <f>IF($O636="include",IF(AL636&gt;0,1+MAX(X637:X$2005),0),0)</f>
        <v>0</v>
      </c>
      <c r="Y636" s="22" t="str">
        <f t="shared" si="160"/>
        <v xml:space="preserve">1 - </v>
      </c>
      <c r="AA636" s="42"/>
      <c r="AB636" s="43"/>
      <c r="AC636" s="43"/>
      <c r="AD636" s="44"/>
      <c r="AE636" s="11">
        <f t="shared" si="161"/>
        <v>0</v>
      </c>
      <c r="AF636" s="41"/>
      <c r="AG636" s="41"/>
      <c r="AH636" s="41"/>
      <c r="AI636" s="41"/>
      <c r="AJ636" s="41"/>
      <c r="AK636" s="41"/>
      <c r="AL636" s="41"/>
      <c r="BA636" s="1">
        <f t="shared" si="162"/>
        <v>0</v>
      </c>
      <c r="BB636" s="1">
        <f t="shared" si="163"/>
        <v>0</v>
      </c>
      <c r="BC636" s="1" t="str">
        <f t="shared" si="164"/>
        <v>No</v>
      </c>
      <c r="BD636" s="1">
        <f t="shared" si="165"/>
        <v>0</v>
      </c>
      <c r="BE636" s="1">
        <f t="shared" si="166"/>
        <v>0</v>
      </c>
      <c r="BF636" s="1">
        <f t="shared" si="167"/>
        <v>0</v>
      </c>
      <c r="BG636" s="1">
        <v>632</v>
      </c>
      <c r="BH636" s="1" t="e">
        <f t="shared" si="168"/>
        <v>#N/A</v>
      </c>
      <c r="BI636" s="1">
        <f t="shared" si="170"/>
        <v>2</v>
      </c>
      <c r="BJ636" s="1" t="e">
        <f t="shared" si="169"/>
        <v>#N/A</v>
      </c>
    </row>
    <row r="637" spans="1:62" x14ac:dyDescent="0.25">
      <c r="A637" s="1">
        <f t="shared" si="156"/>
        <v>1</v>
      </c>
      <c r="B637" s="1">
        <f>IF(YEAR(AD637)=$B$3,YEAR('Apartment Expenses'!AD637)&amp;" - "&amp;'Apartment Expenses'!AC637,0)</f>
        <v>0</v>
      </c>
      <c r="C637" s="1">
        <f t="shared" si="157"/>
        <v>0</v>
      </c>
      <c r="E637" s="1">
        <v>633</v>
      </c>
      <c r="F637" s="1">
        <f t="shared" si="158"/>
        <v>1</v>
      </c>
      <c r="G637" s="1">
        <f t="shared" si="154"/>
        <v>0</v>
      </c>
      <c r="H637" s="1">
        <f t="shared" si="155"/>
        <v>0</v>
      </c>
      <c r="J637" s="1" t="str">
        <f t="shared" si="159"/>
        <v>1900</v>
      </c>
      <c r="M637" s="1">
        <f>HLOOKUP('Expense History'!$AD$3,$P$4:$X$2004,ROW('Apartment Expenses'!L637)-3,0)</f>
        <v>0</v>
      </c>
      <c r="N637" s="1">
        <f>IF('Expense History'!$AD$3=Data!$G$4,'Apartment Expenses'!AE637,HLOOKUP('Expense History'!$AD$3,'Apartment Expenses'!$AE$4:$AL$2004,(ROW('Apartment Expenses'!M637)-3)))</f>
        <v>0</v>
      </c>
      <c r="O637" s="1" t="str">
        <f>IF($O$2="ALL",IF(VLOOKUP(AA637,'Expense History'!$AA$6:$AB$36,2,0)="x","include",0),IF(AND(VLOOKUP(AA637,'Expense History'!$AA$6:$AB$36,2,0)="x",AC637=$O$2),"include",0))</f>
        <v>include</v>
      </c>
      <c r="P637" s="1">
        <f>IF(O637="include",IF(AE637&gt;0,1+MAX(P638:P$2005),0),0)</f>
        <v>0</v>
      </c>
      <c r="Q637" s="1">
        <f>IF(AND(ISBLANK(AA636),AE636=0),0,(IF(MAX(Q638:Q$2005)&gt;0,0,ROW(R637))))</f>
        <v>0</v>
      </c>
      <c r="R637" s="1">
        <f>IF($O637="include",IF(AF637&gt;0,1+MAX(R638:R$2005),0),0)</f>
        <v>0</v>
      </c>
      <c r="S637" s="1">
        <f>IF($O637="include",IF(AG637&gt;0,1+MAX(S638:S$2005),0),0)</f>
        <v>0</v>
      </c>
      <c r="T637" s="1">
        <f>IF($O637="include",IF(AH637&gt;0,1+MAX(T638:T$2005),0),0)</f>
        <v>0</v>
      </c>
      <c r="U637" s="1">
        <f>IF($O637="include",IF(AI637&gt;0,1+MAX(U638:U$2005),0),0)</f>
        <v>0</v>
      </c>
      <c r="V637" s="1">
        <f>IF($O637="include",IF(AJ637&gt;0,1+MAX(V638:V$2005),0),0)</f>
        <v>0</v>
      </c>
      <c r="W637" s="1">
        <f>IF($O637="include",IF(AK637&gt;0,1+MAX(W638:W$2005),0),0)</f>
        <v>0</v>
      </c>
      <c r="X637" s="1">
        <f>IF($O637="include",IF(AL637&gt;0,1+MAX(X638:X$2005),0),0)</f>
        <v>0</v>
      </c>
      <c r="Y637" s="22" t="str">
        <f t="shared" si="160"/>
        <v xml:space="preserve">1 - </v>
      </c>
      <c r="AA637" s="42"/>
      <c r="AB637" s="43"/>
      <c r="AC637" s="43"/>
      <c r="AD637" s="44"/>
      <c r="AE637" s="11">
        <f t="shared" si="161"/>
        <v>0</v>
      </c>
      <c r="AF637" s="41"/>
      <c r="AG637" s="41"/>
      <c r="AH637" s="41"/>
      <c r="AI637" s="41"/>
      <c r="AJ637" s="41"/>
      <c r="AK637" s="41"/>
      <c r="AL637" s="41"/>
      <c r="BA637" s="1">
        <f t="shared" si="162"/>
        <v>0</v>
      </c>
      <c r="BB637" s="1">
        <f t="shared" si="163"/>
        <v>0</v>
      </c>
      <c r="BC637" s="1" t="str">
        <f t="shared" si="164"/>
        <v>No</v>
      </c>
      <c r="BD637" s="1">
        <f t="shared" si="165"/>
        <v>0</v>
      </c>
      <c r="BE637" s="1">
        <f t="shared" si="166"/>
        <v>0</v>
      </c>
      <c r="BF637" s="1">
        <f t="shared" si="167"/>
        <v>0</v>
      </c>
      <c r="BG637" s="1">
        <v>633</v>
      </c>
      <c r="BH637" s="1" t="e">
        <f t="shared" si="168"/>
        <v>#N/A</v>
      </c>
      <c r="BI637" s="1">
        <f t="shared" si="170"/>
        <v>2</v>
      </c>
      <c r="BJ637" s="1" t="e">
        <f t="shared" si="169"/>
        <v>#N/A</v>
      </c>
    </row>
    <row r="638" spans="1:62" x14ac:dyDescent="0.25">
      <c r="A638" s="1">
        <f t="shared" si="156"/>
        <v>1</v>
      </c>
      <c r="B638" s="1">
        <f>IF(YEAR(AD638)=$B$3,YEAR('Apartment Expenses'!AD638)&amp;" - "&amp;'Apartment Expenses'!AC638,0)</f>
        <v>0</v>
      </c>
      <c r="C638" s="1">
        <f t="shared" si="157"/>
        <v>0</v>
      </c>
      <c r="E638" s="1">
        <v>634</v>
      </c>
      <c r="F638" s="1">
        <f t="shared" si="158"/>
        <v>1</v>
      </c>
      <c r="G638" s="1">
        <f t="shared" si="154"/>
        <v>0</v>
      </c>
      <c r="H638" s="1">
        <f t="shared" si="155"/>
        <v>0</v>
      </c>
      <c r="J638" s="1" t="str">
        <f t="shared" si="159"/>
        <v>1900</v>
      </c>
      <c r="M638" s="1">
        <f>HLOOKUP('Expense History'!$AD$3,$P$4:$X$2004,ROW('Apartment Expenses'!L638)-3,0)</f>
        <v>0</v>
      </c>
      <c r="N638" s="1">
        <f>IF('Expense History'!$AD$3=Data!$G$4,'Apartment Expenses'!AE638,HLOOKUP('Expense History'!$AD$3,'Apartment Expenses'!$AE$4:$AL$2004,(ROW('Apartment Expenses'!M638)-3)))</f>
        <v>0</v>
      </c>
      <c r="O638" s="1" t="str">
        <f>IF($O$2="ALL",IF(VLOOKUP(AA638,'Expense History'!$AA$6:$AB$36,2,0)="x","include",0),IF(AND(VLOOKUP(AA638,'Expense History'!$AA$6:$AB$36,2,0)="x",AC638=$O$2),"include",0))</f>
        <v>include</v>
      </c>
      <c r="P638" s="1">
        <f>IF(O638="include",IF(AE638&gt;0,1+MAX(P639:P$2005),0),0)</f>
        <v>0</v>
      </c>
      <c r="Q638" s="1">
        <f>IF(AND(ISBLANK(AA637),AE637=0),0,(IF(MAX(Q639:Q$2005)&gt;0,0,ROW(R638))))</f>
        <v>0</v>
      </c>
      <c r="R638" s="1">
        <f>IF($O638="include",IF(AF638&gt;0,1+MAX(R639:R$2005),0),0)</f>
        <v>0</v>
      </c>
      <c r="S638" s="1">
        <f>IF($O638="include",IF(AG638&gt;0,1+MAX(S639:S$2005),0),0)</f>
        <v>0</v>
      </c>
      <c r="T638" s="1">
        <f>IF($O638="include",IF(AH638&gt;0,1+MAX(T639:T$2005),0),0)</f>
        <v>0</v>
      </c>
      <c r="U638" s="1">
        <f>IF($O638="include",IF(AI638&gt;0,1+MAX(U639:U$2005),0),0)</f>
        <v>0</v>
      </c>
      <c r="V638" s="1">
        <f>IF($O638="include",IF(AJ638&gt;0,1+MAX(V639:V$2005),0),0)</f>
        <v>0</v>
      </c>
      <c r="W638" s="1">
        <f>IF($O638="include",IF(AK638&gt;0,1+MAX(W639:W$2005),0),0)</f>
        <v>0</v>
      </c>
      <c r="X638" s="1">
        <f>IF($O638="include",IF(AL638&gt;0,1+MAX(X639:X$2005),0),0)</f>
        <v>0</v>
      </c>
      <c r="Y638" s="22" t="str">
        <f t="shared" si="160"/>
        <v xml:space="preserve">1 - </v>
      </c>
      <c r="AA638" s="42"/>
      <c r="AB638" s="43"/>
      <c r="AC638" s="43"/>
      <c r="AD638" s="44"/>
      <c r="AE638" s="11">
        <f t="shared" si="161"/>
        <v>0</v>
      </c>
      <c r="AF638" s="41"/>
      <c r="AG638" s="41"/>
      <c r="AH638" s="41"/>
      <c r="AI638" s="41"/>
      <c r="AJ638" s="41"/>
      <c r="AK638" s="41"/>
      <c r="AL638" s="41"/>
      <c r="BA638" s="1">
        <f t="shared" si="162"/>
        <v>0</v>
      </c>
      <c r="BB638" s="1">
        <f t="shared" si="163"/>
        <v>0</v>
      </c>
      <c r="BC638" s="1" t="str">
        <f t="shared" si="164"/>
        <v>No</v>
      </c>
      <c r="BD638" s="1">
        <f t="shared" si="165"/>
        <v>0</v>
      </c>
      <c r="BE638" s="1">
        <f t="shared" si="166"/>
        <v>0</v>
      </c>
      <c r="BF638" s="1">
        <f t="shared" si="167"/>
        <v>0</v>
      </c>
      <c r="BG638" s="1">
        <v>634</v>
      </c>
      <c r="BH638" s="1" t="e">
        <f t="shared" si="168"/>
        <v>#N/A</v>
      </c>
      <c r="BI638" s="1">
        <f t="shared" si="170"/>
        <v>2</v>
      </c>
      <c r="BJ638" s="1" t="e">
        <f t="shared" si="169"/>
        <v>#N/A</v>
      </c>
    </row>
    <row r="639" spans="1:62" x14ac:dyDescent="0.25">
      <c r="A639" s="1">
        <f t="shared" si="156"/>
        <v>1</v>
      </c>
      <c r="B639" s="1">
        <f>IF(YEAR(AD639)=$B$3,YEAR('Apartment Expenses'!AD639)&amp;" - "&amp;'Apartment Expenses'!AC639,0)</f>
        <v>0</v>
      </c>
      <c r="C639" s="1">
        <f t="shared" si="157"/>
        <v>0</v>
      </c>
      <c r="E639" s="1">
        <v>635</v>
      </c>
      <c r="F639" s="1">
        <f t="shared" si="158"/>
        <v>1</v>
      </c>
      <c r="G639" s="1">
        <f t="shared" si="154"/>
        <v>0</v>
      </c>
      <c r="H639" s="1">
        <f t="shared" si="155"/>
        <v>0</v>
      </c>
      <c r="J639" s="1" t="str">
        <f t="shared" si="159"/>
        <v>1900</v>
      </c>
      <c r="M639" s="1">
        <f>HLOOKUP('Expense History'!$AD$3,$P$4:$X$2004,ROW('Apartment Expenses'!L639)-3,0)</f>
        <v>0</v>
      </c>
      <c r="N639" s="1">
        <f>IF('Expense History'!$AD$3=Data!$G$4,'Apartment Expenses'!AE639,HLOOKUP('Expense History'!$AD$3,'Apartment Expenses'!$AE$4:$AL$2004,(ROW('Apartment Expenses'!M639)-3)))</f>
        <v>0</v>
      </c>
      <c r="O639" s="1" t="str">
        <f>IF($O$2="ALL",IF(VLOOKUP(AA639,'Expense History'!$AA$6:$AB$36,2,0)="x","include",0),IF(AND(VLOOKUP(AA639,'Expense History'!$AA$6:$AB$36,2,0)="x",AC639=$O$2),"include",0))</f>
        <v>include</v>
      </c>
      <c r="P639" s="1">
        <f>IF(O639="include",IF(AE639&gt;0,1+MAX(P640:P$2005),0),0)</f>
        <v>0</v>
      </c>
      <c r="Q639" s="1">
        <f>IF(AND(ISBLANK(AA638),AE638=0),0,(IF(MAX(Q640:Q$2005)&gt;0,0,ROW(R639))))</f>
        <v>0</v>
      </c>
      <c r="R639" s="1">
        <f>IF($O639="include",IF(AF639&gt;0,1+MAX(R640:R$2005),0),0)</f>
        <v>0</v>
      </c>
      <c r="S639" s="1">
        <f>IF($O639="include",IF(AG639&gt;0,1+MAX(S640:S$2005),0),0)</f>
        <v>0</v>
      </c>
      <c r="T639" s="1">
        <f>IF($O639="include",IF(AH639&gt;0,1+MAX(T640:T$2005),0),0)</f>
        <v>0</v>
      </c>
      <c r="U639" s="1">
        <f>IF($O639="include",IF(AI639&gt;0,1+MAX(U640:U$2005),0),0)</f>
        <v>0</v>
      </c>
      <c r="V639" s="1">
        <f>IF($O639="include",IF(AJ639&gt;0,1+MAX(V640:V$2005),0),0)</f>
        <v>0</v>
      </c>
      <c r="W639" s="1">
        <f>IF($O639="include",IF(AK639&gt;0,1+MAX(W640:W$2005),0),0)</f>
        <v>0</v>
      </c>
      <c r="X639" s="1">
        <f>IF($O639="include",IF(AL639&gt;0,1+MAX(X640:X$2005),0),0)</f>
        <v>0</v>
      </c>
      <c r="Y639" s="22" t="str">
        <f t="shared" si="160"/>
        <v xml:space="preserve">1 - </v>
      </c>
      <c r="AA639" s="42"/>
      <c r="AB639" s="43"/>
      <c r="AC639" s="43"/>
      <c r="AD639" s="44"/>
      <c r="AE639" s="11">
        <f t="shared" si="161"/>
        <v>0</v>
      </c>
      <c r="AF639" s="41"/>
      <c r="AG639" s="41"/>
      <c r="AH639" s="41"/>
      <c r="AI639" s="41"/>
      <c r="AJ639" s="41"/>
      <c r="AK639" s="41"/>
      <c r="AL639" s="41"/>
      <c r="BA639" s="1">
        <f t="shared" si="162"/>
        <v>0</v>
      </c>
      <c r="BB639" s="1">
        <f t="shared" si="163"/>
        <v>0</v>
      </c>
      <c r="BC639" s="1" t="str">
        <f t="shared" si="164"/>
        <v>No</v>
      </c>
      <c r="BD639" s="1">
        <f t="shared" si="165"/>
        <v>0</v>
      </c>
      <c r="BE639" s="1">
        <f t="shared" si="166"/>
        <v>0</v>
      </c>
      <c r="BF639" s="1">
        <f t="shared" si="167"/>
        <v>0</v>
      </c>
      <c r="BG639" s="1">
        <v>635</v>
      </c>
      <c r="BH639" s="1" t="e">
        <f t="shared" si="168"/>
        <v>#N/A</v>
      </c>
      <c r="BI639" s="1">
        <f t="shared" si="170"/>
        <v>2</v>
      </c>
      <c r="BJ639" s="1" t="e">
        <f t="shared" si="169"/>
        <v>#N/A</v>
      </c>
    </row>
    <row r="640" spans="1:62" x14ac:dyDescent="0.25">
      <c r="A640" s="1">
        <f t="shared" si="156"/>
        <v>1</v>
      </c>
      <c r="B640" s="1">
        <f>IF(YEAR(AD640)=$B$3,YEAR('Apartment Expenses'!AD640)&amp;" - "&amp;'Apartment Expenses'!AC640,0)</f>
        <v>0</v>
      </c>
      <c r="C640" s="1">
        <f t="shared" si="157"/>
        <v>0</v>
      </c>
      <c r="E640" s="1">
        <v>636</v>
      </c>
      <c r="F640" s="1">
        <f t="shared" si="158"/>
        <v>1</v>
      </c>
      <c r="G640" s="1">
        <f t="shared" si="154"/>
        <v>0</v>
      </c>
      <c r="H640" s="1">
        <f t="shared" si="155"/>
        <v>0</v>
      </c>
      <c r="J640" s="1" t="str">
        <f t="shared" si="159"/>
        <v>1900</v>
      </c>
      <c r="M640" s="1">
        <f>HLOOKUP('Expense History'!$AD$3,$P$4:$X$2004,ROW('Apartment Expenses'!L640)-3,0)</f>
        <v>0</v>
      </c>
      <c r="N640" s="1">
        <f>IF('Expense History'!$AD$3=Data!$G$4,'Apartment Expenses'!AE640,HLOOKUP('Expense History'!$AD$3,'Apartment Expenses'!$AE$4:$AL$2004,(ROW('Apartment Expenses'!M640)-3)))</f>
        <v>0</v>
      </c>
      <c r="O640" s="1" t="str">
        <f>IF($O$2="ALL",IF(VLOOKUP(AA640,'Expense History'!$AA$6:$AB$36,2,0)="x","include",0),IF(AND(VLOOKUP(AA640,'Expense History'!$AA$6:$AB$36,2,0)="x",AC640=$O$2),"include",0))</f>
        <v>include</v>
      </c>
      <c r="P640" s="1">
        <f>IF(O640="include",IF(AE640&gt;0,1+MAX(P641:P$2005),0),0)</f>
        <v>0</v>
      </c>
      <c r="Q640" s="1">
        <f>IF(AND(ISBLANK(AA639),AE639=0),0,(IF(MAX(Q641:Q$2005)&gt;0,0,ROW(R640))))</f>
        <v>0</v>
      </c>
      <c r="R640" s="1">
        <f>IF($O640="include",IF(AF640&gt;0,1+MAX(R641:R$2005),0),0)</f>
        <v>0</v>
      </c>
      <c r="S640" s="1">
        <f>IF($O640="include",IF(AG640&gt;0,1+MAX(S641:S$2005),0),0)</f>
        <v>0</v>
      </c>
      <c r="T640" s="1">
        <f>IF($O640="include",IF(AH640&gt;0,1+MAX(T641:T$2005),0),0)</f>
        <v>0</v>
      </c>
      <c r="U640" s="1">
        <f>IF($O640="include",IF(AI640&gt;0,1+MAX(U641:U$2005),0),0)</f>
        <v>0</v>
      </c>
      <c r="V640" s="1">
        <f>IF($O640="include",IF(AJ640&gt;0,1+MAX(V641:V$2005),0),0)</f>
        <v>0</v>
      </c>
      <c r="W640" s="1">
        <f>IF($O640="include",IF(AK640&gt;0,1+MAX(W641:W$2005),0),0)</f>
        <v>0</v>
      </c>
      <c r="X640" s="1">
        <f>IF($O640="include",IF(AL640&gt;0,1+MAX(X641:X$2005),0),0)</f>
        <v>0</v>
      </c>
      <c r="Y640" s="22" t="str">
        <f t="shared" si="160"/>
        <v xml:space="preserve">1 - </v>
      </c>
      <c r="AA640" s="42"/>
      <c r="AB640" s="43"/>
      <c r="AC640" s="43"/>
      <c r="AD640" s="44"/>
      <c r="AE640" s="11">
        <f t="shared" si="161"/>
        <v>0</v>
      </c>
      <c r="AF640" s="41"/>
      <c r="AG640" s="41"/>
      <c r="AH640" s="41"/>
      <c r="AI640" s="41"/>
      <c r="AJ640" s="41"/>
      <c r="AK640" s="41"/>
      <c r="AL640" s="41"/>
      <c r="BA640" s="1">
        <f t="shared" si="162"/>
        <v>0</v>
      </c>
      <c r="BB640" s="1">
        <f t="shared" si="163"/>
        <v>0</v>
      </c>
      <c r="BC640" s="1" t="str">
        <f t="shared" si="164"/>
        <v>No</v>
      </c>
      <c r="BD640" s="1">
        <f t="shared" si="165"/>
        <v>0</v>
      </c>
      <c r="BE640" s="1">
        <f t="shared" si="166"/>
        <v>0</v>
      </c>
      <c r="BF640" s="1">
        <f t="shared" si="167"/>
        <v>0</v>
      </c>
      <c r="BG640" s="1">
        <v>636</v>
      </c>
      <c r="BH640" s="1" t="e">
        <f t="shared" si="168"/>
        <v>#N/A</v>
      </c>
      <c r="BI640" s="1">
        <f t="shared" si="170"/>
        <v>2</v>
      </c>
      <c r="BJ640" s="1" t="e">
        <f t="shared" si="169"/>
        <v>#N/A</v>
      </c>
    </row>
    <row r="641" spans="1:62" x14ac:dyDescent="0.25">
      <c r="A641" s="1">
        <f t="shared" si="156"/>
        <v>1</v>
      </c>
      <c r="B641" s="1">
        <f>IF(YEAR(AD641)=$B$3,YEAR('Apartment Expenses'!AD641)&amp;" - "&amp;'Apartment Expenses'!AC641,0)</f>
        <v>0</v>
      </c>
      <c r="C641" s="1">
        <f t="shared" si="157"/>
        <v>0</v>
      </c>
      <c r="E641" s="1">
        <v>637</v>
      </c>
      <c r="F641" s="1">
        <f t="shared" si="158"/>
        <v>1</v>
      </c>
      <c r="G641" s="1">
        <f t="shared" si="154"/>
        <v>0</v>
      </c>
      <c r="H641" s="1">
        <f t="shared" si="155"/>
        <v>0</v>
      </c>
      <c r="J641" s="1" t="str">
        <f t="shared" si="159"/>
        <v>1900</v>
      </c>
      <c r="M641" s="1">
        <f>HLOOKUP('Expense History'!$AD$3,$P$4:$X$2004,ROW('Apartment Expenses'!L641)-3,0)</f>
        <v>0</v>
      </c>
      <c r="N641" s="1">
        <f>IF('Expense History'!$AD$3=Data!$G$4,'Apartment Expenses'!AE641,HLOOKUP('Expense History'!$AD$3,'Apartment Expenses'!$AE$4:$AL$2004,(ROW('Apartment Expenses'!M641)-3)))</f>
        <v>0</v>
      </c>
      <c r="O641" s="1" t="str">
        <f>IF($O$2="ALL",IF(VLOOKUP(AA641,'Expense History'!$AA$6:$AB$36,2,0)="x","include",0),IF(AND(VLOOKUP(AA641,'Expense History'!$AA$6:$AB$36,2,0)="x",AC641=$O$2),"include",0))</f>
        <v>include</v>
      </c>
      <c r="P641" s="1">
        <f>IF(O641="include",IF(AE641&gt;0,1+MAX(P642:P$2005),0),0)</f>
        <v>0</v>
      </c>
      <c r="Q641" s="1">
        <f>IF(AND(ISBLANK(AA640),AE640=0),0,(IF(MAX(Q642:Q$2005)&gt;0,0,ROW(R641))))</f>
        <v>0</v>
      </c>
      <c r="R641" s="1">
        <f>IF($O641="include",IF(AF641&gt;0,1+MAX(R642:R$2005),0),0)</f>
        <v>0</v>
      </c>
      <c r="S641" s="1">
        <f>IF($O641="include",IF(AG641&gt;0,1+MAX(S642:S$2005),0),0)</f>
        <v>0</v>
      </c>
      <c r="T641" s="1">
        <f>IF($O641="include",IF(AH641&gt;0,1+MAX(T642:T$2005),0),0)</f>
        <v>0</v>
      </c>
      <c r="U641" s="1">
        <f>IF($O641="include",IF(AI641&gt;0,1+MAX(U642:U$2005),0),0)</f>
        <v>0</v>
      </c>
      <c r="V641" s="1">
        <f>IF($O641="include",IF(AJ641&gt;0,1+MAX(V642:V$2005),0),0)</f>
        <v>0</v>
      </c>
      <c r="W641" s="1">
        <f>IF($O641="include",IF(AK641&gt;0,1+MAX(W642:W$2005),0),0)</f>
        <v>0</v>
      </c>
      <c r="X641" s="1">
        <f>IF($O641="include",IF(AL641&gt;0,1+MAX(X642:X$2005),0),0)</f>
        <v>0</v>
      </c>
      <c r="Y641" s="22" t="str">
        <f t="shared" si="160"/>
        <v xml:space="preserve">1 - </v>
      </c>
      <c r="AA641" s="42"/>
      <c r="AB641" s="43"/>
      <c r="AC641" s="43"/>
      <c r="AD641" s="44"/>
      <c r="AE641" s="11">
        <f t="shared" si="161"/>
        <v>0</v>
      </c>
      <c r="AF641" s="41"/>
      <c r="AG641" s="41"/>
      <c r="AH641" s="41"/>
      <c r="AI641" s="41"/>
      <c r="AJ641" s="41"/>
      <c r="AK641" s="41"/>
      <c r="AL641" s="41"/>
      <c r="BA641" s="1">
        <f t="shared" si="162"/>
        <v>0</v>
      </c>
      <c r="BB641" s="1">
        <f t="shared" si="163"/>
        <v>0</v>
      </c>
      <c r="BC641" s="1" t="str">
        <f t="shared" si="164"/>
        <v>No</v>
      </c>
      <c r="BD641" s="1">
        <f t="shared" si="165"/>
        <v>0</v>
      </c>
      <c r="BE641" s="1">
        <f t="shared" si="166"/>
        <v>0</v>
      </c>
      <c r="BF641" s="1">
        <f t="shared" si="167"/>
        <v>0</v>
      </c>
      <c r="BG641" s="1">
        <v>637</v>
      </c>
      <c r="BH641" s="1" t="e">
        <f t="shared" si="168"/>
        <v>#N/A</v>
      </c>
      <c r="BI641" s="1">
        <f t="shared" si="170"/>
        <v>2</v>
      </c>
      <c r="BJ641" s="1" t="e">
        <f t="shared" si="169"/>
        <v>#N/A</v>
      </c>
    </row>
    <row r="642" spans="1:62" x14ac:dyDescent="0.25">
      <c r="A642" s="1">
        <f t="shared" si="156"/>
        <v>1</v>
      </c>
      <c r="B642" s="1">
        <f>IF(YEAR(AD642)=$B$3,YEAR('Apartment Expenses'!AD642)&amp;" - "&amp;'Apartment Expenses'!AC642,0)</f>
        <v>0</v>
      </c>
      <c r="C642" s="1">
        <f t="shared" si="157"/>
        <v>0</v>
      </c>
      <c r="E642" s="1">
        <v>638</v>
      </c>
      <c r="F642" s="1">
        <f t="shared" si="158"/>
        <v>1</v>
      </c>
      <c r="G642" s="1">
        <f t="shared" si="154"/>
        <v>0</v>
      </c>
      <c r="H642" s="1">
        <f t="shared" si="155"/>
        <v>0</v>
      </c>
      <c r="J642" s="1" t="str">
        <f t="shared" si="159"/>
        <v>1900</v>
      </c>
      <c r="M642" s="1">
        <f>HLOOKUP('Expense History'!$AD$3,$P$4:$X$2004,ROW('Apartment Expenses'!L642)-3,0)</f>
        <v>0</v>
      </c>
      <c r="N642" s="1">
        <f>IF('Expense History'!$AD$3=Data!$G$4,'Apartment Expenses'!AE642,HLOOKUP('Expense History'!$AD$3,'Apartment Expenses'!$AE$4:$AL$2004,(ROW('Apartment Expenses'!M642)-3)))</f>
        <v>0</v>
      </c>
      <c r="O642" s="1" t="str">
        <f>IF($O$2="ALL",IF(VLOOKUP(AA642,'Expense History'!$AA$6:$AB$36,2,0)="x","include",0),IF(AND(VLOOKUP(AA642,'Expense History'!$AA$6:$AB$36,2,0)="x",AC642=$O$2),"include",0))</f>
        <v>include</v>
      </c>
      <c r="P642" s="1">
        <f>IF(O642="include",IF(AE642&gt;0,1+MAX(P643:P$2005),0),0)</f>
        <v>0</v>
      </c>
      <c r="Q642" s="1">
        <f>IF(AND(ISBLANK(AA641),AE641=0),0,(IF(MAX(Q643:Q$2005)&gt;0,0,ROW(R642))))</f>
        <v>0</v>
      </c>
      <c r="R642" s="1">
        <f>IF($O642="include",IF(AF642&gt;0,1+MAX(R643:R$2005),0),0)</f>
        <v>0</v>
      </c>
      <c r="S642" s="1">
        <f>IF($O642="include",IF(AG642&gt;0,1+MAX(S643:S$2005),0),0)</f>
        <v>0</v>
      </c>
      <c r="T642" s="1">
        <f>IF($O642="include",IF(AH642&gt;0,1+MAX(T643:T$2005),0),0)</f>
        <v>0</v>
      </c>
      <c r="U642" s="1">
        <f>IF($O642="include",IF(AI642&gt;0,1+MAX(U643:U$2005),0),0)</f>
        <v>0</v>
      </c>
      <c r="V642" s="1">
        <f>IF($O642="include",IF(AJ642&gt;0,1+MAX(V643:V$2005),0),0)</f>
        <v>0</v>
      </c>
      <c r="W642" s="1">
        <f>IF($O642="include",IF(AK642&gt;0,1+MAX(W643:W$2005),0),0)</f>
        <v>0</v>
      </c>
      <c r="X642" s="1">
        <f>IF($O642="include",IF(AL642&gt;0,1+MAX(X643:X$2005),0),0)</f>
        <v>0</v>
      </c>
      <c r="Y642" s="22" t="str">
        <f t="shared" si="160"/>
        <v xml:space="preserve">1 - </v>
      </c>
      <c r="AA642" s="42"/>
      <c r="AB642" s="43"/>
      <c r="AC642" s="43"/>
      <c r="AD642" s="44"/>
      <c r="AE642" s="11">
        <f t="shared" si="161"/>
        <v>0</v>
      </c>
      <c r="AF642" s="41"/>
      <c r="AG642" s="41"/>
      <c r="AH642" s="41"/>
      <c r="AI642" s="41"/>
      <c r="AJ642" s="41"/>
      <c r="AK642" s="41"/>
      <c r="AL642" s="41"/>
      <c r="BA642" s="1">
        <f t="shared" si="162"/>
        <v>0</v>
      </c>
      <c r="BB642" s="1">
        <f t="shared" si="163"/>
        <v>0</v>
      </c>
      <c r="BC642" s="1" t="str">
        <f t="shared" si="164"/>
        <v>No</v>
      </c>
      <c r="BD642" s="1">
        <f t="shared" si="165"/>
        <v>0</v>
      </c>
      <c r="BE642" s="1">
        <f t="shared" si="166"/>
        <v>0</v>
      </c>
      <c r="BF642" s="1">
        <f t="shared" si="167"/>
        <v>0</v>
      </c>
      <c r="BG642" s="1">
        <v>638</v>
      </c>
      <c r="BH642" s="1" t="e">
        <f t="shared" si="168"/>
        <v>#N/A</v>
      </c>
      <c r="BI642" s="1">
        <f t="shared" si="170"/>
        <v>2</v>
      </c>
      <c r="BJ642" s="1" t="e">
        <f t="shared" si="169"/>
        <v>#N/A</v>
      </c>
    </row>
    <row r="643" spans="1:62" x14ac:dyDescent="0.25">
      <c r="A643" s="1">
        <f t="shared" si="156"/>
        <v>1</v>
      </c>
      <c r="B643" s="1">
        <f>IF(YEAR(AD643)=$B$3,YEAR('Apartment Expenses'!AD643)&amp;" - "&amp;'Apartment Expenses'!AC643,0)</f>
        <v>0</v>
      </c>
      <c r="C643" s="1">
        <f t="shared" si="157"/>
        <v>0</v>
      </c>
      <c r="E643" s="1">
        <v>639</v>
      </c>
      <c r="F643" s="1">
        <f t="shared" si="158"/>
        <v>1</v>
      </c>
      <c r="G643" s="1">
        <f t="shared" si="154"/>
        <v>0</v>
      </c>
      <c r="H643" s="1">
        <f t="shared" si="155"/>
        <v>0</v>
      </c>
      <c r="J643" s="1" t="str">
        <f t="shared" si="159"/>
        <v>1900</v>
      </c>
      <c r="M643" s="1">
        <f>HLOOKUP('Expense History'!$AD$3,$P$4:$X$2004,ROW('Apartment Expenses'!L643)-3,0)</f>
        <v>0</v>
      </c>
      <c r="N643" s="1">
        <f>IF('Expense History'!$AD$3=Data!$G$4,'Apartment Expenses'!AE643,HLOOKUP('Expense History'!$AD$3,'Apartment Expenses'!$AE$4:$AL$2004,(ROW('Apartment Expenses'!M643)-3)))</f>
        <v>0</v>
      </c>
      <c r="O643" s="1" t="str">
        <f>IF($O$2="ALL",IF(VLOOKUP(AA643,'Expense History'!$AA$6:$AB$36,2,0)="x","include",0),IF(AND(VLOOKUP(AA643,'Expense History'!$AA$6:$AB$36,2,0)="x",AC643=$O$2),"include",0))</f>
        <v>include</v>
      </c>
      <c r="P643" s="1">
        <f>IF(O643="include",IF(AE643&gt;0,1+MAX(P644:P$2005),0),0)</f>
        <v>0</v>
      </c>
      <c r="Q643" s="1">
        <f>IF(AND(ISBLANK(AA642),AE642=0),0,(IF(MAX(Q644:Q$2005)&gt;0,0,ROW(R643))))</f>
        <v>0</v>
      </c>
      <c r="R643" s="1">
        <f>IF($O643="include",IF(AF643&gt;0,1+MAX(R644:R$2005),0),0)</f>
        <v>0</v>
      </c>
      <c r="S643" s="1">
        <f>IF($O643="include",IF(AG643&gt;0,1+MAX(S644:S$2005),0),0)</f>
        <v>0</v>
      </c>
      <c r="T643" s="1">
        <f>IF($O643="include",IF(AH643&gt;0,1+MAX(T644:T$2005),0),0)</f>
        <v>0</v>
      </c>
      <c r="U643" s="1">
        <f>IF($O643="include",IF(AI643&gt;0,1+MAX(U644:U$2005),0),0)</f>
        <v>0</v>
      </c>
      <c r="V643" s="1">
        <f>IF($O643="include",IF(AJ643&gt;0,1+MAX(V644:V$2005),0),0)</f>
        <v>0</v>
      </c>
      <c r="W643" s="1">
        <f>IF($O643="include",IF(AK643&gt;0,1+MAX(W644:W$2005),0),0)</f>
        <v>0</v>
      </c>
      <c r="X643" s="1">
        <f>IF($O643="include",IF(AL643&gt;0,1+MAX(X644:X$2005),0),0)</f>
        <v>0</v>
      </c>
      <c r="Y643" s="22" t="str">
        <f t="shared" si="160"/>
        <v xml:space="preserve">1 - </v>
      </c>
      <c r="AA643" s="42"/>
      <c r="AB643" s="43"/>
      <c r="AC643" s="43"/>
      <c r="AD643" s="44"/>
      <c r="AE643" s="11">
        <f t="shared" si="161"/>
        <v>0</v>
      </c>
      <c r="AF643" s="41"/>
      <c r="AG643" s="41"/>
      <c r="AH643" s="41"/>
      <c r="AI643" s="41"/>
      <c r="AJ643" s="41"/>
      <c r="AK643" s="41"/>
      <c r="AL643" s="41"/>
      <c r="BA643" s="1">
        <f t="shared" si="162"/>
        <v>0</v>
      </c>
      <c r="BB643" s="1">
        <f t="shared" si="163"/>
        <v>0</v>
      </c>
      <c r="BC643" s="1" t="str">
        <f t="shared" si="164"/>
        <v>No</v>
      </c>
      <c r="BD643" s="1">
        <f t="shared" si="165"/>
        <v>0</v>
      </c>
      <c r="BE643" s="1">
        <f t="shared" si="166"/>
        <v>0</v>
      </c>
      <c r="BF643" s="1">
        <f t="shared" si="167"/>
        <v>0</v>
      </c>
      <c r="BG643" s="1">
        <v>639</v>
      </c>
      <c r="BH643" s="1" t="e">
        <f t="shared" si="168"/>
        <v>#N/A</v>
      </c>
      <c r="BI643" s="1">
        <f t="shared" si="170"/>
        <v>2</v>
      </c>
      <c r="BJ643" s="1" t="e">
        <f t="shared" si="169"/>
        <v>#N/A</v>
      </c>
    </row>
    <row r="644" spans="1:62" x14ac:dyDescent="0.25">
      <c r="A644" s="1">
        <f t="shared" si="156"/>
        <v>1</v>
      </c>
      <c r="B644" s="1">
        <f>IF(YEAR(AD644)=$B$3,YEAR('Apartment Expenses'!AD644)&amp;" - "&amp;'Apartment Expenses'!AC644,0)</f>
        <v>0</v>
      </c>
      <c r="C644" s="1">
        <f t="shared" si="157"/>
        <v>0</v>
      </c>
      <c r="E644" s="1">
        <v>640</v>
      </c>
      <c r="F644" s="1">
        <f t="shared" si="158"/>
        <v>1</v>
      </c>
      <c r="G644" s="1">
        <f t="shared" si="154"/>
        <v>0</v>
      </c>
      <c r="H644" s="1">
        <f t="shared" si="155"/>
        <v>0</v>
      </c>
      <c r="J644" s="1" t="str">
        <f t="shared" si="159"/>
        <v>1900</v>
      </c>
      <c r="M644" s="1">
        <f>HLOOKUP('Expense History'!$AD$3,$P$4:$X$2004,ROW('Apartment Expenses'!L644)-3,0)</f>
        <v>0</v>
      </c>
      <c r="N644" s="1">
        <f>IF('Expense History'!$AD$3=Data!$G$4,'Apartment Expenses'!AE644,HLOOKUP('Expense History'!$AD$3,'Apartment Expenses'!$AE$4:$AL$2004,(ROW('Apartment Expenses'!M644)-3)))</f>
        <v>0</v>
      </c>
      <c r="O644" s="1" t="str">
        <f>IF($O$2="ALL",IF(VLOOKUP(AA644,'Expense History'!$AA$6:$AB$36,2,0)="x","include",0),IF(AND(VLOOKUP(AA644,'Expense History'!$AA$6:$AB$36,2,0)="x",AC644=$O$2),"include",0))</f>
        <v>include</v>
      </c>
      <c r="P644" s="1">
        <f>IF(O644="include",IF(AE644&gt;0,1+MAX(P645:P$2005),0),0)</f>
        <v>0</v>
      </c>
      <c r="Q644" s="1">
        <f>IF(AND(ISBLANK(AA643),AE643=0),0,(IF(MAX(Q645:Q$2005)&gt;0,0,ROW(R644))))</f>
        <v>0</v>
      </c>
      <c r="R644" s="1">
        <f>IF($O644="include",IF(AF644&gt;0,1+MAX(R645:R$2005),0),0)</f>
        <v>0</v>
      </c>
      <c r="S644" s="1">
        <f>IF($O644="include",IF(AG644&gt;0,1+MAX(S645:S$2005),0),0)</f>
        <v>0</v>
      </c>
      <c r="T644" s="1">
        <f>IF($O644="include",IF(AH644&gt;0,1+MAX(T645:T$2005),0),0)</f>
        <v>0</v>
      </c>
      <c r="U644" s="1">
        <f>IF($O644="include",IF(AI644&gt;0,1+MAX(U645:U$2005),0),0)</f>
        <v>0</v>
      </c>
      <c r="V644" s="1">
        <f>IF($O644="include",IF(AJ644&gt;0,1+MAX(V645:V$2005),0),0)</f>
        <v>0</v>
      </c>
      <c r="W644" s="1">
        <f>IF($O644="include",IF(AK644&gt;0,1+MAX(W645:W$2005),0),0)</f>
        <v>0</v>
      </c>
      <c r="X644" s="1">
        <f>IF($O644="include",IF(AL644&gt;0,1+MAX(X645:X$2005),0),0)</f>
        <v>0</v>
      </c>
      <c r="Y644" s="22" t="str">
        <f t="shared" si="160"/>
        <v xml:space="preserve">1 - </v>
      </c>
      <c r="AA644" s="42"/>
      <c r="AB644" s="43"/>
      <c r="AC644" s="43"/>
      <c r="AD644" s="44"/>
      <c r="AE644" s="11">
        <f t="shared" si="161"/>
        <v>0</v>
      </c>
      <c r="AF644" s="41"/>
      <c r="AG644" s="41"/>
      <c r="AH644" s="41"/>
      <c r="AI644" s="41"/>
      <c r="AJ644" s="41"/>
      <c r="AK644" s="41"/>
      <c r="AL644" s="41"/>
      <c r="BA644" s="1">
        <f t="shared" si="162"/>
        <v>0</v>
      </c>
      <c r="BB644" s="1">
        <f t="shared" si="163"/>
        <v>0</v>
      </c>
      <c r="BC644" s="1" t="str">
        <f t="shared" si="164"/>
        <v>No</v>
      </c>
      <c r="BD644" s="1">
        <f t="shared" si="165"/>
        <v>0</v>
      </c>
      <c r="BE644" s="1">
        <f t="shared" si="166"/>
        <v>0</v>
      </c>
      <c r="BF644" s="1">
        <f t="shared" si="167"/>
        <v>0</v>
      </c>
      <c r="BG644" s="1">
        <v>640</v>
      </c>
      <c r="BH644" s="1" t="e">
        <f t="shared" si="168"/>
        <v>#N/A</v>
      </c>
      <c r="BI644" s="1">
        <f t="shared" si="170"/>
        <v>2</v>
      </c>
      <c r="BJ644" s="1" t="e">
        <f t="shared" si="169"/>
        <v>#N/A</v>
      </c>
    </row>
    <row r="645" spans="1:62" x14ac:dyDescent="0.25">
      <c r="A645" s="1">
        <f t="shared" si="156"/>
        <v>1</v>
      </c>
      <c r="B645" s="1">
        <f>IF(YEAR(AD645)=$B$3,YEAR('Apartment Expenses'!AD645)&amp;" - "&amp;'Apartment Expenses'!AC645,0)</f>
        <v>0</v>
      </c>
      <c r="C645" s="1">
        <f t="shared" si="157"/>
        <v>0</v>
      </c>
      <c r="E645" s="1">
        <v>641</v>
      </c>
      <c r="F645" s="1">
        <f t="shared" si="158"/>
        <v>1</v>
      </c>
      <c r="G645" s="1">
        <f t="shared" ref="G645:G708" si="171">IF(ISERROR(VLOOKUP(E645,A:B,2,0)),0,VLOOKUP(E645,A:B,2,0))</f>
        <v>0</v>
      </c>
      <c r="H645" s="1">
        <f t="shared" ref="H645:H708" si="172">VLOOKUP(G645,B:C,2,0)</f>
        <v>0</v>
      </c>
      <c r="J645" s="1" t="str">
        <f t="shared" si="159"/>
        <v>1900</v>
      </c>
      <c r="M645" s="1">
        <f>HLOOKUP('Expense History'!$AD$3,$P$4:$X$2004,ROW('Apartment Expenses'!L645)-3,0)</f>
        <v>0</v>
      </c>
      <c r="N645" s="1">
        <f>IF('Expense History'!$AD$3=Data!$G$4,'Apartment Expenses'!AE645,HLOOKUP('Expense History'!$AD$3,'Apartment Expenses'!$AE$4:$AL$2004,(ROW('Apartment Expenses'!M645)-3)))</f>
        <v>0</v>
      </c>
      <c r="O645" s="1" t="str">
        <f>IF($O$2="ALL",IF(VLOOKUP(AA645,'Expense History'!$AA$6:$AB$36,2,0)="x","include",0),IF(AND(VLOOKUP(AA645,'Expense History'!$AA$6:$AB$36,2,0)="x",AC645=$O$2),"include",0))</f>
        <v>include</v>
      </c>
      <c r="P645" s="1">
        <f>IF(O645="include",IF(AE645&gt;0,1+MAX(P646:P$2005),0),0)</f>
        <v>0</v>
      </c>
      <c r="Q645" s="1">
        <f>IF(AND(ISBLANK(AA644),AE644=0),0,(IF(MAX(Q646:Q$2005)&gt;0,0,ROW(R645))))</f>
        <v>0</v>
      </c>
      <c r="R645" s="1">
        <f>IF($O645="include",IF(AF645&gt;0,1+MAX(R646:R$2005),0),0)</f>
        <v>0</v>
      </c>
      <c r="S645" s="1">
        <f>IF($O645="include",IF(AG645&gt;0,1+MAX(S646:S$2005),0),0)</f>
        <v>0</v>
      </c>
      <c r="T645" s="1">
        <f>IF($O645="include",IF(AH645&gt;0,1+MAX(T646:T$2005),0),0)</f>
        <v>0</v>
      </c>
      <c r="U645" s="1">
        <f>IF($O645="include",IF(AI645&gt;0,1+MAX(U646:U$2005),0),0)</f>
        <v>0</v>
      </c>
      <c r="V645" s="1">
        <f>IF($O645="include",IF(AJ645&gt;0,1+MAX(V646:V$2005),0),0)</f>
        <v>0</v>
      </c>
      <c r="W645" s="1">
        <f>IF($O645="include",IF(AK645&gt;0,1+MAX(W646:W$2005),0),0)</f>
        <v>0</v>
      </c>
      <c r="X645" s="1">
        <f>IF($O645="include",IF(AL645&gt;0,1+MAX(X646:X$2005),0),0)</f>
        <v>0</v>
      </c>
      <c r="Y645" s="22" t="str">
        <f t="shared" si="160"/>
        <v xml:space="preserve">1 - </v>
      </c>
      <c r="AA645" s="42"/>
      <c r="AB645" s="43"/>
      <c r="AC645" s="43"/>
      <c r="AD645" s="44"/>
      <c r="AE645" s="11">
        <f t="shared" si="161"/>
        <v>0</v>
      </c>
      <c r="AF645" s="41"/>
      <c r="AG645" s="41"/>
      <c r="AH645" s="41"/>
      <c r="AI645" s="41"/>
      <c r="AJ645" s="41"/>
      <c r="AK645" s="41"/>
      <c r="AL645" s="41"/>
      <c r="BA645" s="1">
        <f t="shared" si="162"/>
        <v>0</v>
      </c>
      <c r="BB645" s="1">
        <f t="shared" si="163"/>
        <v>0</v>
      </c>
      <c r="BC645" s="1" t="str">
        <f t="shared" si="164"/>
        <v>No</v>
      </c>
      <c r="BD645" s="1">
        <f t="shared" si="165"/>
        <v>0</v>
      </c>
      <c r="BE645" s="1">
        <f t="shared" si="166"/>
        <v>0</v>
      </c>
      <c r="BF645" s="1">
        <f t="shared" si="167"/>
        <v>0</v>
      </c>
      <c r="BG645" s="1">
        <v>641</v>
      </c>
      <c r="BH645" s="1" t="e">
        <f t="shared" si="168"/>
        <v>#N/A</v>
      </c>
      <c r="BI645" s="1">
        <f t="shared" si="170"/>
        <v>2</v>
      </c>
      <c r="BJ645" s="1" t="e">
        <f t="shared" si="169"/>
        <v>#N/A</v>
      </c>
    </row>
    <row r="646" spans="1:62" x14ac:dyDescent="0.25">
      <c r="A646" s="1">
        <f t="shared" ref="A646:A709" si="173">RANK(C646,$C$5:$C$2004,0)</f>
        <v>1</v>
      </c>
      <c r="B646" s="1">
        <f>IF(YEAR(AD646)=$B$3,YEAR('Apartment Expenses'!AD646)&amp;" - "&amp;'Apartment Expenses'!AC646,0)</f>
        <v>0</v>
      </c>
      <c r="C646" s="1">
        <f t="shared" ref="C646:C709" si="174">IF(YEAR(AD646)=$B$3,SUMIF($B$5:$B$2004,B646,$AE$5:$AE$2004),0)</f>
        <v>0</v>
      </c>
      <c r="E646" s="1">
        <v>642</v>
      </c>
      <c r="F646" s="1">
        <f t="shared" ref="F646:F709" si="175">IF(G646=0,F645,F645+1)</f>
        <v>1</v>
      </c>
      <c r="G646" s="1">
        <f t="shared" si="171"/>
        <v>0</v>
      </c>
      <c r="H646" s="1">
        <f t="shared" si="172"/>
        <v>0</v>
      </c>
      <c r="J646" s="1" t="str">
        <f t="shared" ref="J646:J709" si="176">YEAR(AD646)&amp;AC646</f>
        <v>1900</v>
      </c>
      <c r="M646" s="1">
        <f>HLOOKUP('Expense History'!$AD$3,$P$4:$X$2004,ROW('Apartment Expenses'!L646)-3,0)</f>
        <v>0</v>
      </c>
      <c r="N646" s="1">
        <f>IF('Expense History'!$AD$3=Data!$G$4,'Apartment Expenses'!AE646,HLOOKUP('Expense History'!$AD$3,'Apartment Expenses'!$AE$4:$AL$2004,(ROW('Apartment Expenses'!M646)-3)))</f>
        <v>0</v>
      </c>
      <c r="O646" s="1" t="str">
        <f>IF($O$2="ALL",IF(VLOOKUP(AA646,'Expense History'!$AA$6:$AB$36,2,0)="x","include",0),IF(AND(VLOOKUP(AA646,'Expense History'!$AA$6:$AB$36,2,0)="x",AC646=$O$2),"include",0))</f>
        <v>include</v>
      </c>
      <c r="P646" s="1">
        <f>IF(O646="include",IF(AE646&gt;0,1+MAX(P647:P$2005),0),0)</f>
        <v>0</v>
      </c>
      <c r="Q646" s="1">
        <f>IF(AND(ISBLANK(AA645),AE645=0),0,(IF(MAX(Q647:Q$2005)&gt;0,0,ROW(R646))))</f>
        <v>0</v>
      </c>
      <c r="R646" s="1">
        <f>IF($O646="include",IF(AF646&gt;0,1+MAX(R647:R$2005),0),0)</f>
        <v>0</v>
      </c>
      <c r="S646" s="1">
        <f>IF($O646="include",IF(AG646&gt;0,1+MAX(S647:S$2005),0),0)</f>
        <v>0</v>
      </c>
      <c r="T646" s="1">
        <f>IF($O646="include",IF(AH646&gt;0,1+MAX(T647:T$2005),0),0)</f>
        <v>0</v>
      </c>
      <c r="U646" s="1">
        <f>IF($O646="include",IF(AI646&gt;0,1+MAX(U647:U$2005),0),0)</f>
        <v>0</v>
      </c>
      <c r="V646" s="1">
        <f>IF($O646="include",IF(AJ646&gt;0,1+MAX(V647:V$2005),0),0)</f>
        <v>0</v>
      </c>
      <c r="W646" s="1">
        <f>IF($O646="include",IF(AK646&gt;0,1+MAX(W647:W$2005),0),0)</f>
        <v>0</v>
      </c>
      <c r="X646" s="1">
        <f>IF($O646="include",IF(AL646&gt;0,1+MAX(X647:X$2005),0),0)</f>
        <v>0</v>
      </c>
      <c r="Y646" s="22" t="str">
        <f t="shared" ref="Y646:Y709" si="177">DATEVALUE(MONTH(AD646)&amp;"/1/"&amp;YEAR(AD646))&amp;" - "&amp;AA646</f>
        <v xml:space="preserve">1 - </v>
      </c>
      <c r="AA646" s="42"/>
      <c r="AB646" s="43"/>
      <c r="AC646" s="43"/>
      <c r="AD646" s="44"/>
      <c r="AE646" s="11">
        <f t="shared" ref="AE646:AE709" si="178">SUM(AF646:AL646)</f>
        <v>0</v>
      </c>
      <c r="AF646" s="41"/>
      <c r="AG646" s="41"/>
      <c r="AH646" s="41"/>
      <c r="AI646" s="41"/>
      <c r="AJ646" s="41"/>
      <c r="AK646" s="41"/>
      <c r="AL646" s="41"/>
      <c r="BA646" s="1">
        <f t="shared" ref="BA646:BA709" si="179">AC646</f>
        <v>0</v>
      </c>
      <c r="BB646" s="1">
        <f t="shared" ref="BB646:BB709" si="180">SUMIF(AC:AC,BA646,AE:AE)</f>
        <v>0</v>
      </c>
      <c r="BC646" s="1" t="str">
        <f t="shared" ref="BC646:BC709" si="181">IF(ISERROR(VLOOKUP($B$3&amp;" - "&amp;BA646,B:B,1,0)),"No","Yes")</f>
        <v>No</v>
      </c>
      <c r="BD646" s="1">
        <f t="shared" ref="BD646:BD709" si="182">IF(BC646="Yes",0,SUMIF(BA:BA,BA646,BB:BB))</f>
        <v>0</v>
      </c>
      <c r="BE646" s="1">
        <f t="shared" ref="BE646:BE709" si="183">IF(BD646=0,0,RANK(BD646,BD:BD))</f>
        <v>0</v>
      </c>
      <c r="BF646" s="1">
        <f t="shared" ref="BF646:BF709" si="184">BA646</f>
        <v>0</v>
      </c>
      <c r="BG646" s="1">
        <v>642</v>
      </c>
      <c r="BH646" s="1" t="e">
        <f t="shared" ref="BH646:BH709" si="185">VLOOKUP(BG646,BE:BF,2,0)</f>
        <v>#N/A</v>
      </c>
      <c r="BI646" s="1">
        <f t="shared" si="170"/>
        <v>2</v>
      </c>
      <c r="BJ646" s="1" t="e">
        <f t="shared" ref="BJ646:BJ709" si="186">BH646</f>
        <v>#N/A</v>
      </c>
    </row>
    <row r="647" spans="1:62" x14ac:dyDescent="0.25">
      <c r="A647" s="1">
        <f t="shared" si="173"/>
        <v>1</v>
      </c>
      <c r="B647" s="1">
        <f>IF(YEAR(AD647)=$B$3,YEAR('Apartment Expenses'!AD647)&amp;" - "&amp;'Apartment Expenses'!AC647,0)</f>
        <v>0</v>
      </c>
      <c r="C647" s="1">
        <f t="shared" si="174"/>
        <v>0</v>
      </c>
      <c r="E647" s="1">
        <v>643</v>
      </c>
      <c r="F647" s="1">
        <f t="shared" si="175"/>
        <v>1</v>
      </c>
      <c r="G647" s="1">
        <f t="shared" si="171"/>
        <v>0</v>
      </c>
      <c r="H647" s="1">
        <f t="shared" si="172"/>
        <v>0</v>
      </c>
      <c r="J647" s="1" t="str">
        <f t="shared" si="176"/>
        <v>1900</v>
      </c>
      <c r="M647" s="1">
        <f>HLOOKUP('Expense History'!$AD$3,$P$4:$X$2004,ROW('Apartment Expenses'!L647)-3,0)</f>
        <v>0</v>
      </c>
      <c r="N647" s="1">
        <f>IF('Expense History'!$AD$3=Data!$G$4,'Apartment Expenses'!AE647,HLOOKUP('Expense History'!$AD$3,'Apartment Expenses'!$AE$4:$AL$2004,(ROW('Apartment Expenses'!M647)-3)))</f>
        <v>0</v>
      </c>
      <c r="O647" s="1" t="str">
        <f>IF($O$2="ALL",IF(VLOOKUP(AA647,'Expense History'!$AA$6:$AB$36,2,0)="x","include",0),IF(AND(VLOOKUP(AA647,'Expense History'!$AA$6:$AB$36,2,0)="x",AC647=$O$2),"include",0))</f>
        <v>include</v>
      </c>
      <c r="P647" s="1">
        <f>IF(O647="include",IF(AE647&gt;0,1+MAX(P648:P$2005),0),0)</f>
        <v>0</v>
      </c>
      <c r="Q647" s="1">
        <f>IF(AND(ISBLANK(AA646),AE646=0),0,(IF(MAX(Q648:Q$2005)&gt;0,0,ROW(R647))))</f>
        <v>0</v>
      </c>
      <c r="R647" s="1">
        <f>IF($O647="include",IF(AF647&gt;0,1+MAX(R648:R$2005),0),0)</f>
        <v>0</v>
      </c>
      <c r="S647" s="1">
        <f>IF($O647="include",IF(AG647&gt;0,1+MAX(S648:S$2005),0),0)</f>
        <v>0</v>
      </c>
      <c r="T647" s="1">
        <f>IF($O647="include",IF(AH647&gt;0,1+MAX(T648:T$2005),0),0)</f>
        <v>0</v>
      </c>
      <c r="U647" s="1">
        <f>IF($O647="include",IF(AI647&gt;0,1+MAX(U648:U$2005),0),0)</f>
        <v>0</v>
      </c>
      <c r="V647" s="1">
        <f>IF($O647="include",IF(AJ647&gt;0,1+MAX(V648:V$2005),0),0)</f>
        <v>0</v>
      </c>
      <c r="W647" s="1">
        <f>IF($O647="include",IF(AK647&gt;0,1+MAX(W648:W$2005),0),0)</f>
        <v>0</v>
      </c>
      <c r="X647" s="1">
        <f>IF($O647="include",IF(AL647&gt;0,1+MAX(X648:X$2005),0),0)</f>
        <v>0</v>
      </c>
      <c r="Y647" s="22" t="str">
        <f t="shared" si="177"/>
        <v xml:space="preserve">1 - </v>
      </c>
      <c r="AA647" s="42"/>
      <c r="AB647" s="43"/>
      <c r="AC647" s="43"/>
      <c r="AD647" s="44"/>
      <c r="AE647" s="11">
        <f t="shared" si="178"/>
        <v>0</v>
      </c>
      <c r="AF647" s="41"/>
      <c r="AG647" s="41"/>
      <c r="AH647" s="41"/>
      <c r="AI647" s="41"/>
      <c r="AJ647" s="41"/>
      <c r="AK647" s="41"/>
      <c r="AL647" s="41"/>
      <c r="BA647" s="1">
        <f t="shared" si="179"/>
        <v>0</v>
      </c>
      <c r="BB647" s="1">
        <f t="shared" si="180"/>
        <v>0</v>
      </c>
      <c r="BC647" s="1" t="str">
        <f t="shared" si="181"/>
        <v>No</v>
      </c>
      <c r="BD647" s="1">
        <f t="shared" si="182"/>
        <v>0</v>
      </c>
      <c r="BE647" s="1">
        <f t="shared" si="183"/>
        <v>0</v>
      </c>
      <c r="BF647" s="1">
        <f t="shared" si="184"/>
        <v>0</v>
      </c>
      <c r="BG647" s="1">
        <v>643</v>
      </c>
      <c r="BH647" s="1" t="e">
        <f t="shared" si="185"/>
        <v>#N/A</v>
      </c>
      <c r="BI647" s="1">
        <f t="shared" ref="BI647:BI710" si="187">IF(ISERROR(BH647),BI646,BI646+1)</f>
        <v>2</v>
      </c>
      <c r="BJ647" s="1" t="e">
        <f t="shared" si="186"/>
        <v>#N/A</v>
      </c>
    </row>
    <row r="648" spans="1:62" x14ac:dyDescent="0.25">
      <c r="A648" s="1">
        <f t="shared" si="173"/>
        <v>1</v>
      </c>
      <c r="B648" s="1">
        <f>IF(YEAR(AD648)=$B$3,YEAR('Apartment Expenses'!AD648)&amp;" - "&amp;'Apartment Expenses'!AC648,0)</f>
        <v>0</v>
      </c>
      <c r="C648" s="1">
        <f t="shared" si="174"/>
        <v>0</v>
      </c>
      <c r="E648" s="1">
        <v>644</v>
      </c>
      <c r="F648" s="1">
        <f t="shared" si="175"/>
        <v>1</v>
      </c>
      <c r="G648" s="1">
        <f t="shared" si="171"/>
        <v>0</v>
      </c>
      <c r="H648" s="1">
        <f t="shared" si="172"/>
        <v>0</v>
      </c>
      <c r="J648" s="1" t="str">
        <f t="shared" si="176"/>
        <v>1900</v>
      </c>
      <c r="M648" s="1">
        <f>HLOOKUP('Expense History'!$AD$3,$P$4:$X$2004,ROW('Apartment Expenses'!L648)-3,0)</f>
        <v>0</v>
      </c>
      <c r="N648" s="1">
        <f>IF('Expense History'!$AD$3=Data!$G$4,'Apartment Expenses'!AE648,HLOOKUP('Expense History'!$AD$3,'Apartment Expenses'!$AE$4:$AL$2004,(ROW('Apartment Expenses'!M648)-3)))</f>
        <v>0</v>
      </c>
      <c r="O648" s="1" t="str">
        <f>IF($O$2="ALL",IF(VLOOKUP(AA648,'Expense History'!$AA$6:$AB$36,2,0)="x","include",0),IF(AND(VLOOKUP(AA648,'Expense History'!$AA$6:$AB$36,2,0)="x",AC648=$O$2),"include",0))</f>
        <v>include</v>
      </c>
      <c r="P648" s="1">
        <f>IF(O648="include",IF(AE648&gt;0,1+MAX(P649:P$2005),0),0)</f>
        <v>0</v>
      </c>
      <c r="Q648" s="1">
        <f>IF(AND(ISBLANK(AA647),AE647=0),0,(IF(MAX(Q649:Q$2005)&gt;0,0,ROW(R648))))</f>
        <v>0</v>
      </c>
      <c r="R648" s="1">
        <f>IF($O648="include",IF(AF648&gt;0,1+MAX(R649:R$2005),0),0)</f>
        <v>0</v>
      </c>
      <c r="S648" s="1">
        <f>IF($O648="include",IF(AG648&gt;0,1+MAX(S649:S$2005),0),0)</f>
        <v>0</v>
      </c>
      <c r="T648" s="1">
        <f>IF($O648="include",IF(AH648&gt;0,1+MAX(T649:T$2005),0),0)</f>
        <v>0</v>
      </c>
      <c r="U648" s="1">
        <f>IF($O648="include",IF(AI648&gt;0,1+MAX(U649:U$2005),0),0)</f>
        <v>0</v>
      </c>
      <c r="V648" s="1">
        <f>IF($O648="include",IF(AJ648&gt;0,1+MAX(V649:V$2005),0),0)</f>
        <v>0</v>
      </c>
      <c r="W648" s="1">
        <f>IF($O648="include",IF(AK648&gt;0,1+MAX(W649:W$2005),0),0)</f>
        <v>0</v>
      </c>
      <c r="X648" s="1">
        <f>IF($O648="include",IF(AL648&gt;0,1+MAX(X649:X$2005),0),0)</f>
        <v>0</v>
      </c>
      <c r="Y648" s="22" t="str">
        <f t="shared" si="177"/>
        <v xml:space="preserve">1 - </v>
      </c>
      <c r="AA648" s="42"/>
      <c r="AB648" s="43"/>
      <c r="AC648" s="43"/>
      <c r="AD648" s="44"/>
      <c r="AE648" s="11">
        <f t="shared" si="178"/>
        <v>0</v>
      </c>
      <c r="AF648" s="41"/>
      <c r="AG648" s="41"/>
      <c r="AH648" s="41"/>
      <c r="AI648" s="41"/>
      <c r="AJ648" s="41"/>
      <c r="AK648" s="41"/>
      <c r="AL648" s="41"/>
      <c r="BA648" s="1">
        <f t="shared" si="179"/>
        <v>0</v>
      </c>
      <c r="BB648" s="1">
        <f t="shared" si="180"/>
        <v>0</v>
      </c>
      <c r="BC648" s="1" t="str">
        <f t="shared" si="181"/>
        <v>No</v>
      </c>
      <c r="BD648" s="1">
        <f t="shared" si="182"/>
        <v>0</v>
      </c>
      <c r="BE648" s="1">
        <f t="shared" si="183"/>
        <v>0</v>
      </c>
      <c r="BF648" s="1">
        <f t="shared" si="184"/>
        <v>0</v>
      </c>
      <c r="BG648" s="1">
        <v>644</v>
      </c>
      <c r="BH648" s="1" t="e">
        <f t="shared" si="185"/>
        <v>#N/A</v>
      </c>
      <c r="BI648" s="1">
        <f t="shared" si="187"/>
        <v>2</v>
      </c>
      <c r="BJ648" s="1" t="e">
        <f t="shared" si="186"/>
        <v>#N/A</v>
      </c>
    </row>
    <row r="649" spans="1:62" x14ac:dyDescent="0.25">
      <c r="A649" s="1">
        <f t="shared" si="173"/>
        <v>1</v>
      </c>
      <c r="B649" s="1">
        <f>IF(YEAR(AD649)=$B$3,YEAR('Apartment Expenses'!AD649)&amp;" - "&amp;'Apartment Expenses'!AC649,0)</f>
        <v>0</v>
      </c>
      <c r="C649" s="1">
        <f t="shared" si="174"/>
        <v>0</v>
      </c>
      <c r="E649" s="1">
        <v>645</v>
      </c>
      <c r="F649" s="1">
        <f t="shared" si="175"/>
        <v>1</v>
      </c>
      <c r="G649" s="1">
        <f t="shared" si="171"/>
        <v>0</v>
      </c>
      <c r="H649" s="1">
        <f t="shared" si="172"/>
        <v>0</v>
      </c>
      <c r="J649" s="1" t="str">
        <f t="shared" si="176"/>
        <v>1900</v>
      </c>
      <c r="M649" s="1">
        <f>HLOOKUP('Expense History'!$AD$3,$P$4:$X$2004,ROW('Apartment Expenses'!L649)-3,0)</f>
        <v>0</v>
      </c>
      <c r="N649" s="1">
        <f>IF('Expense History'!$AD$3=Data!$G$4,'Apartment Expenses'!AE649,HLOOKUP('Expense History'!$AD$3,'Apartment Expenses'!$AE$4:$AL$2004,(ROW('Apartment Expenses'!M649)-3)))</f>
        <v>0</v>
      </c>
      <c r="O649" s="1" t="str">
        <f>IF($O$2="ALL",IF(VLOOKUP(AA649,'Expense History'!$AA$6:$AB$36,2,0)="x","include",0),IF(AND(VLOOKUP(AA649,'Expense History'!$AA$6:$AB$36,2,0)="x",AC649=$O$2),"include",0))</f>
        <v>include</v>
      </c>
      <c r="P649" s="1">
        <f>IF(O649="include",IF(AE649&gt;0,1+MAX(P650:P$2005),0),0)</f>
        <v>0</v>
      </c>
      <c r="Q649" s="1">
        <f>IF(AND(ISBLANK(AA648),AE648=0),0,(IF(MAX(Q650:Q$2005)&gt;0,0,ROW(R649))))</f>
        <v>0</v>
      </c>
      <c r="R649" s="1">
        <f>IF($O649="include",IF(AF649&gt;0,1+MAX(R650:R$2005),0),0)</f>
        <v>0</v>
      </c>
      <c r="S649" s="1">
        <f>IF($O649="include",IF(AG649&gt;0,1+MAX(S650:S$2005),0),0)</f>
        <v>0</v>
      </c>
      <c r="T649" s="1">
        <f>IF($O649="include",IF(AH649&gt;0,1+MAX(T650:T$2005),0),0)</f>
        <v>0</v>
      </c>
      <c r="U649" s="1">
        <f>IF($O649="include",IF(AI649&gt;0,1+MAX(U650:U$2005),0),0)</f>
        <v>0</v>
      </c>
      <c r="V649" s="1">
        <f>IF($O649="include",IF(AJ649&gt;0,1+MAX(V650:V$2005),0),0)</f>
        <v>0</v>
      </c>
      <c r="W649" s="1">
        <f>IF($O649="include",IF(AK649&gt;0,1+MAX(W650:W$2005),0),0)</f>
        <v>0</v>
      </c>
      <c r="X649" s="1">
        <f>IF($O649="include",IF(AL649&gt;0,1+MAX(X650:X$2005),0),0)</f>
        <v>0</v>
      </c>
      <c r="Y649" s="22" t="str">
        <f t="shared" si="177"/>
        <v xml:space="preserve">1 - </v>
      </c>
      <c r="AA649" s="42"/>
      <c r="AB649" s="43"/>
      <c r="AC649" s="43"/>
      <c r="AD649" s="44"/>
      <c r="AE649" s="11">
        <f t="shared" si="178"/>
        <v>0</v>
      </c>
      <c r="AF649" s="41"/>
      <c r="AG649" s="41"/>
      <c r="AH649" s="41"/>
      <c r="AI649" s="41"/>
      <c r="AJ649" s="41"/>
      <c r="AK649" s="41"/>
      <c r="AL649" s="41"/>
      <c r="BA649" s="1">
        <f t="shared" si="179"/>
        <v>0</v>
      </c>
      <c r="BB649" s="1">
        <f t="shared" si="180"/>
        <v>0</v>
      </c>
      <c r="BC649" s="1" t="str">
        <f t="shared" si="181"/>
        <v>No</v>
      </c>
      <c r="BD649" s="1">
        <f t="shared" si="182"/>
        <v>0</v>
      </c>
      <c r="BE649" s="1">
        <f t="shared" si="183"/>
        <v>0</v>
      </c>
      <c r="BF649" s="1">
        <f t="shared" si="184"/>
        <v>0</v>
      </c>
      <c r="BG649" s="1">
        <v>645</v>
      </c>
      <c r="BH649" s="1" t="e">
        <f t="shared" si="185"/>
        <v>#N/A</v>
      </c>
      <c r="BI649" s="1">
        <f t="shared" si="187"/>
        <v>2</v>
      </c>
      <c r="BJ649" s="1" t="e">
        <f t="shared" si="186"/>
        <v>#N/A</v>
      </c>
    </row>
    <row r="650" spans="1:62" x14ac:dyDescent="0.25">
      <c r="A650" s="1">
        <f t="shared" si="173"/>
        <v>1</v>
      </c>
      <c r="B650" s="1">
        <f>IF(YEAR(AD650)=$B$3,YEAR('Apartment Expenses'!AD650)&amp;" - "&amp;'Apartment Expenses'!AC650,0)</f>
        <v>0</v>
      </c>
      <c r="C650" s="1">
        <f t="shared" si="174"/>
        <v>0</v>
      </c>
      <c r="E650" s="1">
        <v>646</v>
      </c>
      <c r="F650" s="1">
        <f t="shared" si="175"/>
        <v>1</v>
      </c>
      <c r="G650" s="1">
        <f t="shared" si="171"/>
        <v>0</v>
      </c>
      <c r="H650" s="1">
        <f t="shared" si="172"/>
        <v>0</v>
      </c>
      <c r="J650" s="1" t="str">
        <f t="shared" si="176"/>
        <v>1900</v>
      </c>
      <c r="M650" s="1">
        <f>HLOOKUP('Expense History'!$AD$3,$P$4:$X$2004,ROW('Apartment Expenses'!L650)-3,0)</f>
        <v>0</v>
      </c>
      <c r="N650" s="1">
        <f>IF('Expense History'!$AD$3=Data!$G$4,'Apartment Expenses'!AE650,HLOOKUP('Expense History'!$AD$3,'Apartment Expenses'!$AE$4:$AL$2004,(ROW('Apartment Expenses'!M650)-3)))</f>
        <v>0</v>
      </c>
      <c r="O650" s="1" t="str">
        <f>IF($O$2="ALL",IF(VLOOKUP(AA650,'Expense History'!$AA$6:$AB$36,2,0)="x","include",0),IF(AND(VLOOKUP(AA650,'Expense History'!$AA$6:$AB$36,2,0)="x",AC650=$O$2),"include",0))</f>
        <v>include</v>
      </c>
      <c r="P650" s="1">
        <f>IF(O650="include",IF(AE650&gt;0,1+MAX(P651:P$2005),0),0)</f>
        <v>0</v>
      </c>
      <c r="Q650" s="1">
        <f>IF(AND(ISBLANK(AA649),AE649=0),0,(IF(MAX(Q651:Q$2005)&gt;0,0,ROW(R650))))</f>
        <v>0</v>
      </c>
      <c r="R650" s="1">
        <f>IF($O650="include",IF(AF650&gt;0,1+MAX(R651:R$2005),0),0)</f>
        <v>0</v>
      </c>
      <c r="S650" s="1">
        <f>IF($O650="include",IF(AG650&gt;0,1+MAX(S651:S$2005),0),0)</f>
        <v>0</v>
      </c>
      <c r="T650" s="1">
        <f>IF($O650="include",IF(AH650&gt;0,1+MAX(T651:T$2005),0),0)</f>
        <v>0</v>
      </c>
      <c r="U650" s="1">
        <f>IF($O650="include",IF(AI650&gt;0,1+MAX(U651:U$2005),0),0)</f>
        <v>0</v>
      </c>
      <c r="V650" s="1">
        <f>IF($O650="include",IF(AJ650&gt;0,1+MAX(V651:V$2005),0),0)</f>
        <v>0</v>
      </c>
      <c r="W650" s="1">
        <f>IF($O650="include",IF(AK650&gt;0,1+MAX(W651:W$2005),0),0)</f>
        <v>0</v>
      </c>
      <c r="X650" s="1">
        <f>IF($O650="include",IF(AL650&gt;0,1+MAX(X651:X$2005),0),0)</f>
        <v>0</v>
      </c>
      <c r="Y650" s="22" t="str">
        <f t="shared" si="177"/>
        <v xml:space="preserve">1 - </v>
      </c>
      <c r="AA650" s="42"/>
      <c r="AB650" s="43"/>
      <c r="AC650" s="43"/>
      <c r="AD650" s="44"/>
      <c r="AE650" s="11">
        <f t="shared" si="178"/>
        <v>0</v>
      </c>
      <c r="AF650" s="41"/>
      <c r="AG650" s="41"/>
      <c r="AH650" s="41"/>
      <c r="AI650" s="41"/>
      <c r="AJ650" s="41"/>
      <c r="AK650" s="41"/>
      <c r="AL650" s="41"/>
      <c r="BA650" s="1">
        <f t="shared" si="179"/>
        <v>0</v>
      </c>
      <c r="BB650" s="1">
        <f t="shared" si="180"/>
        <v>0</v>
      </c>
      <c r="BC650" s="1" t="str">
        <f t="shared" si="181"/>
        <v>No</v>
      </c>
      <c r="BD650" s="1">
        <f t="shared" si="182"/>
        <v>0</v>
      </c>
      <c r="BE650" s="1">
        <f t="shared" si="183"/>
        <v>0</v>
      </c>
      <c r="BF650" s="1">
        <f t="shared" si="184"/>
        <v>0</v>
      </c>
      <c r="BG650" s="1">
        <v>646</v>
      </c>
      <c r="BH650" s="1" t="e">
        <f t="shared" si="185"/>
        <v>#N/A</v>
      </c>
      <c r="BI650" s="1">
        <f t="shared" si="187"/>
        <v>2</v>
      </c>
      <c r="BJ650" s="1" t="e">
        <f t="shared" si="186"/>
        <v>#N/A</v>
      </c>
    </row>
    <row r="651" spans="1:62" x14ac:dyDescent="0.25">
      <c r="A651" s="1">
        <f t="shared" si="173"/>
        <v>1</v>
      </c>
      <c r="B651" s="1">
        <f>IF(YEAR(AD651)=$B$3,YEAR('Apartment Expenses'!AD651)&amp;" - "&amp;'Apartment Expenses'!AC651,0)</f>
        <v>0</v>
      </c>
      <c r="C651" s="1">
        <f t="shared" si="174"/>
        <v>0</v>
      </c>
      <c r="E651" s="1">
        <v>647</v>
      </c>
      <c r="F651" s="1">
        <f t="shared" si="175"/>
        <v>1</v>
      </c>
      <c r="G651" s="1">
        <f t="shared" si="171"/>
        <v>0</v>
      </c>
      <c r="H651" s="1">
        <f t="shared" si="172"/>
        <v>0</v>
      </c>
      <c r="J651" s="1" t="str">
        <f t="shared" si="176"/>
        <v>1900</v>
      </c>
      <c r="M651" s="1">
        <f>HLOOKUP('Expense History'!$AD$3,$P$4:$X$2004,ROW('Apartment Expenses'!L651)-3,0)</f>
        <v>0</v>
      </c>
      <c r="N651" s="1">
        <f>IF('Expense History'!$AD$3=Data!$G$4,'Apartment Expenses'!AE651,HLOOKUP('Expense History'!$AD$3,'Apartment Expenses'!$AE$4:$AL$2004,(ROW('Apartment Expenses'!M651)-3)))</f>
        <v>0</v>
      </c>
      <c r="O651" s="1" t="str">
        <f>IF($O$2="ALL",IF(VLOOKUP(AA651,'Expense History'!$AA$6:$AB$36,2,0)="x","include",0),IF(AND(VLOOKUP(AA651,'Expense History'!$AA$6:$AB$36,2,0)="x",AC651=$O$2),"include",0))</f>
        <v>include</v>
      </c>
      <c r="P651" s="1">
        <f>IF(O651="include",IF(AE651&gt;0,1+MAX(P652:P$2005),0),0)</f>
        <v>0</v>
      </c>
      <c r="Q651" s="1">
        <f>IF(AND(ISBLANK(AA650),AE650=0),0,(IF(MAX(Q652:Q$2005)&gt;0,0,ROW(R651))))</f>
        <v>0</v>
      </c>
      <c r="R651" s="1">
        <f>IF($O651="include",IF(AF651&gt;0,1+MAX(R652:R$2005),0),0)</f>
        <v>0</v>
      </c>
      <c r="S651" s="1">
        <f>IF($O651="include",IF(AG651&gt;0,1+MAX(S652:S$2005),0),0)</f>
        <v>0</v>
      </c>
      <c r="T651" s="1">
        <f>IF($O651="include",IF(AH651&gt;0,1+MAX(T652:T$2005),0),0)</f>
        <v>0</v>
      </c>
      <c r="U651" s="1">
        <f>IF($O651="include",IF(AI651&gt;0,1+MAX(U652:U$2005),0),0)</f>
        <v>0</v>
      </c>
      <c r="V651" s="1">
        <f>IF($O651="include",IF(AJ651&gt;0,1+MAX(V652:V$2005),0),0)</f>
        <v>0</v>
      </c>
      <c r="W651" s="1">
        <f>IF($O651="include",IF(AK651&gt;0,1+MAX(W652:W$2005),0),0)</f>
        <v>0</v>
      </c>
      <c r="X651" s="1">
        <f>IF($O651="include",IF(AL651&gt;0,1+MAX(X652:X$2005),0),0)</f>
        <v>0</v>
      </c>
      <c r="Y651" s="22" t="str">
        <f t="shared" si="177"/>
        <v xml:space="preserve">1 - </v>
      </c>
      <c r="AA651" s="42"/>
      <c r="AB651" s="43"/>
      <c r="AC651" s="43"/>
      <c r="AD651" s="44"/>
      <c r="AE651" s="11">
        <f t="shared" si="178"/>
        <v>0</v>
      </c>
      <c r="AF651" s="41"/>
      <c r="AG651" s="41"/>
      <c r="AH651" s="41"/>
      <c r="AI651" s="41"/>
      <c r="AJ651" s="41"/>
      <c r="AK651" s="41"/>
      <c r="AL651" s="41"/>
      <c r="BA651" s="1">
        <f t="shared" si="179"/>
        <v>0</v>
      </c>
      <c r="BB651" s="1">
        <f t="shared" si="180"/>
        <v>0</v>
      </c>
      <c r="BC651" s="1" t="str">
        <f t="shared" si="181"/>
        <v>No</v>
      </c>
      <c r="BD651" s="1">
        <f t="shared" si="182"/>
        <v>0</v>
      </c>
      <c r="BE651" s="1">
        <f t="shared" si="183"/>
        <v>0</v>
      </c>
      <c r="BF651" s="1">
        <f t="shared" si="184"/>
        <v>0</v>
      </c>
      <c r="BG651" s="1">
        <v>647</v>
      </c>
      <c r="BH651" s="1" t="e">
        <f t="shared" si="185"/>
        <v>#N/A</v>
      </c>
      <c r="BI651" s="1">
        <f t="shared" si="187"/>
        <v>2</v>
      </c>
      <c r="BJ651" s="1" t="e">
        <f t="shared" si="186"/>
        <v>#N/A</v>
      </c>
    </row>
    <row r="652" spans="1:62" x14ac:dyDescent="0.25">
      <c r="A652" s="1">
        <f t="shared" si="173"/>
        <v>1</v>
      </c>
      <c r="B652" s="1">
        <f>IF(YEAR(AD652)=$B$3,YEAR('Apartment Expenses'!AD652)&amp;" - "&amp;'Apartment Expenses'!AC652,0)</f>
        <v>0</v>
      </c>
      <c r="C652" s="1">
        <f t="shared" si="174"/>
        <v>0</v>
      </c>
      <c r="E652" s="1">
        <v>648</v>
      </c>
      <c r="F652" s="1">
        <f t="shared" si="175"/>
        <v>1</v>
      </c>
      <c r="G652" s="1">
        <f t="shared" si="171"/>
        <v>0</v>
      </c>
      <c r="H652" s="1">
        <f t="shared" si="172"/>
        <v>0</v>
      </c>
      <c r="J652" s="1" t="str">
        <f t="shared" si="176"/>
        <v>1900</v>
      </c>
      <c r="M652" s="1">
        <f>HLOOKUP('Expense History'!$AD$3,$P$4:$X$2004,ROW('Apartment Expenses'!L652)-3,0)</f>
        <v>0</v>
      </c>
      <c r="N652" s="1">
        <f>IF('Expense History'!$AD$3=Data!$G$4,'Apartment Expenses'!AE652,HLOOKUP('Expense History'!$AD$3,'Apartment Expenses'!$AE$4:$AL$2004,(ROW('Apartment Expenses'!M652)-3)))</f>
        <v>0</v>
      </c>
      <c r="O652" s="1" t="str">
        <f>IF($O$2="ALL",IF(VLOOKUP(AA652,'Expense History'!$AA$6:$AB$36,2,0)="x","include",0),IF(AND(VLOOKUP(AA652,'Expense History'!$AA$6:$AB$36,2,0)="x",AC652=$O$2),"include",0))</f>
        <v>include</v>
      </c>
      <c r="P652" s="1">
        <f>IF(O652="include",IF(AE652&gt;0,1+MAX(P653:P$2005),0),0)</f>
        <v>0</v>
      </c>
      <c r="Q652" s="1">
        <f>IF(AND(ISBLANK(AA651),AE651=0),0,(IF(MAX(Q653:Q$2005)&gt;0,0,ROW(R652))))</f>
        <v>0</v>
      </c>
      <c r="R652" s="1">
        <f>IF($O652="include",IF(AF652&gt;0,1+MAX(R653:R$2005),0),0)</f>
        <v>0</v>
      </c>
      <c r="S652" s="1">
        <f>IF($O652="include",IF(AG652&gt;0,1+MAX(S653:S$2005),0),0)</f>
        <v>0</v>
      </c>
      <c r="T652" s="1">
        <f>IF($O652="include",IF(AH652&gt;0,1+MAX(T653:T$2005),0),0)</f>
        <v>0</v>
      </c>
      <c r="U652" s="1">
        <f>IF($O652="include",IF(AI652&gt;0,1+MAX(U653:U$2005),0),0)</f>
        <v>0</v>
      </c>
      <c r="V652" s="1">
        <f>IF($O652="include",IF(AJ652&gt;0,1+MAX(V653:V$2005),0),0)</f>
        <v>0</v>
      </c>
      <c r="W652" s="1">
        <f>IF($O652="include",IF(AK652&gt;0,1+MAX(W653:W$2005),0),0)</f>
        <v>0</v>
      </c>
      <c r="X652" s="1">
        <f>IF($O652="include",IF(AL652&gt;0,1+MAX(X653:X$2005),0),0)</f>
        <v>0</v>
      </c>
      <c r="Y652" s="22" t="str">
        <f t="shared" si="177"/>
        <v xml:space="preserve">1 - </v>
      </c>
      <c r="AA652" s="42"/>
      <c r="AB652" s="43"/>
      <c r="AC652" s="43"/>
      <c r="AD652" s="44"/>
      <c r="AE652" s="11">
        <f t="shared" si="178"/>
        <v>0</v>
      </c>
      <c r="AF652" s="41"/>
      <c r="AG652" s="41"/>
      <c r="AH652" s="41"/>
      <c r="AI652" s="41"/>
      <c r="AJ652" s="41"/>
      <c r="AK652" s="41"/>
      <c r="AL652" s="41"/>
      <c r="BA652" s="1">
        <f t="shared" si="179"/>
        <v>0</v>
      </c>
      <c r="BB652" s="1">
        <f t="shared" si="180"/>
        <v>0</v>
      </c>
      <c r="BC652" s="1" t="str">
        <f t="shared" si="181"/>
        <v>No</v>
      </c>
      <c r="BD652" s="1">
        <f t="shared" si="182"/>
        <v>0</v>
      </c>
      <c r="BE652" s="1">
        <f t="shared" si="183"/>
        <v>0</v>
      </c>
      <c r="BF652" s="1">
        <f t="shared" si="184"/>
        <v>0</v>
      </c>
      <c r="BG652" s="1">
        <v>648</v>
      </c>
      <c r="BH652" s="1" t="e">
        <f t="shared" si="185"/>
        <v>#N/A</v>
      </c>
      <c r="BI652" s="1">
        <f t="shared" si="187"/>
        <v>2</v>
      </c>
      <c r="BJ652" s="1" t="e">
        <f t="shared" si="186"/>
        <v>#N/A</v>
      </c>
    </row>
    <row r="653" spans="1:62" x14ac:dyDescent="0.25">
      <c r="A653" s="1">
        <f t="shared" si="173"/>
        <v>1</v>
      </c>
      <c r="B653" s="1">
        <f>IF(YEAR(AD653)=$B$3,YEAR('Apartment Expenses'!AD653)&amp;" - "&amp;'Apartment Expenses'!AC653,0)</f>
        <v>0</v>
      </c>
      <c r="C653" s="1">
        <f t="shared" si="174"/>
        <v>0</v>
      </c>
      <c r="E653" s="1">
        <v>649</v>
      </c>
      <c r="F653" s="1">
        <f t="shared" si="175"/>
        <v>1</v>
      </c>
      <c r="G653" s="1">
        <f t="shared" si="171"/>
        <v>0</v>
      </c>
      <c r="H653" s="1">
        <f t="shared" si="172"/>
        <v>0</v>
      </c>
      <c r="J653" s="1" t="str">
        <f t="shared" si="176"/>
        <v>1900</v>
      </c>
      <c r="M653" s="1">
        <f>HLOOKUP('Expense History'!$AD$3,$P$4:$X$2004,ROW('Apartment Expenses'!L653)-3,0)</f>
        <v>0</v>
      </c>
      <c r="N653" s="1">
        <f>IF('Expense History'!$AD$3=Data!$G$4,'Apartment Expenses'!AE653,HLOOKUP('Expense History'!$AD$3,'Apartment Expenses'!$AE$4:$AL$2004,(ROW('Apartment Expenses'!M653)-3)))</f>
        <v>0</v>
      </c>
      <c r="O653" s="1" t="str">
        <f>IF($O$2="ALL",IF(VLOOKUP(AA653,'Expense History'!$AA$6:$AB$36,2,0)="x","include",0),IF(AND(VLOOKUP(AA653,'Expense History'!$AA$6:$AB$36,2,0)="x",AC653=$O$2),"include",0))</f>
        <v>include</v>
      </c>
      <c r="P653" s="1">
        <f>IF(O653="include",IF(AE653&gt;0,1+MAX(P654:P$2005),0),0)</f>
        <v>0</v>
      </c>
      <c r="Q653" s="1">
        <f>IF(AND(ISBLANK(AA652),AE652=0),0,(IF(MAX(Q654:Q$2005)&gt;0,0,ROW(R653))))</f>
        <v>0</v>
      </c>
      <c r="R653" s="1">
        <f>IF($O653="include",IF(AF653&gt;0,1+MAX(R654:R$2005),0),0)</f>
        <v>0</v>
      </c>
      <c r="S653" s="1">
        <f>IF($O653="include",IF(AG653&gt;0,1+MAX(S654:S$2005),0),0)</f>
        <v>0</v>
      </c>
      <c r="T653" s="1">
        <f>IF($O653="include",IF(AH653&gt;0,1+MAX(T654:T$2005),0),0)</f>
        <v>0</v>
      </c>
      <c r="U653" s="1">
        <f>IF($O653="include",IF(AI653&gt;0,1+MAX(U654:U$2005),0),0)</f>
        <v>0</v>
      </c>
      <c r="V653" s="1">
        <f>IF($O653="include",IF(AJ653&gt;0,1+MAX(V654:V$2005),0),0)</f>
        <v>0</v>
      </c>
      <c r="W653" s="1">
        <f>IF($O653="include",IF(AK653&gt;0,1+MAX(W654:W$2005),0),0)</f>
        <v>0</v>
      </c>
      <c r="X653" s="1">
        <f>IF($O653="include",IF(AL653&gt;0,1+MAX(X654:X$2005),0),0)</f>
        <v>0</v>
      </c>
      <c r="Y653" s="22" t="str">
        <f t="shared" si="177"/>
        <v xml:space="preserve">1 - </v>
      </c>
      <c r="AA653" s="42"/>
      <c r="AB653" s="43"/>
      <c r="AC653" s="43"/>
      <c r="AD653" s="44"/>
      <c r="AE653" s="11">
        <f t="shared" si="178"/>
        <v>0</v>
      </c>
      <c r="AF653" s="41"/>
      <c r="AG653" s="41"/>
      <c r="AH653" s="41"/>
      <c r="AI653" s="41"/>
      <c r="AJ653" s="41"/>
      <c r="AK653" s="41"/>
      <c r="AL653" s="41"/>
      <c r="BA653" s="1">
        <f t="shared" si="179"/>
        <v>0</v>
      </c>
      <c r="BB653" s="1">
        <f t="shared" si="180"/>
        <v>0</v>
      </c>
      <c r="BC653" s="1" t="str">
        <f t="shared" si="181"/>
        <v>No</v>
      </c>
      <c r="BD653" s="1">
        <f t="shared" si="182"/>
        <v>0</v>
      </c>
      <c r="BE653" s="1">
        <f t="shared" si="183"/>
        <v>0</v>
      </c>
      <c r="BF653" s="1">
        <f t="shared" si="184"/>
        <v>0</v>
      </c>
      <c r="BG653" s="1">
        <v>649</v>
      </c>
      <c r="BH653" s="1" t="e">
        <f t="shared" si="185"/>
        <v>#N/A</v>
      </c>
      <c r="BI653" s="1">
        <f t="shared" si="187"/>
        <v>2</v>
      </c>
      <c r="BJ653" s="1" t="e">
        <f t="shared" si="186"/>
        <v>#N/A</v>
      </c>
    </row>
    <row r="654" spans="1:62" x14ac:dyDescent="0.25">
      <c r="A654" s="1">
        <f t="shared" si="173"/>
        <v>1</v>
      </c>
      <c r="B654" s="1">
        <f>IF(YEAR(AD654)=$B$3,YEAR('Apartment Expenses'!AD654)&amp;" - "&amp;'Apartment Expenses'!AC654,0)</f>
        <v>0</v>
      </c>
      <c r="C654" s="1">
        <f t="shared" si="174"/>
        <v>0</v>
      </c>
      <c r="E654" s="1">
        <v>650</v>
      </c>
      <c r="F654" s="1">
        <f t="shared" si="175"/>
        <v>1</v>
      </c>
      <c r="G654" s="1">
        <f t="shared" si="171"/>
        <v>0</v>
      </c>
      <c r="H654" s="1">
        <f t="shared" si="172"/>
        <v>0</v>
      </c>
      <c r="J654" s="1" t="str">
        <f t="shared" si="176"/>
        <v>1900</v>
      </c>
      <c r="M654" s="1">
        <f>HLOOKUP('Expense History'!$AD$3,$P$4:$X$2004,ROW('Apartment Expenses'!L654)-3,0)</f>
        <v>0</v>
      </c>
      <c r="N654" s="1">
        <f>IF('Expense History'!$AD$3=Data!$G$4,'Apartment Expenses'!AE654,HLOOKUP('Expense History'!$AD$3,'Apartment Expenses'!$AE$4:$AL$2004,(ROW('Apartment Expenses'!M654)-3)))</f>
        <v>0</v>
      </c>
      <c r="O654" s="1" t="str">
        <f>IF($O$2="ALL",IF(VLOOKUP(AA654,'Expense History'!$AA$6:$AB$36,2,0)="x","include",0),IF(AND(VLOOKUP(AA654,'Expense History'!$AA$6:$AB$36,2,0)="x",AC654=$O$2),"include",0))</f>
        <v>include</v>
      </c>
      <c r="P654" s="1">
        <f>IF(O654="include",IF(AE654&gt;0,1+MAX(P655:P$2005),0),0)</f>
        <v>0</v>
      </c>
      <c r="Q654" s="1">
        <f>IF(AND(ISBLANK(AA653),AE653=0),0,(IF(MAX(Q655:Q$2005)&gt;0,0,ROW(R654))))</f>
        <v>0</v>
      </c>
      <c r="R654" s="1">
        <f>IF($O654="include",IF(AF654&gt;0,1+MAX(R655:R$2005),0),0)</f>
        <v>0</v>
      </c>
      <c r="S654" s="1">
        <f>IF($O654="include",IF(AG654&gt;0,1+MAX(S655:S$2005),0),0)</f>
        <v>0</v>
      </c>
      <c r="T654" s="1">
        <f>IF($O654="include",IF(AH654&gt;0,1+MAX(T655:T$2005),0),0)</f>
        <v>0</v>
      </c>
      <c r="U654" s="1">
        <f>IF($O654="include",IF(AI654&gt;0,1+MAX(U655:U$2005),0),0)</f>
        <v>0</v>
      </c>
      <c r="V654" s="1">
        <f>IF($O654="include",IF(AJ654&gt;0,1+MAX(V655:V$2005),0),0)</f>
        <v>0</v>
      </c>
      <c r="W654" s="1">
        <f>IF($O654="include",IF(AK654&gt;0,1+MAX(W655:W$2005),0),0)</f>
        <v>0</v>
      </c>
      <c r="X654" s="1">
        <f>IF($O654="include",IF(AL654&gt;0,1+MAX(X655:X$2005),0),0)</f>
        <v>0</v>
      </c>
      <c r="Y654" s="22" t="str">
        <f t="shared" si="177"/>
        <v xml:space="preserve">1 - </v>
      </c>
      <c r="AA654" s="42"/>
      <c r="AB654" s="43"/>
      <c r="AC654" s="43"/>
      <c r="AD654" s="44"/>
      <c r="AE654" s="11">
        <f t="shared" si="178"/>
        <v>0</v>
      </c>
      <c r="AF654" s="41"/>
      <c r="AG654" s="41"/>
      <c r="AH654" s="41"/>
      <c r="AI654" s="41"/>
      <c r="AJ654" s="41"/>
      <c r="AK654" s="41"/>
      <c r="AL654" s="41"/>
      <c r="BA654" s="1">
        <f t="shared" si="179"/>
        <v>0</v>
      </c>
      <c r="BB654" s="1">
        <f t="shared" si="180"/>
        <v>0</v>
      </c>
      <c r="BC654" s="1" t="str">
        <f t="shared" si="181"/>
        <v>No</v>
      </c>
      <c r="BD654" s="1">
        <f t="shared" si="182"/>
        <v>0</v>
      </c>
      <c r="BE654" s="1">
        <f t="shared" si="183"/>
        <v>0</v>
      </c>
      <c r="BF654" s="1">
        <f t="shared" si="184"/>
        <v>0</v>
      </c>
      <c r="BG654" s="1">
        <v>650</v>
      </c>
      <c r="BH654" s="1" t="e">
        <f t="shared" si="185"/>
        <v>#N/A</v>
      </c>
      <c r="BI654" s="1">
        <f t="shared" si="187"/>
        <v>2</v>
      </c>
      <c r="BJ654" s="1" t="e">
        <f t="shared" si="186"/>
        <v>#N/A</v>
      </c>
    </row>
    <row r="655" spans="1:62" x14ac:dyDescent="0.25">
      <c r="A655" s="1">
        <f t="shared" si="173"/>
        <v>1</v>
      </c>
      <c r="B655" s="1">
        <f>IF(YEAR(AD655)=$B$3,YEAR('Apartment Expenses'!AD655)&amp;" - "&amp;'Apartment Expenses'!AC655,0)</f>
        <v>0</v>
      </c>
      <c r="C655" s="1">
        <f t="shared" si="174"/>
        <v>0</v>
      </c>
      <c r="E655" s="1">
        <v>651</v>
      </c>
      <c r="F655" s="1">
        <f t="shared" si="175"/>
        <v>1</v>
      </c>
      <c r="G655" s="1">
        <f t="shared" si="171"/>
        <v>0</v>
      </c>
      <c r="H655" s="1">
        <f t="shared" si="172"/>
        <v>0</v>
      </c>
      <c r="J655" s="1" t="str">
        <f t="shared" si="176"/>
        <v>1900</v>
      </c>
      <c r="M655" s="1">
        <f>HLOOKUP('Expense History'!$AD$3,$P$4:$X$2004,ROW('Apartment Expenses'!L655)-3,0)</f>
        <v>0</v>
      </c>
      <c r="N655" s="1">
        <f>IF('Expense History'!$AD$3=Data!$G$4,'Apartment Expenses'!AE655,HLOOKUP('Expense History'!$AD$3,'Apartment Expenses'!$AE$4:$AL$2004,(ROW('Apartment Expenses'!M655)-3)))</f>
        <v>0</v>
      </c>
      <c r="O655" s="1" t="str">
        <f>IF($O$2="ALL",IF(VLOOKUP(AA655,'Expense History'!$AA$6:$AB$36,2,0)="x","include",0),IF(AND(VLOOKUP(AA655,'Expense History'!$AA$6:$AB$36,2,0)="x",AC655=$O$2),"include",0))</f>
        <v>include</v>
      </c>
      <c r="P655" s="1">
        <f>IF(O655="include",IF(AE655&gt;0,1+MAX(P656:P$2005),0),0)</f>
        <v>0</v>
      </c>
      <c r="Q655" s="1">
        <f>IF(AND(ISBLANK(AA654),AE654=0),0,(IF(MAX(Q656:Q$2005)&gt;0,0,ROW(R655))))</f>
        <v>0</v>
      </c>
      <c r="R655" s="1">
        <f>IF($O655="include",IF(AF655&gt;0,1+MAX(R656:R$2005),0),0)</f>
        <v>0</v>
      </c>
      <c r="S655" s="1">
        <f>IF($O655="include",IF(AG655&gt;0,1+MAX(S656:S$2005),0),0)</f>
        <v>0</v>
      </c>
      <c r="T655" s="1">
        <f>IF($O655="include",IF(AH655&gt;0,1+MAX(T656:T$2005),0),0)</f>
        <v>0</v>
      </c>
      <c r="U655" s="1">
        <f>IF($O655="include",IF(AI655&gt;0,1+MAX(U656:U$2005),0),0)</f>
        <v>0</v>
      </c>
      <c r="V655" s="1">
        <f>IF($O655="include",IF(AJ655&gt;0,1+MAX(V656:V$2005),0),0)</f>
        <v>0</v>
      </c>
      <c r="W655" s="1">
        <f>IF($O655="include",IF(AK655&gt;0,1+MAX(W656:W$2005),0),0)</f>
        <v>0</v>
      </c>
      <c r="X655" s="1">
        <f>IF($O655="include",IF(AL655&gt;0,1+MAX(X656:X$2005),0),0)</f>
        <v>0</v>
      </c>
      <c r="Y655" s="22" t="str">
        <f t="shared" si="177"/>
        <v xml:space="preserve">1 - </v>
      </c>
      <c r="AA655" s="42"/>
      <c r="AB655" s="43"/>
      <c r="AC655" s="43"/>
      <c r="AD655" s="44"/>
      <c r="AE655" s="11">
        <f t="shared" si="178"/>
        <v>0</v>
      </c>
      <c r="AF655" s="41"/>
      <c r="AG655" s="41"/>
      <c r="AH655" s="41"/>
      <c r="AI655" s="41"/>
      <c r="AJ655" s="41"/>
      <c r="AK655" s="41"/>
      <c r="AL655" s="41"/>
      <c r="BA655" s="1">
        <f t="shared" si="179"/>
        <v>0</v>
      </c>
      <c r="BB655" s="1">
        <f t="shared" si="180"/>
        <v>0</v>
      </c>
      <c r="BC655" s="1" t="str">
        <f t="shared" si="181"/>
        <v>No</v>
      </c>
      <c r="BD655" s="1">
        <f t="shared" si="182"/>
        <v>0</v>
      </c>
      <c r="BE655" s="1">
        <f t="shared" si="183"/>
        <v>0</v>
      </c>
      <c r="BF655" s="1">
        <f t="shared" si="184"/>
        <v>0</v>
      </c>
      <c r="BG655" s="1">
        <v>651</v>
      </c>
      <c r="BH655" s="1" t="e">
        <f t="shared" si="185"/>
        <v>#N/A</v>
      </c>
      <c r="BI655" s="1">
        <f t="shared" si="187"/>
        <v>2</v>
      </c>
      <c r="BJ655" s="1" t="e">
        <f t="shared" si="186"/>
        <v>#N/A</v>
      </c>
    </row>
    <row r="656" spans="1:62" x14ac:dyDescent="0.25">
      <c r="A656" s="1">
        <f t="shared" si="173"/>
        <v>1</v>
      </c>
      <c r="B656" s="1">
        <f>IF(YEAR(AD656)=$B$3,YEAR('Apartment Expenses'!AD656)&amp;" - "&amp;'Apartment Expenses'!AC656,0)</f>
        <v>0</v>
      </c>
      <c r="C656" s="1">
        <f t="shared" si="174"/>
        <v>0</v>
      </c>
      <c r="E656" s="1">
        <v>652</v>
      </c>
      <c r="F656" s="1">
        <f t="shared" si="175"/>
        <v>1</v>
      </c>
      <c r="G656" s="1">
        <f t="shared" si="171"/>
        <v>0</v>
      </c>
      <c r="H656" s="1">
        <f t="shared" si="172"/>
        <v>0</v>
      </c>
      <c r="J656" s="1" t="str">
        <f t="shared" si="176"/>
        <v>1900</v>
      </c>
      <c r="M656" s="1">
        <f>HLOOKUP('Expense History'!$AD$3,$P$4:$X$2004,ROW('Apartment Expenses'!L656)-3,0)</f>
        <v>0</v>
      </c>
      <c r="N656" s="1">
        <f>IF('Expense History'!$AD$3=Data!$G$4,'Apartment Expenses'!AE656,HLOOKUP('Expense History'!$AD$3,'Apartment Expenses'!$AE$4:$AL$2004,(ROW('Apartment Expenses'!M656)-3)))</f>
        <v>0</v>
      </c>
      <c r="O656" s="1" t="str">
        <f>IF($O$2="ALL",IF(VLOOKUP(AA656,'Expense History'!$AA$6:$AB$36,2,0)="x","include",0),IF(AND(VLOOKUP(AA656,'Expense History'!$AA$6:$AB$36,2,0)="x",AC656=$O$2),"include",0))</f>
        <v>include</v>
      </c>
      <c r="P656" s="1">
        <f>IF(O656="include",IF(AE656&gt;0,1+MAX(P657:P$2005),0),0)</f>
        <v>0</v>
      </c>
      <c r="Q656" s="1">
        <f>IF(AND(ISBLANK(AA655),AE655=0),0,(IF(MAX(Q657:Q$2005)&gt;0,0,ROW(R656))))</f>
        <v>0</v>
      </c>
      <c r="R656" s="1">
        <f>IF($O656="include",IF(AF656&gt;0,1+MAX(R657:R$2005),0),0)</f>
        <v>0</v>
      </c>
      <c r="S656" s="1">
        <f>IF($O656="include",IF(AG656&gt;0,1+MAX(S657:S$2005),0),0)</f>
        <v>0</v>
      </c>
      <c r="T656" s="1">
        <f>IF($O656="include",IF(AH656&gt;0,1+MAX(T657:T$2005),0),0)</f>
        <v>0</v>
      </c>
      <c r="U656" s="1">
        <f>IF($O656="include",IF(AI656&gt;0,1+MAX(U657:U$2005),0),0)</f>
        <v>0</v>
      </c>
      <c r="V656" s="1">
        <f>IF($O656="include",IF(AJ656&gt;0,1+MAX(V657:V$2005),0),0)</f>
        <v>0</v>
      </c>
      <c r="W656" s="1">
        <f>IF($O656="include",IF(AK656&gt;0,1+MAX(W657:W$2005),0),0)</f>
        <v>0</v>
      </c>
      <c r="X656" s="1">
        <f>IF($O656="include",IF(AL656&gt;0,1+MAX(X657:X$2005),0),0)</f>
        <v>0</v>
      </c>
      <c r="Y656" s="22" t="str">
        <f t="shared" si="177"/>
        <v xml:space="preserve">1 - </v>
      </c>
      <c r="AA656" s="42"/>
      <c r="AB656" s="43"/>
      <c r="AC656" s="43"/>
      <c r="AD656" s="44"/>
      <c r="AE656" s="11">
        <f t="shared" si="178"/>
        <v>0</v>
      </c>
      <c r="AF656" s="41"/>
      <c r="AG656" s="41"/>
      <c r="AH656" s="41"/>
      <c r="AI656" s="41"/>
      <c r="AJ656" s="41"/>
      <c r="AK656" s="41"/>
      <c r="AL656" s="41"/>
      <c r="BA656" s="1">
        <f t="shared" si="179"/>
        <v>0</v>
      </c>
      <c r="BB656" s="1">
        <f t="shared" si="180"/>
        <v>0</v>
      </c>
      <c r="BC656" s="1" t="str">
        <f t="shared" si="181"/>
        <v>No</v>
      </c>
      <c r="BD656" s="1">
        <f t="shared" si="182"/>
        <v>0</v>
      </c>
      <c r="BE656" s="1">
        <f t="shared" si="183"/>
        <v>0</v>
      </c>
      <c r="BF656" s="1">
        <f t="shared" si="184"/>
        <v>0</v>
      </c>
      <c r="BG656" s="1">
        <v>652</v>
      </c>
      <c r="BH656" s="1" t="e">
        <f t="shared" si="185"/>
        <v>#N/A</v>
      </c>
      <c r="BI656" s="1">
        <f t="shared" si="187"/>
        <v>2</v>
      </c>
      <c r="BJ656" s="1" t="e">
        <f t="shared" si="186"/>
        <v>#N/A</v>
      </c>
    </row>
    <row r="657" spans="1:62" x14ac:dyDescent="0.25">
      <c r="A657" s="1">
        <f t="shared" si="173"/>
        <v>1</v>
      </c>
      <c r="B657" s="1">
        <f>IF(YEAR(AD657)=$B$3,YEAR('Apartment Expenses'!AD657)&amp;" - "&amp;'Apartment Expenses'!AC657,0)</f>
        <v>0</v>
      </c>
      <c r="C657" s="1">
        <f t="shared" si="174"/>
        <v>0</v>
      </c>
      <c r="E657" s="1">
        <v>653</v>
      </c>
      <c r="F657" s="1">
        <f t="shared" si="175"/>
        <v>1</v>
      </c>
      <c r="G657" s="1">
        <f t="shared" si="171"/>
        <v>0</v>
      </c>
      <c r="H657" s="1">
        <f t="shared" si="172"/>
        <v>0</v>
      </c>
      <c r="J657" s="1" t="str">
        <f t="shared" si="176"/>
        <v>1900</v>
      </c>
      <c r="M657" s="1">
        <f>HLOOKUP('Expense History'!$AD$3,$P$4:$X$2004,ROW('Apartment Expenses'!L657)-3,0)</f>
        <v>0</v>
      </c>
      <c r="N657" s="1">
        <f>IF('Expense History'!$AD$3=Data!$G$4,'Apartment Expenses'!AE657,HLOOKUP('Expense History'!$AD$3,'Apartment Expenses'!$AE$4:$AL$2004,(ROW('Apartment Expenses'!M657)-3)))</f>
        <v>0</v>
      </c>
      <c r="O657" s="1" t="str">
        <f>IF($O$2="ALL",IF(VLOOKUP(AA657,'Expense History'!$AA$6:$AB$36,2,0)="x","include",0),IF(AND(VLOOKUP(AA657,'Expense History'!$AA$6:$AB$36,2,0)="x",AC657=$O$2),"include",0))</f>
        <v>include</v>
      </c>
      <c r="P657" s="1">
        <f>IF(O657="include",IF(AE657&gt;0,1+MAX(P658:P$2005),0),0)</f>
        <v>0</v>
      </c>
      <c r="Q657" s="1">
        <f>IF(AND(ISBLANK(AA656),AE656=0),0,(IF(MAX(Q658:Q$2005)&gt;0,0,ROW(R657))))</f>
        <v>0</v>
      </c>
      <c r="R657" s="1">
        <f>IF($O657="include",IF(AF657&gt;0,1+MAX(R658:R$2005),0),0)</f>
        <v>0</v>
      </c>
      <c r="S657" s="1">
        <f>IF($O657="include",IF(AG657&gt;0,1+MAX(S658:S$2005),0),0)</f>
        <v>0</v>
      </c>
      <c r="T657" s="1">
        <f>IF($O657="include",IF(AH657&gt;0,1+MAX(T658:T$2005),0),0)</f>
        <v>0</v>
      </c>
      <c r="U657" s="1">
        <f>IF($O657="include",IF(AI657&gt;0,1+MAX(U658:U$2005),0),0)</f>
        <v>0</v>
      </c>
      <c r="V657" s="1">
        <f>IF($O657="include",IF(AJ657&gt;0,1+MAX(V658:V$2005),0),0)</f>
        <v>0</v>
      </c>
      <c r="W657" s="1">
        <f>IF($O657="include",IF(AK657&gt;0,1+MAX(W658:W$2005),0),0)</f>
        <v>0</v>
      </c>
      <c r="X657" s="1">
        <f>IF($O657="include",IF(AL657&gt;0,1+MAX(X658:X$2005),0),0)</f>
        <v>0</v>
      </c>
      <c r="Y657" s="22" t="str">
        <f t="shared" si="177"/>
        <v xml:space="preserve">1 - </v>
      </c>
      <c r="AA657" s="42"/>
      <c r="AB657" s="43"/>
      <c r="AC657" s="43"/>
      <c r="AD657" s="44"/>
      <c r="AE657" s="11">
        <f t="shared" si="178"/>
        <v>0</v>
      </c>
      <c r="AF657" s="41"/>
      <c r="AG657" s="41"/>
      <c r="AH657" s="41"/>
      <c r="AI657" s="41"/>
      <c r="AJ657" s="41"/>
      <c r="AK657" s="41"/>
      <c r="AL657" s="41"/>
      <c r="BA657" s="1">
        <f t="shared" si="179"/>
        <v>0</v>
      </c>
      <c r="BB657" s="1">
        <f t="shared" si="180"/>
        <v>0</v>
      </c>
      <c r="BC657" s="1" t="str">
        <f t="shared" si="181"/>
        <v>No</v>
      </c>
      <c r="BD657" s="1">
        <f t="shared" si="182"/>
        <v>0</v>
      </c>
      <c r="BE657" s="1">
        <f t="shared" si="183"/>
        <v>0</v>
      </c>
      <c r="BF657" s="1">
        <f t="shared" si="184"/>
        <v>0</v>
      </c>
      <c r="BG657" s="1">
        <v>653</v>
      </c>
      <c r="BH657" s="1" t="e">
        <f t="shared" si="185"/>
        <v>#N/A</v>
      </c>
      <c r="BI657" s="1">
        <f t="shared" si="187"/>
        <v>2</v>
      </c>
      <c r="BJ657" s="1" t="e">
        <f t="shared" si="186"/>
        <v>#N/A</v>
      </c>
    </row>
    <row r="658" spans="1:62" x14ac:dyDescent="0.25">
      <c r="A658" s="1">
        <f t="shared" si="173"/>
        <v>1</v>
      </c>
      <c r="B658" s="1">
        <f>IF(YEAR(AD658)=$B$3,YEAR('Apartment Expenses'!AD658)&amp;" - "&amp;'Apartment Expenses'!AC658,0)</f>
        <v>0</v>
      </c>
      <c r="C658" s="1">
        <f t="shared" si="174"/>
        <v>0</v>
      </c>
      <c r="E658" s="1">
        <v>654</v>
      </c>
      <c r="F658" s="1">
        <f t="shared" si="175"/>
        <v>1</v>
      </c>
      <c r="G658" s="1">
        <f t="shared" si="171"/>
        <v>0</v>
      </c>
      <c r="H658" s="1">
        <f t="shared" si="172"/>
        <v>0</v>
      </c>
      <c r="J658" s="1" t="str">
        <f t="shared" si="176"/>
        <v>1900</v>
      </c>
      <c r="M658" s="1">
        <f>HLOOKUP('Expense History'!$AD$3,$P$4:$X$2004,ROW('Apartment Expenses'!L658)-3,0)</f>
        <v>0</v>
      </c>
      <c r="N658" s="1">
        <f>IF('Expense History'!$AD$3=Data!$G$4,'Apartment Expenses'!AE658,HLOOKUP('Expense History'!$AD$3,'Apartment Expenses'!$AE$4:$AL$2004,(ROW('Apartment Expenses'!M658)-3)))</f>
        <v>0</v>
      </c>
      <c r="O658" s="1" t="str">
        <f>IF($O$2="ALL",IF(VLOOKUP(AA658,'Expense History'!$AA$6:$AB$36,2,0)="x","include",0),IF(AND(VLOOKUP(AA658,'Expense History'!$AA$6:$AB$36,2,0)="x",AC658=$O$2),"include",0))</f>
        <v>include</v>
      </c>
      <c r="P658" s="1">
        <f>IF(O658="include",IF(AE658&gt;0,1+MAX(P659:P$2005),0),0)</f>
        <v>0</v>
      </c>
      <c r="Q658" s="1">
        <f>IF(AND(ISBLANK(AA657),AE657=0),0,(IF(MAX(Q659:Q$2005)&gt;0,0,ROW(R658))))</f>
        <v>0</v>
      </c>
      <c r="R658" s="1">
        <f>IF($O658="include",IF(AF658&gt;0,1+MAX(R659:R$2005),0),0)</f>
        <v>0</v>
      </c>
      <c r="S658" s="1">
        <f>IF($O658="include",IF(AG658&gt;0,1+MAX(S659:S$2005),0),0)</f>
        <v>0</v>
      </c>
      <c r="T658" s="1">
        <f>IF($O658="include",IF(AH658&gt;0,1+MAX(T659:T$2005),0),0)</f>
        <v>0</v>
      </c>
      <c r="U658" s="1">
        <f>IF($O658="include",IF(AI658&gt;0,1+MAX(U659:U$2005),0),0)</f>
        <v>0</v>
      </c>
      <c r="V658" s="1">
        <f>IF($O658="include",IF(AJ658&gt;0,1+MAX(V659:V$2005),0),0)</f>
        <v>0</v>
      </c>
      <c r="W658" s="1">
        <f>IF($O658="include",IF(AK658&gt;0,1+MAX(W659:W$2005),0),0)</f>
        <v>0</v>
      </c>
      <c r="X658" s="1">
        <f>IF($O658="include",IF(AL658&gt;0,1+MAX(X659:X$2005),0),0)</f>
        <v>0</v>
      </c>
      <c r="Y658" s="22" t="str">
        <f t="shared" si="177"/>
        <v xml:space="preserve">1 - </v>
      </c>
      <c r="AA658" s="42"/>
      <c r="AB658" s="43"/>
      <c r="AC658" s="43"/>
      <c r="AD658" s="44"/>
      <c r="AE658" s="11">
        <f t="shared" si="178"/>
        <v>0</v>
      </c>
      <c r="AF658" s="41"/>
      <c r="AG658" s="41"/>
      <c r="AH658" s="41"/>
      <c r="AI658" s="41"/>
      <c r="AJ658" s="41"/>
      <c r="AK658" s="41"/>
      <c r="AL658" s="41"/>
      <c r="BA658" s="1">
        <f t="shared" si="179"/>
        <v>0</v>
      </c>
      <c r="BB658" s="1">
        <f t="shared" si="180"/>
        <v>0</v>
      </c>
      <c r="BC658" s="1" t="str">
        <f t="shared" si="181"/>
        <v>No</v>
      </c>
      <c r="BD658" s="1">
        <f t="shared" si="182"/>
        <v>0</v>
      </c>
      <c r="BE658" s="1">
        <f t="shared" si="183"/>
        <v>0</v>
      </c>
      <c r="BF658" s="1">
        <f t="shared" si="184"/>
        <v>0</v>
      </c>
      <c r="BG658" s="1">
        <v>654</v>
      </c>
      <c r="BH658" s="1" t="e">
        <f t="shared" si="185"/>
        <v>#N/A</v>
      </c>
      <c r="BI658" s="1">
        <f t="shared" si="187"/>
        <v>2</v>
      </c>
      <c r="BJ658" s="1" t="e">
        <f t="shared" si="186"/>
        <v>#N/A</v>
      </c>
    </row>
    <row r="659" spans="1:62" x14ac:dyDescent="0.25">
      <c r="A659" s="1">
        <f t="shared" si="173"/>
        <v>1</v>
      </c>
      <c r="B659" s="1">
        <f>IF(YEAR(AD659)=$B$3,YEAR('Apartment Expenses'!AD659)&amp;" - "&amp;'Apartment Expenses'!AC659,0)</f>
        <v>0</v>
      </c>
      <c r="C659" s="1">
        <f t="shared" si="174"/>
        <v>0</v>
      </c>
      <c r="E659" s="1">
        <v>655</v>
      </c>
      <c r="F659" s="1">
        <f t="shared" si="175"/>
        <v>1</v>
      </c>
      <c r="G659" s="1">
        <f t="shared" si="171"/>
        <v>0</v>
      </c>
      <c r="H659" s="1">
        <f t="shared" si="172"/>
        <v>0</v>
      </c>
      <c r="J659" s="1" t="str">
        <f t="shared" si="176"/>
        <v>1900</v>
      </c>
      <c r="M659" s="1">
        <f>HLOOKUP('Expense History'!$AD$3,$P$4:$X$2004,ROW('Apartment Expenses'!L659)-3,0)</f>
        <v>0</v>
      </c>
      <c r="N659" s="1">
        <f>IF('Expense History'!$AD$3=Data!$G$4,'Apartment Expenses'!AE659,HLOOKUP('Expense History'!$AD$3,'Apartment Expenses'!$AE$4:$AL$2004,(ROW('Apartment Expenses'!M659)-3)))</f>
        <v>0</v>
      </c>
      <c r="O659" s="1" t="str">
        <f>IF($O$2="ALL",IF(VLOOKUP(AA659,'Expense History'!$AA$6:$AB$36,2,0)="x","include",0),IF(AND(VLOOKUP(AA659,'Expense History'!$AA$6:$AB$36,2,0)="x",AC659=$O$2),"include",0))</f>
        <v>include</v>
      </c>
      <c r="P659" s="1">
        <f>IF(O659="include",IF(AE659&gt;0,1+MAX(P660:P$2005),0),0)</f>
        <v>0</v>
      </c>
      <c r="Q659" s="1">
        <f>IF(AND(ISBLANK(AA658),AE658=0),0,(IF(MAX(Q660:Q$2005)&gt;0,0,ROW(R659))))</f>
        <v>0</v>
      </c>
      <c r="R659" s="1">
        <f>IF($O659="include",IF(AF659&gt;0,1+MAX(R660:R$2005),0),0)</f>
        <v>0</v>
      </c>
      <c r="S659" s="1">
        <f>IF($O659="include",IF(AG659&gt;0,1+MAX(S660:S$2005),0),0)</f>
        <v>0</v>
      </c>
      <c r="T659" s="1">
        <f>IF($O659="include",IF(AH659&gt;0,1+MAX(T660:T$2005),0),0)</f>
        <v>0</v>
      </c>
      <c r="U659" s="1">
        <f>IF($O659="include",IF(AI659&gt;0,1+MAX(U660:U$2005),0),0)</f>
        <v>0</v>
      </c>
      <c r="V659" s="1">
        <f>IF($O659="include",IF(AJ659&gt;0,1+MAX(V660:V$2005),0),0)</f>
        <v>0</v>
      </c>
      <c r="W659" s="1">
        <f>IF($O659="include",IF(AK659&gt;0,1+MAX(W660:W$2005),0),0)</f>
        <v>0</v>
      </c>
      <c r="X659" s="1">
        <f>IF($O659="include",IF(AL659&gt;0,1+MAX(X660:X$2005),0),0)</f>
        <v>0</v>
      </c>
      <c r="Y659" s="22" t="str">
        <f t="shared" si="177"/>
        <v xml:space="preserve">1 - </v>
      </c>
      <c r="AA659" s="42"/>
      <c r="AB659" s="43"/>
      <c r="AC659" s="43"/>
      <c r="AD659" s="44"/>
      <c r="AE659" s="11">
        <f t="shared" si="178"/>
        <v>0</v>
      </c>
      <c r="AF659" s="41"/>
      <c r="AG659" s="41"/>
      <c r="AH659" s="41"/>
      <c r="AI659" s="41"/>
      <c r="AJ659" s="41"/>
      <c r="AK659" s="41"/>
      <c r="AL659" s="41"/>
      <c r="BA659" s="1">
        <f t="shared" si="179"/>
        <v>0</v>
      </c>
      <c r="BB659" s="1">
        <f t="shared" si="180"/>
        <v>0</v>
      </c>
      <c r="BC659" s="1" t="str">
        <f t="shared" si="181"/>
        <v>No</v>
      </c>
      <c r="BD659" s="1">
        <f t="shared" si="182"/>
        <v>0</v>
      </c>
      <c r="BE659" s="1">
        <f t="shared" si="183"/>
        <v>0</v>
      </c>
      <c r="BF659" s="1">
        <f t="shared" si="184"/>
        <v>0</v>
      </c>
      <c r="BG659" s="1">
        <v>655</v>
      </c>
      <c r="BH659" s="1" t="e">
        <f t="shared" si="185"/>
        <v>#N/A</v>
      </c>
      <c r="BI659" s="1">
        <f t="shared" si="187"/>
        <v>2</v>
      </c>
      <c r="BJ659" s="1" t="e">
        <f t="shared" si="186"/>
        <v>#N/A</v>
      </c>
    </row>
    <row r="660" spans="1:62" x14ac:dyDescent="0.25">
      <c r="A660" s="1">
        <f t="shared" si="173"/>
        <v>1</v>
      </c>
      <c r="B660" s="1">
        <f>IF(YEAR(AD660)=$B$3,YEAR('Apartment Expenses'!AD660)&amp;" - "&amp;'Apartment Expenses'!AC660,0)</f>
        <v>0</v>
      </c>
      <c r="C660" s="1">
        <f t="shared" si="174"/>
        <v>0</v>
      </c>
      <c r="E660" s="1">
        <v>656</v>
      </c>
      <c r="F660" s="1">
        <f t="shared" si="175"/>
        <v>1</v>
      </c>
      <c r="G660" s="1">
        <f t="shared" si="171"/>
        <v>0</v>
      </c>
      <c r="H660" s="1">
        <f t="shared" si="172"/>
        <v>0</v>
      </c>
      <c r="J660" s="1" t="str">
        <f t="shared" si="176"/>
        <v>1900</v>
      </c>
      <c r="M660" s="1">
        <f>HLOOKUP('Expense History'!$AD$3,$P$4:$X$2004,ROW('Apartment Expenses'!L660)-3,0)</f>
        <v>0</v>
      </c>
      <c r="N660" s="1">
        <f>IF('Expense History'!$AD$3=Data!$G$4,'Apartment Expenses'!AE660,HLOOKUP('Expense History'!$AD$3,'Apartment Expenses'!$AE$4:$AL$2004,(ROW('Apartment Expenses'!M660)-3)))</f>
        <v>0</v>
      </c>
      <c r="O660" s="1" t="str">
        <f>IF($O$2="ALL",IF(VLOOKUP(AA660,'Expense History'!$AA$6:$AB$36,2,0)="x","include",0),IF(AND(VLOOKUP(AA660,'Expense History'!$AA$6:$AB$36,2,0)="x",AC660=$O$2),"include",0))</f>
        <v>include</v>
      </c>
      <c r="P660" s="1">
        <f>IF(O660="include",IF(AE660&gt;0,1+MAX(P661:P$2005),0),0)</f>
        <v>0</v>
      </c>
      <c r="Q660" s="1">
        <f>IF(AND(ISBLANK(AA659),AE659=0),0,(IF(MAX(Q661:Q$2005)&gt;0,0,ROW(R660))))</f>
        <v>0</v>
      </c>
      <c r="R660" s="1">
        <f>IF($O660="include",IF(AF660&gt;0,1+MAX(R661:R$2005),0),0)</f>
        <v>0</v>
      </c>
      <c r="S660" s="1">
        <f>IF($O660="include",IF(AG660&gt;0,1+MAX(S661:S$2005),0),0)</f>
        <v>0</v>
      </c>
      <c r="T660" s="1">
        <f>IF($O660="include",IF(AH660&gt;0,1+MAX(T661:T$2005),0),0)</f>
        <v>0</v>
      </c>
      <c r="U660" s="1">
        <f>IF($O660="include",IF(AI660&gt;0,1+MAX(U661:U$2005),0),0)</f>
        <v>0</v>
      </c>
      <c r="V660" s="1">
        <f>IF($O660="include",IF(AJ660&gt;0,1+MAX(V661:V$2005),0),0)</f>
        <v>0</v>
      </c>
      <c r="W660" s="1">
        <f>IF($O660="include",IF(AK660&gt;0,1+MAX(W661:W$2005),0),0)</f>
        <v>0</v>
      </c>
      <c r="X660" s="1">
        <f>IF($O660="include",IF(AL660&gt;0,1+MAX(X661:X$2005),0),0)</f>
        <v>0</v>
      </c>
      <c r="Y660" s="22" t="str">
        <f t="shared" si="177"/>
        <v xml:space="preserve">1 - </v>
      </c>
      <c r="AA660" s="42"/>
      <c r="AB660" s="43"/>
      <c r="AC660" s="43"/>
      <c r="AD660" s="44"/>
      <c r="AE660" s="11">
        <f t="shared" si="178"/>
        <v>0</v>
      </c>
      <c r="AF660" s="41"/>
      <c r="AG660" s="41"/>
      <c r="AH660" s="41"/>
      <c r="AI660" s="41"/>
      <c r="AJ660" s="41"/>
      <c r="AK660" s="41"/>
      <c r="AL660" s="41"/>
      <c r="BA660" s="1">
        <f t="shared" si="179"/>
        <v>0</v>
      </c>
      <c r="BB660" s="1">
        <f t="shared" si="180"/>
        <v>0</v>
      </c>
      <c r="BC660" s="1" t="str">
        <f t="shared" si="181"/>
        <v>No</v>
      </c>
      <c r="BD660" s="1">
        <f t="shared" si="182"/>
        <v>0</v>
      </c>
      <c r="BE660" s="1">
        <f t="shared" si="183"/>
        <v>0</v>
      </c>
      <c r="BF660" s="1">
        <f t="shared" si="184"/>
        <v>0</v>
      </c>
      <c r="BG660" s="1">
        <v>656</v>
      </c>
      <c r="BH660" s="1" t="e">
        <f t="shared" si="185"/>
        <v>#N/A</v>
      </c>
      <c r="BI660" s="1">
        <f t="shared" si="187"/>
        <v>2</v>
      </c>
      <c r="BJ660" s="1" t="e">
        <f t="shared" si="186"/>
        <v>#N/A</v>
      </c>
    </row>
    <row r="661" spans="1:62" x14ac:dyDescent="0.25">
      <c r="A661" s="1">
        <f t="shared" si="173"/>
        <v>1</v>
      </c>
      <c r="B661" s="1">
        <f>IF(YEAR(AD661)=$B$3,YEAR('Apartment Expenses'!AD661)&amp;" - "&amp;'Apartment Expenses'!AC661,0)</f>
        <v>0</v>
      </c>
      <c r="C661" s="1">
        <f t="shared" si="174"/>
        <v>0</v>
      </c>
      <c r="E661" s="1">
        <v>657</v>
      </c>
      <c r="F661" s="1">
        <f t="shared" si="175"/>
        <v>1</v>
      </c>
      <c r="G661" s="1">
        <f t="shared" si="171"/>
        <v>0</v>
      </c>
      <c r="H661" s="1">
        <f t="shared" si="172"/>
        <v>0</v>
      </c>
      <c r="J661" s="1" t="str">
        <f t="shared" si="176"/>
        <v>1900</v>
      </c>
      <c r="M661" s="1">
        <f>HLOOKUP('Expense History'!$AD$3,$P$4:$X$2004,ROW('Apartment Expenses'!L661)-3,0)</f>
        <v>0</v>
      </c>
      <c r="N661" s="1">
        <f>IF('Expense History'!$AD$3=Data!$G$4,'Apartment Expenses'!AE661,HLOOKUP('Expense History'!$AD$3,'Apartment Expenses'!$AE$4:$AL$2004,(ROW('Apartment Expenses'!M661)-3)))</f>
        <v>0</v>
      </c>
      <c r="O661" s="1" t="str">
        <f>IF($O$2="ALL",IF(VLOOKUP(AA661,'Expense History'!$AA$6:$AB$36,2,0)="x","include",0),IF(AND(VLOOKUP(AA661,'Expense History'!$AA$6:$AB$36,2,0)="x",AC661=$O$2),"include",0))</f>
        <v>include</v>
      </c>
      <c r="P661" s="1">
        <f>IF(O661="include",IF(AE661&gt;0,1+MAX(P662:P$2005),0),0)</f>
        <v>0</v>
      </c>
      <c r="Q661" s="1">
        <f>IF(AND(ISBLANK(AA660),AE660=0),0,(IF(MAX(Q662:Q$2005)&gt;0,0,ROW(R661))))</f>
        <v>0</v>
      </c>
      <c r="R661" s="1">
        <f>IF($O661="include",IF(AF661&gt;0,1+MAX(R662:R$2005),0),0)</f>
        <v>0</v>
      </c>
      <c r="S661" s="1">
        <f>IF($O661="include",IF(AG661&gt;0,1+MAX(S662:S$2005),0),0)</f>
        <v>0</v>
      </c>
      <c r="T661" s="1">
        <f>IF($O661="include",IF(AH661&gt;0,1+MAX(T662:T$2005),0),0)</f>
        <v>0</v>
      </c>
      <c r="U661" s="1">
        <f>IF($O661="include",IF(AI661&gt;0,1+MAX(U662:U$2005),0),0)</f>
        <v>0</v>
      </c>
      <c r="V661" s="1">
        <f>IF($O661="include",IF(AJ661&gt;0,1+MAX(V662:V$2005),0),0)</f>
        <v>0</v>
      </c>
      <c r="W661" s="1">
        <f>IF($O661="include",IF(AK661&gt;0,1+MAX(W662:W$2005),0),0)</f>
        <v>0</v>
      </c>
      <c r="X661" s="1">
        <f>IF($O661="include",IF(AL661&gt;0,1+MAX(X662:X$2005),0),0)</f>
        <v>0</v>
      </c>
      <c r="Y661" s="22" t="str">
        <f t="shared" si="177"/>
        <v xml:space="preserve">1 - </v>
      </c>
      <c r="AA661" s="42"/>
      <c r="AB661" s="43"/>
      <c r="AC661" s="43"/>
      <c r="AD661" s="44"/>
      <c r="AE661" s="11">
        <f t="shared" si="178"/>
        <v>0</v>
      </c>
      <c r="AF661" s="41"/>
      <c r="AG661" s="41"/>
      <c r="AH661" s="41"/>
      <c r="AI661" s="41"/>
      <c r="AJ661" s="41"/>
      <c r="AK661" s="41"/>
      <c r="AL661" s="41"/>
      <c r="BA661" s="1">
        <f t="shared" si="179"/>
        <v>0</v>
      </c>
      <c r="BB661" s="1">
        <f t="shared" si="180"/>
        <v>0</v>
      </c>
      <c r="BC661" s="1" t="str">
        <f t="shared" si="181"/>
        <v>No</v>
      </c>
      <c r="BD661" s="1">
        <f t="shared" si="182"/>
        <v>0</v>
      </c>
      <c r="BE661" s="1">
        <f t="shared" si="183"/>
        <v>0</v>
      </c>
      <c r="BF661" s="1">
        <f t="shared" si="184"/>
        <v>0</v>
      </c>
      <c r="BG661" s="1">
        <v>657</v>
      </c>
      <c r="BH661" s="1" t="e">
        <f t="shared" si="185"/>
        <v>#N/A</v>
      </c>
      <c r="BI661" s="1">
        <f t="shared" si="187"/>
        <v>2</v>
      </c>
      <c r="BJ661" s="1" t="e">
        <f t="shared" si="186"/>
        <v>#N/A</v>
      </c>
    </row>
    <row r="662" spans="1:62" x14ac:dyDescent="0.25">
      <c r="A662" s="1">
        <f t="shared" si="173"/>
        <v>1</v>
      </c>
      <c r="B662" s="1">
        <f>IF(YEAR(AD662)=$B$3,YEAR('Apartment Expenses'!AD662)&amp;" - "&amp;'Apartment Expenses'!AC662,0)</f>
        <v>0</v>
      </c>
      <c r="C662" s="1">
        <f t="shared" si="174"/>
        <v>0</v>
      </c>
      <c r="E662" s="1">
        <v>658</v>
      </c>
      <c r="F662" s="1">
        <f t="shared" si="175"/>
        <v>1</v>
      </c>
      <c r="G662" s="1">
        <f t="shared" si="171"/>
        <v>0</v>
      </c>
      <c r="H662" s="1">
        <f t="shared" si="172"/>
        <v>0</v>
      </c>
      <c r="J662" s="1" t="str">
        <f t="shared" si="176"/>
        <v>1900</v>
      </c>
      <c r="M662" s="1">
        <f>HLOOKUP('Expense History'!$AD$3,$P$4:$X$2004,ROW('Apartment Expenses'!L662)-3,0)</f>
        <v>0</v>
      </c>
      <c r="N662" s="1">
        <f>IF('Expense History'!$AD$3=Data!$G$4,'Apartment Expenses'!AE662,HLOOKUP('Expense History'!$AD$3,'Apartment Expenses'!$AE$4:$AL$2004,(ROW('Apartment Expenses'!M662)-3)))</f>
        <v>0</v>
      </c>
      <c r="O662" s="1" t="str">
        <f>IF($O$2="ALL",IF(VLOOKUP(AA662,'Expense History'!$AA$6:$AB$36,2,0)="x","include",0),IF(AND(VLOOKUP(AA662,'Expense History'!$AA$6:$AB$36,2,0)="x",AC662=$O$2),"include",0))</f>
        <v>include</v>
      </c>
      <c r="P662" s="1">
        <f>IF(O662="include",IF(AE662&gt;0,1+MAX(P663:P$2005),0),0)</f>
        <v>0</v>
      </c>
      <c r="Q662" s="1">
        <f>IF(AND(ISBLANK(AA661),AE661=0),0,(IF(MAX(Q663:Q$2005)&gt;0,0,ROW(R662))))</f>
        <v>0</v>
      </c>
      <c r="R662" s="1">
        <f>IF($O662="include",IF(AF662&gt;0,1+MAX(R663:R$2005),0),0)</f>
        <v>0</v>
      </c>
      <c r="S662" s="1">
        <f>IF($O662="include",IF(AG662&gt;0,1+MAX(S663:S$2005),0),0)</f>
        <v>0</v>
      </c>
      <c r="T662" s="1">
        <f>IF($O662="include",IF(AH662&gt;0,1+MAX(T663:T$2005),0),0)</f>
        <v>0</v>
      </c>
      <c r="U662" s="1">
        <f>IF($O662="include",IF(AI662&gt;0,1+MAX(U663:U$2005),0),0)</f>
        <v>0</v>
      </c>
      <c r="V662" s="1">
        <f>IF($O662="include",IF(AJ662&gt;0,1+MAX(V663:V$2005),0),0)</f>
        <v>0</v>
      </c>
      <c r="W662" s="1">
        <f>IF($O662="include",IF(AK662&gt;0,1+MAX(W663:W$2005),0),0)</f>
        <v>0</v>
      </c>
      <c r="X662" s="1">
        <f>IF($O662="include",IF(AL662&gt;0,1+MAX(X663:X$2005),0),0)</f>
        <v>0</v>
      </c>
      <c r="Y662" s="22" t="str">
        <f t="shared" si="177"/>
        <v xml:space="preserve">1 - </v>
      </c>
      <c r="AA662" s="42"/>
      <c r="AB662" s="43"/>
      <c r="AC662" s="43"/>
      <c r="AD662" s="44"/>
      <c r="AE662" s="11">
        <f t="shared" si="178"/>
        <v>0</v>
      </c>
      <c r="AF662" s="41"/>
      <c r="AG662" s="41"/>
      <c r="AH662" s="41"/>
      <c r="AI662" s="41"/>
      <c r="AJ662" s="41"/>
      <c r="AK662" s="41"/>
      <c r="AL662" s="41"/>
      <c r="BA662" s="1">
        <f t="shared" si="179"/>
        <v>0</v>
      </c>
      <c r="BB662" s="1">
        <f t="shared" si="180"/>
        <v>0</v>
      </c>
      <c r="BC662" s="1" t="str">
        <f t="shared" si="181"/>
        <v>No</v>
      </c>
      <c r="BD662" s="1">
        <f t="shared" si="182"/>
        <v>0</v>
      </c>
      <c r="BE662" s="1">
        <f t="shared" si="183"/>
        <v>0</v>
      </c>
      <c r="BF662" s="1">
        <f t="shared" si="184"/>
        <v>0</v>
      </c>
      <c r="BG662" s="1">
        <v>658</v>
      </c>
      <c r="BH662" s="1" t="e">
        <f t="shared" si="185"/>
        <v>#N/A</v>
      </c>
      <c r="BI662" s="1">
        <f t="shared" si="187"/>
        <v>2</v>
      </c>
      <c r="BJ662" s="1" t="e">
        <f t="shared" si="186"/>
        <v>#N/A</v>
      </c>
    </row>
    <row r="663" spans="1:62" x14ac:dyDescent="0.25">
      <c r="A663" s="1">
        <f t="shared" si="173"/>
        <v>1</v>
      </c>
      <c r="B663" s="1">
        <f>IF(YEAR(AD663)=$B$3,YEAR('Apartment Expenses'!AD663)&amp;" - "&amp;'Apartment Expenses'!AC663,0)</f>
        <v>0</v>
      </c>
      <c r="C663" s="1">
        <f t="shared" si="174"/>
        <v>0</v>
      </c>
      <c r="E663" s="1">
        <v>659</v>
      </c>
      <c r="F663" s="1">
        <f t="shared" si="175"/>
        <v>1</v>
      </c>
      <c r="G663" s="1">
        <f t="shared" si="171"/>
        <v>0</v>
      </c>
      <c r="H663" s="1">
        <f t="shared" si="172"/>
        <v>0</v>
      </c>
      <c r="J663" s="1" t="str">
        <f t="shared" si="176"/>
        <v>1900</v>
      </c>
      <c r="M663" s="1">
        <f>HLOOKUP('Expense History'!$AD$3,$P$4:$X$2004,ROW('Apartment Expenses'!L663)-3,0)</f>
        <v>0</v>
      </c>
      <c r="N663" s="1">
        <f>IF('Expense History'!$AD$3=Data!$G$4,'Apartment Expenses'!AE663,HLOOKUP('Expense History'!$AD$3,'Apartment Expenses'!$AE$4:$AL$2004,(ROW('Apartment Expenses'!M663)-3)))</f>
        <v>0</v>
      </c>
      <c r="O663" s="1" t="str">
        <f>IF($O$2="ALL",IF(VLOOKUP(AA663,'Expense History'!$AA$6:$AB$36,2,0)="x","include",0),IF(AND(VLOOKUP(AA663,'Expense History'!$AA$6:$AB$36,2,0)="x",AC663=$O$2),"include",0))</f>
        <v>include</v>
      </c>
      <c r="P663" s="1">
        <f>IF(O663="include",IF(AE663&gt;0,1+MAX(P664:P$2005),0),0)</f>
        <v>0</v>
      </c>
      <c r="Q663" s="1">
        <f>IF(AND(ISBLANK(AA662),AE662=0),0,(IF(MAX(Q664:Q$2005)&gt;0,0,ROW(R663))))</f>
        <v>0</v>
      </c>
      <c r="R663" s="1">
        <f>IF($O663="include",IF(AF663&gt;0,1+MAX(R664:R$2005),0),0)</f>
        <v>0</v>
      </c>
      <c r="S663" s="1">
        <f>IF($O663="include",IF(AG663&gt;0,1+MAX(S664:S$2005),0),0)</f>
        <v>0</v>
      </c>
      <c r="T663" s="1">
        <f>IF($O663="include",IF(AH663&gt;0,1+MAX(T664:T$2005),0),0)</f>
        <v>0</v>
      </c>
      <c r="U663" s="1">
        <f>IF($O663="include",IF(AI663&gt;0,1+MAX(U664:U$2005),0),0)</f>
        <v>0</v>
      </c>
      <c r="V663" s="1">
        <f>IF($O663="include",IF(AJ663&gt;0,1+MAX(V664:V$2005),0),0)</f>
        <v>0</v>
      </c>
      <c r="W663" s="1">
        <f>IF($O663="include",IF(AK663&gt;0,1+MAX(W664:W$2005),0),0)</f>
        <v>0</v>
      </c>
      <c r="X663" s="1">
        <f>IF($O663="include",IF(AL663&gt;0,1+MAX(X664:X$2005),0),0)</f>
        <v>0</v>
      </c>
      <c r="Y663" s="22" t="str">
        <f t="shared" si="177"/>
        <v xml:space="preserve">1 - </v>
      </c>
      <c r="AA663" s="42"/>
      <c r="AB663" s="43"/>
      <c r="AC663" s="43"/>
      <c r="AD663" s="44"/>
      <c r="AE663" s="11">
        <f t="shared" si="178"/>
        <v>0</v>
      </c>
      <c r="AF663" s="41"/>
      <c r="AG663" s="41"/>
      <c r="AH663" s="41"/>
      <c r="AI663" s="41"/>
      <c r="AJ663" s="41"/>
      <c r="AK663" s="41"/>
      <c r="AL663" s="41"/>
      <c r="BA663" s="1">
        <f t="shared" si="179"/>
        <v>0</v>
      </c>
      <c r="BB663" s="1">
        <f t="shared" si="180"/>
        <v>0</v>
      </c>
      <c r="BC663" s="1" t="str">
        <f t="shared" si="181"/>
        <v>No</v>
      </c>
      <c r="BD663" s="1">
        <f t="shared" si="182"/>
        <v>0</v>
      </c>
      <c r="BE663" s="1">
        <f t="shared" si="183"/>
        <v>0</v>
      </c>
      <c r="BF663" s="1">
        <f t="shared" si="184"/>
        <v>0</v>
      </c>
      <c r="BG663" s="1">
        <v>659</v>
      </c>
      <c r="BH663" s="1" t="e">
        <f t="shared" si="185"/>
        <v>#N/A</v>
      </c>
      <c r="BI663" s="1">
        <f t="shared" si="187"/>
        <v>2</v>
      </c>
      <c r="BJ663" s="1" t="e">
        <f t="shared" si="186"/>
        <v>#N/A</v>
      </c>
    </row>
    <row r="664" spans="1:62" x14ac:dyDescent="0.25">
      <c r="A664" s="1">
        <f t="shared" si="173"/>
        <v>1</v>
      </c>
      <c r="B664" s="1">
        <f>IF(YEAR(AD664)=$B$3,YEAR('Apartment Expenses'!AD664)&amp;" - "&amp;'Apartment Expenses'!AC664,0)</f>
        <v>0</v>
      </c>
      <c r="C664" s="1">
        <f t="shared" si="174"/>
        <v>0</v>
      </c>
      <c r="E664" s="1">
        <v>660</v>
      </c>
      <c r="F664" s="1">
        <f t="shared" si="175"/>
        <v>1</v>
      </c>
      <c r="G664" s="1">
        <f t="shared" si="171"/>
        <v>0</v>
      </c>
      <c r="H664" s="1">
        <f t="shared" si="172"/>
        <v>0</v>
      </c>
      <c r="J664" s="1" t="str">
        <f t="shared" si="176"/>
        <v>1900</v>
      </c>
      <c r="M664" s="1">
        <f>HLOOKUP('Expense History'!$AD$3,$P$4:$X$2004,ROW('Apartment Expenses'!L664)-3,0)</f>
        <v>0</v>
      </c>
      <c r="N664" s="1">
        <f>IF('Expense History'!$AD$3=Data!$G$4,'Apartment Expenses'!AE664,HLOOKUP('Expense History'!$AD$3,'Apartment Expenses'!$AE$4:$AL$2004,(ROW('Apartment Expenses'!M664)-3)))</f>
        <v>0</v>
      </c>
      <c r="O664" s="1" t="str">
        <f>IF($O$2="ALL",IF(VLOOKUP(AA664,'Expense History'!$AA$6:$AB$36,2,0)="x","include",0),IF(AND(VLOOKUP(AA664,'Expense History'!$AA$6:$AB$36,2,0)="x",AC664=$O$2),"include",0))</f>
        <v>include</v>
      </c>
      <c r="P664" s="1">
        <f>IF(O664="include",IF(AE664&gt;0,1+MAX(P665:P$2005),0),0)</f>
        <v>0</v>
      </c>
      <c r="Q664" s="1">
        <f>IF(AND(ISBLANK(AA663),AE663=0),0,(IF(MAX(Q665:Q$2005)&gt;0,0,ROW(R664))))</f>
        <v>0</v>
      </c>
      <c r="R664" s="1">
        <f>IF($O664="include",IF(AF664&gt;0,1+MAX(R665:R$2005),0),0)</f>
        <v>0</v>
      </c>
      <c r="S664" s="1">
        <f>IF($O664="include",IF(AG664&gt;0,1+MAX(S665:S$2005),0),0)</f>
        <v>0</v>
      </c>
      <c r="T664" s="1">
        <f>IF($O664="include",IF(AH664&gt;0,1+MAX(T665:T$2005),0),0)</f>
        <v>0</v>
      </c>
      <c r="U664" s="1">
        <f>IF($O664="include",IF(AI664&gt;0,1+MAX(U665:U$2005),0),0)</f>
        <v>0</v>
      </c>
      <c r="V664" s="1">
        <f>IF($O664="include",IF(AJ664&gt;0,1+MAX(V665:V$2005),0),0)</f>
        <v>0</v>
      </c>
      <c r="W664" s="1">
        <f>IF($O664="include",IF(AK664&gt;0,1+MAX(W665:W$2005),0),0)</f>
        <v>0</v>
      </c>
      <c r="X664" s="1">
        <f>IF($O664="include",IF(AL664&gt;0,1+MAX(X665:X$2005),0),0)</f>
        <v>0</v>
      </c>
      <c r="Y664" s="22" t="str">
        <f t="shared" si="177"/>
        <v xml:space="preserve">1 - </v>
      </c>
      <c r="AA664" s="42"/>
      <c r="AB664" s="43"/>
      <c r="AC664" s="43"/>
      <c r="AD664" s="44"/>
      <c r="AE664" s="11">
        <f t="shared" si="178"/>
        <v>0</v>
      </c>
      <c r="AF664" s="41"/>
      <c r="AG664" s="41"/>
      <c r="AH664" s="41"/>
      <c r="AI664" s="41"/>
      <c r="AJ664" s="41"/>
      <c r="AK664" s="41"/>
      <c r="AL664" s="41"/>
      <c r="BA664" s="1">
        <f t="shared" si="179"/>
        <v>0</v>
      </c>
      <c r="BB664" s="1">
        <f t="shared" si="180"/>
        <v>0</v>
      </c>
      <c r="BC664" s="1" t="str">
        <f t="shared" si="181"/>
        <v>No</v>
      </c>
      <c r="BD664" s="1">
        <f t="shared" si="182"/>
        <v>0</v>
      </c>
      <c r="BE664" s="1">
        <f t="shared" si="183"/>
        <v>0</v>
      </c>
      <c r="BF664" s="1">
        <f t="shared" si="184"/>
        <v>0</v>
      </c>
      <c r="BG664" s="1">
        <v>660</v>
      </c>
      <c r="BH664" s="1" t="e">
        <f t="shared" si="185"/>
        <v>#N/A</v>
      </c>
      <c r="BI664" s="1">
        <f t="shared" si="187"/>
        <v>2</v>
      </c>
      <c r="BJ664" s="1" t="e">
        <f t="shared" si="186"/>
        <v>#N/A</v>
      </c>
    </row>
    <row r="665" spans="1:62" x14ac:dyDescent="0.25">
      <c r="A665" s="1">
        <f t="shared" si="173"/>
        <v>1</v>
      </c>
      <c r="B665" s="1">
        <f>IF(YEAR(AD665)=$B$3,YEAR('Apartment Expenses'!AD665)&amp;" - "&amp;'Apartment Expenses'!AC665,0)</f>
        <v>0</v>
      </c>
      <c r="C665" s="1">
        <f t="shared" si="174"/>
        <v>0</v>
      </c>
      <c r="E665" s="1">
        <v>661</v>
      </c>
      <c r="F665" s="1">
        <f t="shared" si="175"/>
        <v>1</v>
      </c>
      <c r="G665" s="1">
        <f t="shared" si="171"/>
        <v>0</v>
      </c>
      <c r="H665" s="1">
        <f t="shared" si="172"/>
        <v>0</v>
      </c>
      <c r="J665" s="1" t="str">
        <f t="shared" si="176"/>
        <v>1900</v>
      </c>
      <c r="M665" s="1">
        <f>HLOOKUP('Expense History'!$AD$3,$P$4:$X$2004,ROW('Apartment Expenses'!L665)-3,0)</f>
        <v>0</v>
      </c>
      <c r="N665" s="1">
        <f>IF('Expense History'!$AD$3=Data!$G$4,'Apartment Expenses'!AE665,HLOOKUP('Expense History'!$AD$3,'Apartment Expenses'!$AE$4:$AL$2004,(ROW('Apartment Expenses'!M665)-3)))</f>
        <v>0</v>
      </c>
      <c r="O665" s="1" t="str">
        <f>IF($O$2="ALL",IF(VLOOKUP(AA665,'Expense History'!$AA$6:$AB$36,2,0)="x","include",0),IF(AND(VLOOKUP(AA665,'Expense History'!$AA$6:$AB$36,2,0)="x",AC665=$O$2),"include",0))</f>
        <v>include</v>
      </c>
      <c r="P665" s="1">
        <f>IF(O665="include",IF(AE665&gt;0,1+MAX(P666:P$2005),0),0)</f>
        <v>0</v>
      </c>
      <c r="Q665" s="1">
        <f>IF(AND(ISBLANK(AA664),AE664=0),0,(IF(MAX(Q666:Q$2005)&gt;0,0,ROW(R665))))</f>
        <v>0</v>
      </c>
      <c r="R665" s="1">
        <f>IF($O665="include",IF(AF665&gt;0,1+MAX(R666:R$2005),0),0)</f>
        <v>0</v>
      </c>
      <c r="S665" s="1">
        <f>IF($O665="include",IF(AG665&gt;0,1+MAX(S666:S$2005),0),0)</f>
        <v>0</v>
      </c>
      <c r="T665" s="1">
        <f>IF($O665="include",IF(AH665&gt;0,1+MAX(T666:T$2005),0),0)</f>
        <v>0</v>
      </c>
      <c r="U665" s="1">
        <f>IF($O665="include",IF(AI665&gt;0,1+MAX(U666:U$2005),0),0)</f>
        <v>0</v>
      </c>
      <c r="V665" s="1">
        <f>IF($O665="include",IF(AJ665&gt;0,1+MAX(V666:V$2005),0),0)</f>
        <v>0</v>
      </c>
      <c r="W665" s="1">
        <f>IF($O665="include",IF(AK665&gt;0,1+MAX(W666:W$2005),0),0)</f>
        <v>0</v>
      </c>
      <c r="X665" s="1">
        <f>IF($O665="include",IF(AL665&gt;0,1+MAX(X666:X$2005),0),0)</f>
        <v>0</v>
      </c>
      <c r="Y665" s="22" t="str">
        <f t="shared" si="177"/>
        <v xml:space="preserve">1 - </v>
      </c>
      <c r="AA665" s="42"/>
      <c r="AB665" s="43"/>
      <c r="AC665" s="43"/>
      <c r="AD665" s="44"/>
      <c r="AE665" s="11">
        <f t="shared" si="178"/>
        <v>0</v>
      </c>
      <c r="AF665" s="41"/>
      <c r="AG665" s="41"/>
      <c r="AH665" s="41"/>
      <c r="AI665" s="41"/>
      <c r="AJ665" s="41"/>
      <c r="AK665" s="41"/>
      <c r="AL665" s="41"/>
      <c r="BA665" s="1">
        <f t="shared" si="179"/>
        <v>0</v>
      </c>
      <c r="BB665" s="1">
        <f t="shared" si="180"/>
        <v>0</v>
      </c>
      <c r="BC665" s="1" t="str">
        <f t="shared" si="181"/>
        <v>No</v>
      </c>
      <c r="BD665" s="1">
        <f t="shared" si="182"/>
        <v>0</v>
      </c>
      <c r="BE665" s="1">
        <f t="shared" si="183"/>
        <v>0</v>
      </c>
      <c r="BF665" s="1">
        <f t="shared" si="184"/>
        <v>0</v>
      </c>
      <c r="BG665" s="1">
        <v>661</v>
      </c>
      <c r="BH665" s="1" t="e">
        <f t="shared" si="185"/>
        <v>#N/A</v>
      </c>
      <c r="BI665" s="1">
        <f t="shared" si="187"/>
        <v>2</v>
      </c>
      <c r="BJ665" s="1" t="e">
        <f t="shared" si="186"/>
        <v>#N/A</v>
      </c>
    </row>
    <row r="666" spans="1:62" x14ac:dyDescent="0.25">
      <c r="A666" s="1">
        <f t="shared" si="173"/>
        <v>1</v>
      </c>
      <c r="B666" s="1">
        <f>IF(YEAR(AD666)=$B$3,YEAR('Apartment Expenses'!AD666)&amp;" - "&amp;'Apartment Expenses'!AC666,0)</f>
        <v>0</v>
      </c>
      <c r="C666" s="1">
        <f t="shared" si="174"/>
        <v>0</v>
      </c>
      <c r="E666" s="1">
        <v>662</v>
      </c>
      <c r="F666" s="1">
        <f t="shared" si="175"/>
        <v>1</v>
      </c>
      <c r="G666" s="1">
        <f t="shared" si="171"/>
        <v>0</v>
      </c>
      <c r="H666" s="1">
        <f t="shared" si="172"/>
        <v>0</v>
      </c>
      <c r="J666" s="1" t="str">
        <f t="shared" si="176"/>
        <v>1900</v>
      </c>
      <c r="M666" s="1">
        <f>HLOOKUP('Expense History'!$AD$3,$P$4:$X$2004,ROW('Apartment Expenses'!L666)-3,0)</f>
        <v>0</v>
      </c>
      <c r="N666" s="1">
        <f>IF('Expense History'!$AD$3=Data!$G$4,'Apartment Expenses'!AE666,HLOOKUP('Expense History'!$AD$3,'Apartment Expenses'!$AE$4:$AL$2004,(ROW('Apartment Expenses'!M666)-3)))</f>
        <v>0</v>
      </c>
      <c r="O666" s="1" t="str">
        <f>IF($O$2="ALL",IF(VLOOKUP(AA666,'Expense History'!$AA$6:$AB$36,2,0)="x","include",0),IF(AND(VLOOKUP(AA666,'Expense History'!$AA$6:$AB$36,2,0)="x",AC666=$O$2),"include",0))</f>
        <v>include</v>
      </c>
      <c r="P666" s="1">
        <f>IF(O666="include",IF(AE666&gt;0,1+MAX(P667:P$2005),0),0)</f>
        <v>0</v>
      </c>
      <c r="Q666" s="1">
        <f>IF(AND(ISBLANK(AA665),AE665=0),0,(IF(MAX(Q667:Q$2005)&gt;0,0,ROW(R666))))</f>
        <v>0</v>
      </c>
      <c r="R666" s="1">
        <f>IF($O666="include",IF(AF666&gt;0,1+MAX(R667:R$2005),0),0)</f>
        <v>0</v>
      </c>
      <c r="S666" s="1">
        <f>IF($O666="include",IF(AG666&gt;0,1+MAX(S667:S$2005),0),0)</f>
        <v>0</v>
      </c>
      <c r="T666" s="1">
        <f>IF($O666="include",IF(AH666&gt;0,1+MAX(T667:T$2005),0),0)</f>
        <v>0</v>
      </c>
      <c r="U666" s="1">
        <f>IF($O666="include",IF(AI666&gt;0,1+MAX(U667:U$2005),0),0)</f>
        <v>0</v>
      </c>
      <c r="V666" s="1">
        <f>IF($O666="include",IF(AJ666&gt;0,1+MAX(V667:V$2005),0),0)</f>
        <v>0</v>
      </c>
      <c r="W666" s="1">
        <f>IF($O666="include",IF(AK666&gt;0,1+MAX(W667:W$2005),0),0)</f>
        <v>0</v>
      </c>
      <c r="X666" s="1">
        <f>IF($O666="include",IF(AL666&gt;0,1+MAX(X667:X$2005),0),0)</f>
        <v>0</v>
      </c>
      <c r="Y666" s="22" t="str">
        <f t="shared" si="177"/>
        <v xml:space="preserve">1 - </v>
      </c>
      <c r="AA666" s="42"/>
      <c r="AB666" s="43"/>
      <c r="AC666" s="43"/>
      <c r="AD666" s="44"/>
      <c r="AE666" s="11">
        <f t="shared" si="178"/>
        <v>0</v>
      </c>
      <c r="AF666" s="41"/>
      <c r="AG666" s="41"/>
      <c r="AH666" s="41"/>
      <c r="AI666" s="41"/>
      <c r="AJ666" s="41"/>
      <c r="AK666" s="41"/>
      <c r="AL666" s="41"/>
      <c r="BA666" s="1">
        <f t="shared" si="179"/>
        <v>0</v>
      </c>
      <c r="BB666" s="1">
        <f t="shared" si="180"/>
        <v>0</v>
      </c>
      <c r="BC666" s="1" t="str">
        <f t="shared" si="181"/>
        <v>No</v>
      </c>
      <c r="BD666" s="1">
        <f t="shared" si="182"/>
        <v>0</v>
      </c>
      <c r="BE666" s="1">
        <f t="shared" si="183"/>
        <v>0</v>
      </c>
      <c r="BF666" s="1">
        <f t="shared" si="184"/>
        <v>0</v>
      </c>
      <c r="BG666" s="1">
        <v>662</v>
      </c>
      <c r="BH666" s="1" t="e">
        <f t="shared" si="185"/>
        <v>#N/A</v>
      </c>
      <c r="BI666" s="1">
        <f t="shared" si="187"/>
        <v>2</v>
      </c>
      <c r="BJ666" s="1" t="e">
        <f t="shared" si="186"/>
        <v>#N/A</v>
      </c>
    </row>
    <row r="667" spans="1:62" x14ac:dyDescent="0.25">
      <c r="A667" s="1">
        <f t="shared" si="173"/>
        <v>1</v>
      </c>
      <c r="B667" s="1">
        <f>IF(YEAR(AD667)=$B$3,YEAR('Apartment Expenses'!AD667)&amp;" - "&amp;'Apartment Expenses'!AC667,0)</f>
        <v>0</v>
      </c>
      <c r="C667" s="1">
        <f t="shared" si="174"/>
        <v>0</v>
      </c>
      <c r="E667" s="1">
        <v>663</v>
      </c>
      <c r="F667" s="1">
        <f t="shared" si="175"/>
        <v>1</v>
      </c>
      <c r="G667" s="1">
        <f t="shared" si="171"/>
        <v>0</v>
      </c>
      <c r="H667" s="1">
        <f t="shared" si="172"/>
        <v>0</v>
      </c>
      <c r="J667" s="1" t="str">
        <f t="shared" si="176"/>
        <v>1900</v>
      </c>
      <c r="M667" s="1">
        <f>HLOOKUP('Expense History'!$AD$3,$P$4:$X$2004,ROW('Apartment Expenses'!L667)-3,0)</f>
        <v>0</v>
      </c>
      <c r="N667" s="1">
        <f>IF('Expense History'!$AD$3=Data!$G$4,'Apartment Expenses'!AE667,HLOOKUP('Expense History'!$AD$3,'Apartment Expenses'!$AE$4:$AL$2004,(ROW('Apartment Expenses'!M667)-3)))</f>
        <v>0</v>
      </c>
      <c r="O667" s="1" t="str">
        <f>IF($O$2="ALL",IF(VLOOKUP(AA667,'Expense History'!$AA$6:$AB$36,2,0)="x","include",0),IF(AND(VLOOKUP(AA667,'Expense History'!$AA$6:$AB$36,2,0)="x",AC667=$O$2),"include",0))</f>
        <v>include</v>
      </c>
      <c r="P667" s="1">
        <f>IF(O667="include",IF(AE667&gt;0,1+MAX(P668:P$2005),0),0)</f>
        <v>0</v>
      </c>
      <c r="Q667" s="1">
        <f>IF(AND(ISBLANK(AA666),AE666=0),0,(IF(MAX(Q668:Q$2005)&gt;0,0,ROW(R667))))</f>
        <v>0</v>
      </c>
      <c r="R667" s="1">
        <f>IF($O667="include",IF(AF667&gt;0,1+MAX(R668:R$2005),0),0)</f>
        <v>0</v>
      </c>
      <c r="S667" s="1">
        <f>IF($O667="include",IF(AG667&gt;0,1+MAX(S668:S$2005),0),0)</f>
        <v>0</v>
      </c>
      <c r="T667" s="1">
        <f>IF($O667="include",IF(AH667&gt;0,1+MAX(T668:T$2005),0),0)</f>
        <v>0</v>
      </c>
      <c r="U667" s="1">
        <f>IF($O667="include",IF(AI667&gt;0,1+MAX(U668:U$2005),0),0)</f>
        <v>0</v>
      </c>
      <c r="V667" s="1">
        <f>IF($O667="include",IF(AJ667&gt;0,1+MAX(V668:V$2005),0),0)</f>
        <v>0</v>
      </c>
      <c r="W667" s="1">
        <f>IF($O667="include",IF(AK667&gt;0,1+MAX(W668:W$2005),0),0)</f>
        <v>0</v>
      </c>
      <c r="X667" s="1">
        <f>IF($O667="include",IF(AL667&gt;0,1+MAX(X668:X$2005),0),0)</f>
        <v>0</v>
      </c>
      <c r="Y667" s="22" t="str">
        <f t="shared" si="177"/>
        <v xml:space="preserve">1 - </v>
      </c>
      <c r="AA667" s="42"/>
      <c r="AB667" s="43"/>
      <c r="AC667" s="43"/>
      <c r="AD667" s="44"/>
      <c r="AE667" s="11">
        <f t="shared" si="178"/>
        <v>0</v>
      </c>
      <c r="AF667" s="41"/>
      <c r="AG667" s="41"/>
      <c r="AH667" s="41"/>
      <c r="AI667" s="41"/>
      <c r="AJ667" s="41"/>
      <c r="AK667" s="41"/>
      <c r="AL667" s="41"/>
      <c r="BA667" s="1">
        <f t="shared" si="179"/>
        <v>0</v>
      </c>
      <c r="BB667" s="1">
        <f t="shared" si="180"/>
        <v>0</v>
      </c>
      <c r="BC667" s="1" t="str">
        <f t="shared" si="181"/>
        <v>No</v>
      </c>
      <c r="BD667" s="1">
        <f t="shared" si="182"/>
        <v>0</v>
      </c>
      <c r="BE667" s="1">
        <f t="shared" si="183"/>
        <v>0</v>
      </c>
      <c r="BF667" s="1">
        <f t="shared" si="184"/>
        <v>0</v>
      </c>
      <c r="BG667" s="1">
        <v>663</v>
      </c>
      <c r="BH667" s="1" t="e">
        <f t="shared" si="185"/>
        <v>#N/A</v>
      </c>
      <c r="BI667" s="1">
        <f t="shared" si="187"/>
        <v>2</v>
      </c>
      <c r="BJ667" s="1" t="e">
        <f t="shared" si="186"/>
        <v>#N/A</v>
      </c>
    </row>
    <row r="668" spans="1:62" x14ac:dyDescent="0.25">
      <c r="A668" s="1">
        <f t="shared" si="173"/>
        <v>1</v>
      </c>
      <c r="B668" s="1">
        <f>IF(YEAR(AD668)=$B$3,YEAR('Apartment Expenses'!AD668)&amp;" - "&amp;'Apartment Expenses'!AC668,0)</f>
        <v>0</v>
      </c>
      <c r="C668" s="1">
        <f t="shared" si="174"/>
        <v>0</v>
      </c>
      <c r="E668" s="1">
        <v>664</v>
      </c>
      <c r="F668" s="1">
        <f t="shared" si="175"/>
        <v>1</v>
      </c>
      <c r="G668" s="1">
        <f t="shared" si="171"/>
        <v>0</v>
      </c>
      <c r="H668" s="1">
        <f t="shared" si="172"/>
        <v>0</v>
      </c>
      <c r="J668" s="1" t="str">
        <f t="shared" si="176"/>
        <v>1900</v>
      </c>
      <c r="M668" s="1">
        <f>HLOOKUP('Expense History'!$AD$3,$P$4:$X$2004,ROW('Apartment Expenses'!L668)-3,0)</f>
        <v>0</v>
      </c>
      <c r="N668" s="1">
        <f>IF('Expense History'!$AD$3=Data!$G$4,'Apartment Expenses'!AE668,HLOOKUP('Expense History'!$AD$3,'Apartment Expenses'!$AE$4:$AL$2004,(ROW('Apartment Expenses'!M668)-3)))</f>
        <v>0</v>
      </c>
      <c r="O668" s="1" t="str">
        <f>IF($O$2="ALL",IF(VLOOKUP(AA668,'Expense History'!$AA$6:$AB$36,2,0)="x","include",0),IF(AND(VLOOKUP(AA668,'Expense History'!$AA$6:$AB$36,2,0)="x",AC668=$O$2),"include",0))</f>
        <v>include</v>
      </c>
      <c r="P668" s="1">
        <f>IF(O668="include",IF(AE668&gt;0,1+MAX(P669:P$2005),0),0)</f>
        <v>0</v>
      </c>
      <c r="Q668" s="1">
        <f>IF(AND(ISBLANK(AA667),AE667=0),0,(IF(MAX(Q669:Q$2005)&gt;0,0,ROW(R668))))</f>
        <v>0</v>
      </c>
      <c r="R668" s="1">
        <f>IF($O668="include",IF(AF668&gt;0,1+MAX(R669:R$2005),0),0)</f>
        <v>0</v>
      </c>
      <c r="S668" s="1">
        <f>IF($O668="include",IF(AG668&gt;0,1+MAX(S669:S$2005),0),0)</f>
        <v>0</v>
      </c>
      <c r="T668" s="1">
        <f>IF($O668="include",IF(AH668&gt;0,1+MAX(T669:T$2005),0),0)</f>
        <v>0</v>
      </c>
      <c r="U668" s="1">
        <f>IF($O668="include",IF(AI668&gt;0,1+MAX(U669:U$2005),0),0)</f>
        <v>0</v>
      </c>
      <c r="V668" s="1">
        <f>IF($O668="include",IF(AJ668&gt;0,1+MAX(V669:V$2005),0),0)</f>
        <v>0</v>
      </c>
      <c r="W668" s="1">
        <f>IF($O668="include",IF(AK668&gt;0,1+MAX(W669:W$2005),0),0)</f>
        <v>0</v>
      </c>
      <c r="X668" s="1">
        <f>IF($O668="include",IF(AL668&gt;0,1+MAX(X669:X$2005),0),0)</f>
        <v>0</v>
      </c>
      <c r="Y668" s="22" t="str">
        <f t="shared" si="177"/>
        <v xml:space="preserve">1 - </v>
      </c>
      <c r="AA668" s="42"/>
      <c r="AB668" s="43"/>
      <c r="AC668" s="43"/>
      <c r="AD668" s="44"/>
      <c r="AE668" s="11">
        <f t="shared" si="178"/>
        <v>0</v>
      </c>
      <c r="AF668" s="41"/>
      <c r="AG668" s="41"/>
      <c r="AH668" s="41"/>
      <c r="AI668" s="41"/>
      <c r="AJ668" s="41"/>
      <c r="AK668" s="41"/>
      <c r="AL668" s="41"/>
      <c r="BA668" s="1">
        <f t="shared" si="179"/>
        <v>0</v>
      </c>
      <c r="BB668" s="1">
        <f t="shared" si="180"/>
        <v>0</v>
      </c>
      <c r="BC668" s="1" t="str">
        <f t="shared" si="181"/>
        <v>No</v>
      </c>
      <c r="BD668" s="1">
        <f t="shared" si="182"/>
        <v>0</v>
      </c>
      <c r="BE668" s="1">
        <f t="shared" si="183"/>
        <v>0</v>
      </c>
      <c r="BF668" s="1">
        <f t="shared" si="184"/>
        <v>0</v>
      </c>
      <c r="BG668" s="1">
        <v>664</v>
      </c>
      <c r="BH668" s="1" t="e">
        <f t="shared" si="185"/>
        <v>#N/A</v>
      </c>
      <c r="BI668" s="1">
        <f t="shared" si="187"/>
        <v>2</v>
      </c>
      <c r="BJ668" s="1" t="e">
        <f t="shared" si="186"/>
        <v>#N/A</v>
      </c>
    </row>
    <row r="669" spans="1:62" x14ac:dyDescent="0.25">
      <c r="A669" s="1">
        <f t="shared" si="173"/>
        <v>1</v>
      </c>
      <c r="B669" s="1">
        <f>IF(YEAR(AD669)=$B$3,YEAR('Apartment Expenses'!AD669)&amp;" - "&amp;'Apartment Expenses'!AC669,0)</f>
        <v>0</v>
      </c>
      <c r="C669" s="1">
        <f t="shared" si="174"/>
        <v>0</v>
      </c>
      <c r="E669" s="1">
        <v>665</v>
      </c>
      <c r="F669" s="1">
        <f t="shared" si="175"/>
        <v>1</v>
      </c>
      <c r="G669" s="1">
        <f t="shared" si="171"/>
        <v>0</v>
      </c>
      <c r="H669" s="1">
        <f t="shared" si="172"/>
        <v>0</v>
      </c>
      <c r="J669" s="1" t="str">
        <f t="shared" si="176"/>
        <v>1900</v>
      </c>
      <c r="M669" s="1">
        <f>HLOOKUP('Expense History'!$AD$3,$P$4:$X$2004,ROW('Apartment Expenses'!L669)-3,0)</f>
        <v>0</v>
      </c>
      <c r="N669" s="1">
        <f>IF('Expense History'!$AD$3=Data!$G$4,'Apartment Expenses'!AE669,HLOOKUP('Expense History'!$AD$3,'Apartment Expenses'!$AE$4:$AL$2004,(ROW('Apartment Expenses'!M669)-3)))</f>
        <v>0</v>
      </c>
      <c r="O669" s="1" t="str">
        <f>IF($O$2="ALL",IF(VLOOKUP(AA669,'Expense History'!$AA$6:$AB$36,2,0)="x","include",0),IF(AND(VLOOKUP(AA669,'Expense History'!$AA$6:$AB$36,2,0)="x",AC669=$O$2),"include",0))</f>
        <v>include</v>
      </c>
      <c r="P669" s="1">
        <f>IF(O669="include",IF(AE669&gt;0,1+MAX(P670:P$2005),0),0)</f>
        <v>0</v>
      </c>
      <c r="Q669" s="1">
        <f>IF(AND(ISBLANK(AA668),AE668=0),0,(IF(MAX(Q670:Q$2005)&gt;0,0,ROW(R669))))</f>
        <v>0</v>
      </c>
      <c r="R669" s="1">
        <f>IF($O669="include",IF(AF669&gt;0,1+MAX(R670:R$2005),0),0)</f>
        <v>0</v>
      </c>
      <c r="S669" s="1">
        <f>IF($O669="include",IF(AG669&gt;0,1+MAX(S670:S$2005),0),0)</f>
        <v>0</v>
      </c>
      <c r="T669" s="1">
        <f>IF($O669="include",IF(AH669&gt;0,1+MAX(T670:T$2005),0),0)</f>
        <v>0</v>
      </c>
      <c r="U669" s="1">
        <f>IF($O669="include",IF(AI669&gt;0,1+MAX(U670:U$2005),0),0)</f>
        <v>0</v>
      </c>
      <c r="V669" s="1">
        <f>IF($O669="include",IF(AJ669&gt;0,1+MAX(V670:V$2005),0),0)</f>
        <v>0</v>
      </c>
      <c r="W669" s="1">
        <f>IF($O669="include",IF(AK669&gt;0,1+MAX(W670:W$2005),0),0)</f>
        <v>0</v>
      </c>
      <c r="X669" s="1">
        <f>IF($O669="include",IF(AL669&gt;0,1+MAX(X670:X$2005),0),0)</f>
        <v>0</v>
      </c>
      <c r="Y669" s="22" t="str">
        <f t="shared" si="177"/>
        <v xml:space="preserve">1 - </v>
      </c>
      <c r="AA669" s="42"/>
      <c r="AB669" s="43"/>
      <c r="AC669" s="43"/>
      <c r="AD669" s="44"/>
      <c r="AE669" s="11">
        <f t="shared" si="178"/>
        <v>0</v>
      </c>
      <c r="AF669" s="41"/>
      <c r="AG669" s="41"/>
      <c r="AH669" s="41"/>
      <c r="AI669" s="41"/>
      <c r="AJ669" s="41"/>
      <c r="AK669" s="41"/>
      <c r="AL669" s="41"/>
      <c r="BA669" s="1">
        <f t="shared" si="179"/>
        <v>0</v>
      </c>
      <c r="BB669" s="1">
        <f t="shared" si="180"/>
        <v>0</v>
      </c>
      <c r="BC669" s="1" t="str">
        <f t="shared" si="181"/>
        <v>No</v>
      </c>
      <c r="BD669" s="1">
        <f t="shared" si="182"/>
        <v>0</v>
      </c>
      <c r="BE669" s="1">
        <f t="shared" si="183"/>
        <v>0</v>
      </c>
      <c r="BF669" s="1">
        <f t="shared" si="184"/>
        <v>0</v>
      </c>
      <c r="BG669" s="1">
        <v>665</v>
      </c>
      <c r="BH669" s="1" t="e">
        <f t="shared" si="185"/>
        <v>#N/A</v>
      </c>
      <c r="BI669" s="1">
        <f t="shared" si="187"/>
        <v>2</v>
      </c>
      <c r="BJ669" s="1" t="e">
        <f t="shared" si="186"/>
        <v>#N/A</v>
      </c>
    </row>
    <row r="670" spans="1:62" x14ac:dyDescent="0.25">
      <c r="A670" s="1">
        <f t="shared" si="173"/>
        <v>1</v>
      </c>
      <c r="B670" s="1">
        <f>IF(YEAR(AD670)=$B$3,YEAR('Apartment Expenses'!AD670)&amp;" - "&amp;'Apartment Expenses'!AC670,0)</f>
        <v>0</v>
      </c>
      <c r="C670" s="1">
        <f t="shared" si="174"/>
        <v>0</v>
      </c>
      <c r="E670" s="1">
        <v>666</v>
      </c>
      <c r="F670" s="1">
        <f t="shared" si="175"/>
        <v>1</v>
      </c>
      <c r="G670" s="1">
        <f t="shared" si="171"/>
        <v>0</v>
      </c>
      <c r="H670" s="1">
        <f t="shared" si="172"/>
        <v>0</v>
      </c>
      <c r="J670" s="1" t="str">
        <f t="shared" si="176"/>
        <v>1900</v>
      </c>
      <c r="M670" s="1">
        <f>HLOOKUP('Expense History'!$AD$3,$P$4:$X$2004,ROW('Apartment Expenses'!L670)-3,0)</f>
        <v>0</v>
      </c>
      <c r="N670" s="1">
        <f>IF('Expense History'!$AD$3=Data!$G$4,'Apartment Expenses'!AE670,HLOOKUP('Expense History'!$AD$3,'Apartment Expenses'!$AE$4:$AL$2004,(ROW('Apartment Expenses'!M670)-3)))</f>
        <v>0</v>
      </c>
      <c r="O670" s="1" t="str">
        <f>IF($O$2="ALL",IF(VLOOKUP(AA670,'Expense History'!$AA$6:$AB$36,2,0)="x","include",0),IF(AND(VLOOKUP(AA670,'Expense History'!$AA$6:$AB$36,2,0)="x",AC670=$O$2),"include",0))</f>
        <v>include</v>
      </c>
      <c r="P670" s="1">
        <f>IF(O670="include",IF(AE670&gt;0,1+MAX(P671:P$2005),0),0)</f>
        <v>0</v>
      </c>
      <c r="Q670" s="1">
        <f>IF(AND(ISBLANK(AA669),AE669=0),0,(IF(MAX(Q671:Q$2005)&gt;0,0,ROW(R670))))</f>
        <v>0</v>
      </c>
      <c r="R670" s="1">
        <f>IF($O670="include",IF(AF670&gt;0,1+MAX(R671:R$2005),0),0)</f>
        <v>0</v>
      </c>
      <c r="S670" s="1">
        <f>IF($O670="include",IF(AG670&gt;0,1+MAX(S671:S$2005),0),0)</f>
        <v>0</v>
      </c>
      <c r="T670" s="1">
        <f>IF($O670="include",IF(AH670&gt;0,1+MAX(T671:T$2005),0),0)</f>
        <v>0</v>
      </c>
      <c r="U670" s="1">
        <f>IF($O670="include",IF(AI670&gt;0,1+MAX(U671:U$2005),0),0)</f>
        <v>0</v>
      </c>
      <c r="V670" s="1">
        <f>IF($O670="include",IF(AJ670&gt;0,1+MAX(V671:V$2005),0),0)</f>
        <v>0</v>
      </c>
      <c r="W670" s="1">
        <f>IF($O670="include",IF(AK670&gt;0,1+MAX(W671:W$2005),0),0)</f>
        <v>0</v>
      </c>
      <c r="X670" s="1">
        <f>IF($O670="include",IF(AL670&gt;0,1+MAX(X671:X$2005),0),0)</f>
        <v>0</v>
      </c>
      <c r="Y670" s="22" t="str">
        <f t="shared" si="177"/>
        <v xml:space="preserve">1 - </v>
      </c>
      <c r="AA670" s="42"/>
      <c r="AB670" s="43"/>
      <c r="AC670" s="43"/>
      <c r="AD670" s="44"/>
      <c r="AE670" s="11">
        <f t="shared" si="178"/>
        <v>0</v>
      </c>
      <c r="AF670" s="41"/>
      <c r="AG670" s="41"/>
      <c r="AH670" s="41"/>
      <c r="AI670" s="41"/>
      <c r="AJ670" s="41"/>
      <c r="AK670" s="41"/>
      <c r="AL670" s="41"/>
      <c r="BA670" s="1">
        <f t="shared" si="179"/>
        <v>0</v>
      </c>
      <c r="BB670" s="1">
        <f t="shared" si="180"/>
        <v>0</v>
      </c>
      <c r="BC670" s="1" t="str">
        <f t="shared" si="181"/>
        <v>No</v>
      </c>
      <c r="BD670" s="1">
        <f t="shared" si="182"/>
        <v>0</v>
      </c>
      <c r="BE670" s="1">
        <f t="shared" si="183"/>
        <v>0</v>
      </c>
      <c r="BF670" s="1">
        <f t="shared" si="184"/>
        <v>0</v>
      </c>
      <c r="BG670" s="1">
        <v>666</v>
      </c>
      <c r="BH670" s="1" t="e">
        <f t="shared" si="185"/>
        <v>#N/A</v>
      </c>
      <c r="BI670" s="1">
        <f t="shared" si="187"/>
        <v>2</v>
      </c>
      <c r="BJ670" s="1" t="e">
        <f t="shared" si="186"/>
        <v>#N/A</v>
      </c>
    </row>
    <row r="671" spans="1:62" x14ac:dyDescent="0.25">
      <c r="A671" s="1">
        <f t="shared" si="173"/>
        <v>1</v>
      </c>
      <c r="B671" s="1">
        <f>IF(YEAR(AD671)=$B$3,YEAR('Apartment Expenses'!AD671)&amp;" - "&amp;'Apartment Expenses'!AC671,0)</f>
        <v>0</v>
      </c>
      <c r="C671" s="1">
        <f t="shared" si="174"/>
        <v>0</v>
      </c>
      <c r="E671" s="1">
        <v>667</v>
      </c>
      <c r="F671" s="1">
        <f t="shared" si="175"/>
        <v>1</v>
      </c>
      <c r="G671" s="1">
        <f t="shared" si="171"/>
        <v>0</v>
      </c>
      <c r="H671" s="1">
        <f t="shared" si="172"/>
        <v>0</v>
      </c>
      <c r="J671" s="1" t="str">
        <f t="shared" si="176"/>
        <v>1900</v>
      </c>
      <c r="M671" s="1">
        <f>HLOOKUP('Expense History'!$AD$3,$P$4:$X$2004,ROW('Apartment Expenses'!L671)-3,0)</f>
        <v>0</v>
      </c>
      <c r="N671" s="1">
        <f>IF('Expense History'!$AD$3=Data!$G$4,'Apartment Expenses'!AE671,HLOOKUP('Expense History'!$AD$3,'Apartment Expenses'!$AE$4:$AL$2004,(ROW('Apartment Expenses'!M671)-3)))</f>
        <v>0</v>
      </c>
      <c r="O671" s="1" t="str">
        <f>IF($O$2="ALL",IF(VLOOKUP(AA671,'Expense History'!$AA$6:$AB$36,2,0)="x","include",0),IF(AND(VLOOKUP(AA671,'Expense History'!$AA$6:$AB$36,2,0)="x",AC671=$O$2),"include",0))</f>
        <v>include</v>
      </c>
      <c r="P671" s="1">
        <f>IF(O671="include",IF(AE671&gt;0,1+MAX(P672:P$2005),0),0)</f>
        <v>0</v>
      </c>
      <c r="Q671" s="1">
        <f>IF(AND(ISBLANK(AA670),AE670=0),0,(IF(MAX(Q672:Q$2005)&gt;0,0,ROW(R671))))</f>
        <v>0</v>
      </c>
      <c r="R671" s="1">
        <f>IF($O671="include",IF(AF671&gt;0,1+MAX(R672:R$2005),0),0)</f>
        <v>0</v>
      </c>
      <c r="S671" s="1">
        <f>IF($O671="include",IF(AG671&gt;0,1+MAX(S672:S$2005),0),0)</f>
        <v>0</v>
      </c>
      <c r="T671" s="1">
        <f>IF($O671="include",IF(AH671&gt;0,1+MAX(T672:T$2005),0),0)</f>
        <v>0</v>
      </c>
      <c r="U671" s="1">
        <f>IF($O671="include",IF(AI671&gt;0,1+MAX(U672:U$2005),0),0)</f>
        <v>0</v>
      </c>
      <c r="V671" s="1">
        <f>IF($O671="include",IF(AJ671&gt;0,1+MAX(V672:V$2005),0),0)</f>
        <v>0</v>
      </c>
      <c r="W671" s="1">
        <f>IF($O671="include",IF(AK671&gt;0,1+MAX(W672:W$2005),0),0)</f>
        <v>0</v>
      </c>
      <c r="X671" s="1">
        <f>IF($O671="include",IF(AL671&gt;0,1+MAX(X672:X$2005),0),0)</f>
        <v>0</v>
      </c>
      <c r="Y671" s="22" t="str">
        <f t="shared" si="177"/>
        <v xml:space="preserve">1 - </v>
      </c>
      <c r="AA671" s="42"/>
      <c r="AB671" s="43"/>
      <c r="AC671" s="43"/>
      <c r="AD671" s="44"/>
      <c r="AE671" s="11">
        <f t="shared" si="178"/>
        <v>0</v>
      </c>
      <c r="AF671" s="41"/>
      <c r="AG671" s="41"/>
      <c r="AH671" s="41"/>
      <c r="AI671" s="41"/>
      <c r="AJ671" s="41"/>
      <c r="AK671" s="41"/>
      <c r="AL671" s="41"/>
      <c r="BA671" s="1">
        <f t="shared" si="179"/>
        <v>0</v>
      </c>
      <c r="BB671" s="1">
        <f t="shared" si="180"/>
        <v>0</v>
      </c>
      <c r="BC671" s="1" t="str">
        <f t="shared" si="181"/>
        <v>No</v>
      </c>
      <c r="BD671" s="1">
        <f t="shared" si="182"/>
        <v>0</v>
      </c>
      <c r="BE671" s="1">
        <f t="shared" si="183"/>
        <v>0</v>
      </c>
      <c r="BF671" s="1">
        <f t="shared" si="184"/>
        <v>0</v>
      </c>
      <c r="BG671" s="1">
        <v>667</v>
      </c>
      <c r="BH671" s="1" t="e">
        <f t="shared" si="185"/>
        <v>#N/A</v>
      </c>
      <c r="BI671" s="1">
        <f t="shared" si="187"/>
        <v>2</v>
      </c>
      <c r="BJ671" s="1" t="e">
        <f t="shared" si="186"/>
        <v>#N/A</v>
      </c>
    </row>
    <row r="672" spans="1:62" x14ac:dyDescent="0.25">
      <c r="A672" s="1">
        <f t="shared" si="173"/>
        <v>1</v>
      </c>
      <c r="B672" s="1">
        <f>IF(YEAR(AD672)=$B$3,YEAR('Apartment Expenses'!AD672)&amp;" - "&amp;'Apartment Expenses'!AC672,0)</f>
        <v>0</v>
      </c>
      <c r="C672" s="1">
        <f t="shared" si="174"/>
        <v>0</v>
      </c>
      <c r="E672" s="1">
        <v>668</v>
      </c>
      <c r="F672" s="1">
        <f t="shared" si="175"/>
        <v>1</v>
      </c>
      <c r="G672" s="1">
        <f t="shared" si="171"/>
        <v>0</v>
      </c>
      <c r="H672" s="1">
        <f t="shared" si="172"/>
        <v>0</v>
      </c>
      <c r="J672" s="1" t="str">
        <f t="shared" si="176"/>
        <v>1900</v>
      </c>
      <c r="M672" s="1">
        <f>HLOOKUP('Expense History'!$AD$3,$P$4:$X$2004,ROW('Apartment Expenses'!L672)-3,0)</f>
        <v>0</v>
      </c>
      <c r="N672" s="1">
        <f>IF('Expense History'!$AD$3=Data!$G$4,'Apartment Expenses'!AE672,HLOOKUP('Expense History'!$AD$3,'Apartment Expenses'!$AE$4:$AL$2004,(ROW('Apartment Expenses'!M672)-3)))</f>
        <v>0</v>
      </c>
      <c r="O672" s="1" t="str">
        <f>IF($O$2="ALL",IF(VLOOKUP(AA672,'Expense History'!$AA$6:$AB$36,2,0)="x","include",0),IF(AND(VLOOKUP(AA672,'Expense History'!$AA$6:$AB$36,2,0)="x",AC672=$O$2),"include",0))</f>
        <v>include</v>
      </c>
      <c r="P672" s="1">
        <f>IF(O672="include",IF(AE672&gt;0,1+MAX(P673:P$2005),0),0)</f>
        <v>0</v>
      </c>
      <c r="Q672" s="1">
        <f>IF(AND(ISBLANK(AA671),AE671=0),0,(IF(MAX(Q673:Q$2005)&gt;0,0,ROW(R672))))</f>
        <v>0</v>
      </c>
      <c r="R672" s="1">
        <f>IF($O672="include",IF(AF672&gt;0,1+MAX(R673:R$2005),0),0)</f>
        <v>0</v>
      </c>
      <c r="S672" s="1">
        <f>IF($O672="include",IF(AG672&gt;0,1+MAX(S673:S$2005),0),0)</f>
        <v>0</v>
      </c>
      <c r="T672" s="1">
        <f>IF($O672="include",IF(AH672&gt;0,1+MAX(T673:T$2005),0),0)</f>
        <v>0</v>
      </c>
      <c r="U672" s="1">
        <f>IF($O672="include",IF(AI672&gt;0,1+MAX(U673:U$2005),0),0)</f>
        <v>0</v>
      </c>
      <c r="V672" s="1">
        <f>IF($O672="include",IF(AJ672&gt;0,1+MAX(V673:V$2005),0),0)</f>
        <v>0</v>
      </c>
      <c r="W672" s="1">
        <f>IF($O672="include",IF(AK672&gt;0,1+MAX(W673:W$2005),0),0)</f>
        <v>0</v>
      </c>
      <c r="X672" s="1">
        <f>IF($O672="include",IF(AL672&gt;0,1+MAX(X673:X$2005),0),0)</f>
        <v>0</v>
      </c>
      <c r="Y672" s="22" t="str">
        <f t="shared" si="177"/>
        <v xml:space="preserve">1 - </v>
      </c>
      <c r="AA672" s="42"/>
      <c r="AB672" s="43"/>
      <c r="AC672" s="43"/>
      <c r="AD672" s="44"/>
      <c r="AE672" s="11">
        <f t="shared" si="178"/>
        <v>0</v>
      </c>
      <c r="AF672" s="41"/>
      <c r="AG672" s="41"/>
      <c r="AH672" s="41"/>
      <c r="AI672" s="41"/>
      <c r="AJ672" s="41"/>
      <c r="AK672" s="41"/>
      <c r="AL672" s="41"/>
      <c r="BA672" s="1">
        <f t="shared" si="179"/>
        <v>0</v>
      </c>
      <c r="BB672" s="1">
        <f t="shared" si="180"/>
        <v>0</v>
      </c>
      <c r="BC672" s="1" t="str">
        <f t="shared" si="181"/>
        <v>No</v>
      </c>
      <c r="BD672" s="1">
        <f t="shared" si="182"/>
        <v>0</v>
      </c>
      <c r="BE672" s="1">
        <f t="shared" si="183"/>
        <v>0</v>
      </c>
      <c r="BF672" s="1">
        <f t="shared" si="184"/>
        <v>0</v>
      </c>
      <c r="BG672" s="1">
        <v>668</v>
      </c>
      <c r="BH672" s="1" t="e">
        <f t="shared" si="185"/>
        <v>#N/A</v>
      </c>
      <c r="BI672" s="1">
        <f t="shared" si="187"/>
        <v>2</v>
      </c>
      <c r="BJ672" s="1" t="e">
        <f t="shared" si="186"/>
        <v>#N/A</v>
      </c>
    </row>
    <row r="673" spans="1:62" x14ac:dyDescent="0.25">
      <c r="A673" s="1">
        <f t="shared" si="173"/>
        <v>1</v>
      </c>
      <c r="B673" s="1">
        <f>IF(YEAR(AD673)=$B$3,YEAR('Apartment Expenses'!AD673)&amp;" - "&amp;'Apartment Expenses'!AC673,0)</f>
        <v>0</v>
      </c>
      <c r="C673" s="1">
        <f t="shared" si="174"/>
        <v>0</v>
      </c>
      <c r="E673" s="1">
        <v>669</v>
      </c>
      <c r="F673" s="1">
        <f t="shared" si="175"/>
        <v>1</v>
      </c>
      <c r="G673" s="1">
        <f t="shared" si="171"/>
        <v>0</v>
      </c>
      <c r="H673" s="1">
        <f t="shared" si="172"/>
        <v>0</v>
      </c>
      <c r="J673" s="1" t="str">
        <f t="shared" si="176"/>
        <v>1900</v>
      </c>
      <c r="M673" s="1">
        <f>HLOOKUP('Expense History'!$AD$3,$P$4:$X$2004,ROW('Apartment Expenses'!L673)-3,0)</f>
        <v>0</v>
      </c>
      <c r="N673" s="1">
        <f>IF('Expense History'!$AD$3=Data!$G$4,'Apartment Expenses'!AE673,HLOOKUP('Expense History'!$AD$3,'Apartment Expenses'!$AE$4:$AL$2004,(ROW('Apartment Expenses'!M673)-3)))</f>
        <v>0</v>
      </c>
      <c r="O673" s="1" t="str">
        <f>IF($O$2="ALL",IF(VLOOKUP(AA673,'Expense History'!$AA$6:$AB$36,2,0)="x","include",0),IF(AND(VLOOKUP(AA673,'Expense History'!$AA$6:$AB$36,2,0)="x",AC673=$O$2),"include",0))</f>
        <v>include</v>
      </c>
      <c r="P673" s="1">
        <f>IF(O673="include",IF(AE673&gt;0,1+MAX(P674:P$2005),0),0)</f>
        <v>0</v>
      </c>
      <c r="Q673" s="1">
        <f>IF(AND(ISBLANK(AA672),AE672=0),0,(IF(MAX(Q674:Q$2005)&gt;0,0,ROW(R673))))</f>
        <v>0</v>
      </c>
      <c r="R673" s="1">
        <f>IF($O673="include",IF(AF673&gt;0,1+MAX(R674:R$2005),0),0)</f>
        <v>0</v>
      </c>
      <c r="S673" s="1">
        <f>IF($O673="include",IF(AG673&gt;0,1+MAX(S674:S$2005),0),0)</f>
        <v>0</v>
      </c>
      <c r="T673" s="1">
        <f>IF($O673="include",IF(AH673&gt;0,1+MAX(T674:T$2005),0),0)</f>
        <v>0</v>
      </c>
      <c r="U673" s="1">
        <f>IF($O673="include",IF(AI673&gt;0,1+MAX(U674:U$2005),0),0)</f>
        <v>0</v>
      </c>
      <c r="V673" s="1">
        <f>IF($O673="include",IF(AJ673&gt;0,1+MAX(V674:V$2005),0),0)</f>
        <v>0</v>
      </c>
      <c r="W673" s="1">
        <f>IF($O673="include",IF(AK673&gt;0,1+MAX(W674:W$2005),0),0)</f>
        <v>0</v>
      </c>
      <c r="X673" s="1">
        <f>IF($O673="include",IF(AL673&gt;0,1+MAX(X674:X$2005),0),0)</f>
        <v>0</v>
      </c>
      <c r="Y673" s="22" t="str">
        <f t="shared" si="177"/>
        <v xml:space="preserve">1 - </v>
      </c>
      <c r="AA673" s="42"/>
      <c r="AB673" s="43"/>
      <c r="AC673" s="43"/>
      <c r="AD673" s="44"/>
      <c r="AE673" s="11">
        <f t="shared" si="178"/>
        <v>0</v>
      </c>
      <c r="AF673" s="41"/>
      <c r="AG673" s="41"/>
      <c r="AH673" s="41"/>
      <c r="AI673" s="41"/>
      <c r="AJ673" s="41"/>
      <c r="AK673" s="41"/>
      <c r="AL673" s="41"/>
      <c r="BA673" s="1">
        <f t="shared" si="179"/>
        <v>0</v>
      </c>
      <c r="BB673" s="1">
        <f t="shared" si="180"/>
        <v>0</v>
      </c>
      <c r="BC673" s="1" t="str">
        <f t="shared" si="181"/>
        <v>No</v>
      </c>
      <c r="BD673" s="1">
        <f t="shared" si="182"/>
        <v>0</v>
      </c>
      <c r="BE673" s="1">
        <f t="shared" si="183"/>
        <v>0</v>
      </c>
      <c r="BF673" s="1">
        <f t="shared" si="184"/>
        <v>0</v>
      </c>
      <c r="BG673" s="1">
        <v>669</v>
      </c>
      <c r="BH673" s="1" t="e">
        <f t="shared" si="185"/>
        <v>#N/A</v>
      </c>
      <c r="BI673" s="1">
        <f t="shared" si="187"/>
        <v>2</v>
      </c>
      <c r="BJ673" s="1" t="e">
        <f t="shared" si="186"/>
        <v>#N/A</v>
      </c>
    </row>
    <row r="674" spans="1:62" x14ac:dyDescent="0.25">
      <c r="A674" s="1">
        <f t="shared" si="173"/>
        <v>1</v>
      </c>
      <c r="B674" s="1">
        <f>IF(YEAR(AD674)=$B$3,YEAR('Apartment Expenses'!AD674)&amp;" - "&amp;'Apartment Expenses'!AC674,0)</f>
        <v>0</v>
      </c>
      <c r="C674" s="1">
        <f t="shared" si="174"/>
        <v>0</v>
      </c>
      <c r="E674" s="1">
        <v>670</v>
      </c>
      <c r="F674" s="1">
        <f t="shared" si="175"/>
        <v>1</v>
      </c>
      <c r="G674" s="1">
        <f t="shared" si="171"/>
        <v>0</v>
      </c>
      <c r="H674" s="1">
        <f t="shared" si="172"/>
        <v>0</v>
      </c>
      <c r="J674" s="1" t="str">
        <f t="shared" si="176"/>
        <v>1900</v>
      </c>
      <c r="M674" s="1">
        <f>HLOOKUP('Expense History'!$AD$3,$P$4:$X$2004,ROW('Apartment Expenses'!L674)-3,0)</f>
        <v>0</v>
      </c>
      <c r="N674" s="1">
        <f>IF('Expense History'!$AD$3=Data!$G$4,'Apartment Expenses'!AE674,HLOOKUP('Expense History'!$AD$3,'Apartment Expenses'!$AE$4:$AL$2004,(ROW('Apartment Expenses'!M674)-3)))</f>
        <v>0</v>
      </c>
      <c r="O674" s="1" t="str">
        <f>IF($O$2="ALL",IF(VLOOKUP(AA674,'Expense History'!$AA$6:$AB$36,2,0)="x","include",0),IF(AND(VLOOKUP(AA674,'Expense History'!$AA$6:$AB$36,2,0)="x",AC674=$O$2),"include",0))</f>
        <v>include</v>
      </c>
      <c r="P674" s="1">
        <f>IF(O674="include",IF(AE674&gt;0,1+MAX(P675:P$2005),0),0)</f>
        <v>0</v>
      </c>
      <c r="Q674" s="1">
        <f>IF(AND(ISBLANK(AA673),AE673=0),0,(IF(MAX(Q675:Q$2005)&gt;0,0,ROW(R674))))</f>
        <v>0</v>
      </c>
      <c r="R674" s="1">
        <f>IF($O674="include",IF(AF674&gt;0,1+MAX(R675:R$2005),0),0)</f>
        <v>0</v>
      </c>
      <c r="S674" s="1">
        <f>IF($O674="include",IF(AG674&gt;0,1+MAX(S675:S$2005),0),0)</f>
        <v>0</v>
      </c>
      <c r="T674" s="1">
        <f>IF($O674="include",IF(AH674&gt;0,1+MAX(T675:T$2005),0),0)</f>
        <v>0</v>
      </c>
      <c r="U674" s="1">
        <f>IF($O674="include",IF(AI674&gt;0,1+MAX(U675:U$2005),0),0)</f>
        <v>0</v>
      </c>
      <c r="V674" s="1">
        <f>IF($O674="include",IF(AJ674&gt;0,1+MAX(V675:V$2005),0),0)</f>
        <v>0</v>
      </c>
      <c r="W674" s="1">
        <f>IF($O674="include",IF(AK674&gt;0,1+MAX(W675:W$2005),0),0)</f>
        <v>0</v>
      </c>
      <c r="X674" s="1">
        <f>IF($O674="include",IF(AL674&gt;0,1+MAX(X675:X$2005),0),0)</f>
        <v>0</v>
      </c>
      <c r="Y674" s="22" t="str">
        <f t="shared" si="177"/>
        <v xml:space="preserve">1 - </v>
      </c>
      <c r="AA674" s="42"/>
      <c r="AB674" s="43"/>
      <c r="AC674" s="43"/>
      <c r="AD674" s="44"/>
      <c r="AE674" s="11">
        <f t="shared" si="178"/>
        <v>0</v>
      </c>
      <c r="AF674" s="41"/>
      <c r="AG674" s="41"/>
      <c r="AH674" s="41"/>
      <c r="AI674" s="41"/>
      <c r="AJ674" s="41"/>
      <c r="AK674" s="41"/>
      <c r="AL674" s="41"/>
      <c r="BA674" s="1">
        <f t="shared" si="179"/>
        <v>0</v>
      </c>
      <c r="BB674" s="1">
        <f t="shared" si="180"/>
        <v>0</v>
      </c>
      <c r="BC674" s="1" t="str">
        <f t="shared" si="181"/>
        <v>No</v>
      </c>
      <c r="BD674" s="1">
        <f t="shared" si="182"/>
        <v>0</v>
      </c>
      <c r="BE674" s="1">
        <f t="shared" si="183"/>
        <v>0</v>
      </c>
      <c r="BF674" s="1">
        <f t="shared" si="184"/>
        <v>0</v>
      </c>
      <c r="BG674" s="1">
        <v>670</v>
      </c>
      <c r="BH674" s="1" t="e">
        <f t="shared" si="185"/>
        <v>#N/A</v>
      </c>
      <c r="BI674" s="1">
        <f t="shared" si="187"/>
        <v>2</v>
      </c>
      <c r="BJ674" s="1" t="e">
        <f t="shared" si="186"/>
        <v>#N/A</v>
      </c>
    </row>
    <row r="675" spans="1:62" x14ac:dyDescent="0.25">
      <c r="A675" s="1">
        <f t="shared" si="173"/>
        <v>1</v>
      </c>
      <c r="B675" s="1">
        <f>IF(YEAR(AD675)=$B$3,YEAR('Apartment Expenses'!AD675)&amp;" - "&amp;'Apartment Expenses'!AC675,0)</f>
        <v>0</v>
      </c>
      <c r="C675" s="1">
        <f t="shared" si="174"/>
        <v>0</v>
      </c>
      <c r="E675" s="1">
        <v>671</v>
      </c>
      <c r="F675" s="1">
        <f t="shared" si="175"/>
        <v>1</v>
      </c>
      <c r="G675" s="1">
        <f t="shared" si="171"/>
        <v>0</v>
      </c>
      <c r="H675" s="1">
        <f t="shared" si="172"/>
        <v>0</v>
      </c>
      <c r="J675" s="1" t="str">
        <f t="shared" si="176"/>
        <v>1900</v>
      </c>
      <c r="M675" s="1">
        <f>HLOOKUP('Expense History'!$AD$3,$P$4:$X$2004,ROW('Apartment Expenses'!L675)-3,0)</f>
        <v>0</v>
      </c>
      <c r="N675" s="1">
        <f>IF('Expense History'!$AD$3=Data!$G$4,'Apartment Expenses'!AE675,HLOOKUP('Expense History'!$AD$3,'Apartment Expenses'!$AE$4:$AL$2004,(ROW('Apartment Expenses'!M675)-3)))</f>
        <v>0</v>
      </c>
      <c r="O675" s="1" t="str">
        <f>IF($O$2="ALL",IF(VLOOKUP(AA675,'Expense History'!$AA$6:$AB$36,2,0)="x","include",0),IF(AND(VLOOKUP(AA675,'Expense History'!$AA$6:$AB$36,2,0)="x",AC675=$O$2),"include",0))</f>
        <v>include</v>
      </c>
      <c r="P675" s="1">
        <f>IF(O675="include",IF(AE675&gt;0,1+MAX(P676:P$2005),0),0)</f>
        <v>0</v>
      </c>
      <c r="Q675" s="1">
        <f>IF(AND(ISBLANK(AA674),AE674=0),0,(IF(MAX(Q676:Q$2005)&gt;0,0,ROW(R675))))</f>
        <v>0</v>
      </c>
      <c r="R675" s="1">
        <f>IF($O675="include",IF(AF675&gt;0,1+MAX(R676:R$2005),0),0)</f>
        <v>0</v>
      </c>
      <c r="S675" s="1">
        <f>IF($O675="include",IF(AG675&gt;0,1+MAX(S676:S$2005),0),0)</f>
        <v>0</v>
      </c>
      <c r="T675" s="1">
        <f>IF($O675="include",IF(AH675&gt;0,1+MAX(T676:T$2005),0),0)</f>
        <v>0</v>
      </c>
      <c r="U675" s="1">
        <f>IF($O675="include",IF(AI675&gt;0,1+MAX(U676:U$2005),0),0)</f>
        <v>0</v>
      </c>
      <c r="V675" s="1">
        <f>IF($O675="include",IF(AJ675&gt;0,1+MAX(V676:V$2005),0),0)</f>
        <v>0</v>
      </c>
      <c r="W675" s="1">
        <f>IF($O675="include",IF(AK675&gt;0,1+MAX(W676:W$2005),0),0)</f>
        <v>0</v>
      </c>
      <c r="X675" s="1">
        <f>IF($O675="include",IF(AL675&gt;0,1+MAX(X676:X$2005),0),0)</f>
        <v>0</v>
      </c>
      <c r="Y675" s="22" t="str">
        <f t="shared" si="177"/>
        <v xml:space="preserve">1 - </v>
      </c>
      <c r="AA675" s="42"/>
      <c r="AB675" s="43"/>
      <c r="AC675" s="43"/>
      <c r="AD675" s="44"/>
      <c r="AE675" s="11">
        <f t="shared" si="178"/>
        <v>0</v>
      </c>
      <c r="AF675" s="41"/>
      <c r="AG675" s="41"/>
      <c r="AH675" s="41"/>
      <c r="AI675" s="41"/>
      <c r="AJ675" s="41"/>
      <c r="AK675" s="41"/>
      <c r="AL675" s="41"/>
      <c r="BA675" s="1">
        <f t="shared" si="179"/>
        <v>0</v>
      </c>
      <c r="BB675" s="1">
        <f t="shared" si="180"/>
        <v>0</v>
      </c>
      <c r="BC675" s="1" t="str">
        <f t="shared" si="181"/>
        <v>No</v>
      </c>
      <c r="BD675" s="1">
        <f t="shared" si="182"/>
        <v>0</v>
      </c>
      <c r="BE675" s="1">
        <f t="shared" si="183"/>
        <v>0</v>
      </c>
      <c r="BF675" s="1">
        <f t="shared" si="184"/>
        <v>0</v>
      </c>
      <c r="BG675" s="1">
        <v>671</v>
      </c>
      <c r="BH675" s="1" t="e">
        <f t="shared" si="185"/>
        <v>#N/A</v>
      </c>
      <c r="BI675" s="1">
        <f t="shared" si="187"/>
        <v>2</v>
      </c>
      <c r="BJ675" s="1" t="e">
        <f t="shared" si="186"/>
        <v>#N/A</v>
      </c>
    </row>
    <row r="676" spans="1:62" x14ac:dyDescent="0.25">
      <c r="A676" s="1">
        <f t="shared" si="173"/>
        <v>1</v>
      </c>
      <c r="B676" s="1">
        <f>IF(YEAR(AD676)=$B$3,YEAR('Apartment Expenses'!AD676)&amp;" - "&amp;'Apartment Expenses'!AC676,0)</f>
        <v>0</v>
      </c>
      <c r="C676" s="1">
        <f t="shared" si="174"/>
        <v>0</v>
      </c>
      <c r="E676" s="1">
        <v>672</v>
      </c>
      <c r="F676" s="1">
        <f t="shared" si="175"/>
        <v>1</v>
      </c>
      <c r="G676" s="1">
        <f t="shared" si="171"/>
        <v>0</v>
      </c>
      <c r="H676" s="1">
        <f t="shared" si="172"/>
        <v>0</v>
      </c>
      <c r="J676" s="1" t="str">
        <f t="shared" si="176"/>
        <v>1900</v>
      </c>
      <c r="M676" s="1">
        <f>HLOOKUP('Expense History'!$AD$3,$P$4:$X$2004,ROW('Apartment Expenses'!L676)-3,0)</f>
        <v>0</v>
      </c>
      <c r="N676" s="1">
        <f>IF('Expense History'!$AD$3=Data!$G$4,'Apartment Expenses'!AE676,HLOOKUP('Expense History'!$AD$3,'Apartment Expenses'!$AE$4:$AL$2004,(ROW('Apartment Expenses'!M676)-3)))</f>
        <v>0</v>
      </c>
      <c r="O676" s="1" t="str">
        <f>IF($O$2="ALL",IF(VLOOKUP(AA676,'Expense History'!$AA$6:$AB$36,2,0)="x","include",0),IF(AND(VLOOKUP(AA676,'Expense History'!$AA$6:$AB$36,2,0)="x",AC676=$O$2),"include",0))</f>
        <v>include</v>
      </c>
      <c r="P676" s="1">
        <f>IF(O676="include",IF(AE676&gt;0,1+MAX(P677:P$2005),0),0)</f>
        <v>0</v>
      </c>
      <c r="Q676" s="1">
        <f>IF(AND(ISBLANK(AA675),AE675=0),0,(IF(MAX(Q677:Q$2005)&gt;0,0,ROW(R676))))</f>
        <v>0</v>
      </c>
      <c r="R676" s="1">
        <f>IF($O676="include",IF(AF676&gt;0,1+MAX(R677:R$2005),0),0)</f>
        <v>0</v>
      </c>
      <c r="S676" s="1">
        <f>IF($O676="include",IF(AG676&gt;0,1+MAX(S677:S$2005),0),0)</f>
        <v>0</v>
      </c>
      <c r="T676" s="1">
        <f>IF($O676="include",IF(AH676&gt;0,1+MAX(T677:T$2005),0),0)</f>
        <v>0</v>
      </c>
      <c r="U676" s="1">
        <f>IF($O676="include",IF(AI676&gt;0,1+MAX(U677:U$2005),0),0)</f>
        <v>0</v>
      </c>
      <c r="V676" s="1">
        <f>IF($O676="include",IF(AJ676&gt;0,1+MAX(V677:V$2005),0),0)</f>
        <v>0</v>
      </c>
      <c r="W676" s="1">
        <f>IF($O676="include",IF(AK676&gt;0,1+MAX(W677:W$2005),0),0)</f>
        <v>0</v>
      </c>
      <c r="X676" s="1">
        <f>IF($O676="include",IF(AL676&gt;0,1+MAX(X677:X$2005),0),0)</f>
        <v>0</v>
      </c>
      <c r="Y676" s="22" t="str">
        <f t="shared" si="177"/>
        <v xml:space="preserve">1 - </v>
      </c>
      <c r="AA676" s="42"/>
      <c r="AB676" s="43"/>
      <c r="AC676" s="43"/>
      <c r="AD676" s="44"/>
      <c r="AE676" s="11">
        <f t="shared" si="178"/>
        <v>0</v>
      </c>
      <c r="AF676" s="41"/>
      <c r="AG676" s="41"/>
      <c r="AH676" s="41"/>
      <c r="AI676" s="41"/>
      <c r="AJ676" s="41"/>
      <c r="AK676" s="41"/>
      <c r="AL676" s="41"/>
      <c r="BA676" s="1">
        <f t="shared" si="179"/>
        <v>0</v>
      </c>
      <c r="BB676" s="1">
        <f t="shared" si="180"/>
        <v>0</v>
      </c>
      <c r="BC676" s="1" t="str">
        <f t="shared" si="181"/>
        <v>No</v>
      </c>
      <c r="BD676" s="1">
        <f t="shared" si="182"/>
        <v>0</v>
      </c>
      <c r="BE676" s="1">
        <f t="shared" si="183"/>
        <v>0</v>
      </c>
      <c r="BF676" s="1">
        <f t="shared" si="184"/>
        <v>0</v>
      </c>
      <c r="BG676" s="1">
        <v>672</v>
      </c>
      <c r="BH676" s="1" t="e">
        <f t="shared" si="185"/>
        <v>#N/A</v>
      </c>
      <c r="BI676" s="1">
        <f t="shared" si="187"/>
        <v>2</v>
      </c>
      <c r="BJ676" s="1" t="e">
        <f t="shared" si="186"/>
        <v>#N/A</v>
      </c>
    </row>
    <row r="677" spans="1:62" x14ac:dyDescent="0.25">
      <c r="A677" s="1">
        <f t="shared" si="173"/>
        <v>1</v>
      </c>
      <c r="B677" s="1">
        <f>IF(YEAR(AD677)=$B$3,YEAR('Apartment Expenses'!AD677)&amp;" - "&amp;'Apartment Expenses'!AC677,0)</f>
        <v>0</v>
      </c>
      <c r="C677" s="1">
        <f t="shared" si="174"/>
        <v>0</v>
      </c>
      <c r="E677" s="1">
        <v>673</v>
      </c>
      <c r="F677" s="1">
        <f t="shared" si="175"/>
        <v>1</v>
      </c>
      <c r="G677" s="1">
        <f t="shared" si="171"/>
        <v>0</v>
      </c>
      <c r="H677" s="1">
        <f t="shared" si="172"/>
        <v>0</v>
      </c>
      <c r="J677" s="1" t="str">
        <f t="shared" si="176"/>
        <v>1900</v>
      </c>
      <c r="M677" s="1">
        <f>HLOOKUP('Expense History'!$AD$3,$P$4:$X$2004,ROW('Apartment Expenses'!L677)-3,0)</f>
        <v>0</v>
      </c>
      <c r="N677" s="1">
        <f>IF('Expense History'!$AD$3=Data!$G$4,'Apartment Expenses'!AE677,HLOOKUP('Expense History'!$AD$3,'Apartment Expenses'!$AE$4:$AL$2004,(ROW('Apartment Expenses'!M677)-3)))</f>
        <v>0</v>
      </c>
      <c r="O677" s="1" t="str">
        <f>IF($O$2="ALL",IF(VLOOKUP(AA677,'Expense History'!$AA$6:$AB$36,2,0)="x","include",0),IF(AND(VLOOKUP(AA677,'Expense History'!$AA$6:$AB$36,2,0)="x",AC677=$O$2),"include",0))</f>
        <v>include</v>
      </c>
      <c r="P677" s="1">
        <f>IF(O677="include",IF(AE677&gt;0,1+MAX(P678:P$2005),0),0)</f>
        <v>0</v>
      </c>
      <c r="Q677" s="1">
        <f>IF(AND(ISBLANK(AA676),AE676=0),0,(IF(MAX(Q678:Q$2005)&gt;0,0,ROW(R677))))</f>
        <v>0</v>
      </c>
      <c r="R677" s="1">
        <f>IF($O677="include",IF(AF677&gt;0,1+MAX(R678:R$2005),0),0)</f>
        <v>0</v>
      </c>
      <c r="S677" s="1">
        <f>IF($O677="include",IF(AG677&gt;0,1+MAX(S678:S$2005),0),0)</f>
        <v>0</v>
      </c>
      <c r="T677" s="1">
        <f>IF($O677="include",IF(AH677&gt;0,1+MAX(T678:T$2005),0),0)</f>
        <v>0</v>
      </c>
      <c r="U677" s="1">
        <f>IF($O677="include",IF(AI677&gt;0,1+MAX(U678:U$2005),0),0)</f>
        <v>0</v>
      </c>
      <c r="V677" s="1">
        <f>IF($O677="include",IF(AJ677&gt;0,1+MAX(V678:V$2005),0),0)</f>
        <v>0</v>
      </c>
      <c r="W677" s="1">
        <f>IF($O677="include",IF(AK677&gt;0,1+MAX(W678:W$2005),0),0)</f>
        <v>0</v>
      </c>
      <c r="X677" s="1">
        <f>IF($O677="include",IF(AL677&gt;0,1+MAX(X678:X$2005),0),0)</f>
        <v>0</v>
      </c>
      <c r="Y677" s="22" t="str">
        <f t="shared" si="177"/>
        <v xml:space="preserve">1 - </v>
      </c>
      <c r="AA677" s="42"/>
      <c r="AB677" s="43"/>
      <c r="AC677" s="43"/>
      <c r="AD677" s="44"/>
      <c r="AE677" s="11">
        <f t="shared" si="178"/>
        <v>0</v>
      </c>
      <c r="AF677" s="41"/>
      <c r="AG677" s="41"/>
      <c r="AH677" s="41"/>
      <c r="AI677" s="41"/>
      <c r="AJ677" s="41"/>
      <c r="AK677" s="41"/>
      <c r="AL677" s="41"/>
      <c r="BA677" s="1">
        <f t="shared" si="179"/>
        <v>0</v>
      </c>
      <c r="BB677" s="1">
        <f t="shared" si="180"/>
        <v>0</v>
      </c>
      <c r="BC677" s="1" t="str">
        <f t="shared" si="181"/>
        <v>No</v>
      </c>
      <c r="BD677" s="1">
        <f t="shared" si="182"/>
        <v>0</v>
      </c>
      <c r="BE677" s="1">
        <f t="shared" si="183"/>
        <v>0</v>
      </c>
      <c r="BF677" s="1">
        <f t="shared" si="184"/>
        <v>0</v>
      </c>
      <c r="BG677" s="1">
        <v>673</v>
      </c>
      <c r="BH677" s="1" t="e">
        <f t="shared" si="185"/>
        <v>#N/A</v>
      </c>
      <c r="BI677" s="1">
        <f t="shared" si="187"/>
        <v>2</v>
      </c>
      <c r="BJ677" s="1" t="e">
        <f t="shared" si="186"/>
        <v>#N/A</v>
      </c>
    </row>
    <row r="678" spans="1:62" x14ac:dyDescent="0.25">
      <c r="A678" s="1">
        <f t="shared" si="173"/>
        <v>1</v>
      </c>
      <c r="B678" s="1">
        <f>IF(YEAR(AD678)=$B$3,YEAR('Apartment Expenses'!AD678)&amp;" - "&amp;'Apartment Expenses'!AC678,0)</f>
        <v>0</v>
      </c>
      <c r="C678" s="1">
        <f t="shared" si="174"/>
        <v>0</v>
      </c>
      <c r="E678" s="1">
        <v>674</v>
      </c>
      <c r="F678" s="1">
        <f t="shared" si="175"/>
        <v>1</v>
      </c>
      <c r="G678" s="1">
        <f t="shared" si="171"/>
        <v>0</v>
      </c>
      <c r="H678" s="1">
        <f t="shared" si="172"/>
        <v>0</v>
      </c>
      <c r="J678" s="1" t="str">
        <f t="shared" si="176"/>
        <v>1900</v>
      </c>
      <c r="M678" s="1">
        <f>HLOOKUP('Expense History'!$AD$3,$P$4:$X$2004,ROW('Apartment Expenses'!L678)-3,0)</f>
        <v>0</v>
      </c>
      <c r="N678" s="1">
        <f>IF('Expense History'!$AD$3=Data!$G$4,'Apartment Expenses'!AE678,HLOOKUP('Expense History'!$AD$3,'Apartment Expenses'!$AE$4:$AL$2004,(ROW('Apartment Expenses'!M678)-3)))</f>
        <v>0</v>
      </c>
      <c r="O678" s="1" t="str">
        <f>IF($O$2="ALL",IF(VLOOKUP(AA678,'Expense History'!$AA$6:$AB$36,2,0)="x","include",0),IF(AND(VLOOKUP(AA678,'Expense History'!$AA$6:$AB$36,2,0)="x",AC678=$O$2),"include",0))</f>
        <v>include</v>
      </c>
      <c r="P678" s="1">
        <f>IF(O678="include",IF(AE678&gt;0,1+MAX(P679:P$2005),0),0)</f>
        <v>0</v>
      </c>
      <c r="Q678" s="1">
        <f>IF(AND(ISBLANK(AA677),AE677=0),0,(IF(MAX(Q679:Q$2005)&gt;0,0,ROW(R678))))</f>
        <v>0</v>
      </c>
      <c r="R678" s="1">
        <f>IF($O678="include",IF(AF678&gt;0,1+MAX(R679:R$2005),0),0)</f>
        <v>0</v>
      </c>
      <c r="S678" s="1">
        <f>IF($O678="include",IF(AG678&gt;0,1+MAX(S679:S$2005),0),0)</f>
        <v>0</v>
      </c>
      <c r="T678" s="1">
        <f>IF($O678="include",IF(AH678&gt;0,1+MAX(T679:T$2005),0),0)</f>
        <v>0</v>
      </c>
      <c r="U678" s="1">
        <f>IF($O678="include",IF(AI678&gt;0,1+MAX(U679:U$2005),0),0)</f>
        <v>0</v>
      </c>
      <c r="V678" s="1">
        <f>IF($O678="include",IF(AJ678&gt;0,1+MAX(V679:V$2005),0),0)</f>
        <v>0</v>
      </c>
      <c r="W678" s="1">
        <f>IF($O678="include",IF(AK678&gt;0,1+MAX(W679:W$2005),0),0)</f>
        <v>0</v>
      </c>
      <c r="X678" s="1">
        <f>IF($O678="include",IF(AL678&gt;0,1+MAX(X679:X$2005),0),0)</f>
        <v>0</v>
      </c>
      <c r="Y678" s="22" t="str">
        <f t="shared" si="177"/>
        <v xml:space="preserve">1 - </v>
      </c>
      <c r="AA678" s="42"/>
      <c r="AB678" s="43"/>
      <c r="AC678" s="43"/>
      <c r="AD678" s="44"/>
      <c r="AE678" s="11">
        <f t="shared" si="178"/>
        <v>0</v>
      </c>
      <c r="AF678" s="41"/>
      <c r="AG678" s="41"/>
      <c r="AH678" s="41"/>
      <c r="AI678" s="41"/>
      <c r="AJ678" s="41"/>
      <c r="AK678" s="41"/>
      <c r="AL678" s="41"/>
      <c r="BA678" s="1">
        <f t="shared" si="179"/>
        <v>0</v>
      </c>
      <c r="BB678" s="1">
        <f t="shared" si="180"/>
        <v>0</v>
      </c>
      <c r="BC678" s="1" t="str">
        <f t="shared" si="181"/>
        <v>No</v>
      </c>
      <c r="BD678" s="1">
        <f t="shared" si="182"/>
        <v>0</v>
      </c>
      <c r="BE678" s="1">
        <f t="shared" si="183"/>
        <v>0</v>
      </c>
      <c r="BF678" s="1">
        <f t="shared" si="184"/>
        <v>0</v>
      </c>
      <c r="BG678" s="1">
        <v>674</v>
      </c>
      <c r="BH678" s="1" t="e">
        <f t="shared" si="185"/>
        <v>#N/A</v>
      </c>
      <c r="BI678" s="1">
        <f t="shared" si="187"/>
        <v>2</v>
      </c>
      <c r="BJ678" s="1" t="e">
        <f t="shared" si="186"/>
        <v>#N/A</v>
      </c>
    </row>
    <row r="679" spans="1:62" x14ac:dyDescent="0.25">
      <c r="A679" s="1">
        <f t="shared" si="173"/>
        <v>1</v>
      </c>
      <c r="B679" s="1">
        <f>IF(YEAR(AD679)=$B$3,YEAR('Apartment Expenses'!AD679)&amp;" - "&amp;'Apartment Expenses'!AC679,0)</f>
        <v>0</v>
      </c>
      <c r="C679" s="1">
        <f t="shared" si="174"/>
        <v>0</v>
      </c>
      <c r="E679" s="1">
        <v>675</v>
      </c>
      <c r="F679" s="1">
        <f t="shared" si="175"/>
        <v>1</v>
      </c>
      <c r="G679" s="1">
        <f t="shared" si="171"/>
        <v>0</v>
      </c>
      <c r="H679" s="1">
        <f t="shared" si="172"/>
        <v>0</v>
      </c>
      <c r="J679" s="1" t="str">
        <f t="shared" si="176"/>
        <v>1900</v>
      </c>
      <c r="M679" s="1">
        <f>HLOOKUP('Expense History'!$AD$3,$P$4:$X$2004,ROW('Apartment Expenses'!L679)-3,0)</f>
        <v>0</v>
      </c>
      <c r="N679" s="1">
        <f>IF('Expense History'!$AD$3=Data!$G$4,'Apartment Expenses'!AE679,HLOOKUP('Expense History'!$AD$3,'Apartment Expenses'!$AE$4:$AL$2004,(ROW('Apartment Expenses'!M679)-3)))</f>
        <v>0</v>
      </c>
      <c r="O679" s="1" t="str">
        <f>IF($O$2="ALL",IF(VLOOKUP(AA679,'Expense History'!$AA$6:$AB$36,2,0)="x","include",0),IF(AND(VLOOKUP(AA679,'Expense History'!$AA$6:$AB$36,2,0)="x",AC679=$O$2),"include",0))</f>
        <v>include</v>
      </c>
      <c r="P679" s="1">
        <f>IF(O679="include",IF(AE679&gt;0,1+MAX(P680:P$2005),0),0)</f>
        <v>0</v>
      </c>
      <c r="Q679" s="1">
        <f>IF(AND(ISBLANK(AA678),AE678=0),0,(IF(MAX(Q680:Q$2005)&gt;0,0,ROW(R679))))</f>
        <v>0</v>
      </c>
      <c r="R679" s="1">
        <f>IF($O679="include",IF(AF679&gt;0,1+MAX(R680:R$2005),0),0)</f>
        <v>0</v>
      </c>
      <c r="S679" s="1">
        <f>IF($O679="include",IF(AG679&gt;0,1+MAX(S680:S$2005),0),0)</f>
        <v>0</v>
      </c>
      <c r="T679" s="1">
        <f>IF($O679="include",IF(AH679&gt;0,1+MAX(T680:T$2005),0),0)</f>
        <v>0</v>
      </c>
      <c r="U679" s="1">
        <f>IF($O679="include",IF(AI679&gt;0,1+MAX(U680:U$2005),0),0)</f>
        <v>0</v>
      </c>
      <c r="V679" s="1">
        <f>IF($O679="include",IF(AJ679&gt;0,1+MAX(V680:V$2005),0),0)</f>
        <v>0</v>
      </c>
      <c r="W679" s="1">
        <f>IF($O679="include",IF(AK679&gt;0,1+MAX(W680:W$2005),0),0)</f>
        <v>0</v>
      </c>
      <c r="X679" s="1">
        <f>IF($O679="include",IF(AL679&gt;0,1+MAX(X680:X$2005),0),0)</f>
        <v>0</v>
      </c>
      <c r="Y679" s="22" t="str">
        <f t="shared" si="177"/>
        <v xml:space="preserve">1 - </v>
      </c>
      <c r="AA679" s="42"/>
      <c r="AB679" s="43"/>
      <c r="AC679" s="43"/>
      <c r="AD679" s="44"/>
      <c r="AE679" s="11">
        <f t="shared" si="178"/>
        <v>0</v>
      </c>
      <c r="AF679" s="41"/>
      <c r="AG679" s="41"/>
      <c r="AH679" s="41"/>
      <c r="AI679" s="41"/>
      <c r="AJ679" s="41"/>
      <c r="AK679" s="41"/>
      <c r="AL679" s="41"/>
      <c r="BA679" s="1">
        <f t="shared" si="179"/>
        <v>0</v>
      </c>
      <c r="BB679" s="1">
        <f t="shared" si="180"/>
        <v>0</v>
      </c>
      <c r="BC679" s="1" t="str">
        <f t="shared" si="181"/>
        <v>No</v>
      </c>
      <c r="BD679" s="1">
        <f t="shared" si="182"/>
        <v>0</v>
      </c>
      <c r="BE679" s="1">
        <f t="shared" si="183"/>
        <v>0</v>
      </c>
      <c r="BF679" s="1">
        <f t="shared" si="184"/>
        <v>0</v>
      </c>
      <c r="BG679" s="1">
        <v>675</v>
      </c>
      <c r="BH679" s="1" t="e">
        <f t="shared" si="185"/>
        <v>#N/A</v>
      </c>
      <c r="BI679" s="1">
        <f t="shared" si="187"/>
        <v>2</v>
      </c>
      <c r="BJ679" s="1" t="e">
        <f t="shared" si="186"/>
        <v>#N/A</v>
      </c>
    </row>
    <row r="680" spans="1:62" x14ac:dyDescent="0.25">
      <c r="A680" s="1">
        <f t="shared" si="173"/>
        <v>1</v>
      </c>
      <c r="B680" s="1">
        <f>IF(YEAR(AD680)=$B$3,YEAR('Apartment Expenses'!AD680)&amp;" - "&amp;'Apartment Expenses'!AC680,0)</f>
        <v>0</v>
      </c>
      <c r="C680" s="1">
        <f t="shared" si="174"/>
        <v>0</v>
      </c>
      <c r="E680" s="1">
        <v>676</v>
      </c>
      <c r="F680" s="1">
        <f t="shared" si="175"/>
        <v>1</v>
      </c>
      <c r="G680" s="1">
        <f t="shared" si="171"/>
        <v>0</v>
      </c>
      <c r="H680" s="1">
        <f t="shared" si="172"/>
        <v>0</v>
      </c>
      <c r="J680" s="1" t="str">
        <f t="shared" si="176"/>
        <v>1900</v>
      </c>
      <c r="M680" s="1">
        <f>HLOOKUP('Expense History'!$AD$3,$P$4:$X$2004,ROW('Apartment Expenses'!L680)-3,0)</f>
        <v>0</v>
      </c>
      <c r="N680" s="1">
        <f>IF('Expense History'!$AD$3=Data!$G$4,'Apartment Expenses'!AE680,HLOOKUP('Expense History'!$AD$3,'Apartment Expenses'!$AE$4:$AL$2004,(ROW('Apartment Expenses'!M680)-3)))</f>
        <v>0</v>
      </c>
      <c r="O680" s="1" t="str">
        <f>IF($O$2="ALL",IF(VLOOKUP(AA680,'Expense History'!$AA$6:$AB$36,2,0)="x","include",0),IF(AND(VLOOKUP(AA680,'Expense History'!$AA$6:$AB$36,2,0)="x",AC680=$O$2),"include",0))</f>
        <v>include</v>
      </c>
      <c r="P680" s="1">
        <f>IF(O680="include",IF(AE680&gt;0,1+MAX(P681:P$2005),0),0)</f>
        <v>0</v>
      </c>
      <c r="Q680" s="1">
        <f>IF(AND(ISBLANK(AA679),AE679=0),0,(IF(MAX(Q681:Q$2005)&gt;0,0,ROW(R680))))</f>
        <v>0</v>
      </c>
      <c r="R680" s="1">
        <f>IF($O680="include",IF(AF680&gt;0,1+MAX(R681:R$2005),0),0)</f>
        <v>0</v>
      </c>
      <c r="S680" s="1">
        <f>IF($O680="include",IF(AG680&gt;0,1+MAX(S681:S$2005),0),0)</f>
        <v>0</v>
      </c>
      <c r="T680" s="1">
        <f>IF($O680="include",IF(AH680&gt;0,1+MAX(T681:T$2005),0),0)</f>
        <v>0</v>
      </c>
      <c r="U680" s="1">
        <f>IF($O680="include",IF(AI680&gt;0,1+MAX(U681:U$2005),0),0)</f>
        <v>0</v>
      </c>
      <c r="V680" s="1">
        <f>IF($O680="include",IF(AJ680&gt;0,1+MAX(V681:V$2005),0),0)</f>
        <v>0</v>
      </c>
      <c r="W680" s="1">
        <f>IF($O680="include",IF(AK680&gt;0,1+MAX(W681:W$2005),0),0)</f>
        <v>0</v>
      </c>
      <c r="X680" s="1">
        <f>IF($O680="include",IF(AL680&gt;0,1+MAX(X681:X$2005),0),0)</f>
        <v>0</v>
      </c>
      <c r="Y680" s="22" t="str">
        <f t="shared" si="177"/>
        <v xml:space="preserve">1 - </v>
      </c>
      <c r="AA680" s="42"/>
      <c r="AB680" s="43"/>
      <c r="AC680" s="43"/>
      <c r="AD680" s="44"/>
      <c r="AE680" s="11">
        <f t="shared" si="178"/>
        <v>0</v>
      </c>
      <c r="AF680" s="41"/>
      <c r="AG680" s="41"/>
      <c r="AH680" s="41"/>
      <c r="AI680" s="41"/>
      <c r="AJ680" s="41"/>
      <c r="AK680" s="41"/>
      <c r="AL680" s="41"/>
      <c r="BA680" s="1">
        <f t="shared" si="179"/>
        <v>0</v>
      </c>
      <c r="BB680" s="1">
        <f t="shared" si="180"/>
        <v>0</v>
      </c>
      <c r="BC680" s="1" t="str">
        <f t="shared" si="181"/>
        <v>No</v>
      </c>
      <c r="BD680" s="1">
        <f t="shared" si="182"/>
        <v>0</v>
      </c>
      <c r="BE680" s="1">
        <f t="shared" si="183"/>
        <v>0</v>
      </c>
      <c r="BF680" s="1">
        <f t="shared" si="184"/>
        <v>0</v>
      </c>
      <c r="BG680" s="1">
        <v>676</v>
      </c>
      <c r="BH680" s="1" t="e">
        <f t="shared" si="185"/>
        <v>#N/A</v>
      </c>
      <c r="BI680" s="1">
        <f t="shared" si="187"/>
        <v>2</v>
      </c>
      <c r="BJ680" s="1" t="e">
        <f t="shared" si="186"/>
        <v>#N/A</v>
      </c>
    </row>
    <row r="681" spans="1:62" x14ac:dyDescent="0.25">
      <c r="A681" s="1">
        <f t="shared" si="173"/>
        <v>1</v>
      </c>
      <c r="B681" s="1">
        <f>IF(YEAR(AD681)=$B$3,YEAR('Apartment Expenses'!AD681)&amp;" - "&amp;'Apartment Expenses'!AC681,0)</f>
        <v>0</v>
      </c>
      <c r="C681" s="1">
        <f t="shared" si="174"/>
        <v>0</v>
      </c>
      <c r="E681" s="1">
        <v>677</v>
      </c>
      <c r="F681" s="1">
        <f t="shared" si="175"/>
        <v>1</v>
      </c>
      <c r="G681" s="1">
        <f t="shared" si="171"/>
        <v>0</v>
      </c>
      <c r="H681" s="1">
        <f t="shared" si="172"/>
        <v>0</v>
      </c>
      <c r="J681" s="1" t="str">
        <f t="shared" si="176"/>
        <v>1900</v>
      </c>
      <c r="M681" s="1">
        <f>HLOOKUP('Expense History'!$AD$3,$P$4:$X$2004,ROW('Apartment Expenses'!L681)-3,0)</f>
        <v>0</v>
      </c>
      <c r="N681" s="1">
        <f>IF('Expense History'!$AD$3=Data!$G$4,'Apartment Expenses'!AE681,HLOOKUP('Expense History'!$AD$3,'Apartment Expenses'!$AE$4:$AL$2004,(ROW('Apartment Expenses'!M681)-3)))</f>
        <v>0</v>
      </c>
      <c r="O681" s="1" t="str">
        <f>IF($O$2="ALL",IF(VLOOKUP(AA681,'Expense History'!$AA$6:$AB$36,2,0)="x","include",0),IF(AND(VLOOKUP(AA681,'Expense History'!$AA$6:$AB$36,2,0)="x",AC681=$O$2),"include",0))</f>
        <v>include</v>
      </c>
      <c r="P681" s="1">
        <f>IF(O681="include",IF(AE681&gt;0,1+MAX(P682:P$2005),0),0)</f>
        <v>0</v>
      </c>
      <c r="Q681" s="1">
        <f>IF(AND(ISBLANK(AA680),AE680=0),0,(IF(MAX(Q682:Q$2005)&gt;0,0,ROW(R681))))</f>
        <v>0</v>
      </c>
      <c r="R681" s="1">
        <f>IF($O681="include",IF(AF681&gt;0,1+MAX(R682:R$2005),0),0)</f>
        <v>0</v>
      </c>
      <c r="S681" s="1">
        <f>IF($O681="include",IF(AG681&gt;0,1+MAX(S682:S$2005),0),0)</f>
        <v>0</v>
      </c>
      <c r="T681" s="1">
        <f>IF($O681="include",IF(AH681&gt;0,1+MAX(T682:T$2005),0),0)</f>
        <v>0</v>
      </c>
      <c r="U681" s="1">
        <f>IF($O681="include",IF(AI681&gt;0,1+MAX(U682:U$2005),0),0)</f>
        <v>0</v>
      </c>
      <c r="V681" s="1">
        <f>IF($O681="include",IF(AJ681&gt;0,1+MAX(V682:V$2005),0),0)</f>
        <v>0</v>
      </c>
      <c r="W681" s="1">
        <f>IF($O681="include",IF(AK681&gt;0,1+MAX(W682:W$2005),0),0)</f>
        <v>0</v>
      </c>
      <c r="X681" s="1">
        <f>IF($O681="include",IF(AL681&gt;0,1+MAX(X682:X$2005),0),0)</f>
        <v>0</v>
      </c>
      <c r="Y681" s="22" t="str">
        <f t="shared" si="177"/>
        <v xml:space="preserve">1 - </v>
      </c>
      <c r="AA681" s="42"/>
      <c r="AB681" s="43"/>
      <c r="AC681" s="43"/>
      <c r="AD681" s="44"/>
      <c r="AE681" s="11">
        <f t="shared" si="178"/>
        <v>0</v>
      </c>
      <c r="AF681" s="41"/>
      <c r="AG681" s="41"/>
      <c r="AH681" s="41"/>
      <c r="AI681" s="41"/>
      <c r="AJ681" s="41"/>
      <c r="AK681" s="41"/>
      <c r="AL681" s="41"/>
      <c r="BA681" s="1">
        <f t="shared" si="179"/>
        <v>0</v>
      </c>
      <c r="BB681" s="1">
        <f t="shared" si="180"/>
        <v>0</v>
      </c>
      <c r="BC681" s="1" t="str">
        <f t="shared" si="181"/>
        <v>No</v>
      </c>
      <c r="BD681" s="1">
        <f t="shared" si="182"/>
        <v>0</v>
      </c>
      <c r="BE681" s="1">
        <f t="shared" si="183"/>
        <v>0</v>
      </c>
      <c r="BF681" s="1">
        <f t="shared" si="184"/>
        <v>0</v>
      </c>
      <c r="BG681" s="1">
        <v>677</v>
      </c>
      <c r="BH681" s="1" t="e">
        <f t="shared" si="185"/>
        <v>#N/A</v>
      </c>
      <c r="BI681" s="1">
        <f t="shared" si="187"/>
        <v>2</v>
      </c>
      <c r="BJ681" s="1" t="e">
        <f t="shared" si="186"/>
        <v>#N/A</v>
      </c>
    </row>
    <row r="682" spans="1:62" x14ac:dyDescent="0.25">
      <c r="A682" s="1">
        <f t="shared" si="173"/>
        <v>1</v>
      </c>
      <c r="B682" s="1">
        <f>IF(YEAR(AD682)=$B$3,YEAR('Apartment Expenses'!AD682)&amp;" - "&amp;'Apartment Expenses'!AC682,0)</f>
        <v>0</v>
      </c>
      <c r="C682" s="1">
        <f t="shared" si="174"/>
        <v>0</v>
      </c>
      <c r="E682" s="1">
        <v>678</v>
      </c>
      <c r="F682" s="1">
        <f t="shared" si="175"/>
        <v>1</v>
      </c>
      <c r="G682" s="1">
        <f t="shared" si="171"/>
        <v>0</v>
      </c>
      <c r="H682" s="1">
        <f t="shared" si="172"/>
        <v>0</v>
      </c>
      <c r="J682" s="1" t="str">
        <f t="shared" si="176"/>
        <v>1900</v>
      </c>
      <c r="M682" s="1">
        <f>HLOOKUP('Expense History'!$AD$3,$P$4:$X$2004,ROW('Apartment Expenses'!L682)-3,0)</f>
        <v>0</v>
      </c>
      <c r="N682" s="1">
        <f>IF('Expense History'!$AD$3=Data!$G$4,'Apartment Expenses'!AE682,HLOOKUP('Expense History'!$AD$3,'Apartment Expenses'!$AE$4:$AL$2004,(ROW('Apartment Expenses'!M682)-3)))</f>
        <v>0</v>
      </c>
      <c r="O682" s="1" t="str">
        <f>IF($O$2="ALL",IF(VLOOKUP(AA682,'Expense History'!$AA$6:$AB$36,2,0)="x","include",0),IF(AND(VLOOKUP(AA682,'Expense History'!$AA$6:$AB$36,2,0)="x",AC682=$O$2),"include",0))</f>
        <v>include</v>
      </c>
      <c r="P682" s="1">
        <f>IF(O682="include",IF(AE682&gt;0,1+MAX(P683:P$2005),0),0)</f>
        <v>0</v>
      </c>
      <c r="Q682" s="1">
        <f>IF(AND(ISBLANK(AA681),AE681=0),0,(IF(MAX(Q683:Q$2005)&gt;0,0,ROW(R682))))</f>
        <v>0</v>
      </c>
      <c r="R682" s="1">
        <f>IF($O682="include",IF(AF682&gt;0,1+MAX(R683:R$2005),0),0)</f>
        <v>0</v>
      </c>
      <c r="S682" s="1">
        <f>IF($O682="include",IF(AG682&gt;0,1+MAX(S683:S$2005),0),0)</f>
        <v>0</v>
      </c>
      <c r="T682" s="1">
        <f>IF($O682="include",IF(AH682&gt;0,1+MAX(T683:T$2005),0),0)</f>
        <v>0</v>
      </c>
      <c r="U682" s="1">
        <f>IF($O682="include",IF(AI682&gt;0,1+MAX(U683:U$2005),0),0)</f>
        <v>0</v>
      </c>
      <c r="V682" s="1">
        <f>IF($O682="include",IF(AJ682&gt;0,1+MAX(V683:V$2005),0),0)</f>
        <v>0</v>
      </c>
      <c r="W682" s="1">
        <f>IF($O682="include",IF(AK682&gt;0,1+MAX(W683:W$2005),0),0)</f>
        <v>0</v>
      </c>
      <c r="X682" s="1">
        <f>IF($O682="include",IF(AL682&gt;0,1+MAX(X683:X$2005),0),0)</f>
        <v>0</v>
      </c>
      <c r="Y682" s="22" t="str">
        <f t="shared" si="177"/>
        <v xml:space="preserve">1 - </v>
      </c>
      <c r="AA682" s="42"/>
      <c r="AB682" s="43"/>
      <c r="AC682" s="43"/>
      <c r="AD682" s="44"/>
      <c r="AE682" s="11">
        <f t="shared" si="178"/>
        <v>0</v>
      </c>
      <c r="AF682" s="41"/>
      <c r="AG682" s="41"/>
      <c r="AH682" s="41"/>
      <c r="AI682" s="41"/>
      <c r="AJ682" s="41"/>
      <c r="AK682" s="41"/>
      <c r="AL682" s="41"/>
      <c r="BA682" s="1">
        <f t="shared" si="179"/>
        <v>0</v>
      </c>
      <c r="BB682" s="1">
        <f t="shared" si="180"/>
        <v>0</v>
      </c>
      <c r="BC682" s="1" t="str">
        <f t="shared" si="181"/>
        <v>No</v>
      </c>
      <c r="BD682" s="1">
        <f t="shared" si="182"/>
        <v>0</v>
      </c>
      <c r="BE682" s="1">
        <f t="shared" si="183"/>
        <v>0</v>
      </c>
      <c r="BF682" s="1">
        <f t="shared" si="184"/>
        <v>0</v>
      </c>
      <c r="BG682" s="1">
        <v>678</v>
      </c>
      <c r="BH682" s="1" t="e">
        <f t="shared" si="185"/>
        <v>#N/A</v>
      </c>
      <c r="BI682" s="1">
        <f t="shared" si="187"/>
        <v>2</v>
      </c>
      <c r="BJ682" s="1" t="e">
        <f t="shared" si="186"/>
        <v>#N/A</v>
      </c>
    </row>
    <row r="683" spans="1:62" x14ac:dyDescent="0.25">
      <c r="A683" s="1">
        <f t="shared" si="173"/>
        <v>1</v>
      </c>
      <c r="B683" s="1">
        <f>IF(YEAR(AD683)=$B$3,YEAR('Apartment Expenses'!AD683)&amp;" - "&amp;'Apartment Expenses'!AC683,0)</f>
        <v>0</v>
      </c>
      <c r="C683" s="1">
        <f t="shared" si="174"/>
        <v>0</v>
      </c>
      <c r="E683" s="1">
        <v>679</v>
      </c>
      <c r="F683" s="1">
        <f t="shared" si="175"/>
        <v>1</v>
      </c>
      <c r="G683" s="1">
        <f t="shared" si="171"/>
        <v>0</v>
      </c>
      <c r="H683" s="1">
        <f t="shared" si="172"/>
        <v>0</v>
      </c>
      <c r="J683" s="1" t="str">
        <f t="shared" si="176"/>
        <v>1900</v>
      </c>
      <c r="M683" s="1">
        <f>HLOOKUP('Expense History'!$AD$3,$P$4:$X$2004,ROW('Apartment Expenses'!L683)-3,0)</f>
        <v>0</v>
      </c>
      <c r="N683" s="1">
        <f>IF('Expense History'!$AD$3=Data!$G$4,'Apartment Expenses'!AE683,HLOOKUP('Expense History'!$AD$3,'Apartment Expenses'!$AE$4:$AL$2004,(ROW('Apartment Expenses'!M683)-3)))</f>
        <v>0</v>
      </c>
      <c r="O683" s="1" t="str">
        <f>IF($O$2="ALL",IF(VLOOKUP(AA683,'Expense History'!$AA$6:$AB$36,2,0)="x","include",0),IF(AND(VLOOKUP(AA683,'Expense History'!$AA$6:$AB$36,2,0)="x",AC683=$O$2),"include",0))</f>
        <v>include</v>
      </c>
      <c r="P683" s="1">
        <f>IF(O683="include",IF(AE683&gt;0,1+MAX(P684:P$2005),0),0)</f>
        <v>0</v>
      </c>
      <c r="Q683" s="1">
        <f>IF(AND(ISBLANK(AA682),AE682=0),0,(IF(MAX(Q684:Q$2005)&gt;0,0,ROW(R683))))</f>
        <v>0</v>
      </c>
      <c r="R683" s="1">
        <f>IF($O683="include",IF(AF683&gt;0,1+MAX(R684:R$2005),0),0)</f>
        <v>0</v>
      </c>
      <c r="S683" s="1">
        <f>IF($O683="include",IF(AG683&gt;0,1+MAX(S684:S$2005),0),0)</f>
        <v>0</v>
      </c>
      <c r="T683" s="1">
        <f>IF($O683="include",IF(AH683&gt;0,1+MAX(T684:T$2005),0),0)</f>
        <v>0</v>
      </c>
      <c r="U683" s="1">
        <f>IF($O683="include",IF(AI683&gt;0,1+MAX(U684:U$2005),0),0)</f>
        <v>0</v>
      </c>
      <c r="V683" s="1">
        <f>IF($O683="include",IF(AJ683&gt;0,1+MAX(V684:V$2005),0),0)</f>
        <v>0</v>
      </c>
      <c r="W683" s="1">
        <f>IF($O683="include",IF(AK683&gt;0,1+MAX(W684:W$2005),0),0)</f>
        <v>0</v>
      </c>
      <c r="X683" s="1">
        <f>IF($O683="include",IF(AL683&gt;0,1+MAX(X684:X$2005),0),0)</f>
        <v>0</v>
      </c>
      <c r="Y683" s="22" t="str">
        <f t="shared" si="177"/>
        <v xml:space="preserve">1 - </v>
      </c>
      <c r="AA683" s="42"/>
      <c r="AB683" s="43"/>
      <c r="AC683" s="43"/>
      <c r="AD683" s="44"/>
      <c r="AE683" s="11">
        <f t="shared" si="178"/>
        <v>0</v>
      </c>
      <c r="AF683" s="41"/>
      <c r="AG683" s="41"/>
      <c r="AH683" s="41"/>
      <c r="AI683" s="41"/>
      <c r="AJ683" s="41"/>
      <c r="AK683" s="41"/>
      <c r="AL683" s="41"/>
      <c r="BA683" s="1">
        <f t="shared" si="179"/>
        <v>0</v>
      </c>
      <c r="BB683" s="1">
        <f t="shared" si="180"/>
        <v>0</v>
      </c>
      <c r="BC683" s="1" t="str">
        <f t="shared" si="181"/>
        <v>No</v>
      </c>
      <c r="BD683" s="1">
        <f t="shared" si="182"/>
        <v>0</v>
      </c>
      <c r="BE683" s="1">
        <f t="shared" si="183"/>
        <v>0</v>
      </c>
      <c r="BF683" s="1">
        <f t="shared" si="184"/>
        <v>0</v>
      </c>
      <c r="BG683" s="1">
        <v>679</v>
      </c>
      <c r="BH683" s="1" t="e">
        <f t="shared" si="185"/>
        <v>#N/A</v>
      </c>
      <c r="BI683" s="1">
        <f t="shared" si="187"/>
        <v>2</v>
      </c>
      <c r="BJ683" s="1" t="e">
        <f t="shared" si="186"/>
        <v>#N/A</v>
      </c>
    </row>
    <row r="684" spans="1:62" x14ac:dyDescent="0.25">
      <c r="A684" s="1">
        <f t="shared" si="173"/>
        <v>1</v>
      </c>
      <c r="B684" s="1">
        <f>IF(YEAR(AD684)=$B$3,YEAR('Apartment Expenses'!AD684)&amp;" - "&amp;'Apartment Expenses'!AC684,0)</f>
        <v>0</v>
      </c>
      <c r="C684" s="1">
        <f t="shared" si="174"/>
        <v>0</v>
      </c>
      <c r="E684" s="1">
        <v>680</v>
      </c>
      <c r="F684" s="1">
        <f t="shared" si="175"/>
        <v>1</v>
      </c>
      <c r="G684" s="1">
        <f t="shared" si="171"/>
        <v>0</v>
      </c>
      <c r="H684" s="1">
        <f t="shared" si="172"/>
        <v>0</v>
      </c>
      <c r="J684" s="1" t="str">
        <f t="shared" si="176"/>
        <v>1900</v>
      </c>
      <c r="M684" s="1">
        <f>HLOOKUP('Expense History'!$AD$3,$P$4:$X$2004,ROW('Apartment Expenses'!L684)-3,0)</f>
        <v>0</v>
      </c>
      <c r="N684" s="1">
        <f>IF('Expense History'!$AD$3=Data!$G$4,'Apartment Expenses'!AE684,HLOOKUP('Expense History'!$AD$3,'Apartment Expenses'!$AE$4:$AL$2004,(ROW('Apartment Expenses'!M684)-3)))</f>
        <v>0</v>
      </c>
      <c r="O684" s="1" t="str">
        <f>IF($O$2="ALL",IF(VLOOKUP(AA684,'Expense History'!$AA$6:$AB$36,2,0)="x","include",0),IF(AND(VLOOKUP(AA684,'Expense History'!$AA$6:$AB$36,2,0)="x",AC684=$O$2),"include",0))</f>
        <v>include</v>
      </c>
      <c r="P684" s="1">
        <f>IF(O684="include",IF(AE684&gt;0,1+MAX(P685:P$2005),0),0)</f>
        <v>0</v>
      </c>
      <c r="Q684" s="1">
        <f>IF(AND(ISBLANK(AA683),AE683=0),0,(IF(MAX(Q685:Q$2005)&gt;0,0,ROW(R684))))</f>
        <v>0</v>
      </c>
      <c r="R684" s="1">
        <f>IF($O684="include",IF(AF684&gt;0,1+MAX(R685:R$2005),0),0)</f>
        <v>0</v>
      </c>
      <c r="S684" s="1">
        <f>IF($O684="include",IF(AG684&gt;0,1+MAX(S685:S$2005),0),0)</f>
        <v>0</v>
      </c>
      <c r="T684" s="1">
        <f>IF($O684="include",IF(AH684&gt;0,1+MAX(T685:T$2005),0),0)</f>
        <v>0</v>
      </c>
      <c r="U684" s="1">
        <f>IF($O684="include",IF(AI684&gt;0,1+MAX(U685:U$2005),0),0)</f>
        <v>0</v>
      </c>
      <c r="V684" s="1">
        <f>IF($O684="include",IF(AJ684&gt;0,1+MAX(V685:V$2005),0),0)</f>
        <v>0</v>
      </c>
      <c r="W684" s="1">
        <f>IF($O684="include",IF(AK684&gt;0,1+MAX(W685:W$2005),0),0)</f>
        <v>0</v>
      </c>
      <c r="X684" s="1">
        <f>IF($O684="include",IF(AL684&gt;0,1+MAX(X685:X$2005),0),0)</f>
        <v>0</v>
      </c>
      <c r="Y684" s="22" t="str">
        <f t="shared" si="177"/>
        <v xml:space="preserve">1 - </v>
      </c>
      <c r="AA684" s="42"/>
      <c r="AB684" s="43"/>
      <c r="AC684" s="43"/>
      <c r="AD684" s="44"/>
      <c r="AE684" s="11">
        <f t="shared" si="178"/>
        <v>0</v>
      </c>
      <c r="AF684" s="41"/>
      <c r="AG684" s="41"/>
      <c r="AH684" s="41"/>
      <c r="AI684" s="41"/>
      <c r="AJ684" s="41"/>
      <c r="AK684" s="41"/>
      <c r="AL684" s="41"/>
      <c r="BA684" s="1">
        <f t="shared" si="179"/>
        <v>0</v>
      </c>
      <c r="BB684" s="1">
        <f t="shared" si="180"/>
        <v>0</v>
      </c>
      <c r="BC684" s="1" t="str">
        <f t="shared" si="181"/>
        <v>No</v>
      </c>
      <c r="BD684" s="1">
        <f t="shared" si="182"/>
        <v>0</v>
      </c>
      <c r="BE684" s="1">
        <f t="shared" si="183"/>
        <v>0</v>
      </c>
      <c r="BF684" s="1">
        <f t="shared" si="184"/>
        <v>0</v>
      </c>
      <c r="BG684" s="1">
        <v>680</v>
      </c>
      <c r="BH684" s="1" t="e">
        <f t="shared" si="185"/>
        <v>#N/A</v>
      </c>
      <c r="BI684" s="1">
        <f t="shared" si="187"/>
        <v>2</v>
      </c>
      <c r="BJ684" s="1" t="e">
        <f t="shared" si="186"/>
        <v>#N/A</v>
      </c>
    </row>
    <row r="685" spans="1:62" x14ac:dyDescent="0.25">
      <c r="A685" s="1">
        <f t="shared" si="173"/>
        <v>1</v>
      </c>
      <c r="B685" s="1">
        <f>IF(YEAR(AD685)=$B$3,YEAR('Apartment Expenses'!AD685)&amp;" - "&amp;'Apartment Expenses'!AC685,0)</f>
        <v>0</v>
      </c>
      <c r="C685" s="1">
        <f t="shared" si="174"/>
        <v>0</v>
      </c>
      <c r="E685" s="1">
        <v>681</v>
      </c>
      <c r="F685" s="1">
        <f t="shared" si="175"/>
        <v>1</v>
      </c>
      <c r="G685" s="1">
        <f t="shared" si="171"/>
        <v>0</v>
      </c>
      <c r="H685" s="1">
        <f t="shared" si="172"/>
        <v>0</v>
      </c>
      <c r="J685" s="1" t="str">
        <f t="shared" si="176"/>
        <v>1900</v>
      </c>
      <c r="M685" s="1">
        <f>HLOOKUP('Expense History'!$AD$3,$P$4:$X$2004,ROW('Apartment Expenses'!L685)-3,0)</f>
        <v>0</v>
      </c>
      <c r="N685" s="1">
        <f>IF('Expense History'!$AD$3=Data!$G$4,'Apartment Expenses'!AE685,HLOOKUP('Expense History'!$AD$3,'Apartment Expenses'!$AE$4:$AL$2004,(ROW('Apartment Expenses'!M685)-3)))</f>
        <v>0</v>
      </c>
      <c r="O685" s="1" t="str">
        <f>IF($O$2="ALL",IF(VLOOKUP(AA685,'Expense History'!$AA$6:$AB$36,2,0)="x","include",0),IF(AND(VLOOKUP(AA685,'Expense History'!$AA$6:$AB$36,2,0)="x",AC685=$O$2),"include",0))</f>
        <v>include</v>
      </c>
      <c r="P685" s="1">
        <f>IF(O685="include",IF(AE685&gt;0,1+MAX(P686:P$2005),0),0)</f>
        <v>0</v>
      </c>
      <c r="Q685" s="1">
        <f>IF(AND(ISBLANK(AA684),AE684=0),0,(IF(MAX(Q686:Q$2005)&gt;0,0,ROW(R685))))</f>
        <v>0</v>
      </c>
      <c r="R685" s="1">
        <f>IF($O685="include",IF(AF685&gt;0,1+MAX(R686:R$2005),0),0)</f>
        <v>0</v>
      </c>
      <c r="S685" s="1">
        <f>IF($O685="include",IF(AG685&gt;0,1+MAX(S686:S$2005),0),0)</f>
        <v>0</v>
      </c>
      <c r="T685" s="1">
        <f>IF($O685="include",IF(AH685&gt;0,1+MAX(T686:T$2005),0),0)</f>
        <v>0</v>
      </c>
      <c r="U685" s="1">
        <f>IF($O685="include",IF(AI685&gt;0,1+MAX(U686:U$2005),0),0)</f>
        <v>0</v>
      </c>
      <c r="V685" s="1">
        <f>IF($O685="include",IF(AJ685&gt;0,1+MAX(V686:V$2005),0),0)</f>
        <v>0</v>
      </c>
      <c r="W685" s="1">
        <f>IF($O685="include",IF(AK685&gt;0,1+MAX(W686:W$2005),0),0)</f>
        <v>0</v>
      </c>
      <c r="X685" s="1">
        <f>IF($O685="include",IF(AL685&gt;0,1+MAX(X686:X$2005),0),0)</f>
        <v>0</v>
      </c>
      <c r="Y685" s="22" t="str">
        <f t="shared" si="177"/>
        <v xml:space="preserve">1 - </v>
      </c>
      <c r="AA685" s="42"/>
      <c r="AB685" s="43"/>
      <c r="AC685" s="43"/>
      <c r="AD685" s="44"/>
      <c r="AE685" s="11">
        <f t="shared" si="178"/>
        <v>0</v>
      </c>
      <c r="AF685" s="41"/>
      <c r="AG685" s="41"/>
      <c r="AH685" s="41"/>
      <c r="AI685" s="41"/>
      <c r="AJ685" s="41"/>
      <c r="AK685" s="41"/>
      <c r="AL685" s="41"/>
      <c r="BA685" s="1">
        <f t="shared" si="179"/>
        <v>0</v>
      </c>
      <c r="BB685" s="1">
        <f t="shared" si="180"/>
        <v>0</v>
      </c>
      <c r="BC685" s="1" t="str">
        <f t="shared" si="181"/>
        <v>No</v>
      </c>
      <c r="BD685" s="1">
        <f t="shared" si="182"/>
        <v>0</v>
      </c>
      <c r="BE685" s="1">
        <f t="shared" si="183"/>
        <v>0</v>
      </c>
      <c r="BF685" s="1">
        <f t="shared" si="184"/>
        <v>0</v>
      </c>
      <c r="BG685" s="1">
        <v>681</v>
      </c>
      <c r="BH685" s="1" t="e">
        <f t="shared" si="185"/>
        <v>#N/A</v>
      </c>
      <c r="BI685" s="1">
        <f t="shared" si="187"/>
        <v>2</v>
      </c>
      <c r="BJ685" s="1" t="e">
        <f t="shared" si="186"/>
        <v>#N/A</v>
      </c>
    </row>
    <row r="686" spans="1:62" x14ac:dyDescent="0.25">
      <c r="A686" s="1">
        <f t="shared" si="173"/>
        <v>1</v>
      </c>
      <c r="B686" s="1">
        <f>IF(YEAR(AD686)=$B$3,YEAR('Apartment Expenses'!AD686)&amp;" - "&amp;'Apartment Expenses'!AC686,0)</f>
        <v>0</v>
      </c>
      <c r="C686" s="1">
        <f t="shared" si="174"/>
        <v>0</v>
      </c>
      <c r="E686" s="1">
        <v>682</v>
      </c>
      <c r="F686" s="1">
        <f t="shared" si="175"/>
        <v>1</v>
      </c>
      <c r="G686" s="1">
        <f t="shared" si="171"/>
        <v>0</v>
      </c>
      <c r="H686" s="1">
        <f t="shared" si="172"/>
        <v>0</v>
      </c>
      <c r="J686" s="1" t="str">
        <f t="shared" si="176"/>
        <v>1900</v>
      </c>
      <c r="M686" s="1">
        <f>HLOOKUP('Expense History'!$AD$3,$P$4:$X$2004,ROW('Apartment Expenses'!L686)-3,0)</f>
        <v>0</v>
      </c>
      <c r="N686" s="1">
        <f>IF('Expense History'!$AD$3=Data!$G$4,'Apartment Expenses'!AE686,HLOOKUP('Expense History'!$AD$3,'Apartment Expenses'!$AE$4:$AL$2004,(ROW('Apartment Expenses'!M686)-3)))</f>
        <v>0</v>
      </c>
      <c r="O686" s="1" t="str">
        <f>IF($O$2="ALL",IF(VLOOKUP(AA686,'Expense History'!$AA$6:$AB$36,2,0)="x","include",0),IF(AND(VLOOKUP(AA686,'Expense History'!$AA$6:$AB$36,2,0)="x",AC686=$O$2),"include",0))</f>
        <v>include</v>
      </c>
      <c r="P686" s="1">
        <f>IF(O686="include",IF(AE686&gt;0,1+MAX(P687:P$2005),0),0)</f>
        <v>0</v>
      </c>
      <c r="Q686" s="1">
        <f>IF(AND(ISBLANK(AA685),AE685=0),0,(IF(MAX(Q687:Q$2005)&gt;0,0,ROW(R686))))</f>
        <v>0</v>
      </c>
      <c r="R686" s="1">
        <f>IF($O686="include",IF(AF686&gt;0,1+MAX(R687:R$2005),0),0)</f>
        <v>0</v>
      </c>
      <c r="S686" s="1">
        <f>IF($O686="include",IF(AG686&gt;0,1+MAX(S687:S$2005),0),0)</f>
        <v>0</v>
      </c>
      <c r="T686" s="1">
        <f>IF($O686="include",IF(AH686&gt;0,1+MAX(T687:T$2005),0),0)</f>
        <v>0</v>
      </c>
      <c r="U686" s="1">
        <f>IF($O686="include",IF(AI686&gt;0,1+MAX(U687:U$2005),0),0)</f>
        <v>0</v>
      </c>
      <c r="V686" s="1">
        <f>IF($O686="include",IF(AJ686&gt;0,1+MAX(V687:V$2005),0),0)</f>
        <v>0</v>
      </c>
      <c r="W686" s="1">
        <f>IF($O686="include",IF(AK686&gt;0,1+MAX(W687:W$2005),0),0)</f>
        <v>0</v>
      </c>
      <c r="X686" s="1">
        <f>IF($O686="include",IF(AL686&gt;0,1+MAX(X687:X$2005),0),0)</f>
        <v>0</v>
      </c>
      <c r="Y686" s="22" t="str">
        <f t="shared" si="177"/>
        <v xml:space="preserve">1 - </v>
      </c>
      <c r="AA686" s="42"/>
      <c r="AB686" s="43"/>
      <c r="AC686" s="43"/>
      <c r="AD686" s="44"/>
      <c r="AE686" s="11">
        <f t="shared" si="178"/>
        <v>0</v>
      </c>
      <c r="AF686" s="41"/>
      <c r="AG686" s="41"/>
      <c r="AH686" s="41"/>
      <c r="AI686" s="41"/>
      <c r="AJ686" s="41"/>
      <c r="AK686" s="41"/>
      <c r="AL686" s="41"/>
      <c r="BA686" s="1">
        <f t="shared" si="179"/>
        <v>0</v>
      </c>
      <c r="BB686" s="1">
        <f t="shared" si="180"/>
        <v>0</v>
      </c>
      <c r="BC686" s="1" t="str">
        <f t="shared" si="181"/>
        <v>No</v>
      </c>
      <c r="BD686" s="1">
        <f t="shared" si="182"/>
        <v>0</v>
      </c>
      <c r="BE686" s="1">
        <f t="shared" si="183"/>
        <v>0</v>
      </c>
      <c r="BF686" s="1">
        <f t="shared" si="184"/>
        <v>0</v>
      </c>
      <c r="BG686" s="1">
        <v>682</v>
      </c>
      <c r="BH686" s="1" t="e">
        <f t="shared" si="185"/>
        <v>#N/A</v>
      </c>
      <c r="BI686" s="1">
        <f t="shared" si="187"/>
        <v>2</v>
      </c>
      <c r="BJ686" s="1" t="e">
        <f t="shared" si="186"/>
        <v>#N/A</v>
      </c>
    </row>
    <row r="687" spans="1:62" x14ac:dyDescent="0.25">
      <c r="A687" s="1">
        <f t="shared" si="173"/>
        <v>1</v>
      </c>
      <c r="B687" s="1">
        <f>IF(YEAR(AD687)=$B$3,YEAR('Apartment Expenses'!AD687)&amp;" - "&amp;'Apartment Expenses'!AC687,0)</f>
        <v>0</v>
      </c>
      <c r="C687" s="1">
        <f t="shared" si="174"/>
        <v>0</v>
      </c>
      <c r="E687" s="1">
        <v>683</v>
      </c>
      <c r="F687" s="1">
        <f t="shared" si="175"/>
        <v>1</v>
      </c>
      <c r="G687" s="1">
        <f t="shared" si="171"/>
        <v>0</v>
      </c>
      <c r="H687" s="1">
        <f t="shared" si="172"/>
        <v>0</v>
      </c>
      <c r="J687" s="1" t="str">
        <f t="shared" si="176"/>
        <v>1900</v>
      </c>
      <c r="M687" s="1">
        <f>HLOOKUP('Expense History'!$AD$3,$P$4:$X$2004,ROW('Apartment Expenses'!L687)-3,0)</f>
        <v>0</v>
      </c>
      <c r="N687" s="1">
        <f>IF('Expense History'!$AD$3=Data!$G$4,'Apartment Expenses'!AE687,HLOOKUP('Expense History'!$AD$3,'Apartment Expenses'!$AE$4:$AL$2004,(ROW('Apartment Expenses'!M687)-3)))</f>
        <v>0</v>
      </c>
      <c r="O687" s="1" t="str">
        <f>IF($O$2="ALL",IF(VLOOKUP(AA687,'Expense History'!$AA$6:$AB$36,2,0)="x","include",0),IF(AND(VLOOKUP(AA687,'Expense History'!$AA$6:$AB$36,2,0)="x",AC687=$O$2),"include",0))</f>
        <v>include</v>
      </c>
      <c r="P687" s="1">
        <f>IF(O687="include",IF(AE687&gt;0,1+MAX(P688:P$2005),0),0)</f>
        <v>0</v>
      </c>
      <c r="Q687" s="1">
        <f>IF(AND(ISBLANK(AA686),AE686=0),0,(IF(MAX(Q688:Q$2005)&gt;0,0,ROW(R687))))</f>
        <v>0</v>
      </c>
      <c r="R687" s="1">
        <f>IF($O687="include",IF(AF687&gt;0,1+MAX(R688:R$2005),0),0)</f>
        <v>0</v>
      </c>
      <c r="S687" s="1">
        <f>IF($O687="include",IF(AG687&gt;0,1+MAX(S688:S$2005),0),0)</f>
        <v>0</v>
      </c>
      <c r="T687" s="1">
        <f>IF($O687="include",IF(AH687&gt;0,1+MAX(T688:T$2005),0),0)</f>
        <v>0</v>
      </c>
      <c r="U687" s="1">
        <f>IF($O687="include",IF(AI687&gt;0,1+MAX(U688:U$2005),0),0)</f>
        <v>0</v>
      </c>
      <c r="V687" s="1">
        <f>IF($O687="include",IF(AJ687&gt;0,1+MAX(V688:V$2005),0),0)</f>
        <v>0</v>
      </c>
      <c r="W687" s="1">
        <f>IF($O687="include",IF(AK687&gt;0,1+MAX(W688:W$2005),0),0)</f>
        <v>0</v>
      </c>
      <c r="X687" s="1">
        <f>IF($O687="include",IF(AL687&gt;0,1+MAX(X688:X$2005),0),0)</f>
        <v>0</v>
      </c>
      <c r="Y687" s="22" t="str">
        <f t="shared" si="177"/>
        <v xml:space="preserve">1 - </v>
      </c>
      <c r="AA687" s="42"/>
      <c r="AB687" s="43"/>
      <c r="AC687" s="43"/>
      <c r="AD687" s="44"/>
      <c r="AE687" s="11">
        <f t="shared" si="178"/>
        <v>0</v>
      </c>
      <c r="AF687" s="41"/>
      <c r="AG687" s="41"/>
      <c r="AH687" s="41"/>
      <c r="AI687" s="41"/>
      <c r="AJ687" s="41"/>
      <c r="AK687" s="41"/>
      <c r="AL687" s="41"/>
      <c r="BA687" s="1">
        <f t="shared" si="179"/>
        <v>0</v>
      </c>
      <c r="BB687" s="1">
        <f t="shared" si="180"/>
        <v>0</v>
      </c>
      <c r="BC687" s="1" t="str">
        <f t="shared" si="181"/>
        <v>No</v>
      </c>
      <c r="BD687" s="1">
        <f t="shared" si="182"/>
        <v>0</v>
      </c>
      <c r="BE687" s="1">
        <f t="shared" si="183"/>
        <v>0</v>
      </c>
      <c r="BF687" s="1">
        <f t="shared" si="184"/>
        <v>0</v>
      </c>
      <c r="BG687" s="1">
        <v>683</v>
      </c>
      <c r="BH687" s="1" t="e">
        <f t="shared" si="185"/>
        <v>#N/A</v>
      </c>
      <c r="BI687" s="1">
        <f t="shared" si="187"/>
        <v>2</v>
      </c>
      <c r="BJ687" s="1" t="e">
        <f t="shared" si="186"/>
        <v>#N/A</v>
      </c>
    </row>
    <row r="688" spans="1:62" x14ac:dyDescent="0.25">
      <c r="A688" s="1">
        <f t="shared" si="173"/>
        <v>1</v>
      </c>
      <c r="B688" s="1">
        <f>IF(YEAR(AD688)=$B$3,YEAR('Apartment Expenses'!AD688)&amp;" - "&amp;'Apartment Expenses'!AC688,0)</f>
        <v>0</v>
      </c>
      <c r="C688" s="1">
        <f t="shared" si="174"/>
        <v>0</v>
      </c>
      <c r="E688" s="1">
        <v>684</v>
      </c>
      <c r="F688" s="1">
        <f t="shared" si="175"/>
        <v>1</v>
      </c>
      <c r="G688" s="1">
        <f t="shared" si="171"/>
        <v>0</v>
      </c>
      <c r="H688" s="1">
        <f t="shared" si="172"/>
        <v>0</v>
      </c>
      <c r="J688" s="1" t="str">
        <f t="shared" si="176"/>
        <v>1900</v>
      </c>
      <c r="M688" s="1">
        <f>HLOOKUP('Expense History'!$AD$3,$P$4:$X$2004,ROW('Apartment Expenses'!L688)-3,0)</f>
        <v>0</v>
      </c>
      <c r="N688" s="1">
        <f>IF('Expense History'!$AD$3=Data!$G$4,'Apartment Expenses'!AE688,HLOOKUP('Expense History'!$AD$3,'Apartment Expenses'!$AE$4:$AL$2004,(ROW('Apartment Expenses'!M688)-3)))</f>
        <v>0</v>
      </c>
      <c r="O688" s="1" t="str">
        <f>IF($O$2="ALL",IF(VLOOKUP(AA688,'Expense History'!$AA$6:$AB$36,2,0)="x","include",0),IF(AND(VLOOKUP(AA688,'Expense History'!$AA$6:$AB$36,2,0)="x",AC688=$O$2),"include",0))</f>
        <v>include</v>
      </c>
      <c r="P688" s="1">
        <f>IF(O688="include",IF(AE688&gt;0,1+MAX(P689:P$2005),0),0)</f>
        <v>0</v>
      </c>
      <c r="Q688" s="1">
        <f>IF(AND(ISBLANK(AA687),AE687=0),0,(IF(MAX(Q689:Q$2005)&gt;0,0,ROW(R688))))</f>
        <v>0</v>
      </c>
      <c r="R688" s="1">
        <f>IF($O688="include",IF(AF688&gt;0,1+MAX(R689:R$2005),0),0)</f>
        <v>0</v>
      </c>
      <c r="S688" s="1">
        <f>IF($O688="include",IF(AG688&gt;0,1+MAX(S689:S$2005),0),0)</f>
        <v>0</v>
      </c>
      <c r="T688" s="1">
        <f>IF($O688="include",IF(AH688&gt;0,1+MAX(T689:T$2005),0),0)</f>
        <v>0</v>
      </c>
      <c r="U688" s="1">
        <f>IF($O688="include",IF(AI688&gt;0,1+MAX(U689:U$2005),0),0)</f>
        <v>0</v>
      </c>
      <c r="V688" s="1">
        <f>IF($O688="include",IF(AJ688&gt;0,1+MAX(V689:V$2005),0),0)</f>
        <v>0</v>
      </c>
      <c r="W688" s="1">
        <f>IF($O688="include",IF(AK688&gt;0,1+MAX(W689:W$2005),0),0)</f>
        <v>0</v>
      </c>
      <c r="X688" s="1">
        <f>IF($O688="include",IF(AL688&gt;0,1+MAX(X689:X$2005),0),0)</f>
        <v>0</v>
      </c>
      <c r="Y688" s="22" t="str">
        <f t="shared" si="177"/>
        <v xml:space="preserve">1 - </v>
      </c>
      <c r="AA688" s="42"/>
      <c r="AB688" s="43"/>
      <c r="AC688" s="43"/>
      <c r="AD688" s="44"/>
      <c r="AE688" s="11">
        <f t="shared" si="178"/>
        <v>0</v>
      </c>
      <c r="AF688" s="41"/>
      <c r="AG688" s="41"/>
      <c r="AH688" s="41"/>
      <c r="AI688" s="41"/>
      <c r="AJ688" s="41"/>
      <c r="AK688" s="41"/>
      <c r="AL688" s="41"/>
      <c r="BA688" s="1">
        <f t="shared" si="179"/>
        <v>0</v>
      </c>
      <c r="BB688" s="1">
        <f t="shared" si="180"/>
        <v>0</v>
      </c>
      <c r="BC688" s="1" t="str">
        <f t="shared" si="181"/>
        <v>No</v>
      </c>
      <c r="BD688" s="1">
        <f t="shared" si="182"/>
        <v>0</v>
      </c>
      <c r="BE688" s="1">
        <f t="shared" si="183"/>
        <v>0</v>
      </c>
      <c r="BF688" s="1">
        <f t="shared" si="184"/>
        <v>0</v>
      </c>
      <c r="BG688" s="1">
        <v>684</v>
      </c>
      <c r="BH688" s="1" t="e">
        <f t="shared" si="185"/>
        <v>#N/A</v>
      </c>
      <c r="BI688" s="1">
        <f t="shared" si="187"/>
        <v>2</v>
      </c>
      <c r="BJ688" s="1" t="e">
        <f t="shared" si="186"/>
        <v>#N/A</v>
      </c>
    </row>
    <row r="689" spans="1:62" x14ac:dyDescent="0.25">
      <c r="A689" s="1">
        <f t="shared" si="173"/>
        <v>1</v>
      </c>
      <c r="B689" s="1">
        <f>IF(YEAR(AD689)=$B$3,YEAR('Apartment Expenses'!AD689)&amp;" - "&amp;'Apartment Expenses'!AC689,0)</f>
        <v>0</v>
      </c>
      <c r="C689" s="1">
        <f t="shared" si="174"/>
        <v>0</v>
      </c>
      <c r="E689" s="1">
        <v>685</v>
      </c>
      <c r="F689" s="1">
        <f t="shared" si="175"/>
        <v>1</v>
      </c>
      <c r="G689" s="1">
        <f t="shared" si="171"/>
        <v>0</v>
      </c>
      <c r="H689" s="1">
        <f t="shared" si="172"/>
        <v>0</v>
      </c>
      <c r="J689" s="1" t="str">
        <f t="shared" si="176"/>
        <v>1900</v>
      </c>
      <c r="M689" s="1">
        <f>HLOOKUP('Expense History'!$AD$3,$P$4:$X$2004,ROW('Apartment Expenses'!L689)-3,0)</f>
        <v>0</v>
      </c>
      <c r="N689" s="1">
        <f>IF('Expense History'!$AD$3=Data!$G$4,'Apartment Expenses'!AE689,HLOOKUP('Expense History'!$AD$3,'Apartment Expenses'!$AE$4:$AL$2004,(ROW('Apartment Expenses'!M689)-3)))</f>
        <v>0</v>
      </c>
      <c r="O689" s="1" t="str">
        <f>IF($O$2="ALL",IF(VLOOKUP(AA689,'Expense History'!$AA$6:$AB$36,2,0)="x","include",0),IF(AND(VLOOKUP(AA689,'Expense History'!$AA$6:$AB$36,2,0)="x",AC689=$O$2),"include",0))</f>
        <v>include</v>
      </c>
      <c r="P689" s="1">
        <f>IF(O689="include",IF(AE689&gt;0,1+MAX(P690:P$2005),0),0)</f>
        <v>0</v>
      </c>
      <c r="Q689" s="1">
        <f>IF(AND(ISBLANK(AA688),AE688=0),0,(IF(MAX(Q690:Q$2005)&gt;0,0,ROW(R689))))</f>
        <v>0</v>
      </c>
      <c r="R689" s="1">
        <f>IF($O689="include",IF(AF689&gt;0,1+MAX(R690:R$2005),0),0)</f>
        <v>0</v>
      </c>
      <c r="S689" s="1">
        <f>IF($O689="include",IF(AG689&gt;0,1+MAX(S690:S$2005),0),0)</f>
        <v>0</v>
      </c>
      <c r="T689" s="1">
        <f>IF($O689="include",IF(AH689&gt;0,1+MAX(T690:T$2005),0),0)</f>
        <v>0</v>
      </c>
      <c r="U689" s="1">
        <f>IF($O689="include",IF(AI689&gt;0,1+MAX(U690:U$2005),0),0)</f>
        <v>0</v>
      </c>
      <c r="V689" s="1">
        <f>IF($O689="include",IF(AJ689&gt;0,1+MAX(V690:V$2005),0),0)</f>
        <v>0</v>
      </c>
      <c r="W689" s="1">
        <f>IF($O689="include",IF(AK689&gt;0,1+MAX(W690:W$2005),0),0)</f>
        <v>0</v>
      </c>
      <c r="X689" s="1">
        <f>IF($O689="include",IF(AL689&gt;0,1+MAX(X690:X$2005),0),0)</f>
        <v>0</v>
      </c>
      <c r="Y689" s="22" t="str">
        <f t="shared" si="177"/>
        <v xml:space="preserve">1 - </v>
      </c>
      <c r="AA689" s="42"/>
      <c r="AB689" s="43"/>
      <c r="AC689" s="43"/>
      <c r="AD689" s="44"/>
      <c r="AE689" s="11">
        <f t="shared" si="178"/>
        <v>0</v>
      </c>
      <c r="AF689" s="41"/>
      <c r="AG689" s="41"/>
      <c r="AH689" s="41"/>
      <c r="AI689" s="41"/>
      <c r="AJ689" s="41"/>
      <c r="AK689" s="41"/>
      <c r="AL689" s="41"/>
      <c r="BA689" s="1">
        <f t="shared" si="179"/>
        <v>0</v>
      </c>
      <c r="BB689" s="1">
        <f t="shared" si="180"/>
        <v>0</v>
      </c>
      <c r="BC689" s="1" t="str">
        <f t="shared" si="181"/>
        <v>No</v>
      </c>
      <c r="BD689" s="1">
        <f t="shared" si="182"/>
        <v>0</v>
      </c>
      <c r="BE689" s="1">
        <f t="shared" si="183"/>
        <v>0</v>
      </c>
      <c r="BF689" s="1">
        <f t="shared" si="184"/>
        <v>0</v>
      </c>
      <c r="BG689" s="1">
        <v>685</v>
      </c>
      <c r="BH689" s="1" t="e">
        <f t="shared" si="185"/>
        <v>#N/A</v>
      </c>
      <c r="BI689" s="1">
        <f t="shared" si="187"/>
        <v>2</v>
      </c>
      <c r="BJ689" s="1" t="e">
        <f t="shared" si="186"/>
        <v>#N/A</v>
      </c>
    </row>
    <row r="690" spans="1:62" x14ac:dyDescent="0.25">
      <c r="A690" s="1">
        <f t="shared" si="173"/>
        <v>1</v>
      </c>
      <c r="B690" s="1">
        <f>IF(YEAR(AD690)=$B$3,YEAR('Apartment Expenses'!AD690)&amp;" - "&amp;'Apartment Expenses'!AC690,0)</f>
        <v>0</v>
      </c>
      <c r="C690" s="1">
        <f t="shared" si="174"/>
        <v>0</v>
      </c>
      <c r="E690" s="1">
        <v>686</v>
      </c>
      <c r="F690" s="1">
        <f t="shared" si="175"/>
        <v>1</v>
      </c>
      <c r="G690" s="1">
        <f t="shared" si="171"/>
        <v>0</v>
      </c>
      <c r="H690" s="1">
        <f t="shared" si="172"/>
        <v>0</v>
      </c>
      <c r="J690" s="1" t="str">
        <f t="shared" si="176"/>
        <v>1900</v>
      </c>
      <c r="M690" s="1">
        <f>HLOOKUP('Expense History'!$AD$3,$P$4:$X$2004,ROW('Apartment Expenses'!L690)-3,0)</f>
        <v>0</v>
      </c>
      <c r="N690" s="1">
        <f>IF('Expense History'!$AD$3=Data!$G$4,'Apartment Expenses'!AE690,HLOOKUP('Expense History'!$AD$3,'Apartment Expenses'!$AE$4:$AL$2004,(ROW('Apartment Expenses'!M690)-3)))</f>
        <v>0</v>
      </c>
      <c r="O690" s="1" t="str">
        <f>IF($O$2="ALL",IF(VLOOKUP(AA690,'Expense History'!$AA$6:$AB$36,2,0)="x","include",0),IF(AND(VLOOKUP(AA690,'Expense History'!$AA$6:$AB$36,2,0)="x",AC690=$O$2),"include",0))</f>
        <v>include</v>
      </c>
      <c r="P690" s="1">
        <f>IF(O690="include",IF(AE690&gt;0,1+MAX(P691:P$2005),0),0)</f>
        <v>0</v>
      </c>
      <c r="Q690" s="1">
        <f>IF(AND(ISBLANK(AA689),AE689=0),0,(IF(MAX(Q691:Q$2005)&gt;0,0,ROW(R690))))</f>
        <v>0</v>
      </c>
      <c r="R690" s="1">
        <f>IF($O690="include",IF(AF690&gt;0,1+MAX(R691:R$2005),0),0)</f>
        <v>0</v>
      </c>
      <c r="S690" s="1">
        <f>IF($O690="include",IF(AG690&gt;0,1+MAX(S691:S$2005),0),0)</f>
        <v>0</v>
      </c>
      <c r="T690" s="1">
        <f>IF($O690="include",IF(AH690&gt;0,1+MAX(T691:T$2005),0),0)</f>
        <v>0</v>
      </c>
      <c r="U690" s="1">
        <f>IF($O690="include",IF(AI690&gt;0,1+MAX(U691:U$2005),0),0)</f>
        <v>0</v>
      </c>
      <c r="V690" s="1">
        <f>IF($O690="include",IF(AJ690&gt;0,1+MAX(V691:V$2005),0),0)</f>
        <v>0</v>
      </c>
      <c r="W690" s="1">
        <f>IF($O690="include",IF(AK690&gt;0,1+MAX(W691:W$2005),0),0)</f>
        <v>0</v>
      </c>
      <c r="X690" s="1">
        <f>IF($O690="include",IF(AL690&gt;0,1+MAX(X691:X$2005),0),0)</f>
        <v>0</v>
      </c>
      <c r="Y690" s="22" t="str">
        <f t="shared" si="177"/>
        <v xml:space="preserve">1 - </v>
      </c>
      <c r="AA690" s="42"/>
      <c r="AB690" s="43"/>
      <c r="AC690" s="43"/>
      <c r="AD690" s="44"/>
      <c r="AE690" s="11">
        <f t="shared" si="178"/>
        <v>0</v>
      </c>
      <c r="AF690" s="41"/>
      <c r="AG690" s="41"/>
      <c r="AH690" s="41"/>
      <c r="AI690" s="41"/>
      <c r="AJ690" s="41"/>
      <c r="AK690" s="41"/>
      <c r="AL690" s="41"/>
      <c r="BA690" s="1">
        <f t="shared" si="179"/>
        <v>0</v>
      </c>
      <c r="BB690" s="1">
        <f t="shared" si="180"/>
        <v>0</v>
      </c>
      <c r="BC690" s="1" t="str">
        <f t="shared" si="181"/>
        <v>No</v>
      </c>
      <c r="BD690" s="1">
        <f t="shared" si="182"/>
        <v>0</v>
      </c>
      <c r="BE690" s="1">
        <f t="shared" si="183"/>
        <v>0</v>
      </c>
      <c r="BF690" s="1">
        <f t="shared" si="184"/>
        <v>0</v>
      </c>
      <c r="BG690" s="1">
        <v>686</v>
      </c>
      <c r="BH690" s="1" t="e">
        <f t="shared" si="185"/>
        <v>#N/A</v>
      </c>
      <c r="BI690" s="1">
        <f t="shared" si="187"/>
        <v>2</v>
      </c>
      <c r="BJ690" s="1" t="e">
        <f t="shared" si="186"/>
        <v>#N/A</v>
      </c>
    </row>
    <row r="691" spans="1:62" x14ac:dyDescent="0.25">
      <c r="A691" s="1">
        <f t="shared" si="173"/>
        <v>1</v>
      </c>
      <c r="B691" s="1">
        <f>IF(YEAR(AD691)=$B$3,YEAR('Apartment Expenses'!AD691)&amp;" - "&amp;'Apartment Expenses'!AC691,0)</f>
        <v>0</v>
      </c>
      <c r="C691" s="1">
        <f t="shared" si="174"/>
        <v>0</v>
      </c>
      <c r="E691" s="1">
        <v>687</v>
      </c>
      <c r="F691" s="1">
        <f t="shared" si="175"/>
        <v>1</v>
      </c>
      <c r="G691" s="1">
        <f t="shared" si="171"/>
        <v>0</v>
      </c>
      <c r="H691" s="1">
        <f t="shared" si="172"/>
        <v>0</v>
      </c>
      <c r="J691" s="1" t="str">
        <f t="shared" si="176"/>
        <v>1900</v>
      </c>
      <c r="M691" s="1">
        <f>HLOOKUP('Expense History'!$AD$3,$P$4:$X$2004,ROW('Apartment Expenses'!L691)-3,0)</f>
        <v>0</v>
      </c>
      <c r="N691" s="1">
        <f>IF('Expense History'!$AD$3=Data!$G$4,'Apartment Expenses'!AE691,HLOOKUP('Expense History'!$AD$3,'Apartment Expenses'!$AE$4:$AL$2004,(ROW('Apartment Expenses'!M691)-3)))</f>
        <v>0</v>
      </c>
      <c r="O691" s="1" t="str">
        <f>IF($O$2="ALL",IF(VLOOKUP(AA691,'Expense History'!$AA$6:$AB$36,2,0)="x","include",0),IF(AND(VLOOKUP(AA691,'Expense History'!$AA$6:$AB$36,2,0)="x",AC691=$O$2),"include",0))</f>
        <v>include</v>
      </c>
      <c r="P691" s="1">
        <f>IF(O691="include",IF(AE691&gt;0,1+MAX(P692:P$2005),0),0)</f>
        <v>0</v>
      </c>
      <c r="Q691" s="1">
        <f>IF(AND(ISBLANK(AA690),AE690=0),0,(IF(MAX(Q692:Q$2005)&gt;0,0,ROW(R691))))</f>
        <v>0</v>
      </c>
      <c r="R691" s="1">
        <f>IF($O691="include",IF(AF691&gt;0,1+MAX(R692:R$2005),0),0)</f>
        <v>0</v>
      </c>
      <c r="S691" s="1">
        <f>IF($O691="include",IF(AG691&gt;0,1+MAX(S692:S$2005),0),0)</f>
        <v>0</v>
      </c>
      <c r="T691" s="1">
        <f>IF($O691="include",IF(AH691&gt;0,1+MAX(T692:T$2005),0),0)</f>
        <v>0</v>
      </c>
      <c r="U691" s="1">
        <f>IF($O691="include",IF(AI691&gt;0,1+MAX(U692:U$2005),0),0)</f>
        <v>0</v>
      </c>
      <c r="V691" s="1">
        <f>IF($O691="include",IF(AJ691&gt;0,1+MAX(V692:V$2005),0),0)</f>
        <v>0</v>
      </c>
      <c r="W691" s="1">
        <f>IF($O691="include",IF(AK691&gt;0,1+MAX(W692:W$2005),0),0)</f>
        <v>0</v>
      </c>
      <c r="X691" s="1">
        <f>IF($O691="include",IF(AL691&gt;0,1+MAX(X692:X$2005),0),0)</f>
        <v>0</v>
      </c>
      <c r="Y691" s="22" t="str">
        <f t="shared" si="177"/>
        <v xml:space="preserve">1 - </v>
      </c>
      <c r="AA691" s="42"/>
      <c r="AB691" s="43"/>
      <c r="AC691" s="43"/>
      <c r="AD691" s="44"/>
      <c r="AE691" s="11">
        <f t="shared" si="178"/>
        <v>0</v>
      </c>
      <c r="AF691" s="41"/>
      <c r="AG691" s="41"/>
      <c r="AH691" s="41"/>
      <c r="AI691" s="41"/>
      <c r="AJ691" s="41"/>
      <c r="AK691" s="41"/>
      <c r="AL691" s="41"/>
      <c r="BA691" s="1">
        <f t="shared" si="179"/>
        <v>0</v>
      </c>
      <c r="BB691" s="1">
        <f t="shared" si="180"/>
        <v>0</v>
      </c>
      <c r="BC691" s="1" t="str">
        <f t="shared" si="181"/>
        <v>No</v>
      </c>
      <c r="BD691" s="1">
        <f t="shared" si="182"/>
        <v>0</v>
      </c>
      <c r="BE691" s="1">
        <f t="shared" si="183"/>
        <v>0</v>
      </c>
      <c r="BF691" s="1">
        <f t="shared" si="184"/>
        <v>0</v>
      </c>
      <c r="BG691" s="1">
        <v>687</v>
      </c>
      <c r="BH691" s="1" t="e">
        <f t="shared" si="185"/>
        <v>#N/A</v>
      </c>
      <c r="BI691" s="1">
        <f t="shared" si="187"/>
        <v>2</v>
      </c>
      <c r="BJ691" s="1" t="e">
        <f t="shared" si="186"/>
        <v>#N/A</v>
      </c>
    </row>
    <row r="692" spans="1:62" x14ac:dyDescent="0.25">
      <c r="A692" s="1">
        <f t="shared" si="173"/>
        <v>1</v>
      </c>
      <c r="B692" s="1">
        <f>IF(YEAR(AD692)=$B$3,YEAR('Apartment Expenses'!AD692)&amp;" - "&amp;'Apartment Expenses'!AC692,0)</f>
        <v>0</v>
      </c>
      <c r="C692" s="1">
        <f t="shared" si="174"/>
        <v>0</v>
      </c>
      <c r="E692" s="1">
        <v>688</v>
      </c>
      <c r="F692" s="1">
        <f t="shared" si="175"/>
        <v>1</v>
      </c>
      <c r="G692" s="1">
        <f t="shared" si="171"/>
        <v>0</v>
      </c>
      <c r="H692" s="1">
        <f t="shared" si="172"/>
        <v>0</v>
      </c>
      <c r="J692" s="1" t="str">
        <f t="shared" si="176"/>
        <v>1900</v>
      </c>
      <c r="M692" s="1">
        <f>HLOOKUP('Expense History'!$AD$3,$P$4:$X$2004,ROW('Apartment Expenses'!L692)-3,0)</f>
        <v>0</v>
      </c>
      <c r="N692" s="1">
        <f>IF('Expense History'!$AD$3=Data!$G$4,'Apartment Expenses'!AE692,HLOOKUP('Expense History'!$AD$3,'Apartment Expenses'!$AE$4:$AL$2004,(ROW('Apartment Expenses'!M692)-3)))</f>
        <v>0</v>
      </c>
      <c r="O692" s="1" t="str">
        <f>IF($O$2="ALL",IF(VLOOKUP(AA692,'Expense History'!$AA$6:$AB$36,2,0)="x","include",0),IF(AND(VLOOKUP(AA692,'Expense History'!$AA$6:$AB$36,2,0)="x",AC692=$O$2),"include",0))</f>
        <v>include</v>
      </c>
      <c r="P692" s="1">
        <f>IF(O692="include",IF(AE692&gt;0,1+MAX(P693:P$2005),0),0)</f>
        <v>0</v>
      </c>
      <c r="Q692" s="1">
        <f>IF(AND(ISBLANK(AA691),AE691=0),0,(IF(MAX(Q693:Q$2005)&gt;0,0,ROW(R692))))</f>
        <v>0</v>
      </c>
      <c r="R692" s="1">
        <f>IF($O692="include",IF(AF692&gt;0,1+MAX(R693:R$2005),0),0)</f>
        <v>0</v>
      </c>
      <c r="S692" s="1">
        <f>IF($O692="include",IF(AG692&gt;0,1+MAX(S693:S$2005),0),0)</f>
        <v>0</v>
      </c>
      <c r="T692" s="1">
        <f>IF($O692="include",IF(AH692&gt;0,1+MAX(T693:T$2005),0),0)</f>
        <v>0</v>
      </c>
      <c r="U692" s="1">
        <f>IF($O692="include",IF(AI692&gt;0,1+MAX(U693:U$2005),0),0)</f>
        <v>0</v>
      </c>
      <c r="V692" s="1">
        <f>IF($O692="include",IF(AJ692&gt;0,1+MAX(V693:V$2005),0),0)</f>
        <v>0</v>
      </c>
      <c r="W692" s="1">
        <f>IF($O692="include",IF(AK692&gt;0,1+MAX(W693:W$2005),0),0)</f>
        <v>0</v>
      </c>
      <c r="X692" s="1">
        <f>IF($O692="include",IF(AL692&gt;0,1+MAX(X693:X$2005),0),0)</f>
        <v>0</v>
      </c>
      <c r="Y692" s="22" t="str">
        <f t="shared" si="177"/>
        <v xml:space="preserve">1 - </v>
      </c>
      <c r="AA692" s="42"/>
      <c r="AB692" s="43"/>
      <c r="AC692" s="43"/>
      <c r="AD692" s="44"/>
      <c r="AE692" s="11">
        <f t="shared" si="178"/>
        <v>0</v>
      </c>
      <c r="AF692" s="41"/>
      <c r="AG692" s="41"/>
      <c r="AH692" s="41"/>
      <c r="AI692" s="41"/>
      <c r="AJ692" s="41"/>
      <c r="AK692" s="41"/>
      <c r="AL692" s="41"/>
      <c r="BA692" s="1">
        <f t="shared" si="179"/>
        <v>0</v>
      </c>
      <c r="BB692" s="1">
        <f t="shared" si="180"/>
        <v>0</v>
      </c>
      <c r="BC692" s="1" t="str">
        <f t="shared" si="181"/>
        <v>No</v>
      </c>
      <c r="BD692" s="1">
        <f t="shared" si="182"/>
        <v>0</v>
      </c>
      <c r="BE692" s="1">
        <f t="shared" si="183"/>
        <v>0</v>
      </c>
      <c r="BF692" s="1">
        <f t="shared" si="184"/>
        <v>0</v>
      </c>
      <c r="BG692" s="1">
        <v>688</v>
      </c>
      <c r="BH692" s="1" t="e">
        <f t="shared" si="185"/>
        <v>#N/A</v>
      </c>
      <c r="BI692" s="1">
        <f t="shared" si="187"/>
        <v>2</v>
      </c>
      <c r="BJ692" s="1" t="e">
        <f t="shared" si="186"/>
        <v>#N/A</v>
      </c>
    </row>
    <row r="693" spans="1:62" x14ac:dyDescent="0.25">
      <c r="A693" s="1">
        <f t="shared" si="173"/>
        <v>1</v>
      </c>
      <c r="B693" s="1">
        <f>IF(YEAR(AD693)=$B$3,YEAR('Apartment Expenses'!AD693)&amp;" - "&amp;'Apartment Expenses'!AC693,0)</f>
        <v>0</v>
      </c>
      <c r="C693" s="1">
        <f t="shared" si="174"/>
        <v>0</v>
      </c>
      <c r="E693" s="1">
        <v>689</v>
      </c>
      <c r="F693" s="1">
        <f t="shared" si="175"/>
        <v>1</v>
      </c>
      <c r="G693" s="1">
        <f t="shared" si="171"/>
        <v>0</v>
      </c>
      <c r="H693" s="1">
        <f t="shared" si="172"/>
        <v>0</v>
      </c>
      <c r="J693" s="1" t="str">
        <f t="shared" si="176"/>
        <v>1900</v>
      </c>
      <c r="M693" s="1">
        <f>HLOOKUP('Expense History'!$AD$3,$P$4:$X$2004,ROW('Apartment Expenses'!L693)-3,0)</f>
        <v>0</v>
      </c>
      <c r="N693" s="1">
        <f>IF('Expense History'!$AD$3=Data!$G$4,'Apartment Expenses'!AE693,HLOOKUP('Expense History'!$AD$3,'Apartment Expenses'!$AE$4:$AL$2004,(ROW('Apartment Expenses'!M693)-3)))</f>
        <v>0</v>
      </c>
      <c r="O693" s="1" t="str">
        <f>IF($O$2="ALL",IF(VLOOKUP(AA693,'Expense History'!$AA$6:$AB$36,2,0)="x","include",0),IF(AND(VLOOKUP(AA693,'Expense History'!$AA$6:$AB$36,2,0)="x",AC693=$O$2),"include",0))</f>
        <v>include</v>
      </c>
      <c r="P693" s="1">
        <f>IF(O693="include",IF(AE693&gt;0,1+MAX(P694:P$2005),0),0)</f>
        <v>0</v>
      </c>
      <c r="Q693" s="1">
        <f>IF(AND(ISBLANK(AA692),AE692=0),0,(IF(MAX(Q694:Q$2005)&gt;0,0,ROW(R693))))</f>
        <v>0</v>
      </c>
      <c r="R693" s="1">
        <f>IF($O693="include",IF(AF693&gt;0,1+MAX(R694:R$2005),0),0)</f>
        <v>0</v>
      </c>
      <c r="S693" s="1">
        <f>IF($O693="include",IF(AG693&gt;0,1+MAX(S694:S$2005),0),0)</f>
        <v>0</v>
      </c>
      <c r="T693" s="1">
        <f>IF($O693="include",IF(AH693&gt;0,1+MAX(T694:T$2005),0),0)</f>
        <v>0</v>
      </c>
      <c r="U693" s="1">
        <f>IF($O693="include",IF(AI693&gt;0,1+MAX(U694:U$2005),0),0)</f>
        <v>0</v>
      </c>
      <c r="V693" s="1">
        <f>IF($O693="include",IF(AJ693&gt;0,1+MAX(V694:V$2005),0),0)</f>
        <v>0</v>
      </c>
      <c r="W693" s="1">
        <f>IF($O693="include",IF(AK693&gt;0,1+MAX(W694:W$2005),0),0)</f>
        <v>0</v>
      </c>
      <c r="X693" s="1">
        <f>IF($O693="include",IF(AL693&gt;0,1+MAX(X694:X$2005),0),0)</f>
        <v>0</v>
      </c>
      <c r="Y693" s="22" t="str">
        <f t="shared" si="177"/>
        <v xml:space="preserve">1 - </v>
      </c>
      <c r="AA693" s="42"/>
      <c r="AB693" s="43"/>
      <c r="AC693" s="43"/>
      <c r="AD693" s="44"/>
      <c r="AE693" s="11">
        <f t="shared" si="178"/>
        <v>0</v>
      </c>
      <c r="AF693" s="41"/>
      <c r="AG693" s="41"/>
      <c r="AH693" s="41"/>
      <c r="AI693" s="41"/>
      <c r="AJ693" s="41"/>
      <c r="AK693" s="41"/>
      <c r="AL693" s="41"/>
      <c r="BA693" s="1">
        <f t="shared" si="179"/>
        <v>0</v>
      </c>
      <c r="BB693" s="1">
        <f t="shared" si="180"/>
        <v>0</v>
      </c>
      <c r="BC693" s="1" t="str">
        <f t="shared" si="181"/>
        <v>No</v>
      </c>
      <c r="BD693" s="1">
        <f t="shared" si="182"/>
        <v>0</v>
      </c>
      <c r="BE693" s="1">
        <f t="shared" si="183"/>
        <v>0</v>
      </c>
      <c r="BF693" s="1">
        <f t="shared" si="184"/>
        <v>0</v>
      </c>
      <c r="BG693" s="1">
        <v>689</v>
      </c>
      <c r="BH693" s="1" t="e">
        <f t="shared" si="185"/>
        <v>#N/A</v>
      </c>
      <c r="BI693" s="1">
        <f t="shared" si="187"/>
        <v>2</v>
      </c>
      <c r="BJ693" s="1" t="e">
        <f t="shared" si="186"/>
        <v>#N/A</v>
      </c>
    </row>
    <row r="694" spans="1:62" x14ac:dyDescent="0.25">
      <c r="A694" s="1">
        <f t="shared" si="173"/>
        <v>1</v>
      </c>
      <c r="B694" s="1">
        <f>IF(YEAR(AD694)=$B$3,YEAR('Apartment Expenses'!AD694)&amp;" - "&amp;'Apartment Expenses'!AC694,0)</f>
        <v>0</v>
      </c>
      <c r="C694" s="1">
        <f t="shared" si="174"/>
        <v>0</v>
      </c>
      <c r="E694" s="1">
        <v>690</v>
      </c>
      <c r="F694" s="1">
        <f t="shared" si="175"/>
        <v>1</v>
      </c>
      <c r="G694" s="1">
        <f t="shared" si="171"/>
        <v>0</v>
      </c>
      <c r="H694" s="1">
        <f t="shared" si="172"/>
        <v>0</v>
      </c>
      <c r="J694" s="1" t="str">
        <f t="shared" si="176"/>
        <v>1900</v>
      </c>
      <c r="M694" s="1">
        <f>HLOOKUP('Expense History'!$AD$3,$P$4:$X$2004,ROW('Apartment Expenses'!L694)-3,0)</f>
        <v>0</v>
      </c>
      <c r="N694" s="1">
        <f>IF('Expense History'!$AD$3=Data!$G$4,'Apartment Expenses'!AE694,HLOOKUP('Expense History'!$AD$3,'Apartment Expenses'!$AE$4:$AL$2004,(ROW('Apartment Expenses'!M694)-3)))</f>
        <v>0</v>
      </c>
      <c r="O694" s="1" t="str">
        <f>IF($O$2="ALL",IF(VLOOKUP(AA694,'Expense History'!$AA$6:$AB$36,2,0)="x","include",0),IF(AND(VLOOKUP(AA694,'Expense History'!$AA$6:$AB$36,2,0)="x",AC694=$O$2),"include",0))</f>
        <v>include</v>
      </c>
      <c r="P694" s="1">
        <f>IF(O694="include",IF(AE694&gt;0,1+MAX(P695:P$2005),0),0)</f>
        <v>0</v>
      </c>
      <c r="Q694" s="1">
        <f>IF(AND(ISBLANK(AA693),AE693=0),0,(IF(MAX(Q695:Q$2005)&gt;0,0,ROW(R694))))</f>
        <v>0</v>
      </c>
      <c r="R694" s="1">
        <f>IF($O694="include",IF(AF694&gt;0,1+MAX(R695:R$2005),0),0)</f>
        <v>0</v>
      </c>
      <c r="S694" s="1">
        <f>IF($O694="include",IF(AG694&gt;0,1+MAX(S695:S$2005),0),0)</f>
        <v>0</v>
      </c>
      <c r="T694" s="1">
        <f>IF($O694="include",IF(AH694&gt;0,1+MAX(T695:T$2005),0),0)</f>
        <v>0</v>
      </c>
      <c r="U694" s="1">
        <f>IF($O694="include",IF(AI694&gt;0,1+MAX(U695:U$2005),0),0)</f>
        <v>0</v>
      </c>
      <c r="V694" s="1">
        <f>IF($O694="include",IF(AJ694&gt;0,1+MAX(V695:V$2005),0),0)</f>
        <v>0</v>
      </c>
      <c r="W694" s="1">
        <f>IF($O694="include",IF(AK694&gt;0,1+MAX(W695:W$2005),0),0)</f>
        <v>0</v>
      </c>
      <c r="X694" s="1">
        <f>IF($O694="include",IF(AL694&gt;0,1+MAX(X695:X$2005),0),0)</f>
        <v>0</v>
      </c>
      <c r="Y694" s="22" t="str">
        <f t="shared" si="177"/>
        <v xml:space="preserve">1 - </v>
      </c>
      <c r="AA694" s="42"/>
      <c r="AB694" s="43"/>
      <c r="AC694" s="43"/>
      <c r="AD694" s="44"/>
      <c r="AE694" s="11">
        <f t="shared" si="178"/>
        <v>0</v>
      </c>
      <c r="AF694" s="41"/>
      <c r="AG694" s="41"/>
      <c r="AH694" s="41"/>
      <c r="AI694" s="41"/>
      <c r="AJ694" s="41"/>
      <c r="AK694" s="41"/>
      <c r="AL694" s="41"/>
      <c r="BA694" s="1">
        <f t="shared" si="179"/>
        <v>0</v>
      </c>
      <c r="BB694" s="1">
        <f t="shared" si="180"/>
        <v>0</v>
      </c>
      <c r="BC694" s="1" t="str">
        <f t="shared" si="181"/>
        <v>No</v>
      </c>
      <c r="BD694" s="1">
        <f t="shared" si="182"/>
        <v>0</v>
      </c>
      <c r="BE694" s="1">
        <f t="shared" si="183"/>
        <v>0</v>
      </c>
      <c r="BF694" s="1">
        <f t="shared" si="184"/>
        <v>0</v>
      </c>
      <c r="BG694" s="1">
        <v>690</v>
      </c>
      <c r="BH694" s="1" t="e">
        <f t="shared" si="185"/>
        <v>#N/A</v>
      </c>
      <c r="BI694" s="1">
        <f t="shared" si="187"/>
        <v>2</v>
      </c>
      <c r="BJ694" s="1" t="e">
        <f t="shared" si="186"/>
        <v>#N/A</v>
      </c>
    </row>
    <row r="695" spans="1:62" x14ac:dyDescent="0.25">
      <c r="A695" s="1">
        <f t="shared" si="173"/>
        <v>1</v>
      </c>
      <c r="B695" s="1">
        <f>IF(YEAR(AD695)=$B$3,YEAR('Apartment Expenses'!AD695)&amp;" - "&amp;'Apartment Expenses'!AC695,0)</f>
        <v>0</v>
      </c>
      <c r="C695" s="1">
        <f t="shared" si="174"/>
        <v>0</v>
      </c>
      <c r="E695" s="1">
        <v>691</v>
      </c>
      <c r="F695" s="1">
        <f t="shared" si="175"/>
        <v>1</v>
      </c>
      <c r="G695" s="1">
        <f t="shared" si="171"/>
        <v>0</v>
      </c>
      <c r="H695" s="1">
        <f t="shared" si="172"/>
        <v>0</v>
      </c>
      <c r="J695" s="1" t="str">
        <f t="shared" si="176"/>
        <v>1900</v>
      </c>
      <c r="M695" s="1">
        <f>HLOOKUP('Expense History'!$AD$3,$P$4:$X$2004,ROW('Apartment Expenses'!L695)-3,0)</f>
        <v>0</v>
      </c>
      <c r="N695" s="1">
        <f>IF('Expense History'!$AD$3=Data!$G$4,'Apartment Expenses'!AE695,HLOOKUP('Expense History'!$AD$3,'Apartment Expenses'!$AE$4:$AL$2004,(ROW('Apartment Expenses'!M695)-3)))</f>
        <v>0</v>
      </c>
      <c r="O695" s="1" t="str">
        <f>IF($O$2="ALL",IF(VLOOKUP(AA695,'Expense History'!$AA$6:$AB$36,2,0)="x","include",0),IF(AND(VLOOKUP(AA695,'Expense History'!$AA$6:$AB$36,2,0)="x",AC695=$O$2),"include",0))</f>
        <v>include</v>
      </c>
      <c r="P695" s="1">
        <f>IF(O695="include",IF(AE695&gt;0,1+MAX(P696:P$2005),0),0)</f>
        <v>0</v>
      </c>
      <c r="Q695" s="1">
        <f>IF(AND(ISBLANK(AA694),AE694=0),0,(IF(MAX(Q696:Q$2005)&gt;0,0,ROW(R695))))</f>
        <v>0</v>
      </c>
      <c r="R695" s="1">
        <f>IF($O695="include",IF(AF695&gt;0,1+MAX(R696:R$2005),0),0)</f>
        <v>0</v>
      </c>
      <c r="S695" s="1">
        <f>IF($O695="include",IF(AG695&gt;0,1+MAX(S696:S$2005),0),0)</f>
        <v>0</v>
      </c>
      <c r="T695" s="1">
        <f>IF($O695="include",IF(AH695&gt;0,1+MAX(T696:T$2005),0),0)</f>
        <v>0</v>
      </c>
      <c r="U695" s="1">
        <f>IF($O695="include",IF(AI695&gt;0,1+MAX(U696:U$2005),0),0)</f>
        <v>0</v>
      </c>
      <c r="V695" s="1">
        <f>IF($O695="include",IF(AJ695&gt;0,1+MAX(V696:V$2005),0),0)</f>
        <v>0</v>
      </c>
      <c r="W695" s="1">
        <f>IF($O695="include",IF(AK695&gt;0,1+MAX(W696:W$2005),0),0)</f>
        <v>0</v>
      </c>
      <c r="X695" s="1">
        <f>IF($O695="include",IF(AL695&gt;0,1+MAX(X696:X$2005),0),0)</f>
        <v>0</v>
      </c>
      <c r="Y695" s="22" t="str">
        <f t="shared" si="177"/>
        <v xml:space="preserve">1 - </v>
      </c>
      <c r="AA695" s="42"/>
      <c r="AB695" s="43"/>
      <c r="AC695" s="43"/>
      <c r="AD695" s="44"/>
      <c r="AE695" s="11">
        <f t="shared" si="178"/>
        <v>0</v>
      </c>
      <c r="AF695" s="41"/>
      <c r="AG695" s="41"/>
      <c r="AH695" s="41"/>
      <c r="AI695" s="41"/>
      <c r="AJ695" s="41"/>
      <c r="AK695" s="41"/>
      <c r="AL695" s="41"/>
      <c r="BA695" s="1">
        <f t="shared" si="179"/>
        <v>0</v>
      </c>
      <c r="BB695" s="1">
        <f t="shared" si="180"/>
        <v>0</v>
      </c>
      <c r="BC695" s="1" t="str">
        <f t="shared" si="181"/>
        <v>No</v>
      </c>
      <c r="BD695" s="1">
        <f t="shared" si="182"/>
        <v>0</v>
      </c>
      <c r="BE695" s="1">
        <f t="shared" si="183"/>
        <v>0</v>
      </c>
      <c r="BF695" s="1">
        <f t="shared" si="184"/>
        <v>0</v>
      </c>
      <c r="BG695" s="1">
        <v>691</v>
      </c>
      <c r="BH695" s="1" t="e">
        <f t="shared" si="185"/>
        <v>#N/A</v>
      </c>
      <c r="BI695" s="1">
        <f t="shared" si="187"/>
        <v>2</v>
      </c>
      <c r="BJ695" s="1" t="e">
        <f t="shared" si="186"/>
        <v>#N/A</v>
      </c>
    </row>
    <row r="696" spans="1:62" x14ac:dyDescent="0.25">
      <c r="A696" s="1">
        <f t="shared" si="173"/>
        <v>1</v>
      </c>
      <c r="B696" s="1">
        <f>IF(YEAR(AD696)=$B$3,YEAR('Apartment Expenses'!AD696)&amp;" - "&amp;'Apartment Expenses'!AC696,0)</f>
        <v>0</v>
      </c>
      <c r="C696" s="1">
        <f t="shared" si="174"/>
        <v>0</v>
      </c>
      <c r="E696" s="1">
        <v>692</v>
      </c>
      <c r="F696" s="1">
        <f t="shared" si="175"/>
        <v>1</v>
      </c>
      <c r="G696" s="1">
        <f t="shared" si="171"/>
        <v>0</v>
      </c>
      <c r="H696" s="1">
        <f t="shared" si="172"/>
        <v>0</v>
      </c>
      <c r="J696" s="1" t="str">
        <f t="shared" si="176"/>
        <v>1900</v>
      </c>
      <c r="M696" s="1">
        <f>HLOOKUP('Expense History'!$AD$3,$P$4:$X$2004,ROW('Apartment Expenses'!L696)-3,0)</f>
        <v>0</v>
      </c>
      <c r="N696" s="1">
        <f>IF('Expense History'!$AD$3=Data!$G$4,'Apartment Expenses'!AE696,HLOOKUP('Expense History'!$AD$3,'Apartment Expenses'!$AE$4:$AL$2004,(ROW('Apartment Expenses'!M696)-3)))</f>
        <v>0</v>
      </c>
      <c r="O696" s="1" t="str">
        <f>IF($O$2="ALL",IF(VLOOKUP(AA696,'Expense History'!$AA$6:$AB$36,2,0)="x","include",0),IF(AND(VLOOKUP(AA696,'Expense History'!$AA$6:$AB$36,2,0)="x",AC696=$O$2),"include",0))</f>
        <v>include</v>
      </c>
      <c r="P696" s="1">
        <f>IF(O696="include",IF(AE696&gt;0,1+MAX(P697:P$2005),0),0)</f>
        <v>0</v>
      </c>
      <c r="Q696" s="1">
        <f>IF(AND(ISBLANK(AA695),AE695=0),0,(IF(MAX(Q697:Q$2005)&gt;0,0,ROW(R696))))</f>
        <v>0</v>
      </c>
      <c r="R696" s="1">
        <f>IF($O696="include",IF(AF696&gt;0,1+MAX(R697:R$2005),0),0)</f>
        <v>0</v>
      </c>
      <c r="S696" s="1">
        <f>IF($O696="include",IF(AG696&gt;0,1+MAX(S697:S$2005),0),0)</f>
        <v>0</v>
      </c>
      <c r="T696" s="1">
        <f>IF($O696="include",IF(AH696&gt;0,1+MAX(T697:T$2005),0),0)</f>
        <v>0</v>
      </c>
      <c r="U696" s="1">
        <f>IF($O696="include",IF(AI696&gt;0,1+MAX(U697:U$2005),0),0)</f>
        <v>0</v>
      </c>
      <c r="V696" s="1">
        <f>IF($O696="include",IF(AJ696&gt;0,1+MAX(V697:V$2005),0),0)</f>
        <v>0</v>
      </c>
      <c r="W696" s="1">
        <f>IF($O696="include",IF(AK696&gt;0,1+MAX(W697:W$2005),0),0)</f>
        <v>0</v>
      </c>
      <c r="X696" s="1">
        <f>IF($O696="include",IF(AL696&gt;0,1+MAX(X697:X$2005),0),0)</f>
        <v>0</v>
      </c>
      <c r="Y696" s="22" t="str">
        <f t="shared" si="177"/>
        <v xml:space="preserve">1 - </v>
      </c>
      <c r="AA696" s="42"/>
      <c r="AB696" s="43"/>
      <c r="AC696" s="43"/>
      <c r="AD696" s="44"/>
      <c r="AE696" s="11">
        <f t="shared" si="178"/>
        <v>0</v>
      </c>
      <c r="AF696" s="41"/>
      <c r="AG696" s="41"/>
      <c r="AH696" s="41"/>
      <c r="AI696" s="41"/>
      <c r="AJ696" s="41"/>
      <c r="AK696" s="41"/>
      <c r="AL696" s="41"/>
      <c r="BA696" s="1">
        <f t="shared" si="179"/>
        <v>0</v>
      </c>
      <c r="BB696" s="1">
        <f t="shared" si="180"/>
        <v>0</v>
      </c>
      <c r="BC696" s="1" t="str">
        <f t="shared" si="181"/>
        <v>No</v>
      </c>
      <c r="BD696" s="1">
        <f t="shared" si="182"/>
        <v>0</v>
      </c>
      <c r="BE696" s="1">
        <f t="shared" si="183"/>
        <v>0</v>
      </c>
      <c r="BF696" s="1">
        <f t="shared" si="184"/>
        <v>0</v>
      </c>
      <c r="BG696" s="1">
        <v>692</v>
      </c>
      <c r="BH696" s="1" t="e">
        <f t="shared" si="185"/>
        <v>#N/A</v>
      </c>
      <c r="BI696" s="1">
        <f t="shared" si="187"/>
        <v>2</v>
      </c>
      <c r="BJ696" s="1" t="e">
        <f t="shared" si="186"/>
        <v>#N/A</v>
      </c>
    </row>
    <row r="697" spans="1:62" x14ac:dyDescent="0.25">
      <c r="A697" s="1">
        <f t="shared" si="173"/>
        <v>1</v>
      </c>
      <c r="B697" s="1">
        <f>IF(YEAR(AD697)=$B$3,YEAR('Apartment Expenses'!AD697)&amp;" - "&amp;'Apartment Expenses'!AC697,0)</f>
        <v>0</v>
      </c>
      <c r="C697" s="1">
        <f t="shared" si="174"/>
        <v>0</v>
      </c>
      <c r="E697" s="1">
        <v>693</v>
      </c>
      <c r="F697" s="1">
        <f t="shared" si="175"/>
        <v>1</v>
      </c>
      <c r="G697" s="1">
        <f t="shared" si="171"/>
        <v>0</v>
      </c>
      <c r="H697" s="1">
        <f t="shared" si="172"/>
        <v>0</v>
      </c>
      <c r="J697" s="1" t="str">
        <f t="shared" si="176"/>
        <v>1900</v>
      </c>
      <c r="M697" s="1">
        <f>HLOOKUP('Expense History'!$AD$3,$P$4:$X$2004,ROW('Apartment Expenses'!L697)-3,0)</f>
        <v>0</v>
      </c>
      <c r="N697" s="1">
        <f>IF('Expense History'!$AD$3=Data!$G$4,'Apartment Expenses'!AE697,HLOOKUP('Expense History'!$AD$3,'Apartment Expenses'!$AE$4:$AL$2004,(ROW('Apartment Expenses'!M697)-3)))</f>
        <v>0</v>
      </c>
      <c r="O697" s="1" t="str">
        <f>IF($O$2="ALL",IF(VLOOKUP(AA697,'Expense History'!$AA$6:$AB$36,2,0)="x","include",0),IF(AND(VLOOKUP(AA697,'Expense History'!$AA$6:$AB$36,2,0)="x",AC697=$O$2),"include",0))</f>
        <v>include</v>
      </c>
      <c r="P697" s="1">
        <f>IF(O697="include",IF(AE697&gt;0,1+MAX(P698:P$2005),0),0)</f>
        <v>0</v>
      </c>
      <c r="Q697" s="1">
        <f>IF(AND(ISBLANK(AA696),AE696=0),0,(IF(MAX(Q698:Q$2005)&gt;0,0,ROW(R697))))</f>
        <v>0</v>
      </c>
      <c r="R697" s="1">
        <f>IF($O697="include",IF(AF697&gt;0,1+MAX(R698:R$2005),0),0)</f>
        <v>0</v>
      </c>
      <c r="S697" s="1">
        <f>IF($O697="include",IF(AG697&gt;0,1+MAX(S698:S$2005),0),0)</f>
        <v>0</v>
      </c>
      <c r="T697" s="1">
        <f>IF($O697="include",IF(AH697&gt;0,1+MAX(T698:T$2005),0),0)</f>
        <v>0</v>
      </c>
      <c r="U697" s="1">
        <f>IF($O697="include",IF(AI697&gt;0,1+MAX(U698:U$2005),0),0)</f>
        <v>0</v>
      </c>
      <c r="V697" s="1">
        <f>IF($O697="include",IF(AJ697&gt;0,1+MAX(V698:V$2005),0),0)</f>
        <v>0</v>
      </c>
      <c r="W697" s="1">
        <f>IF($O697="include",IF(AK697&gt;0,1+MAX(W698:W$2005),0),0)</f>
        <v>0</v>
      </c>
      <c r="X697" s="1">
        <f>IF($O697="include",IF(AL697&gt;0,1+MAX(X698:X$2005),0),0)</f>
        <v>0</v>
      </c>
      <c r="Y697" s="22" t="str">
        <f t="shared" si="177"/>
        <v xml:space="preserve">1 - </v>
      </c>
      <c r="AA697" s="42"/>
      <c r="AB697" s="43"/>
      <c r="AC697" s="43"/>
      <c r="AD697" s="44"/>
      <c r="AE697" s="11">
        <f t="shared" si="178"/>
        <v>0</v>
      </c>
      <c r="AF697" s="41"/>
      <c r="AG697" s="41"/>
      <c r="AH697" s="41"/>
      <c r="AI697" s="41"/>
      <c r="AJ697" s="41"/>
      <c r="AK697" s="41"/>
      <c r="AL697" s="41"/>
      <c r="BA697" s="1">
        <f t="shared" si="179"/>
        <v>0</v>
      </c>
      <c r="BB697" s="1">
        <f t="shared" si="180"/>
        <v>0</v>
      </c>
      <c r="BC697" s="1" t="str">
        <f t="shared" si="181"/>
        <v>No</v>
      </c>
      <c r="BD697" s="1">
        <f t="shared" si="182"/>
        <v>0</v>
      </c>
      <c r="BE697" s="1">
        <f t="shared" si="183"/>
        <v>0</v>
      </c>
      <c r="BF697" s="1">
        <f t="shared" si="184"/>
        <v>0</v>
      </c>
      <c r="BG697" s="1">
        <v>693</v>
      </c>
      <c r="BH697" s="1" t="e">
        <f t="shared" si="185"/>
        <v>#N/A</v>
      </c>
      <c r="BI697" s="1">
        <f t="shared" si="187"/>
        <v>2</v>
      </c>
      <c r="BJ697" s="1" t="e">
        <f t="shared" si="186"/>
        <v>#N/A</v>
      </c>
    </row>
    <row r="698" spans="1:62" x14ac:dyDescent="0.25">
      <c r="A698" s="1">
        <f t="shared" si="173"/>
        <v>1</v>
      </c>
      <c r="B698" s="1">
        <f>IF(YEAR(AD698)=$B$3,YEAR('Apartment Expenses'!AD698)&amp;" - "&amp;'Apartment Expenses'!AC698,0)</f>
        <v>0</v>
      </c>
      <c r="C698" s="1">
        <f t="shared" si="174"/>
        <v>0</v>
      </c>
      <c r="E698" s="1">
        <v>694</v>
      </c>
      <c r="F698" s="1">
        <f t="shared" si="175"/>
        <v>1</v>
      </c>
      <c r="G698" s="1">
        <f t="shared" si="171"/>
        <v>0</v>
      </c>
      <c r="H698" s="1">
        <f t="shared" si="172"/>
        <v>0</v>
      </c>
      <c r="J698" s="1" t="str">
        <f t="shared" si="176"/>
        <v>1900</v>
      </c>
      <c r="M698" s="1">
        <f>HLOOKUP('Expense History'!$AD$3,$P$4:$X$2004,ROW('Apartment Expenses'!L698)-3,0)</f>
        <v>0</v>
      </c>
      <c r="N698" s="1">
        <f>IF('Expense History'!$AD$3=Data!$G$4,'Apartment Expenses'!AE698,HLOOKUP('Expense History'!$AD$3,'Apartment Expenses'!$AE$4:$AL$2004,(ROW('Apartment Expenses'!M698)-3)))</f>
        <v>0</v>
      </c>
      <c r="O698" s="1" t="str">
        <f>IF($O$2="ALL",IF(VLOOKUP(AA698,'Expense History'!$AA$6:$AB$36,2,0)="x","include",0),IF(AND(VLOOKUP(AA698,'Expense History'!$AA$6:$AB$36,2,0)="x",AC698=$O$2),"include",0))</f>
        <v>include</v>
      </c>
      <c r="P698" s="1">
        <f>IF(O698="include",IF(AE698&gt;0,1+MAX(P699:P$2005),0),0)</f>
        <v>0</v>
      </c>
      <c r="Q698" s="1">
        <f>IF(AND(ISBLANK(AA697),AE697=0),0,(IF(MAX(Q699:Q$2005)&gt;0,0,ROW(R698))))</f>
        <v>0</v>
      </c>
      <c r="R698" s="1">
        <f>IF($O698="include",IF(AF698&gt;0,1+MAX(R699:R$2005),0),0)</f>
        <v>0</v>
      </c>
      <c r="S698" s="1">
        <f>IF($O698="include",IF(AG698&gt;0,1+MAX(S699:S$2005),0),0)</f>
        <v>0</v>
      </c>
      <c r="T698" s="1">
        <f>IF($O698="include",IF(AH698&gt;0,1+MAX(T699:T$2005),0),0)</f>
        <v>0</v>
      </c>
      <c r="U698" s="1">
        <f>IF($O698="include",IF(AI698&gt;0,1+MAX(U699:U$2005),0),0)</f>
        <v>0</v>
      </c>
      <c r="V698" s="1">
        <f>IF($O698="include",IF(AJ698&gt;0,1+MAX(V699:V$2005),0),0)</f>
        <v>0</v>
      </c>
      <c r="W698" s="1">
        <f>IF($O698="include",IF(AK698&gt;0,1+MAX(W699:W$2005),0),0)</f>
        <v>0</v>
      </c>
      <c r="X698" s="1">
        <f>IF($O698="include",IF(AL698&gt;0,1+MAX(X699:X$2005),0),0)</f>
        <v>0</v>
      </c>
      <c r="Y698" s="22" t="str">
        <f t="shared" si="177"/>
        <v xml:space="preserve">1 - </v>
      </c>
      <c r="AA698" s="42"/>
      <c r="AB698" s="43"/>
      <c r="AC698" s="43"/>
      <c r="AD698" s="44"/>
      <c r="AE698" s="11">
        <f t="shared" si="178"/>
        <v>0</v>
      </c>
      <c r="AF698" s="41"/>
      <c r="AG698" s="41"/>
      <c r="AH698" s="41"/>
      <c r="AI698" s="41"/>
      <c r="AJ698" s="41"/>
      <c r="AK698" s="41"/>
      <c r="AL698" s="41"/>
      <c r="BA698" s="1">
        <f t="shared" si="179"/>
        <v>0</v>
      </c>
      <c r="BB698" s="1">
        <f t="shared" si="180"/>
        <v>0</v>
      </c>
      <c r="BC698" s="1" t="str">
        <f t="shared" si="181"/>
        <v>No</v>
      </c>
      <c r="BD698" s="1">
        <f t="shared" si="182"/>
        <v>0</v>
      </c>
      <c r="BE698" s="1">
        <f t="shared" si="183"/>
        <v>0</v>
      </c>
      <c r="BF698" s="1">
        <f t="shared" si="184"/>
        <v>0</v>
      </c>
      <c r="BG698" s="1">
        <v>694</v>
      </c>
      <c r="BH698" s="1" t="e">
        <f t="shared" si="185"/>
        <v>#N/A</v>
      </c>
      <c r="BI698" s="1">
        <f t="shared" si="187"/>
        <v>2</v>
      </c>
      <c r="BJ698" s="1" t="e">
        <f t="shared" si="186"/>
        <v>#N/A</v>
      </c>
    </row>
    <row r="699" spans="1:62" x14ac:dyDescent="0.25">
      <c r="A699" s="1">
        <f t="shared" si="173"/>
        <v>1</v>
      </c>
      <c r="B699" s="1">
        <f>IF(YEAR(AD699)=$B$3,YEAR('Apartment Expenses'!AD699)&amp;" - "&amp;'Apartment Expenses'!AC699,0)</f>
        <v>0</v>
      </c>
      <c r="C699" s="1">
        <f t="shared" si="174"/>
        <v>0</v>
      </c>
      <c r="E699" s="1">
        <v>695</v>
      </c>
      <c r="F699" s="1">
        <f t="shared" si="175"/>
        <v>1</v>
      </c>
      <c r="G699" s="1">
        <f t="shared" si="171"/>
        <v>0</v>
      </c>
      <c r="H699" s="1">
        <f t="shared" si="172"/>
        <v>0</v>
      </c>
      <c r="J699" s="1" t="str">
        <f t="shared" si="176"/>
        <v>1900</v>
      </c>
      <c r="M699" s="1">
        <f>HLOOKUP('Expense History'!$AD$3,$P$4:$X$2004,ROW('Apartment Expenses'!L699)-3,0)</f>
        <v>0</v>
      </c>
      <c r="N699" s="1">
        <f>IF('Expense History'!$AD$3=Data!$G$4,'Apartment Expenses'!AE699,HLOOKUP('Expense History'!$AD$3,'Apartment Expenses'!$AE$4:$AL$2004,(ROW('Apartment Expenses'!M699)-3)))</f>
        <v>0</v>
      </c>
      <c r="O699" s="1" t="str">
        <f>IF($O$2="ALL",IF(VLOOKUP(AA699,'Expense History'!$AA$6:$AB$36,2,0)="x","include",0),IF(AND(VLOOKUP(AA699,'Expense History'!$AA$6:$AB$36,2,0)="x",AC699=$O$2),"include",0))</f>
        <v>include</v>
      </c>
      <c r="P699" s="1">
        <f>IF(O699="include",IF(AE699&gt;0,1+MAX(P700:P$2005),0),0)</f>
        <v>0</v>
      </c>
      <c r="Q699" s="1">
        <f>IF(AND(ISBLANK(AA698),AE698=0),0,(IF(MAX(Q700:Q$2005)&gt;0,0,ROW(R699))))</f>
        <v>0</v>
      </c>
      <c r="R699" s="1">
        <f>IF($O699="include",IF(AF699&gt;0,1+MAX(R700:R$2005),0),0)</f>
        <v>0</v>
      </c>
      <c r="S699" s="1">
        <f>IF($O699="include",IF(AG699&gt;0,1+MAX(S700:S$2005),0),0)</f>
        <v>0</v>
      </c>
      <c r="T699" s="1">
        <f>IF($O699="include",IF(AH699&gt;0,1+MAX(T700:T$2005),0),0)</f>
        <v>0</v>
      </c>
      <c r="U699" s="1">
        <f>IF($O699="include",IF(AI699&gt;0,1+MAX(U700:U$2005),0),0)</f>
        <v>0</v>
      </c>
      <c r="V699" s="1">
        <f>IF($O699="include",IF(AJ699&gt;0,1+MAX(V700:V$2005),0),0)</f>
        <v>0</v>
      </c>
      <c r="W699" s="1">
        <f>IF($O699="include",IF(AK699&gt;0,1+MAX(W700:W$2005),0),0)</f>
        <v>0</v>
      </c>
      <c r="X699" s="1">
        <f>IF($O699="include",IF(AL699&gt;0,1+MAX(X700:X$2005),0),0)</f>
        <v>0</v>
      </c>
      <c r="Y699" s="22" t="str">
        <f t="shared" si="177"/>
        <v xml:space="preserve">1 - </v>
      </c>
      <c r="AA699" s="42"/>
      <c r="AB699" s="43"/>
      <c r="AC699" s="43"/>
      <c r="AD699" s="44"/>
      <c r="AE699" s="11">
        <f t="shared" si="178"/>
        <v>0</v>
      </c>
      <c r="AF699" s="41"/>
      <c r="AG699" s="41"/>
      <c r="AH699" s="41"/>
      <c r="AI699" s="41"/>
      <c r="AJ699" s="41"/>
      <c r="AK699" s="41"/>
      <c r="AL699" s="41"/>
      <c r="BA699" s="1">
        <f t="shared" si="179"/>
        <v>0</v>
      </c>
      <c r="BB699" s="1">
        <f t="shared" si="180"/>
        <v>0</v>
      </c>
      <c r="BC699" s="1" t="str">
        <f t="shared" si="181"/>
        <v>No</v>
      </c>
      <c r="BD699" s="1">
        <f t="shared" si="182"/>
        <v>0</v>
      </c>
      <c r="BE699" s="1">
        <f t="shared" si="183"/>
        <v>0</v>
      </c>
      <c r="BF699" s="1">
        <f t="shared" si="184"/>
        <v>0</v>
      </c>
      <c r="BG699" s="1">
        <v>695</v>
      </c>
      <c r="BH699" s="1" t="e">
        <f t="shared" si="185"/>
        <v>#N/A</v>
      </c>
      <c r="BI699" s="1">
        <f t="shared" si="187"/>
        <v>2</v>
      </c>
      <c r="BJ699" s="1" t="e">
        <f t="shared" si="186"/>
        <v>#N/A</v>
      </c>
    </row>
    <row r="700" spans="1:62" x14ac:dyDescent="0.25">
      <c r="A700" s="1">
        <f t="shared" si="173"/>
        <v>1</v>
      </c>
      <c r="B700" s="1">
        <f>IF(YEAR(AD700)=$B$3,YEAR('Apartment Expenses'!AD700)&amp;" - "&amp;'Apartment Expenses'!AC700,0)</f>
        <v>0</v>
      </c>
      <c r="C700" s="1">
        <f t="shared" si="174"/>
        <v>0</v>
      </c>
      <c r="E700" s="1">
        <v>696</v>
      </c>
      <c r="F700" s="1">
        <f t="shared" si="175"/>
        <v>1</v>
      </c>
      <c r="G700" s="1">
        <f t="shared" si="171"/>
        <v>0</v>
      </c>
      <c r="H700" s="1">
        <f t="shared" si="172"/>
        <v>0</v>
      </c>
      <c r="J700" s="1" t="str">
        <f t="shared" si="176"/>
        <v>1900</v>
      </c>
      <c r="M700" s="1">
        <f>HLOOKUP('Expense History'!$AD$3,$P$4:$X$2004,ROW('Apartment Expenses'!L700)-3,0)</f>
        <v>0</v>
      </c>
      <c r="N700" s="1">
        <f>IF('Expense History'!$AD$3=Data!$G$4,'Apartment Expenses'!AE700,HLOOKUP('Expense History'!$AD$3,'Apartment Expenses'!$AE$4:$AL$2004,(ROW('Apartment Expenses'!M700)-3)))</f>
        <v>0</v>
      </c>
      <c r="O700" s="1" t="str">
        <f>IF($O$2="ALL",IF(VLOOKUP(AA700,'Expense History'!$AA$6:$AB$36,2,0)="x","include",0),IF(AND(VLOOKUP(AA700,'Expense History'!$AA$6:$AB$36,2,0)="x",AC700=$O$2),"include",0))</f>
        <v>include</v>
      </c>
      <c r="P700" s="1">
        <f>IF(O700="include",IF(AE700&gt;0,1+MAX(P701:P$2005),0),0)</f>
        <v>0</v>
      </c>
      <c r="Q700" s="1">
        <f>IF(AND(ISBLANK(AA699),AE699=0),0,(IF(MAX(Q701:Q$2005)&gt;0,0,ROW(R700))))</f>
        <v>0</v>
      </c>
      <c r="R700" s="1">
        <f>IF($O700="include",IF(AF700&gt;0,1+MAX(R701:R$2005),0),0)</f>
        <v>0</v>
      </c>
      <c r="S700" s="1">
        <f>IF($O700="include",IF(AG700&gt;0,1+MAX(S701:S$2005),0),0)</f>
        <v>0</v>
      </c>
      <c r="T700" s="1">
        <f>IF($O700="include",IF(AH700&gt;0,1+MAX(T701:T$2005),0),0)</f>
        <v>0</v>
      </c>
      <c r="U700" s="1">
        <f>IF($O700="include",IF(AI700&gt;0,1+MAX(U701:U$2005),0),0)</f>
        <v>0</v>
      </c>
      <c r="V700" s="1">
        <f>IF($O700="include",IF(AJ700&gt;0,1+MAX(V701:V$2005),0),0)</f>
        <v>0</v>
      </c>
      <c r="W700" s="1">
        <f>IF($O700="include",IF(AK700&gt;0,1+MAX(W701:W$2005),0),0)</f>
        <v>0</v>
      </c>
      <c r="X700" s="1">
        <f>IF($O700="include",IF(AL700&gt;0,1+MAX(X701:X$2005),0),0)</f>
        <v>0</v>
      </c>
      <c r="Y700" s="22" t="str">
        <f t="shared" si="177"/>
        <v xml:space="preserve">1 - </v>
      </c>
      <c r="AA700" s="42"/>
      <c r="AB700" s="43"/>
      <c r="AC700" s="43"/>
      <c r="AD700" s="44"/>
      <c r="AE700" s="11">
        <f t="shared" si="178"/>
        <v>0</v>
      </c>
      <c r="AF700" s="41"/>
      <c r="AG700" s="41"/>
      <c r="AH700" s="41"/>
      <c r="AI700" s="41"/>
      <c r="AJ700" s="41"/>
      <c r="AK700" s="41"/>
      <c r="AL700" s="41"/>
      <c r="BA700" s="1">
        <f t="shared" si="179"/>
        <v>0</v>
      </c>
      <c r="BB700" s="1">
        <f t="shared" si="180"/>
        <v>0</v>
      </c>
      <c r="BC700" s="1" t="str">
        <f t="shared" si="181"/>
        <v>No</v>
      </c>
      <c r="BD700" s="1">
        <f t="shared" si="182"/>
        <v>0</v>
      </c>
      <c r="BE700" s="1">
        <f t="shared" si="183"/>
        <v>0</v>
      </c>
      <c r="BF700" s="1">
        <f t="shared" si="184"/>
        <v>0</v>
      </c>
      <c r="BG700" s="1">
        <v>696</v>
      </c>
      <c r="BH700" s="1" t="e">
        <f t="shared" si="185"/>
        <v>#N/A</v>
      </c>
      <c r="BI700" s="1">
        <f t="shared" si="187"/>
        <v>2</v>
      </c>
      <c r="BJ700" s="1" t="e">
        <f t="shared" si="186"/>
        <v>#N/A</v>
      </c>
    </row>
    <row r="701" spans="1:62" x14ac:dyDescent="0.25">
      <c r="A701" s="1">
        <f t="shared" si="173"/>
        <v>1</v>
      </c>
      <c r="B701" s="1">
        <f>IF(YEAR(AD701)=$B$3,YEAR('Apartment Expenses'!AD701)&amp;" - "&amp;'Apartment Expenses'!AC701,0)</f>
        <v>0</v>
      </c>
      <c r="C701" s="1">
        <f t="shared" si="174"/>
        <v>0</v>
      </c>
      <c r="E701" s="1">
        <v>697</v>
      </c>
      <c r="F701" s="1">
        <f t="shared" si="175"/>
        <v>1</v>
      </c>
      <c r="G701" s="1">
        <f t="shared" si="171"/>
        <v>0</v>
      </c>
      <c r="H701" s="1">
        <f t="shared" si="172"/>
        <v>0</v>
      </c>
      <c r="J701" s="1" t="str">
        <f t="shared" si="176"/>
        <v>1900</v>
      </c>
      <c r="M701" s="1">
        <f>HLOOKUP('Expense History'!$AD$3,$P$4:$X$2004,ROW('Apartment Expenses'!L701)-3,0)</f>
        <v>0</v>
      </c>
      <c r="N701" s="1">
        <f>IF('Expense History'!$AD$3=Data!$G$4,'Apartment Expenses'!AE701,HLOOKUP('Expense History'!$AD$3,'Apartment Expenses'!$AE$4:$AL$2004,(ROW('Apartment Expenses'!M701)-3)))</f>
        <v>0</v>
      </c>
      <c r="O701" s="1" t="str">
        <f>IF($O$2="ALL",IF(VLOOKUP(AA701,'Expense History'!$AA$6:$AB$36,2,0)="x","include",0),IF(AND(VLOOKUP(AA701,'Expense History'!$AA$6:$AB$36,2,0)="x",AC701=$O$2),"include",0))</f>
        <v>include</v>
      </c>
      <c r="P701" s="1">
        <f>IF(O701="include",IF(AE701&gt;0,1+MAX(P702:P$2005),0),0)</f>
        <v>0</v>
      </c>
      <c r="Q701" s="1">
        <f>IF(AND(ISBLANK(AA700),AE700=0),0,(IF(MAX(Q702:Q$2005)&gt;0,0,ROW(R701))))</f>
        <v>0</v>
      </c>
      <c r="R701" s="1">
        <f>IF($O701="include",IF(AF701&gt;0,1+MAX(R702:R$2005),0),0)</f>
        <v>0</v>
      </c>
      <c r="S701" s="1">
        <f>IF($O701="include",IF(AG701&gt;0,1+MAX(S702:S$2005),0),0)</f>
        <v>0</v>
      </c>
      <c r="T701" s="1">
        <f>IF($O701="include",IF(AH701&gt;0,1+MAX(T702:T$2005),0),0)</f>
        <v>0</v>
      </c>
      <c r="U701" s="1">
        <f>IF($O701="include",IF(AI701&gt;0,1+MAX(U702:U$2005),0),0)</f>
        <v>0</v>
      </c>
      <c r="V701" s="1">
        <f>IF($O701="include",IF(AJ701&gt;0,1+MAX(V702:V$2005),0),0)</f>
        <v>0</v>
      </c>
      <c r="W701" s="1">
        <f>IF($O701="include",IF(AK701&gt;0,1+MAX(W702:W$2005),0),0)</f>
        <v>0</v>
      </c>
      <c r="X701" s="1">
        <f>IF($O701="include",IF(AL701&gt;0,1+MAX(X702:X$2005),0),0)</f>
        <v>0</v>
      </c>
      <c r="Y701" s="22" t="str">
        <f t="shared" si="177"/>
        <v xml:space="preserve">1 - </v>
      </c>
      <c r="AA701" s="42"/>
      <c r="AB701" s="43"/>
      <c r="AC701" s="43"/>
      <c r="AD701" s="44"/>
      <c r="AE701" s="11">
        <f t="shared" si="178"/>
        <v>0</v>
      </c>
      <c r="AF701" s="41"/>
      <c r="AG701" s="41"/>
      <c r="AH701" s="41"/>
      <c r="AI701" s="41"/>
      <c r="AJ701" s="41"/>
      <c r="AK701" s="41"/>
      <c r="AL701" s="41"/>
      <c r="BA701" s="1">
        <f t="shared" si="179"/>
        <v>0</v>
      </c>
      <c r="BB701" s="1">
        <f t="shared" si="180"/>
        <v>0</v>
      </c>
      <c r="BC701" s="1" t="str">
        <f t="shared" si="181"/>
        <v>No</v>
      </c>
      <c r="BD701" s="1">
        <f t="shared" si="182"/>
        <v>0</v>
      </c>
      <c r="BE701" s="1">
        <f t="shared" si="183"/>
        <v>0</v>
      </c>
      <c r="BF701" s="1">
        <f t="shared" si="184"/>
        <v>0</v>
      </c>
      <c r="BG701" s="1">
        <v>697</v>
      </c>
      <c r="BH701" s="1" t="e">
        <f t="shared" si="185"/>
        <v>#N/A</v>
      </c>
      <c r="BI701" s="1">
        <f t="shared" si="187"/>
        <v>2</v>
      </c>
      <c r="BJ701" s="1" t="e">
        <f t="shared" si="186"/>
        <v>#N/A</v>
      </c>
    </row>
    <row r="702" spans="1:62" x14ac:dyDescent="0.25">
      <c r="A702" s="1">
        <f t="shared" si="173"/>
        <v>1</v>
      </c>
      <c r="B702" s="1">
        <f>IF(YEAR(AD702)=$B$3,YEAR('Apartment Expenses'!AD702)&amp;" - "&amp;'Apartment Expenses'!AC702,0)</f>
        <v>0</v>
      </c>
      <c r="C702" s="1">
        <f t="shared" si="174"/>
        <v>0</v>
      </c>
      <c r="E702" s="1">
        <v>698</v>
      </c>
      <c r="F702" s="1">
        <f t="shared" si="175"/>
        <v>1</v>
      </c>
      <c r="G702" s="1">
        <f t="shared" si="171"/>
        <v>0</v>
      </c>
      <c r="H702" s="1">
        <f t="shared" si="172"/>
        <v>0</v>
      </c>
      <c r="J702" s="1" t="str">
        <f t="shared" si="176"/>
        <v>1900</v>
      </c>
      <c r="M702" s="1">
        <f>HLOOKUP('Expense History'!$AD$3,$P$4:$X$2004,ROW('Apartment Expenses'!L702)-3,0)</f>
        <v>0</v>
      </c>
      <c r="N702" s="1">
        <f>IF('Expense History'!$AD$3=Data!$G$4,'Apartment Expenses'!AE702,HLOOKUP('Expense History'!$AD$3,'Apartment Expenses'!$AE$4:$AL$2004,(ROW('Apartment Expenses'!M702)-3)))</f>
        <v>0</v>
      </c>
      <c r="O702" s="1" t="str">
        <f>IF($O$2="ALL",IF(VLOOKUP(AA702,'Expense History'!$AA$6:$AB$36,2,0)="x","include",0),IF(AND(VLOOKUP(AA702,'Expense History'!$AA$6:$AB$36,2,0)="x",AC702=$O$2),"include",0))</f>
        <v>include</v>
      </c>
      <c r="P702" s="1">
        <f>IF(O702="include",IF(AE702&gt;0,1+MAX(P703:P$2005),0),0)</f>
        <v>0</v>
      </c>
      <c r="Q702" s="1">
        <f>IF(AND(ISBLANK(AA701),AE701=0),0,(IF(MAX(Q703:Q$2005)&gt;0,0,ROW(R702))))</f>
        <v>0</v>
      </c>
      <c r="R702" s="1">
        <f>IF($O702="include",IF(AF702&gt;0,1+MAX(R703:R$2005),0),0)</f>
        <v>0</v>
      </c>
      <c r="S702" s="1">
        <f>IF($O702="include",IF(AG702&gt;0,1+MAX(S703:S$2005),0),0)</f>
        <v>0</v>
      </c>
      <c r="T702" s="1">
        <f>IF($O702="include",IF(AH702&gt;0,1+MAX(T703:T$2005),0),0)</f>
        <v>0</v>
      </c>
      <c r="U702" s="1">
        <f>IF($O702="include",IF(AI702&gt;0,1+MAX(U703:U$2005),0),0)</f>
        <v>0</v>
      </c>
      <c r="V702" s="1">
        <f>IF($O702="include",IF(AJ702&gt;0,1+MAX(V703:V$2005),0),0)</f>
        <v>0</v>
      </c>
      <c r="W702" s="1">
        <f>IF($O702="include",IF(AK702&gt;0,1+MAX(W703:W$2005),0),0)</f>
        <v>0</v>
      </c>
      <c r="X702" s="1">
        <f>IF($O702="include",IF(AL702&gt;0,1+MAX(X703:X$2005),0),0)</f>
        <v>0</v>
      </c>
      <c r="Y702" s="22" t="str">
        <f t="shared" si="177"/>
        <v xml:space="preserve">1 - </v>
      </c>
      <c r="AA702" s="42"/>
      <c r="AB702" s="43"/>
      <c r="AC702" s="43"/>
      <c r="AD702" s="44"/>
      <c r="AE702" s="11">
        <f t="shared" si="178"/>
        <v>0</v>
      </c>
      <c r="AF702" s="41"/>
      <c r="AG702" s="41"/>
      <c r="AH702" s="41"/>
      <c r="AI702" s="41"/>
      <c r="AJ702" s="41"/>
      <c r="AK702" s="41"/>
      <c r="AL702" s="41"/>
      <c r="BA702" s="1">
        <f t="shared" si="179"/>
        <v>0</v>
      </c>
      <c r="BB702" s="1">
        <f t="shared" si="180"/>
        <v>0</v>
      </c>
      <c r="BC702" s="1" t="str">
        <f t="shared" si="181"/>
        <v>No</v>
      </c>
      <c r="BD702" s="1">
        <f t="shared" si="182"/>
        <v>0</v>
      </c>
      <c r="BE702" s="1">
        <f t="shared" si="183"/>
        <v>0</v>
      </c>
      <c r="BF702" s="1">
        <f t="shared" si="184"/>
        <v>0</v>
      </c>
      <c r="BG702" s="1">
        <v>698</v>
      </c>
      <c r="BH702" s="1" t="e">
        <f t="shared" si="185"/>
        <v>#N/A</v>
      </c>
      <c r="BI702" s="1">
        <f t="shared" si="187"/>
        <v>2</v>
      </c>
      <c r="BJ702" s="1" t="e">
        <f t="shared" si="186"/>
        <v>#N/A</v>
      </c>
    </row>
    <row r="703" spans="1:62" x14ac:dyDescent="0.25">
      <c r="A703" s="1">
        <f t="shared" si="173"/>
        <v>1</v>
      </c>
      <c r="B703" s="1">
        <f>IF(YEAR(AD703)=$B$3,YEAR('Apartment Expenses'!AD703)&amp;" - "&amp;'Apartment Expenses'!AC703,0)</f>
        <v>0</v>
      </c>
      <c r="C703" s="1">
        <f t="shared" si="174"/>
        <v>0</v>
      </c>
      <c r="E703" s="1">
        <v>699</v>
      </c>
      <c r="F703" s="1">
        <f t="shared" si="175"/>
        <v>1</v>
      </c>
      <c r="G703" s="1">
        <f t="shared" si="171"/>
        <v>0</v>
      </c>
      <c r="H703" s="1">
        <f t="shared" si="172"/>
        <v>0</v>
      </c>
      <c r="J703" s="1" t="str">
        <f t="shared" si="176"/>
        <v>1900</v>
      </c>
      <c r="M703" s="1">
        <f>HLOOKUP('Expense History'!$AD$3,$P$4:$X$2004,ROW('Apartment Expenses'!L703)-3,0)</f>
        <v>0</v>
      </c>
      <c r="N703" s="1">
        <f>IF('Expense History'!$AD$3=Data!$G$4,'Apartment Expenses'!AE703,HLOOKUP('Expense History'!$AD$3,'Apartment Expenses'!$AE$4:$AL$2004,(ROW('Apartment Expenses'!M703)-3)))</f>
        <v>0</v>
      </c>
      <c r="O703" s="1" t="str">
        <f>IF($O$2="ALL",IF(VLOOKUP(AA703,'Expense History'!$AA$6:$AB$36,2,0)="x","include",0),IF(AND(VLOOKUP(AA703,'Expense History'!$AA$6:$AB$36,2,0)="x",AC703=$O$2),"include",0))</f>
        <v>include</v>
      </c>
      <c r="P703" s="1">
        <f>IF(O703="include",IF(AE703&gt;0,1+MAX(P704:P$2005),0),0)</f>
        <v>0</v>
      </c>
      <c r="Q703" s="1">
        <f>IF(AND(ISBLANK(AA702),AE702=0),0,(IF(MAX(Q704:Q$2005)&gt;0,0,ROW(R703))))</f>
        <v>0</v>
      </c>
      <c r="R703" s="1">
        <f>IF($O703="include",IF(AF703&gt;0,1+MAX(R704:R$2005),0),0)</f>
        <v>0</v>
      </c>
      <c r="S703" s="1">
        <f>IF($O703="include",IF(AG703&gt;0,1+MAX(S704:S$2005),0),0)</f>
        <v>0</v>
      </c>
      <c r="T703" s="1">
        <f>IF($O703="include",IF(AH703&gt;0,1+MAX(T704:T$2005),0),0)</f>
        <v>0</v>
      </c>
      <c r="U703" s="1">
        <f>IF($O703="include",IF(AI703&gt;0,1+MAX(U704:U$2005),0),0)</f>
        <v>0</v>
      </c>
      <c r="V703" s="1">
        <f>IF($O703="include",IF(AJ703&gt;0,1+MAX(V704:V$2005),0),0)</f>
        <v>0</v>
      </c>
      <c r="W703" s="1">
        <f>IF($O703="include",IF(AK703&gt;0,1+MAX(W704:W$2005),0),0)</f>
        <v>0</v>
      </c>
      <c r="X703" s="1">
        <f>IF($O703="include",IF(AL703&gt;0,1+MAX(X704:X$2005),0),0)</f>
        <v>0</v>
      </c>
      <c r="Y703" s="22" t="str">
        <f t="shared" si="177"/>
        <v xml:space="preserve">1 - </v>
      </c>
      <c r="AA703" s="42"/>
      <c r="AB703" s="43"/>
      <c r="AC703" s="43"/>
      <c r="AD703" s="44"/>
      <c r="AE703" s="11">
        <f t="shared" si="178"/>
        <v>0</v>
      </c>
      <c r="AF703" s="41"/>
      <c r="AG703" s="41"/>
      <c r="AH703" s="41"/>
      <c r="AI703" s="41"/>
      <c r="AJ703" s="41"/>
      <c r="AK703" s="41"/>
      <c r="AL703" s="41"/>
      <c r="BA703" s="1">
        <f t="shared" si="179"/>
        <v>0</v>
      </c>
      <c r="BB703" s="1">
        <f t="shared" si="180"/>
        <v>0</v>
      </c>
      <c r="BC703" s="1" t="str">
        <f t="shared" si="181"/>
        <v>No</v>
      </c>
      <c r="BD703" s="1">
        <f t="shared" si="182"/>
        <v>0</v>
      </c>
      <c r="BE703" s="1">
        <f t="shared" si="183"/>
        <v>0</v>
      </c>
      <c r="BF703" s="1">
        <f t="shared" si="184"/>
        <v>0</v>
      </c>
      <c r="BG703" s="1">
        <v>699</v>
      </c>
      <c r="BH703" s="1" t="e">
        <f t="shared" si="185"/>
        <v>#N/A</v>
      </c>
      <c r="BI703" s="1">
        <f t="shared" si="187"/>
        <v>2</v>
      </c>
      <c r="BJ703" s="1" t="e">
        <f t="shared" si="186"/>
        <v>#N/A</v>
      </c>
    </row>
    <row r="704" spans="1:62" x14ac:dyDescent="0.25">
      <c r="A704" s="1">
        <f t="shared" si="173"/>
        <v>1</v>
      </c>
      <c r="B704" s="1">
        <f>IF(YEAR(AD704)=$B$3,YEAR('Apartment Expenses'!AD704)&amp;" - "&amp;'Apartment Expenses'!AC704,0)</f>
        <v>0</v>
      </c>
      <c r="C704" s="1">
        <f t="shared" si="174"/>
        <v>0</v>
      </c>
      <c r="E704" s="1">
        <v>700</v>
      </c>
      <c r="F704" s="1">
        <f t="shared" si="175"/>
        <v>1</v>
      </c>
      <c r="G704" s="1">
        <f t="shared" si="171"/>
        <v>0</v>
      </c>
      <c r="H704" s="1">
        <f t="shared" si="172"/>
        <v>0</v>
      </c>
      <c r="J704" s="1" t="str">
        <f t="shared" si="176"/>
        <v>1900</v>
      </c>
      <c r="M704" s="1">
        <f>HLOOKUP('Expense History'!$AD$3,$P$4:$X$2004,ROW('Apartment Expenses'!L704)-3,0)</f>
        <v>0</v>
      </c>
      <c r="N704" s="1">
        <f>IF('Expense History'!$AD$3=Data!$G$4,'Apartment Expenses'!AE704,HLOOKUP('Expense History'!$AD$3,'Apartment Expenses'!$AE$4:$AL$2004,(ROW('Apartment Expenses'!M704)-3)))</f>
        <v>0</v>
      </c>
      <c r="O704" s="1" t="str">
        <f>IF($O$2="ALL",IF(VLOOKUP(AA704,'Expense History'!$AA$6:$AB$36,2,0)="x","include",0),IF(AND(VLOOKUP(AA704,'Expense History'!$AA$6:$AB$36,2,0)="x",AC704=$O$2),"include",0))</f>
        <v>include</v>
      </c>
      <c r="P704" s="1">
        <f>IF(O704="include",IF(AE704&gt;0,1+MAX(P705:P$2005),0),0)</f>
        <v>0</v>
      </c>
      <c r="Q704" s="1">
        <f>IF(AND(ISBLANK(AA703),AE703=0),0,(IF(MAX(Q705:Q$2005)&gt;0,0,ROW(R704))))</f>
        <v>0</v>
      </c>
      <c r="R704" s="1">
        <f>IF($O704="include",IF(AF704&gt;0,1+MAX(R705:R$2005),0),0)</f>
        <v>0</v>
      </c>
      <c r="S704" s="1">
        <f>IF($O704="include",IF(AG704&gt;0,1+MAX(S705:S$2005),0),0)</f>
        <v>0</v>
      </c>
      <c r="T704" s="1">
        <f>IF($O704="include",IF(AH704&gt;0,1+MAX(T705:T$2005),0),0)</f>
        <v>0</v>
      </c>
      <c r="U704" s="1">
        <f>IF($O704="include",IF(AI704&gt;0,1+MAX(U705:U$2005),0),0)</f>
        <v>0</v>
      </c>
      <c r="V704" s="1">
        <f>IF($O704="include",IF(AJ704&gt;0,1+MAX(V705:V$2005),0),0)</f>
        <v>0</v>
      </c>
      <c r="W704" s="1">
        <f>IF($O704="include",IF(AK704&gt;0,1+MAX(W705:W$2005),0),0)</f>
        <v>0</v>
      </c>
      <c r="X704" s="1">
        <f>IF($O704="include",IF(AL704&gt;0,1+MAX(X705:X$2005),0),0)</f>
        <v>0</v>
      </c>
      <c r="Y704" s="22" t="str">
        <f t="shared" si="177"/>
        <v xml:space="preserve">1 - </v>
      </c>
      <c r="AA704" s="42"/>
      <c r="AB704" s="43"/>
      <c r="AC704" s="43"/>
      <c r="AD704" s="44"/>
      <c r="AE704" s="11">
        <f t="shared" si="178"/>
        <v>0</v>
      </c>
      <c r="AF704" s="41"/>
      <c r="AG704" s="41"/>
      <c r="AH704" s="41"/>
      <c r="AI704" s="41"/>
      <c r="AJ704" s="41"/>
      <c r="AK704" s="41"/>
      <c r="AL704" s="41"/>
      <c r="BA704" s="1">
        <f t="shared" si="179"/>
        <v>0</v>
      </c>
      <c r="BB704" s="1">
        <f t="shared" si="180"/>
        <v>0</v>
      </c>
      <c r="BC704" s="1" t="str">
        <f t="shared" si="181"/>
        <v>No</v>
      </c>
      <c r="BD704" s="1">
        <f t="shared" si="182"/>
        <v>0</v>
      </c>
      <c r="BE704" s="1">
        <f t="shared" si="183"/>
        <v>0</v>
      </c>
      <c r="BF704" s="1">
        <f t="shared" si="184"/>
        <v>0</v>
      </c>
      <c r="BG704" s="1">
        <v>700</v>
      </c>
      <c r="BH704" s="1" t="e">
        <f t="shared" si="185"/>
        <v>#N/A</v>
      </c>
      <c r="BI704" s="1">
        <f t="shared" si="187"/>
        <v>2</v>
      </c>
      <c r="BJ704" s="1" t="e">
        <f t="shared" si="186"/>
        <v>#N/A</v>
      </c>
    </row>
    <row r="705" spans="1:62" x14ac:dyDescent="0.25">
      <c r="A705" s="1">
        <f t="shared" si="173"/>
        <v>1</v>
      </c>
      <c r="B705" s="1">
        <f>IF(YEAR(AD705)=$B$3,YEAR('Apartment Expenses'!AD705)&amp;" - "&amp;'Apartment Expenses'!AC705,0)</f>
        <v>0</v>
      </c>
      <c r="C705" s="1">
        <f t="shared" si="174"/>
        <v>0</v>
      </c>
      <c r="E705" s="1">
        <v>701</v>
      </c>
      <c r="F705" s="1">
        <f t="shared" si="175"/>
        <v>1</v>
      </c>
      <c r="G705" s="1">
        <f t="shared" si="171"/>
        <v>0</v>
      </c>
      <c r="H705" s="1">
        <f t="shared" si="172"/>
        <v>0</v>
      </c>
      <c r="J705" s="1" t="str">
        <f t="shared" si="176"/>
        <v>1900</v>
      </c>
      <c r="M705" s="1">
        <f>HLOOKUP('Expense History'!$AD$3,$P$4:$X$2004,ROW('Apartment Expenses'!L705)-3,0)</f>
        <v>0</v>
      </c>
      <c r="N705" s="1">
        <f>IF('Expense History'!$AD$3=Data!$G$4,'Apartment Expenses'!AE705,HLOOKUP('Expense History'!$AD$3,'Apartment Expenses'!$AE$4:$AL$2004,(ROW('Apartment Expenses'!M705)-3)))</f>
        <v>0</v>
      </c>
      <c r="O705" s="1" t="str">
        <f>IF($O$2="ALL",IF(VLOOKUP(AA705,'Expense History'!$AA$6:$AB$36,2,0)="x","include",0),IF(AND(VLOOKUP(AA705,'Expense History'!$AA$6:$AB$36,2,0)="x",AC705=$O$2),"include",0))</f>
        <v>include</v>
      </c>
      <c r="P705" s="1">
        <f>IF(O705="include",IF(AE705&gt;0,1+MAX(P706:P$2005),0),0)</f>
        <v>0</v>
      </c>
      <c r="Q705" s="1">
        <f>IF(AND(ISBLANK(AA704),AE704=0),0,(IF(MAX(Q706:Q$2005)&gt;0,0,ROW(R705))))</f>
        <v>0</v>
      </c>
      <c r="R705" s="1">
        <f>IF($O705="include",IF(AF705&gt;0,1+MAX(R706:R$2005),0),0)</f>
        <v>0</v>
      </c>
      <c r="S705" s="1">
        <f>IF($O705="include",IF(AG705&gt;0,1+MAX(S706:S$2005),0),0)</f>
        <v>0</v>
      </c>
      <c r="T705" s="1">
        <f>IF($O705="include",IF(AH705&gt;0,1+MAX(T706:T$2005),0),0)</f>
        <v>0</v>
      </c>
      <c r="U705" s="1">
        <f>IF($O705="include",IF(AI705&gt;0,1+MAX(U706:U$2005),0),0)</f>
        <v>0</v>
      </c>
      <c r="V705" s="1">
        <f>IF($O705="include",IF(AJ705&gt;0,1+MAX(V706:V$2005),0),0)</f>
        <v>0</v>
      </c>
      <c r="W705" s="1">
        <f>IF($O705="include",IF(AK705&gt;0,1+MAX(W706:W$2005),0),0)</f>
        <v>0</v>
      </c>
      <c r="X705" s="1">
        <f>IF($O705="include",IF(AL705&gt;0,1+MAX(X706:X$2005),0),0)</f>
        <v>0</v>
      </c>
      <c r="Y705" s="22" t="str">
        <f t="shared" si="177"/>
        <v xml:space="preserve">1 - </v>
      </c>
      <c r="AA705" s="42"/>
      <c r="AB705" s="43"/>
      <c r="AC705" s="43"/>
      <c r="AD705" s="44"/>
      <c r="AE705" s="11">
        <f t="shared" si="178"/>
        <v>0</v>
      </c>
      <c r="AF705" s="41"/>
      <c r="AG705" s="41"/>
      <c r="AH705" s="41"/>
      <c r="AI705" s="41"/>
      <c r="AJ705" s="41"/>
      <c r="AK705" s="41"/>
      <c r="AL705" s="41"/>
      <c r="BA705" s="1">
        <f t="shared" si="179"/>
        <v>0</v>
      </c>
      <c r="BB705" s="1">
        <f t="shared" si="180"/>
        <v>0</v>
      </c>
      <c r="BC705" s="1" t="str">
        <f t="shared" si="181"/>
        <v>No</v>
      </c>
      <c r="BD705" s="1">
        <f t="shared" si="182"/>
        <v>0</v>
      </c>
      <c r="BE705" s="1">
        <f t="shared" si="183"/>
        <v>0</v>
      </c>
      <c r="BF705" s="1">
        <f t="shared" si="184"/>
        <v>0</v>
      </c>
      <c r="BG705" s="1">
        <v>701</v>
      </c>
      <c r="BH705" s="1" t="e">
        <f t="shared" si="185"/>
        <v>#N/A</v>
      </c>
      <c r="BI705" s="1">
        <f t="shared" si="187"/>
        <v>2</v>
      </c>
      <c r="BJ705" s="1" t="e">
        <f t="shared" si="186"/>
        <v>#N/A</v>
      </c>
    </row>
    <row r="706" spans="1:62" x14ac:dyDescent="0.25">
      <c r="A706" s="1">
        <f t="shared" si="173"/>
        <v>1</v>
      </c>
      <c r="B706" s="1">
        <f>IF(YEAR(AD706)=$B$3,YEAR('Apartment Expenses'!AD706)&amp;" - "&amp;'Apartment Expenses'!AC706,0)</f>
        <v>0</v>
      </c>
      <c r="C706" s="1">
        <f t="shared" si="174"/>
        <v>0</v>
      </c>
      <c r="E706" s="1">
        <v>702</v>
      </c>
      <c r="F706" s="1">
        <f t="shared" si="175"/>
        <v>1</v>
      </c>
      <c r="G706" s="1">
        <f t="shared" si="171"/>
        <v>0</v>
      </c>
      <c r="H706" s="1">
        <f t="shared" si="172"/>
        <v>0</v>
      </c>
      <c r="J706" s="1" t="str">
        <f t="shared" si="176"/>
        <v>1900</v>
      </c>
      <c r="M706" s="1">
        <f>HLOOKUP('Expense History'!$AD$3,$P$4:$X$2004,ROW('Apartment Expenses'!L706)-3,0)</f>
        <v>0</v>
      </c>
      <c r="N706" s="1">
        <f>IF('Expense History'!$AD$3=Data!$G$4,'Apartment Expenses'!AE706,HLOOKUP('Expense History'!$AD$3,'Apartment Expenses'!$AE$4:$AL$2004,(ROW('Apartment Expenses'!M706)-3)))</f>
        <v>0</v>
      </c>
      <c r="O706" s="1" t="str">
        <f>IF($O$2="ALL",IF(VLOOKUP(AA706,'Expense History'!$AA$6:$AB$36,2,0)="x","include",0),IF(AND(VLOOKUP(AA706,'Expense History'!$AA$6:$AB$36,2,0)="x",AC706=$O$2),"include",0))</f>
        <v>include</v>
      </c>
      <c r="P706" s="1">
        <f>IF(O706="include",IF(AE706&gt;0,1+MAX(P707:P$2005),0),0)</f>
        <v>0</v>
      </c>
      <c r="Q706" s="1">
        <f>IF(AND(ISBLANK(AA705),AE705=0),0,(IF(MAX(Q707:Q$2005)&gt;0,0,ROW(R706))))</f>
        <v>0</v>
      </c>
      <c r="R706" s="1">
        <f>IF($O706="include",IF(AF706&gt;0,1+MAX(R707:R$2005),0),0)</f>
        <v>0</v>
      </c>
      <c r="S706" s="1">
        <f>IF($O706="include",IF(AG706&gt;0,1+MAX(S707:S$2005),0),0)</f>
        <v>0</v>
      </c>
      <c r="T706" s="1">
        <f>IF($O706="include",IF(AH706&gt;0,1+MAX(T707:T$2005),0),0)</f>
        <v>0</v>
      </c>
      <c r="U706" s="1">
        <f>IF($O706="include",IF(AI706&gt;0,1+MAX(U707:U$2005),0),0)</f>
        <v>0</v>
      </c>
      <c r="V706" s="1">
        <f>IF($O706="include",IF(AJ706&gt;0,1+MAX(V707:V$2005),0),0)</f>
        <v>0</v>
      </c>
      <c r="W706" s="1">
        <f>IF($O706="include",IF(AK706&gt;0,1+MAX(W707:W$2005),0),0)</f>
        <v>0</v>
      </c>
      <c r="X706" s="1">
        <f>IF($O706="include",IF(AL706&gt;0,1+MAX(X707:X$2005),0),0)</f>
        <v>0</v>
      </c>
      <c r="Y706" s="22" t="str">
        <f t="shared" si="177"/>
        <v xml:space="preserve">1 - </v>
      </c>
      <c r="AA706" s="42"/>
      <c r="AB706" s="43"/>
      <c r="AC706" s="43"/>
      <c r="AD706" s="44"/>
      <c r="AE706" s="11">
        <f t="shared" si="178"/>
        <v>0</v>
      </c>
      <c r="AF706" s="41"/>
      <c r="AG706" s="41"/>
      <c r="AH706" s="41"/>
      <c r="AI706" s="41"/>
      <c r="AJ706" s="41"/>
      <c r="AK706" s="41"/>
      <c r="AL706" s="41"/>
      <c r="BA706" s="1">
        <f t="shared" si="179"/>
        <v>0</v>
      </c>
      <c r="BB706" s="1">
        <f t="shared" si="180"/>
        <v>0</v>
      </c>
      <c r="BC706" s="1" t="str">
        <f t="shared" si="181"/>
        <v>No</v>
      </c>
      <c r="BD706" s="1">
        <f t="shared" si="182"/>
        <v>0</v>
      </c>
      <c r="BE706" s="1">
        <f t="shared" si="183"/>
        <v>0</v>
      </c>
      <c r="BF706" s="1">
        <f t="shared" si="184"/>
        <v>0</v>
      </c>
      <c r="BG706" s="1">
        <v>702</v>
      </c>
      <c r="BH706" s="1" t="e">
        <f t="shared" si="185"/>
        <v>#N/A</v>
      </c>
      <c r="BI706" s="1">
        <f t="shared" si="187"/>
        <v>2</v>
      </c>
      <c r="BJ706" s="1" t="e">
        <f t="shared" si="186"/>
        <v>#N/A</v>
      </c>
    </row>
    <row r="707" spans="1:62" x14ac:dyDescent="0.25">
      <c r="A707" s="1">
        <f t="shared" si="173"/>
        <v>1</v>
      </c>
      <c r="B707" s="1">
        <f>IF(YEAR(AD707)=$B$3,YEAR('Apartment Expenses'!AD707)&amp;" - "&amp;'Apartment Expenses'!AC707,0)</f>
        <v>0</v>
      </c>
      <c r="C707" s="1">
        <f t="shared" si="174"/>
        <v>0</v>
      </c>
      <c r="E707" s="1">
        <v>703</v>
      </c>
      <c r="F707" s="1">
        <f t="shared" si="175"/>
        <v>1</v>
      </c>
      <c r="G707" s="1">
        <f t="shared" si="171"/>
        <v>0</v>
      </c>
      <c r="H707" s="1">
        <f t="shared" si="172"/>
        <v>0</v>
      </c>
      <c r="J707" s="1" t="str">
        <f t="shared" si="176"/>
        <v>1900</v>
      </c>
      <c r="M707" s="1">
        <f>HLOOKUP('Expense History'!$AD$3,$P$4:$X$2004,ROW('Apartment Expenses'!L707)-3,0)</f>
        <v>0</v>
      </c>
      <c r="N707" s="1">
        <f>IF('Expense History'!$AD$3=Data!$G$4,'Apartment Expenses'!AE707,HLOOKUP('Expense History'!$AD$3,'Apartment Expenses'!$AE$4:$AL$2004,(ROW('Apartment Expenses'!M707)-3)))</f>
        <v>0</v>
      </c>
      <c r="O707" s="1" t="str">
        <f>IF($O$2="ALL",IF(VLOOKUP(AA707,'Expense History'!$AA$6:$AB$36,2,0)="x","include",0),IF(AND(VLOOKUP(AA707,'Expense History'!$AA$6:$AB$36,2,0)="x",AC707=$O$2),"include",0))</f>
        <v>include</v>
      </c>
      <c r="P707" s="1">
        <f>IF(O707="include",IF(AE707&gt;0,1+MAX(P708:P$2005),0),0)</f>
        <v>0</v>
      </c>
      <c r="Q707" s="1">
        <f>IF(AND(ISBLANK(AA706),AE706=0),0,(IF(MAX(Q708:Q$2005)&gt;0,0,ROW(R707))))</f>
        <v>0</v>
      </c>
      <c r="R707" s="1">
        <f>IF($O707="include",IF(AF707&gt;0,1+MAX(R708:R$2005),0),0)</f>
        <v>0</v>
      </c>
      <c r="S707" s="1">
        <f>IF($O707="include",IF(AG707&gt;0,1+MAX(S708:S$2005),0),0)</f>
        <v>0</v>
      </c>
      <c r="T707" s="1">
        <f>IF($O707="include",IF(AH707&gt;0,1+MAX(T708:T$2005),0),0)</f>
        <v>0</v>
      </c>
      <c r="U707" s="1">
        <f>IF($O707="include",IF(AI707&gt;0,1+MAX(U708:U$2005),0),0)</f>
        <v>0</v>
      </c>
      <c r="V707" s="1">
        <f>IF($O707="include",IF(AJ707&gt;0,1+MAX(V708:V$2005),0),0)</f>
        <v>0</v>
      </c>
      <c r="W707" s="1">
        <f>IF($O707="include",IF(AK707&gt;0,1+MAX(W708:W$2005),0),0)</f>
        <v>0</v>
      </c>
      <c r="X707" s="1">
        <f>IF($O707="include",IF(AL707&gt;0,1+MAX(X708:X$2005),0),0)</f>
        <v>0</v>
      </c>
      <c r="Y707" s="22" t="str">
        <f t="shared" si="177"/>
        <v xml:space="preserve">1 - </v>
      </c>
      <c r="AA707" s="42"/>
      <c r="AB707" s="43"/>
      <c r="AC707" s="43"/>
      <c r="AD707" s="44"/>
      <c r="AE707" s="11">
        <f t="shared" si="178"/>
        <v>0</v>
      </c>
      <c r="AF707" s="41"/>
      <c r="AG707" s="41"/>
      <c r="AH707" s="41"/>
      <c r="AI707" s="41"/>
      <c r="AJ707" s="41"/>
      <c r="AK707" s="41"/>
      <c r="AL707" s="41"/>
      <c r="BA707" s="1">
        <f t="shared" si="179"/>
        <v>0</v>
      </c>
      <c r="BB707" s="1">
        <f t="shared" si="180"/>
        <v>0</v>
      </c>
      <c r="BC707" s="1" t="str">
        <f t="shared" si="181"/>
        <v>No</v>
      </c>
      <c r="BD707" s="1">
        <f t="shared" si="182"/>
        <v>0</v>
      </c>
      <c r="BE707" s="1">
        <f t="shared" si="183"/>
        <v>0</v>
      </c>
      <c r="BF707" s="1">
        <f t="shared" si="184"/>
        <v>0</v>
      </c>
      <c r="BG707" s="1">
        <v>703</v>
      </c>
      <c r="BH707" s="1" t="e">
        <f t="shared" si="185"/>
        <v>#N/A</v>
      </c>
      <c r="BI707" s="1">
        <f t="shared" si="187"/>
        <v>2</v>
      </c>
      <c r="BJ707" s="1" t="e">
        <f t="shared" si="186"/>
        <v>#N/A</v>
      </c>
    </row>
    <row r="708" spans="1:62" x14ac:dyDescent="0.25">
      <c r="A708" s="1">
        <f t="shared" si="173"/>
        <v>1</v>
      </c>
      <c r="B708" s="1">
        <f>IF(YEAR(AD708)=$B$3,YEAR('Apartment Expenses'!AD708)&amp;" - "&amp;'Apartment Expenses'!AC708,0)</f>
        <v>0</v>
      </c>
      <c r="C708" s="1">
        <f t="shared" si="174"/>
        <v>0</v>
      </c>
      <c r="E708" s="1">
        <v>704</v>
      </c>
      <c r="F708" s="1">
        <f t="shared" si="175"/>
        <v>1</v>
      </c>
      <c r="G708" s="1">
        <f t="shared" si="171"/>
        <v>0</v>
      </c>
      <c r="H708" s="1">
        <f t="shared" si="172"/>
        <v>0</v>
      </c>
      <c r="J708" s="1" t="str">
        <f t="shared" si="176"/>
        <v>1900</v>
      </c>
      <c r="M708" s="1">
        <f>HLOOKUP('Expense History'!$AD$3,$P$4:$X$2004,ROW('Apartment Expenses'!L708)-3,0)</f>
        <v>0</v>
      </c>
      <c r="N708" s="1">
        <f>IF('Expense History'!$AD$3=Data!$G$4,'Apartment Expenses'!AE708,HLOOKUP('Expense History'!$AD$3,'Apartment Expenses'!$AE$4:$AL$2004,(ROW('Apartment Expenses'!M708)-3)))</f>
        <v>0</v>
      </c>
      <c r="O708" s="1" t="str">
        <f>IF($O$2="ALL",IF(VLOOKUP(AA708,'Expense History'!$AA$6:$AB$36,2,0)="x","include",0),IF(AND(VLOOKUP(AA708,'Expense History'!$AA$6:$AB$36,2,0)="x",AC708=$O$2),"include",0))</f>
        <v>include</v>
      </c>
      <c r="P708" s="1">
        <f>IF(O708="include",IF(AE708&gt;0,1+MAX(P709:P$2005),0),0)</f>
        <v>0</v>
      </c>
      <c r="Q708" s="1">
        <f>IF(AND(ISBLANK(AA707),AE707=0),0,(IF(MAX(Q709:Q$2005)&gt;0,0,ROW(R708))))</f>
        <v>0</v>
      </c>
      <c r="R708" s="1">
        <f>IF($O708="include",IF(AF708&gt;0,1+MAX(R709:R$2005),0),0)</f>
        <v>0</v>
      </c>
      <c r="S708" s="1">
        <f>IF($O708="include",IF(AG708&gt;0,1+MAX(S709:S$2005),0),0)</f>
        <v>0</v>
      </c>
      <c r="T708" s="1">
        <f>IF($O708="include",IF(AH708&gt;0,1+MAX(T709:T$2005),0),0)</f>
        <v>0</v>
      </c>
      <c r="U708" s="1">
        <f>IF($O708="include",IF(AI708&gt;0,1+MAX(U709:U$2005),0),0)</f>
        <v>0</v>
      </c>
      <c r="V708" s="1">
        <f>IF($O708="include",IF(AJ708&gt;0,1+MAX(V709:V$2005),0),0)</f>
        <v>0</v>
      </c>
      <c r="W708" s="1">
        <f>IF($O708="include",IF(AK708&gt;0,1+MAX(W709:W$2005),0),0)</f>
        <v>0</v>
      </c>
      <c r="X708" s="1">
        <f>IF($O708="include",IF(AL708&gt;0,1+MAX(X709:X$2005),0),0)</f>
        <v>0</v>
      </c>
      <c r="Y708" s="22" t="str">
        <f t="shared" si="177"/>
        <v xml:space="preserve">1 - </v>
      </c>
      <c r="AA708" s="42"/>
      <c r="AB708" s="43"/>
      <c r="AC708" s="43"/>
      <c r="AD708" s="44"/>
      <c r="AE708" s="11">
        <f t="shared" si="178"/>
        <v>0</v>
      </c>
      <c r="AF708" s="41"/>
      <c r="AG708" s="41"/>
      <c r="AH708" s="41"/>
      <c r="AI708" s="41"/>
      <c r="AJ708" s="41"/>
      <c r="AK708" s="41"/>
      <c r="AL708" s="41"/>
      <c r="BA708" s="1">
        <f t="shared" si="179"/>
        <v>0</v>
      </c>
      <c r="BB708" s="1">
        <f t="shared" si="180"/>
        <v>0</v>
      </c>
      <c r="BC708" s="1" t="str">
        <f t="shared" si="181"/>
        <v>No</v>
      </c>
      <c r="BD708" s="1">
        <f t="shared" si="182"/>
        <v>0</v>
      </c>
      <c r="BE708" s="1">
        <f t="shared" si="183"/>
        <v>0</v>
      </c>
      <c r="BF708" s="1">
        <f t="shared" si="184"/>
        <v>0</v>
      </c>
      <c r="BG708" s="1">
        <v>704</v>
      </c>
      <c r="BH708" s="1" t="e">
        <f t="shared" si="185"/>
        <v>#N/A</v>
      </c>
      <c r="BI708" s="1">
        <f t="shared" si="187"/>
        <v>2</v>
      </c>
      <c r="BJ708" s="1" t="e">
        <f t="shared" si="186"/>
        <v>#N/A</v>
      </c>
    </row>
    <row r="709" spans="1:62" x14ac:dyDescent="0.25">
      <c r="A709" s="1">
        <f t="shared" si="173"/>
        <v>1</v>
      </c>
      <c r="B709" s="1">
        <f>IF(YEAR(AD709)=$B$3,YEAR('Apartment Expenses'!AD709)&amp;" - "&amp;'Apartment Expenses'!AC709,0)</f>
        <v>0</v>
      </c>
      <c r="C709" s="1">
        <f t="shared" si="174"/>
        <v>0</v>
      </c>
      <c r="E709" s="1">
        <v>705</v>
      </c>
      <c r="F709" s="1">
        <f t="shared" si="175"/>
        <v>1</v>
      </c>
      <c r="G709" s="1">
        <f t="shared" ref="G709:G772" si="188">IF(ISERROR(VLOOKUP(E709,A:B,2,0)),0,VLOOKUP(E709,A:B,2,0))</f>
        <v>0</v>
      </c>
      <c r="H709" s="1">
        <f t="shared" ref="H709:H772" si="189">VLOOKUP(G709,B:C,2,0)</f>
        <v>0</v>
      </c>
      <c r="J709" s="1" t="str">
        <f t="shared" si="176"/>
        <v>1900</v>
      </c>
      <c r="M709" s="1">
        <f>HLOOKUP('Expense History'!$AD$3,$P$4:$X$2004,ROW('Apartment Expenses'!L709)-3,0)</f>
        <v>0</v>
      </c>
      <c r="N709" s="1">
        <f>IF('Expense History'!$AD$3=Data!$G$4,'Apartment Expenses'!AE709,HLOOKUP('Expense History'!$AD$3,'Apartment Expenses'!$AE$4:$AL$2004,(ROW('Apartment Expenses'!M709)-3)))</f>
        <v>0</v>
      </c>
      <c r="O709" s="1" t="str">
        <f>IF($O$2="ALL",IF(VLOOKUP(AA709,'Expense History'!$AA$6:$AB$36,2,0)="x","include",0),IF(AND(VLOOKUP(AA709,'Expense History'!$AA$6:$AB$36,2,0)="x",AC709=$O$2),"include",0))</f>
        <v>include</v>
      </c>
      <c r="P709" s="1">
        <f>IF(O709="include",IF(AE709&gt;0,1+MAX(P710:P$2005),0),0)</f>
        <v>0</v>
      </c>
      <c r="Q709" s="1">
        <f>IF(AND(ISBLANK(AA708),AE708=0),0,(IF(MAX(Q710:Q$2005)&gt;0,0,ROW(R709))))</f>
        <v>0</v>
      </c>
      <c r="R709" s="1">
        <f>IF($O709="include",IF(AF709&gt;0,1+MAX(R710:R$2005),0),0)</f>
        <v>0</v>
      </c>
      <c r="S709" s="1">
        <f>IF($O709="include",IF(AG709&gt;0,1+MAX(S710:S$2005),0),0)</f>
        <v>0</v>
      </c>
      <c r="T709" s="1">
        <f>IF($O709="include",IF(AH709&gt;0,1+MAX(T710:T$2005),0),0)</f>
        <v>0</v>
      </c>
      <c r="U709" s="1">
        <f>IF($O709="include",IF(AI709&gt;0,1+MAX(U710:U$2005),0),0)</f>
        <v>0</v>
      </c>
      <c r="V709" s="1">
        <f>IF($O709="include",IF(AJ709&gt;0,1+MAX(V710:V$2005),0),0)</f>
        <v>0</v>
      </c>
      <c r="W709" s="1">
        <f>IF($O709="include",IF(AK709&gt;0,1+MAX(W710:W$2005),0),0)</f>
        <v>0</v>
      </c>
      <c r="X709" s="1">
        <f>IF($O709="include",IF(AL709&gt;0,1+MAX(X710:X$2005),0),0)</f>
        <v>0</v>
      </c>
      <c r="Y709" s="22" t="str">
        <f t="shared" si="177"/>
        <v xml:space="preserve">1 - </v>
      </c>
      <c r="AA709" s="42"/>
      <c r="AB709" s="43"/>
      <c r="AC709" s="43"/>
      <c r="AD709" s="44"/>
      <c r="AE709" s="11">
        <f t="shared" si="178"/>
        <v>0</v>
      </c>
      <c r="AF709" s="41"/>
      <c r="AG709" s="41"/>
      <c r="AH709" s="41"/>
      <c r="AI709" s="41"/>
      <c r="AJ709" s="41"/>
      <c r="AK709" s="41"/>
      <c r="AL709" s="41"/>
      <c r="BA709" s="1">
        <f t="shared" si="179"/>
        <v>0</v>
      </c>
      <c r="BB709" s="1">
        <f t="shared" si="180"/>
        <v>0</v>
      </c>
      <c r="BC709" s="1" t="str">
        <f t="shared" si="181"/>
        <v>No</v>
      </c>
      <c r="BD709" s="1">
        <f t="shared" si="182"/>
        <v>0</v>
      </c>
      <c r="BE709" s="1">
        <f t="shared" si="183"/>
        <v>0</v>
      </c>
      <c r="BF709" s="1">
        <f t="shared" si="184"/>
        <v>0</v>
      </c>
      <c r="BG709" s="1">
        <v>705</v>
      </c>
      <c r="BH709" s="1" t="e">
        <f t="shared" si="185"/>
        <v>#N/A</v>
      </c>
      <c r="BI709" s="1">
        <f t="shared" si="187"/>
        <v>2</v>
      </c>
      <c r="BJ709" s="1" t="e">
        <f t="shared" si="186"/>
        <v>#N/A</v>
      </c>
    </row>
    <row r="710" spans="1:62" x14ac:dyDescent="0.25">
      <c r="A710" s="1">
        <f t="shared" ref="A710:A773" si="190">RANK(C710,$C$5:$C$2004,0)</f>
        <v>1</v>
      </c>
      <c r="B710" s="1">
        <f>IF(YEAR(AD710)=$B$3,YEAR('Apartment Expenses'!AD710)&amp;" - "&amp;'Apartment Expenses'!AC710,0)</f>
        <v>0</v>
      </c>
      <c r="C710" s="1">
        <f t="shared" ref="C710:C773" si="191">IF(YEAR(AD710)=$B$3,SUMIF($B$5:$B$2004,B710,$AE$5:$AE$2004),0)</f>
        <v>0</v>
      </c>
      <c r="E710" s="1">
        <v>706</v>
      </c>
      <c r="F710" s="1">
        <f t="shared" ref="F710:F773" si="192">IF(G710=0,F709,F709+1)</f>
        <v>1</v>
      </c>
      <c r="G710" s="1">
        <f t="shared" si="188"/>
        <v>0</v>
      </c>
      <c r="H710" s="1">
        <f t="shared" si="189"/>
        <v>0</v>
      </c>
      <c r="J710" s="1" t="str">
        <f t="shared" ref="J710:J773" si="193">YEAR(AD710)&amp;AC710</f>
        <v>1900</v>
      </c>
      <c r="M710" s="1">
        <f>HLOOKUP('Expense History'!$AD$3,$P$4:$X$2004,ROW('Apartment Expenses'!L710)-3,0)</f>
        <v>0</v>
      </c>
      <c r="N710" s="1">
        <f>IF('Expense History'!$AD$3=Data!$G$4,'Apartment Expenses'!AE710,HLOOKUP('Expense History'!$AD$3,'Apartment Expenses'!$AE$4:$AL$2004,(ROW('Apartment Expenses'!M710)-3)))</f>
        <v>0</v>
      </c>
      <c r="O710" s="1" t="str">
        <f>IF($O$2="ALL",IF(VLOOKUP(AA710,'Expense History'!$AA$6:$AB$36,2,0)="x","include",0),IF(AND(VLOOKUP(AA710,'Expense History'!$AA$6:$AB$36,2,0)="x",AC710=$O$2),"include",0))</f>
        <v>include</v>
      </c>
      <c r="P710" s="1">
        <f>IF(O710="include",IF(AE710&gt;0,1+MAX(P711:P$2005),0),0)</f>
        <v>0</v>
      </c>
      <c r="Q710" s="1">
        <f>IF(AND(ISBLANK(AA709),AE709=0),0,(IF(MAX(Q711:Q$2005)&gt;0,0,ROW(R710))))</f>
        <v>0</v>
      </c>
      <c r="R710" s="1">
        <f>IF($O710="include",IF(AF710&gt;0,1+MAX(R711:R$2005),0),0)</f>
        <v>0</v>
      </c>
      <c r="S710" s="1">
        <f>IF($O710="include",IF(AG710&gt;0,1+MAX(S711:S$2005),0),0)</f>
        <v>0</v>
      </c>
      <c r="T710" s="1">
        <f>IF($O710="include",IF(AH710&gt;0,1+MAX(T711:T$2005),0),0)</f>
        <v>0</v>
      </c>
      <c r="U710" s="1">
        <f>IF($O710="include",IF(AI710&gt;0,1+MAX(U711:U$2005),0),0)</f>
        <v>0</v>
      </c>
      <c r="V710" s="1">
        <f>IF($O710="include",IF(AJ710&gt;0,1+MAX(V711:V$2005),0),0)</f>
        <v>0</v>
      </c>
      <c r="W710" s="1">
        <f>IF($O710="include",IF(AK710&gt;0,1+MAX(W711:W$2005),0),0)</f>
        <v>0</v>
      </c>
      <c r="X710" s="1">
        <f>IF($O710="include",IF(AL710&gt;0,1+MAX(X711:X$2005),0),0)</f>
        <v>0</v>
      </c>
      <c r="Y710" s="22" t="str">
        <f t="shared" ref="Y710:Y773" si="194">DATEVALUE(MONTH(AD710)&amp;"/1/"&amp;YEAR(AD710))&amp;" - "&amp;AA710</f>
        <v xml:space="preserve">1 - </v>
      </c>
      <c r="AA710" s="42"/>
      <c r="AB710" s="43"/>
      <c r="AC710" s="43"/>
      <c r="AD710" s="44"/>
      <c r="AE710" s="11">
        <f t="shared" ref="AE710:AE773" si="195">SUM(AF710:AL710)</f>
        <v>0</v>
      </c>
      <c r="AF710" s="41"/>
      <c r="AG710" s="41"/>
      <c r="AH710" s="41"/>
      <c r="AI710" s="41"/>
      <c r="AJ710" s="41"/>
      <c r="AK710" s="41"/>
      <c r="AL710" s="41"/>
      <c r="BA710" s="1">
        <f t="shared" ref="BA710:BA773" si="196">AC710</f>
        <v>0</v>
      </c>
      <c r="BB710" s="1">
        <f t="shared" ref="BB710:BB773" si="197">SUMIF(AC:AC,BA710,AE:AE)</f>
        <v>0</v>
      </c>
      <c r="BC710" s="1" t="str">
        <f t="shared" ref="BC710:BC773" si="198">IF(ISERROR(VLOOKUP($B$3&amp;" - "&amp;BA710,B:B,1,0)),"No","Yes")</f>
        <v>No</v>
      </c>
      <c r="BD710" s="1">
        <f t="shared" ref="BD710:BD773" si="199">IF(BC710="Yes",0,SUMIF(BA:BA,BA710,BB:BB))</f>
        <v>0</v>
      </c>
      <c r="BE710" s="1">
        <f t="shared" ref="BE710:BE773" si="200">IF(BD710=0,0,RANK(BD710,BD:BD))</f>
        <v>0</v>
      </c>
      <c r="BF710" s="1">
        <f t="shared" ref="BF710:BF773" si="201">BA710</f>
        <v>0</v>
      </c>
      <c r="BG710" s="1">
        <v>706</v>
      </c>
      <c r="BH710" s="1" t="e">
        <f t="shared" ref="BH710:BH773" si="202">VLOOKUP(BG710,BE:BF,2,0)</f>
        <v>#N/A</v>
      </c>
      <c r="BI710" s="1">
        <f t="shared" si="187"/>
        <v>2</v>
      </c>
      <c r="BJ710" s="1" t="e">
        <f t="shared" ref="BJ710:BJ773" si="203">BH710</f>
        <v>#N/A</v>
      </c>
    </row>
    <row r="711" spans="1:62" x14ac:dyDescent="0.25">
      <c r="A711" s="1">
        <f t="shared" si="190"/>
        <v>1</v>
      </c>
      <c r="B711" s="1">
        <f>IF(YEAR(AD711)=$B$3,YEAR('Apartment Expenses'!AD711)&amp;" - "&amp;'Apartment Expenses'!AC711,0)</f>
        <v>0</v>
      </c>
      <c r="C711" s="1">
        <f t="shared" si="191"/>
        <v>0</v>
      </c>
      <c r="E711" s="1">
        <v>707</v>
      </c>
      <c r="F711" s="1">
        <f t="shared" si="192"/>
        <v>1</v>
      </c>
      <c r="G711" s="1">
        <f t="shared" si="188"/>
        <v>0</v>
      </c>
      <c r="H711" s="1">
        <f t="shared" si="189"/>
        <v>0</v>
      </c>
      <c r="J711" s="1" t="str">
        <f t="shared" si="193"/>
        <v>1900</v>
      </c>
      <c r="M711" s="1">
        <f>HLOOKUP('Expense History'!$AD$3,$P$4:$X$2004,ROW('Apartment Expenses'!L711)-3,0)</f>
        <v>0</v>
      </c>
      <c r="N711" s="1">
        <f>IF('Expense History'!$AD$3=Data!$G$4,'Apartment Expenses'!AE711,HLOOKUP('Expense History'!$AD$3,'Apartment Expenses'!$AE$4:$AL$2004,(ROW('Apartment Expenses'!M711)-3)))</f>
        <v>0</v>
      </c>
      <c r="O711" s="1" t="str">
        <f>IF($O$2="ALL",IF(VLOOKUP(AA711,'Expense History'!$AA$6:$AB$36,2,0)="x","include",0),IF(AND(VLOOKUP(AA711,'Expense History'!$AA$6:$AB$36,2,0)="x",AC711=$O$2),"include",0))</f>
        <v>include</v>
      </c>
      <c r="P711" s="1">
        <f>IF(O711="include",IF(AE711&gt;0,1+MAX(P712:P$2005),0),0)</f>
        <v>0</v>
      </c>
      <c r="Q711" s="1">
        <f>IF(AND(ISBLANK(AA710),AE710=0),0,(IF(MAX(Q712:Q$2005)&gt;0,0,ROW(R711))))</f>
        <v>0</v>
      </c>
      <c r="R711" s="1">
        <f>IF($O711="include",IF(AF711&gt;0,1+MAX(R712:R$2005),0),0)</f>
        <v>0</v>
      </c>
      <c r="S711" s="1">
        <f>IF($O711="include",IF(AG711&gt;0,1+MAX(S712:S$2005),0),0)</f>
        <v>0</v>
      </c>
      <c r="T711" s="1">
        <f>IF($O711="include",IF(AH711&gt;0,1+MAX(T712:T$2005),0),0)</f>
        <v>0</v>
      </c>
      <c r="U711" s="1">
        <f>IF($O711="include",IF(AI711&gt;0,1+MAX(U712:U$2005),0),0)</f>
        <v>0</v>
      </c>
      <c r="V711" s="1">
        <f>IF($O711="include",IF(AJ711&gt;0,1+MAX(V712:V$2005),0),0)</f>
        <v>0</v>
      </c>
      <c r="W711" s="1">
        <f>IF($O711="include",IF(AK711&gt;0,1+MAX(W712:W$2005),0),0)</f>
        <v>0</v>
      </c>
      <c r="X711" s="1">
        <f>IF($O711="include",IF(AL711&gt;0,1+MAX(X712:X$2005),0),0)</f>
        <v>0</v>
      </c>
      <c r="Y711" s="22" t="str">
        <f t="shared" si="194"/>
        <v xml:space="preserve">1 - </v>
      </c>
      <c r="AA711" s="42"/>
      <c r="AB711" s="43"/>
      <c r="AC711" s="43"/>
      <c r="AD711" s="44"/>
      <c r="AE711" s="11">
        <f t="shared" si="195"/>
        <v>0</v>
      </c>
      <c r="AF711" s="41"/>
      <c r="AG711" s="41"/>
      <c r="AH711" s="41"/>
      <c r="AI711" s="41"/>
      <c r="AJ711" s="41"/>
      <c r="AK711" s="41"/>
      <c r="AL711" s="41"/>
      <c r="BA711" s="1">
        <f t="shared" si="196"/>
        <v>0</v>
      </c>
      <c r="BB711" s="1">
        <f t="shared" si="197"/>
        <v>0</v>
      </c>
      <c r="BC711" s="1" t="str">
        <f t="shared" si="198"/>
        <v>No</v>
      </c>
      <c r="BD711" s="1">
        <f t="shared" si="199"/>
        <v>0</v>
      </c>
      <c r="BE711" s="1">
        <f t="shared" si="200"/>
        <v>0</v>
      </c>
      <c r="BF711" s="1">
        <f t="shared" si="201"/>
        <v>0</v>
      </c>
      <c r="BG711" s="1">
        <v>707</v>
      </c>
      <c r="BH711" s="1" t="e">
        <f t="shared" si="202"/>
        <v>#N/A</v>
      </c>
      <c r="BI711" s="1">
        <f t="shared" ref="BI711:BI774" si="204">IF(ISERROR(BH711),BI710,BI710+1)</f>
        <v>2</v>
      </c>
      <c r="BJ711" s="1" t="e">
        <f t="shared" si="203"/>
        <v>#N/A</v>
      </c>
    </row>
    <row r="712" spans="1:62" x14ac:dyDescent="0.25">
      <c r="A712" s="1">
        <f t="shared" si="190"/>
        <v>1</v>
      </c>
      <c r="B712" s="1">
        <f>IF(YEAR(AD712)=$B$3,YEAR('Apartment Expenses'!AD712)&amp;" - "&amp;'Apartment Expenses'!AC712,0)</f>
        <v>0</v>
      </c>
      <c r="C712" s="1">
        <f t="shared" si="191"/>
        <v>0</v>
      </c>
      <c r="E712" s="1">
        <v>708</v>
      </c>
      <c r="F712" s="1">
        <f t="shared" si="192"/>
        <v>1</v>
      </c>
      <c r="G712" s="1">
        <f t="shared" si="188"/>
        <v>0</v>
      </c>
      <c r="H712" s="1">
        <f t="shared" si="189"/>
        <v>0</v>
      </c>
      <c r="J712" s="1" t="str">
        <f t="shared" si="193"/>
        <v>1900</v>
      </c>
      <c r="M712" s="1">
        <f>HLOOKUP('Expense History'!$AD$3,$P$4:$X$2004,ROW('Apartment Expenses'!L712)-3,0)</f>
        <v>0</v>
      </c>
      <c r="N712" s="1">
        <f>IF('Expense History'!$AD$3=Data!$G$4,'Apartment Expenses'!AE712,HLOOKUP('Expense History'!$AD$3,'Apartment Expenses'!$AE$4:$AL$2004,(ROW('Apartment Expenses'!M712)-3)))</f>
        <v>0</v>
      </c>
      <c r="O712" s="1" t="str">
        <f>IF($O$2="ALL",IF(VLOOKUP(AA712,'Expense History'!$AA$6:$AB$36,2,0)="x","include",0),IF(AND(VLOOKUP(AA712,'Expense History'!$AA$6:$AB$36,2,0)="x",AC712=$O$2),"include",0))</f>
        <v>include</v>
      </c>
      <c r="P712" s="1">
        <f>IF(O712="include",IF(AE712&gt;0,1+MAX(P713:P$2005),0),0)</f>
        <v>0</v>
      </c>
      <c r="Q712" s="1">
        <f>IF(AND(ISBLANK(AA711),AE711=0),0,(IF(MAX(Q713:Q$2005)&gt;0,0,ROW(R712))))</f>
        <v>0</v>
      </c>
      <c r="R712" s="1">
        <f>IF($O712="include",IF(AF712&gt;0,1+MAX(R713:R$2005),0),0)</f>
        <v>0</v>
      </c>
      <c r="S712" s="1">
        <f>IF($O712="include",IF(AG712&gt;0,1+MAX(S713:S$2005),0),0)</f>
        <v>0</v>
      </c>
      <c r="T712" s="1">
        <f>IF($O712="include",IF(AH712&gt;0,1+MAX(T713:T$2005),0),0)</f>
        <v>0</v>
      </c>
      <c r="U712" s="1">
        <f>IF($O712="include",IF(AI712&gt;0,1+MAX(U713:U$2005),0),0)</f>
        <v>0</v>
      </c>
      <c r="V712" s="1">
        <f>IF($O712="include",IF(AJ712&gt;0,1+MAX(V713:V$2005),0),0)</f>
        <v>0</v>
      </c>
      <c r="W712" s="1">
        <f>IF($O712="include",IF(AK712&gt;0,1+MAX(W713:W$2005),0),0)</f>
        <v>0</v>
      </c>
      <c r="X712" s="1">
        <f>IF($O712="include",IF(AL712&gt;0,1+MAX(X713:X$2005),0),0)</f>
        <v>0</v>
      </c>
      <c r="Y712" s="22" t="str">
        <f t="shared" si="194"/>
        <v xml:space="preserve">1 - </v>
      </c>
      <c r="AA712" s="42"/>
      <c r="AB712" s="43"/>
      <c r="AC712" s="43"/>
      <c r="AD712" s="44"/>
      <c r="AE712" s="11">
        <f t="shared" si="195"/>
        <v>0</v>
      </c>
      <c r="AF712" s="41"/>
      <c r="AG712" s="41"/>
      <c r="AH712" s="41"/>
      <c r="AI712" s="41"/>
      <c r="AJ712" s="41"/>
      <c r="AK712" s="41"/>
      <c r="AL712" s="41"/>
      <c r="BA712" s="1">
        <f t="shared" si="196"/>
        <v>0</v>
      </c>
      <c r="BB712" s="1">
        <f t="shared" si="197"/>
        <v>0</v>
      </c>
      <c r="BC712" s="1" t="str">
        <f t="shared" si="198"/>
        <v>No</v>
      </c>
      <c r="BD712" s="1">
        <f t="shared" si="199"/>
        <v>0</v>
      </c>
      <c r="BE712" s="1">
        <f t="shared" si="200"/>
        <v>0</v>
      </c>
      <c r="BF712" s="1">
        <f t="shared" si="201"/>
        <v>0</v>
      </c>
      <c r="BG712" s="1">
        <v>708</v>
      </c>
      <c r="BH712" s="1" t="e">
        <f t="shared" si="202"/>
        <v>#N/A</v>
      </c>
      <c r="BI712" s="1">
        <f t="shared" si="204"/>
        <v>2</v>
      </c>
      <c r="BJ712" s="1" t="e">
        <f t="shared" si="203"/>
        <v>#N/A</v>
      </c>
    </row>
    <row r="713" spans="1:62" x14ac:dyDescent="0.25">
      <c r="A713" s="1">
        <f t="shared" si="190"/>
        <v>1</v>
      </c>
      <c r="B713" s="1">
        <f>IF(YEAR(AD713)=$B$3,YEAR('Apartment Expenses'!AD713)&amp;" - "&amp;'Apartment Expenses'!AC713,0)</f>
        <v>0</v>
      </c>
      <c r="C713" s="1">
        <f t="shared" si="191"/>
        <v>0</v>
      </c>
      <c r="E713" s="1">
        <v>709</v>
      </c>
      <c r="F713" s="1">
        <f t="shared" si="192"/>
        <v>1</v>
      </c>
      <c r="G713" s="1">
        <f t="shared" si="188"/>
        <v>0</v>
      </c>
      <c r="H713" s="1">
        <f t="shared" si="189"/>
        <v>0</v>
      </c>
      <c r="J713" s="1" t="str">
        <f t="shared" si="193"/>
        <v>1900</v>
      </c>
      <c r="M713" s="1">
        <f>HLOOKUP('Expense History'!$AD$3,$P$4:$X$2004,ROW('Apartment Expenses'!L713)-3,0)</f>
        <v>0</v>
      </c>
      <c r="N713" s="1">
        <f>IF('Expense History'!$AD$3=Data!$G$4,'Apartment Expenses'!AE713,HLOOKUP('Expense History'!$AD$3,'Apartment Expenses'!$AE$4:$AL$2004,(ROW('Apartment Expenses'!M713)-3)))</f>
        <v>0</v>
      </c>
      <c r="O713" s="1" t="str">
        <f>IF($O$2="ALL",IF(VLOOKUP(AA713,'Expense History'!$AA$6:$AB$36,2,0)="x","include",0),IF(AND(VLOOKUP(AA713,'Expense History'!$AA$6:$AB$36,2,0)="x",AC713=$O$2),"include",0))</f>
        <v>include</v>
      </c>
      <c r="P713" s="1">
        <f>IF(O713="include",IF(AE713&gt;0,1+MAX(P714:P$2005),0),0)</f>
        <v>0</v>
      </c>
      <c r="Q713" s="1">
        <f>IF(AND(ISBLANK(AA712),AE712=0),0,(IF(MAX(Q714:Q$2005)&gt;0,0,ROW(R713))))</f>
        <v>0</v>
      </c>
      <c r="R713" s="1">
        <f>IF($O713="include",IF(AF713&gt;0,1+MAX(R714:R$2005),0),0)</f>
        <v>0</v>
      </c>
      <c r="S713" s="1">
        <f>IF($O713="include",IF(AG713&gt;0,1+MAX(S714:S$2005),0),0)</f>
        <v>0</v>
      </c>
      <c r="T713" s="1">
        <f>IF($O713="include",IF(AH713&gt;0,1+MAX(T714:T$2005),0),0)</f>
        <v>0</v>
      </c>
      <c r="U713" s="1">
        <f>IF($O713="include",IF(AI713&gt;0,1+MAX(U714:U$2005),0),0)</f>
        <v>0</v>
      </c>
      <c r="V713" s="1">
        <f>IF($O713="include",IF(AJ713&gt;0,1+MAX(V714:V$2005),0),0)</f>
        <v>0</v>
      </c>
      <c r="W713" s="1">
        <f>IF($O713="include",IF(AK713&gt;0,1+MAX(W714:W$2005),0),0)</f>
        <v>0</v>
      </c>
      <c r="X713" s="1">
        <f>IF($O713="include",IF(AL713&gt;0,1+MAX(X714:X$2005),0),0)</f>
        <v>0</v>
      </c>
      <c r="Y713" s="22" t="str">
        <f t="shared" si="194"/>
        <v xml:space="preserve">1 - </v>
      </c>
      <c r="AA713" s="42"/>
      <c r="AB713" s="43"/>
      <c r="AC713" s="43"/>
      <c r="AD713" s="44"/>
      <c r="AE713" s="11">
        <f t="shared" si="195"/>
        <v>0</v>
      </c>
      <c r="AF713" s="41"/>
      <c r="AG713" s="41"/>
      <c r="AH713" s="41"/>
      <c r="AI713" s="41"/>
      <c r="AJ713" s="41"/>
      <c r="AK713" s="41"/>
      <c r="AL713" s="41"/>
      <c r="BA713" s="1">
        <f t="shared" si="196"/>
        <v>0</v>
      </c>
      <c r="BB713" s="1">
        <f t="shared" si="197"/>
        <v>0</v>
      </c>
      <c r="BC713" s="1" t="str">
        <f t="shared" si="198"/>
        <v>No</v>
      </c>
      <c r="BD713" s="1">
        <f t="shared" si="199"/>
        <v>0</v>
      </c>
      <c r="BE713" s="1">
        <f t="shared" si="200"/>
        <v>0</v>
      </c>
      <c r="BF713" s="1">
        <f t="shared" si="201"/>
        <v>0</v>
      </c>
      <c r="BG713" s="1">
        <v>709</v>
      </c>
      <c r="BH713" s="1" t="e">
        <f t="shared" si="202"/>
        <v>#N/A</v>
      </c>
      <c r="BI713" s="1">
        <f t="shared" si="204"/>
        <v>2</v>
      </c>
      <c r="BJ713" s="1" t="e">
        <f t="shared" si="203"/>
        <v>#N/A</v>
      </c>
    </row>
    <row r="714" spans="1:62" x14ac:dyDescent="0.25">
      <c r="A714" s="1">
        <f t="shared" si="190"/>
        <v>1</v>
      </c>
      <c r="B714" s="1">
        <f>IF(YEAR(AD714)=$B$3,YEAR('Apartment Expenses'!AD714)&amp;" - "&amp;'Apartment Expenses'!AC714,0)</f>
        <v>0</v>
      </c>
      <c r="C714" s="1">
        <f t="shared" si="191"/>
        <v>0</v>
      </c>
      <c r="E714" s="1">
        <v>710</v>
      </c>
      <c r="F714" s="1">
        <f t="shared" si="192"/>
        <v>1</v>
      </c>
      <c r="G714" s="1">
        <f t="shared" si="188"/>
        <v>0</v>
      </c>
      <c r="H714" s="1">
        <f t="shared" si="189"/>
        <v>0</v>
      </c>
      <c r="J714" s="1" t="str">
        <f t="shared" si="193"/>
        <v>1900</v>
      </c>
      <c r="M714" s="1">
        <f>HLOOKUP('Expense History'!$AD$3,$P$4:$X$2004,ROW('Apartment Expenses'!L714)-3,0)</f>
        <v>0</v>
      </c>
      <c r="N714" s="1">
        <f>IF('Expense History'!$AD$3=Data!$G$4,'Apartment Expenses'!AE714,HLOOKUP('Expense History'!$AD$3,'Apartment Expenses'!$AE$4:$AL$2004,(ROW('Apartment Expenses'!M714)-3)))</f>
        <v>0</v>
      </c>
      <c r="O714" s="1" t="str">
        <f>IF($O$2="ALL",IF(VLOOKUP(AA714,'Expense History'!$AA$6:$AB$36,2,0)="x","include",0),IF(AND(VLOOKUP(AA714,'Expense History'!$AA$6:$AB$36,2,0)="x",AC714=$O$2),"include",0))</f>
        <v>include</v>
      </c>
      <c r="P714" s="1">
        <f>IF(O714="include",IF(AE714&gt;0,1+MAX(P715:P$2005),0),0)</f>
        <v>0</v>
      </c>
      <c r="Q714" s="1">
        <f>IF(AND(ISBLANK(AA713),AE713=0),0,(IF(MAX(Q715:Q$2005)&gt;0,0,ROW(R714))))</f>
        <v>0</v>
      </c>
      <c r="R714" s="1">
        <f>IF($O714="include",IF(AF714&gt;0,1+MAX(R715:R$2005),0),0)</f>
        <v>0</v>
      </c>
      <c r="S714" s="1">
        <f>IF($O714="include",IF(AG714&gt;0,1+MAX(S715:S$2005),0),0)</f>
        <v>0</v>
      </c>
      <c r="T714" s="1">
        <f>IF($O714="include",IF(AH714&gt;0,1+MAX(T715:T$2005),0),0)</f>
        <v>0</v>
      </c>
      <c r="U714" s="1">
        <f>IF($O714="include",IF(AI714&gt;0,1+MAX(U715:U$2005),0),0)</f>
        <v>0</v>
      </c>
      <c r="V714" s="1">
        <f>IF($O714="include",IF(AJ714&gt;0,1+MAX(V715:V$2005),0),0)</f>
        <v>0</v>
      </c>
      <c r="W714" s="1">
        <f>IF($O714="include",IF(AK714&gt;0,1+MAX(W715:W$2005),0),0)</f>
        <v>0</v>
      </c>
      <c r="X714" s="1">
        <f>IF($O714="include",IF(AL714&gt;0,1+MAX(X715:X$2005),0),0)</f>
        <v>0</v>
      </c>
      <c r="Y714" s="22" t="str">
        <f t="shared" si="194"/>
        <v xml:space="preserve">1 - </v>
      </c>
      <c r="AA714" s="42"/>
      <c r="AB714" s="43"/>
      <c r="AC714" s="43"/>
      <c r="AD714" s="44"/>
      <c r="AE714" s="11">
        <f t="shared" si="195"/>
        <v>0</v>
      </c>
      <c r="AF714" s="41"/>
      <c r="AG714" s="41"/>
      <c r="AH714" s="41"/>
      <c r="AI714" s="41"/>
      <c r="AJ714" s="41"/>
      <c r="AK714" s="41"/>
      <c r="AL714" s="41"/>
      <c r="BA714" s="1">
        <f t="shared" si="196"/>
        <v>0</v>
      </c>
      <c r="BB714" s="1">
        <f t="shared" si="197"/>
        <v>0</v>
      </c>
      <c r="BC714" s="1" t="str">
        <f t="shared" si="198"/>
        <v>No</v>
      </c>
      <c r="BD714" s="1">
        <f t="shared" si="199"/>
        <v>0</v>
      </c>
      <c r="BE714" s="1">
        <f t="shared" si="200"/>
        <v>0</v>
      </c>
      <c r="BF714" s="1">
        <f t="shared" si="201"/>
        <v>0</v>
      </c>
      <c r="BG714" s="1">
        <v>710</v>
      </c>
      <c r="BH714" s="1" t="e">
        <f t="shared" si="202"/>
        <v>#N/A</v>
      </c>
      <c r="BI714" s="1">
        <f t="shared" si="204"/>
        <v>2</v>
      </c>
      <c r="BJ714" s="1" t="e">
        <f t="shared" si="203"/>
        <v>#N/A</v>
      </c>
    </row>
    <row r="715" spans="1:62" x14ac:dyDescent="0.25">
      <c r="A715" s="1">
        <f t="shared" si="190"/>
        <v>1</v>
      </c>
      <c r="B715" s="1">
        <f>IF(YEAR(AD715)=$B$3,YEAR('Apartment Expenses'!AD715)&amp;" - "&amp;'Apartment Expenses'!AC715,0)</f>
        <v>0</v>
      </c>
      <c r="C715" s="1">
        <f t="shared" si="191"/>
        <v>0</v>
      </c>
      <c r="E715" s="1">
        <v>711</v>
      </c>
      <c r="F715" s="1">
        <f t="shared" si="192"/>
        <v>1</v>
      </c>
      <c r="G715" s="1">
        <f t="shared" si="188"/>
        <v>0</v>
      </c>
      <c r="H715" s="1">
        <f t="shared" si="189"/>
        <v>0</v>
      </c>
      <c r="J715" s="1" t="str">
        <f t="shared" si="193"/>
        <v>1900</v>
      </c>
      <c r="M715" s="1">
        <f>HLOOKUP('Expense History'!$AD$3,$P$4:$X$2004,ROW('Apartment Expenses'!L715)-3,0)</f>
        <v>0</v>
      </c>
      <c r="N715" s="1">
        <f>IF('Expense History'!$AD$3=Data!$G$4,'Apartment Expenses'!AE715,HLOOKUP('Expense History'!$AD$3,'Apartment Expenses'!$AE$4:$AL$2004,(ROW('Apartment Expenses'!M715)-3)))</f>
        <v>0</v>
      </c>
      <c r="O715" s="1" t="str">
        <f>IF($O$2="ALL",IF(VLOOKUP(AA715,'Expense History'!$AA$6:$AB$36,2,0)="x","include",0),IF(AND(VLOOKUP(AA715,'Expense History'!$AA$6:$AB$36,2,0)="x",AC715=$O$2),"include",0))</f>
        <v>include</v>
      </c>
      <c r="P715" s="1">
        <f>IF(O715="include",IF(AE715&gt;0,1+MAX(P716:P$2005),0),0)</f>
        <v>0</v>
      </c>
      <c r="Q715" s="1">
        <f>IF(AND(ISBLANK(AA714),AE714=0),0,(IF(MAX(Q716:Q$2005)&gt;0,0,ROW(R715))))</f>
        <v>0</v>
      </c>
      <c r="R715" s="1">
        <f>IF($O715="include",IF(AF715&gt;0,1+MAX(R716:R$2005),0),0)</f>
        <v>0</v>
      </c>
      <c r="S715" s="1">
        <f>IF($O715="include",IF(AG715&gt;0,1+MAX(S716:S$2005),0),0)</f>
        <v>0</v>
      </c>
      <c r="T715" s="1">
        <f>IF($O715="include",IF(AH715&gt;0,1+MAX(T716:T$2005),0),0)</f>
        <v>0</v>
      </c>
      <c r="U715" s="1">
        <f>IF($O715="include",IF(AI715&gt;0,1+MAX(U716:U$2005),0),0)</f>
        <v>0</v>
      </c>
      <c r="V715" s="1">
        <f>IF($O715="include",IF(AJ715&gt;0,1+MAX(V716:V$2005),0),0)</f>
        <v>0</v>
      </c>
      <c r="W715" s="1">
        <f>IF($O715="include",IF(AK715&gt;0,1+MAX(W716:W$2005),0),0)</f>
        <v>0</v>
      </c>
      <c r="X715" s="1">
        <f>IF($O715="include",IF(AL715&gt;0,1+MAX(X716:X$2005),0),0)</f>
        <v>0</v>
      </c>
      <c r="Y715" s="22" t="str">
        <f t="shared" si="194"/>
        <v xml:space="preserve">1 - </v>
      </c>
      <c r="AA715" s="42"/>
      <c r="AB715" s="43"/>
      <c r="AC715" s="43"/>
      <c r="AD715" s="44"/>
      <c r="AE715" s="11">
        <f t="shared" si="195"/>
        <v>0</v>
      </c>
      <c r="AF715" s="41"/>
      <c r="AG715" s="41"/>
      <c r="AH715" s="41"/>
      <c r="AI715" s="41"/>
      <c r="AJ715" s="41"/>
      <c r="AK715" s="41"/>
      <c r="AL715" s="41"/>
      <c r="BA715" s="1">
        <f t="shared" si="196"/>
        <v>0</v>
      </c>
      <c r="BB715" s="1">
        <f t="shared" si="197"/>
        <v>0</v>
      </c>
      <c r="BC715" s="1" t="str">
        <f t="shared" si="198"/>
        <v>No</v>
      </c>
      <c r="BD715" s="1">
        <f t="shared" si="199"/>
        <v>0</v>
      </c>
      <c r="BE715" s="1">
        <f t="shared" si="200"/>
        <v>0</v>
      </c>
      <c r="BF715" s="1">
        <f t="shared" si="201"/>
        <v>0</v>
      </c>
      <c r="BG715" s="1">
        <v>711</v>
      </c>
      <c r="BH715" s="1" t="e">
        <f t="shared" si="202"/>
        <v>#N/A</v>
      </c>
      <c r="BI715" s="1">
        <f t="shared" si="204"/>
        <v>2</v>
      </c>
      <c r="BJ715" s="1" t="e">
        <f t="shared" si="203"/>
        <v>#N/A</v>
      </c>
    </row>
    <row r="716" spans="1:62" x14ac:dyDescent="0.25">
      <c r="A716" s="1">
        <f t="shared" si="190"/>
        <v>1</v>
      </c>
      <c r="B716" s="1">
        <f>IF(YEAR(AD716)=$B$3,YEAR('Apartment Expenses'!AD716)&amp;" - "&amp;'Apartment Expenses'!AC716,0)</f>
        <v>0</v>
      </c>
      <c r="C716" s="1">
        <f t="shared" si="191"/>
        <v>0</v>
      </c>
      <c r="E716" s="1">
        <v>712</v>
      </c>
      <c r="F716" s="1">
        <f t="shared" si="192"/>
        <v>1</v>
      </c>
      <c r="G716" s="1">
        <f t="shared" si="188"/>
        <v>0</v>
      </c>
      <c r="H716" s="1">
        <f t="shared" si="189"/>
        <v>0</v>
      </c>
      <c r="J716" s="1" t="str">
        <f t="shared" si="193"/>
        <v>1900</v>
      </c>
      <c r="M716" s="1">
        <f>HLOOKUP('Expense History'!$AD$3,$P$4:$X$2004,ROW('Apartment Expenses'!L716)-3,0)</f>
        <v>0</v>
      </c>
      <c r="N716" s="1">
        <f>IF('Expense History'!$AD$3=Data!$G$4,'Apartment Expenses'!AE716,HLOOKUP('Expense History'!$AD$3,'Apartment Expenses'!$AE$4:$AL$2004,(ROW('Apartment Expenses'!M716)-3)))</f>
        <v>0</v>
      </c>
      <c r="O716" s="1" t="str">
        <f>IF($O$2="ALL",IF(VLOOKUP(AA716,'Expense History'!$AA$6:$AB$36,2,0)="x","include",0),IF(AND(VLOOKUP(AA716,'Expense History'!$AA$6:$AB$36,2,0)="x",AC716=$O$2),"include",0))</f>
        <v>include</v>
      </c>
      <c r="P716" s="1">
        <f>IF(O716="include",IF(AE716&gt;0,1+MAX(P717:P$2005),0),0)</f>
        <v>0</v>
      </c>
      <c r="Q716" s="1">
        <f>IF(AND(ISBLANK(AA715),AE715=0),0,(IF(MAX(Q717:Q$2005)&gt;0,0,ROW(R716))))</f>
        <v>0</v>
      </c>
      <c r="R716" s="1">
        <f>IF($O716="include",IF(AF716&gt;0,1+MAX(R717:R$2005),0),0)</f>
        <v>0</v>
      </c>
      <c r="S716" s="1">
        <f>IF($O716="include",IF(AG716&gt;0,1+MAX(S717:S$2005),0),0)</f>
        <v>0</v>
      </c>
      <c r="T716" s="1">
        <f>IF($O716="include",IF(AH716&gt;0,1+MAX(T717:T$2005),0),0)</f>
        <v>0</v>
      </c>
      <c r="U716" s="1">
        <f>IF($O716="include",IF(AI716&gt;0,1+MAX(U717:U$2005),0),0)</f>
        <v>0</v>
      </c>
      <c r="V716" s="1">
        <f>IF($O716="include",IF(AJ716&gt;0,1+MAX(V717:V$2005),0),0)</f>
        <v>0</v>
      </c>
      <c r="W716" s="1">
        <f>IF($O716="include",IF(AK716&gt;0,1+MAX(W717:W$2005),0),0)</f>
        <v>0</v>
      </c>
      <c r="X716" s="1">
        <f>IF($O716="include",IF(AL716&gt;0,1+MAX(X717:X$2005),0),0)</f>
        <v>0</v>
      </c>
      <c r="Y716" s="22" t="str">
        <f t="shared" si="194"/>
        <v xml:space="preserve">1 - </v>
      </c>
      <c r="AA716" s="42"/>
      <c r="AB716" s="43"/>
      <c r="AC716" s="43"/>
      <c r="AD716" s="44"/>
      <c r="AE716" s="11">
        <f t="shared" si="195"/>
        <v>0</v>
      </c>
      <c r="AF716" s="41"/>
      <c r="AG716" s="41"/>
      <c r="AH716" s="41"/>
      <c r="AI716" s="41"/>
      <c r="AJ716" s="41"/>
      <c r="AK716" s="41"/>
      <c r="AL716" s="41"/>
      <c r="BA716" s="1">
        <f t="shared" si="196"/>
        <v>0</v>
      </c>
      <c r="BB716" s="1">
        <f t="shared" si="197"/>
        <v>0</v>
      </c>
      <c r="BC716" s="1" t="str">
        <f t="shared" si="198"/>
        <v>No</v>
      </c>
      <c r="BD716" s="1">
        <f t="shared" si="199"/>
        <v>0</v>
      </c>
      <c r="BE716" s="1">
        <f t="shared" si="200"/>
        <v>0</v>
      </c>
      <c r="BF716" s="1">
        <f t="shared" si="201"/>
        <v>0</v>
      </c>
      <c r="BG716" s="1">
        <v>712</v>
      </c>
      <c r="BH716" s="1" t="e">
        <f t="shared" si="202"/>
        <v>#N/A</v>
      </c>
      <c r="BI716" s="1">
        <f t="shared" si="204"/>
        <v>2</v>
      </c>
      <c r="BJ716" s="1" t="e">
        <f t="shared" si="203"/>
        <v>#N/A</v>
      </c>
    </row>
    <row r="717" spans="1:62" x14ac:dyDescent="0.25">
      <c r="A717" s="1">
        <f t="shared" si="190"/>
        <v>1</v>
      </c>
      <c r="B717" s="1">
        <f>IF(YEAR(AD717)=$B$3,YEAR('Apartment Expenses'!AD717)&amp;" - "&amp;'Apartment Expenses'!AC717,0)</f>
        <v>0</v>
      </c>
      <c r="C717" s="1">
        <f t="shared" si="191"/>
        <v>0</v>
      </c>
      <c r="E717" s="1">
        <v>713</v>
      </c>
      <c r="F717" s="1">
        <f t="shared" si="192"/>
        <v>1</v>
      </c>
      <c r="G717" s="1">
        <f t="shared" si="188"/>
        <v>0</v>
      </c>
      <c r="H717" s="1">
        <f t="shared" si="189"/>
        <v>0</v>
      </c>
      <c r="J717" s="1" t="str">
        <f t="shared" si="193"/>
        <v>1900</v>
      </c>
      <c r="M717" s="1">
        <f>HLOOKUP('Expense History'!$AD$3,$P$4:$X$2004,ROW('Apartment Expenses'!L717)-3,0)</f>
        <v>0</v>
      </c>
      <c r="N717" s="1">
        <f>IF('Expense History'!$AD$3=Data!$G$4,'Apartment Expenses'!AE717,HLOOKUP('Expense History'!$AD$3,'Apartment Expenses'!$AE$4:$AL$2004,(ROW('Apartment Expenses'!M717)-3)))</f>
        <v>0</v>
      </c>
      <c r="O717" s="1" t="str">
        <f>IF($O$2="ALL",IF(VLOOKUP(AA717,'Expense History'!$AA$6:$AB$36,2,0)="x","include",0),IF(AND(VLOOKUP(AA717,'Expense History'!$AA$6:$AB$36,2,0)="x",AC717=$O$2),"include",0))</f>
        <v>include</v>
      </c>
      <c r="P717" s="1">
        <f>IF(O717="include",IF(AE717&gt;0,1+MAX(P718:P$2005),0),0)</f>
        <v>0</v>
      </c>
      <c r="Q717" s="1">
        <f>IF(AND(ISBLANK(AA716),AE716=0),0,(IF(MAX(Q718:Q$2005)&gt;0,0,ROW(R717))))</f>
        <v>0</v>
      </c>
      <c r="R717" s="1">
        <f>IF($O717="include",IF(AF717&gt;0,1+MAX(R718:R$2005),0),0)</f>
        <v>0</v>
      </c>
      <c r="S717" s="1">
        <f>IF($O717="include",IF(AG717&gt;0,1+MAX(S718:S$2005),0),0)</f>
        <v>0</v>
      </c>
      <c r="T717" s="1">
        <f>IF($O717="include",IF(AH717&gt;0,1+MAX(T718:T$2005),0),0)</f>
        <v>0</v>
      </c>
      <c r="U717" s="1">
        <f>IF($O717="include",IF(AI717&gt;0,1+MAX(U718:U$2005),0),0)</f>
        <v>0</v>
      </c>
      <c r="V717" s="1">
        <f>IF($O717="include",IF(AJ717&gt;0,1+MAX(V718:V$2005),0),0)</f>
        <v>0</v>
      </c>
      <c r="W717" s="1">
        <f>IF($O717="include",IF(AK717&gt;0,1+MAX(W718:W$2005),0),0)</f>
        <v>0</v>
      </c>
      <c r="X717" s="1">
        <f>IF($O717="include",IF(AL717&gt;0,1+MAX(X718:X$2005),0),0)</f>
        <v>0</v>
      </c>
      <c r="Y717" s="22" t="str">
        <f t="shared" si="194"/>
        <v xml:space="preserve">1 - </v>
      </c>
      <c r="AA717" s="42"/>
      <c r="AB717" s="43"/>
      <c r="AC717" s="43"/>
      <c r="AD717" s="44"/>
      <c r="AE717" s="11">
        <f t="shared" si="195"/>
        <v>0</v>
      </c>
      <c r="AF717" s="41"/>
      <c r="AG717" s="41"/>
      <c r="AH717" s="41"/>
      <c r="AI717" s="41"/>
      <c r="AJ717" s="41"/>
      <c r="AK717" s="41"/>
      <c r="AL717" s="41"/>
      <c r="BA717" s="1">
        <f t="shared" si="196"/>
        <v>0</v>
      </c>
      <c r="BB717" s="1">
        <f t="shared" si="197"/>
        <v>0</v>
      </c>
      <c r="BC717" s="1" t="str">
        <f t="shared" si="198"/>
        <v>No</v>
      </c>
      <c r="BD717" s="1">
        <f t="shared" si="199"/>
        <v>0</v>
      </c>
      <c r="BE717" s="1">
        <f t="shared" si="200"/>
        <v>0</v>
      </c>
      <c r="BF717" s="1">
        <f t="shared" si="201"/>
        <v>0</v>
      </c>
      <c r="BG717" s="1">
        <v>713</v>
      </c>
      <c r="BH717" s="1" t="e">
        <f t="shared" si="202"/>
        <v>#N/A</v>
      </c>
      <c r="BI717" s="1">
        <f t="shared" si="204"/>
        <v>2</v>
      </c>
      <c r="BJ717" s="1" t="e">
        <f t="shared" si="203"/>
        <v>#N/A</v>
      </c>
    </row>
    <row r="718" spans="1:62" x14ac:dyDescent="0.25">
      <c r="A718" s="1">
        <f t="shared" si="190"/>
        <v>1</v>
      </c>
      <c r="B718" s="1">
        <f>IF(YEAR(AD718)=$B$3,YEAR('Apartment Expenses'!AD718)&amp;" - "&amp;'Apartment Expenses'!AC718,0)</f>
        <v>0</v>
      </c>
      <c r="C718" s="1">
        <f t="shared" si="191"/>
        <v>0</v>
      </c>
      <c r="E718" s="1">
        <v>714</v>
      </c>
      <c r="F718" s="1">
        <f t="shared" si="192"/>
        <v>1</v>
      </c>
      <c r="G718" s="1">
        <f t="shared" si="188"/>
        <v>0</v>
      </c>
      <c r="H718" s="1">
        <f t="shared" si="189"/>
        <v>0</v>
      </c>
      <c r="J718" s="1" t="str">
        <f t="shared" si="193"/>
        <v>1900</v>
      </c>
      <c r="M718" s="1">
        <f>HLOOKUP('Expense History'!$AD$3,$P$4:$X$2004,ROW('Apartment Expenses'!L718)-3,0)</f>
        <v>0</v>
      </c>
      <c r="N718" s="1">
        <f>IF('Expense History'!$AD$3=Data!$G$4,'Apartment Expenses'!AE718,HLOOKUP('Expense History'!$AD$3,'Apartment Expenses'!$AE$4:$AL$2004,(ROW('Apartment Expenses'!M718)-3)))</f>
        <v>0</v>
      </c>
      <c r="O718" s="1" t="str">
        <f>IF($O$2="ALL",IF(VLOOKUP(AA718,'Expense History'!$AA$6:$AB$36,2,0)="x","include",0),IF(AND(VLOOKUP(AA718,'Expense History'!$AA$6:$AB$36,2,0)="x",AC718=$O$2),"include",0))</f>
        <v>include</v>
      </c>
      <c r="P718" s="1">
        <f>IF(O718="include",IF(AE718&gt;0,1+MAX(P719:P$2005),0),0)</f>
        <v>0</v>
      </c>
      <c r="Q718" s="1">
        <f>IF(AND(ISBLANK(AA717),AE717=0),0,(IF(MAX(Q719:Q$2005)&gt;0,0,ROW(R718))))</f>
        <v>0</v>
      </c>
      <c r="R718" s="1">
        <f>IF($O718="include",IF(AF718&gt;0,1+MAX(R719:R$2005),0),0)</f>
        <v>0</v>
      </c>
      <c r="S718" s="1">
        <f>IF($O718="include",IF(AG718&gt;0,1+MAX(S719:S$2005),0),0)</f>
        <v>0</v>
      </c>
      <c r="T718" s="1">
        <f>IF($O718="include",IF(AH718&gt;0,1+MAX(T719:T$2005),0),0)</f>
        <v>0</v>
      </c>
      <c r="U718" s="1">
        <f>IF($O718="include",IF(AI718&gt;0,1+MAX(U719:U$2005),0),0)</f>
        <v>0</v>
      </c>
      <c r="V718" s="1">
        <f>IF($O718="include",IF(AJ718&gt;0,1+MAX(V719:V$2005),0),0)</f>
        <v>0</v>
      </c>
      <c r="W718" s="1">
        <f>IF($O718="include",IF(AK718&gt;0,1+MAX(W719:W$2005),0),0)</f>
        <v>0</v>
      </c>
      <c r="X718" s="1">
        <f>IF($O718="include",IF(AL718&gt;0,1+MAX(X719:X$2005),0),0)</f>
        <v>0</v>
      </c>
      <c r="Y718" s="22" t="str">
        <f t="shared" si="194"/>
        <v xml:space="preserve">1 - </v>
      </c>
      <c r="AA718" s="42"/>
      <c r="AB718" s="43"/>
      <c r="AC718" s="43"/>
      <c r="AD718" s="44"/>
      <c r="AE718" s="11">
        <f t="shared" si="195"/>
        <v>0</v>
      </c>
      <c r="AF718" s="41"/>
      <c r="AG718" s="41"/>
      <c r="AH718" s="41"/>
      <c r="AI718" s="41"/>
      <c r="AJ718" s="41"/>
      <c r="AK718" s="41"/>
      <c r="AL718" s="41"/>
      <c r="BA718" s="1">
        <f t="shared" si="196"/>
        <v>0</v>
      </c>
      <c r="BB718" s="1">
        <f t="shared" si="197"/>
        <v>0</v>
      </c>
      <c r="BC718" s="1" t="str">
        <f t="shared" si="198"/>
        <v>No</v>
      </c>
      <c r="BD718" s="1">
        <f t="shared" si="199"/>
        <v>0</v>
      </c>
      <c r="BE718" s="1">
        <f t="shared" si="200"/>
        <v>0</v>
      </c>
      <c r="BF718" s="1">
        <f t="shared" si="201"/>
        <v>0</v>
      </c>
      <c r="BG718" s="1">
        <v>714</v>
      </c>
      <c r="BH718" s="1" t="e">
        <f t="shared" si="202"/>
        <v>#N/A</v>
      </c>
      <c r="BI718" s="1">
        <f t="shared" si="204"/>
        <v>2</v>
      </c>
      <c r="BJ718" s="1" t="e">
        <f t="shared" si="203"/>
        <v>#N/A</v>
      </c>
    </row>
    <row r="719" spans="1:62" x14ac:dyDescent="0.25">
      <c r="A719" s="1">
        <f t="shared" si="190"/>
        <v>1</v>
      </c>
      <c r="B719" s="1">
        <f>IF(YEAR(AD719)=$B$3,YEAR('Apartment Expenses'!AD719)&amp;" - "&amp;'Apartment Expenses'!AC719,0)</f>
        <v>0</v>
      </c>
      <c r="C719" s="1">
        <f t="shared" si="191"/>
        <v>0</v>
      </c>
      <c r="E719" s="1">
        <v>715</v>
      </c>
      <c r="F719" s="1">
        <f t="shared" si="192"/>
        <v>1</v>
      </c>
      <c r="G719" s="1">
        <f t="shared" si="188"/>
        <v>0</v>
      </c>
      <c r="H719" s="1">
        <f t="shared" si="189"/>
        <v>0</v>
      </c>
      <c r="J719" s="1" t="str">
        <f t="shared" si="193"/>
        <v>1900</v>
      </c>
      <c r="M719" s="1">
        <f>HLOOKUP('Expense History'!$AD$3,$P$4:$X$2004,ROW('Apartment Expenses'!L719)-3,0)</f>
        <v>0</v>
      </c>
      <c r="N719" s="1">
        <f>IF('Expense History'!$AD$3=Data!$G$4,'Apartment Expenses'!AE719,HLOOKUP('Expense History'!$AD$3,'Apartment Expenses'!$AE$4:$AL$2004,(ROW('Apartment Expenses'!M719)-3)))</f>
        <v>0</v>
      </c>
      <c r="O719" s="1" t="str">
        <f>IF($O$2="ALL",IF(VLOOKUP(AA719,'Expense History'!$AA$6:$AB$36,2,0)="x","include",0),IF(AND(VLOOKUP(AA719,'Expense History'!$AA$6:$AB$36,2,0)="x",AC719=$O$2),"include",0))</f>
        <v>include</v>
      </c>
      <c r="P719" s="1">
        <f>IF(O719="include",IF(AE719&gt;0,1+MAX(P720:P$2005),0),0)</f>
        <v>0</v>
      </c>
      <c r="Q719" s="1">
        <f>IF(AND(ISBLANK(AA718),AE718=0),0,(IF(MAX(Q720:Q$2005)&gt;0,0,ROW(R719))))</f>
        <v>0</v>
      </c>
      <c r="R719" s="1">
        <f>IF($O719="include",IF(AF719&gt;0,1+MAX(R720:R$2005),0),0)</f>
        <v>0</v>
      </c>
      <c r="S719" s="1">
        <f>IF($O719="include",IF(AG719&gt;0,1+MAX(S720:S$2005),0),0)</f>
        <v>0</v>
      </c>
      <c r="T719" s="1">
        <f>IF($O719="include",IF(AH719&gt;0,1+MAX(T720:T$2005),0),0)</f>
        <v>0</v>
      </c>
      <c r="U719" s="1">
        <f>IF($O719="include",IF(AI719&gt;0,1+MAX(U720:U$2005),0),0)</f>
        <v>0</v>
      </c>
      <c r="V719" s="1">
        <f>IF($O719="include",IF(AJ719&gt;0,1+MAX(V720:V$2005),0),0)</f>
        <v>0</v>
      </c>
      <c r="W719" s="1">
        <f>IF($O719="include",IF(AK719&gt;0,1+MAX(W720:W$2005),0),0)</f>
        <v>0</v>
      </c>
      <c r="X719" s="1">
        <f>IF($O719="include",IF(AL719&gt;0,1+MAX(X720:X$2005),0),0)</f>
        <v>0</v>
      </c>
      <c r="Y719" s="22" t="str">
        <f t="shared" si="194"/>
        <v xml:space="preserve">1 - </v>
      </c>
      <c r="AA719" s="42"/>
      <c r="AB719" s="43"/>
      <c r="AC719" s="43"/>
      <c r="AD719" s="44"/>
      <c r="AE719" s="11">
        <f t="shared" si="195"/>
        <v>0</v>
      </c>
      <c r="AF719" s="41"/>
      <c r="AG719" s="41"/>
      <c r="AH719" s="41"/>
      <c r="AI719" s="41"/>
      <c r="AJ719" s="41"/>
      <c r="AK719" s="41"/>
      <c r="AL719" s="41"/>
      <c r="BA719" s="1">
        <f t="shared" si="196"/>
        <v>0</v>
      </c>
      <c r="BB719" s="1">
        <f t="shared" si="197"/>
        <v>0</v>
      </c>
      <c r="BC719" s="1" t="str">
        <f t="shared" si="198"/>
        <v>No</v>
      </c>
      <c r="BD719" s="1">
        <f t="shared" si="199"/>
        <v>0</v>
      </c>
      <c r="BE719" s="1">
        <f t="shared" si="200"/>
        <v>0</v>
      </c>
      <c r="BF719" s="1">
        <f t="shared" si="201"/>
        <v>0</v>
      </c>
      <c r="BG719" s="1">
        <v>715</v>
      </c>
      <c r="BH719" s="1" t="e">
        <f t="shared" si="202"/>
        <v>#N/A</v>
      </c>
      <c r="BI719" s="1">
        <f t="shared" si="204"/>
        <v>2</v>
      </c>
      <c r="BJ719" s="1" t="e">
        <f t="shared" si="203"/>
        <v>#N/A</v>
      </c>
    </row>
    <row r="720" spans="1:62" x14ac:dyDescent="0.25">
      <c r="A720" s="1">
        <f t="shared" si="190"/>
        <v>1</v>
      </c>
      <c r="B720" s="1">
        <f>IF(YEAR(AD720)=$B$3,YEAR('Apartment Expenses'!AD720)&amp;" - "&amp;'Apartment Expenses'!AC720,0)</f>
        <v>0</v>
      </c>
      <c r="C720" s="1">
        <f t="shared" si="191"/>
        <v>0</v>
      </c>
      <c r="E720" s="1">
        <v>716</v>
      </c>
      <c r="F720" s="1">
        <f t="shared" si="192"/>
        <v>1</v>
      </c>
      <c r="G720" s="1">
        <f t="shared" si="188"/>
        <v>0</v>
      </c>
      <c r="H720" s="1">
        <f t="shared" si="189"/>
        <v>0</v>
      </c>
      <c r="J720" s="1" t="str">
        <f t="shared" si="193"/>
        <v>1900</v>
      </c>
      <c r="M720" s="1">
        <f>HLOOKUP('Expense History'!$AD$3,$P$4:$X$2004,ROW('Apartment Expenses'!L720)-3,0)</f>
        <v>0</v>
      </c>
      <c r="N720" s="1">
        <f>IF('Expense History'!$AD$3=Data!$G$4,'Apartment Expenses'!AE720,HLOOKUP('Expense History'!$AD$3,'Apartment Expenses'!$AE$4:$AL$2004,(ROW('Apartment Expenses'!M720)-3)))</f>
        <v>0</v>
      </c>
      <c r="O720" s="1" t="str">
        <f>IF($O$2="ALL",IF(VLOOKUP(AA720,'Expense History'!$AA$6:$AB$36,2,0)="x","include",0),IF(AND(VLOOKUP(AA720,'Expense History'!$AA$6:$AB$36,2,0)="x",AC720=$O$2),"include",0))</f>
        <v>include</v>
      </c>
      <c r="P720" s="1">
        <f>IF(O720="include",IF(AE720&gt;0,1+MAX(P721:P$2005),0),0)</f>
        <v>0</v>
      </c>
      <c r="Q720" s="1">
        <f>IF(AND(ISBLANK(AA719),AE719=0),0,(IF(MAX(Q721:Q$2005)&gt;0,0,ROW(R720))))</f>
        <v>0</v>
      </c>
      <c r="R720" s="1">
        <f>IF($O720="include",IF(AF720&gt;0,1+MAX(R721:R$2005),0),0)</f>
        <v>0</v>
      </c>
      <c r="S720" s="1">
        <f>IF($O720="include",IF(AG720&gt;0,1+MAX(S721:S$2005),0),0)</f>
        <v>0</v>
      </c>
      <c r="T720" s="1">
        <f>IF($O720="include",IF(AH720&gt;0,1+MAX(T721:T$2005),0),0)</f>
        <v>0</v>
      </c>
      <c r="U720" s="1">
        <f>IF($O720="include",IF(AI720&gt;0,1+MAX(U721:U$2005),0),0)</f>
        <v>0</v>
      </c>
      <c r="V720" s="1">
        <f>IF($O720="include",IF(AJ720&gt;0,1+MAX(V721:V$2005),0),0)</f>
        <v>0</v>
      </c>
      <c r="W720" s="1">
        <f>IF($O720="include",IF(AK720&gt;0,1+MAX(W721:W$2005),0),0)</f>
        <v>0</v>
      </c>
      <c r="X720" s="1">
        <f>IF($O720="include",IF(AL720&gt;0,1+MAX(X721:X$2005),0),0)</f>
        <v>0</v>
      </c>
      <c r="Y720" s="22" t="str">
        <f t="shared" si="194"/>
        <v xml:space="preserve">1 - </v>
      </c>
      <c r="AA720" s="42"/>
      <c r="AB720" s="43"/>
      <c r="AC720" s="43"/>
      <c r="AD720" s="44"/>
      <c r="AE720" s="11">
        <f t="shared" si="195"/>
        <v>0</v>
      </c>
      <c r="AF720" s="41"/>
      <c r="AG720" s="41"/>
      <c r="AH720" s="41"/>
      <c r="AI720" s="41"/>
      <c r="AJ720" s="41"/>
      <c r="AK720" s="41"/>
      <c r="AL720" s="41"/>
      <c r="BA720" s="1">
        <f t="shared" si="196"/>
        <v>0</v>
      </c>
      <c r="BB720" s="1">
        <f t="shared" si="197"/>
        <v>0</v>
      </c>
      <c r="BC720" s="1" t="str">
        <f t="shared" si="198"/>
        <v>No</v>
      </c>
      <c r="BD720" s="1">
        <f t="shared" si="199"/>
        <v>0</v>
      </c>
      <c r="BE720" s="1">
        <f t="shared" si="200"/>
        <v>0</v>
      </c>
      <c r="BF720" s="1">
        <f t="shared" si="201"/>
        <v>0</v>
      </c>
      <c r="BG720" s="1">
        <v>716</v>
      </c>
      <c r="BH720" s="1" t="e">
        <f t="shared" si="202"/>
        <v>#N/A</v>
      </c>
      <c r="BI720" s="1">
        <f t="shared" si="204"/>
        <v>2</v>
      </c>
      <c r="BJ720" s="1" t="e">
        <f t="shared" si="203"/>
        <v>#N/A</v>
      </c>
    </row>
    <row r="721" spans="1:62" x14ac:dyDescent="0.25">
      <c r="A721" s="1">
        <f t="shared" si="190"/>
        <v>1</v>
      </c>
      <c r="B721" s="1">
        <f>IF(YEAR(AD721)=$B$3,YEAR('Apartment Expenses'!AD721)&amp;" - "&amp;'Apartment Expenses'!AC721,0)</f>
        <v>0</v>
      </c>
      <c r="C721" s="1">
        <f t="shared" si="191"/>
        <v>0</v>
      </c>
      <c r="E721" s="1">
        <v>717</v>
      </c>
      <c r="F721" s="1">
        <f t="shared" si="192"/>
        <v>1</v>
      </c>
      <c r="G721" s="1">
        <f t="shared" si="188"/>
        <v>0</v>
      </c>
      <c r="H721" s="1">
        <f t="shared" si="189"/>
        <v>0</v>
      </c>
      <c r="J721" s="1" t="str">
        <f t="shared" si="193"/>
        <v>1900</v>
      </c>
      <c r="M721" s="1">
        <f>HLOOKUP('Expense History'!$AD$3,$P$4:$X$2004,ROW('Apartment Expenses'!L721)-3,0)</f>
        <v>0</v>
      </c>
      <c r="N721" s="1">
        <f>IF('Expense History'!$AD$3=Data!$G$4,'Apartment Expenses'!AE721,HLOOKUP('Expense History'!$AD$3,'Apartment Expenses'!$AE$4:$AL$2004,(ROW('Apartment Expenses'!M721)-3)))</f>
        <v>0</v>
      </c>
      <c r="O721" s="1" t="str">
        <f>IF($O$2="ALL",IF(VLOOKUP(AA721,'Expense History'!$AA$6:$AB$36,2,0)="x","include",0),IF(AND(VLOOKUP(AA721,'Expense History'!$AA$6:$AB$36,2,0)="x",AC721=$O$2),"include",0))</f>
        <v>include</v>
      </c>
      <c r="P721" s="1">
        <f>IF(O721="include",IF(AE721&gt;0,1+MAX(P722:P$2005),0),0)</f>
        <v>0</v>
      </c>
      <c r="Q721" s="1">
        <f>IF(AND(ISBLANK(AA720),AE720=0),0,(IF(MAX(Q722:Q$2005)&gt;0,0,ROW(R721))))</f>
        <v>0</v>
      </c>
      <c r="R721" s="1">
        <f>IF($O721="include",IF(AF721&gt;0,1+MAX(R722:R$2005),0),0)</f>
        <v>0</v>
      </c>
      <c r="S721" s="1">
        <f>IF($O721="include",IF(AG721&gt;0,1+MAX(S722:S$2005),0),0)</f>
        <v>0</v>
      </c>
      <c r="T721" s="1">
        <f>IF($O721="include",IF(AH721&gt;0,1+MAX(T722:T$2005),0),0)</f>
        <v>0</v>
      </c>
      <c r="U721" s="1">
        <f>IF($O721="include",IF(AI721&gt;0,1+MAX(U722:U$2005),0),0)</f>
        <v>0</v>
      </c>
      <c r="V721" s="1">
        <f>IF($O721="include",IF(AJ721&gt;0,1+MAX(V722:V$2005),0),0)</f>
        <v>0</v>
      </c>
      <c r="W721" s="1">
        <f>IF($O721="include",IF(AK721&gt;0,1+MAX(W722:W$2005),0),0)</f>
        <v>0</v>
      </c>
      <c r="X721" s="1">
        <f>IF($O721="include",IF(AL721&gt;0,1+MAX(X722:X$2005),0),0)</f>
        <v>0</v>
      </c>
      <c r="Y721" s="22" t="str">
        <f t="shared" si="194"/>
        <v xml:space="preserve">1 - </v>
      </c>
      <c r="AA721" s="42"/>
      <c r="AB721" s="43"/>
      <c r="AC721" s="43"/>
      <c r="AD721" s="44"/>
      <c r="AE721" s="11">
        <f t="shared" si="195"/>
        <v>0</v>
      </c>
      <c r="AF721" s="41"/>
      <c r="AG721" s="41"/>
      <c r="AH721" s="41"/>
      <c r="AI721" s="41"/>
      <c r="AJ721" s="41"/>
      <c r="AK721" s="41"/>
      <c r="AL721" s="41"/>
      <c r="BA721" s="1">
        <f t="shared" si="196"/>
        <v>0</v>
      </c>
      <c r="BB721" s="1">
        <f t="shared" si="197"/>
        <v>0</v>
      </c>
      <c r="BC721" s="1" t="str">
        <f t="shared" si="198"/>
        <v>No</v>
      </c>
      <c r="BD721" s="1">
        <f t="shared" si="199"/>
        <v>0</v>
      </c>
      <c r="BE721" s="1">
        <f t="shared" si="200"/>
        <v>0</v>
      </c>
      <c r="BF721" s="1">
        <f t="shared" si="201"/>
        <v>0</v>
      </c>
      <c r="BG721" s="1">
        <v>717</v>
      </c>
      <c r="BH721" s="1" t="e">
        <f t="shared" si="202"/>
        <v>#N/A</v>
      </c>
      <c r="BI721" s="1">
        <f t="shared" si="204"/>
        <v>2</v>
      </c>
      <c r="BJ721" s="1" t="e">
        <f t="shared" si="203"/>
        <v>#N/A</v>
      </c>
    </row>
    <row r="722" spans="1:62" x14ac:dyDescent="0.25">
      <c r="A722" s="1">
        <f t="shared" si="190"/>
        <v>1</v>
      </c>
      <c r="B722" s="1">
        <f>IF(YEAR(AD722)=$B$3,YEAR('Apartment Expenses'!AD722)&amp;" - "&amp;'Apartment Expenses'!AC722,0)</f>
        <v>0</v>
      </c>
      <c r="C722" s="1">
        <f t="shared" si="191"/>
        <v>0</v>
      </c>
      <c r="E722" s="1">
        <v>718</v>
      </c>
      <c r="F722" s="1">
        <f t="shared" si="192"/>
        <v>1</v>
      </c>
      <c r="G722" s="1">
        <f t="shared" si="188"/>
        <v>0</v>
      </c>
      <c r="H722" s="1">
        <f t="shared" si="189"/>
        <v>0</v>
      </c>
      <c r="J722" s="1" t="str">
        <f t="shared" si="193"/>
        <v>1900</v>
      </c>
      <c r="M722" s="1">
        <f>HLOOKUP('Expense History'!$AD$3,$P$4:$X$2004,ROW('Apartment Expenses'!L722)-3,0)</f>
        <v>0</v>
      </c>
      <c r="N722" s="1">
        <f>IF('Expense History'!$AD$3=Data!$G$4,'Apartment Expenses'!AE722,HLOOKUP('Expense History'!$AD$3,'Apartment Expenses'!$AE$4:$AL$2004,(ROW('Apartment Expenses'!M722)-3)))</f>
        <v>0</v>
      </c>
      <c r="O722" s="1" t="str">
        <f>IF($O$2="ALL",IF(VLOOKUP(AA722,'Expense History'!$AA$6:$AB$36,2,0)="x","include",0),IF(AND(VLOOKUP(AA722,'Expense History'!$AA$6:$AB$36,2,0)="x",AC722=$O$2),"include",0))</f>
        <v>include</v>
      </c>
      <c r="P722" s="1">
        <f>IF(O722="include",IF(AE722&gt;0,1+MAX(P723:P$2005),0),0)</f>
        <v>0</v>
      </c>
      <c r="Q722" s="1">
        <f>IF(AND(ISBLANK(AA721),AE721=0),0,(IF(MAX(Q723:Q$2005)&gt;0,0,ROW(R722))))</f>
        <v>0</v>
      </c>
      <c r="R722" s="1">
        <f>IF($O722="include",IF(AF722&gt;0,1+MAX(R723:R$2005),0),0)</f>
        <v>0</v>
      </c>
      <c r="S722" s="1">
        <f>IF($O722="include",IF(AG722&gt;0,1+MAX(S723:S$2005),0),0)</f>
        <v>0</v>
      </c>
      <c r="T722" s="1">
        <f>IF($O722="include",IF(AH722&gt;0,1+MAX(T723:T$2005),0),0)</f>
        <v>0</v>
      </c>
      <c r="U722" s="1">
        <f>IF($O722="include",IF(AI722&gt;0,1+MAX(U723:U$2005),0),0)</f>
        <v>0</v>
      </c>
      <c r="V722" s="1">
        <f>IF($O722="include",IF(AJ722&gt;0,1+MAX(V723:V$2005),0),0)</f>
        <v>0</v>
      </c>
      <c r="W722" s="1">
        <f>IF($O722="include",IF(AK722&gt;0,1+MAX(W723:W$2005),0),0)</f>
        <v>0</v>
      </c>
      <c r="X722" s="1">
        <f>IF($O722="include",IF(AL722&gt;0,1+MAX(X723:X$2005),0),0)</f>
        <v>0</v>
      </c>
      <c r="Y722" s="22" t="str">
        <f t="shared" si="194"/>
        <v xml:space="preserve">1 - </v>
      </c>
      <c r="AA722" s="42"/>
      <c r="AB722" s="43"/>
      <c r="AC722" s="43"/>
      <c r="AD722" s="44"/>
      <c r="AE722" s="11">
        <f t="shared" si="195"/>
        <v>0</v>
      </c>
      <c r="AF722" s="41"/>
      <c r="AG722" s="41"/>
      <c r="AH722" s="41"/>
      <c r="AI722" s="41"/>
      <c r="AJ722" s="41"/>
      <c r="AK722" s="41"/>
      <c r="AL722" s="41"/>
      <c r="BA722" s="1">
        <f t="shared" si="196"/>
        <v>0</v>
      </c>
      <c r="BB722" s="1">
        <f t="shared" si="197"/>
        <v>0</v>
      </c>
      <c r="BC722" s="1" t="str">
        <f t="shared" si="198"/>
        <v>No</v>
      </c>
      <c r="BD722" s="1">
        <f t="shared" si="199"/>
        <v>0</v>
      </c>
      <c r="BE722" s="1">
        <f t="shared" si="200"/>
        <v>0</v>
      </c>
      <c r="BF722" s="1">
        <f t="shared" si="201"/>
        <v>0</v>
      </c>
      <c r="BG722" s="1">
        <v>718</v>
      </c>
      <c r="BH722" s="1" t="e">
        <f t="shared" si="202"/>
        <v>#N/A</v>
      </c>
      <c r="BI722" s="1">
        <f t="shared" si="204"/>
        <v>2</v>
      </c>
      <c r="BJ722" s="1" t="e">
        <f t="shared" si="203"/>
        <v>#N/A</v>
      </c>
    </row>
    <row r="723" spans="1:62" x14ac:dyDescent="0.25">
      <c r="A723" s="1">
        <f t="shared" si="190"/>
        <v>1</v>
      </c>
      <c r="B723" s="1">
        <f>IF(YEAR(AD723)=$B$3,YEAR('Apartment Expenses'!AD723)&amp;" - "&amp;'Apartment Expenses'!AC723,0)</f>
        <v>0</v>
      </c>
      <c r="C723" s="1">
        <f t="shared" si="191"/>
        <v>0</v>
      </c>
      <c r="E723" s="1">
        <v>719</v>
      </c>
      <c r="F723" s="1">
        <f t="shared" si="192"/>
        <v>1</v>
      </c>
      <c r="G723" s="1">
        <f t="shared" si="188"/>
        <v>0</v>
      </c>
      <c r="H723" s="1">
        <f t="shared" si="189"/>
        <v>0</v>
      </c>
      <c r="J723" s="1" t="str">
        <f t="shared" si="193"/>
        <v>1900</v>
      </c>
      <c r="M723" s="1">
        <f>HLOOKUP('Expense History'!$AD$3,$P$4:$X$2004,ROW('Apartment Expenses'!L723)-3,0)</f>
        <v>0</v>
      </c>
      <c r="N723" s="1">
        <f>IF('Expense History'!$AD$3=Data!$G$4,'Apartment Expenses'!AE723,HLOOKUP('Expense History'!$AD$3,'Apartment Expenses'!$AE$4:$AL$2004,(ROW('Apartment Expenses'!M723)-3)))</f>
        <v>0</v>
      </c>
      <c r="O723" s="1" t="str">
        <f>IF($O$2="ALL",IF(VLOOKUP(AA723,'Expense History'!$AA$6:$AB$36,2,0)="x","include",0),IF(AND(VLOOKUP(AA723,'Expense History'!$AA$6:$AB$36,2,0)="x",AC723=$O$2),"include",0))</f>
        <v>include</v>
      </c>
      <c r="P723" s="1">
        <f>IF(O723="include",IF(AE723&gt;0,1+MAX(P724:P$2005),0),0)</f>
        <v>0</v>
      </c>
      <c r="Q723" s="1">
        <f>IF(AND(ISBLANK(AA722),AE722=0),0,(IF(MAX(Q724:Q$2005)&gt;0,0,ROW(R723))))</f>
        <v>0</v>
      </c>
      <c r="R723" s="1">
        <f>IF($O723="include",IF(AF723&gt;0,1+MAX(R724:R$2005),0),0)</f>
        <v>0</v>
      </c>
      <c r="S723" s="1">
        <f>IF($O723="include",IF(AG723&gt;0,1+MAX(S724:S$2005),0),0)</f>
        <v>0</v>
      </c>
      <c r="T723" s="1">
        <f>IF($O723="include",IF(AH723&gt;0,1+MAX(T724:T$2005),0),0)</f>
        <v>0</v>
      </c>
      <c r="U723" s="1">
        <f>IF($O723="include",IF(AI723&gt;0,1+MAX(U724:U$2005),0),0)</f>
        <v>0</v>
      </c>
      <c r="V723" s="1">
        <f>IF($O723="include",IF(AJ723&gt;0,1+MAX(V724:V$2005),0),0)</f>
        <v>0</v>
      </c>
      <c r="W723" s="1">
        <f>IF($O723="include",IF(AK723&gt;0,1+MAX(W724:W$2005),0),0)</f>
        <v>0</v>
      </c>
      <c r="X723" s="1">
        <f>IF($O723="include",IF(AL723&gt;0,1+MAX(X724:X$2005),0),0)</f>
        <v>0</v>
      </c>
      <c r="Y723" s="22" t="str">
        <f t="shared" si="194"/>
        <v xml:space="preserve">1 - </v>
      </c>
      <c r="AA723" s="42"/>
      <c r="AB723" s="43"/>
      <c r="AC723" s="43"/>
      <c r="AD723" s="44"/>
      <c r="AE723" s="11">
        <f t="shared" si="195"/>
        <v>0</v>
      </c>
      <c r="AF723" s="41"/>
      <c r="AG723" s="41"/>
      <c r="AH723" s="41"/>
      <c r="AI723" s="41"/>
      <c r="AJ723" s="41"/>
      <c r="AK723" s="41"/>
      <c r="AL723" s="41"/>
      <c r="BA723" s="1">
        <f t="shared" si="196"/>
        <v>0</v>
      </c>
      <c r="BB723" s="1">
        <f t="shared" si="197"/>
        <v>0</v>
      </c>
      <c r="BC723" s="1" t="str">
        <f t="shared" si="198"/>
        <v>No</v>
      </c>
      <c r="BD723" s="1">
        <f t="shared" si="199"/>
        <v>0</v>
      </c>
      <c r="BE723" s="1">
        <f t="shared" si="200"/>
        <v>0</v>
      </c>
      <c r="BF723" s="1">
        <f t="shared" si="201"/>
        <v>0</v>
      </c>
      <c r="BG723" s="1">
        <v>719</v>
      </c>
      <c r="BH723" s="1" t="e">
        <f t="shared" si="202"/>
        <v>#N/A</v>
      </c>
      <c r="BI723" s="1">
        <f t="shared" si="204"/>
        <v>2</v>
      </c>
      <c r="BJ723" s="1" t="e">
        <f t="shared" si="203"/>
        <v>#N/A</v>
      </c>
    </row>
    <row r="724" spans="1:62" x14ac:dyDescent="0.25">
      <c r="A724" s="1">
        <f t="shared" si="190"/>
        <v>1</v>
      </c>
      <c r="B724" s="1">
        <f>IF(YEAR(AD724)=$B$3,YEAR('Apartment Expenses'!AD724)&amp;" - "&amp;'Apartment Expenses'!AC724,0)</f>
        <v>0</v>
      </c>
      <c r="C724" s="1">
        <f t="shared" si="191"/>
        <v>0</v>
      </c>
      <c r="E724" s="1">
        <v>720</v>
      </c>
      <c r="F724" s="1">
        <f t="shared" si="192"/>
        <v>1</v>
      </c>
      <c r="G724" s="1">
        <f t="shared" si="188"/>
        <v>0</v>
      </c>
      <c r="H724" s="1">
        <f t="shared" si="189"/>
        <v>0</v>
      </c>
      <c r="J724" s="1" t="str">
        <f t="shared" si="193"/>
        <v>1900</v>
      </c>
      <c r="M724" s="1">
        <f>HLOOKUP('Expense History'!$AD$3,$P$4:$X$2004,ROW('Apartment Expenses'!L724)-3,0)</f>
        <v>0</v>
      </c>
      <c r="N724" s="1">
        <f>IF('Expense History'!$AD$3=Data!$G$4,'Apartment Expenses'!AE724,HLOOKUP('Expense History'!$AD$3,'Apartment Expenses'!$AE$4:$AL$2004,(ROW('Apartment Expenses'!M724)-3)))</f>
        <v>0</v>
      </c>
      <c r="O724" s="1" t="str">
        <f>IF($O$2="ALL",IF(VLOOKUP(AA724,'Expense History'!$AA$6:$AB$36,2,0)="x","include",0),IF(AND(VLOOKUP(AA724,'Expense History'!$AA$6:$AB$36,2,0)="x",AC724=$O$2),"include",0))</f>
        <v>include</v>
      </c>
      <c r="P724" s="1">
        <f>IF(O724="include",IF(AE724&gt;0,1+MAX(P725:P$2005),0),0)</f>
        <v>0</v>
      </c>
      <c r="Q724" s="1">
        <f>IF(AND(ISBLANK(AA723),AE723=0),0,(IF(MAX(Q725:Q$2005)&gt;0,0,ROW(R724))))</f>
        <v>0</v>
      </c>
      <c r="R724" s="1">
        <f>IF($O724="include",IF(AF724&gt;0,1+MAX(R725:R$2005),0),0)</f>
        <v>0</v>
      </c>
      <c r="S724" s="1">
        <f>IF($O724="include",IF(AG724&gt;0,1+MAX(S725:S$2005),0),0)</f>
        <v>0</v>
      </c>
      <c r="T724" s="1">
        <f>IF($O724="include",IF(AH724&gt;0,1+MAX(T725:T$2005),0),0)</f>
        <v>0</v>
      </c>
      <c r="U724" s="1">
        <f>IF($O724="include",IF(AI724&gt;0,1+MAX(U725:U$2005),0),0)</f>
        <v>0</v>
      </c>
      <c r="V724" s="1">
        <f>IF($O724="include",IF(AJ724&gt;0,1+MAX(V725:V$2005),0),0)</f>
        <v>0</v>
      </c>
      <c r="W724" s="1">
        <f>IF($O724="include",IF(AK724&gt;0,1+MAX(W725:W$2005),0),0)</f>
        <v>0</v>
      </c>
      <c r="X724" s="1">
        <f>IF($O724="include",IF(AL724&gt;0,1+MAX(X725:X$2005),0),0)</f>
        <v>0</v>
      </c>
      <c r="Y724" s="22" t="str">
        <f t="shared" si="194"/>
        <v xml:space="preserve">1 - </v>
      </c>
      <c r="AA724" s="42"/>
      <c r="AB724" s="43"/>
      <c r="AC724" s="43"/>
      <c r="AD724" s="44"/>
      <c r="AE724" s="11">
        <f t="shared" si="195"/>
        <v>0</v>
      </c>
      <c r="AF724" s="41"/>
      <c r="AG724" s="41"/>
      <c r="AH724" s="41"/>
      <c r="AI724" s="41"/>
      <c r="AJ724" s="41"/>
      <c r="AK724" s="41"/>
      <c r="AL724" s="41"/>
      <c r="BA724" s="1">
        <f t="shared" si="196"/>
        <v>0</v>
      </c>
      <c r="BB724" s="1">
        <f t="shared" si="197"/>
        <v>0</v>
      </c>
      <c r="BC724" s="1" t="str">
        <f t="shared" si="198"/>
        <v>No</v>
      </c>
      <c r="BD724" s="1">
        <f t="shared" si="199"/>
        <v>0</v>
      </c>
      <c r="BE724" s="1">
        <f t="shared" si="200"/>
        <v>0</v>
      </c>
      <c r="BF724" s="1">
        <f t="shared" si="201"/>
        <v>0</v>
      </c>
      <c r="BG724" s="1">
        <v>720</v>
      </c>
      <c r="BH724" s="1" t="e">
        <f t="shared" si="202"/>
        <v>#N/A</v>
      </c>
      <c r="BI724" s="1">
        <f t="shared" si="204"/>
        <v>2</v>
      </c>
      <c r="BJ724" s="1" t="e">
        <f t="shared" si="203"/>
        <v>#N/A</v>
      </c>
    </row>
    <row r="725" spans="1:62" x14ac:dyDescent="0.25">
      <c r="A725" s="1">
        <f t="shared" si="190"/>
        <v>1</v>
      </c>
      <c r="B725" s="1">
        <f>IF(YEAR(AD725)=$B$3,YEAR('Apartment Expenses'!AD725)&amp;" - "&amp;'Apartment Expenses'!AC725,0)</f>
        <v>0</v>
      </c>
      <c r="C725" s="1">
        <f t="shared" si="191"/>
        <v>0</v>
      </c>
      <c r="E725" s="1">
        <v>721</v>
      </c>
      <c r="F725" s="1">
        <f t="shared" si="192"/>
        <v>1</v>
      </c>
      <c r="G725" s="1">
        <f t="shared" si="188"/>
        <v>0</v>
      </c>
      <c r="H725" s="1">
        <f t="shared" si="189"/>
        <v>0</v>
      </c>
      <c r="J725" s="1" t="str">
        <f t="shared" si="193"/>
        <v>1900</v>
      </c>
      <c r="M725" s="1">
        <f>HLOOKUP('Expense History'!$AD$3,$P$4:$X$2004,ROW('Apartment Expenses'!L725)-3,0)</f>
        <v>0</v>
      </c>
      <c r="N725" s="1">
        <f>IF('Expense History'!$AD$3=Data!$G$4,'Apartment Expenses'!AE725,HLOOKUP('Expense History'!$AD$3,'Apartment Expenses'!$AE$4:$AL$2004,(ROW('Apartment Expenses'!M725)-3)))</f>
        <v>0</v>
      </c>
      <c r="O725" s="1" t="str">
        <f>IF($O$2="ALL",IF(VLOOKUP(AA725,'Expense History'!$AA$6:$AB$36,2,0)="x","include",0),IF(AND(VLOOKUP(AA725,'Expense History'!$AA$6:$AB$36,2,0)="x",AC725=$O$2),"include",0))</f>
        <v>include</v>
      </c>
      <c r="P725" s="1">
        <f>IF(O725="include",IF(AE725&gt;0,1+MAX(P726:P$2005),0),0)</f>
        <v>0</v>
      </c>
      <c r="Q725" s="1">
        <f>IF(AND(ISBLANK(AA724),AE724=0),0,(IF(MAX(Q726:Q$2005)&gt;0,0,ROW(R725))))</f>
        <v>0</v>
      </c>
      <c r="R725" s="1">
        <f>IF($O725="include",IF(AF725&gt;0,1+MAX(R726:R$2005),0),0)</f>
        <v>0</v>
      </c>
      <c r="S725" s="1">
        <f>IF($O725="include",IF(AG725&gt;0,1+MAX(S726:S$2005),0),0)</f>
        <v>0</v>
      </c>
      <c r="T725" s="1">
        <f>IF($O725="include",IF(AH725&gt;0,1+MAX(T726:T$2005),0),0)</f>
        <v>0</v>
      </c>
      <c r="U725" s="1">
        <f>IF($O725="include",IF(AI725&gt;0,1+MAX(U726:U$2005),0),0)</f>
        <v>0</v>
      </c>
      <c r="V725" s="1">
        <f>IF($O725="include",IF(AJ725&gt;0,1+MAX(V726:V$2005),0),0)</f>
        <v>0</v>
      </c>
      <c r="W725" s="1">
        <f>IF($O725="include",IF(AK725&gt;0,1+MAX(W726:W$2005),0),0)</f>
        <v>0</v>
      </c>
      <c r="X725" s="1">
        <f>IF($O725="include",IF(AL725&gt;0,1+MAX(X726:X$2005),0),0)</f>
        <v>0</v>
      </c>
      <c r="Y725" s="22" t="str">
        <f t="shared" si="194"/>
        <v xml:space="preserve">1 - </v>
      </c>
      <c r="AA725" s="42"/>
      <c r="AB725" s="43"/>
      <c r="AC725" s="43"/>
      <c r="AD725" s="44"/>
      <c r="AE725" s="11">
        <f t="shared" si="195"/>
        <v>0</v>
      </c>
      <c r="AF725" s="41"/>
      <c r="AG725" s="41"/>
      <c r="AH725" s="41"/>
      <c r="AI725" s="41"/>
      <c r="AJ725" s="41"/>
      <c r="AK725" s="41"/>
      <c r="AL725" s="41"/>
      <c r="BA725" s="1">
        <f t="shared" si="196"/>
        <v>0</v>
      </c>
      <c r="BB725" s="1">
        <f t="shared" si="197"/>
        <v>0</v>
      </c>
      <c r="BC725" s="1" t="str">
        <f t="shared" si="198"/>
        <v>No</v>
      </c>
      <c r="BD725" s="1">
        <f t="shared" si="199"/>
        <v>0</v>
      </c>
      <c r="BE725" s="1">
        <f t="shared" si="200"/>
        <v>0</v>
      </c>
      <c r="BF725" s="1">
        <f t="shared" si="201"/>
        <v>0</v>
      </c>
      <c r="BG725" s="1">
        <v>721</v>
      </c>
      <c r="BH725" s="1" t="e">
        <f t="shared" si="202"/>
        <v>#N/A</v>
      </c>
      <c r="BI725" s="1">
        <f t="shared" si="204"/>
        <v>2</v>
      </c>
      <c r="BJ725" s="1" t="e">
        <f t="shared" si="203"/>
        <v>#N/A</v>
      </c>
    </row>
    <row r="726" spans="1:62" x14ac:dyDescent="0.25">
      <c r="A726" s="1">
        <f t="shared" si="190"/>
        <v>1</v>
      </c>
      <c r="B726" s="1">
        <f>IF(YEAR(AD726)=$B$3,YEAR('Apartment Expenses'!AD726)&amp;" - "&amp;'Apartment Expenses'!AC726,0)</f>
        <v>0</v>
      </c>
      <c r="C726" s="1">
        <f t="shared" si="191"/>
        <v>0</v>
      </c>
      <c r="E726" s="1">
        <v>722</v>
      </c>
      <c r="F726" s="1">
        <f t="shared" si="192"/>
        <v>1</v>
      </c>
      <c r="G726" s="1">
        <f t="shared" si="188"/>
        <v>0</v>
      </c>
      <c r="H726" s="1">
        <f t="shared" si="189"/>
        <v>0</v>
      </c>
      <c r="J726" s="1" t="str">
        <f t="shared" si="193"/>
        <v>1900</v>
      </c>
      <c r="M726" s="1">
        <f>HLOOKUP('Expense History'!$AD$3,$P$4:$X$2004,ROW('Apartment Expenses'!L726)-3,0)</f>
        <v>0</v>
      </c>
      <c r="N726" s="1">
        <f>IF('Expense History'!$AD$3=Data!$G$4,'Apartment Expenses'!AE726,HLOOKUP('Expense History'!$AD$3,'Apartment Expenses'!$AE$4:$AL$2004,(ROW('Apartment Expenses'!M726)-3)))</f>
        <v>0</v>
      </c>
      <c r="O726" s="1" t="str">
        <f>IF($O$2="ALL",IF(VLOOKUP(AA726,'Expense History'!$AA$6:$AB$36,2,0)="x","include",0),IF(AND(VLOOKUP(AA726,'Expense History'!$AA$6:$AB$36,2,0)="x",AC726=$O$2),"include",0))</f>
        <v>include</v>
      </c>
      <c r="P726" s="1">
        <f>IF(O726="include",IF(AE726&gt;0,1+MAX(P727:P$2005),0),0)</f>
        <v>0</v>
      </c>
      <c r="Q726" s="1">
        <f>IF(AND(ISBLANK(AA725),AE725=0),0,(IF(MAX(Q727:Q$2005)&gt;0,0,ROW(R726))))</f>
        <v>0</v>
      </c>
      <c r="R726" s="1">
        <f>IF($O726="include",IF(AF726&gt;0,1+MAX(R727:R$2005),0),0)</f>
        <v>0</v>
      </c>
      <c r="S726" s="1">
        <f>IF($O726="include",IF(AG726&gt;0,1+MAX(S727:S$2005),0),0)</f>
        <v>0</v>
      </c>
      <c r="T726" s="1">
        <f>IF($O726="include",IF(AH726&gt;0,1+MAX(T727:T$2005),0),0)</f>
        <v>0</v>
      </c>
      <c r="U726" s="1">
        <f>IF($O726="include",IF(AI726&gt;0,1+MAX(U727:U$2005),0),0)</f>
        <v>0</v>
      </c>
      <c r="V726" s="1">
        <f>IF($O726="include",IF(AJ726&gt;0,1+MAX(V727:V$2005),0),0)</f>
        <v>0</v>
      </c>
      <c r="W726" s="1">
        <f>IF($O726="include",IF(AK726&gt;0,1+MAX(W727:W$2005),0),0)</f>
        <v>0</v>
      </c>
      <c r="X726" s="1">
        <f>IF($O726="include",IF(AL726&gt;0,1+MAX(X727:X$2005),0),0)</f>
        <v>0</v>
      </c>
      <c r="Y726" s="22" t="str">
        <f t="shared" si="194"/>
        <v xml:space="preserve">1 - </v>
      </c>
      <c r="AA726" s="42"/>
      <c r="AB726" s="43"/>
      <c r="AC726" s="43"/>
      <c r="AD726" s="44"/>
      <c r="AE726" s="11">
        <f t="shared" si="195"/>
        <v>0</v>
      </c>
      <c r="AF726" s="41"/>
      <c r="AG726" s="41"/>
      <c r="AH726" s="41"/>
      <c r="AI726" s="41"/>
      <c r="AJ726" s="41"/>
      <c r="AK726" s="41"/>
      <c r="AL726" s="41"/>
      <c r="BA726" s="1">
        <f t="shared" si="196"/>
        <v>0</v>
      </c>
      <c r="BB726" s="1">
        <f t="shared" si="197"/>
        <v>0</v>
      </c>
      <c r="BC726" s="1" t="str">
        <f t="shared" si="198"/>
        <v>No</v>
      </c>
      <c r="BD726" s="1">
        <f t="shared" si="199"/>
        <v>0</v>
      </c>
      <c r="BE726" s="1">
        <f t="shared" si="200"/>
        <v>0</v>
      </c>
      <c r="BF726" s="1">
        <f t="shared" si="201"/>
        <v>0</v>
      </c>
      <c r="BG726" s="1">
        <v>722</v>
      </c>
      <c r="BH726" s="1" t="e">
        <f t="shared" si="202"/>
        <v>#N/A</v>
      </c>
      <c r="BI726" s="1">
        <f t="shared" si="204"/>
        <v>2</v>
      </c>
      <c r="BJ726" s="1" t="e">
        <f t="shared" si="203"/>
        <v>#N/A</v>
      </c>
    </row>
    <row r="727" spans="1:62" x14ac:dyDescent="0.25">
      <c r="A727" s="1">
        <f t="shared" si="190"/>
        <v>1</v>
      </c>
      <c r="B727" s="1">
        <f>IF(YEAR(AD727)=$B$3,YEAR('Apartment Expenses'!AD727)&amp;" - "&amp;'Apartment Expenses'!AC727,0)</f>
        <v>0</v>
      </c>
      <c r="C727" s="1">
        <f t="shared" si="191"/>
        <v>0</v>
      </c>
      <c r="E727" s="1">
        <v>723</v>
      </c>
      <c r="F727" s="1">
        <f t="shared" si="192"/>
        <v>1</v>
      </c>
      <c r="G727" s="1">
        <f t="shared" si="188"/>
        <v>0</v>
      </c>
      <c r="H727" s="1">
        <f t="shared" si="189"/>
        <v>0</v>
      </c>
      <c r="J727" s="1" t="str">
        <f t="shared" si="193"/>
        <v>1900</v>
      </c>
      <c r="M727" s="1">
        <f>HLOOKUP('Expense History'!$AD$3,$P$4:$X$2004,ROW('Apartment Expenses'!L727)-3,0)</f>
        <v>0</v>
      </c>
      <c r="N727" s="1">
        <f>IF('Expense History'!$AD$3=Data!$G$4,'Apartment Expenses'!AE727,HLOOKUP('Expense History'!$AD$3,'Apartment Expenses'!$AE$4:$AL$2004,(ROW('Apartment Expenses'!M727)-3)))</f>
        <v>0</v>
      </c>
      <c r="O727" s="1" t="str">
        <f>IF($O$2="ALL",IF(VLOOKUP(AA727,'Expense History'!$AA$6:$AB$36,2,0)="x","include",0),IF(AND(VLOOKUP(AA727,'Expense History'!$AA$6:$AB$36,2,0)="x",AC727=$O$2),"include",0))</f>
        <v>include</v>
      </c>
      <c r="P727" s="1">
        <f>IF(O727="include",IF(AE727&gt;0,1+MAX(P728:P$2005),0),0)</f>
        <v>0</v>
      </c>
      <c r="Q727" s="1">
        <f>IF(AND(ISBLANK(AA726),AE726=0),0,(IF(MAX(Q728:Q$2005)&gt;0,0,ROW(R727))))</f>
        <v>0</v>
      </c>
      <c r="R727" s="1">
        <f>IF($O727="include",IF(AF727&gt;0,1+MAX(R728:R$2005),0),0)</f>
        <v>0</v>
      </c>
      <c r="S727" s="1">
        <f>IF($O727="include",IF(AG727&gt;0,1+MAX(S728:S$2005),0),0)</f>
        <v>0</v>
      </c>
      <c r="T727" s="1">
        <f>IF($O727="include",IF(AH727&gt;0,1+MAX(T728:T$2005),0),0)</f>
        <v>0</v>
      </c>
      <c r="U727" s="1">
        <f>IF($O727="include",IF(AI727&gt;0,1+MAX(U728:U$2005),0),0)</f>
        <v>0</v>
      </c>
      <c r="V727" s="1">
        <f>IF($O727="include",IF(AJ727&gt;0,1+MAX(V728:V$2005),0),0)</f>
        <v>0</v>
      </c>
      <c r="W727" s="1">
        <f>IF($O727="include",IF(AK727&gt;0,1+MAX(W728:W$2005),0),0)</f>
        <v>0</v>
      </c>
      <c r="X727" s="1">
        <f>IF($O727="include",IF(AL727&gt;0,1+MAX(X728:X$2005),0),0)</f>
        <v>0</v>
      </c>
      <c r="Y727" s="22" t="str">
        <f t="shared" si="194"/>
        <v xml:space="preserve">1 - </v>
      </c>
      <c r="AA727" s="42"/>
      <c r="AB727" s="43"/>
      <c r="AC727" s="43"/>
      <c r="AD727" s="44"/>
      <c r="AE727" s="11">
        <f t="shared" si="195"/>
        <v>0</v>
      </c>
      <c r="AF727" s="41"/>
      <c r="AG727" s="41"/>
      <c r="AH727" s="41"/>
      <c r="AI727" s="41"/>
      <c r="AJ727" s="41"/>
      <c r="AK727" s="41"/>
      <c r="AL727" s="41"/>
      <c r="BA727" s="1">
        <f t="shared" si="196"/>
        <v>0</v>
      </c>
      <c r="BB727" s="1">
        <f t="shared" si="197"/>
        <v>0</v>
      </c>
      <c r="BC727" s="1" t="str">
        <f t="shared" si="198"/>
        <v>No</v>
      </c>
      <c r="BD727" s="1">
        <f t="shared" si="199"/>
        <v>0</v>
      </c>
      <c r="BE727" s="1">
        <f t="shared" si="200"/>
        <v>0</v>
      </c>
      <c r="BF727" s="1">
        <f t="shared" si="201"/>
        <v>0</v>
      </c>
      <c r="BG727" s="1">
        <v>723</v>
      </c>
      <c r="BH727" s="1" t="e">
        <f t="shared" si="202"/>
        <v>#N/A</v>
      </c>
      <c r="BI727" s="1">
        <f t="shared" si="204"/>
        <v>2</v>
      </c>
      <c r="BJ727" s="1" t="e">
        <f t="shared" si="203"/>
        <v>#N/A</v>
      </c>
    </row>
    <row r="728" spans="1:62" x14ac:dyDescent="0.25">
      <c r="A728" s="1">
        <f t="shared" si="190"/>
        <v>1</v>
      </c>
      <c r="B728" s="1">
        <f>IF(YEAR(AD728)=$B$3,YEAR('Apartment Expenses'!AD728)&amp;" - "&amp;'Apartment Expenses'!AC728,0)</f>
        <v>0</v>
      </c>
      <c r="C728" s="1">
        <f t="shared" si="191"/>
        <v>0</v>
      </c>
      <c r="E728" s="1">
        <v>724</v>
      </c>
      <c r="F728" s="1">
        <f t="shared" si="192"/>
        <v>1</v>
      </c>
      <c r="G728" s="1">
        <f t="shared" si="188"/>
        <v>0</v>
      </c>
      <c r="H728" s="1">
        <f t="shared" si="189"/>
        <v>0</v>
      </c>
      <c r="J728" s="1" t="str">
        <f t="shared" si="193"/>
        <v>1900</v>
      </c>
      <c r="M728" s="1">
        <f>HLOOKUP('Expense History'!$AD$3,$P$4:$X$2004,ROW('Apartment Expenses'!L728)-3,0)</f>
        <v>0</v>
      </c>
      <c r="N728" s="1">
        <f>IF('Expense History'!$AD$3=Data!$G$4,'Apartment Expenses'!AE728,HLOOKUP('Expense History'!$AD$3,'Apartment Expenses'!$AE$4:$AL$2004,(ROW('Apartment Expenses'!M728)-3)))</f>
        <v>0</v>
      </c>
      <c r="O728" s="1" t="str">
        <f>IF($O$2="ALL",IF(VLOOKUP(AA728,'Expense History'!$AA$6:$AB$36,2,0)="x","include",0),IF(AND(VLOOKUP(AA728,'Expense History'!$AA$6:$AB$36,2,0)="x",AC728=$O$2),"include",0))</f>
        <v>include</v>
      </c>
      <c r="P728" s="1">
        <f>IF(O728="include",IF(AE728&gt;0,1+MAX(P729:P$2005),0),0)</f>
        <v>0</v>
      </c>
      <c r="Q728" s="1">
        <f>IF(AND(ISBLANK(AA727),AE727=0),0,(IF(MAX(Q729:Q$2005)&gt;0,0,ROW(R728))))</f>
        <v>0</v>
      </c>
      <c r="R728" s="1">
        <f>IF($O728="include",IF(AF728&gt;0,1+MAX(R729:R$2005),0),0)</f>
        <v>0</v>
      </c>
      <c r="S728" s="1">
        <f>IF($O728="include",IF(AG728&gt;0,1+MAX(S729:S$2005),0),0)</f>
        <v>0</v>
      </c>
      <c r="T728" s="1">
        <f>IF($O728="include",IF(AH728&gt;0,1+MAX(T729:T$2005),0),0)</f>
        <v>0</v>
      </c>
      <c r="U728" s="1">
        <f>IF($O728="include",IF(AI728&gt;0,1+MAX(U729:U$2005),0),0)</f>
        <v>0</v>
      </c>
      <c r="V728" s="1">
        <f>IF($O728="include",IF(AJ728&gt;0,1+MAX(V729:V$2005),0),0)</f>
        <v>0</v>
      </c>
      <c r="W728" s="1">
        <f>IF($O728="include",IF(AK728&gt;0,1+MAX(W729:W$2005),0),0)</f>
        <v>0</v>
      </c>
      <c r="X728" s="1">
        <f>IF($O728="include",IF(AL728&gt;0,1+MAX(X729:X$2005),0),0)</f>
        <v>0</v>
      </c>
      <c r="Y728" s="22" t="str">
        <f t="shared" si="194"/>
        <v xml:space="preserve">1 - </v>
      </c>
      <c r="AA728" s="42"/>
      <c r="AB728" s="43"/>
      <c r="AC728" s="43"/>
      <c r="AD728" s="44"/>
      <c r="AE728" s="11">
        <f t="shared" si="195"/>
        <v>0</v>
      </c>
      <c r="AF728" s="41"/>
      <c r="AG728" s="41"/>
      <c r="AH728" s="41"/>
      <c r="AI728" s="41"/>
      <c r="AJ728" s="41"/>
      <c r="AK728" s="41"/>
      <c r="AL728" s="41"/>
      <c r="BA728" s="1">
        <f t="shared" si="196"/>
        <v>0</v>
      </c>
      <c r="BB728" s="1">
        <f t="shared" si="197"/>
        <v>0</v>
      </c>
      <c r="BC728" s="1" t="str">
        <f t="shared" si="198"/>
        <v>No</v>
      </c>
      <c r="BD728" s="1">
        <f t="shared" si="199"/>
        <v>0</v>
      </c>
      <c r="BE728" s="1">
        <f t="shared" si="200"/>
        <v>0</v>
      </c>
      <c r="BF728" s="1">
        <f t="shared" si="201"/>
        <v>0</v>
      </c>
      <c r="BG728" s="1">
        <v>724</v>
      </c>
      <c r="BH728" s="1" t="e">
        <f t="shared" si="202"/>
        <v>#N/A</v>
      </c>
      <c r="BI728" s="1">
        <f t="shared" si="204"/>
        <v>2</v>
      </c>
      <c r="BJ728" s="1" t="e">
        <f t="shared" si="203"/>
        <v>#N/A</v>
      </c>
    </row>
    <row r="729" spans="1:62" x14ac:dyDescent="0.25">
      <c r="A729" s="1">
        <f t="shared" si="190"/>
        <v>1</v>
      </c>
      <c r="B729" s="1">
        <f>IF(YEAR(AD729)=$B$3,YEAR('Apartment Expenses'!AD729)&amp;" - "&amp;'Apartment Expenses'!AC729,0)</f>
        <v>0</v>
      </c>
      <c r="C729" s="1">
        <f t="shared" si="191"/>
        <v>0</v>
      </c>
      <c r="E729" s="1">
        <v>725</v>
      </c>
      <c r="F729" s="1">
        <f t="shared" si="192"/>
        <v>1</v>
      </c>
      <c r="G729" s="1">
        <f t="shared" si="188"/>
        <v>0</v>
      </c>
      <c r="H729" s="1">
        <f t="shared" si="189"/>
        <v>0</v>
      </c>
      <c r="J729" s="1" t="str">
        <f t="shared" si="193"/>
        <v>1900</v>
      </c>
      <c r="M729" s="1">
        <f>HLOOKUP('Expense History'!$AD$3,$P$4:$X$2004,ROW('Apartment Expenses'!L729)-3,0)</f>
        <v>0</v>
      </c>
      <c r="N729" s="1">
        <f>IF('Expense History'!$AD$3=Data!$G$4,'Apartment Expenses'!AE729,HLOOKUP('Expense History'!$AD$3,'Apartment Expenses'!$AE$4:$AL$2004,(ROW('Apartment Expenses'!M729)-3)))</f>
        <v>0</v>
      </c>
      <c r="O729" s="1" t="str">
        <f>IF($O$2="ALL",IF(VLOOKUP(AA729,'Expense History'!$AA$6:$AB$36,2,0)="x","include",0),IF(AND(VLOOKUP(AA729,'Expense History'!$AA$6:$AB$36,2,0)="x",AC729=$O$2),"include",0))</f>
        <v>include</v>
      </c>
      <c r="P729" s="1">
        <f>IF(O729="include",IF(AE729&gt;0,1+MAX(P730:P$2005),0),0)</f>
        <v>0</v>
      </c>
      <c r="Q729" s="1">
        <f>IF(AND(ISBLANK(AA728),AE728=0),0,(IF(MAX(Q730:Q$2005)&gt;0,0,ROW(R729))))</f>
        <v>0</v>
      </c>
      <c r="R729" s="1">
        <f>IF($O729="include",IF(AF729&gt;0,1+MAX(R730:R$2005),0),0)</f>
        <v>0</v>
      </c>
      <c r="S729" s="1">
        <f>IF($O729="include",IF(AG729&gt;0,1+MAX(S730:S$2005),0),0)</f>
        <v>0</v>
      </c>
      <c r="T729" s="1">
        <f>IF($O729="include",IF(AH729&gt;0,1+MAX(T730:T$2005),0),0)</f>
        <v>0</v>
      </c>
      <c r="U729" s="1">
        <f>IF($O729="include",IF(AI729&gt;0,1+MAX(U730:U$2005),0),0)</f>
        <v>0</v>
      </c>
      <c r="V729" s="1">
        <f>IF($O729="include",IF(AJ729&gt;0,1+MAX(V730:V$2005),0),0)</f>
        <v>0</v>
      </c>
      <c r="W729" s="1">
        <f>IF($O729="include",IF(AK729&gt;0,1+MAX(W730:W$2005),0),0)</f>
        <v>0</v>
      </c>
      <c r="X729" s="1">
        <f>IF($O729="include",IF(AL729&gt;0,1+MAX(X730:X$2005),0),0)</f>
        <v>0</v>
      </c>
      <c r="Y729" s="22" t="str">
        <f t="shared" si="194"/>
        <v xml:space="preserve">1 - </v>
      </c>
      <c r="AA729" s="42"/>
      <c r="AB729" s="43"/>
      <c r="AC729" s="43"/>
      <c r="AD729" s="44"/>
      <c r="AE729" s="11">
        <f t="shared" si="195"/>
        <v>0</v>
      </c>
      <c r="AF729" s="41"/>
      <c r="AG729" s="41"/>
      <c r="AH729" s="41"/>
      <c r="AI729" s="41"/>
      <c r="AJ729" s="41"/>
      <c r="AK729" s="41"/>
      <c r="AL729" s="41"/>
      <c r="BA729" s="1">
        <f t="shared" si="196"/>
        <v>0</v>
      </c>
      <c r="BB729" s="1">
        <f t="shared" si="197"/>
        <v>0</v>
      </c>
      <c r="BC729" s="1" t="str">
        <f t="shared" si="198"/>
        <v>No</v>
      </c>
      <c r="BD729" s="1">
        <f t="shared" si="199"/>
        <v>0</v>
      </c>
      <c r="BE729" s="1">
        <f t="shared" si="200"/>
        <v>0</v>
      </c>
      <c r="BF729" s="1">
        <f t="shared" si="201"/>
        <v>0</v>
      </c>
      <c r="BG729" s="1">
        <v>725</v>
      </c>
      <c r="BH729" s="1" t="e">
        <f t="shared" si="202"/>
        <v>#N/A</v>
      </c>
      <c r="BI729" s="1">
        <f t="shared" si="204"/>
        <v>2</v>
      </c>
      <c r="BJ729" s="1" t="e">
        <f t="shared" si="203"/>
        <v>#N/A</v>
      </c>
    </row>
    <row r="730" spans="1:62" x14ac:dyDescent="0.25">
      <c r="A730" s="1">
        <f t="shared" si="190"/>
        <v>1</v>
      </c>
      <c r="B730" s="1">
        <f>IF(YEAR(AD730)=$B$3,YEAR('Apartment Expenses'!AD730)&amp;" - "&amp;'Apartment Expenses'!AC730,0)</f>
        <v>0</v>
      </c>
      <c r="C730" s="1">
        <f t="shared" si="191"/>
        <v>0</v>
      </c>
      <c r="E730" s="1">
        <v>726</v>
      </c>
      <c r="F730" s="1">
        <f t="shared" si="192"/>
        <v>1</v>
      </c>
      <c r="G730" s="1">
        <f t="shared" si="188"/>
        <v>0</v>
      </c>
      <c r="H730" s="1">
        <f t="shared" si="189"/>
        <v>0</v>
      </c>
      <c r="J730" s="1" t="str">
        <f t="shared" si="193"/>
        <v>1900</v>
      </c>
      <c r="M730" s="1">
        <f>HLOOKUP('Expense History'!$AD$3,$P$4:$X$2004,ROW('Apartment Expenses'!L730)-3,0)</f>
        <v>0</v>
      </c>
      <c r="N730" s="1">
        <f>IF('Expense History'!$AD$3=Data!$G$4,'Apartment Expenses'!AE730,HLOOKUP('Expense History'!$AD$3,'Apartment Expenses'!$AE$4:$AL$2004,(ROW('Apartment Expenses'!M730)-3)))</f>
        <v>0</v>
      </c>
      <c r="O730" s="1" t="str">
        <f>IF($O$2="ALL",IF(VLOOKUP(AA730,'Expense History'!$AA$6:$AB$36,2,0)="x","include",0),IF(AND(VLOOKUP(AA730,'Expense History'!$AA$6:$AB$36,2,0)="x",AC730=$O$2),"include",0))</f>
        <v>include</v>
      </c>
      <c r="P730" s="1">
        <f>IF(O730="include",IF(AE730&gt;0,1+MAX(P731:P$2005),0),0)</f>
        <v>0</v>
      </c>
      <c r="Q730" s="1">
        <f>IF(AND(ISBLANK(AA729),AE729=0),0,(IF(MAX(Q731:Q$2005)&gt;0,0,ROW(R730))))</f>
        <v>0</v>
      </c>
      <c r="R730" s="1">
        <f>IF($O730="include",IF(AF730&gt;0,1+MAX(R731:R$2005),0),0)</f>
        <v>0</v>
      </c>
      <c r="S730" s="1">
        <f>IF($O730="include",IF(AG730&gt;0,1+MAX(S731:S$2005),0),0)</f>
        <v>0</v>
      </c>
      <c r="T730" s="1">
        <f>IF($O730="include",IF(AH730&gt;0,1+MAX(T731:T$2005),0),0)</f>
        <v>0</v>
      </c>
      <c r="U730" s="1">
        <f>IF($O730="include",IF(AI730&gt;0,1+MAX(U731:U$2005),0),0)</f>
        <v>0</v>
      </c>
      <c r="V730" s="1">
        <f>IF($O730="include",IF(AJ730&gt;0,1+MAX(V731:V$2005),0),0)</f>
        <v>0</v>
      </c>
      <c r="W730" s="1">
        <f>IF($O730="include",IF(AK730&gt;0,1+MAX(W731:W$2005),0),0)</f>
        <v>0</v>
      </c>
      <c r="X730" s="1">
        <f>IF($O730="include",IF(AL730&gt;0,1+MAX(X731:X$2005),0),0)</f>
        <v>0</v>
      </c>
      <c r="Y730" s="22" t="str">
        <f t="shared" si="194"/>
        <v xml:space="preserve">1 - </v>
      </c>
      <c r="AA730" s="42"/>
      <c r="AB730" s="43"/>
      <c r="AC730" s="43"/>
      <c r="AD730" s="44"/>
      <c r="AE730" s="11">
        <f t="shared" si="195"/>
        <v>0</v>
      </c>
      <c r="AF730" s="41"/>
      <c r="AG730" s="41"/>
      <c r="AH730" s="41"/>
      <c r="AI730" s="41"/>
      <c r="AJ730" s="41"/>
      <c r="AK730" s="41"/>
      <c r="AL730" s="41"/>
      <c r="BA730" s="1">
        <f t="shared" si="196"/>
        <v>0</v>
      </c>
      <c r="BB730" s="1">
        <f t="shared" si="197"/>
        <v>0</v>
      </c>
      <c r="BC730" s="1" t="str">
        <f t="shared" si="198"/>
        <v>No</v>
      </c>
      <c r="BD730" s="1">
        <f t="shared" si="199"/>
        <v>0</v>
      </c>
      <c r="BE730" s="1">
        <f t="shared" si="200"/>
        <v>0</v>
      </c>
      <c r="BF730" s="1">
        <f t="shared" si="201"/>
        <v>0</v>
      </c>
      <c r="BG730" s="1">
        <v>726</v>
      </c>
      <c r="BH730" s="1" t="e">
        <f t="shared" si="202"/>
        <v>#N/A</v>
      </c>
      <c r="BI730" s="1">
        <f t="shared" si="204"/>
        <v>2</v>
      </c>
      <c r="BJ730" s="1" t="e">
        <f t="shared" si="203"/>
        <v>#N/A</v>
      </c>
    </row>
    <row r="731" spans="1:62" x14ac:dyDescent="0.25">
      <c r="A731" s="1">
        <f t="shared" si="190"/>
        <v>1</v>
      </c>
      <c r="B731" s="1">
        <f>IF(YEAR(AD731)=$B$3,YEAR('Apartment Expenses'!AD731)&amp;" - "&amp;'Apartment Expenses'!AC731,0)</f>
        <v>0</v>
      </c>
      <c r="C731" s="1">
        <f t="shared" si="191"/>
        <v>0</v>
      </c>
      <c r="E731" s="1">
        <v>727</v>
      </c>
      <c r="F731" s="1">
        <f t="shared" si="192"/>
        <v>1</v>
      </c>
      <c r="G731" s="1">
        <f t="shared" si="188"/>
        <v>0</v>
      </c>
      <c r="H731" s="1">
        <f t="shared" si="189"/>
        <v>0</v>
      </c>
      <c r="J731" s="1" t="str">
        <f t="shared" si="193"/>
        <v>1900</v>
      </c>
      <c r="M731" s="1">
        <f>HLOOKUP('Expense History'!$AD$3,$P$4:$X$2004,ROW('Apartment Expenses'!L731)-3,0)</f>
        <v>0</v>
      </c>
      <c r="N731" s="1">
        <f>IF('Expense History'!$AD$3=Data!$G$4,'Apartment Expenses'!AE731,HLOOKUP('Expense History'!$AD$3,'Apartment Expenses'!$AE$4:$AL$2004,(ROW('Apartment Expenses'!M731)-3)))</f>
        <v>0</v>
      </c>
      <c r="O731" s="1" t="str">
        <f>IF($O$2="ALL",IF(VLOOKUP(AA731,'Expense History'!$AA$6:$AB$36,2,0)="x","include",0),IF(AND(VLOOKUP(AA731,'Expense History'!$AA$6:$AB$36,2,0)="x",AC731=$O$2),"include",0))</f>
        <v>include</v>
      </c>
      <c r="P731" s="1">
        <f>IF(O731="include",IF(AE731&gt;0,1+MAX(P732:P$2005),0),0)</f>
        <v>0</v>
      </c>
      <c r="Q731" s="1">
        <f>IF(AND(ISBLANK(AA730),AE730=0),0,(IF(MAX(Q732:Q$2005)&gt;0,0,ROW(R731))))</f>
        <v>0</v>
      </c>
      <c r="R731" s="1">
        <f>IF($O731="include",IF(AF731&gt;0,1+MAX(R732:R$2005),0),0)</f>
        <v>0</v>
      </c>
      <c r="S731" s="1">
        <f>IF($O731="include",IF(AG731&gt;0,1+MAX(S732:S$2005),0),0)</f>
        <v>0</v>
      </c>
      <c r="T731" s="1">
        <f>IF($O731="include",IF(AH731&gt;0,1+MAX(T732:T$2005),0),0)</f>
        <v>0</v>
      </c>
      <c r="U731" s="1">
        <f>IF($O731="include",IF(AI731&gt;0,1+MAX(U732:U$2005),0),0)</f>
        <v>0</v>
      </c>
      <c r="V731" s="1">
        <f>IF($O731="include",IF(AJ731&gt;0,1+MAX(V732:V$2005),0),0)</f>
        <v>0</v>
      </c>
      <c r="W731" s="1">
        <f>IF($O731="include",IF(AK731&gt;0,1+MAX(W732:W$2005),0),0)</f>
        <v>0</v>
      </c>
      <c r="X731" s="1">
        <f>IF($O731="include",IF(AL731&gt;0,1+MAX(X732:X$2005),0),0)</f>
        <v>0</v>
      </c>
      <c r="Y731" s="22" t="str">
        <f t="shared" si="194"/>
        <v xml:space="preserve">1 - </v>
      </c>
      <c r="AA731" s="42"/>
      <c r="AB731" s="43"/>
      <c r="AC731" s="43"/>
      <c r="AD731" s="44"/>
      <c r="AE731" s="11">
        <f t="shared" si="195"/>
        <v>0</v>
      </c>
      <c r="AF731" s="41"/>
      <c r="AG731" s="41"/>
      <c r="AH731" s="41"/>
      <c r="AI731" s="41"/>
      <c r="AJ731" s="41"/>
      <c r="AK731" s="41"/>
      <c r="AL731" s="41"/>
      <c r="BA731" s="1">
        <f t="shared" si="196"/>
        <v>0</v>
      </c>
      <c r="BB731" s="1">
        <f t="shared" si="197"/>
        <v>0</v>
      </c>
      <c r="BC731" s="1" t="str">
        <f t="shared" si="198"/>
        <v>No</v>
      </c>
      <c r="BD731" s="1">
        <f t="shared" si="199"/>
        <v>0</v>
      </c>
      <c r="BE731" s="1">
        <f t="shared" si="200"/>
        <v>0</v>
      </c>
      <c r="BF731" s="1">
        <f t="shared" si="201"/>
        <v>0</v>
      </c>
      <c r="BG731" s="1">
        <v>727</v>
      </c>
      <c r="BH731" s="1" t="e">
        <f t="shared" si="202"/>
        <v>#N/A</v>
      </c>
      <c r="BI731" s="1">
        <f t="shared" si="204"/>
        <v>2</v>
      </c>
      <c r="BJ731" s="1" t="e">
        <f t="shared" si="203"/>
        <v>#N/A</v>
      </c>
    </row>
    <row r="732" spans="1:62" x14ac:dyDescent="0.25">
      <c r="A732" s="1">
        <f t="shared" si="190"/>
        <v>1</v>
      </c>
      <c r="B732" s="1">
        <f>IF(YEAR(AD732)=$B$3,YEAR('Apartment Expenses'!AD732)&amp;" - "&amp;'Apartment Expenses'!AC732,0)</f>
        <v>0</v>
      </c>
      <c r="C732" s="1">
        <f t="shared" si="191"/>
        <v>0</v>
      </c>
      <c r="E732" s="1">
        <v>728</v>
      </c>
      <c r="F732" s="1">
        <f t="shared" si="192"/>
        <v>1</v>
      </c>
      <c r="G732" s="1">
        <f t="shared" si="188"/>
        <v>0</v>
      </c>
      <c r="H732" s="1">
        <f t="shared" si="189"/>
        <v>0</v>
      </c>
      <c r="J732" s="1" t="str">
        <f t="shared" si="193"/>
        <v>1900</v>
      </c>
      <c r="M732" s="1">
        <f>HLOOKUP('Expense History'!$AD$3,$P$4:$X$2004,ROW('Apartment Expenses'!L732)-3,0)</f>
        <v>0</v>
      </c>
      <c r="N732" s="1">
        <f>IF('Expense History'!$AD$3=Data!$G$4,'Apartment Expenses'!AE732,HLOOKUP('Expense History'!$AD$3,'Apartment Expenses'!$AE$4:$AL$2004,(ROW('Apartment Expenses'!M732)-3)))</f>
        <v>0</v>
      </c>
      <c r="O732" s="1" t="str">
        <f>IF($O$2="ALL",IF(VLOOKUP(AA732,'Expense History'!$AA$6:$AB$36,2,0)="x","include",0),IF(AND(VLOOKUP(AA732,'Expense History'!$AA$6:$AB$36,2,0)="x",AC732=$O$2),"include",0))</f>
        <v>include</v>
      </c>
      <c r="P732" s="1">
        <f>IF(O732="include",IF(AE732&gt;0,1+MAX(P733:P$2005),0),0)</f>
        <v>0</v>
      </c>
      <c r="Q732" s="1">
        <f>IF(AND(ISBLANK(AA731),AE731=0),0,(IF(MAX(Q733:Q$2005)&gt;0,0,ROW(R732))))</f>
        <v>0</v>
      </c>
      <c r="R732" s="1">
        <f>IF($O732="include",IF(AF732&gt;0,1+MAX(R733:R$2005),0),0)</f>
        <v>0</v>
      </c>
      <c r="S732" s="1">
        <f>IF($O732="include",IF(AG732&gt;0,1+MAX(S733:S$2005),0),0)</f>
        <v>0</v>
      </c>
      <c r="T732" s="1">
        <f>IF($O732="include",IF(AH732&gt;0,1+MAX(T733:T$2005),0),0)</f>
        <v>0</v>
      </c>
      <c r="U732" s="1">
        <f>IF($O732="include",IF(AI732&gt;0,1+MAX(U733:U$2005),0),0)</f>
        <v>0</v>
      </c>
      <c r="V732" s="1">
        <f>IF($O732="include",IF(AJ732&gt;0,1+MAX(V733:V$2005),0),0)</f>
        <v>0</v>
      </c>
      <c r="W732" s="1">
        <f>IF($O732="include",IF(AK732&gt;0,1+MAX(W733:W$2005),0),0)</f>
        <v>0</v>
      </c>
      <c r="X732" s="1">
        <f>IF($O732="include",IF(AL732&gt;0,1+MAX(X733:X$2005),0),0)</f>
        <v>0</v>
      </c>
      <c r="Y732" s="22" t="str">
        <f t="shared" si="194"/>
        <v xml:space="preserve">1 - </v>
      </c>
      <c r="AA732" s="42"/>
      <c r="AB732" s="43"/>
      <c r="AC732" s="43"/>
      <c r="AD732" s="44"/>
      <c r="AE732" s="11">
        <f t="shared" si="195"/>
        <v>0</v>
      </c>
      <c r="AF732" s="41"/>
      <c r="AG732" s="41"/>
      <c r="AH732" s="41"/>
      <c r="AI732" s="41"/>
      <c r="AJ732" s="41"/>
      <c r="AK732" s="41"/>
      <c r="AL732" s="41"/>
      <c r="BA732" s="1">
        <f t="shared" si="196"/>
        <v>0</v>
      </c>
      <c r="BB732" s="1">
        <f t="shared" si="197"/>
        <v>0</v>
      </c>
      <c r="BC732" s="1" t="str">
        <f t="shared" si="198"/>
        <v>No</v>
      </c>
      <c r="BD732" s="1">
        <f t="shared" si="199"/>
        <v>0</v>
      </c>
      <c r="BE732" s="1">
        <f t="shared" si="200"/>
        <v>0</v>
      </c>
      <c r="BF732" s="1">
        <f t="shared" si="201"/>
        <v>0</v>
      </c>
      <c r="BG732" s="1">
        <v>728</v>
      </c>
      <c r="BH732" s="1" t="e">
        <f t="shared" si="202"/>
        <v>#N/A</v>
      </c>
      <c r="BI732" s="1">
        <f t="shared" si="204"/>
        <v>2</v>
      </c>
      <c r="BJ732" s="1" t="e">
        <f t="shared" si="203"/>
        <v>#N/A</v>
      </c>
    </row>
    <row r="733" spans="1:62" x14ac:dyDescent="0.25">
      <c r="A733" s="1">
        <f t="shared" si="190"/>
        <v>1</v>
      </c>
      <c r="B733" s="1">
        <f>IF(YEAR(AD733)=$B$3,YEAR('Apartment Expenses'!AD733)&amp;" - "&amp;'Apartment Expenses'!AC733,0)</f>
        <v>0</v>
      </c>
      <c r="C733" s="1">
        <f t="shared" si="191"/>
        <v>0</v>
      </c>
      <c r="E733" s="1">
        <v>729</v>
      </c>
      <c r="F733" s="1">
        <f t="shared" si="192"/>
        <v>1</v>
      </c>
      <c r="G733" s="1">
        <f t="shared" si="188"/>
        <v>0</v>
      </c>
      <c r="H733" s="1">
        <f t="shared" si="189"/>
        <v>0</v>
      </c>
      <c r="J733" s="1" t="str">
        <f t="shared" si="193"/>
        <v>1900</v>
      </c>
      <c r="M733" s="1">
        <f>HLOOKUP('Expense History'!$AD$3,$P$4:$X$2004,ROW('Apartment Expenses'!L733)-3,0)</f>
        <v>0</v>
      </c>
      <c r="N733" s="1">
        <f>IF('Expense History'!$AD$3=Data!$G$4,'Apartment Expenses'!AE733,HLOOKUP('Expense History'!$AD$3,'Apartment Expenses'!$AE$4:$AL$2004,(ROW('Apartment Expenses'!M733)-3)))</f>
        <v>0</v>
      </c>
      <c r="O733" s="1" t="str">
        <f>IF($O$2="ALL",IF(VLOOKUP(AA733,'Expense History'!$AA$6:$AB$36,2,0)="x","include",0),IF(AND(VLOOKUP(AA733,'Expense History'!$AA$6:$AB$36,2,0)="x",AC733=$O$2),"include",0))</f>
        <v>include</v>
      </c>
      <c r="P733" s="1">
        <f>IF(O733="include",IF(AE733&gt;0,1+MAX(P734:P$2005),0),0)</f>
        <v>0</v>
      </c>
      <c r="Q733" s="1">
        <f>IF(AND(ISBLANK(AA732),AE732=0),0,(IF(MAX(Q734:Q$2005)&gt;0,0,ROW(R733))))</f>
        <v>0</v>
      </c>
      <c r="R733" s="1">
        <f>IF($O733="include",IF(AF733&gt;0,1+MAX(R734:R$2005),0),0)</f>
        <v>0</v>
      </c>
      <c r="S733" s="1">
        <f>IF($O733="include",IF(AG733&gt;0,1+MAX(S734:S$2005),0),0)</f>
        <v>0</v>
      </c>
      <c r="T733" s="1">
        <f>IF($O733="include",IF(AH733&gt;0,1+MAX(T734:T$2005),0),0)</f>
        <v>0</v>
      </c>
      <c r="U733" s="1">
        <f>IF($O733="include",IF(AI733&gt;0,1+MAX(U734:U$2005),0),0)</f>
        <v>0</v>
      </c>
      <c r="V733" s="1">
        <f>IF($O733="include",IF(AJ733&gt;0,1+MAX(V734:V$2005),0),0)</f>
        <v>0</v>
      </c>
      <c r="W733" s="1">
        <f>IF($O733="include",IF(AK733&gt;0,1+MAX(W734:W$2005),0),0)</f>
        <v>0</v>
      </c>
      <c r="X733" s="1">
        <f>IF($O733="include",IF(AL733&gt;0,1+MAX(X734:X$2005),0),0)</f>
        <v>0</v>
      </c>
      <c r="Y733" s="22" t="str">
        <f t="shared" si="194"/>
        <v xml:space="preserve">1 - </v>
      </c>
      <c r="AA733" s="42"/>
      <c r="AB733" s="43"/>
      <c r="AC733" s="43"/>
      <c r="AD733" s="44"/>
      <c r="AE733" s="11">
        <f t="shared" si="195"/>
        <v>0</v>
      </c>
      <c r="AF733" s="41"/>
      <c r="AG733" s="41"/>
      <c r="AH733" s="41"/>
      <c r="AI733" s="41"/>
      <c r="AJ733" s="41"/>
      <c r="AK733" s="41"/>
      <c r="AL733" s="41"/>
      <c r="BA733" s="1">
        <f t="shared" si="196"/>
        <v>0</v>
      </c>
      <c r="BB733" s="1">
        <f t="shared" si="197"/>
        <v>0</v>
      </c>
      <c r="BC733" s="1" t="str">
        <f t="shared" si="198"/>
        <v>No</v>
      </c>
      <c r="BD733" s="1">
        <f t="shared" si="199"/>
        <v>0</v>
      </c>
      <c r="BE733" s="1">
        <f t="shared" si="200"/>
        <v>0</v>
      </c>
      <c r="BF733" s="1">
        <f t="shared" si="201"/>
        <v>0</v>
      </c>
      <c r="BG733" s="1">
        <v>729</v>
      </c>
      <c r="BH733" s="1" t="e">
        <f t="shared" si="202"/>
        <v>#N/A</v>
      </c>
      <c r="BI733" s="1">
        <f t="shared" si="204"/>
        <v>2</v>
      </c>
      <c r="BJ733" s="1" t="e">
        <f t="shared" si="203"/>
        <v>#N/A</v>
      </c>
    </row>
    <row r="734" spans="1:62" x14ac:dyDescent="0.25">
      <c r="A734" s="1">
        <f t="shared" si="190"/>
        <v>1</v>
      </c>
      <c r="B734" s="1">
        <f>IF(YEAR(AD734)=$B$3,YEAR('Apartment Expenses'!AD734)&amp;" - "&amp;'Apartment Expenses'!AC734,0)</f>
        <v>0</v>
      </c>
      <c r="C734" s="1">
        <f t="shared" si="191"/>
        <v>0</v>
      </c>
      <c r="E734" s="1">
        <v>730</v>
      </c>
      <c r="F734" s="1">
        <f t="shared" si="192"/>
        <v>1</v>
      </c>
      <c r="G734" s="1">
        <f t="shared" si="188"/>
        <v>0</v>
      </c>
      <c r="H734" s="1">
        <f t="shared" si="189"/>
        <v>0</v>
      </c>
      <c r="J734" s="1" t="str">
        <f t="shared" si="193"/>
        <v>1900</v>
      </c>
      <c r="M734" s="1">
        <f>HLOOKUP('Expense History'!$AD$3,$P$4:$X$2004,ROW('Apartment Expenses'!L734)-3,0)</f>
        <v>0</v>
      </c>
      <c r="N734" s="1">
        <f>IF('Expense History'!$AD$3=Data!$G$4,'Apartment Expenses'!AE734,HLOOKUP('Expense History'!$AD$3,'Apartment Expenses'!$AE$4:$AL$2004,(ROW('Apartment Expenses'!M734)-3)))</f>
        <v>0</v>
      </c>
      <c r="O734" s="1" t="str">
        <f>IF($O$2="ALL",IF(VLOOKUP(AA734,'Expense History'!$AA$6:$AB$36,2,0)="x","include",0),IF(AND(VLOOKUP(AA734,'Expense History'!$AA$6:$AB$36,2,0)="x",AC734=$O$2),"include",0))</f>
        <v>include</v>
      </c>
      <c r="P734" s="1">
        <f>IF(O734="include",IF(AE734&gt;0,1+MAX(P735:P$2005),0),0)</f>
        <v>0</v>
      </c>
      <c r="Q734" s="1">
        <f>IF(AND(ISBLANK(AA733),AE733=0),0,(IF(MAX(Q735:Q$2005)&gt;0,0,ROW(R734))))</f>
        <v>0</v>
      </c>
      <c r="R734" s="1">
        <f>IF($O734="include",IF(AF734&gt;0,1+MAX(R735:R$2005),0),0)</f>
        <v>0</v>
      </c>
      <c r="S734" s="1">
        <f>IF($O734="include",IF(AG734&gt;0,1+MAX(S735:S$2005),0),0)</f>
        <v>0</v>
      </c>
      <c r="T734" s="1">
        <f>IF($O734="include",IF(AH734&gt;0,1+MAX(T735:T$2005),0),0)</f>
        <v>0</v>
      </c>
      <c r="U734" s="1">
        <f>IF($O734="include",IF(AI734&gt;0,1+MAX(U735:U$2005),0),0)</f>
        <v>0</v>
      </c>
      <c r="V734" s="1">
        <f>IF($O734="include",IF(AJ734&gt;0,1+MAX(V735:V$2005),0),0)</f>
        <v>0</v>
      </c>
      <c r="W734" s="1">
        <f>IF($O734="include",IF(AK734&gt;0,1+MAX(W735:W$2005),0),0)</f>
        <v>0</v>
      </c>
      <c r="X734" s="1">
        <f>IF($O734="include",IF(AL734&gt;0,1+MAX(X735:X$2005),0),0)</f>
        <v>0</v>
      </c>
      <c r="Y734" s="22" t="str">
        <f t="shared" si="194"/>
        <v xml:space="preserve">1 - </v>
      </c>
      <c r="AA734" s="42"/>
      <c r="AB734" s="43"/>
      <c r="AC734" s="43"/>
      <c r="AD734" s="44"/>
      <c r="AE734" s="11">
        <f t="shared" si="195"/>
        <v>0</v>
      </c>
      <c r="AF734" s="41"/>
      <c r="AG734" s="41"/>
      <c r="AH734" s="41"/>
      <c r="AI734" s="41"/>
      <c r="AJ734" s="41"/>
      <c r="AK734" s="41"/>
      <c r="AL734" s="41"/>
      <c r="BA734" s="1">
        <f t="shared" si="196"/>
        <v>0</v>
      </c>
      <c r="BB734" s="1">
        <f t="shared" si="197"/>
        <v>0</v>
      </c>
      <c r="BC734" s="1" t="str">
        <f t="shared" si="198"/>
        <v>No</v>
      </c>
      <c r="BD734" s="1">
        <f t="shared" si="199"/>
        <v>0</v>
      </c>
      <c r="BE734" s="1">
        <f t="shared" si="200"/>
        <v>0</v>
      </c>
      <c r="BF734" s="1">
        <f t="shared" si="201"/>
        <v>0</v>
      </c>
      <c r="BG734" s="1">
        <v>730</v>
      </c>
      <c r="BH734" s="1" t="e">
        <f t="shared" si="202"/>
        <v>#N/A</v>
      </c>
      <c r="BI734" s="1">
        <f t="shared" si="204"/>
        <v>2</v>
      </c>
      <c r="BJ734" s="1" t="e">
        <f t="shared" si="203"/>
        <v>#N/A</v>
      </c>
    </row>
    <row r="735" spans="1:62" x14ac:dyDescent="0.25">
      <c r="A735" s="1">
        <f t="shared" si="190"/>
        <v>1</v>
      </c>
      <c r="B735" s="1">
        <f>IF(YEAR(AD735)=$B$3,YEAR('Apartment Expenses'!AD735)&amp;" - "&amp;'Apartment Expenses'!AC735,0)</f>
        <v>0</v>
      </c>
      <c r="C735" s="1">
        <f t="shared" si="191"/>
        <v>0</v>
      </c>
      <c r="E735" s="1">
        <v>731</v>
      </c>
      <c r="F735" s="1">
        <f t="shared" si="192"/>
        <v>1</v>
      </c>
      <c r="G735" s="1">
        <f t="shared" si="188"/>
        <v>0</v>
      </c>
      <c r="H735" s="1">
        <f t="shared" si="189"/>
        <v>0</v>
      </c>
      <c r="J735" s="1" t="str">
        <f t="shared" si="193"/>
        <v>1900</v>
      </c>
      <c r="M735" s="1">
        <f>HLOOKUP('Expense History'!$AD$3,$P$4:$X$2004,ROW('Apartment Expenses'!L735)-3,0)</f>
        <v>0</v>
      </c>
      <c r="N735" s="1">
        <f>IF('Expense History'!$AD$3=Data!$G$4,'Apartment Expenses'!AE735,HLOOKUP('Expense History'!$AD$3,'Apartment Expenses'!$AE$4:$AL$2004,(ROW('Apartment Expenses'!M735)-3)))</f>
        <v>0</v>
      </c>
      <c r="O735" s="1" t="str">
        <f>IF($O$2="ALL",IF(VLOOKUP(AA735,'Expense History'!$AA$6:$AB$36,2,0)="x","include",0),IF(AND(VLOOKUP(AA735,'Expense History'!$AA$6:$AB$36,2,0)="x",AC735=$O$2),"include",0))</f>
        <v>include</v>
      </c>
      <c r="P735" s="1">
        <f>IF(O735="include",IF(AE735&gt;0,1+MAX(P736:P$2005),0),0)</f>
        <v>0</v>
      </c>
      <c r="Q735" s="1">
        <f>IF(AND(ISBLANK(AA734),AE734=0),0,(IF(MAX(Q736:Q$2005)&gt;0,0,ROW(R735))))</f>
        <v>0</v>
      </c>
      <c r="R735" s="1">
        <f>IF($O735="include",IF(AF735&gt;0,1+MAX(R736:R$2005),0),0)</f>
        <v>0</v>
      </c>
      <c r="S735" s="1">
        <f>IF($O735="include",IF(AG735&gt;0,1+MAX(S736:S$2005),0),0)</f>
        <v>0</v>
      </c>
      <c r="T735" s="1">
        <f>IF($O735="include",IF(AH735&gt;0,1+MAX(T736:T$2005),0),0)</f>
        <v>0</v>
      </c>
      <c r="U735" s="1">
        <f>IF($O735="include",IF(AI735&gt;0,1+MAX(U736:U$2005),0),0)</f>
        <v>0</v>
      </c>
      <c r="V735" s="1">
        <f>IF($O735="include",IF(AJ735&gt;0,1+MAX(V736:V$2005),0),0)</f>
        <v>0</v>
      </c>
      <c r="W735" s="1">
        <f>IF($O735="include",IF(AK735&gt;0,1+MAX(W736:W$2005),0),0)</f>
        <v>0</v>
      </c>
      <c r="X735" s="1">
        <f>IF($O735="include",IF(AL735&gt;0,1+MAX(X736:X$2005),0),0)</f>
        <v>0</v>
      </c>
      <c r="Y735" s="22" t="str">
        <f t="shared" si="194"/>
        <v xml:space="preserve">1 - </v>
      </c>
      <c r="AA735" s="42"/>
      <c r="AB735" s="43"/>
      <c r="AC735" s="43"/>
      <c r="AD735" s="44"/>
      <c r="AE735" s="11">
        <f t="shared" si="195"/>
        <v>0</v>
      </c>
      <c r="AF735" s="41"/>
      <c r="AG735" s="41"/>
      <c r="AH735" s="41"/>
      <c r="AI735" s="41"/>
      <c r="AJ735" s="41"/>
      <c r="AK735" s="41"/>
      <c r="AL735" s="41"/>
      <c r="BA735" s="1">
        <f t="shared" si="196"/>
        <v>0</v>
      </c>
      <c r="BB735" s="1">
        <f t="shared" si="197"/>
        <v>0</v>
      </c>
      <c r="BC735" s="1" t="str">
        <f t="shared" si="198"/>
        <v>No</v>
      </c>
      <c r="BD735" s="1">
        <f t="shared" si="199"/>
        <v>0</v>
      </c>
      <c r="BE735" s="1">
        <f t="shared" si="200"/>
        <v>0</v>
      </c>
      <c r="BF735" s="1">
        <f t="shared" si="201"/>
        <v>0</v>
      </c>
      <c r="BG735" s="1">
        <v>731</v>
      </c>
      <c r="BH735" s="1" t="e">
        <f t="shared" si="202"/>
        <v>#N/A</v>
      </c>
      <c r="BI735" s="1">
        <f t="shared" si="204"/>
        <v>2</v>
      </c>
      <c r="BJ735" s="1" t="e">
        <f t="shared" si="203"/>
        <v>#N/A</v>
      </c>
    </row>
    <row r="736" spans="1:62" x14ac:dyDescent="0.25">
      <c r="A736" s="1">
        <f t="shared" si="190"/>
        <v>1</v>
      </c>
      <c r="B736" s="1">
        <f>IF(YEAR(AD736)=$B$3,YEAR('Apartment Expenses'!AD736)&amp;" - "&amp;'Apartment Expenses'!AC736,0)</f>
        <v>0</v>
      </c>
      <c r="C736" s="1">
        <f t="shared" si="191"/>
        <v>0</v>
      </c>
      <c r="E736" s="1">
        <v>732</v>
      </c>
      <c r="F736" s="1">
        <f t="shared" si="192"/>
        <v>1</v>
      </c>
      <c r="G736" s="1">
        <f t="shared" si="188"/>
        <v>0</v>
      </c>
      <c r="H736" s="1">
        <f t="shared" si="189"/>
        <v>0</v>
      </c>
      <c r="J736" s="1" t="str">
        <f t="shared" si="193"/>
        <v>1900</v>
      </c>
      <c r="M736" s="1">
        <f>HLOOKUP('Expense History'!$AD$3,$P$4:$X$2004,ROW('Apartment Expenses'!L736)-3,0)</f>
        <v>0</v>
      </c>
      <c r="N736" s="1">
        <f>IF('Expense History'!$AD$3=Data!$G$4,'Apartment Expenses'!AE736,HLOOKUP('Expense History'!$AD$3,'Apartment Expenses'!$AE$4:$AL$2004,(ROW('Apartment Expenses'!M736)-3)))</f>
        <v>0</v>
      </c>
      <c r="O736" s="1" t="str">
        <f>IF($O$2="ALL",IF(VLOOKUP(AA736,'Expense History'!$AA$6:$AB$36,2,0)="x","include",0),IF(AND(VLOOKUP(AA736,'Expense History'!$AA$6:$AB$36,2,0)="x",AC736=$O$2),"include",0))</f>
        <v>include</v>
      </c>
      <c r="P736" s="1">
        <f>IF(O736="include",IF(AE736&gt;0,1+MAX(P737:P$2005),0),0)</f>
        <v>0</v>
      </c>
      <c r="Q736" s="1">
        <f>IF(AND(ISBLANK(AA735),AE735=0),0,(IF(MAX(Q737:Q$2005)&gt;0,0,ROW(R736))))</f>
        <v>0</v>
      </c>
      <c r="R736" s="1">
        <f>IF($O736="include",IF(AF736&gt;0,1+MAX(R737:R$2005),0),0)</f>
        <v>0</v>
      </c>
      <c r="S736" s="1">
        <f>IF($O736="include",IF(AG736&gt;0,1+MAX(S737:S$2005),0),0)</f>
        <v>0</v>
      </c>
      <c r="T736" s="1">
        <f>IF($O736="include",IF(AH736&gt;0,1+MAX(T737:T$2005),0),0)</f>
        <v>0</v>
      </c>
      <c r="U736" s="1">
        <f>IF($O736="include",IF(AI736&gt;0,1+MAX(U737:U$2005),0),0)</f>
        <v>0</v>
      </c>
      <c r="V736" s="1">
        <f>IF($O736="include",IF(AJ736&gt;0,1+MAX(V737:V$2005),0),0)</f>
        <v>0</v>
      </c>
      <c r="W736" s="1">
        <f>IF($O736="include",IF(AK736&gt;0,1+MAX(W737:W$2005),0),0)</f>
        <v>0</v>
      </c>
      <c r="X736" s="1">
        <f>IF($O736="include",IF(AL736&gt;0,1+MAX(X737:X$2005),0),0)</f>
        <v>0</v>
      </c>
      <c r="Y736" s="22" t="str">
        <f t="shared" si="194"/>
        <v xml:space="preserve">1 - </v>
      </c>
      <c r="AA736" s="42"/>
      <c r="AB736" s="43"/>
      <c r="AC736" s="43"/>
      <c r="AD736" s="44"/>
      <c r="AE736" s="11">
        <f t="shared" si="195"/>
        <v>0</v>
      </c>
      <c r="AF736" s="41"/>
      <c r="AG736" s="41"/>
      <c r="AH736" s="41"/>
      <c r="AI736" s="41"/>
      <c r="AJ736" s="41"/>
      <c r="AK736" s="41"/>
      <c r="AL736" s="41"/>
      <c r="BA736" s="1">
        <f t="shared" si="196"/>
        <v>0</v>
      </c>
      <c r="BB736" s="1">
        <f t="shared" si="197"/>
        <v>0</v>
      </c>
      <c r="BC736" s="1" t="str">
        <f t="shared" si="198"/>
        <v>No</v>
      </c>
      <c r="BD736" s="1">
        <f t="shared" si="199"/>
        <v>0</v>
      </c>
      <c r="BE736" s="1">
        <f t="shared" si="200"/>
        <v>0</v>
      </c>
      <c r="BF736" s="1">
        <f t="shared" si="201"/>
        <v>0</v>
      </c>
      <c r="BG736" s="1">
        <v>732</v>
      </c>
      <c r="BH736" s="1" t="e">
        <f t="shared" si="202"/>
        <v>#N/A</v>
      </c>
      <c r="BI736" s="1">
        <f t="shared" si="204"/>
        <v>2</v>
      </c>
      <c r="BJ736" s="1" t="e">
        <f t="shared" si="203"/>
        <v>#N/A</v>
      </c>
    </row>
    <row r="737" spans="1:62" x14ac:dyDescent="0.25">
      <c r="A737" s="1">
        <f t="shared" si="190"/>
        <v>1</v>
      </c>
      <c r="B737" s="1">
        <f>IF(YEAR(AD737)=$B$3,YEAR('Apartment Expenses'!AD737)&amp;" - "&amp;'Apartment Expenses'!AC737,0)</f>
        <v>0</v>
      </c>
      <c r="C737" s="1">
        <f t="shared" si="191"/>
        <v>0</v>
      </c>
      <c r="E737" s="1">
        <v>733</v>
      </c>
      <c r="F737" s="1">
        <f t="shared" si="192"/>
        <v>1</v>
      </c>
      <c r="G737" s="1">
        <f t="shared" si="188"/>
        <v>0</v>
      </c>
      <c r="H737" s="1">
        <f t="shared" si="189"/>
        <v>0</v>
      </c>
      <c r="J737" s="1" t="str">
        <f t="shared" si="193"/>
        <v>1900</v>
      </c>
      <c r="M737" s="1">
        <f>HLOOKUP('Expense History'!$AD$3,$P$4:$X$2004,ROW('Apartment Expenses'!L737)-3,0)</f>
        <v>0</v>
      </c>
      <c r="N737" s="1">
        <f>IF('Expense History'!$AD$3=Data!$G$4,'Apartment Expenses'!AE737,HLOOKUP('Expense History'!$AD$3,'Apartment Expenses'!$AE$4:$AL$2004,(ROW('Apartment Expenses'!M737)-3)))</f>
        <v>0</v>
      </c>
      <c r="O737" s="1" t="str">
        <f>IF($O$2="ALL",IF(VLOOKUP(AA737,'Expense History'!$AA$6:$AB$36,2,0)="x","include",0),IF(AND(VLOOKUP(AA737,'Expense History'!$AA$6:$AB$36,2,0)="x",AC737=$O$2),"include",0))</f>
        <v>include</v>
      </c>
      <c r="P737" s="1">
        <f>IF(O737="include",IF(AE737&gt;0,1+MAX(P738:P$2005),0),0)</f>
        <v>0</v>
      </c>
      <c r="Q737" s="1">
        <f>IF(AND(ISBLANK(AA736),AE736=0),0,(IF(MAX(Q738:Q$2005)&gt;0,0,ROW(R737))))</f>
        <v>0</v>
      </c>
      <c r="R737" s="1">
        <f>IF($O737="include",IF(AF737&gt;0,1+MAX(R738:R$2005),0),0)</f>
        <v>0</v>
      </c>
      <c r="S737" s="1">
        <f>IF($O737="include",IF(AG737&gt;0,1+MAX(S738:S$2005),0),0)</f>
        <v>0</v>
      </c>
      <c r="T737" s="1">
        <f>IF($O737="include",IF(AH737&gt;0,1+MAX(T738:T$2005),0),0)</f>
        <v>0</v>
      </c>
      <c r="U737" s="1">
        <f>IF($O737="include",IF(AI737&gt;0,1+MAX(U738:U$2005),0),0)</f>
        <v>0</v>
      </c>
      <c r="V737" s="1">
        <f>IF($O737="include",IF(AJ737&gt;0,1+MAX(V738:V$2005),0),0)</f>
        <v>0</v>
      </c>
      <c r="W737" s="1">
        <f>IF($O737="include",IF(AK737&gt;0,1+MAX(W738:W$2005),0),0)</f>
        <v>0</v>
      </c>
      <c r="X737" s="1">
        <f>IF($O737="include",IF(AL737&gt;0,1+MAX(X738:X$2005),0),0)</f>
        <v>0</v>
      </c>
      <c r="Y737" s="22" t="str">
        <f t="shared" si="194"/>
        <v xml:space="preserve">1 - </v>
      </c>
      <c r="AA737" s="42"/>
      <c r="AB737" s="43"/>
      <c r="AC737" s="43"/>
      <c r="AD737" s="44"/>
      <c r="AE737" s="11">
        <f t="shared" si="195"/>
        <v>0</v>
      </c>
      <c r="AF737" s="41"/>
      <c r="AG737" s="41"/>
      <c r="AH737" s="41"/>
      <c r="AI737" s="41"/>
      <c r="AJ737" s="41"/>
      <c r="AK737" s="41"/>
      <c r="AL737" s="41"/>
      <c r="BA737" s="1">
        <f t="shared" si="196"/>
        <v>0</v>
      </c>
      <c r="BB737" s="1">
        <f t="shared" si="197"/>
        <v>0</v>
      </c>
      <c r="BC737" s="1" t="str">
        <f t="shared" si="198"/>
        <v>No</v>
      </c>
      <c r="BD737" s="1">
        <f t="shared" si="199"/>
        <v>0</v>
      </c>
      <c r="BE737" s="1">
        <f t="shared" si="200"/>
        <v>0</v>
      </c>
      <c r="BF737" s="1">
        <f t="shared" si="201"/>
        <v>0</v>
      </c>
      <c r="BG737" s="1">
        <v>733</v>
      </c>
      <c r="BH737" s="1" t="e">
        <f t="shared" si="202"/>
        <v>#N/A</v>
      </c>
      <c r="BI737" s="1">
        <f t="shared" si="204"/>
        <v>2</v>
      </c>
      <c r="BJ737" s="1" t="e">
        <f t="shared" si="203"/>
        <v>#N/A</v>
      </c>
    </row>
    <row r="738" spans="1:62" x14ac:dyDescent="0.25">
      <c r="A738" s="1">
        <f t="shared" si="190"/>
        <v>1</v>
      </c>
      <c r="B738" s="1">
        <f>IF(YEAR(AD738)=$B$3,YEAR('Apartment Expenses'!AD738)&amp;" - "&amp;'Apartment Expenses'!AC738,0)</f>
        <v>0</v>
      </c>
      <c r="C738" s="1">
        <f t="shared" si="191"/>
        <v>0</v>
      </c>
      <c r="E738" s="1">
        <v>734</v>
      </c>
      <c r="F738" s="1">
        <f t="shared" si="192"/>
        <v>1</v>
      </c>
      <c r="G738" s="1">
        <f t="shared" si="188"/>
        <v>0</v>
      </c>
      <c r="H738" s="1">
        <f t="shared" si="189"/>
        <v>0</v>
      </c>
      <c r="J738" s="1" t="str">
        <f t="shared" si="193"/>
        <v>1900</v>
      </c>
      <c r="M738" s="1">
        <f>HLOOKUP('Expense History'!$AD$3,$P$4:$X$2004,ROW('Apartment Expenses'!L738)-3,0)</f>
        <v>0</v>
      </c>
      <c r="N738" s="1">
        <f>IF('Expense History'!$AD$3=Data!$G$4,'Apartment Expenses'!AE738,HLOOKUP('Expense History'!$AD$3,'Apartment Expenses'!$AE$4:$AL$2004,(ROW('Apartment Expenses'!M738)-3)))</f>
        <v>0</v>
      </c>
      <c r="O738" s="1" t="str">
        <f>IF($O$2="ALL",IF(VLOOKUP(AA738,'Expense History'!$AA$6:$AB$36,2,0)="x","include",0),IF(AND(VLOOKUP(AA738,'Expense History'!$AA$6:$AB$36,2,0)="x",AC738=$O$2),"include",0))</f>
        <v>include</v>
      </c>
      <c r="P738" s="1">
        <f>IF(O738="include",IF(AE738&gt;0,1+MAX(P739:P$2005),0),0)</f>
        <v>0</v>
      </c>
      <c r="Q738" s="1">
        <f>IF(AND(ISBLANK(AA737),AE737=0),0,(IF(MAX(Q739:Q$2005)&gt;0,0,ROW(R738))))</f>
        <v>0</v>
      </c>
      <c r="R738" s="1">
        <f>IF($O738="include",IF(AF738&gt;0,1+MAX(R739:R$2005),0),0)</f>
        <v>0</v>
      </c>
      <c r="S738" s="1">
        <f>IF($O738="include",IF(AG738&gt;0,1+MAX(S739:S$2005),0),0)</f>
        <v>0</v>
      </c>
      <c r="T738" s="1">
        <f>IF($O738="include",IF(AH738&gt;0,1+MAX(T739:T$2005),0),0)</f>
        <v>0</v>
      </c>
      <c r="U738" s="1">
        <f>IF($O738="include",IF(AI738&gt;0,1+MAX(U739:U$2005),0),0)</f>
        <v>0</v>
      </c>
      <c r="V738" s="1">
        <f>IF($O738="include",IF(AJ738&gt;0,1+MAX(V739:V$2005),0),0)</f>
        <v>0</v>
      </c>
      <c r="W738" s="1">
        <f>IF($O738="include",IF(AK738&gt;0,1+MAX(W739:W$2005),0),0)</f>
        <v>0</v>
      </c>
      <c r="X738" s="1">
        <f>IF($O738="include",IF(AL738&gt;0,1+MAX(X739:X$2005),0),0)</f>
        <v>0</v>
      </c>
      <c r="Y738" s="22" t="str">
        <f t="shared" si="194"/>
        <v xml:space="preserve">1 - </v>
      </c>
      <c r="AA738" s="42"/>
      <c r="AB738" s="43"/>
      <c r="AC738" s="43"/>
      <c r="AD738" s="44"/>
      <c r="AE738" s="11">
        <f t="shared" si="195"/>
        <v>0</v>
      </c>
      <c r="AF738" s="41"/>
      <c r="AG738" s="41"/>
      <c r="AH738" s="41"/>
      <c r="AI738" s="41"/>
      <c r="AJ738" s="41"/>
      <c r="AK738" s="41"/>
      <c r="AL738" s="41"/>
      <c r="BA738" s="1">
        <f t="shared" si="196"/>
        <v>0</v>
      </c>
      <c r="BB738" s="1">
        <f t="shared" si="197"/>
        <v>0</v>
      </c>
      <c r="BC738" s="1" t="str">
        <f t="shared" si="198"/>
        <v>No</v>
      </c>
      <c r="BD738" s="1">
        <f t="shared" si="199"/>
        <v>0</v>
      </c>
      <c r="BE738" s="1">
        <f t="shared" si="200"/>
        <v>0</v>
      </c>
      <c r="BF738" s="1">
        <f t="shared" si="201"/>
        <v>0</v>
      </c>
      <c r="BG738" s="1">
        <v>734</v>
      </c>
      <c r="BH738" s="1" t="e">
        <f t="shared" si="202"/>
        <v>#N/A</v>
      </c>
      <c r="BI738" s="1">
        <f t="shared" si="204"/>
        <v>2</v>
      </c>
      <c r="BJ738" s="1" t="e">
        <f t="shared" si="203"/>
        <v>#N/A</v>
      </c>
    </row>
    <row r="739" spans="1:62" x14ac:dyDescent="0.25">
      <c r="A739" s="1">
        <f t="shared" si="190"/>
        <v>1</v>
      </c>
      <c r="B739" s="1">
        <f>IF(YEAR(AD739)=$B$3,YEAR('Apartment Expenses'!AD739)&amp;" - "&amp;'Apartment Expenses'!AC739,0)</f>
        <v>0</v>
      </c>
      <c r="C739" s="1">
        <f t="shared" si="191"/>
        <v>0</v>
      </c>
      <c r="E739" s="1">
        <v>735</v>
      </c>
      <c r="F739" s="1">
        <f t="shared" si="192"/>
        <v>1</v>
      </c>
      <c r="G739" s="1">
        <f t="shared" si="188"/>
        <v>0</v>
      </c>
      <c r="H739" s="1">
        <f t="shared" si="189"/>
        <v>0</v>
      </c>
      <c r="J739" s="1" t="str">
        <f t="shared" si="193"/>
        <v>1900</v>
      </c>
      <c r="M739" s="1">
        <f>HLOOKUP('Expense History'!$AD$3,$P$4:$X$2004,ROW('Apartment Expenses'!L739)-3,0)</f>
        <v>0</v>
      </c>
      <c r="N739" s="1">
        <f>IF('Expense History'!$AD$3=Data!$G$4,'Apartment Expenses'!AE739,HLOOKUP('Expense History'!$AD$3,'Apartment Expenses'!$AE$4:$AL$2004,(ROW('Apartment Expenses'!M739)-3)))</f>
        <v>0</v>
      </c>
      <c r="O739" s="1" t="str">
        <f>IF($O$2="ALL",IF(VLOOKUP(AA739,'Expense History'!$AA$6:$AB$36,2,0)="x","include",0),IF(AND(VLOOKUP(AA739,'Expense History'!$AA$6:$AB$36,2,0)="x",AC739=$O$2),"include",0))</f>
        <v>include</v>
      </c>
      <c r="P739" s="1">
        <f>IF(O739="include",IF(AE739&gt;0,1+MAX(P740:P$2005),0),0)</f>
        <v>0</v>
      </c>
      <c r="Q739" s="1">
        <f>IF(AND(ISBLANK(AA738),AE738=0),0,(IF(MAX(Q740:Q$2005)&gt;0,0,ROW(R739))))</f>
        <v>0</v>
      </c>
      <c r="R739" s="1">
        <f>IF($O739="include",IF(AF739&gt;0,1+MAX(R740:R$2005),0),0)</f>
        <v>0</v>
      </c>
      <c r="S739" s="1">
        <f>IF($O739="include",IF(AG739&gt;0,1+MAX(S740:S$2005),0),0)</f>
        <v>0</v>
      </c>
      <c r="T739" s="1">
        <f>IF($O739="include",IF(AH739&gt;0,1+MAX(T740:T$2005),0),0)</f>
        <v>0</v>
      </c>
      <c r="U739" s="1">
        <f>IF($O739="include",IF(AI739&gt;0,1+MAX(U740:U$2005),0),0)</f>
        <v>0</v>
      </c>
      <c r="V739" s="1">
        <f>IF($O739="include",IF(AJ739&gt;0,1+MAX(V740:V$2005),0),0)</f>
        <v>0</v>
      </c>
      <c r="W739" s="1">
        <f>IF($O739="include",IF(AK739&gt;0,1+MAX(W740:W$2005),0),0)</f>
        <v>0</v>
      </c>
      <c r="X739" s="1">
        <f>IF($O739="include",IF(AL739&gt;0,1+MAX(X740:X$2005),0),0)</f>
        <v>0</v>
      </c>
      <c r="Y739" s="22" t="str">
        <f t="shared" si="194"/>
        <v xml:space="preserve">1 - </v>
      </c>
      <c r="AA739" s="42"/>
      <c r="AB739" s="43"/>
      <c r="AC739" s="43"/>
      <c r="AD739" s="44"/>
      <c r="AE739" s="11">
        <f t="shared" si="195"/>
        <v>0</v>
      </c>
      <c r="AF739" s="41"/>
      <c r="AG739" s="41"/>
      <c r="AH739" s="41"/>
      <c r="AI739" s="41"/>
      <c r="AJ739" s="41"/>
      <c r="AK739" s="41"/>
      <c r="AL739" s="41"/>
      <c r="BA739" s="1">
        <f t="shared" si="196"/>
        <v>0</v>
      </c>
      <c r="BB739" s="1">
        <f t="shared" si="197"/>
        <v>0</v>
      </c>
      <c r="BC739" s="1" t="str">
        <f t="shared" si="198"/>
        <v>No</v>
      </c>
      <c r="BD739" s="1">
        <f t="shared" si="199"/>
        <v>0</v>
      </c>
      <c r="BE739" s="1">
        <f t="shared" si="200"/>
        <v>0</v>
      </c>
      <c r="BF739" s="1">
        <f t="shared" si="201"/>
        <v>0</v>
      </c>
      <c r="BG739" s="1">
        <v>735</v>
      </c>
      <c r="BH739" s="1" t="e">
        <f t="shared" si="202"/>
        <v>#N/A</v>
      </c>
      <c r="BI739" s="1">
        <f t="shared" si="204"/>
        <v>2</v>
      </c>
      <c r="BJ739" s="1" t="e">
        <f t="shared" si="203"/>
        <v>#N/A</v>
      </c>
    </row>
    <row r="740" spans="1:62" x14ac:dyDescent="0.25">
      <c r="A740" s="1">
        <f t="shared" si="190"/>
        <v>1</v>
      </c>
      <c r="B740" s="1">
        <f>IF(YEAR(AD740)=$B$3,YEAR('Apartment Expenses'!AD740)&amp;" - "&amp;'Apartment Expenses'!AC740,0)</f>
        <v>0</v>
      </c>
      <c r="C740" s="1">
        <f t="shared" si="191"/>
        <v>0</v>
      </c>
      <c r="E740" s="1">
        <v>736</v>
      </c>
      <c r="F740" s="1">
        <f t="shared" si="192"/>
        <v>1</v>
      </c>
      <c r="G740" s="1">
        <f t="shared" si="188"/>
        <v>0</v>
      </c>
      <c r="H740" s="1">
        <f t="shared" si="189"/>
        <v>0</v>
      </c>
      <c r="J740" s="1" t="str">
        <f t="shared" si="193"/>
        <v>1900</v>
      </c>
      <c r="M740" s="1">
        <f>HLOOKUP('Expense History'!$AD$3,$P$4:$X$2004,ROW('Apartment Expenses'!L740)-3,0)</f>
        <v>0</v>
      </c>
      <c r="N740" s="1">
        <f>IF('Expense History'!$AD$3=Data!$G$4,'Apartment Expenses'!AE740,HLOOKUP('Expense History'!$AD$3,'Apartment Expenses'!$AE$4:$AL$2004,(ROW('Apartment Expenses'!M740)-3)))</f>
        <v>0</v>
      </c>
      <c r="O740" s="1" t="str">
        <f>IF($O$2="ALL",IF(VLOOKUP(AA740,'Expense History'!$AA$6:$AB$36,2,0)="x","include",0),IF(AND(VLOOKUP(AA740,'Expense History'!$AA$6:$AB$36,2,0)="x",AC740=$O$2),"include",0))</f>
        <v>include</v>
      </c>
      <c r="P740" s="1">
        <f>IF(O740="include",IF(AE740&gt;0,1+MAX(P741:P$2005),0),0)</f>
        <v>0</v>
      </c>
      <c r="Q740" s="1">
        <f>IF(AND(ISBLANK(AA739),AE739=0),0,(IF(MAX(Q741:Q$2005)&gt;0,0,ROW(R740))))</f>
        <v>0</v>
      </c>
      <c r="R740" s="1">
        <f>IF($O740="include",IF(AF740&gt;0,1+MAX(R741:R$2005),0),0)</f>
        <v>0</v>
      </c>
      <c r="S740" s="1">
        <f>IF($O740="include",IF(AG740&gt;0,1+MAX(S741:S$2005),0),0)</f>
        <v>0</v>
      </c>
      <c r="T740" s="1">
        <f>IF($O740="include",IF(AH740&gt;0,1+MAX(T741:T$2005),0),0)</f>
        <v>0</v>
      </c>
      <c r="U740" s="1">
        <f>IF($O740="include",IF(AI740&gt;0,1+MAX(U741:U$2005),0),0)</f>
        <v>0</v>
      </c>
      <c r="V740" s="1">
        <f>IF($O740="include",IF(AJ740&gt;0,1+MAX(V741:V$2005),0),0)</f>
        <v>0</v>
      </c>
      <c r="W740" s="1">
        <f>IF($O740="include",IF(AK740&gt;0,1+MAX(W741:W$2005),0),0)</f>
        <v>0</v>
      </c>
      <c r="X740" s="1">
        <f>IF($O740="include",IF(AL740&gt;0,1+MAX(X741:X$2005),0),0)</f>
        <v>0</v>
      </c>
      <c r="Y740" s="22" t="str">
        <f t="shared" si="194"/>
        <v xml:space="preserve">1 - </v>
      </c>
      <c r="AA740" s="42"/>
      <c r="AB740" s="43"/>
      <c r="AC740" s="43"/>
      <c r="AD740" s="44"/>
      <c r="AE740" s="11">
        <f t="shared" si="195"/>
        <v>0</v>
      </c>
      <c r="AF740" s="41"/>
      <c r="AG740" s="41"/>
      <c r="AH740" s="41"/>
      <c r="AI740" s="41"/>
      <c r="AJ740" s="41"/>
      <c r="AK740" s="41"/>
      <c r="AL740" s="41"/>
      <c r="BA740" s="1">
        <f t="shared" si="196"/>
        <v>0</v>
      </c>
      <c r="BB740" s="1">
        <f t="shared" si="197"/>
        <v>0</v>
      </c>
      <c r="BC740" s="1" t="str">
        <f t="shared" si="198"/>
        <v>No</v>
      </c>
      <c r="BD740" s="1">
        <f t="shared" si="199"/>
        <v>0</v>
      </c>
      <c r="BE740" s="1">
        <f t="shared" si="200"/>
        <v>0</v>
      </c>
      <c r="BF740" s="1">
        <f t="shared" si="201"/>
        <v>0</v>
      </c>
      <c r="BG740" s="1">
        <v>736</v>
      </c>
      <c r="BH740" s="1" t="e">
        <f t="shared" si="202"/>
        <v>#N/A</v>
      </c>
      <c r="BI740" s="1">
        <f t="shared" si="204"/>
        <v>2</v>
      </c>
      <c r="BJ740" s="1" t="e">
        <f t="shared" si="203"/>
        <v>#N/A</v>
      </c>
    </row>
    <row r="741" spans="1:62" x14ac:dyDescent="0.25">
      <c r="A741" s="1">
        <f t="shared" si="190"/>
        <v>1</v>
      </c>
      <c r="B741" s="1">
        <f>IF(YEAR(AD741)=$B$3,YEAR('Apartment Expenses'!AD741)&amp;" - "&amp;'Apartment Expenses'!AC741,0)</f>
        <v>0</v>
      </c>
      <c r="C741" s="1">
        <f t="shared" si="191"/>
        <v>0</v>
      </c>
      <c r="E741" s="1">
        <v>737</v>
      </c>
      <c r="F741" s="1">
        <f t="shared" si="192"/>
        <v>1</v>
      </c>
      <c r="G741" s="1">
        <f t="shared" si="188"/>
        <v>0</v>
      </c>
      <c r="H741" s="1">
        <f t="shared" si="189"/>
        <v>0</v>
      </c>
      <c r="J741" s="1" t="str">
        <f t="shared" si="193"/>
        <v>1900</v>
      </c>
      <c r="M741" s="1">
        <f>HLOOKUP('Expense History'!$AD$3,$P$4:$X$2004,ROW('Apartment Expenses'!L741)-3,0)</f>
        <v>0</v>
      </c>
      <c r="N741" s="1">
        <f>IF('Expense History'!$AD$3=Data!$G$4,'Apartment Expenses'!AE741,HLOOKUP('Expense History'!$AD$3,'Apartment Expenses'!$AE$4:$AL$2004,(ROW('Apartment Expenses'!M741)-3)))</f>
        <v>0</v>
      </c>
      <c r="O741" s="1" t="str">
        <f>IF($O$2="ALL",IF(VLOOKUP(AA741,'Expense History'!$AA$6:$AB$36,2,0)="x","include",0),IF(AND(VLOOKUP(AA741,'Expense History'!$AA$6:$AB$36,2,0)="x",AC741=$O$2),"include",0))</f>
        <v>include</v>
      </c>
      <c r="P741" s="1">
        <f>IF(O741="include",IF(AE741&gt;0,1+MAX(P742:P$2005),0),0)</f>
        <v>0</v>
      </c>
      <c r="Q741" s="1">
        <f>IF(AND(ISBLANK(AA740),AE740=0),0,(IF(MAX(Q742:Q$2005)&gt;0,0,ROW(R741))))</f>
        <v>0</v>
      </c>
      <c r="R741" s="1">
        <f>IF($O741="include",IF(AF741&gt;0,1+MAX(R742:R$2005),0),0)</f>
        <v>0</v>
      </c>
      <c r="S741" s="1">
        <f>IF($O741="include",IF(AG741&gt;0,1+MAX(S742:S$2005),0),0)</f>
        <v>0</v>
      </c>
      <c r="T741" s="1">
        <f>IF($O741="include",IF(AH741&gt;0,1+MAX(T742:T$2005),0),0)</f>
        <v>0</v>
      </c>
      <c r="U741" s="1">
        <f>IF($O741="include",IF(AI741&gt;0,1+MAX(U742:U$2005),0),0)</f>
        <v>0</v>
      </c>
      <c r="V741" s="1">
        <f>IF($O741="include",IF(AJ741&gt;0,1+MAX(V742:V$2005),0),0)</f>
        <v>0</v>
      </c>
      <c r="W741" s="1">
        <f>IF($O741="include",IF(AK741&gt;0,1+MAX(W742:W$2005),0),0)</f>
        <v>0</v>
      </c>
      <c r="X741" s="1">
        <f>IF($O741="include",IF(AL741&gt;0,1+MAX(X742:X$2005),0),0)</f>
        <v>0</v>
      </c>
      <c r="Y741" s="22" t="str">
        <f t="shared" si="194"/>
        <v xml:space="preserve">1 - </v>
      </c>
      <c r="AA741" s="42"/>
      <c r="AB741" s="43"/>
      <c r="AC741" s="43"/>
      <c r="AD741" s="44"/>
      <c r="AE741" s="11">
        <f t="shared" si="195"/>
        <v>0</v>
      </c>
      <c r="AF741" s="41"/>
      <c r="AG741" s="41"/>
      <c r="AH741" s="41"/>
      <c r="AI741" s="41"/>
      <c r="AJ741" s="41"/>
      <c r="AK741" s="41"/>
      <c r="AL741" s="41"/>
      <c r="BA741" s="1">
        <f t="shared" si="196"/>
        <v>0</v>
      </c>
      <c r="BB741" s="1">
        <f t="shared" si="197"/>
        <v>0</v>
      </c>
      <c r="BC741" s="1" t="str">
        <f t="shared" si="198"/>
        <v>No</v>
      </c>
      <c r="BD741" s="1">
        <f t="shared" si="199"/>
        <v>0</v>
      </c>
      <c r="BE741" s="1">
        <f t="shared" si="200"/>
        <v>0</v>
      </c>
      <c r="BF741" s="1">
        <f t="shared" si="201"/>
        <v>0</v>
      </c>
      <c r="BG741" s="1">
        <v>737</v>
      </c>
      <c r="BH741" s="1" t="e">
        <f t="shared" si="202"/>
        <v>#N/A</v>
      </c>
      <c r="BI741" s="1">
        <f t="shared" si="204"/>
        <v>2</v>
      </c>
      <c r="BJ741" s="1" t="e">
        <f t="shared" si="203"/>
        <v>#N/A</v>
      </c>
    </row>
    <row r="742" spans="1:62" x14ac:dyDescent="0.25">
      <c r="A742" s="1">
        <f t="shared" si="190"/>
        <v>1</v>
      </c>
      <c r="B742" s="1">
        <f>IF(YEAR(AD742)=$B$3,YEAR('Apartment Expenses'!AD742)&amp;" - "&amp;'Apartment Expenses'!AC742,0)</f>
        <v>0</v>
      </c>
      <c r="C742" s="1">
        <f t="shared" si="191"/>
        <v>0</v>
      </c>
      <c r="E742" s="1">
        <v>738</v>
      </c>
      <c r="F742" s="1">
        <f t="shared" si="192"/>
        <v>1</v>
      </c>
      <c r="G742" s="1">
        <f t="shared" si="188"/>
        <v>0</v>
      </c>
      <c r="H742" s="1">
        <f t="shared" si="189"/>
        <v>0</v>
      </c>
      <c r="J742" s="1" t="str">
        <f t="shared" si="193"/>
        <v>1900</v>
      </c>
      <c r="M742" s="1">
        <f>HLOOKUP('Expense History'!$AD$3,$P$4:$X$2004,ROW('Apartment Expenses'!L742)-3,0)</f>
        <v>0</v>
      </c>
      <c r="N742" s="1">
        <f>IF('Expense History'!$AD$3=Data!$G$4,'Apartment Expenses'!AE742,HLOOKUP('Expense History'!$AD$3,'Apartment Expenses'!$AE$4:$AL$2004,(ROW('Apartment Expenses'!M742)-3)))</f>
        <v>0</v>
      </c>
      <c r="O742" s="1" t="str">
        <f>IF($O$2="ALL",IF(VLOOKUP(AA742,'Expense History'!$AA$6:$AB$36,2,0)="x","include",0),IF(AND(VLOOKUP(AA742,'Expense History'!$AA$6:$AB$36,2,0)="x",AC742=$O$2),"include",0))</f>
        <v>include</v>
      </c>
      <c r="P742" s="1">
        <f>IF(O742="include",IF(AE742&gt;0,1+MAX(P743:P$2005),0),0)</f>
        <v>0</v>
      </c>
      <c r="Q742" s="1">
        <f>IF(AND(ISBLANK(AA741),AE741=0),0,(IF(MAX(Q743:Q$2005)&gt;0,0,ROW(R742))))</f>
        <v>0</v>
      </c>
      <c r="R742" s="1">
        <f>IF($O742="include",IF(AF742&gt;0,1+MAX(R743:R$2005),0),0)</f>
        <v>0</v>
      </c>
      <c r="S742" s="1">
        <f>IF($O742="include",IF(AG742&gt;0,1+MAX(S743:S$2005),0),0)</f>
        <v>0</v>
      </c>
      <c r="T742" s="1">
        <f>IF($O742="include",IF(AH742&gt;0,1+MAX(T743:T$2005),0),0)</f>
        <v>0</v>
      </c>
      <c r="U742" s="1">
        <f>IF($O742="include",IF(AI742&gt;0,1+MAX(U743:U$2005),0),0)</f>
        <v>0</v>
      </c>
      <c r="V742" s="1">
        <f>IF($O742="include",IF(AJ742&gt;0,1+MAX(V743:V$2005),0),0)</f>
        <v>0</v>
      </c>
      <c r="W742" s="1">
        <f>IF($O742="include",IF(AK742&gt;0,1+MAX(W743:W$2005),0),0)</f>
        <v>0</v>
      </c>
      <c r="X742" s="1">
        <f>IF($O742="include",IF(AL742&gt;0,1+MAX(X743:X$2005),0),0)</f>
        <v>0</v>
      </c>
      <c r="Y742" s="22" t="str">
        <f t="shared" si="194"/>
        <v xml:space="preserve">1 - </v>
      </c>
      <c r="AA742" s="42"/>
      <c r="AB742" s="43"/>
      <c r="AC742" s="43"/>
      <c r="AD742" s="44"/>
      <c r="AE742" s="11">
        <f t="shared" si="195"/>
        <v>0</v>
      </c>
      <c r="AF742" s="41"/>
      <c r="AG742" s="41"/>
      <c r="AH742" s="41"/>
      <c r="AI742" s="41"/>
      <c r="AJ742" s="41"/>
      <c r="AK742" s="41"/>
      <c r="AL742" s="41"/>
      <c r="BA742" s="1">
        <f t="shared" si="196"/>
        <v>0</v>
      </c>
      <c r="BB742" s="1">
        <f t="shared" si="197"/>
        <v>0</v>
      </c>
      <c r="BC742" s="1" t="str">
        <f t="shared" si="198"/>
        <v>No</v>
      </c>
      <c r="BD742" s="1">
        <f t="shared" si="199"/>
        <v>0</v>
      </c>
      <c r="BE742" s="1">
        <f t="shared" si="200"/>
        <v>0</v>
      </c>
      <c r="BF742" s="1">
        <f t="shared" si="201"/>
        <v>0</v>
      </c>
      <c r="BG742" s="1">
        <v>738</v>
      </c>
      <c r="BH742" s="1" t="e">
        <f t="shared" si="202"/>
        <v>#N/A</v>
      </c>
      <c r="BI742" s="1">
        <f t="shared" si="204"/>
        <v>2</v>
      </c>
      <c r="BJ742" s="1" t="e">
        <f t="shared" si="203"/>
        <v>#N/A</v>
      </c>
    </row>
    <row r="743" spans="1:62" x14ac:dyDescent="0.25">
      <c r="A743" s="1">
        <f t="shared" si="190"/>
        <v>1</v>
      </c>
      <c r="B743" s="1">
        <f>IF(YEAR(AD743)=$B$3,YEAR('Apartment Expenses'!AD743)&amp;" - "&amp;'Apartment Expenses'!AC743,0)</f>
        <v>0</v>
      </c>
      <c r="C743" s="1">
        <f t="shared" si="191"/>
        <v>0</v>
      </c>
      <c r="E743" s="1">
        <v>739</v>
      </c>
      <c r="F743" s="1">
        <f t="shared" si="192"/>
        <v>1</v>
      </c>
      <c r="G743" s="1">
        <f t="shared" si="188"/>
        <v>0</v>
      </c>
      <c r="H743" s="1">
        <f t="shared" si="189"/>
        <v>0</v>
      </c>
      <c r="J743" s="1" t="str">
        <f t="shared" si="193"/>
        <v>1900</v>
      </c>
      <c r="M743" s="1">
        <f>HLOOKUP('Expense History'!$AD$3,$P$4:$X$2004,ROW('Apartment Expenses'!L743)-3,0)</f>
        <v>0</v>
      </c>
      <c r="N743" s="1">
        <f>IF('Expense History'!$AD$3=Data!$G$4,'Apartment Expenses'!AE743,HLOOKUP('Expense History'!$AD$3,'Apartment Expenses'!$AE$4:$AL$2004,(ROW('Apartment Expenses'!M743)-3)))</f>
        <v>0</v>
      </c>
      <c r="O743" s="1" t="str">
        <f>IF($O$2="ALL",IF(VLOOKUP(AA743,'Expense History'!$AA$6:$AB$36,2,0)="x","include",0),IF(AND(VLOOKUP(AA743,'Expense History'!$AA$6:$AB$36,2,0)="x",AC743=$O$2),"include",0))</f>
        <v>include</v>
      </c>
      <c r="P743" s="1">
        <f>IF(O743="include",IF(AE743&gt;0,1+MAX(P744:P$2005),0),0)</f>
        <v>0</v>
      </c>
      <c r="Q743" s="1">
        <f>IF(AND(ISBLANK(AA742),AE742=0),0,(IF(MAX(Q744:Q$2005)&gt;0,0,ROW(R743))))</f>
        <v>0</v>
      </c>
      <c r="R743" s="1">
        <f>IF($O743="include",IF(AF743&gt;0,1+MAX(R744:R$2005),0),0)</f>
        <v>0</v>
      </c>
      <c r="S743" s="1">
        <f>IF($O743="include",IF(AG743&gt;0,1+MAX(S744:S$2005),0),0)</f>
        <v>0</v>
      </c>
      <c r="T743" s="1">
        <f>IF($O743="include",IF(AH743&gt;0,1+MAX(T744:T$2005),0),0)</f>
        <v>0</v>
      </c>
      <c r="U743" s="1">
        <f>IF($O743="include",IF(AI743&gt;0,1+MAX(U744:U$2005),0),0)</f>
        <v>0</v>
      </c>
      <c r="V743" s="1">
        <f>IF($O743="include",IF(AJ743&gt;0,1+MAX(V744:V$2005),0),0)</f>
        <v>0</v>
      </c>
      <c r="W743" s="1">
        <f>IF($O743="include",IF(AK743&gt;0,1+MAX(W744:W$2005),0),0)</f>
        <v>0</v>
      </c>
      <c r="X743" s="1">
        <f>IF($O743="include",IF(AL743&gt;0,1+MAX(X744:X$2005),0),0)</f>
        <v>0</v>
      </c>
      <c r="Y743" s="22" t="str">
        <f t="shared" si="194"/>
        <v xml:space="preserve">1 - </v>
      </c>
      <c r="AA743" s="42"/>
      <c r="AB743" s="43"/>
      <c r="AC743" s="43"/>
      <c r="AD743" s="44"/>
      <c r="AE743" s="11">
        <f t="shared" si="195"/>
        <v>0</v>
      </c>
      <c r="AF743" s="41"/>
      <c r="AG743" s="41"/>
      <c r="AH743" s="41"/>
      <c r="AI743" s="41"/>
      <c r="AJ743" s="41"/>
      <c r="AK743" s="41"/>
      <c r="AL743" s="41"/>
      <c r="BA743" s="1">
        <f t="shared" si="196"/>
        <v>0</v>
      </c>
      <c r="BB743" s="1">
        <f t="shared" si="197"/>
        <v>0</v>
      </c>
      <c r="BC743" s="1" t="str">
        <f t="shared" si="198"/>
        <v>No</v>
      </c>
      <c r="BD743" s="1">
        <f t="shared" si="199"/>
        <v>0</v>
      </c>
      <c r="BE743" s="1">
        <f t="shared" si="200"/>
        <v>0</v>
      </c>
      <c r="BF743" s="1">
        <f t="shared" si="201"/>
        <v>0</v>
      </c>
      <c r="BG743" s="1">
        <v>739</v>
      </c>
      <c r="BH743" s="1" t="e">
        <f t="shared" si="202"/>
        <v>#N/A</v>
      </c>
      <c r="BI743" s="1">
        <f t="shared" si="204"/>
        <v>2</v>
      </c>
      <c r="BJ743" s="1" t="e">
        <f t="shared" si="203"/>
        <v>#N/A</v>
      </c>
    </row>
    <row r="744" spans="1:62" x14ac:dyDescent="0.25">
      <c r="A744" s="1">
        <f t="shared" si="190"/>
        <v>1</v>
      </c>
      <c r="B744" s="1">
        <f>IF(YEAR(AD744)=$B$3,YEAR('Apartment Expenses'!AD744)&amp;" - "&amp;'Apartment Expenses'!AC744,0)</f>
        <v>0</v>
      </c>
      <c r="C744" s="1">
        <f t="shared" si="191"/>
        <v>0</v>
      </c>
      <c r="E744" s="1">
        <v>740</v>
      </c>
      <c r="F744" s="1">
        <f t="shared" si="192"/>
        <v>1</v>
      </c>
      <c r="G744" s="1">
        <f t="shared" si="188"/>
        <v>0</v>
      </c>
      <c r="H744" s="1">
        <f t="shared" si="189"/>
        <v>0</v>
      </c>
      <c r="J744" s="1" t="str">
        <f t="shared" si="193"/>
        <v>1900</v>
      </c>
      <c r="M744" s="1">
        <f>HLOOKUP('Expense History'!$AD$3,$P$4:$X$2004,ROW('Apartment Expenses'!L744)-3,0)</f>
        <v>0</v>
      </c>
      <c r="N744" s="1">
        <f>IF('Expense History'!$AD$3=Data!$G$4,'Apartment Expenses'!AE744,HLOOKUP('Expense History'!$AD$3,'Apartment Expenses'!$AE$4:$AL$2004,(ROW('Apartment Expenses'!M744)-3)))</f>
        <v>0</v>
      </c>
      <c r="O744" s="1" t="str">
        <f>IF($O$2="ALL",IF(VLOOKUP(AA744,'Expense History'!$AA$6:$AB$36,2,0)="x","include",0),IF(AND(VLOOKUP(AA744,'Expense History'!$AA$6:$AB$36,2,0)="x",AC744=$O$2),"include",0))</f>
        <v>include</v>
      </c>
      <c r="P744" s="1">
        <f>IF(O744="include",IF(AE744&gt;0,1+MAX(P745:P$2005),0),0)</f>
        <v>0</v>
      </c>
      <c r="Q744" s="1">
        <f>IF(AND(ISBLANK(AA743),AE743=0),0,(IF(MAX(Q745:Q$2005)&gt;0,0,ROW(R744))))</f>
        <v>0</v>
      </c>
      <c r="R744" s="1">
        <f>IF($O744="include",IF(AF744&gt;0,1+MAX(R745:R$2005),0),0)</f>
        <v>0</v>
      </c>
      <c r="S744" s="1">
        <f>IF($O744="include",IF(AG744&gt;0,1+MAX(S745:S$2005),0),0)</f>
        <v>0</v>
      </c>
      <c r="T744" s="1">
        <f>IF($O744="include",IF(AH744&gt;0,1+MAX(T745:T$2005),0),0)</f>
        <v>0</v>
      </c>
      <c r="U744" s="1">
        <f>IF($O744="include",IF(AI744&gt;0,1+MAX(U745:U$2005),0),0)</f>
        <v>0</v>
      </c>
      <c r="V744" s="1">
        <f>IF($O744="include",IF(AJ744&gt;0,1+MAX(V745:V$2005),0),0)</f>
        <v>0</v>
      </c>
      <c r="W744" s="1">
        <f>IF($O744="include",IF(AK744&gt;0,1+MAX(W745:W$2005),0),0)</f>
        <v>0</v>
      </c>
      <c r="X744" s="1">
        <f>IF($O744="include",IF(AL744&gt;0,1+MAX(X745:X$2005),0),0)</f>
        <v>0</v>
      </c>
      <c r="Y744" s="22" t="str">
        <f t="shared" si="194"/>
        <v xml:space="preserve">1 - </v>
      </c>
      <c r="AA744" s="42"/>
      <c r="AB744" s="43"/>
      <c r="AC744" s="43"/>
      <c r="AD744" s="44"/>
      <c r="AE744" s="11">
        <f t="shared" si="195"/>
        <v>0</v>
      </c>
      <c r="AF744" s="41"/>
      <c r="AG744" s="41"/>
      <c r="AH744" s="41"/>
      <c r="AI744" s="41"/>
      <c r="AJ744" s="41"/>
      <c r="AK744" s="41"/>
      <c r="AL744" s="41"/>
      <c r="BA744" s="1">
        <f t="shared" si="196"/>
        <v>0</v>
      </c>
      <c r="BB744" s="1">
        <f t="shared" si="197"/>
        <v>0</v>
      </c>
      <c r="BC744" s="1" t="str">
        <f t="shared" si="198"/>
        <v>No</v>
      </c>
      <c r="BD744" s="1">
        <f t="shared" si="199"/>
        <v>0</v>
      </c>
      <c r="BE744" s="1">
        <f t="shared" si="200"/>
        <v>0</v>
      </c>
      <c r="BF744" s="1">
        <f t="shared" si="201"/>
        <v>0</v>
      </c>
      <c r="BG744" s="1">
        <v>740</v>
      </c>
      <c r="BH744" s="1" t="e">
        <f t="shared" si="202"/>
        <v>#N/A</v>
      </c>
      <c r="BI744" s="1">
        <f t="shared" si="204"/>
        <v>2</v>
      </c>
      <c r="BJ744" s="1" t="e">
        <f t="shared" si="203"/>
        <v>#N/A</v>
      </c>
    </row>
    <row r="745" spans="1:62" x14ac:dyDescent="0.25">
      <c r="A745" s="1">
        <f t="shared" si="190"/>
        <v>1</v>
      </c>
      <c r="B745" s="1">
        <f>IF(YEAR(AD745)=$B$3,YEAR('Apartment Expenses'!AD745)&amp;" - "&amp;'Apartment Expenses'!AC745,0)</f>
        <v>0</v>
      </c>
      <c r="C745" s="1">
        <f t="shared" si="191"/>
        <v>0</v>
      </c>
      <c r="E745" s="1">
        <v>741</v>
      </c>
      <c r="F745" s="1">
        <f t="shared" si="192"/>
        <v>1</v>
      </c>
      <c r="G745" s="1">
        <f t="shared" si="188"/>
        <v>0</v>
      </c>
      <c r="H745" s="1">
        <f t="shared" si="189"/>
        <v>0</v>
      </c>
      <c r="J745" s="1" t="str">
        <f t="shared" si="193"/>
        <v>1900</v>
      </c>
      <c r="M745" s="1">
        <f>HLOOKUP('Expense History'!$AD$3,$P$4:$X$2004,ROW('Apartment Expenses'!L745)-3,0)</f>
        <v>0</v>
      </c>
      <c r="N745" s="1">
        <f>IF('Expense History'!$AD$3=Data!$G$4,'Apartment Expenses'!AE745,HLOOKUP('Expense History'!$AD$3,'Apartment Expenses'!$AE$4:$AL$2004,(ROW('Apartment Expenses'!M745)-3)))</f>
        <v>0</v>
      </c>
      <c r="O745" s="1" t="str">
        <f>IF($O$2="ALL",IF(VLOOKUP(AA745,'Expense History'!$AA$6:$AB$36,2,0)="x","include",0),IF(AND(VLOOKUP(AA745,'Expense History'!$AA$6:$AB$36,2,0)="x",AC745=$O$2),"include",0))</f>
        <v>include</v>
      </c>
      <c r="P745" s="1">
        <f>IF(O745="include",IF(AE745&gt;0,1+MAX(P746:P$2005),0),0)</f>
        <v>0</v>
      </c>
      <c r="Q745" s="1">
        <f>IF(AND(ISBLANK(AA744),AE744=0),0,(IF(MAX(Q746:Q$2005)&gt;0,0,ROW(R745))))</f>
        <v>0</v>
      </c>
      <c r="R745" s="1">
        <f>IF($O745="include",IF(AF745&gt;0,1+MAX(R746:R$2005),0),0)</f>
        <v>0</v>
      </c>
      <c r="S745" s="1">
        <f>IF($O745="include",IF(AG745&gt;0,1+MAX(S746:S$2005),0),0)</f>
        <v>0</v>
      </c>
      <c r="T745" s="1">
        <f>IF($O745="include",IF(AH745&gt;0,1+MAX(T746:T$2005),0),0)</f>
        <v>0</v>
      </c>
      <c r="U745" s="1">
        <f>IF($O745="include",IF(AI745&gt;0,1+MAX(U746:U$2005),0),0)</f>
        <v>0</v>
      </c>
      <c r="V745" s="1">
        <f>IF($O745="include",IF(AJ745&gt;0,1+MAX(V746:V$2005),0),0)</f>
        <v>0</v>
      </c>
      <c r="W745" s="1">
        <f>IF($O745="include",IF(AK745&gt;0,1+MAX(W746:W$2005),0),0)</f>
        <v>0</v>
      </c>
      <c r="X745" s="1">
        <f>IF($O745="include",IF(AL745&gt;0,1+MAX(X746:X$2005),0),0)</f>
        <v>0</v>
      </c>
      <c r="Y745" s="22" t="str">
        <f t="shared" si="194"/>
        <v xml:space="preserve">1 - </v>
      </c>
      <c r="AA745" s="42"/>
      <c r="AB745" s="43"/>
      <c r="AC745" s="43"/>
      <c r="AD745" s="44"/>
      <c r="AE745" s="11">
        <f t="shared" si="195"/>
        <v>0</v>
      </c>
      <c r="AF745" s="41"/>
      <c r="AG745" s="41"/>
      <c r="AH745" s="41"/>
      <c r="AI745" s="41"/>
      <c r="AJ745" s="41"/>
      <c r="AK745" s="41"/>
      <c r="AL745" s="41"/>
      <c r="BA745" s="1">
        <f t="shared" si="196"/>
        <v>0</v>
      </c>
      <c r="BB745" s="1">
        <f t="shared" si="197"/>
        <v>0</v>
      </c>
      <c r="BC745" s="1" t="str">
        <f t="shared" si="198"/>
        <v>No</v>
      </c>
      <c r="BD745" s="1">
        <f t="shared" si="199"/>
        <v>0</v>
      </c>
      <c r="BE745" s="1">
        <f t="shared" si="200"/>
        <v>0</v>
      </c>
      <c r="BF745" s="1">
        <f t="shared" si="201"/>
        <v>0</v>
      </c>
      <c r="BG745" s="1">
        <v>741</v>
      </c>
      <c r="BH745" s="1" t="e">
        <f t="shared" si="202"/>
        <v>#N/A</v>
      </c>
      <c r="BI745" s="1">
        <f t="shared" si="204"/>
        <v>2</v>
      </c>
      <c r="BJ745" s="1" t="e">
        <f t="shared" si="203"/>
        <v>#N/A</v>
      </c>
    </row>
    <row r="746" spans="1:62" x14ac:dyDescent="0.25">
      <c r="A746" s="1">
        <f t="shared" si="190"/>
        <v>1</v>
      </c>
      <c r="B746" s="1">
        <f>IF(YEAR(AD746)=$B$3,YEAR('Apartment Expenses'!AD746)&amp;" - "&amp;'Apartment Expenses'!AC746,0)</f>
        <v>0</v>
      </c>
      <c r="C746" s="1">
        <f t="shared" si="191"/>
        <v>0</v>
      </c>
      <c r="E746" s="1">
        <v>742</v>
      </c>
      <c r="F746" s="1">
        <f t="shared" si="192"/>
        <v>1</v>
      </c>
      <c r="G746" s="1">
        <f t="shared" si="188"/>
        <v>0</v>
      </c>
      <c r="H746" s="1">
        <f t="shared" si="189"/>
        <v>0</v>
      </c>
      <c r="J746" s="1" t="str">
        <f t="shared" si="193"/>
        <v>1900</v>
      </c>
      <c r="M746" s="1">
        <f>HLOOKUP('Expense History'!$AD$3,$P$4:$X$2004,ROW('Apartment Expenses'!L746)-3,0)</f>
        <v>0</v>
      </c>
      <c r="N746" s="1">
        <f>IF('Expense History'!$AD$3=Data!$G$4,'Apartment Expenses'!AE746,HLOOKUP('Expense History'!$AD$3,'Apartment Expenses'!$AE$4:$AL$2004,(ROW('Apartment Expenses'!M746)-3)))</f>
        <v>0</v>
      </c>
      <c r="O746" s="1" t="str">
        <f>IF($O$2="ALL",IF(VLOOKUP(AA746,'Expense History'!$AA$6:$AB$36,2,0)="x","include",0),IF(AND(VLOOKUP(AA746,'Expense History'!$AA$6:$AB$36,2,0)="x",AC746=$O$2),"include",0))</f>
        <v>include</v>
      </c>
      <c r="P746" s="1">
        <f>IF(O746="include",IF(AE746&gt;0,1+MAX(P747:P$2005),0),0)</f>
        <v>0</v>
      </c>
      <c r="Q746" s="1">
        <f>IF(AND(ISBLANK(AA745),AE745=0),0,(IF(MAX(Q747:Q$2005)&gt;0,0,ROW(R746))))</f>
        <v>0</v>
      </c>
      <c r="R746" s="1">
        <f>IF($O746="include",IF(AF746&gt;0,1+MAX(R747:R$2005),0),0)</f>
        <v>0</v>
      </c>
      <c r="S746" s="1">
        <f>IF($O746="include",IF(AG746&gt;0,1+MAX(S747:S$2005),0),0)</f>
        <v>0</v>
      </c>
      <c r="T746" s="1">
        <f>IF($O746="include",IF(AH746&gt;0,1+MAX(T747:T$2005),0),0)</f>
        <v>0</v>
      </c>
      <c r="U746" s="1">
        <f>IF($O746="include",IF(AI746&gt;0,1+MAX(U747:U$2005),0),0)</f>
        <v>0</v>
      </c>
      <c r="V746" s="1">
        <f>IF($O746="include",IF(AJ746&gt;0,1+MAX(V747:V$2005),0),0)</f>
        <v>0</v>
      </c>
      <c r="W746" s="1">
        <f>IF($O746="include",IF(AK746&gt;0,1+MAX(W747:W$2005),0),0)</f>
        <v>0</v>
      </c>
      <c r="X746" s="1">
        <f>IF($O746="include",IF(AL746&gt;0,1+MAX(X747:X$2005),0),0)</f>
        <v>0</v>
      </c>
      <c r="Y746" s="22" t="str">
        <f t="shared" si="194"/>
        <v xml:space="preserve">1 - </v>
      </c>
      <c r="AA746" s="42"/>
      <c r="AB746" s="43"/>
      <c r="AC746" s="43"/>
      <c r="AD746" s="44"/>
      <c r="AE746" s="11">
        <f t="shared" si="195"/>
        <v>0</v>
      </c>
      <c r="AF746" s="41"/>
      <c r="AG746" s="41"/>
      <c r="AH746" s="41"/>
      <c r="AI746" s="41"/>
      <c r="AJ746" s="41"/>
      <c r="AK746" s="41"/>
      <c r="AL746" s="41"/>
      <c r="BA746" s="1">
        <f t="shared" si="196"/>
        <v>0</v>
      </c>
      <c r="BB746" s="1">
        <f t="shared" si="197"/>
        <v>0</v>
      </c>
      <c r="BC746" s="1" t="str">
        <f t="shared" si="198"/>
        <v>No</v>
      </c>
      <c r="BD746" s="1">
        <f t="shared" si="199"/>
        <v>0</v>
      </c>
      <c r="BE746" s="1">
        <f t="shared" si="200"/>
        <v>0</v>
      </c>
      <c r="BF746" s="1">
        <f t="shared" si="201"/>
        <v>0</v>
      </c>
      <c r="BG746" s="1">
        <v>742</v>
      </c>
      <c r="BH746" s="1" t="e">
        <f t="shared" si="202"/>
        <v>#N/A</v>
      </c>
      <c r="BI746" s="1">
        <f t="shared" si="204"/>
        <v>2</v>
      </c>
      <c r="BJ746" s="1" t="e">
        <f t="shared" si="203"/>
        <v>#N/A</v>
      </c>
    </row>
    <row r="747" spans="1:62" x14ac:dyDescent="0.25">
      <c r="A747" s="1">
        <f t="shared" si="190"/>
        <v>1</v>
      </c>
      <c r="B747" s="1">
        <f>IF(YEAR(AD747)=$B$3,YEAR('Apartment Expenses'!AD747)&amp;" - "&amp;'Apartment Expenses'!AC747,0)</f>
        <v>0</v>
      </c>
      <c r="C747" s="1">
        <f t="shared" si="191"/>
        <v>0</v>
      </c>
      <c r="E747" s="1">
        <v>743</v>
      </c>
      <c r="F747" s="1">
        <f t="shared" si="192"/>
        <v>1</v>
      </c>
      <c r="G747" s="1">
        <f t="shared" si="188"/>
        <v>0</v>
      </c>
      <c r="H747" s="1">
        <f t="shared" si="189"/>
        <v>0</v>
      </c>
      <c r="J747" s="1" t="str">
        <f t="shared" si="193"/>
        <v>1900</v>
      </c>
      <c r="M747" s="1">
        <f>HLOOKUP('Expense History'!$AD$3,$P$4:$X$2004,ROW('Apartment Expenses'!L747)-3,0)</f>
        <v>0</v>
      </c>
      <c r="N747" s="1">
        <f>IF('Expense History'!$AD$3=Data!$G$4,'Apartment Expenses'!AE747,HLOOKUP('Expense History'!$AD$3,'Apartment Expenses'!$AE$4:$AL$2004,(ROW('Apartment Expenses'!M747)-3)))</f>
        <v>0</v>
      </c>
      <c r="O747" s="1" t="str">
        <f>IF($O$2="ALL",IF(VLOOKUP(AA747,'Expense History'!$AA$6:$AB$36,2,0)="x","include",0),IF(AND(VLOOKUP(AA747,'Expense History'!$AA$6:$AB$36,2,0)="x",AC747=$O$2),"include",0))</f>
        <v>include</v>
      </c>
      <c r="P747" s="1">
        <f>IF(O747="include",IF(AE747&gt;0,1+MAX(P748:P$2005),0),0)</f>
        <v>0</v>
      </c>
      <c r="Q747" s="1">
        <f>IF(AND(ISBLANK(AA746),AE746=0),0,(IF(MAX(Q748:Q$2005)&gt;0,0,ROW(R747))))</f>
        <v>0</v>
      </c>
      <c r="R747" s="1">
        <f>IF($O747="include",IF(AF747&gt;0,1+MAX(R748:R$2005),0),0)</f>
        <v>0</v>
      </c>
      <c r="S747" s="1">
        <f>IF($O747="include",IF(AG747&gt;0,1+MAX(S748:S$2005),0),0)</f>
        <v>0</v>
      </c>
      <c r="T747" s="1">
        <f>IF($O747="include",IF(AH747&gt;0,1+MAX(T748:T$2005),0),0)</f>
        <v>0</v>
      </c>
      <c r="U747" s="1">
        <f>IF($O747="include",IF(AI747&gt;0,1+MAX(U748:U$2005),0),0)</f>
        <v>0</v>
      </c>
      <c r="V747" s="1">
        <f>IF($O747="include",IF(AJ747&gt;0,1+MAX(V748:V$2005),0),0)</f>
        <v>0</v>
      </c>
      <c r="W747" s="1">
        <f>IF($O747="include",IF(AK747&gt;0,1+MAX(W748:W$2005),0),0)</f>
        <v>0</v>
      </c>
      <c r="X747" s="1">
        <f>IF($O747="include",IF(AL747&gt;0,1+MAX(X748:X$2005),0),0)</f>
        <v>0</v>
      </c>
      <c r="Y747" s="22" t="str">
        <f t="shared" si="194"/>
        <v xml:space="preserve">1 - </v>
      </c>
      <c r="AA747" s="42"/>
      <c r="AB747" s="43"/>
      <c r="AC747" s="43"/>
      <c r="AD747" s="44"/>
      <c r="AE747" s="11">
        <f t="shared" si="195"/>
        <v>0</v>
      </c>
      <c r="AF747" s="41"/>
      <c r="AG747" s="41"/>
      <c r="AH747" s="41"/>
      <c r="AI747" s="41"/>
      <c r="AJ747" s="41"/>
      <c r="AK747" s="41"/>
      <c r="AL747" s="41"/>
      <c r="BA747" s="1">
        <f t="shared" si="196"/>
        <v>0</v>
      </c>
      <c r="BB747" s="1">
        <f t="shared" si="197"/>
        <v>0</v>
      </c>
      <c r="BC747" s="1" t="str">
        <f t="shared" si="198"/>
        <v>No</v>
      </c>
      <c r="BD747" s="1">
        <f t="shared" si="199"/>
        <v>0</v>
      </c>
      <c r="BE747" s="1">
        <f t="shared" si="200"/>
        <v>0</v>
      </c>
      <c r="BF747" s="1">
        <f t="shared" si="201"/>
        <v>0</v>
      </c>
      <c r="BG747" s="1">
        <v>743</v>
      </c>
      <c r="BH747" s="1" t="e">
        <f t="shared" si="202"/>
        <v>#N/A</v>
      </c>
      <c r="BI747" s="1">
        <f t="shared" si="204"/>
        <v>2</v>
      </c>
      <c r="BJ747" s="1" t="e">
        <f t="shared" si="203"/>
        <v>#N/A</v>
      </c>
    </row>
    <row r="748" spans="1:62" x14ac:dyDescent="0.25">
      <c r="A748" s="1">
        <f t="shared" si="190"/>
        <v>1</v>
      </c>
      <c r="B748" s="1">
        <f>IF(YEAR(AD748)=$B$3,YEAR('Apartment Expenses'!AD748)&amp;" - "&amp;'Apartment Expenses'!AC748,0)</f>
        <v>0</v>
      </c>
      <c r="C748" s="1">
        <f t="shared" si="191"/>
        <v>0</v>
      </c>
      <c r="E748" s="1">
        <v>744</v>
      </c>
      <c r="F748" s="1">
        <f t="shared" si="192"/>
        <v>1</v>
      </c>
      <c r="G748" s="1">
        <f t="shared" si="188"/>
        <v>0</v>
      </c>
      <c r="H748" s="1">
        <f t="shared" si="189"/>
        <v>0</v>
      </c>
      <c r="J748" s="1" t="str">
        <f t="shared" si="193"/>
        <v>1900</v>
      </c>
      <c r="M748" s="1">
        <f>HLOOKUP('Expense History'!$AD$3,$P$4:$X$2004,ROW('Apartment Expenses'!L748)-3,0)</f>
        <v>0</v>
      </c>
      <c r="N748" s="1">
        <f>IF('Expense History'!$AD$3=Data!$G$4,'Apartment Expenses'!AE748,HLOOKUP('Expense History'!$AD$3,'Apartment Expenses'!$AE$4:$AL$2004,(ROW('Apartment Expenses'!M748)-3)))</f>
        <v>0</v>
      </c>
      <c r="O748" s="1" t="str">
        <f>IF($O$2="ALL",IF(VLOOKUP(AA748,'Expense History'!$AA$6:$AB$36,2,0)="x","include",0),IF(AND(VLOOKUP(AA748,'Expense History'!$AA$6:$AB$36,2,0)="x",AC748=$O$2),"include",0))</f>
        <v>include</v>
      </c>
      <c r="P748" s="1">
        <f>IF(O748="include",IF(AE748&gt;0,1+MAX(P749:P$2005),0),0)</f>
        <v>0</v>
      </c>
      <c r="Q748" s="1">
        <f>IF(AND(ISBLANK(AA747),AE747=0),0,(IF(MAX(Q749:Q$2005)&gt;0,0,ROW(R748))))</f>
        <v>0</v>
      </c>
      <c r="R748" s="1">
        <f>IF($O748="include",IF(AF748&gt;0,1+MAX(R749:R$2005),0),0)</f>
        <v>0</v>
      </c>
      <c r="S748" s="1">
        <f>IF($O748="include",IF(AG748&gt;0,1+MAX(S749:S$2005),0),0)</f>
        <v>0</v>
      </c>
      <c r="T748" s="1">
        <f>IF($O748="include",IF(AH748&gt;0,1+MAX(T749:T$2005),0),0)</f>
        <v>0</v>
      </c>
      <c r="U748" s="1">
        <f>IF($O748="include",IF(AI748&gt;0,1+MAX(U749:U$2005),0),0)</f>
        <v>0</v>
      </c>
      <c r="V748" s="1">
        <f>IF($O748="include",IF(AJ748&gt;0,1+MAX(V749:V$2005),0),0)</f>
        <v>0</v>
      </c>
      <c r="W748" s="1">
        <f>IF($O748="include",IF(AK748&gt;0,1+MAX(W749:W$2005),0),0)</f>
        <v>0</v>
      </c>
      <c r="X748" s="1">
        <f>IF($O748="include",IF(AL748&gt;0,1+MAX(X749:X$2005),0),0)</f>
        <v>0</v>
      </c>
      <c r="Y748" s="22" t="str">
        <f t="shared" si="194"/>
        <v xml:space="preserve">1 - </v>
      </c>
      <c r="AA748" s="42"/>
      <c r="AB748" s="43"/>
      <c r="AC748" s="43"/>
      <c r="AD748" s="44"/>
      <c r="AE748" s="11">
        <f t="shared" si="195"/>
        <v>0</v>
      </c>
      <c r="AF748" s="41"/>
      <c r="AG748" s="41"/>
      <c r="AH748" s="41"/>
      <c r="AI748" s="41"/>
      <c r="AJ748" s="41"/>
      <c r="AK748" s="41"/>
      <c r="AL748" s="41"/>
      <c r="BA748" s="1">
        <f t="shared" si="196"/>
        <v>0</v>
      </c>
      <c r="BB748" s="1">
        <f t="shared" si="197"/>
        <v>0</v>
      </c>
      <c r="BC748" s="1" t="str">
        <f t="shared" si="198"/>
        <v>No</v>
      </c>
      <c r="BD748" s="1">
        <f t="shared" si="199"/>
        <v>0</v>
      </c>
      <c r="BE748" s="1">
        <f t="shared" si="200"/>
        <v>0</v>
      </c>
      <c r="BF748" s="1">
        <f t="shared" si="201"/>
        <v>0</v>
      </c>
      <c r="BG748" s="1">
        <v>744</v>
      </c>
      <c r="BH748" s="1" t="e">
        <f t="shared" si="202"/>
        <v>#N/A</v>
      </c>
      <c r="BI748" s="1">
        <f t="shared" si="204"/>
        <v>2</v>
      </c>
      <c r="BJ748" s="1" t="e">
        <f t="shared" si="203"/>
        <v>#N/A</v>
      </c>
    </row>
    <row r="749" spans="1:62" x14ac:dyDescent="0.25">
      <c r="A749" s="1">
        <f t="shared" si="190"/>
        <v>1</v>
      </c>
      <c r="B749" s="1">
        <f>IF(YEAR(AD749)=$B$3,YEAR('Apartment Expenses'!AD749)&amp;" - "&amp;'Apartment Expenses'!AC749,0)</f>
        <v>0</v>
      </c>
      <c r="C749" s="1">
        <f t="shared" si="191"/>
        <v>0</v>
      </c>
      <c r="E749" s="1">
        <v>745</v>
      </c>
      <c r="F749" s="1">
        <f t="shared" si="192"/>
        <v>1</v>
      </c>
      <c r="G749" s="1">
        <f t="shared" si="188"/>
        <v>0</v>
      </c>
      <c r="H749" s="1">
        <f t="shared" si="189"/>
        <v>0</v>
      </c>
      <c r="J749" s="1" t="str">
        <f t="shared" si="193"/>
        <v>1900</v>
      </c>
      <c r="M749" s="1">
        <f>HLOOKUP('Expense History'!$AD$3,$P$4:$X$2004,ROW('Apartment Expenses'!L749)-3,0)</f>
        <v>0</v>
      </c>
      <c r="N749" s="1">
        <f>IF('Expense History'!$AD$3=Data!$G$4,'Apartment Expenses'!AE749,HLOOKUP('Expense History'!$AD$3,'Apartment Expenses'!$AE$4:$AL$2004,(ROW('Apartment Expenses'!M749)-3)))</f>
        <v>0</v>
      </c>
      <c r="O749" s="1" t="str">
        <f>IF($O$2="ALL",IF(VLOOKUP(AA749,'Expense History'!$AA$6:$AB$36,2,0)="x","include",0),IF(AND(VLOOKUP(AA749,'Expense History'!$AA$6:$AB$36,2,0)="x",AC749=$O$2),"include",0))</f>
        <v>include</v>
      </c>
      <c r="P749" s="1">
        <f>IF(O749="include",IF(AE749&gt;0,1+MAX(P750:P$2005),0),0)</f>
        <v>0</v>
      </c>
      <c r="Q749" s="1">
        <f>IF(AND(ISBLANK(AA748),AE748=0),0,(IF(MAX(Q750:Q$2005)&gt;0,0,ROW(R749))))</f>
        <v>0</v>
      </c>
      <c r="R749" s="1">
        <f>IF($O749="include",IF(AF749&gt;0,1+MAX(R750:R$2005),0),0)</f>
        <v>0</v>
      </c>
      <c r="S749" s="1">
        <f>IF($O749="include",IF(AG749&gt;0,1+MAX(S750:S$2005),0),0)</f>
        <v>0</v>
      </c>
      <c r="T749" s="1">
        <f>IF($O749="include",IF(AH749&gt;0,1+MAX(T750:T$2005),0),0)</f>
        <v>0</v>
      </c>
      <c r="U749" s="1">
        <f>IF($O749="include",IF(AI749&gt;0,1+MAX(U750:U$2005),0),0)</f>
        <v>0</v>
      </c>
      <c r="V749" s="1">
        <f>IF($O749="include",IF(AJ749&gt;0,1+MAX(V750:V$2005),0),0)</f>
        <v>0</v>
      </c>
      <c r="W749" s="1">
        <f>IF($O749="include",IF(AK749&gt;0,1+MAX(W750:W$2005),0),0)</f>
        <v>0</v>
      </c>
      <c r="X749" s="1">
        <f>IF($O749="include",IF(AL749&gt;0,1+MAX(X750:X$2005),0),0)</f>
        <v>0</v>
      </c>
      <c r="Y749" s="22" t="str">
        <f t="shared" si="194"/>
        <v xml:space="preserve">1 - </v>
      </c>
      <c r="AA749" s="42"/>
      <c r="AB749" s="43"/>
      <c r="AC749" s="43"/>
      <c r="AD749" s="44"/>
      <c r="AE749" s="11">
        <f t="shared" si="195"/>
        <v>0</v>
      </c>
      <c r="AF749" s="41"/>
      <c r="AG749" s="41"/>
      <c r="AH749" s="41"/>
      <c r="AI749" s="41"/>
      <c r="AJ749" s="41"/>
      <c r="AK749" s="41"/>
      <c r="AL749" s="41"/>
      <c r="BA749" s="1">
        <f t="shared" si="196"/>
        <v>0</v>
      </c>
      <c r="BB749" s="1">
        <f t="shared" si="197"/>
        <v>0</v>
      </c>
      <c r="BC749" s="1" t="str">
        <f t="shared" si="198"/>
        <v>No</v>
      </c>
      <c r="BD749" s="1">
        <f t="shared" si="199"/>
        <v>0</v>
      </c>
      <c r="BE749" s="1">
        <f t="shared" si="200"/>
        <v>0</v>
      </c>
      <c r="BF749" s="1">
        <f t="shared" si="201"/>
        <v>0</v>
      </c>
      <c r="BG749" s="1">
        <v>745</v>
      </c>
      <c r="BH749" s="1" t="e">
        <f t="shared" si="202"/>
        <v>#N/A</v>
      </c>
      <c r="BI749" s="1">
        <f t="shared" si="204"/>
        <v>2</v>
      </c>
      <c r="BJ749" s="1" t="e">
        <f t="shared" si="203"/>
        <v>#N/A</v>
      </c>
    </row>
    <row r="750" spans="1:62" x14ac:dyDescent="0.25">
      <c r="A750" s="1">
        <f t="shared" si="190"/>
        <v>1</v>
      </c>
      <c r="B750" s="1">
        <f>IF(YEAR(AD750)=$B$3,YEAR('Apartment Expenses'!AD750)&amp;" - "&amp;'Apartment Expenses'!AC750,0)</f>
        <v>0</v>
      </c>
      <c r="C750" s="1">
        <f t="shared" si="191"/>
        <v>0</v>
      </c>
      <c r="E750" s="1">
        <v>746</v>
      </c>
      <c r="F750" s="1">
        <f t="shared" si="192"/>
        <v>1</v>
      </c>
      <c r="G750" s="1">
        <f t="shared" si="188"/>
        <v>0</v>
      </c>
      <c r="H750" s="1">
        <f t="shared" si="189"/>
        <v>0</v>
      </c>
      <c r="J750" s="1" t="str">
        <f t="shared" si="193"/>
        <v>1900</v>
      </c>
      <c r="M750" s="1">
        <f>HLOOKUP('Expense History'!$AD$3,$P$4:$X$2004,ROW('Apartment Expenses'!L750)-3,0)</f>
        <v>0</v>
      </c>
      <c r="N750" s="1">
        <f>IF('Expense History'!$AD$3=Data!$G$4,'Apartment Expenses'!AE750,HLOOKUP('Expense History'!$AD$3,'Apartment Expenses'!$AE$4:$AL$2004,(ROW('Apartment Expenses'!M750)-3)))</f>
        <v>0</v>
      </c>
      <c r="O750" s="1" t="str">
        <f>IF($O$2="ALL",IF(VLOOKUP(AA750,'Expense History'!$AA$6:$AB$36,2,0)="x","include",0),IF(AND(VLOOKUP(AA750,'Expense History'!$AA$6:$AB$36,2,0)="x",AC750=$O$2),"include",0))</f>
        <v>include</v>
      </c>
      <c r="P750" s="1">
        <f>IF(O750="include",IF(AE750&gt;0,1+MAX(P751:P$2005),0),0)</f>
        <v>0</v>
      </c>
      <c r="Q750" s="1">
        <f>IF(AND(ISBLANK(AA749),AE749=0),0,(IF(MAX(Q751:Q$2005)&gt;0,0,ROW(R750))))</f>
        <v>0</v>
      </c>
      <c r="R750" s="1">
        <f>IF($O750="include",IF(AF750&gt;0,1+MAX(R751:R$2005),0),0)</f>
        <v>0</v>
      </c>
      <c r="S750" s="1">
        <f>IF($O750="include",IF(AG750&gt;0,1+MAX(S751:S$2005),0),0)</f>
        <v>0</v>
      </c>
      <c r="T750" s="1">
        <f>IF($O750="include",IF(AH750&gt;0,1+MAX(T751:T$2005),0),0)</f>
        <v>0</v>
      </c>
      <c r="U750" s="1">
        <f>IF($O750="include",IF(AI750&gt;0,1+MAX(U751:U$2005),0),0)</f>
        <v>0</v>
      </c>
      <c r="V750" s="1">
        <f>IF($O750="include",IF(AJ750&gt;0,1+MAX(V751:V$2005),0),0)</f>
        <v>0</v>
      </c>
      <c r="W750" s="1">
        <f>IF($O750="include",IF(AK750&gt;0,1+MAX(W751:W$2005),0),0)</f>
        <v>0</v>
      </c>
      <c r="X750" s="1">
        <f>IF($O750="include",IF(AL750&gt;0,1+MAX(X751:X$2005),0),0)</f>
        <v>0</v>
      </c>
      <c r="Y750" s="22" t="str">
        <f t="shared" si="194"/>
        <v xml:space="preserve">1 - </v>
      </c>
      <c r="AA750" s="42"/>
      <c r="AB750" s="43"/>
      <c r="AC750" s="43"/>
      <c r="AD750" s="44"/>
      <c r="AE750" s="11">
        <f t="shared" si="195"/>
        <v>0</v>
      </c>
      <c r="AF750" s="41"/>
      <c r="AG750" s="41"/>
      <c r="AH750" s="41"/>
      <c r="AI750" s="41"/>
      <c r="AJ750" s="41"/>
      <c r="AK750" s="41"/>
      <c r="AL750" s="41"/>
      <c r="BA750" s="1">
        <f t="shared" si="196"/>
        <v>0</v>
      </c>
      <c r="BB750" s="1">
        <f t="shared" si="197"/>
        <v>0</v>
      </c>
      <c r="BC750" s="1" t="str">
        <f t="shared" si="198"/>
        <v>No</v>
      </c>
      <c r="BD750" s="1">
        <f t="shared" si="199"/>
        <v>0</v>
      </c>
      <c r="BE750" s="1">
        <f t="shared" si="200"/>
        <v>0</v>
      </c>
      <c r="BF750" s="1">
        <f t="shared" si="201"/>
        <v>0</v>
      </c>
      <c r="BG750" s="1">
        <v>746</v>
      </c>
      <c r="BH750" s="1" t="e">
        <f t="shared" si="202"/>
        <v>#N/A</v>
      </c>
      <c r="BI750" s="1">
        <f t="shared" si="204"/>
        <v>2</v>
      </c>
      <c r="BJ750" s="1" t="e">
        <f t="shared" si="203"/>
        <v>#N/A</v>
      </c>
    </row>
    <row r="751" spans="1:62" x14ac:dyDescent="0.25">
      <c r="A751" s="1">
        <f t="shared" si="190"/>
        <v>1</v>
      </c>
      <c r="B751" s="1">
        <f>IF(YEAR(AD751)=$B$3,YEAR('Apartment Expenses'!AD751)&amp;" - "&amp;'Apartment Expenses'!AC751,0)</f>
        <v>0</v>
      </c>
      <c r="C751" s="1">
        <f t="shared" si="191"/>
        <v>0</v>
      </c>
      <c r="E751" s="1">
        <v>747</v>
      </c>
      <c r="F751" s="1">
        <f t="shared" si="192"/>
        <v>1</v>
      </c>
      <c r="G751" s="1">
        <f t="shared" si="188"/>
        <v>0</v>
      </c>
      <c r="H751" s="1">
        <f t="shared" si="189"/>
        <v>0</v>
      </c>
      <c r="J751" s="1" t="str">
        <f t="shared" si="193"/>
        <v>1900</v>
      </c>
      <c r="M751" s="1">
        <f>HLOOKUP('Expense History'!$AD$3,$P$4:$X$2004,ROW('Apartment Expenses'!L751)-3,0)</f>
        <v>0</v>
      </c>
      <c r="N751" s="1">
        <f>IF('Expense History'!$AD$3=Data!$G$4,'Apartment Expenses'!AE751,HLOOKUP('Expense History'!$AD$3,'Apartment Expenses'!$AE$4:$AL$2004,(ROW('Apartment Expenses'!M751)-3)))</f>
        <v>0</v>
      </c>
      <c r="O751" s="1" t="str">
        <f>IF($O$2="ALL",IF(VLOOKUP(AA751,'Expense History'!$AA$6:$AB$36,2,0)="x","include",0),IF(AND(VLOOKUP(AA751,'Expense History'!$AA$6:$AB$36,2,0)="x",AC751=$O$2),"include",0))</f>
        <v>include</v>
      </c>
      <c r="P751" s="1">
        <f>IF(O751="include",IF(AE751&gt;0,1+MAX(P752:P$2005),0),0)</f>
        <v>0</v>
      </c>
      <c r="Q751" s="1">
        <f>IF(AND(ISBLANK(AA750),AE750=0),0,(IF(MAX(Q752:Q$2005)&gt;0,0,ROW(R751))))</f>
        <v>0</v>
      </c>
      <c r="R751" s="1">
        <f>IF($O751="include",IF(AF751&gt;0,1+MAX(R752:R$2005),0),0)</f>
        <v>0</v>
      </c>
      <c r="S751" s="1">
        <f>IF($O751="include",IF(AG751&gt;0,1+MAX(S752:S$2005),0),0)</f>
        <v>0</v>
      </c>
      <c r="T751" s="1">
        <f>IF($O751="include",IF(AH751&gt;0,1+MAX(T752:T$2005),0),0)</f>
        <v>0</v>
      </c>
      <c r="U751" s="1">
        <f>IF($O751="include",IF(AI751&gt;0,1+MAX(U752:U$2005),0),0)</f>
        <v>0</v>
      </c>
      <c r="V751" s="1">
        <f>IF($O751="include",IF(AJ751&gt;0,1+MAX(V752:V$2005),0),0)</f>
        <v>0</v>
      </c>
      <c r="W751" s="1">
        <f>IF($O751="include",IF(AK751&gt;0,1+MAX(W752:W$2005),0),0)</f>
        <v>0</v>
      </c>
      <c r="X751" s="1">
        <f>IF($O751="include",IF(AL751&gt;0,1+MAX(X752:X$2005),0),0)</f>
        <v>0</v>
      </c>
      <c r="Y751" s="22" t="str">
        <f t="shared" si="194"/>
        <v xml:space="preserve">1 - </v>
      </c>
      <c r="AA751" s="42"/>
      <c r="AB751" s="43"/>
      <c r="AC751" s="43"/>
      <c r="AD751" s="44"/>
      <c r="AE751" s="11">
        <f t="shared" si="195"/>
        <v>0</v>
      </c>
      <c r="AF751" s="41"/>
      <c r="AG751" s="41"/>
      <c r="AH751" s="41"/>
      <c r="AI751" s="41"/>
      <c r="AJ751" s="41"/>
      <c r="AK751" s="41"/>
      <c r="AL751" s="41"/>
      <c r="BA751" s="1">
        <f t="shared" si="196"/>
        <v>0</v>
      </c>
      <c r="BB751" s="1">
        <f t="shared" si="197"/>
        <v>0</v>
      </c>
      <c r="BC751" s="1" t="str">
        <f t="shared" si="198"/>
        <v>No</v>
      </c>
      <c r="BD751" s="1">
        <f t="shared" si="199"/>
        <v>0</v>
      </c>
      <c r="BE751" s="1">
        <f t="shared" si="200"/>
        <v>0</v>
      </c>
      <c r="BF751" s="1">
        <f t="shared" si="201"/>
        <v>0</v>
      </c>
      <c r="BG751" s="1">
        <v>747</v>
      </c>
      <c r="BH751" s="1" t="e">
        <f t="shared" si="202"/>
        <v>#N/A</v>
      </c>
      <c r="BI751" s="1">
        <f t="shared" si="204"/>
        <v>2</v>
      </c>
      <c r="BJ751" s="1" t="e">
        <f t="shared" si="203"/>
        <v>#N/A</v>
      </c>
    </row>
    <row r="752" spans="1:62" x14ac:dyDescent="0.25">
      <c r="A752" s="1">
        <f t="shared" si="190"/>
        <v>1</v>
      </c>
      <c r="B752" s="1">
        <f>IF(YEAR(AD752)=$B$3,YEAR('Apartment Expenses'!AD752)&amp;" - "&amp;'Apartment Expenses'!AC752,0)</f>
        <v>0</v>
      </c>
      <c r="C752" s="1">
        <f t="shared" si="191"/>
        <v>0</v>
      </c>
      <c r="E752" s="1">
        <v>748</v>
      </c>
      <c r="F752" s="1">
        <f t="shared" si="192"/>
        <v>1</v>
      </c>
      <c r="G752" s="1">
        <f t="shared" si="188"/>
        <v>0</v>
      </c>
      <c r="H752" s="1">
        <f t="shared" si="189"/>
        <v>0</v>
      </c>
      <c r="J752" s="1" t="str">
        <f t="shared" si="193"/>
        <v>1900</v>
      </c>
      <c r="M752" s="1">
        <f>HLOOKUP('Expense History'!$AD$3,$P$4:$X$2004,ROW('Apartment Expenses'!L752)-3,0)</f>
        <v>0</v>
      </c>
      <c r="N752" s="1">
        <f>IF('Expense History'!$AD$3=Data!$G$4,'Apartment Expenses'!AE752,HLOOKUP('Expense History'!$AD$3,'Apartment Expenses'!$AE$4:$AL$2004,(ROW('Apartment Expenses'!M752)-3)))</f>
        <v>0</v>
      </c>
      <c r="O752" s="1" t="str">
        <f>IF($O$2="ALL",IF(VLOOKUP(AA752,'Expense History'!$AA$6:$AB$36,2,0)="x","include",0),IF(AND(VLOOKUP(AA752,'Expense History'!$AA$6:$AB$36,2,0)="x",AC752=$O$2),"include",0))</f>
        <v>include</v>
      </c>
      <c r="P752" s="1">
        <f>IF(O752="include",IF(AE752&gt;0,1+MAX(P753:P$2005),0),0)</f>
        <v>0</v>
      </c>
      <c r="Q752" s="1">
        <f>IF(AND(ISBLANK(AA751),AE751=0),0,(IF(MAX(Q753:Q$2005)&gt;0,0,ROW(R752))))</f>
        <v>0</v>
      </c>
      <c r="R752" s="1">
        <f>IF($O752="include",IF(AF752&gt;0,1+MAX(R753:R$2005),0),0)</f>
        <v>0</v>
      </c>
      <c r="S752" s="1">
        <f>IF($O752="include",IF(AG752&gt;0,1+MAX(S753:S$2005),0),0)</f>
        <v>0</v>
      </c>
      <c r="T752" s="1">
        <f>IF($O752="include",IF(AH752&gt;0,1+MAX(T753:T$2005),0),0)</f>
        <v>0</v>
      </c>
      <c r="U752" s="1">
        <f>IF($O752="include",IF(AI752&gt;0,1+MAX(U753:U$2005),0),0)</f>
        <v>0</v>
      </c>
      <c r="V752" s="1">
        <f>IF($O752="include",IF(AJ752&gt;0,1+MAX(V753:V$2005),0),0)</f>
        <v>0</v>
      </c>
      <c r="W752" s="1">
        <f>IF($O752="include",IF(AK752&gt;0,1+MAX(W753:W$2005),0),0)</f>
        <v>0</v>
      </c>
      <c r="X752" s="1">
        <f>IF($O752="include",IF(AL752&gt;0,1+MAX(X753:X$2005),0),0)</f>
        <v>0</v>
      </c>
      <c r="Y752" s="22" t="str">
        <f t="shared" si="194"/>
        <v xml:space="preserve">1 - </v>
      </c>
      <c r="AA752" s="42"/>
      <c r="AB752" s="43"/>
      <c r="AC752" s="43"/>
      <c r="AD752" s="44"/>
      <c r="AE752" s="11">
        <f t="shared" si="195"/>
        <v>0</v>
      </c>
      <c r="AF752" s="41"/>
      <c r="AG752" s="41"/>
      <c r="AH752" s="41"/>
      <c r="AI752" s="41"/>
      <c r="AJ752" s="41"/>
      <c r="AK752" s="41"/>
      <c r="AL752" s="41"/>
      <c r="BA752" s="1">
        <f t="shared" si="196"/>
        <v>0</v>
      </c>
      <c r="BB752" s="1">
        <f t="shared" si="197"/>
        <v>0</v>
      </c>
      <c r="BC752" s="1" t="str">
        <f t="shared" si="198"/>
        <v>No</v>
      </c>
      <c r="BD752" s="1">
        <f t="shared" si="199"/>
        <v>0</v>
      </c>
      <c r="BE752" s="1">
        <f t="shared" si="200"/>
        <v>0</v>
      </c>
      <c r="BF752" s="1">
        <f t="shared" si="201"/>
        <v>0</v>
      </c>
      <c r="BG752" s="1">
        <v>748</v>
      </c>
      <c r="BH752" s="1" t="e">
        <f t="shared" si="202"/>
        <v>#N/A</v>
      </c>
      <c r="BI752" s="1">
        <f t="shared" si="204"/>
        <v>2</v>
      </c>
      <c r="BJ752" s="1" t="e">
        <f t="shared" si="203"/>
        <v>#N/A</v>
      </c>
    </row>
    <row r="753" spans="1:62" x14ac:dyDescent="0.25">
      <c r="A753" s="1">
        <f t="shared" si="190"/>
        <v>1</v>
      </c>
      <c r="B753" s="1">
        <f>IF(YEAR(AD753)=$B$3,YEAR('Apartment Expenses'!AD753)&amp;" - "&amp;'Apartment Expenses'!AC753,0)</f>
        <v>0</v>
      </c>
      <c r="C753" s="1">
        <f t="shared" si="191"/>
        <v>0</v>
      </c>
      <c r="E753" s="1">
        <v>749</v>
      </c>
      <c r="F753" s="1">
        <f t="shared" si="192"/>
        <v>1</v>
      </c>
      <c r="G753" s="1">
        <f t="shared" si="188"/>
        <v>0</v>
      </c>
      <c r="H753" s="1">
        <f t="shared" si="189"/>
        <v>0</v>
      </c>
      <c r="J753" s="1" t="str">
        <f t="shared" si="193"/>
        <v>1900</v>
      </c>
      <c r="M753" s="1">
        <f>HLOOKUP('Expense History'!$AD$3,$P$4:$X$2004,ROW('Apartment Expenses'!L753)-3,0)</f>
        <v>0</v>
      </c>
      <c r="N753" s="1">
        <f>IF('Expense History'!$AD$3=Data!$G$4,'Apartment Expenses'!AE753,HLOOKUP('Expense History'!$AD$3,'Apartment Expenses'!$AE$4:$AL$2004,(ROW('Apartment Expenses'!M753)-3)))</f>
        <v>0</v>
      </c>
      <c r="O753" s="1" t="str">
        <f>IF($O$2="ALL",IF(VLOOKUP(AA753,'Expense History'!$AA$6:$AB$36,2,0)="x","include",0),IF(AND(VLOOKUP(AA753,'Expense History'!$AA$6:$AB$36,2,0)="x",AC753=$O$2),"include",0))</f>
        <v>include</v>
      </c>
      <c r="P753" s="1">
        <f>IF(O753="include",IF(AE753&gt;0,1+MAX(P754:P$2005),0),0)</f>
        <v>0</v>
      </c>
      <c r="Q753" s="1">
        <f>IF(AND(ISBLANK(AA752),AE752=0),0,(IF(MAX(Q754:Q$2005)&gt;0,0,ROW(R753))))</f>
        <v>0</v>
      </c>
      <c r="R753" s="1">
        <f>IF($O753="include",IF(AF753&gt;0,1+MAX(R754:R$2005),0),0)</f>
        <v>0</v>
      </c>
      <c r="S753" s="1">
        <f>IF($O753="include",IF(AG753&gt;0,1+MAX(S754:S$2005),0),0)</f>
        <v>0</v>
      </c>
      <c r="T753" s="1">
        <f>IF($O753="include",IF(AH753&gt;0,1+MAX(T754:T$2005),0),0)</f>
        <v>0</v>
      </c>
      <c r="U753" s="1">
        <f>IF($O753="include",IF(AI753&gt;0,1+MAX(U754:U$2005),0),0)</f>
        <v>0</v>
      </c>
      <c r="V753" s="1">
        <f>IF($O753="include",IF(AJ753&gt;0,1+MAX(V754:V$2005),0),0)</f>
        <v>0</v>
      </c>
      <c r="W753" s="1">
        <f>IF($O753="include",IF(AK753&gt;0,1+MAX(W754:W$2005),0),0)</f>
        <v>0</v>
      </c>
      <c r="X753" s="1">
        <f>IF($O753="include",IF(AL753&gt;0,1+MAX(X754:X$2005),0),0)</f>
        <v>0</v>
      </c>
      <c r="Y753" s="22" t="str">
        <f t="shared" si="194"/>
        <v xml:space="preserve">1 - </v>
      </c>
      <c r="AA753" s="42"/>
      <c r="AB753" s="43"/>
      <c r="AC753" s="43"/>
      <c r="AD753" s="44"/>
      <c r="AE753" s="11">
        <f t="shared" si="195"/>
        <v>0</v>
      </c>
      <c r="AF753" s="41"/>
      <c r="AG753" s="41"/>
      <c r="AH753" s="41"/>
      <c r="AI753" s="41"/>
      <c r="AJ753" s="41"/>
      <c r="AK753" s="41"/>
      <c r="AL753" s="41"/>
      <c r="BA753" s="1">
        <f t="shared" si="196"/>
        <v>0</v>
      </c>
      <c r="BB753" s="1">
        <f t="shared" si="197"/>
        <v>0</v>
      </c>
      <c r="BC753" s="1" t="str">
        <f t="shared" si="198"/>
        <v>No</v>
      </c>
      <c r="BD753" s="1">
        <f t="shared" si="199"/>
        <v>0</v>
      </c>
      <c r="BE753" s="1">
        <f t="shared" si="200"/>
        <v>0</v>
      </c>
      <c r="BF753" s="1">
        <f t="shared" si="201"/>
        <v>0</v>
      </c>
      <c r="BG753" s="1">
        <v>749</v>
      </c>
      <c r="BH753" s="1" t="e">
        <f t="shared" si="202"/>
        <v>#N/A</v>
      </c>
      <c r="BI753" s="1">
        <f t="shared" si="204"/>
        <v>2</v>
      </c>
      <c r="BJ753" s="1" t="e">
        <f t="shared" si="203"/>
        <v>#N/A</v>
      </c>
    </row>
    <row r="754" spans="1:62" x14ac:dyDescent="0.25">
      <c r="A754" s="1">
        <f t="shared" si="190"/>
        <v>1</v>
      </c>
      <c r="B754" s="1">
        <f>IF(YEAR(AD754)=$B$3,YEAR('Apartment Expenses'!AD754)&amp;" - "&amp;'Apartment Expenses'!AC754,0)</f>
        <v>0</v>
      </c>
      <c r="C754" s="1">
        <f t="shared" si="191"/>
        <v>0</v>
      </c>
      <c r="E754" s="1">
        <v>750</v>
      </c>
      <c r="F754" s="1">
        <f t="shared" si="192"/>
        <v>1</v>
      </c>
      <c r="G754" s="1">
        <f t="shared" si="188"/>
        <v>0</v>
      </c>
      <c r="H754" s="1">
        <f t="shared" si="189"/>
        <v>0</v>
      </c>
      <c r="J754" s="1" t="str">
        <f t="shared" si="193"/>
        <v>1900</v>
      </c>
      <c r="M754" s="1">
        <f>HLOOKUP('Expense History'!$AD$3,$P$4:$X$2004,ROW('Apartment Expenses'!L754)-3,0)</f>
        <v>0</v>
      </c>
      <c r="N754" s="1">
        <f>IF('Expense History'!$AD$3=Data!$G$4,'Apartment Expenses'!AE754,HLOOKUP('Expense History'!$AD$3,'Apartment Expenses'!$AE$4:$AL$2004,(ROW('Apartment Expenses'!M754)-3)))</f>
        <v>0</v>
      </c>
      <c r="O754" s="1" t="str">
        <f>IF($O$2="ALL",IF(VLOOKUP(AA754,'Expense History'!$AA$6:$AB$36,2,0)="x","include",0),IF(AND(VLOOKUP(AA754,'Expense History'!$AA$6:$AB$36,2,0)="x",AC754=$O$2),"include",0))</f>
        <v>include</v>
      </c>
      <c r="P754" s="1">
        <f>IF(O754="include",IF(AE754&gt;0,1+MAX(P755:P$2005),0),0)</f>
        <v>0</v>
      </c>
      <c r="Q754" s="1">
        <f>IF(AND(ISBLANK(AA753),AE753=0),0,(IF(MAX(Q755:Q$2005)&gt;0,0,ROW(R754))))</f>
        <v>0</v>
      </c>
      <c r="R754" s="1">
        <f>IF($O754="include",IF(AF754&gt;0,1+MAX(R755:R$2005),0),0)</f>
        <v>0</v>
      </c>
      <c r="S754" s="1">
        <f>IF($O754="include",IF(AG754&gt;0,1+MAX(S755:S$2005),0),0)</f>
        <v>0</v>
      </c>
      <c r="T754" s="1">
        <f>IF($O754="include",IF(AH754&gt;0,1+MAX(T755:T$2005),0),0)</f>
        <v>0</v>
      </c>
      <c r="U754" s="1">
        <f>IF($O754="include",IF(AI754&gt;0,1+MAX(U755:U$2005),0),0)</f>
        <v>0</v>
      </c>
      <c r="V754" s="1">
        <f>IF($O754="include",IF(AJ754&gt;0,1+MAX(V755:V$2005),0),0)</f>
        <v>0</v>
      </c>
      <c r="W754" s="1">
        <f>IF($O754="include",IF(AK754&gt;0,1+MAX(W755:W$2005),0),0)</f>
        <v>0</v>
      </c>
      <c r="X754" s="1">
        <f>IF($O754="include",IF(AL754&gt;0,1+MAX(X755:X$2005),0),0)</f>
        <v>0</v>
      </c>
      <c r="Y754" s="22" t="str">
        <f t="shared" si="194"/>
        <v xml:space="preserve">1 - </v>
      </c>
      <c r="AA754" s="42"/>
      <c r="AB754" s="43"/>
      <c r="AC754" s="43"/>
      <c r="AD754" s="44"/>
      <c r="AE754" s="11">
        <f t="shared" si="195"/>
        <v>0</v>
      </c>
      <c r="AF754" s="41"/>
      <c r="AG754" s="41"/>
      <c r="AH754" s="41"/>
      <c r="AI754" s="41"/>
      <c r="AJ754" s="41"/>
      <c r="AK754" s="41"/>
      <c r="AL754" s="41"/>
      <c r="BA754" s="1">
        <f t="shared" si="196"/>
        <v>0</v>
      </c>
      <c r="BB754" s="1">
        <f t="shared" si="197"/>
        <v>0</v>
      </c>
      <c r="BC754" s="1" t="str">
        <f t="shared" si="198"/>
        <v>No</v>
      </c>
      <c r="BD754" s="1">
        <f t="shared" si="199"/>
        <v>0</v>
      </c>
      <c r="BE754" s="1">
        <f t="shared" si="200"/>
        <v>0</v>
      </c>
      <c r="BF754" s="1">
        <f t="shared" si="201"/>
        <v>0</v>
      </c>
      <c r="BG754" s="1">
        <v>750</v>
      </c>
      <c r="BH754" s="1" t="e">
        <f t="shared" si="202"/>
        <v>#N/A</v>
      </c>
      <c r="BI754" s="1">
        <f t="shared" si="204"/>
        <v>2</v>
      </c>
      <c r="BJ754" s="1" t="e">
        <f t="shared" si="203"/>
        <v>#N/A</v>
      </c>
    </row>
    <row r="755" spans="1:62" x14ac:dyDescent="0.25">
      <c r="A755" s="1">
        <f t="shared" si="190"/>
        <v>1</v>
      </c>
      <c r="B755" s="1">
        <f>IF(YEAR(AD755)=$B$3,YEAR('Apartment Expenses'!AD755)&amp;" - "&amp;'Apartment Expenses'!AC755,0)</f>
        <v>0</v>
      </c>
      <c r="C755" s="1">
        <f t="shared" si="191"/>
        <v>0</v>
      </c>
      <c r="E755" s="1">
        <v>751</v>
      </c>
      <c r="F755" s="1">
        <f t="shared" si="192"/>
        <v>1</v>
      </c>
      <c r="G755" s="1">
        <f t="shared" si="188"/>
        <v>0</v>
      </c>
      <c r="H755" s="1">
        <f t="shared" si="189"/>
        <v>0</v>
      </c>
      <c r="J755" s="1" t="str">
        <f t="shared" si="193"/>
        <v>1900</v>
      </c>
      <c r="M755" s="1">
        <f>HLOOKUP('Expense History'!$AD$3,$P$4:$X$2004,ROW('Apartment Expenses'!L755)-3,0)</f>
        <v>0</v>
      </c>
      <c r="N755" s="1">
        <f>IF('Expense History'!$AD$3=Data!$G$4,'Apartment Expenses'!AE755,HLOOKUP('Expense History'!$AD$3,'Apartment Expenses'!$AE$4:$AL$2004,(ROW('Apartment Expenses'!M755)-3)))</f>
        <v>0</v>
      </c>
      <c r="O755" s="1" t="str">
        <f>IF($O$2="ALL",IF(VLOOKUP(AA755,'Expense History'!$AA$6:$AB$36,2,0)="x","include",0),IF(AND(VLOOKUP(AA755,'Expense History'!$AA$6:$AB$36,2,0)="x",AC755=$O$2),"include",0))</f>
        <v>include</v>
      </c>
      <c r="P755" s="1">
        <f>IF(O755="include",IF(AE755&gt;0,1+MAX(P756:P$2005),0),0)</f>
        <v>0</v>
      </c>
      <c r="Q755" s="1">
        <f>IF(AND(ISBLANK(AA754),AE754=0),0,(IF(MAX(Q756:Q$2005)&gt;0,0,ROW(R755))))</f>
        <v>0</v>
      </c>
      <c r="R755" s="1">
        <f>IF($O755="include",IF(AF755&gt;0,1+MAX(R756:R$2005),0),0)</f>
        <v>0</v>
      </c>
      <c r="S755" s="1">
        <f>IF($O755="include",IF(AG755&gt;0,1+MAX(S756:S$2005),0),0)</f>
        <v>0</v>
      </c>
      <c r="T755" s="1">
        <f>IF($O755="include",IF(AH755&gt;0,1+MAX(T756:T$2005),0),0)</f>
        <v>0</v>
      </c>
      <c r="U755" s="1">
        <f>IF($O755="include",IF(AI755&gt;0,1+MAX(U756:U$2005),0),0)</f>
        <v>0</v>
      </c>
      <c r="V755" s="1">
        <f>IF($O755="include",IF(AJ755&gt;0,1+MAX(V756:V$2005),0),0)</f>
        <v>0</v>
      </c>
      <c r="W755" s="1">
        <f>IF($O755="include",IF(AK755&gt;0,1+MAX(W756:W$2005),0),0)</f>
        <v>0</v>
      </c>
      <c r="X755" s="1">
        <f>IF($O755="include",IF(AL755&gt;0,1+MAX(X756:X$2005),0),0)</f>
        <v>0</v>
      </c>
      <c r="Y755" s="22" t="str">
        <f t="shared" si="194"/>
        <v xml:space="preserve">1 - </v>
      </c>
      <c r="AA755" s="42"/>
      <c r="AB755" s="43"/>
      <c r="AC755" s="43"/>
      <c r="AD755" s="44"/>
      <c r="AE755" s="11">
        <f t="shared" si="195"/>
        <v>0</v>
      </c>
      <c r="AF755" s="41"/>
      <c r="AG755" s="41"/>
      <c r="AH755" s="41"/>
      <c r="AI755" s="41"/>
      <c r="AJ755" s="41"/>
      <c r="AK755" s="41"/>
      <c r="AL755" s="41"/>
      <c r="BA755" s="1">
        <f t="shared" si="196"/>
        <v>0</v>
      </c>
      <c r="BB755" s="1">
        <f t="shared" si="197"/>
        <v>0</v>
      </c>
      <c r="BC755" s="1" t="str">
        <f t="shared" si="198"/>
        <v>No</v>
      </c>
      <c r="BD755" s="1">
        <f t="shared" si="199"/>
        <v>0</v>
      </c>
      <c r="BE755" s="1">
        <f t="shared" si="200"/>
        <v>0</v>
      </c>
      <c r="BF755" s="1">
        <f t="shared" si="201"/>
        <v>0</v>
      </c>
      <c r="BG755" s="1">
        <v>751</v>
      </c>
      <c r="BH755" s="1" t="e">
        <f t="shared" si="202"/>
        <v>#N/A</v>
      </c>
      <c r="BI755" s="1">
        <f t="shared" si="204"/>
        <v>2</v>
      </c>
      <c r="BJ755" s="1" t="e">
        <f t="shared" si="203"/>
        <v>#N/A</v>
      </c>
    </row>
    <row r="756" spans="1:62" x14ac:dyDescent="0.25">
      <c r="A756" s="1">
        <f t="shared" si="190"/>
        <v>1</v>
      </c>
      <c r="B756" s="1">
        <f>IF(YEAR(AD756)=$B$3,YEAR('Apartment Expenses'!AD756)&amp;" - "&amp;'Apartment Expenses'!AC756,0)</f>
        <v>0</v>
      </c>
      <c r="C756" s="1">
        <f t="shared" si="191"/>
        <v>0</v>
      </c>
      <c r="E756" s="1">
        <v>752</v>
      </c>
      <c r="F756" s="1">
        <f t="shared" si="192"/>
        <v>1</v>
      </c>
      <c r="G756" s="1">
        <f t="shared" si="188"/>
        <v>0</v>
      </c>
      <c r="H756" s="1">
        <f t="shared" si="189"/>
        <v>0</v>
      </c>
      <c r="J756" s="1" t="str">
        <f t="shared" si="193"/>
        <v>1900</v>
      </c>
      <c r="M756" s="1">
        <f>HLOOKUP('Expense History'!$AD$3,$P$4:$X$2004,ROW('Apartment Expenses'!L756)-3,0)</f>
        <v>0</v>
      </c>
      <c r="N756" s="1">
        <f>IF('Expense History'!$AD$3=Data!$G$4,'Apartment Expenses'!AE756,HLOOKUP('Expense History'!$AD$3,'Apartment Expenses'!$AE$4:$AL$2004,(ROW('Apartment Expenses'!M756)-3)))</f>
        <v>0</v>
      </c>
      <c r="O756" s="1" t="str">
        <f>IF($O$2="ALL",IF(VLOOKUP(AA756,'Expense History'!$AA$6:$AB$36,2,0)="x","include",0),IF(AND(VLOOKUP(AA756,'Expense History'!$AA$6:$AB$36,2,0)="x",AC756=$O$2),"include",0))</f>
        <v>include</v>
      </c>
      <c r="P756" s="1">
        <f>IF(O756="include",IF(AE756&gt;0,1+MAX(P757:P$2005),0),0)</f>
        <v>0</v>
      </c>
      <c r="Q756" s="1">
        <f>IF(AND(ISBLANK(AA755),AE755=0),0,(IF(MAX(Q757:Q$2005)&gt;0,0,ROW(R756))))</f>
        <v>0</v>
      </c>
      <c r="R756" s="1">
        <f>IF($O756="include",IF(AF756&gt;0,1+MAX(R757:R$2005),0),0)</f>
        <v>0</v>
      </c>
      <c r="S756" s="1">
        <f>IF($O756="include",IF(AG756&gt;0,1+MAX(S757:S$2005),0),0)</f>
        <v>0</v>
      </c>
      <c r="T756" s="1">
        <f>IF($O756="include",IF(AH756&gt;0,1+MAX(T757:T$2005),0),0)</f>
        <v>0</v>
      </c>
      <c r="U756" s="1">
        <f>IF($O756="include",IF(AI756&gt;0,1+MAX(U757:U$2005),0),0)</f>
        <v>0</v>
      </c>
      <c r="V756" s="1">
        <f>IF($O756="include",IF(AJ756&gt;0,1+MAX(V757:V$2005),0),0)</f>
        <v>0</v>
      </c>
      <c r="W756" s="1">
        <f>IF($O756="include",IF(AK756&gt;0,1+MAX(W757:W$2005),0),0)</f>
        <v>0</v>
      </c>
      <c r="X756" s="1">
        <f>IF($O756="include",IF(AL756&gt;0,1+MAX(X757:X$2005),0),0)</f>
        <v>0</v>
      </c>
      <c r="Y756" s="22" t="str">
        <f t="shared" si="194"/>
        <v xml:space="preserve">1 - </v>
      </c>
      <c r="AA756" s="42"/>
      <c r="AB756" s="43"/>
      <c r="AC756" s="43"/>
      <c r="AD756" s="44"/>
      <c r="AE756" s="11">
        <f t="shared" si="195"/>
        <v>0</v>
      </c>
      <c r="AF756" s="41"/>
      <c r="AG756" s="41"/>
      <c r="AH756" s="41"/>
      <c r="AI756" s="41"/>
      <c r="AJ756" s="41"/>
      <c r="AK756" s="41"/>
      <c r="AL756" s="41"/>
      <c r="BA756" s="1">
        <f t="shared" si="196"/>
        <v>0</v>
      </c>
      <c r="BB756" s="1">
        <f t="shared" si="197"/>
        <v>0</v>
      </c>
      <c r="BC756" s="1" t="str">
        <f t="shared" si="198"/>
        <v>No</v>
      </c>
      <c r="BD756" s="1">
        <f t="shared" si="199"/>
        <v>0</v>
      </c>
      <c r="BE756" s="1">
        <f t="shared" si="200"/>
        <v>0</v>
      </c>
      <c r="BF756" s="1">
        <f t="shared" si="201"/>
        <v>0</v>
      </c>
      <c r="BG756" s="1">
        <v>752</v>
      </c>
      <c r="BH756" s="1" t="e">
        <f t="shared" si="202"/>
        <v>#N/A</v>
      </c>
      <c r="BI756" s="1">
        <f t="shared" si="204"/>
        <v>2</v>
      </c>
      <c r="BJ756" s="1" t="e">
        <f t="shared" si="203"/>
        <v>#N/A</v>
      </c>
    </row>
    <row r="757" spans="1:62" x14ac:dyDescent="0.25">
      <c r="A757" s="1">
        <f t="shared" si="190"/>
        <v>1</v>
      </c>
      <c r="B757" s="1">
        <f>IF(YEAR(AD757)=$B$3,YEAR('Apartment Expenses'!AD757)&amp;" - "&amp;'Apartment Expenses'!AC757,0)</f>
        <v>0</v>
      </c>
      <c r="C757" s="1">
        <f t="shared" si="191"/>
        <v>0</v>
      </c>
      <c r="E757" s="1">
        <v>753</v>
      </c>
      <c r="F757" s="1">
        <f t="shared" si="192"/>
        <v>1</v>
      </c>
      <c r="G757" s="1">
        <f t="shared" si="188"/>
        <v>0</v>
      </c>
      <c r="H757" s="1">
        <f t="shared" si="189"/>
        <v>0</v>
      </c>
      <c r="J757" s="1" t="str">
        <f t="shared" si="193"/>
        <v>1900</v>
      </c>
      <c r="M757" s="1">
        <f>HLOOKUP('Expense History'!$AD$3,$P$4:$X$2004,ROW('Apartment Expenses'!L757)-3,0)</f>
        <v>0</v>
      </c>
      <c r="N757" s="1">
        <f>IF('Expense History'!$AD$3=Data!$G$4,'Apartment Expenses'!AE757,HLOOKUP('Expense History'!$AD$3,'Apartment Expenses'!$AE$4:$AL$2004,(ROW('Apartment Expenses'!M757)-3)))</f>
        <v>0</v>
      </c>
      <c r="O757" s="1" t="str">
        <f>IF($O$2="ALL",IF(VLOOKUP(AA757,'Expense History'!$AA$6:$AB$36,2,0)="x","include",0),IF(AND(VLOOKUP(AA757,'Expense History'!$AA$6:$AB$36,2,0)="x",AC757=$O$2),"include",0))</f>
        <v>include</v>
      </c>
      <c r="P757" s="1">
        <f>IF(O757="include",IF(AE757&gt;0,1+MAX(P758:P$2005),0),0)</f>
        <v>0</v>
      </c>
      <c r="Q757" s="1">
        <f>IF(AND(ISBLANK(AA756),AE756=0),0,(IF(MAX(Q758:Q$2005)&gt;0,0,ROW(R757))))</f>
        <v>0</v>
      </c>
      <c r="R757" s="1">
        <f>IF($O757="include",IF(AF757&gt;0,1+MAX(R758:R$2005),0),0)</f>
        <v>0</v>
      </c>
      <c r="S757" s="1">
        <f>IF($O757="include",IF(AG757&gt;0,1+MAX(S758:S$2005),0),0)</f>
        <v>0</v>
      </c>
      <c r="T757" s="1">
        <f>IF($O757="include",IF(AH757&gt;0,1+MAX(T758:T$2005),0),0)</f>
        <v>0</v>
      </c>
      <c r="U757" s="1">
        <f>IF($O757="include",IF(AI757&gt;0,1+MAX(U758:U$2005),0),0)</f>
        <v>0</v>
      </c>
      <c r="V757" s="1">
        <f>IF($O757="include",IF(AJ757&gt;0,1+MAX(V758:V$2005),0),0)</f>
        <v>0</v>
      </c>
      <c r="W757" s="1">
        <f>IF($O757="include",IF(AK757&gt;0,1+MAX(W758:W$2005),0),0)</f>
        <v>0</v>
      </c>
      <c r="X757" s="1">
        <f>IF($O757="include",IF(AL757&gt;0,1+MAX(X758:X$2005),0),0)</f>
        <v>0</v>
      </c>
      <c r="Y757" s="22" t="str">
        <f t="shared" si="194"/>
        <v xml:space="preserve">1 - </v>
      </c>
      <c r="AA757" s="42"/>
      <c r="AB757" s="43"/>
      <c r="AC757" s="43"/>
      <c r="AD757" s="44"/>
      <c r="AE757" s="11">
        <f t="shared" si="195"/>
        <v>0</v>
      </c>
      <c r="AF757" s="41"/>
      <c r="AG757" s="41"/>
      <c r="AH757" s="41"/>
      <c r="AI757" s="41"/>
      <c r="AJ757" s="41"/>
      <c r="AK757" s="41"/>
      <c r="AL757" s="41"/>
      <c r="BA757" s="1">
        <f t="shared" si="196"/>
        <v>0</v>
      </c>
      <c r="BB757" s="1">
        <f t="shared" si="197"/>
        <v>0</v>
      </c>
      <c r="BC757" s="1" t="str">
        <f t="shared" si="198"/>
        <v>No</v>
      </c>
      <c r="BD757" s="1">
        <f t="shared" si="199"/>
        <v>0</v>
      </c>
      <c r="BE757" s="1">
        <f t="shared" si="200"/>
        <v>0</v>
      </c>
      <c r="BF757" s="1">
        <f t="shared" si="201"/>
        <v>0</v>
      </c>
      <c r="BG757" s="1">
        <v>753</v>
      </c>
      <c r="BH757" s="1" t="e">
        <f t="shared" si="202"/>
        <v>#N/A</v>
      </c>
      <c r="BI757" s="1">
        <f t="shared" si="204"/>
        <v>2</v>
      </c>
      <c r="BJ757" s="1" t="e">
        <f t="shared" si="203"/>
        <v>#N/A</v>
      </c>
    </row>
    <row r="758" spans="1:62" x14ac:dyDescent="0.25">
      <c r="A758" s="1">
        <f t="shared" si="190"/>
        <v>1</v>
      </c>
      <c r="B758" s="1">
        <f>IF(YEAR(AD758)=$B$3,YEAR('Apartment Expenses'!AD758)&amp;" - "&amp;'Apartment Expenses'!AC758,0)</f>
        <v>0</v>
      </c>
      <c r="C758" s="1">
        <f t="shared" si="191"/>
        <v>0</v>
      </c>
      <c r="E758" s="1">
        <v>754</v>
      </c>
      <c r="F758" s="1">
        <f t="shared" si="192"/>
        <v>1</v>
      </c>
      <c r="G758" s="1">
        <f t="shared" si="188"/>
        <v>0</v>
      </c>
      <c r="H758" s="1">
        <f t="shared" si="189"/>
        <v>0</v>
      </c>
      <c r="J758" s="1" t="str">
        <f t="shared" si="193"/>
        <v>1900</v>
      </c>
      <c r="M758" s="1">
        <f>HLOOKUP('Expense History'!$AD$3,$P$4:$X$2004,ROW('Apartment Expenses'!L758)-3,0)</f>
        <v>0</v>
      </c>
      <c r="N758" s="1">
        <f>IF('Expense History'!$AD$3=Data!$G$4,'Apartment Expenses'!AE758,HLOOKUP('Expense History'!$AD$3,'Apartment Expenses'!$AE$4:$AL$2004,(ROW('Apartment Expenses'!M758)-3)))</f>
        <v>0</v>
      </c>
      <c r="O758" s="1" t="str">
        <f>IF($O$2="ALL",IF(VLOOKUP(AA758,'Expense History'!$AA$6:$AB$36,2,0)="x","include",0),IF(AND(VLOOKUP(AA758,'Expense History'!$AA$6:$AB$36,2,0)="x",AC758=$O$2),"include",0))</f>
        <v>include</v>
      </c>
      <c r="P758" s="1">
        <f>IF(O758="include",IF(AE758&gt;0,1+MAX(P759:P$2005),0),0)</f>
        <v>0</v>
      </c>
      <c r="Q758" s="1">
        <f>IF(AND(ISBLANK(AA757),AE757=0),0,(IF(MAX(Q759:Q$2005)&gt;0,0,ROW(R758))))</f>
        <v>0</v>
      </c>
      <c r="R758" s="1">
        <f>IF($O758="include",IF(AF758&gt;0,1+MAX(R759:R$2005),0),0)</f>
        <v>0</v>
      </c>
      <c r="S758" s="1">
        <f>IF($O758="include",IF(AG758&gt;0,1+MAX(S759:S$2005),0),0)</f>
        <v>0</v>
      </c>
      <c r="T758" s="1">
        <f>IF($O758="include",IF(AH758&gt;0,1+MAX(T759:T$2005),0),0)</f>
        <v>0</v>
      </c>
      <c r="U758" s="1">
        <f>IF($O758="include",IF(AI758&gt;0,1+MAX(U759:U$2005),0),0)</f>
        <v>0</v>
      </c>
      <c r="V758" s="1">
        <f>IF($O758="include",IF(AJ758&gt;0,1+MAX(V759:V$2005),0),0)</f>
        <v>0</v>
      </c>
      <c r="W758" s="1">
        <f>IF($O758="include",IF(AK758&gt;0,1+MAX(W759:W$2005),0),0)</f>
        <v>0</v>
      </c>
      <c r="X758" s="1">
        <f>IF($O758="include",IF(AL758&gt;0,1+MAX(X759:X$2005),0),0)</f>
        <v>0</v>
      </c>
      <c r="Y758" s="22" t="str">
        <f t="shared" si="194"/>
        <v xml:space="preserve">1 - </v>
      </c>
      <c r="AA758" s="42"/>
      <c r="AB758" s="43"/>
      <c r="AC758" s="43"/>
      <c r="AD758" s="44"/>
      <c r="AE758" s="11">
        <f t="shared" si="195"/>
        <v>0</v>
      </c>
      <c r="AF758" s="41"/>
      <c r="AG758" s="41"/>
      <c r="AH758" s="41"/>
      <c r="AI758" s="41"/>
      <c r="AJ758" s="41"/>
      <c r="AK758" s="41"/>
      <c r="AL758" s="41"/>
      <c r="BA758" s="1">
        <f t="shared" si="196"/>
        <v>0</v>
      </c>
      <c r="BB758" s="1">
        <f t="shared" si="197"/>
        <v>0</v>
      </c>
      <c r="BC758" s="1" t="str">
        <f t="shared" si="198"/>
        <v>No</v>
      </c>
      <c r="BD758" s="1">
        <f t="shared" si="199"/>
        <v>0</v>
      </c>
      <c r="BE758" s="1">
        <f t="shared" si="200"/>
        <v>0</v>
      </c>
      <c r="BF758" s="1">
        <f t="shared" si="201"/>
        <v>0</v>
      </c>
      <c r="BG758" s="1">
        <v>754</v>
      </c>
      <c r="BH758" s="1" t="e">
        <f t="shared" si="202"/>
        <v>#N/A</v>
      </c>
      <c r="BI758" s="1">
        <f t="shared" si="204"/>
        <v>2</v>
      </c>
      <c r="BJ758" s="1" t="e">
        <f t="shared" si="203"/>
        <v>#N/A</v>
      </c>
    </row>
    <row r="759" spans="1:62" x14ac:dyDescent="0.25">
      <c r="A759" s="1">
        <f t="shared" si="190"/>
        <v>1</v>
      </c>
      <c r="B759" s="1">
        <f>IF(YEAR(AD759)=$B$3,YEAR('Apartment Expenses'!AD759)&amp;" - "&amp;'Apartment Expenses'!AC759,0)</f>
        <v>0</v>
      </c>
      <c r="C759" s="1">
        <f t="shared" si="191"/>
        <v>0</v>
      </c>
      <c r="E759" s="1">
        <v>755</v>
      </c>
      <c r="F759" s="1">
        <f t="shared" si="192"/>
        <v>1</v>
      </c>
      <c r="G759" s="1">
        <f t="shared" si="188"/>
        <v>0</v>
      </c>
      <c r="H759" s="1">
        <f t="shared" si="189"/>
        <v>0</v>
      </c>
      <c r="J759" s="1" t="str">
        <f t="shared" si="193"/>
        <v>1900</v>
      </c>
      <c r="M759" s="1">
        <f>HLOOKUP('Expense History'!$AD$3,$P$4:$X$2004,ROW('Apartment Expenses'!L759)-3,0)</f>
        <v>0</v>
      </c>
      <c r="N759" s="1">
        <f>IF('Expense History'!$AD$3=Data!$G$4,'Apartment Expenses'!AE759,HLOOKUP('Expense History'!$AD$3,'Apartment Expenses'!$AE$4:$AL$2004,(ROW('Apartment Expenses'!M759)-3)))</f>
        <v>0</v>
      </c>
      <c r="O759" s="1" t="str">
        <f>IF($O$2="ALL",IF(VLOOKUP(AA759,'Expense History'!$AA$6:$AB$36,2,0)="x","include",0),IF(AND(VLOOKUP(AA759,'Expense History'!$AA$6:$AB$36,2,0)="x",AC759=$O$2),"include",0))</f>
        <v>include</v>
      </c>
      <c r="P759" s="1">
        <f>IF(O759="include",IF(AE759&gt;0,1+MAX(P760:P$2005),0),0)</f>
        <v>0</v>
      </c>
      <c r="Q759" s="1">
        <f>IF(AND(ISBLANK(AA758),AE758=0),0,(IF(MAX(Q760:Q$2005)&gt;0,0,ROW(R759))))</f>
        <v>0</v>
      </c>
      <c r="R759" s="1">
        <f>IF($O759="include",IF(AF759&gt;0,1+MAX(R760:R$2005),0),0)</f>
        <v>0</v>
      </c>
      <c r="S759" s="1">
        <f>IF($O759="include",IF(AG759&gt;0,1+MAX(S760:S$2005),0),0)</f>
        <v>0</v>
      </c>
      <c r="T759" s="1">
        <f>IF($O759="include",IF(AH759&gt;0,1+MAX(T760:T$2005),0),0)</f>
        <v>0</v>
      </c>
      <c r="U759" s="1">
        <f>IF($O759="include",IF(AI759&gt;0,1+MAX(U760:U$2005),0),0)</f>
        <v>0</v>
      </c>
      <c r="V759" s="1">
        <f>IF($O759="include",IF(AJ759&gt;0,1+MAX(V760:V$2005),0),0)</f>
        <v>0</v>
      </c>
      <c r="W759" s="1">
        <f>IF($O759="include",IF(AK759&gt;0,1+MAX(W760:W$2005),0),0)</f>
        <v>0</v>
      </c>
      <c r="X759" s="1">
        <f>IF($O759="include",IF(AL759&gt;0,1+MAX(X760:X$2005),0),0)</f>
        <v>0</v>
      </c>
      <c r="Y759" s="22" t="str">
        <f t="shared" si="194"/>
        <v xml:space="preserve">1 - </v>
      </c>
      <c r="AA759" s="42"/>
      <c r="AB759" s="43"/>
      <c r="AC759" s="43"/>
      <c r="AD759" s="44"/>
      <c r="AE759" s="11">
        <f t="shared" si="195"/>
        <v>0</v>
      </c>
      <c r="AF759" s="41"/>
      <c r="AG759" s="41"/>
      <c r="AH759" s="41"/>
      <c r="AI759" s="41"/>
      <c r="AJ759" s="41"/>
      <c r="AK759" s="41"/>
      <c r="AL759" s="41"/>
      <c r="BA759" s="1">
        <f t="shared" si="196"/>
        <v>0</v>
      </c>
      <c r="BB759" s="1">
        <f t="shared" si="197"/>
        <v>0</v>
      </c>
      <c r="BC759" s="1" t="str">
        <f t="shared" si="198"/>
        <v>No</v>
      </c>
      <c r="BD759" s="1">
        <f t="shared" si="199"/>
        <v>0</v>
      </c>
      <c r="BE759" s="1">
        <f t="shared" si="200"/>
        <v>0</v>
      </c>
      <c r="BF759" s="1">
        <f t="shared" si="201"/>
        <v>0</v>
      </c>
      <c r="BG759" s="1">
        <v>755</v>
      </c>
      <c r="BH759" s="1" t="e">
        <f t="shared" si="202"/>
        <v>#N/A</v>
      </c>
      <c r="BI759" s="1">
        <f t="shared" si="204"/>
        <v>2</v>
      </c>
      <c r="BJ759" s="1" t="e">
        <f t="shared" si="203"/>
        <v>#N/A</v>
      </c>
    </row>
    <row r="760" spans="1:62" x14ac:dyDescent="0.25">
      <c r="A760" s="1">
        <f t="shared" si="190"/>
        <v>1</v>
      </c>
      <c r="B760" s="1">
        <f>IF(YEAR(AD760)=$B$3,YEAR('Apartment Expenses'!AD760)&amp;" - "&amp;'Apartment Expenses'!AC760,0)</f>
        <v>0</v>
      </c>
      <c r="C760" s="1">
        <f t="shared" si="191"/>
        <v>0</v>
      </c>
      <c r="E760" s="1">
        <v>756</v>
      </c>
      <c r="F760" s="1">
        <f t="shared" si="192"/>
        <v>1</v>
      </c>
      <c r="G760" s="1">
        <f t="shared" si="188"/>
        <v>0</v>
      </c>
      <c r="H760" s="1">
        <f t="shared" si="189"/>
        <v>0</v>
      </c>
      <c r="J760" s="1" t="str">
        <f t="shared" si="193"/>
        <v>1900</v>
      </c>
      <c r="M760" s="1">
        <f>HLOOKUP('Expense History'!$AD$3,$P$4:$X$2004,ROW('Apartment Expenses'!L760)-3,0)</f>
        <v>0</v>
      </c>
      <c r="N760" s="1">
        <f>IF('Expense History'!$AD$3=Data!$G$4,'Apartment Expenses'!AE760,HLOOKUP('Expense History'!$AD$3,'Apartment Expenses'!$AE$4:$AL$2004,(ROW('Apartment Expenses'!M760)-3)))</f>
        <v>0</v>
      </c>
      <c r="O760" s="1" t="str">
        <f>IF($O$2="ALL",IF(VLOOKUP(AA760,'Expense History'!$AA$6:$AB$36,2,0)="x","include",0),IF(AND(VLOOKUP(AA760,'Expense History'!$AA$6:$AB$36,2,0)="x",AC760=$O$2),"include",0))</f>
        <v>include</v>
      </c>
      <c r="P760" s="1">
        <f>IF(O760="include",IF(AE760&gt;0,1+MAX(P761:P$2005),0),0)</f>
        <v>0</v>
      </c>
      <c r="Q760" s="1">
        <f>IF(AND(ISBLANK(AA759),AE759=0),0,(IF(MAX(Q761:Q$2005)&gt;0,0,ROW(R760))))</f>
        <v>0</v>
      </c>
      <c r="R760" s="1">
        <f>IF($O760="include",IF(AF760&gt;0,1+MAX(R761:R$2005),0),0)</f>
        <v>0</v>
      </c>
      <c r="S760" s="1">
        <f>IF($O760="include",IF(AG760&gt;0,1+MAX(S761:S$2005),0),0)</f>
        <v>0</v>
      </c>
      <c r="T760" s="1">
        <f>IF($O760="include",IF(AH760&gt;0,1+MAX(T761:T$2005),0),0)</f>
        <v>0</v>
      </c>
      <c r="U760" s="1">
        <f>IF($O760="include",IF(AI760&gt;0,1+MAX(U761:U$2005),0),0)</f>
        <v>0</v>
      </c>
      <c r="V760" s="1">
        <f>IF($O760="include",IF(AJ760&gt;0,1+MAX(V761:V$2005),0),0)</f>
        <v>0</v>
      </c>
      <c r="W760" s="1">
        <f>IF($O760="include",IF(AK760&gt;0,1+MAX(W761:W$2005),0),0)</f>
        <v>0</v>
      </c>
      <c r="X760" s="1">
        <f>IF($O760="include",IF(AL760&gt;0,1+MAX(X761:X$2005),0),0)</f>
        <v>0</v>
      </c>
      <c r="Y760" s="22" t="str">
        <f t="shared" si="194"/>
        <v xml:space="preserve">1 - </v>
      </c>
      <c r="AA760" s="42"/>
      <c r="AB760" s="43"/>
      <c r="AC760" s="43"/>
      <c r="AD760" s="44"/>
      <c r="AE760" s="11">
        <f t="shared" si="195"/>
        <v>0</v>
      </c>
      <c r="AF760" s="41"/>
      <c r="AG760" s="41"/>
      <c r="AH760" s="41"/>
      <c r="AI760" s="41"/>
      <c r="AJ760" s="41"/>
      <c r="AK760" s="41"/>
      <c r="AL760" s="41"/>
      <c r="BA760" s="1">
        <f t="shared" si="196"/>
        <v>0</v>
      </c>
      <c r="BB760" s="1">
        <f t="shared" si="197"/>
        <v>0</v>
      </c>
      <c r="BC760" s="1" t="str">
        <f t="shared" si="198"/>
        <v>No</v>
      </c>
      <c r="BD760" s="1">
        <f t="shared" si="199"/>
        <v>0</v>
      </c>
      <c r="BE760" s="1">
        <f t="shared" si="200"/>
        <v>0</v>
      </c>
      <c r="BF760" s="1">
        <f t="shared" si="201"/>
        <v>0</v>
      </c>
      <c r="BG760" s="1">
        <v>756</v>
      </c>
      <c r="BH760" s="1" t="e">
        <f t="shared" si="202"/>
        <v>#N/A</v>
      </c>
      <c r="BI760" s="1">
        <f t="shared" si="204"/>
        <v>2</v>
      </c>
      <c r="BJ760" s="1" t="e">
        <f t="shared" si="203"/>
        <v>#N/A</v>
      </c>
    </row>
    <row r="761" spans="1:62" x14ac:dyDescent="0.25">
      <c r="A761" s="1">
        <f t="shared" si="190"/>
        <v>1</v>
      </c>
      <c r="B761" s="1">
        <f>IF(YEAR(AD761)=$B$3,YEAR('Apartment Expenses'!AD761)&amp;" - "&amp;'Apartment Expenses'!AC761,0)</f>
        <v>0</v>
      </c>
      <c r="C761" s="1">
        <f t="shared" si="191"/>
        <v>0</v>
      </c>
      <c r="E761" s="1">
        <v>757</v>
      </c>
      <c r="F761" s="1">
        <f t="shared" si="192"/>
        <v>1</v>
      </c>
      <c r="G761" s="1">
        <f t="shared" si="188"/>
        <v>0</v>
      </c>
      <c r="H761" s="1">
        <f t="shared" si="189"/>
        <v>0</v>
      </c>
      <c r="J761" s="1" t="str">
        <f t="shared" si="193"/>
        <v>1900</v>
      </c>
      <c r="M761" s="1">
        <f>HLOOKUP('Expense History'!$AD$3,$P$4:$X$2004,ROW('Apartment Expenses'!L761)-3,0)</f>
        <v>0</v>
      </c>
      <c r="N761" s="1">
        <f>IF('Expense History'!$AD$3=Data!$G$4,'Apartment Expenses'!AE761,HLOOKUP('Expense History'!$AD$3,'Apartment Expenses'!$AE$4:$AL$2004,(ROW('Apartment Expenses'!M761)-3)))</f>
        <v>0</v>
      </c>
      <c r="O761" s="1" t="str">
        <f>IF($O$2="ALL",IF(VLOOKUP(AA761,'Expense History'!$AA$6:$AB$36,2,0)="x","include",0),IF(AND(VLOOKUP(AA761,'Expense History'!$AA$6:$AB$36,2,0)="x",AC761=$O$2),"include",0))</f>
        <v>include</v>
      </c>
      <c r="P761" s="1">
        <f>IF(O761="include",IF(AE761&gt;0,1+MAX(P762:P$2005),0),0)</f>
        <v>0</v>
      </c>
      <c r="Q761" s="1">
        <f>IF(AND(ISBLANK(AA760),AE760=0),0,(IF(MAX(Q762:Q$2005)&gt;0,0,ROW(R761))))</f>
        <v>0</v>
      </c>
      <c r="R761" s="1">
        <f>IF($O761="include",IF(AF761&gt;0,1+MAX(R762:R$2005),0),0)</f>
        <v>0</v>
      </c>
      <c r="S761" s="1">
        <f>IF($O761="include",IF(AG761&gt;0,1+MAX(S762:S$2005),0),0)</f>
        <v>0</v>
      </c>
      <c r="T761" s="1">
        <f>IF($O761="include",IF(AH761&gt;0,1+MAX(T762:T$2005),0),0)</f>
        <v>0</v>
      </c>
      <c r="U761" s="1">
        <f>IF($O761="include",IF(AI761&gt;0,1+MAX(U762:U$2005),0),0)</f>
        <v>0</v>
      </c>
      <c r="V761" s="1">
        <f>IF($O761="include",IF(AJ761&gt;0,1+MAX(V762:V$2005),0),0)</f>
        <v>0</v>
      </c>
      <c r="W761" s="1">
        <f>IF($O761="include",IF(AK761&gt;0,1+MAX(W762:W$2005),0),0)</f>
        <v>0</v>
      </c>
      <c r="X761" s="1">
        <f>IF($O761="include",IF(AL761&gt;0,1+MAX(X762:X$2005),0),0)</f>
        <v>0</v>
      </c>
      <c r="Y761" s="22" t="str">
        <f t="shared" si="194"/>
        <v xml:space="preserve">1 - </v>
      </c>
      <c r="AA761" s="42"/>
      <c r="AB761" s="43"/>
      <c r="AC761" s="43"/>
      <c r="AD761" s="44"/>
      <c r="AE761" s="11">
        <f t="shared" si="195"/>
        <v>0</v>
      </c>
      <c r="AF761" s="41"/>
      <c r="AG761" s="41"/>
      <c r="AH761" s="41"/>
      <c r="AI761" s="41"/>
      <c r="AJ761" s="41"/>
      <c r="AK761" s="41"/>
      <c r="AL761" s="41"/>
      <c r="BA761" s="1">
        <f t="shared" si="196"/>
        <v>0</v>
      </c>
      <c r="BB761" s="1">
        <f t="shared" si="197"/>
        <v>0</v>
      </c>
      <c r="BC761" s="1" t="str">
        <f t="shared" si="198"/>
        <v>No</v>
      </c>
      <c r="BD761" s="1">
        <f t="shared" si="199"/>
        <v>0</v>
      </c>
      <c r="BE761" s="1">
        <f t="shared" si="200"/>
        <v>0</v>
      </c>
      <c r="BF761" s="1">
        <f t="shared" si="201"/>
        <v>0</v>
      </c>
      <c r="BG761" s="1">
        <v>757</v>
      </c>
      <c r="BH761" s="1" t="e">
        <f t="shared" si="202"/>
        <v>#N/A</v>
      </c>
      <c r="BI761" s="1">
        <f t="shared" si="204"/>
        <v>2</v>
      </c>
      <c r="BJ761" s="1" t="e">
        <f t="shared" si="203"/>
        <v>#N/A</v>
      </c>
    </row>
    <row r="762" spans="1:62" x14ac:dyDescent="0.25">
      <c r="A762" s="1">
        <f t="shared" si="190"/>
        <v>1</v>
      </c>
      <c r="B762" s="1">
        <f>IF(YEAR(AD762)=$B$3,YEAR('Apartment Expenses'!AD762)&amp;" - "&amp;'Apartment Expenses'!AC762,0)</f>
        <v>0</v>
      </c>
      <c r="C762" s="1">
        <f t="shared" si="191"/>
        <v>0</v>
      </c>
      <c r="E762" s="1">
        <v>758</v>
      </c>
      <c r="F762" s="1">
        <f t="shared" si="192"/>
        <v>1</v>
      </c>
      <c r="G762" s="1">
        <f t="shared" si="188"/>
        <v>0</v>
      </c>
      <c r="H762" s="1">
        <f t="shared" si="189"/>
        <v>0</v>
      </c>
      <c r="J762" s="1" t="str">
        <f t="shared" si="193"/>
        <v>1900</v>
      </c>
      <c r="M762" s="1">
        <f>HLOOKUP('Expense History'!$AD$3,$P$4:$X$2004,ROW('Apartment Expenses'!L762)-3,0)</f>
        <v>0</v>
      </c>
      <c r="N762" s="1">
        <f>IF('Expense History'!$AD$3=Data!$G$4,'Apartment Expenses'!AE762,HLOOKUP('Expense History'!$AD$3,'Apartment Expenses'!$AE$4:$AL$2004,(ROW('Apartment Expenses'!M762)-3)))</f>
        <v>0</v>
      </c>
      <c r="O762" s="1" t="str">
        <f>IF($O$2="ALL",IF(VLOOKUP(AA762,'Expense History'!$AA$6:$AB$36,2,0)="x","include",0),IF(AND(VLOOKUP(AA762,'Expense History'!$AA$6:$AB$36,2,0)="x",AC762=$O$2),"include",0))</f>
        <v>include</v>
      </c>
      <c r="P762" s="1">
        <f>IF(O762="include",IF(AE762&gt;0,1+MAX(P763:P$2005),0),0)</f>
        <v>0</v>
      </c>
      <c r="Q762" s="1">
        <f>IF(AND(ISBLANK(AA761),AE761=0),0,(IF(MAX(Q763:Q$2005)&gt;0,0,ROW(R762))))</f>
        <v>0</v>
      </c>
      <c r="R762" s="1">
        <f>IF($O762="include",IF(AF762&gt;0,1+MAX(R763:R$2005),0),0)</f>
        <v>0</v>
      </c>
      <c r="S762" s="1">
        <f>IF($O762="include",IF(AG762&gt;0,1+MAX(S763:S$2005),0),0)</f>
        <v>0</v>
      </c>
      <c r="T762" s="1">
        <f>IF($O762="include",IF(AH762&gt;0,1+MAX(T763:T$2005),0),0)</f>
        <v>0</v>
      </c>
      <c r="U762" s="1">
        <f>IF($O762="include",IF(AI762&gt;0,1+MAX(U763:U$2005),0),0)</f>
        <v>0</v>
      </c>
      <c r="V762" s="1">
        <f>IF($O762="include",IF(AJ762&gt;0,1+MAX(V763:V$2005),0),0)</f>
        <v>0</v>
      </c>
      <c r="W762" s="1">
        <f>IF($O762="include",IF(AK762&gt;0,1+MAX(W763:W$2005),0),0)</f>
        <v>0</v>
      </c>
      <c r="X762" s="1">
        <f>IF($O762="include",IF(AL762&gt;0,1+MAX(X763:X$2005),0),0)</f>
        <v>0</v>
      </c>
      <c r="Y762" s="22" t="str">
        <f t="shared" si="194"/>
        <v xml:space="preserve">1 - </v>
      </c>
      <c r="AA762" s="42"/>
      <c r="AB762" s="43"/>
      <c r="AC762" s="43"/>
      <c r="AD762" s="44"/>
      <c r="AE762" s="11">
        <f t="shared" si="195"/>
        <v>0</v>
      </c>
      <c r="AF762" s="41"/>
      <c r="AG762" s="41"/>
      <c r="AH762" s="41"/>
      <c r="AI762" s="41"/>
      <c r="AJ762" s="41"/>
      <c r="AK762" s="41"/>
      <c r="AL762" s="41"/>
      <c r="BA762" s="1">
        <f t="shared" si="196"/>
        <v>0</v>
      </c>
      <c r="BB762" s="1">
        <f t="shared" si="197"/>
        <v>0</v>
      </c>
      <c r="BC762" s="1" t="str">
        <f t="shared" si="198"/>
        <v>No</v>
      </c>
      <c r="BD762" s="1">
        <f t="shared" si="199"/>
        <v>0</v>
      </c>
      <c r="BE762" s="1">
        <f t="shared" si="200"/>
        <v>0</v>
      </c>
      <c r="BF762" s="1">
        <f t="shared" si="201"/>
        <v>0</v>
      </c>
      <c r="BG762" s="1">
        <v>758</v>
      </c>
      <c r="BH762" s="1" t="e">
        <f t="shared" si="202"/>
        <v>#N/A</v>
      </c>
      <c r="BI762" s="1">
        <f t="shared" si="204"/>
        <v>2</v>
      </c>
      <c r="BJ762" s="1" t="e">
        <f t="shared" si="203"/>
        <v>#N/A</v>
      </c>
    </row>
    <row r="763" spans="1:62" x14ac:dyDescent="0.25">
      <c r="A763" s="1">
        <f t="shared" si="190"/>
        <v>1</v>
      </c>
      <c r="B763" s="1">
        <f>IF(YEAR(AD763)=$B$3,YEAR('Apartment Expenses'!AD763)&amp;" - "&amp;'Apartment Expenses'!AC763,0)</f>
        <v>0</v>
      </c>
      <c r="C763" s="1">
        <f t="shared" si="191"/>
        <v>0</v>
      </c>
      <c r="E763" s="1">
        <v>759</v>
      </c>
      <c r="F763" s="1">
        <f t="shared" si="192"/>
        <v>1</v>
      </c>
      <c r="G763" s="1">
        <f t="shared" si="188"/>
        <v>0</v>
      </c>
      <c r="H763" s="1">
        <f t="shared" si="189"/>
        <v>0</v>
      </c>
      <c r="J763" s="1" t="str">
        <f t="shared" si="193"/>
        <v>1900</v>
      </c>
      <c r="M763" s="1">
        <f>HLOOKUP('Expense History'!$AD$3,$P$4:$X$2004,ROW('Apartment Expenses'!L763)-3,0)</f>
        <v>0</v>
      </c>
      <c r="N763" s="1">
        <f>IF('Expense History'!$AD$3=Data!$G$4,'Apartment Expenses'!AE763,HLOOKUP('Expense History'!$AD$3,'Apartment Expenses'!$AE$4:$AL$2004,(ROW('Apartment Expenses'!M763)-3)))</f>
        <v>0</v>
      </c>
      <c r="O763" s="1" t="str">
        <f>IF($O$2="ALL",IF(VLOOKUP(AA763,'Expense History'!$AA$6:$AB$36,2,0)="x","include",0),IF(AND(VLOOKUP(AA763,'Expense History'!$AA$6:$AB$36,2,0)="x",AC763=$O$2),"include",0))</f>
        <v>include</v>
      </c>
      <c r="P763" s="1">
        <f>IF(O763="include",IF(AE763&gt;0,1+MAX(P764:P$2005),0),0)</f>
        <v>0</v>
      </c>
      <c r="Q763" s="1">
        <f>IF(AND(ISBLANK(AA762),AE762=0),0,(IF(MAX(Q764:Q$2005)&gt;0,0,ROW(R763))))</f>
        <v>0</v>
      </c>
      <c r="R763" s="1">
        <f>IF($O763="include",IF(AF763&gt;0,1+MAX(R764:R$2005),0),0)</f>
        <v>0</v>
      </c>
      <c r="S763" s="1">
        <f>IF($O763="include",IF(AG763&gt;0,1+MAX(S764:S$2005),0),0)</f>
        <v>0</v>
      </c>
      <c r="T763" s="1">
        <f>IF($O763="include",IF(AH763&gt;0,1+MAX(T764:T$2005),0),0)</f>
        <v>0</v>
      </c>
      <c r="U763" s="1">
        <f>IF($O763="include",IF(AI763&gt;0,1+MAX(U764:U$2005),0),0)</f>
        <v>0</v>
      </c>
      <c r="V763" s="1">
        <f>IF($O763="include",IF(AJ763&gt;0,1+MAX(V764:V$2005),0),0)</f>
        <v>0</v>
      </c>
      <c r="W763" s="1">
        <f>IF($O763="include",IF(AK763&gt;0,1+MAX(W764:W$2005),0),0)</f>
        <v>0</v>
      </c>
      <c r="X763" s="1">
        <f>IF($O763="include",IF(AL763&gt;0,1+MAX(X764:X$2005),0),0)</f>
        <v>0</v>
      </c>
      <c r="Y763" s="22" t="str">
        <f t="shared" si="194"/>
        <v xml:space="preserve">1 - </v>
      </c>
      <c r="AA763" s="42"/>
      <c r="AB763" s="43"/>
      <c r="AC763" s="43"/>
      <c r="AD763" s="44"/>
      <c r="AE763" s="11">
        <f t="shared" si="195"/>
        <v>0</v>
      </c>
      <c r="AF763" s="41"/>
      <c r="AG763" s="41"/>
      <c r="AH763" s="41"/>
      <c r="AI763" s="41"/>
      <c r="AJ763" s="41"/>
      <c r="AK763" s="41"/>
      <c r="AL763" s="41"/>
      <c r="BA763" s="1">
        <f t="shared" si="196"/>
        <v>0</v>
      </c>
      <c r="BB763" s="1">
        <f t="shared" si="197"/>
        <v>0</v>
      </c>
      <c r="BC763" s="1" t="str">
        <f t="shared" si="198"/>
        <v>No</v>
      </c>
      <c r="BD763" s="1">
        <f t="shared" si="199"/>
        <v>0</v>
      </c>
      <c r="BE763" s="1">
        <f t="shared" si="200"/>
        <v>0</v>
      </c>
      <c r="BF763" s="1">
        <f t="shared" si="201"/>
        <v>0</v>
      </c>
      <c r="BG763" s="1">
        <v>759</v>
      </c>
      <c r="BH763" s="1" t="e">
        <f t="shared" si="202"/>
        <v>#N/A</v>
      </c>
      <c r="BI763" s="1">
        <f t="shared" si="204"/>
        <v>2</v>
      </c>
      <c r="BJ763" s="1" t="e">
        <f t="shared" si="203"/>
        <v>#N/A</v>
      </c>
    </row>
    <row r="764" spans="1:62" x14ac:dyDescent="0.25">
      <c r="A764" s="1">
        <f t="shared" si="190"/>
        <v>1</v>
      </c>
      <c r="B764" s="1">
        <f>IF(YEAR(AD764)=$B$3,YEAR('Apartment Expenses'!AD764)&amp;" - "&amp;'Apartment Expenses'!AC764,0)</f>
        <v>0</v>
      </c>
      <c r="C764" s="1">
        <f t="shared" si="191"/>
        <v>0</v>
      </c>
      <c r="E764" s="1">
        <v>760</v>
      </c>
      <c r="F764" s="1">
        <f t="shared" si="192"/>
        <v>1</v>
      </c>
      <c r="G764" s="1">
        <f t="shared" si="188"/>
        <v>0</v>
      </c>
      <c r="H764" s="1">
        <f t="shared" si="189"/>
        <v>0</v>
      </c>
      <c r="J764" s="1" t="str">
        <f t="shared" si="193"/>
        <v>1900</v>
      </c>
      <c r="M764" s="1">
        <f>HLOOKUP('Expense History'!$AD$3,$P$4:$X$2004,ROW('Apartment Expenses'!L764)-3,0)</f>
        <v>0</v>
      </c>
      <c r="N764" s="1">
        <f>IF('Expense History'!$AD$3=Data!$G$4,'Apartment Expenses'!AE764,HLOOKUP('Expense History'!$AD$3,'Apartment Expenses'!$AE$4:$AL$2004,(ROW('Apartment Expenses'!M764)-3)))</f>
        <v>0</v>
      </c>
      <c r="O764" s="1" t="str">
        <f>IF($O$2="ALL",IF(VLOOKUP(AA764,'Expense History'!$AA$6:$AB$36,2,0)="x","include",0),IF(AND(VLOOKUP(AA764,'Expense History'!$AA$6:$AB$36,2,0)="x",AC764=$O$2),"include",0))</f>
        <v>include</v>
      </c>
      <c r="P764" s="1">
        <f>IF(O764="include",IF(AE764&gt;0,1+MAX(P765:P$2005),0),0)</f>
        <v>0</v>
      </c>
      <c r="Q764" s="1">
        <f>IF(AND(ISBLANK(AA763),AE763=0),0,(IF(MAX(Q765:Q$2005)&gt;0,0,ROW(R764))))</f>
        <v>0</v>
      </c>
      <c r="R764" s="1">
        <f>IF($O764="include",IF(AF764&gt;0,1+MAX(R765:R$2005),0),0)</f>
        <v>0</v>
      </c>
      <c r="S764" s="1">
        <f>IF($O764="include",IF(AG764&gt;0,1+MAX(S765:S$2005),0),0)</f>
        <v>0</v>
      </c>
      <c r="T764" s="1">
        <f>IF($O764="include",IF(AH764&gt;0,1+MAX(T765:T$2005),0),0)</f>
        <v>0</v>
      </c>
      <c r="U764" s="1">
        <f>IF($O764="include",IF(AI764&gt;0,1+MAX(U765:U$2005),0),0)</f>
        <v>0</v>
      </c>
      <c r="V764" s="1">
        <f>IF($O764="include",IF(AJ764&gt;0,1+MAX(V765:V$2005),0),0)</f>
        <v>0</v>
      </c>
      <c r="W764" s="1">
        <f>IF($O764="include",IF(AK764&gt;0,1+MAX(W765:W$2005),0),0)</f>
        <v>0</v>
      </c>
      <c r="X764" s="1">
        <f>IF($O764="include",IF(AL764&gt;0,1+MAX(X765:X$2005),0),0)</f>
        <v>0</v>
      </c>
      <c r="Y764" s="22" t="str">
        <f t="shared" si="194"/>
        <v xml:space="preserve">1 - </v>
      </c>
      <c r="AA764" s="42"/>
      <c r="AB764" s="43"/>
      <c r="AC764" s="43"/>
      <c r="AD764" s="44"/>
      <c r="AE764" s="11">
        <f t="shared" si="195"/>
        <v>0</v>
      </c>
      <c r="AF764" s="41"/>
      <c r="AG764" s="41"/>
      <c r="AH764" s="41"/>
      <c r="AI764" s="41"/>
      <c r="AJ764" s="41"/>
      <c r="AK764" s="41"/>
      <c r="AL764" s="41"/>
      <c r="BA764" s="1">
        <f t="shared" si="196"/>
        <v>0</v>
      </c>
      <c r="BB764" s="1">
        <f t="shared" si="197"/>
        <v>0</v>
      </c>
      <c r="BC764" s="1" t="str">
        <f t="shared" si="198"/>
        <v>No</v>
      </c>
      <c r="BD764" s="1">
        <f t="shared" si="199"/>
        <v>0</v>
      </c>
      <c r="BE764" s="1">
        <f t="shared" si="200"/>
        <v>0</v>
      </c>
      <c r="BF764" s="1">
        <f t="shared" si="201"/>
        <v>0</v>
      </c>
      <c r="BG764" s="1">
        <v>760</v>
      </c>
      <c r="BH764" s="1" t="e">
        <f t="shared" si="202"/>
        <v>#N/A</v>
      </c>
      <c r="BI764" s="1">
        <f t="shared" si="204"/>
        <v>2</v>
      </c>
      <c r="BJ764" s="1" t="e">
        <f t="shared" si="203"/>
        <v>#N/A</v>
      </c>
    </row>
    <row r="765" spans="1:62" x14ac:dyDescent="0.25">
      <c r="A765" s="1">
        <f t="shared" si="190"/>
        <v>1</v>
      </c>
      <c r="B765" s="1">
        <f>IF(YEAR(AD765)=$B$3,YEAR('Apartment Expenses'!AD765)&amp;" - "&amp;'Apartment Expenses'!AC765,0)</f>
        <v>0</v>
      </c>
      <c r="C765" s="1">
        <f t="shared" si="191"/>
        <v>0</v>
      </c>
      <c r="E765" s="1">
        <v>761</v>
      </c>
      <c r="F765" s="1">
        <f t="shared" si="192"/>
        <v>1</v>
      </c>
      <c r="G765" s="1">
        <f t="shared" si="188"/>
        <v>0</v>
      </c>
      <c r="H765" s="1">
        <f t="shared" si="189"/>
        <v>0</v>
      </c>
      <c r="J765" s="1" t="str">
        <f t="shared" si="193"/>
        <v>1900</v>
      </c>
      <c r="M765" s="1">
        <f>HLOOKUP('Expense History'!$AD$3,$P$4:$X$2004,ROW('Apartment Expenses'!L765)-3,0)</f>
        <v>0</v>
      </c>
      <c r="N765" s="1">
        <f>IF('Expense History'!$AD$3=Data!$G$4,'Apartment Expenses'!AE765,HLOOKUP('Expense History'!$AD$3,'Apartment Expenses'!$AE$4:$AL$2004,(ROW('Apartment Expenses'!M765)-3)))</f>
        <v>0</v>
      </c>
      <c r="O765" s="1" t="str">
        <f>IF($O$2="ALL",IF(VLOOKUP(AA765,'Expense History'!$AA$6:$AB$36,2,0)="x","include",0),IF(AND(VLOOKUP(AA765,'Expense History'!$AA$6:$AB$36,2,0)="x",AC765=$O$2),"include",0))</f>
        <v>include</v>
      </c>
      <c r="P765" s="1">
        <f>IF(O765="include",IF(AE765&gt;0,1+MAX(P766:P$2005),0),0)</f>
        <v>0</v>
      </c>
      <c r="Q765" s="1">
        <f>IF(AND(ISBLANK(AA764),AE764=0),0,(IF(MAX(Q766:Q$2005)&gt;0,0,ROW(R765))))</f>
        <v>0</v>
      </c>
      <c r="R765" s="1">
        <f>IF($O765="include",IF(AF765&gt;0,1+MAX(R766:R$2005),0),0)</f>
        <v>0</v>
      </c>
      <c r="S765" s="1">
        <f>IF($O765="include",IF(AG765&gt;0,1+MAX(S766:S$2005),0),0)</f>
        <v>0</v>
      </c>
      <c r="T765" s="1">
        <f>IF($O765="include",IF(AH765&gt;0,1+MAX(T766:T$2005),0),0)</f>
        <v>0</v>
      </c>
      <c r="U765" s="1">
        <f>IF($O765="include",IF(AI765&gt;0,1+MAX(U766:U$2005),0),0)</f>
        <v>0</v>
      </c>
      <c r="V765" s="1">
        <f>IF($O765="include",IF(AJ765&gt;0,1+MAX(V766:V$2005),0),0)</f>
        <v>0</v>
      </c>
      <c r="W765" s="1">
        <f>IF($O765="include",IF(AK765&gt;0,1+MAX(W766:W$2005),0),0)</f>
        <v>0</v>
      </c>
      <c r="X765" s="1">
        <f>IF($O765="include",IF(AL765&gt;0,1+MAX(X766:X$2005),0),0)</f>
        <v>0</v>
      </c>
      <c r="Y765" s="22" t="str">
        <f t="shared" si="194"/>
        <v xml:space="preserve">1 - </v>
      </c>
      <c r="AA765" s="42"/>
      <c r="AB765" s="43"/>
      <c r="AC765" s="43"/>
      <c r="AD765" s="44"/>
      <c r="AE765" s="11">
        <f t="shared" si="195"/>
        <v>0</v>
      </c>
      <c r="AF765" s="41"/>
      <c r="AG765" s="41"/>
      <c r="AH765" s="41"/>
      <c r="AI765" s="41"/>
      <c r="AJ765" s="41"/>
      <c r="AK765" s="41"/>
      <c r="AL765" s="41"/>
      <c r="BA765" s="1">
        <f t="shared" si="196"/>
        <v>0</v>
      </c>
      <c r="BB765" s="1">
        <f t="shared" si="197"/>
        <v>0</v>
      </c>
      <c r="BC765" s="1" t="str">
        <f t="shared" si="198"/>
        <v>No</v>
      </c>
      <c r="BD765" s="1">
        <f t="shared" si="199"/>
        <v>0</v>
      </c>
      <c r="BE765" s="1">
        <f t="shared" si="200"/>
        <v>0</v>
      </c>
      <c r="BF765" s="1">
        <f t="shared" si="201"/>
        <v>0</v>
      </c>
      <c r="BG765" s="1">
        <v>761</v>
      </c>
      <c r="BH765" s="1" t="e">
        <f t="shared" si="202"/>
        <v>#N/A</v>
      </c>
      <c r="BI765" s="1">
        <f t="shared" si="204"/>
        <v>2</v>
      </c>
      <c r="BJ765" s="1" t="e">
        <f t="shared" si="203"/>
        <v>#N/A</v>
      </c>
    </row>
    <row r="766" spans="1:62" x14ac:dyDescent="0.25">
      <c r="A766" s="1">
        <f t="shared" si="190"/>
        <v>1</v>
      </c>
      <c r="B766" s="1">
        <f>IF(YEAR(AD766)=$B$3,YEAR('Apartment Expenses'!AD766)&amp;" - "&amp;'Apartment Expenses'!AC766,0)</f>
        <v>0</v>
      </c>
      <c r="C766" s="1">
        <f t="shared" si="191"/>
        <v>0</v>
      </c>
      <c r="E766" s="1">
        <v>762</v>
      </c>
      <c r="F766" s="1">
        <f t="shared" si="192"/>
        <v>1</v>
      </c>
      <c r="G766" s="1">
        <f t="shared" si="188"/>
        <v>0</v>
      </c>
      <c r="H766" s="1">
        <f t="shared" si="189"/>
        <v>0</v>
      </c>
      <c r="J766" s="1" t="str">
        <f t="shared" si="193"/>
        <v>1900</v>
      </c>
      <c r="M766" s="1">
        <f>HLOOKUP('Expense History'!$AD$3,$P$4:$X$2004,ROW('Apartment Expenses'!L766)-3,0)</f>
        <v>0</v>
      </c>
      <c r="N766" s="1">
        <f>IF('Expense History'!$AD$3=Data!$G$4,'Apartment Expenses'!AE766,HLOOKUP('Expense History'!$AD$3,'Apartment Expenses'!$AE$4:$AL$2004,(ROW('Apartment Expenses'!M766)-3)))</f>
        <v>0</v>
      </c>
      <c r="O766" s="1" t="str">
        <f>IF($O$2="ALL",IF(VLOOKUP(AA766,'Expense History'!$AA$6:$AB$36,2,0)="x","include",0),IF(AND(VLOOKUP(AA766,'Expense History'!$AA$6:$AB$36,2,0)="x",AC766=$O$2),"include",0))</f>
        <v>include</v>
      </c>
      <c r="P766" s="1">
        <f>IF(O766="include",IF(AE766&gt;0,1+MAX(P767:P$2005),0),0)</f>
        <v>0</v>
      </c>
      <c r="Q766" s="1">
        <f>IF(AND(ISBLANK(AA765),AE765=0),0,(IF(MAX(Q767:Q$2005)&gt;0,0,ROW(R766))))</f>
        <v>0</v>
      </c>
      <c r="R766" s="1">
        <f>IF($O766="include",IF(AF766&gt;0,1+MAX(R767:R$2005),0),0)</f>
        <v>0</v>
      </c>
      <c r="S766" s="1">
        <f>IF($O766="include",IF(AG766&gt;0,1+MAX(S767:S$2005),0),0)</f>
        <v>0</v>
      </c>
      <c r="T766" s="1">
        <f>IF($O766="include",IF(AH766&gt;0,1+MAX(T767:T$2005),0),0)</f>
        <v>0</v>
      </c>
      <c r="U766" s="1">
        <f>IF($O766="include",IF(AI766&gt;0,1+MAX(U767:U$2005),0),0)</f>
        <v>0</v>
      </c>
      <c r="V766" s="1">
        <f>IF($O766="include",IF(AJ766&gt;0,1+MAX(V767:V$2005),0),0)</f>
        <v>0</v>
      </c>
      <c r="W766" s="1">
        <f>IF($O766="include",IF(AK766&gt;0,1+MAX(W767:W$2005),0),0)</f>
        <v>0</v>
      </c>
      <c r="X766" s="1">
        <f>IF($O766="include",IF(AL766&gt;0,1+MAX(X767:X$2005),0),0)</f>
        <v>0</v>
      </c>
      <c r="Y766" s="22" t="str">
        <f t="shared" si="194"/>
        <v xml:space="preserve">1 - </v>
      </c>
      <c r="AA766" s="42"/>
      <c r="AB766" s="43"/>
      <c r="AC766" s="43"/>
      <c r="AD766" s="44"/>
      <c r="AE766" s="11">
        <f t="shared" si="195"/>
        <v>0</v>
      </c>
      <c r="AF766" s="41"/>
      <c r="AG766" s="41"/>
      <c r="AH766" s="41"/>
      <c r="AI766" s="41"/>
      <c r="AJ766" s="41"/>
      <c r="AK766" s="41"/>
      <c r="AL766" s="41"/>
      <c r="BA766" s="1">
        <f t="shared" si="196"/>
        <v>0</v>
      </c>
      <c r="BB766" s="1">
        <f t="shared" si="197"/>
        <v>0</v>
      </c>
      <c r="BC766" s="1" t="str">
        <f t="shared" si="198"/>
        <v>No</v>
      </c>
      <c r="BD766" s="1">
        <f t="shared" si="199"/>
        <v>0</v>
      </c>
      <c r="BE766" s="1">
        <f t="shared" si="200"/>
        <v>0</v>
      </c>
      <c r="BF766" s="1">
        <f t="shared" si="201"/>
        <v>0</v>
      </c>
      <c r="BG766" s="1">
        <v>762</v>
      </c>
      <c r="BH766" s="1" t="e">
        <f t="shared" si="202"/>
        <v>#N/A</v>
      </c>
      <c r="BI766" s="1">
        <f t="shared" si="204"/>
        <v>2</v>
      </c>
      <c r="BJ766" s="1" t="e">
        <f t="shared" si="203"/>
        <v>#N/A</v>
      </c>
    </row>
    <row r="767" spans="1:62" x14ac:dyDescent="0.25">
      <c r="A767" s="1">
        <f t="shared" si="190"/>
        <v>1</v>
      </c>
      <c r="B767" s="1">
        <f>IF(YEAR(AD767)=$B$3,YEAR('Apartment Expenses'!AD767)&amp;" - "&amp;'Apartment Expenses'!AC767,0)</f>
        <v>0</v>
      </c>
      <c r="C767" s="1">
        <f t="shared" si="191"/>
        <v>0</v>
      </c>
      <c r="E767" s="1">
        <v>763</v>
      </c>
      <c r="F767" s="1">
        <f t="shared" si="192"/>
        <v>1</v>
      </c>
      <c r="G767" s="1">
        <f t="shared" si="188"/>
        <v>0</v>
      </c>
      <c r="H767" s="1">
        <f t="shared" si="189"/>
        <v>0</v>
      </c>
      <c r="J767" s="1" t="str">
        <f t="shared" si="193"/>
        <v>1900</v>
      </c>
      <c r="M767" s="1">
        <f>HLOOKUP('Expense History'!$AD$3,$P$4:$X$2004,ROW('Apartment Expenses'!L767)-3,0)</f>
        <v>0</v>
      </c>
      <c r="N767" s="1">
        <f>IF('Expense History'!$AD$3=Data!$G$4,'Apartment Expenses'!AE767,HLOOKUP('Expense History'!$AD$3,'Apartment Expenses'!$AE$4:$AL$2004,(ROW('Apartment Expenses'!M767)-3)))</f>
        <v>0</v>
      </c>
      <c r="O767" s="1" t="str">
        <f>IF($O$2="ALL",IF(VLOOKUP(AA767,'Expense History'!$AA$6:$AB$36,2,0)="x","include",0),IF(AND(VLOOKUP(AA767,'Expense History'!$AA$6:$AB$36,2,0)="x",AC767=$O$2),"include",0))</f>
        <v>include</v>
      </c>
      <c r="P767" s="1">
        <f>IF(O767="include",IF(AE767&gt;0,1+MAX(P768:P$2005),0),0)</f>
        <v>0</v>
      </c>
      <c r="Q767" s="1">
        <f>IF(AND(ISBLANK(AA766),AE766=0),0,(IF(MAX(Q768:Q$2005)&gt;0,0,ROW(R767))))</f>
        <v>0</v>
      </c>
      <c r="R767" s="1">
        <f>IF($O767="include",IF(AF767&gt;0,1+MAX(R768:R$2005),0),0)</f>
        <v>0</v>
      </c>
      <c r="S767" s="1">
        <f>IF($O767="include",IF(AG767&gt;0,1+MAX(S768:S$2005),0),0)</f>
        <v>0</v>
      </c>
      <c r="T767" s="1">
        <f>IF($O767="include",IF(AH767&gt;0,1+MAX(T768:T$2005),0),0)</f>
        <v>0</v>
      </c>
      <c r="U767" s="1">
        <f>IF($O767="include",IF(AI767&gt;0,1+MAX(U768:U$2005),0),0)</f>
        <v>0</v>
      </c>
      <c r="V767" s="1">
        <f>IF($O767="include",IF(AJ767&gt;0,1+MAX(V768:V$2005),0),0)</f>
        <v>0</v>
      </c>
      <c r="W767" s="1">
        <f>IF($O767="include",IF(AK767&gt;0,1+MAX(W768:W$2005),0),0)</f>
        <v>0</v>
      </c>
      <c r="X767" s="1">
        <f>IF($O767="include",IF(AL767&gt;0,1+MAX(X768:X$2005),0),0)</f>
        <v>0</v>
      </c>
      <c r="Y767" s="22" t="str">
        <f t="shared" si="194"/>
        <v xml:space="preserve">1 - </v>
      </c>
      <c r="AA767" s="42"/>
      <c r="AB767" s="43"/>
      <c r="AC767" s="43"/>
      <c r="AD767" s="44"/>
      <c r="AE767" s="11">
        <f t="shared" si="195"/>
        <v>0</v>
      </c>
      <c r="AF767" s="41"/>
      <c r="AG767" s="41"/>
      <c r="AH767" s="41"/>
      <c r="AI767" s="41"/>
      <c r="AJ767" s="41"/>
      <c r="AK767" s="41"/>
      <c r="AL767" s="41"/>
      <c r="BA767" s="1">
        <f t="shared" si="196"/>
        <v>0</v>
      </c>
      <c r="BB767" s="1">
        <f t="shared" si="197"/>
        <v>0</v>
      </c>
      <c r="BC767" s="1" t="str">
        <f t="shared" si="198"/>
        <v>No</v>
      </c>
      <c r="BD767" s="1">
        <f t="shared" si="199"/>
        <v>0</v>
      </c>
      <c r="BE767" s="1">
        <f t="shared" si="200"/>
        <v>0</v>
      </c>
      <c r="BF767" s="1">
        <f t="shared" si="201"/>
        <v>0</v>
      </c>
      <c r="BG767" s="1">
        <v>763</v>
      </c>
      <c r="BH767" s="1" t="e">
        <f t="shared" si="202"/>
        <v>#N/A</v>
      </c>
      <c r="BI767" s="1">
        <f t="shared" si="204"/>
        <v>2</v>
      </c>
      <c r="BJ767" s="1" t="e">
        <f t="shared" si="203"/>
        <v>#N/A</v>
      </c>
    </row>
    <row r="768" spans="1:62" x14ac:dyDescent="0.25">
      <c r="A768" s="1">
        <f t="shared" si="190"/>
        <v>1</v>
      </c>
      <c r="B768" s="1">
        <f>IF(YEAR(AD768)=$B$3,YEAR('Apartment Expenses'!AD768)&amp;" - "&amp;'Apartment Expenses'!AC768,0)</f>
        <v>0</v>
      </c>
      <c r="C768" s="1">
        <f t="shared" si="191"/>
        <v>0</v>
      </c>
      <c r="E768" s="1">
        <v>764</v>
      </c>
      <c r="F768" s="1">
        <f t="shared" si="192"/>
        <v>1</v>
      </c>
      <c r="G768" s="1">
        <f t="shared" si="188"/>
        <v>0</v>
      </c>
      <c r="H768" s="1">
        <f t="shared" si="189"/>
        <v>0</v>
      </c>
      <c r="J768" s="1" t="str">
        <f t="shared" si="193"/>
        <v>1900</v>
      </c>
      <c r="M768" s="1">
        <f>HLOOKUP('Expense History'!$AD$3,$P$4:$X$2004,ROW('Apartment Expenses'!L768)-3,0)</f>
        <v>0</v>
      </c>
      <c r="N768" s="1">
        <f>IF('Expense History'!$AD$3=Data!$G$4,'Apartment Expenses'!AE768,HLOOKUP('Expense History'!$AD$3,'Apartment Expenses'!$AE$4:$AL$2004,(ROW('Apartment Expenses'!M768)-3)))</f>
        <v>0</v>
      </c>
      <c r="O768" s="1" t="str">
        <f>IF($O$2="ALL",IF(VLOOKUP(AA768,'Expense History'!$AA$6:$AB$36,2,0)="x","include",0),IF(AND(VLOOKUP(AA768,'Expense History'!$AA$6:$AB$36,2,0)="x",AC768=$O$2),"include",0))</f>
        <v>include</v>
      </c>
      <c r="P768" s="1">
        <f>IF(O768="include",IF(AE768&gt;0,1+MAX(P769:P$2005),0),0)</f>
        <v>0</v>
      </c>
      <c r="Q768" s="1">
        <f>IF(AND(ISBLANK(AA767),AE767=0),0,(IF(MAX(Q769:Q$2005)&gt;0,0,ROW(R768))))</f>
        <v>0</v>
      </c>
      <c r="R768" s="1">
        <f>IF($O768="include",IF(AF768&gt;0,1+MAX(R769:R$2005),0),0)</f>
        <v>0</v>
      </c>
      <c r="S768" s="1">
        <f>IF($O768="include",IF(AG768&gt;0,1+MAX(S769:S$2005),0),0)</f>
        <v>0</v>
      </c>
      <c r="T768" s="1">
        <f>IF($O768="include",IF(AH768&gt;0,1+MAX(T769:T$2005),0),0)</f>
        <v>0</v>
      </c>
      <c r="U768" s="1">
        <f>IF($O768="include",IF(AI768&gt;0,1+MAX(U769:U$2005),0),0)</f>
        <v>0</v>
      </c>
      <c r="V768" s="1">
        <f>IF($O768="include",IF(AJ768&gt;0,1+MAX(V769:V$2005),0),0)</f>
        <v>0</v>
      </c>
      <c r="W768" s="1">
        <f>IF($O768="include",IF(AK768&gt;0,1+MAX(W769:W$2005),0),0)</f>
        <v>0</v>
      </c>
      <c r="X768" s="1">
        <f>IF($O768="include",IF(AL768&gt;0,1+MAX(X769:X$2005),0),0)</f>
        <v>0</v>
      </c>
      <c r="Y768" s="22" t="str">
        <f t="shared" si="194"/>
        <v xml:space="preserve">1 - </v>
      </c>
      <c r="AA768" s="42"/>
      <c r="AB768" s="43"/>
      <c r="AC768" s="43"/>
      <c r="AD768" s="44"/>
      <c r="AE768" s="11">
        <f t="shared" si="195"/>
        <v>0</v>
      </c>
      <c r="AF768" s="41"/>
      <c r="AG768" s="41"/>
      <c r="AH768" s="41"/>
      <c r="AI768" s="41"/>
      <c r="AJ768" s="41"/>
      <c r="AK768" s="41"/>
      <c r="AL768" s="41"/>
      <c r="BA768" s="1">
        <f t="shared" si="196"/>
        <v>0</v>
      </c>
      <c r="BB768" s="1">
        <f t="shared" si="197"/>
        <v>0</v>
      </c>
      <c r="BC768" s="1" t="str">
        <f t="shared" si="198"/>
        <v>No</v>
      </c>
      <c r="BD768" s="1">
        <f t="shared" si="199"/>
        <v>0</v>
      </c>
      <c r="BE768" s="1">
        <f t="shared" si="200"/>
        <v>0</v>
      </c>
      <c r="BF768" s="1">
        <f t="shared" si="201"/>
        <v>0</v>
      </c>
      <c r="BG768" s="1">
        <v>764</v>
      </c>
      <c r="BH768" s="1" t="e">
        <f t="shared" si="202"/>
        <v>#N/A</v>
      </c>
      <c r="BI768" s="1">
        <f t="shared" si="204"/>
        <v>2</v>
      </c>
      <c r="BJ768" s="1" t="e">
        <f t="shared" si="203"/>
        <v>#N/A</v>
      </c>
    </row>
    <row r="769" spans="1:62" x14ac:dyDescent="0.25">
      <c r="A769" s="1">
        <f t="shared" si="190"/>
        <v>1</v>
      </c>
      <c r="B769" s="1">
        <f>IF(YEAR(AD769)=$B$3,YEAR('Apartment Expenses'!AD769)&amp;" - "&amp;'Apartment Expenses'!AC769,0)</f>
        <v>0</v>
      </c>
      <c r="C769" s="1">
        <f t="shared" si="191"/>
        <v>0</v>
      </c>
      <c r="E769" s="1">
        <v>765</v>
      </c>
      <c r="F769" s="1">
        <f t="shared" si="192"/>
        <v>1</v>
      </c>
      <c r="G769" s="1">
        <f t="shared" si="188"/>
        <v>0</v>
      </c>
      <c r="H769" s="1">
        <f t="shared" si="189"/>
        <v>0</v>
      </c>
      <c r="J769" s="1" t="str">
        <f t="shared" si="193"/>
        <v>1900</v>
      </c>
      <c r="M769" s="1">
        <f>HLOOKUP('Expense History'!$AD$3,$P$4:$X$2004,ROW('Apartment Expenses'!L769)-3,0)</f>
        <v>0</v>
      </c>
      <c r="N769" s="1">
        <f>IF('Expense History'!$AD$3=Data!$G$4,'Apartment Expenses'!AE769,HLOOKUP('Expense History'!$AD$3,'Apartment Expenses'!$AE$4:$AL$2004,(ROW('Apartment Expenses'!M769)-3)))</f>
        <v>0</v>
      </c>
      <c r="O769" s="1" t="str">
        <f>IF($O$2="ALL",IF(VLOOKUP(AA769,'Expense History'!$AA$6:$AB$36,2,0)="x","include",0),IF(AND(VLOOKUP(AA769,'Expense History'!$AA$6:$AB$36,2,0)="x",AC769=$O$2),"include",0))</f>
        <v>include</v>
      </c>
      <c r="P769" s="1">
        <f>IF(O769="include",IF(AE769&gt;0,1+MAX(P770:P$2005),0),0)</f>
        <v>0</v>
      </c>
      <c r="Q769" s="1">
        <f>IF(AND(ISBLANK(AA768),AE768=0),0,(IF(MAX(Q770:Q$2005)&gt;0,0,ROW(R769))))</f>
        <v>0</v>
      </c>
      <c r="R769" s="1">
        <f>IF($O769="include",IF(AF769&gt;0,1+MAX(R770:R$2005),0),0)</f>
        <v>0</v>
      </c>
      <c r="S769" s="1">
        <f>IF($O769="include",IF(AG769&gt;0,1+MAX(S770:S$2005),0),0)</f>
        <v>0</v>
      </c>
      <c r="T769" s="1">
        <f>IF($O769="include",IF(AH769&gt;0,1+MAX(T770:T$2005),0),0)</f>
        <v>0</v>
      </c>
      <c r="U769" s="1">
        <f>IF($O769="include",IF(AI769&gt;0,1+MAX(U770:U$2005),0),0)</f>
        <v>0</v>
      </c>
      <c r="V769" s="1">
        <f>IF($O769="include",IF(AJ769&gt;0,1+MAX(V770:V$2005),0),0)</f>
        <v>0</v>
      </c>
      <c r="W769" s="1">
        <f>IF($O769="include",IF(AK769&gt;0,1+MAX(W770:W$2005),0),0)</f>
        <v>0</v>
      </c>
      <c r="X769" s="1">
        <f>IF($O769="include",IF(AL769&gt;0,1+MAX(X770:X$2005),0),0)</f>
        <v>0</v>
      </c>
      <c r="Y769" s="22" t="str">
        <f t="shared" si="194"/>
        <v xml:space="preserve">1 - </v>
      </c>
      <c r="AA769" s="42"/>
      <c r="AB769" s="43"/>
      <c r="AC769" s="43"/>
      <c r="AD769" s="44"/>
      <c r="AE769" s="11">
        <f t="shared" si="195"/>
        <v>0</v>
      </c>
      <c r="AF769" s="41"/>
      <c r="AG769" s="41"/>
      <c r="AH769" s="41"/>
      <c r="AI769" s="41"/>
      <c r="AJ769" s="41"/>
      <c r="AK769" s="41"/>
      <c r="AL769" s="41"/>
      <c r="BA769" s="1">
        <f t="shared" si="196"/>
        <v>0</v>
      </c>
      <c r="BB769" s="1">
        <f t="shared" si="197"/>
        <v>0</v>
      </c>
      <c r="BC769" s="1" t="str">
        <f t="shared" si="198"/>
        <v>No</v>
      </c>
      <c r="BD769" s="1">
        <f t="shared" si="199"/>
        <v>0</v>
      </c>
      <c r="BE769" s="1">
        <f t="shared" si="200"/>
        <v>0</v>
      </c>
      <c r="BF769" s="1">
        <f t="shared" si="201"/>
        <v>0</v>
      </c>
      <c r="BG769" s="1">
        <v>765</v>
      </c>
      <c r="BH769" s="1" t="e">
        <f t="shared" si="202"/>
        <v>#N/A</v>
      </c>
      <c r="BI769" s="1">
        <f t="shared" si="204"/>
        <v>2</v>
      </c>
      <c r="BJ769" s="1" t="e">
        <f t="shared" si="203"/>
        <v>#N/A</v>
      </c>
    </row>
    <row r="770" spans="1:62" x14ac:dyDescent="0.25">
      <c r="A770" s="1">
        <f t="shared" si="190"/>
        <v>1</v>
      </c>
      <c r="B770" s="1">
        <f>IF(YEAR(AD770)=$B$3,YEAR('Apartment Expenses'!AD770)&amp;" - "&amp;'Apartment Expenses'!AC770,0)</f>
        <v>0</v>
      </c>
      <c r="C770" s="1">
        <f t="shared" si="191"/>
        <v>0</v>
      </c>
      <c r="E770" s="1">
        <v>766</v>
      </c>
      <c r="F770" s="1">
        <f t="shared" si="192"/>
        <v>1</v>
      </c>
      <c r="G770" s="1">
        <f t="shared" si="188"/>
        <v>0</v>
      </c>
      <c r="H770" s="1">
        <f t="shared" si="189"/>
        <v>0</v>
      </c>
      <c r="J770" s="1" t="str">
        <f t="shared" si="193"/>
        <v>1900</v>
      </c>
      <c r="M770" s="1">
        <f>HLOOKUP('Expense History'!$AD$3,$P$4:$X$2004,ROW('Apartment Expenses'!L770)-3,0)</f>
        <v>0</v>
      </c>
      <c r="N770" s="1">
        <f>IF('Expense History'!$AD$3=Data!$G$4,'Apartment Expenses'!AE770,HLOOKUP('Expense History'!$AD$3,'Apartment Expenses'!$AE$4:$AL$2004,(ROW('Apartment Expenses'!M770)-3)))</f>
        <v>0</v>
      </c>
      <c r="O770" s="1" t="str">
        <f>IF($O$2="ALL",IF(VLOOKUP(AA770,'Expense History'!$AA$6:$AB$36,2,0)="x","include",0),IF(AND(VLOOKUP(AA770,'Expense History'!$AA$6:$AB$36,2,0)="x",AC770=$O$2),"include",0))</f>
        <v>include</v>
      </c>
      <c r="P770" s="1">
        <f>IF(O770="include",IF(AE770&gt;0,1+MAX(P771:P$2005),0),0)</f>
        <v>0</v>
      </c>
      <c r="Q770" s="1">
        <f>IF(AND(ISBLANK(AA769),AE769=0),0,(IF(MAX(Q771:Q$2005)&gt;0,0,ROW(R770))))</f>
        <v>0</v>
      </c>
      <c r="R770" s="1">
        <f>IF($O770="include",IF(AF770&gt;0,1+MAX(R771:R$2005),0),0)</f>
        <v>0</v>
      </c>
      <c r="S770" s="1">
        <f>IF($O770="include",IF(AG770&gt;0,1+MAX(S771:S$2005),0),0)</f>
        <v>0</v>
      </c>
      <c r="T770" s="1">
        <f>IF($O770="include",IF(AH770&gt;0,1+MAX(T771:T$2005),0),0)</f>
        <v>0</v>
      </c>
      <c r="U770" s="1">
        <f>IF($O770="include",IF(AI770&gt;0,1+MAX(U771:U$2005),0),0)</f>
        <v>0</v>
      </c>
      <c r="V770" s="1">
        <f>IF($O770="include",IF(AJ770&gt;0,1+MAX(V771:V$2005),0),0)</f>
        <v>0</v>
      </c>
      <c r="W770" s="1">
        <f>IF($O770="include",IF(AK770&gt;0,1+MAX(W771:W$2005),0),0)</f>
        <v>0</v>
      </c>
      <c r="X770" s="1">
        <f>IF($O770="include",IF(AL770&gt;0,1+MAX(X771:X$2005),0),0)</f>
        <v>0</v>
      </c>
      <c r="Y770" s="22" t="str">
        <f t="shared" si="194"/>
        <v xml:space="preserve">1 - </v>
      </c>
      <c r="AA770" s="42"/>
      <c r="AB770" s="43"/>
      <c r="AC770" s="43"/>
      <c r="AD770" s="44"/>
      <c r="AE770" s="11">
        <f t="shared" si="195"/>
        <v>0</v>
      </c>
      <c r="AF770" s="41"/>
      <c r="AG770" s="41"/>
      <c r="AH770" s="41"/>
      <c r="AI770" s="41"/>
      <c r="AJ770" s="41"/>
      <c r="AK770" s="41"/>
      <c r="AL770" s="41"/>
      <c r="BA770" s="1">
        <f t="shared" si="196"/>
        <v>0</v>
      </c>
      <c r="BB770" s="1">
        <f t="shared" si="197"/>
        <v>0</v>
      </c>
      <c r="BC770" s="1" t="str">
        <f t="shared" si="198"/>
        <v>No</v>
      </c>
      <c r="BD770" s="1">
        <f t="shared" si="199"/>
        <v>0</v>
      </c>
      <c r="BE770" s="1">
        <f t="shared" si="200"/>
        <v>0</v>
      </c>
      <c r="BF770" s="1">
        <f t="shared" si="201"/>
        <v>0</v>
      </c>
      <c r="BG770" s="1">
        <v>766</v>
      </c>
      <c r="BH770" s="1" t="e">
        <f t="shared" si="202"/>
        <v>#N/A</v>
      </c>
      <c r="BI770" s="1">
        <f t="shared" si="204"/>
        <v>2</v>
      </c>
      <c r="BJ770" s="1" t="e">
        <f t="shared" si="203"/>
        <v>#N/A</v>
      </c>
    </row>
    <row r="771" spans="1:62" x14ac:dyDescent="0.25">
      <c r="A771" s="1">
        <f t="shared" si="190"/>
        <v>1</v>
      </c>
      <c r="B771" s="1">
        <f>IF(YEAR(AD771)=$B$3,YEAR('Apartment Expenses'!AD771)&amp;" - "&amp;'Apartment Expenses'!AC771,0)</f>
        <v>0</v>
      </c>
      <c r="C771" s="1">
        <f t="shared" si="191"/>
        <v>0</v>
      </c>
      <c r="E771" s="1">
        <v>767</v>
      </c>
      <c r="F771" s="1">
        <f t="shared" si="192"/>
        <v>1</v>
      </c>
      <c r="G771" s="1">
        <f t="shared" si="188"/>
        <v>0</v>
      </c>
      <c r="H771" s="1">
        <f t="shared" si="189"/>
        <v>0</v>
      </c>
      <c r="J771" s="1" t="str">
        <f t="shared" si="193"/>
        <v>1900</v>
      </c>
      <c r="M771" s="1">
        <f>HLOOKUP('Expense History'!$AD$3,$P$4:$X$2004,ROW('Apartment Expenses'!L771)-3,0)</f>
        <v>0</v>
      </c>
      <c r="N771" s="1">
        <f>IF('Expense History'!$AD$3=Data!$G$4,'Apartment Expenses'!AE771,HLOOKUP('Expense History'!$AD$3,'Apartment Expenses'!$AE$4:$AL$2004,(ROW('Apartment Expenses'!M771)-3)))</f>
        <v>0</v>
      </c>
      <c r="O771" s="1" t="str">
        <f>IF($O$2="ALL",IF(VLOOKUP(AA771,'Expense History'!$AA$6:$AB$36,2,0)="x","include",0),IF(AND(VLOOKUP(AA771,'Expense History'!$AA$6:$AB$36,2,0)="x",AC771=$O$2),"include",0))</f>
        <v>include</v>
      </c>
      <c r="P771" s="1">
        <f>IF(O771="include",IF(AE771&gt;0,1+MAX(P772:P$2005),0),0)</f>
        <v>0</v>
      </c>
      <c r="Q771" s="1">
        <f>IF(AND(ISBLANK(AA770),AE770=0),0,(IF(MAX(Q772:Q$2005)&gt;0,0,ROW(R771))))</f>
        <v>0</v>
      </c>
      <c r="R771" s="1">
        <f>IF($O771="include",IF(AF771&gt;0,1+MAX(R772:R$2005),0),0)</f>
        <v>0</v>
      </c>
      <c r="S771" s="1">
        <f>IF($O771="include",IF(AG771&gt;0,1+MAX(S772:S$2005),0),0)</f>
        <v>0</v>
      </c>
      <c r="T771" s="1">
        <f>IF($O771="include",IF(AH771&gt;0,1+MAX(T772:T$2005),0),0)</f>
        <v>0</v>
      </c>
      <c r="U771" s="1">
        <f>IF($O771="include",IF(AI771&gt;0,1+MAX(U772:U$2005),0),0)</f>
        <v>0</v>
      </c>
      <c r="V771" s="1">
        <f>IF($O771="include",IF(AJ771&gt;0,1+MAX(V772:V$2005),0),0)</f>
        <v>0</v>
      </c>
      <c r="W771" s="1">
        <f>IF($O771="include",IF(AK771&gt;0,1+MAX(W772:W$2005),0),0)</f>
        <v>0</v>
      </c>
      <c r="X771" s="1">
        <f>IF($O771="include",IF(AL771&gt;0,1+MAX(X772:X$2005),0),0)</f>
        <v>0</v>
      </c>
      <c r="Y771" s="22" t="str">
        <f t="shared" si="194"/>
        <v xml:space="preserve">1 - </v>
      </c>
      <c r="AA771" s="42"/>
      <c r="AB771" s="43"/>
      <c r="AC771" s="43"/>
      <c r="AD771" s="44"/>
      <c r="AE771" s="11">
        <f t="shared" si="195"/>
        <v>0</v>
      </c>
      <c r="AF771" s="41"/>
      <c r="AG771" s="41"/>
      <c r="AH771" s="41"/>
      <c r="AI771" s="41"/>
      <c r="AJ771" s="41"/>
      <c r="AK771" s="41"/>
      <c r="AL771" s="41"/>
      <c r="BA771" s="1">
        <f t="shared" si="196"/>
        <v>0</v>
      </c>
      <c r="BB771" s="1">
        <f t="shared" si="197"/>
        <v>0</v>
      </c>
      <c r="BC771" s="1" t="str">
        <f t="shared" si="198"/>
        <v>No</v>
      </c>
      <c r="BD771" s="1">
        <f t="shared" si="199"/>
        <v>0</v>
      </c>
      <c r="BE771" s="1">
        <f t="shared" si="200"/>
        <v>0</v>
      </c>
      <c r="BF771" s="1">
        <f t="shared" si="201"/>
        <v>0</v>
      </c>
      <c r="BG771" s="1">
        <v>767</v>
      </c>
      <c r="BH771" s="1" t="e">
        <f t="shared" si="202"/>
        <v>#N/A</v>
      </c>
      <c r="BI771" s="1">
        <f t="shared" si="204"/>
        <v>2</v>
      </c>
      <c r="BJ771" s="1" t="e">
        <f t="shared" si="203"/>
        <v>#N/A</v>
      </c>
    </row>
    <row r="772" spans="1:62" x14ac:dyDescent="0.25">
      <c r="A772" s="1">
        <f t="shared" si="190"/>
        <v>1</v>
      </c>
      <c r="B772" s="1">
        <f>IF(YEAR(AD772)=$B$3,YEAR('Apartment Expenses'!AD772)&amp;" - "&amp;'Apartment Expenses'!AC772,0)</f>
        <v>0</v>
      </c>
      <c r="C772" s="1">
        <f t="shared" si="191"/>
        <v>0</v>
      </c>
      <c r="E772" s="1">
        <v>768</v>
      </c>
      <c r="F772" s="1">
        <f t="shared" si="192"/>
        <v>1</v>
      </c>
      <c r="G772" s="1">
        <f t="shared" si="188"/>
        <v>0</v>
      </c>
      <c r="H772" s="1">
        <f t="shared" si="189"/>
        <v>0</v>
      </c>
      <c r="J772" s="1" t="str">
        <f t="shared" si="193"/>
        <v>1900</v>
      </c>
      <c r="M772" s="1">
        <f>HLOOKUP('Expense History'!$AD$3,$P$4:$X$2004,ROW('Apartment Expenses'!L772)-3,0)</f>
        <v>0</v>
      </c>
      <c r="N772" s="1">
        <f>IF('Expense History'!$AD$3=Data!$G$4,'Apartment Expenses'!AE772,HLOOKUP('Expense History'!$AD$3,'Apartment Expenses'!$AE$4:$AL$2004,(ROW('Apartment Expenses'!M772)-3)))</f>
        <v>0</v>
      </c>
      <c r="O772" s="1" t="str">
        <f>IF($O$2="ALL",IF(VLOOKUP(AA772,'Expense History'!$AA$6:$AB$36,2,0)="x","include",0),IF(AND(VLOOKUP(AA772,'Expense History'!$AA$6:$AB$36,2,0)="x",AC772=$O$2),"include",0))</f>
        <v>include</v>
      </c>
      <c r="P772" s="1">
        <f>IF(O772="include",IF(AE772&gt;0,1+MAX(P773:P$2005),0),0)</f>
        <v>0</v>
      </c>
      <c r="Q772" s="1">
        <f>IF(AND(ISBLANK(AA771),AE771=0),0,(IF(MAX(Q773:Q$2005)&gt;0,0,ROW(R772))))</f>
        <v>0</v>
      </c>
      <c r="R772" s="1">
        <f>IF($O772="include",IF(AF772&gt;0,1+MAX(R773:R$2005),0),0)</f>
        <v>0</v>
      </c>
      <c r="S772" s="1">
        <f>IF($O772="include",IF(AG772&gt;0,1+MAX(S773:S$2005),0),0)</f>
        <v>0</v>
      </c>
      <c r="T772" s="1">
        <f>IF($O772="include",IF(AH772&gt;0,1+MAX(T773:T$2005),0),0)</f>
        <v>0</v>
      </c>
      <c r="U772" s="1">
        <f>IF($O772="include",IF(AI772&gt;0,1+MAX(U773:U$2005),0),0)</f>
        <v>0</v>
      </c>
      <c r="V772" s="1">
        <f>IF($O772="include",IF(AJ772&gt;0,1+MAX(V773:V$2005),0),0)</f>
        <v>0</v>
      </c>
      <c r="W772" s="1">
        <f>IF($O772="include",IF(AK772&gt;0,1+MAX(W773:W$2005),0),0)</f>
        <v>0</v>
      </c>
      <c r="X772" s="1">
        <f>IF($O772="include",IF(AL772&gt;0,1+MAX(X773:X$2005),0),0)</f>
        <v>0</v>
      </c>
      <c r="Y772" s="22" t="str">
        <f t="shared" si="194"/>
        <v xml:space="preserve">1 - </v>
      </c>
      <c r="AA772" s="42"/>
      <c r="AB772" s="43"/>
      <c r="AC772" s="43"/>
      <c r="AD772" s="44"/>
      <c r="AE772" s="11">
        <f t="shared" si="195"/>
        <v>0</v>
      </c>
      <c r="AF772" s="41"/>
      <c r="AG772" s="41"/>
      <c r="AH772" s="41"/>
      <c r="AI772" s="41"/>
      <c r="AJ772" s="41"/>
      <c r="AK772" s="41"/>
      <c r="AL772" s="41"/>
      <c r="BA772" s="1">
        <f t="shared" si="196"/>
        <v>0</v>
      </c>
      <c r="BB772" s="1">
        <f t="shared" si="197"/>
        <v>0</v>
      </c>
      <c r="BC772" s="1" t="str">
        <f t="shared" si="198"/>
        <v>No</v>
      </c>
      <c r="BD772" s="1">
        <f t="shared" si="199"/>
        <v>0</v>
      </c>
      <c r="BE772" s="1">
        <f t="shared" si="200"/>
        <v>0</v>
      </c>
      <c r="BF772" s="1">
        <f t="shared" si="201"/>
        <v>0</v>
      </c>
      <c r="BG772" s="1">
        <v>768</v>
      </c>
      <c r="BH772" s="1" t="e">
        <f t="shared" si="202"/>
        <v>#N/A</v>
      </c>
      <c r="BI772" s="1">
        <f t="shared" si="204"/>
        <v>2</v>
      </c>
      <c r="BJ772" s="1" t="e">
        <f t="shared" si="203"/>
        <v>#N/A</v>
      </c>
    </row>
    <row r="773" spans="1:62" x14ac:dyDescent="0.25">
      <c r="A773" s="1">
        <f t="shared" si="190"/>
        <v>1</v>
      </c>
      <c r="B773" s="1">
        <f>IF(YEAR(AD773)=$B$3,YEAR('Apartment Expenses'!AD773)&amp;" - "&amp;'Apartment Expenses'!AC773,0)</f>
        <v>0</v>
      </c>
      <c r="C773" s="1">
        <f t="shared" si="191"/>
        <v>0</v>
      </c>
      <c r="E773" s="1">
        <v>769</v>
      </c>
      <c r="F773" s="1">
        <f t="shared" si="192"/>
        <v>1</v>
      </c>
      <c r="G773" s="1">
        <f t="shared" ref="G773:G836" si="205">IF(ISERROR(VLOOKUP(E773,A:B,2,0)),0,VLOOKUP(E773,A:B,2,0))</f>
        <v>0</v>
      </c>
      <c r="H773" s="1">
        <f t="shared" ref="H773:H836" si="206">VLOOKUP(G773,B:C,2,0)</f>
        <v>0</v>
      </c>
      <c r="J773" s="1" t="str">
        <f t="shared" si="193"/>
        <v>1900</v>
      </c>
      <c r="M773" s="1">
        <f>HLOOKUP('Expense History'!$AD$3,$P$4:$X$2004,ROW('Apartment Expenses'!L773)-3,0)</f>
        <v>0</v>
      </c>
      <c r="N773" s="1">
        <f>IF('Expense History'!$AD$3=Data!$G$4,'Apartment Expenses'!AE773,HLOOKUP('Expense History'!$AD$3,'Apartment Expenses'!$AE$4:$AL$2004,(ROW('Apartment Expenses'!M773)-3)))</f>
        <v>0</v>
      </c>
      <c r="O773" s="1" t="str">
        <f>IF($O$2="ALL",IF(VLOOKUP(AA773,'Expense History'!$AA$6:$AB$36,2,0)="x","include",0),IF(AND(VLOOKUP(AA773,'Expense History'!$AA$6:$AB$36,2,0)="x",AC773=$O$2),"include",0))</f>
        <v>include</v>
      </c>
      <c r="P773" s="1">
        <f>IF(O773="include",IF(AE773&gt;0,1+MAX(P774:P$2005),0),0)</f>
        <v>0</v>
      </c>
      <c r="Q773" s="1">
        <f>IF(AND(ISBLANK(AA772),AE772=0),0,(IF(MAX(Q774:Q$2005)&gt;0,0,ROW(R773))))</f>
        <v>0</v>
      </c>
      <c r="R773" s="1">
        <f>IF($O773="include",IF(AF773&gt;0,1+MAX(R774:R$2005),0),0)</f>
        <v>0</v>
      </c>
      <c r="S773" s="1">
        <f>IF($O773="include",IF(AG773&gt;0,1+MAX(S774:S$2005),0),0)</f>
        <v>0</v>
      </c>
      <c r="T773" s="1">
        <f>IF($O773="include",IF(AH773&gt;0,1+MAX(T774:T$2005),0),0)</f>
        <v>0</v>
      </c>
      <c r="U773" s="1">
        <f>IF($O773="include",IF(AI773&gt;0,1+MAX(U774:U$2005),0),0)</f>
        <v>0</v>
      </c>
      <c r="V773" s="1">
        <f>IF($O773="include",IF(AJ773&gt;0,1+MAX(V774:V$2005),0),0)</f>
        <v>0</v>
      </c>
      <c r="W773" s="1">
        <f>IF($O773="include",IF(AK773&gt;0,1+MAX(W774:W$2005),0),0)</f>
        <v>0</v>
      </c>
      <c r="X773" s="1">
        <f>IF($O773="include",IF(AL773&gt;0,1+MAX(X774:X$2005),0),0)</f>
        <v>0</v>
      </c>
      <c r="Y773" s="22" t="str">
        <f t="shared" si="194"/>
        <v xml:space="preserve">1 - </v>
      </c>
      <c r="AA773" s="42"/>
      <c r="AB773" s="43"/>
      <c r="AC773" s="43"/>
      <c r="AD773" s="44"/>
      <c r="AE773" s="11">
        <f t="shared" si="195"/>
        <v>0</v>
      </c>
      <c r="AF773" s="41"/>
      <c r="AG773" s="41"/>
      <c r="AH773" s="41"/>
      <c r="AI773" s="41"/>
      <c r="AJ773" s="41"/>
      <c r="AK773" s="41"/>
      <c r="AL773" s="41"/>
      <c r="BA773" s="1">
        <f t="shared" si="196"/>
        <v>0</v>
      </c>
      <c r="BB773" s="1">
        <f t="shared" si="197"/>
        <v>0</v>
      </c>
      <c r="BC773" s="1" t="str">
        <f t="shared" si="198"/>
        <v>No</v>
      </c>
      <c r="BD773" s="1">
        <f t="shared" si="199"/>
        <v>0</v>
      </c>
      <c r="BE773" s="1">
        <f t="shared" si="200"/>
        <v>0</v>
      </c>
      <c r="BF773" s="1">
        <f t="shared" si="201"/>
        <v>0</v>
      </c>
      <c r="BG773" s="1">
        <v>769</v>
      </c>
      <c r="BH773" s="1" t="e">
        <f t="shared" si="202"/>
        <v>#N/A</v>
      </c>
      <c r="BI773" s="1">
        <f t="shared" si="204"/>
        <v>2</v>
      </c>
      <c r="BJ773" s="1" t="e">
        <f t="shared" si="203"/>
        <v>#N/A</v>
      </c>
    </row>
    <row r="774" spans="1:62" x14ac:dyDescent="0.25">
      <c r="A774" s="1">
        <f t="shared" ref="A774:A837" si="207">RANK(C774,$C$5:$C$2004,0)</f>
        <v>1</v>
      </c>
      <c r="B774" s="1">
        <f>IF(YEAR(AD774)=$B$3,YEAR('Apartment Expenses'!AD774)&amp;" - "&amp;'Apartment Expenses'!AC774,0)</f>
        <v>0</v>
      </c>
      <c r="C774" s="1">
        <f t="shared" ref="C774:C837" si="208">IF(YEAR(AD774)=$B$3,SUMIF($B$5:$B$2004,B774,$AE$5:$AE$2004),0)</f>
        <v>0</v>
      </c>
      <c r="E774" s="1">
        <v>770</v>
      </c>
      <c r="F774" s="1">
        <f t="shared" ref="F774:F837" si="209">IF(G774=0,F773,F773+1)</f>
        <v>1</v>
      </c>
      <c r="G774" s="1">
        <f t="shared" si="205"/>
        <v>0</v>
      </c>
      <c r="H774" s="1">
        <f t="shared" si="206"/>
        <v>0</v>
      </c>
      <c r="J774" s="1" t="str">
        <f t="shared" ref="J774:J837" si="210">YEAR(AD774)&amp;AC774</f>
        <v>1900</v>
      </c>
      <c r="M774" s="1">
        <f>HLOOKUP('Expense History'!$AD$3,$P$4:$X$2004,ROW('Apartment Expenses'!L774)-3,0)</f>
        <v>0</v>
      </c>
      <c r="N774" s="1">
        <f>IF('Expense History'!$AD$3=Data!$G$4,'Apartment Expenses'!AE774,HLOOKUP('Expense History'!$AD$3,'Apartment Expenses'!$AE$4:$AL$2004,(ROW('Apartment Expenses'!M774)-3)))</f>
        <v>0</v>
      </c>
      <c r="O774" s="1" t="str">
        <f>IF($O$2="ALL",IF(VLOOKUP(AA774,'Expense History'!$AA$6:$AB$36,2,0)="x","include",0),IF(AND(VLOOKUP(AA774,'Expense History'!$AA$6:$AB$36,2,0)="x",AC774=$O$2),"include",0))</f>
        <v>include</v>
      </c>
      <c r="P774" s="1">
        <f>IF(O774="include",IF(AE774&gt;0,1+MAX(P775:P$2005),0),0)</f>
        <v>0</v>
      </c>
      <c r="Q774" s="1">
        <f>IF(AND(ISBLANK(AA773),AE773=0),0,(IF(MAX(Q775:Q$2005)&gt;0,0,ROW(R774))))</f>
        <v>0</v>
      </c>
      <c r="R774" s="1">
        <f>IF($O774="include",IF(AF774&gt;0,1+MAX(R775:R$2005),0),0)</f>
        <v>0</v>
      </c>
      <c r="S774" s="1">
        <f>IF($O774="include",IF(AG774&gt;0,1+MAX(S775:S$2005),0),0)</f>
        <v>0</v>
      </c>
      <c r="T774" s="1">
        <f>IF($O774="include",IF(AH774&gt;0,1+MAX(T775:T$2005),0),0)</f>
        <v>0</v>
      </c>
      <c r="U774" s="1">
        <f>IF($O774="include",IF(AI774&gt;0,1+MAX(U775:U$2005),0),0)</f>
        <v>0</v>
      </c>
      <c r="V774" s="1">
        <f>IF($O774="include",IF(AJ774&gt;0,1+MAX(V775:V$2005),0),0)</f>
        <v>0</v>
      </c>
      <c r="W774" s="1">
        <f>IF($O774="include",IF(AK774&gt;0,1+MAX(W775:W$2005),0),0)</f>
        <v>0</v>
      </c>
      <c r="X774" s="1">
        <f>IF($O774="include",IF(AL774&gt;0,1+MAX(X775:X$2005),0),0)</f>
        <v>0</v>
      </c>
      <c r="Y774" s="22" t="str">
        <f t="shared" ref="Y774:Y837" si="211">DATEVALUE(MONTH(AD774)&amp;"/1/"&amp;YEAR(AD774))&amp;" - "&amp;AA774</f>
        <v xml:space="preserve">1 - </v>
      </c>
      <c r="AA774" s="42"/>
      <c r="AB774" s="43"/>
      <c r="AC774" s="43"/>
      <c r="AD774" s="44"/>
      <c r="AE774" s="11">
        <f t="shared" ref="AE774:AE837" si="212">SUM(AF774:AL774)</f>
        <v>0</v>
      </c>
      <c r="AF774" s="41"/>
      <c r="AG774" s="41"/>
      <c r="AH774" s="41"/>
      <c r="AI774" s="41"/>
      <c r="AJ774" s="41"/>
      <c r="AK774" s="41"/>
      <c r="AL774" s="41"/>
      <c r="BA774" s="1">
        <f t="shared" ref="BA774:BA837" si="213">AC774</f>
        <v>0</v>
      </c>
      <c r="BB774" s="1">
        <f t="shared" ref="BB774:BB837" si="214">SUMIF(AC:AC,BA774,AE:AE)</f>
        <v>0</v>
      </c>
      <c r="BC774" s="1" t="str">
        <f t="shared" ref="BC774:BC837" si="215">IF(ISERROR(VLOOKUP($B$3&amp;" - "&amp;BA774,B:B,1,0)),"No","Yes")</f>
        <v>No</v>
      </c>
      <c r="BD774" s="1">
        <f t="shared" ref="BD774:BD837" si="216">IF(BC774="Yes",0,SUMIF(BA:BA,BA774,BB:BB))</f>
        <v>0</v>
      </c>
      <c r="BE774" s="1">
        <f t="shared" ref="BE774:BE837" si="217">IF(BD774=0,0,RANK(BD774,BD:BD))</f>
        <v>0</v>
      </c>
      <c r="BF774" s="1">
        <f t="shared" ref="BF774:BF837" si="218">BA774</f>
        <v>0</v>
      </c>
      <c r="BG774" s="1">
        <v>770</v>
      </c>
      <c r="BH774" s="1" t="e">
        <f t="shared" ref="BH774:BH837" si="219">VLOOKUP(BG774,BE:BF,2,0)</f>
        <v>#N/A</v>
      </c>
      <c r="BI774" s="1">
        <f t="shared" si="204"/>
        <v>2</v>
      </c>
      <c r="BJ774" s="1" t="e">
        <f t="shared" ref="BJ774:BJ837" si="220">BH774</f>
        <v>#N/A</v>
      </c>
    </row>
    <row r="775" spans="1:62" x14ac:dyDescent="0.25">
      <c r="A775" s="1">
        <f t="shared" si="207"/>
        <v>1</v>
      </c>
      <c r="B775" s="1">
        <f>IF(YEAR(AD775)=$B$3,YEAR('Apartment Expenses'!AD775)&amp;" - "&amp;'Apartment Expenses'!AC775,0)</f>
        <v>0</v>
      </c>
      <c r="C775" s="1">
        <f t="shared" si="208"/>
        <v>0</v>
      </c>
      <c r="E775" s="1">
        <v>771</v>
      </c>
      <c r="F775" s="1">
        <f t="shared" si="209"/>
        <v>1</v>
      </c>
      <c r="G775" s="1">
        <f t="shared" si="205"/>
        <v>0</v>
      </c>
      <c r="H775" s="1">
        <f t="shared" si="206"/>
        <v>0</v>
      </c>
      <c r="J775" s="1" t="str">
        <f t="shared" si="210"/>
        <v>1900</v>
      </c>
      <c r="M775" s="1">
        <f>HLOOKUP('Expense History'!$AD$3,$P$4:$X$2004,ROW('Apartment Expenses'!L775)-3,0)</f>
        <v>0</v>
      </c>
      <c r="N775" s="1">
        <f>IF('Expense History'!$AD$3=Data!$G$4,'Apartment Expenses'!AE775,HLOOKUP('Expense History'!$AD$3,'Apartment Expenses'!$AE$4:$AL$2004,(ROW('Apartment Expenses'!M775)-3)))</f>
        <v>0</v>
      </c>
      <c r="O775" s="1" t="str">
        <f>IF($O$2="ALL",IF(VLOOKUP(AA775,'Expense History'!$AA$6:$AB$36,2,0)="x","include",0),IF(AND(VLOOKUP(AA775,'Expense History'!$AA$6:$AB$36,2,0)="x",AC775=$O$2),"include",0))</f>
        <v>include</v>
      </c>
      <c r="P775" s="1">
        <f>IF(O775="include",IF(AE775&gt;0,1+MAX(P776:P$2005),0),0)</f>
        <v>0</v>
      </c>
      <c r="Q775" s="1">
        <f>IF(AND(ISBLANK(AA774),AE774=0),0,(IF(MAX(Q776:Q$2005)&gt;0,0,ROW(R775))))</f>
        <v>0</v>
      </c>
      <c r="R775" s="1">
        <f>IF($O775="include",IF(AF775&gt;0,1+MAX(R776:R$2005),0),0)</f>
        <v>0</v>
      </c>
      <c r="S775" s="1">
        <f>IF($O775="include",IF(AG775&gt;0,1+MAX(S776:S$2005),0),0)</f>
        <v>0</v>
      </c>
      <c r="T775" s="1">
        <f>IF($O775="include",IF(AH775&gt;0,1+MAX(T776:T$2005),0),0)</f>
        <v>0</v>
      </c>
      <c r="U775" s="1">
        <f>IF($O775="include",IF(AI775&gt;0,1+MAX(U776:U$2005),0),0)</f>
        <v>0</v>
      </c>
      <c r="V775" s="1">
        <f>IF($O775="include",IF(AJ775&gt;0,1+MAX(V776:V$2005),0),0)</f>
        <v>0</v>
      </c>
      <c r="W775" s="1">
        <f>IF($O775="include",IF(AK775&gt;0,1+MAX(W776:W$2005),0),0)</f>
        <v>0</v>
      </c>
      <c r="X775" s="1">
        <f>IF($O775="include",IF(AL775&gt;0,1+MAX(X776:X$2005),0),0)</f>
        <v>0</v>
      </c>
      <c r="Y775" s="22" t="str">
        <f t="shared" si="211"/>
        <v xml:space="preserve">1 - </v>
      </c>
      <c r="AA775" s="42"/>
      <c r="AB775" s="43"/>
      <c r="AC775" s="43"/>
      <c r="AD775" s="44"/>
      <c r="AE775" s="11">
        <f t="shared" si="212"/>
        <v>0</v>
      </c>
      <c r="AF775" s="41"/>
      <c r="AG775" s="41"/>
      <c r="AH775" s="41"/>
      <c r="AI775" s="41"/>
      <c r="AJ775" s="41"/>
      <c r="AK775" s="41"/>
      <c r="AL775" s="41"/>
      <c r="BA775" s="1">
        <f t="shared" si="213"/>
        <v>0</v>
      </c>
      <c r="BB775" s="1">
        <f t="shared" si="214"/>
        <v>0</v>
      </c>
      <c r="BC775" s="1" t="str">
        <f t="shared" si="215"/>
        <v>No</v>
      </c>
      <c r="BD775" s="1">
        <f t="shared" si="216"/>
        <v>0</v>
      </c>
      <c r="BE775" s="1">
        <f t="shared" si="217"/>
        <v>0</v>
      </c>
      <c r="BF775" s="1">
        <f t="shared" si="218"/>
        <v>0</v>
      </c>
      <c r="BG775" s="1">
        <v>771</v>
      </c>
      <c r="BH775" s="1" t="e">
        <f t="shared" si="219"/>
        <v>#N/A</v>
      </c>
      <c r="BI775" s="1">
        <f t="shared" ref="BI775:BI838" si="221">IF(ISERROR(BH775),BI774,BI774+1)</f>
        <v>2</v>
      </c>
      <c r="BJ775" s="1" t="e">
        <f t="shared" si="220"/>
        <v>#N/A</v>
      </c>
    </row>
    <row r="776" spans="1:62" x14ac:dyDescent="0.25">
      <c r="A776" s="1">
        <f t="shared" si="207"/>
        <v>1</v>
      </c>
      <c r="B776" s="1">
        <f>IF(YEAR(AD776)=$B$3,YEAR('Apartment Expenses'!AD776)&amp;" - "&amp;'Apartment Expenses'!AC776,0)</f>
        <v>0</v>
      </c>
      <c r="C776" s="1">
        <f t="shared" si="208"/>
        <v>0</v>
      </c>
      <c r="E776" s="1">
        <v>772</v>
      </c>
      <c r="F776" s="1">
        <f t="shared" si="209"/>
        <v>1</v>
      </c>
      <c r="G776" s="1">
        <f t="shared" si="205"/>
        <v>0</v>
      </c>
      <c r="H776" s="1">
        <f t="shared" si="206"/>
        <v>0</v>
      </c>
      <c r="J776" s="1" t="str">
        <f t="shared" si="210"/>
        <v>1900</v>
      </c>
      <c r="M776" s="1">
        <f>HLOOKUP('Expense History'!$AD$3,$P$4:$X$2004,ROW('Apartment Expenses'!L776)-3,0)</f>
        <v>0</v>
      </c>
      <c r="N776" s="1">
        <f>IF('Expense History'!$AD$3=Data!$G$4,'Apartment Expenses'!AE776,HLOOKUP('Expense History'!$AD$3,'Apartment Expenses'!$AE$4:$AL$2004,(ROW('Apartment Expenses'!M776)-3)))</f>
        <v>0</v>
      </c>
      <c r="O776" s="1" t="str">
        <f>IF($O$2="ALL",IF(VLOOKUP(AA776,'Expense History'!$AA$6:$AB$36,2,0)="x","include",0),IF(AND(VLOOKUP(AA776,'Expense History'!$AA$6:$AB$36,2,0)="x",AC776=$O$2),"include",0))</f>
        <v>include</v>
      </c>
      <c r="P776" s="1">
        <f>IF(O776="include",IF(AE776&gt;0,1+MAX(P777:P$2005),0),0)</f>
        <v>0</v>
      </c>
      <c r="Q776" s="1">
        <f>IF(AND(ISBLANK(AA775),AE775=0),0,(IF(MAX(Q777:Q$2005)&gt;0,0,ROW(R776))))</f>
        <v>0</v>
      </c>
      <c r="R776" s="1">
        <f>IF($O776="include",IF(AF776&gt;0,1+MAX(R777:R$2005),0),0)</f>
        <v>0</v>
      </c>
      <c r="S776" s="1">
        <f>IF($O776="include",IF(AG776&gt;0,1+MAX(S777:S$2005),0),0)</f>
        <v>0</v>
      </c>
      <c r="T776" s="1">
        <f>IF($O776="include",IF(AH776&gt;0,1+MAX(T777:T$2005),0),0)</f>
        <v>0</v>
      </c>
      <c r="U776" s="1">
        <f>IF($O776="include",IF(AI776&gt;0,1+MAX(U777:U$2005),0),0)</f>
        <v>0</v>
      </c>
      <c r="V776" s="1">
        <f>IF($O776="include",IF(AJ776&gt;0,1+MAX(V777:V$2005),0),0)</f>
        <v>0</v>
      </c>
      <c r="W776" s="1">
        <f>IF($O776="include",IF(AK776&gt;0,1+MAX(W777:W$2005),0),0)</f>
        <v>0</v>
      </c>
      <c r="X776" s="1">
        <f>IF($O776="include",IF(AL776&gt;0,1+MAX(X777:X$2005),0),0)</f>
        <v>0</v>
      </c>
      <c r="Y776" s="22" t="str">
        <f t="shared" si="211"/>
        <v xml:space="preserve">1 - </v>
      </c>
      <c r="AA776" s="42"/>
      <c r="AB776" s="43"/>
      <c r="AC776" s="43"/>
      <c r="AD776" s="44"/>
      <c r="AE776" s="11">
        <f t="shared" si="212"/>
        <v>0</v>
      </c>
      <c r="AF776" s="41"/>
      <c r="AG776" s="41"/>
      <c r="AH776" s="41"/>
      <c r="AI776" s="41"/>
      <c r="AJ776" s="41"/>
      <c r="AK776" s="41"/>
      <c r="AL776" s="41"/>
      <c r="BA776" s="1">
        <f t="shared" si="213"/>
        <v>0</v>
      </c>
      <c r="BB776" s="1">
        <f t="shared" si="214"/>
        <v>0</v>
      </c>
      <c r="BC776" s="1" t="str">
        <f t="shared" si="215"/>
        <v>No</v>
      </c>
      <c r="BD776" s="1">
        <f t="shared" si="216"/>
        <v>0</v>
      </c>
      <c r="BE776" s="1">
        <f t="shared" si="217"/>
        <v>0</v>
      </c>
      <c r="BF776" s="1">
        <f t="shared" si="218"/>
        <v>0</v>
      </c>
      <c r="BG776" s="1">
        <v>772</v>
      </c>
      <c r="BH776" s="1" t="e">
        <f t="shared" si="219"/>
        <v>#N/A</v>
      </c>
      <c r="BI776" s="1">
        <f t="shared" si="221"/>
        <v>2</v>
      </c>
      <c r="BJ776" s="1" t="e">
        <f t="shared" si="220"/>
        <v>#N/A</v>
      </c>
    </row>
    <row r="777" spans="1:62" x14ac:dyDescent="0.25">
      <c r="A777" s="1">
        <f t="shared" si="207"/>
        <v>1</v>
      </c>
      <c r="B777" s="1">
        <f>IF(YEAR(AD777)=$B$3,YEAR('Apartment Expenses'!AD777)&amp;" - "&amp;'Apartment Expenses'!AC777,0)</f>
        <v>0</v>
      </c>
      <c r="C777" s="1">
        <f t="shared" si="208"/>
        <v>0</v>
      </c>
      <c r="E777" s="1">
        <v>773</v>
      </c>
      <c r="F777" s="1">
        <f t="shared" si="209"/>
        <v>1</v>
      </c>
      <c r="G777" s="1">
        <f t="shared" si="205"/>
        <v>0</v>
      </c>
      <c r="H777" s="1">
        <f t="shared" si="206"/>
        <v>0</v>
      </c>
      <c r="J777" s="1" t="str">
        <f t="shared" si="210"/>
        <v>1900</v>
      </c>
      <c r="M777" s="1">
        <f>HLOOKUP('Expense History'!$AD$3,$P$4:$X$2004,ROW('Apartment Expenses'!L777)-3,0)</f>
        <v>0</v>
      </c>
      <c r="N777" s="1">
        <f>IF('Expense History'!$AD$3=Data!$G$4,'Apartment Expenses'!AE777,HLOOKUP('Expense History'!$AD$3,'Apartment Expenses'!$AE$4:$AL$2004,(ROW('Apartment Expenses'!M777)-3)))</f>
        <v>0</v>
      </c>
      <c r="O777" s="1" t="str">
        <f>IF($O$2="ALL",IF(VLOOKUP(AA777,'Expense History'!$AA$6:$AB$36,2,0)="x","include",0),IF(AND(VLOOKUP(AA777,'Expense History'!$AA$6:$AB$36,2,0)="x",AC777=$O$2),"include",0))</f>
        <v>include</v>
      </c>
      <c r="P777" s="1">
        <f>IF(O777="include",IF(AE777&gt;0,1+MAX(P778:P$2005),0),0)</f>
        <v>0</v>
      </c>
      <c r="Q777" s="1">
        <f>IF(AND(ISBLANK(AA776),AE776=0),0,(IF(MAX(Q778:Q$2005)&gt;0,0,ROW(R777))))</f>
        <v>0</v>
      </c>
      <c r="R777" s="1">
        <f>IF($O777="include",IF(AF777&gt;0,1+MAX(R778:R$2005),0),0)</f>
        <v>0</v>
      </c>
      <c r="S777" s="1">
        <f>IF($O777="include",IF(AG777&gt;0,1+MAX(S778:S$2005),0),0)</f>
        <v>0</v>
      </c>
      <c r="T777" s="1">
        <f>IF($O777="include",IF(AH777&gt;0,1+MAX(T778:T$2005),0),0)</f>
        <v>0</v>
      </c>
      <c r="U777" s="1">
        <f>IF($O777="include",IF(AI777&gt;0,1+MAX(U778:U$2005),0),0)</f>
        <v>0</v>
      </c>
      <c r="V777" s="1">
        <f>IF($O777="include",IF(AJ777&gt;0,1+MAX(V778:V$2005),0),0)</f>
        <v>0</v>
      </c>
      <c r="W777" s="1">
        <f>IF($O777="include",IF(AK777&gt;0,1+MAX(W778:W$2005),0),0)</f>
        <v>0</v>
      </c>
      <c r="X777" s="1">
        <f>IF($O777="include",IF(AL777&gt;0,1+MAX(X778:X$2005),0),0)</f>
        <v>0</v>
      </c>
      <c r="Y777" s="22" t="str">
        <f t="shared" si="211"/>
        <v xml:space="preserve">1 - </v>
      </c>
      <c r="AA777" s="42"/>
      <c r="AB777" s="43"/>
      <c r="AC777" s="43"/>
      <c r="AD777" s="44"/>
      <c r="AE777" s="11">
        <f t="shared" si="212"/>
        <v>0</v>
      </c>
      <c r="AF777" s="41"/>
      <c r="AG777" s="41"/>
      <c r="AH777" s="41"/>
      <c r="AI777" s="41"/>
      <c r="AJ777" s="41"/>
      <c r="AK777" s="41"/>
      <c r="AL777" s="41"/>
      <c r="BA777" s="1">
        <f t="shared" si="213"/>
        <v>0</v>
      </c>
      <c r="BB777" s="1">
        <f t="shared" si="214"/>
        <v>0</v>
      </c>
      <c r="BC777" s="1" t="str">
        <f t="shared" si="215"/>
        <v>No</v>
      </c>
      <c r="BD777" s="1">
        <f t="shared" si="216"/>
        <v>0</v>
      </c>
      <c r="BE777" s="1">
        <f t="shared" si="217"/>
        <v>0</v>
      </c>
      <c r="BF777" s="1">
        <f t="shared" si="218"/>
        <v>0</v>
      </c>
      <c r="BG777" s="1">
        <v>773</v>
      </c>
      <c r="BH777" s="1" t="e">
        <f t="shared" si="219"/>
        <v>#N/A</v>
      </c>
      <c r="BI777" s="1">
        <f t="shared" si="221"/>
        <v>2</v>
      </c>
      <c r="BJ777" s="1" t="e">
        <f t="shared" si="220"/>
        <v>#N/A</v>
      </c>
    </row>
    <row r="778" spans="1:62" x14ac:dyDescent="0.25">
      <c r="A778" s="1">
        <f t="shared" si="207"/>
        <v>1</v>
      </c>
      <c r="B778" s="1">
        <f>IF(YEAR(AD778)=$B$3,YEAR('Apartment Expenses'!AD778)&amp;" - "&amp;'Apartment Expenses'!AC778,0)</f>
        <v>0</v>
      </c>
      <c r="C778" s="1">
        <f t="shared" si="208"/>
        <v>0</v>
      </c>
      <c r="E778" s="1">
        <v>774</v>
      </c>
      <c r="F778" s="1">
        <f t="shared" si="209"/>
        <v>1</v>
      </c>
      <c r="G778" s="1">
        <f t="shared" si="205"/>
        <v>0</v>
      </c>
      <c r="H778" s="1">
        <f t="shared" si="206"/>
        <v>0</v>
      </c>
      <c r="J778" s="1" t="str">
        <f t="shared" si="210"/>
        <v>1900</v>
      </c>
      <c r="M778" s="1">
        <f>HLOOKUP('Expense History'!$AD$3,$P$4:$X$2004,ROW('Apartment Expenses'!L778)-3,0)</f>
        <v>0</v>
      </c>
      <c r="N778" s="1">
        <f>IF('Expense History'!$AD$3=Data!$G$4,'Apartment Expenses'!AE778,HLOOKUP('Expense History'!$AD$3,'Apartment Expenses'!$AE$4:$AL$2004,(ROW('Apartment Expenses'!M778)-3)))</f>
        <v>0</v>
      </c>
      <c r="O778" s="1" t="str">
        <f>IF($O$2="ALL",IF(VLOOKUP(AA778,'Expense History'!$AA$6:$AB$36,2,0)="x","include",0),IF(AND(VLOOKUP(AA778,'Expense History'!$AA$6:$AB$36,2,0)="x",AC778=$O$2),"include",0))</f>
        <v>include</v>
      </c>
      <c r="P778" s="1">
        <f>IF(O778="include",IF(AE778&gt;0,1+MAX(P779:P$2005),0),0)</f>
        <v>0</v>
      </c>
      <c r="Q778" s="1">
        <f>IF(AND(ISBLANK(AA777),AE777=0),0,(IF(MAX(Q779:Q$2005)&gt;0,0,ROW(R778))))</f>
        <v>0</v>
      </c>
      <c r="R778" s="1">
        <f>IF($O778="include",IF(AF778&gt;0,1+MAX(R779:R$2005),0),0)</f>
        <v>0</v>
      </c>
      <c r="S778" s="1">
        <f>IF($O778="include",IF(AG778&gt;0,1+MAX(S779:S$2005),0),0)</f>
        <v>0</v>
      </c>
      <c r="T778" s="1">
        <f>IF($O778="include",IF(AH778&gt;0,1+MAX(T779:T$2005),0),0)</f>
        <v>0</v>
      </c>
      <c r="U778" s="1">
        <f>IF($O778="include",IF(AI778&gt;0,1+MAX(U779:U$2005),0),0)</f>
        <v>0</v>
      </c>
      <c r="V778" s="1">
        <f>IF($O778="include",IF(AJ778&gt;0,1+MAX(V779:V$2005),0),0)</f>
        <v>0</v>
      </c>
      <c r="W778" s="1">
        <f>IF($O778="include",IF(AK778&gt;0,1+MAX(W779:W$2005),0),0)</f>
        <v>0</v>
      </c>
      <c r="X778" s="1">
        <f>IF($O778="include",IF(AL778&gt;0,1+MAX(X779:X$2005),0),0)</f>
        <v>0</v>
      </c>
      <c r="Y778" s="22" t="str">
        <f t="shared" si="211"/>
        <v xml:space="preserve">1 - </v>
      </c>
      <c r="AA778" s="42"/>
      <c r="AB778" s="43"/>
      <c r="AC778" s="43"/>
      <c r="AD778" s="44"/>
      <c r="AE778" s="11">
        <f t="shared" si="212"/>
        <v>0</v>
      </c>
      <c r="AF778" s="41"/>
      <c r="AG778" s="41"/>
      <c r="AH778" s="41"/>
      <c r="AI778" s="41"/>
      <c r="AJ778" s="41"/>
      <c r="AK778" s="41"/>
      <c r="AL778" s="41"/>
      <c r="BA778" s="1">
        <f t="shared" si="213"/>
        <v>0</v>
      </c>
      <c r="BB778" s="1">
        <f t="shared" si="214"/>
        <v>0</v>
      </c>
      <c r="BC778" s="1" t="str">
        <f t="shared" si="215"/>
        <v>No</v>
      </c>
      <c r="BD778" s="1">
        <f t="shared" si="216"/>
        <v>0</v>
      </c>
      <c r="BE778" s="1">
        <f t="shared" si="217"/>
        <v>0</v>
      </c>
      <c r="BF778" s="1">
        <f t="shared" si="218"/>
        <v>0</v>
      </c>
      <c r="BG778" s="1">
        <v>774</v>
      </c>
      <c r="BH778" s="1" t="e">
        <f t="shared" si="219"/>
        <v>#N/A</v>
      </c>
      <c r="BI778" s="1">
        <f t="shared" si="221"/>
        <v>2</v>
      </c>
      <c r="BJ778" s="1" t="e">
        <f t="shared" si="220"/>
        <v>#N/A</v>
      </c>
    </row>
    <row r="779" spans="1:62" x14ac:dyDescent="0.25">
      <c r="A779" s="1">
        <f t="shared" si="207"/>
        <v>1</v>
      </c>
      <c r="B779" s="1">
        <f>IF(YEAR(AD779)=$B$3,YEAR('Apartment Expenses'!AD779)&amp;" - "&amp;'Apartment Expenses'!AC779,0)</f>
        <v>0</v>
      </c>
      <c r="C779" s="1">
        <f t="shared" si="208"/>
        <v>0</v>
      </c>
      <c r="E779" s="1">
        <v>775</v>
      </c>
      <c r="F779" s="1">
        <f t="shared" si="209"/>
        <v>1</v>
      </c>
      <c r="G779" s="1">
        <f t="shared" si="205"/>
        <v>0</v>
      </c>
      <c r="H779" s="1">
        <f t="shared" si="206"/>
        <v>0</v>
      </c>
      <c r="J779" s="1" t="str">
        <f t="shared" si="210"/>
        <v>1900</v>
      </c>
      <c r="M779" s="1">
        <f>HLOOKUP('Expense History'!$AD$3,$P$4:$X$2004,ROW('Apartment Expenses'!L779)-3,0)</f>
        <v>0</v>
      </c>
      <c r="N779" s="1">
        <f>IF('Expense History'!$AD$3=Data!$G$4,'Apartment Expenses'!AE779,HLOOKUP('Expense History'!$AD$3,'Apartment Expenses'!$AE$4:$AL$2004,(ROW('Apartment Expenses'!M779)-3)))</f>
        <v>0</v>
      </c>
      <c r="O779" s="1" t="str">
        <f>IF($O$2="ALL",IF(VLOOKUP(AA779,'Expense History'!$AA$6:$AB$36,2,0)="x","include",0),IF(AND(VLOOKUP(AA779,'Expense History'!$AA$6:$AB$36,2,0)="x",AC779=$O$2),"include",0))</f>
        <v>include</v>
      </c>
      <c r="P779" s="1">
        <f>IF(O779="include",IF(AE779&gt;0,1+MAX(P780:P$2005),0),0)</f>
        <v>0</v>
      </c>
      <c r="Q779" s="1">
        <f>IF(AND(ISBLANK(AA778),AE778=0),0,(IF(MAX(Q780:Q$2005)&gt;0,0,ROW(R779))))</f>
        <v>0</v>
      </c>
      <c r="R779" s="1">
        <f>IF($O779="include",IF(AF779&gt;0,1+MAX(R780:R$2005),0),0)</f>
        <v>0</v>
      </c>
      <c r="S779" s="1">
        <f>IF($O779="include",IF(AG779&gt;0,1+MAX(S780:S$2005),0),0)</f>
        <v>0</v>
      </c>
      <c r="T779" s="1">
        <f>IF($O779="include",IF(AH779&gt;0,1+MAX(T780:T$2005),0),0)</f>
        <v>0</v>
      </c>
      <c r="U779" s="1">
        <f>IF($O779="include",IF(AI779&gt;0,1+MAX(U780:U$2005),0),0)</f>
        <v>0</v>
      </c>
      <c r="V779" s="1">
        <f>IF($O779="include",IF(AJ779&gt;0,1+MAX(V780:V$2005),0),0)</f>
        <v>0</v>
      </c>
      <c r="W779" s="1">
        <f>IF($O779="include",IF(AK779&gt;0,1+MAX(W780:W$2005),0),0)</f>
        <v>0</v>
      </c>
      <c r="X779" s="1">
        <f>IF($O779="include",IF(AL779&gt;0,1+MAX(X780:X$2005),0),0)</f>
        <v>0</v>
      </c>
      <c r="Y779" s="22" t="str">
        <f t="shared" si="211"/>
        <v xml:space="preserve">1 - </v>
      </c>
      <c r="AA779" s="42"/>
      <c r="AB779" s="43"/>
      <c r="AC779" s="43"/>
      <c r="AD779" s="44"/>
      <c r="AE779" s="11">
        <f t="shared" si="212"/>
        <v>0</v>
      </c>
      <c r="AF779" s="41"/>
      <c r="AG779" s="41"/>
      <c r="AH779" s="41"/>
      <c r="AI779" s="41"/>
      <c r="AJ779" s="41"/>
      <c r="AK779" s="41"/>
      <c r="AL779" s="41"/>
      <c r="BA779" s="1">
        <f t="shared" si="213"/>
        <v>0</v>
      </c>
      <c r="BB779" s="1">
        <f t="shared" si="214"/>
        <v>0</v>
      </c>
      <c r="BC779" s="1" t="str">
        <f t="shared" si="215"/>
        <v>No</v>
      </c>
      <c r="BD779" s="1">
        <f t="shared" si="216"/>
        <v>0</v>
      </c>
      <c r="BE779" s="1">
        <f t="shared" si="217"/>
        <v>0</v>
      </c>
      <c r="BF779" s="1">
        <f t="shared" si="218"/>
        <v>0</v>
      </c>
      <c r="BG779" s="1">
        <v>775</v>
      </c>
      <c r="BH779" s="1" t="e">
        <f t="shared" si="219"/>
        <v>#N/A</v>
      </c>
      <c r="BI779" s="1">
        <f t="shared" si="221"/>
        <v>2</v>
      </c>
      <c r="BJ779" s="1" t="e">
        <f t="shared" si="220"/>
        <v>#N/A</v>
      </c>
    </row>
    <row r="780" spans="1:62" x14ac:dyDescent="0.25">
      <c r="A780" s="1">
        <f t="shared" si="207"/>
        <v>1</v>
      </c>
      <c r="B780" s="1">
        <f>IF(YEAR(AD780)=$B$3,YEAR('Apartment Expenses'!AD780)&amp;" - "&amp;'Apartment Expenses'!AC780,0)</f>
        <v>0</v>
      </c>
      <c r="C780" s="1">
        <f t="shared" si="208"/>
        <v>0</v>
      </c>
      <c r="E780" s="1">
        <v>776</v>
      </c>
      <c r="F780" s="1">
        <f t="shared" si="209"/>
        <v>1</v>
      </c>
      <c r="G780" s="1">
        <f t="shared" si="205"/>
        <v>0</v>
      </c>
      <c r="H780" s="1">
        <f t="shared" si="206"/>
        <v>0</v>
      </c>
      <c r="J780" s="1" t="str">
        <f t="shared" si="210"/>
        <v>1900</v>
      </c>
      <c r="M780" s="1">
        <f>HLOOKUP('Expense History'!$AD$3,$P$4:$X$2004,ROW('Apartment Expenses'!L780)-3,0)</f>
        <v>0</v>
      </c>
      <c r="N780" s="1">
        <f>IF('Expense History'!$AD$3=Data!$G$4,'Apartment Expenses'!AE780,HLOOKUP('Expense History'!$AD$3,'Apartment Expenses'!$AE$4:$AL$2004,(ROW('Apartment Expenses'!M780)-3)))</f>
        <v>0</v>
      </c>
      <c r="O780" s="1" t="str">
        <f>IF($O$2="ALL",IF(VLOOKUP(AA780,'Expense History'!$AA$6:$AB$36,2,0)="x","include",0),IF(AND(VLOOKUP(AA780,'Expense History'!$AA$6:$AB$36,2,0)="x",AC780=$O$2),"include",0))</f>
        <v>include</v>
      </c>
      <c r="P780" s="1">
        <f>IF(O780="include",IF(AE780&gt;0,1+MAX(P781:P$2005),0),0)</f>
        <v>0</v>
      </c>
      <c r="Q780" s="1">
        <f>IF(AND(ISBLANK(AA779),AE779=0),0,(IF(MAX(Q781:Q$2005)&gt;0,0,ROW(R780))))</f>
        <v>0</v>
      </c>
      <c r="R780" s="1">
        <f>IF($O780="include",IF(AF780&gt;0,1+MAX(R781:R$2005),0),0)</f>
        <v>0</v>
      </c>
      <c r="S780" s="1">
        <f>IF($O780="include",IF(AG780&gt;0,1+MAX(S781:S$2005),0),0)</f>
        <v>0</v>
      </c>
      <c r="T780" s="1">
        <f>IF($O780="include",IF(AH780&gt;0,1+MAX(T781:T$2005),0),0)</f>
        <v>0</v>
      </c>
      <c r="U780" s="1">
        <f>IF($O780="include",IF(AI780&gt;0,1+MAX(U781:U$2005),0),0)</f>
        <v>0</v>
      </c>
      <c r="V780" s="1">
        <f>IF($O780="include",IF(AJ780&gt;0,1+MAX(V781:V$2005),0),0)</f>
        <v>0</v>
      </c>
      <c r="W780" s="1">
        <f>IF($O780="include",IF(AK780&gt;0,1+MAX(W781:W$2005),0),0)</f>
        <v>0</v>
      </c>
      <c r="X780" s="1">
        <f>IF($O780="include",IF(AL780&gt;0,1+MAX(X781:X$2005),0),0)</f>
        <v>0</v>
      </c>
      <c r="Y780" s="22" t="str">
        <f t="shared" si="211"/>
        <v xml:space="preserve">1 - </v>
      </c>
      <c r="AA780" s="42"/>
      <c r="AB780" s="43"/>
      <c r="AC780" s="43"/>
      <c r="AD780" s="44"/>
      <c r="AE780" s="11">
        <f t="shared" si="212"/>
        <v>0</v>
      </c>
      <c r="AF780" s="41"/>
      <c r="AG780" s="41"/>
      <c r="AH780" s="41"/>
      <c r="AI780" s="41"/>
      <c r="AJ780" s="41"/>
      <c r="AK780" s="41"/>
      <c r="AL780" s="41"/>
      <c r="BA780" s="1">
        <f t="shared" si="213"/>
        <v>0</v>
      </c>
      <c r="BB780" s="1">
        <f t="shared" si="214"/>
        <v>0</v>
      </c>
      <c r="BC780" s="1" t="str">
        <f t="shared" si="215"/>
        <v>No</v>
      </c>
      <c r="BD780" s="1">
        <f t="shared" si="216"/>
        <v>0</v>
      </c>
      <c r="BE780" s="1">
        <f t="shared" si="217"/>
        <v>0</v>
      </c>
      <c r="BF780" s="1">
        <f t="shared" si="218"/>
        <v>0</v>
      </c>
      <c r="BG780" s="1">
        <v>776</v>
      </c>
      <c r="BH780" s="1" t="e">
        <f t="shared" si="219"/>
        <v>#N/A</v>
      </c>
      <c r="BI780" s="1">
        <f t="shared" si="221"/>
        <v>2</v>
      </c>
      <c r="BJ780" s="1" t="e">
        <f t="shared" si="220"/>
        <v>#N/A</v>
      </c>
    </row>
    <row r="781" spans="1:62" x14ac:dyDescent="0.25">
      <c r="A781" s="1">
        <f t="shared" si="207"/>
        <v>1</v>
      </c>
      <c r="B781" s="1">
        <f>IF(YEAR(AD781)=$B$3,YEAR('Apartment Expenses'!AD781)&amp;" - "&amp;'Apartment Expenses'!AC781,0)</f>
        <v>0</v>
      </c>
      <c r="C781" s="1">
        <f t="shared" si="208"/>
        <v>0</v>
      </c>
      <c r="E781" s="1">
        <v>777</v>
      </c>
      <c r="F781" s="1">
        <f t="shared" si="209"/>
        <v>1</v>
      </c>
      <c r="G781" s="1">
        <f t="shared" si="205"/>
        <v>0</v>
      </c>
      <c r="H781" s="1">
        <f t="shared" si="206"/>
        <v>0</v>
      </c>
      <c r="J781" s="1" t="str">
        <f t="shared" si="210"/>
        <v>1900</v>
      </c>
      <c r="M781" s="1">
        <f>HLOOKUP('Expense History'!$AD$3,$P$4:$X$2004,ROW('Apartment Expenses'!L781)-3,0)</f>
        <v>0</v>
      </c>
      <c r="N781" s="1">
        <f>IF('Expense History'!$AD$3=Data!$G$4,'Apartment Expenses'!AE781,HLOOKUP('Expense History'!$AD$3,'Apartment Expenses'!$AE$4:$AL$2004,(ROW('Apartment Expenses'!M781)-3)))</f>
        <v>0</v>
      </c>
      <c r="O781" s="1" t="str">
        <f>IF($O$2="ALL",IF(VLOOKUP(AA781,'Expense History'!$AA$6:$AB$36,2,0)="x","include",0),IF(AND(VLOOKUP(AA781,'Expense History'!$AA$6:$AB$36,2,0)="x",AC781=$O$2),"include",0))</f>
        <v>include</v>
      </c>
      <c r="P781" s="1">
        <f>IF(O781="include",IF(AE781&gt;0,1+MAX(P782:P$2005),0),0)</f>
        <v>0</v>
      </c>
      <c r="Q781" s="1">
        <f>IF(AND(ISBLANK(AA780),AE780=0),0,(IF(MAX(Q782:Q$2005)&gt;0,0,ROW(R781))))</f>
        <v>0</v>
      </c>
      <c r="R781" s="1">
        <f>IF($O781="include",IF(AF781&gt;0,1+MAX(R782:R$2005),0),0)</f>
        <v>0</v>
      </c>
      <c r="S781" s="1">
        <f>IF($O781="include",IF(AG781&gt;0,1+MAX(S782:S$2005),0),0)</f>
        <v>0</v>
      </c>
      <c r="T781" s="1">
        <f>IF($O781="include",IF(AH781&gt;0,1+MAX(T782:T$2005),0),0)</f>
        <v>0</v>
      </c>
      <c r="U781" s="1">
        <f>IF($O781="include",IF(AI781&gt;0,1+MAX(U782:U$2005),0),0)</f>
        <v>0</v>
      </c>
      <c r="V781" s="1">
        <f>IF($O781="include",IF(AJ781&gt;0,1+MAX(V782:V$2005),0),0)</f>
        <v>0</v>
      </c>
      <c r="W781" s="1">
        <f>IF($O781="include",IF(AK781&gt;0,1+MAX(W782:W$2005),0),0)</f>
        <v>0</v>
      </c>
      <c r="X781" s="1">
        <f>IF($O781="include",IF(AL781&gt;0,1+MAX(X782:X$2005),0),0)</f>
        <v>0</v>
      </c>
      <c r="Y781" s="22" t="str">
        <f t="shared" si="211"/>
        <v xml:space="preserve">1 - </v>
      </c>
      <c r="AA781" s="42"/>
      <c r="AB781" s="43"/>
      <c r="AC781" s="43"/>
      <c r="AD781" s="44"/>
      <c r="AE781" s="11">
        <f t="shared" si="212"/>
        <v>0</v>
      </c>
      <c r="AF781" s="41"/>
      <c r="AG781" s="41"/>
      <c r="AH781" s="41"/>
      <c r="AI781" s="41"/>
      <c r="AJ781" s="41"/>
      <c r="AK781" s="41"/>
      <c r="AL781" s="41"/>
      <c r="BA781" s="1">
        <f t="shared" si="213"/>
        <v>0</v>
      </c>
      <c r="BB781" s="1">
        <f t="shared" si="214"/>
        <v>0</v>
      </c>
      <c r="BC781" s="1" t="str">
        <f t="shared" si="215"/>
        <v>No</v>
      </c>
      <c r="BD781" s="1">
        <f t="shared" si="216"/>
        <v>0</v>
      </c>
      <c r="BE781" s="1">
        <f t="shared" si="217"/>
        <v>0</v>
      </c>
      <c r="BF781" s="1">
        <f t="shared" si="218"/>
        <v>0</v>
      </c>
      <c r="BG781" s="1">
        <v>777</v>
      </c>
      <c r="BH781" s="1" t="e">
        <f t="shared" si="219"/>
        <v>#N/A</v>
      </c>
      <c r="BI781" s="1">
        <f t="shared" si="221"/>
        <v>2</v>
      </c>
      <c r="BJ781" s="1" t="e">
        <f t="shared" si="220"/>
        <v>#N/A</v>
      </c>
    </row>
    <row r="782" spans="1:62" x14ac:dyDescent="0.25">
      <c r="A782" s="1">
        <f t="shared" si="207"/>
        <v>1</v>
      </c>
      <c r="B782" s="1">
        <f>IF(YEAR(AD782)=$B$3,YEAR('Apartment Expenses'!AD782)&amp;" - "&amp;'Apartment Expenses'!AC782,0)</f>
        <v>0</v>
      </c>
      <c r="C782" s="1">
        <f t="shared" si="208"/>
        <v>0</v>
      </c>
      <c r="E782" s="1">
        <v>778</v>
      </c>
      <c r="F782" s="1">
        <f t="shared" si="209"/>
        <v>1</v>
      </c>
      <c r="G782" s="1">
        <f t="shared" si="205"/>
        <v>0</v>
      </c>
      <c r="H782" s="1">
        <f t="shared" si="206"/>
        <v>0</v>
      </c>
      <c r="J782" s="1" t="str">
        <f t="shared" si="210"/>
        <v>1900</v>
      </c>
      <c r="M782" s="1">
        <f>HLOOKUP('Expense History'!$AD$3,$P$4:$X$2004,ROW('Apartment Expenses'!L782)-3,0)</f>
        <v>0</v>
      </c>
      <c r="N782" s="1">
        <f>IF('Expense History'!$AD$3=Data!$G$4,'Apartment Expenses'!AE782,HLOOKUP('Expense History'!$AD$3,'Apartment Expenses'!$AE$4:$AL$2004,(ROW('Apartment Expenses'!M782)-3)))</f>
        <v>0</v>
      </c>
      <c r="O782" s="1" t="str">
        <f>IF($O$2="ALL",IF(VLOOKUP(AA782,'Expense History'!$AA$6:$AB$36,2,0)="x","include",0),IF(AND(VLOOKUP(AA782,'Expense History'!$AA$6:$AB$36,2,0)="x",AC782=$O$2),"include",0))</f>
        <v>include</v>
      </c>
      <c r="P782" s="1">
        <f>IF(O782="include",IF(AE782&gt;0,1+MAX(P783:P$2005),0),0)</f>
        <v>0</v>
      </c>
      <c r="Q782" s="1">
        <f>IF(AND(ISBLANK(AA781),AE781=0),0,(IF(MAX(Q783:Q$2005)&gt;0,0,ROW(R782))))</f>
        <v>0</v>
      </c>
      <c r="R782" s="1">
        <f>IF($O782="include",IF(AF782&gt;0,1+MAX(R783:R$2005),0),0)</f>
        <v>0</v>
      </c>
      <c r="S782" s="1">
        <f>IF($O782="include",IF(AG782&gt;0,1+MAX(S783:S$2005),0),0)</f>
        <v>0</v>
      </c>
      <c r="T782" s="1">
        <f>IF($O782="include",IF(AH782&gt;0,1+MAX(T783:T$2005),0),0)</f>
        <v>0</v>
      </c>
      <c r="U782" s="1">
        <f>IF($O782="include",IF(AI782&gt;0,1+MAX(U783:U$2005),0),0)</f>
        <v>0</v>
      </c>
      <c r="V782" s="1">
        <f>IF($O782="include",IF(AJ782&gt;0,1+MAX(V783:V$2005),0),0)</f>
        <v>0</v>
      </c>
      <c r="W782" s="1">
        <f>IF($O782="include",IF(AK782&gt;0,1+MAX(W783:W$2005),0),0)</f>
        <v>0</v>
      </c>
      <c r="X782" s="1">
        <f>IF($O782="include",IF(AL782&gt;0,1+MAX(X783:X$2005),0),0)</f>
        <v>0</v>
      </c>
      <c r="Y782" s="22" t="str">
        <f t="shared" si="211"/>
        <v xml:space="preserve">1 - </v>
      </c>
      <c r="AA782" s="42"/>
      <c r="AB782" s="43"/>
      <c r="AC782" s="43"/>
      <c r="AD782" s="44"/>
      <c r="AE782" s="11">
        <f t="shared" si="212"/>
        <v>0</v>
      </c>
      <c r="AF782" s="41"/>
      <c r="AG782" s="41"/>
      <c r="AH782" s="41"/>
      <c r="AI782" s="41"/>
      <c r="AJ782" s="41"/>
      <c r="AK782" s="41"/>
      <c r="AL782" s="41"/>
      <c r="BA782" s="1">
        <f t="shared" si="213"/>
        <v>0</v>
      </c>
      <c r="BB782" s="1">
        <f t="shared" si="214"/>
        <v>0</v>
      </c>
      <c r="BC782" s="1" t="str">
        <f t="shared" si="215"/>
        <v>No</v>
      </c>
      <c r="BD782" s="1">
        <f t="shared" si="216"/>
        <v>0</v>
      </c>
      <c r="BE782" s="1">
        <f t="shared" si="217"/>
        <v>0</v>
      </c>
      <c r="BF782" s="1">
        <f t="shared" si="218"/>
        <v>0</v>
      </c>
      <c r="BG782" s="1">
        <v>778</v>
      </c>
      <c r="BH782" s="1" t="e">
        <f t="shared" si="219"/>
        <v>#N/A</v>
      </c>
      <c r="BI782" s="1">
        <f t="shared" si="221"/>
        <v>2</v>
      </c>
      <c r="BJ782" s="1" t="e">
        <f t="shared" si="220"/>
        <v>#N/A</v>
      </c>
    </row>
    <row r="783" spans="1:62" x14ac:dyDescent="0.25">
      <c r="A783" s="1">
        <f t="shared" si="207"/>
        <v>1</v>
      </c>
      <c r="B783" s="1">
        <f>IF(YEAR(AD783)=$B$3,YEAR('Apartment Expenses'!AD783)&amp;" - "&amp;'Apartment Expenses'!AC783,0)</f>
        <v>0</v>
      </c>
      <c r="C783" s="1">
        <f t="shared" si="208"/>
        <v>0</v>
      </c>
      <c r="E783" s="1">
        <v>779</v>
      </c>
      <c r="F783" s="1">
        <f t="shared" si="209"/>
        <v>1</v>
      </c>
      <c r="G783" s="1">
        <f t="shared" si="205"/>
        <v>0</v>
      </c>
      <c r="H783" s="1">
        <f t="shared" si="206"/>
        <v>0</v>
      </c>
      <c r="J783" s="1" t="str">
        <f t="shared" si="210"/>
        <v>1900</v>
      </c>
      <c r="M783" s="1">
        <f>HLOOKUP('Expense History'!$AD$3,$P$4:$X$2004,ROW('Apartment Expenses'!L783)-3,0)</f>
        <v>0</v>
      </c>
      <c r="N783" s="1">
        <f>IF('Expense History'!$AD$3=Data!$G$4,'Apartment Expenses'!AE783,HLOOKUP('Expense History'!$AD$3,'Apartment Expenses'!$AE$4:$AL$2004,(ROW('Apartment Expenses'!M783)-3)))</f>
        <v>0</v>
      </c>
      <c r="O783" s="1" t="str">
        <f>IF($O$2="ALL",IF(VLOOKUP(AA783,'Expense History'!$AA$6:$AB$36,2,0)="x","include",0),IF(AND(VLOOKUP(AA783,'Expense History'!$AA$6:$AB$36,2,0)="x",AC783=$O$2),"include",0))</f>
        <v>include</v>
      </c>
      <c r="P783" s="1">
        <f>IF(O783="include",IF(AE783&gt;0,1+MAX(P784:P$2005),0),0)</f>
        <v>0</v>
      </c>
      <c r="Q783" s="1">
        <f>IF(AND(ISBLANK(AA782),AE782=0),0,(IF(MAX(Q784:Q$2005)&gt;0,0,ROW(R783))))</f>
        <v>0</v>
      </c>
      <c r="R783" s="1">
        <f>IF($O783="include",IF(AF783&gt;0,1+MAX(R784:R$2005),0),0)</f>
        <v>0</v>
      </c>
      <c r="S783" s="1">
        <f>IF($O783="include",IF(AG783&gt;0,1+MAX(S784:S$2005),0),0)</f>
        <v>0</v>
      </c>
      <c r="T783" s="1">
        <f>IF($O783="include",IF(AH783&gt;0,1+MAX(T784:T$2005),0),0)</f>
        <v>0</v>
      </c>
      <c r="U783" s="1">
        <f>IF($O783="include",IF(AI783&gt;0,1+MAX(U784:U$2005),0),0)</f>
        <v>0</v>
      </c>
      <c r="V783" s="1">
        <f>IF($O783="include",IF(AJ783&gt;0,1+MAX(V784:V$2005),0),0)</f>
        <v>0</v>
      </c>
      <c r="W783" s="1">
        <f>IF($O783="include",IF(AK783&gt;0,1+MAX(W784:W$2005),0),0)</f>
        <v>0</v>
      </c>
      <c r="X783" s="1">
        <f>IF($O783="include",IF(AL783&gt;0,1+MAX(X784:X$2005),0),0)</f>
        <v>0</v>
      </c>
      <c r="Y783" s="22" t="str">
        <f t="shared" si="211"/>
        <v xml:space="preserve">1 - </v>
      </c>
      <c r="AA783" s="42"/>
      <c r="AB783" s="43"/>
      <c r="AC783" s="43"/>
      <c r="AD783" s="44"/>
      <c r="AE783" s="11">
        <f t="shared" si="212"/>
        <v>0</v>
      </c>
      <c r="AF783" s="41"/>
      <c r="AG783" s="41"/>
      <c r="AH783" s="41"/>
      <c r="AI783" s="41"/>
      <c r="AJ783" s="41"/>
      <c r="AK783" s="41"/>
      <c r="AL783" s="41"/>
      <c r="BA783" s="1">
        <f t="shared" si="213"/>
        <v>0</v>
      </c>
      <c r="BB783" s="1">
        <f t="shared" si="214"/>
        <v>0</v>
      </c>
      <c r="BC783" s="1" t="str">
        <f t="shared" si="215"/>
        <v>No</v>
      </c>
      <c r="BD783" s="1">
        <f t="shared" si="216"/>
        <v>0</v>
      </c>
      <c r="BE783" s="1">
        <f t="shared" si="217"/>
        <v>0</v>
      </c>
      <c r="BF783" s="1">
        <f t="shared" si="218"/>
        <v>0</v>
      </c>
      <c r="BG783" s="1">
        <v>779</v>
      </c>
      <c r="BH783" s="1" t="e">
        <f t="shared" si="219"/>
        <v>#N/A</v>
      </c>
      <c r="BI783" s="1">
        <f t="shared" si="221"/>
        <v>2</v>
      </c>
      <c r="BJ783" s="1" t="e">
        <f t="shared" si="220"/>
        <v>#N/A</v>
      </c>
    </row>
    <row r="784" spans="1:62" x14ac:dyDescent="0.25">
      <c r="A784" s="1">
        <f t="shared" si="207"/>
        <v>1</v>
      </c>
      <c r="B784" s="1">
        <f>IF(YEAR(AD784)=$B$3,YEAR('Apartment Expenses'!AD784)&amp;" - "&amp;'Apartment Expenses'!AC784,0)</f>
        <v>0</v>
      </c>
      <c r="C784" s="1">
        <f t="shared" si="208"/>
        <v>0</v>
      </c>
      <c r="E784" s="1">
        <v>780</v>
      </c>
      <c r="F784" s="1">
        <f t="shared" si="209"/>
        <v>1</v>
      </c>
      <c r="G784" s="1">
        <f t="shared" si="205"/>
        <v>0</v>
      </c>
      <c r="H784" s="1">
        <f t="shared" si="206"/>
        <v>0</v>
      </c>
      <c r="J784" s="1" t="str">
        <f t="shared" si="210"/>
        <v>1900</v>
      </c>
      <c r="M784" s="1">
        <f>HLOOKUP('Expense History'!$AD$3,$P$4:$X$2004,ROW('Apartment Expenses'!L784)-3,0)</f>
        <v>0</v>
      </c>
      <c r="N784" s="1">
        <f>IF('Expense History'!$AD$3=Data!$G$4,'Apartment Expenses'!AE784,HLOOKUP('Expense History'!$AD$3,'Apartment Expenses'!$AE$4:$AL$2004,(ROW('Apartment Expenses'!M784)-3)))</f>
        <v>0</v>
      </c>
      <c r="O784" s="1" t="str">
        <f>IF($O$2="ALL",IF(VLOOKUP(AA784,'Expense History'!$AA$6:$AB$36,2,0)="x","include",0),IF(AND(VLOOKUP(AA784,'Expense History'!$AA$6:$AB$36,2,0)="x",AC784=$O$2),"include",0))</f>
        <v>include</v>
      </c>
      <c r="P784" s="1">
        <f>IF(O784="include",IF(AE784&gt;0,1+MAX(P785:P$2005),0),0)</f>
        <v>0</v>
      </c>
      <c r="Q784" s="1">
        <f>IF(AND(ISBLANK(AA783),AE783=0),0,(IF(MAX(Q785:Q$2005)&gt;0,0,ROW(R784))))</f>
        <v>0</v>
      </c>
      <c r="R784" s="1">
        <f>IF($O784="include",IF(AF784&gt;0,1+MAX(R785:R$2005),0),0)</f>
        <v>0</v>
      </c>
      <c r="S784" s="1">
        <f>IF($O784="include",IF(AG784&gt;0,1+MAX(S785:S$2005),0),0)</f>
        <v>0</v>
      </c>
      <c r="T784" s="1">
        <f>IF($O784="include",IF(AH784&gt;0,1+MAX(T785:T$2005),0),0)</f>
        <v>0</v>
      </c>
      <c r="U784" s="1">
        <f>IF($O784="include",IF(AI784&gt;0,1+MAX(U785:U$2005),0),0)</f>
        <v>0</v>
      </c>
      <c r="V784" s="1">
        <f>IF($O784="include",IF(AJ784&gt;0,1+MAX(V785:V$2005),0),0)</f>
        <v>0</v>
      </c>
      <c r="W784" s="1">
        <f>IF($O784="include",IF(AK784&gt;0,1+MAX(W785:W$2005),0),0)</f>
        <v>0</v>
      </c>
      <c r="X784" s="1">
        <f>IF($O784="include",IF(AL784&gt;0,1+MAX(X785:X$2005),0),0)</f>
        <v>0</v>
      </c>
      <c r="Y784" s="22" t="str">
        <f t="shared" si="211"/>
        <v xml:space="preserve">1 - </v>
      </c>
      <c r="AA784" s="42"/>
      <c r="AB784" s="43"/>
      <c r="AC784" s="43"/>
      <c r="AD784" s="44"/>
      <c r="AE784" s="11">
        <f t="shared" si="212"/>
        <v>0</v>
      </c>
      <c r="AF784" s="41"/>
      <c r="AG784" s="41"/>
      <c r="AH784" s="41"/>
      <c r="AI784" s="41"/>
      <c r="AJ784" s="41"/>
      <c r="AK784" s="41"/>
      <c r="AL784" s="41"/>
      <c r="BA784" s="1">
        <f t="shared" si="213"/>
        <v>0</v>
      </c>
      <c r="BB784" s="1">
        <f t="shared" si="214"/>
        <v>0</v>
      </c>
      <c r="BC784" s="1" t="str">
        <f t="shared" si="215"/>
        <v>No</v>
      </c>
      <c r="BD784" s="1">
        <f t="shared" si="216"/>
        <v>0</v>
      </c>
      <c r="BE784" s="1">
        <f t="shared" si="217"/>
        <v>0</v>
      </c>
      <c r="BF784" s="1">
        <f t="shared" si="218"/>
        <v>0</v>
      </c>
      <c r="BG784" s="1">
        <v>780</v>
      </c>
      <c r="BH784" s="1" t="e">
        <f t="shared" si="219"/>
        <v>#N/A</v>
      </c>
      <c r="BI784" s="1">
        <f t="shared" si="221"/>
        <v>2</v>
      </c>
      <c r="BJ784" s="1" t="e">
        <f t="shared" si="220"/>
        <v>#N/A</v>
      </c>
    </row>
    <row r="785" spans="1:62" x14ac:dyDescent="0.25">
      <c r="A785" s="1">
        <f t="shared" si="207"/>
        <v>1</v>
      </c>
      <c r="B785" s="1">
        <f>IF(YEAR(AD785)=$B$3,YEAR('Apartment Expenses'!AD785)&amp;" - "&amp;'Apartment Expenses'!AC785,0)</f>
        <v>0</v>
      </c>
      <c r="C785" s="1">
        <f t="shared" si="208"/>
        <v>0</v>
      </c>
      <c r="E785" s="1">
        <v>781</v>
      </c>
      <c r="F785" s="1">
        <f t="shared" si="209"/>
        <v>1</v>
      </c>
      <c r="G785" s="1">
        <f t="shared" si="205"/>
        <v>0</v>
      </c>
      <c r="H785" s="1">
        <f t="shared" si="206"/>
        <v>0</v>
      </c>
      <c r="J785" s="1" t="str">
        <f t="shared" si="210"/>
        <v>1900</v>
      </c>
      <c r="M785" s="1">
        <f>HLOOKUP('Expense History'!$AD$3,$P$4:$X$2004,ROW('Apartment Expenses'!L785)-3,0)</f>
        <v>0</v>
      </c>
      <c r="N785" s="1">
        <f>IF('Expense History'!$AD$3=Data!$G$4,'Apartment Expenses'!AE785,HLOOKUP('Expense History'!$AD$3,'Apartment Expenses'!$AE$4:$AL$2004,(ROW('Apartment Expenses'!M785)-3)))</f>
        <v>0</v>
      </c>
      <c r="O785" s="1" t="str">
        <f>IF($O$2="ALL",IF(VLOOKUP(AA785,'Expense History'!$AA$6:$AB$36,2,0)="x","include",0),IF(AND(VLOOKUP(AA785,'Expense History'!$AA$6:$AB$36,2,0)="x",AC785=$O$2),"include",0))</f>
        <v>include</v>
      </c>
      <c r="P785" s="1">
        <f>IF(O785="include",IF(AE785&gt;0,1+MAX(P786:P$2005),0),0)</f>
        <v>0</v>
      </c>
      <c r="Q785" s="1">
        <f>IF(AND(ISBLANK(AA784),AE784=0),0,(IF(MAX(Q786:Q$2005)&gt;0,0,ROW(R785))))</f>
        <v>0</v>
      </c>
      <c r="R785" s="1">
        <f>IF($O785="include",IF(AF785&gt;0,1+MAX(R786:R$2005),0),0)</f>
        <v>0</v>
      </c>
      <c r="S785" s="1">
        <f>IF($O785="include",IF(AG785&gt;0,1+MAX(S786:S$2005),0),0)</f>
        <v>0</v>
      </c>
      <c r="T785" s="1">
        <f>IF($O785="include",IF(AH785&gt;0,1+MAX(T786:T$2005),0),0)</f>
        <v>0</v>
      </c>
      <c r="U785" s="1">
        <f>IF($O785="include",IF(AI785&gt;0,1+MAX(U786:U$2005),0),0)</f>
        <v>0</v>
      </c>
      <c r="V785" s="1">
        <f>IF($O785="include",IF(AJ785&gt;0,1+MAX(V786:V$2005),0),0)</f>
        <v>0</v>
      </c>
      <c r="W785" s="1">
        <f>IF($O785="include",IF(AK785&gt;0,1+MAX(W786:W$2005),0),0)</f>
        <v>0</v>
      </c>
      <c r="X785" s="1">
        <f>IF($O785="include",IF(AL785&gt;0,1+MAX(X786:X$2005),0),0)</f>
        <v>0</v>
      </c>
      <c r="Y785" s="22" t="str">
        <f t="shared" si="211"/>
        <v xml:space="preserve">1 - </v>
      </c>
      <c r="AA785" s="42"/>
      <c r="AB785" s="43"/>
      <c r="AC785" s="43"/>
      <c r="AD785" s="44"/>
      <c r="AE785" s="11">
        <f t="shared" si="212"/>
        <v>0</v>
      </c>
      <c r="AF785" s="41"/>
      <c r="AG785" s="41"/>
      <c r="AH785" s="41"/>
      <c r="AI785" s="41"/>
      <c r="AJ785" s="41"/>
      <c r="AK785" s="41"/>
      <c r="AL785" s="41"/>
      <c r="BA785" s="1">
        <f t="shared" si="213"/>
        <v>0</v>
      </c>
      <c r="BB785" s="1">
        <f t="shared" si="214"/>
        <v>0</v>
      </c>
      <c r="BC785" s="1" t="str">
        <f t="shared" si="215"/>
        <v>No</v>
      </c>
      <c r="BD785" s="1">
        <f t="shared" si="216"/>
        <v>0</v>
      </c>
      <c r="BE785" s="1">
        <f t="shared" si="217"/>
        <v>0</v>
      </c>
      <c r="BF785" s="1">
        <f t="shared" si="218"/>
        <v>0</v>
      </c>
      <c r="BG785" s="1">
        <v>781</v>
      </c>
      <c r="BH785" s="1" t="e">
        <f t="shared" si="219"/>
        <v>#N/A</v>
      </c>
      <c r="BI785" s="1">
        <f t="shared" si="221"/>
        <v>2</v>
      </c>
      <c r="BJ785" s="1" t="e">
        <f t="shared" si="220"/>
        <v>#N/A</v>
      </c>
    </row>
    <row r="786" spans="1:62" x14ac:dyDescent="0.25">
      <c r="A786" s="1">
        <f t="shared" si="207"/>
        <v>1</v>
      </c>
      <c r="B786" s="1">
        <f>IF(YEAR(AD786)=$B$3,YEAR('Apartment Expenses'!AD786)&amp;" - "&amp;'Apartment Expenses'!AC786,0)</f>
        <v>0</v>
      </c>
      <c r="C786" s="1">
        <f t="shared" si="208"/>
        <v>0</v>
      </c>
      <c r="E786" s="1">
        <v>782</v>
      </c>
      <c r="F786" s="1">
        <f t="shared" si="209"/>
        <v>1</v>
      </c>
      <c r="G786" s="1">
        <f t="shared" si="205"/>
        <v>0</v>
      </c>
      <c r="H786" s="1">
        <f t="shared" si="206"/>
        <v>0</v>
      </c>
      <c r="J786" s="1" t="str">
        <f t="shared" si="210"/>
        <v>1900</v>
      </c>
      <c r="M786" s="1">
        <f>HLOOKUP('Expense History'!$AD$3,$P$4:$X$2004,ROW('Apartment Expenses'!L786)-3,0)</f>
        <v>0</v>
      </c>
      <c r="N786" s="1">
        <f>IF('Expense History'!$AD$3=Data!$G$4,'Apartment Expenses'!AE786,HLOOKUP('Expense History'!$AD$3,'Apartment Expenses'!$AE$4:$AL$2004,(ROW('Apartment Expenses'!M786)-3)))</f>
        <v>0</v>
      </c>
      <c r="O786" s="1" t="str">
        <f>IF($O$2="ALL",IF(VLOOKUP(AA786,'Expense History'!$AA$6:$AB$36,2,0)="x","include",0),IF(AND(VLOOKUP(AA786,'Expense History'!$AA$6:$AB$36,2,0)="x",AC786=$O$2),"include",0))</f>
        <v>include</v>
      </c>
      <c r="P786" s="1">
        <f>IF(O786="include",IF(AE786&gt;0,1+MAX(P787:P$2005),0),0)</f>
        <v>0</v>
      </c>
      <c r="Q786" s="1">
        <f>IF(AND(ISBLANK(AA785),AE785=0),0,(IF(MAX(Q787:Q$2005)&gt;0,0,ROW(R786))))</f>
        <v>0</v>
      </c>
      <c r="R786" s="1">
        <f>IF($O786="include",IF(AF786&gt;0,1+MAX(R787:R$2005),0),0)</f>
        <v>0</v>
      </c>
      <c r="S786" s="1">
        <f>IF($O786="include",IF(AG786&gt;0,1+MAX(S787:S$2005),0),0)</f>
        <v>0</v>
      </c>
      <c r="T786" s="1">
        <f>IF($O786="include",IF(AH786&gt;0,1+MAX(T787:T$2005),0),0)</f>
        <v>0</v>
      </c>
      <c r="U786" s="1">
        <f>IF($O786="include",IF(AI786&gt;0,1+MAX(U787:U$2005),0),0)</f>
        <v>0</v>
      </c>
      <c r="V786" s="1">
        <f>IF($O786="include",IF(AJ786&gt;0,1+MAX(V787:V$2005),0),0)</f>
        <v>0</v>
      </c>
      <c r="W786" s="1">
        <f>IF($O786="include",IF(AK786&gt;0,1+MAX(W787:W$2005),0),0)</f>
        <v>0</v>
      </c>
      <c r="X786" s="1">
        <f>IF($O786="include",IF(AL786&gt;0,1+MAX(X787:X$2005),0),0)</f>
        <v>0</v>
      </c>
      <c r="Y786" s="22" t="str">
        <f t="shared" si="211"/>
        <v xml:space="preserve">1 - </v>
      </c>
      <c r="AA786" s="42"/>
      <c r="AB786" s="43"/>
      <c r="AC786" s="43"/>
      <c r="AD786" s="44"/>
      <c r="AE786" s="11">
        <f t="shared" si="212"/>
        <v>0</v>
      </c>
      <c r="AF786" s="41"/>
      <c r="AG786" s="41"/>
      <c r="AH786" s="41"/>
      <c r="AI786" s="41"/>
      <c r="AJ786" s="41"/>
      <c r="AK786" s="41"/>
      <c r="AL786" s="41"/>
      <c r="BA786" s="1">
        <f t="shared" si="213"/>
        <v>0</v>
      </c>
      <c r="BB786" s="1">
        <f t="shared" si="214"/>
        <v>0</v>
      </c>
      <c r="BC786" s="1" t="str">
        <f t="shared" si="215"/>
        <v>No</v>
      </c>
      <c r="BD786" s="1">
        <f t="shared" si="216"/>
        <v>0</v>
      </c>
      <c r="BE786" s="1">
        <f t="shared" si="217"/>
        <v>0</v>
      </c>
      <c r="BF786" s="1">
        <f t="shared" si="218"/>
        <v>0</v>
      </c>
      <c r="BG786" s="1">
        <v>782</v>
      </c>
      <c r="BH786" s="1" t="e">
        <f t="shared" si="219"/>
        <v>#N/A</v>
      </c>
      <c r="BI786" s="1">
        <f t="shared" si="221"/>
        <v>2</v>
      </c>
      <c r="BJ786" s="1" t="e">
        <f t="shared" si="220"/>
        <v>#N/A</v>
      </c>
    </row>
    <row r="787" spans="1:62" x14ac:dyDescent="0.25">
      <c r="A787" s="1">
        <f t="shared" si="207"/>
        <v>1</v>
      </c>
      <c r="B787" s="1">
        <f>IF(YEAR(AD787)=$B$3,YEAR('Apartment Expenses'!AD787)&amp;" - "&amp;'Apartment Expenses'!AC787,0)</f>
        <v>0</v>
      </c>
      <c r="C787" s="1">
        <f t="shared" si="208"/>
        <v>0</v>
      </c>
      <c r="E787" s="1">
        <v>783</v>
      </c>
      <c r="F787" s="1">
        <f t="shared" si="209"/>
        <v>1</v>
      </c>
      <c r="G787" s="1">
        <f t="shared" si="205"/>
        <v>0</v>
      </c>
      <c r="H787" s="1">
        <f t="shared" si="206"/>
        <v>0</v>
      </c>
      <c r="J787" s="1" t="str">
        <f t="shared" si="210"/>
        <v>1900</v>
      </c>
      <c r="M787" s="1">
        <f>HLOOKUP('Expense History'!$AD$3,$P$4:$X$2004,ROW('Apartment Expenses'!L787)-3,0)</f>
        <v>0</v>
      </c>
      <c r="N787" s="1">
        <f>IF('Expense History'!$AD$3=Data!$G$4,'Apartment Expenses'!AE787,HLOOKUP('Expense History'!$AD$3,'Apartment Expenses'!$AE$4:$AL$2004,(ROW('Apartment Expenses'!M787)-3)))</f>
        <v>0</v>
      </c>
      <c r="O787" s="1" t="str">
        <f>IF($O$2="ALL",IF(VLOOKUP(AA787,'Expense History'!$AA$6:$AB$36,2,0)="x","include",0),IF(AND(VLOOKUP(AA787,'Expense History'!$AA$6:$AB$36,2,0)="x",AC787=$O$2),"include",0))</f>
        <v>include</v>
      </c>
      <c r="P787" s="1">
        <f>IF(O787="include",IF(AE787&gt;0,1+MAX(P788:P$2005),0),0)</f>
        <v>0</v>
      </c>
      <c r="Q787" s="1">
        <f>IF(AND(ISBLANK(AA786),AE786=0),0,(IF(MAX(Q788:Q$2005)&gt;0,0,ROW(R787))))</f>
        <v>0</v>
      </c>
      <c r="R787" s="1">
        <f>IF($O787="include",IF(AF787&gt;0,1+MAX(R788:R$2005),0),0)</f>
        <v>0</v>
      </c>
      <c r="S787" s="1">
        <f>IF($O787="include",IF(AG787&gt;0,1+MAX(S788:S$2005),0),0)</f>
        <v>0</v>
      </c>
      <c r="T787" s="1">
        <f>IF($O787="include",IF(AH787&gt;0,1+MAX(T788:T$2005),0),0)</f>
        <v>0</v>
      </c>
      <c r="U787" s="1">
        <f>IF($O787="include",IF(AI787&gt;0,1+MAX(U788:U$2005),0),0)</f>
        <v>0</v>
      </c>
      <c r="V787" s="1">
        <f>IF($O787="include",IF(AJ787&gt;0,1+MAX(V788:V$2005),0),0)</f>
        <v>0</v>
      </c>
      <c r="W787" s="1">
        <f>IF($O787="include",IF(AK787&gt;0,1+MAX(W788:W$2005),0),0)</f>
        <v>0</v>
      </c>
      <c r="X787" s="1">
        <f>IF($O787="include",IF(AL787&gt;0,1+MAX(X788:X$2005),0),0)</f>
        <v>0</v>
      </c>
      <c r="Y787" s="22" t="str">
        <f t="shared" si="211"/>
        <v xml:space="preserve">1 - </v>
      </c>
      <c r="AA787" s="42"/>
      <c r="AB787" s="43"/>
      <c r="AC787" s="43"/>
      <c r="AD787" s="44"/>
      <c r="AE787" s="11">
        <f t="shared" si="212"/>
        <v>0</v>
      </c>
      <c r="AF787" s="41"/>
      <c r="AG787" s="41"/>
      <c r="AH787" s="41"/>
      <c r="AI787" s="41"/>
      <c r="AJ787" s="41"/>
      <c r="AK787" s="41"/>
      <c r="AL787" s="41"/>
      <c r="BA787" s="1">
        <f t="shared" si="213"/>
        <v>0</v>
      </c>
      <c r="BB787" s="1">
        <f t="shared" si="214"/>
        <v>0</v>
      </c>
      <c r="BC787" s="1" t="str">
        <f t="shared" si="215"/>
        <v>No</v>
      </c>
      <c r="BD787" s="1">
        <f t="shared" si="216"/>
        <v>0</v>
      </c>
      <c r="BE787" s="1">
        <f t="shared" si="217"/>
        <v>0</v>
      </c>
      <c r="BF787" s="1">
        <f t="shared" si="218"/>
        <v>0</v>
      </c>
      <c r="BG787" s="1">
        <v>783</v>
      </c>
      <c r="BH787" s="1" t="e">
        <f t="shared" si="219"/>
        <v>#N/A</v>
      </c>
      <c r="BI787" s="1">
        <f t="shared" si="221"/>
        <v>2</v>
      </c>
      <c r="BJ787" s="1" t="e">
        <f t="shared" si="220"/>
        <v>#N/A</v>
      </c>
    </row>
    <row r="788" spans="1:62" x14ac:dyDescent="0.25">
      <c r="A788" s="1">
        <f t="shared" si="207"/>
        <v>1</v>
      </c>
      <c r="B788" s="1">
        <f>IF(YEAR(AD788)=$B$3,YEAR('Apartment Expenses'!AD788)&amp;" - "&amp;'Apartment Expenses'!AC788,0)</f>
        <v>0</v>
      </c>
      <c r="C788" s="1">
        <f t="shared" si="208"/>
        <v>0</v>
      </c>
      <c r="E788" s="1">
        <v>784</v>
      </c>
      <c r="F788" s="1">
        <f t="shared" si="209"/>
        <v>1</v>
      </c>
      <c r="G788" s="1">
        <f t="shared" si="205"/>
        <v>0</v>
      </c>
      <c r="H788" s="1">
        <f t="shared" si="206"/>
        <v>0</v>
      </c>
      <c r="J788" s="1" t="str">
        <f t="shared" si="210"/>
        <v>1900</v>
      </c>
      <c r="M788" s="1">
        <f>HLOOKUP('Expense History'!$AD$3,$P$4:$X$2004,ROW('Apartment Expenses'!L788)-3,0)</f>
        <v>0</v>
      </c>
      <c r="N788" s="1">
        <f>IF('Expense History'!$AD$3=Data!$G$4,'Apartment Expenses'!AE788,HLOOKUP('Expense History'!$AD$3,'Apartment Expenses'!$AE$4:$AL$2004,(ROW('Apartment Expenses'!M788)-3)))</f>
        <v>0</v>
      </c>
      <c r="O788" s="1" t="str">
        <f>IF($O$2="ALL",IF(VLOOKUP(AA788,'Expense History'!$AA$6:$AB$36,2,0)="x","include",0),IF(AND(VLOOKUP(AA788,'Expense History'!$AA$6:$AB$36,2,0)="x",AC788=$O$2),"include",0))</f>
        <v>include</v>
      </c>
      <c r="P788" s="1">
        <f>IF(O788="include",IF(AE788&gt;0,1+MAX(P789:P$2005),0),0)</f>
        <v>0</v>
      </c>
      <c r="Q788" s="1">
        <f>IF(AND(ISBLANK(AA787),AE787=0),0,(IF(MAX(Q789:Q$2005)&gt;0,0,ROW(R788))))</f>
        <v>0</v>
      </c>
      <c r="R788" s="1">
        <f>IF($O788="include",IF(AF788&gt;0,1+MAX(R789:R$2005),0),0)</f>
        <v>0</v>
      </c>
      <c r="S788" s="1">
        <f>IF($O788="include",IF(AG788&gt;0,1+MAX(S789:S$2005),0),0)</f>
        <v>0</v>
      </c>
      <c r="T788" s="1">
        <f>IF($O788="include",IF(AH788&gt;0,1+MAX(T789:T$2005),0),0)</f>
        <v>0</v>
      </c>
      <c r="U788" s="1">
        <f>IF($O788="include",IF(AI788&gt;0,1+MAX(U789:U$2005),0),0)</f>
        <v>0</v>
      </c>
      <c r="V788" s="1">
        <f>IF($O788="include",IF(AJ788&gt;0,1+MAX(V789:V$2005),0),0)</f>
        <v>0</v>
      </c>
      <c r="W788" s="1">
        <f>IF($O788="include",IF(AK788&gt;0,1+MAX(W789:W$2005),0),0)</f>
        <v>0</v>
      </c>
      <c r="X788" s="1">
        <f>IF($O788="include",IF(AL788&gt;0,1+MAX(X789:X$2005),0),0)</f>
        <v>0</v>
      </c>
      <c r="Y788" s="22" t="str">
        <f t="shared" si="211"/>
        <v xml:space="preserve">1 - </v>
      </c>
      <c r="AA788" s="42"/>
      <c r="AB788" s="43"/>
      <c r="AC788" s="43"/>
      <c r="AD788" s="44"/>
      <c r="AE788" s="11">
        <f t="shared" si="212"/>
        <v>0</v>
      </c>
      <c r="AF788" s="41"/>
      <c r="AG788" s="41"/>
      <c r="AH788" s="41"/>
      <c r="AI788" s="41"/>
      <c r="AJ788" s="41"/>
      <c r="AK788" s="41"/>
      <c r="AL788" s="41"/>
      <c r="BA788" s="1">
        <f t="shared" si="213"/>
        <v>0</v>
      </c>
      <c r="BB788" s="1">
        <f t="shared" si="214"/>
        <v>0</v>
      </c>
      <c r="BC788" s="1" t="str">
        <f t="shared" si="215"/>
        <v>No</v>
      </c>
      <c r="BD788" s="1">
        <f t="shared" si="216"/>
        <v>0</v>
      </c>
      <c r="BE788" s="1">
        <f t="shared" si="217"/>
        <v>0</v>
      </c>
      <c r="BF788" s="1">
        <f t="shared" si="218"/>
        <v>0</v>
      </c>
      <c r="BG788" s="1">
        <v>784</v>
      </c>
      <c r="BH788" s="1" t="e">
        <f t="shared" si="219"/>
        <v>#N/A</v>
      </c>
      <c r="BI788" s="1">
        <f t="shared" si="221"/>
        <v>2</v>
      </c>
      <c r="BJ788" s="1" t="e">
        <f t="shared" si="220"/>
        <v>#N/A</v>
      </c>
    </row>
    <row r="789" spans="1:62" x14ac:dyDescent="0.25">
      <c r="A789" s="1">
        <f t="shared" si="207"/>
        <v>1</v>
      </c>
      <c r="B789" s="1">
        <f>IF(YEAR(AD789)=$B$3,YEAR('Apartment Expenses'!AD789)&amp;" - "&amp;'Apartment Expenses'!AC789,0)</f>
        <v>0</v>
      </c>
      <c r="C789" s="1">
        <f t="shared" si="208"/>
        <v>0</v>
      </c>
      <c r="E789" s="1">
        <v>785</v>
      </c>
      <c r="F789" s="1">
        <f t="shared" si="209"/>
        <v>1</v>
      </c>
      <c r="G789" s="1">
        <f t="shared" si="205"/>
        <v>0</v>
      </c>
      <c r="H789" s="1">
        <f t="shared" si="206"/>
        <v>0</v>
      </c>
      <c r="J789" s="1" t="str">
        <f t="shared" si="210"/>
        <v>1900</v>
      </c>
      <c r="M789" s="1">
        <f>HLOOKUP('Expense History'!$AD$3,$P$4:$X$2004,ROW('Apartment Expenses'!L789)-3,0)</f>
        <v>0</v>
      </c>
      <c r="N789" s="1">
        <f>IF('Expense History'!$AD$3=Data!$G$4,'Apartment Expenses'!AE789,HLOOKUP('Expense History'!$AD$3,'Apartment Expenses'!$AE$4:$AL$2004,(ROW('Apartment Expenses'!M789)-3)))</f>
        <v>0</v>
      </c>
      <c r="O789" s="1" t="str">
        <f>IF($O$2="ALL",IF(VLOOKUP(AA789,'Expense History'!$AA$6:$AB$36,2,0)="x","include",0),IF(AND(VLOOKUP(AA789,'Expense History'!$AA$6:$AB$36,2,0)="x",AC789=$O$2),"include",0))</f>
        <v>include</v>
      </c>
      <c r="P789" s="1">
        <f>IF(O789="include",IF(AE789&gt;0,1+MAX(P790:P$2005),0),0)</f>
        <v>0</v>
      </c>
      <c r="Q789" s="1">
        <f>IF(AND(ISBLANK(AA788),AE788=0),0,(IF(MAX(Q790:Q$2005)&gt;0,0,ROW(R789))))</f>
        <v>0</v>
      </c>
      <c r="R789" s="1">
        <f>IF($O789="include",IF(AF789&gt;0,1+MAX(R790:R$2005),0),0)</f>
        <v>0</v>
      </c>
      <c r="S789" s="1">
        <f>IF($O789="include",IF(AG789&gt;0,1+MAX(S790:S$2005),0),0)</f>
        <v>0</v>
      </c>
      <c r="T789" s="1">
        <f>IF($O789="include",IF(AH789&gt;0,1+MAX(T790:T$2005),0),0)</f>
        <v>0</v>
      </c>
      <c r="U789" s="1">
        <f>IF($O789="include",IF(AI789&gt;0,1+MAX(U790:U$2005),0),0)</f>
        <v>0</v>
      </c>
      <c r="V789" s="1">
        <f>IF($O789="include",IF(AJ789&gt;0,1+MAX(V790:V$2005),0),0)</f>
        <v>0</v>
      </c>
      <c r="W789" s="1">
        <f>IF($O789="include",IF(AK789&gt;0,1+MAX(W790:W$2005),0),0)</f>
        <v>0</v>
      </c>
      <c r="X789" s="1">
        <f>IF($O789="include",IF(AL789&gt;0,1+MAX(X790:X$2005),0),0)</f>
        <v>0</v>
      </c>
      <c r="Y789" s="22" t="str">
        <f t="shared" si="211"/>
        <v xml:space="preserve">1 - </v>
      </c>
      <c r="AA789" s="42"/>
      <c r="AB789" s="43"/>
      <c r="AC789" s="43"/>
      <c r="AD789" s="44"/>
      <c r="AE789" s="11">
        <f t="shared" si="212"/>
        <v>0</v>
      </c>
      <c r="AF789" s="41"/>
      <c r="AG789" s="41"/>
      <c r="AH789" s="41"/>
      <c r="AI789" s="41"/>
      <c r="AJ789" s="41"/>
      <c r="AK789" s="41"/>
      <c r="AL789" s="41"/>
      <c r="BA789" s="1">
        <f t="shared" si="213"/>
        <v>0</v>
      </c>
      <c r="BB789" s="1">
        <f t="shared" si="214"/>
        <v>0</v>
      </c>
      <c r="BC789" s="1" t="str">
        <f t="shared" si="215"/>
        <v>No</v>
      </c>
      <c r="BD789" s="1">
        <f t="shared" si="216"/>
        <v>0</v>
      </c>
      <c r="BE789" s="1">
        <f t="shared" si="217"/>
        <v>0</v>
      </c>
      <c r="BF789" s="1">
        <f t="shared" si="218"/>
        <v>0</v>
      </c>
      <c r="BG789" s="1">
        <v>785</v>
      </c>
      <c r="BH789" s="1" t="e">
        <f t="shared" si="219"/>
        <v>#N/A</v>
      </c>
      <c r="BI789" s="1">
        <f t="shared" si="221"/>
        <v>2</v>
      </c>
      <c r="BJ789" s="1" t="e">
        <f t="shared" si="220"/>
        <v>#N/A</v>
      </c>
    </row>
    <row r="790" spans="1:62" x14ac:dyDescent="0.25">
      <c r="A790" s="1">
        <f t="shared" si="207"/>
        <v>1</v>
      </c>
      <c r="B790" s="1">
        <f>IF(YEAR(AD790)=$B$3,YEAR('Apartment Expenses'!AD790)&amp;" - "&amp;'Apartment Expenses'!AC790,0)</f>
        <v>0</v>
      </c>
      <c r="C790" s="1">
        <f t="shared" si="208"/>
        <v>0</v>
      </c>
      <c r="E790" s="1">
        <v>786</v>
      </c>
      <c r="F790" s="1">
        <f t="shared" si="209"/>
        <v>1</v>
      </c>
      <c r="G790" s="1">
        <f t="shared" si="205"/>
        <v>0</v>
      </c>
      <c r="H790" s="1">
        <f t="shared" si="206"/>
        <v>0</v>
      </c>
      <c r="J790" s="1" t="str">
        <f t="shared" si="210"/>
        <v>1900</v>
      </c>
      <c r="M790" s="1">
        <f>HLOOKUP('Expense History'!$AD$3,$P$4:$X$2004,ROW('Apartment Expenses'!L790)-3,0)</f>
        <v>0</v>
      </c>
      <c r="N790" s="1">
        <f>IF('Expense History'!$AD$3=Data!$G$4,'Apartment Expenses'!AE790,HLOOKUP('Expense History'!$AD$3,'Apartment Expenses'!$AE$4:$AL$2004,(ROW('Apartment Expenses'!M790)-3)))</f>
        <v>0</v>
      </c>
      <c r="O790" s="1" t="str">
        <f>IF($O$2="ALL",IF(VLOOKUP(AA790,'Expense History'!$AA$6:$AB$36,2,0)="x","include",0),IF(AND(VLOOKUP(AA790,'Expense History'!$AA$6:$AB$36,2,0)="x",AC790=$O$2),"include",0))</f>
        <v>include</v>
      </c>
      <c r="P790" s="1">
        <f>IF(O790="include",IF(AE790&gt;0,1+MAX(P791:P$2005),0),0)</f>
        <v>0</v>
      </c>
      <c r="Q790" s="1">
        <f>IF(AND(ISBLANK(AA789),AE789=0),0,(IF(MAX(Q791:Q$2005)&gt;0,0,ROW(R790))))</f>
        <v>0</v>
      </c>
      <c r="R790" s="1">
        <f>IF($O790="include",IF(AF790&gt;0,1+MAX(R791:R$2005),0),0)</f>
        <v>0</v>
      </c>
      <c r="S790" s="1">
        <f>IF($O790="include",IF(AG790&gt;0,1+MAX(S791:S$2005),0),0)</f>
        <v>0</v>
      </c>
      <c r="T790" s="1">
        <f>IF($O790="include",IF(AH790&gt;0,1+MAX(T791:T$2005),0),0)</f>
        <v>0</v>
      </c>
      <c r="U790" s="1">
        <f>IF($O790="include",IF(AI790&gt;0,1+MAX(U791:U$2005),0),0)</f>
        <v>0</v>
      </c>
      <c r="V790" s="1">
        <f>IF($O790="include",IF(AJ790&gt;0,1+MAX(V791:V$2005),0),0)</f>
        <v>0</v>
      </c>
      <c r="W790" s="1">
        <f>IF($O790="include",IF(AK790&gt;0,1+MAX(W791:W$2005),0),0)</f>
        <v>0</v>
      </c>
      <c r="X790" s="1">
        <f>IF($O790="include",IF(AL790&gt;0,1+MAX(X791:X$2005),0),0)</f>
        <v>0</v>
      </c>
      <c r="Y790" s="22" t="str">
        <f t="shared" si="211"/>
        <v xml:space="preserve">1 - </v>
      </c>
      <c r="AA790" s="42"/>
      <c r="AB790" s="43"/>
      <c r="AC790" s="43"/>
      <c r="AD790" s="44"/>
      <c r="AE790" s="11">
        <f t="shared" si="212"/>
        <v>0</v>
      </c>
      <c r="AF790" s="41"/>
      <c r="AG790" s="41"/>
      <c r="AH790" s="41"/>
      <c r="AI790" s="41"/>
      <c r="AJ790" s="41"/>
      <c r="AK790" s="41"/>
      <c r="AL790" s="41"/>
      <c r="BA790" s="1">
        <f t="shared" si="213"/>
        <v>0</v>
      </c>
      <c r="BB790" s="1">
        <f t="shared" si="214"/>
        <v>0</v>
      </c>
      <c r="BC790" s="1" t="str">
        <f t="shared" si="215"/>
        <v>No</v>
      </c>
      <c r="BD790" s="1">
        <f t="shared" si="216"/>
        <v>0</v>
      </c>
      <c r="BE790" s="1">
        <f t="shared" si="217"/>
        <v>0</v>
      </c>
      <c r="BF790" s="1">
        <f t="shared" si="218"/>
        <v>0</v>
      </c>
      <c r="BG790" s="1">
        <v>786</v>
      </c>
      <c r="BH790" s="1" t="e">
        <f t="shared" si="219"/>
        <v>#N/A</v>
      </c>
      <c r="BI790" s="1">
        <f t="shared" si="221"/>
        <v>2</v>
      </c>
      <c r="BJ790" s="1" t="e">
        <f t="shared" si="220"/>
        <v>#N/A</v>
      </c>
    </row>
    <row r="791" spans="1:62" x14ac:dyDescent="0.25">
      <c r="A791" s="1">
        <f t="shared" si="207"/>
        <v>1</v>
      </c>
      <c r="B791" s="1">
        <f>IF(YEAR(AD791)=$B$3,YEAR('Apartment Expenses'!AD791)&amp;" - "&amp;'Apartment Expenses'!AC791,0)</f>
        <v>0</v>
      </c>
      <c r="C791" s="1">
        <f t="shared" si="208"/>
        <v>0</v>
      </c>
      <c r="E791" s="1">
        <v>787</v>
      </c>
      <c r="F791" s="1">
        <f t="shared" si="209"/>
        <v>1</v>
      </c>
      <c r="G791" s="1">
        <f t="shared" si="205"/>
        <v>0</v>
      </c>
      <c r="H791" s="1">
        <f t="shared" si="206"/>
        <v>0</v>
      </c>
      <c r="J791" s="1" t="str">
        <f t="shared" si="210"/>
        <v>1900</v>
      </c>
      <c r="M791" s="1">
        <f>HLOOKUP('Expense History'!$AD$3,$P$4:$X$2004,ROW('Apartment Expenses'!L791)-3,0)</f>
        <v>0</v>
      </c>
      <c r="N791" s="1">
        <f>IF('Expense History'!$AD$3=Data!$G$4,'Apartment Expenses'!AE791,HLOOKUP('Expense History'!$AD$3,'Apartment Expenses'!$AE$4:$AL$2004,(ROW('Apartment Expenses'!M791)-3)))</f>
        <v>0</v>
      </c>
      <c r="O791" s="1" t="str">
        <f>IF($O$2="ALL",IF(VLOOKUP(AA791,'Expense History'!$AA$6:$AB$36,2,0)="x","include",0),IF(AND(VLOOKUP(AA791,'Expense History'!$AA$6:$AB$36,2,0)="x",AC791=$O$2),"include",0))</f>
        <v>include</v>
      </c>
      <c r="P791" s="1">
        <f>IF(O791="include",IF(AE791&gt;0,1+MAX(P792:P$2005),0),0)</f>
        <v>0</v>
      </c>
      <c r="Q791" s="1">
        <f>IF(AND(ISBLANK(AA790),AE790=0),0,(IF(MAX(Q792:Q$2005)&gt;0,0,ROW(R791))))</f>
        <v>0</v>
      </c>
      <c r="R791" s="1">
        <f>IF($O791="include",IF(AF791&gt;0,1+MAX(R792:R$2005),0),0)</f>
        <v>0</v>
      </c>
      <c r="S791" s="1">
        <f>IF($O791="include",IF(AG791&gt;0,1+MAX(S792:S$2005),0),0)</f>
        <v>0</v>
      </c>
      <c r="T791" s="1">
        <f>IF($O791="include",IF(AH791&gt;0,1+MAX(T792:T$2005),0),0)</f>
        <v>0</v>
      </c>
      <c r="U791" s="1">
        <f>IF($O791="include",IF(AI791&gt;0,1+MAX(U792:U$2005),0),0)</f>
        <v>0</v>
      </c>
      <c r="V791" s="1">
        <f>IF($O791="include",IF(AJ791&gt;0,1+MAX(V792:V$2005),0),0)</f>
        <v>0</v>
      </c>
      <c r="W791" s="1">
        <f>IF($O791="include",IF(AK791&gt;0,1+MAX(W792:W$2005),0),0)</f>
        <v>0</v>
      </c>
      <c r="X791" s="1">
        <f>IF($O791="include",IF(AL791&gt;0,1+MAX(X792:X$2005),0),0)</f>
        <v>0</v>
      </c>
      <c r="Y791" s="22" t="str">
        <f t="shared" si="211"/>
        <v xml:space="preserve">1 - </v>
      </c>
      <c r="AA791" s="42"/>
      <c r="AB791" s="43"/>
      <c r="AC791" s="43"/>
      <c r="AD791" s="44"/>
      <c r="AE791" s="11">
        <f t="shared" si="212"/>
        <v>0</v>
      </c>
      <c r="AF791" s="41"/>
      <c r="AG791" s="41"/>
      <c r="AH791" s="41"/>
      <c r="AI791" s="41"/>
      <c r="AJ791" s="41"/>
      <c r="AK791" s="41"/>
      <c r="AL791" s="41"/>
      <c r="BA791" s="1">
        <f t="shared" si="213"/>
        <v>0</v>
      </c>
      <c r="BB791" s="1">
        <f t="shared" si="214"/>
        <v>0</v>
      </c>
      <c r="BC791" s="1" t="str">
        <f t="shared" si="215"/>
        <v>No</v>
      </c>
      <c r="BD791" s="1">
        <f t="shared" si="216"/>
        <v>0</v>
      </c>
      <c r="BE791" s="1">
        <f t="shared" si="217"/>
        <v>0</v>
      </c>
      <c r="BF791" s="1">
        <f t="shared" si="218"/>
        <v>0</v>
      </c>
      <c r="BG791" s="1">
        <v>787</v>
      </c>
      <c r="BH791" s="1" t="e">
        <f t="shared" si="219"/>
        <v>#N/A</v>
      </c>
      <c r="BI791" s="1">
        <f t="shared" si="221"/>
        <v>2</v>
      </c>
      <c r="BJ791" s="1" t="e">
        <f t="shared" si="220"/>
        <v>#N/A</v>
      </c>
    </row>
    <row r="792" spans="1:62" x14ac:dyDescent="0.25">
      <c r="A792" s="1">
        <f t="shared" si="207"/>
        <v>1</v>
      </c>
      <c r="B792" s="1">
        <f>IF(YEAR(AD792)=$B$3,YEAR('Apartment Expenses'!AD792)&amp;" - "&amp;'Apartment Expenses'!AC792,0)</f>
        <v>0</v>
      </c>
      <c r="C792" s="1">
        <f t="shared" si="208"/>
        <v>0</v>
      </c>
      <c r="E792" s="1">
        <v>788</v>
      </c>
      <c r="F792" s="1">
        <f t="shared" si="209"/>
        <v>1</v>
      </c>
      <c r="G792" s="1">
        <f t="shared" si="205"/>
        <v>0</v>
      </c>
      <c r="H792" s="1">
        <f t="shared" si="206"/>
        <v>0</v>
      </c>
      <c r="J792" s="1" t="str">
        <f t="shared" si="210"/>
        <v>1900</v>
      </c>
      <c r="M792" s="1">
        <f>HLOOKUP('Expense History'!$AD$3,$P$4:$X$2004,ROW('Apartment Expenses'!L792)-3,0)</f>
        <v>0</v>
      </c>
      <c r="N792" s="1">
        <f>IF('Expense History'!$AD$3=Data!$G$4,'Apartment Expenses'!AE792,HLOOKUP('Expense History'!$AD$3,'Apartment Expenses'!$AE$4:$AL$2004,(ROW('Apartment Expenses'!M792)-3)))</f>
        <v>0</v>
      </c>
      <c r="O792" s="1" t="str">
        <f>IF($O$2="ALL",IF(VLOOKUP(AA792,'Expense History'!$AA$6:$AB$36,2,0)="x","include",0),IF(AND(VLOOKUP(AA792,'Expense History'!$AA$6:$AB$36,2,0)="x",AC792=$O$2),"include",0))</f>
        <v>include</v>
      </c>
      <c r="P792" s="1">
        <f>IF(O792="include",IF(AE792&gt;0,1+MAX(P793:P$2005),0),0)</f>
        <v>0</v>
      </c>
      <c r="Q792" s="1">
        <f>IF(AND(ISBLANK(AA791),AE791=0),0,(IF(MAX(Q793:Q$2005)&gt;0,0,ROW(R792))))</f>
        <v>0</v>
      </c>
      <c r="R792" s="1">
        <f>IF($O792="include",IF(AF792&gt;0,1+MAX(R793:R$2005),0),0)</f>
        <v>0</v>
      </c>
      <c r="S792" s="1">
        <f>IF($O792="include",IF(AG792&gt;0,1+MAX(S793:S$2005),0),0)</f>
        <v>0</v>
      </c>
      <c r="T792" s="1">
        <f>IF($O792="include",IF(AH792&gt;0,1+MAX(T793:T$2005),0),0)</f>
        <v>0</v>
      </c>
      <c r="U792" s="1">
        <f>IF($O792="include",IF(AI792&gt;0,1+MAX(U793:U$2005),0),0)</f>
        <v>0</v>
      </c>
      <c r="V792" s="1">
        <f>IF($O792="include",IF(AJ792&gt;0,1+MAX(V793:V$2005),0),0)</f>
        <v>0</v>
      </c>
      <c r="W792" s="1">
        <f>IF($O792="include",IF(AK792&gt;0,1+MAX(W793:W$2005),0),0)</f>
        <v>0</v>
      </c>
      <c r="X792" s="1">
        <f>IF($O792="include",IF(AL792&gt;0,1+MAX(X793:X$2005),0),0)</f>
        <v>0</v>
      </c>
      <c r="Y792" s="22" t="str">
        <f t="shared" si="211"/>
        <v xml:space="preserve">1 - </v>
      </c>
      <c r="AA792" s="42"/>
      <c r="AB792" s="43"/>
      <c r="AC792" s="43"/>
      <c r="AD792" s="44"/>
      <c r="AE792" s="11">
        <f t="shared" si="212"/>
        <v>0</v>
      </c>
      <c r="AF792" s="41"/>
      <c r="AG792" s="41"/>
      <c r="AH792" s="41"/>
      <c r="AI792" s="41"/>
      <c r="AJ792" s="41"/>
      <c r="AK792" s="41"/>
      <c r="AL792" s="41"/>
      <c r="BA792" s="1">
        <f t="shared" si="213"/>
        <v>0</v>
      </c>
      <c r="BB792" s="1">
        <f t="shared" si="214"/>
        <v>0</v>
      </c>
      <c r="BC792" s="1" t="str">
        <f t="shared" si="215"/>
        <v>No</v>
      </c>
      <c r="BD792" s="1">
        <f t="shared" si="216"/>
        <v>0</v>
      </c>
      <c r="BE792" s="1">
        <f t="shared" si="217"/>
        <v>0</v>
      </c>
      <c r="BF792" s="1">
        <f t="shared" si="218"/>
        <v>0</v>
      </c>
      <c r="BG792" s="1">
        <v>788</v>
      </c>
      <c r="BH792" s="1" t="e">
        <f t="shared" si="219"/>
        <v>#N/A</v>
      </c>
      <c r="BI792" s="1">
        <f t="shared" si="221"/>
        <v>2</v>
      </c>
      <c r="BJ792" s="1" t="e">
        <f t="shared" si="220"/>
        <v>#N/A</v>
      </c>
    </row>
    <row r="793" spans="1:62" x14ac:dyDescent="0.25">
      <c r="A793" s="1">
        <f t="shared" si="207"/>
        <v>1</v>
      </c>
      <c r="B793" s="1">
        <f>IF(YEAR(AD793)=$B$3,YEAR('Apartment Expenses'!AD793)&amp;" - "&amp;'Apartment Expenses'!AC793,0)</f>
        <v>0</v>
      </c>
      <c r="C793" s="1">
        <f t="shared" si="208"/>
        <v>0</v>
      </c>
      <c r="E793" s="1">
        <v>789</v>
      </c>
      <c r="F793" s="1">
        <f t="shared" si="209"/>
        <v>1</v>
      </c>
      <c r="G793" s="1">
        <f t="shared" si="205"/>
        <v>0</v>
      </c>
      <c r="H793" s="1">
        <f t="shared" si="206"/>
        <v>0</v>
      </c>
      <c r="J793" s="1" t="str">
        <f t="shared" si="210"/>
        <v>1900</v>
      </c>
      <c r="M793" s="1">
        <f>HLOOKUP('Expense History'!$AD$3,$P$4:$X$2004,ROW('Apartment Expenses'!L793)-3,0)</f>
        <v>0</v>
      </c>
      <c r="N793" s="1">
        <f>IF('Expense History'!$AD$3=Data!$G$4,'Apartment Expenses'!AE793,HLOOKUP('Expense History'!$AD$3,'Apartment Expenses'!$AE$4:$AL$2004,(ROW('Apartment Expenses'!M793)-3)))</f>
        <v>0</v>
      </c>
      <c r="O793" s="1" t="str">
        <f>IF($O$2="ALL",IF(VLOOKUP(AA793,'Expense History'!$AA$6:$AB$36,2,0)="x","include",0),IF(AND(VLOOKUP(AA793,'Expense History'!$AA$6:$AB$36,2,0)="x",AC793=$O$2),"include",0))</f>
        <v>include</v>
      </c>
      <c r="P793" s="1">
        <f>IF(O793="include",IF(AE793&gt;0,1+MAX(P794:P$2005),0),0)</f>
        <v>0</v>
      </c>
      <c r="Q793" s="1">
        <f>IF(AND(ISBLANK(AA792),AE792=0),0,(IF(MAX(Q794:Q$2005)&gt;0,0,ROW(R793))))</f>
        <v>0</v>
      </c>
      <c r="R793" s="1">
        <f>IF($O793="include",IF(AF793&gt;0,1+MAX(R794:R$2005),0),0)</f>
        <v>0</v>
      </c>
      <c r="S793" s="1">
        <f>IF($O793="include",IF(AG793&gt;0,1+MAX(S794:S$2005),0),0)</f>
        <v>0</v>
      </c>
      <c r="T793" s="1">
        <f>IF($O793="include",IF(AH793&gt;0,1+MAX(T794:T$2005),0),0)</f>
        <v>0</v>
      </c>
      <c r="U793" s="1">
        <f>IF($O793="include",IF(AI793&gt;0,1+MAX(U794:U$2005),0),0)</f>
        <v>0</v>
      </c>
      <c r="V793" s="1">
        <f>IF($O793="include",IF(AJ793&gt;0,1+MAX(V794:V$2005),0),0)</f>
        <v>0</v>
      </c>
      <c r="W793" s="1">
        <f>IF($O793="include",IF(AK793&gt;0,1+MAX(W794:W$2005),0),0)</f>
        <v>0</v>
      </c>
      <c r="X793" s="1">
        <f>IF($O793="include",IF(AL793&gt;0,1+MAX(X794:X$2005),0),0)</f>
        <v>0</v>
      </c>
      <c r="Y793" s="22" t="str">
        <f t="shared" si="211"/>
        <v xml:space="preserve">1 - </v>
      </c>
      <c r="AA793" s="42"/>
      <c r="AB793" s="43"/>
      <c r="AC793" s="43"/>
      <c r="AD793" s="44"/>
      <c r="AE793" s="11">
        <f t="shared" si="212"/>
        <v>0</v>
      </c>
      <c r="AF793" s="41"/>
      <c r="AG793" s="41"/>
      <c r="AH793" s="41"/>
      <c r="AI793" s="41"/>
      <c r="AJ793" s="41"/>
      <c r="AK793" s="41"/>
      <c r="AL793" s="41"/>
      <c r="BA793" s="1">
        <f t="shared" si="213"/>
        <v>0</v>
      </c>
      <c r="BB793" s="1">
        <f t="shared" si="214"/>
        <v>0</v>
      </c>
      <c r="BC793" s="1" t="str">
        <f t="shared" si="215"/>
        <v>No</v>
      </c>
      <c r="BD793" s="1">
        <f t="shared" si="216"/>
        <v>0</v>
      </c>
      <c r="BE793" s="1">
        <f t="shared" si="217"/>
        <v>0</v>
      </c>
      <c r="BF793" s="1">
        <f t="shared" si="218"/>
        <v>0</v>
      </c>
      <c r="BG793" s="1">
        <v>789</v>
      </c>
      <c r="BH793" s="1" t="e">
        <f t="shared" si="219"/>
        <v>#N/A</v>
      </c>
      <c r="BI793" s="1">
        <f t="shared" si="221"/>
        <v>2</v>
      </c>
      <c r="BJ793" s="1" t="e">
        <f t="shared" si="220"/>
        <v>#N/A</v>
      </c>
    </row>
    <row r="794" spans="1:62" x14ac:dyDescent="0.25">
      <c r="A794" s="1">
        <f t="shared" si="207"/>
        <v>1</v>
      </c>
      <c r="B794" s="1">
        <f>IF(YEAR(AD794)=$B$3,YEAR('Apartment Expenses'!AD794)&amp;" - "&amp;'Apartment Expenses'!AC794,0)</f>
        <v>0</v>
      </c>
      <c r="C794" s="1">
        <f t="shared" si="208"/>
        <v>0</v>
      </c>
      <c r="E794" s="1">
        <v>790</v>
      </c>
      <c r="F794" s="1">
        <f t="shared" si="209"/>
        <v>1</v>
      </c>
      <c r="G794" s="1">
        <f t="shared" si="205"/>
        <v>0</v>
      </c>
      <c r="H794" s="1">
        <f t="shared" si="206"/>
        <v>0</v>
      </c>
      <c r="J794" s="1" t="str">
        <f t="shared" si="210"/>
        <v>1900</v>
      </c>
      <c r="M794" s="1">
        <f>HLOOKUP('Expense History'!$AD$3,$P$4:$X$2004,ROW('Apartment Expenses'!L794)-3,0)</f>
        <v>0</v>
      </c>
      <c r="N794" s="1">
        <f>IF('Expense History'!$AD$3=Data!$G$4,'Apartment Expenses'!AE794,HLOOKUP('Expense History'!$AD$3,'Apartment Expenses'!$AE$4:$AL$2004,(ROW('Apartment Expenses'!M794)-3)))</f>
        <v>0</v>
      </c>
      <c r="O794" s="1" t="str">
        <f>IF($O$2="ALL",IF(VLOOKUP(AA794,'Expense History'!$AA$6:$AB$36,2,0)="x","include",0),IF(AND(VLOOKUP(AA794,'Expense History'!$AA$6:$AB$36,2,0)="x",AC794=$O$2),"include",0))</f>
        <v>include</v>
      </c>
      <c r="P794" s="1">
        <f>IF(O794="include",IF(AE794&gt;0,1+MAX(P795:P$2005),0),0)</f>
        <v>0</v>
      </c>
      <c r="Q794" s="1">
        <f>IF(AND(ISBLANK(AA793),AE793=0),0,(IF(MAX(Q795:Q$2005)&gt;0,0,ROW(R794))))</f>
        <v>0</v>
      </c>
      <c r="R794" s="1">
        <f>IF($O794="include",IF(AF794&gt;0,1+MAX(R795:R$2005),0),0)</f>
        <v>0</v>
      </c>
      <c r="S794" s="1">
        <f>IF($O794="include",IF(AG794&gt;0,1+MAX(S795:S$2005),0),0)</f>
        <v>0</v>
      </c>
      <c r="T794" s="1">
        <f>IF($O794="include",IF(AH794&gt;0,1+MAX(T795:T$2005),0),0)</f>
        <v>0</v>
      </c>
      <c r="U794" s="1">
        <f>IF($O794="include",IF(AI794&gt;0,1+MAX(U795:U$2005),0),0)</f>
        <v>0</v>
      </c>
      <c r="V794" s="1">
        <f>IF($O794="include",IF(AJ794&gt;0,1+MAX(V795:V$2005),0),0)</f>
        <v>0</v>
      </c>
      <c r="W794" s="1">
        <f>IF($O794="include",IF(AK794&gt;0,1+MAX(W795:W$2005),0),0)</f>
        <v>0</v>
      </c>
      <c r="X794" s="1">
        <f>IF($O794="include",IF(AL794&gt;0,1+MAX(X795:X$2005),0),0)</f>
        <v>0</v>
      </c>
      <c r="Y794" s="22" t="str">
        <f t="shared" si="211"/>
        <v xml:space="preserve">1 - </v>
      </c>
      <c r="AA794" s="42"/>
      <c r="AB794" s="43"/>
      <c r="AC794" s="43"/>
      <c r="AD794" s="44"/>
      <c r="AE794" s="11">
        <f t="shared" si="212"/>
        <v>0</v>
      </c>
      <c r="AF794" s="41"/>
      <c r="AG794" s="41"/>
      <c r="AH794" s="41"/>
      <c r="AI794" s="41"/>
      <c r="AJ794" s="41"/>
      <c r="AK794" s="41"/>
      <c r="AL794" s="41"/>
      <c r="BA794" s="1">
        <f t="shared" si="213"/>
        <v>0</v>
      </c>
      <c r="BB794" s="1">
        <f t="shared" si="214"/>
        <v>0</v>
      </c>
      <c r="BC794" s="1" t="str">
        <f t="shared" si="215"/>
        <v>No</v>
      </c>
      <c r="BD794" s="1">
        <f t="shared" si="216"/>
        <v>0</v>
      </c>
      <c r="BE794" s="1">
        <f t="shared" si="217"/>
        <v>0</v>
      </c>
      <c r="BF794" s="1">
        <f t="shared" si="218"/>
        <v>0</v>
      </c>
      <c r="BG794" s="1">
        <v>790</v>
      </c>
      <c r="BH794" s="1" t="e">
        <f t="shared" si="219"/>
        <v>#N/A</v>
      </c>
      <c r="BI794" s="1">
        <f t="shared" si="221"/>
        <v>2</v>
      </c>
      <c r="BJ794" s="1" t="e">
        <f t="shared" si="220"/>
        <v>#N/A</v>
      </c>
    </row>
    <row r="795" spans="1:62" x14ac:dyDescent="0.25">
      <c r="A795" s="1">
        <f t="shared" si="207"/>
        <v>1</v>
      </c>
      <c r="B795" s="1">
        <f>IF(YEAR(AD795)=$B$3,YEAR('Apartment Expenses'!AD795)&amp;" - "&amp;'Apartment Expenses'!AC795,0)</f>
        <v>0</v>
      </c>
      <c r="C795" s="1">
        <f t="shared" si="208"/>
        <v>0</v>
      </c>
      <c r="E795" s="1">
        <v>791</v>
      </c>
      <c r="F795" s="1">
        <f t="shared" si="209"/>
        <v>1</v>
      </c>
      <c r="G795" s="1">
        <f t="shared" si="205"/>
        <v>0</v>
      </c>
      <c r="H795" s="1">
        <f t="shared" si="206"/>
        <v>0</v>
      </c>
      <c r="J795" s="1" t="str">
        <f t="shared" si="210"/>
        <v>1900</v>
      </c>
      <c r="M795" s="1">
        <f>HLOOKUP('Expense History'!$AD$3,$P$4:$X$2004,ROW('Apartment Expenses'!L795)-3,0)</f>
        <v>0</v>
      </c>
      <c r="N795" s="1">
        <f>IF('Expense History'!$AD$3=Data!$G$4,'Apartment Expenses'!AE795,HLOOKUP('Expense History'!$AD$3,'Apartment Expenses'!$AE$4:$AL$2004,(ROW('Apartment Expenses'!M795)-3)))</f>
        <v>0</v>
      </c>
      <c r="O795" s="1" t="str">
        <f>IF($O$2="ALL",IF(VLOOKUP(AA795,'Expense History'!$AA$6:$AB$36,2,0)="x","include",0),IF(AND(VLOOKUP(AA795,'Expense History'!$AA$6:$AB$36,2,0)="x",AC795=$O$2),"include",0))</f>
        <v>include</v>
      </c>
      <c r="P795" s="1">
        <f>IF(O795="include",IF(AE795&gt;0,1+MAX(P796:P$2005),0),0)</f>
        <v>0</v>
      </c>
      <c r="Q795" s="1">
        <f>IF(AND(ISBLANK(AA794),AE794=0),0,(IF(MAX(Q796:Q$2005)&gt;0,0,ROW(R795))))</f>
        <v>0</v>
      </c>
      <c r="R795" s="1">
        <f>IF($O795="include",IF(AF795&gt;0,1+MAX(R796:R$2005),0),0)</f>
        <v>0</v>
      </c>
      <c r="S795" s="1">
        <f>IF($O795="include",IF(AG795&gt;0,1+MAX(S796:S$2005),0),0)</f>
        <v>0</v>
      </c>
      <c r="T795" s="1">
        <f>IF($O795="include",IF(AH795&gt;0,1+MAX(T796:T$2005),0),0)</f>
        <v>0</v>
      </c>
      <c r="U795" s="1">
        <f>IF($O795="include",IF(AI795&gt;0,1+MAX(U796:U$2005),0),0)</f>
        <v>0</v>
      </c>
      <c r="V795" s="1">
        <f>IF($O795="include",IF(AJ795&gt;0,1+MAX(V796:V$2005),0),0)</f>
        <v>0</v>
      </c>
      <c r="W795" s="1">
        <f>IF($O795="include",IF(AK795&gt;0,1+MAX(W796:W$2005),0),0)</f>
        <v>0</v>
      </c>
      <c r="X795" s="1">
        <f>IF($O795="include",IF(AL795&gt;0,1+MAX(X796:X$2005),0),0)</f>
        <v>0</v>
      </c>
      <c r="Y795" s="22" t="str">
        <f t="shared" si="211"/>
        <v xml:space="preserve">1 - </v>
      </c>
      <c r="AA795" s="42"/>
      <c r="AB795" s="43"/>
      <c r="AC795" s="43"/>
      <c r="AD795" s="44"/>
      <c r="AE795" s="11">
        <f t="shared" si="212"/>
        <v>0</v>
      </c>
      <c r="AF795" s="41"/>
      <c r="AG795" s="41"/>
      <c r="AH795" s="41"/>
      <c r="AI795" s="41"/>
      <c r="AJ795" s="41"/>
      <c r="AK795" s="41"/>
      <c r="AL795" s="41"/>
      <c r="BA795" s="1">
        <f t="shared" si="213"/>
        <v>0</v>
      </c>
      <c r="BB795" s="1">
        <f t="shared" si="214"/>
        <v>0</v>
      </c>
      <c r="BC795" s="1" t="str">
        <f t="shared" si="215"/>
        <v>No</v>
      </c>
      <c r="BD795" s="1">
        <f t="shared" si="216"/>
        <v>0</v>
      </c>
      <c r="BE795" s="1">
        <f t="shared" si="217"/>
        <v>0</v>
      </c>
      <c r="BF795" s="1">
        <f t="shared" si="218"/>
        <v>0</v>
      </c>
      <c r="BG795" s="1">
        <v>791</v>
      </c>
      <c r="BH795" s="1" t="e">
        <f t="shared" si="219"/>
        <v>#N/A</v>
      </c>
      <c r="BI795" s="1">
        <f t="shared" si="221"/>
        <v>2</v>
      </c>
      <c r="BJ795" s="1" t="e">
        <f t="shared" si="220"/>
        <v>#N/A</v>
      </c>
    </row>
    <row r="796" spans="1:62" x14ac:dyDescent="0.25">
      <c r="A796" s="1">
        <f t="shared" si="207"/>
        <v>1</v>
      </c>
      <c r="B796" s="1">
        <f>IF(YEAR(AD796)=$B$3,YEAR('Apartment Expenses'!AD796)&amp;" - "&amp;'Apartment Expenses'!AC796,0)</f>
        <v>0</v>
      </c>
      <c r="C796" s="1">
        <f t="shared" si="208"/>
        <v>0</v>
      </c>
      <c r="E796" s="1">
        <v>792</v>
      </c>
      <c r="F796" s="1">
        <f t="shared" si="209"/>
        <v>1</v>
      </c>
      <c r="G796" s="1">
        <f t="shared" si="205"/>
        <v>0</v>
      </c>
      <c r="H796" s="1">
        <f t="shared" si="206"/>
        <v>0</v>
      </c>
      <c r="J796" s="1" t="str">
        <f t="shared" si="210"/>
        <v>1900</v>
      </c>
      <c r="M796" s="1">
        <f>HLOOKUP('Expense History'!$AD$3,$P$4:$X$2004,ROW('Apartment Expenses'!L796)-3,0)</f>
        <v>0</v>
      </c>
      <c r="N796" s="1">
        <f>IF('Expense History'!$AD$3=Data!$G$4,'Apartment Expenses'!AE796,HLOOKUP('Expense History'!$AD$3,'Apartment Expenses'!$AE$4:$AL$2004,(ROW('Apartment Expenses'!M796)-3)))</f>
        <v>0</v>
      </c>
      <c r="O796" s="1" t="str">
        <f>IF($O$2="ALL",IF(VLOOKUP(AA796,'Expense History'!$AA$6:$AB$36,2,0)="x","include",0),IF(AND(VLOOKUP(AA796,'Expense History'!$AA$6:$AB$36,2,0)="x",AC796=$O$2),"include",0))</f>
        <v>include</v>
      </c>
      <c r="P796" s="1">
        <f>IF(O796="include",IF(AE796&gt;0,1+MAX(P797:P$2005),0),0)</f>
        <v>0</v>
      </c>
      <c r="Q796" s="1">
        <f>IF(AND(ISBLANK(AA795),AE795=0),0,(IF(MAX(Q797:Q$2005)&gt;0,0,ROW(R796))))</f>
        <v>0</v>
      </c>
      <c r="R796" s="1">
        <f>IF($O796="include",IF(AF796&gt;0,1+MAX(R797:R$2005),0),0)</f>
        <v>0</v>
      </c>
      <c r="S796" s="1">
        <f>IF($O796="include",IF(AG796&gt;0,1+MAX(S797:S$2005),0),0)</f>
        <v>0</v>
      </c>
      <c r="T796" s="1">
        <f>IF($O796="include",IF(AH796&gt;0,1+MAX(T797:T$2005),0),0)</f>
        <v>0</v>
      </c>
      <c r="U796" s="1">
        <f>IF($O796="include",IF(AI796&gt;0,1+MAX(U797:U$2005),0),0)</f>
        <v>0</v>
      </c>
      <c r="V796" s="1">
        <f>IF($O796="include",IF(AJ796&gt;0,1+MAX(V797:V$2005),0),0)</f>
        <v>0</v>
      </c>
      <c r="W796" s="1">
        <f>IF($O796="include",IF(AK796&gt;0,1+MAX(W797:W$2005),0),0)</f>
        <v>0</v>
      </c>
      <c r="X796" s="1">
        <f>IF($O796="include",IF(AL796&gt;0,1+MAX(X797:X$2005),0),0)</f>
        <v>0</v>
      </c>
      <c r="Y796" s="22" t="str">
        <f t="shared" si="211"/>
        <v xml:space="preserve">1 - </v>
      </c>
      <c r="AA796" s="42"/>
      <c r="AB796" s="43"/>
      <c r="AC796" s="43"/>
      <c r="AD796" s="44"/>
      <c r="AE796" s="11">
        <f t="shared" si="212"/>
        <v>0</v>
      </c>
      <c r="AF796" s="41"/>
      <c r="AG796" s="41"/>
      <c r="AH796" s="41"/>
      <c r="AI796" s="41"/>
      <c r="AJ796" s="41"/>
      <c r="AK796" s="41"/>
      <c r="AL796" s="41"/>
      <c r="BA796" s="1">
        <f t="shared" si="213"/>
        <v>0</v>
      </c>
      <c r="BB796" s="1">
        <f t="shared" si="214"/>
        <v>0</v>
      </c>
      <c r="BC796" s="1" t="str">
        <f t="shared" si="215"/>
        <v>No</v>
      </c>
      <c r="BD796" s="1">
        <f t="shared" si="216"/>
        <v>0</v>
      </c>
      <c r="BE796" s="1">
        <f t="shared" si="217"/>
        <v>0</v>
      </c>
      <c r="BF796" s="1">
        <f t="shared" si="218"/>
        <v>0</v>
      </c>
      <c r="BG796" s="1">
        <v>792</v>
      </c>
      <c r="BH796" s="1" t="e">
        <f t="shared" si="219"/>
        <v>#N/A</v>
      </c>
      <c r="BI796" s="1">
        <f t="shared" si="221"/>
        <v>2</v>
      </c>
      <c r="BJ796" s="1" t="e">
        <f t="shared" si="220"/>
        <v>#N/A</v>
      </c>
    </row>
    <row r="797" spans="1:62" x14ac:dyDescent="0.25">
      <c r="A797" s="1">
        <f t="shared" si="207"/>
        <v>1</v>
      </c>
      <c r="B797" s="1">
        <f>IF(YEAR(AD797)=$B$3,YEAR('Apartment Expenses'!AD797)&amp;" - "&amp;'Apartment Expenses'!AC797,0)</f>
        <v>0</v>
      </c>
      <c r="C797" s="1">
        <f t="shared" si="208"/>
        <v>0</v>
      </c>
      <c r="E797" s="1">
        <v>793</v>
      </c>
      <c r="F797" s="1">
        <f t="shared" si="209"/>
        <v>1</v>
      </c>
      <c r="G797" s="1">
        <f t="shared" si="205"/>
        <v>0</v>
      </c>
      <c r="H797" s="1">
        <f t="shared" si="206"/>
        <v>0</v>
      </c>
      <c r="J797" s="1" t="str">
        <f t="shared" si="210"/>
        <v>1900</v>
      </c>
      <c r="M797" s="1">
        <f>HLOOKUP('Expense History'!$AD$3,$P$4:$X$2004,ROW('Apartment Expenses'!L797)-3,0)</f>
        <v>0</v>
      </c>
      <c r="N797" s="1">
        <f>IF('Expense History'!$AD$3=Data!$G$4,'Apartment Expenses'!AE797,HLOOKUP('Expense History'!$AD$3,'Apartment Expenses'!$AE$4:$AL$2004,(ROW('Apartment Expenses'!M797)-3)))</f>
        <v>0</v>
      </c>
      <c r="O797" s="1" t="str">
        <f>IF($O$2="ALL",IF(VLOOKUP(AA797,'Expense History'!$AA$6:$AB$36,2,0)="x","include",0),IF(AND(VLOOKUP(AA797,'Expense History'!$AA$6:$AB$36,2,0)="x",AC797=$O$2),"include",0))</f>
        <v>include</v>
      </c>
      <c r="P797" s="1">
        <f>IF(O797="include",IF(AE797&gt;0,1+MAX(P798:P$2005),0),0)</f>
        <v>0</v>
      </c>
      <c r="Q797" s="1">
        <f>IF(AND(ISBLANK(AA796),AE796=0),0,(IF(MAX(Q798:Q$2005)&gt;0,0,ROW(R797))))</f>
        <v>0</v>
      </c>
      <c r="R797" s="1">
        <f>IF($O797="include",IF(AF797&gt;0,1+MAX(R798:R$2005),0),0)</f>
        <v>0</v>
      </c>
      <c r="S797" s="1">
        <f>IF($O797="include",IF(AG797&gt;0,1+MAX(S798:S$2005),0),0)</f>
        <v>0</v>
      </c>
      <c r="T797" s="1">
        <f>IF($O797="include",IF(AH797&gt;0,1+MAX(T798:T$2005),0),0)</f>
        <v>0</v>
      </c>
      <c r="U797" s="1">
        <f>IF($O797="include",IF(AI797&gt;0,1+MAX(U798:U$2005),0),0)</f>
        <v>0</v>
      </c>
      <c r="V797" s="1">
        <f>IF($O797="include",IF(AJ797&gt;0,1+MAX(V798:V$2005),0),0)</f>
        <v>0</v>
      </c>
      <c r="W797" s="1">
        <f>IF($O797="include",IF(AK797&gt;0,1+MAX(W798:W$2005),0),0)</f>
        <v>0</v>
      </c>
      <c r="X797" s="1">
        <f>IF($O797="include",IF(AL797&gt;0,1+MAX(X798:X$2005),0),0)</f>
        <v>0</v>
      </c>
      <c r="Y797" s="22" t="str">
        <f t="shared" si="211"/>
        <v xml:space="preserve">1 - </v>
      </c>
      <c r="AA797" s="42"/>
      <c r="AB797" s="43"/>
      <c r="AC797" s="43"/>
      <c r="AD797" s="44"/>
      <c r="AE797" s="11">
        <f t="shared" si="212"/>
        <v>0</v>
      </c>
      <c r="AF797" s="41"/>
      <c r="AG797" s="41"/>
      <c r="AH797" s="41"/>
      <c r="AI797" s="41"/>
      <c r="AJ797" s="41"/>
      <c r="AK797" s="41"/>
      <c r="AL797" s="41"/>
      <c r="BA797" s="1">
        <f t="shared" si="213"/>
        <v>0</v>
      </c>
      <c r="BB797" s="1">
        <f t="shared" si="214"/>
        <v>0</v>
      </c>
      <c r="BC797" s="1" t="str">
        <f t="shared" si="215"/>
        <v>No</v>
      </c>
      <c r="BD797" s="1">
        <f t="shared" si="216"/>
        <v>0</v>
      </c>
      <c r="BE797" s="1">
        <f t="shared" si="217"/>
        <v>0</v>
      </c>
      <c r="BF797" s="1">
        <f t="shared" si="218"/>
        <v>0</v>
      </c>
      <c r="BG797" s="1">
        <v>793</v>
      </c>
      <c r="BH797" s="1" t="e">
        <f t="shared" si="219"/>
        <v>#N/A</v>
      </c>
      <c r="BI797" s="1">
        <f t="shared" si="221"/>
        <v>2</v>
      </c>
      <c r="BJ797" s="1" t="e">
        <f t="shared" si="220"/>
        <v>#N/A</v>
      </c>
    </row>
    <row r="798" spans="1:62" x14ac:dyDescent="0.25">
      <c r="A798" s="1">
        <f t="shared" si="207"/>
        <v>1</v>
      </c>
      <c r="B798" s="1">
        <f>IF(YEAR(AD798)=$B$3,YEAR('Apartment Expenses'!AD798)&amp;" - "&amp;'Apartment Expenses'!AC798,0)</f>
        <v>0</v>
      </c>
      <c r="C798" s="1">
        <f t="shared" si="208"/>
        <v>0</v>
      </c>
      <c r="E798" s="1">
        <v>794</v>
      </c>
      <c r="F798" s="1">
        <f t="shared" si="209"/>
        <v>1</v>
      </c>
      <c r="G798" s="1">
        <f t="shared" si="205"/>
        <v>0</v>
      </c>
      <c r="H798" s="1">
        <f t="shared" si="206"/>
        <v>0</v>
      </c>
      <c r="J798" s="1" t="str">
        <f t="shared" si="210"/>
        <v>1900</v>
      </c>
      <c r="M798" s="1">
        <f>HLOOKUP('Expense History'!$AD$3,$P$4:$X$2004,ROW('Apartment Expenses'!L798)-3,0)</f>
        <v>0</v>
      </c>
      <c r="N798" s="1">
        <f>IF('Expense History'!$AD$3=Data!$G$4,'Apartment Expenses'!AE798,HLOOKUP('Expense History'!$AD$3,'Apartment Expenses'!$AE$4:$AL$2004,(ROW('Apartment Expenses'!M798)-3)))</f>
        <v>0</v>
      </c>
      <c r="O798" s="1" t="str">
        <f>IF($O$2="ALL",IF(VLOOKUP(AA798,'Expense History'!$AA$6:$AB$36,2,0)="x","include",0),IF(AND(VLOOKUP(AA798,'Expense History'!$AA$6:$AB$36,2,0)="x",AC798=$O$2),"include",0))</f>
        <v>include</v>
      </c>
      <c r="P798" s="1">
        <f>IF(O798="include",IF(AE798&gt;0,1+MAX(P799:P$2005),0),0)</f>
        <v>0</v>
      </c>
      <c r="Q798" s="1">
        <f>IF(AND(ISBLANK(AA797),AE797=0),0,(IF(MAX(Q799:Q$2005)&gt;0,0,ROW(R798))))</f>
        <v>0</v>
      </c>
      <c r="R798" s="1">
        <f>IF($O798="include",IF(AF798&gt;0,1+MAX(R799:R$2005),0),0)</f>
        <v>0</v>
      </c>
      <c r="S798" s="1">
        <f>IF($O798="include",IF(AG798&gt;0,1+MAX(S799:S$2005),0),0)</f>
        <v>0</v>
      </c>
      <c r="T798" s="1">
        <f>IF($O798="include",IF(AH798&gt;0,1+MAX(T799:T$2005),0),0)</f>
        <v>0</v>
      </c>
      <c r="U798" s="1">
        <f>IF($O798="include",IF(AI798&gt;0,1+MAX(U799:U$2005),0),0)</f>
        <v>0</v>
      </c>
      <c r="V798" s="1">
        <f>IF($O798="include",IF(AJ798&gt;0,1+MAX(V799:V$2005),0),0)</f>
        <v>0</v>
      </c>
      <c r="W798" s="1">
        <f>IF($O798="include",IF(AK798&gt;0,1+MAX(W799:W$2005),0),0)</f>
        <v>0</v>
      </c>
      <c r="X798" s="1">
        <f>IF($O798="include",IF(AL798&gt;0,1+MAX(X799:X$2005),0),0)</f>
        <v>0</v>
      </c>
      <c r="Y798" s="22" t="str">
        <f t="shared" si="211"/>
        <v xml:space="preserve">1 - </v>
      </c>
      <c r="AA798" s="42"/>
      <c r="AB798" s="43"/>
      <c r="AC798" s="43"/>
      <c r="AD798" s="44"/>
      <c r="AE798" s="11">
        <f t="shared" si="212"/>
        <v>0</v>
      </c>
      <c r="AF798" s="41"/>
      <c r="AG798" s="41"/>
      <c r="AH798" s="41"/>
      <c r="AI798" s="41"/>
      <c r="AJ798" s="41"/>
      <c r="AK798" s="41"/>
      <c r="AL798" s="41"/>
      <c r="BA798" s="1">
        <f t="shared" si="213"/>
        <v>0</v>
      </c>
      <c r="BB798" s="1">
        <f t="shared" si="214"/>
        <v>0</v>
      </c>
      <c r="BC798" s="1" t="str">
        <f t="shared" si="215"/>
        <v>No</v>
      </c>
      <c r="BD798" s="1">
        <f t="shared" si="216"/>
        <v>0</v>
      </c>
      <c r="BE798" s="1">
        <f t="shared" si="217"/>
        <v>0</v>
      </c>
      <c r="BF798" s="1">
        <f t="shared" si="218"/>
        <v>0</v>
      </c>
      <c r="BG798" s="1">
        <v>794</v>
      </c>
      <c r="BH798" s="1" t="e">
        <f t="shared" si="219"/>
        <v>#N/A</v>
      </c>
      <c r="BI798" s="1">
        <f t="shared" si="221"/>
        <v>2</v>
      </c>
      <c r="BJ798" s="1" t="e">
        <f t="shared" si="220"/>
        <v>#N/A</v>
      </c>
    </row>
    <row r="799" spans="1:62" x14ac:dyDescent="0.25">
      <c r="A799" s="1">
        <f t="shared" si="207"/>
        <v>1</v>
      </c>
      <c r="B799" s="1">
        <f>IF(YEAR(AD799)=$B$3,YEAR('Apartment Expenses'!AD799)&amp;" - "&amp;'Apartment Expenses'!AC799,0)</f>
        <v>0</v>
      </c>
      <c r="C799" s="1">
        <f t="shared" si="208"/>
        <v>0</v>
      </c>
      <c r="E799" s="1">
        <v>795</v>
      </c>
      <c r="F799" s="1">
        <f t="shared" si="209"/>
        <v>1</v>
      </c>
      <c r="G799" s="1">
        <f t="shared" si="205"/>
        <v>0</v>
      </c>
      <c r="H799" s="1">
        <f t="shared" si="206"/>
        <v>0</v>
      </c>
      <c r="J799" s="1" t="str">
        <f t="shared" si="210"/>
        <v>1900</v>
      </c>
      <c r="M799" s="1">
        <f>HLOOKUP('Expense History'!$AD$3,$P$4:$X$2004,ROW('Apartment Expenses'!L799)-3,0)</f>
        <v>0</v>
      </c>
      <c r="N799" s="1">
        <f>IF('Expense History'!$AD$3=Data!$G$4,'Apartment Expenses'!AE799,HLOOKUP('Expense History'!$AD$3,'Apartment Expenses'!$AE$4:$AL$2004,(ROW('Apartment Expenses'!M799)-3)))</f>
        <v>0</v>
      </c>
      <c r="O799" s="1" t="str">
        <f>IF($O$2="ALL",IF(VLOOKUP(AA799,'Expense History'!$AA$6:$AB$36,2,0)="x","include",0),IF(AND(VLOOKUP(AA799,'Expense History'!$AA$6:$AB$36,2,0)="x",AC799=$O$2),"include",0))</f>
        <v>include</v>
      </c>
      <c r="P799" s="1">
        <f>IF(O799="include",IF(AE799&gt;0,1+MAX(P800:P$2005),0),0)</f>
        <v>0</v>
      </c>
      <c r="Q799" s="1">
        <f>IF(AND(ISBLANK(AA798),AE798=0),0,(IF(MAX(Q800:Q$2005)&gt;0,0,ROW(R799))))</f>
        <v>0</v>
      </c>
      <c r="R799" s="1">
        <f>IF($O799="include",IF(AF799&gt;0,1+MAX(R800:R$2005),0),0)</f>
        <v>0</v>
      </c>
      <c r="S799" s="1">
        <f>IF($O799="include",IF(AG799&gt;0,1+MAX(S800:S$2005),0),0)</f>
        <v>0</v>
      </c>
      <c r="T799" s="1">
        <f>IF($O799="include",IF(AH799&gt;0,1+MAX(T800:T$2005),0),0)</f>
        <v>0</v>
      </c>
      <c r="U799" s="1">
        <f>IF($O799="include",IF(AI799&gt;0,1+MAX(U800:U$2005),0),0)</f>
        <v>0</v>
      </c>
      <c r="V799" s="1">
        <f>IF($O799="include",IF(AJ799&gt;0,1+MAX(V800:V$2005),0),0)</f>
        <v>0</v>
      </c>
      <c r="W799" s="1">
        <f>IF($O799="include",IF(AK799&gt;0,1+MAX(W800:W$2005),0),0)</f>
        <v>0</v>
      </c>
      <c r="X799" s="1">
        <f>IF($O799="include",IF(AL799&gt;0,1+MAX(X800:X$2005),0),0)</f>
        <v>0</v>
      </c>
      <c r="Y799" s="22" t="str">
        <f t="shared" si="211"/>
        <v xml:space="preserve">1 - </v>
      </c>
      <c r="AA799" s="42"/>
      <c r="AB799" s="43"/>
      <c r="AC799" s="43"/>
      <c r="AD799" s="44"/>
      <c r="AE799" s="11">
        <f t="shared" si="212"/>
        <v>0</v>
      </c>
      <c r="AF799" s="41"/>
      <c r="AG799" s="41"/>
      <c r="AH799" s="41"/>
      <c r="AI799" s="41"/>
      <c r="AJ799" s="41"/>
      <c r="AK799" s="41"/>
      <c r="AL799" s="41"/>
      <c r="BA799" s="1">
        <f t="shared" si="213"/>
        <v>0</v>
      </c>
      <c r="BB799" s="1">
        <f t="shared" si="214"/>
        <v>0</v>
      </c>
      <c r="BC799" s="1" t="str">
        <f t="shared" si="215"/>
        <v>No</v>
      </c>
      <c r="BD799" s="1">
        <f t="shared" si="216"/>
        <v>0</v>
      </c>
      <c r="BE799" s="1">
        <f t="shared" si="217"/>
        <v>0</v>
      </c>
      <c r="BF799" s="1">
        <f t="shared" si="218"/>
        <v>0</v>
      </c>
      <c r="BG799" s="1">
        <v>795</v>
      </c>
      <c r="BH799" s="1" t="e">
        <f t="shared" si="219"/>
        <v>#N/A</v>
      </c>
      <c r="BI799" s="1">
        <f t="shared" si="221"/>
        <v>2</v>
      </c>
      <c r="BJ799" s="1" t="e">
        <f t="shared" si="220"/>
        <v>#N/A</v>
      </c>
    </row>
    <row r="800" spans="1:62" x14ac:dyDescent="0.25">
      <c r="A800" s="1">
        <f t="shared" si="207"/>
        <v>1</v>
      </c>
      <c r="B800" s="1">
        <f>IF(YEAR(AD800)=$B$3,YEAR('Apartment Expenses'!AD800)&amp;" - "&amp;'Apartment Expenses'!AC800,0)</f>
        <v>0</v>
      </c>
      <c r="C800" s="1">
        <f t="shared" si="208"/>
        <v>0</v>
      </c>
      <c r="E800" s="1">
        <v>796</v>
      </c>
      <c r="F800" s="1">
        <f t="shared" si="209"/>
        <v>1</v>
      </c>
      <c r="G800" s="1">
        <f t="shared" si="205"/>
        <v>0</v>
      </c>
      <c r="H800" s="1">
        <f t="shared" si="206"/>
        <v>0</v>
      </c>
      <c r="J800" s="1" t="str">
        <f t="shared" si="210"/>
        <v>1900</v>
      </c>
      <c r="M800" s="1">
        <f>HLOOKUP('Expense History'!$AD$3,$P$4:$X$2004,ROW('Apartment Expenses'!L800)-3,0)</f>
        <v>0</v>
      </c>
      <c r="N800" s="1">
        <f>IF('Expense History'!$AD$3=Data!$G$4,'Apartment Expenses'!AE800,HLOOKUP('Expense History'!$AD$3,'Apartment Expenses'!$AE$4:$AL$2004,(ROW('Apartment Expenses'!M800)-3)))</f>
        <v>0</v>
      </c>
      <c r="O800" s="1" t="str">
        <f>IF($O$2="ALL",IF(VLOOKUP(AA800,'Expense History'!$AA$6:$AB$36,2,0)="x","include",0),IF(AND(VLOOKUP(AA800,'Expense History'!$AA$6:$AB$36,2,0)="x",AC800=$O$2),"include",0))</f>
        <v>include</v>
      </c>
      <c r="P800" s="1">
        <f>IF(O800="include",IF(AE800&gt;0,1+MAX(P801:P$2005),0),0)</f>
        <v>0</v>
      </c>
      <c r="Q800" s="1">
        <f>IF(AND(ISBLANK(AA799),AE799=0),0,(IF(MAX(Q801:Q$2005)&gt;0,0,ROW(R800))))</f>
        <v>0</v>
      </c>
      <c r="R800" s="1">
        <f>IF($O800="include",IF(AF800&gt;0,1+MAX(R801:R$2005),0),0)</f>
        <v>0</v>
      </c>
      <c r="S800" s="1">
        <f>IF($O800="include",IF(AG800&gt;0,1+MAX(S801:S$2005),0),0)</f>
        <v>0</v>
      </c>
      <c r="T800" s="1">
        <f>IF($O800="include",IF(AH800&gt;0,1+MAX(T801:T$2005),0),0)</f>
        <v>0</v>
      </c>
      <c r="U800" s="1">
        <f>IF($O800="include",IF(AI800&gt;0,1+MAX(U801:U$2005),0),0)</f>
        <v>0</v>
      </c>
      <c r="V800" s="1">
        <f>IF($O800="include",IF(AJ800&gt;0,1+MAX(V801:V$2005),0),0)</f>
        <v>0</v>
      </c>
      <c r="W800" s="1">
        <f>IF($O800="include",IF(AK800&gt;0,1+MAX(W801:W$2005),0),0)</f>
        <v>0</v>
      </c>
      <c r="X800" s="1">
        <f>IF($O800="include",IF(AL800&gt;0,1+MAX(X801:X$2005),0),0)</f>
        <v>0</v>
      </c>
      <c r="Y800" s="22" t="str">
        <f t="shared" si="211"/>
        <v xml:space="preserve">1 - </v>
      </c>
      <c r="AA800" s="42"/>
      <c r="AB800" s="43"/>
      <c r="AC800" s="43"/>
      <c r="AD800" s="44"/>
      <c r="AE800" s="11">
        <f t="shared" si="212"/>
        <v>0</v>
      </c>
      <c r="AF800" s="41"/>
      <c r="AG800" s="41"/>
      <c r="AH800" s="41"/>
      <c r="AI800" s="41"/>
      <c r="AJ800" s="41"/>
      <c r="AK800" s="41"/>
      <c r="AL800" s="41"/>
      <c r="BA800" s="1">
        <f t="shared" si="213"/>
        <v>0</v>
      </c>
      <c r="BB800" s="1">
        <f t="shared" si="214"/>
        <v>0</v>
      </c>
      <c r="BC800" s="1" t="str">
        <f t="shared" si="215"/>
        <v>No</v>
      </c>
      <c r="BD800" s="1">
        <f t="shared" si="216"/>
        <v>0</v>
      </c>
      <c r="BE800" s="1">
        <f t="shared" si="217"/>
        <v>0</v>
      </c>
      <c r="BF800" s="1">
        <f t="shared" si="218"/>
        <v>0</v>
      </c>
      <c r="BG800" s="1">
        <v>796</v>
      </c>
      <c r="BH800" s="1" t="e">
        <f t="shared" si="219"/>
        <v>#N/A</v>
      </c>
      <c r="BI800" s="1">
        <f t="shared" si="221"/>
        <v>2</v>
      </c>
      <c r="BJ800" s="1" t="e">
        <f t="shared" si="220"/>
        <v>#N/A</v>
      </c>
    </row>
    <row r="801" spans="1:62" x14ac:dyDescent="0.25">
      <c r="A801" s="1">
        <f t="shared" si="207"/>
        <v>1</v>
      </c>
      <c r="B801" s="1">
        <f>IF(YEAR(AD801)=$B$3,YEAR('Apartment Expenses'!AD801)&amp;" - "&amp;'Apartment Expenses'!AC801,0)</f>
        <v>0</v>
      </c>
      <c r="C801" s="1">
        <f t="shared" si="208"/>
        <v>0</v>
      </c>
      <c r="E801" s="1">
        <v>797</v>
      </c>
      <c r="F801" s="1">
        <f t="shared" si="209"/>
        <v>1</v>
      </c>
      <c r="G801" s="1">
        <f t="shared" si="205"/>
        <v>0</v>
      </c>
      <c r="H801" s="1">
        <f t="shared" si="206"/>
        <v>0</v>
      </c>
      <c r="J801" s="1" t="str">
        <f t="shared" si="210"/>
        <v>1900</v>
      </c>
      <c r="M801" s="1">
        <f>HLOOKUP('Expense History'!$AD$3,$P$4:$X$2004,ROW('Apartment Expenses'!L801)-3,0)</f>
        <v>0</v>
      </c>
      <c r="N801" s="1">
        <f>IF('Expense History'!$AD$3=Data!$G$4,'Apartment Expenses'!AE801,HLOOKUP('Expense History'!$AD$3,'Apartment Expenses'!$AE$4:$AL$2004,(ROW('Apartment Expenses'!M801)-3)))</f>
        <v>0</v>
      </c>
      <c r="O801" s="1" t="str">
        <f>IF($O$2="ALL",IF(VLOOKUP(AA801,'Expense History'!$AA$6:$AB$36,2,0)="x","include",0),IF(AND(VLOOKUP(AA801,'Expense History'!$AA$6:$AB$36,2,0)="x",AC801=$O$2),"include",0))</f>
        <v>include</v>
      </c>
      <c r="P801" s="1">
        <f>IF(O801="include",IF(AE801&gt;0,1+MAX(P802:P$2005),0),0)</f>
        <v>0</v>
      </c>
      <c r="Q801" s="1">
        <f>IF(AND(ISBLANK(AA800),AE800=0),0,(IF(MAX(Q802:Q$2005)&gt;0,0,ROW(R801))))</f>
        <v>0</v>
      </c>
      <c r="R801" s="1">
        <f>IF($O801="include",IF(AF801&gt;0,1+MAX(R802:R$2005),0),0)</f>
        <v>0</v>
      </c>
      <c r="S801" s="1">
        <f>IF($O801="include",IF(AG801&gt;0,1+MAX(S802:S$2005),0),0)</f>
        <v>0</v>
      </c>
      <c r="T801" s="1">
        <f>IF($O801="include",IF(AH801&gt;0,1+MAX(T802:T$2005),0),0)</f>
        <v>0</v>
      </c>
      <c r="U801" s="1">
        <f>IF($O801="include",IF(AI801&gt;0,1+MAX(U802:U$2005),0),0)</f>
        <v>0</v>
      </c>
      <c r="V801" s="1">
        <f>IF($O801="include",IF(AJ801&gt;0,1+MAX(V802:V$2005),0),0)</f>
        <v>0</v>
      </c>
      <c r="W801" s="1">
        <f>IF($O801="include",IF(AK801&gt;0,1+MAX(W802:W$2005),0),0)</f>
        <v>0</v>
      </c>
      <c r="X801" s="1">
        <f>IF($O801="include",IF(AL801&gt;0,1+MAX(X802:X$2005),0),0)</f>
        <v>0</v>
      </c>
      <c r="Y801" s="22" t="str">
        <f t="shared" si="211"/>
        <v xml:space="preserve">1 - </v>
      </c>
      <c r="AA801" s="42"/>
      <c r="AB801" s="43"/>
      <c r="AC801" s="43"/>
      <c r="AD801" s="44"/>
      <c r="AE801" s="11">
        <f t="shared" si="212"/>
        <v>0</v>
      </c>
      <c r="AF801" s="41"/>
      <c r="AG801" s="41"/>
      <c r="AH801" s="41"/>
      <c r="AI801" s="41"/>
      <c r="AJ801" s="41"/>
      <c r="AK801" s="41"/>
      <c r="AL801" s="41"/>
      <c r="BA801" s="1">
        <f t="shared" si="213"/>
        <v>0</v>
      </c>
      <c r="BB801" s="1">
        <f t="shared" si="214"/>
        <v>0</v>
      </c>
      <c r="BC801" s="1" t="str">
        <f t="shared" si="215"/>
        <v>No</v>
      </c>
      <c r="BD801" s="1">
        <f t="shared" si="216"/>
        <v>0</v>
      </c>
      <c r="BE801" s="1">
        <f t="shared" si="217"/>
        <v>0</v>
      </c>
      <c r="BF801" s="1">
        <f t="shared" si="218"/>
        <v>0</v>
      </c>
      <c r="BG801" s="1">
        <v>797</v>
      </c>
      <c r="BH801" s="1" t="e">
        <f t="shared" si="219"/>
        <v>#N/A</v>
      </c>
      <c r="BI801" s="1">
        <f t="shared" si="221"/>
        <v>2</v>
      </c>
      <c r="BJ801" s="1" t="e">
        <f t="shared" si="220"/>
        <v>#N/A</v>
      </c>
    </row>
    <row r="802" spans="1:62" x14ac:dyDescent="0.25">
      <c r="A802" s="1">
        <f t="shared" si="207"/>
        <v>1</v>
      </c>
      <c r="B802" s="1">
        <f>IF(YEAR(AD802)=$B$3,YEAR('Apartment Expenses'!AD802)&amp;" - "&amp;'Apartment Expenses'!AC802,0)</f>
        <v>0</v>
      </c>
      <c r="C802" s="1">
        <f t="shared" si="208"/>
        <v>0</v>
      </c>
      <c r="E802" s="1">
        <v>798</v>
      </c>
      <c r="F802" s="1">
        <f t="shared" si="209"/>
        <v>1</v>
      </c>
      <c r="G802" s="1">
        <f t="shared" si="205"/>
        <v>0</v>
      </c>
      <c r="H802" s="1">
        <f t="shared" si="206"/>
        <v>0</v>
      </c>
      <c r="J802" s="1" t="str">
        <f t="shared" si="210"/>
        <v>1900</v>
      </c>
      <c r="M802" s="1">
        <f>HLOOKUP('Expense History'!$AD$3,$P$4:$X$2004,ROW('Apartment Expenses'!L802)-3,0)</f>
        <v>0</v>
      </c>
      <c r="N802" s="1">
        <f>IF('Expense History'!$AD$3=Data!$G$4,'Apartment Expenses'!AE802,HLOOKUP('Expense History'!$AD$3,'Apartment Expenses'!$AE$4:$AL$2004,(ROW('Apartment Expenses'!M802)-3)))</f>
        <v>0</v>
      </c>
      <c r="O802" s="1" t="str">
        <f>IF($O$2="ALL",IF(VLOOKUP(AA802,'Expense History'!$AA$6:$AB$36,2,0)="x","include",0),IF(AND(VLOOKUP(AA802,'Expense History'!$AA$6:$AB$36,2,0)="x",AC802=$O$2),"include",0))</f>
        <v>include</v>
      </c>
      <c r="P802" s="1">
        <f>IF(O802="include",IF(AE802&gt;0,1+MAX(P803:P$2005),0),0)</f>
        <v>0</v>
      </c>
      <c r="Q802" s="1">
        <f>IF(AND(ISBLANK(AA801),AE801=0),0,(IF(MAX(Q803:Q$2005)&gt;0,0,ROW(R802))))</f>
        <v>0</v>
      </c>
      <c r="R802" s="1">
        <f>IF($O802="include",IF(AF802&gt;0,1+MAX(R803:R$2005),0),0)</f>
        <v>0</v>
      </c>
      <c r="S802" s="1">
        <f>IF($O802="include",IF(AG802&gt;0,1+MAX(S803:S$2005),0),0)</f>
        <v>0</v>
      </c>
      <c r="T802" s="1">
        <f>IF($O802="include",IF(AH802&gt;0,1+MAX(T803:T$2005),0),0)</f>
        <v>0</v>
      </c>
      <c r="U802" s="1">
        <f>IF($O802="include",IF(AI802&gt;0,1+MAX(U803:U$2005),0),0)</f>
        <v>0</v>
      </c>
      <c r="V802" s="1">
        <f>IF($O802="include",IF(AJ802&gt;0,1+MAX(V803:V$2005),0),0)</f>
        <v>0</v>
      </c>
      <c r="W802" s="1">
        <f>IF($O802="include",IF(AK802&gt;0,1+MAX(W803:W$2005),0),0)</f>
        <v>0</v>
      </c>
      <c r="X802" s="1">
        <f>IF($O802="include",IF(AL802&gt;0,1+MAX(X803:X$2005),0),0)</f>
        <v>0</v>
      </c>
      <c r="Y802" s="22" t="str">
        <f t="shared" si="211"/>
        <v xml:space="preserve">1 - </v>
      </c>
      <c r="AA802" s="42"/>
      <c r="AB802" s="43"/>
      <c r="AC802" s="43"/>
      <c r="AD802" s="44"/>
      <c r="AE802" s="11">
        <f t="shared" si="212"/>
        <v>0</v>
      </c>
      <c r="AF802" s="41"/>
      <c r="AG802" s="41"/>
      <c r="AH802" s="41"/>
      <c r="AI802" s="41"/>
      <c r="AJ802" s="41"/>
      <c r="AK802" s="41"/>
      <c r="AL802" s="41"/>
      <c r="BA802" s="1">
        <f t="shared" si="213"/>
        <v>0</v>
      </c>
      <c r="BB802" s="1">
        <f t="shared" si="214"/>
        <v>0</v>
      </c>
      <c r="BC802" s="1" t="str">
        <f t="shared" si="215"/>
        <v>No</v>
      </c>
      <c r="BD802" s="1">
        <f t="shared" si="216"/>
        <v>0</v>
      </c>
      <c r="BE802" s="1">
        <f t="shared" si="217"/>
        <v>0</v>
      </c>
      <c r="BF802" s="1">
        <f t="shared" si="218"/>
        <v>0</v>
      </c>
      <c r="BG802" s="1">
        <v>798</v>
      </c>
      <c r="BH802" s="1" t="e">
        <f t="shared" si="219"/>
        <v>#N/A</v>
      </c>
      <c r="BI802" s="1">
        <f t="shared" si="221"/>
        <v>2</v>
      </c>
      <c r="BJ802" s="1" t="e">
        <f t="shared" si="220"/>
        <v>#N/A</v>
      </c>
    </row>
    <row r="803" spans="1:62" x14ac:dyDescent="0.25">
      <c r="A803" s="1">
        <f t="shared" si="207"/>
        <v>1</v>
      </c>
      <c r="B803" s="1">
        <f>IF(YEAR(AD803)=$B$3,YEAR('Apartment Expenses'!AD803)&amp;" - "&amp;'Apartment Expenses'!AC803,0)</f>
        <v>0</v>
      </c>
      <c r="C803" s="1">
        <f t="shared" si="208"/>
        <v>0</v>
      </c>
      <c r="E803" s="1">
        <v>799</v>
      </c>
      <c r="F803" s="1">
        <f t="shared" si="209"/>
        <v>1</v>
      </c>
      <c r="G803" s="1">
        <f t="shared" si="205"/>
        <v>0</v>
      </c>
      <c r="H803" s="1">
        <f t="shared" si="206"/>
        <v>0</v>
      </c>
      <c r="J803" s="1" t="str">
        <f t="shared" si="210"/>
        <v>1900</v>
      </c>
      <c r="M803" s="1">
        <f>HLOOKUP('Expense History'!$AD$3,$P$4:$X$2004,ROW('Apartment Expenses'!L803)-3,0)</f>
        <v>0</v>
      </c>
      <c r="N803" s="1">
        <f>IF('Expense History'!$AD$3=Data!$G$4,'Apartment Expenses'!AE803,HLOOKUP('Expense History'!$AD$3,'Apartment Expenses'!$AE$4:$AL$2004,(ROW('Apartment Expenses'!M803)-3)))</f>
        <v>0</v>
      </c>
      <c r="O803" s="1" t="str">
        <f>IF($O$2="ALL",IF(VLOOKUP(AA803,'Expense History'!$AA$6:$AB$36,2,0)="x","include",0),IF(AND(VLOOKUP(AA803,'Expense History'!$AA$6:$AB$36,2,0)="x",AC803=$O$2),"include",0))</f>
        <v>include</v>
      </c>
      <c r="P803" s="1">
        <f>IF(O803="include",IF(AE803&gt;0,1+MAX(P804:P$2005),0),0)</f>
        <v>0</v>
      </c>
      <c r="Q803" s="1">
        <f>IF(AND(ISBLANK(AA802),AE802=0),0,(IF(MAX(Q804:Q$2005)&gt;0,0,ROW(R803))))</f>
        <v>0</v>
      </c>
      <c r="R803" s="1">
        <f>IF($O803="include",IF(AF803&gt;0,1+MAX(R804:R$2005),0),0)</f>
        <v>0</v>
      </c>
      <c r="S803" s="1">
        <f>IF($O803="include",IF(AG803&gt;0,1+MAX(S804:S$2005),0),0)</f>
        <v>0</v>
      </c>
      <c r="T803" s="1">
        <f>IF($O803="include",IF(AH803&gt;0,1+MAX(T804:T$2005),0),0)</f>
        <v>0</v>
      </c>
      <c r="U803" s="1">
        <f>IF($O803="include",IF(AI803&gt;0,1+MAX(U804:U$2005),0),0)</f>
        <v>0</v>
      </c>
      <c r="V803" s="1">
        <f>IF($O803="include",IF(AJ803&gt;0,1+MAX(V804:V$2005),0),0)</f>
        <v>0</v>
      </c>
      <c r="W803" s="1">
        <f>IF($O803="include",IF(AK803&gt;0,1+MAX(W804:W$2005),0),0)</f>
        <v>0</v>
      </c>
      <c r="X803" s="1">
        <f>IF($O803="include",IF(AL803&gt;0,1+MAX(X804:X$2005),0),0)</f>
        <v>0</v>
      </c>
      <c r="Y803" s="22" t="str">
        <f t="shared" si="211"/>
        <v xml:space="preserve">1 - </v>
      </c>
      <c r="AA803" s="42"/>
      <c r="AB803" s="43"/>
      <c r="AC803" s="43"/>
      <c r="AD803" s="44"/>
      <c r="AE803" s="11">
        <f t="shared" si="212"/>
        <v>0</v>
      </c>
      <c r="AF803" s="41"/>
      <c r="AG803" s="41"/>
      <c r="AH803" s="41"/>
      <c r="AI803" s="41"/>
      <c r="AJ803" s="41"/>
      <c r="AK803" s="41"/>
      <c r="AL803" s="41"/>
      <c r="BA803" s="1">
        <f t="shared" si="213"/>
        <v>0</v>
      </c>
      <c r="BB803" s="1">
        <f t="shared" si="214"/>
        <v>0</v>
      </c>
      <c r="BC803" s="1" t="str">
        <f t="shared" si="215"/>
        <v>No</v>
      </c>
      <c r="BD803" s="1">
        <f t="shared" si="216"/>
        <v>0</v>
      </c>
      <c r="BE803" s="1">
        <f t="shared" si="217"/>
        <v>0</v>
      </c>
      <c r="BF803" s="1">
        <f t="shared" si="218"/>
        <v>0</v>
      </c>
      <c r="BG803" s="1">
        <v>799</v>
      </c>
      <c r="BH803" s="1" t="e">
        <f t="shared" si="219"/>
        <v>#N/A</v>
      </c>
      <c r="BI803" s="1">
        <f t="shared" si="221"/>
        <v>2</v>
      </c>
      <c r="BJ803" s="1" t="e">
        <f t="shared" si="220"/>
        <v>#N/A</v>
      </c>
    </row>
    <row r="804" spans="1:62" x14ac:dyDescent="0.25">
      <c r="A804" s="1">
        <f t="shared" si="207"/>
        <v>1</v>
      </c>
      <c r="B804" s="1">
        <f>IF(YEAR(AD804)=$B$3,YEAR('Apartment Expenses'!AD804)&amp;" - "&amp;'Apartment Expenses'!AC804,0)</f>
        <v>0</v>
      </c>
      <c r="C804" s="1">
        <f t="shared" si="208"/>
        <v>0</v>
      </c>
      <c r="E804" s="1">
        <v>800</v>
      </c>
      <c r="F804" s="1">
        <f t="shared" si="209"/>
        <v>1</v>
      </c>
      <c r="G804" s="1">
        <f t="shared" si="205"/>
        <v>0</v>
      </c>
      <c r="H804" s="1">
        <f t="shared" si="206"/>
        <v>0</v>
      </c>
      <c r="J804" s="1" t="str">
        <f t="shared" si="210"/>
        <v>1900</v>
      </c>
      <c r="M804" s="1">
        <f>HLOOKUP('Expense History'!$AD$3,$P$4:$X$2004,ROW('Apartment Expenses'!L804)-3,0)</f>
        <v>0</v>
      </c>
      <c r="N804" s="1">
        <f>IF('Expense History'!$AD$3=Data!$G$4,'Apartment Expenses'!AE804,HLOOKUP('Expense History'!$AD$3,'Apartment Expenses'!$AE$4:$AL$2004,(ROW('Apartment Expenses'!M804)-3)))</f>
        <v>0</v>
      </c>
      <c r="O804" s="1" t="str">
        <f>IF($O$2="ALL",IF(VLOOKUP(AA804,'Expense History'!$AA$6:$AB$36,2,0)="x","include",0),IF(AND(VLOOKUP(AA804,'Expense History'!$AA$6:$AB$36,2,0)="x",AC804=$O$2),"include",0))</f>
        <v>include</v>
      </c>
      <c r="P804" s="1">
        <f>IF(O804="include",IF(AE804&gt;0,1+MAX(P805:P$2005),0),0)</f>
        <v>0</v>
      </c>
      <c r="Q804" s="1">
        <f>IF(AND(ISBLANK(AA803),AE803=0),0,(IF(MAX(Q805:Q$2005)&gt;0,0,ROW(R804))))</f>
        <v>0</v>
      </c>
      <c r="R804" s="1">
        <f>IF($O804="include",IF(AF804&gt;0,1+MAX(R805:R$2005),0),0)</f>
        <v>0</v>
      </c>
      <c r="S804" s="1">
        <f>IF($O804="include",IF(AG804&gt;0,1+MAX(S805:S$2005),0),0)</f>
        <v>0</v>
      </c>
      <c r="T804" s="1">
        <f>IF($O804="include",IF(AH804&gt;0,1+MAX(T805:T$2005),0),0)</f>
        <v>0</v>
      </c>
      <c r="U804" s="1">
        <f>IF($O804="include",IF(AI804&gt;0,1+MAX(U805:U$2005),0),0)</f>
        <v>0</v>
      </c>
      <c r="V804" s="1">
        <f>IF($O804="include",IF(AJ804&gt;0,1+MAX(V805:V$2005),0),0)</f>
        <v>0</v>
      </c>
      <c r="W804" s="1">
        <f>IF($O804="include",IF(AK804&gt;0,1+MAX(W805:W$2005),0),0)</f>
        <v>0</v>
      </c>
      <c r="X804" s="1">
        <f>IF($O804="include",IF(AL804&gt;0,1+MAX(X805:X$2005),0),0)</f>
        <v>0</v>
      </c>
      <c r="Y804" s="22" t="str">
        <f t="shared" si="211"/>
        <v xml:space="preserve">1 - </v>
      </c>
      <c r="AA804" s="42"/>
      <c r="AB804" s="43"/>
      <c r="AC804" s="43"/>
      <c r="AD804" s="44"/>
      <c r="AE804" s="11">
        <f t="shared" si="212"/>
        <v>0</v>
      </c>
      <c r="AF804" s="41"/>
      <c r="AG804" s="41"/>
      <c r="AH804" s="41"/>
      <c r="AI804" s="41"/>
      <c r="AJ804" s="41"/>
      <c r="AK804" s="41"/>
      <c r="AL804" s="41"/>
      <c r="BA804" s="1">
        <f t="shared" si="213"/>
        <v>0</v>
      </c>
      <c r="BB804" s="1">
        <f t="shared" si="214"/>
        <v>0</v>
      </c>
      <c r="BC804" s="1" t="str">
        <f t="shared" si="215"/>
        <v>No</v>
      </c>
      <c r="BD804" s="1">
        <f t="shared" si="216"/>
        <v>0</v>
      </c>
      <c r="BE804" s="1">
        <f t="shared" si="217"/>
        <v>0</v>
      </c>
      <c r="BF804" s="1">
        <f t="shared" si="218"/>
        <v>0</v>
      </c>
      <c r="BG804" s="1">
        <v>800</v>
      </c>
      <c r="BH804" s="1" t="e">
        <f t="shared" si="219"/>
        <v>#N/A</v>
      </c>
      <c r="BI804" s="1">
        <f t="shared" si="221"/>
        <v>2</v>
      </c>
      <c r="BJ804" s="1" t="e">
        <f t="shared" si="220"/>
        <v>#N/A</v>
      </c>
    </row>
    <row r="805" spans="1:62" x14ac:dyDescent="0.25">
      <c r="A805" s="1">
        <f t="shared" si="207"/>
        <v>1</v>
      </c>
      <c r="B805" s="1">
        <f>IF(YEAR(AD805)=$B$3,YEAR('Apartment Expenses'!AD805)&amp;" - "&amp;'Apartment Expenses'!AC805,0)</f>
        <v>0</v>
      </c>
      <c r="C805" s="1">
        <f t="shared" si="208"/>
        <v>0</v>
      </c>
      <c r="E805" s="1">
        <v>801</v>
      </c>
      <c r="F805" s="1">
        <f t="shared" si="209"/>
        <v>1</v>
      </c>
      <c r="G805" s="1">
        <f t="shared" si="205"/>
        <v>0</v>
      </c>
      <c r="H805" s="1">
        <f t="shared" si="206"/>
        <v>0</v>
      </c>
      <c r="J805" s="1" t="str">
        <f t="shared" si="210"/>
        <v>1900</v>
      </c>
      <c r="M805" s="1">
        <f>HLOOKUP('Expense History'!$AD$3,$P$4:$X$2004,ROW('Apartment Expenses'!L805)-3,0)</f>
        <v>0</v>
      </c>
      <c r="N805" s="1">
        <f>IF('Expense History'!$AD$3=Data!$G$4,'Apartment Expenses'!AE805,HLOOKUP('Expense History'!$AD$3,'Apartment Expenses'!$AE$4:$AL$2004,(ROW('Apartment Expenses'!M805)-3)))</f>
        <v>0</v>
      </c>
      <c r="O805" s="1" t="str">
        <f>IF($O$2="ALL",IF(VLOOKUP(AA805,'Expense History'!$AA$6:$AB$36,2,0)="x","include",0),IF(AND(VLOOKUP(AA805,'Expense History'!$AA$6:$AB$36,2,0)="x",AC805=$O$2),"include",0))</f>
        <v>include</v>
      </c>
      <c r="P805" s="1">
        <f>IF(O805="include",IF(AE805&gt;0,1+MAX(P806:P$2005),0),0)</f>
        <v>0</v>
      </c>
      <c r="Q805" s="1">
        <f>IF(AND(ISBLANK(AA804),AE804=0),0,(IF(MAX(Q806:Q$2005)&gt;0,0,ROW(R805))))</f>
        <v>0</v>
      </c>
      <c r="R805" s="1">
        <f>IF($O805="include",IF(AF805&gt;0,1+MAX(R806:R$2005),0),0)</f>
        <v>0</v>
      </c>
      <c r="S805" s="1">
        <f>IF($O805="include",IF(AG805&gt;0,1+MAX(S806:S$2005),0),0)</f>
        <v>0</v>
      </c>
      <c r="T805" s="1">
        <f>IF($O805="include",IF(AH805&gt;0,1+MAX(T806:T$2005),0),0)</f>
        <v>0</v>
      </c>
      <c r="U805" s="1">
        <f>IF($O805="include",IF(AI805&gt;0,1+MAX(U806:U$2005),0),0)</f>
        <v>0</v>
      </c>
      <c r="V805" s="1">
        <f>IF($O805="include",IF(AJ805&gt;0,1+MAX(V806:V$2005),0),0)</f>
        <v>0</v>
      </c>
      <c r="W805" s="1">
        <f>IF($O805="include",IF(AK805&gt;0,1+MAX(W806:W$2005),0),0)</f>
        <v>0</v>
      </c>
      <c r="X805" s="1">
        <f>IF($O805="include",IF(AL805&gt;0,1+MAX(X806:X$2005),0),0)</f>
        <v>0</v>
      </c>
      <c r="Y805" s="22" t="str">
        <f t="shared" si="211"/>
        <v xml:space="preserve">1 - </v>
      </c>
      <c r="AA805" s="42"/>
      <c r="AB805" s="43"/>
      <c r="AC805" s="43"/>
      <c r="AD805" s="44"/>
      <c r="AE805" s="11">
        <f t="shared" si="212"/>
        <v>0</v>
      </c>
      <c r="AF805" s="41"/>
      <c r="AG805" s="41"/>
      <c r="AH805" s="41"/>
      <c r="AI805" s="41"/>
      <c r="AJ805" s="41"/>
      <c r="AK805" s="41"/>
      <c r="AL805" s="41"/>
      <c r="BA805" s="1">
        <f t="shared" si="213"/>
        <v>0</v>
      </c>
      <c r="BB805" s="1">
        <f t="shared" si="214"/>
        <v>0</v>
      </c>
      <c r="BC805" s="1" t="str">
        <f t="shared" si="215"/>
        <v>No</v>
      </c>
      <c r="BD805" s="1">
        <f t="shared" si="216"/>
        <v>0</v>
      </c>
      <c r="BE805" s="1">
        <f t="shared" si="217"/>
        <v>0</v>
      </c>
      <c r="BF805" s="1">
        <f t="shared" si="218"/>
        <v>0</v>
      </c>
      <c r="BG805" s="1">
        <v>801</v>
      </c>
      <c r="BH805" s="1" t="e">
        <f t="shared" si="219"/>
        <v>#N/A</v>
      </c>
      <c r="BI805" s="1">
        <f t="shared" si="221"/>
        <v>2</v>
      </c>
      <c r="BJ805" s="1" t="e">
        <f t="shared" si="220"/>
        <v>#N/A</v>
      </c>
    </row>
    <row r="806" spans="1:62" x14ac:dyDescent="0.25">
      <c r="A806" s="1">
        <f t="shared" si="207"/>
        <v>1</v>
      </c>
      <c r="B806" s="1">
        <f>IF(YEAR(AD806)=$B$3,YEAR('Apartment Expenses'!AD806)&amp;" - "&amp;'Apartment Expenses'!AC806,0)</f>
        <v>0</v>
      </c>
      <c r="C806" s="1">
        <f t="shared" si="208"/>
        <v>0</v>
      </c>
      <c r="E806" s="1">
        <v>802</v>
      </c>
      <c r="F806" s="1">
        <f t="shared" si="209"/>
        <v>1</v>
      </c>
      <c r="G806" s="1">
        <f t="shared" si="205"/>
        <v>0</v>
      </c>
      <c r="H806" s="1">
        <f t="shared" si="206"/>
        <v>0</v>
      </c>
      <c r="J806" s="1" t="str">
        <f t="shared" si="210"/>
        <v>1900</v>
      </c>
      <c r="M806" s="1">
        <f>HLOOKUP('Expense History'!$AD$3,$P$4:$X$2004,ROW('Apartment Expenses'!L806)-3,0)</f>
        <v>0</v>
      </c>
      <c r="N806" s="1">
        <f>IF('Expense History'!$AD$3=Data!$G$4,'Apartment Expenses'!AE806,HLOOKUP('Expense History'!$AD$3,'Apartment Expenses'!$AE$4:$AL$2004,(ROW('Apartment Expenses'!M806)-3)))</f>
        <v>0</v>
      </c>
      <c r="O806" s="1" t="str">
        <f>IF($O$2="ALL",IF(VLOOKUP(AA806,'Expense History'!$AA$6:$AB$36,2,0)="x","include",0),IF(AND(VLOOKUP(AA806,'Expense History'!$AA$6:$AB$36,2,0)="x",AC806=$O$2),"include",0))</f>
        <v>include</v>
      </c>
      <c r="P806" s="1">
        <f>IF(O806="include",IF(AE806&gt;0,1+MAX(P807:P$2005),0),0)</f>
        <v>0</v>
      </c>
      <c r="Q806" s="1">
        <f>IF(AND(ISBLANK(AA805),AE805=0),0,(IF(MAX(Q807:Q$2005)&gt;0,0,ROW(R806))))</f>
        <v>0</v>
      </c>
      <c r="R806" s="1">
        <f>IF($O806="include",IF(AF806&gt;0,1+MAX(R807:R$2005),0),0)</f>
        <v>0</v>
      </c>
      <c r="S806" s="1">
        <f>IF($O806="include",IF(AG806&gt;0,1+MAX(S807:S$2005),0),0)</f>
        <v>0</v>
      </c>
      <c r="T806" s="1">
        <f>IF($O806="include",IF(AH806&gt;0,1+MAX(T807:T$2005),0),0)</f>
        <v>0</v>
      </c>
      <c r="U806" s="1">
        <f>IF($O806="include",IF(AI806&gt;0,1+MAX(U807:U$2005),0),0)</f>
        <v>0</v>
      </c>
      <c r="V806" s="1">
        <f>IF($O806="include",IF(AJ806&gt;0,1+MAX(V807:V$2005),0),0)</f>
        <v>0</v>
      </c>
      <c r="W806" s="1">
        <f>IF($O806="include",IF(AK806&gt;0,1+MAX(W807:W$2005),0),0)</f>
        <v>0</v>
      </c>
      <c r="X806" s="1">
        <f>IF($O806="include",IF(AL806&gt;0,1+MAX(X807:X$2005),0),0)</f>
        <v>0</v>
      </c>
      <c r="Y806" s="22" t="str">
        <f t="shared" si="211"/>
        <v xml:space="preserve">1 - </v>
      </c>
      <c r="AA806" s="42"/>
      <c r="AB806" s="43"/>
      <c r="AC806" s="43"/>
      <c r="AD806" s="44"/>
      <c r="AE806" s="11">
        <f t="shared" si="212"/>
        <v>0</v>
      </c>
      <c r="AF806" s="41"/>
      <c r="AG806" s="41"/>
      <c r="AH806" s="41"/>
      <c r="AI806" s="41"/>
      <c r="AJ806" s="41"/>
      <c r="AK806" s="41"/>
      <c r="AL806" s="41"/>
      <c r="BA806" s="1">
        <f t="shared" si="213"/>
        <v>0</v>
      </c>
      <c r="BB806" s="1">
        <f t="shared" si="214"/>
        <v>0</v>
      </c>
      <c r="BC806" s="1" t="str">
        <f t="shared" si="215"/>
        <v>No</v>
      </c>
      <c r="BD806" s="1">
        <f t="shared" si="216"/>
        <v>0</v>
      </c>
      <c r="BE806" s="1">
        <f t="shared" si="217"/>
        <v>0</v>
      </c>
      <c r="BF806" s="1">
        <f t="shared" si="218"/>
        <v>0</v>
      </c>
      <c r="BG806" s="1">
        <v>802</v>
      </c>
      <c r="BH806" s="1" t="e">
        <f t="shared" si="219"/>
        <v>#N/A</v>
      </c>
      <c r="BI806" s="1">
        <f t="shared" si="221"/>
        <v>2</v>
      </c>
      <c r="BJ806" s="1" t="e">
        <f t="shared" si="220"/>
        <v>#N/A</v>
      </c>
    </row>
    <row r="807" spans="1:62" x14ac:dyDescent="0.25">
      <c r="A807" s="1">
        <f t="shared" si="207"/>
        <v>1</v>
      </c>
      <c r="B807" s="1">
        <f>IF(YEAR(AD807)=$B$3,YEAR('Apartment Expenses'!AD807)&amp;" - "&amp;'Apartment Expenses'!AC807,0)</f>
        <v>0</v>
      </c>
      <c r="C807" s="1">
        <f t="shared" si="208"/>
        <v>0</v>
      </c>
      <c r="E807" s="1">
        <v>803</v>
      </c>
      <c r="F807" s="1">
        <f t="shared" si="209"/>
        <v>1</v>
      </c>
      <c r="G807" s="1">
        <f t="shared" si="205"/>
        <v>0</v>
      </c>
      <c r="H807" s="1">
        <f t="shared" si="206"/>
        <v>0</v>
      </c>
      <c r="J807" s="1" t="str">
        <f t="shared" si="210"/>
        <v>1900</v>
      </c>
      <c r="M807" s="1">
        <f>HLOOKUP('Expense History'!$AD$3,$P$4:$X$2004,ROW('Apartment Expenses'!L807)-3,0)</f>
        <v>0</v>
      </c>
      <c r="N807" s="1">
        <f>IF('Expense History'!$AD$3=Data!$G$4,'Apartment Expenses'!AE807,HLOOKUP('Expense History'!$AD$3,'Apartment Expenses'!$AE$4:$AL$2004,(ROW('Apartment Expenses'!M807)-3)))</f>
        <v>0</v>
      </c>
      <c r="O807" s="1" t="str">
        <f>IF($O$2="ALL",IF(VLOOKUP(AA807,'Expense History'!$AA$6:$AB$36,2,0)="x","include",0),IF(AND(VLOOKUP(AA807,'Expense History'!$AA$6:$AB$36,2,0)="x",AC807=$O$2),"include",0))</f>
        <v>include</v>
      </c>
      <c r="P807" s="1">
        <f>IF(O807="include",IF(AE807&gt;0,1+MAX(P808:P$2005),0),0)</f>
        <v>0</v>
      </c>
      <c r="Q807" s="1">
        <f>IF(AND(ISBLANK(AA806),AE806=0),0,(IF(MAX(Q808:Q$2005)&gt;0,0,ROW(R807))))</f>
        <v>0</v>
      </c>
      <c r="R807" s="1">
        <f>IF($O807="include",IF(AF807&gt;0,1+MAX(R808:R$2005),0),0)</f>
        <v>0</v>
      </c>
      <c r="S807" s="1">
        <f>IF($O807="include",IF(AG807&gt;0,1+MAX(S808:S$2005),0),0)</f>
        <v>0</v>
      </c>
      <c r="T807" s="1">
        <f>IF($O807="include",IF(AH807&gt;0,1+MAX(T808:T$2005),0),0)</f>
        <v>0</v>
      </c>
      <c r="U807" s="1">
        <f>IF($O807="include",IF(AI807&gt;0,1+MAX(U808:U$2005),0),0)</f>
        <v>0</v>
      </c>
      <c r="V807" s="1">
        <f>IF($O807="include",IF(AJ807&gt;0,1+MAX(V808:V$2005),0),0)</f>
        <v>0</v>
      </c>
      <c r="W807" s="1">
        <f>IF($O807="include",IF(AK807&gt;0,1+MAX(W808:W$2005),0),0)</f>
        <v>0</v>
      </c>
      <c r="X807" s="1">
        <f>IF($O807="include",IF(AL807&gt;0,1+MAX(X808:X$2005),0),0)</f>
        <v>0</v>
      </c>
      <c r="Y807" s="22" t="str">
        <f t="shared" si="211"/>
        <v xml:space="preserve">1 - </v>
      </c>
      <c r="AA807" s="42"/>
      <c r="AB807" s="43"/>
      <c r="AC807" s="43"/>
      <c r="AD807" s="44"/>
      <c r="AE807" s="11">
        <f t="shared" si="212"/>
        <v>0</v>
      </c>
      <c r="AF807" s="41"/>
      <c r="AG807" s="41"/>
      <c r="AH807" s="41"/>
      <c r="AI807" s="41"/>
      <c r="AJ807" s="41"/>
      <c r="AK807" s="41"/>
      <c r="AL807" s="41"/>
      <c r="BA807" s="1">
        <f t="shared" si="213"/>
        <v>0</v>
      </c>
      <c r="BB807" s="1">
        <f t="shared" si="214"/>
        <v>0</v>
      </c>
      <c r="BC807" s="1" t="str">
        <f t="shared" si="215"/>
        <v>No</v>
      </c>
      <c r="BD807" s="1">
        <f t="shared" si="216"/>
        <v>0</v>
      </c>
      <c r="BE807" s="1">
        <f t="shared" si="217"/>
        <v>0</v>
      </c>
      <c r="BF807" s="1">
        <f t="shared" si="218"/>
        <v>0</v>
      </c>
      <c r="BG807" s="1">
        <v>803</v>
      </c>
      <c r="BH807" s="1" t="e">
        <f t="shared" si="219"/>
        <v>#N/A</v>
      </c>
      <c r="BI807" s="1">
        <f t="shared" si="221"/>
        <v>2</v>
      </c>
      <c r="BJ807" s="1" t="e">
        <f t="shared" si="220"/>
        <v>#N/A</v>
      </c>
    </row>
    <row r="808" spans="1:62" x14ac:dyDescent="0.25">
      <c r="A808" s="1">
        <f t="shared" si="207"/>
        <v>1</v>
      </c>
      <c r="B808" s="1">
        <f>IF(YEAR(AD808)=$B$3,YEAR('Apartment Expenses'!AD808)&amp;" - "&amp;'Apartment Expenses'!AC808,0)</f>
        <v>0</v>
      </c>
      <c r="C808" s="1">
        <f t="shared" si="208"/>
        <v>0</v>
      </c>
      <c r="E808" s="1">
        <v>804</v>
      </c>
      <c r="F808" s="1">
        <f t="shared" si="209"/>
        <v>1</v>
      </c>
      <c r="G808" s="1">
        <f t="shared" si="205"/>
        <v>0</v>
      </c>
      <c r="H808" s="1">
        <f t="shared" si="206"/>
        <v>0</v>
      </c>
      <c r="J808" s="1" t="str">
        <f t="shared" si="210"/>
        <v>1900</v>
      </c>
      <c r="M808" s="1">
        <f>HLOOKUP('Expense History'!$AD$3,$P$4:$X$2004,ROW('Apartment Expenses'!L808)-3,0)</f>
        <v>0</v>
      </c>
      <c r="N808" s="1">
        <f>IF('Expense History'!$AD$3=Data!$G$4,'Apartment Expenses'!AE808,HLOOKUP('Expense History'!$AD$3,'Apartment Expenses'!$AE$4:$AL$2004,(ROW('Apartment Expenses'!M808)-3)))</f>
        <v>0</v>
      </c>
      <c r="O808" s="1" t="str">
        <f>IF($O$2="ALL",IF(VLOOKUP(AA808,'Expense History'!$AA$6:$AB$36,2,0)="x","include",0),IF(AND(VLOOKUP(AA808,'Expense History'!$AA$6:$AB$36,2,0)="x",AC808=$O$2),"include",0))</f>
        <v>include</v>
      </c>
      <c r="P808" s="1">
        <f>IF(O808="include",IF(AE808&gt;0,1+MAX(P809:P$2005),0),0)</f>
        <v>0</v>
      </c>
      <c r="Q808" s="1">
        <f>IF(AND(ISBLANK(AA807),AE807=0),0,(IF(MAX(Q809:Q$2005)&gt;0,0,ROW(R808))))</f>
        <v>0</v>
      </c>
      <c r="R808" s="1">
        <f>IF($O808="include",IF(AF808&gt;0,1+MAX(R809:R$2005),0),0)</f>
        <v>0</v>
      </c>
      <c r="S808" s="1">
        <f>IF($O808="include",IF(AG808&gt;0,1+MAX(S809:S$2005),0),0)</f>
        <v>0</v>
      </c>
      <c r="T808" s="1">
        <f>IF($O808="include",IF(AH808&gt;0,1+MAX(T809:T$2005),0),0)</f>
        <v>0</v>
      </c>
      <c r="U808" s="1">
        <f>IF($O808="include",IF(AI808&gt;0,1+MAX(U809:U$2005),0),0)</f>
        <v>0</v>
      </c>
      <c r="V808" s="1">
        <f>IF($O808="include",IF(AJ808&gt;0,1+MAX(V809:V$2005),0),0)</f>
        <v>0</v>
      </c>
      <c r="W808" s="1">
        <f>IF($O808="include",IF(AK808&gt;0,1+MAX(W809:W$2005),0),0)</f>
        <v>0</v>
      </c>
      <c r="X808" s="1">
        <f>IF($O808="include",IF(AL808&gt;0,1+MAX(X809:X$2005),0),0)</f>
        <v>0</v>
      </c>
      <c r="Y808" s="22" t="str">
        <f t="shared" si="211"/>
        <v xml:space="preserve">1 - </v>
      </c>
      <c r="AA808" s="42"/>
      <c r="AB808" s="43"/>
      <c r="AC808" s="43"/>
      <c r="AD808" s="44"/>
      <c r="AE808" s="11">
        <f t="shared" si="212"/>
        <v>0</v>
      </c>
      <c r="AF808" s="41"/>
      <c r="AG808" s="41"/>
      <c r="AH808" s="41"/>
      <c r="AI808" s="41"/>
      <c r="AJ808" s="41"/>
      <c r="AK808" s="41"/>
      <c r="AL808" s="41"/>
      <c r="BA808" s="1">
        <f t="shared" si="213"/>
        <v>0</v>
      </c>
      <c r="BB808" s="1">
        <f t="shared" si="214"/>
        <v>0</v>
      </c>
      <c r="BC808" s="1" t="str">
        <f t="shared" si="215"/>
        <v>No</v>
      </c>
      <c r="BD808" s="1">
        <f t="shared" si="216"/>
        <v>0</v>
      </c>
      <c r="BE808" s="1">
        <f t="shared" si="217"/>
        <v>0</v>
      </c>
      <c r="BF808" s="1">
        <f t="shared" si="218"/>
        <v>0</v>
      </c>
      <c r="BG808" s="1">
        <v>804</v>
      </c>
      <c r="BH808" s="1" t="e">
        <f t="shared" si="219"/>
        <v>#N/A</v>
      </c>
      <c r="BI808" s="1">
        <f t="shared" si="221"/>
        <v>2</v>
      </c>
      <c r="BJ808" s="1" t="e">
        <f t="shared" si="220"/>
        <v>#N/A</v>
      </c>
    </row>
    <row r="809" spans="1:62" x14ac:dyDescent="0.25">
      <c r="A809" s="1">
        <f t="shared" si="207"/>
        <v>1</v>
      </c>
      <c r="B809" s="1">
        <f>IF(YEAR(AD809)=$B$3,YEAR('Apartment Expenses'!AD809)&amp;" - "&amp;'Apartment Expenses'!AC809,0)</f>
        <v>0</v>
      </c>
      <c r="C809" s="1">
        <f t="shared" si="208"/>
        <v>0</v>
      </c>
      <c r="E809" s="1">
        <v>805</v>
      </c>
      <c r="F809" s="1">
        <f t="shared" si="209"/>
        <v>1</v>
      </c>
      <c r="G809" s="1">
        <f t="shared" si="205"/>
        <v>0</v>
      </c>
      <c r="H809" s="1">
        <f t="shared" si="206"/>
        <v>0</v>
      </c>
      <c r="J809" s="1" t="str">
        <f t="shared" si="210"/>
        <v>1900</v>
      </c>
      <c r="M809" s="1">
        <f>HLOOKUP('Expense History'!$AD$3,$P$4:$X$2004,ROW('Apartment Expenses'!L809)-3,0)</f>
        <v>0</v>
      </c>
      <c r="N809" s="1">
        <f>IF('Expense History'!$AD$3=Data!$G$4,'Apartment Expenses'!AE809,HLOOKUP('Expense History'!$AD$3,'Apartment Expenses'!$AE$4:$AL$2004,(ROW('Apartment Expenses'!M809)-3)))</f>
        <v>0</v>
      </c>
      <c r="O809" s="1" t="str">
        <f>IF($O$2="ALL",IF(VLOOKUP(AA809,'Expense History'!$AA$6:$AB$36,2,0)="x","include",0),IF(AND(VLOOKUP(AA809,'Expense History'!$AA$6:$AB$36,2,0)="x",AC809=$O$2),"include",0))</f>
        <v>include</v>
      </c>
      <c r="P809" s="1">
        <f>IF(O809="include",IF(AE809&gt;0,1+MAX(P810:P$2005),0),0)</f>
        <v>0</v>
      </c>
      <c r="Q809" s="1">
        <f>IF(AND(ISBLANK(AA808),AE808=0),0,(IF(MAX(Q810:Q$2005)&gt;0,0,ROW(R809))))</f>
        <v>0</v>
      </c>
      <c r="R809" s="1">
        <f>IF($O809="include",IF(AF809&gt;0,1+MAX(R810:R$2005),0),0)</f>
        <v>0</v>
      </c>
      <c r="S809" s="1">
        <f>IF($O809="include",IF(AG809&gt;0,1+MAX(S810:S$2005),0),0)</f>
        <v>0</v>
      </c>
      <c r="T809" s="1">
        <f>IF($O809="include",IF(AH809&gt;0,1+MAX(T810:T$2005),0),0)</f>
        <v>0</v>
      </c>
      <c r="U809" s="1">
        <f>IF($O809="include",IF(AI809&gt;0,1+MAX(U810:U$2005),0),0)</f>
        <v>0</v>
      </c>
      <c r="V809" s="1">
        <f>IF($O809="include",IF(AJ809&gt;0,1+MAX(V810:V$2005),0),0)</f>
        <v>0</v>
      </c>
      <c r="W809" s="1">
        <f>IF($O809="include",IF(AK809&gt;0,1+MAX(W810:W$2005),0),0)</f>
        <v>0</v>
      </c>
      <c r="X809" s="1">
        <f>IF($O809="include",IF(AL809&gt;0,1+MAX(X810:X$2005),0),0)</f>
        <v>0</v>
      </c>
      <c r="Y809" s="22" t="str">
        <f t="shared" si="211"/>
        <v xml:space="preserve">1 - </v>
      </c>
      <c r="AA809" s="42"/>
      <c r="AB809" s="43"/>
      <c r="AC809" s="43"/>
      <c r="AD809" s="44"/>
      <c r="AE809" s="11">
        <f t="shared" si="212"/>
        <v>0</v>
      </c>
      <c r="AF809" s="41"/>
      <c r="AG809" s="41"/>
      <c r="AH809" s="41"/>
      <c r="AI809" s="41"/>
      <c r="AJ809" s="41"/>
      <c r="AK809" s="41"/>
      <c r="AL809" s="41"/>
      <c r="BA809" s="1">
        <f t="shared" si="213"/>
        <v>0</v>
      </c>
      <c r="BB809" s="1">
        <f t="shared" si="214"/>
        <v>0</v>
      </c>
      <c r="BC809" s="1" t="str">
        <f t="shared" si="215"/>
        <v>No</v>
      </c>
      <c r="BD809" s="1">
        <f t="shared" si="216"/>
        <v>0</v>
      </c>
      <c r="BE809" s="1">
        <f t="shared" si="217"/>
        <v>0</v>
      </c>
      <c r="BF809" s="1">
        <f t="shared" si="218"/>
        <v>0</v>
      </c>
      <c r="BG809" s="1">
        <v>805</v>
      </c>
      <c r="BH809" s="1" t="e">
        <f t="shared" si="219"/>
        <v>#N/A</v>
      </c>
      <c r="BI809" s="1">
        <f t="shared" si="221"/>
        <v>2</v>
      </c>
      <c r="BJ809" s="1" t="e">
        <f t="shared" si="220"/>
        <v>#N/A</v>
      </c>
    </row>
    <row r="810" spans="1:62" x14ac:dyDescent="0.25">
      <c r="A810" s="1">
        <f t="shared" si="207"/>
        <v>1</v>
      </c>
      <c r="B810" s="1">
        <f>IF(YEAR(AD810)=$B$3,YEAR('Apartment Expenses'!AD810)&amp;" - "&amp;'Apartment Expenses'!AC810,0)</f>
        <v>0</v>
      </c>
      <c r="C810" s="1">
        <f t="shared" si="208"/>
        <v>0</v>
      </c>
      <c r="E810" s="1">
        <v>806</v>
      </c>
      <c r="F810" s="1">
        <f t="shared" si="209"/>
        <v>1</v>
      </c>
      <c r="G810" s="1">
        <f t="shared" si="205"/>
        <v>0</v>
      </c>
      <c r="H810" s="1">
        <f t="shared" si="206"/>
        <v>0</v>
      </c>
      <c r="J810" s="1" t="str">
        <f t="shared" si="210"/>
        <v>1900</v>
      </c>
      <c r="M810" s="1">
        <f>HLOOKUP('Expense History'!$AD$3,$P$4:$X$2004,ROW('Apartment Expenses'!L810)-3,0)</f>
        <v>0</v>
      </c>
      <c r="N810" s="1">
        <f>IF('Expense History'!$AD$3=Data!$G$4,'Apartment Expenses'!AE810,HLOOKUP('Expense History'!$AD$3,'Apartment Expenses'!$AE$4:$AL$2004,(ROW('Apartment Expenses'!M810)-3)))</f>
        <v>0</v>
      </c>
      <c r="O810" s="1" t="str">
        <f>IF($O$2="ALL",IF(VLOOKUP(AA810,'Expense History'!$AA$6:$AB$36,2,0)="x","include",0),IF(AND(VLOOKUP(AA810,'Expense History'!$AA$6:$AB$36,2,0)="x",AC810=$O$2),"include",0))</f>
        <v>include</v>
      </c>
      <c r="P810" s="1">
        <f>IF(O810="include",IF(AE810&gt;0,1+MAX(P811:P$2005),0),0)</f>
        <v>0</v>
      </c>
      <c r="Q810" s="1">
        <f>IF(AND(ISBLANK(AA809),AE809=0),0,(IF(MAX(Q811:Q$2005)&gt;0,0,ROW(R810))))</f>
        <v>0</v>
      </c>
      <c r="R810" s="1">
        <f>IF($O810="include",IF(AF810&gt;0,1+MAX(R811:R$2005),0),0)</f>
        <v>0</v>
      </c>
      <c r="S810" s="1">
        <f>IF($O810="include",IF(AG810&gt;0,1+MAX(S811:S$2005),0),0)</f>
        <v>0</v>
      </c>
      <c r="T810" s="1">
        <f>IF($O810="include",IF(AH810&gt;0,1+MAX(T811:T$2005),0),0)</f>
        <v>0</v>
      </c>
      <c r="U810" s="1">
        <f>IF($O810="include",IF(AI810&gt;0,1+MAX(U811:U$2005),0),0)</f>
        <v>0</v>
      </c>
      <c r="V810" s="1">
        <f>IF($O810="include",IF(AJ810&gt;0,1+MAX(V811:V$2005),0),0)</f>
        <v>0</v>
      </c>
      <c r="W810" s="1">
        <f>IF($O810="include",IF(AK810&gt;0,1+MAX(W811:W$2005),0),0)</f>
        <v>0</v>
      </c>
      <c r="X810" s="1">
        <f>IF($O810="include",IF(AL810&gt;0,1+MAX(X811:X$2005),0),0)</f>
        <v>0</v>
      </c>
      <c r="Y810" s="22" t="str">
        <f t="shared" si="211"/>
        <v xml:space="preserve">1 - </v>
      </c>
      <c r="AA810" s="42"/>
      <c r="AB810" s="43"/>
      <c r="AC810" s="43"/>
      <c r="AD810" s="44"/>
      <c r="AE810" s="11">
        <f t="shared" si="212"/>
        <v>0</v>
      </c>
      <c r="AF810" s="41"/>
      <c r="AG810" s="41"/>
      <c r="AH810" s="41"/>
      <c r="AI810" s="41"/>
      <c r="AJ810" s="41"/>
      <c r="AK810" s="41"/>
      <c r="AL810" s="41"/>
      <c r="BA810" s="1">
        <f t="shared" si="213"/>
        <v>0</v>
      </c>
      <c r="BB810" s="1">
        <f t="shared" si="214"/>
        <v>0</v>
      </c>
      <c r="BC810" s="1" t="str">
        <f t="shared" si="215"/>
        <v>No</v>
      </c>
      <c r="BD810" s="1">
        <f t="shared" si="216"/>
        <v>0</v>
      </c>
      <c r="BE810" s="1">
        <f t="shared" si="217"/>
        <v>0</v>
      </c>
      <c r="BF810" s="1">
        <f t="shared" si="218"/>
        <v>0</v>
      </c>
      <c r="BG810" s="1">
        <v>806</v>
      </c>
      <c r="BH810" s="1" t="e">
        <f t="shared" si="219"/>
        <v>#N/A</v>
      </c>
      <c r="BI810" s="1">
        <f t="shared" si="221"/>
        <v>2</v>
      </c>
      <c r="BJ810" s="1" t="e">
        <f t="shared" si="220"/>
        <v>#N/A</v>
      </c>
    </row>
    <row r="811" spans="1:62" x14ac:dyDescent="0.25">
      <c r="A811" s="1">
        <f t="shared" si="207"/>
        <v>1</v>
      </c>
      <c r="B811" s="1">
        <f>IF(YEAR(AD811)=$B$3,YEAR('Apartment Expenses'!AD811)&amp;" - "&amp;'Apartment Expenses'!AC811,0)</f>
        <v>0</v>
      </c>
      <c r="C811" s="1">
        <f t="shared" si="208"/>
        <v>0</v>
      </c>
      <c r="E811" s="1">
        <v>807</v>
      </c>
      <c r="F811" s="1">
        <f t="shared" si="209"/>
        <v>1</v>
      </c>
      <c r="G811" s="1">
        <f t="shared" si="205"/>
        <v>0</v>
      </c>
      <c r="H811" s="1">
        <f t="shared" si="206"/>
        <v>0</v>
      </c>
      <c r="J811" s="1" t="str">
        <f t="shared" si="210"/>
        <v>1900</v>
      </c>
      <c r="M811" s="1">
        <f>HLOOKUP('Expense History'!$AD$3,$P$4:$X$2004,ROW('Apartment Expenses'!L811)-3,0)</f>
        <v>0</v>
      </c>
      <c r="N811" s="1">
        <f>IF('Expense History'!$AD$3=Data!$G$4,'Apartment Expenses'!AE811,HLOOKUP('Expense History'!$AD$3,'Apartment Expenses'!$AE$4:$AL$2004,(ROW('Apartment Expenses'!M811)-3)))</f>
        <v>0</v>
      </c>
      <c r="O811" s="1" t="str">
        <f>IF($O$2="ALL",IF(VLOOKUP(AA811,'Expense History'!$AA$6:$AB$36,2,0)="x","include",0),IF(AND(VLOOKUP(AA811,'Expense History'!$AA$6:$AB$36,2,0)="x",AC811=$O$2),"include",0))</f>
        <v>include</v>
      </c>
      <c r="P811" s="1">
        <f>IF(O811="include",IF(AE811&gt;0,1+MAX(P812:P$2005),0),0)</f>
        <v>0</v>
      </c>
      <c r="Q811" s="1">
        <f>IF(AND(ISBLANK(AA810),AE810=0),0,(IF(MAX(Q812:Q$2005)&gt;0,0,ROW(R811))))</f>
        <v>0</v>
      </c>
      <c r="R811" s="1">
        <f>IF($O811="include",IF(AF811&gt;0,1+MAX(R812:R$2005),0),0)</f>
        <v>0</v>
      </c>
      <c r="S811" s="1">
        <f>IF($O811="include",IF(AG811&gt;0,1+MAX(S812:S$2005),0),0)</f>
        <v>0</v>
      </c>
      <c r="T811" s="1">
        <f>IF($O811="include",IF(AH811&gt;0,1+MAX(T812:T$2005),0),0)</f>
        <v>0</v>
      </c>
      <c r="U811" s="1">
        <f>IF($O811="include",IF(AI811&gt;0,1+MAX(U812:U$2005),0),0)</f>
        <v>0</v>
      </c>
      <c r="V811" s="1">
        <f>IF($O811="include",IF(AJ811&gt;0,1+MAX(V812:V$2005),0),0)</f>
        <v>0</v>
      </c>
      <c r="W811" s="1">
        <f>IF($O811="include",IF(AK811&gt;0,1+MAX(W812:W$2005),0),0)</f>
        <v>0</v>
      </c>
      <c r="X811" s="1">
        <f>IF($O811="include",IF(AL811&gt;0,1+MAX(X812:X$2005),0),0)</f>
        <v>0</v>
      </c>
      <c r="Y811" s="22" t="str">
        <f t="shared" si="211"/>
        <v xml:space="preserve">1 - </v>
      </c>
      <c r="AA811" s="42"/>
      <c r="AB811" s="43"/>
      <c r="AC811" s="43"/>
      <c r="AD811" s="44"/>
      <c r="AE811" s="11">
        <f t="shared" si="212"/>
        <v>0</v>
      </c>
      <c r="AF811" s="41"/>
      <c r="AG811" s="41"/>
      <c r="AH811" s="41"/>
      <c r="AI811" s="41"/>
      <c r="AJ811" s="41"/>
      <c r="AK811" s="41"/>
      <c r="AL811" s="41"/>
      <c r="BA811" s="1">
        <f t="shared" si="213"/>
        <v>0</v>
      </c>
      <c r="BB811" s="1">
        <f t="shared" si="214"/>
        <v>0</v>
      </c>
      <c r="BC811" s="1" t="str">
        <f t="shared" si="215"/>
        <v>No</v>
      </c>
      <c r="BD811" s="1">
        <f t="shared" si="216"/>
        <v>0</v>
      </c>
      <c r="BE811" s="1">
        <f t="shared" si="217"/>
        <v>0</v>
      </c>
      <c r="BF811" s="1">
        <f t="shared" si="218"/>
        <v>0</v>
      </c>
      <c r="BG811" s="1">
        <v>807</v>
      </c>
      <c r="BH811" s="1" t="e">
        <f t="shared" si="219"/>
        <v>#N/A</v>
      </c>
      <c r="BI811" s="1">
        <f t="shared" si="221"/>
        <v>2</v>
      </c>
      <c r="BJ811" s="1" t="e">
        <f t="shared" si="220"/>
        <v>#N/A</v>
      </c>
    </row>
    <row r="812" spans="1:62" x14ac:dyDescent="0.25">
      <c r="A812" s="1">
        <f t="shared" si="207"/>
        <v>1</v>
      </c>
      <c r="B812" s="1">
        <f>IF(YEAR(AD812)=$B$3,YEAR('Apartment Expenses'!AD812)&amp;" - "&amp;'Apartment Expenses'!AC812,0)</f>
        <v>0</v>
      </c>
      <c r="C812" s="1">
        <f t="shared" si="208"/>
        <v>0</v>
      </c>
      <c r="E812" s="1">
        <v>808</v>
      </c>
      <c r="F812" s="1">
        <f t="shared" si="209"/>
        <v>1</v>
      </c>
      <c r="G812" s="1">
        <f t="shared" si="205"/>
        <v>0</v>
      </c>
      <c r="H812" s="1">
        <f t="shared" si="206"/>
        <v>0</v>
      </c>
      <c r="J812" s="1" t="str">
        <f t="shared" si="210"/>
        <v>1900</v>
      </c>
      <c r="M812" s="1">
        <f>HLOOKUP('Expense History'!$AD$3,$P$4:$X$2004,ROW('Apartment Expenses'!L812)-3,0)</f>
        <v>0</v>
      </c>
      <c r="N812" s="1">
        <f>IF('Expense History'!$AD$3=Data!$G$4,'Apartment Expenses'!AE812,HLOOKUP('Expense History'!$AD$3,'Apartment Expenses'!$AE$4:$AL$2004,(ROW('Apartment Expenses'!M812)-3)))</f>
        <v>0</v>
      </c>
      <c r="O812" s="1" t="str">
        <f>IF($O$2="ALL",IF(VLOOKUP(AA812,'Expense History'!$AA$6:$AB$36,2,0)="x","include",0),IF(AND(VLOOKUP(AA812,'Expense History'!$AA$6:$AB$36,2,0)="x",AC812=$O$2),"include",0))</f>
        <v>include</v>
      </c>
      <c r="P812" s="1">
        <f>IF(O812="include",IF(AE812&gt;0,1+MAX(P813:P$2005),0),0)</f>
        <v>0</v>
      </c>
      <c r="Q812" s="1">
        <f>IF(AND(ISBLANK(AA811),AE811=0),0,(IF(MAX(Q813:Q$2005)&gt;0,0,ROW(R812))))</f>
        <v>0</v>
      </c>
      <c r="R812" s="1">
        <f>IF($O812="include",IF(AF812&gt;0,1+MAX(R813:R$2005),0),0)</f>
        <v>0</v>
      </c>
      <c r="S812" s="1">
        <f>IF($O812="include",IF(AG812&gt;0,1+MAX(S813:S$2005),0),0)</f>
        <v>0</v>
      </c>
      <c r="T812" s="1">
        <f>IF($O812="include",IF(AH812&gt;0,1+MAX(T813:T$2005),0),0)</f>
        <v>0</v>
      </c>
      <c r="U812" s="1">
        <f>IF($O812="include",IF(AI812&gt;0,1+MAX(U813:U$2005),0),0)</f>
        <v>0</v>
      </c>
      <c r="V812" s="1">
        <f>IF($O812="include",IF(AJ812&gt;0,1+MAX(V813:V$2005),0),0)</f>
        <v>0</v>
      </c>
      <c r="W812" s="1">
        <f>IF($O812="include",IF(AK812&gt;0,1+MAX(W813:W$2005),0),0)</f>
        <v>0</v>
      </c>
      <c r="X812" s="1">
        <f>IF($O812="include",IF(AL812&gt;0,1+MAX(X813:X$2005),0),0)</f>
        <v>0</v>
      </c>
      <c r="Y812" s="22" t="str">
        <f t="shared" si="211"/>
        <v xml:space="preserve">1 - </v>
      </c>
      <c r="AA812" s="42"/>
      <c r="AB812" s="43"/>
      <c r="AC812" s="43"/>
      <c r="AD812" s="44"/>
      <c r="AE812" s="11">
        <f t="shared" si="212"/>
        <v>0</v>
      </c>
      <c r="AF812" s="41"/>
      <c r="AG812" s="41"/>
      <c r="AH812" s="41"/>
      <c r="AI812" s="41"/>
      <c r="AJ812" s="41"/>
      <c r="AK812" s="41"/>
      <c r="AL812" s="41"/>
      <c r="BA812" s="1">
        <f t="shared" si="213"/>
        <v>0</v>
      </c>
      <c r="BB812" s="1">
        <f t="shared" si="214"/>
        <v>0</v>
      </c>
      <c r="BC812" s="1" t="str">
        <f t="shared" si="215"/>
        <v>No</v>
      </c>
      <c r="BD812" s="1">
        <f t="shared" si="216"/>
        <v>0</v>
      </c>
      <c r="BE812" s="1">
        <f t="shared" si="217"/>
        <v>0</v>
      </c>
      <c r="BF812" s="1">
        <f t="shared" si="218"/>
        <v>0</v>
      </c>
      <c r="BG812" s="1">
        <v>808</v>
      </c>
      <c r="BH812" s="1" t="e">
        <f t="shared" si="219"/>
        <v>#N/A</v>
      </c>
      <c r="BI812" s="1">
        <f t="shared" si="221"/>
        <v>2</v>
      </c>
      <c r="BJ812" s="1" t="e">
        <f t="shared" si="220"/>
        <v>#N/A</v>
      </c>
    </row>
    <row r="813" spans="1:62" x14ac:dyDescent="0.25">
      <c r="A813" s="1">
        <f t="shared" si="207"/>
        <v>1</v>
      </c>
      <c r="B813" s="1">
        <f>IF(YEAR(AD813)=$B$3,YEAR('Apartment Expenses'!AD813)&amp;" - "&amp;'Apartment Expenses'!AC813,0)</f>
        <v>0</v>
      </c>
      <c r="C813" s="1">
        <f t="shared" si="208"/>
        <v>0</v>
      </c>
      <c r="E813" s="1">
        <v>809</v>
      </c>
      <c r="F813" s="1">
        <f t="shared" si="209"/>
        <v>1</v>
      </c>
      <c r="G813" s="1">
        <f t="shared" si="205"/>
        <v>0</v>
      </c>
      <c r="H813" s="1">
        <f t="shared" si="206"/>
        <v>0</v>
      </c>
      <c r="J813" s="1" t="str">
        <f t="shared" si="210"/>
        <v>1900</v>
      </c>
      <c r="M813" s="1">
        <f>HLOOKUP('Expense History'!$AD$3,$P$4:$X$2004,ROW('Apartment Expenses'!L813)-3,0)</f>
        <v>0</v>
      </c>
      <c r="N813" s="1">
        <f>IF('Expense History'!$AD$3=Data!$G$4,'Apartment Expenses'!AE813,HLOOKUP('Expense History'!$AD$3,'Apartment Expenses'!$AE$4:$AL$2004,(ROW('Apartment Expenses'!M813)-3)))</f>
        <v>0</v>
      </c>
      <c r="O813" s="1" t="str">
        <f>IF($O$2="ALL",IF(VLOOKUP(AA813,'Expense History'!$AA$6:$AB$36,2,0)="x","include",0),IF(AND(VLOOKUP(AA813,'Expense History'!$AA$6:$AB$36,2,0)="x",AC813=$O$2),"include",0))</f>
        <v>include</v>
      </c>
      <c r="P813" s="1">
        <f>IF(O813="include",IF(AE813&gt;0,1+MAX(P814:P$2005),0),0)</f>
        <v>0</v>
      </c>
      <c r="Q813" s="1">
        <f>IF(AND(ISBLANK(AA812),AE812=0),0,(IF(MAX(Q814:Q$2005)&gt;0,0,ROW(R813))))</f>
        <v>0</v>
      </c>
      <c r="R813" s="1">
        <f>IF($O813="include",IF(AF813&gt;0,1+MAX(R814:R$2005),0),0)</f>
        <v>0</v>
      </c>
      <c r="S813" s="1">
        <f>IF($O813="include",IF(AG813&gt;0,1+MAX(S814:S$2005),0),0)</f>
        <v>0</v>
      </c>
      <c r="T813" s="1">
        <f>IF($O813="include",IF(AH813&gt;0,1+MAX(T814:T$2005),0),0)</f>
        <v>0</v>
      </c>
      <c r="U813" s="1">
        <f>IF($O813="include",IF(AI813&gt;0,1+MAX(U814:U$2005),0),0)</f>
        <v>0</v>
      </c>
      <c r="V813" s="1">
        <f>IF($O813="include",IF(AJ813&gt;0,1+MAX(V814:V$2005),0),0)</f>
        <v>0</v>
      </c>
      <c r="W813" s="1">
        <f>IF($O813="include",IF(AK813&gt;0,1+MAX(W814:W$2005),0),0)</f>
        <v>0</v>
      </c>
      <c r="X813" s="1">
        <f>IF($O813="include",IF(AL813&gt;0,1+MAX(X814:X$2005),0),0)</f>
        <v>0</v>
      </c>
      <c r="Y813" s="22" t="str">
        <f t="shared" si="211"/>
        <v xml:space="preserve">1 - </v>
      </c>
      <c r="AA813" s="42"/>
      <c r="AB813" s="43"/>
      <c r="AC813" s="43"/>
      <c r="AD813" s="44"/>
      <c r="AE813" s="11">
        <f t="shared" si="212"/>
        <v>0</v>
      </c>
      <c r="AF813" s="41"/>
      <c r="AG813" s="41"/>
      <c r="AH813" s="41"/>
      <c r="AI813" s="41"/>
      <c r="AJ813" s="41"/>
      <c r="AK813" s="41"/>
      <c r="AL813" s="41"/>
      <c r="BA813" s="1">
        <f t="shared" si="213"/>
        <v>0</v>
      </c>
      <c r="BB813" s="1">
        <f t="shared" si="214"/>
        <v>0</v>
      </c>
      <c r="BC813" s="1" t="str">
        <f t="shared" si="215"/>
        <v>No</v>
      </c>
      <c r="BD813" s="1">
        <f t="shared" si="216"/>
        <v>0</v>
      </c>
      <c r="BE813" s="1">
        <f t="shared" si="217"/>
        <v>0</v>
      </c>
      <c r="BF813" s="1">
        <f t="shared" si="218"/>
        <v>0</v>
      </c>
      <c r="BG813" s="1">
        <v>809</v>
      </c>
      <c r="BH813" s="1" t="e">
        <f t="shared" si="219"/>
        <v>#N/A</v>
      </c>
      <c r="BI813" s="1">
        <f t="shared" si="221"/>
        <v>2</v>
      </c>
      <c r="BJ813" s="1" t="e">
        <f t="shared" si="220"/>
        <v>#N/A</v>
      </c>
    </row>
    <row r="814" spans="1:62" x14ac:dyDescent="0.25">
      <c r="A814" s="1">
        <f t="shared" si="207"/>
        <v>1</v>
      </c>
      <c r="B814" s="1">
        <f>IF(YEAR(AD814)=$B$3,YEAR('Apartment Expenses'!AD814)&amp;" - "&amp;'Apartment Expenses'!AC814,0)</f>
        <v>0</v>
      </c>
      <c r="C814" s="1">
        <f t="shared" si="208"/>
        <v>0</v>
      </c>
      <c r="E814" s="1">
        <v>810</v>
      </c>
      <c r="F814" s="1">
        <f t="shared" si="209"/>
        <v>1</v>
      </c>
      <c r="G814" s="1">
        <f t="shared" si="205"/>
        <v>0</v>
      </c>
      <c r="H814" s="1">
        <f t="shared" si="206"/>
        <v>0</v>
      </c>
      <c r="J814" s="1" t="str">
        <f t="shared" si="210"/>
        <v>1900</v>
      </c>
      <c r="M814" s="1">
        <f>HLOOKUP('Expense History'!$AD$3,$P$4:$X$2004,ROW('Apartment Expenses'!L814)-3,0)</f>
        <v>0</v>
      </c>
      <c r="N814" s="1">
        <f>IF('Expense History'!$AD$3=Data!$G$4,'Apartment Expenses'!AE814,HLOOKUP('Expense History'!$AD$3,'Apartment Expenses'!$AE$4:$AL$2004,(ROW('Apartment Expenses'!M814)-3)))</f>
        <v>0</v>
      </c>
      <c r="O814" s="1" t="str">
        <f>IF($O$2="ALL",IF(VLOOKUP(AA814,'Expense History'!$AA$6:$AB$36,2,0)="x","include",0),IF(AND(VLOOKUP(AA814,'Expense History'!$AA$6:$AB$36,2,0)="x",AC814=$O$2),"include",0))</f>
        <v>include</v>
      </c>
      <c r="P814" s="1">
        <f>IF(O814="include",IF(AE814&gt;0,1+MAX(P815:P$2005),0),0)</f>
        <v>0</v>
      </c>
      <c r="Q814" s="1">
        <f>IF(AND(ISBLANK(AA813),AE813=0),0,(IF(MAX(Q815:Q$2005)&gt;0,0,ROW(R814))))</f>
        <v>0</v>
      </c>
      <c r="R814" s="1">
        <f>IF($O814="include",IF(AF814&gt;0,1+MAX(R815:R$2005),0),0)</f>
        <v>0</v>
      </c>
      <c r="S814" s="1">
        <f>IF($O814="include",IF(AG814&gt;0,1+MAX(S815:S$2005),0),0)</f>
        <v>0</v>
      </c>
      <c r="T814" s="1">
        <f>IF($O814="include",IF(AH814&gt;0,1+MAX(T815:T$2005),0),0)</f>
        <v>0</v>
      </c>
      <c r="U814" s="1">
        <f>IF($O814="include",IF(AI814&gt;0,1+MAX(U815:U$2005),0),0)</f>
        <v>0</v>
      </c>
      <c r="V814" s="1">
        <f>IF($O814="include",IF(AJ814&gt;0,1+MAX(V815:V$2005),0),0)</f>
        <v>0</v>
      </c>
      <c r="W814" s="1">
        <f>IF($O814="include",IF(AK814&gt;0,1+MAX(W815:W$2005),0),0)</f>
        <v>0</v>
      </c>
      <c r="X814" s="1">
        <f>IF($O814="include",IF(AL814&gt;0,1+MAX(X815:X$2005),0),0)</f>
        <v>0</v>
      </c>
      <c r="Y814" s="22" t="str">
        <f t="shared" si="211"/>
        <v xml:space="preserve">1 - </v>
      </c>
      <c r="AA814" s="42"/>
      <c r="AB814" s="43"/>
      <c r="AC814" s="43"/>
      <c r="AD814" s="44"/>
      <c r="AE814" s="11">
        <f t="shared" si="212"/>
        <v>0</v>
      </c>
      <c r="AF814" s="41"/>
      <c r="AG814" s="41"/>
      <c r="AH814" s="41"/>
      <c r="AI814" s="41"/>
      <c r="AJ814" s="41"/>
      <c r="AK814" s="41"/>
      <c r="AL814" s="41"/>
      <c r="BA814" s="1">
        <f t="shared" si="213"/>
        <v>0</v>
      </c>
      <c r="BB814" s="1">
        <f t="shared" si="214"/>
        <v>0</v>
      </c>
      <c r="BC814" s="1" t="str">
        <f t="shared" si="215"/>
        <v>No</v>
      </c>
      <c r="BD814" s="1">
        <f t="shared" si="216"/>
        <v>0</v>
      </c>
      <c r="BE814" s="1">
        <f t="shared" si="217"/>
        <v>0</v>
      </c>
      <c r="BF814" s="1">
        <f t="shared" si="218"/>
        <v>0</v>
      </c>
      <c r="BG814" s="1">
        <v>810</v>
      </c>
      <c r="BH814" s="1" t="e">
        <f t="shared" si="219"/>
        <v>#N/A</v>
      </c>
      <c r="BI814" s="1">
        <f t="shared" si="221"/>
        <v>2</v>
      </c>
      <c r="BJ814" s="1" t="e">
        <f t="shared" si="220"/>
        <v>#N/A</v>
      </c>
    </row>
    <row r="815" spans="1:62" x14ac:dyDescent="0.25">
      <c r="A815" s="1">
        <f t="shared" si="207"/>
        <v>1</v>
      </c>
      <c r="B815" s="1">
        <f>IF(YEAR(AD815)=$B$3,YEAR('Apartment Expenses'!AD815)&amp;" - "&amp;'Apartment Expenses'!AC815,0)</f>
        <v>0</v>
      </c>
      <c r="C815" s="1">
        <f t="shared" si="208"/>
        <v>0</v>
      </c>
      <c r="E815" s="1">
        <v>811</v>
      </c>
      <c r="F815" s="1">
        <f t="shared" si="209"/>
        <v>1</v>
      </c>
      <c r="G815" s="1">
        <f t="shared" si="205"/>
        <v>0</v>
      </c>
      <c r="H815" s="1">
        <f t="shared" si="206"/>
        <v>0</v>
      </c>
      <c r="J815" s="1" t="str">
        <f t="shared" si="210"/>
        <v>1900</v>
      </c>
      <c r="M815" s="1">
        <f>HLOOKUP('Expense History'!$AD$3,$P$4:$X$2004,ROW('Apartment Expenses'!L815)-3,0)</f>
        <v>0</v>
      </c>
      <c r="N815" s="1">
        <f>IF('Expense History'!$AD$3=Data!$G$4,'Apartment Expenses'!AE815,HLOOKUP('Expense History'!$AD$3,'Apartment Expenses'!$AE$4:$AL$2004,(ROW('Apartment Expenses'!M815)-3)))</f>
        <v>0</v>
      </c>
      <c r="O815" s="1" t="str">
        <f>IF($O$2="ALL",IF(VLOOKUP(AA815,'Expense History'!$AA$6:$AB$36,2,0)="x","include",0),IF(AND(VLOOKUP(AA815,'Expense History'!$AA$6:$AB$36,2,0)="x",AC815=$O$2),"include",0))</f>
        <v>include</v>
      </c>
      <c r="P815" s="1">
        <f>IF(O815="include",IF(AE815&gt;0,1+MAX(P816:P$2005),0),0)</f>
        <v>0</v>
      </c>
      <c r="Q815" s="1">
        <f>IF(AND(ISBLANK(AA814),AE814=0),0,(IF(MAX(Q816:Q$2005)&gt;0,0,ROW(R815))))</f>
        <v>0</v>
      </c>
      <c r="R815" s="1">
        <f>IF($O815="include",IF(AF815&gt;0,1+MAX(R816:R$2005),0),0)</f>
        <v>0</v>
      </c>
      <c r="S815" s="1">
        <f>IF($O815="include",IF(AG815&gt;0,1+MAX(S816:S$2005),0),0)</f>
        <v>0</v>
      </c>
      <c r="T815" s="1">
        <f>IF($O815="include",IF(AH815&gt;0,1+MAX(T816:T$2005),0),0)</f>
        <v>0</v>
      </c>
      <c r="U815" s="1">
        <f>IF($O815="include",IF(AI815&gt;0,1+MAX(U816:U$2005),0),0)</f>
        <v>0</v>
      </c>
      <c r="V815" s="1">
        <f>IF($O815="include",IF(AJ815&gt;0,1+MAX(V816:V$2005),0),0)</f>
        <v>0</v>
      </c>
      <c r="W815" s="1">
        <f>IF($O815="include",IF(AK815&gt;0,1+MAX(W816:W$2005),0),0)</f>
        <v>0</v>
      </c>
      <c r="X815" s="1">
        <f>IF($O815="include",IF(AL815&gt;0,1+MAX(X816:X$2005),0),0)</f>
        <v>0</v>
      </c>
      <c r="Y815" s="22" t="str">
        <f t="shared" si="211"/>
        <v xml:space="preserve">1 - </v>
      </c>
      <c r="AA815" s="42"/>
      <c r="AB815" s="43"/>
      <c r="AC815" s="43"/>
      <c r="AD815" s="44"/>
      <c r="AE815" s="11">
        <f t="shared" si="212"/>
        <v>0</v>
      </c>
      <c r="AF815" s="41"/>
      <c r="AG815" s="41"/>
      <c r="AH815" s="41"/>
      <c r="AI815" s="41"/>
      <c r="AJ815" s="41"/>
      <c r="AK815" s="41"/>
      <c r="AL815" s="41"/>
      <c r="BA815" s="1">
        <f t="shared" si="213"/>
        <v>0</v>
      </c>
      <c r="BB815" s="1">
        <f t="shared" si="214"/>
        <v>0</v>
      </c>
      <c r="BC815" s="1" t="str">
        <f t="shared" si="215"/>
        <v>No</v>
      </c>
      <c r="BD815" s="1">
        <f t="shared" si="216"/>
        <v>0</v>
      </c>
      <c r="BE815" s="1">
        <f t="shared" si="217"/>
        <v>0</v>
      </c>
      <c r="BF815" s="1">
        <f t="shared" si="218"/>
        <v>0</v>
      </c>
      <c r="BG815" s="1">
        <v>811</v>
      </c>
      <c r="BH815" s="1" t="e">
        <f t="shared" si="219"/>
        <v>#N/A</v>
      </c>
      <c r="BI815" s="1">
        <f t="shared" si="221"/>
        <v>2</v>
      </c>
      <c r="BJ815" s="1" t="e">
        <f t="shared" si="220"/>
        <v>#N/A</v>
      </c>
    </row>
    <row r="816" spans="1:62" x14ac:dyDescent="0.25">
      <c r="A816" s="1">
        <f t="shared" si="207"/>
        <v>1</v>
      </c>
      <c r="B816" s="1">
        <f>IF(YEAR(AD816)=$B$3,YEAR('Apartment Expenses'!AD816)&amp;" - "&amp;'Apartment Expenses'!AC816,0)</f>
        <v>0</v>
      </c>
      <c r="C816" s="1">
        <f t="shared" si="208"/>
        <v>0</v>
      </c>
      <c r="E816" s="1">
        <v>812</v>
      </c>
      <c r="F816" s="1">
        <f t="shared" si="209"/>
        <v>1</v>
      </c>
      <c r="G816" s="1">
        <f t="shared" si="205"/>
        <v>0</v>
      </c>
      <c r="H816" s="1">
        <f t="shared" si="206"/>
        <v>0</v>
      </c>
      <c r="J816" s="1" t="str">
        <f t="shared" si="210"/>
        <v>1900</v>
      </c>
      <c r="M816" s="1">
        <f>HLOOKUP('Expense History'!$AD$3,$P$4:$X$2004,ROW('Apartment Expenses'!L816)-3,0)</f>
        <v>0</v>
      </c>
      <c r="N816" s="1">
        <f>IF('Expense History'!$AD$3=Data!$G$4,'Apartment Expenses'!AE816,HLOOKUP('Expense History'!$AD$3,'Apartment Expenses'!$AE$4:$AL$2004,(ROW('Apartment Expenses'!M816)-3)))</f>
        <v>0</v>
      </c>
      <c r="O816" s="1" t="str">
        <f>IF($O$2="ALL",IF(VLOOKUP(AA816,'Expense History'!$AA$6:$AB$36,2,0)="x","include",0),IF(AND(VLOOKUP(AA816,'Expense History'!$AA$6:$AB$36,2,0)="x",AC816=$O$2),"include",0))</f>
        <v>include</v>
      </c>
      <c r="P816" s="1">
        <f>IF(O816="include",IF(AE816&gt;0,1+MAX(P817:P$2005),0),0)</f>
        <v>0</v>
      </c>
      <c r="Q816" s="1">
        <f>IF(AND(ISBLANK(AA815),AE815=0),0,(IF(MAX(Q817:Q$2005)&gt;0,0,ROW(R816))))</f>
        <v>0</v>
      </c>
      <c r="R816" s="1">
        <f>IF($O816="include",IF(AF816&gt;0,1+MAX(R817:R$2005),0),0)</f>
        <v>0</v>
      </c>
      <c r="S816" s="1">
        <f>IF($O816="include",IF(AG816&gt;0,1+MAX(S817:S$2005),0),0)</f>
        <v>0</v>
      </c>
      <c r="T816" s="1">
        <f>IF($O816="include",IF(AH816&gt;0,1+MAX(T817:T$2005),0),0)</f>
        <v>0</v>
      </c>
      <c r="U816" s="1">
        <f>IF($O816="include",IF(AI816&gt;0,1+MAX(U817:U$2005),0),0)</f>
        <v>0</v>
      </c>
      <c r="V816" s="1">
        <f>IF($O816="include",IF(AJ816&gt;0,1+MAX(V817:V$2005),0),0)</f>
        <v>0</v>
      </c>
      <c r="W816" s="1">
        <f>IF($O816="include",IF(AK816&gt;0,1+MAX(W817:W$2005),0),0)</f>
        <v>0</v>
      </c>
      <c r="X816" s="1">
        <f>IF($O816="include",IF(AL816&gt;0,1+MAX(X817:X$2005),0),0)</f>
        <v>0</v>
      </c>
      <c r="Y816" s="22" t="str">
        <f t="shared" si="211"/>
        <v xml:space="preserve">1 - </v>
      </c>
      <c r="AA816" s="42"/>
      <c r="AB816" s="43"/>
      <c r="AC816" s="43"/>
      <c r="AD816" s="44"/>
      <c r="AE816" s="11">
        <f t="shared" si="212"/>
        <v>0</v>
      </c>
      <c r="AF816" s="41"/>
      <c r="AG816" s="41"/>
      <c r="AH816" s="41"/>
      <c r="AI816" s="41"/>
      <c r="AJ816" s="41"/>
      <c r="AK816" s="41"/>
      <c r="AL816" s="41"/>
      <c r="BA816" s="1">
        <f t="shared" si="213"/>
        <v>0</v>
      </c>
      <c r="BB816" s="1">
        <f t="shared" si="214"/>
        <v>0</v>
      </c>
      <c r="BC816" s="1" t="str">
        <f t="shared" si="215"/>
        <v>No</v>
      </c>
      <c r="BD816" s="1">
        <f t="shared" si="216"/>
        <v>0</v>
      </c>
      <c r="BE816" s="1">
        <f t="shared" si="217"/>
        <v>0</v>
      </c>
      <c r="BF816" s="1">
        <f t="shared" si="218"/>
        <v>0</v>
      </c>
      <c r="BG816" s="1">
        <v>812</v>
      </c>
      <c r="BH816" s="1" t="e">
        <f t="shared" si="219"/>
        <v>#N/A</v>
      </c>
      <c r="BI816" s="1">
        <f t="shared" si="221"/>
        <v>2</v>
      </c>
      <c r="BJ816" s="1" t="e">
        <f t="shared" si="220"/>
        <v>#N/A</v>
      </c>
    </row>
    <row r="817" spans="1:62" x14ac:dyDescent="0.25">
      <c r="A817" s="1">
        <f t="shared" si="207"/>
        <v>1</v>
      </c>
      <c r="B817" s="1">
        <f>IF(YEAR(AD817)=$B$3,YEAR('Apartment Expenses'!AD817)&amp;" - "&amp;'Apartment Expenses'!AC817,0)</f>
        <v>0</v>
      </c>
      <c r="C817" s="1">
        <f t="shared" si="208"/>
        <v>0</v>
      </c>
      <c r="E817" s="1">
        <v>813</v>
      </c>
      <c r="F817" s="1">
        <f t="shared" si="209"/>
        <v>1</v>
      </c>
      <c r="G817" s="1">
        <f t="shared" si="205"/>
        <v>0</v>
      </c>
      <c r="H817" s="1">
        <f t="shared" si="206"/>
        <v>0</v>
      </c>
      <c r="J817" s="1" t="str">
        <f t="shared" si="210"/>
        <v>1900</v>
      </c>
      <c r="M817" s="1">
        <f>HLOOKUP('Expense History'!$AD$3,$P$4:$X$2004,ROW('Apartment Expenses'!L817)-3,0)</f>
        <v>0</v>
      </c>
      <c r="N817" s="1">
        <f>IF('Expense History'!$AD$3=Data!$G$4,'Apartment Expenses'!AE817,HLOOKUP('Expense History'!$AD$3,'Apartment Expenses'!$AE$4:$AL$2004,(ROW('Apartment Expenses'!M817)-3)))</f>
        <v>0</v>
      </c>
      <c r="O817" s="1" t="str">
        <f>IF($O$2="ALL",IF(VLOOKUP(AA817,'Expense History'!$AA$6:$AB$36,2,0)="x","include",0),IF(AND(VLOOKUP(AA817,'Expense History'!$AA$6:$AB$36,2,0)="x",AC817=$O$2),"include",0))</f>
        <v>include</v>
      </c>
      <c r="P817" s="1">
        <f>IF(O817="include",IF(AE817&gt;0,1+MAX(P818:P$2005),0),0)</f>
        <v>0</v>
      </c>
      <c r="Q817" s="1">
        <f>IF(AND(ISBLANK(AA816),AE816=0),0,(IF(MAX(Q818:Q$2005)&gt;0,0,ROW(R817))))</f>
        <v>0</v>
      </c>
      <c r="R817" s="1">
        <f>IF($O817="include",IF(AF817&gt;0,1+MAX(R818:R$2005),0),0)</f>
        <v>0</v>
      </c>
      <c r="S817" s="1">
        <f>IF($O817="include",IF(AG817&gt;0,1+MAX(S818:S$2005),0),0)</f>
        <v>0</v>
      </c>
      <c r="T817" s="1">
        <f>IF($O817="include",IF(AH817&gt;0,1+MAX(T818:T$2005),0),0)</f>
        <v>0</v>
      </c>
      <c r="U817" s="1">
        <f>IF($O817="include",IF(AI817&gt;0,1+MAX(U818:U$2005),0),0)</f>
        <v>0</v>
      </c>
      <c r="V817" s="1">
        <f>IF($O817="include",IF(AJ817&gt;0,1+MAX(V818:V$2005),0),0)</f>
        <v>0</v>
      </c>
      <c r="W817" s="1">
        <f>IF($O817="include",IF(AK817&gt;0,1+MAX(W818:W$2005),0),0)</f>
        <v>0</v>
      </c>
      <c r="X817" s="1">
        <f>IF($O817="include",IF(AL817&gt;0,1+MAX(X818:X$2005),0),0)</f>
        <v>0</v>
      </c>
      <c r="Y817" s="22" t="str">
        <f t="shared" si="211"/>
        <v xml:space="preserve">1 - </v>
      </c>
      <c r="AA817" s="42"/>
      <c r="AB817" s="43"/>
      <c r="AC817" s="43"/>
      <c r="AD817" s="44"/>
      <c r="AE817" s="11">
        <f t="shared" si="212"/>
        <v>0</v>
      </c>
      <c r="AF817" s="41"/>
      <c r="AG817" s="41"/>
      <c r="AH817" s="41"/>
      <c r="AI817" s="41"/>
      <c r="AJ817" s="41"/>
      <c r="AK817" s="41"/>
      <c r="AL817" s="41"/>
      <c r="BA817" s="1">
        <f t="shared" si="213"/>
        <v>0</v>
      </c>
      <c r="BB817" s="1">
        <f t="shared" si="214"/>
        <v>0</v>
      </c>
      <c r="BC817" s="1" t="str">
        <f t="shared" si="215"/>
        <v>No</v>
      </c>
      <c r="BD817" s="1">
        <f t="shared" si="216"/>
        <v>0</v>
      </c>
      <c r="BE817" s="1">
        <f t="shared" si="217"/>
        <v>0</v>
      </c>
      <c r="BF817" s="1">
        <f t="shared" si="218"/>
        <v>0</v>
      </c>
      <c r="BG817" s="1">
        <v>813</v>
      </c>
      <c r="BH817" s="1" t="e">
        <f t="shared" si="219"/>
        <v>#N/A</v>
      </c>
      <c r="BI817" s="1">
        <f t="shared" si="221"/>
        <v>2</v>
      </c>
      <c r="BJ817" s="1" t="e">
        <f t="shared" si="220"/>
        <v>#N/A</v>
      </c>
    </row>
    <row r="818" spans="1:62" x14ac:dyDescent="0.25">
      <c r="A818" s="1">
        <f t="shared" si="207"/>
        <v>1</v>
      </c>
      <c r="B818" s="1">
        <f>IF(YEAR(AD818)=$B$3,YEAR('Apartment Expenses'!AD818)&amp;" - "&amp;'Apartment Expenses'!AC818,0)</f>
        <v>0</v>
      </c>
      <c r="C818" s="1">
        <f t="shared" si="208"/>
        <v>0</v>
      </c>
      <c r="E818" s="1">
        <v>814</v>
      </c>
      <c r="F818" s="1">
        <f t="shared" si="209"/>
        <v>1</v>
      </c>
      <c r="G818" s="1">
        <f t="shared" si="205"/>
        <v>0</v>
      </c>
      <c r="H818" s="1">
        <f t="shared" si="206"/>
        <v>0</v>
      </c>
      <c r="J818" s="1" t="str">
        <f t="shared" si="210"/>
        <v>1900</v>
      </c>
      <c r="M818" s="1">
        <f>HLOOKUP('Expense History'!$AD$3,$P$4:$X$2004,ROW('Apartment Expenses'!L818)-3,0)</f>
        <v>0</v>
      </c>
      <c r="N818" s="1">
        <f>IF('Expense History'!$AD$3=Data!$G$4,'Apartment Expenses'!AE818,HLOOKUP('Expense History'!$AD$3,'Apartment Expenses'!$AE$4:$AL$2004,(ROW('Apartment Expenses'!M818)-3)))</f>
        <v>0</v>
      </c>
      <c r="O818" s="1" t="str">
        <f>IF($O$2="ALL",IF(VLOOKUP(AA818,'Expense History'!$AA$6:$AB$36,2,0)="x","include",0),IF(AND(VLOOKUP(AA818,'Expense History'!$AA$6:$AB$36,2,0)="x",AC818=$O$2),"include",0))</f>
        <v>include</v>
      </c>
      <c r="P818" s="1">
        <f>IF(O818="include",IF(AE818&gt;0,1+MAX(P819:P$2005),0),0)</f>
        <v>0</v>
      </c>
      <c r="Q818" s="1">
        <f>IF(AND(ISBLANK(AA817),AE817=0),0,(IF(MAX(Q819:Q$2005)&gt;0,0,ROW(R818))))</f>
        <v>0</v>
      </c>
      <c r="R818" s="1">
        <f>IF($O818="include",IF(AF818&gt;0,1+MAX(R819:R$2005),0),0)</f>
        <v>0</v>
      </c>
      <c r="S818" s="1">
        <f>IF($O818="include",IF(AG818&gt;0,1+MAX(S819:S$2005),0),0)</f>
        <v>0</v>
      </c>
      <c r="T818" s="1">
        <f>IF($O818="include",IF(AH818&gt;0,1+MAX(T819:T$2005),0),0)</f>
        <v>0</v>
      </c>
      <c r="U818" s="1">
        <f>IF($O818="include",IF(AI818&gt;0,1+MAX(U819:U$2005),0),0)</f>
        <v>0</v>
      </c>
      <c r="V818" s="1">
        <f>IF($O818="include",IF(AJ818&gt;0,1+MAX(V819:V$2005),0),0)</f>
        <v>0</v>
      </c>
      <c r="W818" s="1">
        <f>IF($O818="include",IF(AK818&gt;0,1+MAX(W819:W$2005),0),0)</f>
        <v>0</v>
      </c>
      <c r="X818" s="1">
        <f>IF($O818="include",IF(AL818&gt;0,1+MAX(X819:X$2005),0),0)</f>
        <v>0</v>
      </c>
      <c r="Y818" s="22" t="str">
        <f t="shared" si="211"/>
        <v xml:space="preserve">1 - </v>
      </c>
      <c r="AA818" s="42"/>
      <c r="AB818" s="43"/>
      <c r="AC818" s="43"/>
      <c r="AD818" s="44"/>
      <c r="AE818" s="11">
        <f t="shared" si="212"/>
        <v>0</v>
      </c>
      <c r="AF818" s="41"/>
      <c r="AG818" s="41"/>
      <c r="AH818" s="41"/>
      <c r="AI818" s="41"/>
      <c r="AJ818" s="41"/>
      <c r="AK818" s="41"/>
      <c r="AL818" s="41"/>
      <c r="BA818" s="1">
        <f t="shared" si="213"/>
        <v>0</v>
      </c>
      <c r="BB818" s="1">
        <f t="shared" si="214"/>
        <v>0</v>
      </c>
      <c r="BC818" s="1" t="str">
        <f t="shared" si="215"/>
        <v>No</v>
      </c>
      <c r="BD818" s="1">
        <f t="shared" si="216"/>
        <v>0</v>
      </c>
      <c r="BE818" s="1">
        <f t="shared" si="217"/>
        <v>0</v>
      </c>
      <c r="BF818" s="1">
        <f t="shared" si="218"/>
        <v>0</v>
      </c>
      <c r="BG818" s="1">
        <v>814</v>
      </c>
      <c r="BH818" s="1" t="e">
        <f t="shared" si="219"/>
        <v>#N/A</v>
      </c>
      <c r="BI818" s="1">
        <f t="shared" si="221"/>
        <v>2</v>
      </c>
      <c r="BJ818" s="1" t="e">
        <f t="shared" si="220"/>
        <v>#N/A</v>
      </c>
    </row>
    <row r="819" spans="1:62" x14ac:dyDescent="0.25">
      <c r="A819" s="1">
        <f t="shared" si="207"/>
        <v>1</v>
      </c>
      <c r="B819" s="1">
        <f>IF(YEAR(AD819)=$B$3,YEAR('Apartment Expenses'!AD819)&amp;" - "&amp;'Apartment Expenses'!AC819,0)</f>
        <v>0</v>
      </c>
      <c r="C819" s="1">
        <f t="shared" si="208"/>
        <v>0</v>
      </c>
      <c r="E819" s="1">
        <v>815</v>
      </c>
      <c r="F819" s="1">
        <f t="shared" si="209"/>
        <v>1</v>
      </c>
      <c r="G819" s="1">
        <f t="shared" si="205"/>
        <v>0</v>
      </c>
      <c r="H819" s="1">
        <f t="shared" si="206"/>
        <v>0</v>
      </c>
      <c r="J819" s="1" t="str">
        <f t="shared" si="210"/>
        <v>1900</v>
      </c>
      <c r="M819" s="1">
        <f>HLOOKUP('Expense History'!$AD$3,$P$4:$X$2004,ROW('Apartment Expenses'!L819)-3,0)</f>
        <v>0</v>
      </c>
      <c r="N819" s="1">
        <f>IF('Expense History'!$AD$3=Data!$G$4,'Apartment Expenses'!AE819,HLOOKUP('Expense History'!$AD$3,'Apartment Expenses'!$AE$4:$AL$2004,(ROW('Apartment Expenses'!M819)-3)))</f>
        <v>0</v>
      </c>
      <c r="O819" s="1" t="str">
        <f>IF($O$2="ALL",IF(VLOOKUP(AA819,'Expense History'!$AA$6:$AB$36,2,0)="x","include",0),IF(AND(VLOOKUP(AA819,'Expense History'!$AA$6:$AB$36,2,0)="x",AC819=$O$2),"include",0))</f>
        <v>include</v>
      </c>
      <c r="P819" s="1">
        <f>IF(O819="include",IF(AE819&gt;0,1+MAX(P820:P$2005),0),0)</f>
        <v>0</v>
      </c>
      <c r="Q819" s="1">
        <f>IF(AND(ISBLANK(AA818),AE818=0),0,(IF(MAX(Q820:Q$2005)&gt;0,0,ROW(R819))))</f>
        <v>0</v>
      </c>
      <c r="R819" s="1">
        <f>IF($O819="include",IF(AF819&gt;0,1+MAX(R820:R$2005),0),0)</f>
        <v>0</v>
      </c>
      <c r="S819" s="1">
        <f>IF($O819="include",IF(AG819&gt;0,1+MAX(S820:S$2005),0),0)</f>
        <v>0</v>
      </c>
      <c r="T819" s="1">
        <f>IF($O819="include",IF(AH819&gt;0,1+MAX(T820:T$2005),0),0)</f>
        <v>0</v>
      </c>
      <c r="U819" s="1">
        <f>IF($O819="include",IF(AI819&gt;0,1+MAX(U820:U$2005),0),0)</f>
        <v>0</v>
      </c>
      <c r="V819" s="1">
        <f>IF($O819="include",IF(AJ819&gt;0,1+MAX(V820:V$2005),0),0)</f>
        <v>0</v>
      </c>
      <c r="W819" s="1">
        <f>IF($O819="include",IF(AK819&gt;0,1+MAX(W820:W$2005),0),0)</f>
        <v>0</v>
      </c>
      <c r="X819" s="1">
        <f>IF($O819="include",IF(AL819&gt;0,1+MAX(X820:X$2005),0),0)</f>
        <v>0</v>
      </c>
      <c r="Y819" s="22" t="str">
        <f t="shared" si="211"/>
        <v xml:space="preserve">1 - </v>
      </c>
      <c r="AA819" s="42"/>
      <c r="AB819" s="43"/>
      <c r="AC819" s="43"/>
      <c r="AD819" s="44"/>
      <c r="AE819" s="11">
        <f t="shared" si="212"/>
        <v>0</v>
      </c>
      <c r="AF819" s="41"/>
      <c r="AG819" s="41"/>
      <c r="AH819" s="41"/>
      <c r="AI819" s="41"/>
      <c r="AJ819" s="41"/>
      <c r="AK819" s="41"/>
      <c r="AL819" s="41"/>
      <c r="BA819" s="1">
        <f t="shared" si="213"/>
        <v>0</v>
      </c>
      <c r="BB819" s="1">
        <f t="shared" si="214"/>
        <v>0</v>
      </c>
      <c r="BC819" s="1" t="str">
        <f t="shared" si="215"/>
        <v>No</v>
      </c>
      <c r="BD819" s="1">
        <f t="shared" si="216"/>
        <v>0</v>
      </c>
      <c r="BE819" s="1">
        <f t="shared" si="217"/>
        <v>0</v>
      </c>
      <c r="BF819" s="1">
        <f t="shared" si="218"/>
        <v>0</v>
      </c>
      <c r="BG819" s="1">
        <v>815</v>
      </c>
      <c r="BH819" s="1" t="e">
        <f t="shared" si="219"/>
        <v>#N/A</v>
      </c>
      <c r="BI819" s="1">
        <f t="shared" si="221"/>
        <v>2</v>
      </c>
      <c r="BJ819" s="1" t="e">
        <f t="shared" si="220"/>
        <v>#N/A</v>
      </c>
    </row>
    <row r="820" spans="1:62" x14ac:dyDescent="0.25">
      <c r="A820" s="1">
        <f t="shared" si="207"/>
        <v>1</v>
      </c>
      <c r="B820" s="1">
        <f>IF(YEAR(AD820)=$B$3,YEAR('Apartment Expenses'!AD820)&amp;" - "&amp;'Apartment Expenses'!AC820,0)</f>
        <v>0</v>
      </c>
      <c r="C820" s="1">
        <f t="shared" si="208"/>
        <v>0</v>
      </c>
      <c r="E820" s="1">
        <v>816</v>
      </c>
      <c r="F820" s="1">
        <f t="shared" si="209"/>
        <v>1</v>
      </c>
      <c r="G820" s="1">
        <f t="shared" si="205"/>
        <v>0</v>
      </c>
      <c r="H820" s="1">
        <f t="shared" si="206"/>
        <v>0</v>
      </c>
      <c r="J820" s="1" t="str">
        <f t="shared" si="210"/>
        <v>1900</v>
      </c>
      <c r="M820" s="1">
        <f>HLOOKUP('Expense History'!$AD$3,$P$4:$X$2004,ROW('Apartment Expenses'!L820)-3,0)</f>
        <v>0</v>
      </c>
      <c r="N820" s="1">
        <f>IF('Expense History'!$AD$3=Data!$G$4,'Apartment Expenses'!AE820,HLOOKUP('Expense History'!$AD$3,'Apartment Expenses'!$AE$4:$AL$2004,(ROW('Apartment Expenses'!M820)-3)))</f>
        <v>0</v>
      </c>
      <c r="O820" s="1" t="str">
        <f>IF($O$2="ALL",IF(VLOOKUP(AA820,'Expense History'!$AA$6:$AB$36,2,0)="x","include",0),IF(AND(VLOOKUP(AA820,'Expense History'!$AA$6:$AB$36,2,0)="x",AC820=$O$2),"include",0))</f>
        <v>include</v>
      </c>
      <c r="P820" s="1">
        <f>IF(O820="include",IF(AE820&gt;0,1+MAX(P821:P$2005),0),0)</f>
        <v>0</v>
      </c>
      <c r="Q820" s="1">
        <f>IF(AND(ISBLANK(AA819),AE819=0),0,(IF(MAX(Q821:Q$2005)&gt;0,0,ROW(R820))))</f>
        <v>0</v>
      </c>
      <c r="R820" s="1">
        <f>IF($O820="include",IF(AF820&gt;0,1+MAX(R821:R$2005),0),0)</f>
        <v>0</v>
      </c>
      <c r="S820" s="1">
        <f>IF($O820="include",IF(AG820&gt;0,1+MAX(S821:S$2005),0),0)</f>
        <v>0</v>
      </c>
      <c r="T820" s="1">
        <f>IF($O820="include",IF(AH820&gt;0,1+MAX(T821:T$2005),0),0)</f>
        <v>0</v>
      </c>
      <c r="U820" s="1">
        <f>IF($O820="include",IF(AI820&gt;0,1+MAX(U821:U$2005),0),0)</f>
        <v>0</v>
      </c>
      <c r="V820" s="1">
        <f>IF($O820="include",IF(AJ820&gt;0,1+MAX(V821:V$2005),0),0)</f>
        <v>0</v>
      </c>
      <c r="W820" s="1">
        <f>IF($O820="include",IF(AK820&gt;0,1+MAX(W821:W$2005),0),0)</f>
        <v>0</v>
      </c>
      <c r="X820" s="1">
        <f>IF($O820="include",IF(AL820&gt;0,1+MAX(X821:X$2005),0),0)</f>
        <v>0</v>
      </c>
      <c r="Y820" s="22" t="str">
        <f t="shared" si="211"/>
        <v xml:space="preserve">1 - </v>
      </c>
      <c r="AA820" s="42"/>
      <c r="AB820" s="43"/>
      <c r="AC820" s="43"/>
      <c r="AD820" s="44"/>
      <c r="AE820" s="11">
        <f t="shared" si="212"/>
        <v>0</v>
      </c>
      <c r="AF820" s="41"/>
      <c r="AG820" s="41"/>
      <c r="AH820" s="41"/>
      <c r="AI820" s="41"/>
      <c r="AJ820" s="41"/>
      <c r="AK820" s="41"/>
      <c r="AL820" s="41"/>
      <c r="BA820" s="1">
        <f t="shared" si="213"/>
        <v>0</v>
      </c>
      <c r="BB820" s="1">
        <f t="shared" si="214"/>
        <v>0</v>
      </c>
      <c r="BC820" s="1" t="str">
        <f t="shared" si="215"/>
        <v>No</v>
      </c>
      <c r="BD820" s="1">
        <f t="shared" si="216"/>
        <v>0</v>
      </c>
      <c r="BE820" s="1">
        <f t="shared" si="217"/>
        <v>0</v>
      </c>
      <c r="BF820" s="1">
        <f t="shared" si="218"/>
        <v>0</v>
      </c>
      <c r="BG820" s="1">
        <v>816</v>
      </c>
      <c r="BH820" s="1" t="e">
        <f t="shared" si="219"/>
        <v>#N/A</v>
      </c>
      <c r="BI820" s="1">
        <f t="shared" si="221"/>
        <v>2</v>
      </c>
      <c r="BJ820" s="1" t="e">
        <f t="shared" si="220"/>
        <v>#N/A</v>
      </c>
    </row>
    <row r="821" spans="1:62" x14ac:dyDescent="0.25">
      <c r="A821" s="1">
        <f t="shared" si="207"/>
        <v>1</v>
      </c>
      <c r="B821" s="1">
        <f>IF(YEAR(AD821)=$B$3,YEAR('Apartment Expenses'!AD821)&amp;" - "&amp;'Apartment Expenses'!AC821,0)</f>
        <v>0</v>
      </c>
      <c r="C821" s="1">
        <f t="shared" si="208"/>
        <v>0</v>
      </c>
      <c r="E821" s="1">
        <v>817</v>
      </c>
      <c r="F821" s="1">
        <f t="shared" si="209"/>
        <v>1</v>
      </c>
      <c r="G821" s="1">
        <f t="shared" si="205"/>
        <v>0</v>
      </c>
      <c r="H821" s="1">
        <f t="shared" si="206"/>
        <v>0</v>
      </c>
      <c r="J821" s="1" t="str">
        <f t="shared" si="210"/>
        <v>1900</v>
      </c>
      <c r="M821" s="1">
        <f>HLOOKUP('Expense History'!$AD$3,$P$4:$X$2004,ROW('Apartment Expenses'!L821)-3,0)</f>
        <v>0</v>
      </c>
      <c r="N821" s="1">
        <f>IF('Expense History'!$AD$3=Data!$G$4,'Apartment Expenses'!AE821,HLOOKUP('Expense History'!$AD$3,'Apartment Expenses'!$AE$4:$AL$2004,(ROW('Apartment Expenses'!M821)-3)))</f>
        <v>0</v>
      </c>
      <c r="O821" s="1" t="str">
        <f>IF($O$2="ALL",IF(VLOOKUP(AA821,'Expense History'!$AA$6:$AB$36,2,0)="x","include",0),IF(AND(VLOOKUP(AA821,'Expense History'!$AA$6:$AB$36,2,0)="x",AC821=$O$2),"include",0))</f>
        <v>include</v>
      </c>
      <c r="P821" s="1">
        <f>IF(O821="include",IF(AE821&gt;0,1+MAX(P822:P$2005),0),0)</f>
        <v>0</v>
      </c>
      <c r="Q821" s="1">
        <f>IF(AND(ISBLANK(AA820),AE820=0),0,(IF(MAX(Q822:Q$2005)&gt;0,0,ROW(R821))))</f>
        <v>0</v>
      </c>
      <c r="R821" s="1">
        <f>IF($O821="include",IF(AF821&gt;0,1+MAX(R822:R$2005),0),0)</f>
        <v>0</v>
      </c>
      <c r="S821" s="1">
        <f>IF($O821="include",IF(AG821&gt;0,1+MAX(S822:S$2005),0),0)</f>
        <v>0</v>
      </c>
      <c r="T821" s="1">
        <f>IF($O821="include",IF(AH821&gt;0,1+MAX(T822:T$2005),0),0)</f>
        <v>0</v>
      </c>
      <c r="U821" s="1">
        <f>IF($O821="include",IF(AI821&gt;0,1+MAX(U822:U$2005),0),0)</f>
        <v>0</v>
      </c>
      <c r="V821" s="1">
        <f>IF($O821="include",IF(AJ821&gt;0,1+MAX(V822:V$2005),0),0)</f>
        <v>0</v>
      </c>
      <c r="W821" s="1">
        <f>IF($O821="include",IF(AK821&gt;0,1+MAX(W822:W$2005),0),0)</f>
        <v>0</v>
      </c>
      <c r="X821" s="1">
        <f>IF($O821="include",IF(AL821&gt;0,1+MAX(X822:X$2005),0),0)</f>
        <v>0</v>
      </c>
      <c r="Y821" s="22" t="str">
        <f t="shared" si="211"/>
        <v xml:space="preserve">1 - </v>
      </c>
      <c r="AA821" s="42"/>
      <c r="AB821" s="43"/>
      <c r="AC821" s="43"/>
      <c r="AD821" s="44"/>
      <c r="AE821" s="11">
        <f t="shared" si="212"/>
        <v>0</v>
      </c>
      <c r="AF821" s="41"/>
      <c r="AG821" s="41"/>
      <c r="AH821" s="41"/>
      <c r="AI821" s="41"/>
      <c r="AJ821" s="41"/>
      <c r="AK821" s="41"/>
      <c r="AL821" s="41"/>
      <c r="BA821" s="1">
        <f t="shared" si="213"/>
        <v>0</v>
      </c>
      <c r="BB821" s="1">
        <f t="shared" si="214"/>
        <v>0</v>
      </c>
      <c r="BC821" s="1" t="str">
        <f t="shared" si="215"/>
        <v>No</v>
      </c>
      <c r="BD821" s="1">
        <f t="shared" si="216"/>
        <v>0</v>
      </c>
      <c r="BE821" s="1">
        <f t="shared" si="217"/>
        <v>0</v>
      </c>
      <c r="BF821" s="1">
        <f t="shared" si="218"/>
        <v>0</v>
      </c>
      <c r="BG821" s="1">
        <v>817</v>
      </c>
      <c r="BH821" s="1" t="e">
        <f t="shared" si="219"/>
        <v>#N/A</v>
      </c>
      <c r="BI821" s="1">
        <f t="shared" si="221"/>
        <v>2</v>
      </c>
      <c r="BJ821" s="1" t="e">
        <f t="shared" si="220"/>
        <v>#N/A</v>
      </c>
    </row>
    <row r="822" spans="1:62" x14ac:dyDescent="0.25">
      <c r="A822" s="1">
        <f t="shared" si="207"/>
        <v>1</v>
      </c>
      <c r="B822" s="1">
        <f>IF(YEAR(AD822)=$B$3,YEAR('Apartment Expenses'!AD822)&amp;" - "&amp;'Apartment Expenses'!AC822,0)</f>
        <v>0</v>
      </c>
      <c r="C822" s="1">
        <f t="shared" si="208"/>
        <v>0</v>
      </c>
      <c r="E822" s="1">
        <v>818</v>
      </c>
      <c r="F822" s="1">
        <f t="shared" si="209"/>
        <v>1</v>
      </c>
      <c r="G822" s="1">
        <f t="shared" si="205"/>
        <v>0</v>
      </c>
      <c r="H822" s="1">
        <f t="shared" si="206"/>
        <v>0</v>
      </c>
      <c r="J822" s="1" t="str">
        <f t="shared" si="210"/>
        <v>1900</v>
      </c>
      <c r="M822" s="1">
        <f>HLOOKUP('Expense History'!$AD$3,$P$4:$X$2004,ROW('Apartment Expenses'!L822)-3,0)</f>
        <v>0</v>
      </c>
      <c r="N822" s="1">
        <f>IF('Expense History'!$AD$3=Data!$G$4,'Apartment Expenses'!AE822,HLOOKUP('Expense History'!$AD$3,'Apartment Expenses'!$AE$4:$AL$2004,(ROW('Apartment Expenses'!M822)-3)))</f>
        <v>0</v>
      </c>
      <c r="O822" s="1" t="str">
        <f>IF($O$2="ALL",IF(VLOOKUP(AA822,'Expense History'!$AA$6:$AB$36,2,0)="x","include",0),IF(AND(VLOOKUP(AA822,'Expense History'!$AA$6:$AB$36,2,0)="x",AC822=$O$2),"include",0))</f>
        <v>include</v>
      </c>
      <c r="P822" s="1">
        <f>IF(O822="include",IF(AE822&gt;0,1+MAX(P823:P$2005),0),0)</f>
        <v>0</v>
      </c>
      <c r="Q822" s="1">
        <f>IF(AND(ISBLANK(AA821),AE821=0),0,(IF(MAX(Q823:Q$2005)&gt;0,0,ROW(R822))))</f>
        <v>0</v>
      </c>
      <c r="R822" s="1">
        <f>IF($O822="include",IF(AF822&gt;0,1+MAX(R823:R$2005),0),0)</f>
        <v>0</v>
      </c>
      <c r="S822" s="1">
        <f>IF($O822="include",IF(AG822&gt;0,1+MAX(S823:S$2005),0),0)</f>
        <v>0</v>
      </c>
      <c r="T822" s="1">
        <f>IF($O822="include",IF(AH822&gt;0,1+MAX(T823:T$2005),0),0)</f>
        <v>0</v>
      </c>
      <c r="U822" s="1">
        <f>IF($O822="include",IF(AI822&gt;0,1+MAX(U823:U$2005),0),0)</f>
        <v>0</v>
      </c>
      <c r="V822" s="1">
        <f>IF($O822="include",IF(AJ822&gt;0,1+MAX(V823:V$2005),0),0)</f>
        <v>0</v>
      </c>
      <c r="W822" s="1">
        <f>IF($O822="include",IF(AK822&gt;0,1+MAX(W823:W$2005),0),0)</f>
        <v>0</v>
      </c>
      <c r="X822" s="1">
        <f>IF($O822="include",IF(AL822&gt;0,1+MAX(X823:X$2005),0),0)</f>
        <v>0</v>
      </c>
      <c r="Y822" s="22" t="str">
        <f t="shared" si="211"/>
        <v xml:space="preserve">1 - </v>
      </c>
      <c r="AA822" s="42"/>
      <c r="AB822" s="43"/>
      <c r="AC822" s="43"/>
      <c r="AD822" s="44"/>
      <c r="AE822" s="11">
        <f t="shared" si="212"/>
        <v>0</v>
      </c>
      <c r="AF822" s="41"/>
      <c r="AG822" s="41"/>
      <c r="AH822" s="41"/>
      <c r="AI822" s="41"/>
      <c r="AJ822" s="41"/>
      <c r="AK822" s="41"/>
      <c r="AL822" s="41"/>
      <c r="BA822" s="1">
        <f t="shared" si="213"/>
        <v>0</v>
      </c>
      <c r="BB822" s="1">
        <f t="shared" si="214"/>
        <v>0</v>
      </c>
      <c r="BC822" s="1" t="str">
        <f t="shared" si="215"/>
        <v>No</v>
      </c>
      <c r="BD822" s="1">
        <f t="shared" si="216"/>
        <v>0</v>
      </c>
      <c r="BE822" s="1">
        <f t="shared" si="217"/>
        <v>0</v>
      </c>
      <c r="BF822" s="1">
        <f t="shared" si="218"/>
        <v>0</v>
      </c>
      <c r="BG822" s="1">
        <v>818</v>
      </c>
      <c r="BH822" s="1" t="e">
        <f t="shared" si="219"/>
        <v>#N/A</v>
      </c>
      <c r="BI822" s="1">
        <f t="shared" si="221"/>
        <v>2</v>
      </c>
      <c r="BJ822" s="1" t="e">
        <f t="shared" si="220"/>
        <v>#N/A</v>
      </c>
    </row>
    <row r="823" spans="1:62" x14ac:dyDescent="0.25">
      <c r="A823" s="1">
        <f t="shared" si="207"/>
        <v>1</v>
      </c>
      <c r="B823" s="1">
        <f>IF(YEAR(AD823)=$B$3,YEAR('Apartment Expenses'!AD823)&amp;" - "&amp;'Apartment Expenses'!AC823,0)</f>
        <v>0</v>
      </c>
      <c r="C823" s="1">
        <f t="shared" si="208"/>
        <v>0</v>
      </c>
      <c r="E823" s="1">
        <v>819</v>
      </c>
      <c r="F823" s="1">
        <f t="shared" si="209"/>
        <v>1</v>
      </c>
      <c r="G823" s="1">
        <f t="shared" si="205"/>
        <v>0</v>
      </c>
      <c r="H823" s="1">
        <f t="shared" si="206"/>
        <v>0</v>
      </c>
      <c r="J823" s="1" t="str">
        <f t="shared" si="210"/>
        <v>1900</v>
      </c>
      <c r="M823" s="1">
        <f>HLOOKUP('Expense History'!$AD$3,$P$4:$X$2004,ROW('Apartment Expenses'!L823)-3,0)</f>
        <v>0</v>
      </c>
      <c r="N823" s="1">
        <f>IF('Expense History'!$AD$3=Data!$G$4,'Apartment Expenses'!AE823,HLOOKUP('Expense History'!$AD$3,'Apartment Expenses'!$AE$4:$AL$2004,(ROW('Apartment Expenses'!M823)-3)))</f>
        <v>0</v>
      </c>
      <c r="O823" s="1" t="str">
        <f>IF($O$2="ALL",IF(VLOOKUP(AA823,'Expense History'!$AA$6:$AB$36,2,0)="x","include",0),IF(AND(VLOOKUP(AA823,'Expense History'!$AA$6:$AB$36,2,0)="x",AC823=$O$2),"include",0))</f>
        <v>include</v>
      </c>
      <c r="P823" s="1">
        <f>IF(O823="include",IF(AE823&gt;0,1+MAX(P824:P$2005),0),0)</f>
        <v>0</v>
      </c>
      <c r="Q823" s="1">
        <f>IF(AND(ISBLANK(AA822),AE822=0),0,(IF(MAX(Q824:Q$2005)&gt;0,0,ROW(R823))))</f>
        <v>0</v>
      </c>
      <c r="R823" s="1">
        <f>IF($O823="include",IF(AF823&gt;0,1+MAX(R824:R$2005),0),0)</f>
        <v>0</v>
      </c>
      <c r="S823" s="1">
        <f>IF($O823="include",IF(AG823&gt;0,1+MAX(S824:S$2005),0),0)</f>
        <v>0</v>
      </c>
      <c r="T823" s="1">
        <f>IF($O823="include",IF(AH823&gt;0,1+MAX(T824:T$2005),0),0)</f>
        <v>0</v>
      </c>
      <c r="U823" s="1">
        <f>IF($O823="include",IF(AI823&gt;0,1+MAX(U824:U$2005),0),0)</f>
        <v>0</v>
      </c>
      <c r="V823" s="1">
        <f>IF($O823="include",IF(AJ823&gt;0,1+MAX(V824:V$2005),0),0)</f>
        <v>0</v>
      </c>
      <c r="W823" s="1">
        <f>IF($O823="include",IF(AK823&gt;0,1+MAX(W824:W$2005),0),0)</f>
        <v>0</v>
      </c>
      <c r="X823" s="1">
        <f>IF($O823="include",IF(AL823&gt;0,1+MAX(X824:X$2005),0),0)</f>
        <v>0</v>
      </c>
      <c r="Y823" s="22" t="str">
        <f t="shared" si="211"/>
        <v xml:space="preserve">1 - </v>
      </c>
      <c r="AA823" s="42"/>
      <c r="AB823" s="43"/>
      <c r="AC823" s="43"/>
      <c r="AD823" s="44"/>
      <c r="AE823" s="11">
        <f t="shared" si="212"/>
        <v>0</v>
      </c>
      <c r="AF823" s="41"/>
      <c r="AG823" s="41"/>
      <c r="AH823" s="41"/>
      <c r="AI823" s="41"/>
      <c r="AJ823" s="41"/>
      <c r="AK823" s="41"/>
      <c r="AL823" s="41"/>
      <c r="BA823" s="1">
        <f t="shared" si="213"/>
        <v>0</v>
      </c>
      <c r="BB823" s="1">
        <f t="shared" si="214"/>
        <v>0</v>
      </c>
      <c r="BC823" s="1" t="str">
        <f t="shared" si="215"/>
        <v>No</v>
      </c>
      <c r="BD823" s="1">
        <f t="shared" si="216"/>
        <v>0</v>
      </c>
      <c r="BE823" s="1">
        <f t="shared" si="217"/>
        <v>0</v>
      </c>
      <c r="BF823" s="1">
        <f t="shared" si="218"/>
        <v>0</v>
      </c>
      <c r="BG823" s="1">
        <v>819</v>
      </c>
      <c r="BH823" s="1" t="e">
        <f t="shared" si="219"/>
        <v>#N/A</v>
      </c>
      <c r="BI823" s="1">
        <f t="shared" si="221"/>
        <v>2</v>
      </c>
      <c r="BJ823" s="1" t="e">
        <f t="shared" si="220"/>
        <v>#N/A</v>
      </c>
    </row>
    <row r="824" spans="1:62" x14ac:dyDescent="0.25">
      <c r="A824" s="1">
        <f t="shared" si="207"/>
        <v>1</v>
      </c>
      <c r="B824" s="1">
        <f>IF(YEAR(AD824)=$B$3,YEAR('Apartment Expenses'!AD824)&amp;" - "&amp;'Apartment Expenses'!AC824,0)</f>
        <v>0</v>
      </c>
      <c r="C824" s="1">
        <f t="shared" si="208"/>
        <v>0</v>
      </c>
      <c r="E824" s="1">
        <v>820</v>
      </c>
      <c r="F824" s="1">
        <f t="shared" si="209"/>
        <v>1</v>
      </c>
      <c r="G824" s="1">
        <f t="shared" si="205"/>
        <v>0</v>
      </c>
      <c r="H824" s="1">
        <f t="shared" si="206"/>
        <v>0</v>
      </c>
      <c r="J824" s="1" t="str">
        <f t="shared" si="210"/>
        <v>1900</v>
      </c>
      <c r="M824" s="1">
        <f>HLOOKUP('Expense History'!$AD$3,$P$4:$X$2004,ROW('Apartment Expenses'!L824)-3,0)</f>
        <v>0</v>
      </c>
      <c r="N824" s="1">
        <f>IF('Expense History'!$AD$3=Data!$G$4,'Apartment Expenses'!AE824,HLOOKUP('Expense History'!$AD$3,'Apartment Expenses'!$AE$4:$AL$2004,(ROW('Apartment Expenses'!M824)-3)))</f>
        <v>0</v>
      </c>
      <c r="O824" s="1" t="str">
        <f>IF($O$2="ALL",IF(VLOOKUP(AA824,'Expense History'!$AA$6:$AB$36,2,0)="x","include",0),IF(AND(VLOOKUP(AA824,'Expense History'!$AA$6:$AB$36,2,0)="x",AC824=$O$2),"include",0))</f>
        <v>include</v>
      </c>
      <c r="P824" s="1">
        <f>IF(O824="include",IF(AE824&gt;0,1+MAX(P825:P$2005),0),0)</f>
        <v>0</v>
      </c>
      <c r="Q824" s="1">
        <f>IF(AND(ISBLANK(AA823),AE823=0),0,(IF(MAX(Q825:Q$2005)&gt;0,0,ROW(R824))))</f>
        <v>0</v>
      </c>
      <c r="R824" s="1">
        <f>IF($O824="include",IF(AF824&gt;0,1+MAX(R825:R$2005),0),0)</f>
        <v>0</v>
      </c>
      <c r="S824" s="1">
        <f>IF($O824="include",IF(AG824&gt;0,1+MAX(S825:S$2005),0),0)</f>
        <v>0</v>
      </c>
      <c r="T824" s="1">
        <f>IF($O824="include",IF(AH824&gt;0,1+MAX(T825:T$2005),0),0)</f>
        <v>0</v>
      </c>
      <c r="U824" s="1">
        <f>IF($O824="include",IF(AI824&gt;0,1+MAX(U825:U$2005),0),0)</f>
        <v>0</v>
      </c>
      <c r="V824" s="1">
        <f>IF($O824="include",IF(AJ824&gt;0,1+MAX(V825:V$2005),0),0)</f>
        <v>0</v>
      </c>
      <c r="W824" s="1">
        <f>IF($O824="include",IF(AK824&gt;0,1+MAX(W825:W$2005),0),0)</f>
        <v>0</v>
      </c>
      <c r="X824" s="1">
        <f>IF($O824="include",IF(AL824&gt;0,1+MAX(X825:X$2005),0),0)</f>
        <v>0</v>
      </c>
      <c r="Y824" s="22" t="str">
        <f t="shared" si="211"/>
        <v xml:space="preserve">1 - </v>
      </c>
      <c r="AA824" s="42"/>
      <c r="AB824" s="43"/>
      <c r="AC824" s="43"/>
      <c r="AD824" s="44"/>
      <c r="AE824" s="11">
        <f t="shared" si="212"/>
        <v>0</v>
      </c>
      <c r="AF824" s="41"/>
      <c r="AG824" s="41"/>
      <c r="AH824" s="41"/>
      <c r="AI824" s="41"/>
      <c r="AJ824" s="41"/>
      <c r="AK824" s="41"/>
      <c r="AL824" s="41"/>
      <c r="BA824" s="1">
        <f t="shared" si="213"/>
        <v>0</v>
      </c>
      <c r="BB824" s="1">
        <f t="shared" si="214"/>
        <v>0</v>
      </c>
      <c r="BC824" s="1" t="str">
        <f t="shared" si="215"/>
        <v>No</v>
      </c>
      <c r="BD824" s="1">
        <f t="shared" si="216"/>
        <v>0</v>
      </c>
      <c r="BE824" s="1">
        <f t="shared" si="217"/>
        <v>0</v>
      </c>
      <c r="BF824" s="1">
        <f t="shared" si="218"/>
        <v>0</v>
      </c>
      <c r="BG824" s="1">
        <v>820</v>
      </c>
      <c r="BH824" s="1" t="e">
        <f t="shared" si="219"/>
        <v>#N/A</v>
      </c>
      <c r="BI824" s="1">
        <f t="shared" si="221"/>
        <v>2</v>
      </c>
      <c r="BJ824" s="1" t="e">
        <f t="shared" si="220"/>
        <v>#N/A</v>
      </c>
    </row>
    <row r="825" spans="1:62" x14ac:dyDescent="0.25">
      <c r="A825" s="1">
        <f t="shared" si="207"/>
        <v>1</v>
      </c>
      <c r="B825" s="1">
        <f>IF(YEAR(AD825)=$B$3,YEAR('Apartment Expenses'!AD825)&amp;" - "&amp;'Apartment Expenses'!AC825,0)</f>
        <v>0</v>
      </c>
      <c r="C825" s="1">
        <f t="shared" si="208"/>
        <v>0</v>
      </c>
      <c r="E825" s="1">
        <v>821</v>
      </c>
      <c r="F825" s="1">
        <f t="shared" si="209"/>
        <v>1</v>
      </c>
      <c r="G825" s="1">
        <f t="shared" si="205"/>
        <v>0</v>
      </c>
      <c r="H825" s="1">
        <f t="shared" si="206"/>
        <v>0</v>
      </c>
      <c r="J825" s="1" t="str">
        <f t="shared" si="210"/>
        <v>1900</v>
      </c>
      <c r="M825" s="1">
        <f>HLOOKUP('Expense History'!$AD$3,$P$4:$X$2004,ROW('Apartment Expenses'!L825)-3,0)</f>
        <v>0</v>
      </c>
      <c r="N825" s="1">
        <f>IF('Expense History'!$AD$3=Data!$G$4,'Apartment Expenses'!AE825,HLOOKUP('Expense History'!$AD$3,'Apartment Expenses'!$AE$4:$AL$2004,(ROW('Apartment Expenses'!M825)-3)))</f>
        <v>0</v>
      </c>
      <c r="O825" s="1" t="str">
        <f>IF($O$2="ALL",IF(VLOOKUP(AA825,'Expense History'!$AA$6:$AB$36,2,0)="x","include",0),IF(AND(VLOOKUP(AA825,'Expense History'!$AA$6:$AB$36,2,0)="x",AC825=$O$2),"include",0))</f>
        <v>include</v>
      </c>
      <c r="P825" s="1">
        <f>IF(O825="include",IF(AE825&gt;0,1+MAX(P826:P$2005),0),0)</f>
        <v>0</v>
      </c>
      <c r="Q825" s="1">
        <f>IF(AND(ISBLANK(AA824),AE824=0),0,(IF(MAX(Q826:Q$2005)&gt;0,0,ROW(R825))))</f>
        <v>0</v>
      </c>
      <c r="R825" s="1">
        <f>IF($O825="include",IF(AF825&gt;0,1+MAX(R826:R$2005),0),0)</f>
        <v>0</v>
      </c>
      <c r="S825" s="1">
        <f>IF($O825="include",IF(AG825&gt;0,1+MAX(S826:S$2005),0),0)</f>
        <v>0</v>
      </c>
      <c r="T825" s="1">
        <f>IF($O825="include",IF(AH825&gt;0,1+MAX(T826:T$2005),0),0)</f>
        <v>0</v>
      </c>
      <c r="U825" s="1">
        <f>IF($O825="include",IF(AI825&gt;0,1+MAX(U826:U$2005),0),0)</f>
        <v>0</v>
      </c>
      <c r="V825" s="1">
        <f>IF($O825="include",IF(AJ825&gt;0,1+MAX(V826:V$2005),0),0)</f>
        <v>0</v>
      </c>
      <c r="W825" s="1">
        <f>IF($O825="include",IF(AK825&gt;0,1+MAX(W826:W$2005),0),0)</f>
        <v>0</v>
      </c>
      <c r="X825" s="1">
        <f>IF($O825="include",IF(AL825&gt;0,1+MAX(X826:X$2005),0),0)</f>
        <v>0</v>
      </c>
      <c r="Y825" s="22" t="str">
        <f t="shared" si="211"/>
        <v xml:space="preserve">1 - </v>
      </c>
      <c r="AA825" s="42"/>
      <c r="AB825" s="43"/>
      <c r="AC825" s="43"/>
      <c r="AD825" s="44"/>
      <c r="AE825" s="11">
        <f t="shared" si="212"/>
        <v>0</v>
      </c>
      <c r="AF825" s="41"/>
      <c r="AG825" s="41"/>
      <c r="AH825" s="41"/>
      <c r="AI825" s="41"/>
      <c r="AJ825" s="41"/>
      <c r="AK825" s="41"/>
      <c r="AL825" s="41"/>
      <c r="BA825" s="1">
        <f t="shared" si="213"/>
        <v>0</v>
      </c>
      <c r="BB825" s="1">
        <f t="shared" si="214"/>
        <v>0</v>
      </c>
      <c r="BC825" s="1" t="str">
        <f t="shared" si="215"/>
        <v>No</v>
      </c>
      <c r="BD825" s="1">
        <f t="shared" si="216"/>
        <v>0</v>
      </c>
      <c r="BE825" s="1">
        <f t="shared" si="217"/>
        <v>0</v>
      </c>
      <c r="BF825" s="1">
        <f t="shared" si="218"/>
        <v>0</v>
      </c>
      <c r="BG825" s="1">
        <v>821</v>
      </c>
      <c r="BH825" s="1" t="e">
        <f t="shared" si="219"/>
        <v>#N/A</v>
      </c>
      <c r="BI825" s="1">
        <f t="shared" si="221"/>
        <v>2</v>
      </c>
      <c r="BJ825" s="1" t="e">
        <f t="shared" si="220"/>
        <v>#N/A</v>
      </c>
    </row>
    <row r="826" spans="1:62" x14ac:dyDescent="0.25">
      <c r="A826" s="1">
        <f t="shared" si="207"/>
        <v>1</v>
      </c>
      <c r="B826" s="1">
        <f>IF(YEAR(AD826)=$B$3,YEAR('Apartment Expenses'!AD826)&amp;" - "&amp;'Apartment Expenses'!AC826,0)</f>
        <v>0</v>
      </c>
      <c r="C826" s="1">
        <f t="shared" si="208"/>
        <v>0</v>
      </c>
      <c r="E826" s="1">
        <v>822</v>
      </c>
      <c r="F826" s="1">
        <f t="shared" si="209"/>
        <v>1</v>
      </c>
      <c r="G826" s="1">
        <f t="shared" si="205"/>
        <v>0</v>
      </c>
      <c r="H826" s="1">
        <f t="shared" si="206"/>
        <v>0</v>
      </c>
      <c r="J826" s="1" t="str">
        <f t="shared" si="210"/>
        <v>1900</v>
      </c>
      <c r="M826" s="1">
        <f>HLOOKUP('Expense History'!$AD$3,$P$4:$X$2004,ROW('Apartment Expenses'!L826)-3,0)</f>
        <v>0</v>
      </c>
      <c r="N826" s="1">
        <f>IF('Expense History'!$AD$3=Data!$G$4,'Apartment Expenses'!AE826,HLOOKUP('Expense History'!$AD$3,'Apartment Expenses'!$AE$4:$AL$2004,(ROW('Apartment Expenses'!M826)-3)))</f>
        <v>0</v>
      </c>
      <c r="O826" s="1" t="str">
        <f>IF($O$2="ALL",IF(VLOOKUP(AA826,'Expense History'!$AA$6:$AB$36,2,0)="x","include",0),IF(AND(VLOOKUP(AA826,'Expense History'!$AA$6:$AB$36,2,0)="x",AC826=$O$2),"include",0))</f>
        <v>include</v>
      </c>
      <c r="P826" s="1">
        <f>IF(O826="include",IF(AE826&gt;0,1+MAX(P827:P$2005),0),0)</f>
        <v>0</v>
      </c>
      <c r="Q826" s="1">
        <f>IF(AND(ISBLANK(AA825),AE825=0),0,(IF(MAX(Q827:Q$2005)&gt;0,0,ROW(R826))))</f>
        <v>0</v>
      </c>
      <c r="R826" s="1">
        <f>IF($O826="include",IF(AF826&gt;0,1+MAX(R827:R$2005),0),0)</f>
        <v>0</v>
      </c>
      <c r="S826" s="1">
        <f>IF($O826="include",IF(AG826&gt;0,1+MAX(S827:S$2005),0),0)</f>
        <v>0</v>
      </c>
      <c r="T826" s="1">
        <f>IF($O826="include",IF(AH826&gt;0,1+MAX(T827:T$2005),0),0)</f>
        <v>0</v>
      </c>
      <c r="U826" s="1">
        <f>IF($O826="include",IF(AI826&gt;0,1+MAX(U827:U$2005),0),0)</f>
        <v>0</v>
      </c>
      <c r="V826" s="1">
        <f>IF($O826="include",IF(AJ826&gt;0,1+MAX(V827:V$2005),0),0)</f>
        <v>0</v>
      </c>
      <c r="W826" s="1">
        <f>IF($O826="include",IF(AK826&gt;0,1+MAX(W827:W$2005),0),0)</f>
        <v>0</v>
      </c>
      <c r="X826" s="1">
        <f>IF($O826="include",IF(AL826&gt;0,1+MAX(X827:X$2005),0),0)</f>
        <v>0</v>
      </c>
      <c r="Y826" s="22" t="str">
        <f t="shared" si="211"/>
        <v xml:space="preserve">1 - </v>
      </c>
      <c r="AA826" s="42"/>
      <c r="AB826" s="43"/>
      <c r="AC826" s="43"/>
      <c r="AD826" s="44"/>
      <c r="AE826" s="11">
        <f t="shared" si="212"/>
        <v>0</v>
      </c>
      <c r="AF826" s="41"/>
      <c r="AG826" s="41"/>
      <c r="AH826" s="41"/>
      <c r="AI826" s="41"/>
      <c r="AJ826" s="41"/>
      <c r="AK826" s="41"/>
      <c r="AL826" s="41"/>
      <c r="BA826" s="1">
        <f t="shared" si="213"/>
        <v>0</v>
      </c>
      <c r="BB826" s="1">
        <f t="shared" si="214"/>
        <v>0</v>
      </c>
      <c r="BC826" s="1" t="str">
        <f t="shared" si="215"/>
        <v>No</v>
      </c>
      <c r="BD826" s="1">
        <f t="shared" si="216"/>
        <v>0</v>
      </c>
      <c r="BE826" s="1">
        <f t="shared" si="217"/>
        <v>0</v>
      </c>
      <c r="BF826" s="1">
        <f t="shared" si="218"/>
        <v>0</v>
      </c>
      <c r="BG826" s="1">
        <v>822</v>
      </c>
      <c r="BH826" s="1" t="e">
        <f t="shared" si="219"/>
        <v>#N/A</v>
      </c>
      <c r="BI826" s="1">
        <f t="shared" si="221"/>
        <v>2</v>
      </c>
      <c r="BJ826" s="1" t="e">
        <f t="shared" si="220"/>
        <v>#N/A</v>
      </c>
    </row>
    <row r="827" spans="1:62" x14ac:dyDescent="0.25">
      <c r="A827" s="1">
        <f t="shared" si="207"/>
        <v>1</v>
      </c>
      <c r="B827" s="1">
        <f>IF(YEAR(AD827)=$B$3,YEAR('Apartment Expenses'!AD827)&amp;" - "&amp;'Apartment Expenses'!AC827,0)</f>
        <v>0</v>
      </c>
      <c r="C827" s="1">
        <f t="shared" si="208"/>
        <v>0</v>
      </c>
      <c r="E827" s="1">
        <v>823</v>
      </c>
      <c r="F827" s="1">
        <f t="shared" si="209"/>
        <v>1</v>
      </c>
      <c r="G827" s="1">
        <f t="shared" si="205"/>
        <v>0</v>
      </c>
      <c r="H827" s="1">
        <f t="shared" si="206"/>
        <v>0</v>
      </c>
      <c r="J827" s="1" t="str">
        <f t="shared" si="210"/>
        <v>1900</v>
      </c>
      <c r="M827" s="1">
        <f>HLOOKUP('Expense History'!$AD$3,$P$4:$X$2004,ROW('Apartment Expenses'!L827)-3,0)</f>
        <v>0</v>
      </c>
      <c r="N827" s="1">
        <f>IF('Expense History'!$AD$3=Data!$G$4,'Apartment Expenses'!AE827,HLOOKUP('Expense History'!$AD$3,'Apartment Expenses'!$AE$4:$AL$2004,(ROW('Apartment Expenses'!M827)-3)))</f>
        <v>0</v>
      </c>
      <c r="O827" s="1" t="str">
        <f>IF($O$2="ALL",IF(VLOOKUP(AA827,'Expense History'!$AA$6:$AB$36,2,0)="x","include",0),IF(AND(VLOOKUP(AA827,'Expense History'!$AA$6:$AB$36,2,0)="x",AC827=$O$2),"include",0))</f>
        <v>include</v>
      </c>
      <c r="P827" s="1">
        <f>IF(O827="include",IF(AE827&gt;0,1+MAX(P828:P$2005),0),0)</f>
        <v>0</v>
      </c>
      <c r="Q827" s="1">
        <f>IF(AND(ISBLANK(AA826),AE826=0),0,(IF(MAX(Q828:Q$2005)&gt;0,0,ROW(R827))))</f>
        <v>0</v>
      </c>
      <c r="R827" s="1">
        <f>IF($O827="include",IF(AF827&gt;0,1+MAX(R828:R$2005),0),0)</f>
        <v>0</v>
      </c>
      <c r="S827" s="1">
        <f>IF($O827="include",IF(AG827&gt;0,1+MAX(S828:S$2005),0),0)</f>
        <v>0</v>
      </c>
      <c r="T827" s="1">
        <f>IF($O827="include",IF(AH827&gt;0,1+MAX(T828:T$2005),0),0)</f>
        <v>0</v>
      </c>
      <c r="U827" s="1">
        <f>IF($O827="include",IF(AI827&gt;0,1+MAX(U828:U$2005),0),0)</f>
        <v>0</v>
      </c>
      <c r="V827" s="1">
        <f>IF($O827="include",IF(AJ827&gt;0,1+MAX(V828:V$2005),0),0)</f>
        <v>0</v>
      </c>
      <c r="W827" s="1">
        <f>IF($O827="include",IF(AK827&gt;0,1+MAX(W828:W$2005),0),0)</f>
        <v>0</v>
      </c>
      <c r="X827" s="1">
        <f>IF($O827="include",IF(AL827&gt;0,1+MAX(X828:X$2005),0),0)</f>
        <v>0</v>
      </c>
      <c r="Y827" s="22" t="str">
        <f t="shared" si="211"/>
        <v xml:space="preserve">1 - </v>
      </c>
      <c r="AA827" s="42"/>
      <c r="AB827" s="43"/>
      <c r="AC827" s="43"/>
      <c r="AD827" s="44"/>
      <c r="AE827" s="11">
        <f t="shared" si="212"/>
        <v>0</v>
      </c>
      <c r="AF827" s="41"/>
      <c r="AG827" s="41"/>
      <c r="AH827" s="41"/>
      <c r="AI827" s="41"/>
      <c r="AJ827" s="41"/>
      <c r="AK827" s="41"/>
      <c r="AL827" s="41"/>
      <c r="BA827" s="1">
        <f t="shared" si="213"/>
        <v>0</v>
      </c>
      <c r="BB827" s="1">
        <f t="shared" si="214"/>
        <v>0</v>
      </c>
      <c r="BC827" s="1" t="str">
        <f t="shared" si="215"/>
        <v>No</v>
      </c>
      <c r="BD827" s="1">
        <f t="shared" si="216"/>
        <v>0</v>
      </c>
      <c r="BE827" s="1">
        <f t="shared" si="217"/>
        <v>0</v>
      </c>
      <c r="BF827" s="1">
        <f t="shared" si="218"/>
        <v>0</v>
      </c>
      <c r="BG827" s="1">
        <v>823</v>
      </c>
      <c r="BH827" s="1" t="e">
        <f t="shared" si="219"/>
        <v>#N/A</v>
      </c>
      <c r="BI827" s="1">
        <f t="shared" si="221"/>
        <v>2</v>
      </c>
      <c r="BJ827" s="1" t="e">
        <f t="shared" si="220"/>
        <v>#N/A</v>
      </c>
    </row>
    <row r="828" spans="1:62" x14ac:dyDescent="0.25">
      <c r="A828" s="1">
        <f t="shared" si="207"/>
        <v>1</v>
      </c>
      <c r="B828" s="1">
        <f>IF(YEAR(AD828)=$B$3,YEAR('Apartment Expenses'!AD828)&amp;" - "&amp;'Apartment Expenses'!AC828,0)</f>
        <v>0</v>
      </c>
      <c r="C828" s="1">
        <f t="shared" si="208"/>
        <v>0</v>
      </c>
      <c r="E828" s="1">
        <v>824</v>
      </c>
      <c r="F828" s="1">
        <f t="shared" si="209"/>
        <v>1</v>
      </c>
      <c r="G828" s="1">
        <f t="shared" si="205"/>
        <v>0</v>
      </c>
      <c r="H828" s="1">
        <f t="shared" si="206"/>
        <v>0</v>
      </c>
      <c r="J828" s="1" t="str">
        <f t="shared" si="210"/>
        <v>1900</v>
      </c>
      <c r="M828" s="1">
        <f>HLOOKUP('Expense History'!$AD$3,$P$4:$X$2004,ROW('Apartment Expenses'!L828)-3,0)</f>
        <v>0</v>
      </c>
      <c r="N828" s="1">
        <f>IF('Expense History'!$AD$3=Data!$G$4,'Apartment Expenses'!AE828,HLOOKUP('Expense History'!$AD$3,'Apartment Expenses'!$AE$4:$AL$2004,(ROW('Apartment Expenses'!M828)-3)))</f>
        <v>0</v>
      </c>
      <c r="O828" s="1" t="str">
        <f>IF($O$2="ALL",IF(VLOOKUP(AA828,'Expense History'!$AA$6:$AB$36,2,0)="x","include",0),IF(AND(VLOOKUP(AA828,'Expense History'!$AA$6:$AB$36,2,0)="x",AC828=$O$2),"include",0))</f>
        <v>include</v>
      </c>
      <c r="P828" s="1">
        <f>IF(O828="include",IF(AE828&gt;0,1+MAX(P829:P$2005),0),0)</f>
        <v>0</v>
      </c>
      <c r="Q828" s="1">
        <f>IF(AND(ISBLANK(AA827),AE827=0),0,(IF(MAX(Q829:Q$2005)&gt;0,0,ROW(R828))))</f>
        <v>0</v>
      </c>
      <c r="R828" s="1">
        <f>IF($O828="include",IF(AF828&gt;0,1+MAX(R829:R$2005),0),0)</f>
        <v>0</v>
      </c>
      <c r="S828" s="1">
        <f>IF($O828="include",IF(AG828&gt;0,1+MAX(S829:S$2005),0),0)</f>
        <v>0</v>
      </c>
      <c r="T828" s="1">
        <f>IF($O828="include",IF(AH828&gt;0,1+MAX(T829:T$2005),0),0)</f>
        <v>0</v>
      </c>
      <c r="U828" s="1">
        <f>IF($O828="include",IF(AI828&gt;0,1+MAX(U829:U$2005),0),0)</f>
        <v>0</v>
      </c>
      <c r="V828" s="1">
        <f>IF($O828="include",IF(AJ828&gt;0,1+MAX(V829:V$2005),0),0)</f>
        <v>0</v>
      </c>
      <c r="W828" s="1">
        <f>IF($O828="include",IF(AK828&gt;0,1+MAX(W829:W$2005),0),0)</f>
        <v>0</v>
      </c>
      <c r="X828" s="1">
        <f>IF($O828="include",IF(AL828&gt;0,1+MAX(X829:X$2005),0),0)</f>
        <v>0</v>
      </c>
      <c r="Y828" s="22" t="str">
        <f t="shared" si="211"/>
        <v xml:space="preserve">1 - </v>
      </c>
      <c r="AA828" s="42"/>
      <c r="AB828" s="43"/>
      <c r="AC828" s="43"/>
      <c r="AD828" s="44"/>
      <c r="AE828" s="11">
        <f t="shared" si="212"/>
        <v>0</v>
      </c>
      <c r="AF828" s="41"/>
      <c r="AG828" s="41"/>
      <c r="AH828" s="41"/>
      <c r="AI828" s="41"/>
      <c r="AJ828" s="41"/>
      <c r="AK828" s="41"/>
      <c r="AL828" s="41"/>
      <c r="BA828" s="1">
        <f t="shared" si="213"/>
        <v>0</v>
      </c>
      <c r="BB828" s="1">
        <f t="shared" si="214"/>
        <v>0</v>
      </c>
      <c r="BC828" s="1" t="str">
        <f t="shared" si="215"/>
        <v>No</v>
      </c>
      <c r="BD828" s="1">
        <f t="shared" si="216"/>
        <v>0</v>
      </c>
      <c r="BE828" s="1">
        <f t="shared" si="217"/>
        <v>0</v>
      </c>
      <c r="BF828" s="1">
        <f t="shared" si="218"/>
        <v>0</v>
      </c>
      <c r="BG828" s="1">
        <v>824</v>
      </c>
      <c r="BH828" s="1" t="e">
        <f t="shared" si="219"/>
        <v>#N/A</v>
      </c>
      <c r="BI828" s="1">
        <f t="shared" si="221"/>
        <v>2</v>
      </c>
      <c r="BJ828" s="1" t="e">
        <f t="shared" si="220"/>
        <v>#N/A</v>
      </c>
    </row>
    <row r="829" spans="1:62" x14ac:dyDescent="0.25">
      <c r="A829" s="1">
        <f t="shared" si="207"/>
        <v>1</v>
      </c>
      <c r="B829" s="1">
        <f>IF(YEAR(AD829)=$B$3,YEAR('Apartment Expenses'!AD829)&amp;" - "&amp;'Apartment Expenses'!AC829,0)</f>
        <v>0</v>
      </c>
      <c r="C829" s="1">
        <f t="shared" si="208"/>
        <v>0</v>
      </c>
      <c r="E829" s="1">
        <v>825</v>
      </c>
      <c r="F829" s="1">
        <f t="shared" si="209"/>
        <v>1</v>
      </c>
      <c r="G829" s="1">
        <f t="shared" si="205"/>
        <v>0</v>
      </c>
      <c r="H829" s="1">
        <f t="shared" si="206"/>
        <v>0</v>
      </c>
      <c r="J829" s="1" t="str">
        <f t="shared" si="210"/>
        <v>1900</v>
      </c>
      <c r="M829" s="1">
        <f>HLOOKUP('Expense History'!$AD$3,$P$4:$X$2004,ROW('Apartment Expenses'!L829)-3,0)</f>
        <v>0</v>
      </c>
      <c r="N829" s="1">
        <f>IF('Expense History'!$AD$3=Data!$G$4,'Apartment Expenses'!AE829,HLOOKUP('Expense History'!$AD$3,'Apartment Expenses'!$AE$4:$AL$2004,(ROW('Apartment Expenses'!M829)-3)))</f>
        <v>0</v>
      </c>
      <c r="O829" s="1" t="str">
        <f>IF($O$2="ALL",IF(VLOOKUP(AA829,'Expense History'!$AA$6:$AB$36,2,0)="x","include",0),IF(AND(VLOOKUP(AA829,'Expense History'!$AA$6:$AB$36,2,0)="x",AC829=$O$2),"include",0))</f>
        <v>include</v>
      </c>
      <c r="P829" s="1">
        <f>IF(O829="include",IF(AE829&gt;0,1+MAX(P830:P$2005),0),0)</f>
        <v>0</v>
      </c>
      <c r="Q829" s="1">
        <f>IF(AND(ISBLANK(AA828),AE828=0),0,(IF(MAX(Q830:Q$2005)&gt;0,0,ROW(R829))))</f>
        <v>0</v>
      </c>
      <c r="R829" s="1">
        <f>IF($O829="include",IF(AF829&gt;0,1+MAX(R830:R$2005),0),0)</f>
        <v>0</v>
      </c>
      <c r="S829" s="1">
        <f>IF($O829="include",IF(AG829&gt;0,1+MAX(S830:S$2005),0),0)</f>
        <v>0</v>
      </c>
      <c r="T829" s="1">
        <f>IF($O829="include",IF(AH829&gt;0,1+MAX(T830:T$2005),0),0)</f>
        <v>0</v>
      </c>
      <c r="U829" s="1">
        <f>IF($O829="include",IF(AI829&gt;0,1+MAX(U830:U$2005),0),0)</f>
        <v>0</v>
      </c>
      <c r="V829" s="1">
        <f>IF($O829="include",IF(AJ829&gt;0,1+MAX(V830:V$2005),0),0)</f>
        <v>0</v>
      </c>
      <c r="W829" s="1">
        <f>IF($O829="include",IF(AK829&gt;0,1+MAX(W830:W$2005),0),0)</f>
        <v>0</v>
      </c>
      <c r="X829" s="1">
        <f>IF($O829="include",IF(AL829&gt;0,1+MAX(X830:X$2005),0),0)</f>
        <v>0</v>
      </c>
      <c r="Y829" s="22" t="str">
        <f t="shared" si="211"/>
        <v xml:space="preserve">1 - </v>
      </c>
      <c r="AA829" s="42"/>
      <c r="AB829" s="43"/>
      <c r="AC829" s="43"/>
      <c r="AD829" s="44"/>
      <c r="AE829" s="11">
        <f t="shared" si="212"/>
        <v>0</v>
      </c>
      <c r="AF829" s="41"/>
      <c r="AG829" s="41"/>
      <c r="AH829" s="41"/>
      <c r="AI829" s="41"/>
      <c r="AJ829" s="41"/>
      <c r="AK829" s="41"/>
      <c r="AL829" s="41"/>
      <c r="BA829" s="1">
        <f t="shared" si="213"/>
        <v>0</v>
      </c>
      <c r="BB829" s="1">
        <f t="shared" si="214"/>
        <v>0</v>
      </c>
      <c r="BC829" s="1" t="str">
        <f t="shared" si="215"/>
        <v>No</v>
      </c>
      <c r="BD829" s="1">
        <f t="shared" si="216"/>
        <v>0</v>
      </c>
      <c r="BE829" s="1">
        <f t="shared" si="217"/>
        <v>0</v>
      </c>
      <c r="BF829" s="1">
        <f t="shared" si="218"/>
        <v>0</v>
      </c>
      <c r="BG829" s="1">
        <v>825</v>
      </c>
      <c r="BH829" s="1" t="e">
        <f t="shared" si="219"/>
        <v>#N/A</v>
      </c>
      <c r="BI829" s="1">
        <f t="shared" si="221"/>
        <v>2</v>
      </c>
      <c r="BJ829" s="1" t="e">
        <f t="shared" si="220"/>
        <v>#N/A</v>
      </c>
    </row>
    <row r="830" spans="1:62" x14ac:dyDescent="0.25">
      <c r="A830" s="1">
        <f t="shared" si="207"/>
        <v>1</v>
      </c>
      <c r="B830" s="1">
        <f>IF(YEAR(AD830)=$B$3,YEAR('Apartment Expenses'!AD830)&amp;" - "&amp;'Apartment Expenses'!AC830,0)</f>
        <v>0</v>
      </c>
      <c r="C830" s="1">
        <f t="shared" si="208"/>
        <v>0</v>
      </c>
      <c r="E830" s="1">
        <v>826</v>
      </c>
      <c r="F830" s="1">
        <f t="shared" si="209"/>
        <v>1</v>
      </c>
      <c r="G830" s="1">
        <f t="shared" si="205"/>
        <v>0</v>
      </c>
      <c r="H830" s="1">
        <f t="shared" si="206"/>
        <v>0</v>
      </c>
      <c r="J830" s="1" t="str">
        <f t="shared" si="210"/>
        <v>1900</v>
      </c>
      <c r="M830" s="1">
        <f>HLOOKUP('Expense History'!$AD$3,$P$4:$X$2004,ROW('Apartment Expenses'!L830)-3,0)</f>
        <v>0</v>
      </c>
      <c r="N830" s="1">
        <f>IF('Expense History'!$AD$3=Data!$G$4,'Apartment Expenses'!AE830,HLOOKUP('Expense History'!$AD$3,'Apartment Expenses'!$AE$4:$AL$2004,(ROW('Apartment Expenses'!M830)-3)))</f>
        <v>0</v>
      </c>
      <c r="O830" s="1" t="str">
        <f>IF($O$2="ALL",IF(VLOOKUP(AA830,'Expense History'!$AA$6:$AB$36,2,0)="x","include",0),IF(AND(VLOOKUP(AA830,'Expense History'!$AA$6:$AB$36,2,0)="x",AC830=$O$2),"include",0))</f>
        <v>include</v>
      </c>
      <c r="P830" s="1">
        <f>IF(O830="include",IF(AE830&gt;0,1+MAX(P831:P$2005),0),0)</f>
        <v>0</v>
      </c>
      <c r="Q830" s="1">
        <f>IF(AND(ISBLANK(AA829),AE829=0),0,(IF(MAX(Q831:Q$2005)&gt;0,0,ROW(R830))))</f>
        <v>0</v>
      </c>
      <c r="R830" s="1">
        <f>IF($O830="include",IF(AF830&gt;0,1+MAX(R831:R$2005),0),0)</f>
        <v>0</v>
      </c>
      <c r="S830" s="1">
        <f>IF($O830="include",IF(AG830&gt;0,1+MAX(S831:S$2005),0),0)</f>
        <v>0</v>
      </c>
      <c r="T830" s="1">
        <f>IF($O830="include",IF(AH830&gt;0,1+MAX(T831:T$2005),0),0)</f>
        <v>0</v>
      </c>
      <c r="U830" s="1">
        <f>IF($O830="include",IF(AI830&gt;0,1+MAX(U831:U$2005),0),0)</f>
        <v>0</v>
      </c>
      <c r="V830" s="1">
        <f>IF($O830="include",IF(AJ830&gt;0,1+MAX(V831:V$2005),0),0)</f>
        <v>0</v>
      </c>
      <c r="W830" s="1">
        <f>IF($O830="include",IF(AK830&gt;0,1+MAX(W831:W$2005),0),0)</f>
        <v>0</v>
      </c>
      <c r="X830" s="1">
        <f>IF($O830="include",IF(AL830&gt;0,1+MAX(X831:X$2005),0),0)</f>
        <v>0</v>
      </c>
      <c r="Y830" s="22" t="str">
        <f t="shared" si="211"/>
        <v xml:space="preserve">1 - </v>
      </c>
      <c r="AA830" s="42"/>
      <c r="AB830" s="43"/>
      <c r="AC830" s="43"/>
      <c r="AD830" s="44"/>
      <c r="AE830" s="11">
        <f t="shared" si="212"/>
        <v>0</v>
      </c>
      <c r="AF830" s="41"/>
      <c r="AG830" s="41"/>
      <c r="AH830" s="41"/>
      <c r="AI830" s="41"/>
      <c r="AJ830" s="41"/>
      <c r="AK830" s="41"/>
      <c r="AL830" s="41"/>
      <c r="BA830" s="1">
        <f t="shared" si="213"/>
        <v>0</v>
      </c>
      <c r="BB830" s="1">
        <f t="shared" si="214"/>
        <v>0</v>
      </c>
      <c r="BC830" s="1" t="str">
        <f t="shared" si="215"/>
        <v>No</v>
      </c>
      <c r="BD830" s="1">
        <f t="shared" si="216"/>
        <v>0</v>
      </c>
      <c r="BE830" s="1">
        <f t="shared" si="217"/>
        <v>0</v>
      </c>
      <c r="BF830" s="1">
        <f t="shared" si="218"/>
        <v>0</v>
      </c>
      <c r="BG830" s="1">
        <v>826</v>
      </c>
      <c r="BH830" s="1" t="e">
        <f t="shared" si="219"/>
        <v>#N/A</v>
      </c>
      <c r="BI830" s="1">
        <f t="shared" si="221"/>
        <v>2</v>
      </c>
      <c r="BJ830" s="1" t="e">
        <f t="shared" si="220"/>
        <v>#N/A</v>
      </c>
    </row>
    <row r="831" spans="1:62" x14ac:dyDescent="0.25">
      <c r="A831" s="1">
        <f t="shared" si="207"/>
        <v>1</v>
      </c>
      <c r="B831" s="1">
        <f>IF(YEAR(AD831)=$B$3,YEAR('Apartment Expenses'!AD831)&amp;" - "&amp;'Apartment Expenses'!AC831,0)</f>
        <v>0</v>
      </c>
      <c r="C831" s="1">
        <f t="shared" si="208"/>
        <v>0</v>
      </c>
      <c r="E831" s="1">
        <v>827</v>
      </c>
      <c r="F831" s="1">
        <f t="shared" si="209"/>
        <v>1</v>
      </c>
      <c r="G831" s="1">
        <f t="shared" si="205"/>
        <v>0</v>
      </c>
      <c r="H831" s="1">
        <f t="shared" si="206"/>
        <v>0</v>
      </c>
      <c r="J831" s="1" t="str">
        <f t="shared" si="210"/>
        <v>1900</v>
      </c>
      <c r="M831" s="1">
        <f>HLOOKUP('Expense History'!$AD$3,$P$4:$X$2004,ROW('Apartment Expenses'!L831)-3,0)</f>
        <v>0</v>
      </c>
      <c r="N831" s="1">
        <f>IF('Expense History'!$AD$3=Data!$G$4,'Apartment Expenses'!AE831,HLOOKUP('Expense History'!$AD$3,'Apartment Expenses'!$AE$4:$AL$2004,(ROW('Apartment Expenses'!M831)-3)))</f>
        <v>0</v>
      </c>
      <c r="O831" s="1" t="str">
        <f>IF($O$2="ALL",IF(VLOOKUP(AA831,'Expense History'!$AA$6:$AB$36,2,0)="x","include",0),IF(AND(VLOOKUP(AA831,'Expense History'!$AA$6:$AB$36,2,0)="x",AC831=$O$2),"include",0))</f>
        <v>include</v>
      </c>
      <c r="P831" s="1">
        <f>IF(O831="include",IF(AE831&gt;0,1+MAX(P832:P$2005),0),0)</f>
        <v>0</v>
      </c>
      <c r="Q831" s="1">
        <f>IF(AND(ISBLANK(AA830),AE830=0),0,(IF(MAX(Q832:Q$2005)&gt;0,0,ROW(R831))))</f>
        <v>0</v>
      </c>
      <c r="R831" s="1">
        <f>IF($O831="include",IF(AF831&gt;0,1+MAX(R832:R$2005),0),0)</f>
        <v>0</v>
      </c>
      <c r="S831" s="1">
        <f>IF($O831="include",IF(AG831&gt;0,1+MAX(S832:S$2005),0),0)</f>
        <v>0</v>
      </c>
      <c r="T831" s="1">
        <f>IF($O831="include",IF(AH831&gt;0,1+MAX(T832:T$2005),0),0)</f>
        <v>0</v>
      </c>
      <c r="U831" s="1">
        <f>IF($O831="include",IF(AI831&gt;0,1+MAX(U832:U$2005),0),0)</f>
        <v>0</v>
      </c>
      <c r="V831" s="1">
        <f>IF($O831="include",IF(AJ831&gt;0,1+MAX(V832:V$2005),0),0)</f>
        <v>0</v>
      </c>
      <c r="W831" s="1">
        <f>IF($O831="include",IF(AK831&gt;0,1+MAX(W832:W$2005),0),0)</f>
        <v>0</v>
      </c>
      <c r="X831" s="1">
        <f>IF($O831="include",IF(AL831&gt;0,1+MAX(X832:X$2005),0),0)</f>
        <v>0</v>
      </c>
      <c r="Y831" s="22" t="str">
        <f t="shared" si="211"/>
        <v xml:space="preserve">1 - </v>
      </c>
      <c r="AA831" s="42"/>
      <c r="AB831" s="43"/>
      <c r="AC831" s="43"/>
      <c r="AD831" s="44"/>
      <c r="AE831" s="11">
        <f t="shared" si="212"/>
        <v>0</v>
      </c>
      <c r="AF831" s="41"/>
      <c r="AG831" s="41"/>
      <c r="AH831" s="41"/>
      <c r="AI831" s="41"/>
      <c r="AJ831" s="41"/>
      <c r="AK831" s="41"/>
      <c r="AL831" s="41"/>
      <c r="BA831" s="1">
        <f t="shared" si="213"/>
        <v>0</v>
      </c>
      <c r="BB831" s="1">
        <f t="shared" si="214"/>
        <v>0</v>
      </c>
      <c r="BC831" s="1" t="str">
        <f t="shared" si="215"/>
        <v>No</v>
      </c>
      <c r="BD831" s="1">
        <f t="shared" si="216"/>
        <v>0</v>
      </c>
      <c r="BE831" s="1">
        <f t="shared" si="217"/>
        <v>0</v>
      </c>
      <c r="BF831" s="1">
        <f t="shared" si="218"/>
        <v>0</v>
      </c>
      <c r="BG831" s="1">
        <v>827</v>
      </c>
      <c r="BH831" s="1" t="e">
        <f t="shared" si="219"/>
        <v>#N/A</v>
      </c>
      <c r="BI831" s="1">
        <f t="shared" si="221"/>
        <v>2</v>
      </c>
      <c r="BJ831" s="1" t="e">
        <f t="shared" si="220"/>
        <v>#N/A</v>
      </c>
    </row>
    <row r="832" spans="1:62" x14ac:dyDescent="0.25">
      <c r="A832" s="1">
        <f t="shared" si="207"/>
        <v>1</v>
      </c>
      <c r="B832" s="1">
        <f>IF(YEAR(AD832)=$B$3,YEAR('Apartment Expenses'!AD832)&amp;" - "&amp;'Apartment Expenses'!AC832,0)</f>
        <v>0</v>
      </c>
      <c r="C832" s="1">
        <f t="shared" si="208"/>
        <v>0</v>
      </c>
      <c r="E832" s="1">
        <v>828</v>
      </c>
      <c r="F832" s="1">
        <f t="shared" si="209"/>
        <v>1</v>
      </c>
      <c r="G832" s="1">
        <f t="shared" si="205"/>
        <v>0</v>
      </c>
      <c r="H832" s="1">
        <f t="shared" si="206"/>
        <v>0</v>
      </c>
      <c r="J832" s="1" t="str">
        <f t="shared" si="210"/>
        <v>1900</v>
      </c>
      <c r="M832" s="1">
        <f>HLOOKUP('Expense History'!$AD$3,$P$4:$X$2004,ROW('Apartment Expenses'!L832)-3,0)</f>
        <v>0</v>
      </c>
      <c r="N832" s="1">
        <f>IF('Expense History'!$AD$3=Data!$G$4,'Apartment Expenses'!AE832,HLOOKUP('Expense History'!$AD$3,'Apartment Expenses'!$AE$4:$AL$2004,(ROW('Apartment Expenses'!M832)-3)))</f>
        <v>0</v>
      </c>
      <c r="O832" s="1" t="str">
        <f>IF($O$2="ALL",IF(VLOOKUP(AA832,'Expense History'!$AA$6:$AB$36,2,0)="x","include",0),IF(AND(VLOOKUP(AA832,'Expense History'!$AA$6:$AB$36,2,0)="x",AC832=$O$2),"include",0))</f>
        <v>include</v>
      </c>
      <c r="P832" s="1">
        <f>IF(O832="include",IF(AE832&gt;0,1+MAX(P833:P$2005),0),0)</f>
        <v>0</v>
      </c>
      <c r="Q832" s="1">
        <f>IF(AND(ISBLANK(AA831),AE831=0),0,(IF(MAX(Q833:Q$2005)&gt;0,0,ROW(R832))))</f>
        <v>0</v>
      </c>
      <c r="R832" s="1">
        <f>IF($O832="include",IF(AF832&gt;0,1+MAX(R833:R$2005),0),0)</f>
        <v>0</v>
      </c>
      <c r="S832" s="1">
        <f>IF($O832="include",IF(AG832&gt;0,1+MAX(S833:S$2005),0),0)</f>
        <v>0</v>
      </c>
      <c r="T832" s="1">
        <f>IF($O832="include",IF(AH832&gt;0,1+MAX(T833:T$2005),0),0)</f>
        <v>0</v>
      </c>
      <c r="U832" s="1">
        <f>IF($O832="include",IF(AI832&gt;0,1+MAX(U833:U$2005),0),0)</f>
        <v>0</v>
      </c>
      <c r="V832" s="1">
        <f>IF($O832="include",IF(AJ832&gt;0,1+MAX(V833:V$2005),0),0)</f>
        <v>0</v>
      </c>
      <c r="W832" s="1">
        <f>IF($O832="include",IF(AK832&gt;0,1+MAX(W833:W$2005),0),0)</f>
        <v>0</v>
      </c>
      <c r="X832" s="1">
        <f>IF($O832="include",IF(AL832&gt;0,1+MAX(X833:X$2005),0),0)</f>
        <v>0</v>
      </c>
      <c r="Y832" s="22" t="str">
        <f t="shared" si="211"/>
        <v xml:space="preserve">1 - </v>
      </c>
      <c r="AA832" s="42"/>
      <c r="AB832" s="43"/>
      <c r="AC832" s="43"/>
      <c r="AD832" s="44"/>
      <c r="AE832" s="11">
        <f t="shared" si="212"/>
        <v>0</v>
      </c>
      <c r="AF832" s="41"/>
      <c r="AG832" s="41"/>
      <c r="AH832" s="41"/>
      <c r="AI832" s="41"/>
      <c r="AJ832" s="41"/>
      <c r="AK832" s="41"/>
      <c r="AL832" s="41"/>
      <c r="BA832" s="1">
        <f t="shared" si="213"/>
        <v>0</v>
      </c>
      <c r="BB832" s="1">
        <f t="shared" si="214"/>
        <v>0</v>
      </c>
      <c r="BC832" s="1" t="str">
        <f t="shared" si="215"/>
        <v>No</v>
      </c>
      <c r="BD832" s="1">
        <f t="shared" si="216"/>
        <v>0</v>
      </c>
      <c r="BE832" s="1">
        <f t="shared" si="217"/>
        <v>0</v>
      </c>
      <c r="BF832" s="1">
        <f t="shared" si="218"/>
        <v>0</v>
      </c>
      <c r="BG832" s="1">
        <v>828</v>
      </c>
      <c r="BH832" s="1" t="e">
        <f t="shared" si="219"/>
        <v>#N/A</v>
      </c>
      <c r="BI832" s="1">
        <f t="shared" si="221"/>
        <v>2</v>
      </c>
      <c r="BJ832" s="1" t="e">
        <f t="shared" si="220"/>
        <v>#N/A</v>
      </c>
    </row>
    <row r="833" spans="1:62" x14ac:dyDescent="0.25">
      <c r="A833" s="1">
        <f t="shared" si="207"/>
        <v>1</v>
      </c>
      <c r="B833" s="1">
        <f>IF(YEAR(AD833)=$B$3,YEAR('Apartment Expenses'!AD833)&amp;" - "&amp;'Apartment Expenses'!AC833,0)</f>
        <v>0</v>
      </c>
      <c r="C833" s="1">
        <f t="shared" si="208"/>
        <v>0</v>
      </c>
      <c r="E833" s="1">
        <v>829</v>
      </c>
      <c r="F833" s="1">
        <f t="shared" si="209"/>
        <v>1</v>
      </c>
      <c r="G833" s="1">
        <f t="shared" si="205"/>
        <v>0</v>
      </c>
      <c r="H833" s="1">
        <f t="shared" si="206"/>
        <v>0</v>
      </c>
      <c r="J833" s="1" t="str">
        <f t="shared" si="210"/>
        <v>1900</v>
      </c>
      <c r="M833" s="1">
        <f>HLOOKUP('Expense History'!$AD$3,$P$4:$X$2004,ROW('Apartment Expenses'!L833)-3,0)</f>
        <v>0</v>
      </c>
      <c r="N833" s="1">
        <f>IF('Expense History'!$AD$3=Data!$G$4,'Apartment Expenses'!AE833,HLOOKUP('Expense History'!$AD$3,'Apartment Expenses'!$AE$4:$AL$2004,(ROW('Apartment Expenses'!M833)-3)))</f>
        <v>0</v>
      </c>
      <c r="O833" s="1" t="str">
        <f>IF($O$2="ALL",IF(VLOOKUP(AA833,'Expense History'!$AA$6:$AB$36,2,0)="x","include",0),IF(AND(VLOOKUP(AA833,'Expense History'!$AA$6:$AB$36,2,0)="x",AC833=$O$2),"include",0))</f>
        <v>include</v>
      </c>
      <c r="P833" s="1">
        <f>IF(O833="include",IF(AE833&gt;0,1+MAX(P834:P$2005),0),0)</f>
        <v>0</v>
      </c>
      <c r="Q833" s="1">
        <f>IF(AND(ISBLANK(AA832),AE832=0),0,(IF(MAX(Q834:Q$2005)&gt;0,0,ROW(R833))))</f>
        <v>0</v>
      </c>
      <c r="R833" s="1">
        <f>IF($O833="include",IF(AF833&gt;0,1+MAX(R834:R$2005),0),0)</f>
        <v>0</v>
      </c>
      <c r="S833" s="1">
        <f>IF($O833="include",IF(AG833&gt;0,1+MAX(S834:S$2005),0),0)</f>
        <v>0</v>
      </c>
      <c r="T833" s="1">
        <f>IF($O833="include",IF(AH833&gt;0,1+MAX(T834:T$2005),0),0)</f>
        <v>0</v>
      </c>
      <c r="U833" s="1">
        <f>IF($O833="include",IF(AI833&gt;0,1+MAX(U834:U$2005),0),0)</f>
        <v>0</v>
      </c>
      <c r="V833" s="1">
        <f>IF($O833="include",IF(AJ833&gt;0,1+MAX(V834:V$2005),0),0)</f>
        <v>0</v>
      </c>
      <c r="W833" s="1">
        <f>IF($O833="include",IF(AK833&gt;0,1+MAX(W834:W$2005),0),0)</f>
        <v>0</v>
      </c>
      <c r="X833" s="1">
        <f>IF($O833="include",IF(AL833&gt;0,1+MAX(X834:X$2005),0),0)</f>
        <v>0</v>
      </c>
      <c r="Y833" s="22" t="str">
        <f t="shared" si="211"/>
        <v xml:space="preserve">1 - </v>
      </c>
      <c r="AA833" s="42"/>
      <c r="AB833" s="43"/>
      <c r="AC833" s="43"/>
      <c r="AD833" s="44"/>
      <c r="AE833" s="11">
        <f t="shared" si="212"/>
        <v>0</v>
      </c>
      <c r="AF833" s="41"/>
      <c r="AG833" s="41"/>
      <c r="AH833" s="41"/>
      <c r="AI833" s="41"/>
      <c r="AJ833" s="41"/>
      <c r="AK833" s="41"/>
      <c r="AL833" s="41"/>
      <c r="BA833" s="1">
        <f t="shared" si="213"/>
        <v>0</v>
      </c>
      <c r="BB833" s="1">
        <f t="shared" si="214"/>
        <v>0</v>
      </c>
      <c r="BC833" s="1" t="str">
        <f t="shared" si="215"/>
        <v>No</v>
      </c>
      <c r="BD833" s="1">
        <f t="shared" si="216"/>
        <v>0</v>
      </c>
      <c r="BE833" s="1">
        <f t="shared" si="217"/>
        <v>0</v>
      </c>
      <c r="BF833" s="1">
        <f t="shared" si="218"/>
        <v>0</v>
      </c>
      <c r="BG833" s="1">
        <v>829</v>
      </c>
      <c r="BH833" s="1" t="e">
        <f t="shared" si="219"/>
        <v>#N/A</v>
      </c>
      <c r="BI833" s="1">
        <f t="shared" si="221"/>
        <v>2</v>
      </c>
      <c r="BJ833" s="1" t="e">
        <f t="shared" si="220"/>
        <v>#N/A</v>
      </c>
    </row>
    <row r="834" spans="1:62" x14ac:dyDescent="0.25">
      <c r="A834" s="1">
        <f t="shared" si="207"/>
        <v>1</v>
      </c>
      <c r="B834" s="1">
        <f>IF(YEAR(AD834)=$B$3,YEAR('Apartment Expenses'!AD834)&amp;" - "&amp;'Apartment Expenses'!AC834,0)</f>
        <v>0</v>
      </c>
      <c r="C834" s="1">
        <f t="shared" si="208"/>
        <v>0</v>
      </c>
      <c r="E834" s="1">
        <v>830</v>
      </c>
      <c r="F834" s="1">
        <f t="shared" si="209"/>
        <v>1</v>
      </c>
      <c r="G834" s="1">
        <f t="shared" si="205"/>
        <v>0</v>
      </c>
      <c r="H834" s="1">
        <f t="shared" si="206"/>
        <v>0</v>
      </c>
      <c r="J834" s="1" t="str">
        <f t="shared" si="210"/>
        <v>1900</v>
      </c>
      <c r="M834" s="1">
        <f>HLOOKUP('Expense History'!$AD$3,$P$4:$X$2004,ROW('Apartment Expenses'!L834)-3,0)</f>
        <v>0</v>
      </c>
      <c r="N834" s="1">
        <f>IF('Expense History'!$AD$3=Data!$G$4,'Apartment Expenses'!AE834,HLOOKUP('Expense History'!$AD$3,'Apartment Expenses'!$AE$4:$AL$2004,(ROW('Apartment Expenses'!M834)-3)))</f>
        <v>0</v>
      </c>
      <c r="O834" s="1" t="str">
        <f>IF($O$2="ALL",IF(VLOOKUP(AA834,'Expense History'!$AA$6:$AB$36,2,0)="x","include",0),IF(AND(VLOOKUP(AA834,'Expense History'!$AA$6:$AB$36,2,0)="x",AC834=$O$2),"include",0))</f>
        <v>include</v>
      </c>
      <c r="P834" s="1">
        <f>IF(O834="include",IF(AE834&gt;0,1+MAX(P835:P$2005),0),0)</f>
        <v>0</v>
      </c>
      <c r="Q834" s="1">
        <f>IF(AND(ISBLANK(AA833),AE833=0),0,(IF(MAX(Q835:Q$2005)&gt;0,0,ROW(R834))))</f>
        <v>0</v>
      </c>
      <c r="R834" s="1">
        <f>IF($O834="include",IF(AF834&gt;0,1+MAX(R835:R$2005),0),0)</f>
        <v>0</v>
      </c>
      <c r="S834" s="1">
        <f>IF($O834="include",IF(AG834&gt;0,1+MAX(S835:S$2005),0),0)</f>
        <v>0</v>
      </c>
      <c r="T834" s="1">
        <f>IF($O834="include",IF(AH834&gt;0,1+MAX(T835:T$2005),0),0)</f>
        <v>0</v>
      </c>
      <c r="U834" s="1">
        <f>IF($O834="include",IF(AI834&gt;0,1+MAX(U835:U$2005),0),0)</f>
        <v>0</v>
      </c>
      <c r="V834" s="1">
        <f>IF($O834="include",IF(AJ834&gt;0,1+MAX(V835:V$2005),0),0)</f>
        <v>0</v>
      </c>
      <c r="W834" s="1">
        <f>IF($O834="include",IF(AK834&gt;0,1+MAX(W835:W$2005),0),0)</f>
        <v>0</v>
      </c>
      <c r="X834" s="1">
        <f>IF($O834="include",IF(AL834&gt;0,1+MAX(X835:X$2005),0),0)</f>
        <v>0</v>
      </c>
      <c r="Y834" s="22" t="str">
        <f t="shared" si="211"/>
        <v xml:space="preserve">1 - </v>
      </c>
      <c r="AA834" s="42"/>
      <c r="AB834" s="43"/>
      <c r="AC834" s="43"/>
      <c r="AD834" s="44"/>
      <c r="AE834" s="11">
        <f t="shared" si="212"/>
        <v>0</v>
      </c>
      <c r="AF834" s="41"/>
      <c r="AG834" s="41"/>
      <c r="AH834" s="41"/>
      <c r="AI834" s="41"/>
      <c r="AJ834" s="41"/>
      <c r="AK834" s="41"/>
      <c r="AL834" s="41"/>
      <c r="BA834" s="1">
        <f t="shared" si="213"/>
        <v>0</v>
      </c>
      <c r="BB834" s="1">
        <f t="shared" si="214"/>
        <v>0</v>
      </c>
      <c r="BC834" s="1" t="str">
        <f t="shared" si="215"/>
        <v>No</v>
      </c>
      <c r="BD834" s="1">
        <f t="shared" si="216"/>
        <v>0</v>
      </c>
      <c r="BE834" s="1">
        <f t="shared" si="217"/>
        <v>0</v>
      </c>
      <c r="BF834" s="1">
        <f t="shared" si="218"/>
        <v>0</v>
      </c>
      <c r="BG834" s="1">
        <v>830</v>
      </c>
      <c r="BH834" s="1" t="e">
        <f t="shared" si="219"/>
        <v>#N/A</v>
      </c>
      <c r="BI834" s="1">
        <f t="shared" si="221"/>
        <v>2</v>
      </c>
      <c r="BJ834" s="1" t="e">
        <f t="shared" si="220"/>
        <v>#N/A</v>
      </c>
    </row>
    <row r="835" spans="1:62" x14ac:dyDescent="0.25">
      <c r="A835" s="1">
        <f t="shared" si="207"/>
        <v>1</v>
      </c>
      <c r="B835" s="1">
        <f>IF(YEAR(AD835)=$B$3,YEAR('Apartment Expenses'!AD835)&amp;" - "&amp;'Apartment Expenses'!AC835,0)</f>
        <v>0</v>
      </c>
      <c r="C835" s="1">
        <f t="shared" si="208"/>
        <v>0</v>
      </c>
      <c r="E835" s="1">
        <v>831</v>
      </c>
      <c r="F835" s="1">
        <f t="shared" si="209"/>
        <v>1</v>
      </c>
      <c r="G835" s="1">
        <f t="shared" si="205"/>
        <v>0</v>
      </c>
      <c r="H835" s="1">
        <f t="shared" si="206"/>
        <v>0</v>
      </c>
      <c r="J835" s="1" t="str">
        <f t="shared" si="210"/>
        <v>1900</v>
      </c>
      <c r="M835" s="1">
        <f>HLOOKUP('Expense History'!$AD$3,$P$4:$X$2004,ROW('Apartment Expenses'!L835)-3,0)</f>
        <v>0</v>
      </c>
      <c r="N835" s="1">
        <f>IF('Expense History'!$AD$3=Data!$G$4,'Apartment Expenses'!AE835,HLOOKUP('Expense History'!$AD$3,'Apartment Expenses'!$AE$4:$AL$2004,(ROW('Apartment Expenses'!M835)-3)))</f>
        <v>0</v>
      </c>
      <c r="O835" s="1" t="str">
        <f>IF($O$2="ALL",IF(VLOOKUP(AA835,'Expense History'!$AA$6:$AB$36,2,0)="x","include",0),IF(AND(VLOOKUP(AA835,'Expense History'!$AA$6:$AB$36,2,0)="x",AC835=$O$2),"include",0))</f>
        <v>include</v>
      </c>
      <c r="P835" s="1">
        <f>IF(O835="include",IF(AE835&gt;0,1+MAX(P836:P$2005),0),0)</f>
        <v>0</v>
      </c>
      <c r="Q835" s="1">
        <f>IF(AND(ISBLANK(AA834),AE834=0),0,(IF(MAX(Q836:Q$2005)&gt;0,0,ROW(R835))))</f>
        <v>0</v>
      </c>
      <c r="R835" s="1">
        <f>IF($O835="include",IF(AF835&gt;0,1+MAX(R836:R$2005),0),0)</f>
        <v>0</v>
      </c>
      <c r="S835" s="1">
        <f>IF($O835="include",IF(AG835&gt;0,1+MAX(S836:S$2005),0),0)</f>
        <v>0</v>
      </c>
      <c r="T835" s="1">
        <f>IF($O835="include",IF(AH835&gt;0,1+MAX(T836:T$2005),0),0)</f>
        <v>0</v>
      </c>
      <c r="U835" s="1">
        <f>IF($O835="include",IF(AI835&gt;0,1+MAX(U836:U$2005),0),0)</f>
        <v>0</v>
      </c>
      <c r="V835" s="1">
        <f>IF($O835="include",IF(AJ835&gt;0,1+MAX(V836:V$2005),0),0)</f>
        <v>0</v>
      </c>
      <c r="W835" s="1">
        <f>IF($O835="include",IF(AK835&gt;0,1+MAX(W836:W$2005),0),0)</f>
        <v>0</v>
      </c>
      <c r="X835" s="1">
        <f>IF($O835="include",IF(AL835&gt;0,1+MAX(X836:X$2005),0),0)</f>
        <v>0</v>
      </c>
      <c r="Y835" s="22" t="str">
        <f t="shared" si="211"/>
        <v xml:space="preserve">1 - </v>
      </c>
      <c r="AA835" s="42"/>
      <c r="AB835" s="43"/>
      <c r="AC835" s="43"/>
      <c r="AD835" s="44"/>
      <c r="AE835" s="11">
        <f t="shared" si="212"/>
        <v>0</v>
      </c>
      <c r="AF835" s="41"/>
      <c r="AG835" s="41"/>
      <c r="AH835" s="41"/>
      <c r="AI835" s="41"/>
      <c r="AJ835" s="41"/>
      <c r="AK835" s="41"/>
      <c r="AL835" s="41"/>
      <c r="BA835" s="1">
        <f t="shared" si="213"/>
        <v>0</v>
      </c>
      <c r="BB835" s="1">
        <f t="shared" si="214"/>
        <v>0</v>
      </c>
      <c r="BC835" s="1" t="str">
        <f t="shared" si="215"/>
        <v>No</v>
      </c>
      <c r="BD835" s="1">
        <f t="shared" si="216"/>
        <v>0</v>
      </c>
      <c r="BE835" s="1">
        <f t="shared" si="217"/>
        <v>0</v>
      </c>
      <c r="BF835" s="1">
        <f t="shared" si="218"/>
        <v>0</v>
      </c>
      <c r="BG835" s="1">
        <v>831</v>
      </c>
      <c r="BH835" s="1" t="e">
        <f t="shared" si="219"/>
        <v>#N/A</v>
      </c>
      <c r="BI835" s="1">
        <f t="shared" si="221"/>
        <v>2</v>
      </c>
      <c r="BJ835" s="1" t="e">
        <f t="shared" si="220"/>
        <v>#N/A</v>
      </c>
    </row>
    <row r="836" spans="1:62" x14ac:dyDescent="0.25">
      <c r="A836" s="1">
        <f t="shared" si="207"/>
        <v>1</v>
      </c>
      <c r="B836" s="1">
        <f>IF(YEAR(AD836)=$B$3,YEAR('Apartment Expenses'!AD836)&amp;" - "&amp;'Apartment Expenses'!AC836,0)</f>
        <v>0</v>
      </c>
      <c r="C836" s="1">
        <f t="shared" si="208"/>
        <v>0</v>
      </c>
      <c r="E836" s="1">
        <v>832</v>
      </c>
      <c r="F836" s="1">
        <f t="shared" si="209"/>
        <v>1</v>
      </c>
      <c r="G836" s="1">
        <f t="shared" si="205"/>
        <v>0</v>
      </c>
      <c r="H836" s="1">
        <f t="shared" si="206"/>
        <v>0</v>
      </c>
      <c r="J836" s="1" t="str">
        <f t="shared" si="210"/>
        <v>1900</v>
      </c>
      <c r="M836" s="1">
        <f>HLOOKUP('Expense History'!$AD$3,$P$4:$X$2004,ROW('Apartment Expenses'!L836)-3,0)</f>
        <v>0</v>
      </c>
      <c r="N836" s="1">
        <f>IF('Expense History'!$AD$3=Data!$G$4,'Apartment Expenses'!AE836,HLOOKUP('Expense History'!$AD$3,'Apartment Expenses'!$AE$4:$AL$2004,(ROW('Apartment Expenses'!M836)-3)))</f>
        <v>0</v>
      </c>
      <c r="O836" s="1" t="str">
        <f>IF($O$2="ALL",IF(VLOOKUP(AA836,'Expense History'!$AA$6:$AB$36,2,0)="x","include",0),IF(AND(VLOOKUP(AA836,'Expense History'!$AA$6:$AB$36,2,0)="x",AC836=$O$2),"include",0))</f>
        <v>include</v>
      </c>
      <c r="P836" s="1">
        <f>IF(O836="include",IF(AE836&gt;0,1+MAX(P837:P$2005),0),0)</f>
        <v>0</v>
      </c>
      <c r="Q836" s="1">
        <f>IF(AND(ISBLANK(AA835),AE835=0),0,(IF(MAX(Q837:Q$2005)&gt;0,0,ROW(R836))))</f>
        <v>0</v>
      </c>
      <c r="R836" s="1">
        <f>IF($O836="include",IF(AF836&gt;0,1+MAX(R837:R$2005),0),0)</f>
        <v>0</v>
      </c>
      <c r="S836" s="1">
        <f>IF($O836="include",IF(AG836&gt;0,1+MAX(S837:S$2005),0),0)</f>
        <v>0</v>
      </c>
      <c r="T836" s="1">
        <f>IF($O836="include",IF(AH836&gt;0,1+MAX(T837:T$2005),0),0)</f>
        <v>0</v>
      </c>
      <c r="U836" s="1">
        <f>IF($O836="include",IF(AI836&gt;0,1+MAX(U837:U$2005),0),0)</f>
        <v>0</v>
      </c>
      <c r="V836" s="1">
        <f>IF($O836="include",IF(AJ836&gt;0,1+MAX(V837:V$2005),0),0)</f>
        <v>0</v>
      </c>
      <c r="W836" s="1">
        <f>IF($O836="include",IF(AK836&gt;0,1+MAX(W837:W$2005),0),0)</f>
        <v>0</v>
      </c>
      <c r="X836" s="1">
        <f>IF($O836="include",IF(AL836&gt;0,1+MAX(X837:X$2005),0),0)</f>
        <v>0</v>
      </c>
      <c r="Y836" s="22" t="str">
        <f t="shared" si="211"/>
        <v xml:space="preserve">1 - </v>
      </c>
      <c r="AA836" s="42"/>
      <c r="AB836" s="43"/>
      <c r="AC836" s="43"/>
      <c r="AD836" s="44"/>
      <c r="AE836" s="11">
        <f t="shared" si="212"/>
        <v>0</v>
      </c>
      <c r="AF836" s="41"/>
      <c r="AG836" s="41"/>
      <c r="AH836" s="41"/>
      <c r="AI836" s="41"/>
      <c r="AJ836" s="41"/>
      <c r="AK836" s="41"/>
      <c r="AL836" s="41"/>
      <c r="BA836" s="1">
        <f t="shared" si="213"/>
        <v>0</v>
      </c>
      <c r="BB836" s="1">
        <f t="shared" si="214"/>
        <v>0</v>
      </c>
      <c r="BC836" s="1" t="str">
        <f t="shared" si="215"/>
        <v>No</v>
      </c>
      <c r="BD836" s="1">
        <f t="shared" si="216"/>
        <v>0</v>
      </c>
      <c r="BE836" s="1">
        <f t="shared" si="217"/>
        <v>0</v>
      </c>
      <c r="BF836" s="1">
        <f t="shared" si="218"/>
        <v>0</v>
      </c>
      <c r="BG836" s="1">
        <v>832</v>
      </c>
      <c r="BH836" s="1" t="e">
        <f t="shared" si="219"/>
        <v>#N/A</v>
      </c>
      <c r="BI836" s="1">
        <f t="shared" si="221"/>
        <v>2</v>
      </c>
      <c r="BJ836" s="1" t="e">
        <f t="shared" si="220"/>
        <v>#N/A</v>
      </c>
    </row>
    <row r="837" spans="1:62" x14ac:dyDescent="0.25">
      <c r="A837" s="1">
        <f t="shared" si="207"/>
        <v>1</v>
      </c>
      <c r="B837" s="1">
        <f>IF(YEAR(AD837)=$B$3,YEAR('Apartment Expenses'!AD837)&amp;" - "&amp;'Apartment Expenses'!AC837,0)</f>
        <v>0</v>
      </c>
      <c r="C837" s="1">
        <f t="shared" si="208"/>
        <v>0</v>
      </c>
      <c r="E837" s="1">
        <v>833</v>
      </c>
      <c r="F837" s="1">
        <f t="shared" si="209"/>
        <v>1</v>
      </c>
      <c r="G837" s="1">
        <f t="shared" ref="G837:G900" si="222">IF(ISERROR(VLOOKUP(E837,A:B,2,0)),0,VLOOKUP(E837,A:B,2,0))</f>
        <v>0</v>
      </c>
      <c r="H837" s="1">
        <f t="shared" ref="H837:H900" si="223">VLOOKUP(G837,B:C,2,0)</f>
        <v>0</v>
      </c>
      <c r="J837" s="1" t="str">
        <f t="shared" si="210"/>
        <v>1900</v>
      </c>
      <c r="M837" s="1">
        <f>HLOOKUP('Expense History'!$AD$3,$P$4:$X$2004,ROW('Apartment Expenses'!L837)-3,0)</f>
        <v>0</v>
      </c>
      <c r="N837" s="1">
        <f>IF('Expense History'!$AD$3=Data!$G$4,'Apartment Expenses'!AE837,HLOOKUP('Expense History'!$AD$3,'Apartment Expenses'!$AE$4:$AL$2004,(ROW('Apartment Expenses'!M837)-3)))</f>
        <v>0</v>
      </c>
      <c r="O837" s="1" t="str">
        <f>IF($O$2="ALL",IF(VLOOKUP(AA837,'Expense History'!$AA$6:$AB$36,2,0)="x","include",0),IF(AND(VLOOKUP(AA837,'Expense History'!$AA$6:$AB$36,2,0)="x",AC837=$O$2),"include",0))</f>
        <v>include</v>
      </c>
      <c r="P837" s="1">
        <f>IF(O837="include",IF(AE837&gt;0,1+MAX(P838:P$2005),0),0)</f>
        <v>0</v>
      </c>
      <c r="Q837" s="1">
        <f>IF(AND(ISBLANK(AA836),AE836=0),0,(IF(MAX(Q838:Q$2005)&gt;0,0,ROW(R837))))</f>
        <v>0</v>
      </c>
      <c r="R837" s="1">
        <f>IF($O837="include",IF(AF837&gt;0,1+MAX(R838:R$2005),0),0)</f>
        <v>0</v>
      </c>
      <c r="S837" s="1">
        <f>IF($O837="include",IF(AG837&gt;0,1+MAX(S838:S$2005),0),0)</f>
        <v>0</v>
      </c>
      <c r="T837" s="1">
        <f>IF($O837="include",IF(AH837&gt;0,1+MAX(T838:T$2005),0),0)</f>
        <v>0</v>
      </c>
      <c r="U837" s="1">
        <f>IF($O837="include",IF(AI837&gt;0,1+MAX(U838:U$2005),0),0)</f>
        <v>0</v>
      </c>
      <c r="V837" s="1">
        <f>IF($O837="include",IF(AJ837&gt;0,1+MAX(V838:V$2005),0),0)</f>
        <v>0</v>
      </c>
      <c r="W837" s="1">
        <f>IF($O837="include",IF(AK837&gt;0,1+MAX(W838:W$2005),0),0)</f>
        <v>0</v>
      </c>
      <c r="X837" s="1">
        <f>IF($O837="include",IF(AL837&gt;0,1+MAX(X838:X$2005),0),0)</f>
        <v>0</v>
      </c>
      <c r="Y837" s="22" t="str">
        <f t="shared" si="211"/>
        <v xml:space="preserve">1 - </v>
      </c>
      <c r="AA837" s="42"/>
      <c r="AB837" s="43"/>
      <c r="AC837" s="43"/>
      <c r="AD837" s="44"/>
      <c r="AE837" s="11">
        <f t="shared" si="212"/>
        <v>0</v>
      </c>
      <c r="AF837" s="41"/>
      <c r="AG837" s="41"/>
      <c r="AH837" s="41"/>
      <c r="AI837" s="41"/>
      <c r="AJ837" s="41"/>
      <c r="AK837" s="41"/>
      <c r="AL837" s="41"/>
      <c r="BA837" s="1">
        <f t="shared" si="213"/>
        <v>0</v>
      </c>
      <c r="BB837" s="1">
        <f t="shared" si="214"/>
        <v>0</v>
      </c>
      <c r="BC837" s="1" t="str">
        <f t="shared" si="215"/>
        <v>No</v>
      </c>
      <c r="BD837" s="1">
        <f t="shared" si="216"/>
        <v>0</v>
      </c>
      <c r="BE837" s="1">
        <f t="shared" si="217"/>
        <v>0</v>
      </c>
      <c r="BF837" s="1">
        <f t="shared" si="218"/>
        <v>0</v>
      </c>
      <c r="BG837" s="1">
        <v>833</v>
      </c>
      <c r="BH837" s="1" t="e">
        <f t="shared" si="219"/>
        <v>#N/A</v>
      </c>
      <c r="BI837" s="1">
        <f t="shared" si="221"/>
        <v>2</v>
      </c>
      <c r="BJ837" s="1" t="e">
        <f t="shared" si="220"/>
        <v>#N/A</v>
      </c>
    </row>
    <row r="838" spans="1:62" x14ac:dyDescent="0.25">
      <c r="A838" s="1">
        <f t="shared" ref="A838:A901" si="224">RANK(C838,$C$5:$C$2004,0)</f>
        <v>1</v>
      </c>
      <c r="B838" s="1">
        <f>IF(YEAR(AD838)=$B$3,YEAR('Apartment Expenses'!AD838)&amp;" - "&amp;'Apartment Expenses'!AC838,0)</f>
        <v>0</v>
      </c>
      <c r="C838" s="1">
        <f t="shared" ref="C838:C901" si="225">IF(YEAR(AD838)=$B$3,SUMIF($B$5:$B$2004,B838,$AE$5:$AE$2004),0)</f>
        <v>0</v>
      </c>
      <c r="E838" s="1">
        <v>834</v>
      </c>
      <c r="F838" s="1">
        <f t="shared" ref="F838:F901" si="226">IF(G838=0,F837,F837+1)</f>
        <v>1</v>
      </c>
      <c r="G838" s="1">
        <f t="shared" si="222"/>
        <v>0</v>
      </c>
      <c r="H838" s="1">
        <f t="shared" si="223"/>
        <v>0</v>
      </c>
      <c r="J838" s="1" t="str">
        <f t="shared" ref="J838:J901" si="227">YEAR(AD838)&amp;AC838</f>
        <v>1900</v>
      </c>
      <c r="M838" s="1">
        <f>HLOOKUP('Expense History'!$AD$3,$P$4:$X$2004,ROW('Apartment Expenses'!L838)-3,0)</f>
        <v>0</v>
      </c>
      <c r="N838" s="1">
        <f>IF('Expense History'!$AD$3=Data!$G$4,'Apartment Expenses'!AE838,HLOOKUP('Expense History'!$AD$3,'Apartment Expenses'!$AE$4:$AL$2004,(ROW('Apartment Expenses'!M838)-3)))</f>
        <v>0</v>
      </c>
      <c r="O838" s="1" t="str">
        <f>IF($O$2="ALL",IF(VLOOKUP(AA838,'Expense History'!$AA$6:$AB$36,2,0)="x","include",0),IF(AND(VLOOKUP(AA838,'Expense History'!$AA$6:$AB$36,2,0)="x",AC838=$O$2),"include",0))</f>
        <v>include</v>
      </c>
      <c r="P838" s="1">
        <f>IF(O838="include",IF(AE838&gt;0,1+MAX(P839:P$2005),0),0)</f>
        <v>0</v>
      </c>
      <c r="Q838" s="1">
        <f>IF(AND(ISBLANK(AA837),AE837=0),0,(IF(MAX(Q839:Q$2005)&gt;0,0,ROW(R838))))</f>
        <v>0</v>
      </c>
      <c r="R838" s="1">
        <f>IF($O838="include",IF(AF838&gt;0,1+MAX(R839:R$2005),0),0)</f>
        <v>0</v>
      </c>
      <c r="S838" s="1">
        <f>IF($O838="include",IF(AG838&gt;0,1+MAX(S839:S$2005),0),0)</f>
        <v>0</v>
      </c>
      <c r="T838" s="1">
        <f>IF($O838="include",IF(AH838&gt;0,1+MAX(T839:T$2005),0),0)</f>
        <v>0</v>
      </c>
      <c r="U838" s="1">
        <f>IF($O838="include",IF(AI838&gt;0,1+MAX(U839:U$2005),0),0)</f>
        <v>0</v>
      </c>
      <c r="V838" s="1">
        <f>IF($O838="include",IF(AJ838&gt;0,1+MAX(V839:V$2005),0),0)</f>
        <v>0</v>
      </c>
      <c r="W838" s="1">
        <f>IF($O838="include",IF(AK838&gt;0,1+MAX(W839:W$2005),0),0)</f>
        <v>0</v>
      </c>
      <c r="X838" s="1">
        <f>IF($O838="include",IF(AL838&gt;0,1+MAX(X839:X$2005),0),0)</f>
        <v>0</v>
      </c>
      <c r="Y838" s="22" t="str">
        <f t="shared" ref="Y838:Y901" si="228">DATEVALUE(MONTH(AD838)&amp;"/1/"&amp;YEAR(AD838))&amp;" - "&amp;AA838</f>
        <v xml:space="preserve">1 - </v>
      </c>
      <c r="AA838" s="42"/>
      <c r="AB838" s="43"/>
      <c r="AC838" s="43"/>
      <c r="AD838" s="44"/>
      <c r="AE838" s="11">
        <f t="shared" ref="AE838:AE901" si="229">SUM(AF838:AL838)</f>
        <v>0</v>
      </c>
      <c r="AF838" s="41"/>
      <c r="AG838" s="41"/>
      <c r="AH838" s="41"/>
      <c r="AI838" s="41"/>
      <c r="AJ838" s="41"/>
      <c r="AK838" s="41"/>
      <c r="AL838" s="41"/>
      <c r="BA838" s="1">
        <f t="shared" ref="BA838:BA901" si="230">AC838</f>
        <v>0</v>
      </c>
      <c r="BB838" s="1">
        <f t="shared" ref="BB838:BB901" si="231">SUMIF(AC:AC,BA838,AE:AE)</f>
        <v>0</v>
      </c>
      <c r="BC838" s="1" t="str">
        <f t="shared" ref="BC838:BC901" si="232">IF(ISERROR(VLOOKUP($B$3&amp;" - "&amp;BA838,B:B,1,0)),"No","Yes")</f>
        <v>No</v>
      </c>
      <c r="BD838" s="1">
        <f t="shared" ref="BD838:BD901" si="233">IF(BC838="Yes",0,SUMIF(BA:BA,BA838,BB:BB))</f>
        <v>0</v>
      </c>
      <c r="BE838" s="1">
        <f t="shared" ref="BE838:BE901" si="234">IF(BD838=0,0,RANK(BD838,BD:BD))</f>
        <v>0</v>
      </c>
      <c r="BF838" s="1">
        <f t="shared" ref="BF838:BF901" si="235">BA838</f>
        <v>0</v>
      </c>
      <c r="BG838" s="1">
        <v>834</v>
      </c>
      <c r="BH838" s="1" t="e">
        <f t="shared" ref="BH838:BH901" si="236">VLOOKUP(BG838,BE:BF,2,0)</f>
        <v>#N/A</v>
      </c>
      <c r="BI838" s="1">
        <f t="shared" si="221"/>
        <v>2</v>
      </c>
      <c r="BJ838" s="1" t="e">
        <f t="shared" ref="BJ838:BJ901" si="237">BH838</f>
        <v>#N/A</v>
      </c>
    </row>
    <row r="839" spans="1:62" x14ac:dyDescent="0.25">
      <c r="A839" s="1">
        <f t="shared" si="224"/>
        <v>1</v>
      </c>
      <c r="B839" s="1">
        <f>IF(YEAR(AD839)=$B$3,YEAR('Apartment Expenses'!AD839)&amp;" - "&amp;'Apartment Expenses'!AC839,0)</f>
        <v>0</v>
      </c>
      <c r="C839" s="1">
        <f t="shared" si="225"/>
        <v>0</v>
      </c>
      <c r="E839" s="1">
        <v>835</v>
      </c>
      <c r="F839" s="1">
        <f t="shared" si="226"/>
        <v>1</v>
      </c>
      <c r="G839" s="1">
        <f t="shared" si="222"/>
        <v>0</v>
      </c>
      <c r="H839" s="1">
        <f t="shared" si="223"/>
        <v>0</v>
      </c>
      <c r="J839" s="1" t="str">
        <f t="shared" si="227"/>
        <v>1900</v>
      </c>
      <c r="M839" s="1">
        <f>HLOOKUP('Expense History'!$AD$3,$P$4:$X$2004,ROW('Apartment Expenses'!L839)-3,0)</f>
        <v>0</v>
      </c>
      <c r="N839" s="1">
        <f>IF('Expense History'!$AD$3=Data!$G$4,'Apartment Expenses'!AE839,HLOOKUP('Expense History'!$AD$3,'Apartment Expenses'!$AE$4:$AL$2004,(ROW('Apartment Expenses'!M839)-3)))</f>
        <v>0</v>
      </c>
      <c r="O839" s="1" t="str">
        <f>IF($O$2="ALL",IF(VLOOKUP(AA839,'Expense History'!$AA$6:$AB$36,2,0)="x","include",0),IF(AND(VLOOKUP(AA839,'Expense History'!$AA$6:$AB$36,2,0)="x",AC839=$O$2),"include",0))</f>
        <v>include</v>
      </c>
      <c r="P839" s="1">
        <f>IF(O839="include",IF(AE839&gt;0,1+MAX(P840:P$2005),0),0)</f>
        <v>0</v>
      </c>
      <c r="Q839" s="1">
        <f>IF(AND(ISBLANK(AA838),AE838=0),0,(IF(MAX(Q840:Q$2005)&gt;0,0,ROW(R839))))</f>
        <v>0</v>
      </c>
      <c r="R839" s="1">
        <f>IF($O839="include",IF(AF839&gt;0,1+MAX(R840:R$2005),0),0)</f>
        <v>0</v>
      </c>
      <c r="S839" s="1">
        <f>IF($O839="include",IF(AG839&gt;0,1+MAX(S840:S$2005),0),0)</f>
        <v>0</v>
      </c>
      <c r="T839" s="1">
        <f>IF($O839="include",IF(AH839&gt;0,1+MAX(T840:T$2005),0),0)</f>
        <v>0</v>
      </c>
      <c r="U839" s="1">
        <f>IF($O839="include",IF(AI839&gt;0,1+MAX(U840:U$2005),0),0)</f>
        <v>0</v>
      </c>
      <c r="V839" s="1">
        <f>IF($O839="include",IF(AJ839&gt;0,1+MAX(V840:V$2005),0),0)</f>
        <v>0</v>
      </c>
      <c r="W839" s="1">
        <f>IF($O839="include",IF(AK839&gt;0,1+MAX(W840:W$2005),0),0)</f>
        <v>0</v>
      </c>
      <c r="X839" s="1">
        <f>IF($O839="include",IF(AL839&gt;0,1+MAX(X840:X$2005),0),0)</f>
        <v>0</v>
      </c>
      <c r="Y839" s="22" t="str">
        <f t="shared" si="228"/>
        <v xml:space="preserve">1 - </v>
      </c>
      <c r="AA839" s="42"/>
      <c r="AB839" s="43"/>
      <c r="AC839" s="43"/>
      <c r="AD839" s="44"/>
      <c r="AE839" s="11">
        <f t="shared" si="229"/>
        <v>0</v>
      </c>
      <c r="AF839" s="41"/>
      <c r="AG839" s="41"/>
      <c r="AH839" s="41"/>
      <c r="AI839" s="41"/>
      <c r="AJ839" s="41"/>
      <c r="AK839" s="41"/>
      <c r="AL839" s="41"/>
      <c r="BA839" s="1">
        <f t="shared" si="230"/>
        <v>0</v>
      </c>
      <c r="BB839" s="1">
        <f t="shared" si="231"/>
        <v>0</v>
      </c>
      <c r="BC839" s="1" t="str">
        <f t="shared" si="232"/>
        <v>No</v>
      </c>
      <c r="BD839" s="1">
        <f t="shared" si="233"/>
        <v>0</v>
      </c>
      <c r="BE839" s="1">
        <f t="shared" si="234"/>
        <v>0</v>
      </c>
      <c r="BF839" s="1">
        <f t="shared" si="235"/>
        <v>0</v>
      </c>
      <c r="BG839" s="1">
        <v>835</v>
      </c>
      <c r="BH839" s="1" t="e">
        <f t="shared" si="236"/>
        <v>#N/A</v>
      </c>
      <c r="BI839" s="1">
        <f t="shared" ref="BI839:BI902" si="238">IF(ISERROR(BH839),BI838,BI838+1)</f>
        <v>2</v>
      </c>
      <c r="BJ839" s="1" t="e">
        <f t="shared" si="237"/>
        <v>#N/A</v>
      </c>
    </row>
    <row r="840" spans="1:62" x14ac:dyDescent="0.25">
      <c r="A840" s="1">
        <f t="shared" si="224"/>
        <v>1</v>
      </c>
      <c r="B840" s="1">
        <f>IF(YEAR(AD840)=$B$3,YEAR('Apartment Expenses'!AD840)&amp;" - "&amp;'Apartment Expenses'!AC840,0)</f>
        <v>0</v>
      </c>
      <c r="C840" s="1">
        <f t="shared" si="225"/>
        <v>0</v>
      </c>
      <c r="E840" s="1">
        <v>836</v>
      </c>
      <c r="F840" s="1">
        <f t="shared" si="226"/>
        <v>1</v>
      </c>
      <c r="G840" s="1">
        <f t="shared" si="222"/>
        <v>0</v>
      </c>
      <c r="H840" s="1">
        <f t="shared" si="223"/>
        <v>0</v>
      </c>
      <c r="J840" s="1" t="str">
        <f t="shared" si="227"/>
        <v>1900</v>
      </c>
      <c r="M840" s="1">
        <f>HLOOKUP('Expense History'!$AD$3,$P$4:$X$2004,ROW('Apartment Expenses'!L840)-3,0)</f>
        <v>0</v>
      </c>
      <c r="N840" s="1">
        <f>IF('Expense History'!$AD$3=Data!$G$4,'Apartment Expenses'!AE840,HLOOKUP('Expense History'!$AD$3,'Apartment Expenses'!$AE$4:$AL$2004,(ROW('Apartment Expenses'!M840)-3)))</f>
        <v>0</v>
      </c>
      <c r="O840" s="1" t="str">
        <f>IF($O$2="ALL",IF(VLOOKUP(AA840,'Expense History'!$AA$6:$AB$36,2,0)="x","include",0),IF(AND(VLOOKUP(AA840,'Expense History'!$AA$6:$AB$36,2,0)="x",AC840=$O$2),"include",0))</f>
        <v>include</v>
      </c>
      <c r="P840" s="1">
        <f>IF(O840="include",IF(AE840&gt;0,1+MAX(P841:P$2005),0),0)</f>
        <v>0</v>
      </c>
      <c r="Q840" s="1">
        <f>IF(AND(ISBLANK(AA839),AE839=0),0,(IF(MAX(Q841:Q$2005)&gt;0,0,ROW(R840))))</f>
        <v>0</v>
      </c>
      <c r="R840" s="1">
        <f>IF($O840="include",IF(AF840&gt;0,1+MAX(R841:R$2005),0),0)</f>
        <v>0</v>
      </c>
      <c r="S840" s="1">
        <f>IF($O840="include",IF(AG840&gt;0,1+MAX(S841:S$2005),0),0)</f>
        <v>0</v>
      </c>
      <c r="T840" s="1">
        <f>IF($O840="include",IF(AH840&gt;0,1+MAX(T841:T$2005),0),0)</f>
        <v>0</v>
      </c>
      <c r="U840" s="1">
        <f>IF($O840="include",IF(AI840&gt;0,1+MAX(U841:U$2005),0),0)</f>
        <v>0</v>
      </c>
      <c r="V840" s="1">
        <f>IF($O840="include",IF(AJ840&gt;0,1+MAX(V841:V$2005),0),0)</f>
        <v>0</v>
      </c>
      <c r="W840" s="1">
        <f>IF($O840="include",IF(AK840&gt;0,1+MAX(W841:W$2005),0),0)</f>
        <v>0</v>
      </c>
      <c r="X840" s="1">
        <f>IF($O840="include",IF(AL840&gt;0,1+MAX(X841:X$2005),0),0)</f>
        <v>0</v>
      </c>
      <c r="Y840" s="22" t="str">
        <f t="shared" si="228"/>
        <v xml:space="preserve">1 - </v>
      </c>
      <c r="AA840" s="42"/>
      <c r="AB840" s="43"/>
      <c r="AC840" s="43"/>
      <c r="AD840" s="44"/>
      <c r="AE840" s="11">
        <f t="shared" si="229"/>
        <v>0</v>
      </c>
      <c r="AF840" s="41"/>
      <c r="AG840" s="41"/>
      <c r="AH840" s="41"/>
      <c r="AI840" s="41"/>
      <c r="AJ840" s="41"/>
      <c r="AK840" s="41"/>
      <c r="AL840" s="41"/>
      <c r="BA840" s="1">
        <f t="shared" si="230"/>
        <v>0</v>
      </c>
      <c r="BB840" s="1">
        <f t="shared" si="231"/>
        <v>0</v>
      </c>
      <c r="BC840" s="1" t="str">
        <f t="shared" si="232"/>
        <v>No</v>
      </c>
      <c r="BD840" s="1">
        <f t="shared" si="233"/>
        <v>0</v>
      </c>
      <c r="BE840" s="1">
        <f t="shared" si="234"/>
        <v>0</v>
      </c>
      <c r="BF840" s="1">
        <f t="shared" si="235"/>
        <v>0</v>
      </c>
      <c r="BG840" s="1">
        <v>836</v>
      </c>
      <c r="BH840" s="1" t="e">
        <f t="shared" si="236"/>
        <v>#N/A</v>
      </c>
      <c r="BI840" s="1">
        <f t="shared" si="238"/>
        <v>2</v>
      </c>
      <c r="BJ840" s="1" t="e">
        <f t="shared" si="237"/>
        <v>#N/A</v>
      </c>
    </row>
    <row r="841" spans="1:62" x14ac:dyDescent="0.25">
      <c r="A841" s="1">
        <f t="shared" si="224"/>
        <v>1</v>
      </c>
      <c r="B841" s="1">
        <f>IF(YEAR(AD841)=$B$3,YEAR('Apartment Expenses'!AD841)&amp;" - "&amp;'Apartment Expenses'!AC841,0)</f>
        <v>0</v>
      </c>
      <c r="C841" s="1">
        <f t="shared" si="225"/>
        <v>0</v>
      </c>
      <c r="E841" s="1">
        <v>837</v>
      </c>
      <c r="F841" s="1">
        <f t="shared" si="226"/>
        <v>1</v>
      </c>
      <c r="G841" s="1">
        <f t="shared" si="222"/>
        <v>0</v>
      </c>
      <c r="H841" s="1">
        <f t="shared" si="223"/>
        <v>0</v>
      </c>
      <c r="J841" s="1" t="str">
        <f t="shared" si="227"/>
        <v>1900</v>
      </c>
      <c r="M841" s="1">
        <f>HLOOKUP('Expense History'!$AD$3,$P$4:$X$2004,ROW('Apartment Expenses'!L841)-3,0)</f>
        <v>0</v>
      </c>
      <c r="N841" s="1">
        <f>IF('Expense History'!$AD$3=Data!$G$4,'Apartment Expenses'!AE841,HLOOKUP('Expense History'!$AD$3,'Apartment Expenses'!$AE$4:$AL$2004,(ROW('Apartment Expenses'!M841)-3)))</f>
        <v>0</v>
      </c>
      <c r="O841" s="1" t="str">
        <f>IF($O$2="ALL",IF(VLOOKUP(AA841,'Expense History'!$AA$6:$AB$36,2,0)="x","include",0),IF(AND(VLOOKUP(AA841,'Expense History'!$AA$6:$AB$36,2,0)="x",AC841=$O$2),"include",0))</f>
        <v>include</v>
      </c>
      <c r="P841" s="1">
        <f>IF(O841="include",IF(AE841&gt;0,1+MAX(P842:P$2005),0),0)</f>
        <v>0</v>
      </c>
      <c r="Q841" s="1">
        <f>IF(AND(ISBLANK(AA840),AE840=0),0,(IF(MAX(Q842:Q$2005)&gt;0,0,ROW(R841))))</f>
        <v>0</v>
      </c>
      <c r="R841" s="1">
        <f>IF($O841="include",IF(AF841&gt;0,1+MAX(R842:R$2005),0),0)</f>
        <v>0</v>
      </c>
      <c r="S841" s="1">
        <f>IF($O841="include",IF(AG841&gt;0,1+MAX(S842:S$2005),0),0)</f>
        <v>0</v>
      </c>
      <c r="T841" s="1">
        <f>IF($O841="include",IF(AH841&gt;0,1+MAX(T842:T$2005),0),0)</f>
        <v>0</v>
      </c>
      <c r="U841" s="1">
        <f>IF($O841="include",IF(AI841&gt;0,1+MAX(U842:U$2005),0),0)</f>
        <v>0</v>
      </c>
      <c r="V841" s="1">
        <f>IF($O841="include",IF(AJ841&gt;0,1+MAX(V842:V$2005),0),0)</f>
        <v>0</v>
      </c>
      <c r="W841" s="1">
        <f>IF($O841="include",IF(AK841&gt;0,1+MAX(W842:W$2005),0),0)</f>
        <v>0</v>
      </c>
      <c r="X841" s="1">
        <f>IF($O841="include",IF(AL841&gt;0,1+MAX(X842:X$2005),0),0)</f>
        <v>0</v>
      </c>
      <c r="Y841" s="22" t="str">
        <f t="shared" si="228"/>
        <v xml:space="preserve">1 - </v>
      </c>
      <c r="AA841" s="42"/>
      <c r="AB841" s="43"/>
      <c r="AC841" s="43"/>
      <c r="AD841" s="44"/>
      <c r="AE841" s="11">
        <f t="shared" si="229"/>
        <v>0</v>
      </c>
      <c r="AF841" s="41"/>
      <c r="AG841" s="41"/>
      <c r="AH841" s="41"/>
      <c r="AI841" s="41"/>
      <c r="AJ841" s="41"/>
      <c r="AK841" s="41"/>
      <c r="AL841" s="41"/>
      <c r="BA841" s="1">
        <f t="shared" si="230"/>
        <v>0</v>
      </c>
      <c r="BB841" s="1">
        <f t="shared" si="231"/>
        <v>0</v>
      </c>
      <c r="BC841" s="1" t="str">
        <f t="shared" si="232"/>
        <v>No</v>
      </c>
      <c r="BD841" s="1">
        <f t="shared" si="233"/>
        <v>0</v>
      </c>
      <c r="BE841" s="1">
        <f t="shared" si="234"/>
        <v>0</v>
      </c>
      <c r="BF841" s="1">
        <f t="shared" si="235"/>
        <v>0</v>
      </c>
      <c r="BG841" s="1">
        <v>837</v>
      </c>
      <c r="BH841" s="1" t="e">
        <f t="shared" si="236"/>
        <v>#N/A</v>
      </c>
      <c r="BI841" s="1">
        <f t="shared" si="238"/>
        <v>2</v>
      </c>
      <c r="BJ841" s="1" t="e">
        <f t="shared" si="237"/>
        <v>#N/A</v>
      </c>
    </row>
    <row r="842" spans="1:62" x14ac:dyDescent="0.25">
      <c r="A842" s="1">
        <f t="shared" si="224"/>
        <v>1</v>
      </c>
      <c r="B842" s="1">
        <f>IF(YEAR(AD842)=$B$3,YEAR('Apartment Expenses'!AD842)&amp;" - "&amp;'Apartment Expenses'!AC842,0)</f>
        <v>0</v>
      </c>
      <c r="C842" s="1">
        <f t="shared" si="225"/>
        <v>0</v>
      </c>
      <c r="E842" s="1">
        <v>838</v>
      </c>
      <c r="F842" s="1">
        <f t="shared" si="226"/>
        <v>1</v>
      </c>
      <c r="G842" s="1">
        <f t="shared" si="222"/>
        <v>0</v>
      </c>
      <c r="H842" s="1">
        <f t="shared" si="223"/>
        <v>0</v>
      </c>
      <c r="J842" s="1" t="str">
        <f t="shared" si="227"/>
        <v>1900</v>
      </c>
      <c r="M842" s="1">
        <f>HLOOKUP('Expense History'!$AD$3,$P$4:$X$2004,ROW('Apartment Expenses'!L842)-3,0)</f>
        <v>0</v>
      </c>
      <c r="N842" s="1">
        <f>IF('Expense History'!$AD$3=Data!$G$4,'Apartment Expenses'!AE842,HLOOKUP('Expense History'!$AD$3,'Apartment Expenses'!$AE$4:$AL$2004,(ROW('Apartment Expenses'!M842)-3)))</f>
        <v>0</v>
      </c>
      <c r="O842" s="1" t="str">
        <f>IF($O$2="ALL",IF(VLOOKUP(AA842,'Expense History'!$AA$6:$AB$36,2,0)="x","include",0),IF(AND(VLOOKUP(AA842,'Expense History'!$AA$6:$AB$36,2,0)="x",AC842=$O$2),"include",0))</f>
        <v>include</v>
      </c>
      <c r="P842" s="1">
        <f>IF(O842="include",IF(AE842&gt;0,1+MAX(P843:P$2005),0),0)</f>
        <v>0</v>
      </c>
      <c r="Q842" s="1">
        <f>IF(AND(ISBLANK(AA841),AE841=0),0,(IF(MAX(Q843:Q$2005)&gt;0,0,ROW(R842))))</f>
        <v>0</v>
      </c>
      <c r="R842" s="1">
        <f>IF($O842="include",IF(AF842&gt;0,1+MAX(R843:R$2005),0),0)</f>
        <v>0</v>
      </c>
      <c r="S842" s="1">
        <f>IF($O842="include",IF(AG842&gt;0,1+MAX(S843:S$2005),0),0)</f>
        <v>0</v>
      </c>
      <c r="T842" s="1">
        <f>IF($O842="include",IF(AH842&gt;0,1+MAX(T843:T$2005),0),0)</f>
        <v>0</v>
      </c>
      <c r="U842" s="1">
        <f>IF($O842="include",IF(AI842&gt;0,1+MAX(U843:U$2005),0),0)</f>
        <v>0</v>
      </c>
      <c r="V842" s="1">
        <f>IF($O842="include",IF(AJ842&gt;0,1+MAX(V843:V$2005),0),0)</f>
        <v>0</v>
      </c>
      <c r="W842" s="1">
        <f>IF($O842="include",IF(AK842&gt;0,1+MAX(W843:W$2005),0),0)</f>
        <v>0</v>
      </c>
      <c r="X842" s="1">
        <f>IF($O842="include",IF(AL842&gt;0,1+MAX(X843:X$2005),0),0)</f>
        <v>0</v>
      </c>
      <c r="Y842" s="22" t="str">
        <f t="shared" si="228"/>
        <v xml:space="preserve">1 - </v>
      </c>
      <c r="AA842" s="42"/>
      <c r="AB842" s="43"/>
      <c r="AC842" s="43"/>
      <c r="AD842" s="44"/>
      <c r="AE842" s="11">
        <f t="shared" si="229"/>
        <v>0</v>
      </c>
      <c r="AF842" s="41"/>
      <c r="AG842" s="41"/>
      <c r="AH842" s="41"/>
      <c r="AI842" s="41"/>
      <c r="AJ842" s="41"/>
      <c r="AK842" s="41"/>
      <c r="AL842" s="41"/>
      <c r="BA842" s="1">
        <f t="shared" si="230"/>
        <v>0</v>
      </c>
      <c r="BB842" s="1">
        <f t="shared" si="231"/>
        <v>0</v>
      </c>
      <c r="BC842" s="1" t="str">
        <f t="shared" si="232"/>
        <v>No</v>
      </c>
      <c r="BD842" s="1">
        <f t="shared" si="233"/>
        <v>0</v>
      </c>
      <c r="BE842" s="1">
        <f t="shared" si="234"/>
        <v>0</v>
      </c>
      <c r="BF842" s="1">
        <f t="shared" si="235"/>
        <v>0</v>
      </c>
      <c r="BG842" s="1">
        <v>838</v>
      </c>
      <c r="BH842" s="1" t="e">
        <f t="shared" si="236"/>
        <v>#N/A</v>
      </c>
      <c r="BI842" s="1">
        <f t="shared" si="238"/>
        <v>2</v>
      </c>
      <c r="BJ842" s="1" t="e">
        <f t="shared" si="237"/>
        <v>#N/A</v>
      </c>
    </row>
    <row r="843" spans="1:62" x14ac:dyDescent="0.25">
      <c r="A843" s="1">
        <f t="shared" si="224"/>
        <v>1</v>
      </c>
      <c r="B843" s="1">
        <f>IF(YEAR(AD843)=$B$3,YEAR('Apartment Expenses'!AD843)&amp;" - "&amp;'Apartment Expenses'!AC843,0)</f>
        <v>0</v>
      </c>
      <c r="C843" s="1">
        <f t="shared" si="225"/>
        <v>0</v>
      </c>
      <c r="E843" s="1">
        <v>839</v>
      </c>
      <c r="F843" s="1">
        <f t="shared" si="226"/>
        <v>1</v>
      </c>
      <c r="G843" s="1">
        <f t="shared" si="222"/>
        <v>0</v>
      </c>
      <c r="H843" s="1">
        <f t="shared" si="223"/>
        <v>0</v>
      </c>
      <c r="J843" s="1" t="str">
        <f t="shared" si="227"/>
        <v>1900</v>
      </c>
      <c r="M843" s="1">
        <f>HLOOKUP('Expense History'!$AD$3,$P$4:$X$2004,ROW('Apartment Expenses'!L843)-3,0)</f>
        <v>0</v>
      </c>
      <c r="N843" s="1">
        <f>IF('Expense History'!$AD$3=Data!$G$4,'Apartment Expenses'!AE843,HLOOKUP('Expense History'!$AD$3,'Apartment Expenses'!$AE$4:$AL$2004,(ROW('Apartment Expenses'!M843)-3)))</f>
        <v>0</v>
      </c>
      <c r="O843" s="1" t="str">
        <f>IF($O$2="ALL",IF(VLOOKUP(AA843,'Expense History'!$AA$6:$AB$36,2,0)="x","include",0),IF(AND(VLOOKUP(AA843,'Expense History'!$AA$6:$AB$36,2,0)="x",AC843=$O$2),"include",0))</f>
        <v>include</v>
      </c>
      <c r="P843" s="1">
        <f>IF(O843="include",IF(AE843&gt;0,1+MAX(P844:P$2005),0),0)</f>
        <v>0</v>
      </c>
      <c r="Q843" s="1">
        <f>IF(AND(ISBLANK(AA842),AE842=0),0,(IF(MAX(Q844:Q$2005)&gt;0,0,ROW(R843))))</f>
        <v>0</v>
      </c>
      <c r="R843" s="1">
        <f>IF($O843="include",IF(AF843&gt;0,1+MAX(R844:R$2005),0),0)</f>
        <v>0</v>
      </c>
      <c r="S843" s="1">
        <f>IF($O843="include",IF(AG843&gt;0,1+MAX(S844:S$2005),0),0)</f>
        <v>0</v>
      </c>
      <c r="T843" s="1">
        <f>IF($O843="include",IF(AH843&gt;0,1+MAX(T844:T$2005),0),0)</f>
        <v>0</v>
      </c>
      <c r="U843" s="1">
        <f>IF($O843="include",IF(AI843&gt;0,1+MAX(U844:U$2005),0),0)</f>
        <v>0</v>
      </c>
      <c r="V843" s="1">
        <f>IF($O843="include",IF(AJ843&gt;0,1+MAX(V844:V$2005),0),0)</f>
        <v>0</v>
      </c>
      <c r="W843" s="1">
        <f>IF($O843="include",IF(AK843&gt;0,1+MAX(W844:W$2005),0),0)</f>
        <v>0</v>
      </c>
      <c r="X843" s="1">
        <f>IF($O843="include",IF(AL843&gt;0,1+MAX(X844:X$2005),0),0)</f>
        <v>0</v>
      </c>
      <c r="Y843" s="22" t="str">
        <f t="shared" si="228"/>
        <v xml:space="preserve">1 - </v>
      </c>
      <c r="AA843" s="42"/>
      <c r="AB843" s="43"/>
      <c r="AC843" s="43"/>
      <c r="AD843" s="44"/>
      <c r="AE843" s="11">
        <f t="shared" si="229"/>
        <v>0</v>
      </c>
      <c r="AF843" s="41"/>
      <c r="AG843" s="41"/>
      <c r="AH843" s="41"/>
      <c r="AI843" s="41"/>
      <c r="AJ843" s="41"/>
      <c r="AK843" s="41"/>
      <c r="AL843" s="41"/>
      <c r="BA843" s="1">
        <f t="shared" si="230"/>
        <v>0</v>
      </c>
      <c r="BB843" s="1">
        <f t="shared" si="231"/>
        <v>0</v>
      </c>
      <c r="BC843" s="1" t="str">
        <f t="shared" si="232"/>
        <v>No</v>
      </c>
      <c r="BD843" s="1">
        <f t="shared" si="233"/>
        <v>0</v>
      </c>
      <c r="BE843" s="1">
        <f t="shared" si="234"/>
        <v>0</v>
      </c>
      <c r="BF843" s="1">
        <f t="shared" si="235"/>
        <v>0</v>
      </c>
      <c r="BG843" s="1">
        <v>839</v>
      </c>
      <c r="BH843" s="1" t="e">
        <f t="shared" si="236"/>
        <v>#N/A</v>
      </c>
      <c r="BI843" s="1">
        <f t="shared" si="238"/>
        <v>2</v>
      </c>
      <c r="BJ843" s="1" t="e">
        <f t="shared" si="237"/>
        <v>#N/A</v>
      </c>
    </row>
    <row r="844" spans="1:62" x14ac:dyDescent="0.25">
      <c r="A844" s="1">
        <f t="shared" si="224"/>
        <v>1</v>
      </c>
      <c r="B844" s="1">
        <f>IF(YEAR(AD844)=$B$3,YEAR('Apartment Expenses'!AD844)&amp;" - "&amp;'Apartment Expenses'!AC844,0)</f>
        <v>0</v>
      </c>
      <c r="C844" s="1">
        <f t="shared" si="225"/>
        <v>0</v>
      </c>
      <c r="E844" s="1">
        <v>840</v>
      </c>
      <c r="F844" s="1">
        <f t="shared" si="226"/>
        <v>1</v>
      </c>
      <c r="G844" s="1">
        <f t="shared" si="222"/>
        <v>0</v>
      </c>
      <c r="H844" s="1">
        <f t="shared" si="223"/>
        <v>0</v>
      </c>
      <c r="J844" s="1" t="str">
        <f t="shared" si="227"/>
        <v>1900</v>
      </c>
      <c r="M844" s="1">
        <f>HLOOKUP('Expense History'!$AD$3,$P$4:$X$2004,ROW('Apartment Expenses'!L844)-3,0)</f>
        <v>0</v>
      </c>
      <c r="N844" s="1">
        <f>IF('Expense History'!$AD$3=Data!$G$4,'Apartment Expenses'!AE844,HLOOKUP('Expense History'!$AD$3,'Apartment Expenses'!$AE$4:$AL$2004,(ROW('Apartment Expenses'!M844)-3)))</f>
        <v>0</v>
      </c>
      <c r="O844" s="1" t="str">
        <f>IF($O$2="ALL",IF(VLOOKUP(AA844,'Expense History'!$AA$6:$AB$36,2,0)="x","include",0),IF(AND(VLOOKUP(AA844,'Expense History'!$AA$6:$AB$36,2,0)="x",AC844=$O$2),"include",0))</f>
        <v>include</v>
      </c>
      <c r="P844" s="1">
        <f>IF(O844="include",IF(AE844&gt;0,1+MAX(P845:P$2005),0),0)</f>
        <v>0</v>
      </c>
      <c r="Q844" s="1">
        <f>IF(AND(ISBLANK(AA843),AE843=0),0,(IF(MAX(Q845:Q$2005)&gt;0,0,ROW(R844))))</f>
        <v>0</v>
      </c>
      <c r="R844" s="1">
        <f>IF($O844="include",IF(AF844&gt;0,1+MAX(R845:R$2005),0),0)</f>
        <v>0</v>
      </c>
      <c r="S844" s="1">
        <f>IF($O844="include",IF(AG844&gt;0,1+MAX(S845:S$2005),0),0)</f>
        <v>0</v>
      </c>
      <c r="T844" s="1">
        <f>IF($O844="include",IF(AH844&gt;0,1+MAX(T845:T$2005),0),0)</f>
        <v>0</v>
      </c>
      <c r="U844" s="1">
        <f>IF($O844="include",IF(AI844&gt;0,1+MAX(U845:U$2005),0),0)</f>
        <v>0</v>
      </c>
      <c r="V844" s="1">
        <f>IF($O844="include",IF(AJ844&gt;0,1+MAX(V845:V$2005),0),0)</f>
        <v>0</v>
      </c>
      <c r="W844" s="1">
        <f>IF($O844="include",IF(AK844&gt;0,1+MAX(W845:W$2005),0),0)</f>
        <v>0</v>
      </c>
      <c r="X844" s="1">
        <f>IF($O844="include",IF(AL844&gt;0,1+MAX(X845:X$2005),0),0)</f>
        <v>0</v>
      </c>
      <c r="Y844" s="22" t="str">
        <f t="shared" si="228"/>
        <v xml:space="preserve">1 - </v>
      </c>
      <c r="AA844" s="42"/>
      <c r="AB844" s="43"/>
      <c r="AC844" s="43"/>
      <c r="AD844" s="44"/>
      <c r="AE844" s="11">
        <f t="shared" si="229"/>
        <v>0</v>
      </c>
      <c r="AF844" s="41"/>
      <c r="AG844" s="41"/>
      <c r="AH844" s="41"/>
      <c r="AI844" s="41"/>
      <c r="AJ844" s="41"/>
      <c r="AK844" s="41"/>
      <c r="AL844" s="41"/>
      <c r="BA844" s="1">
        <f t="shared" si="230"/>
        <v>0</v>
      </c>
      <c r="BB844" s="1">
        <f t="shared" si="231"/>
        <v>0</v>
      </c>
      <c r="BC844" s="1" t="str">
        <f t="shared" si="232"/>
        <v>No</v>
      </c>
      <c r="BD844" s="1">
        <f t="shared" si="233"/>
        <v>0</v>
      </c>
      <c r="BE844" s="1">
        <f t="shared" si="234"/>
        <v>0</v>
      </c>
      <c r="BF844" s="1">
        <f t="shared" si="235"/>
        <v>0</v>
      </c>
      <c r="BG844" s="1">
        <v>840</v>
      </c>
      <c r="BH844" s="1" t="e">
        <f t="shared" si="236"/>
        <v>#N/A</v>
      </c>
      <c r="BI844" s="1">
        <f t="shared" si="238"/>
        <v>2</v>
      </c>
      <c r="BJ844" s="1" t="e">
        <f t="shared" si="237"/>
        <v>#N/A</v>
      </c>
    </row>
    <row r="845" spans="1:62" x14ac:dyDescent="0.25">
      <c r="A845" s="1">
        <f t="shared" si="224"/>
        <v>1</v>
      </c>
      <c r="B845" s="1">
        <f>IF(YEAR(AD845)=$B$3,YEAR('Apartment Expenses'!AD845)&amp;" - "&amp;'Apartment Expenses'!AC845,0)</f>
        <v>0</v>
      </c>
      <c r="C845" s="1">
        <f t="shared" si="225"/>
        <v>0</v>
      </c>
      <c r="E845" s="1">
        <v>841</v>
      </c>
      <c r="F845" s="1">
        <f t="shared" si="226"/>
        <v>1</v>
      </c>
      <c r="G845" s="1">
        <f t="shared" si="222"/>
        <v>0</v>
      </c>
      <c r="H845" s="1">
        <f t="shared" si="223"/>
        <v>0</v>
      </c>
      <c r="J845" s="1" t="str">
        <f t="shared" si="227"/>
        <v>1900</v>
      </c>
      <c r="M845" s="1">
        <f>HLOOKUP('Expense History'!$AD$3,$P$4:$X$2004,ROW('Apartment Expenses'!L845)-3,0)</f>
        <v>0</v>
      </c>
      <c r="N845" s="1">
        <f>IF('Expense History'!$AD$3=Data!$G$4,'Apartment Expenses'!AE845,HLOOKUP('Expense History'!$AD$3,'Apartment Expenses'!$AE$4:$AL$2004,(ROW('Apartment Expenses'!M845)-3)))</f>
        <v>0</v>
      </c>
      <c r="O845" s="1" t="str">
        <f>IF($O$2="ALL",IF(VLOOKUP(AA845,'Expense History'!$AA$6:$AB$36,2,0)="x","include",0),IF(AND(VLOOKUP(AA845,'Expense History'!$AA$6:$AB$36,2,0)="x",AC845=$O$2),"include",0))</f>
        <v>include</v>
      </c>
      <c r="P845" s="1">
        <f>IF(O845="include",IF(AE845&gt;0,1+MAX(P846:P$2005),0),0)</f>
        <v>0</v>
      </c>
      <c r="Q845" s="1">
        <f>IF(AND(ISBLANK(AA844),AE844=0),0,(IF(MAX(Q846:Q$2005)&gt;0,0,ROW(R845))))</f>
        <v>0</v>
      </c>
      <c r="R845" s="1">
        <f>IF($O845="include",IF(AF845&gt;0,1+MAX(R846:R$2005),0),0)</f>
        <v>0</v>
      </c>
      <c r="S845" s="1">
        <f>IF($O845="include",IF(AG845&gt;0,1+MAX(S846:S$2005),0),0)</f>
        <v>0</v>
      </c>
      <c r="T845" s="1">
        <f>IF($O845="include",IF(AH845&gt;0,1+MAX(T846:T$2005),0),0)</f>
        <v>0</v>
      </c>
      <c r="U845" s="1">
        <f>IF($O845="include",IF(AI845&gt;0,1+MAX(U846:U$2005),0),0)</f>
        <v>0</v>
      </c>
      <c r="V845" s="1">
        <f>IF($O845="include",IF(AJ845&gt;0,1+MAX(V846:V$2005),0),0)</f>
        <v>0</v>
      </c>
      <c r="W845" s="1">
        <f>IF($O845="include",IF(AK845&gt;0,1+MAX(W846:W$2005),0),0)</f>
        <v>0</v>
      </c>
      <c r="X845" s="1">
        <f>IF($O845="include",IF(AL845&gt;0,1+MAX(X846:X$2005),0),0)</f>
        <v>0</v>
      </c>
      <c r="Y845" s="22" t="str">
        <f t="shared" si="228"/>
        <v xml:space="preserve">1 - </v>
      </c>
      <c r="AA845" s="42"/>
      <c r="AB845" s="43"/>
      <c r="AC845" s="43"/>
      <c r="AD845" s="44"/>
      <c r="AE845" s="11">
        <f t="shared" si="229"/>
        <v>0</v>
      </c>
      <c r="AF845" s="41"/>
      <c r="AG845" s="41"/>
      <c r="AH845" s="41"/>
      <c r="AI845" s="41"/>
      <c r="AJ845" s="41"/>
      <c r="AK845" s="41"/>
      <c r="AL845" s="41"/>
      <c r="BA845" s="1">
        <f t="shared" si="230"/>
        <v>0</v>
      </c>
      <c r="BB845" s="1">
        <f t="shared" si="231"/>
        <v>0</v>
      </c>
      <c r="BC845" s="1" t="str">
        <f t="shared" si="232"/>
        <v>No</v>
      </c>
      <c r="BD845" s="1">
        <f t="shared" si="233"/>
        <v>0</v>
      </c>
      <c r="BE845" s="1">
        <f t="shared" si="234"/>
        <v>0</v>
      </c>
      <c r="BF845" s="1">
        <f t="shared" si="235"/>
        <v>0</v>
      </c>
      <c r="BG845" s="1">
        <v>841</v>
      </c>
      <c r="BH845" s="1" t="e">
        <f t="shared" si="236"/>
        <v>#N/A</v>
      </c>
      <c r="BI845" s="1">
        <f t="shared" si="238"/>
        <v>2</v>
      </c>
      <c r="BJ845" s="1" t="e">
        <f t="shared" si="237"/>
        <v>#N/A</v>
      </c>
    </row>
    <row r="846" spans="1:62" x14ac:dyDescent="0.25">
      <c r="A846" s="1">
        <f t="shared" si="224"/>
        <v>1</v>
      </c>
      <c r="B846" s="1">
        <f>IF(YEAR(AD846)=$B$3,YEAR('Apartment Expenses'!AD846)&amp;" - "&amp;'Apartment Expenses'!AC846,0)</f>
        <v>0</v>
      </c>
      <c r="C846" s="1">
        <f t="shared" si="225"/>
        <v>0</v>
      </c>
      <c r="E846" s="1">
        <v>842</v>
      </c>
      <c r="F846" s="1">
        <f t="shared" si="226"/>
        <v>1</v>
      </c>
      <c r="G846" s="1">
        <f t="shared" si="222"/>
        <v>0</v>
      </c>
      <c r="H846" s="1">
        <f t="shared" si="223"/>
        <v>0</v>
      </c>
      <c r="J846" s="1" t="str">
        <f t="shared" si="227"/>
        <v>1900</v>
      </c>
      <c r="M846" s="1">
        <f>HLOOKUP('Expense History'!$AD$3,$P$4:$X$2004,ROW('Apartment Expenses'!L846)-3,0)</f>
        <v>0</v>
      </c>
      <c r="N846" s="1">
        <f>IF('Expense History'!$AD$3=Data!$G$4,'Apartment Expenses'!AE846,HLOOKUP('Expense History'!$AD$3,'Apartment Expenses'!$AE$4:$AL$2004,(ROW('Apartment Expenses'!M846)-3)))</f>
        <v>0</v>
      </c>
      <c r="O846" s="1" t="str">
        <f>IF($O$2="ALL",IF(VLOOKUP(AA846,'Expense History'!$AA$6:$AB$36,2,0)="x","include",0),IF(AND(VLOOKUP(AA846,'Expense History'!$AA$6:$AB$36,2,0)="x",AC846=$O$2),"include",0))</f>
        <v>include</v>
      </c>
      <c r="P846" s="1">
        <f>IF(O846="include",IF(AE846&gt;0,1+MAX(P847:P$2005),0),0)</f>
        <v>0</v>
      </c>
      <c r="Q846" s="1">
        <f>IF(AND(ISBLANK(AA845),AE845=0),0,(IF(MAX(Q847:Q$2005)&gt;0,0,ROW(R846))))</f>
        <v>0</v>
      </c>
      <c r="R846" s="1">
        <f>IF($O846="include",IF(AF846&gt;0,1+MAX(R847:R$2005),0),0)</f>
        <v>0</v>
      </c>
      <c r="S846" s="1">
        <f>IF($O846="include",IF(AG846&gt;0,1+MAX(S847:S$2005),0),0)</f>
        <v>0</v>
      </c>
      <c r="T846" s="1">
        <f>IF($O846="include",IF(AH846&gt;0,1+MAX(T847:T$2005),0),0)</f>
        <v>0</v>
      </c>
      <c r="U846" s="1">
        <f>IF($O846="include",IF(AI846&gt;0,1+MAX(U847:U$2005),0),0)</f>
        <v>0</v>
      </c>
      <c r="V846" s="1">
        <f>IF($O846="include",IF(AJ846&gt;0,1+MAX(V847:V$2005),0),0)</f>
        <v>0</v>
      </c>
      <c r="W846" s="1">
        <f>IF($O846="include",IF(AK846&gt;0,1+MAX(W847:W$2005),0),0)</f>
        <v>0</v>
      </c>
      <c r="X846" s="1">
        <f>IF($O846="include",IF(AL846&gt;0,1+MAX(X847:X$2005),0),0)</f>
        <v>0</v>
      </c>
      <c r="Y846" s="22" t="str">
        <f t="shared" si="228"/>
        <v xml:space="preserve">1 - </v>
      </c>
      <c r="AA846" s="42"/>
      <c r="AB846" s="43"/>
      <c r="AC846" s="43"/>
      <c r="AD846" s="44"/>
      <c r="AE846" s="11">
        <f t="shared" si="229"/>
        <v>0</v>
      </c>
      <c r="AF846" s="41"/>
      <c r="AG846" s="41"/>
      <c r="AH846" s="41"/>
      <c r="AI846" s="41"/>
      <c r="AJ846" s="41"/>
      <c r="AK846" s="41"/>
      <c r="AL846" s="41"/>
      <c r="BA846" s="1">
        <f t="shared" si="230"/>
        <v>0</v>
      </c>
      <c r="BB846" s="1">
        <f t="shared" si="231"/>
        <v>0</v>
      </c>
      <c r="BC846" s="1" t="str">
        <f t="shared" si="232"/>
        <v>No</v>
      </c>
      <c r="BD846" s="1">
        <f t="shared" si="233"/>
        <v>0</v>
      </c>
      <c r="BE846" s="1">
        <f t="shared" si="234"/>
        <v>0</v>
      </c>
      <c r="BF846" s="1">
        <f t="shared" si="235"/>
        <v>0</v>
      </c>
      <c r="BG846" s="1">
        <v>842</v>
      </c>
      <c r="BH846" s="1" t="e">
        <f t="shared" si="236"/>
        <v>#N/A</v>
      </c>
      <c r="BI846" s="1">
        <f t="shared" si="238"/>
        <v>2</v>
      </c>
      <c r="BJ846" s="1" t="e">
        <f t="shared" si="237"/>
        <v>#N/A</v>
      </c>
    </row>
    <row r="847" spans="1:62" x14ac:dyDescent="0.25">
      <c r="A847" s="1">
        <f t="shared" si="224"/>
        <v>1</v>
      </c>
      <c r="B847" s="1">
        <f>IF(YEAR(AD847)=$B$3,YEAR('Apartment Expenses'!AD847)&amp;" - "&amp;'Apartment Expenses'!AC847,0)</f>
        <v>0</v>
      </c>
      <c r="C847" s="1">
        <f t="shared" si="225"/>
        <v>0</v>
      </c>
      <c r="E847" s="1">
        <v>843</v>
      </c>
      <c r="F847" s="1">
        <f t="shared" si="226"/>
        <v>1</v>
      </c>
      <c r="G847" s="1">
        <f t="shared" si="222"/>
        <v>0</v>
      </c>
      <c r="H847" s="1">
        <f t="shared" si="223"/>
        <v>0</v>
      </c>
      <c r="J847" s="1" t="str">
        <f t="shared" si="227"/>
        <v>1900</v>
      </c>
      <c r="M847" s="1">
        <f>HLOOKUP('Expense History'!$AD$3,$P$4:$X$2004,ROW('Apartment Expenses'!L847)-3,0)</f>
        <v>0</v>
      </c>
      <c r="N847" s="1">
        <f>IF('Expense History'!$AD$3=Data!$G$4,'Apartment Expenses'!AE847,HLOOKUP('Expense History'!$AD$3,'Apartment Expenses'!$AE$4:$AL$2004,(ROW('Apartment Expenses'!M847)-3)))</f>
        <v>0</v>
      </c>
      <c r="O847" s="1" t="str">
        <f>IF($O$2="ALL",IF(VLOOKUP(AA847,'Expense History'!$AA$6:$AB$36,2,0)="x","include",0),IF(AND(VLOOKUP(AA847,'Expense History'!$AA$6:$AB$36,2,0)="x",AC847=$O$2),"include",0))</f>
        <v>include</v>
      </c>
      <c r="P847" s="1">
        <f>IF(O847="include",IF(AE847&gt;0,1+MAX(P848:P$2005),0),0)</f>
        <v>0</v>
      </c>
      <c r="Q847" s="1">
        <f>IF(AND(ISBLANK(AA846),AE846=0),0,(IF(MAX(Q848:Q$2005)&gt;0,0,ROW(R847))))</f>
        <v>0</v>
      </c>
      <c r="R847" s="1">
        <f>IF($O847="include",IF(AF847&gt;0,1+MAX(R848:R$2005),0),0)</f>
        <v>0</v>
      </c>
      <c r="S847" s="1">
        <f>IF($O847="include",IF(AG847&gt;0,1+MAX(S848:S$2005),0),0)</f>
        <v>0</v>
      </c>
      <c r="T847" s="1">
        <f>IF($O847="include",IF(AH847&gt;0,1+MAX(T848:T$2005),0),0)</f>
        <v>0</v>
      </c>
      <c r="U847" s="1">
        <f>IF($O847="include",IF(AI847&gt;0,1+MAX(U848:U$2005),0),0)</f>
        <v>0</v>
      </c>
      <c r="V847" s="1">
        <f>IF($O847="include",IF(AJ847&gt;0,1+MAX(V848:V$2005),0),0)</f>
        <v>0</v>
      </c>
      <c r="W847" s="1">
        <f>IF($O847="include",IF(AK847&gt;0,1+MAX(W848:W$2005),0),0)</f>
        <v>0</v>
      </c>
      <c r="X847" s="1">
        <f>IF($O847="include",IF(AL847&gt;0,1+MAX(X848:X$2005),0),0)</f>
        <v>0</v>
      </c>
      <c r="Y847" s="22" t="str">
        <f t="shared" si="228"/>
        <v xml:space="preserve">1 - </v>
      </c>
      <c r="AA847" s="42"/>
      <c r="AB847" s="43"/>
      <c r="AC847" s="43"/>
      <c r="AD847" s="44"/>
      <c r="AE847" s="11">
        <f t="shared" si="229"/>
        <v>0</v>
      </c>
      <c r="AF847" s="41"/>
      <c r="AG847" s="41"/>
      <c r="AH847" s="41"/>
      <c r="AI847" s="41"/>
      <c r="AJ847" s="41"/>
      <c r="AK847" s="41"/>
      <c r="AL847" s="41"/>
      <c r="BA847" s="1">
        <f t="shared" si="230"/>
        <v>0</v>
      </c>
      <c r="BB847" s="1">
        <f t="shared" si="231"/>
        <v>0</v>
      </c>
      <c r="BC847" s="1" t="str">
        <f t="shared" si="232"/>
        <v>No</v>
      </c>
      <c r="BD847" s="1">
        <f t="shared" si="233"/>
        <v>0</v>
      </c>
      <c r="BE847" s="1">
        <f t="shared" si="234"/>
        <v>0</v>
      </c>
      <c r="BF847" s="1">
        <f t="shared" si="235"/>
        <v>0</v>
      </c>
      <c r="BG847" s="1">
        <v>843</v>
      </c>
      <c r="BH847" s="1" t="e">
        <f t="shared" si="236"/>
        <v>#N/A</v>
      </c>
      <c r="BI847" s="1">
        <f t="shared" si="238"/>
        <v>2</v>
      </c>
      <c r="BJ847" s="1" t="e">
        <f t="shared" si="237"/>
        <v>#N/A</v>
      </c>
    </row>
    <row r="848" spans="1:62" x14ac:dyDescent="0.25">
      <c r="A848" s="1">
        <f t="shared" si="224"/>
        <v>1</v>
      </c>
      <c r="B848" s="1">
        <f>IF(YEAR(AD848)=$B$3,YEAR('Apartment Expenses'!AD848)&amp;" - "&amp;'Apartment Expenses'!AC848,0)</f>
        <v>0</v>
      </c>
      <c r="C848" s="1">
        <f t="shared" si="225"/>
        <v>0</v>
      </c>
      <c r="E848" s="1">
        <v>844</v>
      </c>
      <c r="F848" s="1">
        <f t="shared" si="226"/>
        <v>1</v>
      </c>
      <c r="G848" s="1">
        <f t="shared" si="222"/>
        <v>0</v>
      </c>
      <c r="H848" s="1">
        <f t="shared" si="223"/>
        <v>0</v>
      </c>
      <c r="J848" s="1" t="str">
        <f t="shared" si="227"/>
        <v>1900</v>
      </c>
      <c r="M848" s="1">
        <f>HLOOKUP('Expense History'!$AD$3,$P$4:$X$2004,ROW('Apartment Expenses'!L848)-3,0)</f>
        <v>0</v>
      </c>
      <c r="N848" s="1">
        <f>IF('Expense History'!$AD$3=Data!$G$4,'Apartment Expenses'!AE848,HLOOKUP('Expense History'!$AD$3,'Apartment Expenses'!$AE$4:$AL$2004,(ROW('Apartment Expenses'!M848)-3)))</f>
        <v>0</v>
      </c>
      <c r="O848" s="1" t="str">
        <f>IF($O$2="ALL",IF(VLOOKUP(AA848,'Expense History'!$AA$6:$AB$36,2,0)="x","include",0),IF(AND(VLOOKUP(AA848,'Expense History'!$AA$6:$AB$36,2,0)="x",AC848=$O$2),"include",0))</f>
        <v>include</v>
      </c>
      <c r="P848" s="1">
        <f>IF(O848="include",IF(AE848&gt;0,1+MAX(P849:P$2005),0),0)</f>
        <v>0</v>
      </c>
      <c r="Q848" s="1">
        <f>IF(AND(ISBLANK(AA847),AE847=0),0,(IF(MAX(Q849:Q$2005)&gt;0,0,ROW(R848))))</f>
        <v>0</v>
      </c>
      <c r="R848" s="1">
        <f>IF($O848="include",IF(AF848&gt;0,1+MAX(R849:R$2005),0),0)</f>
        <v>0</v>
      </c>
      <c r="S848" s="1">
        <f>IF($O848="include",IF(AG848&gt;0,1+MAX(S849:S$2005),0),0)</f>
        <v>0</v>
      </c>
      <c r="T848" s="1">
        <f>IF($O848="include",IF(AH848&gt;0,1+MAX(T849:T$2005),0),0)</f>
        <v>0</v>
      </c>
      <c r="U848" s="1">
        <f>IF($O848="include",IF(AI848&gt;0,1+MAX(U849:U$2005),0),0)</f>
        <v>0</v>
      </c>
      <c r="V848" s="1">
        <f>IF($O848="include",IF(AJ848&gt;0,1+MAX(V849:V$2005),0),0)</f>
        <v>0</v>
      </c>
      <c r="W848" s="1">
        <f>IF($O848="include",IF(AK848&gt;0,1+MAX(W849:W$2005),0),0)</f>
        <v>0</v>
      </c>
      <c r="X848" s="1">
        <f>IF($O848="include",IF(AL848&gt;0,1+MAX(X849:X$2005),0),0)</f>
        <v>0</v>
      </c>
      <c r="Y848" s="22" t="str">
        <f t="shared" si="228"/>
        <v xml:space="preserve">1 - </v>
      </c>
      <c r="AA848" s="42"/>
      <c r="AB848" s="43"/>
      <c r="AC848" s="43"/>
      <c r="AD848" s="44"/>
      <c r="AE848" s="11">
        <f t="shared" si="229"/>
        <v>0</v>
      </c>
      <c r="AF848" s="41"/>
      <c r="AG848" s="41"/>
      <c r="AH848" s="41"/>
      <c r="AI848" s="41"/>
      <c r="AJ848" s="41"/>
      <c r="AK848" s="41"/>
      <c r="AL848" s="41"/>
      <c r="BA848" s="1">
        <f t="shared" si="230"/>
        <v>0</v>
      </c>
      <c r="BB848" s="1">
        <f t="shared" si="231"/>
        <v>0</v>
      </c>
      <c r="BC848" s="1" t="str">
        <f t="shared" si="232"/>
        <v>No</v>
      </c>
      <c r="BD848" s="1">
        <f t="shared" si="233"/>
        <v>0</v>
      </c>
      <c r="BE848" s="1">
        <f t="shared" si="234"/>
        <v>0</v>
      </c>
      <c r="BF848" s="1">
        <f t="shared" si="235"/>
        <v>0</v>
      </c>
      <c r="BG848" s="1">
        <v>844</v>
      </c>
      <c r="BH848" s="1" t="e">
        <f t="shared" si="236"/>
        <v>#N/A</v>
      </c>
      <c r="BI848" s="1">
        <f t="shared" si="238"/>
        <v>2</v>
      </c>
      <c r="BJ848" s="1" t="e">
        <f t="shared" si="237"/>
        <v>#N/A</v>
      </c>
    </row>
    <row r="849" spans="1:62" x14ac:dyDescent="0.25">
      <c r="A849" s="1">
        <f t="shared" si="224"/>
        <v>1</v>
      </c>
      <c r="B849" s="1">
        <f>IF(YEAR(AD849)=$B$3,YEAR('Apartment Expenses'!AD849)&amp;" - "&amp;'Apartment Expenses'!AC849,0)</f>
        <v>0</v>
      </c>
      <c r="C849" s="1">
        <f t="shared" si="225"/>
        <v>0</v>
      </c>
      <c r="E849" s="1">
        <v>845</v>
      </c>
      <c r="F849" s="1">
        <f t="shared" si="226"/>
        <v>1</v>
      </c>
      <c r="G849" s="1">
        <f t="shared" si="222"/>
        <v>0</v>
      </c>
      <c r="H849" s="1">
        <f t="shared" si="223"/>
        <v>0</v>
      </c>
      <c r="J849" s="1" t="str">
        <f t="shared" si="227"/>
        <v>1900</v>
      </c>
      <c r="M849" s="1">
        <f>HLOOKUP('Expense History'!$AD$3,$P$4:$X$2004,ROW('Apartment Expenses'!L849)-3,0)</f>
        <v>0</v>
      </c>
      <c r="N849" s="1">
        <f>IF('Expense History'!$AD$3=Data!$G$4,'Apartment Expenses'!AE849,HLOOKUP('Expense History'!$AD$3,'Apartment Expenses'!$AE$4:$AL$2004,(ROW('Apartment Expenses'!M849)-3)))</f>
        <v>0</v>
      </c>
      <c r="O849" s="1" t="str">
        <f>IF($O$2="ALL",IF(VLOOKUP(AA849,'Expense History'!$AA$6:$AB$36,2,0)="x","include",0),IF(AND(VLOOKUP(AA849,'Expense History'!$AA$6:$AB$36,2,0)="x",AC849=$O$2),"include",0))</f>
        <v>include</v>
      </c>
      <c r="P849" s="1">
        <f>IF(O849="include",IF(AE849&gt;0,1+MAX(P850:P$2005),0),0)</f>
        <v>0</v>
      </c>
      <c r="Q849" s="1">
        <f>IF(AND(ISBLANK(AA848),AE848=0),0,(IF(MAX(Q850:Q$2005)&gt;0,0,ROW(R849))))</f>
        <v>0</v>
      </c>
      <c r="R849" s="1">
        <f>IF($O849="include",IF(AF849&gt;0,1+MAX(R850:R$2005),0),0)</f>
        <v>0</v>
      </c>
      <c r="S849" s="1">
        <f>IF($O849="include",IF(AG849&gt;0,1+MAX(S850:S$2005),0),0)</f>
        <v>0</v>
      </c>
      <c r="T849" s="1">
        <f>IF($O849="include",IF(AH849&gt;0,1+MAX(T850:T$2005),0),0)</f>
        <v>0</v>
      </c>
      <c r="U849" s="1">
        <f>IF($O849="include",IF(AI849&gt;0,1+MAX(U850:U$2005),0),0)</f>
        <v>0</v>
      </c>
      <c r="V849" s="1">
        <f>IF($O849="include",IF(AJ849&gt;0,1+MAX(V850:V$2005),0),0)</f>
        <v>0</v>
      </c>
      <c r="W849" s="1">
        <f>IF($O849="include",IF(AK849&gt;0,1+MAX(W850:W$2005),0),0)</f>
        <v>0</v>
      </c>
      <c r="X849" s="1">
        <f>IF($O849="include",IF(AL849&gt;0,1+MAX(X850:X$2005),0),0)</f>
        <v>0</v>
      </c>
      <c r="Y849" s="22" t="str">
        <f t="shared" si="228"/>
        <v xml:space="preserve">1 - </v>
      </c>
      <c r="AA849" s="42"/>
      <c r="AB849" s="43"/>
      <c r="AC849" s="43"/>
      <c r="AD849" s="44"/>
      <c r="AE849" s="11">
        <f t="shared" si="229"/>
        <v>0</v>
      </c>
      <c r="AF849" s="41"/>
      <c r="AG849" s="41"/>
      <c r="AH849" s="41"/>
      <c r="AI849" s="41"/>
      <c r="AJ849" s="41"/>
      <c r="AK849" s="41"/>
      <c r="AL849" s="41"/>
      <c r="BA849" s="1">
        <f t="shared" si="230"/>
        <v>0</v>
      </c>
      <c r="BB849" s="1">
        <f t="shared" si="231"/>
        <v>0</v>
      </c>
      <c r="BC849" s="1" t="str">
        <f t="shared" si="232"/>
        <v>No</v>
      </c>
      <c r="BD849" s="1">
        <f t="shared" si="233"/>
        <v>0</v>
      </c>
      <c r="BE849" s="1">
        <f t="shared" si="234"/>
        <v>0</v>
      </c>
      <c r="BF849" s="1">
        <f t="shared" si="235"/>
        <v>0</v>
      </c>
      <c r="BG849" s="1">
        <v>845</v>
      </c>
      <c r="BH849" s="1" t="e">
        <f t="shared" si="236"/>
        <v>#N/A</v>
      </c>
      <c r="BI849" s="1">
        <f t="shared" si="238"/>
        <v>2</v>
      </c>
      <c r="BJ849" s="1" t="e">
        <f t="shared" si="237"/>
        <v>#N/A</v>
      </c>
    </row>
    <row r="850" spans="1:62" x14ac:dyDescent="0.25">
      <c r="A850" s="1">
        <f t="shared" si="224"/>
        <v>1</v>
      </c>
      <c r="B850" s="1">
        <f>IF(YEAR(AD850)=$B$3,YEAR('Apartment Expenses'!AD850)&amp;" - "&amp;'Apartment Expenses'!AC850,0)</f>
        <v>0</v>
      </c>
      <c r="C850" s="1">
        <f t="shared" si="225"/>
        <v>0</v>
      </c>
      <c r="E850" s="1">
        <v>846</v>
      </c>
      <c r="F850" s="1">
        <f t="shared" si="226"/>
        <v>1</v>
      </c>
      <c r="G850" s="1">
        <f t="shared" si="222"/>
        <v>0</v>
      </c>
      <c r="H850" s="1">
        <f t="shared" si="223"/>
        <v>0</v>
      </c>
      <c r="J850" s="1" t="str">
        <f t="shared" si="227"/>
        <v>1900</v>
      </c>
      <c r="M850" s="1">
        <f>HLOOKUP('Expense History'!$AD$3,$P$4:$X$2004,ROW('Apartment Expenses'!L850)-3,0)</f>
        <v>0</v>
      </c>
      <c r="N850" s="1">
        <f>IF('Expense History'!$AD$3=Data!$G$4,'Apartment Expenses'!AE850,HLOOKUP('Expense History'!$AD$3,'Apartment Expenses'!$AE$4:$AL$2004,(ROW('Apartment Expenses'!M850)-3)))</f>
        <v>0</v>
      </c>
      <c r="O850" s="1" t="str">
        <f>IF($O$2="ALL",IF(VLOOKUP(AA850,'Expense History'!$AA$6:$AB$36,2,0)="x","include",0),IF(AND(VLOOKUP(AA850,'Expense History'!$AA$6:$AB$36,2,0)="x",AC850=$O$2),"include",0))</f>
        <v>include</v>
      </c>
      <c r="P850" s="1">
        <f>IF(O850="include",IF(AE850&gt;0,1+MAX(P851:P$2005),0),0)</f>
        <v>0</v>
      </c>
      <c r="Q850" s="1">
        <f>IF(AND(ISBLANK(AA849),AE849=0),0,(IF(MAX(Q851:Q$2005)&gt;0,0,ROW(R850))))</f>
        <v>0</v>
      </c>
      <c r="R850" s="1">
        <f>IF($O850="include",IF(AF850&gt;0,1+MAX(R851:R$2005),0),0)</f>
        <v>0</v>
      </c>
      <c r="S850" s="1">
        <f>IF($O850="include",IF(AG850&gt;0,1+MAX(S851:S$2005),0),0)</f>
        <v>0</v>
      </c>
      <c r="T850" s="1">
        <f>IF($O850="include",IF(AH850&gt;0,1+MAX(T851:T$2005),0),0)</f>
        <v>0</v>
      </c>
      <c r="U850" s="1">
        <f>IF($O850="include",IF(AI850&gt;0,1+MAX(U851:U$2005),0),0)</f>
        <v>0</v>
      </c>
      <c r="V850" s="1">
        <f>IF($O850="include",IF(AJ850&gt;0,1+MAX(V851:V$2005),0),0)</f>
        <v>0</v>
      </c>
      <c r="W850" s="1">
        <f>IF($O850="include",IF(AK850&gt;0,1+MAX(W851:W$2005),0),0)</f>
        <v>0</v>
      </c>
      <c r="X850" s="1">
        <f>IF($O850="include",IF(AL850&gt;0,1+MAX(X851:X$2005),0),0)</f>
        <v>0</v>
      </c>
      <c r="Y850" s="22" t="str">
        <f t="shared" si="228"/>
        <v xml:space="preserve">1 - </v>
      </c>
      <c r="AA850" s="42"/>
      <c r="AB850" s="43"/>
      <c r="AC850" s="43"/>
      <c r="AD850" s="44"/>
      <c r="AE850" s="11">
        <f t="shared" si="229"/>
        <v>0</v>
      </c>
      <c r="AF850" s="41"/>
      <c r="AG850" s="41"/>
      <c r="AH850" s="41"/>
      <c r="AI850" s="41"/>
      <c r="AJ850" s="41"/>
      <c r="AK850" s="41"/>
      <c r="AL850" s="41"/>
      <c r="BA850" s="1">
        <f t="shared" si="230"/>
        <v>0</v>
      </c>
      <c r="BB850" s="1">
        <f t="shared" si="231"/>
        <v>0</v>
      </c>
      <c r="BC850" s="1" t="str">
        <f t="shared" si="232"/>
        <v>No</v>
      </c>
      <c r="BD850" s="1">
        <f t="shared" si="233"/>
        <v>0</v>
      </c>
      <c r="BE850" s="1">
        <f t="shared" si="234"/>
        <v>0</v>
      </c>
      <c r="BF850" s="1">
        <f t="shared" si="235"/>
        <v>0</v>
      </c>
      <c r="BG850" s="1">
        <v>846</v>
      </c>
      <c r="BH850" s="1" t="e">
        <f t="shared" si="236"/>
        <v>#N/A</v>
      </c>
      <c r="BI850" s="1">
        <f t="shared" si="238"/>
        <v>2</v>
      </c>
      <c r="BJ850" s="1" t="e">
        <f t="shared" si="237"/>
        <v>#N/A</v>
      </c>
    </row>
    <row r="851" spans="1:62" x14ac:dyDescent="0.25">
      <c r="A851" s="1">
        <f t="shared" si="224"/>
        <v>1</v>
      </c>
      <c r="B851" s="1">
        <f>IF(YEAR(AD851)=$B$3,YEAR('Apartment Expenses'!AD851)&amp;" - "&amp;'Apartment Expenses'!AC851,0)</f>
        <v>0</v>
      </c>
      <c r="C851" s="1">
        <f t="shared" si="225"/>
        <v>0</v>
      </c>
      <c r="E851" s="1">
        <v>847</v>
      </c>
      <c r="F851" s="1">
        <f t="shared" si="226"/>
        <v>1</v>
      </c>
      <c r="G851" s="1">
        <f t="shared" si="222"/>
        <v>0</v>
      </c>
      <c r="H851" s="1">
        <f t="shared" si="223"/>
        <v>0</v>
      </c>
      <c r="J851" s="1" t="str">
        <f t="shared" si="227"/>
        <v>1900</v>
      </c>
      <c r="M851" s="1">
        <f>HLOOKUP('Expense History'!$AD$3,$P$4:$X$2004,ROW('Apartment Expenses'!L851)-3,0)</f>
        <v>0</v>
      </c>
      <c r="N851" s="1">
        <f>IF('Expense History'!$AD$3=Data!$G$4,'Apartment Expenses'!AE851,HLOOKUP('Expense History'!$AD$3,'Apartment Expenses'!$AE$4:$AL$2004,(ROW('Apartment Expenses'!M851)-3)))</f>
        <v>0</v>
      </c>
      <c r="O851" s="1" t="str">
        <f>IF($O$2="ALL",IF(VLOOKUP(AA851,'Expense History'!$AA$6:$AB$36,2,0)="x","include",0),IF(AND(VLOOKUP(AA851,'Expense History'!$AA$6:$AB$36,2,0)="x",AC851=$O$2),"include",0))</f>
        <v>include</v>
      </c>
      <c r="P851" s="1">
        <f>IF(O851="include",IF(AE851&gt;0,1+MAX(P852:P$2005),0),0)</f>
        <v>0</v>
      </c>
      <c r="Q851" s="1">
        <f>IF(AND(ISBLANK(AA850),AE850=0),0,(IF(MAX(Q852:Q$2005)&gt;0,0,ROW(R851))))</f>
        <v>0</v>
      </c>
      <c r="R851" s="1">
        <f>IF($O851="include",IF(AF851&gt;0,1+MAX(R852:R$2005),0),0)</f>
        <v>0</v>
      </c>
      <c r="S851" s="1">
        <f>IF($O851="include",IF(AG851&gt;0,1+MAX(S852:S$2005),0),0)</f>
        <v>0</v>
      </c>
      <c r="T851" s="1">
        <f>IF($O851="include",IF(AH851&gt;0,1+MAX(T852:T$2005),0),0)</f>
        <v>0</v>
      </c>
      <c r="U851" s="1">
        <f>IF($O851="include",IF(AI851&gt;0,1+MAX(U852:U$2005),0),0)</f>
        <v>0</v>
      </c>
      <c r="V851" s="1">
        <f>IF($O851="include",IF(AJ851&gt;0,1+MAX(V852:V$2005),0),0)</f>
        <v>0</v>
      </c>
      <c r="W851" s="1">
        <f>IF($O851="include",IF(AK851&gt;0,1+MAX(W852:W$2005),0),0)</f>
        <v>0</v>
      </c>
      <c r="X851" s="1">
        <f>IF($O851="include",IF(AL851&gt;0,1+MAX(X852:X$2005),0),0)</f>
        <v>0</v>
      </c>
      <c r="Y851" s="22" t="str">
        <f t="shared" si="228"/>
        <v xml:space="preserve">1 - </v>
      </c>
      <c r="AA851" s="42"/>
      <c r="AB851" s="43"/>
      <c r="AC851" s="43"/>
      <c r="AD851" s="44"/>
      <c r="AE851" s="11">
        <f t="shared" si="229"/>
        <v>0</v>
      </c>
      <c r="AF851" s="41"/>
      <c r="AG851" s="41"/>
      <c r="AH851" s="41"/>
      <c r="AI851" s="41"/>
      <c r="AJ851" s="41"/>
      <c r="AK851" s="41"/>
      <c r="AL851" s="41"/>
      <c r="BA851" s="1">
        <f t="shared" si="230"/>
        <v>0</v>
      </c>
      <c r="BB851" s="1">
        <f t="shared" si="231"/>
        <v>0</v>
      </c>
      <c r="BC851" s="1" t="str">
        <f t="shared" si="232"/>
        <v>No</v>
      </c>
      <c r="BD851" s="1">
        <f t="shared" si="233"/>
        <v>0</v>
      </c>
      <c r="BE851" s="1">
        <f t="shared" si="234"/>
        <v>0</v>
      </c>
      <c r="BF851" s="1">
        <f t="shared" si="235"/>
        <v>0</v>
      </c>
      <c r="BG851" s="1">
        <v>847</v>
      </c>
      <c r="BH851" s="1" t="e">
        <f t="shared" si="236"/>
        <v>#N/A</v>
      </c>
      <c r="BI851" s="1">
        <f t="shared" si="238"/>
        <v>2</v>
      </c>
      <c r="BJ851" s="1" t="e">
        <f t="shared" si="237"/>
        <v>#N/A</v>
      </c>
    </row>
    <row r="852" spans="1:62" x14ac:dyDescent="0.25">
      <c r="A852" s="1">
        <f t="shared" si="224"/>
        <v>1</v>
      </c>
      <c r="B852" s="1">
        <f>IF(YEAR(AD852)=$B$3,YEAR('Apartment Expenses'!AD852)&amp;" - "&amp;'Apartment Expenses'!AC852,0)</f>
        <v>0</v>
      </c>
      <c r="C852" s="1">
        <f t="shared" si="225"/>
        <v>0</v>
      </c>
      <c r="E852" s="1">
        <v>848</v>
      </c>
      <c r="F852" s="1">
        <f t="shared" si="226"/>
        <v>1</v>
      </c>
      <c r="G852" s="1">
        <f t="shared" si="222"/>
        <v>0</v>
      </c>
      <c r="H852" s="1">
        <f t="shared" si="223"/>
        <v>0</v>
      </c>
      <c r="J852" s="1" t="str">
        <f t="shared" si="227"/>
        <v>1900</v>
      </c>
      <c r="M852" s="1">
        <f>HLOOKUP('Expense History'!$AD$3,$P$4:$X$2004,ROW('Apartment Expenses'!L852)-3,0)</f>
        <v>0</v>
      </c>
      <c r="N852" s="1">
        <f>IF('Expense History'!$AD$3=Data!$G$4,'Apartment Expenses'!AE852,HLOOKUP('Expense History'!$AD$3,'Apartment Expenses'!$AE$4:$AL$2004,(ROW('Apartment Expenses'!M852)-3)))</f>
        <v>0</v>
      </c>
      <c r="O852" s="1" t="str">
        <f>IF($O$2="ALL",IF(VLOOKUP(AA852,'Expense History'!$AA$6:$AB$36,2,0)="x","include",0),IF(AND(VLOOKUP(AA852,'Expense History'!$AA$6:$AB$36,2,0)="x",AC852=$O$2),"include",0))</f>
        <v>include</v>
      </c>
      <c r="P852" s="1">
        <f>IF(O852="include",IF(AE852&gt;0,1+MAX(P853:P$2005),0),0)</f>
        <v>0</v>
      </c>
      <c r="Q852" s="1">
        <f>IF(AND(ISBLANK(AA851),AE851=0),0,(IF(MAX(Q853:Q$2005)&gt;0,0,ROW(R852))))</f>
        <v>0</v>
      </c>
      <c r="R852" s="1">
        <f>IF($O852="include",IF(AF852&gt;0,1+MAX(R853:R$2005),0),0)</f>
        <v>0</v>
      </c>
      <c r="S852" s="1">
        <f>IF($O852="include",IF(AG852&gt;0,1+MAX(S853:S$2005),0),0)</f>
        <v>0</v>
      </c>
      <c r="T852" s="1">
        <f>IF($O852="include",IF(AH852&gt;0,1+MAX(T853:T$2005),0),0)</f>
        <v>0</v>
      </c>
      <c r="U852" s="1">
        <f>IF($O852="include",IF(AI852&gt;0,1+MAX(U853:U$2005),0),0)</f>
        <v>0</v>
      </c>
      <c r="V852" s="1">
        <f>IF($O852="include",IF(AJ852&gt;0,1+MAX(V853:V$2005),0),0)</f>
        <v>0</v>
      </c>
      <c r="W852" s="1">
        <f>IF($O852="include",IF(AK852&gt;0,1+MAX(W853:W$2005),0),0)</f>
        <v>0</v>
      </c>
      <c r="X852" s="1">
        <f>IF($O852="include",IF(AL852&gt;0,1+MAX(X853:X$2005),0),0)</f>
        <v>0</v>
      </c>
      <c r="Y852" s="22" t="str">
        <f t="shared" si="228"/>
        <v xml:space="preserve">1 - </v>
      </c>
      <c r="AA852" s="42"/>
      <c r="AB852" s="43"/>
      <c r="AC852" s="43"/>
      <c r="AD852" s="44"/>
      <c r="AE852" s="11">
        <f t="shared" si="229"/>
        <v>0</v>
      </c>
      <c r="AF852" s="41"/>
      <c r="AG852" s="41"/>
      <c r="AH852" s="41"/>
      <c r="AI852" s="41"/>
      <c r="AJ852" s="41"/>
      <c r="AK852" s="41"/>
      <c r="AL852" s="41"/>
      <c r="BA852" s="1">
        <f t="shared" si="230"/>
        <v>0</v>
      </c>
      <c r="BB852" s="1">
        <f t="shared" si="231"/>
        <v>0</v>
      </c>
      <c r="BC852" s="1" t="str">
        <f t="shared" si="232"/>
        <v>No</v>
      </c>
      <c r="BD852" s="1">
        <f t="shared" si="233"/>
        <v>0</v>
      </c>
      <c r="BE852" s="1">
        <f t="shared" si="234"/>
        <v>0</v>
      </c>
      <c r="BF852" s="1">
        <f t="shared" si="235"/>
        <v>0</v>
      </c>
      <c r="BG852" s="1">
        <v>848</v>
      </c>
      <c r="BH852" s="1" t="e">
        <f t="shared" si="236"/>
        <v>#N/A</v>
      </c>
      <c r="BI852" s="1">
        <f t="shared" si="238"/>
        <v>2</v>
      </c>
      <c r="BJ852" s="1" t="e">
        <f t="shared" si="237"/>
        <v>#N/A</v>
      </c>
    </row>
    <row r="853" spans="1:62" x14ac:dyDescent="0.25">
      <c r="A853" s="1">
        <f t="shared" si="224"/>
        <v>1</v>
      </c>
      <c r="B853" s="1">
        <f>IF(YEAR(AD853)=$B$3,YEAR('Apartment Expenses'!AD853)&amp;" - "&amp;'Apartment Expenses'!AC853,0)</f>
        <v>0</v>
      </c>
      <c r="C853" s="1">
        <f t="shared" si="225"/>
        <v>0</v>
      </c>
      <c r="E853" s="1">
        <v>849</v>
      </c>
      <c r="F853" s="1">
        <f t="shared" si="226"/>
        <v>1</v>
      </c>
      <c r="G853" s="1">
        <f t="shared" si="222"/>
        <v>0</v>
      </c>
      <c r="H853" s="1">
        <f t="shared" si="223"/>
        <v>0</v>
      </c>
      <c r="J853" s="1" t="str">
        <f t="shared" si="227"/>
        <v>1900</v>
      </c>
      <c r="M853" s="1">
        <f>HLOOKUP('Expense History'!$AD$3,$P$4:$X$2004,ROW('Apartment Expenses'!L853)-3,0)</f>
        <v>0</v>
      </c>
      <c r="N853" s="1">
        <f>IF('Expense History'!$AD$3=Data!$G$4,'Apartment Expenses'!AE853,HLOOKUP('Expense History'!$AD$3,'Apartment Expenses'!$AE$4:$AL$2004,(ROW('Apartment Expenses'!M853)-3)))</f>
        <v>0</v>
      </c>
      <c r="O853" s="1" t="str">
        <f>IF($O$2="ALL",IF(VLOOKUP(AA853,'Expense History'!$AA$6:$AB$36,2,0)="x","include",0),IF(AND(VLOOKUP(AA853,'Expense History'!$AA$6:$AB$36,2,0)="x",AC853=$O$2),"include",0))</f>
        <v>include</v>
      </c>
      <c r="P853" s="1">
        <f>IF(O853="include",IF(AE853&gt;0,1+MAX(P854:P$2005),0),0)</f>
        <v>0</v>
      </c>
      <c r="Q853" s="1">
        <f>IF(AND(ISBLANK(AA852),AE852=0),0,(IF(MAX(Q854:Q$2005)&gt;0,0,ROW(R853))))</f>
        <v>0</v>
      </c>
      <c r="R853" s="1">
        <f>IF($O853="include",IF(AF853&gt;0,1+MAX(R854:R$2005),0),0)</f>
        <v>0</v>
      </c>
      <c r="S853" s="1">
        <f>IF($O853="include",IF(AG853&gt;0,1+MAX(S854:S$2005),0),0)</f>
        <v>0</v>
      </c>
      <c r="T853" s="1">
        <f>IF($O853="include",IF(AH853&gt;0,1+MAX(T854:T$2005),0),0)</f>
        <v>0</v>
      </c>
      <c r="U853" s="1">
        <f>IF($O853="include",IF(AI853&gt;0,1+MAX(U854:U$2005),0),0)</f>
        <v>0</v>
      </c>
      <c r="V853" s="1">
        <f>IF($O853="include",IF(AJ853&gt;0,1+MAX(V854:V$2005),0),0)</f>
        <v>0</v>
      </c>
      <c r="W853" s="1">
        <f>IF($O853="include",IF(AK853&gt;0,1+MAX(W854:W$2005),0),0)</f>
        <v>0</v>
      </c>
      <c r="X853" s="1">
        <f>IF($O853="include",IF(AL853&gt;0,1+MAX(X854:X$2005),0),0)</f>
        <v>0</v>
      </c>
      <c r="Y853" s="22" t="str">
        <f t="shared" si="228"/>
        <v xml:space="preserve">1 - </v>
      </c>
      <c r="AA853" s="42"/>
      <c r="AB853" s="43"/>
      <c r="AC853" s="43"/>
      <c r="AD853" s="44"/>
      <c r="AE853" s="11">
        <f t="shared" si="229"/>
        <v>0</v>
      </c>
      <c r="AF853" s="41"/>
      <c r="AG853" s="41"/>
      <c r="AH853" s="41"/>
      <c r="AI853" s="41"/>
      <c r="AJ853" s="41"/>
      <c r="AK853" s="41"/>
      <c r="AL853" s="41"/>
      <c r="BA853" s="1">
        <f t="shared" si="230"/>
        <v>0</v>
      </c>
      <c r="BB853" s="1">
        <f t="shared" si="231"/>
        <v>0</v>
      </c>
      <c r="BC853" s="1" t="str">
        <f t="shared" si="232"/>
        <v>No</v>
      </c>
      <c r="BD853" s="1">
        <f t="shared" si="233"/>
        <v>0</v>
      </c>
      <c r="BE853" s="1">
        <f t="shared" si="234"/>
        <v>0</v>
      </c>
      <c r="BF853" s="1">
        <f t="shared" si="235"/>
        <v>0</v>
      </c>
      <c r="BG853" s="1">
        <v>849</v>
      </c>
      <c r="BH853" s="1" t="e">
        <f t="shared" si="236"/>
        <v>#N/A</v>
      </c>
      <c r="BI853" s="1">
        <f t="shared" si="238"/>
        <v>2</v>
      </c>
      <c r="BJ853" s="1" t="e">
        <f t="shared" si="237"/>
        <v>#N/A</v>
      </c>
    </row>
    <row r="854" spans="1:62" x14ac:dyDescent="0.25">
      <c r="A854" s="1">
        <f t="shared" si="224"/>
        <v>1</v>
      </c>
      <c r="B854" s="1">
        <f>IF(YEAR(AD854)=$B$3,YEAR('Apartment Expenses'!AD854)&amp;" - "&amp;'Apartment Expenses'!AC854,0)</f>
        <v>0</v>
      </c>
      <c r="C854" s="1">
        <f t="shared" si="225"/>
        <v>0</v>
      </c>
      <c r="E854" s="1">
        <v>850</v>
      </c>
      <c r="F854" s="1">
        <f t="shared" si="226"/>
        <v>1</v>
      </c>
      <c r="G854" s="1">
        <f t="shared" si="222"/>
        <v>0</v>
      </c>
      <c r="H854" s="1">
        <f t="shared" si="223"/>
        <v>0</v>
      </c>
      <c r="J854" s="1" t="str">
        <f t="shared" si="227"/>
        <v>1900</v>
      </c>
      <c r="M854" s="1">
        <f>HLOOKUP('Expense History'!$AD$3,$P$4:$X$2004,ROW('Apartment Expenses'!L854)-3,0)</f>
        <v>0</v>
      </c>
      <c r="N854" s="1">
        <f>IF('Expense History'!$AD$3=Data!$G$4,'Apartment Expenses'!AE854,HLOOKUP('Expense History'!$AD$3,'Apartment Expenses'!$AE$4:$AL$2004,(ROW('Apartment Expenses'!M854)-3)))</f>
        <v>0</v>
      </c>
      <c r="O854" s="1" t="str">
        <f>IF($O$2="ALL",IF(VLOOKUP(AA854,'Expense History'!$AA$6:$AB$36,2,0)="x","include",0),IF(AND(VLOOKUP(AA854,'Expense History'!$AA$6:$AB$36,2,0)="x",AC854=$O$2),"include",0))</f>
        <v>include</v>
      </c>
      <c r="P854" s="1">
        <f>IF(O854="include",IF(AE854&gt;0,1+MAX(P855:P$2005),0),0)</f>
        <v>0</v>
      </c>
      <c r="Q854" s="1">
        <f>IF(AND(ISBLANK(AA853),AE853=0),0,(IF(MAX(Q855:Q$2005)&gt;0,0,ROW(R854))))</f>
        <v>0</v>
      </c>
      <c r="R854" s="1">
        <f>IF($O854="include",IF(AF854&gt;0,1+MAX(R855:R$2005),0),0)</f>
        <v>0</v>
      </c>
      <c r="S854" s="1">
        <f>IF($O854="include",IF(AG854&gt;0,1+MAX(S855:S$2005),0),0)</f>
        <v>0</v>
      </c>
      <c r="T854" s="1">
        <f>IF($O854="include",IF(AH854&gt;0,1+MAX(T855:T$2005),0),0)</f>
        <v>0</v>
      </c>
      <c r="U854" s="1">
        <f>IF($O854="include",IF(AI854&gt;0,1+MAX(U855:U$2005),0),0)</f>
        <v>0</v>
      </c>
      <c r="V854" s="1">
        <f>IF($O854="include",IF(AJ854&gt;0,1+MAX(V855:V$2005),0),0)</f>
        <v>0</v>
      </c>
      <c r="W854" s="1">
        <f>IF($O854="include",IF(AK854&gt;0,1+MAX(W855:W$2005),0),0)</f>
        <v>0</v>
      </c>
      <c r="X854" s="1">
        <f>IF($O854="include",IF(AL854&gt;0,1+MAX(X855:X$2005),0),0)</f>
        <v>0</v>
      </c>
      <c r="Y854" s="22" t="str">
        <f t="shared" si="228"/>
        <v xml:space="preserve">1 - </v>
      </c>
      <c r="AA854" s="42"/>
      <c r="AB854" s="43"/>
      <c r="AC854" s="43"/>
      <c r="AD854" s="44"/>
      <c r="AE854" s="11">
        <f t="shared" si="229"/>
        <v>0</v>
      </c>
      <c r="AF854" s="41"/>
      <c r="AG854" s="41"/>
      <c r="AH854" s="41"/>
      <c r="AI854" s="41"/>
      <c r="AJ854" s="41"/>
      <c r="AK854" s="41"/>
      <c r="AL854" s="41"/>
      <c r="BA854" s="1">
        <f t="shared" si="230"/>
        <v>0</v>
      </c>
      <c r="BB854" s="1">
        <f t="shared" si="231"/>
        <v>0</v>
      </c>
      <c r="BC854" s="1" t="str">
        <f t="shared" si="232"/>
        <v>No</v>
      </c>
      <c r="BD854" s="1">
        <f t="shared" si="233"/>
        <v>0</v>
      </c>
      <c r="BE854" s="1">
        <f t="shared" si="234"/>
        <v>0</v>
      </c>
      <c r="BF854" s="1">
        <f t="shared" si="235"/>
        <v>0</v>
      </c>
      <c r="BG854" s="1">
        <v>850</v>
      </c>
      <c r="BH854" s="1" t="e">
        <f t="shared" si="236"/>
        <v>#N/A</v>
      </c>
      <c r="BI854" s="1">
        <f t="shared" si="238"/>
        <v>2</v>
      </c>
      <c r="BJ854" s="1" t="e">
        <f t="shared" si="237"/>
        <v>#N/A</v>
      </c>
    </row>
    <row r="855" spans="1:62" x14ac:dyDescent="0.25">
      <c r="A855" s="1">
        <f t="shared" si="224"/>
        <v>1</v>
      </c>
      <c r="B855" s="1">
        <f>IF(YEAR(AD855)=$B$3,YEAR('Apartment Expenses'!AD855)&amp;" - "&amp;'Apartment Expenses'!AC855,0)</f>
        <v>0</v>
      </c>
      <c r="C855" s="1">
        <f t="shared" si="225"/>
        <v>0</v>
      </c>
      <c r="E855" s="1">
        <v>851</v>
      </c>
      <c r="F855" s="1">
        <f t="shared" si="226"/>
        <v>1</v>
      </c>
      <c r="G855" s="1">
        <f t="shared" si="222"/>
        <v>0</v>
      </c>
      <c r="H855" s="1">
        <f t="shared" si="223"/>
        <v>0</v>
      </c>
      <c r="J855" s="1" t="str">
        <f t="shared" si="227"/>
        <v>1900</v>
      </c>
      <c r="M855" s="1">
        <f>HLOOKUP('Expense History'!$AD$3,$P$4:$X$2004,ROW('Apartment Expenses'!L855)-3,0)</f>
        <v>0</v>
      </c>
      <c r="N855" s="1">
        <f>IF('Expense History'!$AD$3=Data!$G$4,'Apartment Expenses'!AE855,HLOOKUP('Expense History'!$AD$3,'Apartment Expenses'!$AE$4:$AL$2004,(ROW('Apartment Expenses'!M855)-3)))</f>
        <v>0</v>
      </c>
      <c r="O855" s="1" t="str">
        <f>IF($O$2="ALL",IF(VLOOKUP(AA855,'Expense History'!$AA$6:$AB$36,2,0)="x","include",0),IF(AND(VLOOKUP(AA855,'Expense History'!$AA$6:$AB$36,2,0)="x",AC855=$O$2),"include",0))</f>
        <v>include</v>
      </c>
      <c r="P855" s="1">
        <f>IF(O855="include",IF(AE855&gt;0,1+MAX(P856:P$2005),0),0)</f>
        <v>0</v>
      </c>
      <c r="Q855" s="1">
        <f>IF(AND(ISBLANK(AA854),AE854=0),0,(IF(MAX(Q856:Q$2005)&gt;0,0,ROW(R855))))</f>
        <v>0</v>
      </c>
      <c r="R855" s="1">
        <f>IF($O855="include",IF(AF855&gt;0,1+MAX(R856:R$2005),0),0)</f>
        <v>0</v>
      </c>
      <c r="S855" s="1">
        <f>IF($O855="include",IF(AG855&gt;0,1+MAX(S856:S$2005),0),0)</f>
        <v>0</v>
      </c>
      <c r="T855" s="1">
        <f>IF($O855="include",IF(AH855&gt;0,1+MAX(T856:T$2005),0),0)</f>
        <v>0</v>
      </c>
      <c r="U855" s="1">
        <f>IF($O855="include",IF(AI855&gt;0,1+MAX(U856:U$2005),0),0)</f>
        <v>0</v>
      </c>
      <c r="V855" s="1">
        <f>IF($O855="include",IF(AJ855&gt;0,1+MAX(V856:V$2005),0),0)</f>
        <v>0</v>
      </c>
      <c r="W855" s="1">
        <f>IF($O855="include",IF(AK855&gt;0,1+MAX(W856:W$2005),0),0)</f>
        <v>0</v>
      </c>
      <c r="X855" s="1">
        <f>IF($O855="include",IF(AL855&gt;0,1+MAX(X856:X$2005),0),0)</f>
        <v>0</v>
      </c>
      <c r="Y855" s="22" t="str">
        <f t="shared" si="228"/>
        <v xml:space="preserve">1 - </v>
      </c>
      <c r="AA855" s="42"/>
      <c r="AB855" s="43"/>
      <c r="AC855" s="43"/>
      <c r="AD855" s="44"/>
      <c r="AE855" s="11">
        <f t="shared" si="229"/>
        <v>0</v>
      </c>
      <c r="AF855" s="41"/>
      <c r="AG855" s="41"/>
      <c r="AH855" s="41"/>
      <c r="AI855" s="41"/>
      <c r="AJ855" s="41"/>
      <c r="AK855" s="41"/>
      <c r="AL855" s="41"/>
      <c r="BA855" s="1">
        <f t="shared" si="230"/>
        <v>0</v>
      </c>
      <c r="BB855" s="1">
        <f t="shared" si="231"/>
        <v>0</v>
      </c>
      <c r="BC855" s="1" t="str">
        <f t="shared" si="232"/>
        <v>No</v>
      </c>
      <c r="BD855" s="1">
        <f t="shared" si="233"/>
        <v>0</v>
      </c>
      <c r="BE855" s="1">
        <f t="shared" si="234"/>
        <v>0</v>
      </c>
      <c r="BF855" s="1">
        <f t="shared" si="235"/>
        <v>0</v>
      </c>
      <c r="BG855" s="1">
        <v>851</v>
      </c>
      <c r="BH855" s="1" t="e">
        <f t="shared" si="236"/>
        <v>#N/A</v>
      </c>
      <c r="BI855" s="1">
        <f t="shared" si="238"/>
        <v>2</v>
      </c>
      <c r="BJ855" s="1" t="e">
        <f t="shared" si="237"/>
        <v>#N/A</v>
      </c>
    </row>
    <row r="856" spans="1:62" x14ac:dyDescent="0.25">
      <c r="A856" s="1">
        <f t="shared" si="224"/>
        <v>1</v>
      </c>
      <c r="B856" s="1">
        <f>IF(YEAR(AD856)=$B$3,YEAR('Apartment Expenses'!AD856)&amp;" - "&amp;'Apartment Expenses'!AC856,0)</f>
        <v>0</v>
      </c>
      <c r="C856" s="1">
        <f t="shared" si="225"/>
        <v>0</v>
      </c>
      <c r="E856" s="1">
        <v>852</v>
      </c>
      <c r="F856" s="1">
        <f t="shared" si="226"/>
        <v>1</v>
      </c>
      <c r="G856" s="1">
        <f t="shared" si="222"/>
        <v>0</v>
      </c>
      <c r="H856" s="1">
        <f t="shared" si="223"/>
        <v>0</v>
      </c>
      <c r="J856" s="1" t="str">
        <f t="shared" si="227"/>
        <v>1900</v>
      </c>
      <c r="M856" s="1">
        <f>HLOOKUP('Expense History'!$AD$3,$P$4:$X$2004,ROW('Apartment Expenses'!L856)-3,0)</f>
        <v>0</v>
      </c>
      <c r="N856" s="1">
        <f>IF('Expense History'!$AD$3=Data!$G$4,'Apartment Expenses'!AE856,HLOOKUP('Expense History'!$AD$3,'Apartment Expenses'!$AE$4:$AL$2004,(ROW('Apartment Expenses'!M856)-3)))</f>
        <v>0</v>
      </c>
      <c r="O856" s="1" t="str">
        <f>IF($O$2="ALL",IF(VLOOKUP(AA856,'Expense History'!$AA$6:$AB$36,2,0)="x","include",0),IF(AND(VLOOKUP(AA856,'Expense History'!$AA$6:$AB$36,2,0)="x",AC856=$O$2),"include",0))</f>
        <v>include</v>
      </c>
      <c r="P856" s="1">
        <f>IF(O856="include",IF(AE856&gt;0,1+MAX(P857:P$2005),0),0)</f>
        <v>0</v>
      </c>
      <c r="Q856" s="1">
        <f>IF(AND(ISBLANK(AA855),AE855=0),0,(IF(MAX(Q857:Q$2005)&gt;0,0,ROW(R856))))</f>
        <v>0</v>
      </c>
      <c r="R856" s="1">
        <f>IF($O856="include",IF(AF856&gt;0,1+MAX(R857:R$2005),0),0)</f>
        <v>0</v>
      </c>
      <c r="S856" s="1">
        <f>IF($O856="include",IF(AG856&gt;0,1+MAX(S857:S$2005),0),0)</f>
        <v>0</v>
      </c>
      <c r="T856" s="1">
        <f>IF($O856="include",IF(AH856&gt;0,1+MAX(T857:T$2005),0),0)</f>
        <v>0</v>
      </c>
      <c r="U856" s="1">
        <f>IF($O856="include",IF(AI856&gt;0,1+MAX(U857:U$2005),0),0)</f>
        <v>0</v>
      </c>
      <c r="V856" s="1">
        <f>IF($O856="include",IF(AJ856&gt;0,1+MAX(V857:V$2005),0),0)</f>
        <v>0</v>
      </c>
      <c r="W856" s="1">
        <f>IF($O856="include",IF(AK856&gt;0,1+MAX(W857:W$2005),0),0)</f>
        <v>0</v>
      </c>
      <c r="X856" s="1">
        <f>IF($O856="include",IF(AL856&gt;0,1+MAX(X857:X$2005),0),0)</f>
        <v>0</v>
      </c>
      <c r="Y856" s="22" t="str">
        <f t="shared" si="228"/>
        <v xml:space="preserve">1 - </v>
      </c>
      <c r="AA856" s="42"/>
      <c r="AB856" s="43"/>
      <c r="AC856" s="43"/>
      <c r="AD856" s="44"/>
      <c r="AE856" s="11">
        <f t="shared" si="229"/>
        <v>0</v>
      </c>
      <c r="AF856" s="41"/>
      <c r="AG856" s="41"/>
      <c r="AH856" s="41"/>
      <c r="AI856" s="41"/>
      <c r="AJ856" s="41"/>
      <c r="AK856" s="41"/>
      <c r="AL856" s="41"/>
      <c r="BA856" s="1">
        <f t="shared" si="230"/>
        <v>0</v>
      </c>
      <c r="BB856" s="1">
        <f t="shared" si="231"/>
        <v>0</v>
      </c>
      <c r="BC856" s="1" t="str">
        <f t="shared" si="232"/>
        <v>No</v>
      </c>
      <c r="BD856" s="1">
        <f t="shared" si="233"/>
        <v>0</v>
      </c>
      <c r="BE856" s="1">
        <f t="shared" si="234"/>
        <v>0</v>
      </c>
      <c r="BF856" s="1">
        <f t="shared" si="235"/>
        <v>0</v>
      </c>
      <c r="BG856" s="1">
        <v>852</v>
      </c>
      <c r="BH856" s="1" t="e">
        <f t="shared" si="236"/>
        <v>#N/A</v>
      </c>
      <c r="BI856" s="1">
        <f t="shared" si="238"/>
        <v>2</v>
      </c>
      <c r="BJ856" s="1" t="e">
        <f t="shared" si="237"/>
        <v>#N/A</v>
      </c>
    </row>
    <row r="857" spans="1:62" x14ac:dyDescent="0.25">
      <c r="A857" s="1">
        <f t="shared" si="224"/>
        <v>1</v>
      </c>
      <c r="B857" s="1">
        <f>IF(YEAR(AD857)=$B$3,YEAR('Apartment Expenses'!AD857)&amp;" - "&amp;'Apartment Expenses'!AC857,0)</f>
        <v>0</v>
      </c>
      <c r="C857" s="1">
        <f t="shared" si="225"/>
        <v>0</v>
      </c>
      <c r="E857" s="1">
        <v>853</v>
      </c>
      <c r="F857" s="1">
        <f t="shared" si="226"/>
        <v>1</v>
      </c>
      <c r="G857" s="1">
        <f t="shared" si="222"/>
        <v>0</v>
      </c>
      <c r="H857" s="1">
        <f t="shared" si="223"/>
        <v>0</v>
      </c>
      <c r="J857" s="1" t="str">
        <f t="shared" si="227"/>
        <v>1900</v>
      </c>
      <c r="M857" s="1">
        <f>HLOOKUP('Expense History'!$AD$3,$P$4:$X$2004,ROW('Apartment Expenses'!L857)-3,0)</f>
        <v>0</v>
      </c>
      <c r="N857" s="1">
        <f>IF('Expense History'!$AD$3=Data!$G$4,'Apartment Expenses'!AE857,HLOOKUP('Expense History'!$AD$3,'Apartment Expenses'!$AE$4:$AL$2004,(ROW('Apartment Expenses'!M857)-3)))</f>
        <v>0</v>
      </c>
      <c r="O857" s="1" t="str">
        <f>IF($O$2="ALL",IF(VLOOKUP(AA857,'Expense History'!$AA$6:$AB$36,2,0)="x","include",0),IF(AND(VLOOKUP(AA857,'Expense History'!$AA$6:$AB$36,2,0)="x",AC857=$O$2),"include",0))</f>
        <v>include</v>
      </c>
      <c r="P857" s="1">
        <f>IF(O857="include",IF(AE857&gt;0,1+MAX(P858:P$2005),0),0)</f>
        <v>0</v>
      </c>
      <c r="Q857" s="1">
        <f>IF(AND(ISBLANK(AA856),AE856=0),0,(IF(MAX(Q858:Q$2005)&gt;0,0,ROW(R857))))</f>
        <v>0</v>
      </c>
      <c r="R857" s="1">
        <f>IF($O857="include",IF(AF857&gt;0,1+MAX(R858:R$2005),0),0)</f>
        <v>0</v>
      </c>
      <c r="S857" s="1">
        <f>IF($O857="include",IF(AG857&gt;0,1+MAX(S858:S$2005),0),0)</f>
        <v>0</v>
      </c>
      <c r="T857" s="1">
        <f>IF($O857="include",IF(AH857&gt;0,1+MAX(T858:T$2005),0),0)</f>
        <v>0</v>
      </c>
      <c r="U857" s="1">
        <f>IF($O857="include",IF(AI857&gt;0,1+MAX(U858:U$2005),0),0)</f>
        <v>0</v>
      </c>
      <c r="V857" s="1">
        <f>IF($O857="include",IF(AJ857&gt;0,1+MAX(V858:V$2005),0),0)</f>
        <v>0</v>
      </c>
      <c r="W857" s="1">
        <f>IF($O857="include",IF(AK857&gt;0,1+MAX(W858:W$2005),0),0)</f>
        <v>0</v>
      </c>
      <c r="X857" s="1">
        <f>IF($O857="include",IF(AL857&gt;0,1+MAX(X858:X$2005),0),0)</f>
        <v>0</v>
      </c>
      <c r="Y857" s="22" t="str">
        <f t="shared" si="228"/>
        <v xml:space="preserve">1 - </v>
      </c>
      <c r="AA857" s="42"/>
      <c r="AB857" s="43"/>
      <c r="AC857" s="43"/>
      <c r="AD857" s="44"/>
      <c r="AE857" s="11">
        <f t="shared" si="229"/>
        <v>0</v>
      </c>
      <c r="AF857" s="41"/>
      <c r="AG857" s="41"/>
      <c r="AH857" s="41"/>
      <c r="AI857" s="41"/>
      <c r="AJ857" s="41"/>
      <c r="AK857" s="41"/>
      <c r="AL857" s="41"/>
      <c r="BA857" s="1">
        <f t="shared" si="230"/>
        <v>0</v>
      </c>
      <c r="BB857" s="1">
        <f t="shared" si="231"/>
        <v>0</v>
      </c>
      <c r="BC857" s="1" t="str">
        <f t="shared" si="232"/>
        <v>No</v>
      </c>
      <c r="BD857" s="1">
        <f t="shared" si="233"/>
        <v>0</v>
      </c>
      <c r="BE857" s="1">
        <f t="shared" si="234"/>
        <v>0</v>
      </c>
      <c r="BF857" s="1">
        <f t="shared" si="235"/>
        <v>0</v>
      </c>
      <c r="BG857" s="1">
        <v>853</v>
      </c>
      <c r="BH857" s="1" t="e">
        <f t="shared" si="236"/>
        <v>#N/A</v>
      </c>
      <c r="BI857" s="1">
        <f t="shared" si="238"/>
        <v>2</v>
      </c>
      <c r="BJ857" s="1" t="e">
        <f t="shared" si="237"/>
        <v>#N/A</v>
      </c>
    </row>
    <row r="858" spans="1:62" x14ac:dyDescent="0.25">
      <c r="A858" s="1">
        <f t="shared" si="224"/>
        <v>1</v>
      </c>
      <c r="B858" s="1">
        <f>IF(YEAR(AD858)=$B$3,YEAR('Apartment Expenses'!AD858)&amp;" - "&amp;'Apartment Expenses'!AC858,0)</f>
        <v>0</v>
      </c>
      <c r="C858" s="1">
        <f t="shared" si="225"/>
        <v>0</v>
      </c>
      <c r="E858" s="1">
        <v>854</v>
      </c>
      <c r="F858" s="1">
        <f t="shared" si="226"/>
        <v>1</v>
      </c>
      <c r="G858" s="1">
        <f t="shared" si="222"/>
        <v>0</v>
      </c>
      <c r="H858" s="1">
        <f t="shared" si="223"/>
        <v>0</v>
      </c>
      <c r="J858" s="1" t="str">
        <f t="shared" si="227"/>
        <v>1900</v>
      </c>
      <c r="M858" s="1">
        <f>HLOOKUP('Expense History'!$AD$3,$P$4:$X$2004,ROW('Apartment Expenses'!L858)-3,0)</f>
        <v>0</v>
      </c>
      <c r="N858" s="1">
        <f>IF('Expense History'!$AD$3=Data!$G$4,'Apartment Expenses'!AE858,HLOOKUP('Expense History'!$AD$3,'Apartment Expenses'!$AE$4:$AL$2004,(ROW('Apartment Expenses'!M858)-3)))</f>
        <v>0</v>
      </c>
      <c r="O858" s="1" t="str">
        <f>IF($O$2="ALL",IF(VLOOKUP(AA858,'Expense History'!$AA$6:$AB$36,2,0)="x","include",0),IF(AND(VLOOKUP(AA858,'Expense History'!$AA$6:$AB$36,2,0)="x",AC858=$O$2),"include",0))</f>
        <v>include</v>
      </c>
      <c r="P858" s="1">
        <f>IF(O858="include",IF(AE858&gt;0,1+MAX(P859:P$2005),0),0)</f>
        <v>0</v>
      </c>
      <c r="Q858" s="1">
        <f>IF(AND(ISBLANK(AA857),AE857=0),0,(IF(MAX(Q859:Q$2005)&gt;0,0,ROW(R858))))</f>
        <v>0</v>
      </c>
      <c r="R858" s="1">
        <f>IF($O858="include",IF(AF858&gt;0,1+MAX(R859:R$2005),0),0)</f>
        <v>0</v>
      </c>
      <c r="S858" s="1">
        <f>IF($O858="include",IF(AG858&gt;0,1+MAX(S859:S$2005),0),0)</f>
        <v>0</v>
      </c>
      <c r="T858" s="1">
        <f>IF($O858="include",IF(AH858&gt;0,1+MAX(T859:T$2005),0),0)</f>
        <v>0</v>
      </c>
      <c r="U858" s="1">
        <f>IF($O858="include",IF(AI858&gt;0,1+MAX(U859:U$2005),0),0)</f>
        <v>0</v>
      </c>
      <c r="V858" s="1">
        <f>IF($O858="include",IF(AJ858&gt;0,1+MAX(V859:V$2005),0),0)</f>
        <v>0</v>
      </c>
      <c r="W858" s="1">
        <f>IF($O858="include",IF(AK858&gt;0,1+MAX(W859:W$2005),0),0)</f>
        <v>0</v>
      </c>
      <c r="X858" s="1">
        <f>IF($O858="include",IF(AL858&gt;0,1+MAX(X859:X$2005),0),0)</f>
        <v>0</v>
      </c>
      <c r="Y858" s="22" t="str">
        <f t="shared" si="228"/>
        <v xml:space="preserve">1 - </v>
      </c>
      <c r="AA858" s="42"/>
      <c r="AB858" s="43"/>
      <c r="AC858" s="43"/>
      <c r="AD858" s="44"/>
      <c r="AE858" s="11">
        <f t="shared" si="229"/>
        <v>0</v>
      </c>
      <c r="AF858" s="41"/>
      <c r="AG858" s="41"/>
      <c r="AH858" s="41"/>
      <c r="AI858" s="41"/>
      <c r="AJ858" s="41"/>
      <c r="AK858" s="41"/>
      <c r="AL858" s="41"/>
      <c r="BA858" s="1">
        <f t="shared" si="230"/>
        <v>0</v>
      </c>
      <c r="BB858" s="1">
        <f t="shared" si="231"/>
        <v>0</v>
      </c>
      <c r="BC858" s="1" t="str">
        <f t="shared" si="232"/>
        <v>No</v>
      </c>
      <c r="BD858" s="1">
        <f t="shared" si="233"/>
        <v>0</v>
      </c>
      <c r="BE858" s="1">
        <f t="shared" si="234"/>
        <v>0</v>
      </c>
      <c r="BF858" s="1">
        <f t="shared" si="235"/>
        <v>0</v>
      </c>
      <c r="BG858" s="1">
        <v>854</v>
      </c>
      <c r="BH858" s="1" t="e">
        <f t="shared" si="236"/>
        <v>#N/A</v>
      </c>
      <c r="BI858" s="1">
        <f t="shared" si="238"/>
        <v>2</v>
      </c>
      <c r="BJ858" s="1" t="e">
        <f t="shared" si="237"/>
        <v>#N/A</v>
      </c>
    </row>
    <row r="859" spans="1:62" x14ac:dyDescent="0.25">
      <c r="A859" s="1">
        <f t="shared" si="224"/>
        <v>1</v>
      </c>
      <c r="B859" s="1">
        <f>IF(YEAR(AD859)=$B$3,YEAR('Apartment Expenses'!AD859)&amp;" - "&amp;'Apartment Expenses'!AC859,0)</f>
        <v>0</v>
      </c>
      <c r="C859" s="1">
        <f t="shared" si="225"/>
        <v>0</v>
      </c>
      <c r="E859" s="1">
        <v>855</v>
      </c>
      <c r="F859" s="1">
        <f t="shared" si="226"/>
        <v>1</v>
      </c>
      <c r="G859" s="1">
        <f t="shared" si="222"/>
        <v>0</v>
      </c>
      <c r="H859" s="1">
        <f t="shared" si="223"/>
        <v>0</v>
      </c>
      <c r="J859" s="1" t="str">
        <f t="shared" si="227"/>
        <v>1900</v>
      </c>
      <c r="M859" s="1">
        <f>HLOOKUP('Expense History'!$AD$3,$P$4:$X$2004,ROW('Apartment Expenses'!L859)-3,0)</f>
        <v>0</v>
      </c>
      <c r="N859" s="1">
        <f>IF('Expense History'!$AD$3=Data!$G$4,'Apartment Expenses'!AE859,HLOOKUP('Expense History'!$AD$3,'Apartment Expenses'!$AE$4:$AL$2004,(ROW('Apartment Expenses'!M859)-3)))</f>
        <v>0</v>
      </c>
      <c r="O859" s="1" t="str">
        <f>IF($O$2="ALL",IF(VLOOKUP(AA859,'Expense History'!$AA$6:$AB$36,2,0)="x","include",0),IF(AND(VLOOKUP(AA859,'Expense History'!$AA$6:$AB$36,2,0)="x",AC859=$O$2),"include",0))</f>
        <v>include</v>
      </c>
      <c r="P859" s="1">
        <f>IF(O859="include",IF(AE859&gt;0,1+MAX(P860:P$2005),0),0)</f>
        <v>0</v>
      </c>
      <c r="Q859" s="1">
        <f>IF(AND(ISBLANK(AA858),AE858=0),0,(IF(MAX(Q860:Q$2005)&gt;0,0,ROW(R859))))</f>
        <v>0</v>
      </c>
      <c r="R859" s="1">
        <f>IF($O859="include",IF(AF859&gt;0,1+MAX(R860:R$2005),0),0)</f>
        <v>0</v>
      </c>
      <c r="S859" s="1">
        <f>IF($O859="include",IF(AG859&gt;0,1+MAX(S860:S$2005),0),0)</f>
        <v>0</v>
      </c>
      <c r="T859" s="1">
        <f>IF($O859="include",IF(AH859&gt;0,1+MAX(T860:T$2005),0),0)</f>
        <v>0</v>
      </c>
      <c r="U859" s="1">
        <f>IF($O859="include",IF(AI859&gt;0,1+MAX(U860:U$2005),0),0)</f>
        <v>0</v>
      </c>
      <c r="V859" s="1">
        <f>IF($O859="include",IF(AJ859&gt;0,1+MAX(V860:V$2005),0),0)</f>
        <v>0</v>
      </c>
      <c r="W859" s="1">
        <f>IF($O859="include",IF(AK859&gt;0,1+MAX(W860:W$2005),0),0)</f>
        <v>0</v>
      </c>
      <c r="X859" s="1">
        <f>IF($O859="include",IF(AL859&gt;0,1+MAX(X860:X$2005),0),0)</f>
        <v>0</v>
      </c>
      <c r="Y859" s="22" t="str">
        <f t="shared" si="228"/>
        <v xml:space="preserve">1 - </v>
      </c>
      <c r="AA859" s="42"/>
      <c r="AB859" s="43"/>
      <c r="AC859" s="43"/>
      <c r="AD859" s="44"/>
      <c r="AE859" s="11">
        <f t="shared" si="229"/>
        <v>0</v>
      </c>
      <c r="AF859" s="41"/>
      <c r="AG859" s="41"/>
      <c r="AH859" s="41"/>
      <c r="AI859" s="41"/>
      <c r="AJ859" s="41"/>
      <c r="AK859" s="41"/>
      <c r="AL859" s="41"/>
      <c r="BA859" s="1">
        <f t="shared" si="230"/>
        <v>0</v>
      </c>
      <c r="BB859" s="1">
        <f t="shared" si="231"/>
        <v>0</v>
      </c>
      <c r="BC859" s="1" t="str">
        <f t="shared" si="232"/>
        <v>No</v>
      </c>
      <c r="BD859" s="1">
        <f t="shared" si="233"/>
        <v>0</v>
      </c>
      <c r="BE859" s="1">
        <f t="shared" si="234"/>
        <v>0</v>
      </c>
      <c r="BF859" s="1">
        <f t="shared" si="235"/>
        <v>0</v>
      </c>
      <c r="BG859" s="1">
        <v>855</v>
      </c>
      <c r="BH859" s="1" t="e">
        <f t="shared" si="236"/>
        <v>#N/A</v>
      </c>
      <c r="BI859" s="1">
        <f t="shared" si="238"/>
        <v>2</v>
      </c>
      <c r="BJ859" s="1" t="e">
        <f t="shared" si="237"/>
        <v>#N/A</v>
      </c>
    </row>
    <row r="860" spans="1:62" x14ac:dyDescent="0.25">
      <c r="A860" s="1">
        <f t="shared" si="224"/>
        <v>1</v>
      </c>
      <c r="B860" s="1">
        <f>IF(YEAR(AD860)=$B$3,YEAR('Apartment Expenses'!AD860)&amp;" - "&amp;'Apartment Expenses'!AC860,0)</f>
        <v>0</v>
      </c>
      <c r="C860" s="1">
        <f t="shared" si="225"/>
        <v>0</v>
      </c>
      <c r="E860" s="1">
        <v>856</v>
      </c>
      <c r="F860" s="1">
        <f t="shared" si="226"/>
        <v>1</v>
      </c>
      <c r="G860" s="1">
        <f t="shared" si="222"/>
        <v>0</v>
      </c>
      <c r="H860" s="1">
        <f t="shared" si="223"/>
        <v>0</v>
      </c>
      <c r="J860" s="1" t="str">
        <f t="shared" si="227"/>
        <v>1900</v>
      </c>
      <c r="M860" s="1">
        <f>HLOOKUP('Expense History'!$AD$3,$P$4:$X$2004,ROW('Apartment Expenses'!L860)-3,0)</f>
        <v>0</v>
      </c>
      <c r="N860" s="1">
        <f>IF('Expense History'!$AD$3=Data!$G$4,'Apartment Expenses'!AE860,HLOOKUP('Expense History'!$AD$3,'Apartment Expenses'!$AE$4:$AL$2004,(ROW('Apartment Expenses'!M860)-3)))</f>
        <v>0</v>
      </c>
      <c r="O860" s="1" t="str">
        <f>IF($O$2="ALL",IF(VLOOKUP(AA860,'Expense History'!$AA$6:$AB$36,2,0)="x","include",0),IF(AND(VLOOKUP(AA860,'Expense History'!$AA$6:$AB$36,2,0)="x",AC860=$O$2),"include",0))</f>
        <v>include</v>
      </c>
      <c r="P860" s="1">
        <f>IF(O860="include",IF(AE860&gt;0,1+MAX(P861:P$2005),0),0)</f>
        <v>0</v>
      </c>
      <c r="Q860" s="1">
        <f>IF(AND(ISBLANK(AA859),AE859=0),0,(IF(MAX(Q861:Q$2005)&gt;0,0,ROW(R860))))</f>
        <v>0</v>
      </c>
      <c r="R860" s="1">
        <f>IF($O860="include",IF(AF860&gt;0,1+MAX(R861:R$2005),0),0)</f>
        <v>0</v>
      </c>
      <c r="S860" s="1">
        <f>IF($O860="include",IF(AG860&gt;0,1+MAX(S861:S$2005),0),0)</f>
        <v>0</v>
      </c>
      <c r="T860" s="1">
        <f>IF($O860="include",IF(AH860&gt;0,1+MAX(T861:T$2005),0),0)</f>
        <v>0</v>
      </c>
      <c r="U860" s="1">
        <f>IF($O860="include",IF(AI860&gt;0,1+MAX(U861:U$2005),0),0)</f>
        <v>0</v>
      </c>
      <c r="V860" s="1">
        <f>IF($O860="include",IF(AJ860&gt;0,1+MAX(V861:V$2005),0),0)</f>
        <v>0</v>
      </c>
      <c r="W860" s="1">
        <f>IF($O860="include",IF(AK860&gt;0,1+MAX(W861:W$2005),0),0)</f>
        <v>0</v>
      </c>
      <c r="X860" s="1">
        <f>IF($O860="include",IF(AL860&gt;0,1+MAX(X861:X$2005),0),0)</f>
        <v>0</v>
      </c>
      <c r="Y860" s="22" t="str">
        <f t="shared" si="228"/>
        <v xml:space="preserve">1 - </v>
      </c>
      <c r="AA860" s="42"/>
      <c r="AB860" s="43"/>
      <c r="AC860" s="43"/>
      <c r="AD860" s="44"/>
      <c r="AE860" s="11">
        <f t="shared" si="229"/>
        <v>0</v>
      </c>
      <c r="AF860" s="41"/>
      <c r="AG860" s="41"/>
      <c r="AH860" s="41"/>
      <c r="AI860" s="41"/>
      <c r="AJ860" s="41"/>
      <c r="AK860" s="41"/>
      <c r="AL860" s="41"/>
      <c r="BA860" s="1">
        <f t="shared" si="230"/>
        <v>0</v>
      </c>
      <c r="BB860" s="1">
        <f t="shared" si="231"/>
        <v>0</v>
      </c>
      <c r="BC860" s="1" t="str">
        <f t="shared" si="232"/>
        <v>No</v>
      </c>
      <c r="BD860" s="1">
        <f t="shared" si="233"/>
        <v>0</v>
      </c>
      <c r="BE860" s="1">
        <f t="shared" si="234"/>
        <v>0</v>
      </c>
      <c r="BF860" s="1">
        <f t="shared" si="235"/>
        <v>0</v>
      </c>
      <c r="BG860" s="1">
        <v>856</v>
      </c>
      <c r="BH860" s="1" t="e">
        <f t="shared" si="236"/>
        <v>#N/A</v>
      </c>
      <c r="BI860" s="1">
        <f t="shared" si="238"/>
        <v>2</v>
      </c>
      <c r="BJ860" s="1" t="e">
        <f t="shared" si="237"/>
        <v>#N/A</v>
      </c>
    </row>
    <row r="861" spans="1:62" x14ac:dyDescent="0.25">
      <c r="A861" s="1">
        <f t="shared" si="224"/>
        <v>1</v>
      </c>
      <c r="B861" s="1">
        <f>IF(YEAR(AD861)=$B$3,YEAR('Apartment Expenses'!AD861)&amp;" - "&amp;'Apartment Expenses'!AC861,0)</f>
        <v>0</v>
      </c>
      <c r="C861" s="1">
        <f t="shared" si="225"/>
        <v>0</v>
      </c>
      <c r="E861" s="1">
        <v>857</v>
      </c>
      <c r="F861" s="1">
        <f t="shared" si="226"/>
        <v>1</v>
      </c>
      <c r="G861" s="1">
        <f t="shared" si="222"/>
        <v>0</v>
      </c>
      <c r="H861" s="1">
        <f t="shared" si="223"/>
        <v>0</v>
      </c>
      <c r="J861" s="1" t="str">
        <f t="shared" si="227"/>
        <v>1900</v>
      </c>
      <c r="M861" s="1">
        <f>HLOOKUP('Expense History'!$AD$3,$P$4:$X$2004,ROW('Apartment Expenses'!L861)-3,0)</f>
        <v>0</v>
      </c>
      <c r="N861" s="1">
        <f>IF('Expense History'!$AD$3=Data!$G$4,'Apartment Expenses'!AE861,HLOOKUP('Expense History'!$AD$3,'Apartment Expenses'!$AE$4:$AL$2004,(ROW('Apartment Expenses'!M861)-3)))</f>
        <v>0</v>
      </c>
      <c r="O861" s="1" t="str">
        <f>IF($O$2="ALL",IF(VLOOKUP(AA861,'Expense History'!$AA$6:$AB$36,2,0)="x","include",0),IF(AND(VLOOKUP(AA861,'Expense History'!$AA$6:$AB$36,2,0)="x",AC861=$O$2),"include",0))</f>
        <v>include</v>
      </c>
      <c r="P861" s="1">
        <f>IF(O861="include",IF(AE861&gt;0,1+MAX(P862:P$2005),0),0)</f>
        <v>0</v>
      </c>
      <c r="Q861" s="1">
        <f>IF(AND(ISBLANK(AA860),AE860=0),0,(IF(MAX(Q862:Q$2005)&gt;0,0,ROW(R861))))</f>
        <v>0</v>
      </c>
      <c r="R861" s="1">
        <f>IF($O861="include",IF(AF861&gt;0,1+MAX(R862:R$2005),0),0)</f>
        <v>0</v>
      </c>
      <c r="S861" s="1">
        <f>IF($O861="include",IF(AG861&gt;0,1+MAX(S862:S$2005),0),0)</f>
        <v>0</v>
      </c>
      <c r="T861" s="1">
        <f>IF($O861="include",IF(AH861&gt;0,1+MAX(T862:T$2005),0),0)</f>
        <v>0</v>
      </c>
      <c r="U861" s="1">
        <f>IF($O861="include",IF(AI861&gt;0,1+MAX(U862:U$2005),0),0)</f>
        <v>0</v>
      </c>
      <c r="V861" s="1">
        <f>IF($O861="include",IF(AJ861&gt;0,1+MAX(V862:V$2005),0),0)</f>
        <v>0</v>
      </c>
      <c r="W861" s="1">
        <f>IF($O861="include",IF(AK861&gt;0,1+MAX(W862:W$2005),0),0)</f>
        <v>0</v>
      </c>
      <c r="X861" s="1">
        <f>IF($O861="include",IF(AL861&gt;0,1+MAX(X862:X$2005),0),0)</f>
        <v>0</v>
      </c>
      <c r="Y861" s="22" t="str">
        <f t="shared" si="228"/>
        <v xml:space="preserve">1 - </v>
      </c>
      <c r="AA861" s="42"/>
      <c r="AB861" s="43"/>
      <c r="AC861" s="43"/>
      <c r="AD861" s="44"/>
      <c r="AE861" s="11">
        <f t="shared" si="229"/>
        <v>0</v>
      </c>
      <c r="AF861" s="41"/>
      <c r="AG861" s="41"/>
      <c r="AH861" s="41"/>
      <c r="AI861" s="41"/>
      <c r="AJ861" s="41"/>
      <c r="AK861" s="41"/>
      <c r="AL861" s="41"/>
      <c r="BA861" s="1">
        <f t="shared" si="230"/>
        <v>0</v>
      </c>
      <c r="BB861" s="1">
        <f t="shared" si="231"/>
        <v>0</v>
      </c>
      <c r="BC861" s="1" t="str">
        <f t="shared" si="232"/>
        <v>No</v>
      </c>
      <c r="BD861" s="1">
        <f t="shared" si="233"/>
        <v>0</v>
      </c>
      <c r="BE861" s="1">
        <f t="shared" si="234"/>
        <v>0</v>
      </c>
      <c r="BF861" s="1">
        <f t="shared" si="235"/>
        <v>0</v>
      </c>
      <c r="BG861" s="1">
        <v>857</v>
      </c>
      <c r="BH861" s="1" t="e">
        <f t="shared" si="236"/>
        <v>#N/A</v>
      </c>
      <c r="BI861" s="1">
        <f t="shared" si="238"/>
        <v>2</v>
      </c>
      <c r="BJ861" s="1" t="e">
        <f t="shared" si="237"/>
        <v>#N/A</v>
      </c>
    </row>
    <row r="862" spans="1:62" x14ac:dyDescent="0.25">
      <c r="A862" s="1">
        <f t="shared" si="224"/>
        <v>1</v>
      </c>
      <c r="B862" s="1">
        <f>IF(YEAR(AD862)=$B$3,YEAR('Apartment Expenses'!AD862)&amp;" - "&amp;'Apartment Expenses'!AC862,0)</f>
        <v>0</v>
      </c>
      <c r="C862" s="1">
        <f t="shared" si="225"/>
        <v>0</v>
      </c>
      <c r="E862" s="1">
        <v>858</v>
      </c>
      <c r="F862" s="1">
        <f t="shared" si="226"/>
        <v>1</v>
      </c>
      <c r="G862" s="1">
        <f t="shared" si="222"/>
        <v>0</v>
      </c>
      <c r="H862" s="1">
        <f t="shared" si="223"/>
        <v>0</v>
      </c>
      <c r="J862" s="1" t="str">
        <f t="shared" si="227"/>
        <v>1900</v>
      </c>
      <c r="M862" s="1">
        <f>HLOOKUP('Expense History'!$AD$3,$P$4:$X$2004,ROW('Apartment Expenses'!L862)-3,0)</f>
        <v>0</v>
      </c>
      <c r="N862" s="1">
        <f>IF('Expense History'!$AD$3=Data!$G$4,'Apartment Expenses'!AE862,HLOOKUP('Expense History'!$AD$3,'Apartment Expenses'!$AE$4:$AL$2004,(ROW('Apartment Expenses'!M862)-3)))</f>
        <v>0</v>
      </c>
      <c r="O862" s="1" t="str">
        <f>IF($O$2="ALL",IF(VLOOKUP(AA862,'Expense History'!$AA$6:$AB$36,2,0)="x","include",0),IF(AND(VLOOKUP(AA862,'Expense History'!$AA$6:$AB$36,2,0)="x",AC862=$O$2),"include",0))</f>
        <v>include</v>
      </c>
      <c r="P862" s="1">
        <f>IF(O862="include",IF(AE862&gt;0,1+MAX(P863:P$2005),0),0)</f>
        <v>0</v>
      </c>
      <c r="Q862" s="1">
        <f>IF(AND(ISBLANK(AA861),AE861=0),0,(IF(MAX(Q863:Q$2005)&gt;0,0,ROW(R862))))</f>
        <v>0</v>
      </c>
      <c r="R862" s="1">
        <f>IF($O862="include",IF(AF862&gt;0,1+MAX(R863:R$2005),0),0)</f>
        <v>0</v>
      </c>
      <c r="S862" s="1">
        <f>IF($O862="include",IF(AG862&gt;0,1+MAX(S863:S$2005),0),0)</f>
        <v>0</v>
      </c>
      <c r="T862" s="1">
        <f>IF($O862="include",IF(AH862&gt;0,1+MAX(T863:T$2005),0),0)</f>
        <v>0</v>
      </c>
      <c r="U862" s="1">
        <f>IF($O862="include",IF(AI862&gt;0,1+MAX(U863:U$2005),0),0)</f>
        <v>0</v>
      </c>
      <c r="V862" s="1">
        <f>IF($O862="include",IF(AJ862&gt;0,1+MAX(V863:V$2005),0),0)</f>
        <v>0</v>
      </c>
      <c r="W862" s="1">
        <f>IF($O862="include",IF(AK862&gt;0,1+MAX(W863:W$2005),0),0)</f>
        <v>0</v>
      </c>
      <c r="X862" s="1">
        <f>IF($O862="include",IF(AL862&gt;0,1+MAX(X863:X$2005),0),0)</f>
        <v>0</v>
      </c>
      <c r="Y862" s="22" t="str">
        <f t="shared" si="228"/>
        <v xml:space="preserve">1 - </v>
      </c>
      <c r="AA862" s="42"/>
      <c r="AB862" s="43"/>
      <c r="AC862" s="43"/>
      <c r="AD862" s="44"/>
      <c r="AE862" s="11">
        <f t="shared" si="229"/>
        <v>0</v>
      </c>
      <c r="AF862" s="41"/>
      <c r="AG862" s="41"/>
      <c r="AH862" s="41"/>
      <c r="AI862" s="41"/>
      <c r="AJ862" s="41"/>
      <c r="AK862" s="41"/>
      <c r="AL862" s="41"/>
      <c r="BA862" s="1">
        <f t="shared" si="230"/>
        <v>0</v>
      </c>
      <c r="BB862" s="1">
        <f t="shared" si="231"/>
        <v>0</v>
      </c>
      <c r="BC862" s="1" t="str">
        <f t="shared" si="232"/>
        <v>No</v>
      </c>
      <c r="BD862" s="1">
        <f t="shared" si="233"/>
        <v>0</v>
      </c>
      <c r="BE862" s="1">
        <f t="shared" si="234"/>
        <v>0</v>
      </c>
      <c r="BF862" s="1">
        <f t="shared" si="235"/>
        <v>0</v>
      </c>
      <c r="BG862" s="1">
        <v>858</v>
      </c>
      <c r="BH862" s="1" t="e">
        <f t="shared" si="236"/>
        <v>#N/A</v>
      </c>
      <c r="BI862" s="1">
        <f t="shared" si="238"/>
        <v>2</v>
      </c>
      <c r="BJ862" s="1" t="e">
        <f t="shared" si="237"/>
        <v>#N/A</v>
      </c>
    </row>
    <row r="863" spans="1:62" x14ac:dyDescent="0.25">
      <c r="A863" s="1">
        <f t="shared" si="224"/>
        <v>1</v>
      </c>
      <c r="B863" s="1">
        <f>IF(YEAR(AD863)=$B$3,YEAR('Apartment Expenses'!AD863)&amp;" - "&amp;'Apartment Expenses'!AC863,0)</f>
        <v>0</v>
      </c>
      <c r="C863" s="1">
        <f t="shared" si="225"/>
        <v>0</v>
      </c>
      <c r="E863" s="1">
        <v>859</v>
      </c>
      <c r="F863" s="1">
        <f t="shared" si="226"/>
        <v>1</v>
      </c>
      <c r="G863" s="1">
        <f t="shared" si="222"/>
        <v>0</v>
      </c>
      <c r="H863" s="1">
        <f t="shared" si="223"/>
        <v>0</v>
      </c>
      <c r="J863" s="1" t="str">
        <f t="shared" si="227"/>
        <v>1900</v>
      </c>
      <c r="M863" s="1">
        <f>HLOOKUP('Expense History'!$AD$3,$P$4:$X$2004,ROW('Apartment Expenses'!L863)-3,0)</f>
        <v>0</v>
      </c>
      <c r="N863" s="1">
        <f>IF('Expense History'!$AD$3=Data!$G$4,'Apartment Expenses'!AE863,HLOOKUP('Expense History'!$AD$3,'Apartment Expenses'!$AE$4:$AL$2004,(ROW('Apartment Expenses'!M863)-3)))</f>
        <v>0</v>
      </c>
      <c r="O863" s="1" t="str">
        <f>IF($O$2="ALL",IF(VLOOKUP(AA863,'Expense History'!$AA$6:$AB$36,2,0)="x","include",0),IF(AND(VLOOKUP(AA863,'Expense History'!$AA$6:$AB$36,2,0)="x",AC863=$O$2),"include",0))</f>
        <v>include</v>
      </c>
      <c r="P863" s="1">
        <f>IF(O863="include",IF(AE863&gt;0,1+MAX(P864:P$2005),0),0)</f>
        <v>0</v>
      </c>
      <c r="Q863" s="1">
        <f>IF(AND(ISBLANK(AA862),AE862=0),0,(IF(MAX(Q864:Q$2005)&gt;0,0,ROW(R863))))</f>
        <v>0</v>
      </c>
      <c r="R863" s="1">
        <f>IF($O863="include",IF(AF863&gt;0,1+MAX(R864:R$2005),0),0)</f>
        <v>0</v>
      </c>
      <c r="S863" s="1">
        <f>IF($O863="include",IF(AG863&gt;0,1+MAX(S864:S$2005),0),0)</f>
        <v>0</v>
      </c>
      <c r="T863" s="1">
        <f>IF($O863="include",IF(AH863&gt;0,1+MAX(T864:T$2005),0),0)</f>
        <v>0</v>
      </c>
      <c r="U863" s="1">
        <f>IF($O863="include",IF(AI863&gt;0,1+MAX(U864:U$2005),0),0)</f>
        <v>0</v>
      </c>
      <c r="V863" s="1">
        <f>IF($O863="include",IF(AJ863&gt;0,1+MAX(V864:V$2005),0),0)</f>
        <v>0</v>
      </c>
      <c r="W863" s="1">
        <f>IF($O863="include",IF(AK863&gt;0,1+MAX(W864:W$2005),0),0)</f>
        <v>0</v>
      </c>
      <c r="X863" s="1">
        <f>IF($O863="include",IF(AL863&gt;0,1+MAX(X864:X$2005),0),0)</f>
        <v>0</v>
      </c>
      <c r="Y863" s="22" t="str">
        <f t="shared" si="228"/>
        <v xml:space="preserve">1 - </v>
      </c>
      <c r="AA863" s="42"/>
      <c r="AB863" s="43"/>
      <c r="AC863" s="43"/>
      <c r="AD863" s="44"/>
      <c r="AE863" s="11">
        <f t="shared" si="229"/>
        <v>0</v>
      </c>
      <c r="AF863" s="41"/>
      <c r="AG863" s="41"/>
      <c r="AH863" s="41"/>
      <c r="AI863" s="41"/>
      <c r="AJ863" s="41"/>
      <c r="AK863" s="41"/>
      <c r="AL863" s="41"/>
      <c r="BA863" s="1">
        <f t="shared" si="230"/>
        <v>0</v>
      </c>
      <c r="BB863" s="1">
        <f t="shared" si="231"/>
        <v>0</v>
      </c>
      <c r="BC863" s="1" t="str">
        <f t="shared" si="232"/>
        <v>No</v>
      </c>
      <c r="BD863" s="1">
        <f t="shared" si="233"/>
        <v>0</v>
      </c>
      <c r="BE863" s="1">
        <f t="shared" si="234"/>
        <v>0</v>
      </c>
      <c r="BF863" s="1">
        <f t="shared" si="235"/>
        <v>0</v>
      </c>
      <c r="BG863" s="1">
        <v>859</v>
      </c>
      <c r="BH863" s="1" t="e">
        <f t="shared" si="236"/>
        <v>#N/A</v>
      </c>
      <c r="BI863" s="1">
        <f t="shared" si="238"/>
        <v>2</v>
      </c>
      <c r="BJ863" s="1" t="e">
        <f t="shared" si="237"/>
        <v>#N/A</v>
      </c>
    </row>
    <row r="864" spans="1:62" x14ac:dyDescent="0.25">
      <c r="A864" s="1">
        <f t="shared" si="224"/>
        <v>1</v>
      </c>
      <c r="B864" s="1">
        <f>IF(YEAR(AD864)=$B$3,YEAR('Apartment Expenses'!AD864)&amp;" - "&amp;'Apartment Expenses'!AC864,0)</f>
        <v>0</v>
      </c>
      <c r="C864" s="1">
        <f t="shared" si="225"/>
        <v>0</v>
      </c>
      <c r="E864" s="1">
        <v>860</v>
      </c>
      <c r="F864" s="1">
        <f t="shared" si="226"/>
        <v>1</v>
      </c>
      <c r="G864" s="1">
        <f t="shared" si="222"/>
        <v>0</v>
      </c>
      <c r="H864" s="1">
        <f t="shared" si="223"/>
        <v>0</v>
      </c>
      <c r="J864" s="1" t="str">
        <f t="shared" si="227"/>
        <v>1900</v>
      </c>
      <c r="M864" s="1">
        <f>HLOOKUP('Expense History'!$AD$3,$P$4:$X$2004,ROW('Apartment Expenses'!L864)-3,0)</f>
        <v>0</v>
      </c>
      <c r="N864" s="1">
        <f>IF('Expense History'!$AD$3=Data!$G$4,'Apartment Expenses'!AE864,HLOOKUP('Expense History'!$AD$3,'Apartment Expenses'!$AE$4:$AL$2004,(ROW('Apartment Expenses'!M864)-3)))</f>
        <v>0</v>
      </c>
      <c r="O864" s="1" t="str">
        <f>IF($O$2="ALL",IF(VLOOKUP(AA864,'Expense History'!$AA$6:$AB$36,2,0)="x","include",0),IF(AND(VLOOKUP(AA864,'Expense History'!$AA$6:$AB$36,2,0)="x",AC864=$O$2),"include",0))</f>
        <v>include</v>
      </c>
      <c r="P864" s="1">
        <f>IF(O864="include",IF(AE864&gt;0,1+MAX(P865:P$2005),0),0)</f>
        <v>0</v>
      </c>
      <c r="Q864" s="1">
        <f>IF(AND(ISBLANK(AA863),AE863=0),0,(IF(MAX(Q865:Q$2005)&gt;0,0,ROW(R864))))</f>
        <v>0</v>
      </c>
      <c r="R864" s="1">
        <f>IF($O864="include",IF(AF864&gt;0,1+MAX(R865:R$2005),0),0)</f>
        <v>0</v>
      </c>
      <c r="S864" s="1">
        <f>IF($O864="include",IF(AG864&gt;0,1+MAX(S865:S$2005),0),0)</f>
        <v>0</v>
      </c>
      <c r="T864" s="1">
        <f>IF($O864="include",IF(AH864&gt;0,1+MAX(T865:T$2005),0),0)</f>
        <v>0</v>
      </c>
      <c r="U864" s="1">
        <f>IF($O864="include",IF(AI864&gt;0,1+MAX(U865:U$2005),0),0)</f>
        <v>0</v>
      </c>
      <c r="V864" s="1">
        <f>IF($O864="include",IF(AJ864&gt;0,1+MAX(V865:V$2005),0),0)</f>
        <v>0</v>
      </c>
      <c r="W864" s="1">
        <f>IF($O864="include",IF(AK864&gt;0,1+MAX(W865:W$2005),0),0)</f>
        <v>0</v>
      </c>
      <c r="X864" s="1">
        <f>IF($O864="include",IF(AL864&gt;0,1+MAX(X865:X$2005),0),0)</f>
        <v>0</v>
      </c>
      <c r="Y864" s="22" t="str">
        <f t="shared" si="228"/>
        <v xml:space="preserve">1 - </v>
      </c>
      <c r="AA864" s="42"/>
      <c r="AB864" s="43"/>
      <c r="AC864" s="43"/>
      <c r="AD864" s="44"/>
      <c r="AE864" s="11">
        <f t="shared" si="229"/>
        <v>0</v>
      </c>
      <c r="AF864" s="41"/>
      <c r="AG864" s="41"/>
      <c r="AH864" s="41"/>
      <c r="AI864" s="41"/>
      <c r="AJ864" s="41"/>
      <c r="AK864" s="41"/>
      <c r="AL864" s="41"/>
      <c r="BA864" s="1">
        <f t="shared" si="230"/>
        <v>0</v>
      </c>
      <c r="BB864" s="1">
        <f t="shared" si="231"/>
        <v>0</v>
      </c>
      <c r="BC864" s="1" t="str">
        <f t="shared" si="232"/>
        <v>No</v>
      </c>
      <c r="BD864" s="1">
        <f t="shared" si="233"/>
        <v>0</v>
      </c>
      <c r="BE864" s="1">
        <f t="shared" si="234"/>
        <v>0</v>
      </c>
      <c r="BF864" s="1">
        <f t="shared" si="235"/>
        <v>0</v>
      </c>
      <c r="BG864" s="1">
        <v>860</v>
      </c>
      <c r="BH864" s="1" t="e">
        <f t="shared" si="236"/>
        <v>#N/A</v>
      </c>
      <c r="BI864" s="1">
        <f t="shared" si="238"/>
        <v>2</v>
      </c>
      <c r="BJ864" s="1" t="e">
        <f t="shared" si="237"/>
        <v>#N/A</v>
      </c>
    </row>
    <row r="865" spans="1:62" x14ac:dyDescent="0.25">
      <c r="A865" s="1">
        <f t="shared" si="224"/>
        <v>1</v>
      </c>
      <c r="B865" s="1">
        <f>IF(YEAR(AD865)=$B$3,YEAR('Apartment Expenses'!AD865)&amp;" - "&amp;'Apartment Expenses'!AC865,0)</f>
        <v>0</v>
      </c>
      <c r="C865" s="1">
        <f t="shared" si="225"/>
        <v>0</v>
      </c>
      <c r="E865" s="1">
        <v>861</v>
      </c>
      <c r="F865" s="1">
        <f t="shared" si="226"/>
        <v>1</v>
      </c>
      <c r="G865" s="1">
        <f t="shared" si="222"/>
        <v>0</v>
      </c>
      <c r="H865" s="1">
        <f t="shared" si="223"/>
        <v>0</v>
      </c>
      <c r="J865" s="1" t="str">
        <f t="shared" si="227"/>
        <v>1900</v>
      </c>
      <c r="M865" s="1">
        <f>HLOOKUP('Expense History'!$AD$3,$P$4:$X$2004,ROW('Apartment Expenses'!L865)-3,0)</f>
        <v>0</v>
      </c>
      <c r="N865" s="1">
        <f>IF('Expense History'!$AD$3=Data!$G$4,'Apartment Expenses'!AE865,HLOOKUP('Expense History'!$AD$3,'Apartment Expenses'!$AE$4:$AL$2004,(ROW('Apartment Expenses'!M865)-3)))</f>
        <v>0</v>
      </c>
      <c r="O865" s="1" t="str">
        <f>IF($O$2="ALL",IF(VLOOKUP(AA865,'Expense History'!$AA$6:$AB$36,2,0)="x","include",0),IF(AND(VLOOKUP(AA865,'Expense History'!$AA$6:$AB$36,2,0)="x",AC865=$O$2),"include",0))</f>
        <v>include</v>
      </c>
      <c r="P865" s="1">
        <f>IF(O865="include",IF(AE865&gt;0,1+MAX(P866:P$2005),0),0)</f>
        <v>0</v>
      </c>
      <c r="Q865" s="1">
        <f>IF(AND(ISBLANK(AA864),AE864=0),0,(IF(MAX(Q866:Q$2005)&gt;0,0,ROW(R865))))</f>
        <v>0</v>
      </c>
      <c r="R865" s="1">
        <f>IF($O865="include",IF(AF865&gt;0,1+MAX(R866:R$2005),0),0)</f>
        <v>0</v>
      </c>
      <c r="S865" s="1">
        <f>IF($O865="include",IF(AG865&gt;0,1+MAX(S866:S$2005),0),0)</f>
        <v>0</v>
      </c>
      <c r="T865" s="1">
        <f>IF($O865="include",IF(AH865&gt;0,1+MAX(T866:T$2005),0),0)</f>
        <v>0</v>
      </c>
      <c r="U865" s="1">
        <f>IF($O865="include",IF(AI865&gt;0,1+MAX(U866:U$2005),0),0)</f>
        <v>0</v>
      </c>
      <c r="V865" s="1">
        <f>IF($O865="include",IF(AJ865&gt;0,1+MAX(V866:V$2005),0),0)</f>
        <v>0</v>
      </c>
      <c r="W865" s="1">
        <f>IF($O865="include",IF(AK865&gt;0,1+MAX(W866:W$2005),0),0)</f>
        <v>0</v>
      </c>
      <c r="X865" s="1">
        <f>IF($O865="include",IF(AL865&gt;0,1+MAX(X866:X$2005),0),0)</f>
        <v>0</v>
      </c>
      <c r="Y865" s="22" t="str">
        <f t="shared" si="228"/>
        <v xml:space="preserve">1 - </v>
      </c>
      <c r="AA865" s="42"/>
      <c r="AB865" s="43"/>
      <c r="AC865" s="43"/>
      <c r="AD865" s="44"/>
      <c r="AE865" s="11">
        <f t="shared" si="229"/>
        <v>0</v>
      </c>
      <c r="AF865" s="41"/>
      <c r="AG865" s="41"/>
      <c r="AH865" s="41"/>
      <c r="AI865" s="41"/>
      <c r="AJ865" s="41"/>
      <c r="AK865" s="41"/>
      <c r="AL865" s="41"/>
      <c r="BA865" s="1">
        <f t="shared" si="230"/>
        <v>0</v>
      </c>
      <c r="BB865" s="1">
        <f t="shared" si="231"/>
        <v>0</v>
      </c>
      <c r="BC865" s="1" t="str">
        <f t="shared" si="232"/>
        <v>No</v>
      </c>
      <c r="BD865" s="1">
        <f t="shared" si="233"/>
        <v>0</v>
      </c>
      <c r="BE865" s="1">
        <f t="shared" si="234"/>
        <v>0</v>
      </c>
      <c r="BF865" s="1">
        <f t="shared" si="235"/>
        <v>0</v>
      </c>
      <c r="BG865" s="1">
        <v>861</v>
      </c>
      <c r="BH865" s="1" t="e">
        <f t="shared" si="236"/>
        <v>#N/A</v>
      </c>
      <c r="BI865" s="1">
        <f t="shared" si="238"/>
        <v>2</v>
      </c>
      <c r="BJ865" s="1" t="e">
        <f t="shared" si="237"/>
        <v>#N/A</v>
      </c>
    </row>
    <row r="866" spans="1:62" x14ac:dyDescent="0.25">
      <c r="A866" s="1">
        <f t="shared" si="224"/>
        <v>1</v>
      </c>
      <c r="B866" s="1">
        <f>IF(YEAR(AD866)=$B$3,YEAR('Apartment Expenses'!AD866)&amp;" - "&amp;'Apartment Expenses'!AC866,0)</f>
        <v>0</v>
      </c>
      <c r="C866" s="1">
        <f t="shared" si="225"/>
        <v>0</v>
      </c>
      <c r="E866" s="1">
        <v>862</v>
      </c>
      <c r="F866" s="1">
        <f t="shared" si="226"/>
        <v>1</v>
      </c>
      <c r="G866" s="1">
        <f t="shared" si="222"/>
        <v>0</v>
      </c>
      <c r="H866" s="1">
        <f t="shared" si="223"/>
        <v>0</v>
      </c>
      <c r="J866" s="1" t="str">
        <f t="shared" si="227"/>
        <v>1900</v>
      </c>
      <c r="M866" s="1">
        <f>HLOOKUP('Expense History'!$AD$3,$P$4:$X$2004,ROW('Apartment Expenses'!L866)-3,0)</f>
        <v>0</v>
      </c>
      <c r="N866" s="1">
        <f>IF('Expense History'!$AD$3=Data!$G$4,'Apartment Expenses'!AE866,HLOOKUP('Expense History'!$AD$3,'Apartment Expenses'!$AE$4:$AL$2004,(ROW('Apartment Expenses'!M866)-3)))</f>
        <v>0</v>
      </c>
      <c r="O866" s="1" t="str">
        <f>IF($O$2="ALL",IF(VLOOKUP(AA866,'Expense History'!$AA$6:$AB$36,2,0)="x","include",0),IF(AND(VLOOKUP(AA866,'Expense History'!$AA$6:$AB$36,2,0)="x",AC866=$O$2),"include",0))</f>
        <v>include</v>
      </c>
      <c r="P866" s="1">
        <f>IF(O866="include",IF(AE866&gt;0,1+MAX(P867:P$2005),0),0)</f>
        <v>0</v>
      </c>
      <c r="Q866" s="1">
        <f>IF(AND(ISBLANK(AA865),AE865=0),0,(IF(MAX(Q867:Q$2005)&gt;0,0,ROW(R866))))</f>
        <v>0</v>
      </c>
      <c r="R866" s="1">
        <f>IF($O866="include",IF(AF866&gt;0,1+MAX(R867:R$2005),0),0)</f>
        <v>0</v>
      </c>
      <c r="S866" s="1">
        <f>IF($O866="include",IF(AG866&gt;0,1+MAX(S867:S$2005),0),0)</f>
        <v>0</v>
      </c>
      <c r="T866" s="1">
        <f>IF($O866="include",IF(AH866&gt;0,1+MAX(T867:T$2005),0),0)</f>
        <v>0</v>
      </c>
      <c r="U866" s="1">
        <f>IF($O866="include",IF(AI866&gt;0,1+MAX(U867:U$2005),0),0)</f>
        <v>0</v>
      </c>
      <c r="V866" s="1">
        <f>IF($O866="include",IF(AJ866&gt;0,1+MAX(V867:V$2005),0),0)</f>
        <v>0</v>
      </c>
      <c r="W866" s="1">
        <f>IF($O866="include",IF(AK866&gt;0,1+MAX(W867:W$2005),0),0)</f>
        <v>0</v>
      </c>
      <c r="X866" s="1">
        <f>IF($O866="include",IF(AL866&gt;0,1+MAX(X867:X$2005),0),0)</f>
        <v>0</v>
      </c>
      <c r="Y866" s="22" t="str">
        <f t="shared" si="228"/>
        <v xml:space="preserve">1 - </v>
      </c>
      <c r="AA866" s="42"/>
      <c r="AB866" s="43"/>
      <c r="AC866" s="43"/>
      <c r="AD866" s="44"/>
      <c r="AE866" s="11">
        <f t="shared" si="229"/>
        <v>0</v>
      </c>
      <c r="AF866" s="41"/>
      <c r="AG866" s="41"/>
      <c r="AH866" s="41"/>
      <c r="AI866" s="41"/>
      <c r="AJ866" s="41"/>
      <c r="AK866" s="41"/>
      <c r="AL866" s="41"/>
      <c r="BA866" s="1">
        <f t="shared" si="230"/>
        <v>0</v>
      </c>
      <c r="BB866" s="1">
        <f t="shared" si="231"/>
        <v>0</v>
      </c>
      <c r="BC866" s="1" t="str">
        <f t="shared" si="232"/>
        <v>No</v>
      </c>
      <c r="BD866" s="1">
        <f t="shared" si="233"/>
        <v>0</v>
      </c>
      <c r="BE866" s="1">
        <f t="shared" si="234"/>
        <v>0</v>
      </c>
      <c r="BF866" s="1">
        <f t="shared" si="235"/>
        <v>0</v>
      </c>
      <c r="BG866" s="1">
        <v>862</v>
      </c>
      <c r="BH866" s="1" t="e">
        <f t="shared" si="236"/>
        <v>#N/A</v>
      </c>
      <c r="BI866" s="1">
        <f t="shared" si="238"/>
        <v>2</v>
      </c>
      <c r="BJ866" s="1" t="e">
        <f t="shared" si="237"/>
        <v>#N/A</v>
      </c>
    </row>
    <row r="867" spans="1:62" x14ac:dyDescent="0.25">
      <c r="A867" s="1">
        <f t="shared" si="224"/>
        <v>1</v>
      </c>
      <c r="B867" s="1">
        <f>IF(YEAR(AD867)=$B$3,YEAR('Apartment Expenses'!AD867)&amp;" - "&amp;'Apartment Expenses'!AC867,0)</f>
        <v>0</v>
      </c>
      <c r="C867" s="1">
        <f t="shared" si="225"/>
        <v>0</v>
      </c>
      <c r="E867" s="1">
        <v>863</v>
      </c>
      <c r="F867" s="1">
        <f t="shared" si="226"/>
        <v>1</v>
      </c>
      <c r="G867" s="1">
        <f t="shared" si="222"/>
        <v>0</v>
      </c>
      <c r="H867" s="1">
        <f t="shared" si="223"/>
        <v>0</v>
      </c>
      <c r="J867" s="1" t="str">
        <f t="shared" si="227"/>
        <v>1900</v>
      </c>
      <c r="M867" s="1">
        <f>HLOOKUP('Expense History'!$AD$3,$P$4:$X$2004,ROW('Apartment Expenses'!L867)-3,0)</f>
        <v>0</v>
      </c>
      <c r="N867" s="1">
        <f>IF('Expense History'!$AD$3=Data!$G$4,'Apartment Expenses'!AE867,HLOOKUP('Expense History'!$AD$3,'Apartment Expenses'!$AE$4:$AL$2004,(ROW('Apartment Expenses'!M867)-3)))</f>
        <v>0</v>
      </c>
      <c r="O867" s="1" t="str">
        <f>IF($O$2="ALL",IF(VLOOKUP(AA867,'Expense History'!$AA$6:$AB$36,2,0)="x","include",0),IF(AND(VLOOKUP(AA867,'Expense History'!$AA$6:$AB$36,2,0)="x",AC867=$O$2),"include",0))</f>
        <v>include</v>
      </c>
      <c r="P867" s="1">
        <f>IF(O867="include",IF(AE867&gt;0,1+MAX(P868:P$2005),0),0)</f>
        <v>0</v>
      </c>
      <c r="Q867" s="1">
        <f>IF(AND(ISBLANK(AA866),AE866=0),0,(IF(MAX(Q868:Q$2005)&gt;0,0,ROW(R867))))</f>
        <v>0</v>
      </c>
      <c r="R867" s="1">
        <f>IF($O867="include",IF(AF867&gt;0,1+MAX(R868:R$2005),0),0)</f>
        <v>0</v>
      </c>
      <c r="S867" s="1">
        <f>IF($O867="include",IF(AG867&gt;0,1+MAX(S868:S$2005),0),0)</f>
        <v>0</v>
      </c>
      <c r="T867" s="1">
        <f>IF($O867="include",IF(AH867&gt;0,1+MAX(T868:T$2005),0),0)</f>
        <v>0</v>
      </c>
      <c r="U867" s="1">
        <f>IF($O867="include",IF(AI867&gt;0,1+MAX(U868:U$2005),0),0)</f>
        <v>0</v>
      </c>
      <c r="V867" s="1">
        <f>IF($O867="include",IF(AJ867&gt;0,1+MAX(V868:V$2005),0),0)</f>
        <v>0</v>
      </c>
      <c r="W867" s="1">
        <f>IF($O867="include",IF(AK867&gt;0,1+MAX(W868:W$2005),0),0)</f>
        <v>0</v>
      </c>
      <c r="X867" s="1">
        <f>IF($O867="include",IF(AL867&gt;0,1+MAX(X868:X$2005),0),0)</f>
        <v>0</v>
      </c>
      <c r="Y867" s="22" t="str">
        <f t="shared" si="228"/>
        <v xml:space="preserve">1 - </v>
      </c>
      <c r="AA867" s="42"/>
      <c r="AB867" s="43"/>
      <c r="AC867" s="43"/>
      <c r="AD867" s="44"/>
      <c r="AE867" s="11">
        <f t="shared" si="229"/>
        <v>0</v>
      </c>
      <c r="AF867" s="41"/>
      <c r="AG867" s="41"/>
      <c r="AH867" s="41"/>
      <c r="AI867" s="41"/>
      <c r="AJ867" s="41"/>
      <c r="AK867" s="41"/>
      <c r="AL867" s="41"/>
      <c r="BA867" s="1">
        <f t="shared" si="230"/>
        <v>0</v>
      </c>
      <c r="BB867" s="1">
        <f t="shared" si="231"/>
        <v>0</v>
      </c>
      <c r="BC867" s="1" t="str">
        <f t="shared" si="232"/>
        <v>No</v>
      </c>
      <c r="BD867" s="1">
        <f t="shared" si="233"/>
        <v>0</v>
      </c>
      <c r="BE867" s="1">
        <f t="shared" si="234"/>
        <v>0</v>
      </c>
      <c r="BF867" s="1">
        <f t="shared" si="235"/>
        <v>0</v>
      </c>
      <c r="BG867" s="1">
        <v>863</v>
      </c>
      <c r="BH867" s="1" t="e">
        <f t="shared" si="236"/>
        <v>#N/A</v>
      </c>
      <c r="BI867" s="1">
        <f t="shared" si="238"/>
        <v>2</v>
      </c>
      <c r="BJ867" s="1" t="e">
        <f t="shared" si="237"/>
        <v>#N/A</v>
      </c>
    </row>
    <row r="868" spans="1:62" x14ac:dyDescent="0.25">
      <c r="A868" s="1">
        <f t="shared" si="224"/>
        <v>1</v>
      </c>
      <c r="B868" s="1">
        <f>IF(YEAR(AD868)=$B$3,YEAR('Apartment Expenses'!AD868)&amp;" - "&amp;'Apartment Expenses'!AC868,0)</f>
        <v>0</v>
      </c>
      <c r="C868" s="1">
        <f t="shared" si="225"/>
        <v>0</v>
      </c>
      <c r="E868" s="1">
        <v>864</v>
      </c>
      <c r="F868" s="1">
        <f t="shared" si="226"/>
        <v>1</v>
      </c>
      <c r="G868" s="1">
        <f t="shared" si="222"/>
        <v>0</v>
      </c>
      <c r="H868" s="1">
        <f t="shared" si="223"/>
        <v>0</v>
      </c>
      <c r="J868" s="1" t="str">
        <f t="shared" si="227"/>
        <v>1900</v>
      </c>
      <c r="M868" s="1">
        <f>HLOOKUP('Expense History'!$AD$3,$P$4:$X$2004,ROW('Apartment Expenses'!L868)-3,0)</f>
        <v>0</v>
      </c>
      <c r="N868" s="1">
        <f>IF('Expense History'!$AD$3=Data!$G$4,'Apartment Expenses'!AE868,HLOOKUP('Expense History'!$AD$3,'Apartment Expenses'!$AE$4:$AL$2004,(ROW('Apartment Expenses'!M868)-3)))</f>
        <v>0</v>
      </c>
      <c r="O868" s="1" t="str">
        <f>IF($O$2="ALL",IF(VLOOKUP(AA868,'Expense History'!$AA$6:$AB$36,2,0)="x","include",0),IF(AND(VLOOKUP(AA868,'Expense History'!$AA$6:$AB$36,2,0)="x",AC868=$O$2),"include",0))</f>
        <v>include</v>
      </c>
      <c r="P868" s="1">
        <f>IF(O868="include",IF(AE868&gt;0,1+MAX(P869:P$2005),0),0)</f>
        <v>0</v>
      </c>
      <c r="Q868" s="1">
        <f>IF(AND(ISBLANK(AA867),AE867=0),0,(IF(MAX(Q869:Q$2005)&gt;0,0,ROW(R868))))</f>
        <v>0</v>
      </c>
      <c r="R868" s="1">
        <f>IF($O868="include",IF(AF868&gt;0,1+MAX(R869:R$2005),0),0)</f>
        <v>0</v>
      </c>
      <c r="S868" s="1">
        <f>IF($O868="include",IF(AG868&gt;0,1+MAX(S869:S$2005),0),0)</f>
        <v>0</v>
      </c>
      <c r="T868" s="1">
        <f>IF($O868="include",IF(AH868&gt;0,1+MAX(T869:T$2005),0),0)</f>
        <v>0</v>
      </c>
      <c r="U868" s="1">
        <f>IF($O868="include",IF(AI868&gt;0,1+MAX(U869:U$2005),0),0)</f>
        <v>0</v>
      </c>
      <c r="V868" s="1">
        <f>IF($O868="include",IF(AJ868&gt;0,1+MAX(V869:V$2005),0),0)</f>
        <v>0</v>
      </c>
      <c r="W868" s="1">
        <f>IF($O868="include",IF(AK868&gt;0,1+MAX(W869:W$2005),0),0)</f>
        <v>0</v>
      </c>
      <c r="X868" s="1">
        <f>IF($O868="include",IF(AL868&gt;0,1+MAX(X869:X$2005),0),0)</f>
        <v>0</v>
      </c>
      <c r="Y868" s="22" t="str">
        <f t="shared" si="228"/>
        <v xml:space="preserve">1 - </v>
      </c>
      <c r="AA868" s="42"/>
      <c r="AB868" s="43"/>
      <c r="AC868" s="43"/>
      <c r="AD868" s="44"/>
      <c r="AE868" s="11">
        <f t="shared" si="229"/>
        <v>0</v>
      </c>
      <c r="AF868" s="41"/>
      <c r="AG868" s="41"/>
      <c r="AH868" s="41"/>
      <c r="AI868" s="41"/>
      <c r="AJ868" s="41"/>
      <c r="AK868" s="41"/>
      <c r="AL868" s="41"/>
      <c r="BA868" s="1">
        <f t="shared" si="230"/>
        <v>0</v>
      </c>
      <c r="BB868" s="1">
        <f t="shared" si="231"/>
        <v>0</v>
      </c>
      <c r="BC868" s="1" t="str">
        <f t="shared" si="232"/>
        <v>No</v>
      </c>
      <c r="BD868" s="1">
        <f t="shared" si="233"/>
        <v>0</v>
      </c>
      <c r="BE868" s="1">
        <f t="shared" si="234"/>
        <v>0</v>
      </c>
      <c r="BF868" s="1">
        <f t="shared" si="235"/>
        <v>0</v>
      </c>
      <c r="BG868" s="1">
        <v>864</v>
      </c>
      <c r="BH868" s="1" t="e">
        <f t="shared" si="236"/>
        <v>#N/A</v>
      </c>
      <c r="BI868" s="1">
        <f t="shared" si="238"/>
        <v>2</v>
      </c>
      <c r="BJ868" s="1" t="e">
        <f t="shared" si="237"/>
        <v>#N/A</v>
      </c>
    </row>
    <row r="869" spans="1:62" x14ac:dyDescent="0.25">
      <c r="A869" s="1">
        <f t="shared" si="224"/>
        <v>1</v>
      </c>
      <c r="B869" s="1">
        <f>IF(YEAR(AD869)=$B$3,YEAR('Apartment Expenses'!AD869)&amp;" - "&amp;'Apartment Expenses'!AC869,0)</f>
        <v>0</v>
      </c>
      <c r="C869" s="1">
        <f t="shared" si="225"/>
        <v>0</v>
      </c>
      <c r="E869" s="1">
        <v>865</v>
      </c>
      <c r="F869" s="1">
        <f t="shared" si="226"/>
        <v>1</v>
      </c>
      <c r="G869" s="1">
        <f t="shared" si="222"/>
        <v>0</v>
      </c>
      <c r="H869" s="1">
        <f t="shared" si="223"/>
        <v>0</v>
      </c>
      <c r="J869" s="1" t="str">
        <f t="shared" si="227"/>
        <v>1900</v>
      </c>
      <c r="M869" s="1">
        <f>HLOOKUP('Expense History'!$AD$3,$P$4:$X$2004,ROW('Apartment Expenses'!L869)-3,0)</f>
        <v>0</v>
      </c>
      <c r="N869" s="1">
        <f>IF('Expense History'!$AD$3=Data!$G$4,'Apartment Expenses'!AE869,HLOOKUP('Expense History'!$AD$3,'Apartment Expenses'!$AE$4:$AL$2004,(ROW('Apartment Expenses'!M869)-3)))</f>
        <v>0</v>
      </c>
      <c r="O869" s="1" t="str">
        <f>IF($O$2="ALL",IF(VLOOKUP(AA869,'Expense History'!$AA$6:$AB$36,2,0)="x","include",0),IF(AND(VLOOKUP(AA869,'Expense History'!$AA$6:$AB$36,2,0)="x",AC869=$O$2),"include",0))</f>
        <v>include</v>
      </c>
      <c r="P869" s="1">
        <f>IF(O869="include",IF(AE869&gt;0,1+MAX(P870:P$2005),0),0)</f>
        <v>0</v>
      </c>
      <c r="Q869" s="1">
        <f>IF(AND(ISBLANK(AA868),AE868=0),0,(IF(MAX(Q870:Q$2005)&gt;0,0,ROW(R869))))</f>
        <v>0</v>
      </c>
      <c r="R869" s="1">
        <f>IF($O869="include",IF(AF869&gt;0,1+MAX(R870:R$2005),0),0)</f>
        <v>0</v>
      </c>
      <c r="S869" s="1">
        <f>IF($O869="include",IF(AG869&gt;0,1+MAX(S870:S$2005),0),0)</f>
        <v>0</v>
      </c>
      <c r="T869" s="1">
        <f>IF($O869="include",IF(AH869&gt;0,1+MAX(T870:T$2005),0),0)</f>
        <v>0</v>
      </c>
      <c r="U869" s="1">
        <f>IF($O869="include",IF(AI869&gt;0,1+MAX(U870:U$2005),0),0)</f>
        <v>0</v>
      </c>
      <c r="V869" s="1">
        <f>IF($O869="include",IF(AJ869&gt;0,1+MAX(V870:V$2005),0),0)</f>
        <v>0</v>
      </c>
      <c r="W869" s="1">
        <f>IF($O869="include",IF(AK869&gt;0,1+MAX(W870:W$2005),0),0)</f>
        <v>0</v>
      </c>
      <c r="X869" s="1">
        <f>IF($O869="include",IF(AL869&gt;0,1+MAX(X870:X$2005),0),0)</f>
        <v>0</v>
      </c>
      <c r="Y869" s="22" t="str">
        <f t="shared" si="228"/>
        <v xml:space="preserve">1 - </v>
      </c>
      <c r="AA869" s="42"/>
      <c r="AB869" s="43"/>
      <c r="AC869" s="43"/>
      <c r="AD869" s="44"/>
      <c r="AE869" s="11">
        <f t="shared" si="229"/>
        <v>0</v>
      </c>
      <c r="AF869" s="41"/>
      <c r="AG869" s="41"/>
      <c r="AH869" s="41"/>
      <c r="AI869" s="41"/>
      <c r="AJ869" s="41"/>
      <c r="AK869" s="41"/>
      <c r="AL869" s="41"/>
      <c r="BA869" s="1">
        <f t="shared" si="230"/>
        <v>0</v>
      </c>
      <c r="BB869" s="1">
        <f t="shared" si="231"/>
        <v>0</v>
      </c>
      <c r="BC869" s="1" t="str">
        <f t="shared" si="232"/>
        <v>No</v>
      </c>
      <c r="BD869" s="1">
        <f t="shared" si="233"/>
        <v>0</v>
      </c>
      <c r="BE869" s="1">
        <f t="shared" si="234"/>
        <v>0</v>
      </c>
      <c r="BF869" s="1">
        <f t="shared" si="235"/>
        <v>0</v>
      </c>
      <c r="BG869" s="1">
        <v>865</v>
      </c>
      <c r="BH869" s="1" t="e">
        <f t="shared" si="236"/>
        <v>#N/A</v>
      </c>
      <c r="BI869" s="1">
        <f t="shared" si="238"/>
        <v>2</v>
      </c>
      <c r="BJ869" s="1" t="e">
        <f t="shared" si="237"/>
        <v>#N/A</v>
      </c>
    </row>
    <row r="870" spans="1:62" x14ac:dyDescent="0.25">
      <c r="A870" s="1">
        <f t="shared" si="224"/>
        <v>1</v>
      </c>
      <c r="B870" s="1">
        <f>IF(YEAR(AD870)=$B$3,YEAR('Apartment Expenses'!AD870)&amp;" - "&amp;'Apartment Expenses'!AC870,0)</f>
        <v>0</v>
      </c>
      <c r="C870" s="1">
        <f t="shared" si="225"/>
        <v>0</v>
      </c>
      <c r="E870" s="1">
        <v>866</v>
      </c>
      <c r="F870" s="1">
        <f t="shared" si="226"/>
        <v>1</v>
      </c>
      <c r="G870" s="1">
        <f t="shared" si="222"/>
        <v>0</v>
      </c>
      <c r="H870" s="1">
        <f t="shared" si="223"/>
        <v>0</v>
      </c>
      <c r="J870" s="1" t="str">
        <f t="shared" si="227"/>
        <v>1900</v>
      </c>
      <c r="M870" s="1">
        <f>HLOOKUP('Expense History'!$AD$3,$P$4:$X$2004,ROW('Apartment Expenses'!L870)-3,0)</f>
        <v>0</v>
      </c>
      <c r="N870" s="1">
        <f>IF('Expense History'!$AD$3=Data!$G$4,'Apartment Expenses'!AE870,HLOOKUP('Expense History'!$AD$3,'Apartment Expenses'!$AE$4:$AL$2004,(ROW('Apartment Expenses'!M870)-3)))</f>
        <v>0</v>
      </c>
      <c r="O870" s="1" t="str">
        <f>IF($O$2="ALL",IF(VLOOKUP(AA870,'Expense History'!$AA$6:$AB$36,2,0)="x","include",0),IF(AND(VLOOKUP(AA870,'Expense History'!$AA$6:$AB$36,2,0)="x",AC870=$O$2),"include",0))</f>
        <v>include</v>
      </c>
      <c r="P870" s="1">
        <f>IF(O870="include",IF(AE870&gt;0,1+MAX(P871:P$2005),0),0)</f>
        <v>0</v>
      </c>
      <c r="Q870" s="1">
        <f>IF(AND(ISBLANK(AA869),AE869=0),0,(IF(MAX(Q871:Q$2005)&gt;0,0,ROW(R870))))</f>
        <v>0</v>
      </c>
      <c r="R870" s="1">
        <f>IF($O870="include",IF(AF870&gt;0,1+MAX(R871:R$2005),0),0)</f>
        <v>0</v>
      </c>
      <c r="S870" s="1">
        <f>IF($O870="include",IF(AG870&gt;0,1+MAX(S871:S$2005),0),0)</f>
        <v>0</v>
      </c>
      <c r="T870" s="1">
        <f>IF($O870="include",IF(AH870&gt;0,1+MAX(T871:T$2005),0),0)</f>
        <v>0</v>
      </c>
      <c r="U870" s="1">
        <f>IF($O870="include",IF(AI870&gt;0,1+MAX(U871:U$2005),0),0)</f>
        <v>0</v>
      </c>
      <c r="V870" s="1">
        <f>IF($O870="include",IF(AJ870&gt;0,1+MAX(V871:V$2005),0),0)</f>
        <v>0</v>
      </c>
      <c r="W870" s="1">
        <f>IF($O870="include",IF(AK870&gt;0,1+MAX(W871:W$2005),0),0)</f>
        <v>0</v>
      </c>
      <c r="X870" s="1">
        <f>IF($O870="include",IF(AL870&gt;0,1+MAX(X871:X$2005),0),0)</f>
        <v>0</v>
      </c>
      <c r="Y870" s="22" t="str">
        <f t="shared" si="228"/>
        <v xml:space="preserve">1 - </v>
      </c>
      <c r="AA870" s="42"/>
      <c r="AB870" s="43"/>
      <c r="AC870" s="43"/>
      <c r="AD870" s="44"/>
      <c r="AE870" s="11">
        <f t="shared" si="229"/>
        <v>0</v>
      </c>
      <c r="AF870" s="41"/>
      <c r="AG870" s="41"/>
      <c r="AH870" s="41"/>
      <c r="AI870" s="41"/>
      <c r="AJ870" s="41"/>
      <c r="AK870" s="41"/>
      <c r="AL870" s="41"/>
      <c r="BA870" s="1">
        <f t="shared" si="230"/>
        <v>0</v>
      </c>
      <c r="BB870" s="1">
        <f t="shared" si="231"/>
        <v>0</v>
      </c>
      <c r="BC870" s="1" t="str">
        <f t="shared" si="232"/>
        <v>No</v>
      </c>
      <c r="BD870" s="1">
        <f t="shared" si="233"/>
        <v>0</v>
      </c>
      <c r="BE870" s="1">
        <f t="shared" si="234"/>
        <v>0</v>
      </c>
      <c r="BF870" s="1">
        <f t="shared" si="235"/>
        <v>0</v>
      </c>
      <c r="BG870" s="1">
        <v>866</v>
      </c>
      <c r="BH870" s="1" t="e">
        <f t="shared" si="236"/>
        <v>#N/A</v>
      </c>
      <c r="BI870" s="1">
        <f t="shared" si="238"/>
        <v>2</v>
      </c>
      <c r="BJ870" s="1" t="e">
        <f t="shared" si="237"/>
        <v>#N/A</v>
      </c>
    </row>
    <row r="871" spans="1:62" x14ac:dyDescent="0.25">
      <c r="A871" s="1">
        <f t="shared" si="224"/>
        <v>1</v>
      </c>
      <c r="B871" s="1">
        <f>IF(YEAR(AD871)=$B$3,YEAR('Apartment Expenses'!AD871)&amp;" - "&amp;'Apartment Expenses'!AC871,0)</f>
        <v>0</v>
      </c>
      <c r="C871" s="1">
        <f t="shared" si="225"/>
        <v>0</v>
      </c>
      <c r="E871" s="1">
        <v>867</v>
      </c>
      <c r="F871" s="1">
        <f t="shared" si="226"/>
        <v>1</v>
      </c>
      <c r="G871" s="1">
        <f t="shared" si="222"/>
        <v>0</v>
      </c>
      <c r="H871" s="1">
        <f t="shared" si="223"/>
        <v>0</v>
      </c>
      <c r="J871" s="1" t="str">
        <f t="shared" si="227"/>
        <v>1900</v>
      </c>
      <c r="M871" s="1">
        <f>HLOOKUP('Expense History'!$AD$3,$P$4:$X$2004,ROW('Apartment Expenses'!L871)-3,0)</f>
        <v>0</v>
      </c>
      <c r="N871" s="1">
        <f>IF('Expense History'!$AD$3=Data!$G$4,'Apartment Expenses'!AE871,HLOOKUP('Expense History'!$AD$3,'Apartment Expenses'!$AE$4:$AL$2004,(ROW('Apartment Expenses'!M871)-3)))</f>
        <v>0</v>
      </c>
      <c r="O871" s="1" t="str">
        <f>IF($O$2="ALL",IF(VLOOKUP(AA871,'Expense History'!$AA$6:$AB$36,2,0)="x","include",0),IF(AND(VLOOKUP(AA871,'Expense History'!$AA$6:$AB$36,2,0)="x",AC871=$O$2),"include",0))</f>
        <v>include</v>
      </c>
      <c r="P871" s="1">
        <f>IF(O871="include",IF(AE871&gt;0,1+MAX(P872:P$2005),0),0)</f>
        <v>0</v>
      </c>
      <c r="Q871" s="1">
        <f>IF(AND(ISBLANK(AA870),AE870=0),0,(IF(MAX(Q872:Q$2005)&gt;0,0,ROW(R871))))</f>
        <v>0</v>
      </c>
      <c r="R871" s="1">
        <f>IF($O871="include",IF(AF871&gt;0,1+MAX(R872:R$2005),0),0)</f>
        <v>0</v>
      </c>
      <c r="S871" s="1">
        <f>IF($O871="include",IF(AG871&gt;0,1+MAX(S872:S$2005),0),0)</f>
        <v>0</v>
      </c>
      <c r="T871" s="1">
        <f>IF($O871="include",IF(AH871&gt;0,1+MAX(T872:T$2005),0),0)</f>
        <v>0</v>
      </c>
      <c r="U871" s="1">
        <f>IF($O871="include",IF(AI871&gt;0,1+MAX(U872:U$2005),0),0)</f>
        <v>0</v>
      </c>
      <c r="V871" s="1">
        <f>IF($O871="include",IF(AJ871&gt;0,1+MAX(V872:V$2005),0),0)</f>
        <v>0</v>
      </c>
      <c r="W871" s="1">
        <f>IF($O871="include",IF(AK871&gt;0,1+MAX(W872:W$2005),0),0)</f>
        <v>0</v>
      </c>
      <c r="X871" s="1">
        <f>IF($O871="include",IF(AL871&gt;0,1+MAX(X872:X$2005),0),0)</f>
        <v>0</v>
      </c>
      <c r="Y871" s="22" t="str">
        <f t="shared" si="228"/>
        <v xml:space="preserve">1 - </v>
      </c>
      <c r="AA871" s="42"/>
      <c r="AB871" s="43"/>
      <c r="AC871" s="43"/>
      <c r="AD871" s="44"/>
      <c r="AE871" s="11">
        <f t="shared" si="229"/>
        <v>0</v>
      </c>
      <c r="AF871" s="41"/>
      <c r="AG871" s="41"/>
      <c r="AH871" s="41"/>
      <c r="AI871" s="41"/>
      <c r="AJ871" s="41"/>
      <c r="AK871" s="41"/>
      <c r="AL871" s="41"/>
      <c r="BA871" s="1">
        <f t="shared" si="230"/>
        <v>0</v>
      </c>
      <c r="BB871" s="1">
        <f t="shared" si="231"/>
        <v>0</v>
      </c>
      <c r="BC871" s="1" t="str">
        <f t="shared" si="232"/>
        <v>No</v>
      </c>
      <c r="BD871" s="1">
        <f t="shared" si="233"/>
        <v>0</v>
      </c>
      <c r="BE871" s="1">
        <f t="shared" si="234"/>
        <v>0</v>
      </c>
      <c r="BF871" s="1">
        <f t="shared" si="235"/>
        <v>0</v>
      </c>
      <c r="BG871" s="1">
        <v>867</v>
      </c>
      <c r="BH871" s="1" t="e">
        <f t="shared" si="236"/>
        <v>#N/A</v>
      </c>
      <c r="BI871" s="1">
        <f t="shared" si="238"/>
        <v>2</v>
      </c>
      <c r="BJ871" s="1" t="e">
        <f t="shared" si="237"/>
        <v>#N/A</v>
      </c>
    </row>
    <row r="872" spans="1:62" x14ac:dyDescent="0.25">
      <c r="A872" s="1">
        <f t="shared" si="224"/>
        <v>1</v>
      </c>
      <c r="B872" s="1">
        <f>IF(YEAR(AD872)=$B$3,YEAR('Apartment Expenses'!AD872)&amp;" - "&amp;'Apartment Expenses'!AC872,0)</f>
        <v>0</v>
      </c>
      <c r="C872" s="1">
        <f t="shared" si="225"/>
        <v>0</v>
      </c>
      <c r="E872" s="1">
        <v>868</v>
      </c>
      <c r="F872" s="1">
        <f t="shared" si="226"/>
        <v>1</v>
      </c>
      <c r="G872" s="1">
        <f t="shared" si="222"/>
        <v>0</v>
      </c>
      <c r="H872" s="1">
        <f t="shared" si="223"/>
        <v>0</v>
      </c>
      <c r="J872" s="1" t="str">
        <f t="shared" si="227"/>
        <v>1900</v>
      </c>
      <c r="M872" s="1">
        <f>HLOOKUP('Expense History'!$AD$3,$P$4:$X$2004,ROW('Apartment Expenses'!L872)-3,0)</f>
        <v>0</v>
      </c>
      <c r="N872" s="1">
        <f>IF('Expense History'!$AD$3=Data!$G$4,'Apartment Expenses'!AE872,HLOOKUP('Expense History'!$AD$3,'Apartment Expenses'!$AE$4:$AL$2004,(ROW('Apartment Expenses'!M872)-3)))</f>
        <v>0</v>
      </c>
      <c r="O872" s="1" t="str">
        <f>IF($O$2="ALL",IF(VLOOKUP(AA872,'Expense History'!$AA$6:$AB$36,2,0)="x","include",0),IF(AND(VLOOKUP(AA872,'Expense History'!$AA$6:$AB$36,2,0)="x",AC872=$O$2),"include",0))</f>
        <v>include</v>
      </c>
      <c r="P872" s="1">
        <f>IF(O872="include",IF(AE872&gt;0,1+MAX(P873:P$2005),0),0)</f>
        <v>0</v>
      </c>
      <c r="Q872" s="1">
        <f>IF(AND(ISBLANK(AA871),AE871=0),0,(IF(MAX(Q873:Q$2005)&gt;0,0,ROW(R872))))</f>
        <v>0</v>
      </c>
      <c r="R872" s="1">
        <f>IF($O872="include",IF(AF872&gt;0,1+MAX(R873:R$2005),0),0)</f>
        <v>0</v>
      </c>
      <c r="S872" s="1">
        <f>IF($O872="include",IF(AG872&gt;0,1+MAX(S873:S$2005),0),0)</f>
        <v>0</v>
      </c>
      <c r="T872" s="1">
        <f>IF($O872="include",IF(AH872&gt;0,1+MAX(T873:T$2005),0),0)</f>
        <v>0</v>
      </c>
      <c r="U872" s="1">
        <f>IF($O872="include",IF(AI872&gt;0,1+MAX(U873:U$2005),0),0)</f>
        <v>0</v>
      </c>
      <c r="V872" s="1">
        <f>IF($O872="include",IF(AJ872&gt;0,1+MAX(V873:V$2005),0),0)</f>
        <v>0</v>
      </c>
      <c r="W872" s="1">
        <f>IF($O872="include",IF(AK872&gt;0,1+MAX(W873:W$2005),0),0)</f>
        <v>0</v>
      </c>
      <c r="X872" s="1">
        <f>IF($O872="include",IF(AL872&gt;0,1+MAX(X873:X$2005),0),0)</f>
        <v>0</v>
      </c>
      <c r="Y872" s="22" t="str">
        <f t="shared" si="228"/>
        <v xml:space="preserve">1 - </v>
      </c>
      <c r="AA872" s="42"/>
      <c r="AB872" s="43"/>
      <c r="AC872" s="43"/>
      <c r="AD872" s="44"/>
      <c r="AE872" s="11">
        <f t="shared" si="229"/>
        <v>0</v>
      </c>
      <c r="AF872" s="41"/>
      <c r="AG872" s="41"/>
      <c r="AH872" s="41"/>
      <c r="AI872" s="41"/>
      <c r="AJ872" s="41"/>
      <c r="AK872" s="41"/>
      <c r="AL872" s="41"/>
      <c r="BA872" s="1">
        <f t="shared" si="230"/>
        <v>0</v>
      </c>
      <c r="BB872" s="1">
        <f t="shared" si="231"/>
        <v>0</v>
      </c>
      <c r="BC872" s="1" t="str">
        <f t="shared" si="232"/>
        <v>No</v>
      </c>
      <c r="BD872" s="1">
        <f t="shared" si="233"/>
        <v>0</v>
      </c>
      <c r="BE872" s="1">
        <f t="shared" si="234"/>
        <v>0</v>
      </c>
      <c r="BF872" s="1">
        <f t="shared" si="235"/>
        <v>0</v>
      </c>
      <c r="BG872" s="1">
        <v>868</v>
      </c>
      <c r="BH872" s="1" t="e">
        <f t="shared" si="236"/>
        <v>#N/A</v>
      </c>
      <c r="BI872" s="1">
        <f t="shared" si="238"/>
        <v>2</v>
      </c>
      <c r="BJ872" s="1" t="e">
        <f t="shared" si="237"/>
        <v>#N/A</v>
      </c>
    </row>
    <row r="873" spans="1:62" x14ac:dyDescent="0.25">
      <c r="A873" s="1">
        <f t="shared" si="224"/>
        <v>1</v>
      </c>
      <c r="B873" s="1">
        <f>IF(YEAR(AD873)=$B$3,YEAR('Apartment Expenses'!AD873)&amp;" - "&amp;'Apartment Expenses'!AC873,0)</f>
        <v>0</v>
      </c>
      <c r="C873" s="1">
        <f t="shared" si="225"/>
        <v>0</v>
      </c>
      <c r="E873" s="1">
        <v>869</v>
      </c>
      <c r="F873" s="1">
        <f t="shared" si="226"/>
        <v>1</v>
      </c>
      <c r="G873" s="1">
        <f t="shared" si="222"/>
        <v>0</v>
      </c>
      <c r="H873" s="1">
        <f t="shared" si="223"/>
        <v>0</v>
      </c>
      <c r="J873" s="1" t="str">
        <f t="shared" si="227"/>
        <v>1900</v>
      </c>
      <c r="M873" s="1">
        <f>HLOOKUP('Expense History'!$AD$3,$P$4:$X$2004,ROW('Apartment Expenses'!L873)-3,0)</f>
        <v>0</v>
      </c>
      <c r="N873" s="1">
        <f>IF('Expense History'!$AD$3=Data!$G$4,'Apartment Expenses'!AE873,HLOOKUP('Expense History'!$AD$3,'Apartment Expenses'!$AE$4:$AL$2004,(ROW('Apartment Expenses'!M873)-3)))</f>
        <v>0</v>
      </c>
      <c r="O873" s="1" t="str">
        <f>IF($O$2="ALL",IF(VLOOKUP(AA873,'Expense History'!$AA$6:$AB$36,2,0)="x","include",0),IF(AND(VLOOKUP(AA873,'Expense History'!$AA$6:$AB$36,2,0)="x",AC873=$O$2),"include",0))</f>
        <v>include</v>
      </c>
      <c r="P873" s="1">
        <f>IF(O873="include",IF(AE873&gt;0,1+MAX(P874:P$2005),0),0)</f>
        <v>0</v>
      </c>
      <c r="Q873" s="1">
        <f>IF(AND(ISBLANK(AA872),AE872=0),0,(IF(MAX(Q874:Q$2005)&gt;0,0,ROW(R873))))</f>
        <v>0</v>
      </c>
      <c r="R873" s="1">
        <f>IF($O873="include",IF(AF873&gt;0,1+MAX(R874:R$2005),0),0)</f>
        <v>0</v>
      </c>
      <c r="S873" s="1">
        <f>IF($O873="include",IF(AG873&gt;0,1+MAX(S874:S$2005),0),0)</f>
        <v>0</v>
      </c>
      <c r="T873" s="1">
        <f>IF($O873="include",IF(AH873&gt;0,1+MAX(T874:T$2005),0),0)</f>
        <v>0</v>
      </c>
      <c r="U873" s="1">
        <f>IF($O873="include",IF(AI873&gt;0,1+MAX(U874:U$2005),0),0)</f>
        <v>0</v>
      </c>
      <c r="V873" s="1">
        <f>IF($O873="include",IF(AJ873&gt;0,1+MAX(V874:V$2005),0),0)</f>
        <v>0</v>
      </c>
      <c r="W873" s="1">
        <f>IF($O873="include",IF(AK873&gt;0,1+MAX(W874:W$2005),0),0)</f>
        <v>0</v>
      </c>
      <c r="X873" s="1">
        <f>IF($O873="include",IF(AL873&gt;0,1+MAX(X874:X$2005),0),0)</f>
        <v>0</v>
      </c>
      <c r="Y873" s="22" t="str">
        <f t="shared" si="228"/>
        <v xml:space="preserve">1 - </v>
      </c>
      <c r="AA873" s="42"/>
      <c r="AB873" s="43"/>
      <c r="AC873" s="43"/>
      <c r="AD873" s="44"/>
      <c r="AE873" s="11">
        <f t="shared" si="229"/>
        <v>0</v>
      </c>
      <c r="AF873" s="41"/>
      <c r="AG873" s="41"/>
      <c r="AH873" s="41"/>
      <c r="AI873" s="41"/>
      <c r="AJ873" s="41"/>
      <c r="AK873" s="41"/>
      <c r="AL873" s="41"/>
      <c r="BA873" s="1">
        <f t="shared" si="230"/>
        <v>0</v>
      </c>
      <c r="BB873" s="1">
        <f t="shared" si="231"/>
        <v>0</v>
      </c>
      <c r="BC873" s="1" t="str">
        <f t="shared" si="232"/>
        <v>No</v>
      </c>
      <c r="BD873" s="1">
        <f t="shared" si="233"/>
        <v>0</v>
      </c>
      <c r="BE873" s="1">
        <f t="shared" si="234"/>
        <v>0</v>
      </c>
      <c r="BF873" s="1">
        <f t="shared" si="235"/>
        <v>0</v>
      </c>
      <c r="BG873" s="1">
        <v>869</v>
      </c>
      <c r="BH873" s="1" t="e">
        <f t="shared" si="236"/>
        <v>#N/A</v>
      </c>
      <c r="BI873" s="1">
        <f t="shared" si="238"/>
        <v>2</v>
      </c>
      <c r="BJ873" s="1" t="e">
        <f t="shared" si="237"/>
        <v>#N/A</v>
      </c>
    </row>
    <row r="874" spans="1:62" x14ac:dyDescent="0.25">
      <c r="A874" s="1">
        <f t="shared" si="224"/>
        <v>1</v>
      </c>
      <c r="B874" s="1">
        <f>IF(YEAR(AD874)=$B$3,YEAR('Apartment Expenses'!AD874)&amp;" - "&amp;'Apartment Expenses'!AC874,0)</f>
        <v>0</v>
      </c>
      <c r="C874" s="1">
        <f t="shared" si="225"/>
        <v>0</v>
      </c>
      <c r="E874" s="1">
        <v>870</v>
      </c>
      <c r="F874" s="1">
        <f t="shared" si="226"/>
        <v>1</v>
      </c>
      <c r="G874" s="1">
        <f t="shared" si="222"/>
        <v>0</v>
      </c>
      <c r="H874" s="1">
        <f t="shared" si="223"/>
        <v>0</v>
      </c>
      <c r="J874" s="1" t="str">
        <f t="shared" si="227"/>
        <v>1900</v>
      </c>
      <c r="M874" s="1">
        <f>HLOOKUP('Expense History'!$AD$3,$P$4:$X$2004,ROW('Apartment Expenses'!L874)-3,0)</f>
        <v>0</v>
      </c>
      <c r="N874" s="1">
        <f>IF('Expense History'!$AD$3=Data!$G$4,'Apartment Expenses'!AE874,HLOOKUP('Expense History'!$AD$3,'Apartment Expenses'!$AE$4:$AL$2004,(ROW('Apartment Expenses'!M874)-3)))</f>
        <v>0</v>
      </c>
      <c r="O874" s="1" t="str">
        <f>IF($O$2="ALL",IF(VLOOKUP(AA874,'Expense History'!$AA$6:$AB$36,2,0)="x","include",0),IF(AND(VLOOKUP(AA874,'Expense History'!$AA$6:$AB$36,2,0)="x",AC874=$O$2),"include",0))</f>
        <v>include</v>
      </c>
      <c r="P874" s="1">
        <f>IF(O874="include",IF(AE874&gt;0,1+MAX(P875:P$2005),0),0)</f>
        <v>0</v>
      </c>
      <c r="Q874" s="1">
        <f>IF(AND(ISBLANK(AA873),AE873=0),0,(IF(MAX(Q875:Q$2005)&gt;0,0,ROW(R874))))</f>
        <v>0</v>
      </c>
      <c r="R874" s="1">
        <f>IF($O874="include",IF(AF874&gt;0,1+MAX(R875:R$2005),0),0)</f>
        <v>0</v>
      </c>
      <c r="S874" s="1">
        <f>IF($O874="include",IF(AG874&gt;0,1+MAX(S875:S$2005),0),0)</f>
        <v>0</v>
      </c>
      <c r="T874" s="1">
        <f>IF($O874="include",IF(AH874&gt;0,1+MAX(T875:T$2005),0),0)</f>
        <v>0</v>
      </c>
      <c r="U874" s="1">
        <f>IF($O874="include",IF(AI874&gt;0,1+MAX(U875:U$2005),0),0)</f>
        <v>0</v>
      </c>
      <c r="V874" s="1">
        <f>IF($O874="include",IF(AJ874&gt;0,1+MAX(V875:V$2005),0),0)</f>
        <v>0</v>
      </c>
      <c r="W874" s="1">
        <f>IF($O874="include",IF(AK874&gt;0,1+MAX(W875:W$2005),0),0)</f>
        <v>0</v>
      </c>
      <c r="X874" s="1">
        <f>IF($O874="include",IF(AL874&gt;0,1+MAX(X875:X$2005),0),0)</f>
        <v>0</v>
      </c>
      <c r="Y874" s="22" t="str">
        <f t="shared" si="228"/>
        <v xml:space="preserve">1 - </v>
      </c>
      <c r="AA874" s="42"/>
      <c r="AB874" s="43"/>
      <c r="AC874" s="43"/>
      <c r="AD874" s="44"/>
      <c r="AE874" s="11">
        <f t="shared" si="229"/>
        <v>0</v>
      </c>
      <c r="AF874" s="41"/>
      <c r="AG874" s="41"/>
      <c r="AH874" s="41"/>
      <c r="AI874" s="41"/>
      <c r="AJ874" s="41"/>
      <c r="AK874" s="41"/>
      <c r="AL874" s="41"/>
      <c r="BA874" s="1">
        <f t="shared" si="230"/>
        <v>0</v>
      </c>
      <c r="BB874" s="1">
        <f t="shared" si="231"/>
        <v>0</v>
      </c>
      <c r="BC874" s="1" t="str">
        <f t="shared" si="232"/>
        <v>No</v>
      </c>
      <c r="BD874" s="1">
        <f t="shared" si="233"/>
        <v>0</v>
      </c>
      <c r="BE874" s="1">
        <f t="shared" si="234"/>
        <v>0</v>
      </c>
      <c r="BF874" s="1">
        <f t="shared" si="235"/>
        <v>0</v>
      </c>
      <c r="BG874" s="1">
        <v>870</v>
      </c>
      <c r="BH874" s="1" t="e">
        <f t="shared" si="236"/>
        <v>#N/A</v>
      </c>
      <c r="BI874" s="1">
        <f t="shared" si="238"/>
        <v>2</v>
      </c>
      <c r="BJ874" s="1" t="e">
        <f t="shared" si="237"/>
        <v>#N/A</v>
      </c>
    </row>
    <row r="875" spans="1:62" x14ac:dyDescent="0.25">
      <c r="A875" s="1">
        <f t="shared" si="224"/>
        <v>1</v>
      </c>
      <c r="B875" s="1">
        <f>IF(YEAR(AD875)=$B$3,YEAR('Apartment Expenses'!AD875)&amp;" - "&amp;'Apartment Expenses'!AC875,0)</f>
        <v>0</v>
      </c>
      <c r="C875" s="1">
        <f t="shared" si="225"/>
        <v>0</v>
      </c>
      <c r="E875" s="1">
        <v>871</v>
      </c>
      <c r="F875" s="1">
        <f t="shared" si="226"/>
        <v>1</v>
      </c>
      <c r="G875" s="1">
        <f t="shared" si="222"/>
        <v>0</v>
      </c>
      <c r="H875" s="1">
        <f t="shared" si="223"/>
        <v>0</v>
      </c>
      <c r="J875" s="1" t="str">
        <f t="shared" si="227"/>
        <v>1900</v>
      </c>
      <c r="M875" s="1">
        <f>HLOOKUP('Expense History'!$AD$3,$P$4:$X$2004,ROW('Apartment Expenses'!L875)-3,0)</f>
        <v>0</v>
      </c>
      <c r="N875" s="1">
        <f>IF('Expense History'!$AD$3=Data!$G$4,'Apartment Expenses'!AE875,HLOOKUP('Expense History'!$AD$3,'Apartment Expenses'!$AE$4:$AL$2004,(ROW('Apartment Expenses'!M875)-3)))</f>
        <v>0</v>
      </c>
      <c r="O875" s="1" t="str">
        <f>IF($O$2="ALL",IF(VLOOKUP(AA875,'Expense History'!$AA$6:$AB$36,2,0)="x","include",0),IF(AND(VLOOKUP(AA875,'Expense History'!$AA$6:$AB$36,2,0)="x",AC875=$O$2),"include",0))</f>
        <v>include</v>
      </c>
      <c r="P875" s="1">
        <f>IF(O875="include",IF(AE875&gt;0,1+MAX(P876:P$2005),0),0)</f>
        <v>0</v>
      </c>
      <c r="Q875" s="1">
        <f>IF(AND(ISBLANK(AA874),AE874=0),0,(IF(MAX(Q876:Q$2005)&gt;0,0,ROW(R875))))</f>
        <v>0</v>
      </c>
      <c r="R875" s="1">
        <f>IF($O875="include",IF(AF875&gt;0,1+MAX(R876:R$2005),0),0)</f>
        <v>0</v>
      </c>
      <c r="S875" s="1">
        <f>IF($O875="include",IF(AG875&gt;0,1+MAX(S876:S$2005),0),0)</f>
        <v>0</v>
      </c>
      <c r="T875" s="1">
        <f>IF($O875="include",IF(AH875&gt;0,1+MAX(T876:T$2005),0),0)</f>
        <v>0</v>
      </c>
      <c r="U875" s="1">
        <f>IF($O875="include",IF(AI875&gt;0,1+MAX(U876:U$2005),0),0)</f>
        <v>0</v>
      </c>
      <c r="V875" s="1">
        <f>IF($O875="include",IF(AJ875&gt;0,1+MAX(V876:V$2005),0),0)</f>
        <v>0</v>
      </c>
      <c r="W875" s="1">
        <f>IF($O875="include",IF(AK875&gt;0,1+MAX(W876:W$2005),0),0)</f>
        <v>0</v>
      </c>
      <c r="X875" s="1">
        <f>IF($O875="include",IF(AL875&gt;0,1+MAX(X876:X$2005),0),0)</f>
        <v>0</v>
      </c>
      <c r="Y875" s="22" t="str">
        <f t="shared" si="228"/>
        <v xml:space="preserve">1 - </v>
      </c>
      <c r="AA875" s="42"/>
      <c r="AB875" s="43"/>
      <c r="AC875" s="43"/>
      <c r="AD875" s="44"/>
      <c r="AE875" s="11">
        <f t="shared" si="229"/>
        <v>0</v>
      </c>
      <c r="AF875" s="41"/>
      <c r="AG875" s="41"/>
      <c r="AH875" s="41"/>
      <c r="AI875" s="41"/>
      <c r="AJ875" s="41"/>
      <c r="AK875" s="41"/>
      <c r="AL875" s="41"/>
      <c r="BA875" s="1">
        <f t="shared" si="230"/>
        <v>0</v>
      </c>
      <c r="BB875" s="1">
        <f t="shared" si="231"/>
        <v>0</v>
      </c>
      <c r="BC875" s="1" t="str">
        <f t="shared" si="232"/>
        <v>No</v>
      </c>
      <c r="BD875" s="1">
        <f t="shared" si="233"/>
        <v>0</v>
      </c>
      <c r="BE875" s="1">
        <f t="shared" si="234"/>
        <v>0</v>
      </c>
      <c r="BF875" s="1">
        <f t="shared" si="235"/>
        <v>0</v>
      </c>
      <c r="BG875" s="1">
        <v>871</v>
      </c>
      <c r="BH875" s="1" t="e">
        <f t="shared" si="236"/>
        <v>#N/A</v>
      </c>
      <c r="BI875" s="1">
        <f t="shared" si="238"/>
        <v>2</v>
      </c>
      <c r="BJ875" s="1" t="e">
        <f t="shared" si="237"/>
        <v>#N/A</v>
      </c>
    </row>
    <row r="876" spans="1:62" x14ac:dyDescent="0.25">
      <c r="A876" s="1">
        <f t="shared" si="224"/>
        <v>1</v>
      </c>
      <c r="B876" s="1">
        <f>IF(YEAR(AD876)=$B$3,YEAR('Apartment Expenses'!AD876)&amp;" - "&amp;'Apartment Expenses'!AC876,0)</f>
        <v>0</v>
      </c>
      <c r="C876" s="1">
        <f t="shared" si="225"/>
        <v>0</v>
      </c>
      <c r="E876" s="1">
        <v>872</v>
      </c>
      <c r="F876" s="1">
        <f t="shared" si="226"/>
        <v>1</v>
      </c>
      <c r="G876" s="1">
        <f t="shared" si="222"/>
        <v>0</v>
      </c>
      <c r="H876" s="1">
        <f t="shared" si="223"/>
        <v>0</v>
      </c>
      <c r="J876" s="1" t="str">
        <f t="shared" si="227"/>
        <v>1900</v>
      </c>
      <c r="M876" s="1">
        <f>HLOOKUP('Expense History'!$AD$3,$P$4:$X$2004,ROW('Apartment Expenses'!L876)-3,0)</f>
        <v>0</v>
      </c>
      <c r="N876" s="1">
        <f>IF('Expense History'!$AD$3=Data!$G$4,'Apartment Expenses'!AE876,HLOOKUP('Expense History'!$AD$3,'Apartment Expenses'!$AE$4:$AL$2004,(ROW('Apartment Expenses'!M876)-3)))</f>
        <v>0</v>
      </c>
      <c r="O876" s="1" t="str">
        <f>IF($O$2="ALL",IF(VLOOKUP(AA876,'Expense History'!$AA$6:$AB$36,2,0)="x","include",0),IF(AND(VLOOKUP(AA876,'Expense History'!$AA$6:$AB$36,2,0)="x",AC876=$O$2),"include",0))</f>
        <v>include</v>
      </c>
      <c r="P876" s="1">
        <f>IF(O876="include",IF(AE876&gt;0,1+MAX(P877:P$2005),0),0)</f>
        <v>0</v>
      </c>
      <c r="Q876" s="1">
        <f>IF(AND(ISBLANK(AA875),AE875=0),0,(IF(MAX(Q877:Q$2005)&gt;0,0,ROW(R876))))</f>
        <v>0</v>
      </c>
      <c r="R876" s="1">
        <f>IF($O876="include",IF(AF876&gt;0,1+MAX(R877:R$2005),0),0)</f>
        <v>0</v>
      </c>
      <c r="S876" s="1">
        <f>IF($O876="include",IF(AG876&gt;0,1+MAX(S877:S$2005),0),0)</f>
        <v>0</v>
      </c>
      <c r="T876" s="1">
        <f>IF($O876="include",IF(AH876&gt;0,1+MAX(T877:T$2005),0),0)</f>
        <v>0</v>
      </c>
      <c r="U876" s="1">
        <f>IF($O876="include",IF(AI876&gt;0,1+MAX(U877:U$2005),0),0)</f>
        <v>0</v>
      </c>
      <c r="V876" s="1">
        <f>IF($O876="include",IF(AJ876&gt;0,1+MAX(V877:V$2005),0),0)</f>
        <v>0</v>
      </c>
      <c r="W876" s="1">
        <f>IF($O876="include",IF(AK876&gt;0,1+MAX(W877:W$2005),0),0)</f>
        <v>0</v>
      </c>
      <c r="X876" s="1">
        <f>IF($O876="include",IF(AL876&gt;0,1+MAX(X877:X$2005),0),0)</f>
        <v>0</v>
      </c>
      <c r="Y876" s="22" t="str">
        <f t="shared" si="228"/>
        <v xml:space="preserve">1 - </v>
      </c>
      <c r="AA876" s="42"/>
      <c r="AB876" s="43"/>
      <c r="AC876" s="43"/>
      <c r="AD876" s="44"/>
      <c r="AE876" s="11">
        <f t="shared" si="229"/>
        <v>0</v>
      </c>
      <c r="AF876" s="41"/>
      <c r="AG876" s="41"/>
      <c r="AH876" s="41"/>
      <c r="AI876" s="41"/>
      <c r="AJ876" s="41"/>
      <c r="AK876" s="41"/>
      <c r="AL876" s="41"/>
      <c r="BA876" s="1">
        <f t="shared" si="230"/>
        <v>0</v>
      </c>
      <c r="BB876" s="1">
        <f t="shared" si="231"/>
        <v>0</v>
      </c>
      <c r="BC876" s="1" t="str">
        <f t="shared" si="232"/>
        <v>No</v>
      </c>
      <c r="BD876" s="1">
        <f t="shared" si="233"/>
        <v>0</v>
      </c>
      <c r="BE876" s="1">
        <f t="shared" si="234"/>
        <v>0</v>
      </c>
      <c r="BF876" s="1">
        <f t="shared" si="235"/>
        <v>0</v>
      </c>
      <c r="BG876" s="1">
        <v>872</v>
      </c>
      <c r="BH876" s="1" t="e">
        <f t="shared" si="236"/>
        <v>#N/A</v>
      </c>
      <c r="BI876" s="1">
        <f t="shared" si="238"/>
        <v>2</v>
      </c>
      <c r="BJ876" s="1" t="e">
        <f t="shared" si="237"/>
        <v>#N/A</v>
      </c>
    </row>
    <row r="877" spans="1:62" x14ac:dyDescent="0.25">
      <c r="A877" s="1">
        <f t="shared" si="224"/>
        <v>1</v>
      </c>
      <c r="B877" s="1">
        <f>IF(YEAR(AD877)=$B$3,YEAR('Apartment Expenses'!AD877)&amp;" - "&amp;'Apartment Expenses'!AC877,0)</f>
        <v>0</v>
      </c>
      <c r="C877" s="1">
        <f t="shared" si="225"/>
        <v>0</v>
      </c>
      <c r="E877" s="1">
        <v>873</v>
      </c>
      <c r="F877" s="1">
        <f t="shared" si="226"/>
        <v>1</v>
      </c>
      <c r="G877" s="1">
        <f t="shared" si="222"/>
        <v>0</v>
      </c>
      <c r="H877" s="1">
        <f t="shared" si="223"/>
        <v>0</v>
      </c>
      <c r="J877" s="1" t="str">
        <f t="shared" si="227"/>
        <v>1900</v>
      </c>
      <c r="M877" s="1">
        <f>HLOOKUP('Expense History'!$AD$3,$P$4:$X$2004,ROW('Apartment Expenses'!L877)-3,0)</f>
        <v>0</v>
      </c>
      <c r="N877" s="1">
        <f>IF('Expense History'!$AD$3=Data!$G$4,'Apartment Expenses'!AE877,HLOOKUP('Expense History'!$AD$3,'Apartment Expenses'!$AE$4:$AL$2004,(ROW('Apartment Expenses'!M877)-3)))</f>
        <v>0</v>
      </c>
      <c r="O877" s="1" t="str">
        <f>IF($O$2="ALL",IF(VLOOKUP(AA877,'Expense History'!$AA$6:$AB$36,2,0)="x","include",0),IF(AND(VLOOKUP(AA877,'Expense History'!$AA$6:$AB$36,2,0)="x",AC877=$O$2),"include",0))</f>
        <v>include</v>
      </c>
      <c r="P877" s="1">
        <f>IF(O877="include",IF(AE877&gt;0,1+MAX(P878:P$2005),0),0)</f>
        <v>0</v>
      </c>
      <c r="Q877" s="1">
        <f>IF(AND(ISBLANK(AA876),AE876=0),0,(IF(MAX(Q878:Q$2005)&gt;0,0,ROW(R877))))</f>
        <v>0</v>
      </c>
      <c r="R877" s="1">
        <f>IF($O877="include",IF(AF877&gt;0,1+MAX(R878:R$2005),0),0)</f>
        <v>0</v>
      </c>
      <c r="S877" s="1">
        <f>IF($O877="include",IF(AG877&gt;0,1+MAX(S878:S$2005),0),0)</f>
        <v>0</v>
      </c>
      <c r="T877" s="1">
        <f>IF($O877="include",IF(AH877&gt;0,1+MAX(T878:T$2005),0),0)</f>
        <v>0</v>
      </c>
      <c r="U877" s="1">
        <f>IF($O877="include",IF(AI877&gt;0,1+MAX(U878:U$2005),0),0)</f>
        <v>0</v>
      </c>
      <c r="V877" s="1">
        <f>IF($O877="include",IF(AJ877&gt;0,1+MAX(V878:V$2005),0),0)</f>
        <v>0</v>
      </c>
      <c r="W877" s="1">
        <f>IF($O877="include",IF(AK877&gt;0,1+MAX(W878:W$2005),0),0)</f>
        <v>0</v>
      </c>
      <c r="X877" s="1">
        <f>IF($O877="include",IF(AL877&gt;0,1+MAX(X878:X$2005),0),0)</f>
        <v>0</v>
      </c>
      <c r="Y877" s="22" t="str">
        <f t="shared" si="228"/>
        <v xml:space="preserve">1 - </v>
      </c>
      <c r="AA877" s="42"/>
      <c r="AB877" s="43"/>
      <c r="AC877" s="43"/>
      <c r="AD877" s="44"/>
      <c r="AE877" s="11">
        <f t="shared" si="229"/>
        <v>0</v>
      </c>
      <c r="AF877" s="41"/>
      <c r="AG877" s="41"/>
      <c r="AH877" s="41"/>
      <c r="AI877" s="41"/>
      <c r="AJ877" s="41"/>
      <c r="AK877" s="41"/>
      <c r="AL877" s="41"/>
      <c r="BA877" s="1">
        <f t="shared" si="230"/>
        <v>0</v>
      </c>
      <c r="BB877" s="1">
        <f t="shared" si="231"/>
        <v>0</v>
      </c>
      <c r="BC877" s="1" t="str">
        <f t="shared" si="232"/>
        <v>No</v>
      </c>
      <c r="BD877" s="1">
        <f t="shared" si="233"/>
        <v>0</v>
      </c>
      <c r="BE877" s="1">
        <f t="shared" si="234"/>
        <v>0</v>
      </c>
      <c r="BF877" s="1">
        <f t="shared" si="235"/>
        <v>0</v>
      </c>
      <c r="BG877" s="1">
        <v>873</v>
      </c>
      <c r="BH877" s="1" t="e">
        <f t="shared" si="236"/>
        <v>#N/A</v>
      </c>
      <c r="BI877" s="1">
        <f t="shared" si="238"/>
        <v>2</v>
      </c>
      <c r="BJ877" s="1" t="e">
        <f t="shared" si="237"/>
        <v>#N/A</v>
      </c>
    </row>
    <row r="878" spans="1:62" x14ac:dyDescent="0.25">
      <c r="A878" s="1">
        <f t="shared" si="224"/>
        <v>1</v>
      </c>
      <c r="B878" s="1">
        <f>IF(YEAR(AD878)=$B$3,YEAR('Apartment Expenses'!AD878)&amp;" - "&amp;'Apartment Expenses'!AC878,0)</f>
        <v>0</v>
      </c>
      <c r="C878" s="1">
        <f t="shared" si="225"/>
        <v>0</v>
      </c>
      <c r="E878" s="1">
        <v>874</v>
      </c>
      <c r="F878" s="1">
        <f t="shared" si="226"/>
        <v>1</v>
      </c>
      <c r="G878" s="1">
        <f t="shared" si="222"/>
        <v>0</v>
      </c>
      <c r="H878" s="1">
        <f t="shared" si="223"/>
        <v>0</v>
      </c>
      <c r="J878" s="1" t="str">
        <f t="shared" si="227"/>
        <v>1900</v>
      </c>
      <c r="M878" s="1">
        <f>HLOOKUP('Expense History'!$AD$3,$P$4:$X$2004,ROW('Apartment Expenses'!L878)-3,0)</f>
        <v>0</v>
      </c>
      <c r="N878" s="1">
        <f>IF('Expense History'!$AD$3=Data!$G$4,'Apartment Expenses'!AE878,HLOOKUP('Expense History'!$AD$3,'Apartment Expenses'!$AE$4:$AL$2004,(ROW('Apartment Expenses'!M878)-3)))</f>
        <v>0</v>
      </c>
      <c r="O878" s="1" t="str">
        <f>IF($O$2="ALL",IF(VLOOKUP(AA878,'Expense History'!$AA$6:$AB$36,2,0)="x","include",0),IF(AND(VLOOKUP(AA878,'Expense History'!$AA$6:$AB$36,2,0)="x",AC878=$O$2),"include",0))</f>
        <v>include</v>
      </c>
      <c r="P878" s="1">
        <f>IF(O878="include",IF(AE878&gt;0,1+MAX(P879:P$2005),0),0)</f>
        <v>0</v>
      </c>
      <c r="Q878" s="1">
        <f>IF(AND(ISBLANK(AA877),AE877=0),0,(IF(MAX(Q879:Q$2005)&gt;0,0,ROW(R878))))</f>
        <v>0</v>
      </c>
      <c r="R878" s="1">
        <f>IF($O878="include",IF(AF878&gt;0,1+MAX(R879:R$2005),0),0)</f>
        <v>0</v>
      </c>
      <c r="S878" s="1">
        <f>IF($O878="include",IF(AG878&gt;0,1+MAX(S879:S$2005),0),0)</f>
        <v>0</v>
      </c>
      <c r="T878" s="1">
        <f>IF($O878="include",IF(AH878&gt;0,1+MAX(T879:T$2005),0),0)</f>
        <v>0</v>
      </c>
      <c r="U878" s="1">
        <f>IF($O878="include",IF(AI878&gt;0,1+MAX(U879:U$2005),0),0)</f>
        <v>0</v>
      </c>
      <c r="V878" s="1">
        <f>IF($O878="include",IF(AJ878&gt;0,1+MAX(V879:V$2005),0),0)</f>
        <v>0</v>
      </c>
      <c r="W878" s="1">
        <f>IF($O878="include",IF(AK878&gt;0,1+MAX(W879:W$2005),0),0)</f>
        <v>0</v>
      </c>
      <c r="X878" s="1">
        <f>IF($O878="include",IF(AL878&gt;0,1+MAX(X879:X$2005),0),0)</f>
        <v>0</v>
      </c>
      <c r="Y878" s="22" t="str">
        <f t="shared" si="228"/>
        <v xml:space="preserve">1 - </v>
      </c>
      <c r="AA878" s="42"/>
      <c r="AB878" s="43"/>
      <c r="AC878" s="43"/>
      <c r="AD878" s="44"/>
      <c r="AE878" s="11">
        <f t="shared" si="229"/>
        <v>0</v>
      </c>
      <c r="AF878" s="41"/>
      <c r="AG878" s="41"/>
      <c r="AH878" s="41"/>
      <c r="AI878" s="41"/>
      <c r="AJ878" s="41"/>
      <c r="AK878" s="41"/>
      <c r="AL878" s="41"/>
      <c r="BA878" s="1">
        <f t="shared" si="230"/>
        <v>0</v>
      </c>
      <c r="BB878" s="1">
        <f t="shared" si="231"/>
        <v>0</v>
      </c>
      <c r="BC878" s="1" t="str">
        <f t="shared" si="232"/>
        <v>No</v>
      </c>
      <c r="BD878" s="1">
        <f t="shared" si="233"/>
        <v>0</v>
      </c>
      <c r="BE878" s="1">
        <f t="shared" si="234"/>
        <v>0</v>
      </c>
      <c r="BF878" s="1">
        <f t="shared" si="235"/>
        <v>0</v>
      </c>
      <c r="BG878" s="1">
        <v>874</v>
      </c>
      <c r="BH878" s="1" t="e">
        <f t="shared" si="236"/>
        <v>#N/A</v>
      </c>
      <c r="BI878" s="1">
        <f t="shared" si="238"/>
        <v>2</v>
      </c>
      <c r="BJ878" s="1" t="e">
        <f t="shared" si="237"/>
        <v>#N/A</v>
      </c>
    </row>
    <row r="879" spans="1:62" x14ac:dyDescent="0.25">
      <c r="A879" s="1">
        <f t="shared" si="224"/>
        <v>1</v>
      </c>
      <c r="B879" s="1">
        <f>IF(YEAR(AD879)=$B$3,YEAR('Apartment Expenses'!AD879)&amp;" - "&amp;'Apartment Expenses'!AC879,0)</f>
        <v>0</v>
      </c>
      <c r="C879" s="1">
        <f t="shared" si="225"/>
        <v>0</v>
      </c>
      <c r="E879" s="1">
        <v>875</v>
      </c>
      <c r="F879" s="1">
        <f t="shared" si="226"/>
        <v>1</v>
      </c>
      <c r="G879" s="1">
        <f t="shared" si="222"/>
        <v>0</v>
      </c>
      <c r="H879" s="1">
        <f t="shared" si="223"/>
        <v>0</v>
      </c>
      <c r="J879" s="1" t="str">
        <f t="shared" si="227"/>
        <v>1900</v>
      </c>
      <c r="M879" s="1">
        <f>HLOOKUP('Expense History'!$AD$3,$P$4:$X$2004,ROW('Apartment Expenses'!L879)-3,0)</f>
        <v>0</v>
      </c>
      <c r="N879" s="1">
        <f>IF('Expense History'!$AD$3=Data!$G$4,'Apartment Expenses'!AE879,HLOOKUP('Expense History'!$AD$3,'Apartment Expenses'!$AE$4:$AL$2004,(ROW('Apartment Expenses'!M879)-3)))</f>
        <v>0</v>
      </c>
      <c r="O879" s="1" t="str">
        <f>IF($O$2="ALL",IF(VLOOKUP(AA879,'Expense History'!$AA$6:$AB$36,2,0)="x","include",0),IF(AND(VLOOKUP(AA879,'Expense History'!$AA$6:$AB$36,2,0)="x",AC879=$O$2),"include",0))</f>
        <v>include</v>
      </c>
      <c r="P879" s="1">
        <f>IF(O879="include",IF(AE879&gt;0,1+MAX(P880:P$2005),0),0)</f>
        <v>0</v>
      </c>
      <c r="Q879" s="1">
        <f>IF(AND(ISBLANK(AA878),AE878=0),0,(IF(MAX(Q880:Q$2005)&gt;0,0,ROW(R879))))</f>
        <v>0</v>
      </c>
      <c r="R879" s="1">
        <f>IF($O879="include",IF(AF879&gt;0,1+MAX(R880:R$2005),0),0)</f>
        <v>0</v>
      </c>
      <c r="S879" s="1">
        <f>IF($O879="include",IF(AG879&gt;0,1+MAX(S880:S$2005),0),0)</f>
        <v>0</v>
      </c>
      <c r="T879" s="1">
        <f>IF($O879="include",IF(AH879&gt;0,1+MAX(T880:T$2005),0),0)</f>
        <v>0</v>
      </c>
      <c r="U879" s="1">
        <f>IF($O879="include",IF(AI879&gt;0,1+MAX(U880:U$2005),0),0)</f>
        <v>0</v>
      </c>
      <c r="V879" s="1">
        <f>IF($O879="include",IF(AJ879&gt;0,1+MAX(V880:V$2005),0),0)</f>
        <v>0</v>
      </c>
      <c r="W879" s="1">
        <f>IF($O879="include",IF(AK879&gt;0,1+MAX(W880:W$2005),0),0)</f>
        <v>0</v>
      </c>
      <c r="X879" s="1">
        <f>IF($O879="include",IF(AL879&gt;0,1+MAX(X880:X$2005),0),0)</f>
        <v>0</v>
      </c>
      <c r="Y879" s="22" t="str">
        <f t="shared" si="228"/>
        <v xml:space="preserve">1 - </v>
      </c>
      <c r="AA879" s="42"/>
      <c r="AB879" s="43"/>
      <c r="AC879" s="43"/>
      <c r="AD879" s="44"/>
      <c r="AE879" s="11">
        <f t="shared" si="229"/>
        <v>0</v>
      </c>
      <c r="AF879" s="41"/>
      <c r="AG879" s="41"/>
      <c r="AH879" s="41"/>
      <c r="AI879" s="41"/>
      <c r="AJ879" s="41"/>
      <c r="AK879" s="41"/>
      <c r="AL879" s="41"/>
      <c r="BA879" s="1">
        <f t="shared" si="230"/>
        <v>0</v>
      </c>
      <c r="BB879" s="1">
        <f t="shared" si="231"/>
        <v>0</v>
      </c>
      <c r="BC879" s="1" t="str">
        <f t="shared" si="232"/>
        <v>No</v>
      </c>
      <c r="BD879" s="1">
        <f t="shared" si="233"/>
        <v>0</v>
      </c>
      <c r="BE879" s="1">
        <f t="shared" si="234"/>
        <v>0</v>
      </c>
      <c r="BF879" s="1">
        <f t="shared" si="235"/>
        <v>0</v>
      </c>
      <c r="BG879" s="1">
        <v>875</v>
      </c>
      <c r="BH879" s="1" t="e">
        <f t="shared" si="236"/>
        <v>#N/A</v>
      </c>
      <c r="BI879" s="1">
        <f t="shared" si="238"/>
        <v>2</v>
      </c>
      <c r="BJ879" s="1" t="e">
        <f t="shared" si="237"/>
        <v>#N/A</v>
      </c>
    </row>
    <row r="880" spans="1:62" x14ac:dyDescent="0.25">
      <c r="A880" s="1">
        <f t="shared" si="224"/>
        <v>1</v>
      </c>
      <c r="B880" s="1">
        <f>IF(YEAR(AD880)=$B$3,YEAR('Apartment Expenses'!AD880)&amp;" - "&amp;'Apartment Expenses'!AC880,0)</f>
        <v>0</v>
      </c>
      <c r="C880" s="1">
        <f t="shared" si="225"/>
        <v>0</v>
      </c>
      <c r="E880" s="1">
        <v>876</v>
      </c>
      <c r="F880" s="1">
        <f t="shared" si="226"/>
        <v>1</v>
      </c>
      <c r="G880" s="1">
        <f t="shared" si="222"/>
        <v>0</v>
      </c>
      <c r="H880" s="1">
        <f t="shared" si="223"/>
        <v>0</v>
      </c>
      <c r="J880" s="1" t="str">
        <f t="shared" si="227"/>
        <v>1900</v>
      </c>
      <c r="M880" s="1">
        <f>HLOOKUP('Expense History'!$AD$3,$P$4:$X$2004,ROW('Apartment Expenses'!L880)-3,0)</f>
        <v>0</v>
      </c>
      <c r="N880" s="1">
        <f>IF('Expense History'!$AD$3=Data!$G$4,'Apartment Expenses'!AE880,HLOOKUP('Expense History'!$AD$3,'Apartment Expenses'!$AE$4:$AL$2004,(ROW('Apartment Expenses'!M880)-3)))</f>
        <v>0</v>
      </c>
      <c r="O880" s="1" t="str">
        <f>IF($O$2="ALL",IF(VLOOKUP(AA880,'Expense History'!$AA$6:$AB$36,2,0)="x","include",0),IF(AND(VLOOKUP(AA880,'Expense History'!$AA$6:$AB$36,2,0)="x",AC880=$O$2),"include",0))</f>
        <v>include</v>
      </c>
      <c r="P880" s="1">
        <f>IF(O880="include",IF(AE880&gt;0,1+MAX(P881:P$2005),0),0)</f>
        <v>0</v>
      </c>
      <c r="Q880" s="1">
        <f>IF(AND(ISBLANK(AA879),AE879=0),0,(IF(MAX(Q881:Q$2005)&gt;0,0,ROW(R880))))</f>
        <v>0</v>
      </c>
      <c r="R880" s="1">
        <f>IF($O880="include",IF(AF880&gt;0,1+MAX(R881:R$2005),0),0)</f>
        <v>0</v>
      </c>
      <c r="S880" s="1">
        <f>IF($O880="include",IF(AG880&gt;0,1+MAX(S881:S$2005),0),0)</f>
        <v>0</v>
      </c>
      <c r="T880" s="1">
        <f>IF($O880="include",IF(AH880&gt;0,1+MAX(T881:T$2005),0),0)</f>
        <v>0</v>
      </c>
      <c r="U880" s="1">
        <f>IF($O880="include",IF(AI880&gt;0,1+MAX(U881:U$2005),0),0)</f>
        <v>0</v>
      </c>
      <c r="V880" s="1">
        <f>IF($O880="include",IF(AJ880&gt;0,1+MAX(V881:V$2005),0),0)</f>
        <v>0</v>
      </c>
      <c r="W880" s="1">
        <f>IF($O880="include",IF(AK880&gt;0,1+MAX(W881:W$2005),0),0)</f>
        <v>0</v>
      </c>
      <c r="X880" s="1">
        <f>IF($O880="include",IF(AL880&gt;0,1+MAX(X881:X$2005),0),0)</f>
        <v>0</v>
      </c>
      <c r="Y880" s="22" t="str">
        <f t="shared" si="228"/>
        <v xml:space="preserve">1 - </v>
      </c>
      <c r="AA880" s="42"/>
      <c r="AB880" s="43"/>
      <c r="AC880" s="43"/>
      <c r="AD880" s="44"/>
      <c r="AE880" s="11">
        <f t="shared" si="229"/>
        <v>0</v>
      </c>
      <c r="AF880" s="41"/>
      <c r="AG880" s="41"/>
      <c r="AH880" s="41"/>
      <c r="AI880" s="41"/>
      <c r="AJ880" s="41"/>
      <c r="AK880" s="41"/>
      <c r="AL880" s="41"/>
      <c r="BA880" s="1">
        <f t="shared" si="230"/>
        <v>0</v>
      </c>
      <c r="BB880" s="1">
        <f t="shared" si="231"/>
        <v>0</v>
      </c>
      <c r="BC880" s="1" t="str">
        <f t="shared" si="232"/>
        <v>No</v>
      </c>
      <c r="BD880" s="1">
        <f t="shared" si="233"/>
        <v>0</v>
      </c>
      <c r="BE880" s="1">
        <f t="shared" si="234"/>
        <v>0</v>
      </c>
      <c r="BF880" s="1">
        <f t="shared" si="235"/>
        <v>0</v>
      </c>
      <c r="BG880" s="1">
        <v>876</v>
      </c>
      <c r="BH880" s="1" t="e">
        <f t="shared" si="236"/>
        <v>#N/A</v>
      </c>
      <c r="BI880" s="1">
        <f t="shared" si="238"/>
        <v>2</v>
      </c>
      <c r="BJ880" s="1" t="e">
        <f t="shared" si="237"/>
        <v>#N/A</v>
      </c>
    </row>
    <row r="881" spans="1:62" x14ac:dyDescent="0.25">
      <c r="A881" s="1">
        <f t="shared" si="224"/>
        <v>1</v>
      </c>
      <c r="B881" s="1">
        <f>IF(YEAR(AD881)=$B$3,YEAR('Apartment Expenses'!AD881)&amp;" - "&amp;'Apartment Expenses'!AC881,0)</f>
        <v>0</v>
      </c>
      <c r="C881" s="1">
        <f t="shared" si="225"/>
        <v>0</v>
      </c>
      <c r="E881" s="1">
        <v>877</v>
      </c>
      <c r="F881" s="1">
        <f t="shared" si="226"/>
        <v>1</v>
      </c>
      <c r="G881" s="1">
        <f t="shared" si="222"/>
        <v>0</v>
      </c>
      <c r="H881" s="1">
        <f t="shared" si="223"/>
        <v>0</v>
      </c>
      <c r="J881" s="1" t="str">
        <f t="shared" si="227"/>
        <v>1900</v>
      </c>
      <c r="M881" s="1">
        <f>HLOOKUP('Expense History'!$AD$3,$P$4:$X$2004,ROW('Apartment Expenses'!L881)-3,0)</f>
        <v>0</v>
      </c>
      <c r="N881" s="1">
        <f>IF('Expense History'!$AD$3=Data!$G$4,'Apartment Expenses'!AE881,HLOOKUP('Expense History'!$AD$3,'Apartment Expenses'!$AE$4:$AL$2004,(ROW('Apartment Expenses'!M881)-3)))</f>
        <v>0</v>
      </c>
      <c r="O881" s="1" t="str">
        <f>IF($O$2="ALL",IF(VLOOKUP(AA881,'Expense History'!$AA$6:$AB$36,2,0)="x","include",0),IF(AND(VLOOKUP(AA881,'Expense History'!$AA$6:$AB$36,2,0)="x",AC881=$O$2),"include",0))</f>
        <v>include</v>
      </c>
      <c r="P881" s="1">
        <f>IF(O881="include",IF(AE881&gt;0,1+MAX(P882:P$2005),0),0)</f>
        <v>0</v>
      </c>
      <c r="Q881" s="1">
        <f>IF(AND(ISBLANK(AA880),AE880=0),0,(IF(MAX(Q882:Q$2005)&gt;0,0,ROW(R881))))</f>
        <v>0</v>
      </c>
      <c r="R881" s="1">
        <f>IF($O881="include",IF(AF881&gt;0,1+MAX(R882:R$2005),0),0)</f>
        <v>0</v>
      </c>
      <c r="S881" s="1">
        <f>IF($O881="include",IF(AG881&gt;0,1+MAX(S882:S$2005),0),0)</f>
        <v>0</v>
      </c>
      <c r="T881" s="1">
        <f>IF($O881="include",IF(AH881&gt;0,1+MAX(T882:T$2005),0),0)</f>
        <v>0</v>
      </c>
      <c r="U881" s="1">
        <f>IF($O881="include",IF(AI881&gt;0,1+MAX(U882:U$2005),0),0)</f>
        <v>0</v>
      </c>
      <c r="V881" s="1">
        <f>IF($O881="include",IF(AJ881&gt;0,1+MAX(V882:V$2005),0),0)</f>
        <v>0</v>
      </c>
      <c r="W881" s="1">
        <f>IF($O881="include",IF(AK881&gt;0,1+MAX(W882:W$2005),0),0)</f>
        <v>0</v>
      </c>
      <c r="X881" s="1">
        <f>IF($O881="include",IF(AL881&gt;0,1+MAX(X882:X$2005),0),0)</f>
        <v>0</v>
      </c>
      <c r="Y881" s="22" t="str">
        <f t="shared" si="228"/>
        <v xml:space="preserve">1 - </v>
      </c>
      <c r="AA881" s="42"/>
      <c r="AB881" s="43"/>
      <c r="AC881" s="43"/>
      <c r="AD881" s="44"/>
      <c r="AE881" s="11">
        <f t="shared" si="229"/>
        <v>0</v>
      </c>
      <c r="AF881" s="41"/>
      <c r="AG881" s="41"/>
      <c r="AH881" s="41"/>
      <c r="AI881" s="41"/>
      <c r="AJ881" s="41"/>
      <c r="AK881" s="41"/>
      <c r="AL881" s="41"/>
      <c r="BA881" s="1">
        <f t="shared" si="230"/>
        <v>0</v>
      </c>
      <c r="BB881" s="1">
        <f t="shared" si="231"/>
        <v>0</v>
      </c>
      <c r="BC881" s="1" t="str">
        <f t="shared" si="232"/>
        <v>No</v>
      </c>
      <c r="BD881" s="1">
        <f t="shared" si="233"/>
        <v>0</v>
      </c>
      <c r="BE881" s="1">
        <f t="shared" si="234"/>
        <v>0</v>
      </c>
      <c r="BF881" s="1">
        <f t="shared" si="235"/>
        <v>0</v>
      </c>
      <c r="BG881" s="1">
        <v>877</v>
      </c>
      <c r="BH881" s="1" t="e">
        <f t="shared" si="236"/>
        <v>#N/A</v>
      </c>
      <c r="BI881" s="1">
        <f t="shared" si="238"/>
        <v>2</v>
      </c>
      <c r="BJ881" s="1" t="e">
        <f t="shared" si="237"/>
        <v>#N/A</v>
      </c>
    </row>
    <row r="882" spans="1:62" x14ac:dyDescent="0.25">
      <c r="A882" s="1">
        <f t="shared" si="224"/>
        <v>1</v>
      </c>
      <c r="B882" s="1">
        <f>IF(YEAR(AD882)=$B$3,YEAR('Apartment Expenses'!AD882)&amp;" - "&amp;'Apartment Expenses'!AC882,0)</f>
        <v>0</v>
      </c>
      <c r="C882" s="1">
        <f t="shared" si="225"/>
        <v>0</v>
      </c>
      <c r="E882" s="1">
        <v>878</v>
      </c>
      <c r="F882" s="1">
        <f t="shared" si="226"/>
        <v>1</v>
      </c>
      <c r="G882" s="1">
        <f t="shared" si="222"/>
        <v>0</v>
      </c>
      <c r="H882" s="1">
        <f t="shared" si="223"/>
        <v>0</v>
      </c>
      <c r="J882" s="1" t="str">
        <f t="shared" si="227"/>
        <v>1900</v>
      </c>
      <c r="M882" s="1">
        <f>HLOOKUP('Expense History'!$AD$3,$P$4:$X$2004,ROW('Apartment Expenses'!L882)-3,0)</f>
        <v>0</v>
      </c>
      <c r="N882" s="1">
        <f>IF('Expense History'!$AD$3=Data!$G$4,'Apartment Expenses'!AE882,HLOOKUP('Expense History'!$AD$3,'Apartment Expenses'!$AE$4:$AL$2004,(ROW('Apartment Expenses'!M882)-3)))</f>
        <v>0</v>
      </c>
      <c r="O882" s="1" t="str">
        <f>IF($O$2="ALL",IF(VLOOKUP(AA882,'Expense History'!$AA$6:$AB$36,2,0)="x","include",0),IF(AND(VLOOKUP(AA882,'Expense History'!$AA$6:$AB$36,2,0)="x",AC882=$O$2),"include",0))</f>
        <v>include</v>
      </c>
      <c r="P882" s="1">
        <f>IF(O882="include",IF(AE882&gt;0,1+MAX(P883:P$2005),0),0)</f>
        <v>0</v>
      </c>
      <c r="Q882" s="1">
        <f>IF(AND(ISBLANK(AA881),AE881=0),0,(IF(MAX(Q883:Q$2005)&gt;0,0,ROW(R882))))</f>
        <v>0</v>
      </c>
      <c r="R882" s="1">
        <f>IF($O882="include",IF(AF882&gt;0,1+MAX(R883:R$2005),0),0)</f>
        <v>0</v>
      </c>
      <c r="S882" s="1">
        <f>IF($O882="include",IF(AG882&gt;0,1+MAX(S883:S$2005),0),0)</f>
        <v>0</v>
      </c>
      <c r="T882" s="1">
        <f>IF($O882="include",IF(AH882&gt;0,1+MAX(T883:T$2005),0),0)</f>
        <v>0</v>
      </c>
      <c r="U882" s="1">
        <f>IF($O882="include",IF(AI882&gt;0,1+MAX(U883:U$2005),0),0)</f>
        <v>0</v>
      </c>
      <c r="V882" s="1">
        <f>IF($O882="include",IF(AJ882&gt;0,1+MAX(V883:V$2005),0),0)</f>
        <v>0</v>
      </c>
      <c r="W882" s="1">
        <f>IF($O882="include",IF(AK882&gt;0,1+MAX(W883:W$2005),0),0)</f>
        <v>0</v>
      </c>
      <c r="X882" s="1">
        <f>IF($O882="include",IF(AL882&gt;0,1+MAX(X883:X$2005),0),0)</f>
        <v>0</v>
      </c>
      <c r="Y882" s="22" t="str">
        <f t="shared" si="228"/>
        <v xml:space="preserve">1 - </v>
      </c>
      <c r="AA882" s="42"/>
      <c r="AB882" s="43"/>
      <c r="AC882" s="43"/>
      <c r="AD882" s="44"/>
      <c r="AE882" s="11">
        <f t="shared" si="229"/>
        <v>0</v>
      </c>
      <c r="AF882" s="41"/>
      <c r="AG882" s="41"/>
      <c r="AH882" s="41"/>
      <c r="AI882" s="41"/>
      <c r="AJ882" s="41"/>
      <c r="AK882" s="41"/>
      <c r="AL882" s="41"/>
      <c r="BA882" s="1">
        <f t="shared" si="230"/>
        <v>0</v>
      </c>
      <c r="BB882" s="1">
        <f t="shared" si="231"/>
        <v>0</v>
      </c>
      <c r="BC882" s="1" t="str">
        <f t="shared" si="232"/>
        <v>No</v>
      </c>
      <c r="BD882" s="1">
        <f t="shared" si="233"/>
        <v>0</v>
      </c>
      <c r="BE882" s="1">
        <f t="shared" si="234"/>
        <v>0</v>
      </c>
      <c r="BF882" s="1">
        <f t="shared" si="235"/>
        <v>0</v>
      </c>
      <c r="BG882" s="1">
        <v>878</v>
      </c>
      <c r="BH882" s="1" t="e">
        <f t="shared" si="236"/>
        <v>#N/A</v>
      </c>
      <c r="BI882" s="1">
        <f t="shared" si="238"/>
        <v>2</v>
      </c>
      <c r="BJ882" s="1" t="e">
        <f t="shared" si="237"/>
        <v>#N/A</v>
      </c>
    </row>
    <row r="883" spans="1:62" x14ac:dyDescent="0.25">
      <c r="A883" s="1">
        <f t="shared" si="224"/>
        <v>1</v>
      </c>
      <c r="B883" s="1">
        <f>IF(YEAR(AD883)=$B$3,YEAR('Apartment Expenses'!AD883)&amp;" - "&amp;'Apartment Expenses'!AC883,0)</f>
        <v>0</v>
      </c>
      <c r="C883" s="1">
        <f t="shared" si="225"/>
        <v>0</v>
      </c>
      <c r="E883" s="1">
        <v>879</v>
      </c>
      <c r="F883" s="1">
        <f t="shared" si="226"/>
        <v>1</v>
      </c>
      <c r="G883" s="1">
        <f t="shared" si="222"/>
        <v>0</v>
      </c>
      <c r="H883" s="1">
        <f t="shared" si="223"/>
        <v>0</v>
      </c>
      <c r="J883" s="1" t="str">
        <f t="shared" si="227"/>
        <v>1900</v>
      </c>
      <c r="M883" s="1">
        <f>HLOOKUP('Expense History'!$AD$3,$P$4:$X$2004,ROW('Apartment Expenses'!L883)-3,0)</f>
        <v>0</v>
      </c>
      <c r="N883" s="1">
        <f>IF('Expense History'!$AD$3=Data!$G$4,'Apartment Expenses'!AE883,HLOOKUP('Expense History'!$AD$3,'Apartment Expenses'!$AE$4:$AL$2004,(ROW('Apartment Expenses'!M883)-3)))</f>
        <v>0</v>
      </c>
      <c r="O883" s="1" t="str">
        <f>IF($O$2="ALL",IF(VLOOKUP(AA883,'Expense History'!$AA$6:$AB$36,2,0)="x","include",0),IF(AND(VLOOKUP(AA883,'Expense History'!$AA$6:$AB$36,2,0)="x",AC883=$O$2),"include",0))</f>
        <v>include</v>
      </c>
      <c r="P883" s="1">
        <f>IF(O883="include",IF(AE883&gt;0,1+MAX(P884:P$2005),0),0)</f>
        <v>0</v>
      </c>
      <c r="Q883" s="1">
        <f>IF(AND(ISBLANK(AA882),AE882=0),0,(IF(MAX(Q884:Q$2005)&gt;0,0,ROW(R883))))</f>
        <v>0</v>
      </c>
      <c r="R883" s="1">
        <f>IF($O883="include",IF(AF883&gt;0,1+MAX(R884:R$2005),0),0)</f>
        <v>0</v>
      </c>
      <c r="S883" s="1">
        <f>IF($O883="include",IF(AG883&gt;0,1+MAX(S884:S$2005),0),0)</f>
        <v>0</v>
      </c>
      <c r="T883" s="1">
        <f>IF($O883="include",IF(AH883&gt;0,1+MAX(T884:T$2005),0),0)</f>
        <v>0</v>
      </c>
      <c r="U883" s="1">
        <f>IF($O883="include",IF(AI883&gt;0,1+MAX(U884:U$2005),0),0)</f>
        <v>0</v>
      </c>
      <c r="V883" s="1">
        <f>IF($O883="include",IF(AJ883&gt;0,1+MAX(V884:V$2005),0),0)</f>
        <v>0</v>
      </c>
      <c r="W883" s="1">
        <f>IF($O883="include",IF(AK883&gt;0,1+MAX(W884:W$2005),0),0)</f>
        <v>0</v>
      </c>
      <c r="X883" s="1">
        <f>IF($O883="include",IF(AL883&gt;0,1+MAX(X884:X$2005),0),0)</f>
        <v>0</v>
      </c>
      <c r="Y883" s="22" t="str">
        <f t="shared" si="228"/>
        <v xml:space="preserve">1 - </v>
      </c>
      <c r="AA883" s="42"/>
      <c r="AB883" s="43"/>
      <c r="AC883" s="43"/>
      <c r="AD883" s="44"/>
      <c r="AE883" s="11">
        <f t="shared" si="229"/>
        <v>0</v>
      </c>
      <c r="AF883" s="41"/>
      <c r="AG883" s="41"/>
      <c r="AH883" s="41"/>
      <c r="AI883" s="41"/>
      <c r="AJ883" s="41"/>
      <c r="AK883" s="41"/>
      <c r="AL883" s="41"/>
      <c r="BA883" s="1">
        <f t="shared" si="230"/>
        <v>0</v>
      </c>
      <c r="BB883" s="1">
        <f t="shared" si="231"/>
        <v>0</v>
      </c>
      <c r="BC883" s="1" t="str">
        <f t="shared" si="232"/>
        <v>No</v>
      </c>
      <c r="BD883" s="1">
        <f t="shared" si="233"/>
        <v>0</v>
      </c>
      <c r="BE883" s="1">
        <f t="shared" si="234"/>
        <v>0</v>
      </c>
      <c r="BF883" s="1">
        <f t="shared" si="235"/>
        <v>0</v>
      </c>
      <c r="BG883" s="1">
        <v>879</v>
      </c>
      <c r="BH883" s="1" t="e">
        <f t="shared" si="236"/>
        <v>#N/A</v>
      </c>
      <c r="BI883" s="1">
        <f t="shared" si="238"/>
        <v>2</v>
      </c>
      <c r="BJ883" s="1" t="e">
        <f t="shared" si="237"/>
        <v>#N/A</v>
      </c>
    </row>
    <row r="884" spans="1:62" x14ac:dyDescent="0.25">
      <c r="A884" s="1">
        <f t="shared" si="224"/>
        <v>1</v>
      </c>
      <c r="B884" s="1">
        <f>IF(YEAR(AD884)=$B$3,YEAR('Apartment Expenses'!AD884)&amp;" - "&amp;'Apartment Expenses'!AC884,0)</f>
        <v>0</v>
      </c>
      <c r="C884" s="1">
        <f t="shared" si="225"/>
        <v>0</v>
      </c>
      <c r="E884" s="1">
        <v>880</v>
      </c>
      <c r="F884" s="1">
        <f t="shared" si="226"/>
        <v>1</v>
      </c>
      <c r="G884" s="1">
        <f t="shared" si="222"/>
        <v>0</v>
      </c>
      <c r="H884" s="1">
        <f t="shared" si="223"/>
        <v>0</v>
      </c>
      <c r="J884" s="1" t="str">
        <f t="shared" si="227"/>
        <v>1900</v>
      </c>
      <c r="M884" s="1">
        <f>HLOOKUP('Expense History'!$AD$3,$P$4:$X$2004,ROW('Apartment Expenses'!L884)-3,0)</f>
        <v>0</v>
      </c>
      <c r="N884" s="1">
        <f>IF('Expense History'!$AD$3=Data!$G$4,'Apartment Expenses'!AE884,HLOOKUP('Expense History'!$AD$3,'Apartment Expenses'!$AE$4:$AL$2004,(ROW('Apartment Expenses'!M884)-3)))</f>
        <v>0</v>
      </c>
      <c r="O884" s="1" t="str">
        <f>IF($O$2="ALL",IF(VLOOKUP(AA884,'Expense History'!$AA$6:$AB$36,2,0)="x","include",0),IF(AND(VLOOKUP(AA884,'Expense History'!$AA$6:$AB$36,2,0)="x",AC884=$O$2),"include",0))</f>
        <v>include</v>
      </c>
      <c r="P884" s="1">
        <f>IF(O884="include",IF(AE884&gt;0,1+MAX(P885:P$2005),0),0)</f>
        <v>0</v>
      </c>
      <c r="Q884" s="1">
        <f>IF(AND(ISBLANK(AA883),AE883=0),0,(IF(MAX(Q885:Q$2005)&gt;0,0,ROW(R884))))</f>
        <v>0</v>
      </c>
      <c r="R884" s="1">
        <f>IF($O884="include",IF(AF884&gt;0,1+MAX(R885:R$2005),0),0)</f>
        <v>0</v>
      </c>
      <c r="S884" s="1">
        <f>IF($O884="include",IF(AG884&gt;0,1+MAX(S885:S$2005),0),0)</f>
        <v>0</v>
      </c>
      <c r="T884" s="1">
        <f>IF($O884="include",IF(AH884&gt;0,1+MAX(T885:T$2005),0),0)</f>
        <v>0</v>
      </c>
      <c r="U884" s="1">
        <f>IF($O884="include",IF(AI884&gt;0,1+MAX(U885:U$2005),0),0)</f>
        <v>0</v>
      </c>
      <c r="V884" s="1">
        <f>IF($O884="include",IF(AJ884&gt;0,1+MAX(V885:V$2005),0),0)</f>
        <v>0</v>
      </c>
      <c r="W884" s="1">
        <f>IF($O884="include",IF(AK884&gt;0,1+MAX(W885:W$2005),0),0)</f>
        <v>0</v>
      </c>
      <c r="X884" s="1">
        <f>IF($O884="include",IF(AL884&gt;0,1+MAX(X885:X$2005),0),0)</f>
        <v>0</v>
      </c>
      <c r="Y884" s="22" t="str">
        <f t="shared" si="228"/>
        <v xml:space="preserve">1 - </v>
      </c>
      <c r="AA884" s="42"/>
      <c r="AB884" s="43"/>
      <c r="AC884" s="43"/>
      <c r="AD884" s="44"/>
      <c r="AE884" s="11">
        <f t="shared" si="229"/>
        <v>0</v>
      </c>
      <c r="AF884" s="41"/>
      <c r="AG884" s="41"/>
      <c r="AH884" s="41"/>
      <c r="AI884" s="41"/>
      <c r="AJ884" s="41"/>
      <c r="AK884" s="41"/>
      <c r="AL884" s="41"/>
      <c r="BA884" s="1">
        <f t="shared" si="230"/>
        <v>0</v>
      </c>
      <c r="BB884" s="1">
        <f t="shared" si="231"/>
        <v>0</v>
      </c>
      <c r="BC884" s="1" t="str">
        <f t="shared" si="232"/>
        <v>No</v>
      </c>
      <c r="BD884" s="1">
        <f t="shared" si="233"/>
        <v>0</v>
      </c>
      <c r="BE884" s="1">
        <f t="shared" si="234"/>
        <v>0</v>
      </c>
      <c r="BF884" s="1">
        <f t="shared" si="235"/>
        <v>0</v>
      </c>
      <c r="BG884" s="1">
        <v>880</v>
      </c>
      <c r="BH884" s="1" t="e">
        <f t="shared" si="236"/>
        <v>#N/A</v>
      </c>
      <c r="BI884" s="1">
        <f t="shared" si="238"/>
        <v>2</v>
      </c>
      <c r="BJ884" s="1" t="e">
        <f t="shared" si="237"/>
        <v>#N/A</v>
      </c>
    </row>
    <row r="885" spans="1:62" x14ac:dyDescent="0.25">
      <c r="A885" s="1">
        <f t="shared" si="224"/>
        <v>1</v>
      </c>
      <c r="B885" s="1">
        <f>IF(YEAR(AD885)=$B$3,YEAR('Apartment Expenses'!AD885)&amp;" - "&amp;'Apartment Expenses'!AC885,0)</f>
        <v>0</v>
      </c>
      <c r="C885" s="1">
        <f t="shared" si="225"/>
        <v>0</v>
      </c>
      <c r="E885" s="1">
        <v>881</v>
      </c>
      <c r="F885" s="1">
        <f t="shared" si="226"/>
        <v>1</v>
      </c>
      <c r="G885" s="1">
        <f t="shared" si="222"/>
        <v>0</v>
      </c>
      <c r="H885" s="1">
        <f t="shared" si="223"/>
        <v>0</v>
      </c>
      <c r="J885" s="1" t="str">
        <f t="shared" si="227"/>
        <v>1900</v>
      </c>
      <c r="M885" s="1">
        <f>HLOOKUP('Expense History'!$AD$3,$P$4:$X$2004,ROW('Apartment Expenses'!L885)-3,0)</f>
        <v>0</v>
      </c>
      <c r="N885" s="1">
        <f>IF('Expense History'!$AD$3=Data!$G$4,'Apartment Expenses'!AE885,HLOOKUP('Expense History'!$AD$3,'Apartment Expenses'!$AE$4:$AL$2004,(ROW('Apartment Expenses'!M885)-3)))</f>
        <v>0</v>
      </c>
      <c r="O885" s="1" t="str">
        <f>IF($O$2="ALL",IF(VLOOKUP(AA885,'Expense History'!$AA$6:$AB$36,2,0)="x","include",0),IF(AND(VLOOKUP(AA885,'Expense History'!$AA$6:$AB$36,2,0)="x",AC885=$O$2),"include",0))</f>
        <v>include</v>
      </c>
      <c r="P885" s="1">
        <f>IF(O885="include",IF(AE885&gt;0,1+MAX(P886:P$2005),0),0)</f>
        <v>0</v>
      </c>
      <c r="Q885" s="1">
        <f>IF(AND(ISBLANK(AA884),AE884=0),0,(IF(MAX(Q886:Q$2005)&gt;0,0,ROW(R885))))</f>
        <v>0</v>
      </c>
      <c r="R885" s="1">
        <f>IF($O885="include",IF(AF885&gt;0,1+MAX(R886:R$2005),0),0)</f>
        <v>0</v>
      </c>
      <c r="S885" s="1">
        <f>IF($O885="include",IF(AG885&gt;0,1+MAX(S886:S$2005),0),0)</f>
        <v>0</v>
      </c>
      <c r="T885" s="1">
        <f>IF($O885="include",IF(AH885&gt;0,1+MAX(T886:T$2005),0),0)</f>
        <v>0</v>
      </c>
      <c r="U885" s="1">
        <f>IF($O885="include",IF(AI885&gt;0,1+MAX(U886:U$2005),0),0)</f>
        <v>0</v>
      </c>
      <c r="V885" s="1">
        <f>IF($O885="include",IF(AJ885&gt;0,1+MAX(V886:V$2005),0),0)</f>
        <v>0</v>
      </c>
      <c r="W885" s="1">
        <f>IF($O885="include",IF(AK885&gt;0,1+MAX(W886:W$2005),0),0)</f>
        <v>0</v>
      </c>
      <c r="X885" s="1">
        <f>IF($O885="include",IF(AL885&gt;0,1+MAX(X886:X$2005),0),0)</f>
        <v>0</v>
      </c>
      <c r="Y885" s="22" t="str">
        <f t="shared" si="228"/>
        <v xml:space="preserve">1 - </v>
      </c>
      <c r="AA885" s="42"/>
      <c r="AB885" s="43"/>
      <c r="AC885" s="43"/>
      <c r="AD885" s="44"/>
      <c r="AE885" s="11">
        <f t="shared" si="229"/>
        <v>0</v>
      </c>
      <c r="AF885" s="41"/>
      <c r="AG885" s="41"/>
      <c r="AH885" s="41"/>
      <c r="AI885" s="41"/>
      <c r="AJ885" s="41"/>
      <c r="AK885" s="41"/>
      <c r="AL885" s="41"/>
      <c r="BA885" s="1">
        <f t="shared" si="230"/>
        <v>0</v>
      </c>
      <c r="BB885" s="1">
        <f t="shared" si="231"/>
        <v>0</v>
      </c>
      <c r="BC885" s="1" t="str">
        <f t="shared" si="232"/>
        <v>No</v>
      </c>
      <c r="BD885" s="1">
        <f t="shared" si="233"/>
        <v>0</v>
      </c>
      <c r="BE885" s="1">
        <f t="shared" si="234"/>
        <v>0</v>
      </c>
      <c r="BF885" s="1">
        <f t="shared" si="235"/>
        <v>0</v>
      </c>
      <c r="BG885" s="1">
        <v>881</v>
      </c>
      <c r="BH885" s="1" t="e">
        <f t="shared" si="236"/>
        <v>#N/A</v>
      </c>
      <c r="BI885" s="1">
        <f t="shared" si="238"/>
        <v>2</v>
      </c>
      <c r="BJ885" s="1" t="e">
        <f t="shared" si="237"/>
        <v>#N/A</v>
      </c>
    </row>
    <row r="886" spans="1:62" x14ac:dyDescent="0.25">
      <c r="A886" s="1">
        <f t="shared" si="224"/>
        <v>1</v>
      </c>
      <c r="B886" s="1">
        <f>IF(YEAR(AD886)=$B$3,YEAR('Apartment Expenses'!AD886)&amp;" - "&amp;'Apartment Expenses'!AC886,0)</f>
        <v>0</v>
      </c>
      <c r="C886" s="1">
        <f t="shared" si="225"/>
        <v>0</v>
      </c>
      <c r="E886" s="1">
        <v>882</v>
      </c>
      <c r="F886" s="1">
        <f t="shared" si="226"/>
        <v>1</v>
      </c>
      <c r="G886" s="1">
        <f t="shared" si="222"/>
        <v>0</v>
      </c>
      <c r="H886" s="1">
        <f t="shared" si="223"/>
        <v>0</v>
      </c>
      <c r="J886" s="1" t="str">
        <f t="shared" si="227"/>
        <v>1900</v>
      </c>
      <c r="M886" s="1">
        <f>HLOOKUP('Expense History'!$AD$3,$P$4:$X$2004,ROW('Apartment Expenses'!L886)-3,0)</f>
        <v>0</v>
      </c>
      <c r="N886" s="1">
        <f>IF('Expense History'!$AD$3=Data!$G$4,'Apartment Expenses'!AE886,HLOOKUP('Expense History'!$AD$3,'Apartment Expenses'!$AE$4:$AL$2004,(ROW('Apartment Expenses'!M886)-3)))</f>
        <v>0</v>
      </c>
      <c r="O886" s="1" t="str">
        <f>IF($O$2="ALL",IF(VLOOKUP(AA886,'Expense History'!$AA$6:$AB$36,2,0)="x","include",0),IF(AND(VLOOKUP(AA886,'Expense History'!$AA$6:$AB$36,2,0)="x",AC886=$O$2),"include",0))</f>
        <v>include</v>
      </c>
      <c r="P886" s="1">
        <f>IF(O886="include",IF(AE886&gt;0,1+MAX(P887:P$2005),0),0)</f>
        <v>0</v>
      </c>
      <c r="Q886" s="1">
        <f>IF(AND(ISBLANK(AA885),AE885=0),0,(IF(MAX(Q887:Q$2005)&gt;0,0,ROW(R886))))</f>
        <v>0</v>
      </c>
      <c r="R886" s="1">
        <f>IF($O886="include",IF(AF886&gt;0,1+MAX(R887:R$2005),0),0)</f>
        <v>0</v>
      </c>
      <c r="S886" s="1">
        <f>IF($O886="include",IF(AG886&gt;0,1+MAX(S887:S$2005),0),0)</f>
        <v>0</v>
      </c>
      <c r="T886" s="1">
        <f>IF($O886="include",IF(AH886&gt;0,1+MAX(T887:T$2005),0),0)</f>
        <v>0</v>
      </c>
      <c r="U886" s="1">
        <f>IF($O886="include",IF(AI886&gt;0,1+MAX(U887:U$2005),0),0)</f>
        <v>0</v>
      </c>
      <c r="V886" s="1">
        <f>IF($O886="include",IF(AJ886&gt;0,1+MAX(V887:V$2005),0),0)</f>
        <v>0</v>
      </c>
      <c r="W886" s="1">
        <f>IF($O886="include",IF(AK886&gt;0,1+MAX(W887:W$2005),0),0)</f>
        <v>0</v>
      </c>
      <c r="X886" s="1">
        <f>IF($O886="include",IF(AL886&gt;0,1+MAX(X887:X$2005),0),0)</f>
        <v>0</v>
      </c>
      <c r="Y886" s="22" t="str">
        <f t="shared" si="228"/>
        <v xml:space="preserve">1 - </v>
      </c>
      <c r="AA886" s="42"/>
      <c r="AB886" s="43"/>
      <c r="AC886" s="43"/>
      <c r="AD886" s="44"/>
      <c r="AE886" s="11">
        <f t="shared" si="229"/>
        <v>0</v>
      </c>
      <c r="AF886" s="41"/>
      <c r="AG886" s="41"/>
      <c r="AH886" s="41"/>
      <c r="AI886" s="41"/>
      <c r="AJ886" s="41"/>
      <c r="AK886" s="41"/>
      <c r="AL886" s="41"/>
      <c r="BA886" s="1">
        <f t="shared" si="230"/>
        <v>0</v>
      </c>
      <c r="BB886" s="1">
        <f t="shared" si="231"/>
        <v>0</v>
      </c>
      <c r="BC886" s="1" t="str">
        <f t="shared" si="232"/>
        <v>No</v>
      </c>
      <c r="BD886" s="1">
        <f t="shared" si="233"/>
        <v>0</v>
      </c>
      <c r="BE886" s="1">
        <f t="shared" si="234"/>
        <v>0</v>
      </c>
      <c r="BF886" s="1">
        <f t="shared" si="235"/>
        <v>0</v>
      </c>
      <c r="BG886" s="1">
        <v>882</v>
      </c>
      <c r="BH886" s="1" t="e">
        <f t="shared" si="236"/>
        <v>#N/A</v>
      </c>
      <c r="BI886" s="1">
        <f t="shared" si="238"/>
        <v>2</v>
      </c>
      <c r="BJ886" s="1" t="e">
        <f t="shared" si="237"/>
        <v>#N/A</v>
      </c>
    </row>
    <row r="887" spans="1:62" x14ac:dyDescent="0.25">
      <c r="A887" s="1">
        <f t="shared" si="224"/>
        <v>1</v>
      </c>
      <c r="B887" s="1">
        <f>IF(YEAR(AD887)=$B$3,YEAR('Apartment Expenses'!AD887)&amp;" - "&amp;'Apartment Expenses'!AC887,0)</f>
        <v>0</v>
      </c>
      <c r="C887" s="1">
        <f t="shared" si="225"/>
        <v>0</v>
      </c>
      <c r="E887" s="1">
        <v>883</v>
      </c>
      <c r="F887" s="1">
        <f t="shared" si="226"/>
        <v>1</v>
      </c>
      <c r="G887" s="1">
        <f t="shared" si="222"/>
        <v>0</v>
      </c>
      <c r="H887" s="1">
        <f t="shared" si="223"/>
        <v>0</v>
      </c>
      <c r="J887" s="1" t="str">
        <f t="shared" si="227"/>
        <v>1900</v>
      </c>
      <c r="M887" s="1">
        <f>HLOOKUP('Expense History'!$AD$3,$P$4:$X$2004,ROW('Apartment Expenses'!L887)-3,0)</f>
        <v>0</v>
      </c>
      <c r="N887" s="1">
        <f>IF('Expense History'!$AD$3=Data!$G$4,'Apartment Expenses'!AE887,HLOOKUP('Expense History'!$AD$3,'Apartment Expenses'!$AE$4:$AL$2004,(ROW('Apartment Expenses'!M887)-3)))</f>
        <v>0</v>
      </c>
      <c r="O887" s="1" t="str">
        <f>IF($O$2="ALL",IF(VLOOKUP(AA887,'Expense History'!$AA$6:$AB$36,2,0)="x","include",0),IF(AND(VLOOKUP(AA887,'Expense History'!$AA$6:$AB$36,2,0)="x",AC887=$O$2),"include",0))</f>
        <v>include</v>
      </c>
      <c r="P887" s="1">
        <f>IF(O887="include",IF(AE887&gt;0,1+MAX(P888:P$2005),0),0)</f>
        <v>0</v>
      </c>
      <c r="Q887" s="1">
        <f>IF(AND(ISBLANK(AA886),AE886=0),0,(IF(MAX(Q888:Q$2005)&gt;0,0,ROW(R887))))</f>
        <v>0</v>
      </c>
      <c r="R887" s="1">
        <f>IF($O887="include",IF(AF887&gt;0,1+MAX(R888:R$2005),0),0)</f>
        <v>0</v>
      </c>
      <c r="S887" s="1">
        <f>IF($O887="include",IF(AG887&gt;0,1+MAX(S888:S$2005),0),0)</f>
        <v>0</v>
      </c>
      <c r="T887" s="1">
        <f>IF($O887="include",IF(AH887&gt;0,1+MAX(T888:T$2005),0),0)</f>
        <v>0</v>
      </c>
      <c r="U887" s="1">
        <f>IF($O887="include",IF(AI887&gt;0,1+MAX(U888:U$2005),0),0)</f>
        <v>0</v>
      </c>
      <c r="V887" s="1">
        <f>IF($O887="include",IF(AJ887&gt;0,1+MAX(V888:V$2005),0),0)</f>
        <v>0</v>
      </c>
      <c r="W887" s="1">
        <f>IF($O887="include",IF(AK887&gt;0,1+MAX(W888:W$2005),0),0)</f>
        <v>0</v>
      </c>
      <c r="X887" s="1">
        <f>IF($O887="include",IF(AL887&gt;0,1+MAX(X888:X$2005),0),0)</f>
        <v>0</v>
      </c>
      <c r="Y887" s="22" t="str">
        <f t="shared" si="228"/>
        <v xml:space="preserve">1 - </v>
      </c>
      <c r="AA887" s="42"/>
      <c r="AB887" s="43"/>
      <c r="AC887" s="43"/>
      <c r="AD887" s="44"/>
      <c r="AE887" s="11">
        <f t="shared" si="229"/>
        <v>0</v>
      </c>
      <c r="AF887" s="41"/>
      <c r="AG887" s="41"/>
      <c r="AH887" s="41"/>
      <c r="AI887" s="41"/>
      <c r="AJ887" s="41"/>
      <c r="AK887" s="41"/>
      <c r="AL887" s="41"/>
      <c r="BA887" s="1">
        <f t="shared" si="230"/>
        <v>0</v>
      </c>
      <c r="BB887" s="1">
        <f t="shared" si="231"/>
        <v>0</v>
      </c>
      <c r="BC887" s="1" t="str">
        <f t="shared" si="232"/>
        <v>No</v>
      </c>
      <c r="BD887" s="1">
        <f t="shared" si="233"/>
        <v>0</v>
      </c>
      <c r="BE887" s="1">
        <f t="shared" si="234"/>
        <v>0</v>
      </c>
      <c r="BF887" s="1">
        <f t="shared" si="235"/>
        <v>0</v>
      </c>
      <c r="BG887" s="1">
        <v>883</v>
      </c>
      <c r="BH887" s="1" t="e">
        <f t="shared" si="236"/>
        <v>#N/A</v>
      </c>
      <c r="BI887" s="1">
        <f t="shared" si="238"/>
        <v>2</v>
      </c>
      <c r="BJ887" s="1" t="e">
        <f t="shared" si="237"/>
        <v>#N/A</v>
      </c>
    </row>
    <row r="888" spans="1:62" x14ac:dyDescent="0.25">
      <c r="A888" s="1">
        <f t="shared" si="224"/>
        <v>1</v>
      </c>
      <c r="B888" s="1">
        <f>IF(YEAR(AD888)=$B$3,YEAR('Apartment Expenses'!AD888)&amp;" - "&amp;'Apartment Expenses'!AC888,0)</f>
        <v>0</v>
      </c>
      <c r="C888" s="1">
        <f t="shared" si="225"/>
        <v>0</v>
      </c>
      <c r="E888" s="1">
        <v>884</v>
      </c>
      <c r="F888" s="1">
        <f t="shared" si="226"/>
        <v>1</v>
      </c>
      <c r="G888" s="1">
        <f t="shared" si="222"/>
        <v>0</v>
      </c>
      <c r="H888" s="1">
        <f t="shared" si="223"/>
        <v>0</v>
      </c>
      <c r="J888" s="1" t="str">
        <f t="shared" si="227"/>
        <v>1900</v>
      </c>
      <c r="M888" s="1">
        <f>HLOOKUP('Expense History'!$AD$3,$P$4:$X$2004,ROW('Apartment Expenses'!L888)-3,0)</f>
        <v>0</v>
      </c>
      <c r="N888" s="1">
        <f>IF('Expense History'!$AD$3=Data!$G$4,'Apartment Expenses'!AE888,HLOOKUP('Expense History'!$AD$3,'Apartment Expenses'!$AE$4:$AL$2004,(ROW('Apartment Expenses'!M888)-3)))</f>
        <v>0</v>
      </c>
      <c r="O888" s="1" t="str">
        <f>IF($O$2="ALL",IF(VLOOKUP(AA888,'Expense History'!$AA$6:$AB$36,2,0)="x","include",0),IF(AND(VLOOKUP(AA888,'Expense History'!$AA$6:$AB$36,2,0)="x",AC888=$O$2),"include",0))</f>
        <v>include</v>
      </c>
      <c r="P888" s="1">
        <f>IF(O888="include",IF(AE888&gt;0,1+MAX(P889:P$2005),0),0)</f>
        <v>0</v>
      </c>
      <c r="Q888" s="1">
        <f>IF(AND(ISBLANK(AA887),AE887=0),0,(IF(MAX(Q889:Q$2005)&gt;0,0,ROW(R888))))</f>
        <v>0</v>
      </c>
      <c r="R888" s="1">
        <f>IF($O888="include",IF(AF888&gt;0,1+MAX(R889:R$2005),0),0)</f>
        <v>0</v>
      </c>
      <c r="S888" s="1">
        <f>IF($O888="include",IF(AG888&gt;0,1+MAX(S889:S$2005),0),0)</f>
        <v>0</v>
      </c>
      <c r="T888" s="1">
        <f>IF($O888="include",IF(AH888&gt;0,1+MAX(T889:T$2005),0),0)</f>
        <v>0</v>
      </c>
      <c r="U888" s="1">
        <f>IF($O888="include",IF(AI888&gt;0,1+MAX(U889:U$2005),0),0)</f>
        <v>0</v>
      </c>
      <c r="V888" s="1">
        <f>IF($O888="include",IF(AJ888&gt;0,1+MAX(V889:V$2005),0),0)</f>
        <v>0</v>
      </c>
      <c r="W888" s="1">
        <f>IF($O888="include",IF(AK888&gt;0,1+MAX(W889:W$2005),0),0)</f>
        <v>0</v>
      </c>
      <c r="X888" s="1">
        <f>IF($O888="include",IF(AL888&gt;0,1+MAX(X889:X$2005),0),0)</f>
        <v>0</v>
      </c>
      <c r="Y888" s="22" t="str">
        <f t="shared" si="228"/>
        <v xml:space="preserve">1 - </v>
      </c>
      <c r="AA888" s="42"/>
      <c r="AB888" s="43"/>
      <c r="AC888" s="43"/>
      <c r="AD888" s="44"/>
      <c r="AE888" s="11">
        <f t="shared" si="229"/>
        <v>0</v>
      </c>
      <c r="AF888" s="41"/>
      <c r="AG888" s="41"/>
      <c r="AH888" s="41"/>
      <c r="AI888" s="41"/>
      <c r="AJ888" s="41"/>
      <c r="AK888" s="41"/>
      <c r="AL888" s="41"/>
      <c r="BA888" s="1">
        <f t="shared" si="230"/>
        <v>0</v>
      </c>
      <c r="BB888" s="1">
        <f t="shared" si="231"/>
        <v>0</v>
      </c>
      <c r="BC888" s="1" t="str">
        <f t="shared" si="232"/>
        <v>No</v>
      </c>
      <c r="BD888" s="1">
        <f t="shared" si="233"/>
        <v>0</v>
      </c>
      <c r="BE888" s="1">
        <f t="shared" si="234"/>
        <v>0</v>
      </c>
      <c r="BF888" s="1">
        <f t="shared" si="235"/>
        <v>0</v>
      </c>
      <c r="BG888" s="1">
        <v>884</v>
      </c>
      <c r="BH888" s="1" t="e">
        <f t="shared" si="236"/>
        <v>#N/A</v>
      </c>
      <c r="BI888" s="1">
        <f t="shared" si="238"/>
        <v>2</v>
      </c>
      <c r="BJ888" s="1" t="e">
        <f t="shared" si="237"/>
        <v>#N/A</v>
      </c>
    </row>
    <row r="889" spans="1:62" x14ac:dyDescent="0.25">
      <c r="A889" s="1">
        <f t="shared" si="224"/>
        <v>1</v>
      </c>
      <c r="B889" s="1">
        <f>IF(YEAR(AD889)=$B$3,YEAR('Apartment Expenses'!AD889)&amp;" - "&amp;'Apartment Expenses'!AC889,0)</f>
        <v>0</v>
      </c>
      <c r="C889" s="1">
        <f t="shared" si="225"/>
        <v>0</v>
      </c>
      <c r="E889" s="1">
        <v>885</v>
      </c>
      <c r="F889" s="1">
        <f t="shared" si="226"/>
        <v>1</v>
      </c>
      <c r="G889" s="1">
        <f t="shared" si="222"/>
        <v>0</v>
      </c>
      <c r="H889" s="1">
        <f t="shared" si="223"/>
        <v>0</v>
      </c>
      <c r="J889" s="1" t="str">
        <f t="shared" si="227"/>
        <v>1900</v>
      </c>
      <c r="M889" s="1">
        <f>HLOOKUP('Expense History'!$AD$3,$P$4:$X$2004,ROW('Apartment Expenses'!L889)-3,0)</f>
        <v>0</v>
      </c>
      <c r="N889" s="1">
        <f>IF('Expense History'!$AD$3=Data!$G$4,'Apartment Expenses'!AE889,HLOOKUP('Expense History'!$AD$3,'Apartment Expenses'!$AE$4:$AL$2004,(ROW('Apartment Expenses'!M889)-3)))</f>
        <v>0</v>
      </c>
      <c r="O889" s="1" t="str">
        <f>IF($O$2="ALL",IF(VLOOKUP(AA889,'Expense History'!$AA$6:$AB$36,2,0)="x","include",0),IF(AND(VLOOKUP(AA889,'Expense History'!$AA$6:$AB$36,2,0)="x",AC889=$O$2),"include",0))</f>
        <v>include</v>
      </c>
      <c r="P889" s="1">
        <f>IF(O889="include",IF(AE889&gt;0,1+MAX(P890:P$2005),0),0)</f>
        <v>0</v>
      </c>
      <c r="Q889" s="1">
        <f>IF(AND(ISBLANK(AA888),AE888=0),0,(IF(MAX(Q890:Q$2005)&gt;0,0,ROW(R889))))</f>
        <v>0</v>
      </c>
      <c r="R889" s="1">
        <f>IF($O889="include",IF(AF889&gt;0,1+MAX(R890:R$2005),0),0)</f>
        <v>0</v>
      </c>
      <c r="S889" s="1">
        <f>IF($O889="include",IF(AG889&gt;0,1+MAX(S890:S$2005),0),0)</f>
        <v>0</v>
      </c>
      <c r="T889" s="1">
        <f>IF($O889="include",IF(AH889&gt;0,1+MAX(T890:T$2005),0),0)</f>
        <v>0</v>
      </c>
      <c r="U889" s="1">
        <f>IF($O889="include",IF(AI889&gt;0,1+MAX(U890:U$2005),0),0)</f>
        <v>0</v>
      </c>
      <c r="V889" s="1">
        <f>IF($O889="include",IF(AJ889&gt;0,1+MAX(V890:V$2005),0),0)</f>
        <v>0</v>
      </c>
      <c r="W889" s="1">
        <f>IF($O889="include",IF(AK889&gt;0,1+MAX(W890:W$2005),0),0)</f>
        <v>0</v>
      </c>
      <c r="X889" s="1">
        <f>IF($O889="include",IF(AL889&gt;0,1+MAX(X890:X$2005),0),0)</f>
        <v>0</v>
      </c>
      <c r="Y889" s="22" t="str">
        <f t="shared" si="228"/>
        <v xml:space="preserve">1 - </v>
      </c>
      <c r="AA889" s="42"/>
      <c r="AB889" s="43"/>
      <c r="AC889" s="43"/>
      <c r="AD889" s="44"/>
      <c r="AE889" s="11">
        <f t="shared" si="229"/>
        <v>0</v>
      </c>
      <c r="AF889" s="41"/>
      <c r="AG889" s="41"/>
      <c r="AH889" s="41"/>
      <c r="AI889" s="41"/>
      <c r="AJ889" s="41"/>
      <c r="AK889" s="41"/>
      <c r="AL889" s="41"/>
      <c r="BA889" s="1">
        <f t="shared" si="230"/>
        <v>0</v>
      </c>
      <c r="BB889" s="1">
        <f t="shared" si="231"/>
        <v>0</v>
      </c>
      <c r="BC889" s="1" t="str">
        <f t="shared" si="232"/>
        <v>No</v>
      </c>
      <c r="BD889" s="1">
        <f t="shared" si="233"/>
        <v>0</v>
      </c>
      <c r="BE889" s="1">
        <f t="shared" si="234"/>
        <v>0</v>
      </c>
      <c r="BF889" s="1">
        <f t="shared" si="235"/>
        <v>0</v>
      </c>
      <c r="BG889" s="1">
        <v>885</v>
      </c>
      <c r="BH889" s="1" t="e">
        <f t="shared" si="236"/>
        <v>#N/A</v>
      </c>
      <c r="BI889" s="1">
        <f t="shared" si="238"/>
        <v>2</v>
      </c>
      <c r="BJ889" s="1" t="e">
        <f t="shared" si="237"/>
        <v>#N/A</v>
      </c>
    </row>
    <row r="890" spans="1:62" x14ac:dyDescent="0.25">
      <c r="A890" s="1">
        <f t="shared" si="224"/>
        <v>1</v>
      </c>
      <c r="B890" s="1">
        <f>IF(YEAR(AD890)=$B$3,YEAR('Apartment Expenses'!AD890)&amp;" - "&amp;'Apartment Expenses'!AC890,0)</f>
        <v>0</v>
      </c>
      <c r="C890" s="1">
        <f t="shared" si="225"/>
        <v>0</v>
      </c>
      <c r="E890" s="1">
        <v>886</v>
      </c>
      <c r="F890" s="1">
        <f t="shared" si="226"/>
        <v>1</v>
      </c>
      <c r="G890" s="1">
        <f t="shared" si="222"/>
        <v>0</v>
      </c>
      <c r="H890" s="1">
        <f t="shared" si="223"/>
        <v>0</v>
      </c>
      <c r="J890" s="1" t="str">
        <f t="shared" si="227"/>
        <v>1900</v>
      </c>
      <c r="M890" s="1">
        <f>HLOOKUP('Expense History'!$AD$3,$P$4:$X$2004,ROW('Apartment Expenses'!L890)-3,0)</f>
        <v>0</v>
      </c>
      <c r="N890" s="1">
        <f>IF('Expense History'!$AD$3=Data!$G$4,'Apartment Expenses'!AE890,HLOOKUP('Expense History'!$AD$3,'Apartment Expenses'!$AE$4:$AL$2004,(ROW('Apartment Expenses'!M890)-3)))</f>
        <v>0</v>
      </c>
      <c r="O890" s="1" t="str">
        <f>IF($O$2="ALL",IF(VLOOKUP(AA890,'Expense History'!$AA$6:$AB$36,2,0)="x","include",0),IF(AND(VLOOKUP(AA890,'Expense History'!$AA$6:$AB$36,2,0)="x",AC890=$O$2),"include",0))</f>
        <v>include</v>
      </c>
      <c r="P890" s="1">
        <f>IF(O890="include",IF(AE890&gt;0,1+MAX(P891:P$2005),0),0)</f>
        <v>0</v>
      </c>
      <c r="Q890" s="1">
        <f>IF(AND(ISBLANK(AA889),AE889=0),0,(IF(MAX(Q891:Q$2005)&gt;0,0,ROW(R890))))</f>
        <v>0</v>
      </c>
      <c r="R890" s="1">
        <f>IF($O890="include",IF(AF890&gt;0,1+MAX(R891:R$2005),0),0)</f>
        <v>0</v>
      </c>
      <c r="S890" s="1">
        <f>IF($O890="include",IF(AG890&gt;0,1+MAX(S891:S$2005),0),0)</f>
        <v>0</v>
      </c>
      <c r="T890" s="1">
        <f>IF($O890="include",IF(AH890&gt;0,1+MAX(T891:T$2005),0),0)</f>
        <v>0</v>
      </c>
      <c r="U890" s="1">
        <f>IF($O890="include",IF(AI890&gt;0,1+MAX(U891:U$2005),0),0)</f>
        <v>0</v>
      </c>
      <c r="V890" s="1">
        <f>IF($O890="include",IF(AJ890&gt;0,1+MAX(V891:V$2005),0),0)</f>
        <v>0</v>
      </c>
      <c r="W890" s="1">
        <f>IF($O890="include",IF(AK890&gt;0,1+MAX(W891:W$2005),0),0)</f>
        <v>0</v>
      </c>
      <c r="X890" s="1">
        <f>IF($O890="include",IF(AL890&gt;0,1+MAX(X891:X$2005),0),0)</f>
        <v>0</v>
      </c>
      <c r="Y890" s="22" t="str">
        <f t="shared" si="228"/>
        <v xml:space="preserve">1 - </v>
      </c>
      <c r="AA890" s="42"/>
      <c r="AB890" s="43"/>
      <c r="AC890" s="43"/>
      <c r="AD890" s="44"/>
      <c r="AE890" s="11">
        <f t="shared" si="229"/>
        <v>0</v>
      </c>
      <c r="AF890" s="41"/>
      <c r="AG890" s="41"/>
      <c r="AH890" s="41"/>
      <c r="AI890" s="41"/>
      <c r="AJ890" s="41"/>
      <c r="AK890" s="41"/>
      <c r="AL890" s="41"/>
      <c r="BA890" s="1">
        <f t="shared" si="230"/>
        <v>0</v>
      </c>
      <c r="BB890" s="1">
        <f t="shared" si="231"/>
        <v>0</v>
      </c>
      <c r="BC890" s="1" t="str">
        <f t="shared" si="232"/>
        <v>No</v>
      </c>
      <c r="BD890" s="1">
        <f t="shared" si="233"/>
        <v>0</v>
      </c>
      <c r="BE890" s="1">
        <f t="shared" si="234"/>
        <v>0</v>
      </c>
      <c r="BF890" s="1">
        <f t="shared" si="235"/>
        <v>0</v>
      </c>
      <c r="BG890" s="1">
        <v>886</v>
      </c>
      <c r="BH890" s="1" t="e">
        <f t="shared" si="236"/>
        <v>#N/A</v>
      </c>
      <c r="BI890" s="1">
        <f t="shared" si="238"/>
        <v>2</v>
      </c>
      <c r="BJ890" s="1" t="e">
        <f t="shared" si="237"/>
        <v>#N/A</v>
      </c>
    </row>
    <row r="891" spans="1:62" x14ac:dyDescent="0.25">
      <c r="A891" s="1">
        <f t="shared" si="224"/>
        <v>1</v>
      </c>
      <c r="B891" s="1">
        <f>IF(YEAR(AD891)=$B$3,YEAR('Apartment Expenses'!AD891)&amp;" - "&amp;'Apartment Expenses'!AC891,0)</f>
        <v>0</v>
      </c>
      <c r="C891" s="1">
        <f t="shared" si="225"/>
        <v>0</v>
      </c>
      <c r="E891" s="1">
        <v>887</v>
      </c>
      <c r="F891" s="1">
        <f t="shared" si="226"/>
        <v>1</v>
      </c>
      <c r="G891" s="1">
        <f t="shared" si="222"/>
        <v>0</v>
      </c>
      <c r="H891" s="1">
        <f t="shared" si="223"/>
        <v>0</v>
      </c>
      <c r="J891" s="1" t="str">
        <f t="shared" si="227"/>
        <v>1900</v>
      </c>
      <c r="M891" s="1">
        <f>HLOOKUP('Expense History'!$AD$3,$P$4:$X$2004,ROW('Apartment Expenses'!L891)-3,0)</f>
        <v>0</v>
      </c>
      <c r="N891" s="1">
        <f>IF('Expense History'!$AD$3=Data!$G$4,'Apartment Expenses'!AE891,HLOOKUP('Expense History'!$AD$3,'Apartment Expenses'!$AE$4:$AL$2004,(ROW('Apartment Expenses'!M891)-3)))</f>
        <v>0</v>
      </c>
      <c r="O891" s="1" t="str">
        <f>IF($O$2="ALL",IF(VLOOKUP(AA891,'Expense History'!$AA$6:$AB$36,2,0)="x","include",0),IF(AND(VLOOKUP(AA891,'Expense History'!$AA$6:$AB$36,2,0)="x",AC891=$O$2),"include",0))</f>
        <v>include</v>
      </c>
      <c r="P891" s="1">
        <f>IF(O891="include",IF(AE891&gt;0,1+MAX(P892:P$2005),0),0)</f>
        <v>0</v>
      </c>
      <c r="Q891" s="1">
        <f>IF(AND(ISBLANK(AA890),AE890=0),0,(IF(MAX(Q892:Q$2005)&gt;0,0,ROW(R891))))</f>
        <v>0</v>
      </c>
      <c r="R891" s="1">
        <f>IF($O891="include",IF(AF891&gt;0,1+MAX(R892:R$2005),0),0)</f>
        <v>0</v>
      </c>
      <c r="S891" s="1">
        <f>IF($O891="include",IF(AG891&gt;0,1+MAX(S892:S$2005),0),0)</f>
        <v>0</v>
      </c>
      <c r="T891" s="1">
        <f>IF($O891="include",IF(AH891&gt;0,1+MAX(T892:T$2005),0),0)</f>
        <v>0</v>
      </c>
      <c r="U891" s="1">
        <f>IF($O891="include",IF(AI891&gt;0,1+MAX(U892:U$2005),0),0)</f>
        <v>0</v>
      </c>
      <c r="V891" s="1">
        <f>IF($O891="include",IF(AJ891&gt;0,1+MAX(V892:V$2005),0),0)</f>
        <v>0</v>
      </c>
      <c r="W891" s="1">
        <f>IF($O891="include",IF(AK891&gt;0,1+MAX(W892:W$2005),0),0)</f>
        <v>0</v>
      </c>
      <c r="X891" s="1">
        <f>IF($O891="include",IF(AL891&gt;0,1+MAX(X892:X$2005),0),0)</f>
        <v>0</v>
      </c>
      <c r="Y891" s="22" t="str">
        <f t="shared" si="228"/>
        <v xml:space="preserve">1 - </v>
      </c>
      <c r="AA891" s="42"/>
      <c r="AB891" s="43"/>
      <c r="AC891" s="43"/>
      <c r="AD891" s="44"/>
      <c r="AE891" s="11">
        <f t="shared" si="229"/>
        <v>0</v>
      </c>
      <c r="AF891" s="41"/>
      <c r="AG891" s="41"/>
      <c r="AH891" s="41"/>
      <c r="AI891" s="41"/>
      <c r="AJ891" s="41"/>
      <c r="AK891" s="41"/>
      <c r="AL891" s="41"/>
      <c r="BA891" s="1">
        <f t="shared" si="230"/>
        <v>0</v>
      </c>
      <c r="BB891" s="1">
        <f t="shared" si="231"/>
        <v>0</v>
      </c>
      <c r="BC891" s="1" t="str">
        <f t="shared" si="232"/>
        <v>No</v>
      </c>
      <c r="BD891" s="1">
        <f t="shared" si="233"/>
        <v>0</v>
      </c>
      <c r="BE891" s="1">
        <f t="shared" si="234"/>
        <v>0</v>
      </c>
      <c r="BF891" s="1">
        <f t="shared" si="235"/>
        <v>0</v>
      </c>
      <c r="BG891" s="1">
        <v>887</v>
      </c>
      <c r="BH891" s="1" t="e">
        <f t="shared" si="236"/>
        <v>#N/A</v>
      </c>
      <c r="BI891" s="1">
        <f t="shared" si="238"/>
        <v>2</v>
      </c>
      <c r="BJ891" s="1" t="e">
        <f t="shared" si="237"/>
        <v>#N/A</v>
      </c>
    </row>
    <row r="892" spans="1:62" x14ac:dyDescent="0.25">
      <c r="A892" s="1">
        <f t="shared" si="224"/>
        <v>1</v>
      </c>
      <c r="B892" s="1">
        <f>IF(YEAR(AD892)=$B$3,YEAR('Apartment Expenses'!AD892)&amp;" - "&amp;'Apartment Expenses'!AC892,0)</f>
        <v>0</v>
      </c>
      <c r="C892" s="1">
        <f t="shared" si="225"/>
        <v>0</v>
      </c>
      <c r="E892" s="1">
        <v>888</v>
      </c>
      <c r="F892" s="1">
        <f t="shared" si="226"/>
        <v>1</v>
      </c>
      <c r="G892" s="1">
        <f t="shared" si="222"/>
        <v>0</v>
      </c>
      <c r="H892" s="1">
        <f t="shared" si="223"/>
        <v>0</v>
      </c>
      <c r="J892" s="1" t="str">
        <f t="shared" si="227"/>
        <v>1900</v>
      </c>
      <c r="M892" s="1">
        <f>HLOOKUP('Expense History'!$AD$3,$P$4:$X$2004,ROW('Apartment Expenses'!L892)-3,0)</f>
        <v>0</v>
      </c>
      <c r="N892" s="1">
        <f>IF('Expense History'!$AD$3=Data!$G$4,'Apartment Expenses'!AE892,HLOOKUP('Expense History'!$AD$3,'Apartment Expenses'!$AE$4:$AL$2004,(ROW('Apartment Expenses'!M892)-3)))</f>
        <v>0</v>
      </c>
      <c r="O892" s="1" t="str">
        <f>IF($O$2="ALL",IF(VLOOKUP(AA892,'Expense History'!$AA$6:$AB$36,2,0)="x","include",0),IF(AND(VLOOKUP(AA892,'Expense History'!$AA$6:$AB$36,2,0)="x",AC892=$O$2),"include",0))</f>
        <v>include</v>
      </c>
      <c r="P892" s="1">
        <f>IF(O892="include",IF(AE892&gt;0,1+MAX(P893:P$2005),0),0)</f>
        <v>0</v>
      </c>
      <c r="Q892" s="1">
        <f>IF(AND(ISBLANK(AA891),AE891=0),0,(IF(MAX(Q893:Q$2005)&gt;0,0,ROW(R892))))</f>
        <v>0</v>
      </c>
      <c r="R892" s="1">
        <f>IF($O892="include",IF(AF892&gt;0,1+MAX(R893:R$2005),0),0)</f>
        <v>0</v>
      </c>
      <c r="S892" s="1">
        <f>IF($O892="include",IF(AG892&gt;0,1+MAX(S893:S$2005),0),0)</f>
        <v>0</v>
      </c>
      <c r="T892" s="1">
        <f>IF($O892="include",IF(AH892&gt;0,1+MAX(T893:T$2005),0),0)</f>
        <v>0</v>
      </c>
      <c r="U892" s="1">
        <f>IF($O892="include",IF(AI892&gt;0,1+MAX(U893:U$2005),0),0)</f>
        <v>0</v>
      </c>
      <c r="V892" s="1">
        <f>IF($O892="include",IF(AJ892&gt;0,1+MAX(V893:V$2005),0),0)</f>
        <v>0</v>
      </c>
      <c r="W892" s="1">
        <f>IF($O892="include",IF(AK892&gt;0,1+MAX(W893:W$2005),0),0)</f>
        <v>0</v>
      </c>
      <c r="X892" s="1">
        <f>IF($O892="include",IF(AL892&gt;0,1+MAX(X893:X$2005),0),0)</f>
        <v>0</v>
      </c>
      <c r="Y892" s="22" t="str">
        <f t="shared" si="228"/>
        <v xml:space="preserve">1 - </v>
      </c>
      <c r="AA892" s="42"/>
      <c r="AB892" s="43"/>
      <c r="AC892" s="43"/>
      <c r="AD892" s="44"/>
      <c r="AE892" s="11">
        <f t="shared" si="229"/>
        <v>0</v>
      </c>
      <c r="AF892" s="41"/>
      <c r="AG892" s="41"/>
      <c r="AH892" s="41"/>
      <c r="AI892" s="41"/>
      <c r="AJ892" s="41"/>
      <c r="AK892" s="41"/>
      <c r="AL892" s="41"/>
      <c r="BA892" s="1">
        <f t="shared" si="230"/>
        <v>0</v>
      </c>
      <c r="BB892" s="1">
        <f t="shared" si="231"/>
        <v>0</v>
      </c>
      <c r="BC892" s="1" t="str">
        <f t="shared" si="232"/>
        <v>No</v>
      </c>
      <c r="BD892" s="1">
        <f t="shared" si="233"/>
        <v>0</v>
      </c>
      <c r="BE892" s="1">
        <f t="shared" si="234"/>
        <v>0</v>
      </c>
      <c r="BF892" s="1">
        <f t="shared" si="235"/>
        <v>0</v>
      </c>
      <c r="BG892" s="1">
        <v>888</v>
      </c>
      <c r="BH892" s="1" t="e">
        <f t="shared" si="236"/>
        <v>#N/A</v>
      </c>
      <c r="BI892" s="1">
        <f t="shared" si="238"/>
        <v>2</v>
      </c>
      <c r="BJ892" s="1" t="e">
        <f t="shared" si="237"/>
        <v>#N/A</v>
      </c>
    </row>
    <row r="893" spans="1:62" x14ac:dyDescent="0.25">
      <c r="A893" s="1">
        <f t="shared" si="224"/>
        <v>1</v>
      </c>
      <c r="B893" s="1">
        <f>IF(YEAR(AD893)=$B$3,YEAR('Apartment Expenses'!AD893)&amp;" - "&amp;'Apartment Expenses'!AC893,0)</f>
        <v>0</v>
      </c>
      <c r="C893" s="1">
        <f t="shared" si="225"/>
        <v>0</v>
      </c>
      <c r="E893" s="1">
        <v>889</v>
      </c>
      <c r="F893" s="1">
        <f t="shared" si="226"/>
        <v>1</v>
      </c>
      <c r="G893" s="1">
        <f t="shared" si="222"/>
        <v>0</v>
      </c>
      <c r="H893" s="1">
        <f t="shared" si="223"/>
        <v>0</v>
      </c>
      <c r="J893" s="1" t="str">
        <f t="shared" si="227"/>
        <v>1900</v>
      </c>
      <c r="M893" s="1">
        <f>HLOOKUP('Expense History'!$AD$3,$P$4:$X$2004,ROW('Apartment Expenses'!L893)-3,0)</f>
        <v>0</v>
      </c>
      <c r="N893" s="1">
        <f>IF('Expense History'!$AD$3=Data!$G$4,'Apartment Expenses'!AE893,HLOOKUP('Expense History'!$AD$3,'Apartment Expenses'!$AE$4:$AL$2004,(ROW('Apartment Expenses'!M893)-3)))</f>
        <v>0</v>
      </c>
      <c r="O893" s="1" t="str">
        <f>IF($O$2="ALL",IF(VLOOKUP(AA893,'Expense History'!$AA$6:$AB$36,2,0)="x","include",0),IF(AND(VLOOKUP(AA893,'Expense History'!$AA$6:$AB$36,2,0)="x",AC893=$O$2),"include",0))</f>
        <v>include</v>
      </c>
      <c r="P893" s="1">
        <f>IF(O893="include",IF(AE893&gt;0,1+MAX(P894:P$2005),0),0)</f>
        <v>0</v>
      </c>
      <c r="Q893" s="1">
        <f>IF(AND(ISBLANK(AA892),AE892=0),0,(IF(MAX(Q894:Q$2005)&gt;0,0,ROW(R893))))</f>
        <v>0</v>
      </c>
      <c r="R893" s="1">
        <f>IF($O893="include",IF(AF893&gt;0,1+MAX(R894:R$2005),0),0)</f>
        <v>0</v>
      </c>
      <c r="S893" s="1">
        <f>IF($O893="include",IF(AG893&gt;0,1+MAX(S894:S$2005),0),0)</f>
        <v>0</v>
      </c>
      <c r="T893" s="1">
        <f>IF($O893="include",IF(AH893&gt;0,1+MAX(T894:T$2005),0),0)</f>
        <v>0</v>
      </c>
      <c r="U893" s="1">
        <f>IF($O893="include",IF(AI893&gt;0,1+MAX(U894:U$2005),0),0)</f>
        <v>0</v>
      </c>
      <c r="V893" s="1">
        <f>IF($O893="include",IF(AJ893&gt;0,1+MAX(V894:V$2005),0),0)</f>
        <v>0</v>
      </c>
      <c r="W893" s="1">
        <f>IF($O893="include",IF(AK893&gt;0,1+MAX(W894:W$2005),0),0)</f>
        <v>0</v>
      </c>
      <c r="X893" s="1">
        <f>IF($O893="include",IF(AL893&gt;0,1+MAX(X894:X$2005),0),0)</f>
        <v>0</v>
      </c>
      <c r="Y893" s="22" t="str">
        <f t="shared" si="228"/>
        <v xml:space="preserve">1 - </v>
      </c>
      <c r="AA893" s="42"/>
      <c r="AB893" s="43"/>
      <c r="AC893" s="43"/>
      <c r="AD893" s="44"/>
      <c r="AE893" s="11">
        <f t="shared" si="229"/>
        <v>0</v>
      </c>
      <c r="AF893" s="41"/>
      <c r="AG893" s="41"/>
      <c r="AH893" s="41"/>
      <c r="AI893" s="41"/>
      <c r="AJ893" s="41"/>
      <c r="AK893" s="41"/>
      <c r="AL893" s="41"/>
      <c r="BA893" s="1">
        <f t="shared" si="230"/>
        <v>0</v>
      </c>
      <c r="BB893" s="1">
        <f t="shared" si="231"/>
        <v>0</v>
      </c>
      <c r="BC893" s="1" t="str">
        <f t="shared" si="232"/>
        <v>No</v>
      </c>
      <c r="BD893" s="1">
        <f t="shared" si="233"/>
        <v>0</v>
      </c>
      <c r="BE893" s="1">
        <f t="shared" si="234"/>
        <v>0</v>
      </c>
      <c r="BF893" s="1">
        <f t="shared" si="235"/>
        <v>0</v>
      </c>
      <c r="BG893" s="1">
        <v>889</v>
      </c>
      <c r="BH893" s="1" t="e">
        <f t="shared" si="236"/>
        <v>#N/A</v>
      </c>
      <c r="BI893" s="1">
        <f t="shared" si="238"/>
        <v>2</v>
      </c>
      <c r="BJ893" s="1" t="e">
        <f t="shared" si="237"/>
        <v>#N/A</v>
      </c>
    </row>
    <row r="894" spans="1:62" x14ac:dyDescent="0.25">
      <c r="A894" s="1">
        <f t="shared" si="224"/>
        <v>1</v>
      </c>
      <c r="B894" s="1">
        <f>IF(YEAR(AD894)=$B$3,YEAR('Apartment Expenses'!AD894)&amp;" - "&amp;'Apartment Expenses'!AC894,0)</f>
        <v>0</v>
      </c>
      <c r="C894" s="1">
        <f t="shared" si="225"/>
        <v>0</v>
      </c>
      <c r="E894" s="1">
        <v>890</v>
      </c>
      <c r="F894" s="1">
        <f t="shared" si="226"/>
        <v>1</v>
      </c>
      <c r="G894" s="1">
        <f t="shared" si="222"/>
        <v>0</v>
      </c>
      <c r="H894" s="1">
        <f t="shared" si="223"/>
        <v>0</v>
      </c>
      <c r="J894" s="1" t="str">
        <f t="shared" si="227"/>
        <v>1900</v>
      </c>
      <c r="M894" s="1">
        <f>HLOOKUP('Expense History'!$AD$3,$P$4:$X$2004,ROW('Apartment Expenses'!L894)-3,0)</f>
        <v>0</v>
      </c>
      <c r="N894" s="1">
        <f>IF('Expense History'!$AD$3=Data!$G$4,'Apartment Expenses'!AE894,HLOOKUP('Expense History'!$AD$3,'Apartment Expenses'!$AE$4:$AL$2004,(ROW('Apartment Expenses'!M894)-3)))</f>
        <v>0</v>
      </c>
      <c r="O894" s="1" t="str">
        <f>IF($O$2="ALL",IF(VLOOKUP(AA894,'Expense History'!$AA$6:$AB$36,2,0)="x","include",0),IF(AND(VLOOKUP(AA894,'Expense History'!$AA$6:$AB$36,2,0)="x",AC894=$O$2),"include",0))</f>
        <v>include</v>
      </c>
      <c r="P894" s="1">
        <f>IF(O894="include",IF(AE894&gt;0,1+MAX(P895:P$2005),0),0)</f>
        <v>0</v>
      </c>
      <c r="Q894" s="1">
        <f>IF(AND(ISBLANK(AA893),AE893=0),0,(IF(MAX(Q895:Q$2005)&gt;0,0,ROW(R894))))</f>
        <v>0</v>
      </c>
      <c r="R894" s="1">
        <f>IF($O894="include",IF(AF894&gt;0,1+MAX(R895:R$2005),0),0)</f>
        <v>0</v>
      </c>
      <c r="S894" s="1">
        <f>IF($O894="include",IF(AG894&gt;0,1+MAX(S895:S$2005),0),0)</f>
        <v>0</v>
      </c>
      <c r="T894" s="1">
        <f>IF($O894="include",IF(AH894&gt;0,1+MAX(T895:T$2005),0),0)</f>
        <v>0</v>
      </c>
      <c r="U894" s="1">
        <f>IF($O894="include",IF(AI894&gt;0,1+MAX(U895:U$2005),0),0)</f>
        <v>0</v>
      </c>
      <c r="V894" s="1">
        <f>IF($O894="include",IF(AJ894&gt;0,1+MAX(V895:V$2005),0),0)</f>
        <v>0</v>
      </c>
      <c r="W894" s="1">
        <f>IF($O894="include",IF(AK894&gt;0,1+MAX(W895:W$2005),0),0)</f>
        <v>0</v>
      </c>
      <c r="X894" s="1">
        <f>IF($O894="include",IF(AL894&gt;0,1+MAX(X895:X$2005),0),0)</f>
        <v>0</v>
      </c>
      <c r="Y894" s="22" t="str">
        <f t="shared" si="228"/>
        <v xml:space="preserve">1 - </v>
      </c>
      <c r="AA894" s="42"/>
      <c r="AB894" s="43"/>
      <c r="AC894" s="43"/>
      <c r="AD894" s="44"/>
      <c r="AE894" s="11">
        <f t="shared" si="229"/>
        <v>0</v>
      </c>
      <c r="AF894" s="41"/>
      <c r="AG894" s="41"/>
      <c r="AH894" s="41"/>
      <c r="AI894" s="41"/>
      <c r="AJ894" s="41"/>
      <c r="AK894" s="41"/>
      <c r="AL894" s="41"/>
      <c r="BA894" s="1">
        <f t="shared" si="230"/>
        <v>0</v>
      </c>
      <c r="BB894" s="1">
        <f t="shared" si="231"/>
        <v>0</v>
      </c>
      <c r="BC894" s="1" t="str">
        <f t="shared" si="232"/>
        <v>No</v>
      </c>
      <c r="BD894" s="1">
        <f t="shared" si="233"/>
        <v>0</v>
      </c>
      <c r="BE894" s="1">
        <f t="shared" si="234"/>
        <v>0</v>
      </c>
      <c r="BF894" s="1">
        <f t="shared" si="235"/>
        <v>0</v>
      </c>
      <c r="BG894" s="1">
        <v>890</v>
      </c>
      <c r="BH894" s="1" t="e">
        <f t="shared" si="236"/>
        <v>#N/A</v>
      </c>
      <c r="BI894" s="1">
        <f t="shared" si="238"/>
        <v>2</v>
      </c>
      <c r="BJ894" s="1" t="e">
        <f t="shared" si="237"/>
        <v>#N/A</v>
      </c>
    </row>
    <row r="895" spans="1:62" x14ac:dyDescent="0.25">
      <c r="A895" s="1">
        <f t="shared" si="224"/>
        <v>1</v>
      </c>
      <c r="B895" s="1">
        <f>IF(YEAR(AD895)=$B$3,YEAR('Apartment Expenses'!AD895)&amp;" - "&amp;'Apartment Expenses'!AC895,0)</f>
        <v>0</v>
      </c>
      <c r="C895" s="1">
        <f t="shared" si="225"/>
        <v>0</v>
      </c>
      <c r="E895" s="1">
        <v>891</v>
      </c>
      <c r="F895" s="1">
        <f t="shared" si="226"/>
        <v>1</v>
      </c>
      <c r="G895" s="1">
        <f t="shared" si="222"/>
        <v>0</v>
      </c>
      <c r="H895" s="1">
        <f t="shared" si="223"/>
        <v>0</v>
      </c>
      <c r="J895" s="1" t="str">
        <f t="shared" si="227"/>
        <v>1900</v>
      </c>
      <c r="M895" s="1">
        <f>HLOOKUP('Expense History'!$AD$3,$P$4:$X$2004,ROW('Apartment Expenses'!L895)-3,0)</f>
        <v>0</v>
      </c>
      <c r="N895" s="1">
        <f>IF('Expense History'!$AD$3=Data!$G$4,'Apartment Expenses'!AE895,HLOOKUP('Expense History'!$AD$3,'Apartment Expenses'!$AE$4:$AL$2004,(ROW('Apartment Expenses'!M895)-3)))</f>
        <v>0</v>
      </c>
      <c r="O895" s="1" t="str">
        <f>IF($O$2="ALL",IF(VLOOKUP(AA895,'Expense History'!$AA$6:$AB$36,2,0)="x","include",0),IF(AND(VLOOKUP(AA895,'Expense History'!$AA$6:$AB$36,2,0)="x",AC895=$O$2),"include",0))</f>
        <v>include</v>
      </c>
      <c r="P895" s="1">
        <f>IF(O895="include",IF(AE895&gt;0,1+MAX(P896:P$2005),0),0)</f>
        <v>0</v>
      </c>
      <c r="Q895" s="1">
        <f>IF(AND(ISBLANK(AA894),AE894=0),0,(IF(MAX(Q896:Q$2005)&gt;0,0,ROW(R895))))</f>
        <v>0</v>
      </c>
      <c r="R895" s="1">
        <f>IF($O895="include",IF(AF895&gt;0,1+MAX(R896:R$2005),0),0)</f>
        <v>0</v>
      </c>
      <c r="S895" s="1">
        <f>IF($O895="include",IF(AG895&gt;0,1+MAX(S896:S$2005),0),0)</f>
        <v>0</v>
      </c>
      <c r="T895" s="1">
        <f>IF($O895="include",IF(AH895&gt;0,1+MAX(T896:T$2005),0),0)</f>
        <v>0</v>
      </c>
      <c r="U895" s="1">
        <f>IF($O895="include",IF(AI895&gt;0,1+MAX(U896:U$2005),0),0)</f>
        <v>0</v>
      </c>
      <c r="V895" s="1">
        <f>IF($O895="include",IF(AJ895&gt;0,1+MAX(V896:V$2005),0),0)</f>
        <v>0</v>
      </c>
      <c r="W895" s="1">
        <f>IF($O895="include",IF(AK895&gt;0,1+MAX(W896:W$2005),0),0)</f>
        <v>0</v>
      </c>
      <c r="X895" s="1">
        <f>IF($O895="include",IF(AL895&gt;0,1+MAX(X896:X$2005),0),0)</f>
        <v>0</v>
      </c>
      <c r="Y895" s="22" t="str">
        <f t="shared" si="228"/>
        <v xml:space="preserve">1 - </v>
      </c>
      <c r="AA895" s="42"/>
      <c r="AB895" s="43"/>
      <c r="AC895" s="43"/>
      <c r="AD895" s="44"/>
      <c r="AE895" s="11">
        <f t="shared" si="229"/>
        <v>0</v>
      </c>
      <c r="AF895" s="41"/>
      <c r="AG895" s="41"/>
      <c r="AH895" s="41"/>
      <c r="AI895" s="41"/>
      <c r="AJ895" s="41"/>
      <c r="AK895" s="41"/>
      <c r="AL895" s="41"/>
      <c r="BA895" s="1">
        <f t="shared" si="230"/>
        <v>0</v>
      </c>
      <c r="BB895" s="1">
        <f t="shared" si="231"/>
        <v>0</v>
      </c>
      <c r="BC895" s="1" t="str">
        <f t="shared" si="232"/>
        <v>No</v>
      </c>
      <c r="BD895" s="1">
        <f t="shared" si="233"/>
        <v>0</v>
      </c>
      <c r="BE895" s="1">
        <f t="shared" si="234"/>
        <v>0</v>
      </c>
      <c r="BF895" s="1">
        <f t="shared" si="235"/>
        <v>0</v>
      </c>
      <c r="BG895" s="1">
        <v>891</v>
      </c>
      <c r="BH895" s="1" t="e">
        <f t="shared" si="236"/>
        <v>#N/A</v>
      </c>
      <c r="BI895" s="1">
        <f t="shared" si="238"/>
        <v>2</v>
      </c>
      <c r="BJ895" s="1" t="e">
        <f t="shared" si="237"/>
        <v>#N/A</v>
      </c>
    </row>
    <row r="896" spans="1:62" x14ac:dyDescent="0.25">
      <c r="A896" s="1">
        <f t="shared" si="224"/>
        <v>1</v>
      </c>
      <c r="B896" s="1">
        <f>IF(YEAR(AD896)=$B$3,YEAR('Apartment Expenses'!AD896)&amp;" - "&amp;'Apartment Expenses'!AC896,0)</f>
        <v>0</v>
      </c>
      <c r="C896" s="1">
        <f t="shared" si="225"/>
        <v>0</v>
      </c>
      <c r="E896" s="1">
        <v>892</v>
      </c>
      <c r="F896" s="1">
        <f t="shared" si="226"/>
        <v>1</v>
      </c>
      <c r="G896" s="1">
        <f t="shared" si="222"/>
        <v>0</v>
      </c>
      <c r="H896" s="1">
        <f t="shared" si="223"/>
        <v>0</v>
      </c>
      <c r="J896" s="1" t="str">
        <f t="shared" si="227"/>
        <v>1900</v>
      </c>
      <c r="M896" s="1">
        <f>HLOOKUP('Expense History'!$AD$3,$P$4:$X$2004,ROW('Apartment Expenses'!L896)-3,0)</f>
        <v>0</v>
      </c>
      <c r="N896" s="1">
        <f>IF('Expense History'!$AD$3=Data!$G$4,'Apartment Expenses'!AE896,HLOOKUP('Expense History'!$AD$3,'Apartment Expenses'!$AE$4:$AL$2004,(ROW('Apartment Expenses'!M896)-3)))</f>
        <v>0</v>
      </c>
      <c r="O896" s="1" t="str">
        <f>IF($O$2="ALL",IF(VLOOKUP(AA896,'Expense History'!$AA$6:$AB$36,2,0)="x","include",0),IF(AND(VLOOKUP(AA896,'Expense History'!$AA$6:$AB$36,2,0)="x",AC896=$O$2),"include",0))</f>
        <v>include</v>
      </c>
      <c r="P896" s="1">
        <f>IF(O896="include",IF(AE896&gt;0,1+MAX(P897:P$2005),0),0)</f>
        <v>0</v>
      </c>
      <c r="Q896" s="1">
        <f>IF(AND(ISBLANK(AA895),AE895=0),0,(IF(MAX(Q897:Q$2005)&gt;0,0,ROW(R896))))</f>
        <v>0</v>
      </c>
      <c r="R896" s="1">
        <f>IF($O896="include",IF(AF896&gt;0,1+MAX(R897:R$2005),0),0)</f>
        <v>0</v>
      </c>
      <c r="S896" s="1">
        <f>IF($O896="include",IF(AG896&gt;0,1+MAX(S897:S$2005),0),0)</f>
        <v>0</v>
      </c>
      <c r="T896" s="1">
        <f>IF($O896="include",IF(AH896&gt;0,1+MAX(T897:T$2005),0),0)</f>
        <v>0</v>
      </c>
      <c r="U896" s="1">
        <f>IF($O896="include",IF(AI896&gt;0,1+MAX(U897:U$2005),0),0)</f>
        <v>0</v>
      </c>
      <c r="V896" s="1">
        <f>IF($O896="include",IF(AJ896&gt;0,1+MAX(V897:V$2005),0),0)</f>
        <v>0</v>
      </c>
      <c r="W896" s="1">
        <f>IF($O896="include",IF(AK896&gt;0,1+MAX(W897:W$2005),0),0)</f>
        <v>0</v>
      </c>
      <c r="X896" s="1">
        <f>IF($O896="include",IF(AL896&gt;0,1+MAX(X897:X$2005),0),0)</f>
        <v>0</v>
      </c>
      <c r="Y896" s="22" t="str">
        <f t="shared" si="228"/>
        <v xml:space="preserve">1 - </v>
      </c>
      <c r="AA896" s="42"/>
      <c r="AB896" s="43"/>
      <c r="AC896" s="43"/>
      <c r="AD896" s="44"/>
      <c r="AE896" s="11">
        <f t="shared" si="229"/>
        <v>0</v>
      </c>
      <c r="AF896" s="41"/>
      <c r="AG896" s="41"/>
      <c r="AH896" s="41"/>
      <c r="AI896" s="41"/>
      <c r="AJ896" s="41"/>
      <c r="AK896" s="41"/>
      <c r="AL896" s="41"/>
      <c r="BA896" s="1">
        <f t="shared" si="230"/>
        <v>0</v>
      </c>
      <c r="BB896" s="1">
        <f t="shared" si="231"/>
        <v>0</v>
      </c>
      <c r="BC896" s="1" t="str">
        <f t="shared" si="232"/>
        <v>No</v>
      </c>
      <c r="BD896" s="1">
        <f t="shared" si="233"/>
        <v>0</v>
      </c>
      <c r="BE896" s="1">
        <f t="shared" si="234"/>
        <v>0</v>
      </c>
      <c r="BF896" s="1">
        <f t="shared" si="235"/>
        <v>0</v>
      </c>
      <c r="BG896" s="1">
        <v>892</v>
      </c>
      <c r="BH896" s="1" t="e">
        <f t="shared" si="236"/>
        <v>#N/A</v>
      </c>
      <c r="BI896" s="1">
        <f t="shared" si="238"/>
        <v>2</v>
      </c>
      <c r="BJ896" s="1" t="e">
        <f t="shared" si="237"/>
        <v>#N/A</v>
      </c>
    </row>
    <row r="897" spans="1:62" x14ac:dyDescent="0.25">
      <c r="A897" s="1">
        <f t="shared" si="224"/>
        <v>1</v>
      </c>
      <c r="B897" s="1">
        <f>IF(YEAR(AD897)=$B$3,YEAR('Apartment Expenses'!AD897)&amp;" - "&amp;'Apartment Expenses'!AC897,0)</f>
        <v>0</v>
      </c>
      <c r="C897" s="1">
        <f t="shared" si="225"/>
        <v>0</v>
      </c>
      <c r="E897" s="1">
        <v>893</v>
      </c>
      <c r="F897" s="1">
        <f t="shared" si="226"/>
        <v>1</v>
      </c>
      <c r="G897" s="1">
        <f t="shared" si="222"/>
        <v>0</v>
      </c>
      <c r="H897" s="1">
        <f t="shared" si="223"/>
        <v>0</v>
      </c>
      <c r="J897" s="1" t="str">
        <f t="shared" si="227"/>
        <v>1900</v>
      </c>
      <c r="M897" s="1">
        <f>HLOOKUP('Expense History'!$AD$3,$P$4:$X$2004,ROW('Apartment Expenses'!L897)-3,0)</f>
        <v>0</v>
      </c>
      <c r="N897" s="1">
        <f>IF('Expense History'!$AD$3=Data!$G$4,'Apartment Expenses'!AE897,HLOOKUP('Expense History'!$AD$3,'Apartment Expenses'!$AE$4:$AL$2004,(ROW('Apartment Expenses'!M897)-3)))</f>
        <v>0</v>
      </c>
      <c r="O897" s="1" t="str">
        <f>IF($O$2="ALL",IF(VLOOKUP(AA897,'Expense History'!$AA$6:$AB$36,2,0)="x","include",0),IF(AND(VLOOKUP(AA897,'Expense History'!$AA$6:$AB$36,2,0)="x",AC897=$O$2),"include",0))</f>
        <v>include</v>
      </c>
      <c r="P897" s="1">
        <f>IF(O897="include",IF(AE897&gt;0,1+MAX(P898:P$2005),0),0)</f>
        <v>0</v>
      </c>
      <c r="Q897" s="1">
        <f>IF(AND(ISBLANK(AA896),AE896=0),0,(IF(MAX(Q898:Q$2005)&gt;0,0,ROW(R897))))</f>
        <v>0</v>
      </c>
      <c r="R897" s="1">
        <f>IF($O897="include",IF(AF897&gt;0,1+MAX(R898:R$2005),0),0)</f>
        <v>0</v>
      </c>
      <c r="S897" s="1">
        <f>IF($O897="include",IF(AG897&gt;0,1+MAX(S898:S$2005),0),0)</f>
        <v>0</v>
      </c>
      <c r="T897" s="1">
        <f>IF($O897="include",IF(AH897&gt;0,1+MAX(T898:T$2005),0),0)</f>
        <v>0</v>
      </c>
      <c r="U897" s="1">
        <f>IF($O897="include",IF(AI897&gt;0,1+MAX(U898:U$2005),0),0)</f>
        <v>0</v>
      </c>
      <c r="V897" s="1">
        <f>IF($O897="include",IF(AJ897&gt;0,1+MAX(V898:V$2005),0),0)</f>
        <v>0</v>
      </c>
      <c r="W897" s="1">
        <f>IF($O897="include",IF(AK897&gt;0,1+MAX(W898:W$2005),0),0)</f>
        <v>0</v>
      </c>
      <c r="X897" s="1">
        <f>IF($O897="include",IF(AL897&gt;0,1+MAX(X898:X$2005),0),0)</f>
        <v>0</v>
      </c>
      <c r="Y897" s="22" t="str">
        <f t="shared" si="228"/>
        <v xml:space="preserve">1 - </v>
      </c>
      <c r="AA897" s="42"/>
      <c r="AB897" s="43"/>
      <c r="AC897" s="43"/>
      <c r="AD897" s="44"/>
      <c r="AE897" s="11">
        <f t="shared" si="229"/>
        <v>0</v>
      </c>
      <c r="AF897" s="41"/>
      <c r="AG897" s="41"/>
      <c r="AH897" s="41"/>
      <c r="AI897" s="41"/>
      <c r="AJ897" s="41"/>
      <c r="AK897" s="41"/>
      <c r="AL897" s="41"/>
      <c r="BA897" s="1">
        <f t="shared" si="230"/>
        <v>0</v>
      </c>
      <c r="BB897" s="1">
        <f t="shared" si="231"/>
        <v>0</v>
      </c>
      <c r="BC897" s="1" t="str">
        <f t="shared" si="232"/>
        <v>No</v>
      </c>
      <c r="BD897" s="1">
        <f t="shared" si="233"/>
        <v>0</v>
      </c>
      <c r="BE897" s="1">
        <f t="shared" si="234"/>
        <v>0</v>
      </c>
      <c r="BF897" s="1">
        <f t="shared" si="235"/>
        <v>0</v>
      </c>
      <c r="BG897" s="1">
        <v>893</v>
      </c>
      <c r="BH897" s="1" t="e">
        <f t="shared" si="236"/>
        <v>#N/A</v>
      </c>
      <c r="BI897" s="1">
        <f t="shared" si="238"/>
        <v>2</v>
      </c>
      <c r="BJ897" s="1" t="e">
        <f t="shared" si="237"/>
        <v>#N/A</v>
      </c>
    </row>
    <row r="898" spans="1:62" x14ac:dyDescent="0.25">
      <c r="A898" s="1">
        <f t="shared" si="224"/>
        <v>1</v>
      </c>
      <c r="B898" s="1">
        <f>IF(YEAR(AD898)=$B$3,YEAR('Apartment Expenses'!AD898)&amp;" - "&amp;'Apartment Expenses'!AC898,0)</f>
        <v>0</v>
      </c>
      <c r="C898" s="1">
        <f t="shared" si="225"/>
        <v>0</v>
      </c>
      <c r="E898" s="1">
        <v>894</v>
      </c>
      <c r="F898" s="1">
        <f t="shared" si="226"/>
        <v>1</v>
      </c>
      <c r="G898" s="1">
        <f t="shared" si="222"/>
        <v>0</v>
      </c>
      <c r="H898" s="1">
        <f t="shared" si="223"/>
        <v>0</v>
      </c>
      <c r="J898" s="1" t="str">
        <f t="shared" si="227"/>
        <v>1900</v>
      </c>
      <c r="M898" s="1">
        <f>HLOOKUP('Expense History'!$AD$3,$P$4:$X$2004,ROW('Apartment Expenses'!L898)-3,0)</f>
        <v>0</v>
      </c>
      <c r="N898" s="1">
        <f>IF('Expense History'!$AD$3=Data!$G$4,'Apartment Expenses'!AE898,HLOOKUP('Expense History'!$AD$3,'Apartment Expenses'!$AE$4:$AL$2004,(ROW('Apartment Expenses'!M898)-3)))</f>
        <v>0</v>
      </c>
      <c r="O898" s="1" t="str">
        <f>IF($O$2="ALL",IF(VLOOKUP(AA898,'Expense History'!$AA$6:$AB$36,2,0)="x","include",0),IF(AND(VLOOKUP(AA898,'Expense History'!$AA$6:$AB$36,2,0)="x",AC898=$O$2),"include",0))</f>
        <v>include</v>
      </c>
      <c r="P898" s="1">
        <f>IF(O898="include",IF(AE898&gt;0,1+MAX(P899:P$2005),0),0)</f>
        <v>0</v>
      </c>
      <c r="Q898" s="1">
        <f>IF(AND(ISBLANK(AA897),AE897=0),0,(IF(MAX(Q899:Q$2005)&gt;0,0,ROW(R898))))</f>
        <v>0</v>
      </c>
      <c r="R898" s="1">
        <f>IF($O898="include",IF(AF898&gt;0,1+MAX(R899:R$2005),0),0)</f>
        <v>0</v>
      </c>
      <c r="S898" s="1">
        <f>IF($O898="include",IF(AG898&gt;0,1+MAX(S899:S$2005),0),0)</f>
        <v>0</v>
      </c>
      <c r="T898" s="1">
        <f>IF($O898="include",IF(AH898&gt;0,1+MAX(T899:T$2005),0),0)</f>
        <v>0</v>
      </c>
      <c r="U898" s="1">
        <f>IF($O898="include",IF(AI898&gt;0,1+MAX(U899:U$2005),0),0)</f>
        <v>0</v>
      </c>
      <c r="V898" s="1">
        <f>IF($O898="include",IF(AJ898&gt;0,1+MAX(V899:V$2005),0),0)</f>
        <v>0</v>
      </c>
      <c r="W898" s="1">
        <f>IF($O898="include",IF(AK898&gt;0,1+MAX(W899:W$2005),0),0)</f>
        <v>0</v>
      </c>
      <c r="X898" s="1">
        <f>IF($O898="include",IF(AL898&gt;0,1+MAX(X899:X$2005),0),0)</f>
        <v>0</v>
      </c>
      <c r="Y898" s="22" t="str">
        <f t="shared" si="228"/>
        <v xml:space="preserve">1 - </v>
      </c>
      <c r="AA898" s="42"/>
      <c r="AB898" s="43"/>
      <c r="AC898" s="43"/>
      <c r="AD898" s="44"/>
      <c r="AE898" s="11">
        <f t="shared" si="229"/>
        <v>0</v>
      </c>
      <c r="AF898" s="41"/>
      <c r="AG898" s="41"/>
      <c r="AH898" s="41"/>
      <c r="AI898" s="41"/>
      <c r="AJ898" s="41"/>
      <c r="AK898" s="41"/>
      <c r="AL898" s="41"/>
      <c r="BA898" s="1">
        <f t="shared" si="230"/>
        <v>0</v>
      </c>
      <c r="BB898" s="1">
        <f t="shared" si="231"/>
        <v>0</v>
      </c>
      <c r="BC898" s="1" t="str">
        <f t="shared" si="232"/>
        <v>No</v>
      </c>
      <c r="BD898" s="1">
        <f t="shared" si="233"/>
        <v>0</v>
      </c>
      <c r="BE898" s="1">
        <f t="shared" si="234"/>
        <v>0</v>
      </c>
      <c r="BF898" s="1">
        <f t="shared" si="235"/>
        <v>0</v>
      </c>
      <c r="BG898" s="1">
        <v>894</v>
      </c>
      <c r="BH898" s="1" t="e">
        <f t="shared" si="236"/>
        <v>#N/A</v>
      </c>
      <c r="BI898" s="1">
        <f t="shared" si="238"/>
        <v>2</v>
      </c>
      <c r="BJ898" s="1" t="e">
        <f t="shared" si="237"/>
        <v>#N/A</v>
      </c>
    </row>
    <row r="899" spans="1:62" x14ac:dyDescent="0.25">
      <c r="A899" s="1">
        <f t="shared" si="224"/>
        <v>1</v>
      </c>
      <c r="B899" s="1">
        <f>IF(YEAR(AD899)=$B$3,YEAR('Apartment Expenses'!AD899)&amp;" - "&amp;'Apartment Expenses'!AC899,0)</f>
        <v>0</v>
      </c>
      <c r="C899" s="1">
        <f t="shared" si="225"/>
        <v>0</v>
      </c>
      <c r="E899" s="1">
        <v>895</v>
      </c>
      <c r="F899" s="1">
        <f t="shared" si="226"/>
        <v>1</v>
      </c>
      <c r="G899" s="1">
        <f t="shared" si="222"/>
        <v>0</v>
      </c>
      <c r="H899" s="1">
        <f t="shared" si="223"/>
        <v>0</v>
      </c>
      <c r="J899" s="1" t="str">
        <f t="shared" si="227"/>
        <v>1900</v>
      </c>
      <c r="M899" s="1">
        <f>HLOOKUP('Expense History'!$AD$3,$P$4:$X$2004,ROW('Apartment Expenses'!L899)-3,0)</f>
        <v>0</v>
      </c>
      <c r="N899" s="1">
        <f>IF('Expense History'!$AD$3=Data!$G$4,'Apartment Expenses'!AE899,HLOOKUP('Expense History'!$AD$3,'Apartment Expenses'!$AE$4:$AL$2004,(ROW('Apartment Expenses'!M899)-3)))</f>
        <v>0</v>
      </c>
      <c r="O899" s="1" t="str">
        <f>IF($O$2="ALL",IF(VLOOKUP(AA899,'Expense History'!$AA$6:$AB$36,2,0)="x","include",0),IF(AND(VLOOKUP(AA899,'Expense History'!$AA$6:$AB$36,2,0)="x",AC899=$O$2),"include",0))</f>
        <v>include</v>
      </c>
      <c r="P899" s="1">
        <f>IF(O899="include",IF(AE899&gt;0,1+MAX(P900:P$2005),0),0)</f>
        <v>0</v>
      </c>
      <c r="Q899" s="1">
        <f>IF(AND(ISBLANK(AA898),AE898=0),0,(IF(MAX(Q900:Q$2005)&gt;0,0,ROW(R899))))</f>
        <v>0</v>
      </c>
      <c r="R899" s="1">
        <f>IF($O899="include",IF(AF899&gt;0,1+MAX(R900:R$2005),0),0)</f>
        <v>0</v>
      </c>
      <c r="S899" s="1">
        <f>IF($O899="include",IF(AG899&gt;0,1+MAX(S900:S$2005),0),0)</f>
        <v>0</v>
      </c>
      <c r="T899" s="1">
        <f>IF($O899="include",IF(AH899&gt;0,1+MAX(T900:T$2005),0),0)</f>
        <v>0</v>
      </c>
      <c r="U899" s="1">
        <f>IF($O899="include",IF(AI899&gt;0,1+MAX(U900:U$2005),0),0)</f>
        <v>0</v>
      </c>
      <c r="V899" s="1">
        <f>IF($O899="include",IF(AJ899&gt;0,1+MAX(V900:V$2005),0),0)</f>
        <v>0</v>
      </c>
      <c r="W899" s="1">
        <f>IF($O899="include",IF(AK899&gt;0,1+MAX(W900:W$2005),0),0)</f>
        <v>0</v>
      </c>
      <c r="X899" s="1">
        <f>IF($O899="include",IF(AL899&gt;0,1+MAX(X900:X$2005),0),0)</f>
        <v>0</v>
      </c>
      <c r="Y899" s="22" t="str">
        <f t="shared" si="228"/>
        <v xml:space="preserve">1 - </v>
      </c>
      <c r="AA899" s="42"/>
      <c r="AB899" s="43"/>
      <c r="AC899" s="43"/>
      <c r="AD899" s="44"/>
      <c r="AE899" s="11">
        <f t="shared" si="229"/>
        <v>0</v>
      </c>
      <c r="AF899" s="41"/>
      <c r="AG899" s="41"/>
      <c r="AH899" s="41"/>
      <c r="AI899" s="41"/>
      <c r="AJ899" s="41"/>
      <c r="AK899" s="41"/>
      <c r="AL899" s="41"/>
      <c r="BA899" s="1">
        <f t="shared" si="230"/>
        <v>0</v>
      </c>
      <c r="BB899" s="1">
        <f t="shared" si="231"/>
        <v>0</v>
      </c>
      <c r="BC899" s="1" t="str">
        <f t="shared" si="232"/>
        <v>No</v>
      </c>
      <c r="BD899" s="1">
        <f t="shared" si="233"/>
        <v>0</v>
      </c>
      <c r="BE899" s="1">
        <f t="shared" si="234"/>
        <v>0</v>
      </c>
      <c r="BF899" s="1">
        <f t="shared" si="235"/>
        <v>0</v>
      </c>
      <c r="BG899" s="1">
        <v>895</v>
      </c>
      <c r="BH899" s="1" t="e">
        <f t="shared" si="236"/>
        <v>#N/A</v>
      </c>
      <c r="BI899" s="1">
        <f t="shared" si="238"/>
        <v>2</v>
      </c>
      <c r="BJ899" s="1" t="e">
        <f t="shared" si="237"/>
        <v>#N/A</v>
      </c>
    </row>
    <row r="900" spans="1:62" x14ac:dyDescent="0.25">
      <c r="A900" s="1">
        <f t="shared" si="224"/>
        <v>1</v>
      </c>
      <c r="B900" s="1">
        <f>IF(YEAR(AD900)=$B$3,YEAR('Apartment Expenses'!AD900)&amp;" - "&amp;'Apartment Expenses'!AC900,0)</f>
        <v>0</v>
      </c>
      <c r="C900" s="1">
        <f t="shared" si="225"/>
        <v>0</v>
      </c>
      <c r="E900" s="1">
        <v>896</v>
      </c>
      <c r="F900" s="1">
        <f t="shared" si="226"/>
        <v>1</v>
      </c>
      <c r="G900" s="1">
        <f t="shared" si="222"/>
        <v>0</v>
      </c>
      <c r="H900" s="1">
        <f t="shared" si="223"/>
        <v>0</v>
      </c>
      <c r="J900" s="1" t="str">
        <f t="shared" si="227"/>
        <v>1900</v>
      </c>
      <c r="M900" s="1">
        <f>HLOOKUP('Expense History'!$AD$3,$P$4:$X$2004,ROW('Apartment Expenses'!L900)-3,0)</f>
        <v>0</v>
      </c>
      <c r="N900" s="1">
        <f>IF('Expense History'!$AD$3=Data!$G$4,'Apartment Expenses'!AE900,HLOOKUP('Expense History'!$AD$3,'Apartment Expenses'!$AE$4:$AL$2004,(ROW('Apartment Expenses'!M900)-3)))</f>
        <v>0</v>
      </c>
      <c r="O900" s="1" t="str">
        <f>IF($O$2="ALL",IF(VLOOKUP(AA900,'Expense History'!$AA$6:$AB$36,2,0)="x","include",0),IF(AND(VLOOKUP(AA900,'Expense History'!$AA$6:$AB$36,2,0)="x",AC900=$O$2),"include",0))</f>
        <v>include</v>
      </c>
      <c r="P900" s="1">
        <f>IF(O900="include",IF(AE900&gt;0,1+MAX(P901:P$2005),0),0)</f>
        <v>0</v>
      </c>
      <c r="Q900" s="1">
        <f>IF(AND(ISBLANK(AA899),AE899=0),0,(IF(MAX(Q901:Q$2005)&gt;0,0,ROW(R900))))</f>
        <v>0</v>
      </c>
      <c r="R900" s="1">
        <f>IF($O900="include",IF(AF900&gt;0,1+MAX(R901:R$2005),0),0)</f>
        <v>0</v>
      </c>
      <c r="S900" s="1">
        <f>IF($O900="include",IF(AG900&gt;0,1+MAX(S901:S$2005),0),0)</f>
        <v>0</v>
      </c>
      <c r="T900" s="1">
        <f>IF($O900="include",IF(AH900&gt;0,1+MAX(T901:T$2005),0),0)</f>
        <v>0</v>
      </c>
      <c r="U900" s="1">
        <f>IF($O900="include",IF(AI900&gt;0,1+MAX(U901:U$2005),0),0)</f>
        <v>0</v>
      </c>
      <c r="V900" s="1">
        <f>IF($O900="include",IF(AJ900&gt;0,1+MAX(V901:V$2005),0),0)</f>
        <v>0</v>
      </c>
      <c r="W900" s="1">
        <f>IF($O900="include",IF(AK900&gt;0,1+MAX(W901:W$2005),0),0)</f>
        <v>0</v>
      </c>
      <c r="X900" s="1">
        <f>IF($O900="include",IF(AL900&gt;0,1+MAX(X901:X$2005),0),0)</f>
        <v>0</v>
      </c>
      <c r="Y900" s="22" t="str">
        <f t="shared" si="228"/>
        <v xml:space="preserve">1 - </v>
      </c>
      <c r="AA900" s="42"/>
      <c r="AB900" s="43"/>
      <c r="AC900" s="43"/>
      <c r="AD900" s="44"/>
      <c r="AE900" s="11">
        <f t="shared" si="229"/>
        <v>0</v>
      </c>
      <c r="AF900" s="41"/>
      <c r="AG900" s="41"/>
      <c r="AH900" s="41"/>
      <c r="AI900" s="41"/>
      <c r="AJ900" s="41"/>
      <c r="AK900" s="41"/>
      <c r="AL900" s="41"/>
      <c r="BA900" s="1">
        <f t="shared" si="230"/>
        <v>0</v>
      </c>
      <c r="BB900" s="1">
        <f t="shared" si="231"/>
        <v>0</v>
      </c>
      <c r="BC900" s="1" t="str">
        <f t="shared" si="232"/>
        <v>No</v>
      </c>
      <c r="BD900" s="1">
        <f t="shared" si="233"/>
        <v>0</v>
      </c>
      <c r="BE900" s="1">
        <f t="shared" si="234"/>
        <v>0</v>
      </c>
      <c r="BF900" s="1">
        <f t="shared" si="235"/>
        <v>0</v>
      </c>
      <c r="BG900" s="1">
        <v>896</v>
      </c>
      <c r="BH900" s="1" t="e">
        <f t="shared" si="236"/>
        <v>#N/A</v>
      </c>
      <c r="BI900" s="1">
        <f t="shared" si="238"/>
        <v>2</v>
      </c>
      <c r="BJ900" s="1" t="e">
        <f t="shared" si="237"/>
        <v>#N/A</v>
      </c>
    </row>
    <row r="901" spans="1:62" x14ac:dyDescent="0.25">
      <c r="A901" s="1">
        <f t="shared" si="224"/>
        <v>1</v>
      </c>
      <c r="B901" s="1">
        <f>IF(YEAR(AD901)=$B$3,YEAR('Apartment Expenses'!AD901)&amp;" - "&amp;'Apartment Expenses'!AC901,0)</f>
        <v>0</v>
      </c>
      <c r="C901" s="1">
        <f t="shared" si="225"/>
        <v>0</v>
      </c>
      <c r="E901" s="1">
        <v>897</v>
      </c>
      <c r="F901" s="1">
        <f t="shared" si="226"/>
        <v>1</v>
      </c>
      <c r="G901" s="1">
        <f t="shared" ref="G901:G964" si="239">IF(ISERROR(VLOOKUP(E901,A:B,2,0)),0,VLOOKUP(E901,A:B,2,0))</f>
        <v>0</v>
      </c>
      <c r="H901" s="1">
        <f t="shared" ref="H901:H964" si="240">VLOOKUP(G901,B:C,2,0)</f>
        <v>0</v>
      </c>
      <c r="J901" s="1" t="str">
        <f t="shared" si="227"/>
        <v>1900</v>
      </c>
      <c r="M901" s="1">
        <f>HLOOKUP('Expense History'!$AD$3,$P$4:$X$2004,ROW('Apartment Expenses'!L901)-3,0)</f>
        <v>0</v>
      </c>
      <c r="N901" s="1">
        <f>IF('Expense History'!$AD$3=Data!$G$4,'Apartment Expenses'!AE901,HLOOKUP('Expense History'!$AD$3,'Apartment Expenses'!$AE$4:$AL$2004,(ROW('Apartment Expenses'!M901)-3)))</f>
        <v>0</v>
      </c>
      <c r="O901" s="1" t="str">
        <f>IF($O$2="ALL",IF(VLOOKUP(AA901,'Expense History'!$AA$6:$AB$36,2,0)="x","include",0),IF(AND(VLOOKUP(AA901,'Expense History'!$AA$6:$AB$36,2,0)="x",AC901=$O$2),"include",0))</f>
        <v>include</v>
      </c>
      <c r="P901" s="1">
        <f>IF(O901="include",IF(AE901&gt;0,1+MAX(P902:P$2005),0),0)</f>
        <v>0</v>
      </c>
      <c r="Q901" s="1">
        <f>IF(AND(ISBLANK(AA900),AE900=0),0,(IF(MAX(Q902:Q$2005)&gt;0,0,ROW(R901))))</f>
        <v>0</v>
      </c>
      <c r="R901" s="1">
        <f>IF($O901="include",IF(AF901&gt;0,1+MAX(R902:R$2005),0),0)</f>
        <v>0</v>
      </c>
      <c r="S901" s="1">
        <f>IF($O901="include",IF(AG901&gt;0,1+MAX(S902:S$2005),0),0)</f>
        <v>0</v>
      </c>
      <c r="T901" s="1">
        <f>IF($O901="include",IF(AH901&gt;0,1+MAX(T902:T$2005),0),0)</f>
        <v>0</v>
      </c>
      <c r="U901" s="1">
        <f>IF($O901="include",IF(AI901&gt;0,1+MAX(U902:U$2005),0),0)</f>
        <v>0</v>
      </c>
      <c r="V901" s="1">
        <f>IF($O901="include",IF(AJ901&gt;0,1+MAX(V902:V$2005),0),0)</f>
        <v>0</v>
      </c>
      <c r="W901" s="1">
        <f>IF($O901="include",IF(AK901&gt;0,1+MAX(W902:W$2005),0),0)</f>
        <v>0</v>
      </c>
      <c r="X901" s="1">
        <f>IF($O901="include",IF(AL901&gt;0,1+MAX(X902:X$2005),0),0)</f>
        <v>0</v>
      </c>
      <c r="Y901" s="22" t="str">
        <f t="shared" si="228"/>
        <v xml:space="preserve">1 - </v>
      </c>
      <c r="AA901" s="42"/>
      <c r="AB901" s="43"/>
      <c r="AC901" s="43"/>
      <c r="AD901" s="44"/>
      <c r="AE901" s="11">
        <f t="shared" si="229"/>
        <v>0</v>
      </c>
      <c r="AF901" s="41"/>
      <c r="AG901" s="41"/>
      <c r="AH901" s="41"/>
      <c r="AI901" s="41"/>
      <c r="AJ901" s="41"/>
      <c r="AK901" s="41"/>
      <c r="AL901" s="41"/>
      <c r="BA901" s="1">
        <f t="shared" si="230"/>
        <v>0</v>
      </c>
      <c r="BB901" s="1">
        <f t="shared" si="231"/>
        <v>0</v>
      </c>
      <c r="BC901" s="1" t="str">
        <f t="shared" si="232"/>
        <v>No</v>
      </c>
      <c r="BD901" s="1">
        <f t="shared" si="233"/>
        <v>0</v>
      </c>
      <c r="BE901" s="1">
        <f t="shared" si="234"/>
        <v>0</v>
      </c>
      <c r="BF901" s="1">
        <f t="shared" si="235"/>
        <v>0</v>
      </c>
      <c r="BG901" s="1">
        <v>897</v>
      </c>
      <c r="BH901" s="1" t="e">
        <f t="shared" si="236"/>
        <v>#N/A</v>
      </c>
      <c r="BI901" s="1">
        <f t="shared" si="238"/>
        <v>2</v>
      </c>
      <c r="BJ901" s="1" t="e">
        <f t="shared" si="237"/>
        <v>#N/A</v>
      </c>
    </row>
    <row r="902" spans="1:62" x14ac:dyDescent="0.25">
      <c r="A902" s="1">
        <f t="shared" ref="A902:A965" si="241">RANK(C902,$C$5:$C$2004,0)</f>
        <v>1</v>
      </c>
      <c r="B902" s="1">
        <f>IF(YEAR(AD902)=$B$3,YEAR('Apartment Expenses'!AD902)&amp;" - "&amp;'Apartment Expenses'!AC902,0)</f>
        <v>0</v>
      </c>
      <c r="C902" s="1">
        <f t="shared" ref="C902:C965" si="242">IF(YEAR(AD902)=$B$3,SUMIF($B$5:$B$2004,B902,$AE$5:$AE$2004),0)</f>
        <v>0</v>
      </c>
      <c r="E902" s="1">
        <v>898</v>
      </c>
      <c r="F902" s="1">
        <f t="shared" ref="F902:F965" si="243">IF(G902=0,F901,F901+1)</f>
        <v>1</v>
      </c>
      <c r="G902" s="1">
        <f t="shared" si="239"/>
        <v>0</v>
      </c>
      <c r="H902" s="1">
        <f t="shared" si="240"/>
        <v>0</v>
      </c>
      <c r="J902" s="1" t="str">
        <f t="shared" ref="J902:J965" si="244">YEAR(AD902)&amp;AC902</f>
        <v>1900</v>
      </c>
      <c r="M902" s="1">
        <f>HLOOKUP('Expense History'!$AD$3,$P$4:$X$2004,ROW('Apartment Expenses'!L902)-3,0)</f>
        <v>0</v>
      </c>
      <c r="N902" s="1">
        <f>IF('Expense History'!$AD$3=Data!$G$4,'Apartment Expenses'!AE902,HLOOKUP('Expense History'!$AD$3,'Apartment Expenses'!$AE$4:$AL$2004,(ROW('Apartment Expenses'!M902)-3)))</f>
        <v>0</v>
      </c>
      <c r="O902" s="1" t="str">
        <f>IF($O$2="ALL",IF(VLOOKUP(AA902,'Expense History'!$AA$6:$AB$36,2,0)="x","include",0),IF(AND(VLOOKUP(AA902,'Expense History'!$AA$6:$AB$36,2,0)="x",AC902=$O$2),"include",0))</f>
        <v>include</v>
      </c>
      <c r="P902" s="1">
        <f>IF(O902="include",IF(AE902&gt;0,1+MAX(P903:P$2005),0),0)</f>
        <v>0</v>
      </c>
      <c r="Q902" s="1">
        <f>IF(AND(ISBLANK(AA901),AE901=0),0,(IF(MAX(Q903:Q$2005)&gt;0,0,ROW(R902))))</f>
        <v>0</v>
      </c>
      <c r="R902" s="1">
        <f>IF($O902="include",IF(AF902&gt;0,1+MAX(R903:R$2005),0),0)</f>
        <v>0</v>
      </c>
      <c r="S902" s="1">
        <f>IF($O902="include",IF(AG902&gt;0,1+MAX(S903:S$2005),0),0)</f>
        <v>0</v>
      </c>
      <c r="T902" s="1">
        <f>IF($O902="include",IF(AH902&gt;0,1+MAX(T903:T$2005),0),0)</f>
        <v>0</v>
      </c>
      <c r="U902" s="1">
        <f>IF($O902="include",IF(AI902&gt;0,1+MAX(U903:U$2005),0),0)</f>
        <v>0</v>
      </c>
      <c r="V902" s="1">
        <f>IF($O902="include",IF(AJ902&gt;0,1+MAX(V903:V$2005),0),0)</f>
        <v>0</v>
      </c>
      <c r="W902" s="1">
        <f>IF($O902="include",IF(AK902&gt;0,1+MAX(W903:W$2005),0),0)</f>
        <v>0</v>
      </c>
      <c r="X902" s="1">
        <f>IF($O902="include",IF(AL902&gt;0,1+MAX(X903:X$2005),0),0)</f>
        <v>0</v>
      </c>
      <c r="Y902" s="22" t="str">
        <f t="shared" ref="Y902:Y965" si="245">DATEVALUE(MONTH(AD902)&amp;"/1/"&amp;YEAR(AD902))&amp;" - "&amp;AA902</f>
        <v xml:space="preserve">1 - </v>
      </c>
      <c r="AA902" s="42"/>
      <c r="AB902" s="43"/>
      <c r="AC902" s="43"/>
      <c r="AD902" s="44"/>
      <c r="AE902" s="11">
        <f t="shared" ref="AE902:AE965" si="246">SUM(AF902:AL902)</f>
        <v>0</v>
      </c>
      <c r="AF902" s="41"/>
      <c r="AG902" s="41"/>
      <c r="AH902" s="41"/>
      <c r="AI902" s="41"/>
      <c r="AJ902" s="41"/>
      <c r="AK902" s="41"/>
      <c r="AL902" s="41"/>
      <c r="BA902" s="1">
        <f t="shared" ref="BA902:BA965" si="247">AC902</f>
        <v>0</v>
      </c>
      <c r="BB902" s="1">
        <f t="shared" ref="BB902:BB965" si="248">SUMIF(AC:AC,BA902,AE:AE)</f>
        <v>0</v>
      </c>
      <c r="BC902" s="1" t="str">
        <f t="shared" ref="BC902:BC965" si="249">IF(ISERROR(VLOOKUP($B$3&amp;" - "&amp;BA902,B:B,1,0)),"No","Yes")</f>
        <v>No</v>
      </c>
      <c r="BD902" s="1">
        <f t="shared" ref="BD902:BD965" si="250">IF(BC902="Yes",0,SUMIF(BA:BA,BA902,BB:BB))</f>
        <v>0</v>
      </c>
      <c r="BE902" s="1">
        <f t="shared" ref="BE902:BE965" si="251">IF(BD902=0,0,RANK(BD902,BD:BD))</f>
        <v>0</v>
      </c>
      <c r="BF902" s="1">
        <f t="shared" ref="BF902:BF965" si="252">BA902</f>
        <v>0</v>
      </c>
      <c r="BG902" s="1">
        <v>898</v>
      </c>
      <c r="BH902" s="1" t="e">
        <f t="shared" ref="BH902:BH965" si="253">VLOOKUP(BG902,BE:BF,2,0)</f>
        <v>#N/A</v>
      </c>
      <c r="BI902" s="1">
        <f t="shared" si="238"/>
        <v>2</v>
      </c>
      <c r="BJ902" s="1" t="e">
        <f t="shared" ref="BJ902:BJ965" si="254">BH902</f>
        <v>#N/A</v>
      </c>
    </row>
    <row r="903" spans="1:62" x14ac:dyDescent="0.25">
      <c r="A903" s="1">
        <f t="shared" si="241"/>
        <v>1</v>
      </c>
      <c r="B903" s="1">
        <f>IF(YEAR(AD903)=$B$3,YEAR('Apartment Expenses'!AD903)&amp;" - "&amp;'Apartment Expenses'!AC903,0)</f>
        <v>0</v>
      </c>
      <c r="C903" s="1">
        <f t="shared" si="242"/>
        <v>0</v>
      </c>
      <c r="E903" s="1">
        <v>899</v>
      </c>
      <c r="F903" s="1">
        <f t="shared" si="243"/>
        <v>1</v>
      </c>
      <c r="G903" s="1">
        <f t="shared" si="239"/>
        <v>0</v>
      </c>
      <c r="H903" s="1">
        <f t="shared" si="240"/>
        <v>0</v>
      </c>
      <c r="J903" s="1" t="str">
        <f t="shared" si="244"/>
        <v>1900</v>
      </c>
      <c r="M903" s="1">
        <f>HLOOKUP('Expense History'!$AD$3,$P$4:$X$2004,ROW('Apartment Expenses'!L903)-3,0)</f>
        <v>0</v>
      </c>
      <c r="N903" s="1">
        <f>IF('Expense History'!$AD$3=Data!$G$4,'Apartment Expenses'!AE903,HLOOKUP('Expense History'!$AD$3,'Apartment Expenses'!$AE$4:$AL$2004,(ROW('Apartment Expenses'!M903)-3)))</f>
        <v>0</v>
      </c>
      <c r="O903" s="1" t="str">
        <f>IF($O$2="ALL",IF(VLOOKUP(AA903,'Expense History'!$AA$6:$AB$36,2,0)="x","include",0),IF(AND(VLOOKUP(AA903,'Expense History'!$AA$6:$AB$36,2,0)="x",AC903=$O$2),"include",0))</f>
        <v>include</v>
      </c>
      <c r="P903" s="1">
        <f>IF(O903="include",IF(AE903&gt;0,1+MAX(P904:P$2005),0),0)</f>
        <v>0</v>
      </c>
      <c r="Q903" s="1">
        <f>IF(AND(ISBLANK(AA902),AE902=0),0,(IF(MAX(Q904:Q$2005)&gt;0,0,ROW(R903))))</f>
        <v>0</v>
      </c>
      <c r="R903" s="1">
        <f>IF($O903="include",IF(AF903&gt;0,1+MAX(R904:R$2005),0),0)</f>
        <v>0</v>
      </c>
      <c r="S903" s="1">
        <f>IF($O903="include",IF(AG903&gt;0,1+MAX(S904:S$2005),0),0)</f>
        <v>0</v>
      </c>
      <c r="T903" s="1">
        <f>IF($O903="include",IF(AH903&gt;0,1+MAX(T904:T$2005),0),0)</f>
        <v>0</v>
      </c>
      <c r="U903" s="1">
        <f>IF($O903="include",IF(AI903&gt;0,1+MAX(U904:U$2005),0),0)</f>
        <v>0</v>
      </c>
      <c r="V903" s="1">
        <f>IF($O903="include",IF(AJ903&gt;0,1+MAX(V904:V$2005),0),0)</f>
        <v>0</v>
      </c>
      <c r="W903" s="1">
        <f>IF($O903="include",IF(AK903&gt;0,1+MAX(W904:W$2005),0),0)</f>
        <v>0</v>
      </c>
      <c r="X903" s="1">
        <f>IF($O903="include",IF(AL903&gt;0,1+MAX(X904:X$2005),0),0)</f>
        <v>0</v>
      </c>
      <c r="Y903" s="22" t="str">
        <f t="shared" si="245"/>
        <v xml:space="preserve">1 - </v>
      </c>
      <c r="AA903" s="42"/>
      <c r="AB903" s="43"/>
      <c r="AC903" s="43"/>
      <c r="AD903" s="44"/>
      <c r="AE903" s="11">
        <f t="shared" si="246"/>
        <v>0</v>
      </c>
      <c r="AF903" s="41"/>
      <c r="AG903" s="41"/>
      <c r="AH903" s="41"/>
      <c r="AI903" s="41"/>
      <c r="AJ903" s="41"/>
      <c r="AK903" s="41"/>
      <c r="AL903" s="41"/>
      <c r="BA903" s="1">
        <f t="shared" si="247"/>
        <v>0</v>
      </c>
      <c r="BB903" s="1">
        <f t="shared" si="248"/>
        <v>0</v>
      </c>
      <c r="BC903" s="1" t="str">
        <f t="shared" si="249"/>
        <v>No</v>
      </c>
      <c r="BD903" s="1">
        <f t="shared" si="250"/>
        <v>0</v>
      </c>
      <c r="BE903" s="1">
        <f t="shared" si="251"/>
        <v>0</v>
      </c>
      <c r="BF903" s="1">
        <f t="shared" si="252"/>
        <v>0</v>
      </c>
      <c r="BG903" s="1">
        <v>899</v>
      </c>
      <c r="BH903" s="1" t="e">
        <f t="shared" si="253"/>
        <v>#N/A</v>
      </c>
      <c r="BI903" s="1">
        <f t="shared" ref="BI903:BI966" si="255">IF(ISERROR(BH903),BI902,BI902+1)</f>
        <v>2</v>
      </c>
      <c r="BJ903" s="1" t="e">
        <f t="shared" si="254"/>
        <v>#N/A</v>
      </c>
    </row>
    <row r="904" spans="1:62" x14ac:dyDescent="0.25">
      <c r="A904" s="1">
        <f t="shared" si="241"/>
        <v>1</v>
      </c>
      <c r="B904" s="1">
        <f>IF(YEAR(AD904)=$B$3,YEAR('Apartment Expenses'!AD904)&amp;" - "&amp;'Apartment Expenses'!AC904,0)</f>
        <v>0</v>
      </c>
      <c r="C904" s="1">
        <f t="shared" si="242"/>
        <v>0</v>
      </c>
      <c r="E904" s="1">
        <v>900</v>
      </c>
      <c r="F904" s="1">
        <f t="shared" si="243"/>
        <v>1</v>
      </c>
      <c r="G904" s="1">
        <f t="shared" si="239"/>
        <v>0</v>
      </c>
      <c r="H904" s="1">
        <f t="shared" si="240"/>
        <v>0</v>
      </c>
      <c r="J904" s="1" t="str">
        <f t="shared" si="244"/>
        <v>1900</v>
      </c>
      <c r="M904" s="1">
        <f>HLOOKUP('Expense History'!$AD$3,$P$4:$X$2004,ROW('Apartment Expenses'!L904)-3,0)</f>
        <v>0</v>
      </c>
      <c r="N904" s="1">
        <f>IF('Expense History'!$AD$3=Data!$G$4,'Apartment Expenses'!AE904,HLOOKUP('Expense History'!$AD$3,'Apartment Expenses'!$AE$4:$AL$2004,(ROW('Apartment Expenses'!M904)-3)))</f>
        <v>0</v>
      </c>
      <c r="O904" s="1" t="str">
        <f>IF($O$2="ALL",IF(VLOOKUP(AA904,'Expense History'!$AA$6:$AB$36,2,0)="x","include",0),IF(AND(VLOOKUP(AA904,'Expense History'!$AA$6:$AB$36,2,0)="x",AC904=$O$2),"include",0))</f>
        <v>include</v>
      </c>
      <c r="P904" s="1">
        <f>IF(O904="include",IF(AE904&gt;0,1+MAX(P905:P$2005),0),0)</f>
        <v>0</v>
      </c>
      <c r="Q904" s="1">
        <f>IF(AND(ISBLANK(AA903),AE903=0),0,(IF(MAX(Q905:Q$2005)&gt;0,0,ROW(R904))))</f>
        <v>0</v>
      </c>
      <c r="R904" s="1">
        <f>IF($O904="include",IF(AF904&gt;0,1+MAX(R905:R$2005),0),0)</f>
        <v>0</v>
      </c>
      <c r="S904" s="1">
        <f>IF($O904="include",IF(AG904&gt;0,1+MAX(S905:S$2005),0),0)</f>
        <v>0</v>
      </c>
      <c r="T904" s="1">
        <f>IF($O904="include",IF(AH904&gt;0,1+MAX(T905:T$2005),0),0)</f>
        <v>0</v>
      </c>
      <c r="U904" s="1">
        <f>IF($O904="include",IF(AI904&gt;0,1+MAX(U905:U$2005),0),0)</f>
        <v>0</v>
      </c>
      <c r="V904" s="1">
        <f>IF($O904="include",IF(AJ904&gt;0,1+MAX(V905:V$2005),0),0)</f>
        <v>0</v>
      </c>
      <c r="W904" s="1">
        <f>IF($O904="include",IF(AK904&gt;0,1+MAX(W905:W$2005),0),0)</f>
        <v>0</v>
      </c>
      <c r="X904" s="1">
        <f>IF($O904="include",IF(AL904&gt;0,1+MAX(X905:X$2005),0),0)</f>
        <v>0</v>
      </c>
      <c r="Y904" s="22" t="str">
        <f t="shared" si="245"/>
        <v xml:space="preserve">1 - </v>
      </c>
      <c r="AA904" s="42"/>
      <c r="AB904" s="43"/>
      <c r="AC904" s="43"/>
      <c r="AD904" s="44"/>
      <c r="AE904" s="11">
        <f t="shared" si="246"/>
        <v>0</v>
      </c>
      <c r="AF904" s="41"/>
      <c r="AG904" s="41"/>
      <c r="AH904" s="41"/>
      <c r="AI904" s="41"/>
      <c r="AJ904" s="41"/>
      <c r="AK904" s="41"/>
      <c r="AL904" s="41"/>
      <c r="BA904" s="1">
        <f t="shared" si="247"/>
        <v>0</v>
      </c>
      <c r="BB904" s="1">
        <f t="shared" si="248"/>
        <v>0</v>
      </c>
      <c r="BC904" s="1" t="str">
        <f t="shared" si="249"/>
        <v>No</v>
      </c>
      <c r="BD904" s="1">
        <f t="shared" si="250"/>
        <v>0</v>
      </c>
      <c r="BE904" s="1">
        <f t="shared" si="251"/>
        <v>0</v>
      </c>
      <c r="BF904" s="1">
        <f t="shared" si="252"/>
        <v>0</v>
      </c>
      <c r="BG904" s="1">
        <v>900</v>
      </c>
      <c r="BH904" s="1" t="e">
        <f t="shared" si="253"/>
        <v>#N/A</v>
      </c>
      <c r="BI904" s="1">
        <f t="shared" si="255"/>
        <v>2</v>
      </c>
      <c r="BJ904" s="1" t="e">
        <f t="shared" si="254"/>
        <v>#N/A</v>
      </c>
    </row>
    <row r="905" spans="1:62" x14ac:dyDescent="0.25">
      <c r="A905" s="1">
        <f t="shared" si="241"/>
        <v>1</v>
      </c>
      <c r="B905" s="1">
        <f>IF(YEAR(AD905)=$B$3,YEAR('Apartment Expenses'!AD905)&amp;" - "&amp;'Apartment Expenses'!AC905,0)</f>
        <v>0</v>
      </c>
      <c r="C905" s="1">
        <f t="shared" si="242"/>
        <v>0</v>
      </c>
      <c r="E905" s="1">
        <v>901</v>
      </c>
      <c r="F905" s="1">
        <f t="shared" si="243"/>
        <v>1</v>
      </c>
      <c r="G905" s="1">
        <f t="shared" si="239"/>
        <v>0</v>
      </c>
      <c r="H905" s="1">
        <f t="shared" si="240"/>
        <v>0</v>
      </c>
      <c r="J905" s="1" t="str">
        <f t="shared" si="244"/>
        <v>1900</v>
      </c>
      <c r="M905" s="1">
        <f>HLOOKUP('Expense History'!$AD$3,$P$4:$X$2004,ROW('Apartment Expenses'!L905)-3,0)</f>
        <v>0</v>
      </c>
      <c r="N905" s="1">
        <f>IF('Expense History'!$AD$3=Data!$G$4,'Apartment Expenses'!AE905,HLOOKUP('Expense History'!$AD$3,'Apartment Expenses'!$AE$4:$AL$2004,(ROW('Apartment Expenses'!M905)-3)))</f>
        <v>0</v>
      </c>
      <c r="O905" s="1" t="str">
        <f>IF($O$2="ALL",IF(VLOOKUP(AA905,'Expense History'!$AA$6:$AB$36,2,0)="x","include",0),IF(AND(VLOOKUP(AA905,'Expense History'!$AA$6:$AB$36,2,0)="x",AC905=$O$2),"include",0))</f>
        <v>include</v>
      </c>
      <c r="P905" s="1">
        <f>IF(O905="include",IF(AE905&gt;0,1+MAX(P906:P$2005),0),0)</f>
        <v>0</v>
      </c>
      <c r="Q905" s="1">
        <f>IF(AND(ISBLANK(AA904),AE904=0),0,(IF(MAX(Q906:Q$2005)&gt;0,0,ROW(R905))))</f>
        <v>0</v>
      </c>
      <c r="R905" s="1">
        <f>IF($O905="include",IF(AF905&gt;0,1+MAX(R906:R$2005),0),0)</f>
        <v>0</v>
      </c>
      <c r="S905" s="1">
        <f>IF($O905="include",IF(AG905&gt;0,1+MAX(S906:S$2005),0),0)</f>
        <v>0</v>
      </c>
      <c r="T905" s="1">
        <f>IF($O905="include",IF(AH905&gt;0,1+MAX(T906:T$2005),0),0)</f>
        <v>0</v>
      </c>
      <c r="U905" s="1">
        <f>IF($O905="include",IF(AI905&gt;0,1+MAX(U906:U$2005),0),0)</f>
        <v>0</v>
      </c>
      <c r="V905" s="1">
        <f>IF($O905="include",IF(AJ905&gt;0,1+MAX(V906:V$2005),0),0)</f>
        <v>0</v>
      </c>
      <c r="W905" s="1">
        <f>IF($O905="include",IF(AK905&gt;0,1+MAX(W906:W$2005),0),0)</f>
        <v>0</v>
      </c>
      <c r="X905" s="1">
        <f>IF($O905="include",IF(AL905&gt;0,1+MAX(X906:X$2005),0),0)</f>
        <v>0</v>
      </c>
      <c r="Y905" s="22" t="str">
        <f t="shared" si="245"/>
        <v xml:space="preserve">1 - </v>
      </c>
      <c r="AA905" s="42"/>
      <c r="AB905" s="43"/>
      <c r="AC905" s="43"/>
      <c r="AD905" s="44"/>
      <c r="AE905" s="11">
        <f t="shared" si="246"/>
        <v>0</v>
      </c>
      <c r="AF905" s="41"/>
      <c r="AG905" s="41"/>
      <c r="AH905" s="41"/>
      <c r="AI905" s="41"/>
      <c r="AJ905" s="41"/>
      <c r="AK905" s="41"/>
      <c r="AL905" s="41"/>
      <c r="BA905" s="1">
        <f t="shared" si="247"/>
        <v>0</v>
      </c>
      <c r="BB905" s="1">
        <f t="shared" si="248"/>
        <v>0</v>
      </c>
      <c r="BC905" s="1" t="str">
        <f t="shared" si="249"/>
        <v>No</v>
      </c>
      <c r="BD905" s="1">
        <f t="shared" si="250"/>
        <v>0</v>
      </c>
      <c r="BE905" s="1">
        <f t="shared" si="251"/>
        <v>0</v>
      </c>
      <c r="BF905" s="1">
        <f t="shared" si="252"/>
        <v>0</v>
      </c>
      <c r="BG905" s="1">
        <v>901</v>
      </c>
      <c r="BH905" s="1" t="e">
        <f t="shared" si="253"/>
        <v>#N/A</v>
      </c>
      <c r="BI905" s="1">
        <f t="shared" si="255"/>
        <v>2</v>
      </c>
      <c r="BJ905" s="1" t="e">
        <f t="shared" si="254"/>
        <v>#N/A</v>
      </c>
    </row>
    <row r="906" spans="1:62" x14ac:dyDescent="0.25">
      <c r="A906" s="1">
        <f t="shared" si="241"/>
        <v>1</v>
      </c>
      <c r="B906" s="1">
        <f>IF(YEAR(AD906)=$B$3,YEAR('Apartment Expenses'!AD906)&amp;" - "&amp;'Apartment Expenses'!AC906,0)</f>
        <v>0</v>
      </c>
      <c r="C906" s="1">
        <f t="shared" si="242"/>
        <v>0</v>
      </c>
      <c r="E906" s="1">
        <v>902</v>
      </c>
      <c r="F906" s="1">
        <f t="shared" si="243"/>
        <v>1</v>
      </c>
      <c r="G906" s="1">
        <f t="shared" si="239"/>
        <v>0</v>
      </c>
      <c r="H906" s="1">
        <f t="shared" si="240"/>
        <v>0</v>
      </c>
      <c r="J906" s="1" t="str">
        <f t="shared" si="244"/>
        <v>1900</v>
      </c>
      <c r="M906" s="1">
        <f>HLOOKUP('Expense History'!$AD$3,$P$4:$X$2004,ROW('Apartment Expenses'!L906)-3,0)</f>
        <v>0</v>
      </c>
      <c r="N906" s="1">
        <f>IF('Expense History'!$AD$3=Data!$G$4,'Apartment Expenses'!AE906,HLOOKUP('Expense History'!$AD$3,'Apartment Expenses'!$AE$4:$AL$2004,(ROW('Apartment Expenses'!M906)-3)))</f>
        <v>0</v>
      </c>
      <c r="O906" s="1" t="str">
        <f>IF($O$2="ALL",IF(VLOOKUP(AA906,'Expense History'!$AA$6:$AB$36,2,0)="x","include",0),IF(AND(VLOOKUP(AA906,'Expense History'!$AA$6:$AB$36,2,0)="x",AC906=$O$2),"include",0))</f>
        <v>include</v>
      </c>
      <c r="P906" s="1">
        <f>IF(O906="include",IF(AE906&gt;0,1+MAX(P907:P$2005),0),0)</f>
        <v>0</v>
      </c>
      <c r="Q906" s="1">
        <f>IF(AND(ISBLANK(AA905),AE905=0),0,(IF(MAX(Q907:Q$2005)&gt;0,0,ROW(R906))))</f>
        <v>0</v>
      </c>
      <c r="R906" s="1">
        <f>IF($O906="include",IF(AF906&gt;0,1+MAX(R907:R$2005),0),0)</f>
        <v>0</v>
      </c>
      <c r="S906" s="1">
        <f>IF($O906="include",IF(AG906&gt;0,1+MAX(S907:S$2005),0),0)</f>
        <v>0</v>
      </c>
      <c r="T906" s="1">
        <f>IF($O906="include",IF(AH906&gt;0,1+MAX(T907:T$2005),0),0)</f>
        <v>0</v>
      </c>
      <c r="U906" s="1">
        <f>IF($O906="include",IF(AI906&gt;0,1+MAX(U907:U$2005),0),0)</f>
        <v>0</v>
      </c>
      <c r="V906" s="1">
        <f>IF($O906="include",IF(AJ906&gt;0,1+MAX(V907:V$2005),0),0)</f>
        <v>0</v>
      </c>
      <c r="W906" s="1">
        <f>IF($O906="include",IF(AK906&gt;0,1+MAX(W907:W$2005),0),0)</f>
        <v>0</v>
      </c>
      <c r="X906" s="1">
        <f>IF($O906="include",IF(AL906&gt;0,1+MAX(X907:X$2005),0),0)</f>
        <v>0</v>
      </c>
      <c r="Y906" s="22" t="str">
        <f t="shared" si="245"/>
        <v xml:space="preserve">1 - </v>
      </c>
      <c r="AA906" s="42"/>
      <c r="AB906" s="43"/>
      <c r="AC906" s="43"/>
      <c r="AD906" s="44"/>
      <c r="AE906" s="11">
        <f t="shared" si="246"/>
        <v>0</v>
      </c>
      <c r="AF906" s="41"/>
      <c r="AG906" s="41"/>
      <c r="AH906" s="41"/>
      <c r="AI906" s="41"/>
      <c r="AJ906" s="41"/>
      <c r="AK906" s="41"/>
      <c r="AL906" s="41"/>
      <c r="BA906" s="1">
        <f t="shared" si="247"/>
        <v>0</v>
      </c>
      <c r="BB906" s="1">
        <f t="shared" si="248"/>
        <v>0</v>
      </c>
      <c r="BC906" s="1" t="str">
        <f t="shared" si="249"/>
        <v>No</v>
      </c>
      <c r="BD906" s="1">
        <f t="shared" si="250"/>
        <v>0</v>
      </c>
      <c r="BE906" s="1">
        <f t="shared" si="251"/>
        <v>0</v>
      </c>
      <c r="BF906" s="1">
        <f t="shared" si="252"/>
        <v>0</v>
      </c>
      <c r="BG906" s="1">
        <v>902</v>
      </c>
      <c r="BH906" s="1" t="e">
        <f t="shared" si="253"/>
        <v>#N/A</v>
      </c>
      <c r="BI906" s="1">
        <f t="shared" si="255"/>
        <v>2</v>
      </c>
      <c r="BJ906" s="1" t="e">
        <f t="shared" si="254"/>
        <v>#N/A</v>
      </c>
    </row>
    <row r="907" spans="1:62" x14ac:dyDescent="0.25">
      <c r="A907" s="1">
        <f t="shared" si="241"/>
        <v>1</v>
      </c>
      <c r="B907" s="1">
        <f>IF(YEAR(AD907)=$B$3,YEAR('Apartment Expenses'!AD907)&amp;" - "&amp;'Apartment Expenses'!AC907,0)</f>
        <v>0</v>
      </c>
      <c r="C907" s="1">
        <f t="shared" si="242"/>
        <v>0</v>
      </c>
      <c r="E907" s="1">
        <v>903</v>
      </c>
      <c r="F907" s="1">
        <f t="shared" si="243"/>
        <v>1</v>
      </c>
      <c r="G907" s="1">
        <f t="shared" si="239"/>
        <v>0</v>
      </c>
      <c r="H907" s="1">
        <f t="shared" si="240"/>
        <v>0</v>
      </c>
      <c r="J907" s="1" t="str">
        <f t="shared" si="244"/>
        <v>1900</v>
      </c>
      <c r="M907" s="1">
        <f>HLOOKUP('Expense History'!$AD$3,$P$4:$X$2004,ROW('Apartment Expenses'!L907)-3,0)</f>
        <v>0</v>
      </c>
      <c r="N907" s="1">
        <f>IF('Expense History'!$AD$3=Data!$G$4,'Apartment Expenses'!AE907,HLOOKUP('Expense History'!$AD$3,'Apartment Expenses'!$AE$4:$AL$2004,(ROW('Apartment Expenses'!M907)-3)))</f>
        <v>0</v>
      </c>
      <c r="O907" s="1" t="str">
        <f>IF($O$2="ALL",IF(VLOOKUP(AA907,'Expense History'!$AA$6:$AB$36,2,0)="x","include",0),IF(AND(VLOOKUP(AA907,'Expense History'!$AA$6:$AB$36,2,0)="x",AC907=$O$2),"include",0))</f>
        <v>include</v>
      </c>
      <c r="P907" s="1">
        <f>IF(O907="include",IF(AE907&gt;0,1+MAX(P908:P$2005),0),0)</f>
        <v>0</v>
      </c>
      <c r="Q907" s="1">
        <f>IF(AND(ISBLANK(AA906),AE906=0),0,(IF(MAX(Q908:Q$2005)&gt;0,0,ROW(R907))))</f>
        <v>0</v>
      </c>
      <c r="R907" s="1">
        <f>IF($O907="include",IF(AF907&gt;0,1+MAX(R908:R$2005),0),0)</f>
        <v>0</v>
      </c>
      <c r="S907" s="1">
        <f>IF($O907="include",IF(AG907&gt;0,1+MAX(S908:S$2005),0),0)</f>
        <v>0</v>
      </c>
      <c r="T907" s="1">
        <f>IF($O907="include",IF(AH907&gt;0,1+MAX(T908:T$2005),0),0)</f>
        <v>0</v>
      </c>
      <c r="U907" s="1">
        <f>IF($O907="include",IF(AI907&gt;0,1+MAX(U908:U$2005),0),0)</f>
        <v>0</v>
      </c>
      <c r="V907" s="1">
        <f>IF($O907="include",IF(AJ907&gt;0,1+MAX(V908:V$2005),0),0)</f>
        <v>0</v>
      </c>
      <c r="W907" s="1">
        <f>IF($O907="include",IF(AK907&gt;0,1+MAX(W908:W$2005),0),0)</f>
        <v>0</v>
      </c>
      <c r="X907" s="1">
        <f>IF($O907="include",IF(AL907&gt;0,1+MAX(X908:X$2005),0),0)</f>
        <v>0</v>
      </c>
      <c r="Y907" s="22" t="str">
        <f t="shared" si="245"/>
        <v xml:space="preserve">1 - </v>
      </c>
      <c r="AA907" s="42"/>
      <c r="AB907" s="43"/>
      <c r="AC907" s="43"/>
      <c r="AD907" s="44"/>
      <c r="AE907" s="11">
        <f t="shared" si="246"/>
        <v>0</v>
      </c>
      <c r="AF907" s="41"/>
      <c r="AG907" s="41"/>
      <c r="AH907" s="41"/>
      <c r="AI907" s="41"/>
      <c r="AJ907" s="41"/>
      <c r="AK907" s="41"/>
      <c r="AL907" s="41"/>
      <c r="BA907" s="1">
        <f t="shared" si="247"/>
        <v>0</v>
      </c>
      <c r="BB907" s="1">
        <f t="shared" si="248"/>
        <v>0</v>
      </c>
      <c r="BC907" s="1" t="str">
        <f t="shared" si="249"/>
        <v>No</v>
      </c>
      <c r="BD907" s="1">
        <f t="shared" si="250"/>
        <v>0</v>
      </c>
      <c r="BE907" s="1">
        <f t="shared" si="251"/>
        <v>0</v>
      </c>
      <c r="BF907" s="1">
        <f t="shared" si="252"/>
        <v>0</v>
      </c>
      <c r="BG907" s="1">
        <v>903</v>
      </c>
      <c r="BH907" s="1" t="e">
        <f t="shared" si="253"/>
        <v>#N/A</v>
      </c>
      <c r="BI907" s="1">
        <f t="shared" si="255"/>
        <v>2</v>
      </c>
      <c r="BJ907" s="1" t="e">
        <f t="shared" si="254"/>
        <v>#N/A</v>
      </c>
    </row>
    <row r="908" spans="1:62" x14ac:dyDescent="0.25">
      <c r="A908" s="1">
        <f t="shared" si="241"/>
        <v>1</v>
      </c>
      <c r="B908" s="1">
        <f>IF(YEAR(AD908)=$B$3,YEAR('Apartment Expenses'!AD908)&amp;" - "&amp;'Apartment Expenses'!AC908,0)</f>
        <v>0</v>
      </c>
      <c r="C908" s="1">
        <f t="shared" si="242"/>
        <v>0</v>
      </c>
      <c r="E908" s="1">
        <v>904</v>
      </c>
      <c r="F908" s="1">
        <f t="shared" si="243"/>
        <v>1</v>
      </c>
      <c r="G908" s="1">
        <f t="shared" si="239"/>
        <v>0</v>
      </c>
      <c r="H908" s="1">
        <f t="shared" si="240"/>
        <v>0</v>
      </c>
      <c r="J908" s="1" t="str">
        <f t="shared" si="244"/>
        <v>1900</v>
      </c>
      <c r="M908" s="1">
        <f>HLOOKUP('Expense History'!$AD$3,$P$4:$X$2004,ROW('Apartment Expenses'!L908)-3,0)</f>
        <v>0</v>
      </c>
      <c r="N908" s="1">
        <f>IF('Expense History'!$AD$3=Data!$G$4,'Apartment Expenses'!AE908,HLOOKUP('Expense History'!$AD$3,'Apartment Expenses'!$AE$4:$AL$2004,(ROW('Apartment Expenses'!M908)-3)))</f>
        <v>0</v>
      </c>
      <c r="O908" s="1" t="str">
        <f>IF($O$2="ALL",IF(VLOOKUP(AA908,'Expense History'!$AA$6:$AB$36,2,0)="x","include",0),IF(AND(VLOOKUP(AA908,'Expense History'!$AA$6:$AB$36,2,0)="x",AC908=$O$2),"include",0))</f>
        <v>include</v>
      </c>
      <c r="P908" s="1">
        <f>IF(O908="include",IF(AE908&gt;0,1+MAX(P909:P$2005),0),0)</f>
        <v>0</v>
      </c>
      <c r="Q908" s="1">
        <f>IF(AND(ISBLANK(AA907),AE907=0),0,(IF(MAX(Q909:Q$2005)&gt;0,0,ROW(R908))))</f>
        <v>0</v>
      </c>
      <c r="R908" s="1">
        <f>IF($O908="include",IF(AF908&gt;0,1+MAX(R909:R$2005),0),0)</f>
        <v>0</v>
      </c>
      <c r="S908" s="1">
        <f>IF($O908="include",IF(AG908&gt;0,1+MAX(S909:S$2005),0),0)</f>
        <v>0</v>
      </c>
      <c r="T908" s="1">
        <f>IF($O908="include",IF(AH908&gt;0,1+MAX(T909:T$2005),0),0)</f>
        <v>0</v>
      </c>
      <c r="U908" s="1">
        <f>IF($O908="include",IF(AI908&gt;0,1+MAX(U909:U$2005),0),0)</f>
        <v>0</v>
      </c>
      <c r="V908" s="1">
        <f>IF($O908="include",IF(AJ908&gt;0,1+MAX(V909:V$2005),0),0)</f>
        <v>0</v>
      </c>
      <c r="W908" s="1">
        <f>IF($O908="include",IF(AK908&gt;0,1+MAX(W909:W$2005),0),0)</f>
        <v>0</v>
      </c>
      <c r="X908" s="1">
        <f>IF($O908="include",IF(AL908&gt;0,1+MAX(X909:X$2005),0),0)</f>
        <v>0</v>
      </c>
      <c r="Y908" s="22" t="str">
        <f t="shared" si="245"/>
        <v xml:space="preserve">1 - </v>
      </c>
      <c r="AA908" s="42"/>
      <c r="AB908" s="43"/>
      <c r="AC908" s="43"/>
      <c r="AD908" s="44"/>
      <c r="AE908" s="11">
        <f t="shared" si="246"/>
        <v>0</v>
      </c>
      <c r="AF908" s="41"/>
      <c r="AG908" s="41"/>
      <c r="AH908" s="41"/>
      <c r="AI908" s="41"/>
      <c r="AJ908" s="41"/>
      <c r="AK908" s="41"/>
      <c r="AL908" s="41"/>
      <c r="BA908" s="1">
        <f t="shared" si="247"/>
        <v>0</v>
      </c>
      <c r="BB908" s="1">
        <f t="shared" si="248"/>
        <v>0</v>
      </c>
      <c r="BC908" s="1" t="str">
        <f t="shared" si="249"/>
        <v>No</v>
      </c>
      <c r="BD908" s="1">
        <f t="shared" si="250"/>
        <v>0</v>
      </c>
      <c r="BE908" s="1">
        <f t="shared" si="251"/>
        <v>0</v>
      </c>
      <c r="BF908" s="1">
        <f t="shared" si="252"/>
        <v>0</v>
      </c>
      <c r="BG908" s="1">
        <v>904</v>
      </c>
      <c r="BH908" s="1" t="e">
        <f t="shared" si="253"/>
        <v>#N/A</v>
      </c>
      <c r="BI908" s="1">
        <f t="shared" si="255"/>
        <v>2</v>
      </c>
      <c r="BJ908" s="1" t="e">
        <f t="shared" si="254"/>
        <v>#N/A</v>
      </c>
    </row>
    <row r="909" spans="1:62" x14ac:dyDescent="0.25">
      <c r="A909" s="1">
        <f t="shared" si="241"/>
        <v>1</v>
      </c>
      <c r="B909" s="1">
        <f>IF(YEAR(AD909)=$B$3,YEAR('Apartment Expenses'!AD909)&amp;" - "&amp;'Apartment Expenses'!AC909,0)</f>
        <v>0</v>
      </c>
      <c r="C909" s="1">
        <f t="shared" si="242"/>
        <v>0</v>
      </c>
      <c r="E909" s="1">
        <v>905</v>
      </c>
      <c r="F909" s="1">
        <f t="shared" si="243"/>
        <v>1</v>
      </c>
      <c r="G909" s="1">
        <f t="shared" si="239"/>
        <v>0</v>
      </c>
      <c r="H909" s="1">
        <f t="shared" si="240"/>
        <v>0</v>
      </c>
      <c r="J909" s="1" t="str">
        <f t="shared" si="244"/>
        <v>1900</v>
      </c>
      <c r="M909" s="1">
        <f>HLOOKUP('Expense History'!$AD$3,$P$4:$X$2004,ROW('Apartment Expenses'!L909)-3,0)</f>
        <v>0</v>
      </c>
      <c r="N909" s="1">
        <f>IF('Expense History'!$AD$3=Data!$G$4,'Apartment Expenses'!AE909,HLOOKUP('Expense History'!$AD$3,'Apartment Expenses'!$AE$4:$AL$2004,(ROW('Apartment Expenses'!M909)-3)))</f>
        <v>0</v>
      </c>
      <c r="O909" s="1" t="str">
        <f>IF($O$2="ALL",IF(VLOOKUP(AA909,'Expense History'!$AA$6:$AB$36,2,0)="x","include",0),IF(AND(VLOOKUP(AA909,'Expense History'!$AA$6:$AB$36,2,0)="x",AC909=$O$2),"include",0))</f>
        <v>include</v>
      </c>
      <c r="P909" s="1">
        <f>IF(O909="include",IF(AE909&gt;0,1+MAX(P910:P$2005),0),0)</f>
        <v>0</v>
      </c>
      <c r="Q909" s="1">
        <f>IF(AND(ISBLANK(AA908),AE908=0),0,(IF(MAX(Q910:Q$2005)&gt;0,0,ROW(R909))))</f>
        <v>0</v>
      </c>
      <c r="R909" s="1">
        <f>IF($O909="include",IF(AF909&gt;0,1+MAX(R910:R$2005),0),0)</f>
        <v>0</v>
      </c>
      <c r="S909" s="1">
        <f>IF($O909="include",IF(AG909&gt;0,1+MAX(S910:S$2005),0),0)</f>
        <v>0</v>
      </c>
      <c r="T909" s="1">
        <f>IF($O909="include",IF(AH909&gt;0,1+MAX(T910:T$2005),0),0)</f>
        <v>0</v>
      </c>
      <c r="U909" s="1">
        <f>IF($O909="include",IF(AI909&gt;0,1+MAX(U910:U$2005),0),0)</f>
        <v>0</v>
      </c>
      <c r="V909" s="1">
        <f>IF($O909="include",IF(AJ909&gt;0,1+MAX(V910:V$2005),0),0)</f>
        <v>0</v>
      </c>
      <c r="W909" s="1">
        <f>IF($O909="include",IF(AK909&gt;0,1+MAX(W910:W$2005),0),0)</f>
        <v>0</v>
      </c>
      <c r="X909" s="1">
        <f>IF($O909="include",IF(AL909&gt;0,1+MAX(X910:X$2005),0),0)</f>
        <v>0</v>
      </c>
      <c r="Y909" s="22" t="str">
        <f t="shared" si="245"/>
        <v xml:space="preserve">1 - </v>
      </c>
      <c r="AA909" s="42"/>
      <c r="AB909" s="43"/>
      <c r="AC909" s="43"/>
      <c r="AD909" s="44"/>
      <c r="AE909" s="11">
        <f t="shared" si="246"/>
        <v>0</v>
      </c>
      <c r="AF909" s="41"/>
      <c r="AG909" s="41"/>
      <c r="AH909" s="41"/>
      <c r="AI909" s="41"/>
      <c r="AJ909" s="41"/>
      <c r="AK909" s="41"/>
      <c r="AL909" s="41"/>
      <c r="BA909" s="1">
        <f t="shared" si="247"/>
        <v>0</v>
      </c>
      <c r="BB909" s="1">
        <f t="shared" si="248"/>
        <v>0</v>
      </c>
      <c r="BC909" s="1" t="str">
        <f t="shared" si="249"/>
        <v>No</v>
      </c>
      <c r="BD909" s="1">
        <f t="shared" si="250"/>
        <v>0</v>
      </c>
      <c r="BE909" s="1">
        <f t="shared" si="251"/>
        <v>0</v>
      </c>
      <c r="BF909" s="1">
        <f t="shared" si="252"/>
        <v>0</v>
      </c>
      <c r="BG909" s="1">
        <v>905</v>
      </c>
      <c r="BH909" s="1" t="e">
        <f t="shared" si="253"/>
        <v>#N/A</v>
      </c>
      <c r="BI909" s="1">
        <f t="shared" si="255"/>
        <v>2</v>
      </c>
      <c r="BJ909" s="1" t="e">
        <f t="shared" si="254"/>
        <v>#N/A</v>
      </c>
    </row>
    <row r="910" spans="1:62" x14ac:dyDescent="0.25">
      <c r="A910" s="1">
        <f t="shared" si="241"/>
        <v>1</v>
      </c>
      <c r="B910" s="1">
        <f>IF(YEAR(AD910)=$B$3,YEAR('Apartment Expenses'!AD910)&amp;" - "&amp;'Apartment Expenses'!AC910,0)</f>
        <v>0</v>
      </c>
      <c r="C910" s="1">
        <f t="shared" si="242"/>
        <v>0</v>
      </c>
      <c r="E910" s="1">
        <v>906</v>
      </c>
      <c r="F910" s="1">
        <f t="shared" si="243"/>
        <v>1</v>
      </c>
      <c r="G910" s="1">
        <f t="shared" si="239"/>
        <v>0</v>
      </c>
      <c r="H910" s="1">
        <f t="shared" si="240"/>
        <v>0</v>
      </c>
      <c r="J910" s="1" t="str">
        <f t="shared" si="244"/>
        <v>1900</v>
      </c>
      <c r="M910" s="1">
        <f>HLOOKUP('Expense History'!$AD$3,$P$4:$X$2004,ROW('Apartment Expenses'!L910)-3,0)</f>
        <v>0</v>
      </c>
      <c r="N910" s="1">
        <f>IF('Expense History'!$AD$3=Data!$G$4,'Apartment Expenses'!AE910,HLOOKUP('Expense History'!$AD$3,'Apartment Expenses'!$AE$4:$AL$2004,(ROW('Apartment Expenses'!M910)-3)))</f>
        <v>0</v>
      </c>
      <c r="O910" s="1" t="str">
        <f>IF($O$2="ALL",IF(VLOOKUP(AA910,'Expense History'!$AA$6:$AB$36,2,0)="x","include",0),IF(AND(VLOOKUP(AA910,'Expense History'!$AA$6:$AB$36,2,0)="x",AC910=$O$2),"include",0))</f>
        <v>include</v>
      </c>
      <c r="P910" s="1">
        <f>IF(O910="include",IF(AE910&gt;0,1+MAX(P911:P$2005),0),0)</f>
        <v>0</v>
      </c>
      <c r="Q910" s="1">
        <f>IF(AND(ISBLANK(AA909),AE909=0),0,(IF(MAX(Q911:Q$2005)&gt;0,0,ROW(R910))))</f>
        <v>0</v>
      </c>
      <c r="R910" s="1">
        <f>IF($O910="include",IF(AF910&gt;0,1+MAX(R911:R$2005),0),0)</f>
        <v>0</v>
      </c>
      <c r="S910" s="1">
        <f>IF($O910="include",IF(AG910&gt;0,1+MAX(S911:S$2005),0),0)</f>
        <v>0</v>
      </c>
      <c r="T910" s="1">
        <f>IF($O910="include",IF(AH910&gt;0,1+MAX(T911:T$2005),0),0)</f>
        <v>0</v>
      </c>
      <c r="U910" s="1">
        <f>IF($O910="include",IF(AI910&gt;0,1+MAX(U911:U$2005),0),0)</f>
        <v>0</v>
      </c>
      <c r="V910" s="1">
        <f>IF($O910="include",IF(AJ910&gt;0,1+MAX(V911:V$2005),0),0)</f>
        <v>0</v>
      </c>
      <c r="W910" s="1">
        <f>IF($O910="include",IF(AK910&gt;0,1+MAX(W911:W$2005),0),0)</f>
        <v>0</v>
      </c>
      <c r="X910" s="1">
        <f>IF($O910="include",IF(AL910&gt;0,1+MAX(X911:X$2005),0),0)</f>
        <v>0</v>
      </c>
      <c r="Y910" s="22" t="str">
        <f t="shared" si="245"/>
        <v xml:space="preserve">1 - </v>
      </c>
      <c r="AA910" s="42"/>
      <c r="AB910" s="43"/>
      <c r="AC910" s="43"/>
      <c r="AD910" s="44"/>
      <c r="AE910" s="11">
        <f t="shared" si="246"/>
        <v>0</v>
      </c>
      <c r="AF910" s="41"/>
      <c r="AG910" s="41"/>
      <c r="AH910" s="41"/>
      <c r="AI910" s="41"/>
      <c r="AJ910" s="41"/>
      <c r="AK910" s="41"/>
      <c r="AL910" s="41"/>
      <c r="BA910" s="1">
        <f t="shared" si="247"/>
        <v>0</v>
      </c>
      <c r="BB910" s="1">
        <f t="shared" si="248"/>
        <v>0</v>
      </c>
      <c r="BC910" s="1" t="str">
        <f t="shared" si="249"/>
        <v>No</v>
      </c>
      <c r="BD910" s="1">
        <f t="shared" si="250"/>
        <v>0</v>
      </c>
      <c r="BE910" s="1">
        <f t="shared" si="251"/>
        <v>0</v>
      </c>
      <c r="BF910" s="1">
        <f t="shared" si="252"/>
        <v>0</v>
      </c>
      <c r="BG910" s="1">
        <v>906</v>
      </c>
      <c r="BH910" s="1" t="e">
        <f t="shared" si="253"/>
        <v>#N/A</v>
      </c>
      <c r="BI910" s="1">
        <f t="shared" si="255"/>
        <v>2</v>
      </c>
      <c r="BJ910" s="1" t="e">
        <f t="shared" si="254"/>
        <v>#N/A</v>
      </c>
    </row>
    <row r="911" spans="1:62" x14ac:dyDescent="0.25">
      <c r="A911" s="1">
        <f t="shared" si="241"/>
        <v>1</v>
      </c>
      <c r="B911" s="1">
        <f>IF(YEAR(AD911)=$B$3,YEAR('Apartment Expenses'!AD911)&amp;" - "&amp;'Apartment Expenses'!AC911,0)</f>
        <v>0</v>
      </c>
      <c r="C911" s="1">
        <f t="shared" si="242"/>
        <v>0</v>
      </c>
      <c r="E911" s="1">
        <v>907</v>
      </c>
      <c r="F911" s="1">
        <f t="shared" si="243"/>
        <v>1</v>
      </c>
      <c r="G911" s="1">
        <f t="shared" si="239"/>
        <v>0</v>
      </c>
      <c r="H911" s="1">
        <f t="shared" si="240"/>
        <v>0</v>
      </c>
      <c r="J911" s="1" t="str">
        <f t="shared" si="244"/>
        <v>1900</v>
      </c>
      <c r="M911" s="1">
        <f>HLOOKUP('Expense History'!$AD$3,$P$4:$X$2004,ROW('Apartment Expenses'!L911)-3,0)</f>
        <v>0</v>
      </c>
      <c r="N911" s="1">
        <f>IF('Expense History'!$AD$3=Data!$G$4,'Apartment Expenses'!AE911,HLOOKUP('Expense History'!$AD$3,'Apartment Expenses'!$AE$4:$AL$2004,(ROW('Apartment Expenses'!M911)-3)))</f>
        <v>0</v>
      </c>
      <c r="O911" s="1" t="str">
        <f>IF($O$2="ALL",IF(VLOOKUP(AA911,'Expense History'!$AA$6:$AB$36,2,0)="x","include",0),IF(AND(VLOOKUP(AA911,'Expense History'!$AA$6:$AB$36,2,0)="x",AC911=$O$2),"include",0))</f>
        <v>include</v>
      </c>
      <c r="P911" s="1">
        <f>IF(O911="include",IF(AE911&gt;0,1+MAX(P912:P$2005),0),0)</f>
        <v>0</v>
      </c>
      <c r="Q911" s="1">
        <f>IF(AND(ISBLANK(AA910),AE910=0),0,(IF(MAX(Q912:Q$2005)&gt;0,0,ROW(R911))))</f>
        <v>0</v>
      </c>
      <c r="R911" s="1">
        <f>IF($O911="include",IF(AF911&gt;0,1+MAX(R912:R$2005),0),0)</f>
        <v>0</v>
      </c>
      <c r="S911" s="1">
        <f>IF($O911="include",IF(AG911&gt;0,1+MAX(S912:S$2005),0),0)</f>
        <v>0</v>
      </c>
      <c r="T911" s="1">
        <f>IF($O911="include",IF(AH911&gt;0,1+MAX(T912:T$2005),0),0)</f>
        <v>0</v>
      </c>
      <c r="U911" s="1">
        <f>IF($O911="include",IF(AI911&gt;0,1+MAX(U912:U$2005),0),0)</f>
        <v>0</v>
      </c>
      <c r="V911" s="1">
        <f>IF($O911="include",IF(AJ911&gt;0,1+MAX(V912:V$2005),0),0)</f>
        <v>0</v>
      </c>
      <c r="W911" s="1">
        <f>IF($O911="include",IF(AK911&gt;0,1+MAX(W912:W$2005),0),0)</f>
        <v>0</v>
      </c>
      <c r="X911" s="1">
        <f>IF($O911="include",IF(AL911&gt;0,1+MAX(X912:X$2005),0),0)</f>
        <v>0</v>
      </c>
      <c r="Y911" s="22" t="str">
        <f t="shared" si="245"/>
        <v xml:space="preserve">1 - </v>
      </c>
      <c r="AA911" s="42"/>
      <c r="AB911" s="43"/>
      <c r="AC911" s="43"/>
      <c r="AD911" s="44"/>
      <c r="AE911" s="11">
        <f t="shared" si="246"/>
        <v>0</v>
      </c>
      <c r="AF911" s="41"/>
      <c r="AG911" s="41"/>
      <c r="AH911" s="41"/>
      <c r="AI911" s="41"/>
      <c r="AJ911" s="41"/>
      <c r="AK911" s="41"/>
      <c r="AL911" s="41"/>
      <c r="BA911" s="1">
        <f t="shared" si="247"/>
        <v>0</v>
      </c>
      <c r="BB911" s="1">
        <f t="shared" si="248"/>
        <v>0</v>
      </c>
      <c r="BC911" s="1" t="str">
        <f t="shared" si="249"/>
        <v>No</v>
      </c>
      <c r="BD911" s="1">
        <f t="shared" si="250"/>
        <v>0</v>
      </c>
      <c r="BE911" s="1">
        <f t="shared" si="251"/>
        <v>0</v>
      </c>
      <c r="BF911" s="1">
        <f t="shared" si="252"/>
        <v>0</v>
      </c>
      <c r="BG911" s="1">
        <v>907</v>
      </c>
      <c r="BH911" s="1" t="e">
        <f t="shared" si="253"/>
        <v>#N/A</v>
      </c>
      <c r="BI911" s="1">
        <f t="shared" si="255"/>
        <v>2</v>
      </c>
      <c r="BJ911" s="1" t="e">
        <f t="shared" si="254"/>
        <v>#N/A</v>
      </c>
    </row>
    <row r="912" spans="1:62" x14ac:dyDescent="0.25">
      <c r="A912" s="1">
        <f t="shared" si="241"/>
        <v>1</v>
      </c>
      <c r="B912" s="1">
        <f>IF(YEAR(AD912)=$B$3,YEAR('Apartment Expenses'!AD912)&amp;" - "&amp;'Apartment Expenses'!AC912,0)</f>
        <v>0</v>
      </c>
      <c r="C912" s="1">
        <f t="shared" si="242"/>
        <v>0</v>
      </c>
      <c r="E912" s="1">
        <v>908</v>
      </c>
      <c r="F912" s="1">
        <f t="shared" si="243"/>
        <v>1</v>
      </c>
      <c r="G912" s="1">
        <f t="shared" si="239"/>
        <v>0</v>
      </c>
      <c r="H912" s="1">
        <f t="shared" si="240"/>
        <v>0</v>
      </c>
      <c r="J912" s="1" t="str">
        <f t="shared" si="244"/>
        <v>1900</v>
      </c>
      <c r="M912" s="1">
        <f>HLOOKUP('Expense History'!$AD$3,$P$4:$X$2004,ROW('Apartment Expenses'!L912)-3,0)</f>
        <v>0</v>
      </c>
      <c r="N912" s="1">
        <f>IF('Expense History'!$AD$3=Data!$G$4,'Apartment Expenses'!AE912,HLOOKUP('Expense History'!$AD$3,'Apartment Expenses'!$AE$4:$AL$2004,(ROW('Apartment Expenses'!M912)-3)))</f>
        <v>0</v>
      </c>
      <c r="O912" s="1" t="str">
        <f>IF($O$2="ALL",IF(VLOOKUP(AA912,'Expense History'!$AA$6:$AB$36,2,0)="x","include",0),IF(AND(VLOOKUP(AA912,'Expense History'!$AA$6:$AB$36,2,0)="x",AC912=$O$2),"include",0))</f>
        <v>include</v>
      </c>
      <c r="P912" s="1">
        <f>IF(O912="include",IF(AE912&gt;0,1+MAX(P913:P$2005),0),0)</f>
        <v>0</v>
      </c>
      <c r="Q912" s="1">
        <f>IF(AND(ISBLANK(AA911),AE911=0),0,(IF(MAX(Q913:Q$2005)&gt;0,0,ROW(R912))))</f>
        <v>0</v>
      </c>
      <c r="R912" s="1">
        <f>IF($O912="include",IF(AF912&gt;0,1+MAX(R913:R$2005),0),0)</f>
        <v>0</v>
      </c>
      <c r="S912" s="1">
        <f>IF($O912="include",IF(AG912&gt;0,1+MAX(S913:S$2005),0),0)</f>
        <v>0</v>
      </c>
      <c r="T912" s="1">
        <f>IF($O912="include",IF(AH912&gt;0,1+MAX(T913:T$2005),0),0)</f>
        <v>0</v>
      </c>
      <c r="U912" s="1">
        <f>IF($O912="include",IF(AI912&gt;0,1+MAX(U913:U$2005),0),0)</f>
        <v>0</v>
      </c>
      <c r="V912" s="1">
        <f>IF($O912="include",IF(AJ912&gt;0,1+MAX(V913:V$2005),0),0)</f>
        <v>0</v>
      </c>
      <c r="W912" s="1">
        <f>IF($O912="include",IF(AK912&gt;0,1+MAX(W913:W$2005),0),0)</f>
        <v>0</v>
      </c>
      <c r="X912" s="1">
        <f>IF($O912="include",IF(AL912&gt;0,1+MAX(X913:X$2005),0),0)</f>
        <v>0</v>
      </c>
      <c r="Y912" s="22" t="str">
        <f t="shared" si="245"/>
        <v xml:space="preserve">1 - </v>
      </c>
      <c r="AA912" s="42"/>
      <c r="AB912" s="43"/>
      <c r="AC912" s="43"/>
      <c r="AD912" s="44"/>
      <c r="AE912" s="11">
        <f t="shared" si="246"/>
        <v>0</v>
      </c>
      <c r="AF912" s="41"/>
      <c r="AG912" s="41"/>
      <c r="AH912" s="41"/>
      <c r="AI912" s="41"/>
      <c r="AJ912" s="41"/>
      <c r="AK912" s="41"/>
      <c r="AL912" s="41"/>
      <c r="BA912" s="1">
        <f t="shared" si="247"/>
        <v>0</v>
      </c>
      <c r="BB912" s="1">
        <f t="shared" si="248"/>
        <v>0</v>
      </c>
      <c r="BC912" s="1" t="str">
        <f t="shared" si="249"/>
        <v>No</v>
      </c>
      <c r="BD912" s="1">
        <f t="shared" si="250"/>
        <v>0</v>
      </c>
      <c r="BE912" s="1">
        <f t="shared" si="251"/>
        <v>0</v>
      </c>
      <c r="BF912" s="1">
        <f t="shared" si="252"/>
        <v>0</v>
      </c>
      <c r="BG912" s="1">
        <v>908</v>
      </c>
      <c r="BH912" s="1" t="e">
        <f t="shared" si="253"/>
        <v>#N/A</v>
      </c>
      <c r="BI912" s="1">
        <f t="shared" si="255"/>
        <v>2</v>
      </c>
      <c r="BJ912" s="1" t="e">
        <f t="shared" si="254"/>
        <v>#N/A</v>
      </c>
    </row>
    <row r="913" spans="1:62" x14ac:dyDescent="0.25">
      <c r="A913" s="1">
        <f t="shared" si="241"/>
        <v>1</v>
      </c>
      <c r="B913" s="1">
        <f>IF(YEAR(AD913)=$B$3,YEAR('Apartment Expenses'!AD913)&amp;" - "&amp;'Apartment Expenses'!AC913,0)</f>
        <v>0</v>
      </c>
      <c r="C913" s="1">
        <f t="shared" si="242"/>
        <v>0</v>
      </c>
      <c r="E913" s="1">
        <v>909</v>
      </c>
      <c r="F913" s="1">
        <f t="shared" si="243"/>
        <v>1</v>
      </c>
      <c r="G913" s="1">
        <f t="shared" si="239"/>
        <v>0</v>
      </c>
      <c r="H913" s="1">
        <f t="shared" si="240"/>
        <v>0</v>
      </c>
      <c r="J913" s="1" t="str">
        <f t="shared" si="244"/>
        <v>1900</v>
      </c>
      <c r="M913" s="1">
        <f>HLOOKUP('Expense History'!$AD$3,$P$4:$X$2004,ROW('Apartment Expenses'!L913)-3,0)</f>
        <v>0</v>
      </c>
      <c r="N913" s="1">
        <f>IF('Expense History'!$AD$3=Data!$G$4,'Apartment Expenses'!AE913,HLOOKUP('Expense History'!$AD$3,'Apartment Expenses'!$AE$4:$AL$2004,(ROW('Apartment Expenses'!M913)-3)))</f>
        <v>0</v>
      </c>
      <c r="O913" s="1" t="str">
        <f>IF($O$2="ALL",IF(VLOOKUP(AA913,'Expense History'!$AA$6:$AB$36,2,0)="x","include",0),IF(AND(VLOOKUP(AA913,'Expense History'!$AA$6:$AB$36,2,0)="x",AC913=$O$2),"include",0))</f>
        <v>include</v>
      </c>
      <c r="P913" s="1">
        <f>IF(O913="include",IF(AE913&gt;0,1+MAX(P914:P$2005),0),0)</f>
        <v>0</v>
      </c>
      <c r="Q913" s="1">
        <f>IF(AND(ISBLANK(AA912),AE912=0),0,(IF(MAX(Q914:Q$2005)&gt;0,0,ROW(R913))))</f>
        <v>0</v>
      </c>
      <c r="R913" s="1">
        <f>IF($O913="include",IF(AF913&gt;0,1+MAX(R914:R$2005),0),0)</f>
        <v>0</v>
      </c>
      <c r="S913" s="1">
        <f>IF($O913="include",IF(AG913&gt;0,1+MAX(S914:S$2005),0),0)</f>
        <v>0</v>
      </c>
      <c r="T913" s="1">
        <f>IF($O913="include",IF(AH913&gt;0,1+MAX(T914:T$2005),0),0)</f>
        <v>0</v>
      </c>
      <c r="U913" s="1">
        <f>IF($O913="include",IF(AI913&gt;0,1+MAX(U914:U$2005),0),0)</f>
        <v>0</v>
      </c>
      <c r="V913" s="1">
        <f>IF($O913="include",IF(AJ913&gt;0,1+MAX(V914:V$2005),0),0)</f>
        <v>0</v>
      </c>
      <c r="W913" s="1">
        <f>IF($O913="include",IF(AK913&gt;0,1+MAX(W914:W$2005),0),0)</f>
        <v>0</v>
      </c>
      <c r="X913" s="1">
        <f>IF($O913="include",IF(AL913&gt;0,1+MAX(X914:X$2005),0),0)</f>
        <v>0</v>
      </c>
      <c r="Y913" s="22" t="str">
        <f t="shared" si="245"/>
        <v xml:space="preserve">1 - </v>
      </c>
      <c r="AA913" s="42"/>
      <c r="AB913" s="43"/>
      <c r="AC913" s="43"/>
      <c r="AD913" s="44"/>
      <c r="AE913" s="11">
        <f t="shared" si="246"/>
        <v>0</v>
      </c>
      <c r="AF913" s="41"/>
      <c r="AG913" s="41"/>
      <c r="AH913" s="41"/>
      <c r="AI913" s="41"/>
      <c r="AJ913" s="41"/>
      <c r="AK913" s="41"/>
      <c r="AL913" s="41"/>
      <c r="BA913" s="1">
        <f t="shared" si="247"/>
        <v>0</v>
      </c>
      <c r="BB913" s="1">
        <f t="shared" si="248"/>
        <v>0</v>
      </c>
      <c r="BC913" s="1" t="str">
        <f t="shared" si="249"/>
        <v>No</v>
      </c>
      <c r="BD913" s="1">
        <f t="shared" si="250"/>
        <v>0</v>
      </c>
      <c r="BE913" s="1">
        <f t="shared" si="251"/>
        <v>0</v>
      </c>
      <c r="BF913" s="1">
        <f t="shared" si="252"/>
        <v>0</v>
      </c>
      <c r="BG913" s="1">
        <v>909</v>
      </c>
      <c r="BH913" s="1" t="e">
        <f t="shared" si="253"/>
        <v>#N/A</v>
      </c>
      <c r="BI913" s="1">
        <f t="shared" si="255"/>
        <v>2</v>
      </c>
      <c r="BJ913" s="1" t="e">
        <f t="shared" si="254"/>
        <v>#N/A</v>
      </c>
    </row>
    <row r="914" spans="1:62" x14ac:dyDescent="0.25">
      <c r="A914" s="1">
        <f t="shared" si="241"/>
        <v>1</v>
      </c>
      <c r="B914" s="1">
        <f>IF(YEAR(AD914)=$B$3,YEAR('Apartment Expenses'!AD914)&amp;" - "&amp;'Apartment Expenses'!AC914,0)</f>
        <v>0</v>
      </c>
      <c r="C914" s="1">
        <f t="shared" si="242"/>
        <v>0</v>
      </c>
      <c r="E914" s="1">
        <v>910</v>
      </c>
      <c r="F914" s="1">
        <f t="shared" si="243"/>
        <v>1</v>
      </c>
      <c r="G914" s="1">
        <f t="shared" si="239"/>
        <v>0</v>
      </c>
      <c r="H914" s="1">
        <f t="shared" si="240"/>
        <v>0</v>
      </c>
      <c r="J914" s="1" t="str">
        <f t="shared" si="244"/>
        <v>1900</v>
      </c>
      <c r="M914" s="1">
        <f>HLOOKUP('Expense History'!$AD$3,$P$4:$X$2004,ROW('Apartment Expenses'!L914)-3,0)</f>
        <v>0</v>
      </c>
      <c r="N914" s="1">
        <f>IF('Expense History'!$AD$3=Data!$G$4,'Apartment Expenses'!AE914,HLOOKUP('Expense History'!$AD$3,'Apartment Expenses'!$AE$4:$AL$2004,(ROW('Apartment Expenses'!M914)-3)))</f>
        <v>0</v>
      </c>
      <c r="O914" s="1" t="str">
        <f>IF($O$2="ALL",IF(VLOOKUP(AA914,'Expense History'!$AA$6:$AB$36,2,0)="x","include",0),IF(AND(VLOOKUP(AA914,'Expense History'!$AA$6:$AB$36,2,0)="x",AC914=$O$2),"include",0))</f>
        <v>include</v>
      </c>
      <c r="P914" s="1">
        <f>IF(O914="include",IF(AE914&gt;0,1+MAX(P915:P$2005),0),0)</f>
        <v>0</v>
      </c>
      <c r="Q914" s="1">
        <f>IF(AND(ISBLANK(AA913),AE913=0),0,(IF(MAX(Q915:Q$2005)&gt;0,0,ROW(R914))))</f>
        <v>0</v>
      </c>
      <c r="R914" s="1">
        <f>IF($O914="include",IF(AF914&gt;0,1+MAX(R915:R$2005),0),0)</f>
        <v>0</v>
      </c>
      <c r="S914" s="1">
        <f>IF($O914="include",IF(AG914&gt;0,1+MAX(S915:S$2005),0),0)</f>
        <v>0</v>
      </c>
      <c r="T914" s="1">
        <f>IF($O914="include",IF(AH914&gt;0,1+MAX(T915:T$2005),0),0)</f>
        <v>0</v>
      </c>
      <c r="U914" s="1">
        <f>IF($O914="include",IF(AI914&gt;0,1+MAX(U915:U$2005),0),0)</f>
        <v>0</v>
      </c>
      <c r="V914" s="1">
        <f>IF($O914="include",IF(AJ914&gt;0,1+MAX(V915:V$2005),0),0)</f>
        <v>0</v>
      </c>
      <c r="W914" s="1">
        <f>IF($O914="include",IF(AK914&gt;0,1+MAX(W915:W$2005),0),0)</f>
        <v>0</v>
      </c>
      <c r="X914" s="1">
        <f>IF($O914="include",IF(AL914&gt;0,1+MAX(X915:X$2005),0),0)</f>
        <v>0</v>
      </c>
      <c r="Y914" s="22" t="str">
        <f t="shared" si="245"/>
        <v xml:space="preserve">1 - </v>
      </c>
      <c r="AA914" s="42"/>
      <c r="AB914" s="43"/>
      <c r="AC914" s="43"/>
      <c r="AD914" s="44"/>
      <c r="AE914" s="11">
        <f t="shared" si="246"/>
        <v>0</v>
      </c>
      <c r="AF914" s="41"/>
      <c r="AG914" s="41"/>
      <c r="AH914" s="41"/>
      <c r="AI914" s="41"/>
      <c r="AJ914" s="41"/>
      <c r="AK914" s="41"/>
      <c r="AL914" s="41"/>
      <c r="BA914" s="1">
        <f t="shared" si="247"/>
        <v>0</v>
      </c>
      <c r="BB914" s="1">
        <f t="shared" si="248"/>
        <v>0</v>
      </c>
      <c r="BC914" s="1" t="str">
        <f t="shared" si="249"/>
        <v>No</v>
      </c>
      <c r="BD914" s="1">
        <f t="shared" si="250"/>
        <v>0</v>
      </c>
      <c r="BE914" s="1">
        <f t="shared" si="251"/>
        <v>0</v>
      </c>
      <c r="BF914" s="1">
        <f t="shared" si="252"/>
        <v>0</v>
      </c>
      <c r="BG914" s="1">
        <v>910</v>
      </c>
      <c r="BH914" s="1" t="e">
        <f t="shared" si="253"/>
        <v>#N/A</v>
      </c>
      <c r="BI914" s="1">
        <f t="shared" si="255"/>
        <v>2</v>
      </c>
      <c r="BJ914" s="1" t="e">
        <f t="shared" si="254"/>
        <v>#N/A</v>
      </c>
    </row>
    <row r="915" spans="1:62" x14ac:dyDescent="0.25">
      <c r="A915" s="1">
        <f t="shared" si="241"/>
        <v>1</v>
      </c>
      <c r="B915" s="1">
        <f>IF(YEAR(AD915)=$B$3,YEAR('Apartment Expenses'!AD915)&amp;" - "&amp;'Apartment Expenses'!AC915,0)</f>
        <v>0</v>
      </c>
      <c r="C915" s="1">
        <f t="shared" si="242"/>
        <v>0</v>
      </c>
      <c r="E915" s="1">
        <v>911</v>
      </c>
      <c r="F915" s="1">
        <f t="shared" si="243"/>
        <v>1</v>
      </c>
      <c r="G915" s="1">
        <f t="shared" si="239"/>
        <v>0</v>
      </c>
      <c r="H915" s="1">
        <f t="shared" si="240"/>
        <v>0</v>
      </c>
      <c r="J915" s="1" t="str">
        <f t="shared" si="244"/>
        <v>1900</v>
      </c>
      <c r="M915" s="1">
        <f>HLOOKUP('Expense History'!$AD$3,$P$4:$X$2004,ROW('Apartment Expenses'!L915)-3,0)</f>
        <v>0</v>
      </c>
      <c r="N915" s="1">
        <f>IF('Expense History'!$AD$3=Data!$G$4,'Apartment Expenses'!AE915,HLOOKUP('Expense History'!$AD$3,'Apartment Expenses'!$AE$4:$AL$2004,(ROW('Apartment Expenses'!M915)-3)))</f>
        <v>0</v>
      </c>
      <c r="O915" s="1" t="str">
        <f>IF($O$2="ALL",IF(VLOOKUP(AA915,'Expense History'!$AA$6:$AB$36,2,0)="x","include",0),IF(AND(VLOOKUP(AA915,'Expense History'!$AA$6:$AB$36,2,0)="x",AC915=$O$2),"include",0))</f>
        <v>include</v>
      </c>
      <c r="P915" s="1">
        <f>IF(O915="include",IF(AE915&gt;0,1+MAX(P916:P$2005),0),0)</f>
        <v>0</v>
      </c>
      <c r="Q915" s="1">
        <f>IF(AND(ISBLANK(AA914),AE914=0),0,(IF(MAX(Q916:Q$2005)&gt;0,0,ROW(R915))))</f>
        <v>0</v>
      </c>
      <c r="R915" s="1">
        <f>IF($O915="include",IF(AF915&gt;0,1+MAX(R916:R$2005),0),0)</f>
        <v>0</v>
      </c>
      <c r="S915" s="1">
        <f>IF($O915="include",IF(AG915&gt;0,1+MAX(S916:S$2005),0),0)</f>
        <v>0</v>
      </c>
      <c r="T915" s="1">
        <f>IF($O915="include",IF(AH915&gt;0,1+MAX(T916:T$2005),0),0)</f>
        <v>0</v>
      </c>
      <c r="U915" s="1">
        <f>IF($O915="include",IF(AI915&gt;0,1+MAX(U916:U$2005),0),0)</f>
        <v>0</v>
      </c>
      <c r="V915" s="1">
        <f>IF($O915="include",IF(AJ915&gt;0,1+MAX(V916:V$2005),0),0)</f>
        <v>0</v>
      </c>
      <c r="W915" s="1">
        <f>IF($O915="include",IF(AK915&gt;0,1+MAX(W916:W$2005),0),0)</f>
        <v>0</v>
      </c>
      <c r="X915" s="1">
        <f>IF($O915="include",IF(AL915&gt;0,1+MAX(X916:X$2005),0),0)</f>
        <v>0</v>
      </c>
      <c r="Y915" s="22" t="str">
        <f t="shared" si="245"/>
        <v xml:space="preserve">1 - </v>
      </c>
      <c r="AA915" s="42"/>
      <c r="AB915" s="43"/>
      <c r="AC915" s="43"/>
      <c r="AD915" s="44"/>
      <c r="AE915" s="11">
        <f t="shared" si="246"/>
        <v>0</v>
      </c>
      <c r="AF915" s="41"/>
      <c r="AG915" s="41"/>
      <c r="AH915" s="41"/>
      <c r="AI915" s="41"/>
      <c r="AJ915" s="41"/>
      <c r="AK915" s="41"/>
      <c r="AL915" s="41"/>
      <c r="BA915" s="1">
        <f t="shared" si="247"/>
        <v>0</v>
      </c>
      <c r="BB915" s="1">
        <f t="shared" si="248"/>
        <v>0</v>
      </c>
      <c r="BC915" s="1" t="str">
        <f t="shared" si="249"/>
        <v>No</v>
      </c>
      <c r="BD915" s="1">
        <f t="shared" si="250"/>
        <v>0</v>
      </c>
      <c r="BE915" s="1">
        <f t="shared" si="251"/>
        <v>0</v>
      </c>
      <c r="BF915" s="1">
        <f t="shared" si="252"/>
        <v>0</v>
      </c>
      <c r="BG915" s="1">
        <v>911</v>
      </c>
      <c r="BH915" s="1" t="e">
        <f t="shared" si="253"/>
        <v>#N/A</v>
      </c>
      <c r="BI915" s="1">
        <f t="shared" si="255"/>
        <v>2</v>
      </c>
      <c r="BJ915" s="1" t="e">
        <f t="shared" si="254"/>
        <v>#N/A</v>
      </c>
    </row>
    <row r="916" spans="1:62" x14ac:dyDescent="0.25">
      <c r="A916" s="1">
        <f t="shared" si="241"/>
        <v>1</v>
      </c>
      <c r="B916" s="1">
        <f>IF(YEAR(AD916)=$B$3,YEAR('Apartment Expenses'!AD916)&amp;" - "&amp;'Apartment Expenses'!AC916,0)</f>
        <v>0</v>
      </c>
      <c r="C916" s="1">
        <f t="shared" si="242"/>
        <v>0</v>
      </c>
      <c r="E916" s="1">
        <v>912</v>
      </c>
      <c r="F916" s="1">
        <f t="shared" si="243"/>
        <v>1</v>
      </c>
      <c r="G916" s="1">
        <f t="shared" si="239"/>
        <v>0</v>
      </c>
      <c r="H916" s="1">
        <f t="shared" si="240"/>
        <v>0</v>
      </c>
      <c r="J916" s="1" t="str">
        <f t="shared" si="244"/>
        <v>1900</v>
      </c>
      <c r="M916" s="1">
        <f>HLOOKUP('Expense History'!$AD$3,$P$4:$X$2004,ROW('Apartment Expenses'!L916)-3,0)</f>
        <v>0</v>
      </c>
      <c r="N916" s="1">
        <f>IF('Expense History'!$AD$3=Data!$G$4,'Apartment Expenses'!AE916,HLOOKUP('Expense History'!$AD$3,'Apartment Expenses'!$AE$4:$AL$2004,(ROW('Apartment Expenses'!M916)-3)))</f>
        <v>0</v>
      </c>
      <c r="O916" s="1" t="str">
        <f>IF($O$2="ALL",IF(VLOOKUP(AA916,'Expense History'!$AA$6:$AB$36,2,0)="x","include",0),IF(AND(VLOOKUP(AA916,'Expense History'!$AA$6:$AB$36,2,0)="x",AC916=$O$2),"include",0))</f>
        <v>include</v>
      </c>
      <c r="P916" s="1">
        <f>IF(O916="include",IF(AE916&gt;0,1+MAX(P917:P$2005),0),0)</f>
        <v>0</v>
      </c>
      <c r="Q916" s="1">
        <f>IF(AND(ISBLANK(AA915),AE915=0),0,(IF(MAX(Q917:Q$2005)&gt;0,0,ROW(R916))))</f>
        <v>0</v>
      </c>
      <c r="R916" s="1">
        <f>IF($O916="include",IF(AF916&gt;0,1+MAX(R917:R$2005),0),0)</f>
        <v>0</v>
      </c>
      <c r="S916" s="1">
        <f>IF($O916="include",IF(AG916&gt;0,1+MAX(S917:S$2005),0),0)</f>
        <v>0</v>
      </c>
      <c r="T916" s="1">
        <f>IF($O916="include",IF(AH916&gt;0,1+MAX(T917:T$2005),0),0)</f>
        <v>0</v>
      </c>
      <c r="U916" s="1">
        <f>IF($O916="include",IF(AI916&gt;0,1+MAX(U917:U$2005),0),0)</f>
        <v>0</v>
      </c>
      <c r="V916" s="1">
        <f>IF($O916="include",IF(AJ916&gt;0,1+MAX(V917:V$2005),0),0)</f>
        <v>0</v>
      </c>
      <c r="W916" s="1">
        <f>IF($O916="include",IF(AK916&gt;0,1+MAX(W917:W$2005),0),0)</f>
        <v>0</v>
      </c>
      <c r="X916" s="1">
        <f>IF($O916="include",IF(AL916&gt;0,1+MAX(X917:X$2005),0),0)</f>
        <v>0</v>
      </c>
      <c r="Y916" s="22" t="str">
        <f t="shared" si="245"/>
        <v xml:space="preserve">1 - </v>
      </c>
      <c r="AA916" s="42"/>
      <c r="AB916" s="43"/>
      <c r="AC916" s="43"/>
      <c r="AD916" s="44"/>
      <c r="AE916" s="11">
        <f t="shared" si="246"/>
        <v>0</v>
      </c>
      <c r="AF916" s="41"/>
      <c r="AG916" s="41"/>
      <c r="AH916" s="41"/>
      <c r="AI916" s="41"/>
      <c r="AJ916" s="41"/>
      <c r="AK916" s="41"/>
      <c r="AL916" s="41"/>
      <c r="BA916" s="1">
        <f t="shared" si="247"/>
        <v>0</v>
      </c>
      <c r="BB916" s="1">
        <f t="shared" si="248"/>
        <v>0</v>
      </c>
      <c r="BC916" s="1" t="str">
        <f t="shared" si="249"/>
        <v>No</v>
      </c>
      <c r="BD916" s="1">
        <f t="shared" si="250"/>
        <v>0</v>
      </c>
      <c r="BE916" s="1">
        <f t="shared" si="251"/>
        <v>0</v>
      </c>
      <c r="BF916" s="1">
        <f t="shared" si="252"/>
        <v>0</v>
      </c>
      <c r="BG916" s="1">
        <v>912</v>
      </c>
      <c r="BH916" s="1" t="e">
        <f t="shared" si="253"/>
        <v>#N/A</v>
      </c>
      <c r="BI916" s="1">
        <f t="shared" si="255"/>
        <v>2</v>
      </c>
      <c r="BJ916" s="1" t="e">
        <f t="shared" si="254"/>
        <v>#N/A</v>
      </c>
    </row>
    <row r="917" spans="1:62" x14ac:dyDescent="0.25">
      <c r="A917" s="1">
        <f t="shared" si="241"/>
        <v>1</v>
      </c>
      <c r="B917" s="1">
        <f>IF(YEAR(AD917)=$B$3,YEAR('Apartment Expenses'!AD917)&amp;" - "&amp;'Apartment Expenses'!AC917,0)</f>
        <v>0</v>
      </c>
      <c r="C917" s="1">
        <f t="shared" si="242"/>
        <v>0</v>
      </c>
      <c r="E917" s="1">
        <v>913</v>
      </c>
      <c r="F917" s="1">
        <f t="shared" si="243"/>
        <v>1</v>
      </c>
      <c r="G917" s="1">
        <f t="shared" si="239"/>
        <v>0</v>
      </c>
      <c r="H917" s="1">
        <f t="shared" si="240"/>
        <v>0</v>
      </c>
      <c r="J917" s="1" t="str">
        <f t="shared" si="244"/>
        <v>1900</v>
      </c>
      <c r="M917" s="1">
        <f>HLOOKUP('Expense History'!$AD$3,$P$4:$X$2004,ROW('Apartment Expenses'!L917)-3,0)</f>
        <v>0</v>
      </c>
      <c r="N917" s="1">
        <f>IF('Expense History'!$AD$3=Data!$G$4,'Apartment Expenses'!AE917,HLOOKUP('Expense History'!$AD$3,'Apartment Expenses'!$AE$4:$AL$2004,(ROW('Apartment Expenses'!M917)-3)))</f>
        <v>0</v>
      </c>
      <c r="O917" s="1" t="str">
        <f>IF($O$2="ALL",IF(VLOOKUP(AA917,'Expense History'!$AA$6:$AB$36,2,0)="x","include",0),IF(AND(VLOOKUP(AA917,'Expense History'!$AA$6:$AB$36,2,0)="x",AC917=$O$2),"include",0))</f>
        <v>include</v>
      </c>
      <c r="P917" s="1">
        <f>IF(O917="include",IF(AE917&gt;0,1+MAX(P918:P$2005),0),0)</f>
        <v>0</v>
      </c>
      <c r="Q917" s="1">
        <f>IF(AND(ISBLANK(AA916),AE916=0),0,(IF(MAX(Q918:Q$2005)&gt;0,0,ROW(R917))))</f>
        <v>0</v>
      </c>
      <c r="R917" s="1">
        <f>IF($O917="include",IF(AF917&gt;0,1+MAX(R918:R$2005),0),0)</f>
        <v>0</v>
      </c>
      <c r="S917" s="1">
        <f>IF($O917="include",IF(AG917&gt;0,1+MAX(S918:S$2005),0),0)</f>
        <v>0</v>
      </c>
      <c r="T917" s="1">
        <f>IF($O917="include",IF(AH917&gt;0,1+MAX(T918:T$2005),0),0)</f>
        <v>0</v>
      </c>
      <c r="U917" s="1">
        <f>IF($O917="include",IF(AI917&gt;0,1+MAX(U918:U$2005),0),0)</f>
        <v>0</v>
      </c>
      <c r="V917" s="1">
        <f>IF($O917="include",IF(AJ917&gt;0,1+MAX(V918:V$2005),0),0)</f>
        <v>0</v>
      </c>
      <c r="W917" s="1">
        <f>IF($O917="include",IF(AK917&gt;0,1+MAX(W918:W$2005),0),0)</f>
        <v>0</v>
      </c>
      <c r="X917" s="1">
        <f>IF($O917="include",IF(AL917&gt;0,1+MAX(X918:X$2005),0),0)</f>
        <v>0</v>
      </c>
      <c r="Y917" s="22" t="str">
        <f t="shared" si="245"/>
        <v xml:space="preserve">1 - </v>
      </c>
      <c r="AA917" s="42"/>
      <c r="AB917" s="43"/>
      <c r="AC917" s="43"/>
      <c r="AD917" s="44"/>
      <c r="AE917" s="11">
        <f t="shared" si="246"/>
        <v>0</v>
      </c>
      <c r="AF917" s="41"/>
      <c r="AG917" s="41"/>
      <c r="AH917" s="41"/>
      <c r="AI917" s="41"/>
      <c r="AJ917" s="41"/>
      <c r="AK917" s="41"/>
      <c r="AL917" s="41"/>
      <c r="BA917" s="1">
        <f t="shared" si="247"/>
        <v>0</v>
      </c>
      <c r="BB917" s="1">
        <f t="shared" si="248"/>
        <v>0</v>
      </c>
      <c r="BC917" s="1" t="str">
        <f t="shared" si="249"/>
        <v>No</v>
      </c>
      <c r="BD917" s="1">
        <f t="shared" si="250"/>
        <v>0</v>
      </c>
      <c r="BE917" s="1">
        <f t="shared" si="251"/>
        <v>0</v>
      </c>
      <c r="BF917" s="1">
        <f t="shared" si="252"/>
        <v>0</v>
      </c>
      <c r="BG917" s="1">
        <v>913</v>
      </c>
      <c r="BH917" s="1" t="e">
        <f t="shared" si="253"/>
        <v>#N/A</v>
      </c>
      <c r="BI917" s="1">
        <f t="shared" si="255"/>
        <v>2</v>
      </c>
      <c r="BJ917" s="1" t="e">
        <f t="shared" si="254"/>
        <v>#N/A</v>
      </c>
    </row>
    <row r="918" spans="1:62" x14ac:dyDescent="0.25">
      <c r="A918" s="1">
        <f t="shared" si="241"/>
        <v>1</v>
      </c>
      <c r="B918" s="1">
        <f>IF(YEAR(AD918)=$B$3,YEAR('Apartment Expenses'!AD918)&amp;" - "&amp;'Apartment Expenses'!AC918,0)</f>
        <v>0</v>
      </c>
      <c r="C918" s="1">
        <f t="shared" si="242"/>
        <v>0</v>
      </c>
      <c r="E918" s="1">
        <v>914</v>
      </c>
      <c r="F918" s="1">
        <f t="shared" si="243"/>
        <v>1</v>
      </c>
      <c r="G918" s="1">
        <f t="shared" si="239"/>
        <v>0</v>
      </c>
      <c r="H918" s="1">
        <f t="shared" si="240"/>
        <v>0</v>
      </c>
      <c r="J918" s="1" t="str">
        <f t="shared" si="244"/>
        <v>1900</v>
      </c>
      <c r="M918" s="1">
        <f>HLOOKUP('Expense History'!$AD$3,$P$4:$X$2004,ROW('Apartment Expenses'!L918)-3,0)</f>
        <v>0</v>
      </c>
      <c r="N918" s="1">
        <f>IF('Expense History'!$AD$3=Data!$G$4,'Apartment Expenses'!AE918,HLOOKUP('Expense History'!$AD$3,'Apartment Expenses'!$AE$4:$AL$2004,(ROW('Apartment Expenses'!M918)-3)))</f>
        <v>0</v>
      </c>
      <c r="O918" s="1" t="str">
        <f>IF($O$2="ALL",IF(VLOOKUP(AA918,'Expense History'!$AA$6:$AB$36,2,0)="x","include",0),IF(AND(VLOOKUP(AA918,'Expense History'!$AA$6:$AB$36,2,0)="x",AC918=$O$2),"include",0))</f>
        <v>include</v>
      </c>
      <c r="P918" s="1">
        <f>IF(O918="include",IF(AE918&gt;0,1+MAX(P919:P$2005),0),0)</f>
        <v>0</v>
      </c>
      <c r="Q918" s="1">
        <f>IF(AND(ISBLANK(AA917),AE917=0),0,(IF(MAX(Q919:Q$2005)&gt;0,0,ROW(R918))))</f>
        <v>0</v>
      </c>
      <c r="R918" s="1">
        <f>IF($O918="include",IF(AF918&gt;0,1+MAX(R919:R$2005),0),0)</f>
        <v>0</v>
      </c>
      <c r="S918" s="1">
        <f>IF($O918="include",IF(AG918&gt;0,1+MAX(S919:S$2005),0),0)</f>
        <v>0</v>
      </c>
      <c r="T918" s="1">
        <f>IF($O918="include",IF(AH918&gt;0,1+MAX(T919:T$2005),0),0)</f>
        <v>0</v>
      </c>
      <c r="U918" s="1">
        <f>IF($O918="include",IF(AI918&gt;0,1+MAX(U919:U$2005),0),0)</f>
        <v>0</v>
      </c>
      <c r="V918" s="1">
        <f>IF($O918="include",IF(AJ918&gt;0,1+MAX(V919:V$2005),0),0)</f>
        <v>0</v>
      </c>
      <c r="W918" s="1">
        <f>IF($O918="include",IF(AK918&gt;0,1+MAX(W919:W$2005),0),0)</f>
        <v>0</v>
      </c>
      <c r="X918" s="1">
        <f>IF($O918="include",IF(AL918&gt;0,1+MAX(X919:X$2005),0),0)</f>
        <v>0</v>
      </c>
      <c r="Y918" s="22" t="str">
        <f t="shared" si="245"/>
        <v xml:space="preserve">1 - </v>
      </c>
      <c r="AA918" s="42"/>
      <c r="AB918" s="43"/>
      <c r="AC918" s="43"/>
      <c r="AD918" s="44"/>
      <c r="AE918" s="11">
        <f t="shared" si="246"/>
        <v>0</v>
      </c>
      <c r="AF918" s="41"/>
      <c r="AG918" s="41"/>
      <c r="AH918" s="41"/>
      <c r="AI918" s="41"/>
      <c r="AJ918" s="41"/>
      <c r="AK918" s="41"/>
      <c r="AL918" s="41"/>
      <c r="BA918" s="1">
        <f t="shared" si="247"/>
        <v>0</v>
      </c>
      <c r="BB918" s="1">
        <f t="shared" si="248"/>
        <v>0</v>
      </c>
      <c r="BC918" s="1" t="str">
        <f t="shared" si="249"/>
        <v>No</v>
      </c>
      <c r="BD918" s="1">
        <f t="shared" si="250"/>
        <v>0</v>
      </c>
      <c r="BE918" s="1">
        <f t="shared" si="251"/>
        <v>0</v>
      </c>
      <c r="BF918" s="1">
        <f t="shared" si="252"/>
        <v>0</v>
      </c>
      <c r="BG918" s="1">
        <v>914</v>
      </c>
      <c r="BH918" s="1" t="e">
        <f t="shared" si="253"/>
        <v>#N/A</v>
      </c>
      <c r="BI918" s="1">
        <f t="shared" si="255"/>
        <v>2</v>
      </c>
      <c r="BJ918" s="1" t="e">
        <f t="shared" si="254"/>
        <v>#N/A</v>
      </c>
    </row>
    <row r="919" spans="1:62" x14ac:dyDescent="0.25">
      <c r="A919" s="1">
        <f t="shared" si="241"/>
        <v>1</v>
      </c>
      <c r="B919" s="1">
        <f>IF(YEAR(AD919)=$B$3,YEAR('Apartment Expenses'!AD919)&amp;" - "&amp;'Apartment Expenses'!AC919,0)</f>
        <v>0</v>
      </c>
      <c r="C919" s="1">
        <f t="shared" si="242"/>
        <v>0</v>
      </c>
      <c r="E919" s="1">
        <v>915</v>
      </c>
      <c r="F919" s="1">
        <f t="shared" si="243"/>
        <v>1</v>
      </c>
      <c r="G919" s="1">
        <f t="shared" si="239"/>
        <v>0</v>
      </c>
      <c r="H919" s="1">
        <f t="shared" si="240"/>
        <v>0</v>
      </c>
      <c r="J919" s="1" t="str">
        <f t="shared" si="244"/>
        <v>1900</v>
      </c>
      <c r="M919" s="1">
        <f>HLOOKUP('Expense History'!$AD$3,$P$4:$X$2004,ROW('Apartment Expenses'!L919)-3,0)</f>
        <v>0</v>
      </c>
      <c r="N919" s="1">
        <f>IF('Expense History'!$AD$3=Data!$G$4,'Apartment Expenses'!AE919,HLOOKUP('Expense History'!$AD$3,'Apartment Expenses'!$AE$4:$AL$2004,(ROW('Apartment Expenses'!M919)-3)))</f>
        <v>0</v>
      </c>
      <c r="O919" s="1" t="str">
        <f>IF($O$2="ALL",IF(VLOOKUP(AA919,'Expense History'!$AA$6:$AB$36,2,0)="x","include",0),IF(AND(VLOOKUP(AA919,'Expense History'!$AA$6:$AB$36,2,0)="x",AC919=$O$2),"include",0))</f>
        <v>include</v>
      </c>
      <c r="P919" s="1">
        <f>IF(O919="include",IF(AE919&gt;0,1+MAX(P920:P$2005),0),0)</f>
        <v>0</v>
      </c>
      <c r="Q919" s="1">
        <f>IF(AND(ISBLANK(AA918),AE918=0),0,(IF(MAX(Q920:Q$2005)&gt;0,0,ROW(R919))))</f>
        <v>0</v>
      </c>
      <c r="R919" s="1">
        <f>IF($O919="include",IF(AF919&gt;0,1+MAX(R920:R$2005),0),0)</f>
        <v>0</v>
      </c>
      <c r="S919" s="1">
        <f>IF($O919="include",IF(AG919&gt;0,1+MAX(S920:S$2005),0),0)</f>
        <v>0</v>
      </c>
      <c r="T919" s="1">
        <f>IF($O919="include",IF(AH919&gt;0,1+MAX(T920:T$2005),0),0)</f>
        <v>0</v>
      </c>
      <c r="U919" s="1">
        <f>IF($O919="include",IF(AI919&gt;0,1+MAX(U920:U$2005),0),0)</f>
        <v>0</v>
      </c>
      <c r="V919" s="1">
        <f>IF($O919="include",IF(AJ919&gt;0,1+MAX(V920:V$2005),0),0)</f>
        <v>0</v>
      </c>
      <c r="W919" s="1">
        <f>IF($O919="include",IF(AK919&gt;0,1+MAX(W920:W$2005),0),0)</f>
        <v>0</v>
      </c>
      <c r="X919" s="1">
        <f>IF($O919="include",IF(AL919&gt;0,1+MAX(X920:X$2005),0),0)</f>
        <v>0</v>
      </c>
      <c r="Y919" s="22" t="str">
        <f t="shared" si="245"/>
        <v xml:space="preserve">1 - </v>
      </c>
      <c r="AA919" s="42"/>
      <c r="AB919" s="43"/>
      <c r="AC919" s="43"/>
      <c r="AD919" s="44"/>
      <c r="AE919" s="11">
        <f t="shared" si="246"/>
        <v>0</v>
      </c>
      <c r="AF919" s="41"/>
      <c r="AG919" s="41"/>
      <c r="AH919" s="41"/>
      <c r="AI919" s="41"/>
      <c r="AJ919" s="41"/>
      <c r="AK919" s="41"/>
      <c r="AL919" s="41"/>
      <c r="BA919" s="1">
        <f t="shared" si="247"/>
        <v>0</v>
      </c>
      <c r="BB919" s="1">
        <f t="shared" si="248"/>
        <v>0</v>
      </c>
      <c r="BC919" s="1" t="str">
        <f t="shared" si="249"/>
        <v>No</v>
      </c>
      <c r="BD919" s="1">
        <f t="shared" si="250"/>
        <v>0</v>
      </c>
      <c r="BE919" s="1">
        <f t="shared" si="251"/>
        <v>0</v>
      </c>
      <c r="BF919" s="1">
        <f t="shared" si="252"/>
        <v>0</v>
      </c>
      <c r="BG919" s="1">
        <v>915</v>
      </c>
      <c r="BH919" s="1" t="e">
        <f t="shared" si="253"/>
        <v>#N/A</v>
      </c>
      <c r="BI919" s="1">
        <f t="shared" si="255"/>
        <v>2</v>
      </c>
      <c r="BJ919" s="1" t="e">
        <f t="shared" si="254"/>
        <v>#N/A</v>
      </c>
    </row>
    <row r="920" spans="1:62" x14ac:dyDescent="0.25">
      <c r="A920" s="1">
        <f t="shared" si="241"/>
        <v>1</v>
      </c>
      <c r="B920" s="1">
        <f>IF(YEAR(AD920)=$B$3,YEAR('Apartment Expenses'!AD920)&amp;" - "&amp;'Apartment Expenses'!AC920,0)</f>
        <v>0</v>
      </c>
      <c r="C920" s="1">
        <f t="shared" si="242"/>
        <v>0</v>
      </c>
      <c r="E920" s="1">
        <v>916</v>
      </c>
      <c r="F920" s="1">
        <f t="shared" si="243"/>
        <v>1</v>
      </c>
      <c r="G920" s="1">
        <f t="shared" si="239"/>
        <v>0</v>
      </c>
      <c r="H920" s="1">
        <f t="shared" si="240"/>
        <v>0</v>
      </c>
      <c r="J920" s="1" t="str">
        <f t="shared" si="244"/>
        <v>1900</v>
      </c>
      <c r="M920" s="1">
        <f>HLOOKUP('Expense History'!$AD$3,$P$4:$X$2004,ROW('Apartment Expenses'!L920)-3,0)</f>
        <v>0</v>
      </c>
      <c r="N920" s="1">
        <f>IF('Expense History'!$AD$3=Data!$G$4,'Apartment Expenses'!AE920,HLOOKUP('Expense History'!$AD$3,'Apartment Expenses'!$AE$4:$AL$2004,(ROW('Apartment Expenses'!M920)-3)))</f>
        <v>0</v>
      </c>
      <c r="O920" s="1" t="str">
        <f>IF($O$2="ALL",IF(VLOOKUP(AA920,'Expense History'!$AA$6:$AB$36,2,0)="x","include",0),IF(AND(VLOOKUP(AA920,'Expense History'!$AA$6:$AB$36,2,0)="x",AC920=$O$2),"include",0))</f>
        <v>include</v>
      </c>
      <c r="P920" s="1">
        <f>IF(O920="include",IF(AE920&gt;0,1+MAX(P921:P$2005),0),0)</f>
        <v>0</v>
      </c>
      <c r="Q920" s="1">
        <f>IF(AND(ISBLANK(AA919),AE919=0),0,(IF(MAX(Q921:Q$2005)&gt;0,0,ROW(R920))))</f>
        <v>0</v>
      </c>
      <c r="R920" s="1">
        <f>IF($O920="include",IF(AF920&gt;0,1+MAX(R921:R$2005),0),0)</f>
        <v>0</v>
      </c>
      <c r="S920" s="1">
        <f>IF($O920="include",IF(AG920&gt;0,1+MAX(S921:S$2005),0),0)</f>
        <v>0</v>
      </c>
      <c r="T920" s="1">
        <f>IF($O920="include",IF(AH920&gt;0,1+MAX(T921:T$2005),0),0)</f>
        <v>0</v>
      </c>
      <c r="U920" s="1">
        <f>IF($O920="include",IF(AI920&gt;0,1+MAX(U921:U$2005),0),0)</f>
        <v>0</v>
      </c>
      <c r="V920" s="1">
        <f>IF($O920="include",IF(AJ920&gt;0,1+MAX(V921:V$2005),0),0)</f>
        <v>0</v>
      </c>
      <c r="W920" s="1">
        <f>IF($O920="include",IF(AK920&gt;0,1+MAX(W921:W$2005),0),0)</f>
        <v>0</v>
      </c>
      <c r="X920" s="1">
        <f>IF($O920="include",IF(AL920&gt;0,1+MAX(X921:X$2005),0),0)</f>
        <v>0</v>
      </c>
      <c r="Y920" s="22" t="str">
        <f t="shared" si="245"/>
        <v xml:space="preserve">1 - </v>
      </c>
      <c r="AA920" s="42"/>
      <c r="AB920" s="43"/>
      <c r="AC920" s="43"/>
      <c r="AD920" s="44"/>
      <c r="AE920" s="11">
        <f t="shared" si="246"/>
        <v>0</v>
      </c>
      <c r="AF920" s="41"/>
      <c r="AG920" s="41"/>
      <c r="AH920" s="41"/>
      <c r="AI920" s="41"/>
      <c r="AJ920" s="41"/>
      <c r="AK920" s="41"/>
      <c r="AL920" s="41"/>
      <c r="BA920" s="1">
        <f t="shared" si="247"/>
        <v>0</v>
      </c>
      <c r="BB920" s="1">
        <f t="shared" si="248"/>
        <v>0</v>
      </c>
      <c r="BC920" s="1" t="str">
        <f t="shared" si="249"/>
        <v>No</v>
      </c>
      <c r="BD920" s="1">
        <f t="shared" si="250"/>
        <v>0</v>
      </c>
      <c r="BE920" s="1">
        <f t="shared" si="251"/>
        <v>0</v>
      </c>
      <c r="BF920" s="1">
        <f t="shared" si="252"/>
        <v>0</v>
      </c>
      <c r="BG920" s="1">
        <v>916</v>
      </c>
      <c r="BH920" s="1" t="e">
        <f t="shared" si="253"/>
        <v>#N/A</v>
      </c>
      <c r="BI920" s="1">
        <f t="shared" si="255"/>
        <v>2</v>
      </c>
      <c r="BJ920" s="1" t="e">
        <f t="shared" si="254"/>
        <v>#N/A</v>
      </c>
    </row>
    <row r="921" spans="1:62" x14ac:dyDescent="0.25">
      <c r="A921" s="1">
        <f t="shared" si="241"/>
        <v>1</v>
      </c>
      <c r="B921" s="1">
        <f>IF(YEAR(AD921)=$B$3,YEAR('Apartment Expenses'!AD921)&amp;" - "&amp;'Apartment Expenses'!AC921,0)</f>
        <v>0</v>
      </c>
      <c r="C921" s="1">
        <f t="shared" si="242"/>
        <v>0</v>
      </c>
      <c r="E921" s="1">
        <v>917</v>
      </c>
      <c r="F921" s="1">
        <f t="shared" si="243"/>
        <v>1</v>
      </c>
      <c r="G921" s="1">
        <f t="shared" si="239"/>
        <v>0</v>
      </c>
      <c r="H921" s="1">
        <f t="shared" si="240"/>
        <v>0</v>
      </c>
      <c r="J921" s="1" t="str">
        <f t="shared" si="244"/>
        <v>1900</v>
      </c>
      <c r="M921" s="1">
        <f>HLOOKUP('Expense History'!$AD$3,$P$4:$X$2004,ROW('Apartment Expenses'!L921)-3,0)</f>
        <v>0</v>
      </c>
      <c r="N921" s="1">
        <f>IF('Expense History'!$AD$3=Data!$G$4,'Apartment Expenses'!AE921,HLOOKUP('Expense History'!$AD$3,'Apartment Expenses'!$AE$4:$AL$2004,(ROW('Apartment Expenses'!M921)-3)))</f>
        <v>0</v>
      </c>
      <c r="O921" s="1" t="str">
        <f>IF($O$2="ALL",IF(VLOOKUP(AA921,'Expense History'!$AA$6:$AB$36,2,0)="x","include",0),IF(AND(VLOOKUP(AA921,'Expense History'!$AA$6:$AB$36,2,0)="x",AC921=$O$2),"include",0))</f>
        <v>include</v>
      </c>
      <c r="P921" s="1">
        <f>IF(O921="include",IF(AE921&gt;0,1+MAX(P922:P$2005),0),0)</f>
        <v>0</v>
      </c>
      <c r="Q921" s="1">
        <f>IF(AND(ISBLANK(AA920),AE920=0),0,(IF(MAX(Q922:Q$2005)&gt;0,0,ROW(R921))))</f>
        <v>0</v>
      </c>
      <c r="R921" s="1">
        <f>IF($O921="include",IF(AF921&gt;0,1+MAX(R922:R$2005),0),0)</f>
        <v>0</v>
      </c>
      <c r="S921" s="1">
        <f>IF($O921="include",IF(AG921&gt;0,1+MAX(S922:S$2005),0),0)</f>
        <v>0</v>
      </c>
      <c r="T921" s="1">
        <f>IF($O921="include",IF(AH921&gt;0,1+MAX(T922:T$2005),0),0)</f>
        <v>0</v>
      </c>
      <c r="U921" s="1">
        <f>IF($O921="include",IF(AI921&gt;0,1+MAX(U922:U$2005),0),0)</f>
        <v>0</v>
      </c>
      <c r="V921" s="1">
        <f>IF($O921="include",IF(AJ921&gt;0,1+MAX(V922:V$2005),0),0)</f>
        <v>0</v>
      </c>
      <c r="W921" s="1">
        <f>IF($O921="include",IF(AK921&gt;0,1+MAX(W922:W$2005),0),0)</f>
        <v>0</v>
      </c>
      <c r="X921" s="1">
        <f>IF($O921="include",IF(AL921&gt;0,1+MAX(X922:X$2005),0),0)</f>
        <v>0</v>
      </c>
      <c r="Y921" s="22" t="str">
        <f t="shared" si="245"/>
        <v xml:space="preserve">1 - </v>
      </c>
      <c r="AA921" s="42"/>
      <c r="AB921" s="43"/>
      <c r="AC921" s="43"/>
      <c r="AD921" s="44"/>
      <c r="AE921" s="11">
        <f t="shared" si="246"/>
        <v>0</v>
      </c>
      <c r="AF921" s="41"/>
      <c r="AG921" s="41"/>
      <c r="AH921" s="41"/>
      <c r="AI921" s="41"/>
      <c r="AJ921" s="41"/>
      <c r="AK921" s="41"/>
      <c r="AL921" s="41"/>
      <c r="BA921" s="1">
        <f t="shared" si="247"/>
        <v>0</v>
      </c>
      <c r="BB921" s="1">
        <f t="shared" si="248"/>
        <v>0</v>
      </c>
      <c r="BC921" s="1" t="str">
        <f t="shared" si="249"/>
        <v>No</v>
      </c>
      <c r="BD921" s="1">
        <f t="shared" si="250"/>
        <v>0</v>
      </c>
      <c r="BE921" s="1">
        <f t="shared" si="251"/>
        <v>0</v>
      </c>
      <c r="BF921" s="1">
        <f t="shared" si="252"/>
        <v>0</v>
      </c>
      <c r="BG921" s="1">
        <v>917</v>
      </c>
      <c r="BH921" s="1" t="e">
        <f t="shared" si="253"/>
        <v>#N/A</v>
      </c>
      <c r="BI921" s="1">
        <f t="shared" si="255"/>
        <v>2</v>
      </c>
      <c r="BJ921" s="1" t="e">
        <f t="shared" si="254"/>
        <v>#N/A</v>
      </c>
    </row>
    <row r="922" spans="1:62" x14ac:dyDescent="0.25">
      <c r="A922" s="1">
        <f t="shared" si="241"/>
        <v>1</v>
      </c>
      <c r="B922" s="1">
        <f>IF(YEAR(AD922)=$B$3,YEAR('Apartment Expenses'!AD922)&amp;" - "&amp;'Apartment Expenses'!AC922,0)</f>
        <v>0</v>
      </c>
      <c r="C922" s="1">
        <f t="shared" si="242"/>
        <v>0</v>
      </c>
      <c r="E922" s="1">
        <v>918</v>
      </c>
      <c r="F922" s="1">
        <f t="shared" si="243"/>
        <v>1</v>
      </c>
      <c r="G922" s="1">
        <f t="shared" si="239"/>
        <v>0</v>
      </c>
      <c r="H922" s="1">
        <f t="shared" si="240"/>
        <v>0</v>
      </c>
      <c r="J922" s="1" t="str">
        <f t="shared" si="244"/>
        <v>1900</v>
      </c>
      <c r="M922" s="1">
        <f>HLOOKUP('Expense History'!$AD$3,$P$4:$X$2004,ROW('Apartment Expenses'!L922)-3,0)</f>
        <v>0</v>
      </c>
      <c r="N922" s="1">
        <f>IF('Expense History'!$AD$3=Data!$G$4,'Apartment Expenses'!AE922,HLOOKUP('Expense History'!$AD$3,'Apartment Expenses'!$AE$4:$AL$2004,(ROW('Apartment Expenses'!M922)-3)))</f>
        <v>0</v>
      </c>
      <c r="O922" s="1" t="str">
        <f>IF($O$2="ALL",IF(VLOOKUP(AA922,'Expense History'!$AA$6:$AB$36,2,0)="x","include",0),IF(AND(VLOOKUP(AA922,'Expense History'!$AA$6:$AB$36,2,0)="x",AC922=$O$2),"include",0))</f>
        <v>include</v>
      </c>
      <c r="P922" s="1">
        <f>IF(O922="include",IF(AE922&gt;0,1+MAX(P923:P$2005),0),0)</f>
        <v>0</v>
      </c>
      <c r="Q922" s="1">
        <f>IF(AND(ISBLANK(AA921),AE921=0),0,(IF(MAX(Q923:Q$2005)&gt;0,0,ROW(R922))))</f>
        <v>0</v>
      </c>
      <c r="R922" s="1">
        <f>IF($O922="include",IF(AF922&gt;0,1+MAX(R923:R$2005),0),0)</f>
        <v>0</v>
      </c>
      <c r="S922" s="1">
        <f>IF($O922="include",IF(AG922&gt;0,1+MAX(S923:S$2005),0),0)</f>
        <v>0</v>
      </c>
      <c r="T922" s="1">
        <f>IF($O922="include",IF(AH922&gt;0,1+MAX(T923:T$2005),0),0)</f>
        <v>0</v>
      </c>
      <c r="U922" s="1">
        <f>IF($O922="include",IF(AI922&gt;0,1+MAX(U923:U$2005),0),0)</f>
        <v>0</v>
      </c>
      <c r="V922" s="1">
        <f>IF($O922="include",IF(AJ922&gt;0,1+MAX(V923:V$2005),0),0)</f>
        <v>0</v>
      </c>
      <c r="W922" s="1">
        <f>IF($O922="include",IF(AK922&gt;0,1+MAX(W923:W$2005),0),0)</f>
        <v>0</v>
      </c>
      <c r="X922" s="1">
        <f>IF($O922="include",IF(AL922&gt;0,1+MAX(X923:X$2005),0),0)</f>
        <v>0</v>
      </c>
      <c r="Y922" s="22" t="str">
        <f t="shared" si="245"/>
        <v xml:space="preserve">1 - </v>
      </c>
      <c r="AA922" s="42"/>
      <c r="AB922" s="43"/>
      <c r="AC922" s="43"/>
      <c r="AD922" s="44"/>
      <c r="AE922" s="11">
        <f t="shared" si="246"/>
        <v>0</v>
      </c>
      <c r="AF922" s="41"/>
      <c r="AG922" s="41"/>
      <c r="AH922" s="41"/>
      <c r="AI922" s="41"/>
      <c r="AJ922" s="41"/>
      <c r="AK922" s="41"/>
      <c r="AL922" s="41"/>
      <c r="BA922" s="1">
        <f t="shared" si="247"/>
        <v>0</v>
      </c>
      <c r="BB922" s="1">
        <f t="shared" si="248"/>
        <v>0</v>
      </c>
      <c r="BC922" s="1" t="str">
        <f t="shared" si="249"/>
        <v>No</v>
      </c>
      <c r="BD922" s="1">
        <f t="shared" si="250"/>
        <v>0</v>
      </c>
      <c r="BE922" s="1">
        <f t="shared" si="251"/>
        <v>0</v>
      </c>
      <c r="BF922" s="1">
        <f t="shared" si="252"/>
        <v>0</v>
      </c>
      <c r="BG922" s="1">
        <v>918</v>
      </c>
      <c r="BH922" s="1" t="e">
        <f t="shared" si="253"/>
        <v>#N/A</v>
      </c>
      <c r="BI922" s="1">
        <f t="shared" si="255"/>
        <v>2</v>
      </c>
      <c r="BJ922" s="1" t="e">
        <f t="shared" si="254"/>
        <v>#N/A</v>
      </c>
    </row>
    <row r="923" spans="1:62" x14ac:dyDescent="0.25">
      <c r="A923" s="1">
        <f t="shared" si="241"/>
        <v>1</v>
      </c>
      <c r="B923" s="1">
        <f>IF(YEAR(AD923)=$B$3,YEAR('Apartment Expenses'!AD923)&amp;" - "&amp;'Apartment Expenses'!AC923,0)</f>
        <v>0</v>
      </c>
      <c r="C923" s="1">
        <f t="shared" si="242"/>
        <v>0</v>
      </c>
      <c r="E923" s="1">
        <v>919</v>
      </c>
      <c r="F923" s="1">
        <f t="shared" si="243"/>
        <v>1</v>
      </c>
      <c r="G923" s="1">
        <f t="shared" si="239"/>
        <v>0</v>
      </c>
      <c r="H923" s="1">
        <f t="shared" si="240"/>
        <v>0</v>
      </c>
      <c r="J923" s="1" t="str">
        <f t="shared" si="244"/>
        <v>1900</v>
      </c>
      <c r="M923" s="1">
        <f>HLOOKUP('Expense History'!$AD$3,$P$4:$X$2004,ROW('Apartment Expenses'!L923)-3,0)</f>
        <v>0</v>
      </c>
      <c r="N923" s="1">
        <f>IF('Expense History'!$AD$3=Data!$G$4,'Apartment Expenses'!AE923,HLOOKUP('Expense History'!$AD$3,'Apartment Expenses'!$AE$4:$AL$2004,(ROW('Apartment Expenses'!M923)-3)))</f>
        <v>0</v>
      </c>
      <c r="O923" s="1" t="str">
        <f>IF($O$2="ALL",IF(VLOOKUP(AA923,'Expense History'!$AA$6:$AB$36,2,0)="x","include",0),IF(AND(VLOOKUP(AA923,'Expense History'!$AA$6:$AB$36,2,0)="x",AC923=$O$2),"include",0))</f>
        <v>include</v>
      </c>
      <c r="P923" s="1">
        <f>IF(O923="include",IF(AE923&gt;0,1+MAX(P924:P$2005),0),0)</f>
        <v>0</v>
      </c>
      <c r="Q923" s="1">
        <f>IF(AND(ISBLANK(AA922),AE922=0),0,(IF(MAX(Q924:Q$2005)&gt;0,0,ROW(R923))))</f>
        <v>0</v>
      </c>
      <c r="R923" s="1">
        <f>IF($O923="include",IF(AF923&gt;0,1+MAX(R924:R$2005),0),0)</f>
        <v>0</v>
      </c>
      <c r="S923" s="1">
        <f>IF($O923="include",IF(AG923&gt;0,1+MAX(S924:S$2005),0),0)</f>
        <v>0</v>
      </c>
      <c r="T923" s="1">
        <f>IF($O923="include",IF(AH923&gt;0,1+MAX(T924:T$2005),0),0)</f>
        <v>0</v>
      </c>
      <c r="U923" s="1">
        <f>IF($O923="include",IF(AI923&gt;0,1+MAX(U924:U$2005),0),0)</f>
        <v>0</v>
      </c>
      <c r="V923" s="1">
        <f>IF($O923="include",IF(AJ923&gt;0,1+MAX(V924:V$2005),0),0)</f>
        <v>0</v>
      </c>
      <c r="W923" s="1">
        <f>IF($O923="include",IF(AK923&gt;0,1+MAX(W924:W$2005),0),0)</f>
        <v>0</v>
      </c>
      <c r="X923" s="1">
        <f>IF($O923="include",IF(AL923&gt;0,1+MAX(X924:X$2005),0),0)</f>
        <v>0</v>
      </c>
      <c r="Y923" s="22" t="str">
        <f t="shared" si="245"/>
        <v xml:space="preserve">1 - </v>
      </c>
      <c r="AA923" s="42"/>
      <c r="AB923" s="43"/>
      <c r="AC923" s="43"/>
      <c r="AD923" s="44"/>
      <c r="AE923" s="11">
        <f t="shared" si="246"/>
        <v>0</v>
      </c>
      <c r="AF923" s="41"/>
      <c r="AG923" s="41"/>
      <c r="AH923" s="41"/>
      <c r="AI923" s="41"/>
      <c r="AJ923" s="41"/>
      <c r="AK923" s="41"/>
      <c r="AL923" s="41"/>
      <c r="BA923" s="1">
        <f t="shared" si="247"/>
        <v>0</v>
      </c>
      <c r="BB923" s="1">
        <f t="shared" si="248"/>
        <v>0</v>
      </c>
      <c r="BC923" s="1" t="str">
        <f t="shared" si="249"/>
        <v>No</v>
      </c>
      <c r="BD923" s="1">
        <f t="shared" si="250"/>
        <v>0</v>
      </c>
      <c r="BE923" s="1">
        <f t="shared" si="251"/>
        <v>0</v>
      </c>
      <c r="BF923" s="1">
        <f t="shared" si="252"/>
        <v>0</v>
      </c>
      <c r="BG923" s="1">
        <v>919</v>
      </c>
      <c r="BH923" s="1" t="e">
        <f t="shared" si="253"/>
        <v>#N/A</v>
      </c>
      <c r="BI923" s="1">
        <f t="shared" si="255"/>
        <v>2</v>
      </c>
      <c r="BJ923" s="1" t="e">
        <f t="shared" si="254"/>
        <v>#N/A</v>
      </c>
    </row>
    <row r="924" spans="1:62" x14ac:dyDescent="0.25">
      <c r="A924" s="1">
        <f t="shared" si="241"/>
        <v>1</v>
      </c>
      <c r="B924" s="1">
        <f>IF(YEAR(AD924)=$B$3,YEAR('Apartment Expenses'!AD924)&amp;" - "&amp;'Apartment Expenses'!AC924,0)</f>
        <v>0</v>
      </c>
      <c r="C924" s="1">
        <f t="shared" si="242"/>
        <v>0</v>
      </c>
      <c r="E924" s="1">
        <v>920</v>
      </c>
      <c r="F924" s="1">
        <f t="shared" si="243"/>
        <v>1</v>
      </c>
      <c r="G924" s="1">
        <f t="shared" si="239"/>
        <v>0</v>
      </c>
      <c r="H924" s="1">
        <f t="shared" si="240"/>
        <v>0</v>
      </c>
      <c r="J924" s="1" t="str">
        <f t="shared" si="244"/>
        <v>1900</v>
      </c>
      <c r="M924" s="1">
        <f>HLOOKUP('Expense History'!$AD$3,$P$4:$X$2004,ROW('Apartment Expenses'!L924)-3,0)</f>
        <v>0</v>
      </c>
      <c r="N924" s="1">
        <f>IF('Expense History'!$AD$3=Data!$G$4,'Apartment Expenses'!AE924,HLOOKUP('Expense History'!$AD$3,'Apartment Expenses'!$AE$4:$AL$2004,(ROW('Apartment Expenses'!M924)-3)))</f>
        <v>0</v>
      </c>
      <c r="O924" s="1" t="str">
        <f>IF($O$2="ALL",IF(VLOOKUP(AA924,'Expense History'!$AA$6:$AB$36,2,0)="x","include",0),IF(AND(VLOOKUP(AA924,'Expense History'!$AA$6:$AB$36,2,0)="x",AC924=$O$2),"include",0))</f>
        <v>include</v>
      </c>
      <c r="P924" s="1">
        <f>IF(O924="include",IF(AE924&gt;0,1+MAX(P925:P$2005),0),0)</f>
        <v>0</v>
      </c>
      <c r="Q924" s="1">
        <f>IF(AND(ISBLANK(AA923),AE923=0),0,(IF(MAX(Q925:Q$2005)&gt;0,0,ROW(R924))))</f>
        <v>0</v>
      </c>
      <c r="R924" s="1">
        <f>IF($O924="include",IF(AF924&gt;0,1+MAX(R925:R$2005),0),0)</f>
        <v>0</v>
      </c>
      <c r="S924" s="1">
        <f>IF($O924="include",IF(AG924&gt;0,1+MAX(S925:S$2005),0),0)</f>
        <v>0</v>
      </c>
      <c r="T924" s="1">
        <f>IF($O924="include",IF(AH924&gt;0,1+MAX(T925:T$2005),0),0)</f>
        <v>0</v>
      </c>
      <c r="U924" s="1">
        <f>IF($O924="include",IF(AI924&gt;0,1+MAX(U925:U$2005),0),0)</f>
        <v>0</v>
      </c>
      <c r="V924" s="1">
        <f>IF($O924="include",IF(AJ924&gt;0,1+MAX(V925:V$2005),0),0)</f>
        <v>0</v>
      </c>
      <c r="W924" s="1">
        <f>IF($O924="include",IF(AK924&gt;0,1+MAX(W925:W$2005),0),0)</f>
        <v>0</v>
      </c>
      <c r="X924" s="1">
        <f>IF($O924="include",IF(AL924&gt;0,1+MAX(X925:X$2005),0),0)</f>
        <v>0</v>
      </c>
      <c r="Y924" s="22" t="str">
        <f t="shared" si="245"/>
        <v xml:space="preserve">1 - </v>
      </c>
      <c r="AA924" s="42"/>
      <c r="AB924" s="43"/>
      <c r="AC924" s="43"/>
      <c r="AD924" s="44"/>
      <c r="AE924" s="11">
        <f t="shared" si="246"/>
        <v>0</v>
      </c>
      <c r="AF924" s="41"/>
      <c r="AG924" s="41"/>
      <c r="AH924" s="41"/>
      <c r="AI924" s="41"/>
      <c r="AJ924" s="41"/>
      <c r="AK924" s="41"/>
      <c r="AL924" s="41"/>
      <c r="BA924" s="1">
        <f t="shared" si="247"/>
        <v>0</v>
      </c>
      <c r="BB924" s="1">
        <f t="shared" si="248"/>
        <v>0</v>
      </c>
      <c r="BC924" s="1" t="str">
        <f t="shared" si="249"/>
        <v>No</v>
      </c>
      <c r="BD924" s="1">
        <f t="shared" si="250"/>
        <v>0</v>
      </c>
      <c r="BE924" s="1">
        <f t="shared" si="251"/>
        <v>0</v>
      </c>
      <c r="BF924" s="1">
        <f t="shared" si="252"/>
        <v>0</v>
      </c>
      <c r="BG924" s="1">
        <v>920</v>
      </c>
      <c r="BH924" s="1" t="e">
        <f t="shared" si="253"/>
        <v>#N/A</v>
      </c>
      <c r="BI924" s="1">
        <f t="shared" si="255"/>
        <v>2</v>
      </c>
      <c r="BJ924" s="1" t="e">
        <f t="shared" si="254"/>
        <v>#N/A</v>
      </c>
    </row>
    <row r="925" spans="1:62" x14ac:dyDescent="0.25">
      <c r="A925" s="1">
        <f t="shared" si="241"/>
        <v>1</v>
      </c>
      <c r="B925" s="1">
        <f>IF(YEAR(AD925)=$B$3,YEAR('Apartment Expenses'!AD925)&amp;" - "&amp;'Apartment Expenses'!AC925,0)</f>
        <v>0</v>
      </c>
      <c r="C925" s="1">
        <f t="shared" si="242"/>
        <v>0</v>
      </c>
      <c r="E925" s="1">
        <v>921</v>
      </c>
      <c r="F925" s="1">
        <f t="shared" si="243"/>
        <v>1</v>
      </c>
      <c r="G925" s="1">
        <f t="shared" si="239"/>
        <v>0</v>
      </c>
      <c r="H925" s="1">
        <f t="shared" si="240"/>
        <v>0</v>
      </c>
      <c r="J925" s="1" t="str">
        <f t="shared" si="244"/>
        <v>1900</v>
      </c>
      <c r="M925" s="1">
        <f>HLOOKUP('Expense History'!$AD$3,$P$4:$X$2004,ROW('Apartment Expenses'!L925)-3,0)</f>
        <v>0</v>
      </c>
      <c r="N925" s="1">
        <f>IF('Expense History'!$AD$3=Data!$G$4,'Apartment Expenses'!AE925,HLOOKUP('Expense History'!$AD$3,'Apartment Expenses'!$AE$4:$AL$2004,(ROW('Apartment Expenses'!M925)-3)))</f>
        <v>0</v>
      </c>
      <c r="O925" s="1" t="str">
        <f>IF($O$2="ALL",IF(VLOOKUP(AA925,'Expense History'!$AA$6:$AB$36,2,0)="x","include",0),IF(AND(VLOOKUP(AA925,'Expense History'!$AA$6:$AB$36,2,0)="x",AC925=$O$2),"include",0))</f>
        <v>include</v>
      </c>
      <c r="P925" s="1">
        <f>IF(O925="include",IF(AE925&gt;0,1+MAX(P926:P$2005),0),0)</f>
        <v>0</v>
      </c>
      <c r="Q925" s="1">
        <f>IF(AND(ISBLANK(AA924),AE924=0),0,(IF(MAX(Q926:Q$2005)&gt;0,0,ROW(R925))))</f>
        <v>0</v>
      </c>
      <c r="R925" s="1">
        <f>IF($O925="include",IF(AF925&gt;0,1+MAX(R926:R$2005),0),0)</f>
        <v>0</v>
      </c>
      <c r="S925" s="1">
        <f>IF($O925="include",IF(AG925&gt;0,1+MAX(S926:S$2005),0),0)</f>
        <v>0</v>
      </c>
      <c r="T925" s="1">
        <f>IF($O925="include",IF(AH925&gt;0,1+MAX(T926:T$2005),0),0)</f>
        <v>0</v>
      </c>
      <c r="U925" s="1">
        <f>IF($O925="include",IF(AI925&gt;0,1+MAX(U926:U$2005),0),0)</f>
        <v>0</v>
      </c>
      <c r="V925" s="1">
        <f>IF($O925="include",IF(AJ925&gt;0,1+MAX(V926:V$2005),0),0)</f>
        <v>0</v>
      </c>
      <c r="W925" s="1">
        <f>IF($O925="include",IF(AK925&gt;0,1+MAX(W926:W$2005),0),0)</f>
        <v>0</v>
      </c>
      <c r="X925" s="1">
        <f>IF($O925="include",IF(AL925&gt;0,1+MAX(X926:X$2005),0),0)</f>
        <v>0</v>
      </c>
      <c r="Y925" s="22" t="str">
        <f t="shared" si="245"/>
        <v xml:space="preserve">1 - </v>
      </c>
      <c r="AA925" s="42"/>
      <c r="AB925" s="43"/>
      <c r="AC925" s="43"/>
      <c r="AD925" s="44"/>
      <c r="AE925" s="11">
        <f t="shared" si="246"/>
        <v>0</v>
      </c>
      <c r="AF925" s="41"/>
      <c r="AG925" s="41"/>
      <c r="AH925" s="41"/>
      <c r="AI925" s="41"/>
      <c r="AJ925" s="41"/>
      <c r="AK925" s="41"/>
      <c r="AL925" s="41"/>
      <c r="BA925" s="1">
        <f t="shared" si="247"/>
        <v>0</v>
      </c>
      <c r="BB925" s="1">
        <f t="shared" si="248"/>
        <v>0</v>
      </c>
      <c r="BC925" s="1" t="str">
        <f t="shared" si="249"/>
        <v>No</v>
      </c>
      <c r="BD925" s="1">
        <f t="shared" si="250"/>
        <v>0</v>
      </c>
      <c r="BE925" s="1">
        <f t="shared" si="251"/>
        <v>0</v>
      </c>
      <c r="BF925" s="1">
        <f t="shared" si="252"/>
        <v>0</v>
      </c>
      <c r="BG925" s="1">
        <v>921</v>
      </c>
      <c r="BH925" s="1" t="e">
        <f t="shared" si="253"/>
        <v>#N/A</v>
      </c>
      <c r="BI925" s="1">
        <f t="shared" si="255"/>
        <v>2</v>
      </c>
      <c r="BJ925" s="1" t="e">
        <f t="shared" si="254"/>
        <v>#N/A</v>
      </c>
    </row>
    <row r="926" spans="1:62" x14ac:dyDescent="0.25">
      <c r="A926" s="1">
        <f t="shared" si="241"/>
        <v>1</v>
      </c>
      <c r="B926" s="1">
        <f>IF(YEAR(AD926)=$B$3,YEAR('Apartment Expenses'!AD926)&amp;" - "&amp;'Apartment Expenses'!AC926,0)</f>
        <v>0</v>
      </c>
      <c r="C926" s="1">
        <f t="shared" si="242"/>
        <v>0</v>
      </c>
      <c r="E926" s="1">
        <v>922</v>
      </c>
      <c r="F926" s="1">
        <f t="shared" si="243"/>
        <v>1</v>
      </c>
      <c r="G926" s="1">
        <f t="shared" si="239"/>
        <v>0</v>
      </c>
      <c r="H926" s="1">
        <f t="shared" si="240"/>
        <v>0</v>
      </c>
      <c r="J926" s="1" t="str">
        <f t="shared" si="244"/>
        <v>1900</v>
      </c>
      <c r="M926" s="1">
        <f>HLOOKUP('Expense History'!$AD$3,$P$4:$X$2004,ROW('Apartment Expenses'!L926)-3,0)</f>
        <v>0</v>
      </c>
      <c r="N926" s="1">
        <f>IF('Expense History'!$AD$3=Data!$G$4,'Apartment Expenses'!AE926,HLOOKUP('Expense History'!$AD$3,'Apartment Expenses'!$AE$4:$AL$2004,(ROW('Apartment Expenses'!M926)-3)))</f>
        <v>0</v>
      </c>
      <c r="O926" s="1" t="str">
        <f>IF($O$2="ALL",IF(VLOOKUP(AA926,'Expense History'!$AA$6:$AB$36,2,0)="x","include",0),IF(AND(VLOOKUP(AA926,'Expense History'!$AA$6:$AB$36,2,0)="x",AC926=$O$2),"include",0))</f>
        <v>include</v>
      </c>
      <c r="P926" s="1">
        <f>IF(O926="include",IF(AE926&gt;0,1+MAX(P927:P$2005),0),0)</f>
        <v>0</v>
      </c>
      <c r="Q926" s="1">
        <f>IF(AND(ISBLANK(AA925),AE925=0),0,(IF(MAX(Q927:Q$2005)&gt;0,0,ROW(R926))))</f>
        <v>0</v>
      </c>
      <c r="R926" s="1">
        <f>IF($O926="include",IF(AF926&gt;0,1+MAX(R927:R$2005),0),0)</f>
        <v>0</v>
      </c>
      <c r="S926" s="1">
        <f>IF($O926="include",IF(AG926&gt;0,1+MAX(S927:S$2005),0),0)</f>
        <v>0</v>
      </c>
      <c r="T926" s="1">
        <f>IF($O926="include",IF(AH926&gt;0,1+MAX(T927:T$2005),0),0)</f>
        <v>0</v>
      </c>
      <c r="U926" s="1">
        <f>IF($O926="include",IF(AI926&gt;0,1+MAX(U927:U$2005),0),0)</f>
        <v>0</v>
      </c>
      <c r="V926" s="1">
        <f>IF($O926="include",IF(AJ926&gt;0,1+MAX(V927:V$2005),0),0)</f>
        <v>0</v>
      </c>
      <c r="W926" s="1">
        <f>IF($O926="include",IF(AK926&gt;0,1+MAX(W927:W$2005),0),0)</f>
        <v>0</v>
      </c>
      <c r="X926" s="1">
        <f>IF($O926="include",IF(AL926&gt;0,1+MAX(X927:X$2005),0),0)</f>
        <v>0</v>
      </c>
      <c r="Y926" s="22" t="str">
        <f t="shared" si="245"/>
        <v xml:space="preserve">1 - </v>
      </c>
      <c r="AA926" s="42"/>
      <c r="AB926" s="43"/>
      <c r="AC926" s="43"/>
      <c r="AD926" s="44"/>
      <c r="AE926" s="11">
        <f t="shared" si="246"/>
        <v>0</v>
      </c>
      <c r="AF926" s="41"/>
      <c r="AG926" s="41"/>
      <c r="AH926" s="41"/>
      <c r="AI926" s="41"/>
      <c r="AJ926" s="41"/>
      <c r="AK926" s="41"/>
      <c r="AL926" s="41"/>
      <c r="BA926" s="1">
        <f t="shared" si="247"/>
        <v>0</v>
      </c>
      <c r="BB926" s="1">
        <f t="shared" si="248"/>
        <v>0</v>
      </c>
      <c r="BC926" s="1" t="str">
        <f t="shared" si="249"/>
        <v>No</v>
      </c>
      <c r="BD926" s="1">
        <f t="shared" si="250"/>
        <v>0</v>
      </c>
      <c r="BE926" s="1">
        <f t="shared" si="251"/>
        <v>0</v>
      </c>
      <c r="BF926" s="1">
        <f t="shared" si="252"/>
        <v>0</v>
      </c>
      <c r="BG926" s="1">
        <v>922</v>
      </c>
      <c r="BH926" s="1" t="e">
        <f t="shared" si="253"/>
        <v>#N/A</v>
      </c>
      <c r="BI926" s="1">
        <f t="shared" si="255"/>
        <v>2</v>
      </c>
      <c r="BJ926" s="1" t="e">
        <f t="shared" si="254"/>
        <v>#N/A</v>
      </c>
    </row>
    <row r="927" spans="1:62" x14ac:dyDescent="0.25">
      <c r="A927" s="1">
        <f t="shared" si="241"/>
        <v>1</v>
      </c>
      <c r="B927" s="1">
        <f>IF(YEAR(AD927)=$B$3,YEAR('Apartment Expenses'!AD927)&amp;" - "&amp;'Apartment Expenses'!AC927,0)</f>
        <v>0</v>
      </c>
      <c r="C927" s="1">
        <f t="shared" si="242"/>
        <v>0</v>
      </c>
      <c r="E927" s="1">
        <v>923</v>
      </c>
      <c r="F927" s="1">
        <f t="shared" si="243"/>
        <v>1</v>
      </c>
      <c r="G927" s="1">
        <f t="shared" si="239"/>
        <v>0</v>
      </c>
      <c r="H927" s="1">
        <f t="shared" si="240"/>
        <v>0</v>
      </c>
      <c r="J927" s="1" t="str">
        <f t="shared" si="244"/>
        <v>1900</v>
      </c>
      <c r="M927" s="1">
        <f>HLOOKUP('Expense History'!$AD$3,$P$4:$X$2004,ROW('Apartment Expenses'!L927)-3,0)</f>
        <v>0</v>
      </c>
      <c r="N927" s="1">
        <f>IF('Expense History'!$AD$3=Data!$G$4,'Apartment Expenses'!AE927,HLOOKUP('Expense History'!$AD$3,'Apartment Expenses'!$AE$4:$AL$2004,(ROW('Apartment Expenses'!M927)-3)))</f>
        <v>0</v>
      </c>
      <c r="O927" s="1" t="str">
        <f>IF($O$2="ALL",IF(VLOOKUP(AA927,'Expense History'!$AA$6:$AB$36,2,0)="x","include",0),IF(AND(VLOOKUP(AA927,'Expense History'!$AA$6:$AB$36,2,0)="x",AC927=$O$2),"include",0))</f>
        <v>include</v>
      </c>
      <c r="P927" s="1">
        <f>IF(O927="include",IF(AE927&gt;0,1+MAX(P928:P$2005),0),0)</f>
        <v>0</v>
      </c>
      <c r="Q927" s="1">
        <f>IF(AND(ISBLANK(AA926),AE926=0),0,(IF(MAX(Q928:Q$2005)&gt;0,0,ROW(R927))))</f>
        <v>0</v>
      </c>
      <c r="R927" s="1">
        <f>IF($O927="include",IF(AF927&gt;0,1+MAX(R928:R$2005),0),0)</f>
        <v>0</v>
      </c>
      <c r="S927" s="1">
        <f>IF($O927="include",IF(AG927&gt;0,1+MAX(S928:S$2005),0),0)</f>
        <v>0</v>
      </c>
      <c r="T927" s="1">
        <f>IF($O927="include",IF(AH927&gt;0,1+MAX(T928:T$2005),0),0)</f>
        <v>0</v>
      </c>
      <c r="U927" s="1">
        <f>IF($O927="include",IF(AI927&gt;0,1+MAX(U928:U$2005),0),0)</f>
        <v>0</v>
      </c>
      <c r="V927" s="1">
        <f>IF($O927="include",IF(AJ927&gt;0,1+MAX(V928:V$2005),0),0)</f>
        <v>0</v>
      </c>
      <c r="W927" s="1">
        <f>IF($O927="include",IF(AK927&gt;0,1+MAX(W928:W$2005),0),0)</f>
        <v>0</v>
      </c>
      <c r="X927" s="1">
        <f>IF($O927="include",IF(AL927&gt;0,1+MAX(X928:X$2005),0),0)</f>
        <v>0</v>
      </c>
      <c r="Y927" s="22" t="str">
        <f t="shared" si="245"/>
        <v xml:space="preserve">1 - </v>
      </c>
      <c r="AA927" s="42"/>
      <c r="AB927" s="43"/>
      <c r="AC927" s="43"/>
      <c r="AD927" s="44"/>
      <c r="AE927" s="11">
        <f t="shared" si="246"/>
        <v>0</v>
      </c>
      <c r="AF927" s="41"/>
      <c r="AG927" s="41"/>
      <c r="AH927" s="41"/>
      <c r="AI927" s="41"/>
      <c r="AJ927" s="41"/>
      <c r="AK927" s="41"/>
      <c r="AL927" s="41"/>
      <c r="BA927" s="1">
        <f t="shared" si="247"/>
        <v>0</v>
      </c>
      <c r="BB927" s="1">
        <f t="shared" si="248"/>
        <v>0</v>
      </c>
      <c r="BC927" s="1" t="str">
        <f t="shared" si="249"/>
        <v>No</v>
      </c>
      <c r="BD927" s="1">
        <f t="shared" si="250"/>
        <v>0</v>
      </c>
      <c r="BE927" s="1">
        <f t="shared" si="251"/>
        <v>0</v>
      </c>
      <c r="BF927" s="1">
        <f t="shared" si="252"/>
        <v>0</v>
      </c>
      <c r="BG927" s="1">
        <v>923</v>
      </c>
      <c r="BH927" s="1" t="e">
        <f t="shared" si="253"/>
        <v>#N/A</v>
      </c>
      <c r="BI927" s="1">
        <f t="shared" si="255"/>
        <v>2</v>
      </c>
      <c r="BJ927" s="1" t="e">
        <f t="shared" si="254"/>
        <v>#N/A</v>
      </c>
    </row>
    <row r="928" spans="1:62" x14ac:dyDescent="0.25">
      <c r="A928" s="1">
        <f t="shared" si="241"/>
        <v>1</v>
      </c>
      <c r="B928" s="1">
        <f>IF(YEAR(AD928)=$B$3,YEAR('Apartment Expenses'!AD928)&amp;" - "&amp;'Apartment Expenses'!AC928,0)</f>
        <v>0</v>
      </c>
      <c r="C928" s="1">
        <f t="shared" si="242"/>
        <v>0</v>
      </c>
      <c r="E928" s="1">
        <v>924</v>
      </c>
      <c r="F928" s="1">
        <f t="shared" si="243"/>
        <v>1</v>
      </c>
      <c r="G928" s="1">
        <f t="shared" si="239"/>
        <v>0</v>
      </c>
      <c r="H928" s="1">
        <f t="shared" si="240"/>
        <v>0</v>
      </c>
      <c r="J928" s="1" t="str">
        <f t="shared" si="244"/>
        <v>1900</v>
      </c>
      <c r="M928" s="1">
        <f>HLOOKUP('Expense History'!$AD$3,$P$4:$X$2004,ROW('Apartment Expenses'!L928)-3,0)</f>
        <v>0</v>
      </c>
      <c r="N928" s="1">
        <f>IF('Expense History'!$AD$3=Data!$G$4,'Apartment Expenses'!AE928,HLOOKUP('Expense History'!$AD$3,'Apartment Expenses'!$AE$4:$AL$2004,(ROW('Apartment Expenses'!M928)-3)))</f>
        <v>0</v>
      </c>
      <c r="O928" s="1" t="str">
        <f>IF($O$2="ALL",IF(VLOOKUP(AA928,'Expense History'!$AA$6:$AB$36,2,0)="x","include",0),IF(AND(VLOOKUP(AA928,'Expense History'!$AA$6:$AB$36,2,0)="x",AC928=$O$2),"include",0))</f>
        <v>include</v>
      </c>
      <c r="P928" s="1">
        <f>IF(O928="include",IF(AE928&gt;0,1+MAX(P929:P$2005),0),0)</f>
        <v>0</v>
      </c>
      <c r="Q928" s="1">
        <f>IF(AND(ISBLANK(AA927),AE927=0),0,(IF(MAX(Q929:Q$2005)&gt;0,0,ROW(R928))))</f>
        <v>0</v>
      </c>
      <c r="R928" s="1">
        <f>IF($O928="include",IF(AF928&gt;0,1+MAX(R929:R$2005),0),0)</f>
        <v>0</v>
      </c>
      <c r="S928" s="1">
        <f>IF($O928="include",IF(AG928&gt;0,1+MAX(S929:S$2005),0),0)</f>
        <v>0</v>
      </c>
      <c r="T928" s="1">
        <f>IF($O928="include",IF(AH928&gt;0,1+MAX(T929:T$2005),0),0)</f>
        <v>0</v>
      </c>
      <c r="U928" s="1">
        <f>IF($O928="include",IF(AI928&gt;0,1+MAX(U929:U$2005),0),0)</f>
        <v>0</v>
      </c>
      <c r="V928" s="1">
        <f>IF($O928="include",IF(AJ928&gt;0,1+MAX(V929:V$2005),0),0)</f>
        <v>0</v>
      </c>
      <c r="W928" s="1">
        <f>IF($O928="include",IF(AK928&gt;0,1+MAX(W929:W$2005),0),0)</f>
        <v>0</v>
      </c>
      <c r="X928" s="1">
        <f>IF($O928="include",IF(AL928&gt;0,1+MAX(X929:X$2005),0),0)</f>
        <v>0</v>
      </c>
      <c r="Y928" s="22" t="str">
        <f t="shared" si="245"/>
        <v xml:space="preserve">1 - </v>
      </c>
      <c r="AA928" s="42"/>
      <c r="AB928" s="43"/>
      <c r="AC928" s="43"/>
      <c r="AD928" s="44"/>
      <c r="AE928" s="11">
        <f t="shared" si="246"/>
        <v>0</v>
      </c>
      <c r="AF928" s="41"/>
      <c r="AG928" s="41"/>
      <c r="AH928" s="41"/>
      <c r="AI928" s="41"/>
      <c r="AJ928" s="41"/>
      <c r="AK928" s="41"/>
      <c r="AL928" s="41"/>
      <c r="BA928" s="1">
        <f t="shared" si="247"/>
        <v>0</v>
      </c>
      <c r="BB928" s="1">
        <f t="shared" si="248"/>
        <v>0</v>
      </c>
      <c r="BC928" s="1" t="str">
        <f t="shared" si="249"/>
        <v>No</v>
      </c>
      <c r="BD928" s="1">
        <f t="shared" si="250"/>
        <v>0</v>
      </c>
      <c r="BE928" s="1">
        <f t="shared" si="251"/>
        <v>0</v>
      </c>
      <c r="BF928" s="1">
        <f t="shared" si="252"/>
        <v>0</v>
      </c>
      <c r="BG928" s="1">
        <v>924</v>
      </c>
      <c r="BH928" s="1" t="e">
        <f t="shared" si="253"/>
        <v>#N/A</v>
      </c>
      <c r="BI928" s="1">
        <f t="shared" si="255"/>
        <v>2</v>
      </c>
      <c r="BJ928" s="1" t="e">
        <f t="shared" si="254"/>
        <v>#N/A</v>
      </c>
    </row>
    <row r="929" spans="1:62" x14ac:dyDescent="0.25">
      <c r="A929" s="1">
        <f t="shared" si="241"/>
        <v>1</v>
      </c>
      <c r="B929" s="1">
        <f>IF(YEAR(AD929)=$B$3,YEAR('Apartment Expenses'!AD929)&amp;" - "&amp;'Apartment Expenses'!AC929,0)</f>
        <v>0</v>
      </c>
      <c r="C929" s="1">
        <f t="shared" si="242"/>
        <v>0</v>
      </c>
      <c r="E929" s="1">
        <v>925</v>
      </c>
      <c r="F929" s="1">
        <f t="shared" si="243"/>
        <v>1</v>
      </c>
      <c r="G929" s="1">
        <f t="shared" si="239"/>
        <v>0</v>
      </c>
      <c r="H929" s="1">
        <f t="shared" si="240"/>
        <v>0</v>
      </c>
      <c r="J929" s="1" t="str">
        <f t="shared" si="244"/>
        <v>1900</v>
      </c>
      <c r="M929" s="1">
        <f>HLOOKUP('Expense History'!$AD$3,$P$4:$X$2004,ROW('Apartment Expenses'!L929)-3,0)</f>
        <v>0</v>
      </c>
      <c r="N929" s="1">
        <f>IF('Expense History'!$AD$3=Data!$G$4,'Apartment Expenses'!AE929,HLOOKUP('Expense History'!$AD$3,'Apartment Expenses'!$AE$4:$AL$2004,(ROW('Apartment Expenses'!M929)-3)))</f>
        <v>0</v>
      </c>
      <c r="O929" s="1" t="str">
        <f>IF($O$2="ALL",IF(VLOOKUP(AA929,'Expense History'!$AA$6:$AB$36,2,0)="x","include",0),IF(AND(VLOOKUP(AA929,'Expense History'!$AA$6:$AB$36,2,0)="x",AC929=$O$2),"include",0))</f>
        <v>include</v>
      </c>
      <c r="P929" s="1">
        <f>IF(O929="include",IF(AE929&gt;0,1+MAX(P930:P$2005),0),0)</f>
        <v>0</v>
      </c>
      <c r="Q929" s="1">
        <f>IF(AND(ISBLANK(AA928),AE928=0),0,(IF(MAX(Q930:Q$2005)&gt;0,0,ROW(R929))))</f>
        <v>0</v>
      </c>
      <c r="R929" s="1">
        <f>IF($O929="include",IF(AF929&gt;0,1+MAX(R930:R$2005),0),0)</f>
        <v>0</v>
      </c>
      <c r="S929" s="1">
        <f>IF($O929="include",IF(AG929&gt;0,1+MAX(S930:S$2005),0),0)</f>
        <v>0</v>
      </c>
      <c r="T929" s="1">
        <f>IF($O929="include",IF(AH929&gt;0,1+MAX(T930:T$2005),0),0)</f>
        <v>0</v>
      </c>
      <c r="U929" s="1">
        <f>IF($O929="include",IF(AI929&gt;0,1+MAX(U930:U$2005),0),0)</f>
        <v>0</v>
      </c>
      <c r="V929" s="1">
        <f>IF($O929="include",IF(AJ929&gt;0,1+MAX(V930:V$2005),0),0)</f>
        <v>0</v>
      </c>
      <c r="W929" s="1">
        <f>IF($O929="include",IF(AK929&gt;0,1+MAX(W930:W$2005),0),0)</f>
        <v>0</v>
      </c>
      <c r="X929" s="1">
        <f>IF($O929="include",IF(AL929&gt;0,1+MAX(X930:X$2005),0),0)</f>
        <v>0</v>
      </c>
      <c r="Y929" s="22" t="str">
        <f t="shared" si="245"/>
        <v xml:space="preserve">1 - </v>
      </c>
      <c r="AA929" s="42"/>
      <c r="AB929" s="43"/>
      <c r="AC929" s="43"/>
      <c r="AD929" s="44"/>
      <c r="AE929" s="11">
        <f t="shared" si="246"/>
        <v>0</v>
      </c>
      <c r="AF929" s="41"/>
      <c r="AG929" s="41"/>
      <c r="AH929" s="41"/>
      <c r="AI929" s="41"/>
      <c r="AJ929" s="41"/>
      <c r="AK929" s="41"/>
      <c r="AL929" s="41"/>
      <c r="BA929" s="1">
        <f t="shared" si="247"/>
        <v>0</v>
      </c>
      <c r="BB929" s="1">
        <f t="shared" si="248"/>
        <v>0</v>
      </c>
      <c r="BC929" s="1" t="str">
        <f t="shared" si="249"/>
        <v>No</v>
      </c>
      <c r="BD929" s="1">
        <f t="shared" si="250"/>
        <v>0</v>
      </c>
      <c r="BE929" s="1">
        <f t="shared" si="251"/>
        <v>0</v>
      </c>
      <c r="BF929" s="1">
        <f t="shared" si="252"/>
        <v>0</v>
      </c>
      <c r="BG929" s="1">
        <v>925</v>
      </c>
      <c r="BH929" s="1" t="e">
        <f t="shared" si="253"/>
        <v>#N/A</v>
      </c>
      <c r="BI929" s="1">
        <f t="shared" si="255"/>
        <v>2</v>
      </c>
      <c r="BJ929" s="1" t="e">
        <f t="shared" si="254"/>
        <v>#N/A</v>
      </c>
    </row>
    <row r="930" spans="1:62" x14ac:dyDescent="0.25">
      <c r="A930" s="1">
        <f t="shared" si="241"/>
        <v>1</v>
      </c>
      <c r="B930" s="1">
        <f>IF(YEAR(AD930)=$B$3,YEAR('Apartment Expenses'!AD930)&amp;" - "&amp;'Apartment Expenses'!AC930,0)</f>
        <v>0</v>
      </c>
      <c r="C930" s="1">
        <f t="shared" si="242"/>
        <v>0</v>
      </c>
      <c r="E930" s="1">
        <v>926</v>
      </c>
      <c r="F930" s="1">
        <f t="shared" si="243"/>
        <v>1</v>
      </c>
      <c r="G930" s="1">
        <f t="shared" si="239"/>
        <v>0</v>
      </c>
      <c r="H930" s="1">
        <f t="shared" si="240"/>
        <v>0</v>
      </c>
      <c r="J930" s="1" t="str">
        <f t="shared" si="244"/>
        <v>1900</v>
      </c>
      <c r="M930" s="1">
        <f>HLOOKUP('Expense History'!$AD$3,$P$4:$X$2004,ROW('Apartment Expenses'!L930)-3,0)</f>
        <v>0</v>
      </c>
      <c r="N930" s="1">
        <f>IF('Expense History'!$AD$3=Data!$G$4,'Apartment Expenses'!AE930,HLOOKUP('Expense History'!$AD$3,'Apartment Expenses'!$AE$4:$AL$2004,(ROW('Apartment Expenses'!M930)-3)))</f>
        <v>0</v>
      </c>
      <c r="O930" s="1" t="str">
        <f>IF($O$2="ALL",IF(VLOOKUP(AA930,'Expense History'!$AA$6:$AB$36,2,0)="x","include",0),IF(AND(VLOOKUP(AA930,'Expense History'!$AA$6:$AB$36,2,0)="x",AC930=$O$2),"include",0))</f>
        <v>include</v>
      </c>
      <c r="P930" s="1">
        <f>IF(O930="include",IF(AE930&gt;0,1+MAX(P931:P$2005),0),0)</f>
        <v>0</v>
      </c>
      <c r="Q930" s="1">
        <f>IF(AND(ISBLANK(AA929),AE929=0),0,(IF(MAX(Q931:Q$2005)&gt;0,0,ROW(R930))))</f>
        <v>0</v>
      </c>
      <c r="R930" s="1">
        <f>IF($O930="include",IF(AF930&gt;0,1+MAX(R931:R$2005),0),0)</f>
        <v>0</v>
      </c>
      <c r="S930" s="1">
        <f>IF($O930="include",IF(AG930&gt;0,1+MAX(S931:S$2005),0),0)</f>
        <v>0</v>
      </c>
      <c r="T930" s="1">
        <f>IF($O930="include",IF(AH930&gt;0,1+MAX(T931:T$2005),0),0)</f>
        <v>0</v>
      </c>
      <c r="U930" s="1">
        <f>IF($O930="include",IF(AI930&gt;0,1+MAX(U931:U$2005),0),0)</f>
        <v>0</v>
      </c>
      <c r="V930" s="1">
        <f>IF($O930="include",IF(AJ930&gt;0,1+MAX(V931:V$2005),0),0)</f>
        <v>0</v>
      </c>
      <c r="W930" s="1">
        <f>IF($O930="include",IF(AK930&gt;0,1+MAX(W931:W$2005),0),0)</f>
        <v>0</v>
      </c>
      <c r="X930" s="1">
        <f>IF($O930="include",IF(AL930&gt;0,1+MAX(X931:X$2005),0),0)</f>
        <v>0</v>
      </c>
      <c r="Y930" s="22" t="str">
        <f t="shared" si="245"/>
        <v xml:space="preserve">1 - </v>
      </c>
      <c r="AA930" s="42"/>
      <c r="AB930" s="43"/>
      <c r="AC930" s="43"/>
      <c r="AD930" s="44"/>
      <c r="AE930" s="11">
        <f t="shared" si="246"/>
        <v>0</v>
      </c>
      <c r="AF930" s="41"/>
      <c r="AG930" s="41"/>
      <c r="AH930" s="41"/>
      <c r="AI930" s="41"/>
      <c r="AJ930" s="41"/>
      <c r="AK930" s="41"/>
      <c r="AL930" s="41"/>
      <c r="BA930" s="1">
        <f t="shared" si="247"/>
        <v>0</v>
      </c>
      <c r="BB930" s="1">
        <f t="shared" si="248"/>
        <v>0</v>
      </c>
      <c r="BC930" s="1" t="str">
        <f t="shared" si="249"/>
        <v>No</v>
      </c>
      <c r="BD930" s="1">
        <f t="shared" si="250"/>
        <v>0</v>
      </c>
      <c r="BE930" s="1">
        <f t="shared" si="251"/>
        <v>0</v>
      </c>
      <c r="BF930" s="1">
        <f t="shared" si="252"/>
        <v>0</v>
      </c>
      <c r="BG930" s="1">
        <v>926</v>
      </c>
      <c r="BH930" s="1" t="e">
        <f t="shared" si="253"/>
        <v>#N/A</v>
      </c>
      <c r="BI930" s="1">
        <f t="shared" si="255"/>
        <v>2</v>
      </c>
      <c r="BJ930" s="1" t="e">
        <f t="shared" si="254"/>
        <v>#N/A</v>
      </c>
    </row>
    <row r="931" spans="1:62" x14ac:dyDescent="0.25">
      <c r="A931" s="1">
        <f t="shared" si="241"/>
        <v>1</v>
      </c>
      <c r="B931" s="1">
        <f>IF(YEAR(AD931)=$B$3,YEAR('Apartment Expenses'!AD931)&amp;" - "&amp;'Apartment Expenses'!AC931,0)</f>
        <v>0</v>
      </c>
      <c r="C931" s="1">
        <f t="shared" si="242"/>
        <v>0</v>
      </c>
      <c r="E931" s="1">
        <v>927</v>
      </c>
      <c r="F931" s="1">
        <f t="shared" si="243"/>
        <v>1</v>
      </c>
      <c r="G931" s="1">
        <f t="shared" si="239"/>
        <v>0</v>
      </c>
      <c r="H931" s="1">
        <f t="shared" si="240"/>
        <v>0</v>
      </c>
      <c r="J931" s="1" t="str">
        <f t="shared" si="244"/>
        <v>1900</v>
      </c>
      <c r="M931" s="1">
        <f>HLOOKUP('Expense History'!$AD$3,$P$4:$X$2004,ROW('Apartment Expenses'!L931)-3,0)</f>
        <v>0</v>
      </c>
      <c r="N931" s="1">
        <f>IF('Expense History'!$AD$3=Data!$G$4,'Apartment Expenses'!AE931,HLOOKUP('Expense History'!$AD$3,'Apartment Expenses'!$AE$4:$AL$2004,(ROW('Apartment Expenses'!M931)-3)))</f>
        <v>0</v>
      </c>
      <c r="O931" s="1" t="str">
        <f>IF($O$2="ALL",IF(VLOOKUP(AA931,'Expense History'!$AA$6:$AB$36,2,0)="x","include",0),IF(AND(VLOOKUP(AA931,'Expense History'!$AA$6:$AB$36,2,0)="x",AC931=$O$2),"include",0))</f>
        <v>include</v>
      </c>
      <c r="P931" s="1">
        <f>IF(O931="include",IF(AE931&gt;0,1+MAX(P932:P$2005),0),0)</f>
        <v>0</v>
      </c>
      <c r="Q931" s="1">
        <f>IF(AND(ISBLANK(AA930),AE930=0),0,(IF(MAX(Q932:Q$2005)&gt;0,0,ROW(R931))))</f>
        <v>0</v>
      </c>
      <c r="R931" s="1">
        <f>IF($O931="include",IF(AF931&gt;0,1+MAX(R932:R$2005),0),0)</f>
        <v>0</v>
      </c>
      <c r="S931" s="1">
        <f>IF($O931="include",IF(AG931&gt;0,1+MAX(S932:S$2005),0),0)</f>
        <v>0</v>
      </c>
      <c r="T931" s="1">
        <f>IF($O931="include",IF(AH931&gt;0,1+MAX(T932:T$2005),0),0)</f>
        <v>0</v>
      </c>
      <c r="U931" s="1">
        <f>IF($O931="include",IF(AI931&gt;0,1+MAX(U932:U$2005),0),0)</f>
        <v>0</v>
      </c>
      <c r="V931" s="1">
        <f>IF($O931="include",IF(AJ931&gt;0,1+MAX(V932:V$2005),0),0)</f>
        <v>0</v>
      </c>
      <c r="W931" s="1">
        <f>IF($O931="include",IF(AK931&gt;0,1+MAX(W932:W$2005),0),0)</f>
        <v>0</v>
      </c>
      <c r="X931" s="1">
        <f>IF($O931="include",IF(AL931&gt;0,1+MAX(X932:X$2005),0),0)</f>
        <v>0</v>
      </c>
      <c r="Y931" s="22" t="str">
        <f t="shared" si="245"/>
        <v xml:space="preserve">1 - </v>
      </c>
      <c r="AA931" s="42"/>
      <c r="AB931" s="43"/>
      <c r="AC931" s="43"/>
      <c r="AD931" s="44"/>
      <c r="AE931" s="11">
        <f t="shared" si="246"/>
        <v>0</v>
      </c>
      <c r="AF931" s="41"/>
      <c r="AG931" s="41"/>
      <c r="AH931" s="41"/>
      <c r="AI931" s="41"/>
      <c r="AJ931" s="41"/>
      <c r="AK931" s="41"/>
      <c r="AL931" s="41"/>
      <c r="BA931" s="1">
        <f t="shared" si="247"/>
        <v>0</v>
      </c>
      <c r="BB931" s="1">
        <f t="shared" si="248"/>
        <v>0</v>
      </c>
      <c r="BC931" s="1" t="str">
        <f t="shared" si="249"/>
        <v>No</v>
      </c>
      <c r="BD931" s="1">
        <f t="shared" si="250"/>
        <v>0</v>
      </c>
      <c r="BE931" s="1">
        <f t="shared" si="251"/>
        <v>0</v>
      </c>
      <c r="BF931" s="1">
        <f t="shared" si="252"/>
        <v>0</v>
      </c>
      <c r="BG931" s="1">
        <v>927</v>
      </c>
      <c r="BH931" s="1" t="e">
        <f t="shared" si="253"/>
        <v>#N/A</v>
      </c>
      <c r="BI931" s="1">
        <f t="shared" si="255"/>
        <v>2</v>
      </c>
      <c r="BJ931" s="1" t="e">
        <f t="shared" si="254"/>
        <v>#N/A</v>
      </c>
    </row>
    <row r="932" spans="1:62" x14ac:dyDescent="0.25">
      <c r="A932" s="1">
        <f t="shared" si="241"/>
        <v>1</v>
      </c>
      <c r="B932" s="1">
        <f>IF(YEAR(AD932)=$B$3,YEAR('Apartment Expenses'!AD932)&amp;" - "&amp;'Apartment Expenses'!AC932,0)</f>
        <v>0</v>
      </c>
      <c r="C932" s="1">
        <f t="shared" si="242"/>
        <v>0</v>
      </c>
      <c r="E932" s="1">
        <v>928</v>
      </c>
      <c r="F932" s="1">
        <f t="shared" si="243"/>
        <v>1</v>
      </c>
      <c r="G932" s="1">
        <f t="shared" si="239"/>
        <v>0</v>
      </c>
      <c r="H932" s="1">
        <f t="shared" si="240"/>
        <v>0</v>
      </c>
      <c r="J932" s="1" t="str">
        <f t="shared" si="244"/>
        <v>1900</v>
      </c>
      <c r="M932" s="1">
        <f>HLOOKUP('Expense History'!$AD$3,$P$4:$X$2004,ROW('Apartment Expenses'!L932)-3,0)</f>
        <v>0</v>
      </c>
      <c r="N932" s="1">
        <f>IF('Expense History'!$AD$3=Data!$G$4,'Apartment Expenses'!AE932,HLOOKUP('Expense History'!$AD$3,'Apartment Expenses'!$AE$4:$AL$2004,(ROW('Apartment Expenses'!M932)-3)))</f>
        <v>0</v>
      </c>
      <c r="O932" s="1" t="str">
        <f>IF($O$2="ALL",IF(VLOOKUP(AA932,'Expense History'!$AA$6:$AB$36,2,0)="x","include",0),IF(AND(VLOOKUP(AA932,'Expense History'!$AA$6:$AB$36,2,0)="x",AC932=$O$2),"include",0))</f>
        <v>include</v>
      </c>
      <c r="P932" s="1">
        <f>IF(O932="include",IF(AE932&gt;0,1+MAX(P933:P$2005),0),0)</f>
        <v>0</v>
      </c>
      <c r="Q932" s="1">
        <f>IF(AND(ISBLANK(AA931),AE931=0),0,(IF(MAX(Q933:Q$2005)&gt;0,0,ROW(R932))))</f>
        <v>0</v>
      </c>
      <c r="R932" s="1">
        <f>IF($O932="include",IF(AF932&gt;0,1+MAX(R933:R$2005),0),0)</f>
        <v>0</v>
      </c>
      <c r="S932" s="1">
        <f>IF($O932="include",IF(AG932&gt;0,1+MAX(S933:S$2005),0),0)</f>
        <v>0</v>
      </c>
      <c r="T932" s="1">
        <f>IF($O932="include",IF(AH932&gt;0,1+MAX(T933:T$2005),0),0)</f>
        <v>0</v>
      </c>
      <c r="U932" s="1">
        <f>IF($O932="include",IF(AI932&gt;0,1+MAX(U933:U$2005),0),0)</f>
        <v>0</v>
      </c>
      <c r="V932" s="1">
        <f>IF($O932="include",IF(AJ932&gt;0,1+MAX(V933:V$2005),0),0)</f>
        <v>0</v>
      </c>
      <c r="W932" s="1">
        <f>IF($O932="include",IF(AK932&gt;0,1+MAX(W933:W$2005),0),0)</f>
        <v>0</v>
      </c>
      <c r="X932" s="1">
        <f>IF($O932="include",IF(AL932&gt;0,1+MAX(X933:X$2005),0),0)</f>
        <v>0</v>
      </c>
      <c r="Y932" s="22" t="str">
        <f t="shared" si="245"/>
        <v xml:space="preserve">1 - </v>
      </c>
      <c r="AA932" s="42"/>
      <c r="AB932" s="43"/>
      <c r="AC932" s="43"/>
      <c r="AD932" s="44"/>
      <c r="AE932" s="11">
        <f t="shared" si="246"/>
        <v>0</v>
      </c>
      <c r="AF932" s="41"/>
      <c r="AG932" s="41"/>
      <c r="AH932" s="41"/>
      <c r="AI932" s="41"/>
      <c r="AJ932" s="41"/>
      <c r="AK932" s="41"/>
      <c r="AL932" s="41"/>
      <c r="BA932" s="1">
        <f t="shared" si="247"/>
        <v>0</v>
      </c>
      <c r="BB932" s="1">
        <f t="shared" si="248"/>
        <v>0</v>
      </c>
      <c r="BC932" s="1" t="str">
        <f t="shared" si="249"/>
        <v>No</v>
      </c>
      <c r="BD932" s="1">
        <f t="shared" si="250"/>
        <v>0</v>
      </c>
      <c r="BE932" s="1">
        <f t="shared" si="251"/>
        <v>0</v>
      </c>
      <c r="BF932" s="1">
        <f t="shared" si="252"/>
        <v>0</v>
      </c>
      <c r="BG932" s="1">
        <v>928</v>
      </c>
      <c r="BH932" s="1" t="e">
        <f t="shared" si="253"/>
        <v>#N/A</v>
      </c>
      <c r="BI932" s="1">
        <f t="shared" si="255"/>
        <v>2</v>
      </c>
      <c r="BJ932" s="1" t="e">
        <f t="shared" si="254"/>
        <v>#N/A</v>
      </c>
    </row>
    <row r="933" spans="1:62" x14ac:dyDescent="0.25">
      <c r="A933" s="1">
        <f t="shared" si="241"/>
        <v>1</v>
      </c>
      <c r="B933" s="1">
        <f>IF(YEAR(AD933)=$B$3,YEAR('Apartment Expenses'!AD933)&amp;" - "&amp;'Apartment Expenses'!AC933,0)</f>
        <v>0</v>
      </c>
      <c r="C933" s="1">
        <f t="shared" si="242"/>
        <v>0</v>
      </c>
      <c r="E933" s="1">
        <v>929</v>
      </c>
      <c r="F933" s="1">
        <f t="shared" si="243"/>
        <v>1</v>
      </c>
      <c r="G933" s="1">
        <f t="shared" si="239"/>
        <v>0</v>
      </c>
      <c r="H933" s="1">
        <f t="shared" si="240"/>
        <v>0</v>
      </c>
      <c r="J933" s="1" t="str">
        <f t="shared" si="244"/>
        <v>1900</v>
      </c>
      <c r="M933" s="1">
        <f>HLOOKUP('Expense History'!$AD$3,$P$4:$X$2004,ROW('Apartment Expenses'!L933)-3,0)</f>
        <v>0</v>
      </c>
      <c r="N933" s="1">
        <f>IF('Expense History'!$AD$3=Data!$G$4,'Apartment Expenses'!AE933,HLOOKUP('Expense History'!$AD$3,'Apartment Expenses'!$AE$4:$AL$2004,(ROW('Apartment Expenses'!M933)-3)))</f>
        <v>0</v>
      </c>
      <c r="O933" s="1" t="str">
        <f>IF($O$2="ALL",IF(VLOOKUP(AA933,'Expense History'!$AA$6:$AB$36,2,0)="x","include",0),IF(AND(VLOOKUP(AA933,'Expense History'!$AA$6:$AB$36,2,0)="x",AC933=$O$2),"include",0))</f>
        <v>include</v>
      </c>
      <c r="P933" s="1">
        <f>IF(O933="include",IF(AE933&gt;0,1+MAX(P934:P$2005),0),0)</f>
        <v>0</v>
      </c>
      <c r="Q933" s="1">
        <f>IF(AND(ISBLANK(AA932),AE932=0),0,(IF(MAX(Q934:Q$2005)&gt;0,0,ROW(R933))))</f>
        <v>0</v>
      </c>
      <c r="R933" s="1">
        <f>IF($O933="include",IF(AF933&gt;0,1+MAX(R934:R$2005),0),0)</f>
        <v>0</v>
      </c>
      <c r="S933" s="1">
        <f>IF($O933="include",IF(AG933&gt;0,1+MAX(S934:S$2005),0),0)</f>
        <v>0</v>
      </c>
      <c r="T933" s="1">
        <f>IF($O933="include",IF(AH933&gt;0,1+MAX(T934:T$2005),0),0)</f>
        <v>0</v>
      </c>
      <c r="U933" s="1">
        <f>IF($O933="include",IF(AI933&gt;0,1+MAX(U934:U$2005),0),0)</f>
        <v>0</v>
      </c>
      <c r="V933" s="1">
        <f>IF($O933="include",IF(AJ933&gt;0,1+MAX(V934:V$2005),0),0)</f>
        <v>0</v>
      </c>
      <c r="W933" s="1">
        <f>IF($O933="include",IF(AK933&gt;0,1+MAX(W934:W$2005),0),0)</f>
        <v>0</v>
      </c>
      <c r="X933" s="1">
        <f>IF($O933="include",IF(AL933&gt;0,1+MAX(X934:X$2005),0),0)</f>
        <v>0</v>
      </c>
      <c r="Y933" s="22" t="str">
        <f t="shared" si="245"/>
        <v xml:space="preserve">1 - </v>
      </c>
      <c r="AA933" s="42"/>
      <c r="AB933" s="43"/>
      <c r="AC933" s="43"/>
      <c r="AD933" s="44"/>
      <c r="AE933" s="11">
        <f t="shared" si="246"/>
        <v>0</v>
      </c>
      <c r="AF933" s="41"/>
      <c r="AG933" s="41"/>
      <c r="AH933" s="41"/>
      <c r="AI933" s="41"/>
      <c r="AJ933" s="41"/>
      <c r="AK933" s="41"/>
      <c r="AL933" s="41"/>
      <c r="BA933" s="1">
        <f t="shared" si="247"/>
        <v>0</v>
      </c>
      <c r="BB933" s="1">
        <f t="shared" si="248"/>
        <v>0</v>
      </c>
      <c r="BC933" s="1" t="str">
        <f t="shared" si="249"/>
        <v>No</v>
      </c>
      <c r="BD933" s="1">
        <f t="shared" si="250"/>
        <v>0</v>
      </c>
      <c r="BE933" s="1">
        <f t="shared" si="251"/>
        <v>0</v>
      </c>
      <c r="BF933" s="1">
        <f t="shared" si="252"/>
        <v>0</v>
      </c>
      <c r="BG933" s="1">
        <v>929</v>
      </c>
      <c r="BH933" s="1" t="e">
        <f t="shared" si="253"/>
        <v>#N/A</v>
      </c>
      <c r="BI933" s="1">
        <f t="shared" si="255"/>
        <v>2</v>
      </c>
      <c r="BJ933" s="1" t="e">
        <f t="shared" si="254"/>
        <v>#N/A</v>
      </c>
    </row>
    <row r="934" spans="1:62" x14ac:dyDescent="0.25">
      <c r="A934" s="1">
        <f t="shared" si="241"/>
        <v>1</v>
      </c>
      <c r="B934" s="1">
        <f>IF(YEAR(AD934)=$B$3,YEAR('Apartment Expenses'!AD934)&amp;" - "&amp;'Apartment Expenses'!AC934,0)</f>
        <v>0</v>
      </c>
      <c r="C934" s="1">
        <f t="shared" si="242"/>
        <v>0</v>
      </c>
      <c r="E934" s="1">
        <v>930</v>
      </c>
      <c r="F934" s="1">
        <f t="shared" si="243"/>
        <v>1</v>
      </c>
      <c r="G934" s="1">
        <f t="shared" si="239"/>
        <v>0</v>
      </c>
      <c r="H934" s="1">
        <f t="shared" si="240"/>
        <v>0</v>
      </c>
      <c r="J934" s="1" t="str">
        <f t="shared" si="244"/>
        <v>1900</v>
      </c>
      <c r="M934" s="1">
        <f>HLOOKUP('Expense History'!$AD$3,$P$4:$X$2004,ROW('Apartment Expenses'!L934)-3,0)</f>
        <v>0</v>
      </c>
      <c r="N934" s="1">
        <f>IF('Expense History'!$AD$3=Data!$G$4,'Apartment Expenses'!AE934,HLOOKUP('Expense History'!$AD$3,'Apartment Expenses'!$AE$4:$AL$2004,(ROW('Apartment Expenses'!M934)-3)))</f>
        <v>0</v>
      </c>
      <c r="O934" s="1" t="str">
        <f>IF($O$2="ALL",IF(VLOOKUP(AA934,'Expense History'!$AA$6:$AB$36,2,0)="x","include",0),IF(AND(VLOOKUP(AA934,'Expense History'!$AA$6:$AB$36,2,0)="x",AC934=$O$2),"include",0))</f>
        <v>include</v>
      </c>
      <c r="P934" s="1">
        <f>IF(O934="include",IF(AE934&gt;0,1+MAX(P935:P$2005),0),0)</f>
        <v>0</v>
      </c>
      <c r="Q934" s="1">
        <f>IF(AND(ISBLANK(AA933),AE933=0),0,(IF(MAX(Q935:Q$2005)&gt;0,0,ROW(R934))))</f>
        <v>0</v>
      </c>
      <c r="R934" s="1">
        <f>IF($O934="include",IF(AF934&gt;0,1+MAX(R935:R$2005),0),0)</f>
        <v>0</v>
      </c>
      <c r="S934" s="1">
        <f>IF($O934="include",IF(AG934&gt;0,1+MAX(S935:S$2005),0),0)</f>
        <v>0</v>
      </c>
      <c r="T934" s="1">
        <f>IF($O934="include",IF(AH934&gt;0,1+MAX(T935:T$2005),0),0)</f>
        <v>0</v>
      </c>
      <c r="U934" s="1">
        <f>IF($O934="include",IF(AI934&gt;0,1+MAX(U935:U$2005),0),0)</f>
        <v>0</v>
      </c>
      <c r="V934" s="1">
        <f>IF($O934="include",IF(AJ934&gt;0,1+MAX(V935:V$2005),0),0)</f>
        <v>0</v>
      </c>
      <c r="W934" s="1">
        <f>IF($O934="include",IF(AK934&gt;0,1+MAX(W935:W$2005),0),0)</f>
        <v>0</v>
      </c>
      <c r="X934" s="1">
        <f>IF($O934="include",IF(AL934&gt;0,1+MAX(X935:X$2005),0),0)</f>
        <v>0</v>
      </c>
      <c r="Y934" s="22" t="str">
        <f t="shared" si="245"/>
        <v xml:space="preserve">1 - </v>
      </c>
      <c r="AA934" s="42"/>
      <c r="AB934" s="43"/>
      <c r="AC934" s="43"/>
      <c r="AD934" s="44"/>
      <c r="AE934" s="11">
        <f t="shared" si="246"/>
        <v>0</v>
      </c>
      <c r="AF934" s="41"/>
      <c r="AG934" s="41"/>
      <c r="AH934" s="41"/>
      <c r="AI934" s="41"/>
      <c r="AJ934" s="41"/>
      <c r="AK934" s="41"/>
      <c r="AL934" s="41"/>
      <c r="BA934" s="1">
        <f t="shared" si="247"/>
        <v>0</v>
      </c>
      <c r="BB934" s="1">
        <f t="shared" si="248"/>
        <v>0</v>
      </c>
      <c r="BC934" s="1" t="str">
        <f t="shared" si="249"/>
        <v>No</v>
      </c>
      <c r="BD934" s="1">
        <f t="shared" si="250"/>
        <v>0</v>
      </c>
      <c r="BE934" s="1">
        <f t="shared" si="251"/>
        <v>0</v>
      </c>
      <c r="BF934" s="1">
        <f t="shared" si="252"/>
        <v>0</v>
      </c>
      <c r="BG934" s="1">
        <v>930</v>
      </c>
      <c r="BH934" s="1" t="e">
        <f t="shared" si="253"/>
        <v>#N/A</v>
      </c>
      <c r="BI934" s="1">
        <f t="shared" si="255"/>
        <v>2</v>
      </c>
      <c r="BJ934" s="1" t="e">
        <f t="shared" si="254"/>
        <v>#N/A</v>
      </c>
    </row>
    <row r="935" spans="1:62" x14ac:dyDescent="0.25">
      <c r="A935" s="1">
        <f t="shared" si="241"/>
        <v>1</v>
      </c>
      <c r="B935" s="1">
        <f>IF(YEAR(AD935)=$B$3,YEAR('Apartment Expenses'!AD935)&amp;" - "&amp;'Apartment Expenses'!AC935,0)</f>
        <v>0</v>
      </c>
      <c r="C935" s="1">
        <f t="shared" si="242"/>
        <v>0</v>
      </c>
      <c r="E935" s="1">
        <v>931</v>
      </c>
      <c r="F935" s="1">
        <f t="shared" si="243"/>
        <v>1</v>
      </c>
      <c r="G935" s="1">
        <f t="shared" si="239"/>
        <v>0</v>
      </c>
      <c r="H935" s="1">
        <f t="shared" si="240"/>
        <v>0</v>
      </c>
      <c r="J935" s="1" t="str">
        <f t="shared" si="244"/>
        <v>1900</v>
      </c>
      <c r="M935" s="1">
        <f>HLOOKUP('Expense History'!$AD$3,$P$4:$X$2004,ROW('Apartment Expenses'!L935)-3,0)</f>
        <v>0</v>
      </c>
      <c r="N935" s="1">
        <f>IF('Expense History'!$AD$3=Data!$G$4,'Apartment Expenses'!AE935,HLOOKUP('Expense History'!$AD$3,'Apartment Expenses'!$AE$4:$AL$2004,(ROW('Apartment Expenses'!M935)-3)))</f>
        <v>0</v>
      </c>
      <c r="O935" s="1" t="str">
        <f>IF($O$2="ALL",IF(VLOOKUP(AA935,'Expense History'!$AA$6:$AB$36,2,0)="x","include",0),IF(AND(VLOOKUP(AA935,'Expense History'!$AA$6:$AB$36,2,0)="x",AC935=$O$2),"include",0))</f>
        <v>include</v>
      </c>
      <c r="P935" s="1">
        <f>IF(O935="include",IF(AE935&gt;0,1+MAX(P936:P$2005),0),0)</f>
        <v>0</v>
      </c>
      <c r="Q935" s="1">
        <f>IF(AND(ISBLANK(AA934),AE934=0),0,(IF(MAX(Q936:Q$2005)&gt;0,0,ROW(R935))))</f>
        <v>0</v>
      </c>
      <c r="R935" s="1">
        <f>IF($O935="include",IF(AF935&gt;0,1+MAX(R936:R$2005),0),0)</f>
        <v>0</v>
      </c>
      <c r="S935" s="1">
        <f>IF($O935="include",IF(AG935&gt;0,1+MAX(S936:S$2005),0),0)</f>
        <v>0</v>
      </c>
      <c r="T935" s="1">
        <f>IF($O935="include",IF(AH935&gt;0,1+MAX(T936:T$2005),0),0)</f>
        <v>0</v>
      </c>
      <c r="U935" s="1">
        <f>IF($O935="include",IF(AI935&gt;0,1+MAX(U936:U$2005),0),0)</f>
        <v>0</v>
      </c>
      <c r="V935" s="1">
        <f>IF($O935="include",IF(AJ935&gt;0,1+MAX(V936:V$2005),0),0)</f>
        <v>0</v>
      </c>
      <c r="W935" s="1">
        <f>IF($O935="include",IF(AK935&gt;0,1+MAX(W936:W$2005),0),0)</f>
        <v>0</v>
      </c>
      <c r="X935" s="1">
        <f>IF($O935="include",IF(AL935&gt;0,1+MAX(X936:X$2005),0),0)</f>
        <v>0</v>
      </c>
      <c r="Y935" s="22" t="str">
        <f t="shared" si="245"/>
        <v xml:space="preserve">1 - </v>
      </c>
      <c r="AA935" s="42"/>
      <c r="AB935" s="43"/>
      <c r="AC935" s="43"/>
      <c r="AD935" s="44"/>
      <c r="AE935" s="11">
        <f t="shared" si="246"/>
        <v>0</v>
      </c>
      <c r="AF935" s="41"/>
      <c r="AG935" s="41"/>
      <c r="AH935" s="41"/>
      <c r="AI935" s="41"/>
      <c r="AJ935" s="41"/>
      <c r="AK935" s="41"/>
      <c r="AL935" s="41"/>
      <c r="BA935" s="1">
        <f t="shared" si="247"/>
        <v>0</v>
      </c>
      <c r="BB935" s="1">
        <f t="shared" si="248"/>
        <v>0</v>
      </c>
      <c r="BC935" s="1" t="str">
        <f t="shared" si="249"/>
        <v>No</v>
      </c>
      <c r="BD935" s="1">
        <f t="shared" si="250"/>
        <v>0</v>
      </c>
      <c r="BE935" s="1">
        <f t="shared" si="251"/>
        <v>0</v>
      </c>
      <c r="BF935" s="1">
        <f t="shared" si="252"/>
        <v>0</v>
      </c>
      <c r="BG935" s="1">
        <v>931</v>
      </c>
      <c r="BH935" s="1" t="e">
        <f t="shared" si="253"/>
        <v>#N/A</v>
      </c>
      <c r="BI935" s="1">
        <f t="shared" si="255"/>
        <v>2</v>
      </c>
      <c r="BJ935" s="1" t="e">
        <f t="shared" si="254"/>
        <v>#N/A</v>
      </c>
    </row>
    <row r="936" spans="1:62" x14ac:dyDescent="0.25">
      <c r="A936" s="1">
        <f t="shared" si="241"/>
        <v>1</v>
      </c>
      <c r="B936" s="1">
        <f>IF(YEAR(AD936)=$B$3,YEAR('Apartment Expenses'!AD936)&amp;" - "&amp;'Apartment Expenses'!AC936,0)</f>
        <v>0</v>
      </c>
      <c r="C936" s="1">
        <f t="shared" si="242"/>
        <v>0</v>
      </c>
      <c r="E936" s="1">
        <v>932</v>
      </c>
      <c r="F936" s="1">
        <f t="shared" si="243"/>
        <v>1</v>
      </c>
      <c r="G936" s="1">
        <f t="shared" si="239"/>
        <v>0</v>
      </c>
      <c r="H936" s="1">
        <f t="shared" si="240"/>
        <v>0</v>
      </c>
      <c r="J936" s="1" t="str">
        <f t="shared" si="244"/>
        <v>1900</v>
      </c>
      <c r="M936" s="1">
        <f>HLOOKUP('Expense History'!$AD$3,$P$4:$X$2004,ROW('Apartment Expenses'!L936)-3,0)</f>
        <v>0</v>
      </c>
      <c r="N936" s="1">
        <f>IF('Expense History'!$AD$3=Data!$G$4,'Apartment Expenses'!AE936,HLOOKUP('Expense History'!$AD$3,'Apartment Expenses'!$AE$4:$AL$2004,(ROW('Apartment Expenses'!M936)-3)))</f>
        <v>0</v>
      </c>
      <c r="O936" s="1" t="str">
        <f>IF($O$2="ALL",IF(VLOOKUP(AA936,'Expense History'!$AA$6:$AB$36,2,0)="x","include",0),IF(AND(VLOOKUP(AA936,'Expense History'!$AA$6:$AB$36,2,0)="x",AC936=$O$2),"include",0))</f>
        <v>include</v>
      </c>
      <c r="P936" s="1">
        <f>IF(O936="include",IF(AE936&gt;0,1+MAX(P937:P$2005),0),0)</f>
        <v>0</v>
      </c>
      <c r="Q936" s="1">
        <f>IF(AND(ISBLANK(AA935),AE935=0),0,(IF(MAX(Q937:Q$2005)&gt;0,0,ROW(R936))))</f>
        <v>0</v>
      </c>
      <c r="R936" s="1">
        <f>IF($O936="include",IF(AF936&gt;0,1+MAX(R937:R$2005),0),0)</f>
        <v>0</v>
      </c>
      <c r="S936" s="1">
        <f>IF($O936="include",IF(AG936&gt;0,1+MAX(S937:S$2005),0),0)</f>
        <v>0</v>
      </c>
      <c r="T936" s="1">
        <f>IF($O936="include",IF(AH936&gt;0,1+MAX(T937:T$2005),0),0)</f>
        <v>0</v>
      </c>
      <c r="U936" s="1">
        <f>IF($O936="include",IF(AI936&gt;0,1+MAX(U937:U$2005),0),0)</f>
        <v>0</v>
      </c>
      <c r="V936" s="1">
        <f>IF($O936="include",IF(AJ936&gt;0,1+MAX(V937:V$2005),0),0)</f>
        <v>0</v>
      </c>
      <c r="W936" s="1">
        <f>IF($O936="include",IF(AK936&gt;0,1+MAX(W937:W$2005),0),0)</f>
        <v>0</v>
      </c>
      <c r="X936" s="1">
        <f>IF($O936="include",IF(AL936&gt;0,1+MAX(X937:X$2005),0),0)</f>
        <v>0</v>
      </c>
      <c r="Y936" s="22" t="str">
        <f t="shared" si="245"/>
        <v xml:space="preserve">1 - </v>
      </c>
      <c r="AA936" s="42"/>
      <c r="AB936" s="43"/>
      <c r="AC936" s="43"/>
      <c r="AD936" s="44"/>
      <c r="AE936" s="11">
        <f t="shared" si="246"/>
        <v>0</v>
      </c>
      <c r="AF936" s="41"/>
      <c r="AG936" s="41"/>
      <c r="AH936" s="41"/>
      <c r="AI936" s="41"/>
      <c r="AJ936" s="41"/>
      <c r="AK936" s="41"/>
      <c r="AL936" s="41"/>
      <c r="BA936" s="1">
        <f t="shared" si="247"/>
        <v>0</v>
      </c>
      <c r="BB936" s="1">
        <f t="shared" si="248"/>
        <v>0</v>
      </c>
      <c r="BC936" s="1" t="str">
        <f t="shared" si="249"/>
        <v>No</v>
      </c>
      <c r="BD936" s="1">
        <f t="shared" si="250"/>
        <v>0</v>
      </c>
      <c r="BE936" s="1">
        <f t="shared" si="251"/>
        <v>0</v>
      </c>
      <c r="BF936" s="1">
        <f t="shared" si="252"/>
        <v>0</v>
      </c>
      <c r="BG936" s="1">
        <v>932</v>
      </c>
      <c r="BH936" s="1" t="e">
        <f t="shared" si="253"/>
        <v>#N/A</v>
      </c>
      <c r="BI936" s="1">
        <f t="shared" si="255"/>
        <v>2</v>
      </c>
      <c r="BJ936" s="1" t="e">
        <f t="shared" si="254"/>
        <v>#N/A</v>
      </c>
    </row>
    <row r="937" spans="1:62" x14ac:dyDescent="0.25">
      <c r="A937" s="1">
        <f t="shared" si="241"/>
        <v>1</v>
      </c>
      <c r="B937" s="1">
        <f>IF(YEAR(AD937)=$B$3,YEAR('Apartment Expenses'!AD937)&amp;" - "&amp;'Apartment Expenses'!AC937,0)</f>
        <v>0</v>
      </c>
      <c r="C937" s="1">
        <f t="shared" si="242"/>
        <v>0</v>
      </c>
      <c r="E937" s="1">
        <v>933</v>
      </c>
      <c r="F937" s="1">
        <f t="shared" si="243"/>
        <v>1</v>
      </c>
      <c r="G937" s="1">
        <f t="shared" si="239"/>
        <v>0</v>
      </c>
      <c r="H937" s="1">
        <f t="shared" si="240"/>
        <v>0</v>
      </c>
      <c r="J937" s="1" t="str">
        <f t="shared" si="244"/>
        <v>1900</v>
      </c>
      <c r="M937" s="1">
        <f>HLOOKUP('Expense History'!$AD$3,$P$4:$X$2004,ROW('Apartment Expenses'!L937)-3,0)</f>
        <v>0</v>
      </c>
      <c r="N937" s="1">
        <f>IF('Expense History'!$AD$3=Data!$G$4,'Apartment Expenses'!AE937,HLOOKUP('Expense History'!$AD$3,'Apartment Expenses'!$AE$4:$AL$2004,(ROW('Apartment Expenses'!M937)-3)))</f>
        <v>0</v>
      </c>
      <c r="O937" s="1" t="str">
        <f>IF($O$2="ALL",IF(VLOOKUP(AA937,'Expense History'!$AA$6:$AB$36,2,0)="x","include",0),IF(AND(VLOOKUP(AA937,'Expense History'!$AA$6:$AB$36,2,0)="x",AC937=$O$2),"include",0))</f>
        <v>include</v>
      </c>
      <c r="P937" s="1">
        <f>IF(O937="include",IF(AE937&gt;0,1+MAX(P938:P$2005),0),0)</f>
        <v>0</v>
      </c>
      <c r="Q937" s="1">
        <f>IF(AND(ISBLANK(AA936),AE936=0),0,(IF(MAX(Q938:Q$2005)&gt;0,0,ROW(R937))))</f>
        <v>0</v>
      </c>
      <c r="R937" s="1">
        <f>IF($O937="include",IF(AF937&gt;0,1+MAX(R938:R$2005),0),0)</f>
        <v>0</v>
      </c>
      <c r="S937" s="1">
        <f>IF($O937="include",IF(AG937&gt;0,1+MAX(S938:S$2005),0),0)</f>
        <v>0</v>
      </c>
      <c r="T937" s="1">
        <f>IF($O937="include",IF(AH937&gt;0,1+MAX(T938:T$2005),0),0)</f>
        <v>0</v>
      </c>
      <c r="U937" s="1">
        <f>IF($O937="include",IF(AI937&gt;0,1+MAX(U938:U$2005),0),0)</f>
        <v>0</v>
      </c>
      <c r="V937" s="1">
        <f>IF($O937="include",IF(AJ937&gt;0,1+MAX(V938:V$2005),0),0)</f>
        <v>0</v>
      </c>
      <c r="W937" s="1">
        <f>IF($O937="include",IF(AK937&gt;0,1+MAX(W938:W$2005),0),0)</f>
        <v>0</v>
      </c>
      <c r="X937" s="1">
        <f>IF($O937="include",IF(AL937&gt;0,1+MAX(X938:X$2005),0),0)</f>
        <v>0</v>
      </c>
      <c r="Y937" s="22" t="str">
        <f t="shared" si="245"/>
        <v xml:space="preserve">1 - </v>
      </c>
      <c r="AA937" s="42"/>
      <c r="AB937" s="43"/>
      <c r="AC937" s="43"/>
      <c r="AD937" s="44"/>
      <c r="AE937" s="11">
        <f t="shared" si="246"/>
        <v>0</v>
      </c>
      <c r="AF937" s="41"/>
      <c r="AG937" s="41"/>
      <c r="AH937" s="41"/>
      <c r="AI937" s="41"/>
      <c r="AJ937" s="41"/>
      <c r="AK937" s="41"/>
      <c r="AL937" s="41"/>
      <c r="BA937" s="1">
        <f t="shared" si="247"/>
        <v>0</v>
      </c>
      <c r="BB937" s="1">
        <f t="shared" si="248"/>
        <v>0</v>
      </c>
      <c r="BC937" s="1" t="str">
        <f t="shared" si="249"/>
        <v>No</v>
      </c>
      <c r="BD937" s="1">
        <f t="shared" si="250"/>
        <v>0</v>
      </c>
      <c r="BE937" s="1">
        <f t="shared" si="251"/>
        <v>0</v>
      </c>
      <c r="BF937" s="1">
        <f t="shared" si="252"/>
        <v>0</v>
      </c>
      <c r="BG937" s="1">
        <v>933</v>
      </c>
      <c r="BH937" s="1" t="e">
        <f t="shared" si="253"/>
        <v>#N/A</v>
      </c>
      <c r="BI937" s="1">
        <f t="shared" si="255"/>
        <v>2</v>
      </c>
      <c r="BJ937" s="1" t="e">
        <f t="shared" si="254"/>
        <v>#N/A</v>
      </c>
    </row>
    <row r="938" spans="1:62" x14ac:dyDescent="0.25">
      <c r="A938" s="1">
        <f t="shared" si="241"/>
        <v>1</v>
      </c>
      <c r="B938" s="1">
        <f>IF(YEAR(AD938)=$B$3,YEAR('Apartment Expenses'!AD938)&amp;" - "&amp;'Apartment Expenses'!AC938,0)</f>
        <v>0</v>
      </c>
      <c r="C938" s="1">
        <f t="shared" si="242"/>
        <v>0</v>
      </c>
      <c r="E938" s="1">
        <v>934</v>
      </c>
      <c r="F938" s="1">
        <f t="shared" si="243"/>
        <v>1</v>
      </c>
      <c r="G938" s="1">
        <f t="shared" si="239"/>
        <v>0</v>
      </c>
      <c r="H938" s="1">
        <f t="shared" si="240"/>
        <v>0</v>
      </c>
      <c r="J938" s="1" t="str">
        <f t="shared" si="244"/>
        <v>1900</v>
      </c>
      <c r="M938" s="1">
        <f>HLOOKUP('Expense History'!$AD$3,$P$4:$X$2004,ROW('Apartment Expenses'!L938)-3,0)</f>
        <v>0</v>
      </c>
      <c r="N938" s="1">
        <f>IF('Expense History'!$AD$3=Data!$G$4,'Apartment Expenses'!AE938,HLOOKUP('Expense History'!$AD$3,'Apartment Expenses'!$AE$4:$AL$2004,(ROW('Apartment Expenses'!M938)-3)))</f>
        <v>0</v>
      </c>
      <c r="O938" s="1" t="str">
        <f>IF($O$2="ALL",IF(VLOOKUP(AA938,'Expense History'!$AA$6:$AB$36,2,0)="x","include",0),IF(AND(VLOOKUP(AA938,'Expense History'!$AA$6:$AB$36,2,0)="x",AC938=$O$2),"include",0))</f>
        <v>include</v>
      </c>
      <c r="P938" s="1">
        <f>IF(O938="include",IF(AE938&gt;0,1+MAX(P939:P$2005),0),0)</f>
        <v>0</v>
      </c>
      <c r="Q938" s="1">
        <f>IF(AND(ISBLANK(AA937),AE937=0),0,(IF(MAX(Q939:Q$2005)&gt;0,0,ROW(R938))))</f>
        <v>0</v>
      </c>
      <c r="R938" s="1">
        <f>IF($O938="include",IF(AF938&gt;0,1+MAX(R939:R$2005),0),0)</f>
        <v>0</v>
      </c>
      <c r="S938" s="1">
        <f>IF($O938="include",IF(AG938&gt;0,1+MAX(S939:S$2005),0),0)</f>
        <v>0</v>
      </c>
      <c r="T938" s="1">
        <f>IF($O938="include",IF(AH938&gt;0,1+MAX(T939:T$2005),0),0)</f>
        <v>0</v>
      </c>
      <c r="U938" s="1">
        <f>IF($O938="include",IF(AI938&gt;0,1+MAX(U939:U$2005),0),0)</f>
        <v>0</v>
      </c>
      <c r="V938" s="1">
        <f>IF($O938="include",IF(AJ938&gt;0,1+MAX(V939:V$2005),0),0)</f>
        <v>0</v>
      </c>
      <c r="W938" s="1">
        <f>IF($O938="include",IF(AK938&gt;0,1+MAX(W939:W$2005),0),0)</f>
        <v>0</v>
      </c>
      <c r="X938" s="1">
        <f>IF($O938="include",IF(AL938&gt;0,1+MAX(X939:X$2005),0),0)</f>
        <v>0</v>
      </c>
      <c r="Y938" s="22" t="str">
        <f t="shared" si="245"/>
        <v xml:space="preserve">1 - </v>
      </c>
      <c r="AA938" s="42"/>
      <c r="AB938" s="43"/>
      <c r="AC938" s="43"/>
      <c r="AD938" s="44"/>
      <c r="AE938" s="11">
        <f t="shared" si="246"/>
        <v>0</v>
      </c>
      <c r="AF938" s="41"/>
      <c r="AG938" s="41"/>
      <c r="AH938" s="41"/>
      <c r="AI938" s="41"/>
      <c r="AJ938" s="41"/>
      <c r="AK938" s="41"/>
      <c r="AL938" s="41"/>
      <c r="BA938" s="1">
        <f t="shared" si="247"/>
        <v>0</v>
      </c>
      <c r="BB938" s="1">
        <f t="shared" si="248"/>
        <v>0</v>
      </c>
      <c r="BC938" s="1" t="str">
        <f t="shared" si="249"/>
        <v>No</v>
      </c>
      <c r="BD938" s="1">
        <f t="shared" si="250"/>
        <v>0</v>
      </c>
      <c r="BE938" s="1">
        <f t="shared" si="251"/>
        <v>0</v>
      </c>
      <c r="BF938" s="1">
        <f t="shared" si="252"/>
        <v>0</v>
      </c>
      <c r="BG938" s="1">
        <v>934</v>
      </c>
      <c r="BH938" s="1" t="e">
        <f t="shared" si="253"/>
        <v>#N/A</v>
      </c>
      <c r="BI938" s="1">
        <f t="shared" si="255"/>
        <v>2</v>
      </c>
      <c r="BJ938" s="1" t="e">
        <f t="shared" si="254"/>
        <v>#N/A</v>
      </c>
    </row>
    <row r="939" spans="1:62" x14ac:dyDescent="0.25">
      <c r="A939" s="1">
        <f t="shared" si="241"/>
        <v>1</v>
      </c>
      <c r="B939" s="1">
        <f>IF(YEAR(AD939)=$B$3,YEAR('Apartment Expenses'!AD939)&amp;" - "&amp;'Apartment Expenses'!AC939,0)</f>
        <v>0</v>
      </c>
      <c r="C939" s="1">
        <f t="shared" si="242"/>
        <v>0</v>
      </c>
      <c r="E939" s="1">
        <v>935</v>
      </c>
      <c r="F939" s="1">
        <f t="shared" si="243"/>
        <v>1</v>
      </c>
      <c r="G939" s="1">
        <f t="shared" si="239"/>
        <v>0</v>
      </c>
      <c r="H939" s="1">
        <f t="shared" si="240"/>
        <v>0</v>
      </c>
      <c r="J939" s="1" t="str">
        <f t="shared" si="244"/>
        <v>1900</v>
      </c>
      <c r="M939" s="1">
        <f>HLOOKUP('Expense History'!$AD$3,$P$4:$X$2004,ROW('Apartment Expenses'!L939)-3,0)</f>
        <v>0</v>
      </c>
      <c r="N939" s="1">
        <f>IF('Expense History'!$AD$3=Data!$G$4,'Apartment Expenses'!AE939,HLOOKUP('Expense History'!$AD$3,'Apartment Expenses'!$AE$4:$AL$2004,(ROW('Apartment Expenses'!M939)-3)))</f>
        <v>0</v>
      </c>
      <c r="O939" s="1" t="str">
        <f>IF($O$2="ALL",IF(VLOOKUP(AA939,'Expense History'!$AA$6:$AB$36,2,0)="x","include",0),IF(AND(VLOOKUP(AA939,'Expense History'!$AA$6:$AB$36,2,0)="x",AC939=$O$2),"include",0))</f>
        <v>include</v>
      </c>
      <c r="P939" s="1">
        <f>IF(O939="include",IF(AE939&gt;0,1+MAX(P940:P$2005),0),0)</f>
        <v>0</v>
      </c>
      <c r="Q939" s="1">
        <f>IF(AND(ISBLANK(AA938),AE938=0),0,(IF(MAX(Q940:Q$2005)&gt;0,0,ROW(R939))))</f>
        <v>0</v>
      </c>
      <c r="R939" s="1">
        <f>IF($O939="include",IF(AF939&gt;0,1+MAX(R940:R$2005),0),0)</f>
        <v>0</v>
      </c>
      <c r="S939" s="1">
        <f>IF($O939="include",IF(AG939&gt;0,1+MAX(S940:S$2005),0),0)</f>
        <v>0</v>
      </c>
      <c r="T939" s="1">
        <f>IF($O939="include",IF(AH939&gt;0,1+MAX(T940:T$2005),0),0)</f>
        <v>0</v>
      </c>
      <c r="U939" s="1">
        <f>IF($O939="include",IF(AI939&gt;0,1+MAX(U940:U$2005),0),0)</f>
        <v>0</v>
      </c>
      <c r="V939" s="1">
        <f>IF($O939="include",IF(AJ939&gt;0,1+MAX(V940:V$2005),0),0)</f>
        <v>0</v>
      </c>
      <c r="W939" s="1">
        <f>IF($O939="include",IF(AK939&gt;0,1+MAX(W940:W$2005),0),0)</f>
        <v>0</v>
      </c>
      <c r="X939" s="1">
        <f>IF($O939="include",IF(AL939&gt;0,1+MAX(X940:X$2005),0),0)</f>
        <v>0</v>
      </c>
      <c r="Y939" s="22" t="str">
        <f t="shared" si="245"/>
        <v xml:space="preserve">1 - </v>
      </c>
      <c r="AA939" s="42"/>
      <c r="AB939" s="43"/>
      <c r="AC939" s="43"/>
      <c r="AD939" s="44"/>
      <c r="AE939" s="11">
        <f t="shared" si="246"/>
        <v>0</v>
      </c>
      <c r="AF939" s="41"/>
      <c r="AG939" s="41"/>
      <c r="AH939" s="41"/>
      <c r="AI939" s="41"/>
      <c r="AJ939" s="41"/>
      <c r="AK939" s="41"/>
      <c r="AL939" s="41"/>
      <c r="BA939" s="1">
        <f t="shared" si="247"/>
        <v>0</v>
      </c>
      <c r="BB939" s="1">
        <f t="shared" si="248"/>
        <v>0</v>
      </c>
      <c r="BC939" s="1" t="str">
        <f t="shared" si="249"/>
        <v>No</v>
      </c>
      <c r="BD939" s="1">
        <f t="shared" si="250"/>
        <v>0</v>
      </c>
      <c r="BE939" s="1">
        <f t="shared" si="251"/>
        <v>0</v>
      </c>
      <c r="BF939" s="1">
        <f t="shared" si="252"/>
        <v>0</v>
      </c>
      <c r="BG939" s="1">
        <v>935</v>
      </c>
      <c r="BH939" s="1" t="e">
        <f t="shared" si="253"/>
        <v>#N/A</v>
      </c>
      <c r="BI939" s="1">
        <f t="shared" si="255"/>
        <v>2</v>
      </c>
      <c r="BJ939" s="1" t="e">
        <f t="shared" si="254"/>
        <v>#N/A</v>
      </c>
    </row>
    <row r="940" spans="1:62" x14ac:dyDescent="0.25">
      <c r="A940" s="1">
        <f t="shared" si="241"/>
        <v>1</v>
      </c>
      <c r="B940" s="1">
        <f>IF(YEAR(AD940)=$B$3,YEAR('Apartment Expenses'!AD940)&amp;" - "&amp;'Apartment Expenses'!AC940,0)</f>
        <v>0</v>
      </c>
      <c r="C940" s="1">
        <f t="shared" si="242"/>
        <v>0</v>
      </c>
      <c r="E940" s="1">
        <v>936</v>
      </c>
      <c r="F940" s="1">
        <f t="shared" si="243"/>
        <v>1</v>
      </c>
      <c r="G940" s="1">
        <f t="shared" si="239"/>
        <v>0</v>
      </c>
      <c r="H940" s="1">
        <f t="shared" si="240"/>
        <v>0</v>
      </c>
      <c r="J940" s="1" t="str">
        <f t="shared" si="244"/>
        <v>1900</v>
      </c>
      <c r="M940" s="1">
        <f>HLOOKUP('Expense History'!$AD$3,$P$4:$X$2004,ROW('Apartment Expenses'!L940)-3,0)</f>
        <v>0</v>
      </c>
      <c r="N940" s="1">
        <f>IF('Expense History'!$AD$3=Data!$G$4,'Apartment Expenses'!AE940,HLOOKUP('Expense History'!$AD$3,'Apartment Expenses'!$AE$4:$AL$2004,(ROW('Apartment Expenses'!M940)-3)))</f>
        <v>0</v>
      </c>
      <c r="O940" s="1" t="str">
        <f>IF($O$2="ALL",IF(VLOOKUP(AA940,'Expense History'!$AA$6:$AB$36,2,0)="x","include",0),IF(AND(VLOOKUP(AA940,'Expense History'!$AA$6:$AB$36,2,0)="x",AC940=$O$2),"include",0))</f>
        <v>include</v>
      </c>
      <c r="P940" s="1">
        <f>IF(O940="include",IF(AE940&gt;0,1+MAX(P941:P$2005),0),0)</f>
        <v>0</v>
      </c>
      <c r="Q940" s="1">
        <f>IF(AND(ISBLANK(AA939),AE939=0),0,(IF(MAX(Q941:Q$2005)&gt;0,0,ROW(R940))))</f>
        <v>0</v>
      </c>
      <c r="R940" s="1">
        <f>IF($O940="include",IF(AF940&gt;0,1+MAX(R941:R$2005),0),0)</f>
        <v>0</v>
      </c>
      <c r="S940" s="1">
        <f>IF($O940="include",IF(AG940&gt;0,1+MAX(S941:S$2005),0),0)</f>
        <v>0</v>
      </c>
      <c r="T940" s="1">
        <f>IF($O940="include",IF(AH940&gt;0,1+MAX(T941:T$2005),0),0)</f>
        <v>0</v>
      </c>
      <c r="U940" s="1">
        <f>IF($O940="include",IF(AI940&gt;0,1+MAX(U941:U$2005),0),0)</f>
        <v>0</v>
      </c>
      <c r="V940" s="1">
        <f>IF($O940="include",IF(AJ940&gt;0,1+MAX(V941:V$2005),0),0)</f>
        <v>0</v>
      </c>
      <c r="W940" s="1">
        <f>IF($O940="include",IF(AK940&gt;0,1+MAX(W941:W$2005),0),0)</f>
        <v>0</v>
      </c>
      <c r="X940" s="1">
        <f>IF($O940="include",IF(AL940&gt;0,1+MAX(X941:X$2005),0),0)</f>
        <v>0</v>
      </c>
      <c r="Y940" s="22" t="str">
        <f t="shared" si="245"/>
        <v xml:space="preserve">1 - </v>
      </c>
      <c r="AA940" s="42"/>
      <c r="AB940" s="43"/>
      <c r="AC940" s="43"/>
      <c r="AD940" s="44"/>
      <c r="AE940" s="11">
        <f t="shared" si="246"/>
        <v>0</v>
      </c>
      <c r="AF940" s="41"/>
      <c r="AG940" s="41"/>
      <c r="AH940" s="41"/>
      <c r="AI940" s="41"/>
      <c r="AJ940" s="41"/>
      <c r="AK940" s="41"/>
      <c r="AL940" s="41"/>
      <c r="BA940" s="1">
        <f t="shared" si="247"/>
        <v>0</v>
      </c>
      <c r="BB940" s="1">
        <f t="shared" si="248"/>
        <v>0</v>
      </c>
      <c r="BC940" s="1" t="str">
        <f t="shared" si="249"/>
        <v>No</v>
      </c>
      <c r="BD940" s="1">
        <f t="shared" si="250"/>
        <v>0</v>
      </c>
      <c r="BE940" s="1">
        <f t="shared" si="251"/>
        <v>0</v>
      </c>
      <c r="BF940" s="1">
        <f t="shared" si="252"/>
        <v>0</v>
      </c>
      <c r="BG940" s="1">
        <v>936</v>
      </c>
      <c r="BH940" s="1" t="e">
        <f t="shared" si="253"/>
        <v>#N/A</v>
      </c>
      <c r="BI940" s="1">
        <f t="shared" si="255"/>
        <v>2</v>
      </c>
      <c r="BJ940" s="1" t="e">
        <f t="shared" si="254"/>
        <v>#N/A</v>
      </c>
    </row>
    <row r="941" spans="1:62" x14ac:dyDescent="0.25">
      <c r="A941" s="1">
        <f t="shared" si="241"/>
        <v>1</v>
      </c>
      <c r="B941" s="1">
        <f>IF(YEAR(AD941)=$B$3,YEAR('Apartment Expenses'!AD941)&amp;" - "&amp;'Apartment Expenses'!AC941,0)</f>
        <v>0</v>
      </c>
      <c r="C941" s="1">
        <f t="shared" si="242"/>
        <v>0</v>
      </c>
      <c r="E941" s="1">
        <v>937</v>
      </c>
      <c r="F941" s="1">
        <f t="shared" si="243"/>
        <v>1</v>
      </c>
      <c r="G941" s="1">
        <f t="shared" si="239"/>
        <v>0</v>
      </c>
      <c r="H941" s="1">
        <f t="shared" si="240"/>
        <v>0</v>
      </c>
      <c r="J941" s="1" t="str">
        <f t="shared" si="244"/>
        <v>1900</v>
      </c>
      <c r="M941" s="1">
        <f>HLOOKUP('Expense History'!$AD$3,$P$4:$X$2004,ROW('Apartment Expenses'!L941)-3,0)</f>
        <v>0</v>
      </c>
      <c r="N941" s="1">
        <f>IF('Expense History'!$AD$3=Data!$G$4,'Apartment Expenses'!AE941,HLOOKUP('Expense History'!$AD$3,'Apartment Expenses'!$AE$4:$AL$2004,(ROW('Apartment Expenses'!M941)-3)))</f>
        <v>0</v>
      </c>
      <c r="O941" s="1" t="str">
        <f>IF($O$2="ALL",IF(VLOOKUP(AA941,'Expense History'!$AA$6:$AB$36,2,0)="x","include",0),IF(AND(VLOOKUP(AA941,'Expense History'!$AA$6:$AB$36,2,0)="x",AC941=$O$2),"include",0))</f>
        <v>include</v>
      </c>
      <c r="P941" s="1">
        <f>IF(O941="include",IF(AE941&gt;0,1+MAX(P942:P$2005),0),0)</f>
        <v>0</v>
      </c>
      <c r="Q941" s="1">
        <f>IF(AND(ISBLANK(AA940),AE940=0),0,(IF(MAX(Q942:Q$2005)&gt;0,0,ROW(R941))))</f>
        <v>0</v>
      </c>
      <c r="R941" s="1">
        <f>IF($O941="include",IF(AF941&gt;0,1+MAX(R942:R$2005),0),0)</f>
        <v>0</v>
      </c>
      <c r="S941" s="1">
        <f>IF($O941="include",IF(AG941&gt;0,1+MAX(S942:S$2005),0),0)</f>
        <v>0</v>
      </c>
      <c r="T941" s="1">
        <f>IF($O941="include",IF(AH941&gt;0,1+MAX(T942:T$2005),0),0)</f>
        <v>0</v>
      </c>
      <c r="U941" s="1">
        <f>IF($O941="include",IF(AI941&gt;0,1+MAX(U942:U$2005),0),0)</f>
        <v>0</v>
      </c>
      <c r="V941" s="1">
        <f>IF($O941="include",IF(AJ941&gt;0,1+MAX(V942:V$2005),0),0)</f>
        <v>0</v>
      </c>
      <c r="W941" s="1">
        <f>IF($O941="include",IF(AK941&gt;0,1+MAX(W942:W$2005),0),0)</f>
        <v>0</v>
      </c>
      <c r="X941" s="1">
        <f>IF($O941="include",IF(AL941&gt;0,1+MAX(X942:X$2005),0),0)</f>
        <v>0</v>
      </c>
      <c r="Y941" s="22" t="str">
        <f t="shared" si="245"/>
        <v xml:space="preserve">1 - </v>
      </c>
      <c r="AA941" s="42"/>
      <c r="AB941" s="43"/>
      <c r="AC941" s="43"/>
      <c r="AD941" s="44"/>
      <c r="AE941" s="11">
        <f t="shared" si="246"/>
        <v>0</v>
      </c>
      <c r="AF941" s="41"/>
      <c r="AG941" s="41"/>
      <c r="AH941" s="41"/>
      <c r="AI941" s="41"/>
      <c r="AJ941" s="41"/>
      <c r="AK941" s="41"/>
      <c r="AL941" s="41"/>
      <c r="BA941" s="1">
        <f t="shared" si="247"/>
        <v>0</v>
      </c>
      <c r="BB941" s="1">
        <f t="shared" si="248"/>
        <v>0</v>
      </c>
      <c r="BC941" s="1" t="str">
        <f t="shared" si="249"/>
        <v>No</v>
      </c>
      <c r="BD941" s="1">
        <f t="shared" si="250"/>
        <v>0</v>
      </c>
      <c r="BE941" s="1">
        <f t="shared" si="251"/>
        <v>0</v>
      </c>
      <c r="BF941" s="1">
        <f t="shared" si="252"/>
        <v>0</v>
      </c>
      <c r="BG941" s="1">
        <v>937</v>
      </c>
      <c r="BH941" s="1" t="e">
        <f t="shared" si="253"/>
        <v>#N/A</v>
      </c>
      <c r="BI941" s="1">
        <f t="shared" si="255"/>
        <v>2</v>
      </c>
      <c r="BJ941" s="1" t="e">
        <f t="shared" si="254"/>
        <v>#N/A</v>
      </c>
    </row>
    <row r="942" spans="1:62" x14ac:dyDescent="0.25">
      <c r="A942" s="1">
        <f t="shared" si="241"/>
        <v>1</v>
      </c>
      <c r="B942" s="1">
        <f>IF(YEAR(AD942)=$B$3,YEAR('Apartment Expenses'!AD942)&amp;" - "&amp;'Apartment Expenses'!AC942,0)</f>
        <v>0</v>
      </c>
      <c r="C942" s="1">
        <f t="shared" si="242"/>
        <v>0</v>
      </c>
      <c r="E942" s="1">
        <v>938</v>
      </c>
      <c r="F942" s="1">
        <f t="shared" si="243"/>
        <v>1</v>
      </c>
      <c r="G942" s="1">
        <f t="shared" si="239"/>
        <v>0</v>
      </c>
      <c r="H942" s="1">
        <f t="shared" si="240"/>
        <v>0</v>
      </c>
      <c r="J942" s="1" t="str">
        <f t="shared" si="244"/>
        <v>1900</v>
      </c>
      <c r="M942" s="1">
        <f>HLOOKUP('Expense History'!$AD$3,$P$4:$X$2004,ROW('Apartment Expenses'!L942)-3,0)</f>
        <v>0</v>
      </c>
      <c r="N942" s="1">
        <f>IF('Expense History'!$AD$3=Data!$G$4,'Apartment Expenses'!AE942,HLOOKUP('Expense History'!$AD$3,'Apartment Expenses'!$AE$4:$AL$2004,(ROW('Apartment Expenses'!M942)-3)))</f>
        <v>0</v>
      </c>
      <c r="O942" s="1" t="str">
        <f>IF($O$2="ALL",IF(VLOOKUP(AA942,'Expense History'!$AA$6:$AB$36,2,0)="x","include",0),IF(AND(VLOOKUP(AA942,'Expense History'!$AA$6:$AB$36,2,0)="x",AC942=$O$2),"include",0))</f>
        <v>include</v>
      </c>
      <c r="P942" s="1">
        <f>IF(O942="include",IF(AE942&gt;0,1+MAX(P943:P$2005),0),0)</f>
        <v>0</v>
      </c>
      <c r="Q942" s="1">
        <f>IF(AND(ISBLANK(AA941),AE941=0),0,(IF(MAX(Q943:Q$2005)&gt;0,0,ROW(R942))))</f>
        <v>0</v>
      </c>
      <c r="R942" s="1">
        <f>IF($O942="include",IF(AF942&gt;0,1+MAX(R943:R$2005),0),0)</f>
        <v>0</v>
      </c>
      <c r="S942" s="1">
        <f>IF($O942="include",IF(AG942&gt;0,1+MAX(S943:S$2005),0),0)</f>
        <v>0</v>
      </c>
      <c r="T942" s="1">
        <f>IF($O942="include",IF(AH942&gt;0,1+MAX(T943:T$2005),0),0)</f>
        <v>0</v>
      </c>
      <c r="U942" s="1">
        <f>IF($O942="include",IF(AI942&gt;0,1+MAX(U943:U$2005),0),0)</f>
        <v>0</v>
      </c>
      <c r="V942" s="1">
        <f>IF($O942="include",IF(AJ942&gt;0,1+MAX(V943:V$2005),0),0)</f>
        <v>0</v>
      </c>
      <c r="W942" s="1">
        <f>IF($O942="include",IF(AK942&gt;0,1+MAX(W943:W$2005),0),0)</f>
        <v>0</v>
      </c>
      <c r="X942" s="1">
        <f>IF($O942="include",IF(AL942&gt;0,1+MAX(X943:X$2005),0),0)</f>
        <v>0</v>
      </c>
      <c r="Y942" s="22" t="str">
        <f t="shared" si="245"/>
        <v xml:space="preserve">1 - </v>
      </c>
      <c r="AA942" s="42"/>
      <c r="AB942" s="43"/>
      <c r="AC942" s="43"/>
      <c r="AD942" s="44"/>
      <c r="AE942" s="11">
        <f t="shared" si="246"/>
        <v>0</v>
      </c>
      <c r="AF942" s="41"/>
      <c r="AG942" s="41"/>
      <c r="AH942" s="41"/>
      <c r="AI942" s="41"/>
      <c r="AJ942" s="41"/>
      <c r="AK942" s="41"/>
      <c r="AL942" s="41"/>
      <c r="BA942" s="1">
        <f t="shared" si="247"/>
        <v>0</v>
      </c>
      <c r="BB942" s="1">
        <f t="shared" si="248"/>
        <v>0</v>
      </c>
      <c r="BC942" s="1" t="str">
        <f t="shared" si="249"/>
        <v>No</v>
      </c>
      <c r="BD942" s="1">
        <f t="shared" si="250"/>
        <v>0</v>
      </c>
      <c r="BE942" s="1">
        <f t="shared" si="251"/>
        <v>0</v>
      </c>
      <c r="BF942" s="1">
        <f t="shared" si="252"/>
        <v>0</v>
      </c>
      <c r="BG942" s="1">
        <v>938</v>
      </c>
      <c r="BH942" s="1" t="e">
        <f t="shared" si="253"/>
        <v>#N/A</v>
      </c>
      <c r="BI942" s="1">
        <f t="shared" si="255"/>
        <v>2</v>
      </c>
      <c r="BJ942" s="1" t="e">
        <f t="shared" si="254"/>
        <v>#N/A</v>
      </c>
    </row>
    <row r="943" spans="1:62" x14ac:dyDescent="0.25">
      <c r="A943" s="1">
        <f t="shared" si="241"/>
        <v>1</v>
      </c>
      <c r="B943" s="1">
        <f>IF(YEAR(AD943)=$B$3,YEAR('Apartment Expenses'!AD943)&amp;" - "&amp;'Apartment Expenses'!AC943,0)</f>
        <v>0</v>
      </c>
      <c r="C943" s="1">
        <f t="shared" si="242"/>
        <v>0</v>
      </c>
      <c r="E943" s="1">
        <v>939</v>
      </c>
      <c r="F943" s="1">
        <f t="shared" si="243"/>
        <v>1</v>
      </c>
      <c r="G943" s="1">
        <f t="shared" si="239"/>
        <v>0</v>
      </c>
      <c r="H943" s="1">
        <f t="shared" si="240"/>
        <v>0</v>
      </c>
      <c r="J943" s="1" t="str">
        <f t="shared" si="244"/>
        <v>1900</v>
      </c>
      <c r="M943" s="1">
        <f>HLOOKUP('Expense History'!$AD$3,$P$4:$X$2004,ROW('Apartment Expenses'!L943)-3,0)</f>
        <v>0</v>
      </c>
      <c r="N943" s="1">
        <f>IF('Expense History'!$AD$3=Data!$G$4,'Apartment Expenses'!AE943,HLOOKUP('Expense History'!$AD$3,'Apartment Expenses'!$AE$4:$AL$2004,(ROW('Apartment Expenses'!M943)-3)))</f>
        <v>0</v>
      </c>
      <c r="O943" s="1" t="str">
        <f>IF($O$2="ALL",IF(VLOOKUP(AA943,'Expense History'!$AA$6:$AB$36,2,0)="x","include",0),IF(AND(VLOOKUP(AA943,'Expense History'!$AA$6:$AB$36,2,0)="x",AC943=$O$2),"include",0))</f>
        <v>include</v>
      </c>
      <c r="P943" s="1">
        <f>IF(O943="include",IF(AE943&gt;0,1+MAX(P944:P$2005),0),0)</f>
        <v>0</v>
      </c>
      <c r="Q943" s="1">
        <f>IF(AND(ISBLANK(AA942),AE942=0),0,(IF(MAX(Q944:Q$2005)&gt;0,0,ROW(R943))))</f>
        <v>0</v>
      </c>
      <c r="R943" s="1">
        <f>IF($O943="include",IF(AF943&gt;0,1+MAX(R944:R$2005),0),0)</f>
        <v>0</v>
      </c>
      <c r="S943" s="1">
        <f>IF($O943="include",IF(AG943&gt;0,1+MAX(S944:S$2005),0),0)</f>
        <v>0</v>
      </c>
      <c r="T943" s="1">
        <f>IF($O943="include",IF(AH943&gt;0,1+MAX(T944:T$2005),0),0)</f>
        <v>0</v>
      </c>
      <c r="U943" s="1">
        <f>IF($O943="include",IF(AI943&gt;0,1+MAX(U944:U$2005),0),0)</f>
        <v>0</v>
      </c>
      <c r="V943" s="1">
        <f>IF($O943="include",IF(AJ943&gt;0,1+MAX(V944:V$2005),0),0)</f>
        <v>0</v>
      </c>
      <c r="W943" s="1">
        <f>IF($O943="include",IF(AK943&gt;0,1+MAX(W944:W$2005),0),0)</f>
        <v>0</v>
      </c>
      <c r="X943" s="1">
        <f>IF($O943="include",IF(AL943&gt;0,1+MAX(X944:X$2005),0),0)</f>
        <v>0</v>
      </c>
      <c r="Y943" s="22" t="str">
        <f t="shared" si="245"/>
        <v xml:space="preserve">1 - </v>
      </c>
      <c r="AA943" s="42"/>
      <c r="AB943" s="43"/>
      <c r="AC943" s="43"/>
      <c r="AD943" s="44"/>
      <c r="AE943" s="11">
        <f t="shared" si="246"/>
        <v>0</v>
      </c>
      <c r="AF943" s="41"/>
      <c r="AG943" s="41"/>
      <c r="AH943" s="41"/>
      <c r="AI943" s="41"/>
      <c r="AJ943" s="41"/>
      <c r="AK943" s="41"/>
      <c r="AL943" s="41"/>
      <c r="BA943" s="1">
        <f t="shared" si="247"/>
        <v>0</v>
      </c>
      <c r="BB943" s="1">
        <f t="shared" si="248"/>
        <v>0</v>
      </c>
      <c r="BC943" s="1" t="str">
        <f t="shared" si="249"/>
        <v>No</v>
      </c>
      <c r="BD943" s="1">
        <f t="shared" si="250"/>
        <v>0</v>
      </c>
      <c r="BE943" s="1">
        <f t="shared" si="251"/>
        <v>0</v>
      </c>
      <c r="BF943" s="1">
        <f t="shared" si="252"/>
        <v>0</v>
      </c>
      <c r="BG943" s="1">
        <v>939</v>
      </c>
      <c r="BH943" s="1" t="e">
        <f t="shared" si="253"/>
        <v>#N/A</v>
      </c>
      <c r="BI943" s="1">
        <f t="shared" si="255"/>
        <v>2</v>
      </c>
      <c r="BJ943" s="1" t="e">
        <f t="shared" si="254"/>
        <v>#N/A</v>
      </c>
    </row>
    <row r="944" spans="1:62" x14ac:dyDescent="0.25">
      <c r="A944" s="1">
        <f t="shared" si="241"/>
        <v>1</v>
      </c>
      <c r="B944" s="1">
        <f>IF(YEAR(AD944)=$B$3,YEAR('Apartment Expenses'!AD944)&amp;" - "&amp;'Apartment Expenses'!AC944,0)</f>
        <v>0</v>
      </c>
      <c r="C944" s="1">
        <f t="shared" si="242"/>
        <v>0</v>
      </c>
      <c r="E944" s="1">
        <v>940</v>
      </c>
      <c r="F944" s="1">
        <f t="shared" si="243"/>
        <v>1</v>
      </c>
      <c r="G944" s="1">
        <f t="shared" si="239"/>
        <v>0</v>
      </c>
      <c r="H944" s="1">
        <f t="shared" si="240"/>
        <v>0</v>
      </c>
      <c r="J944" s="1" t="str">
        <f t="shared" si="244"/>
        <v>1900</v>
      </c>
      <c r="M944" s="1">
        <f>HLOOKUP('Expense History'!$AD$3,$P$4:$X$2004,ROW('Apartment Expenses'!L944)-3,0)</f>
        <v>0</v>
      </c>
      <c r="N944" s="1">
        <f>IF('Expense History'!$AD$3=Data!$G$4,'Apartment Expenses'!AE944,HLOOKUP('Expense History'!$AD$3,'Apartment Expenses'!$AE$4:$AL$2004,(ROW('Apartment Expenses'!M944)-3)))</f>
        <v>0</v>
      </c>
      <c r="O944" s="1" t="str">
        <f>IF($O$2="ALL",IF(VLOOKUP(AA944,'Expense History'!$AA$6:$AB$36,2,0)="x","include",0),IF(AND(VLOOKUP(AA944,'Expense History'!$AA$6:$AB$36,2,0)="x",AC944=$O$2),"include",0))</f>
        <v>include</v>
      </c>
      <c r="P944" s="1">
        <f>IF(O944="include",IF(AE944&gt;0,1+MAX(P945:P$2005),0),0)</f>
        <v>0</v>
      </c>
      <c r="Q944" s="1">
        <f>IF(AND(ISBLANK(AA943),AE943=0),0,(IF(MAX(Q945:Q$2005)&gt;0,0,ROW(R944))))</f>
        <v>0</v>
      </c>
      <c r="R944" s="1">
        <f>IF($O944="include",IF(AF944&gt;0,1+MAX(R945:R$2005),0),0)</f>
        <v>0</v>
      </c>
      <c r="S944" s="1">
        <f>IF($O944="include",IF(AG944&gt;0,1+MAX(S945:S$2005),0),0)</f>
        <v>0</v>
      </c>
      <c r="T944" s="1">
        <f>IF($O944="include",IF(AH944&gt;0,1+MAX(T945:T$2005),0),0)</f>
        <v>0</v>
      </c>
      <c r="U944" s="1">
        <f>IF($O944="include",IF(AI944&gt;0,1+MAX(U945:U$2005),0),0)</f>
        <v>0</v>
      </c>
      <c r="V944" s="1">
        <f>IF($O944="include",IF(AJ944&gt;0,1+MAX(V945:V$2005),0),0)</f>
        <v>0</v>
      </c>
      <c r="W944" s="1">
        <f>IF($O944="include",IF(AK944&gt;0,1+MAX(W945:W$2005),0),0)</f>
        <v>0</v>
      </c>
      <c r="X944" s="1">
        <f>IF($O944="include",IF(AL944&gt;0,1+MAX(X945:X$2005),0),0)</f>
        <v>0</v>
      </c>
      <c r="Y944" s="22" t="str">
        <f t="shared" si="245"/>
        <v xml:space="preserve">1 - </v>
      </c>
      <c r="AA944" s="42"/>
      <c r="AB944" s="43"/>
      <c r="AC944" s="43"/>
      <c r="AD944" s="44"/>
      <c r="AE944" s="11">
        <f t="shared" si="246"/>
        <v>0</v>
      </c>
      <c r="AF944" s="41"/>
      <c r="AG944" s="41"/>
      <c r="AH944" s="41"/>
      <c r="AI944" s="41"/>
      <c r="AJ944" s="41"/>
      <c r="AK944" s="41"/>
      <c r="AL944" s="41"/>
      <c r="BA944" s="1">
        <f t="shared" si="247"/>
        <v>0</v>
      </c>
      <c r="BB944" s="1">
        <f t="shared" si="248"/>
        <v>0</v>
      </c>
      <c r="BC944" s="1" t="str">
        <f t="shared" si="249"/>
        <v>No</v>
      </c>
      <c r="BD944" s="1">
        <f t="shared" si="250"/>
        <v>0</v>
      </c>
      <c r="BE944" s="1">
        <f t="shared" si="251"/>
        <v>0</v>
      </c>
      <c r="BF944" s="1">
        <f t="shared" si="252"/>
        <v>0</v>
      </c>
      <c r="BG944" s="1">
        <v>940</v>
      </c>
      <c r="BH944" s="1" t="e">
        <f t="shared" si="253"/>
        <v>#N/A</v>
      </c>
      <c r="BI944" s="1">
        <f t="shared" si="255"/>
        <v>2</v>
      </c>
      <c r="BJ944" s="1" t="e">
        <f t="shared" si="254"/>
        <v>#N/A</v>
      </c>
    </row>
    <row r="945" spans="1:62" x14ac:dyDescent="0.25">
      <c r="A945" s="1">
        <f t="shared" si="241"/>
        <v>1</v>
      </c>
      <c r="B945" s="1">
        <f>IF(YEAR(AD945)=$B$3,YEAR('Apartment Expenses'!AD945)&amp;" - "&amp;'Apartment Expenses'!AC945,0)</f>
        <v>0</v>
      </c>
      <c r="C945" s="1">
        <f t="shared" si="242"/>
        <v>0</v>
      </c>
      <c r="E945" s="1">
        <v>941</v>
      </c>
      <c r="F945" s="1">
        <f t="shared" si="243"/>
        <v>1</v>
      </c>
      <c r="G945" s="1">
        <f t="shared" si="239"/>
        <v>0</v>
      </c>
      <c r="H945" s="1">
        <f t="shared" si="240"/>
        <v>0</v>
      </c>
      <c r="J945" s="1" t="str">
        <f t="shared" si="244"/>
        <v>1900</v>
      </c>
      <c r="M945" s="1">
        <f>HLOOKUP('Expense History'!$AD$3,$P$4:$X$2004,ROW('Apartment Expenses'!L945)-3,0)</f>
        <v>0</v>
      </c>
      <c r="N945" s="1">
        <f>IF('Expense History'!$AD$3=Data!$G$4,'Apartment Expenses'!AE945,HLOOKUP('Expense History'!$AD$3,'Apartment Expenses'!$AE$4:$AL$2004,(ROW('Apartment Expenses'!M945)-3)))</f>
        <v>0</v>
      </c>
      <c r="O945" s="1" t="str">
        <f>IF($O$2="ALL",IF(VLOOKUP(AA945,'Expense History'!$AA$6:$AB$36,2,0)="x","include",0),IF(AND(VLOOKUP(AA945,'Expense History'!$AA$6:$AB$36,2,0)="x",AC945=$O$2),"include",0))</f>
        <v>include</v>
      </c>
      <c r="P945" s="1">
        <f>IF(O945="include",IF(AE945&gt;0,1+MAX(P946:P$2005),0),0)</f>
        <v>0</v>
      </c>
      <c r="Q945" s="1">
        <f>IF(AND(ISBLANK(AA944),AE944=0),0,(IF(MAX(Q946:Q$2005)&gt;0,0,ROW(R945))))</f>
        <v>0</v>
      </c>
      <c r="R945" s="1">
        <f>IF($O945="include",IF(AF945&gt;0,1+MAX(R946:R$2005),0),0)</f>
        <v>0</v>
      </c>
      <c r="S945" s="1">
        <f>IF($O945="include",IF(AG945&gt;0,1+MAX(S946:S$2005),0),0)</f>
        <v>0</v>
      </c>
      <c r="T945" s="1">
        <f>IF($O945="include",IF(AH945&gt;0,1+MAX(T946:T$2005),0),0)</f>
        <v>0</v>
      </c>
      <c r="U945" s="1">
        <f>IF($O945="include",IF(AI945&gt;0,1+MAX(U946:U$2005),0),0)</f>
        <v>0</v>
      </c>
      <c r="V945" s="1">
        <f>IF($O945="include",IF(AJ945&gt;0,1+MAX(V946:V$2005),0),0)</f>
        <v>0</v>
      </c>
      <c r="W945" s="1">
        <f>IF($O945="include",IF(AK945&gt;0,1+MAX(W946:W$2005),0),0)</f>
        <v>0</v>
      </c>
      <c r="X945" s="1">
        <f>IF($O945="include",IF(AL945&gt;0,1+MAX(X946:X$2005),0),0)</f>
        <v>0</v>
      </c>
      <c r="Y945" s="22" t="str">
        <f t="shared" si="245"/>
        <v xml:space="preserve">1 - </v>
      </c>
      <c r="AA945" s="42"/>
      <c r="AB945" s="43"/>
      <c r="AC945" s="43"/>
      <c r="AD945" s="44"/>
      <c r="AE945" s="11">
        <f t="shared" si="246"/>
        <v>0</v>
      </c>
      <c r="AF945" s="41"/>
      <c r="AG945" s="41"/>
      <c r="AH945" s="41"/>
      <c r="AI945" s="41"/>
      <c r="AJ945" s="41"/>
      <c r="AK945" s="41"/>
      <c r="AL945" s="41"/>
      <c r="BA945" s="1">
        <f t="shared" si="247"/>
        <v>0</v>
      </c>
      <c r="BB945" s="1">
        <f t="shared" si="248"/>
        <v>0</v>
      </c>
      <c r="BC945" s="1" t="str">
        <f t="shared" si="249"/>
        <v>No</v>
      </c>
      <c r="BD945" s="1">
        <f t="shared" si="250"/>
        <v>0</v>
      </c>
      <c r="BE945" s="1">
        <f t="shared" si="251"/>
        <v>0</v>
      </c>
      <c r="BF945" s="1">
        <f t="shared" si="252"/>
        <v>0</v>
      </c>
      <c r="BG945" s="1">
        <v>941</v>
      </c>
      <c r="BH945" s="1" t="e">
        <f t="shared" si="253"/>
        <v>#N/A</v>
      </c>
      <c r="BI945" s="1">
        <f t="shared" si="255"/>
        <v>2</v>
      </c>
      <c r="BJ945" s="1" t="e">
        <f t="shared" si="254"/>
        <v>#N/A</v>
      </c>
    </row>
    <row r="946" spans="1:62" x14ac:dyDescent="0.25">
      <c r="A946" s="1">
        <f t="shared" si="241"/>
        <v>1</v>
      </c>
      <c r="B946" s="1">
        <f>IF(YEAR(AD946)=$B$3,YEAR('Apartment Expenses'!AD946)&amp;" - "&amp;'Apartment Expenses'!AC946,0)</f>
        <v>0</v>
      </c>
      <c r="C946" s="1">
        <f t="shared" si="242"/>
        <v>0</v>
      </c>
      <c r="E946" s="1">
        <v>942</v>
      </c>
      <c r="F946" s="1">
        <f t="shared" si="243"/>
        <v>1</v>
      </c>
      <c r="G946" s="1">
        <f t="shared" si="239"/>
        <v>0</v>
      </c>
      <c r="H946" s="1">
        <f t="shared" si="240"/>
        <v>0</v>
      </c>
      <c r="J946" s="1" t="str">
        <f t="shared" si="244"/>
        <v>1900</v>
      </c>
      <c r="M946" s="1">
        <f>HLOOKUP('Expense History'!$AD$3,$P$4:$X$2004,ROW('Apartment Expenses'!L946)-3,0)</f>
        <v>0</v>
      </c>
      <c r="N946" s="1">
        <f>IF('Expense History'!$AD$3=Data!$G$4,'Apartment Expenses'!AE946,HLOOKUP('Expense History'!$AD$3,'Apartment Expenses'!$AE$4:$AL$2004,(ROW('Apartment Expenses'!M946)-3)))</f>
        <v>0</v>
      </c>
      <c r="O946" s="1" t="str">
        <f>IF($O$2="ALL",IF(VLOOKUP(AA946,'Expense History'!$AA$6:$AB$36,2,0)="x","include",0),IF(AND(VLOOKUP(AA946,'Expense History'!$AA$6:$AB$36,2,0)="x",AC946=$O$2),"include",0))</f>
        <v>include</v>
      </c>
      <c r="P946" s="1">
        <f>IF(O946="include",IF(AE946&gt;0,1+MAX(P947:P$2005),0),0)</f>
        <v>0</v>
      </c>
      <c r="Q946" s="1">
        <f>IF(AND(ISBLANK(AA945),AE945=0),0,(IF(MAX(Q947:Q$2005)&gt;0,0,ROW(R946))))</f>
        <v>0</v>
      </c>
      <c r="R946" s="1">
        <f>IF($O946="include",IF(AF946&gt;0,1+MAX(R947:R$2005),0),0)</f>
        <v>0</v>
      </c>
      <c r="S946" s="1">
        <f>IF($O946="include",IF(AG946&gt;0,1+MAX(S947:S$2005),0),0)</f>
        <v>0</v>
      </c>
      <c r="T946" s="1">
        <f>IF($O946="include",IF(AH946&gt;0,1+MAX(T947:T$2005),0),0)</f>
        <v>0</v>
      </c>
      <c r="U946" s="1">
        <f>IF($O946="include",IF(AI946&gt;0,1+MAX(U947:U$2005),0),0)</f>
        <v>0</v>
      </c>
      <c r="V946" s="1">
        <f>IF($O946="include",IF(AJ946&gt;0,1+MAX(V947:V$2005),0),0)</f>
        <v>0</v>
      </c>
      <c r="W946" s="1">
        <f>IF($O946="include",IF(AK946&gt;0,1+MAX(W947:W$2005),0),0)</f>
        <v>0</v>
      </c>
      <c r="X946" s="1">
        <f>IF($O946="include",IF(AL946&gt;0,1+MAX(X947:X$2005),0),0)</f>
        <v>0</v>
      </c>
      <c r="Y946" s="22" t="str">
        <f t="shared" si="245"/>
        <v xml:space="preserve">1 - </v>
      </c>
      <c r="AA946" s="42"/>
      <c r="AB946" s="43"/>
      <c r="AC946" s="43"/>
      <c r="AD946" s="44"/>
      <c r="AE946" s="11">
        <f t="shared" si="246"/>
        <v>0</v>
      </c>
      <c r="AF946" s="41"/>
      <c r="AG946" s="41"/>
      <c r="AH946" s="41"/>
      <c r="AI946" s="41"/>
      <c r="AJ946" s="41"/>
      <c r="AK946" s="41"/>
      <c r="AL946" s="41"/>
      <c r="BA946" s="1">
        <f t="shared" si="247"/>
        <v>0</v>
      </c>
      <c r="BB946" s="1">
        <f t="shared" si="248"/>
        <v>0</v>
      </c>
      <c r="BC946" s="1" t="str">
        <f t="shared" si="249"/>
        <v>No</v>
      </c>
      <c r="BD946" s="1">
        <f t="shared" si="250"/>
        <v>0</v>
      </c>
      <c r="BE946" s="1">
        <f t="shared" si="251"/>
        <v>0</v>
      </c>
      <c r="BF946" s="1">
        <f t="shared" si="252"/>
        <v>0</v>
      </c>
      <c r="BG946" s="1">
        <v>942</v>
      </c>
      <c r="BH946" s="1" t="e">
        <f t="shared" si="253"/>
        <v>#N/A</v>
      </c>
      <c r="BI946" s="1">
        <f t="shared" si="255"/>
        <v>2</v>
      </c>
      <c r="BJ946" s="1" t="e">
        <f t="shared" si="254"/>
        <v>#N/A</v>
      </c>
    </row>
    <row r="947" spans="1:62" x14ac:dyDescent="0.25">
      <c r="A947" s="1">
        <f t="shared" si="241"/>
        <v>1</v>
      </c>
      <c r="B947" s="1">
        <f>IF(YEAR(AD947)=$B$3,YEAR('Apartment Expenses'!AD947)&amp;" - "&amp;'Apartment Expenses'!AC947,0)</f>
        <v>0</v>
      </c>
      <c r="C947" s="1">
        <f t="shared" si="242"/>
        <v>0</v>
      </c>
      <c r="E947" s="1">
        <v>943</v>
      </c>
      <c r="F947" s="1">
        <f t="shared" si="243"/>
        <v>1</v>
      </c>
      <c r="G947" s="1">
        <f t="shared" si="239"/>
        <v>0</v>
      </c>
      <c r="H947" s="1">
        <f t="shared" si="240"/>
        <v>0</v>
      </c>
      <c r="J947" s="1" t="str">
        <f t="shared" si="244"/>
        <v>1900</v>
      </c>
      <c r="M947" s="1">
        <f>HLOOKUP('Expense History'!$AD$3,$P$4:$X$2004,ROW('Apartment Expenses'!L947)-3,0)</f>
        <v>0</v>
      </c>
      <c r="N947" s="1">
        <f>IF('Expense History'!$AD$3=Data!$G$4,'Apartment Expenses'!AE947,HLOOKUP('Expense History'!$AD$3,'Apartment Expenses'!$AE$4:$AL$2004,(ROW('Apartment Expenses'!M947)-3)))</f>
        <v>0</v>
      </c>
      <c r="O947" s="1" t="str">
        <f>IF($O$2="ALL",IF(VLOOKUP(AA947,'Expense History'!$AA$6:$AB$36,2,0)="x","include",0),IF(AND(VLOOKUP(AA947,'Expense History'!$AA$6:$AB$36,2,0)="x",AC947=$O$2),"include",0))</f>
        <v>include</v>
      </c>
      <c r="P947" s="1">
        <f>IF(O947="include",IF(AE947&gt;0,1+MAX(P948:P$2005),0),0)</f>
        <v>0</v>
      </c>
      <c r="Q947" s="1">
        <f>IF(AND(ISBLANK(AA946),AE946=0),0,(IF(MAX(Q948:Q$2005)&gt;0,0,ROW(R947))))</f>
        <v>0</v>
      </c>
      <c r="R947" s="1">
        <f>IF($O947="include",IF(AF947&gt;0,1+MAX(R948:R$2005),0),0)</f>
        <v>0</v>
      </c>
      <c r="S947" s="1">
        <f>IF($O947="include",IF(AG947&gt;0,1+MAX(S948:S$2005),0),0)</f>
        <v>0</v>
      </c>
      <c r="T947" s="1">
        <f>IF($O947="include",IF(AH947&gt;0,1+MAX(T948:T$2005),0),0)</f>
        <v>0</v>
      </c>
      <c r="U947" s="1">
        <f>IF($O947="include",IF(AI947&gt;0,1+MAX(U948:U$2005),0),0)</f>
        <v>0</v>
      </c>
      <c r="V947" s="1">
        <f>IF($O947="include",IF(AJ947&gt;0,1+MAX(V948:V$2005),0),0)</f>
        <v>0</v>
      </c>
      <c r="W947" s="1">
        <f>IF($O947="include",IF(AK947&gt;0,1+MAX(W948:W$2005),0),0)</f>
        <v>0</v>
      </c>
      <c r="X947" s="1">
        <f>IF($O947="include",IF(AL947&gt;0,1+MAX(X948:X$2005),0),0)</f>
        <v>0</v>
      </c>
      <c r="Y947" s="22" t="str">
        <f t="shared" si="245"/>
        <v xml:space="preserve">1 - </v>
      </c>
      <c r="AA947" s="42"/>
      <c r="AB947" s="43"/>
      <c r="AC947" s="43"/>
      <c r="AD947" s="44"/>
      <c r="AE947" s="11">
        <f t="shared" si="246"/>
        <v>0</v>
      </c>
      <c r="AF947" s="41"/>
      <c r="AG947" s="41"/>
      <c r="AH947" s="41"/>
      <c r="AI947" s="41"/>
      <c r="AJ947" s="41"/>
      <c r="AK947" s="41"/>
      <c r="AL947" s="41"/>
      <c r="BA947" s="1">
        <f t="shared" si="247"/>
        <v>0</v>
      </c>
      <c r="BB947" s="1">
        <f t="shared" si="248"/>
        <v>0</v>
      </c>
      <c r="BC947" s="1" t="str">
        <f t="shared" si="249"/>
        <v>No</v>
      </c>
      <c r="BD947" s="1">
        <f t="shared" si="250"/>
        <v>0</v>
      </c>
      <c r="BE947" s="1">
        <f t="shared" si="251"/>
        <v>0</v>
      </c>
      <c r="BF947" s="1">
        <f t="shared" si="252"/>
        <v>0</v>
      </c>
      <c r="BG947" s="1">
        <v>943</v>
      </c>
      <c r="BH947" s="1" t="e">
        <f t="shared" si="253"/>
        <v>#N/A</v>
      </c>
      <c r="BI947" s="1">
        <f t="shared" si="255"/>
        <v>2</v>
      </c>
      <c r="BJ947" s="1" t="e">
        <f t="shared" si="254"/>
        <v>#N/A</v>
      </c>
    </row>
    <row r="948" spans="1:62" x14ac:dyDescent="0.25">
      <c r="A948" s="1">
        <f t="shared" si="241"/>
        <v>1</v>
      </c>
      <c r="B948" s="1">
        <f>IF(YEAR(AD948)=$B$3,YEAR('Apartment Expenses'!AD948)&amp;" - "&amp;'Apartment Expenses'!AC948,0)</f>
        <v>0</v>
      </c>
      <c r="C948" s="1">
        <f t="shared" si="242"/>
        <v>0</v>
      </c>
      <c r="E948" s="1">
        <v>944</v>
      </c>
      <c r="F948" s="1">
        <f t="shared" si="243"/>
        <v>1</v>
      </c>
      <c r="G948" s="1">
        <f t="shared" si="239"/>
        <v>0</v>
      </c>
      <c r="H948" s="1">
        <f t="shared" si="240"/>
        <v>0</v>
      </c>
      <c r="J948" s="1" t="str">
        <f t="shared" si="244"/>
        <v>1900</v>
      </c>
      <c r="M948" s="1">
        <f>HLOOKUP('Expense History'!$AD$3,$P$4:$X$2004,ROW('Apartment Expenses'!L948)-3,0)</f>
        <v>0</v>
      </c>
      <c r="N948" s="1">
        <f>IF('Expense History'!$AD$3=Data!$G$4,'Apartment Expenses'!AE948,HLOOKUP('Expense History'!$AD$3,'Apartment Expenses'!$AE$4:$AL$2004,(ROW('Apartment Expenses'!M948)-3)))</f>
        <v>0</v>
      </c>
      <c r="O948" s="1" t="str">
        <f>IF($O$2="ALL",IF(VLOOKUP(AA948,'Expense History'!$AA$6:$AB$36,2,0)="x","include",0),IF(AND(VLOOKUP(AA948,'Expense History'!$AA$6:$AB$36,2,0)="x",AC948=$O$2),"include",0))</f>
        <v>include</v>
      </c>
      <c r="P948" s="1">
        <f>IF(O948="include",IF(AE948&gt;0,1+MAX(P949:P$2005),0),0)</f>
        <v>0</v>
      </c>
      <c r="Q948" s="1">
        <f>IF(AND(ISBLANK(AA947),AE947=0),0,(IF(MAX(Q949:Q$2005)&gt;0,0,ROW(R948))))</f>
        <v>0</v>
      </c>
      <c r="R948" s="1">
        <f>IF($O948="include",IF(AF948&gt;0,1+MAX(R949:R$2005),0),0)</f>
        <v>0</v>
      </c>
      <c r="S948" s="1">
        <f>IF($O948="include",IF(AG948&gt;0,1+MAX(S949:S$2005),0),0)</f>
        <v>0</v>
      </c>
      <c r="T948" s="1">
        <f>IF($O948="include",IF(AH948&gt;0,1+MAX(T949:T$2005),0),0)</f>
        <v>0</v>
      </c>
      <c r="U948" s="1">
        <f>IF($O948="include",IF(AI948&gt;0,1+MAX(U949:U$2005),0),0)</f>
        <v>0</v>
      </c>
      <c r="V948" s="1">
        <f>IF($O948="include",IF(AJ948&gt;0,1+MAX(V949:V$2005),0),0)</f>
        <v>0</v>
      </c>
      <c r="W948" s="1">
        <f>IF($O948="include",IF(AK948&gt;0,1+MAX(W949:W$2005),0),0)</f>
        <v>0</v>
      </c>
      <c r="X948" s="1">
        <f>IF($O948="include",IF(AL948&gt;0,1+MAX(X949:X$2005),0),0)</f>
        <v>0</v>
      </c>
      <c r="Y948" s="22" t="str">
        <f t="shared" si="245"/>
        <v xml:space="preserve">1 - </v>
      </c>
      <c r="AA948" s="42"/>
      <c r="AB948" s="43"/>
      <c r="AC948" s="43"/>
      <c r="AD948" s="44"/>
      <c r="AE948" s="11">
        <f t="shared" si="246"/>
        <v>0</v>
      </c>
      <c r="AF948" s="41"/>
      <c r="AG948" s="41"/>
      <c r="AH948" s="41"/>
      <c r="AI948" s="41"/>
      <c r="AJ948" s="41"/>
      <c r="AK948" s="41"/>
      <c r="AL948" s="41"/>
      <c r="BA948" s="1">
        <f t="shared" si="247"/>
        <v>0</v>
      </c>
      <c r="BB948" s="1">
        <f t="shared" si="248"/>
        <v>0</v>
      </c>
      <c r="BC948" s="1" t="str">
        <f t="shared" si="249"/>
        <v>No</v>
      </c>
      <c r="BD948" s="1">
        <f t="shared" si="250"/>
        <v>0</v>
      </c>
      <c r="BE948" s="1">
        <f t="shared" si="251"/>
        <v>0</v>
      </c>
      <c r="BF948" s="1">
        <f t="shared" si="252"/>
        <v>0</v>
      </c>
      <c r="BG948" s="1">
        <v>944</v>
      </c>
      <c r="BH948" s="1" t="e">
        <f t="shared" si="253"/>
        <v>#N/A</v>
      </c>
      <c r="BI948" s="1">
        <f t="shared" si="255"/>
        <v>2</v>
      </c>
      <c r="BJ948" s="1" t="e">
        <f t="shared" si="254"/>
        <v>#N/A</v>
      </c>
    </row>
    <row r="949" spans="1:62" x14ac:dyDescent="0.25">
      <c r="A949" s="1">
        <f t="shared" si="241"/>
        <v>1</v>
      </c>
      <c r="B949" s="1">
        <f>IF(YEAR(AD949)=$B$3,YEAR('Apartment Expenses'!AD949)&amp;" - "&amp;'Apartment Expenses'!AC949,0)</f>
        <v>0</v>
      </c>
      <c r="C949" s="1">
        <f t="shared" si="242"/>
        <v>0</v>
      </c>
      <c r="E949" s="1">
        <v>945</v>
      </c>
      <c r="F949" s="1">
        <f t="shared" si="243"/>
        <v>1</v>
      </c>
      <c r="G949" s="1">
        <f t="shared" si="239"/>
        <v>0</v>
      </c>
      <c r="H949" s="1">
        <f t="shared" si="240"/>
        <v>0</v>
      </c>
      <c r="J949" s="1" t="str">
        <f t="shared" si="244"/>
        <v>1900</v>
      </c>
      <c r="M949" s="1">
        <f>HLOOKUP('Expense History'!$AD$3,$P$4:$X$2004,ROW('Apartment Expenses'!L949)-3,0)</f>
        <v>0</v>
      </c>
      <c r="N949" s="1">
        <f>IF('Expense History'!$AD$3=Data!$G$4,'Apartment Expenses'!AE949,HLOOKUP('Expense History'!$AD$3,'Apartment Expenses'!$AE$4:$AL$2004,(ROW('Apartment Expenses'!M949)-3)))</f>
        <v>0</v>
      </c>
      <c r="O949" s="1" t="str">
        <f>IF($O$2="ALL",IF(VLOOKUP(AA949,'Expense History'!$AA$6:$AB$36,2,0)="x","include",0),IF(AND(VLOOKUP(AA949,'Expense History'!$AA$6:$AB$36,2,0)="x",AC949=$O$2),"include",0))</f>
        <v>include</v>
      </c>
      <c r="P949" s="1">
        <f>IF(O949="include",IF(AE949&gt;0,1+MAX(P950:P$2005),0),0)</f>
        <v>0</v>
      </c>
      <c r="Q949" s="1">
        <f>IF(AND(ISBLANK(AA948),AE948=0),0,(IF(MAX(Q950:Q$2005)&gt;0,0,ROW(R949))))</f>
        <v>0</v>
      </c>
      <c r="R949" s="1">
        <f>IF($O949="include",IF(AF949&gt;0,1+MAX(R950:R$2005),0),0)</f>
        <v>0</v>
      </c>
      <c r="S949" s="1">
        <f>IF($O949="include",IF(AG949&gt;0,1+MAX(S950:S$2005),0),0)</f>
        <v>0</v>
      </c>
      <c r="T949" s="1">
        <f>IF($O949="include",IF(AH949&gt;0,1+MAX(T950:T$2005),0),0)</f>
        <v>0</v>
      </c>
      <c r="U949" s="1">
        <f>IF($O949="include",IF(AI949&gt;0,1+MAX(U950:U$2005),0),0)</f>
        <v>0</v>
      </c>
      <c r="V949" s="1">
        <f>IF($O949="include",IF(AJ949&gt;0,1+MAX(V950:V$2005),0),0)</f>
        <v>0</v>
      </c>
      <c r="W949" s="1">
        <f>IF($O949="include",IF(AK949&gt;0,1+MAX(W950:W$2005),0),0)</f>
        <v>0</v>
      </c>
      <c r="X949" s="1">
        <f>IF($O949="include",IF(AL949&gt;0,1+MAX(X950:X$2005),0),0)</f>
        <v>0</v>
      </c>
      <c r="Y949" s="22" t="str">
        <f t="shared" si="245"/>
        <v xml:space="preserve">1 - </v>
      </c>
      <c r="AA949" s="42"/>
      <c r="AB949" s="43"/>
      <c r="AC949" s="43"/>
      <c r="AD949" s="44"/>
      <c r="AE949" s="11">
        <f t="shared" si="246"/>
        <v>0</v>
      </c>
      <c r="AF949" s="41"/>
      <c r="AG949" s="41"/>
      <c r="AH949" s="41"/>
      <c r="AI949" s="41"/>
      <c r="AJ949" s="41"/>
      <c r="AK949" s="41"/>
      <c r="AL949" s="41"/>
      <c r="BA949" s="1">
        <f t="shared" si="247"/>
        <v>0</v>
      </c>
      <c r="BB949" s="1">
        <f t="shared" si="248"/>
        <v>0</v>
      </c>
      <c r="BC949" s="1" t="str">
        <f t="shared" si="249"/>
        <v>No</v>
      </c>
      <c r="BD949" s="1">
        <f t="shared" si="250"/>
        <v>0</v>
      </c>
      <c r="BE949" s="1">
        <f t="shared" si="251"/>
        <v>0</v>
      </c>
      <c r="BF949" s="1">
        <f t="shared" si="252"/>
        <v>0</v>
      </c>
      <c r="BG949" s="1">
        <v>945</v>
      </c>
      <c r="BH949" s="1" t="e">
        <f t="shared" si="253"/>
        <v>#N/A</v>
      </c>
      <c r="BI949" s="1">
        <f t="shared" si="255"/>
        <v>2</v>
      </c>
      <c r="BJ949" s="1" t="e">
        <f t="shared" si="254"/>
        <v>#N/A</v>
      </c>
    </row>
    <row r="950" spans="1:62" x14ac:dyDescent="0.25">
      <c r="A950" s="1">
        <f t="shared" si="241"/>
        <v>1</v>
      </c>
      <c r="B950" s="1">
        <f>IF(YEAR(AD950)=$B$3,YEAR('Apartment Expenses'!AD950)&amp;" - "&amp;'Apartment Expenses'!AC950,0)</f>
        <v>0</v>
      </c>
      <c r="C950" s="1">
        <f t="shared" si="242"/>
        <v>0</v>
      </c>
      <c r="E950" s="1">
        <v>946</v>
      </c>
      <c r="F950" s="1">
        <f t="shared" si="243"/>
        <v>1</v>
      </c>
      <c r="G950" s="1">
        <f t="shared" si="239"/>
        <v>0</v>
      </c>
      <c r="H950" s="1">
        <f t="shared" si="240"/>
        <v>0</v>
      </c>
      <c r="J950" s="1" t="str">
        <f t="shared" si="244"/>
        <v>1900</v>
      </c>
      <c r="M950" s="1">
        <f>HLOOKUP('Expense History'!$AD$3,$P$4:$X$2004,ROW('Apartment Expenses'!L950)-3,0)</f>
        <v>0</v>
      </c>
      <c r="N950" s="1">
        <f>IF('Expense History'!$AD$3=Data!$G$4,'Apartment Expenses'!AE950,HLOOKUP('Expense History'!$AD$3,'Apartment Expenses'!$AE$4:$AL$2004,(ROW('Apartment Expenses'!M950)-3)))</f>
        <v>0</v>
      </c>
      <c r="O950" s="1" t="str">
        <f>IF($O$2="ALL",IF(VLOOKUP(AA950,'Expense History'!$AA$6:$AB$36,2,0)="x","include",0),IF(AND(VLOOKUP(AA950,'Expense History'!$AA$6:$AB$36,2,0)="x",AC950=$O$2),"include",0))</f>
        <v>include</v>
      </c>
      <c r="P950" s="1">
        <f>IF(O950="include",IF(AE950&gt;0,1+MAX(P951:P$2005),0),0)</f>
        <v>0</v>
      </c>
      <c r="Q950" s="1">
        <f>IF(AND(ISBLANK(AA949),AE949=0),0,(IF(MAX(Q951:Q$2005)&gt;0,0,ROW(R950))))</f>
        <v>0</v>
      </c>
      <c r="R950" s="1">
        <f>IF($O950="include",IF(AF950&gt;0,1+MAX(R951:R$2005),0),0)</f>
        <v>0</v>
      </c>
      <c r="S950" s="1">
        <f>IF($O950="include",IF(AG950&gt;0,1+MAX(S951:S$2005),0),0)</f>
        <v>0</v>
      </c>
      <c r="T950" s="1">
        <f>IF($O950="include",IF(AH950&gt;0,1+MAX(T951:T$2005),0),0)</f>
        <v>0</v>
      </c>
      <c r="U950" s="1">
        <f>IF($O950="include",IF(AI950&gt;0,1+MAX(U951:U$2005),0),0)</f>
        <v>0</v>
      </c>
      <c r="V950" s="1">
        <f>IF($O950="include",IF(AJ950&gt;0,1+MAX(V951:V$2005),0),0)</f>
        <v>0</v>
      </c>
      <c r="W950" s="1">
        <f>IF($O950="include",IF(AK950&gt;0,1+MAX(W951:W$2005),0),0)</f>
        <v>0</v>
      </c>
      <c r="X950" s="1">
        <f>IF($O950="include",IF(AL950&gt;0,1+MAX(X951:X$2005),0),0)</f>
        <v>0</v>
      </c>
      <c r="Y950" s="22" t="str">
        <f t="shared" si="245"/>
        <v xml:space="preserve">1 - </v>
      </c>
      <c r="AA950" s="42"/>
      <c r="AB950" s="43"/>
      <c r="AC950" s="43"/>
      <c r="AD950" s="44"/>
      <c r="AE950" s="11">
        <f t="shared" si="246"/>
        <v>0</v>
      </c>
      <c r="AF950" s="41"/>
      <c r="AG950" s="41"/>
      <c r="AH950" s="41"/>
      <c r="AI950" s="41"/>
      <c r="AJ950" s="41"/>
      <c r="AK950" s="41"/>
      <c r="AL950" s="41"/>
      <c r="BA950" s="1">
        <f t="shared" si="247"/>
        <v>0</v>
      </c>
      <c r="BB950" s="1">
        <f t="shared" si="248"/>
        <v>0</v>
      </c>
      <c r="BC950" s="1" t="str">
        <f t="shared" si="249"/>
        <v>No</v>
      </c>
      <c r="BD950" s="1">
        <f t="shared" si="250"/>
        <v>0</v>
      </c>
      <c r="BE950" s="1">
        <f t="shared" si="251"/>
        <v>0</v>
      </c>
      <c r="BF950" s="1">
        <f t="shared" si="252"/>
        <v>0</v>
      </c>
      <c r="BG950" s="1">
        <v>946</v>
      </c>
      <c r="BH950" s="1" t="e">
        <f t="shared" si="253"/>
        <v>#N/A</v>
      </c>
      <c r="BI950" s="1">
        <f t="shared" si="255"/>
        <v>2</v>
      </c>
      <c r="BJ950" s="1" t="e">
        <f t="shared" si="254"/>
        <v>#N/A</v>
      </c>
    </row>
    <row r="951" spans="1:62" x14ac:dyDescent="0.25">
      <c r="A951" s="1">
        <f t="shared" si="241"/>
        <v>1</v>
      </c>
      <c r="B951" s="1">
        <f>IF(YEAR(AD951)=$B$3,YEAR('Apartment Expenses'!AD951)&amp;" - "&amp;'Apartment Expenses'!AC951,0)</f>
        <v>0</v>
      </c>
      <c r="C951" s="1">
        <f t="shared" si="242"/>
        <v>0</v>
      </c>
      <c r="E951" s="1">
        <v>947</v>
      </c>
      <c r="F951" s="1">
        <f t="shared" si="243"/>
        <v>1</v>
      </c>
      <c r="G951" s="1">
        <f t="shared" si="239"/>
        <v>0</v>
      </c>
      <c r="H951" s="1">
        <f t="shared" si="240"/>
        <v>0</v>
      </c>
      <c r="J951" s="1" t="str">
        <f t="shared" si="244"/>
        <v>1900</v>
      </c>
      <c r="M951" s="1">
        <f>HLOOKUP('Expense History'!$AD$3,$P$4:$X$2004,ROW('Apartment Expenses'!L951)-3,0)</f>
        <v>0</v>
      </c>
      <c r="N951" s="1">
        <f>IF('Expense History'!$AD$3=Data!$G$4,'Apartment Expenses'!AE951,HLOOKUP('Expense History'!$AD$3,'Apartment Expenses'!$AE$4:$AL$2004,(ROW('Apartment Expenses'!M951)-3)))</f>
        <v>0</v>
      </c>
      <c r="O951" s="1" t="str">
        <f>IF($O$2="ALL",IF(VLOOKUP(AA951,'Expense History'!$AA$6:$AB$36,2,0)="x","include",0),IF(AND(VLOOKUP(AA951,'Expense History'!$AA$6:$AB$36,2,0)="x",AC951=$O$2),"include",0))</f>
        <v>include</v>
      </c>
      <c r="P951" s="1">
        <f>IF(O951="include",IF(AE951&gt;0,1+MAX(P952:P$2005),0),0)</f>
        <v>0</v>
      </c>
      <c r="Q951" s="1">
        <f>IF(AND(ISBLANK(AA950),AE950=0),0,(IF(MAX(Q952:Q$2005)&gt;0,0,ROW(R951))))</f>
        <v>0</v>
      </c>
      <c r="R951" s="1">
        <f>IF($O951="include",IF(AF951&gt;0,1+MAX(R952:R$2005),0),0)</f>
        <v>0</v>
      </c>
      <c r="S951" s="1">
        <f>IF($O951="include",IF(AG951&gt;0,1+MAX(S952:S$2005),0),0)</f>
        <v>0</v>
      </c>
      <c r="T951" s="1">
        <f>IF($O951="include",IF(AH951&gt;0,1+MAX(T952:T$2005),0),0)</f>
        <v>0</v>
      </c>
      <c r="U951" s="1">
        <f>IF($O951="include",IF(AI951&gt;0,1+MAX(U952:U$2005),0),0)</f>
        <v>0</v>
      </c>
      <c r="V951" s="1">
        <f>IF($O951="include",IF(AJ951&gt;0,1+MAX(V952:V$2005),0),0)</f>
        <v>0</v>
      </c>
      <c r="W951" s="1">
        <f>IF($O951="include",IF(AK951&gt;0,1+MAX(W952:W$2005),0),0)</f>
        <v>0</v>
      </c>
      <c r="X951" s="1">
        <f>IF($O951="include",IF(AL951&gt;0,1+MAX(X952:X$2005),0),0)</f>
        <v>0</v>
      </c>
      <c r="Y951" s="22" t="str">
        <f t="shared" si="245"/>
        <v xml:space="preserve">1 - </v>
      </c>
      <c r="AA951" s="42"/>
      <c r="AB951" s="43"/>
      <c r="AC951" s="43"/>
      <c r="AD951" s="44"/>
      <c r="AE951" s="11">
        <f t="shared" si="246"/>
        <v>0</v>
      </c>
      <c r="AF951" s="41"/>
      <c r="AG951" s="41"/>
      <c r="AH951" s="41"/>
      <c r="AI951" s="41"/>
      <c r="AJ951" s="41"/>
      <c r="AK951" s="41"/>
      <c r="AL951" s="41"/>
      <c r="BA951" s="1">
        <f t="shared" si="247"/>
        <v>0</v>
      </c>
      <c r="BB951" s="1">
        <f t="shared" si="248"/>
        <v>0</v>
      </c>
      <c r="BC951" s="1" t="str">
        <f t="shared" si="249"/>
        <v>No</v>
      </c>
      <c r="BD951" s="1">
        <f t="shared" si="250"/>
        <v>0</v>
      </c>
      <c r="BE951" s="1">
        <f t="shared" si="251"/>
        <v>0</v>
      </c>
      <c r="BF951" s="1">
        <f t="shared" si="252"/>
        <v>0</v>
      </c>
      <c r="BG951" s="1">
        <v>947</v>
      </c>
      <c r="BH951" s="1" t="e">
        <f t="shared" si="253"/>
        <v>#N/A</v>
      </c>
      <c r="BI951" s="1">
        <f t="shared" si="255"/>
        <v>2</v>
      </c>
      <c r="BJ951" s="1" t="e">
        <f t="shared" si="254"/>
        <v>#N/A</v>
      </c>
    </row>
    <row r="952" spans="1:62" x14ac:dyDescent="0.25">
      <c r="A952" s="1">
        <f t="shared" si="241"/>
        <v>1</v>
      </c>
      <c r="B952" s="1">
        <f>IF(YEAR(AD952)=$B$3,YEAR('Apartment Expenses'!AD952)&amp;" - "&amp;'Apartment Expenses'!AC952,0)</f>
        <v>0</v>
      </c>
      <c r="C952" s="1">
        <f t="shared" si="242"/>
        <v>0</v>
      </c>
      <c r="E952" s="1">
        <v>948</v>
      </c>
      <c r="F952" s="1">
        <f t="shared" si="243"/>
        <v>1</v>
      </c>
      <c r="G952" s="1">
        <f t="shared" si="239"/>
        <v>0</v>
      </c>
      <c r="H952" s="1">
        <f t="shared" si="240"/>
        <v>0</v>
      </c>
      <c r="J952" s="1" t="str">
        <f t="shared" si="244"/>
        <v>1900</v>
      </c>
      <c r="M952" s="1">
        <f>HLOOKUP('Expense History'!$AD$3,$P$4:$X$2004,ROW('Apartment Expenses'!L952)-3,0)</f>
        <v>0</v>
      </c>
      <c r="N952" s="1">
        <f>IF('Expense History'!$AD$3=Data!$G$4,'Apartment Expenses'!AE952,HLOOKUP('Expense History'!$AD$3,'Apartment Expenses'!$AE$4:$AL$2004,(ROW('Apartment Expenses'!M952)-3)))</f>
        <v>0</v>
      </c>
      <c r="O952" s="1" t="str">
        <f>IF($O$2="ALL",IF(VLOOKUP(AA952,'Expense History'!$AA$6:$AB$36,2,0)="x","include",0),IF(AND(VLOOKUP(AA952,'Expense History'!$AA$6:$AB$36,2,0)="x",AC952=$O$2),"include",0))</f>
        <v>include</v>
      </c>
      <c r="P952" s="1">
        <f>IF(O952="include",IF(AE952&gt;0,1+MAX(P953:P$2005),0),0)</f>
        <v>0</v>
      </c>
      <c r="Q952" s="1">
        <f>IF(AND(ISBLANK(AA951),AE951=0),0,(IF(MAX(Q953:Q$2005)&gt;0,0,ROW(R952))))</f>
        <v>0</v>
      </c>
      <c r="R952" s="1">
        <f>IF($O952="include",IF(AF952&gt;0,1+MAX(R953:R$2005),0),0)</f>
        <v>0</v>
      </c>
      <c r="S952" s="1">
        <f>IF($O952="include",IF(AG952&gt;0,1+MAX(S953:S$2005),0),0)</f>
        <v>0</v>
      </c>
      <c r="T952" s="1">
        <f>IF($O952="include",IF(AH952&gt;0,1+MAX(T953:T$2005),0),0)</f>
        <v>0</v>
      </c>
      <c r="U952" s="1">
        <f>IF($O952="include",IF(AI952&gt;0,1+MAX(U953:U$2005),0),0)</f>
        <v>0</v>
      </c>
      <c r="V952" s="1">
        <f>IF($O952="include",IF(AJ952&gt;0,1+MAX(V953:V$2005),0),0)</f>
        <v>0</v>
      </c>
      <c r="W952" s="1">
        <f>IF($O952="include",IF(AK952&gt;0,1+MAX(W953:W$2005),0),0)</f>
        <v>0</v>
      </c>
      <c r="X952" s="1">
        <f>IF($O952="include",IF(AL952&gt;0,1+MAX(X953:X$2005),0),0)</f>
        <v>0</v>
      </c>
      <c r="Y952" s="22" t="str">
        <f t="shared" si="245"/>
        <v xml:space="preserve">1 - </v>
      </c>
      <c r="AA952" s="42"/>
      <c r="AB952" s="43"/>
      <c r="AC952" s="43"/>
      <c r="AD952" s="44"/>
      <c r="AE952" s="11">
        <f t="shared" si="246"/>
        <v>0</v>
      </c>
      <c r="AF952" s="41"/>
      <c r="AG952" s="41"/>
      <c r="AH952" s="41"/>
      <c r="AI952" s="41"/>
      <c r="AJ952" s="41"/>
      <c r="AK952" s="41"/>
      <c r="AL952" s="41"/>
      <c r="BA952" s="1">
        <f t="shared" si="247"/>
        <v>0</v>
      </c>
      <c r="BB952" s="1">
        <f t="shared" si="248"/>
        <v>0</v>
      </c>
      <c r="BC952" s="1" t="str">
        <f t="shared" si="249"/>
        <v>No</v>
      </c>
      <c r="BD952" s="1">
        <f t="shared" si="250"/>
        <v>0</v>
      </c>
      <c r="BE952" s="1">
        <f t="shared" si="251"/>
        <v>0</v>
      </c>
      <c r="BF952" s="1">
        <f t="shared" si="252"/>
        <v>0</v>
      </c>
      <c r="BG952" s="1">
        <v>948</v>
      </c>
      <c r="BH952" s="1" t="e">
        <f t="shared" si="253"/>
        <v>#N/A</v>
      </c>
      <c r="BI952" s="1">
        <f t="shared" si="255"/>
        <v>2</v>
      </c>
      <c r="BJ952" s="1" t="e">
        <f t="shared" si="254"/>
        <v>#N/A</v>
      </c>
    </row>
    <row r="953" spans="1:62" x14ac:dyDescent="0.25">
      <c r="A953" s="1">
        <f t="shared" si="241"/>
        <v>1</v>
      </c>
      <c r="B953" s="1">
        <f>IF(YEAR(AD953)=$B$3,YEAR('Apartment Expenses'!AD953)&amp;" - "&amp;'Apartment Expenses'!AC953,0)</f>
        <v>0</v>
      </c>
      <c r="C953" s="1">
        <f t="shared" si="242"/>
        <v>0</v>
      </c>
      <c r="E953" s="1">
        <v>949</v>
      </c>
      <c r="F953" s="1">
        <f t="shared" si="243"/>
        <v>1</v>
      </c>
      <c r="G953" s="1">
        <f t="shared" si="239"/>
        <v>0</v>
      </c>
      <c r="H953" s="1">
        <f t="shared" si="240"/>
        <v>0</v>
      </c>
      <c r="J953" s="1" t="str">
        <f t="shared" si="244"/>
        <v>1900</v>
      </c>
      <c r="M953" s="1">
        <f>HLOOKUP('Expense History'!$AD$3,$P$4:$X$2004,ROW('Apartment Expenses'!L953)-3,0)</f>
        <v>0</v>
      </c>
      <c r="N953" s="1">
        <f>IF('Expense History'!$AD$3=Data!$G$4,'Apartment Expenses'!AE953,HLOOKUP('Expense History'!$AD$3,'Apartment Expenses'!$AE$4:$AL$2004,(ROW('Apartment Expenses'!M953)-3)))</f>
        <v>0</v>
      </c>
      <c r="O953" s="1" t="str">
        <f>IF($O$2="ALL",IF(VLOOKUP(AA953,'Expense History'!$AA$6:$AB$36,2,0)="x","include",0),IF(AND(VLOOKUP(AA953,'Expense History'!$AA$6:$AB$36,2,0)="x",AC953=$O$2),"include",0))</f>
        <v>include</v>
      </c>
      <c r="P953" s="1">
        <f>IF(O953="include",IF(AE953&gt;0,1+MAX(P954:P$2005),0),0)</f>
        <v>0</v>
      </c>
      <c r="Q953" s="1">
        <f>IF(AND(ISBLANK(AA952),AE952=0),0,(IF(MAX(Q954:Q$2005)&gt;0,0,ROW(R953))))</f>
        <v>0</v>
      </c>
      <c r="R953" s="1">
        <f>IF($O953="include",IF(AF953&gt;0,1+MAX(R954:R$2005),0),0)</f>
        <v>0</v>
      </c>
      <c r="S953" s="1">
        <f>IF($O953="include",IF(AG953&gt;0,1+MAX(S954:S$2005),0),0)</f>
        <v>0</v>
      </c>
      <c r="T953" s="1">
        <f>IF($O953="include",IF(AH953&gt;0,1+MAX(T954:T$2005),0),0)</f>
        <v>0</v>
      </c>
      <c r="U953" s="1">
        <f>IF($O953="include",IF(AI953&gt;0,1+MAX(U954:U$2005),0),0)</f>
        <v>0</v>
      </c>
      <c r="V953" s="1">
        <f>IF($O953="include",IF(AJ953&gt;0,1+MAX(V954:V$2005),0),0)</f>
        <v>0</v>
      </c>
      <c r="W953" s="1">
        <f>IF($O953="include",IF(AK953&gt;0,1+MAX(W954:W$2005),0),0)</f>
        <v>0</v>
      </c>
      <c r="X953" s="1">
        <f>IF($O953="include",IF(AL953&gt;0,1+MAX(X954:X$2005),0),0)</f>
        <v>0</v>
      </c>
      <c r="Y953" s="22" t="str">
        <f t="shared" si="245"/>
        <v xml:space="preserve">1 - </v>
      </c>
      <c r="AA953" s="42"/>
      <c r="AB953" s="43"/>
      <c r="AC953" s="43"/>
      <c r="AD953" s="44"/>
      <c r="AE953" s="11">
        <f t="shared" si="246"/>
        <v>0</v>
      </c>
      <c r="AF953" s="41"/>
      <c r="AG953" s="41"/>
      <c r="AH953" s="41"/>
      <c r="AI953" s="41"/>
      <c r="AJ953" s="41"/>
      <c r="AK953" s="41"/>
      <c r="AL953" s="41"/>
      <c r="BA953" s="1">
        <f t="shared" si="247"/>
        <v>0</v>
      </c>
      <c r="BB953" s="1">
        <f t="shared" si="248"/>
        <v>0</v>
      </c>
      <c r="BC953" s="1" t="str">
        <f t="shared" si="249"/>
        <v>No</v>
      </c>
      <c r="BD953" s="1">
        <f t="shared" si="250"/>
        <v>0</v>
      </c>
      <c r="BE953" s="1">
        <f t="shared" si="251"/>
        <v>0</v>
      </c>
      <c r="BF953" s="1">
        <f t="shared" si="252"/>
        <v>0</v>
      </c>
      <c r="BG953" s="1">
        <v>949</v>
      </c>
      <c r="BH953" s="1" t="e">
        <f t="shared" si="253"/>
        <v>#N/A</v>
      </c>
      <c r="BI953" s="1">
        <f t="shared" si="255"/>
        <v>2</v>
      </c>
      <c r="BJ953" s="1" t="e">
        <f t="shared" si="254"/>
        <v>#N/A</v>
      </c>
    </row>
    <row r="954" spans="1:62" x14ac:dyDescent="0.25">
      <c r="A954" s="1">
        <f t="shared" si="241"/>
        <v>1</v>
      </c>
      <c r="B954" s="1">
        <f>IF(YEAR(AD954)=$B$3,YEAR('Apartment Expenses'!AD954)&amp;" - "&amp;'Apartment Expenses'!AC954,0)</f>
        <v>0</v>
      </c>
      <c r="C954" s="1">
        <f t="shared" si="242"/>
        <v>0</v>
      </c>
      <c r="E954" s="1">
        <v>950</v>
      </c>
      <c r="F954" s="1">
        <f t="shared" si="243"/>
        <v>1</v>
      </c>
      <c r="G954" s="1">
        <f t="shared" si="239"/>
        <v>0</v>
      </c>
      <c r="H954" s="1">
        <f t="shared" si="240"/>
        <v>0</v>
      </c>
      <c r="J954" s="1" t="str">
        <f t="shared" si="244"/>
        <v>1900</v>
      </c>
      <c r="M954" s="1">
        <f>HLOOKUP('Expense History'!$AD$3,$P$4:$X$2004,ROW('Apartment Expenses'!L954)-3,0)</f>
        <v>0</v>
      </c>
      <c r="N954" s="1">
        <f>IF('Expense History'!$AD$3=Data!$G$4,'Apartment Expenses'!AE954,HLOOKUP('Expense History'!$AD$3,'Apartment Expenses'!$AE$4:$AL$2004,(ROW('Apartment Expenses'!M954)-3)))</f>
        <v>0</v>
      </c>
      <c r="O954" s="1" t="str">
        <f>IF($O$2="ALL",IF(VLOOKUP(AA954,'Expense History'!$AA$6:$AB$36,2,0)="x","include",0),IF(AND(VLOOKUP(AA954,'Expense History'!$AA$6:$AB$36,2,0)="x",AC954=$O$2),"include",0))</f>
        <v>include</v>
      </c>
      <c r="P954" s="1">
        <f>IF(O954="include",IF(AE954&gt;0,1+MAX(P955:P$2005),0),0)</f>
        <v>0</v>
      </c>
      <c r="Q954" s="1">
        <f>IF(AND(ISBLANK(AA953),AE953=0),0,(IF(MAX(Q955:Q$2005)&gt;0,0,ROW(R954))))</f>
        <v>0</v>
      </c>
      <c r="R954" s="1">
        <f>IF($O954="include",IF(AF954&gt;0,1+MAX(R955:R$2005),0),0)</f>
        <v>0</v>
      </c>
      <c r="S954" s="1">
        <f>IF($O954="include",IF(AG954&gt;0,1+MAX(S955:S$2005),0),0)</f>
        <v>0</v>
      </c>
      <c r="T954" s="1">
        <f>IF($O954="include",IF(AH954&gt;0,1+MAX(T955:T$2005),0),0)</f>
        <v>0</v>
      </c>
      <c r="U954" s="1">
        <f>IF($O954="include",IF(AI954&gt;0,1+MAX(U955:U$2005),0),0)</f>
        <v>0</v>
      </c>
      <c r="V954" s="1">
        <f>IF($O954="include",IF(AJ954&gt;0,1+MAX(V955:V$2005),0),0)</f>
        <v>0</v>
      </c>
      <c r="W954" s="1">
        <f>IF($O954="include",IF(AK954&gt;0,1+MAX(W955:W$2005),0),0)</f>
        <v>0</v>
      </c>
      <c r="X954" s="1">
        <f>IF($O954="include",IF(AL954&gt;0,1+MAX(X955:X$2005),0),0)</f>
        <v>0</v>
      </c>
      <c r="Y954" s="22" t="str">
        <f t="shared" si="245"/>
        <v xml:space="preserve">1 - </v>
      </c>
      <c r="AA954" s="42"/>
      <c r="AB954" s="43"/>
      <c r="AC954" s="43"/>
      <c r="AD954" s="44"/>
      <c r="AE954" s="11">
        <f t="shared" si="246"/>
        <v>0</v>
      </c>
      <c r="AF954" s="41"/>
      <c r="AG954" s="41"/>
      <c r="AH954" s="41"/>
      <c r="AI954" s="41"/>
      <c r="AJ954" s="41"/>
      <c r="AK954" s="41"/>
      <c r="AL954" s="41"/>
      <c r="BA954" s="1">
        <f t="shared" si="247"/>
        <v>0</v>
      </c>
      <c r="BB954" s="1">
        <f t="shared" si="248"/>
        <v>0</v>
      </c>
      <c r="BC954" s="1" t="str">
        <f t="shared" si="249"/>
        <v>No</v>
      </c>
      <c r="BD954" s="1">
        <f t="shared" si="250"/>
        <v>0</v>
      </c>
      <c r="BE954" s="1">
        <f t="shared" si="251"/>
        <v>0</v>
      </c>
      <c r="BF954" s="1">
        <f t="shared" si="252"/>
        <v>0</v>
      </c>
      <c r="BG954" s="1">
        <v>950</v>
      </c>
      <c r="BH954" s="1" t="e">
        <f t="shared" si="253"/>
        <v>#N/A</v>
      </c>
      <c r="BI954" s="1">
        <f t="shared" si="255"/>
        <v>2</v>
      </c>
      <c r="BJ954" s="1" t="e">
        <f t="shared" si="254"/>
        <v>#N/A</v>
      </c>
    </row>
    <row r="955" spans="1:62" x14ac:dyDescent="0.25">
      <c r="A955" s="1">
        <f t="shared" si="241"/>
        <v>1</v>
      </c>
      <c r="B955" s="1">
        <f>IF(YEAR(AD955)=$B$3,YEAR('Apartment Expenses'!AD955)&amp;" - "&amp;'Apartment Expenses'!AC955,0)</f>
        <v>0</v>
      </c>
      <c r="C955" s="1">
        <f t="shared" si="242"/>
        <v>0</v>
      </c>
      <c r="E955" s="1">
        <v>951</v>
      </c>
      <c r="F955" s="1">
        <f t="shared" si="243"/>
        <v>1</v>
      </c>
      <c r="G955" s="1">
        <f t="shared" si="239"/>
        <v>0</v>
      </c>
      <c r="H955" s="1">
        <f t="shared" si="240"/>
        <v>0</v>
      </c>
      <c r="J955" s="1" t="str">
        <f t="shared" si="244"/>
        <v>1900</v>
      </c>
      <c r="M955" s="1">
        <f>HLOOKUP('Expense History'!$AD$3,$P$4:$X$2004,ROW('Apartment Expenses'!L955)-3,0)</f>
        <v>0</v>
      </c>
      <c r="N955" s="1">
        <f>IF('Expense History'!$AD$3=Data!$G$4,'Apartment Expenses'!AE955,HLOOKUP('Expense History'!$AD$3,'Apartment Expenses'!$AE$4:$AL$2004,(ROW('Apartment Expenses'!M955)-3)))</f>
        <v>0</v>
      </c>
      <c r="O955" s="1" t="str">
        <f>IF($O$2="ALL",IF(VLOOKUP(AA955,'Expense History'!$AA$6:$AB$36,2,0)="x","include",0),IF(AND(VLOOKUP(AA955,'Expense History'!$AA$6:$AB$36,2,0)="x",AC955=$O$2),"include",0))</f>
        <v>include</v>
      </c>
      <c r="P955" s="1">
        <f>IF(O955="include",IF(AE955&gt;0,1+MAX(P956:P$2005),0),0)</f>
        <v>0</v>
      </c>
      <c r="Q955" s="1">
        <f>IF(AND(ISBLANK(AA954),AE954=0),0,(IF(MAX(Q956:Q$2005)&gt;0,0,ROW(R955))))</f>
        <v>0</v>
      </c>
      <c r="R955" s="1">
        <f>IF($O955="include",IF(AF955&gt;0,1+MAX(R956:R$2005),0),0)</f>
        <v>0</v>
      </c>
      <c r="S955" s="1">
        <f>IF($O955="include",IF(AG955&gt;0,1+MAX(S956:S$2005),0),0)</f>
        <v>0</v>
      </c>
      <c r="T955" s="1">
        <f>IF($O955="include",IF(AH955&gt;0,1+MAX(T956:T$2005),0),0)</f>
        <v>0</v>
      </c>
      <c r="U955" s="1">
        <f>IF($O955="include",IF(AI955&gt;0,1+MAX(U956:U$2005),0),0)</f>
        <v>0</v>
      </c>
      <c r="V955" s="1">
        <f>IF($O955="include",IF(AJ955&gt;0,1+MAX(V956:V$2005),0),0)</f>
        <v>0</v>
      </c>
      <c r="W955" s="1">
        <f>IF($O955="include",IF(AK955&gt;0,1+MAX(W956:W$2005),0),0)</f>
        <v>0</v>
      </c>
      <c r="X955" s="1">
        <f>IF($O955="include",IF(AL955&gt;0,1+MAX(X956:X$2005),0),0)</f>
        <v>0</v>
      </c>
      <c r="Y955" s="22" t="str">
        <f t="shared" si="245"/>
        <v xml:space="preserve">1 - </v>
      </c>
      <c r="AA955" s="42"/>
      <c r="AB955" s="43"/>
      <c r="AC955" s="43"/>
      <c r="AD955" s="44"/>
      <c r="AE955" s="11">
        <f t="shared" si="246"/>
        <v>0</v>
      </c>
      <c r="AF955" s="41"/>
      <c r="AG955" s="41"/>
      <c r="AH955" s="41"/>
      <c r="AI955" s="41"/>
      <c r="AJ955" s="41"/>
      <c r="AK955" s="41"/>
      <c r="AL955" s="41"/>
      <c r="BA955" s="1">
        <f t="shared" si="247"/>
        <v>0</v>
      </c>
      <c r="BB955" s="1">
        <f t="shared" si="248"/>
        <v>0</v>
      </c>
      <c r="BC955" s="1" t="str">
        <f t="shared" si="249"/>
        <v>No</v>
      </c>
      <c r="BD955" s="1">
        <f t="shared" si="250"/>
        <v>0</v>
      </c>
      <c r="BE955" s="1">
        <f t="shared" si="251"/>
        <v>0</v>
      </c>
      <c r="BF955" s="1">
        <f t="shared" si="252"/>
        <v>0</v>
      </c>
      <c r="BG955" s="1">
        <v>951</v>
      </c>
      <c r="BH955" s="1" t="e">
        <f t="shared" si="253"/>
        <v>#N/A</v>
      </c>
      <c r="BI955" s="1">
        <f t="shared" si="255"/>
        <v>2</v>
      </c>
      <c r="BJ955" s="1" t="e">
        <f t="shared" si="254"/>
        <v>#N/A</v>
      </c>
    </row>
    <row r="956" spans="1:62" x14ac:dyDescent="0.25">
      <c r="A956" s="1">
        <f t="shared" si="241"/>
        <v>1</v>
      </c>
      <c r="B956" s="1">
        <f>IF(YEAR(AD956)=$B$3,YEAR('Apartment Expenses'!AD956)&amp;" - "&amp;'Apartment Expenses'!AC956,0)</f>
        <v>0</v>
      </c>
      <c r="C956" s="1">
        <f t="shared" si="242"/>
        <v>0</v>
      </c>
      <c r="E956" s="1">
        <v>952</v>
      </c>
      <c r="F956" s="1">
        <f t="shared" si="243"/>
        <v>1</v>
      </c>
      <c r="G956" s="1">
        <f t="shared" si="239"/>
        <v>0</v>
      </c>
      <c r="H956" s="1">
        <f t="shared" si="240"/>
        <v>0</v>
      </c>
      <c r="J956" s="1" t="str">
        <f t="shared" si="244"/>
        <v>1900</v>
      </c>
      <c r="M956" s="1">
        <f>HLOOKUP('Expense History'!$AD$3,$P$4:$X$2004,ROW('Apartment Expenses'!L956)-3,0)</f>
        <v>0</v>
      </c>
      <c r="N956" s="1">
        <f>IF('Expense History'!$AD$3=Data!$G$4,'Apartment Expenses'!AE956,HLOOKUP('Expense History'!$AD$3,'Apartment Expenses'!$AE$4:$AL$2004,(ROW('Apartment Expenses'!M956)-3)))</f>
        <v>0</v>
      </c>
      <c r="O956" s="1" t="str">
        <f>IF($O$2="ALL",IF(VLOOKUP(AA956,'Expense History'!$AA$6:$AB$36,2,0)="x","include",0),IF(AND(VLOOKUP(AA956,'Expense History'!$AA$6:$AB$36,2,0)="x",AC956=$O$2),"include",0))</f>
        <v>include</v>
      </c>
      <c r="P956" s="1">
        <f>IF(O956="include",IF(AE956&gt;0,1+MAX(P957:P$2005),0),0)</f>
        <v>0</v>
      </c>
      <c r="Q956" s="1">
        <f>IF(AND(ISBLANK(AA955),AE955=0),0,(IF(MAX(Q957:Q$2005)&gt;0,0,ROW(R956))))</f>
        <v>0</v>
      </c>
      <c r="R956" s="1">
        <f>IF($O956="include",IF(AF956&gt;0,1+MAX(R957:R$2005),0),0)</f>
        <v>0</v>
      </c>
      <c r="S956" s="1">
        <f>IF($O956="include",IF(AG956&gt;0,1+MAX(S957:S$2005),0),0)</f>
        <v>0</v>
      </c>
      <c r="T956" s="1">
        <f>IF($O956="include",IF(AH956&gt;0,1+MAX(T957:T$2005),0),0)</f>
        <v>0</v>
      </c>
      <c r="U956" s="1">
        <f>IF($O956="include",IF(AI956&gt;0,1+MAX(U957:U$2005),0),0)</f>
        <v>0</v>
      </c>
      <c r="V956" s="1">
        <f>IF($O956="include",IF(AJ956&gt;0,1+MAX(V957:V$2005),0),0)</f>
        <v>0</v>
      </c>
      <c r="W956" s="1">
        <f>IF($O956="include",IF(AK956&gt;0,1+MAX(W957:W$2005),0),0)</f>
        <v>0</v>
      </c>
      <c r="X956" s="1">
        <f>IF($O956="include",IF(AL956&gt;0,1+MAX(X957:X$2005),0),0)</f>
        <v>0</v>
      </c>
      <c r="Y956" s="22" t="str">
        <f t="shared" si="245"/>
        <v xml:space="preserve">1 - </v>
      </c>
      <c r="AA956" s="42"/>
      <c r="AB956" s="43"/>
      <c r="AC956" s="43"/>
      <c r="AD956" s="44"/>
      <c r="AE956" s="11">
        <f t="shared" si="246"/>
        <v>0</v>
      </c>
      <c r="AF956" s="41"/>
      <c r="AG956" s="41"/>
      <c r="AH956" s="41"/>
      <c r="AI956" s="41"/>
      <c r="AJ956" s="41"/>
      <c r="AK956" s="41"/>
      <c r="AL956" s="41"/>
      <c r="BA956" s="1">
        <f t="shared" si="247"/>
        <v>0</v>
      </c>
      <c r="BB956" s="1">
        <f t="shared" si="248"/>
        <v>0</v>
      </c>
      <c r="BC956" s="1" t="str">
        <f t="shared" si="249"/>
        <v>No</v>
      </c>
      <c r="BD956" s="1">
        <f t="shared" si="250"/>
        <v>0</v>
      </c>
      <c r="BE956" s="1">
        <f t="shared" si="251"/>
        <v>0</v>
      </c>
      <c r="BF956" s="1">
        <f t="shared" si="252"/>
        <v>0</v>
      </c>
      <c r="BG956" s="1">
        <v>952</v>
      </c>
      <c r="BH956" s="1" t="e">
        <f t="shared" si="253"/>
        <v>#N/A</v>
      </c>
      <c r="BI956" s="1">
        <f t="shared" si="255"/>
        <v>2</v>
      </c>
      <c r="BJ956" s="1" t="e">
        <f t="shared" si="254"/>
        <v>#N/A</v>
      </c>
    </row>
    <row r="957" spans="1:62" x14ac:dyDescent="0.25">
      <c r="A957" s="1">
        <f t="shared" si="241"/>
        <v>1</v>
      </c>
      <c r="B957" s="1">
        <f>IF(YEAR(AD957)=$B$3,YEAR('Apartment Expenses'!AD957)&amp;" - "&amp;'Apartment Expenses'!AC957,0)</f>
        <v>0</v>
      </c>
      <c r="C957" s="1">
        <f t="shared" si="242"/>
        <v>0</v>
      </c>
      <c r="E957" s="1">
        <v>953</v>
      </c>
      <c r="F957" s="1">
        <f t="shared" si="243"/>
        <v>1</v>
      </c>
      <c r="G957" s="1">
        <f t="shared" si="239"/>
        <v>0</v>
      </c>
      <c r="H957" s="1">
        <f t="shared" si="240"/>
        <v>0</v>
      </c>
      <c r="J957" s="1" t="str">
        <f t="shared" si="244"/>
        <v>1900</v>
      </c>
      <c r="M957" s="1">
        <f>HLOOKUP('Expense History'!$AD$3,$P$4:$X$2004,ROW('Apartment Expenses'!L957)-3,0)</f>
        <v>0</v>
      </c>
      <c r="N957" s="1">
        <f>IF('Expense History'!$AD$3=Data!$G$4,'Apartment Expenses'!AE957,HLOOKUP('Expense History'!$AD$3,'Apartment Expenses'!$AE$4:$AL$2004,(ROW('Apartment Expenses'!M957)-3)))</f>
        <v>0</v>
      </c>
      <c r="O957" s="1" t="str">
        <f>IF($O$2="ALL",IF(VLOOKUP(AA957,'Expense History'!$AA$6:$AB$36,2,0)="x","include",0),IF(AND(VLOOKUP(AA957,'Expense History'!$AA$6:$AB$36,2,0)="x",AC957=$O$2),"include",0))</f>
        <v>include</v>
      </c>
      <c r="P957" s="1">
        <f>IF(O957="include",IF(AE957&gt;0,1+MAX(P958:P$2005),0),0)</f>
        <v>0</v>
      </c>
      <c r="Q957" s="1">
        <f>IF(AND(ISBLANK(AA956),AE956=0),0,(IF(MAX(Q958:Q$2005)&gt;0,0,ROW(R957))))</f>
        <v>0</v>
      </c>
      <c r="R957" s="1">
        <f>IF($O957="include",IF(AF957&gt;0,1+MAX(R958:R$2005),0),0)</f>
        <v>0</v>
      </c>
      <c r="S957" s="1">
        <f>IF($O957="include",IF(AG957&gt;0,1+MAX(S958:S$2005),0),0)</f>
        <v>0</v>
      </c>
      <c r="T957" s="1">
        <f>IF($O957="include",IF(AH957&gt;0,1+MAX(T958:T$2005),0),0)</f>
        <v>0</v>
      </c>
      <c r="U957" s="1">
        <f>IF($O957="include",IF(AI957&gt;0,1+MAX(U958:U$2005),0),0)</f>
        <v>0</v>
      </c>
      <c r="V957" s="1">
        <f>IF($O957="include",IF(AJ957&gt;0,1+MAX(V958:V$2005),0),0)</f>
        <v>0</v>
      </c>
      <c r="W957" s="1">
        <f>IF($O957="include",IF(AK957&gt;0,1+MAX(W958:W$2005),0),0)</f>
        <v>0</v>
      </c>
      <c r="X957" s="1">
        <f>IF($O957="include",IF(AL957&gt;0,1+MAX(X958:X$2005),0),0)</f>
        <v>0</v>
      </c>
      <c r="Y957" s="22" t="str">
        <f t="shared" si="245"/>
        <v xml:space="preserve">1 - </v>
      </c>
      <c r="AA957" s="42"/>
      <c r="AB957" s="43"/>
      <c r="AC957" s="43"/>
      <c r="AD957" s="44"/>
      <c r="AE957" s="11">
        <f t="shared" si="246"/>
        <v>0</v>
      </c>
      <c r="AF957" s="41"/>
      <c r="AG957" s="41"/>
      <c r="AH957" s="41"/>
      <c r="AI957" s="41"/>
      <c r="AJ957" s="41"/>
      <c r="AK957" s="41"/>
      <c r="AL957" s="41"/>
      <c r="BA957" s="1">
        <f t="shared" si="247"/>
        <v>0</v>
      </c>
      <c r="BB957" s="1">
        <f t="shared" si="248"/>
        <v>0</v>
      </c>
      <c r="BC957" s="1" t="str">
        <f t="shared" si="249"/>
        <v>No</v>
      </c>
      <c r="BD957" s="1">
        <f t="shared" si="250"/>
        <v>0</v>
      </c>
      <c r="BE957" s="1">
        <f t="shared" si="251"/>
        <v>0</v>
      </c>
      <c r="BF957" s="1">
        <f t="shared" si="252"/>
        <v>0</v>
      </c>
      <c r="BG957" s="1">
        <v>953</v>
      </c>
      <c r="BH957" s="1" t="e">
        <f t="shared" si="253"/>
        <v>#N/A</v>
      </c>
      <c r="BI957" s="1">
        <f t="shared" si="255"/>
        <v>2</v>
      </c>
      <c r="BJ957" s="1" t="e">
        <f t="shared" si="254"/>
        <v>#N/A</v>
      </c>
    </row>
    <row r="958" spans="1:62" x14ac:dyDescent="0.25">
      <c r="A958" s="1">
        <f t="shared" si="241"/>
        <v>1</v>
      </c>
      <c r="B958" s="1">
        <f>IF(YEAR(AD958)=$B$3,YEAR('Apartment Expenses'!AD958)&amp;" - "&amp;'Apartment Expenses'!AC958,0)</f>
        <v>0</v>
      </c>
      <c r="C958" s="1">
        <f t="shared" si="242"/>
        <v>0</v>
      </c>
      <c r="E958" s="1">
        <v>954</v>
      </c>
      <c r="F958" s="1">
        <f t="shared" si="243"/>
        <v>1</v>
      </c>
      <c r="G958" s="1">
        <f t="shared" si="239"/>
        <v>0</v>
      </c>
      <c r="H958" s="1">
        <f t="shared" si="240"/>
        <v>0</v>
      </c>
      <c r="J958" s="1" t="str">
        <f t="shared" si="244"/>
        <v>1900</v>
      </c>
      <c r="M958" s="1">
        <f>HLOOKUP('Expense History'!$AD$3,$P$4:$X$2004,ROW('Apartment Expenses'!L958)-3,0)</f>
        <v>0</v>
      </c>
      <c r="N958" s="1">
        <f>IF('Expense History'!$AD$3=Data!$G$4,'Apartment Expenses'!AE958,HLOOKUP('Expense History'!$AD$3,'Apartment Expenses'!$AE$4:$AL$2004,(ROW('Apartment Expenses'!M958)-3)))</f>
        <v>0</v>
      </c>
      <c r="O958" s="1" t="str">
        <f>IF($O$2="ALL",IF(VLOOKUP(AA958,'Expense History'!$AA$6:$AB$36,2,0)="x","include",0),IF(AND(VLOOKUP(AA958,'Expense History'!$AA$6:$AB$36,2,0)="x",AC958=$O$2),"include",0))</f>
        <v>include</v>
      </c>
      <c r="P958" s="1">
        <f>IF(O958="include",IF(AE958&gt;0,1+MAX(P959:P$2005),0),0)</f>
        <v>0</v>
      </c>
      <c r="Q958" s="1">
        <f>IF(AND(ISBLANK(AA957),AE957=0),0,(IF(MAX(Q959:Q$2005)&gt;0,0,ROW(R958))))</f>
        <v>0</v>
      </c>
      <c r="R958" s="1">
        <f>IF($O958="include",IF(AF958&gt;0,1+MAX(R959:R$2005),0),0)</f>
        <v>0</v>
      </c>
      <c r="S958" s="1">
        <f>IF($O958="include",IF(AG958&gt;0,1+MAX(S959:S$2005),0),0)</f>
        <v>0</v>
      </c>
      <c r="T958" s="1">
        <f>IF($O958="include",IF(AH958&gt;0,1+MAX(T959:T$2005),0),0)</f>
        <v>0</v>
      </c>
      <c r="U958" s="1">
        <f>IF($O958="include",IF(AI958&gt;0,1+MAX(U959:U$2005),0),0)</f>
        <v>0</v>
      </c>
      <c r="V958" s="1">
        <f>IF($O958="include",IF(AJ958&gt;0,1+MAX(V959:V$2005),0),0)</f>
        <v>0</v>
      </c>
      <c r="W958" s="1">
        <f>IF($O958="include",IF(AK958&gt;0,1+MAX(W959:W$2005),0),0)</f>
        <v>0</v>
      </c>
      <c r="X958" s="1">
        <f>IF($O958="include",IF(AL958&gt;0,1+MAX(X959:X$2005),0),0)</f>
        <v>0</v>
      </c>
      <c r="Y958" s="22" t="str">
        <f t="shared" si="245"/>
        <v xml:space="preserve">1 - </v>
      </c>
      <c r="AA958" s="42"/>
      <c r="AB958" s="43"/>
      <c r="AC958" s="43"/>
      <c r="AD958" s="44"/>
      <c r="AE958" s="11">
        <f t="shared" si="246"/>
        <v>0</v>
      </c>
      <c r="AF958" s="41"/>
      <c r="AG958" s="41"/>
      <c r="AH958" s="41"/>
      <c r="AI958" s="41"/>
      <c r="AJ958" s="41"/>
      <c r="AK958" s="41"/>
      <c r="AL958" s="41"/>
      <c r="BA958" s="1">
        <f t="shared" si="247"/>
        <v>0</v>
      </c>
      <c r="BB958" s="1">
        <f t="shared" si="248"/>
        <v>0</v>
      </c>
      <c r="BC958" s="1" t="str">
        <f t="shared" si="249"/>
        <v>No</v>
      </c>
      <c r="BD958" s="1">
        <f t="shared" si="250"/>
        <v>0</v>
      </c>
      <c r="BE958" s="1">
        <f t="shared" si="251"/>
        <v>0</v>
      </c>
      <c r="BF958" s="1">
        <f t="shared" si="252"/>
        <v>0</v>
      </c>
      <c r="BG958" s="1">
        <v>954</v>
      </c>
      <c r="BH958" s="1" t="e">
        <f t="shared" si="253"/>
        <v>#N/A</v>
      </c>
      <c r="BI958" s="1">
        <f t="shared" si="255"/>
        <v>2</v>
      </c>
      <c r="BJ958" s="1" t="e">
        <f t="shared" si="254"/>
        <v>#N/A</v>
      </c>
    </row>
    <row r="959" spans="1:62" x14ac:dyDescent="0.25">
      <c r="A959" s="1">
        <f t="shared" si="241"/>
        <v>1</v>
      </c>
      <c r="B959" s="1">
        <f>IF(YEAR(AD959)=$B$3,YEAR('Apartment Expenses'!AD959)&amp;" - "&amp;'Apartment Expenses'!AC959,0)</f>
        <v>0</v>
      </c>
      <c r="C959" s="1">
        <f t="shared" si="242"/>
        <v>0</v>
      </c>
      <c r="E959" s="1">
        <v>955</v>
      </c>
      <c r="F959" s="1">
        <f t="shared" si="243"/>
        <v>1</v>
      </c>
      <c r="G959" s="1">
        <f t="shared" si="239"/>
        <v>0</v>
      </c>
      <c r="H959" s="1">
        <f t="shared" si="240"/>
        <v>0</v>
      </c>
      <c r="J959" s="1" t="str">
        <f t="shared" si="244"/>
        <v>1900</v>
      </c>
      <c r="M959" s="1">
        <f>HLOOKUP('Expense History'!$AD$3,$P$4:$X$2004,ROW('Apartment Expenses'!L959)-3,0)</f>
        <v>0</v>
      </c>
      <c r="N959" s="1">
        <f>IF('Expense History'!$AD$3=Data!$G$4,'Apartment Expenses'!AE959,HLOOKUP('Expense History'!$AD$3,'Apartment Expenses'!$AE$4:$AL$2004,(ROW('Apartment Expenses'!M959)-3)))</f>
        <v>0</v>
      </c>
      <c r="O959" s="1" t="str">
        <f>IF($O$2="ALL",IF(VLOOKUP(AA959,'Expense History'!$AA$6:$AB$36,2,0)="x","include",0),IF(AND(VLOOKUP(AA959,'Expense History'!$AA$6:$AB$36,2,0)="x",AC959=$O$2),"include",0))</f>
        <v>include</v>
      </c>
      <c r="P959" s="1">
        <f>IF(O959="include",IF(AE959&gt;0,1+MAX(P960:P$2005),0),0)</f>
        <v>0</v>
      </c>
      <c r="Q959" s="1">
        <f>IF(AND(ISBLANK(AA958),AE958=0),0,(IF(MAX(Q960:Q$2005)&gt;0,0,ROW(R959))))</f>
        <v>0</v>
      </c>
      <c r="R959" s="1">
        <f>IF($O959="include",IF(AF959&gt;0,1+MAX(R960:R$2005),0),0)</f>
        <v>0</v>
      </c>
      <c r="S959" s="1">
        <f>IF($O959="include",IF(AG959&gt;0,1+MAX(S960:S$2005),0),0)</f>
        <v>0</v>
      </c>
      <c r="T959" s="1">
        <f>IF($O959="include",IF(AH959&gt;0,1+MAX(T960:T$2005),0),0)</f>
        <v>0</v>
      </c>
      <c r="U959" s="1">
        <f>IF($O959="include",IF(AI959&gt;0,1+MAX(U960:U$2005),0),0)</f>
        <v>0</v>
      </c>
      <c r="V959" s="1">
        <f>IF($O959="include",IF(AJ959&gt;0,1+MAX(V960:V$2005),0),0)</f>
        <v>0</v>
      </c>
      <c r="W959" s="1">
        <f>IF($O959="include",IF(AK959&gt;0,1+MAX(W960:W$2005),0),0)</f>
        <v>0</v>
      </c>
      <c r="X959" s="1">
        <f>IF($O959="include",IF(AL959&gt;0,1+MAX(X960:X$2005),0),0)</f>
        <v>0</v>
      </c>
      <c r="Y959" s="22" t="str">
        <f t="shared" si="245"/>
        <v xml:space="preserve">1 - </v>
      </c>
      <c r="AA959" s="42"/>
      <c r="AB959" s="43"/>
      <c r="AC959" s="43"/>
      <c r="AD959" s="44"/>
      <c r="AE959" s="11">
        <f t="shared" si="246"/>
        <v>0</v>
      </c>
      <c r="AF959" s="41"/>
      <c r="AG959" s="41"/>
      <c r="AH959" s="41"/>
      <c r="AI959" s="41"/>
      <c r="AJ959" s="41"/>
      <c r="AK959" s="41"/>
      <c r="AL959" s="41"/>
      <c r="BA959" s="1">
        <f t="shared" si="247"/>
        <v>0</v>
      </c>
      <c r="BB959" s="1">
        <f t="shared" si="248"/>
        <v>0</v>
      </c>
      <c r="BC959" s="1" t="str">
        <f t="shared" si="249"/>
        <v>No</v>
      </c>
      <c r="BD959" s="1">
        <f t="shared" si="250"/>
        <v>0</v>
      </c>
      <c r="BE959" s="1">
        <f t="shared" si="251"/>
        <v>0</v>
      </c>
      <c r="BF959" s="1">
        <f t="shared" si="252"/>
        <v>0</v>
      </c>
      <c r="BG959" s="1">
        <v>955</v>
      </c>
      <c r="BH959" s="1" t="e">
        <f t="shared" si="253"/>
        <v>#N/A</v>
      </c>
      <c r="BI959" s="1">
        <f t="shared" si="255"/>
        <v>2</v>
      </c>
      <c r="BJ959" s="1" t="e">
        <f t="shared" si="254"/>
        <v>#N/A</v>
      </c>
    </row>
    <row r="960" spans="1:62" x14ac:dyDescent="0.25">
      <c r="A960" s="1">
        <f t="shared" si="241"/>
        <v>1</v>
      </c>
      <c r="B960" s="1">
        <f>IF(YEAR(AD960)=$B$3,YEAR('Apartment Expenses'!AD960)&amp;" - "&amp;'Apartment Expenses'!AC960,0)</f>
        <v>0</v>
      </c>
      <c r="C960" s="1">
        <f t="shared" si="242"/>
        <v>0</v>
      </c>
      <c r="E960" s="1">
        <v>956</v>
      </c>
      <c r="F960" s="1">
        <f t="shared" si="243"/>
        <v>1</v>
      </c>
      <c r="G960" s="1">
        <f t="shared" si="239"/>
        <v>0</v>
      </c>
      <c r="H960" s="1">
        <f t="shared" si="240"/>
        <v>0</v>
      </c>
      <c r="J960" s="1" t="str">
        <f t="shared" si="244"/>
        <v>1900</v>
      </c>
      <c r="M960" s="1">
        <f>HLOOKUP('Expense History'!$AD$3,$P$4:$X$2004,ROW('Apartment Expenses'!L960)-3,0)</f>
        <v>0</v>
      </c>
      <c r="N960" s="1">
        <f>IF('Expense History'!$AD$3=Data!$G$4,'Apartment Expenses'!AE960,HLOOKUP('Expense History'!$AD$3,'Apartment Expenses'!$AE$4:$AL$2004,(ROW('Apartment Expenses'!M960)-3)))</f>
        <v>0</v>
      </c>
      <c r="O960" s="1" t="str">
        <f>IF($O$2="ALL",IF(VLOOKUP(AA960,'Expense History'!$AA$6:$AB$36,2,0)="x","include",0),IF(AND(VLOOKUP(AA960,'Expense History'!$AA$6:$AB$36,2,0)="x",AC960=$O$2),"include",0))</f>
        <v>include</v>
      </c>
      <c r="P960" s="1">
        <f>IF(O960="include",IF(AE960&gt;0,1+MAX(P961:P$2005),0),0)</f>
        <v>0</v>
      </c>
      <c r="Q960" s="1">
        <f>IF(AND(ISBLANK(AA959),AE959=0),0,(IF(MAX(Q961:Q$2005)&gt;0,0,ROW(R960))))</f>
        <v>0</v>
      </c>
      <c r="R960" s="1">
        <f>IF($O960="include",IF(AF960&gt;0,1+MAX(R961:R$2005),0),0)</f>
        <v>0</v>
      </c>
      <c r="S960" s="1">
        <f>IF($O960="include",IF(AG960&gt;0,1+MAX(S961:S$2005),0),0)</f>
        <v>0</v>
      </c>
      <c r="T960" s="1">
        <f>IF($O960="include",IF(AH960&gt;0,1+MAX(T961:T$2005),0),0)</f>
        <v>0</v>
      </c>
      <c r="U960" s="1">
        <f>IF($O960="include",IF(AI960&gt;0,1+MAX(U961:U$2005),0),0)</f>
        <v>0</v>
      </c>
      <c r="V960" s="1">
        <f>IF($O960="include",IF(AJ960&gt;0,1+MAX(V961:V$2005),0),0)</f>
        <v>0</v>
      </c>
      <c r="W960" s="1">
        <f>IF($O960="include",IF(AK960&gt;0,1+MAX(W961:W$2005),0),0)</f>
        <v>0</v>
      </c>
      <c r="X960" s="1">
        <f>IF($O960="include",IF(AL960&gt;0,1+MAX(X961:X$2005),0),0)</f>
        <v>0</v>
      </c>
      <c r="Y960" s="22" t="str">
        <f t="shared" si="245"/>
        <v xml:space="preserve">1 - </v>
      </c>
      <c r="AA960" s="42"/>
      <c r="AB960" s="43"/>
      <c r="AC960" s="43"/>
      <c r="AD960" s="44"/>
      <c r="AE960" s="11">
        <f t="shared" si="246"/>
        <v>0</v>
      </c>
      <c r="AF960" s="41"/>
      <c r="AG960" s="41"/>
      <c r="AH960" s="41"/>
      <c r="AI960" s="41"/>
      <c r="AJ960" s="41"/>
      <c r="AK960" s="41"/>
      <c r="AL960" s="41"/>
      <c r="BA960" s="1">
        <f t="shared" si="247"/>
        <v>0</v>
      </c>
      <c r="BB960" s="1">
        <f t="shared" si="248"/>
        <v>0</v>
      </c>
      <c r="BC960" s="1" t="str">
        <f t="shared" si="249"/>
        <v>No</v>
      </c>
      <c r="BD960" s="1">
        <f t="shared" si="250"/>
        <v>0</v>
      </c>
      <c r="BE960" s="1">
        <f t="shared" si="251"/>
        <v>0</v>
      </c>
      <c r="BF960" s="1">
        <f t="shared" si="252"/>
        <v>0</v>
      </c>
      <c r="BG960" s="1">
        <v>956</v>
      </c>
      <c r="BH960" s="1" t="e">
        <f t="shared" si="253"/>
        <v>#N/A</v>
      </c>
      <c r="BI960" s="1">
        <f t="shared" si="255"/>
        <v>2</v>
      </c>
      <c r="BJ960" s="1" t="e">
        <f t="shared" si="254"/>
        <v>#N/A</v>
      </c>
    </row>
    <row r="961" spans="1:62" x14ac:dyDescent="0.25">
      <c r="A961" s="1">
        <f t="shared" si="241"/>
        <v>1</v>
      </c>
      <c r="B961" s="1">
        <f>IF(YEAR(AD961)=$B$3,YEAR('Apartment Expenses'!AD961)&amp;" - "&amp;'Apartment Expenses'!AC961,0)</f>
        <v>0</v>
      </c>
      <c r="C961" s="1">
        <f t="shared" si="242"/>
        <v>0</v>
      </c>
      <c r="E961" s="1">
        <v>957</v>
      </c>
      <c r="F961" s="1">
        <f t="shared" si="243"/>
        <v>1</v>
      </c>
      <c r="G961" s="1">
        <f t="shared" si="239"/>
        <v>0</v>
      </c>
      <c r="H961" s="1">
        <f t="shared" si="240"/>
        <v>0</v>
      </c>
      <c r="J961" s="1" t="str">
        <f t="shared" si="244"/>
        <v>1900</v>
      </c>
      <c r="M961" s="1">
        <f>HLOOKUP('Expense History'!$AD$3,$P$4:$X$2004,ROW('Apartment Expenses'!L961)-3,0)</f>
        <v>0</v>
      </c>
      <c r="N961" s="1">
        <f>IF('Expense History'!$AD$3=Data!$G$4,'Apartment Expenses'!AE961,HLOOKUP('Expense History'!$AD$3,'Apartment Expenses'!$AE$4:$AL$2004,(ROW('Apartment Expenses'!M961)-3)))</f>
        <v>0</v>
      </c>
      <c r="O961" s="1" t="str">
        <f>IF($O$2="ALL",IF(VLOOKUP(AA961,'Expense History'!$AA$6:$AB$36,2,0)="x","include",0),IF(AND(VLOOKUP(AA961,'Expense History'!$AA$6:$AB$36,2,0)="x",AC961=$O$2),"include",0))</f>
        <v>include</v>
      </c>
      <c r="P961" s="1">
        <f>IF(O961="include",IF(AE961&gt;0,1+MAX(P962:P$2005),0),0)</f>
        <v>0</v>
      </c>
      <c r="Q961" s="1">
        <f>IF(AND(ISBLANK(AA960),AE960=0),0,(IF(MAX(Q962:Q$2005)&gt;0,0,ROW(R961))))</f>
        <v>0</v>
      </c>
      <c r="R961" s="1">
        <f>IF($O961="include",IF(AF961&gt;0,1+MAX(R962:R$2005),0),0)</f>
        <v>0</v>
      </c>
      <c r="S961" s="1">
        <f>IF($O961="include",IF(AG961&gt;0,1+MAX(S962:S$2005),0),0)</f>
        <v>0</v>
      </c>
      <c r="T961" s="1">
        <f>IF($O961="include",IF(AH961&gt;0,1+MAX(T962:T$2005),0),0)</f>
        <v>0</v>
      </c>
      <c r="U961" s="1">
        <f>IF($O961="include",IF(AI961&gt;0,1+MAX(U962:U$2005),0),0)</f>
        <v>0</v>
      </c>
      <c r="V961" s="1">
        <f>IF($O961="include",IF(AJ961&gt;0,1+MAX(V962:V$2005),0),0)</f>
        <v>0</v>
      </c>
      <c r="W961" s="1">
        <f>IF($O961="include",IF(AK961&gt;0,1+MAX(W962:W$2005),0),0)</f>
        <v>0</v>
      </c>
      <c r="X961" s="1">
        <f>IF($O961="include",IF(AL961&gt;0,1+MAX(X962:X$2005),0),0)</f>
        <v>0</v>
      </c>
      <c r="Y961" s="22" t="str">
        <f t="shared" si="245"/>
        <v xml:space="preserve">1 - </v>
      </c>
      <c r="AA961" s="42"/>
      <c r="AB961" s="43"/>
      <c r="AC961" s="43"/>
      <c r="AD961" s="44"/>
      <c r="AE961" s="11">
        <f t="shared" si="246"/>
        <v>0</v>
      </c>
      <c r="AF961" s="41"/>
      <c r="AG961" s="41"/>
      <c r="AH961" s="41"/>
      <c r="AI961" s="41"/>
      <c r="AJ961" s="41"/>
      <c r="AK961" s="41"/>
      <c r="AL961" s="41"/>
      <c r="BA961" s="1">
        <f t="shared" si="247"/>
        <v>0</v>
      </c>
      <c r="BB961" s="1">
        <f t="shared" si="248"/>
        <v>0</v>
      </c>
      <c r="BC961" s="1" t="str">
        <f t="shared" si="249"/>
        <v>No</v>
      </c>
      <c r="BD961" s="1">
        <f t="shared" si="250"/>
        <v>0</v>
      </c>
      <c r="BE961" s="1">
        <f t="shared" si="251"/>
        <v>0</v>
      </c>
      <c r="BF961" s="1">
        <f t="shared" si="252"/>
        <v>0</v>
      </c>
      <c r="BG961" s="1">
        <v>957</v>
      </c>
      <c r="BH961" s="1" t="e">
        <f t="shared" si="253"/>
        <v>#N/A</v>
      </c>
      <c r="BI961" s="1">
        <f t="shared" si="255"/>
        <v>2</v>
      </c>
      <c r="BJ961" s="1" t="e">
        <f t="shared" si="254"/>
        <v>#N/A</v>
      </c>
    </row>
    <row r="962" spans="1:62" x14ac:dyDescent="0.25">
      <c r="A962" s="1">
        <f t="shared" si="241"/>
        <v>1</v>
      </c>
      <c r="B962" s="1">
        <f>IF(YEAR(AD962)=$B$3,YEAR('Apartment Expenses'!AD962)&amp;" - "&amp;'Apartment Expenses'!AC962,0)</f>
        <v>0</v>
      </c>
      <c r="C962" s="1">
        <f t="shared" si="242"/>
        <v>0</v>
      </c>
      <c r="E962" s="1">
        <v>958</v>
      </c>
      <c r="F962" s="1">
        <f t="shared" si="243"/>
        <v>1</v>
      </c>
      <c r="G962" s="1">
        <f t="shared" si="239"/>
        <v>0</v>
      </c>
      <c r="H962" s="1">
        <f t="shared" si="240"/>
        <v>0</v>
      </c>
      <c r="J962" s="1" t="str">
        <f t="shared" si="244"/>
        <v>1900</v>
      </c>
      <c r="M962" s="1">
        <f>HLOOKUP('Expense History'!$AD$3,$P$4:$X$2004,ROW('Apartment Expenses'!L962)-3,0)</f>
        <v>0</v>
      </c>
      <c r="N962" s="1">
        <f>IF('Expense History'!$AD$3=Data!$G$4,'Apartment Expenses'!AE962,HLOOKUP('Expense History'!$AD$3,'Apartment Expenses'!$AE$4:$AL$2004,(ROW('Apartment Expenses'!M962)-3)))</f>
        <v>0</v>
      </c>
      <c r="O962" s="1" t="str">
        <f>IF($O$2="ALL",IF(VLOOKUP(AA962,'Expense History'!$AA$6:$AB$36,2,0)="x","include",0),IF(AND(VLOOKUP(AA962,'Expense History'!$AA$6:$AB$36,2,0)="x",AC962=$O$2),"include",0))</f>
        <v>include</v>
      </c>
      <c r="P962" s="1">
        <f>IF(O962="include",IF(AE962&gt;0,1+MAX(P963:P$2005),0),0)</f>
        <v>0</v>
      </c>
      <c r="Q962" s="1">
        <f>IF(AND(ISBLANK(AA961),AE961=0),0,(IF(MAX(Q963:Q$2005)&gt;0,0,ROW(R962))))</f>
        <v>0</v>
      </c>
      <c r="R962" s="1">
        <f>IF($O962="include",IF(AF962&gt;0,1+MAX(R963:R$2005),0),0)</f>
        <v>0</v>
      </c>
      <c r="S962" s="1">
        <f>IF($O962="include",IF(AG962&gt;0,1+MAX(S963:S$2005),0),0)</f>
        <v>0</v>
      </c>
      <c r="T962" s="1">
        <f>IF($O962="include",IF(AH962&gt;0,1+MAX(T963:T$2005),0),0)</f>
        <v>0</v>
      </c>
      <c r="U962" s="1">
        <f>IF($O962="include",IF(AI962&gt;0,1+MAX(U963:U$2005),0),0)</f>
        <v>0</v>
      </c>
      <c r="V962" s="1">
        <f>IF($O962="include",IF(AJ962&gt;0,1+MAX(V963:V$2005),0),0)</f>
        <v>0</v>
      </c>
      <c r="W962" s="1">
        <f>IF($O962="include",IF(AK962&gt;0,1+MAX(W963:W$2005),0),0)</f>
        <v>0</v>
      </c>
      <c r="X962" s="1">
        <f>IF($O962="include",IF(AL962&gt;0,1+MAX(X963:X$2005),0),0)</f>
        <v>0</v>
      </c>
      <c r="Y962" s="22" t="str">
        <f t="shared" si="245"/>
        <v xml:space="preserve">1 - </v>
      </c>
      <c r="AA962" s="42"/>
      <c r="AB962" s="43"/>
      <c r="AC962" s="43"/>
      <c r="AD962" s="44"/>
      <c r="AE962" s="11">
        <f t="shared" si="246"/>
        <v>0</v>
      </c>
      <c r="AF962" s="41"/>
      <c r="AG962" s="41"/>
      <c r="AH962" s="41"/>
      <c r="AI962" s="41"/>
      <c r="AJ962" s="41"/>
      <c r="AK962" s="41"/>
      <c r="AL962" s="41"/>
      <c r="BA962" s="1">
        <f t="shared" si="247"/>
        <v>0</v>
      </c>
      <c r="BB962" s="1">
        <f t="shared" si="248"/>
        <v>0</v>
      </c>
      <c r="BC962" s="1" t="str">
        <f t="shared" si="249"/>
        <v>No</v>
      </c>
      <c r="BD962" s="1">
        <f t="shared" si="250"/>
        <v>0</v>
      </c>
      <c r="BE962" s="1">
        <f t="shared" si="251"/>
        <v>0</v>
      </c>
      <c r="BF962" s="1">
        <f t="shared" si="252"/>
        <v>0</v>
      </c>
      <c r="BG962" s="1">
        <v>958</v>
      </c>
      <c r="BH962" s="1" t="e">
        <f t="shared" si="253"/>
        <v>#N/A</v>
      </c>
      <c r="BI962" s="1">
        <f t="shared" si="255"/>
        <v>2</v>
      </c>
      <c r="BJ962" s="1" t="e">
        <f t="shared" si="254"/>
        <v>#N/A</v>
      </c>
    </row>
    <row r="963" spans="1:62" x14ac:dyDescent="0.25">
      <c r="A963" s="1">
        <f t="shared" si="241"/>
        <v>1</v>
      </c>
      <c r="B963" s="1">
        <f>IF(YEAR(AD963)=$B$3,YEAR('Apartment Expenses'!AD963)&amp;" - "&amp;'Apartment Expenses'!AC963,0)</f>
        <v>0</v>
      </c>
      <c r="C963" s="1">
        <f t="shared" si="242"/>
        <v>0</v>
      </c>
      <c r="E963" s="1">
        <v>959</v>
      </c>
      <c r="F963" s="1">
        <f t="shared" si="243"/>
        <v>1</v>
      </c>
      <c r="G963" s="1">
        <f t="shared" si="239"/>
        <v>0</v>
      </c>
      <c r="H963" s="1">
        <f t="shared" si="240"/>
        <v>0</v>
      </c>
      <c r="J963" s="1" t="str">
        <f t="shared" si="244"/>
        <v>1900</v>
      </c>
      <c r="M963" s="1">
        <f>HLOOKUP('Expense History'!$AD$3,$P$4:$X$2004,ROW('Apartment Expenses'!L963)-3,0)</f>
        <v>0</v>
      </c>
      <c r="N963" s="1">
        <f>IF('Expense History'!$AD$3=Data!$G$4,'Apartment Expenses'!AE963,HLOOKUP('Expense History'!$AD$3,'Apartment Expenses'!$AE$4:$AL$2004,(ROW('Apartment Expenses'!M963)-3)))</f>
        <v>0</v>
      </c>
      <c r="O963" s="1" t="str">
        <f>IF($O$2="ALL",IF(VLOOKUP(AA963,'Expense History'!$AA$6:$AB$36,2,0)="x","include",0),IF(AND(VLOOKUP(AA963,'Expense History'!$AA$6:$AB$36,2,0)="x",AC963=$O$2),"include",0))</f>
        <v>include</v>
      </c>
      <c r="P963" s="1">
        <f>IF(O963="include",IF(AE963&gt;0,1+MAX(P964:P$2005),0),0)</f>
        <v>0</v>
      </c>
      <c r="Q963" s="1">
        <f>IF(AND(ISBLANK(AA962),AE962=0),0,(IF(MAX(Q964:Q$2005)&gt;0,0,ROW(R963))))</f>
        <v>0</v>
      </c>
      <c r="R963" s="1">
        <f>IF($O963="include",IF(AF963&gt;0,1+MAX(R964:R$2005),0),0)</f>
        <v>0</v>
      </c>
      <c r="S963" s="1">
        <f>IF($O963="include",IF(AG963&gt;0,1+MAX(S964:S$2005),0),0)</f>
        <v>0</v>
      </c>
      <c r="T963" s="1">
        <f>IF($O963="include",IF(AH963&gt;0,1+MAX(T964:T$2005),0),0)</f>
        <v>0</v>
      </c>
      <c r="U963" s="1">
        <f>IF($O963="include",IF(AI963&gt;0,1+MAX(U964:U$2005),0),0)</f>
        <v>0</v>
      </c>
      <c r="V963" s="1">
        <f>IF($O963="include",IF(AJ963&gt;0,1+MAX(V964:V$2005),0),0)</f>
        <v>0</v>
      </c>
      <c r="W963" s="1">
        <f>IF($O963="include",IF(AK963&gt;0,1+MAX(W964:W$2005),0),0)</f>
        <v>0</v>
      </c>
      <c r="X963" s="1">
        <f>IF($O963="include",IF(AL963&gt;0,1+MAX(X964:X$2005),0),0)</f>
        <v>0</v>
      </c>
      <c r="Y963" s="22" t="str">
        <f t="shared" si="245"/>
        <v xml:space="preserve">1 - </v>
      </c>
      <c r="AA963" s="42"/>
      <c r="AB963" s="43"/>
      <c r="AC963" s="43"/>
      <c r="AD963" s="44"/>
      <c r="AE963" s="11">
        <f t="shared" si="246"/>
        <v>0</v>
      </c>
      <c r="AF963" s="41"/>
      <c r="AG963" s="41"/>
      <c r="AH963" s="41"/>
      <c r="AI963" s="41"/>
      <c r="AJ963" s="41"/>
      <c r="AK963" s="41"/>
      <c r="AL963" s="41"/>
      <c r="BA963" s="1">
        <f t="shared" si="247"/>
        <v>0</v>
      </c>
      <c r="BB963" s="1">
        <f t="shared" si="248"/>
        <v>0</v>
      </c>
      <c r="BC963" s="1" t="str">
        <f t="shared" si="249"/>
        <v>No</v>
      </c>
      <c r="BD963" s="1">
        <f t="shared" si="250"/>
        <v>0</v>
      </c>
      <c r="BE963" s="1">
        <f t="shared" si="251"/>
        <v>0</v>
      </c>
      <c r="BF963" s="1">
        <f t="shared" si="252"/>
        <v>0</v>
      </c>
      <c r="BG963" s="1">
        <v>959</v>
      </c>
      <c r="BH963" s="1" t="e">
        <f t="shared" si="253"/>
        <v>#N/A</v>
      </c>
      <c r="BI963" s="1">
        <f t="shared" si="255"/>
        <v>2</v>
      </c>
      <c r="BJ963" s="1" t="e">
        <f t="shared" si="254"/>
        <v>#N/A</v>
      </c>
    </row>
    <row r="964" spans="1:62" x14ac:dyDescent="0.25">
      <c r="A964" s="1">
        <f t="shared" si="241"/>
        <v>1</v>
      </c>
      <c r="B964" s="1">
        <f>IF(YEAR(AD964)=$B$3,YEAR('Apartment Expenses'!AD964)&amp;" - "&amp;'Apartment Expenses'!AC964,0)</f>
        <v>0</v>
      </c>
      <c r="C964" s="1">
        <f t="shared" si="242"/>
        <v>0</v>
      </c>
      <c r="E964" s="1">
        <v>960</v>
      </c>
      <c r="F964" s="1">
        <f t="shared" si="243"/>
        <v>1</v>
      </c>
      <c r="G964" s="1">
        <f t="shared" si="239"/>
        <v>0</v>
      </c>
      <c r="H964" s="1">
        <f t="shared" si="240"/>
        <v>0</v>
      </c>
      <c r="J964" s="1" t="str">
        <f t="shared" si="244"/>
        <v>1900</v>
      </c>
      <c r="M964" s="1">
        <f>HLOOKUP('Expense History'!$AD$3,$P$4:$X$2004,ROW('Apartment Expenses'!L964)-3,0)</f>
        <v>0</v>
      </c>
      <c r="N964" s="1">
        <f>IF('Expense History'!$AD$3=Data!$G$4,'Apartment Expenses'!AE964,HLOOKUP('Expense History'!$AD$3,'Apartment Expenses'!$AE$4:$AL$2004,(ROW('Apartment Expenses'!M964)-3)))</f>
        <v>0</v>
      </c>
      <c r="O964" s="1" t="str">
        <f>IF($O$2="ALL",IF(VLOOKUP(AA964,'Expense History'!$AA$6:$AB$36,2,0)="x","include",0),IF(AND(VLOOKUP(AA964,'Expense History'!$AA$6:$AB$36,2,0)="x",AC964=$O$2),"include",0))</f>
        <v>include</v>
      </c>
      <c r="P964" s="1">
        <f>IF(O964="include",IF(AE964&gt;0,1+MAX(P965:P$2005),0),0)</f>
        <v>0</v>
      </c>
      <c r="Q964" s="1">
        <f>IF(AND(ISBLANK(AA963),AE963=0),0,(IF(MAX(Q965:Q$2005)&gt;0,0,ROW(R964))))</f>
        <v>0</v>
      </c>
      <c r="R964" s="1">
        <f>IF($O964="include",IF(AF964&gt;0,1+MAX(R965:R$2005),0),0)</f>
        <v>0</v>
      </c>
      <c r="S964" s="1">
        <f>IF($O964="include",IF(AG964&gt;0,1+MAX(S965:S$2005),0),0)</f>
        <v>0</v>
      </c>
      <c r="T964" s="1">
        <f>IF($O964="include",IF(AH964&gt;0,1+MAX(T965:T$2005),0),0)</f>
        <v>0</v>
      </c>
      <c r="U964" s="1">
        <f>IF($O964="include",IF(AI964&gt;0,1+MAX(U965:U$2005),0),0)</f>
        <v>0</v>
      </c>
      <c r="V964" s="1">
        <f>IF($O964="include",IF(AJ964&gt;0,1+MAX(V965:V$2005),0),0)</f>
        <v>0</v>
      </c>
      <c r="W964" s="1">
        <f>IF($O964="include",IF(AK964&gt;0,1+MAX(W965:W$2005),0),0)</f>
        <v>0</v>
      </c>
      <c r="X964" s="1">
        <f>IF($O964="include",IF(AL964&gt;0,1+MAX(X965:X$2005),0),0)</f>
        <v>0</v>
      </c>
      <c r="Y964" s="22" t="str">
        <f t="shared" si="245"/>
        <v xml:space="preserve">1 - </v>
      </c>
      <c r="AA964" s="42"/>
      <c r="AB964" s="43"/>
      <c r="AC964" s="43"/>
      <c r="AD964" s="44"/>
      <c r="AE964" s="11">
        <f t="shared" si="246"/>
        <v>0</v>
      </c>
      <c r="AF964" s="41"/>
      <c r="AG964" s="41"/>
      <c r="AH964" s="41"/>
      <c r="AI964" s="41"/>
      <c r="AJ964" s="41"/>
      <c r="AK964" s="41"/>
      <c r="AL964" s="41"/>
      <c r="BA964" s="1">
        <f t="shared" si="247"/>
        <v>0</v>
      </c>
      <c r="BB964" s="1">
        <f t="shared" si="248"/>
        <v>0</v>
      </c>
      <c r="BC964" s="1" t="str">
        <f t="shared" si="249"/>
        <v>No</v>
      </c>
      <c r="BD964" s="1">
        <f t="shared" si="250"/>
        <v>0</v>
      </c>
      <c r="BE964" s="1">
        <f t="shared" si="251"/>
        <v>0</v>
      </c>
      <c r="BF964" s="1">
        <f t="shared" si="252"/>
        <v>0</v>
      </c>
      <c r="BG964" s="1">
        <v>960</v>
      </c>
      <c r="BH964" s="1" t="e">
        <f t="shared" si="253"/>
        <v>#N/A</v>
      </c>
      <c r="BI964" s="1">
        <f t="shared" si="255"/>
        <v>2</v>
      </c>
      <c r="BJ964" s="1" t="e">
        <f t="shared" si="254"/>
        <v>#N/A</v>
      </c>
    </row>
    <row r="965" spans="1:62" x14ac:dyDescent="0.25">
      <c r="A965" s="1">
        <f t="shared" si="241"/>
        <v>1</v>
      </c>
      <c r="B965" s="1">
        <f>IF(YEAR(AD965)=$B$3,YEAR('Apartment Expenses'!AD965)&amp;" - "&amp;'Apartment Expenses'!AC965,0)</f>
        <v>0</v>
      </c>
      <c r="C965" s="1">
        <f t="shared" si="242"/>
        <v>0</v>
      </c>
      <c r="E965" s="1">
        <v>961</v>
      </c>
      <c r="F965" s="1">
        <f t="shared" si="243"/>
        <v>1</v>
      </c>
      <c r="G965" s="1">
        <f t="shared" ref="G965:G1028" si="256">IF(ISERROR(VLOOKUP(E965,A:B,2,0)),0,VLOOKUP(E965,A:B,2,0))</f>
        <v>0</v>
      </c>
      <c r="H965" s="1">
        <f t="shared" ref="H965:H1028" si="257">VLOOKUP(G965,B:C,2,0)</f>
        <v>0</v>
      </c>
      <c r="J965" s="1" t="str">
        <f t="shared" si="244"/>
        <v>1900</v>
      </c>
      <c r="M965" s="1">
        <f>HLOOKUP('Expense History'!$AD$3,$P$4:$X$2004,ROW('Apartment Expenses'!L965)-3,0)</f>
        <v>0</v>
      </c>
      <c r="N965" s="1">
        <f>IF('Expense History'!$AD$3=Data!$G$4,'Apartment Expenses'!AE965,HLOOKUP('Expense History'!$AD$3,'Apartment Expenses'!$AE$4:$AL$2004,(ROW('Apartment Expenses'!M965)-3)))</f>
        <v>0</v>
      </c>
      <c r="O965" s="1" t="str">
        <f>IF($O$2="ALL",IF(VLOOKUP(AA965,'Expense History'!$AA$6:$AB$36,2,0)="x","include",0),IF(AND(VLOOKUP(AA965,'Expense History'!$AA$6:$AB$36,2,0)="x",AC965=$O$2),"include",0))</f>
        <v>include</v>
      </c>
      <c r="P965" s="1">
        <f>IF(O965="include",IF(AE965&gt;0,1+MAX(P966:P$2005),0),0)</f>
        <v>0</v>
      </c>
      <c r="Q965" s="1">
        <f>IF(AND(ISBLANK(AA964),AE964=0),0,(IF(MAX(Q966:Q$2005)&gt;0,0,ROW(R965))))</f>
        <v>0</v>
      </c>
      <c r="R965" s="1">
        <f>IF($O965="include",IF(AF965&gt;0,1+MAX(R966:R$2005),0),0)</f>
        <v>0</v>
      </c>
      <c r="S965" s="1">
        <f>IF($O965="include",IF(AG965&gt;0,1+MAX(S966:S$2005),0),0)</f>
        <v>0</v>
      </c>
      <c r="T965" s="1">
        <f>IF($O965="include",IF(AH965&gt;0,1+MAX(T966:T$2005),0),0)</f>
        <v>0</v>
      </c>
      <c r="U965" s="1">
        <f>IF($O965="include",IF(AI965&gt;0,1+MAX(U966:U$2005),0),0)</f>
        <v>0</v>
      </c>
      <c r="V965" s="1">
        <f>IF($O965="include",IF(AJ965&gt;0,1+MAX(V966:V$2005),0),0)</f>
        <v>0</v>
      </c>
      <c r="W965" s="1">
        <f>IF($O965="include",IF(AK965&gt;0,1+MAX(W966:W$2005),0),0)</f>
        <v>0</v>
      </c>
      <c r="X965" s="1">
        <f>IF($O965="include",IF(AL965&gt;0,1+MAX(X966:X$2005),0),0)</f>
        <v>0</v>
      </c>
      <c r="Y965" s="22" t="str">
        <f t="shared" si="245"/>
        <v xml:space="preserve">1 - </v>
      </c>
      <c r="AA965" s="42"/>
      <c r="AB965" s="43"/>
      <c r="AC965" s="43"/>
      <c r="AD965" s="44"/>
      <c r="AE965" s="11">
        <f t="shared" si="246"/>
        <v>0</v>
      </c>
      <c r="AF965" s="41"/>
      <c r="AG965" s="41"/>
      <c r="AH965" s="41"/>
      <c r="AI965" s="41"/>
      <c r="AJ965" s="41"/>
      <c r="AK965" s="41"/>
      <c r="AL965" s="41"/>
      <c r="BA965" s="1">
        <f t="shared" si="247"/>
        <v>0</v>
      </c>
      <c r="BB965" s="1">
        <f t="shared" si="248"/>
        <v>0</v>
      </c>
      <c r="BC965" s="1" t="str">
        <f t="shared" si="249"/>
        <v>No</v>
      </c>
      <c r="BD965" s="1">
        <f t="shared" si="250"/>
        <v>0</v>
      </c>
      <c r="BE965" s="1">
        <f t="shared" si="251"/>
        <v>0</v>
      </c>
      <c r="BF965" s="1">
        <f t="shared" si="252"/>
        <v>0</v>
      </c>
      <c r="BG965" s="1">
        <v>961</v>
      </c>
      <c r="BH965" s="1" t="e">
        <f t="shared" si="253"/>
        <v>#N/A</v>
      </c>
      <c r="BI965" s="1">
        <f t="shared" si="255"/>
        <v>2</v>
      </c>
      <c r="BJ965" s="1" t="e">
        <f t="shared" si="254"/>
        <v>#N/A</v>
      </c>
    </row>
    <row r="966" spans="1:62" x14ac:dyDescent="0.25">
      <c r="A966" s="1">
        <f t="shared" ref="A966:A1029" si="258">RANK(C966,$C$5:$C$2004,0)</f>
        <v>1</v>
      </c>
      <c r="B966" s="1">
        <f>IF(YEAR(AD966)=$B$3,YEAR('Apartment Expenses'!AD966)&amp;" - "&amp;'Apartment Expenses'!AC966,0)</f>
        <v>0</v>
      </c>
      <c r="C966" s="1">
        <f t="shared" ref="C966:C1029" si="259">IF(YEAR(AD966)=$B$3,SUMIF($B$5:$B$2004,B966,$AE$5:$AE$2004),0)</f>
        <v>0</v>
      </c>
      <c r="E966" s="1">
        <v>962</v>
      </c>
      <c r="F966" s="1">
        <f t="shared" ref="F966:F1029" si="260">IF(G966=0,F965,F965+1)</f>
        <v>1</v>
      </c>
      <c r="G966" s="1">
        <f t="shared" si="256"/>
        <v>0</v>
      </c>
      <c r="H966" s="1">
        <f t="shared" si="257"/>
        <v>0</v>
      </c>
      <c r="J966" s="1" t="str">
        <f t="shared" ref="J966:J1029" si="261">YEAR(AD966)&amp;AC966</f>
        <v>1900</v>
      </c>
      <c r="M966" s="1">
        <f>HLOOKUP('Expense History'!$AD$3,$P$4:$X$2004,ROW('Apartment Expenses'!L966)-3,0)</f>
        <v>0</v>
      </c>
      <c r="N966" s="1">
        <f>IF('Expense History'!$AD$3=Data!$G$4,'Apartment Expenses'!AE966,HLOOKUP('Expense History'!$AD$3,'Apartment Expenses'!$AE$4:$AL$2004,(ROW('Apartment Expenses'!M966)-3)))</f>
        <v>0</v>
      </c>
      <c r="O966" s="1" t="str">
        <f>IF($O$2="ALL",IF(VLOOKUP(AA966,'Expense History'!$AA$6:$AB$36,2,0)="x","include",0),IF(AND(VLOOKUP(AA966,'Expense History'!$AA$6:$AB$36,2,0)="x",AC966=$O$2),"include",0))</f>
        <v>include</v>
      </c>
      <c r="P966" s="1">
        <f>IF(O966="include",IF(AE966&gt;0,1+MAX(P967:P$2005),0),0)</f>
        <v>0</v>
      </c>
      <c r="Q966" s="1">
        <f>IF(AND(ISBLANK(AA965),AE965=0),0,(IF(MAX(Q967:Q$2005)&gt;0,0,ROW(R966))))</f>
        <v>0</v>
      </c>
      <c r="R966" s="1">
        <f>IF($O966="include",IF(AF966&gt;0,1+MAX(R967:R$2005),0),0)</f>
        <v>0</v>
      </c>
      <c r="S966" s="1">
        <f>IF($O966="include",IF(AG966&gt;0,1+MAX(S967:S$2005),0),0)</f>
        <v>0</v>
      </c>
      <c r="T966" s="1">
        <f>IF($O966="include",IF(AH966&gt;0,1+MAX(T967:T$2005),0),0)</f>
        <v>0</v>
      </c>
      <c r="U966" s="1">
        <f>IF($O966="include",IF(AI966&gt;0,1+MAX(U967:U$2005),0),0)</f>
        <v>0</v>
      </c>
      <c r="V966" s="1">
        <f>IF($O966="include",IF(AJ966&gt;0,1+MAX(V967:V$2005),0),0)</f>
        <v>0</v>
      </c>
      <c r="W966" s="1">
        <f>IF($O966="include",IF(AK966&gt;0,1+MAX(W967:W$2005),0),0)</f>
        <v>0</v>
      </c>
      <c r="X966" s="1">
        <f>IF($O966="include",IF(AL966&gt;0,1+MAX(X967:X$2005),0),0)</f>
        <v>0</v>
      </c>
      <c r="Y966" s="22" t="str">
        <f t="shared" ref="Y966:Y1029" si="262">DATEVALUE(MONTH(AD966)&amp;"/1/"&amp;YEAR(AD966))&amp;" - "&amp;AA966</f>
        <v xml:space="preserve">1 - </v>
      </c>
      <c r="AA966" s="42"/>
      <c r="AB966" s="43"/>
      <c r="AC966" s="43"/>
      <c r="AD966" s="44"/>
      <c r="AE966" s="11">
        <f t="shared" ref="AE966:AE1029" si="263">SUM(AF966:AL966)</f>
        <v>0</v>
      </c>
      <c r="AF966" s="41"/>
      <c r="AG966" s="41"/>
      <c r="AH966" s="41"/>
      <c r="AI966" s="41"/>
      <c r="AJ966" s="41"/>
      <c r="AK966" s="41"/>
      <c r="AL966" s="41"/>
      <c r="BA966" s="1">
        <f t="shared" ref="BA966:BA1029" si="264">AC966</f>
        <v>0</v>
      </c>
      <c r="BB966" s="1">
        <f t="shared" ref="BB966:BB1029" si="265">SUMIF(AC:AC,BA966,AE:AE)</f>
        <v>0</v>
      </c>
      <c r="BC966" s="1" t="str">
        <f t="shared" ref="BC966:BC1029" si="266">IF(ISERROR(VLOOKUP($B$3&amp;" - "&amp;BA966,B:B,1,0)),"No","Yes")</f>
        <v>No</v>
      </c>
      <c r="BD966" s="1">
        <f t="shared" ref="BD966:BD1029" si="267">IF(BC966="Yes",0,SUMIF(BA:BA,BA966,BB:BB))</f>
        <v>0</v>
      </c>
      <c r="BE966" s="1">
        <f t="shared" ref="BE966:BE1029" si="268">IF(BD966=0,0,RANK(BD966,BD:BD))</f>
        <v>0</v>
      </c>
      <c r="BF966" s="1">
        <f t="shared" ref="BF966:BF1029" si="269">BA966</f>
        <v>0</v>
      </c>
      <c r="BG966" s="1">
        <v>962</v>
      </c>
      <c r="BH966" s="1" t="e">
        <f t="shared" ref="BH966:BH1029" si="270">VLOOKUP(BG966,BE:BF,2,0)</f>
        <v>#N/A</v>
      </c>
      <c r="BI966" s="1">
        <f t="shared" si="255"/>
        <v>2</v>
      </c>
      <c r="BJ966" s="1" t="e">
        <f t="shared" ref="BJ966:BJ1029" si="271">BH966</f>
        <v>#N/A</v>
      </c>
    </row>
    <row r="967" spans="1:62" x14ac:dyDescent="0.25">
      <c r="A967" s="1">
        <f t="shared" si="258"/>
        <v>1</v>
      </c>
      <c r="B967" s="1">
        <f>IF(YEAR(AD967)=$B$3,YEAR('Apartment Expenses'!AD967)&amp;" - "&amp;'Apartment Expenses'!AC967,0)</f>
        <v>0</v>
      </c>
      <c r="C967" s="1">
        <f t="shared" si="259"/>
        <v>0</v>
      </c>
      <c r="E967" s="1">
        <v>963</v>
      </c>
      <c r="F967" s="1">
        <f t="shared" si="260"/>
        <v>1</v>
      </c>
      <c r="G967" s="1">
        <f t="shared" si="256"/>
        <v>0</v>
      </c>
      <c r="H967" s="1">
        <f t="shared" si="257"/>
        <v>0</v>
      </c>
      <c r="J967" s="1" t="str">
        <f t="shared" si="261"/>
        <v>1900</v>
      </c>
      <c r="M967" s="1">
        <f>HLOOKUP('Expense History'!$AD$3,$P$4:$X$2004,ROW('Apartment Expenses'!L967)-3,0)</f>
        <v>0</v>
      </c>
      <c r="N967" s="1">
        <f>IF('Expense History'!$AD$3=Data!$G$4,'Apartment Expenses'!AE967,HLOOKUP('Expense History'!$AD$3,'Apartment Expenses'!$AE$4:$AL$2004,(ROW('Apartment Expenses'!M967)-3)))</f>
        <v>0</v>
      </c>
      <c r="O967" s="1" t="str">
        <f>IF($O$2="ALL",IF(VLOOKUP(AA967,'Expense History'!$AA$6:$AB$36,2,0)="x","include",0),IF(AND(VLOOKUP(AA967,'Expense History'!$AA$6:$AB$36,2,0)="x",AC967=$O$2),"include",0))</f>
        <v>include</v>
      </c>
      <c r="P967" s="1">
        <f>IF(O967="include",IF(AE967&gt;0,1+MAX(P968:P$2005),0),0)</f>
        <v>0</v>
      </c>
      <c r="Q967" s="1">
        <f>IF(AND(ISBLANK(AA966),AE966=0),0,(IF(MAX(Q968:Q$2005)&gt;0,0,ROW(R967))))</f>
        <v>0</v>
      </c>
      <c r="R967" s="1">
        <f>IF($O967="include",IF(AF967&gt;0,1+MAX(R968:R$2005),0),0)</f>
        <v>0</v>
      </c>
      <c r="S967" s="1">
        <f>IF($O967="include",IF(AG967&gt;0,1+MAX(S968:S$2005),0),0)</f>
        <v>0</v>
      </c>
      <c r="T967" s="1">
        <f>IF($O967="include",IF(AH967&gt;0,1+MAX(T968:T$2005),0),0)</f>
        <v>0</v>
      </c>
      <c r="U967" s="1">
        <f>IF($O967="include",IF(AI967&gt;0,1+MAX(U968:U$2005),0),0)</f>
        <v>0</v>
      </c>
      <c r="V967" s="1">
        <f>IF($O967="include",IF(AJ967&gt;0,1+MAX(V968:V$2005),0),0)</f>
        <v>0</v>
      </c>
      <c r="W967" s="1">
        <f>IF($O967="include",IF(AK967&gt;0,1+MAX(W968:W$2005),0),0)</f>
        <v>0</v>
      </c>
      <c r="X967" s="1">
        <f>IF($O967="include",IF(AL967&gt;0,1+MAX(X968:X$2005),0),0)</f>
        <v>0</v>
      </c>
      <c r="Y967" s="22" t="str">
        <f t="shared" si="262"/>
        <v xml:space="preserve">1 - </v>
      </c>
      <c r="AA967" s="42"/>
      <c r="AB967" s="43"/>
      <c r="AC967" s="43"/>
      <c r="AD967" s="44"/>
      <c r="AE967" s="11">
        <f t="shared" si="263"/>
        <v>0</v>
      </c>
      <c r="AF967" s="41"/>
      <c r="AG967" s="41"/>
      <c r="AH967" s="41"/>
      <c r="AI967" s="41"/>
      <c r="AJ967" s="41"/>
      <c r="AK967" s="41"/>
      <c r="AL967" s="41"/>
      <c r="BA967" s="1">
        <f t="shared" si="264"/>
        <v>0</v>
      </c>
      <c r="BB967" s="1">
        <f t="shared" si="265"/>
        <v>0</v>
      </c>
      <c r="BC967" s="1" t="str">
        <f t="shared" si="266"/>
        <v>No</v>
      </c>
      <c r="BD967" s="1">
        <f t="shared" si="267"/>
        <v>0</v>
      </c>
      <c r="BE967" s="1">
        <f t="shared" si="268"/>
        <v>0</v>
      </c>
      <c r="BF967" s="1">
        <f t="shared" si="269"/>
        <v>0</v>
      </c>
      <c r="BG967" s="1">
        <v>963</v>
      </c>
      <c r="BH967" s="1" t="e">
        <f t="shared" si="270"/>
        <v>#N/A</v>
      </c>
      <c r="BI967" s="1">
        <f t="shared" ref="BI967:BI1030" si="272">IF(ISERROR(BH967),BI966,BI966+1)</f>
        <v>2</v>
      </c>
      <c r="BJ967" s="1" t="e">
        <f t="shared" si="271"/>
        <v>#N/A</v>
      </c>
    </row>
    <row r="968" spans="1:62" x14ac:dyDescent="0.25">
      <c r="A968" s="1">
        <f t="shared" si="258"/>
        <v>1</v>
      </c>
      <c r="B968" s="1">
        <f>IF(YEAR(AD968)=$B$3,YEAR('Apartment Expenses'!AD968)&amp;" - "&amp;'Apartment Expenses'!AC968,0)</f>
        <v>0</v>
      </c>
      <c r="C968" s="1">
        <f t="shared" si="259"/>
        <v>0</v>
      </c>
      <c r="E968" s="1">
        <v>964</v>
      </c>
      <c r="F968" s="1">
        <f t="shared" si="260"/>
        <v>1</v>
      </c>
      <c r="G968" s="1">
        <f t="shared" si="256"/>
        <v>0</v>
      </c>
      <c r="H968" s="1">
        <f t="shared" si="257"/>
        <v>0</v>
      </c>
      <c r="J968" s="1" t="str">
        <f t="shared" si="261"/>
        <v>1900</v>
      </c>
      <c r="M968" s="1">
        <f>HLOOKUP('Expense History'!$AD$3,$P$4:$X$2004,ROW('Apartment Expenses'!L968)-3,0)</f>
        <v>0</v>
      </c>
      <c r="N968" s="1">
        <f>IF('Expense History'!$AD$3=Data!$G$4,'Apartment Expenses'!AE968,HLOOKUP('Expense History'!$AD$3,'Apartment Expenses'!$AE$4:$AL$2004,(ROW('Apartment Expenses'!M968)-3)))</f>
        <v>0</v>
      </c>
      <c r="O968" s="1" t="str">
        <f>IF($O$2="ALL",IF(VLOOKUP(AA968,'Expense History'!$AA$6:$AB$36,2,0)="x","include",0),IF(AND(VLOOKUP(AA968,'Expense History'!$AA$6:$AB$36,2,0)="x",AC968=$O$2),"include",0))</f>
        <v>include</v>
      </c>
      <c r="P968" s="1">
        <f>IF(O968="include",IF(AE968&gt;0,1+MAX(P969:P$2005),0),0)</f>
        <v>0</v>
      </c>
      <c r="Q968" s="1">
        <f>IF(AND(ISBLANK(AA967),AE967=0),0,(IF(MAX(Q969:Q$2005)&gt;0,0,ROW(R968))))</f>
        <v>0</v>
      </c>
      <c r="R968" s="1">
        <f>IF($O968="include",IF(AF968&gt;0,1+MAX(R969:R$2005),0),0)</f>
        <v>0</v>
      </c>
      <c r="S968" s="1">
        <f>IF($O968="include",IF(AG968&gt;0,1+MAX(S969:S$2005),0),0)</f>
        <v>0</v>
      </c>
      <c r="T968" s="1">
        <f>IF($O968="include",IF(AH968&gt;0,1+MAX(T969:T$2005),0),0)</f>
        <v>0</v>
      </c>
      <c r="U968" s="1">
        <f>IF($O968="include",IF(AI968&gt;0,1+MAX(U969:U$2005),0),0)</f>
        <v>0</v>
      </c>
      <c r="V968" s="1">
        <f>IF($O968="include",IF(AJ968&gt;0,1+MAX(V969:V$2005),0),0)</f>
        <v>0</v>
      </c>
      <c r="W968" s="1">
        <f>IF($O968="include",IF(AK968&gt;0,1+MAX(W969:W$2005),0),0)</f>
        <v>0</v>
      </c>
      <c r="X968" s="1">
        <f>IF($O968="include",IF(AL968&gt;0,1+MAX(X969:X$2005),0),0)</f>
        <v>0</v>
      </c>
      <c r="Y968" s="22" t="str">
        <f t="shared" si="262"/>
        <v xml:space="preserve">1 - </v>
      </c>
      <c r="AA968" s="42"/>
      <c r="AB968" s="43"/>
      <c r="AC968" s="43"/>
      <c r="AD968" s="44"/>
      <c r="AE968" s="11">
        <f t="shared" si="263"/>
        <v>0</v>
      </c>
      <c r="AF968" s="41"/>
      <c r="AG968" s="41"/>
      <c r="AH968" s="41"/>
      <c r="AI968" s="41"/>
      <c r="AJ968" s="41"/>
      <c r="AK968" s="41"/>
      <c r="AL968" s="41"/>
      <c r="BA968" s="1">
        <f t="shared" si="264"/>
        <v>0</v>
      </c>
      <c r="BB968" s="1">
        <f t="shared" si="265"/>
        <v>0</v>
      </c>
      <c r="BC968" s="1" t="str">
        <f t="shared" si="266"/>
        <v>No</v>
      </c>
      <c r="BD968" s="1">
        <f t="shared" si="267"/>
        <v>0</v>
      </c>
      <c r="BE968" s="1">
        <f t="shared" si="268"/>
        <v>0</v>
      </c>
      <c r="BF968" s="1">
        <f t="shared" si="269"/>
        <v>0</v>
      </c>
      <c r="BG968" s="1">
        <v>964</v>
      </c>
      <c r="BH968" s="1" t="e">
        <f t="shared" si="270"/>
        <v>#N/A</v>
      </c>
      <c r="BI968" s="1">
        <f t="shared" si="272"/>
        <v>2</v>
      </c>
      <c r="BJ968" s="1" t="e">
        <f t="shared" si="271"/>
        <v>#N/A</v>
      </c>
    </row>
    <row r="969" spans="1:62" x14ac:dyDescent="0.25">
      <c r="A969" s="1">
        <f t="shared" si="258"/>
        <v>1</v>
      </c>
      <c r="B969" s="1">
        <f>IF(YEAR(AD969)=$B$3,YEAR('Apartment Expenses'!AD969)&amp;" - "&amp;'Apartment Expenses'!AC969,0)</f>
        <v>0</v>
      </c>
      <c r="C969" s="1">
        <f t="shared" si="259"/>
        <v>0</v>
      </c>
      <c r="E969" s="1">
        <v>965</v>
      </c>
      <c r="F969" s="1">
        <f t="shared" si="260"/>
        <v>1</v>
      </c>
      <c r="G969" s="1">
        <f t="shared" si="256"/>
        <v>0</v>
      </c>
      <c r="H969" s="1">
        <f t="shared" si="257"/>
        <v>0</v>
      </c>
      <c r="J969" s="1" t="str">
        <f t="shared" si="261"/>
        <v>1900</v>
      </c>
      <c r="M969" s="1">
        <f>HLOOKUP('Expense History'!$AD$3,$P$4:$X$2004,ROW('Apartment Expenses'!L969)-3,0)</f>
        <v>0</v>
      </c>
      <c r="N969" s="1">
        <f>IF('Expense History'!$AD$3=Data!$G$4,'Apartment Expenses'!AE969,HLOOKUP('Expense History'!$AD$3,'Apartment Expenses'!$AE$4:$AL$2004,(ROW('Apartment Expenses'!M969)-3)))</f>
        <v>0</v>
      </c>
      <c r="O969" s="1" t="str">
        <f>IF($O$2="ALL",IF(VLOOKUP(AA969,'Expense History'!$AA$6:$AB$36,2,0)="x","include",0),IF(AND(VLOOKUP(AA969,'Expense History'!$AA$6:$AB$36,2,0)="x",AC969=$O$2),"include",0))</f>
        <v>include</v>
      </c>
      <c r="P969" s="1">
        <f>IF(O969="include",IF(AE969&gt;0,1+MAX(P970:P$2005),0),0)</f>
        <v>0</v>
      </c>
      <c r="Q969" s="1">
        <f>IF(AND(ISBLANK(AA968),AE968=0),0,(IF(MAX(Q970:Q$2005)&gt;0,0,ROW(R969))))</f>
        <v>0</v>
      </c>
      <c r="R969" s="1">
        <f>IF($O969="include",IF(AF969&gt;0,1+MAX(R970:R$2005),0),0)</f>
        <v>0</v>
      </c>
      <c r="S969" s="1">
        <f>IF($O969="include",IF(AG969&gt;0,1+MAX(S970:S$2005),0),0)</f>
        <v>0</v>
      </c>
      <c r="T969" s="1">
        <f>IF($O969="include",IF(AH969&gt;0,1+MAX(T970:T$2005),0),0)</f>
        <v>0</v>
      </c>
      <c r="U969" s="1">
        <f>IF($O969="include",IF(AI969&gt;0,1+MAX(U970:U$2005),0),0)</f>
        <v>0</v>
      </c>
      <c r="V969" s="1">
        <f>IF($O969="include",IF(AJ969&gt;0,1+MAX(V970:V$2005),0),0)</f>
        <v>0</v>
      </c>
      <c r="W969" s="1">
        <f>IF($O969="include",IF(AK969&gt;0,1+MAX(W970:W$2005),0),0)</f>
        <v>0</v>
      </c>
      <c r="X969" s="1">
        <f>IF($O969="include",IF(AL969&gt;0,1+MAX(X970:X$2005),0),0)</f>
        <v>0</v>
      </c>
      <c r="Y969" s="22" t="str">
        <f t="shared" si="262"/>
        <v xml:space="preserve">1 - </v>
      </c>
      <c r="AA969" s="42"/>
      <c r="AB969" s="43"/>
      <c r="AC969" s="43"/>
      <c r="AD969" s="44"/>
      <c r="AE969" s="11">
        <f t="shared" si="263"/>
        <v>0</v>
      </c>
      <c r="AF969" s="41"/>
      <c r="AG969" s="41"/>
      <c r="AH969" s="41"/>
      <c r="AI969" s="41"/>
      <c r="AJ969" s="41"/>
      <c r="AK969" s="41"/>
      <c r="AL969" s="41"/>
      <c r="BA969" s="1">
        <f t="shared" si="264"/>
        <v>0</v>
      </c>
      <c r="BB969" s="1">
        <f t="shared" si="265"/>
        <v>0</v>
      </c>
      <c r="BC969" s="1" t="str">
        <f t="shared" si="266"/>
        <v>No</v>
      </c>
      <c r="BD969" s="1">
        <f t="shared" si="267"/>
        <v>0</v>
      </c>
      <c r="BE969" s="1">
        <f t="shared" si="268"/>
        <v>0</v>
      </c>
      <c r="BF969" s="1">
        <f t="shared" si="269"/>
        <v>0</v>
      </c>
      <c r="BG969" s="1">
        <v>965</v>
      </c>
      <c r="BH969" s="1" t="e">
        <f t="shared" si="270"/>
        <v>#N/A</v>
      </c>
      <c r="BI969" s="1">
        <f t="shared" si="272"/>
        <v>2</v>
      </c>
      <c r="BJ969" s="1" t="e">
        <f t="shared" si="271"/>
        <v>#N/A</v>
      </c>
    </row>
    <row r="970" spans="1:62" x14ac:dyDescent="0.25">
      <c r="A970" s="1">
        <f t="shared" si="258"/>
        <v>1</v>
      </c>
      <c r="B970" s="1">
        <f>IF(YEAR(AD970)=$B$3,YEAR('Apartment Expenses'!AD970)&amp;" - "&amp;'Apartment Expenses'!AC970,0)</f>
        <v>0</v>
      </c>
      <c r="C970" s="1">
        <f t="shared" si="259"/>
        <v>0</v>
      </c>
      <c r="E970" s="1">
        <v>966</v>
      </c>
      <c r="F970" s="1">
        <f t="shared" si="260"/>
        <v>1</v>
      </c>
      <c r="G970" s="1">
        <f t="shared" si="256"/>
        <v>0</v>
      </c>
      <c r="H970" s="1">
        <f t="shared" si="257"/>
        <v>0</v>
      </c>
      <c r="J970" s="1" t="str">
        <f t="shared" si="261"/>
        <v>1900</v>
      </c>
      <c r="M970" s="1">
        <f>HLOOKUP('Expense History'!$AD$3,$P$4:$X$2004,ROW('Apartment Expenses'!L970)-3,0)</f>
        <v>0</v>
      </c>
      <c r="N970" s="1">
        <f>IF('Expense History'!$AD$3=Data!$G$4,'Apartment Expenses'!AE970,HLOOKUP('Expense History'!$AD$3,'Apartment Expenses'!$AE$4:$AL$2004,(ROW('Apartment Expenses'!M970)-3)))</f>
        <v>0</v>
      </c>
      <c r="O970" s="1" t="str">
        <f>IF($O$2="ALL",IF(VLOOKUP(AA970,'Expense History'!$AA$6:$AB$36,2,0)="x","include",0),IF(AND(VLOOKUP(AA970,'Expense History'!$AA$6:$AB$36,2,0)="x",AC970=$O$2),"include",0))</f>
        <v>include</v>
      </c>
      <c r="P970" s="1">
        <f>IF(O970="include",IF(AE970&gt;0,1+MAX(P971:P$2005),0),0)</f>
        <v>0</v>
      </c>
      <c r="Q970" s="1">
        <f>IF(AND(ISBLANK(AA969),AE969=0),0,(IF(MAX(Q971:Q$2005)&gt;0,0,ROW(R970))))</f>
        <v>0</v>
      </c>
      <c r="R970" s="1">
        <f>IF($O970="include",IF(AF970&gt;0,1+MAX(R971:R$2005),0),0)</f>
        <v>0</v>
      </c>
      <c r="S970" s="1">
        <f>IF($O970="include",IF(AG970&gt;0,1+MAX(S971:S$2005),0),0)</f>
        <v>0</v>
      </c>
      <c r="T970" s="1">
        <f>IF($O970="include",IF(AH970&gt;0,1+MAX(T971:T$2005),0),0)</f>
        <v>0</v>
      </c>
      <c r="U970" s="1">
        <f>IF($O970="include",IF(AI970&gt;0,1+MAX(U971:U$2005),0),0)</f>
        <v>0</v>
      </c>
      <c r="V970" s="1">
        <f>IF($O970="include",IF(AJ970&gt;0,1+MAX(V971:V$2005),0),0)</f>
        <v>0</v>
      </c>
      <c r="W970" s="1">
        <f>IF($O970="include",IF(AK970&gt;0,1+MAX(W971:W$2005),0),0)</f>
        <v>0</v>
      </c>
      <c r="X970" s="1">
        <f>IF($O970="include",IF(AL970&gt;0,1+MAX(X971:X$2005),0),0)</f>
        <v>0</v>
      </c>
      <c r="Y970" s="22" t="str">
        <f t="shared" si="262"/>
        <v xml:space="preserve">1 - </v>
      </c>
      <c r="AA970" s="42"/>
      <c r="AB970" s="43"/>
      <c r="AC970" s="43"/>
      <c r="AD970" s="44"/>
      <c r="AE970" s="11">
        <f t="shared" si="263"/>
        <v>0</v>
      </c>
      <c r="AF970" s="41"/>
      <c r="AG970" s="41"/>
      <c r="AH970" s="41"/>
      <c r="AI970" s="41"/>
      <c r="AJ970" s="41"/>
      <c r="AK970" s="41"/>
      <c r="AL970" s="41"/>
      <c r="BA970" s="1">
        <f t="shared" si="264"/>
        <v>0</v>
      </c>
      <c r="BB970" s="1">
        <f t="shared" si="265"/>
        <v>0</v>
      </c>
      <c r="BC970" s="1" t="str">
        <f t="shared" si="266"/>
        <v>No</v>
      </c>
      <c r="BD970" s="1">
        <f t="shared" si="267"/>
        <v>0</v>
      </c>
      <c r="BE970" s="1">
        <f t="shared" si="268"/>
        <v>0</v>
      </c>
      <c r="BF970" s="1">
        <f t="shared" si="269"/>
        <v>0</v>
      </c>
      <c r="BG970" s="1">
        <v>966</v>
      </c>
      <c r="BH970" s="1" t="e">
        <f t="shared" si="270"/>
        <v>#N/A</v>
      </c>
      <c r="BI970" s="1">
        <f t="shared" si="272"/>
        <v>2</v>
      </c>
      <c r="BJ970" s="1" t="e">
        <f t="shared" si="271"/>
        <v>#N/A</v>
      </c>
    </row>
    <row r="971" spans="1:62" x14ac:dyDescent="0.25">
      <c r="A971" s="1">
        <f t="shared" si="258"/>
        <v>1</v>
      </c>
      <c r="B971" s="1">
        <f>IF(YEAR(AD971)=$B$3,YEAR('Apartment Expenses'!AD971)&amp;" - "&amp;'Apartment Expenses'!AC971,0)</f>
        <v>0</v>
      </c>
      <c r="C971" s="1">
        <f t="shared" si="259"/>
        <v>0</v>
      </c>
      <c r="E971" s="1">
        <v>967</v>
      </c>
      <c r="F971" s="1">
        <f t="shared" si="260"/>
        <v>1</v>
      </c>
      <c r="G971" s="1">
        <f t="shared" si="256"/>
        <v>0</v>
      </c>
      <c r="H971" s="1">
        <f t="shared" si="257"/>
        <v>0</v>
      </c>
      <c r="J971" s="1" t="str">
        <f t="shared" si="261"/>
        <v>1900</v>
      </c>
      <c r="M971" s="1">
        <f>HLOOKUP('Expense History'!$AD$3,$P$4:$X$2004,ROW('Apartment Expenses'!L971)-3,0)</f>
        <v>0</v>
      </c>
      <c r="N971" s="1">
        <f>IF('Expense History'!$AD$3=Data!$G$4,'Apartment Expenses'!AE971,HLOOKUP('Expense History'!$AD$3,'Apartment Expenses'!$AE$4:$AL$2004,(ROW('Apartment Expenses'!M971)-3)))</f>
        <v>0</v>
      </c>
      <c r="O971" s="1" t="str">
        <f>IF($O$2="ALL",IF(VLOOKUP(AA971,'Expense History'!$AA$6:$AB$36,2,0)="x","include",0),IF(AND(VLOOKUP(AA971,'Expense History'!$AA$6:$AB$36,2,0)="x",AC971=$O$2),"include",0))</f>
        <v>include</v>
      </c>
      <c r="P971" s="1">
        <f>IF(O971="include",IF(AE971&gt;0,1+MAX(P972:P$2005),0),0)</f>
        <v>0</v>
      </c>
      <c r="Q971" s="1">
        <f>IF(AND(ISBLANK(AA970),AE970=0),0,(IF(MAX(Q972:Q$2005)&gt;0,0,ROW(R971))))</f>
        <v>0</v>
      </c>
      <c r="R971" s="1">
        <f>IF($O971="include",IF(AF971&gt;0,1+MAX(R972:R$2005),0),0)</f>
        <v>0</v>
      </c>
      <c r="S971" s="1">
        <f>IF($O971="include",IF(AG971&gt;0,1+MAX(S972:S$2005),0),0)</f>
        <v>0</v>
      </c>
      <c r="T971" s="1">
        <f>IF($O971="include",IF(AH971&gt;0,1+MAX(T972:T$2005),0),0)</f>
        <v>0</v>
      </c>
      <c r="U971" s="1">
        <f>IF($O971="include",IF(AI971&gt;0,1+MAX(U972:U$2005),0),0)</f>
        <v>0</v>
      </c>
      <c r="V971" s="1">
        <f>IF($O971="include",IF(AJ971&gt;0,1+MAX(V972:V$2005),0),0)</f>
        <v>0</v>
      </c>
      <c r="W971" s="1">
        <f>IF($O971="include",IF(AK971&gt;0,1+MAX(W972:W$2005),0),0)</f>
        <v>0</v>
      </c>
      <c r="X971" s="1">
        <f>IF($O971="include",IF(AL971&gt;0,1+MAX(X972:X$2005),0),0)</f>
        <v>0</v>
      </c>
      <c r="Y971" s="22" t="str">
        <f t="shared" si="262"/>
        <v xml:space="preserve">1 - </v>
      </c>
      <c r="AA971" s="42"/>
      <c r="AB971" s="43"/>
      <c r="AC971" s="43"/>
      <c r="AD971" s="44"/>
      <c r="AE971" s="11">
        <f t="shared" si="263"/>
        <v>0</v>
      </c>
      <c r="AF971" s="41"/>
      <c r="AG971" s="41"/>
      <c r="AH971" s="41"/>
      <c r="AI971" s="41"/>
      <c r="AJ971" s="41"/>
      <c r="AK971" s="41"/>
      <c r="AL971" s="41"/>
      <c r="BA971" s="1">
        <f t="shared" si="264"/>
        <v>0</v>
      </c>
      <c r="BB971" s="1">
        <f t="shared" si="265"/>
        <v>0</v>
      </c>
      <c r="BC971" s="1" t="str">
        <f t="shared" si="266"/>
        <v>No</v>
      </c>
      <c r="BD971" s="1">
        <f t="shared" si="267"/>
        <v>0</v>
      </c>
      <c r="BE971" s="1">
        <f t="shared" si="268"/>
        <v>0</v>
      </c>
      <c r="BF971" s="1">
        <f t="shared" si="269"/>
        <v>0</v>
      </c>
      <c r="BG971" s="1">
        <v>967</v>
      </c>
      <c r="BH971" s="1" t="e">
        <f t="shared" si="270"/>
        <v>#N/A</v>
      </c>
      <c r="BI971" s="1">
        <f t="shared" si="272"/>
        <v>2</v>
      </c>
      <c r="BJ971" s="1" t="e">
        <f t="shared" si="271"/>
        <v>#N/A</v>
      </c>
    </row>
    <row r="972" spans="1:62" x14ac:dyDescent="0.25">
      <c r="A972" s="1">
        <f t="shared" si="258"/>
        <v>1</v>
      </c>
      <c r="B972" s="1">
        <f>IF(YEAR(AD972)=$B$3,YEAR('Apartment Expenses'!AD972)&amp;" - "&amp;'Apartment Expenses'!AC972,0)</f>
        <v>0</v>
      </c>
      <c r="C972" s="1">
        <f t="shared" si="259"/>
        <v>0</v>
      </c>
      <c r="E972" s="1">
        <v>968</v>
      </c>
      <c r="F972" s="1">
        <f t="shared" si="260"/>
        <v>1</v>
      </c>
      <c r="G972" s="1">
        <f t="shared" si="256"/>
        <v>0</v>
      </c>
      <c r="H972" s="1">
        <f t="shared" si="257"/>
        <v>0</v>
      </c>
      <c r="J972" s="1" t="str">
        <f t="shared" si="261"/>
        <v>1900</v>
      </c>
      <c r="M972" s="1">
        <f>HLOOKUP('Expense History'!$AD$3,$P$4:$X$2004,ROW('Apartment Expenses'!L972)-3,0)</f>
        <v>0</v>
      </c>
      <c r="N972" s="1">
        <f>IF('Expense History'!$AD$3=Data!$G$4,'Apartment Expenses'!AE972,HLOOKUP('Expense History'!$AD$3,'Apartment Expenses'!$AE$4:$AL$2004,(ROW('Apartment Expenses'!M972)-3)))</f>
        <v>0</v>
      </c>
      <c r="O972" s="1" t="str">
        <f>IF($O$2="ALL",IF(VLOOKUP(AA972,'Expense History'!$AA$6:$AB$36,2,0)="x","include",0),IF(AND(VLOOKUP(AA972,'Expense History'!$AA$6:$AB$36,2,0)="x",AC972=$O$2),"include",0))</f>
        <v>include</v>
      </c>
      <c r="P972" s="1">
        <f>IF(O972="include",IF(AE972&gt;0,1+MAX(P973:P$2005),0),0)</f>
        <v>0</v>
      </c>
      <c r="Q972" s="1">
        <f>IF(AND(ISBLANK(AA971),AE971=0),0,(IF(MAX(Q973:Q$2005)&gt;0,0,ROW(R972))))</f>
        <v>0</v>
      </c>
      <c r="R972" s="1">
        <f>IF($O972="include",IF(AF972&gt;0,1+MAX(R973:R$2005),0),0)</f>
        <v>0</v>
      </c>
      <c r="S972" s="1">
        <f>IF($O972="include",IF(AG972&gt;0,1+MAX(S973:S$2005),0),0)</f>
        <v>0</v>
      </c>
      <c r="T972" s="1">
        <f>IF($O972="include",IF(AH972&gt;0,1+MAX(T973:T$2005),0),0)</f>
        <v>0</v>
      </c>
      <c r="U972" s="1">
        <f>IF($O972="include",IF(AI972&gt;0,1+MAX(U973:U$2005),0),0)</f>
        <v>0</v>
      </c>
      <c r="V972" s="1">
        <f>IF($O972="include",IF(AJ972&gt;0,1+MAX(V973:V$2005),0),0)</f>
        <v>0</v>
      </c>
      <c r="W972" s="1">
        <f>IF($O972="include",IF(AK972&gt;0,1+MAX(W973:W$2005),0),0)</f>
        <v>0</v>
      </c>
      <c r="X972" s="1">
        <f>IF($O972="include",IF(AL972&gt;0,1+MAX(X973:X$2005),0),0)</f>
        <v>0</v>
      </c>
      <c r="Y972" s="22" t="str">
        <f t="shared" si="262"/>
        <v xml:space="preserve">1 - </v>
      </c>
      <c r="AA972" s="42"/>
      <c r="AB972" s="43"/>
      <c r="AC972" s="43"/>
      <c r="AD972" s="44"/>
      <c r="AE972" s="11">
        <f t="shared" si="263"/>
        <v>0</v>
      </c>
      <c r="AF972" s="41"/>
      <c r="AG972" s="41"/>
      <c r="AH972" s="41"/>
      <c r="AI972" s="41"/>
      <c r="AJ972" s="41"/>
      <c r="AK972" s="41"/>
      <c r="AL972" s="41"/>
      <c r="BA972" s="1">
        <f t="shared" si="264"/>
        <v>0</v>
      </c>
      <c r="BB972" s="1">
        <f t="shared" si="265"/>
        <v>0</v>
      </c>
      <c r="BC972" s="1" t="str">
        <f t="shared" si="266"/>
        <v>No</v>
      </c>
      <c r="BD972" s="1">
        <f t="shared" si="267"/>
        <v>0</v>
      </c>
      <c r="BE972" s="1">
        <f t="shared" si="268"/>
        <v>0</v>
      </c>
      <c r="BF972" s="1">
        <f t="shared" si="269"/>
        <v>0</v>
      </c>
      <c r="BG972" s="1">
        <v>968</v>
      </c>
      <c r="BH972" s="1" t="e">
        <f t="shared" si="270"/>
        <v>#N/A</v>
      </c>
      <c r="BI972" s="1">
        <f t="shared" si="272"/>
        <v>2</v>
      </c>
      <c r="BJ972" s="1" t="e">
        <f t="shared" si="271"/>
        <v>#N/A</v>
      </c>
    </row>
    <row r="973" spans="1:62" x14ac:dyDescent="0.25">
      <c r="A973" s="1">
        <f t="shared" si="258"/>
        <v>1</v>
      </c>
      <c r="B973" s="1">
        <f>IF(YEAR(AD973)=$B$3,YEAR('Apartment Expenses'!AD973)&amp;" - "&amp;'Apartment Expenses'!AC973,0)</f>
        <v>0</v>
      </c>
      <c r="C973" s="1">
        <f t="shared" si="259"/>
        <v>0</v>
      </c>
      <c r="E973" s="1">
        <v>969</v>
      </c>
      <c r="F973" s="1">
        <f t="shared" si="260"/>
        <v>1</v>
      </c>
      <c r="G973" s="1">
        <f t="shared" si="256"/>
        <v>0</v>
      </c>
      <c r="H973" s="1">
        <f t="shared" si="257"/>
        <v>0</v>
      </c>
      <c r="J973" s="1" t="str">
        <f t="shared" si="261"/>
        <v>1900</v>
      </c>
      <c r="M973" s="1">
        <f>HLOOKUP('Expense History'!$AD$3,$P$4:$X$2004,ROW('Apartment Expenses'!L973)-3,0)</f>
        <v>0</v>
      </c>
      <c r="N973" s="1">
        <f>IF('Expense History'!$AD$3=Data!$G$4,'Apartment Expenses'!AE973,HLOOKUP('Expense History'!$AD$3,'Apartment Expenses'!$AE$4:$AL$2004,(ROW('Apartment Expenses'!M973)-3)))</f>
        <v>0</v>
      </c>
      <c r="O973" s="1" t="str">
        <f>IF($O$2="ALL",IF(VLOOKUP(AA973,'Expense History'!$AA$6:$AB$36,2,0)="x","include",0),IF(AND(VLOOKUP(AA973,'Expense History'!$AA$6:$AB$36,2,0)="x",AC973=$O$2),"include",0))</f>
        <v>include</v>
      </c>
      <c r="P973" s="1">
        <f>IF(O973="include",IF(AE973&gt;0,1+MAX(P974:P$2005),0),0)</f>
        <v>0</v>
      </c>
      <c r="Q973" s="1">
        <f>IF(AND(ISBLANK(AA972),AE972=0),0,(IF(MAX(Q974:Q$2005)&gt;0,0,ROW(R973))))</f>
        <v>0</v>
      </c>
      <c r="R973" s="1">
        <f>IF($O973="include",IF(AF973&gt;0,1+MAX(R974:R$2005),0),0)</f>
        <v>0</v>
      </c>
      <c r="S973" s="1">
        <f>IF($O973="include",IF(AG973&gt;0,1+MAX(S974:S$2005),0),0)</f>
        <v>0</v>
      </c>
      <c r="T973" s="1">
        <f>IF($O973="include",IF(AH973&gt;0,1+MAX(T974:T$2005),0),0)</f>
        <v>0</v>
      </c>
      <c r="U973" s="1">
        <f>IF($O973="include",IF(AI973&gt;0,1+MAX(U974:U$2005),0),0)</f>
        <v>0</v>
      </c>
      <c r="V973" s="1">
        <f>IF($O973="include",IF(AJ973&gt;0,1+MAX(V974:V$2005),0),0)</f>
        <v>0</v>
      </c>
      <c r="W973" s="1">
        <f>IF($O973="include",IF(AK973&gt;0,1+MAX(W974:W$2005),0),0)</f>
        <v>0</v>
      </c>
      <c r="X973" s="1">
        <f>IF($O973="include",IF(AL973&gt;0,1+MAX(X974:X$2005),0),0)</f>
        <v>0</v>
      </c>
      <c r="Y973" s="22" t="str">
        <f t="shared" si="262"/>
        <v xml:space="preserve">1 - </v>
      </c>
      <c r="AA973" s="42"/>
      <c r="AB973" s="43"/>
      <c r="AC973" s="43"/>
      <c r="AD973" s="44"/>
      <c r="AE973" s="11">
        <f t="shared" si="263"/>
        <v>0</v>
      </c>
      <c r="AF973" s="41"/>
      <c r="AG973" s="41"/>
      <c r="AH973" s="41"/>
      <c r="AI973" s="41"/>
      <c r="AJ973" s="41"/>
      <c r="AK973" s="41"/>
      <c r="AL973" s="41"/>
      <c r="BA973" s="1">
        <f t="shared" si="264"/>
        <v>0</v>
      </c>
      <c r="BB973" s="1">
        <f t="shared" si="265"/>
        <v>0</v>
      </c>
      <c r="BC973" s="1" t="str">
        <f t="shared" si="266"/>
        <v>No</v>
      </c>
      <c r="BD973" s="1">
        <f t="shared" si="267"/>
        <v>0</v>
      </c>
      <c r="BE973" s="1">
        <f t="shared" si="268"/>
        <v>0</v>
      </c>
      <c r="BF973" s="1">
        <f t="shared" si="269"/>
        <v>0</v>
      </c>
      <c r="BG973" s="1">
        <v>969</v>
      </c>
      <c r="BH973" s="1" t="e">
        <f t="shared" si="270"/>
        <v>#N/A</v>
      </c>
      <c r="BI973" s="1">
        <f t="shared" si="272"/>
        <v>2</v>
      </c>
      <c r="BJ973" s="1" t="e">
        <f t="shared" si="271"/>
        <v>#N/A</v>
      </c>
    </row>
    <row r="974" spans="1:62" x14ac:dyDescent="0.25">
      <c r="A974" s="1">
        <f t="shared" si="258"/>
        <v>1</v>
      </c>
      <c r="B974" s="1">
        <f>IF(YEAR(AD974)=$B$3,YEAR('Apartment Expenses'!AD974)&amp;" - "&amp;'Apartment Expenses'!AC974,0)</f>
        <v>0</v>
      </c>
      <c r="C974" s="1">
        <f t="shared" si="259"/>
        <v>0</v>
      </c>
      <c r="E974" s="1">
        <v>970</v>
      </c>
      <c r="F974" s="1">
        <f t="shared" si="260"/>
        <v>1</v>
      </c>
      <c r="G974" s="1">
        <f t="shared" si="256"/>
        <v>0</v>
      </c>
      <c r="H974" s="1">
        <f t="shared" si="257"/>
        <v>0</v>
      </c>
      <c r="J974" s="1" t="str">
        <f t="shared" si="261"/>
        <v>1900</v>
      </c>
      <c r="M974" s="1">
        <f>HLOOKUP('Expense History'!$AD$3,$P$4:$X$2004,ROW('Apartment Expenses'!L974)-3,0)</f>
        <v>0</v>
      </c>
      <c r="N974" s="1">
        <f>IF('Expense History'!$AD$3=Data!$G$4,'Apartment Expenses'!AE974,HLOOKUP('Expense History'!$AD$3,'Apartment Expenses'!$AE$4:$AL$2004,(ROW('Apartment Expenses'!M974)-3)))</f>
        <v>0</v>
      </c>
      <c r="O974" s="1" t="str">
        <f>IF($O$2="ALL",IF(VLOOKUP(AA974,'Expense History'!$AA$6:$AB$36,2,0)="x","include",0),IF(AND(VLOOKUP(AA974,'Expense History'!$AA$6:$AB$36,2,0)="x",AC974=$O$2),"include",0))</f>
        <v>include</v>
      </c>
      <c r="P974" s="1">
        <f>IF(O974="include",IF(AE974&gt;0,1+MAX(P975:P$2005),0),0)</f>
        <v>0</v>
      </c>
      <c r="Q974" s="1">
        <f>IF(AND(ISBLANK(AA973),AE973=0),0,(IF(MAX(Q975:Q$2005)&gt;0,0,ROW(R974))))</f>
        <v>0</v>
      </c>
      <c r="R974" s="1">
        <f>IF($O974="include",IF(AF974&gt;0,1+MAX(R975:R$2005),0),0)</f>
        <v>0</v>
      </c>
      <c r="S974" s="1">
        <f>IF($O974="include",IF(AG974&gt;0,1+MAX(S975:S$2005),0),0)</f>
        <v>0</v>
      </c>
      <c r="T974" s="1">
        <f>IF($O974="include",IF(AH974&gt;0,1+MAX(T975:T$2005),0),0)</f>
        <v>0</v>
      </c>
      <c r="U974" s="1">
        <f>IF($O974="include",IF(AI974&gt;0,1+MAX(U975:U$2005),0),0)</f>
        <v>0</v>
      </c>
      <c r="V974" s="1">
        <f>IF($O974="include",IF(AJ974&gt;0,1+MAX(V975:V$2005),0),0)</f>
        <v>0</v>
      </c>
      <c r="W974" s="1">
        <f>IF($O974="include",IF(AK974&gt;0,1+MAX(W975:W$2005),0),0)</f>
        <v>0</v>
      </c>
      <c r="X974" s="1">
        <f>IF($O974="include",IF(AL974&gt;0,1+MAX(X975:X$2005),0),0)</f>
        <v>0</v>
      </c>
      <c r="Y974" s="22" t="str">
        <f t="shared" si="262"/>
        <v xml:space="preserve">1 - </v>
      </c>
      <c r="AA974" s="42"/>
      <c r="AB974" s="43"/>
      <c r="AC974" s="43"/>
      <c r="AD974" s="44"/>
      <c r="AE974" s="11">
        <f t="shared" si="263"/>
        <v>0</v>
      </c>
      <c r="AF974" s="41"/>
      <c r="AG974" s="41"/>
      <c r="AH974" s="41"/>
      <c r="AI974" s="41"/>
      <c r="AJ974" s="41"/>
      <c r="AK974" s="41"/>
      <c r="AL974" s="41"/>
      <c r="BA974" s="1">
        <f t="shared" si="264"/>
        <v>0</v>
      </c>
      <c r="BB974" s="1">
        <f t="shared" si="265"/>
        <v>0</v>
      </c>
      <c r="BC974" s="1" t="str">
        <f t="shared" si="266"/>
        <v>No</v>
      </c>
      <c r="BD974" s="1">
        <f t="shared" si="267"/>
        <v>0</v>
      </c>
      <c r="BE974" s="1">
        <f t="shared" si="268"/>
        <v>0</v>
      </c>
      <c r="BF974" s="1">
        <f t="shared" si="269"/>
        <v>0</v>
      </c>
      <c r="BG974" s="1">
        <v>970</v>
      </c>
      <c r="BH974" s="1" t="e">
        <f t="shared" si="270"/>
        <v>#N/A</v>
      </c>
      <c r="BI974" s="1">
        <f t="shared" si="272"/>
        <v>2</v>
      </c>
      <c r="BJ974" s="1" t="e">
        <f t="shared" si="271"/>
        <v>#N/A</v>
      </c>
    </row>
    <row r="975" spans="1:62" x14ac:dyDescent="0.25">
      <c r="A975" s="1">
        <f t="shared" si="258"/>
        <v>1</v>
      </c>
      <c r="B975" s="1">
        <f>IF(YEAR(AD975)=$B$3,YEAR('Apartment Expenses'!AD975)&amp;" - "&amp;'Apartment Expenses'!AC975,0)</f>
        <v>0</v>
      </c>
      <c r="C975" s="1">
        <f t="shared" si="259"/>
        <v>0</v>
      </c>
      <c r="E975" s="1">
        <v>971</v>
      </c>
      <c r="F975" s="1">
        <f t="shared" si="260"/>
        <v>1</v>
      </c>
      <c r="G975" s="1">
        <f t="shared" si="256"/>
        <v>0</v>
      </c>
      <c r="H975" s="1">
        <f t="shared" si="257"/>
        <v>0</v>
      </c>
      <c r="J975" s="1" t="str">
        <f t="shared" si="261"/>
        <v>1900</v>
      </c>
      <c r="M975" s="1">
        <f>HLOOKUP('Expense History'!$AD$3,$P$4:$X$2004,ROW('Apartment Expenses'!L975)-3,0)</f>
        <v>0</v>
      </c>
      <c r="N975" s="1">
        <f>IF('Expense History'!$AD$3=Data!$G$4,'Apartment Expenses'!AE975,HLOOKUP('Expense History'!$AD$3,'Apartment Expenses'!$AE$4:$AL$2004,(ROW('Apartment Expenses'!M975)-3)))</f>
        <v>0</v>
      </c>
      <c r="O975" s="1" t="str">
        <f>IF($O$2="ALL",IF(VLOOKUP(AA975,'Expense History'!$AA$6:$AB$36,2,0)="x","include",0),IF(AND(VLOOKUP(AA975,'Expense History'!$AA$6:$AB$36,2,0)="x",AC975=$O$2),"include",0))</f>
        <v>include</v>
      </c>
      <c r="P975" s="1">
        <f>IF(O975="include",IF(AE975&gt;0,1+MAX(P976:P$2005),0),0)</f>
        <v>0</v>
      </c>
      <c r="Q975" s="1">
        <f>IF(AND(ISBLANK(AA974),AE974=0),0,(IF(MAX(Q976:Q$2005)&gt;0,0,ROW(R975))))</f>
        <v>0</v>
      </c>
      <c r="R975" s="1">
        <f>IF($O975="include",IF(AF975&gt;0,1+MAX(R976:R$2005),0),0)</f>
        <v>0</v>
      </c>
      <c r="S975" s="1">
        <f>IF($O975="include",IF(AG975&gt;0,1+MAX(S976:S$2005),0),0)</f>
        <v>0</v>
      </c>
      <c r="T975" s="1">
        <f>IF($O975="include",IF(AH975&gt;0,1+MAX(T976:T$2005),0),0)</f>
        <v>0</v>
      </c>
      <c r="U975" s="1">
        <f>IF($O975="include",IF(AI975&gt;0,1+MAX(U976:U$2005),0),0)</f>
        <v>0</v>
      </c>
      <c r="V975" s="1">
        <f>IF($O975="include",IF(AJ975&gt;0,1+MAX(V976:V$2005),0),0)</f>
        <v>0</v>
      </c>
      <c r="W975" s="1">
        <f>IF($O975="include",IF(AK975&gt;0,1+MAX(W976:W$2005),0),0)</f>
        <v>0</v>
      </c>
      <c r="X975" s="1">
        <f>IF($O975="include",IF(AL975&gt;0,1+MAX(X976:X$2005),0),0)</f>
        <v>0</v>
      </c>
      <c r="Y975" s="22" t="str">
        <f t="shared" si="262"/>
        <v xml:space="preserve">1 - </v>
      </c>
      <c r="AA975" s="42"/>
      <c r="AB975" s="43"/>
      <c r="AC975" s="43"/>
      <c r="AD975" s="44"/>
      <c r="AE975" s="11">
        <f t="shared" si="263"/>
        <v>0</v>
      </c>
      <c r="AF975" s="41"/>
      <c r="AG975" s="41"/>
      <c r="AH975" s="41"/>
      <c r="AI975" s="41"/>
      <c r="AJ975" s="41"/>
      <c r="AK975" s="41"/>
      <c r="AL975" s="41"/>
      <c r="BA975" s="1">
        <f t="shared" si="264"/>
        <v>0</v>
      </c>
      <c r="BB975" s="1">
        <f t="shared" si="265"/>
        <v>0</v>
      </c>
      <c r="BC975" s="1" t="str">
        <f t="shared" si="266"/>
        <v>No</v>
      </c>
      <c r="BD975" s="1">
        <f t="shared" si="267"/>
        <v>0</v>
      </c>
      <c r="BE975" s="1">
        <f t="shared" si="268"/>
        <v>0</v>
      </c>
      <c r="BF975" s="1">
        <f t="shared" si="269"/>
        <v>0</v>
      </c>
      <c r="BG975" s="1">
        <v>971</v>
      </c>
      <c r="BH975" s="1" t="e">
        <f t="shared" si="270"/>
        <v>#N/A</v>
      </c>
      <c r="BI975" s="1">
        <f t="shared" si="272"/>
        <v>2</v>
      </c>
      <c r="BJ975" s="1" t="e">
        <f t="shared" si="271"/>
        <v>#N/A</v>
      </c>
    </row>
    <row r="976" spans="1:62" x14ac:dyDescent="0.25">
      <c r="A976" s="1">
        <f t="shared" si="258"/>
        <v>1</v>
      </c>
      <c r="B976" s="1">
        <f>IF(YEAR(AD976)=$B$3,YEAR('Apartment Expenses'!AD976)&amp;" - "&amp;'Apartment Expenses'!AC976,0)</f>
        <v>0</v>
      </c>
      <c r="C976" s="1">
        <f t="shared" si="259"/>
        <v>0</v>
      </c>
      <c r="E976" s="1">
        <v>972</v>
      </c>
      <c r="F976" s="1">
        <f t="shared" si="260"/>
        <v>1</v>
      </c>
      <c r="G976" s="1">
        <f t="shared" si="256"/>
        <v>0</v>
      </c>
      <c r="H976" s="1">
        <f t="shared" si="257"/>
        <v>0</v>
      </c>
      <c r="J976" s="1" t="str">
        <f t="shared" si="261"/>
        <v>1900</v>
      </c>
      <c r="M976" s="1">
        <f>HLOOKUP('Expense History'!$AD$3,$P$4:$X$2004,ROW('Apartment Expenses'!L976)-3,0)</f>
        <v>0</v>
      </c>
      <c r="N976" s="1">
        <f>IF('Expense History'!$AD$3=Data!$G$4,'Apartment Expenses'!AE976,HLOOKUP('Expense History'!$AD$3,'Apartment Expenses'!$AE$4:$AL$2004,(ROW('Apartment Expenses'!M976)-3)))</f>
        <v>0</v>
      </c>
      <c r="O976" s="1" t="str">
        <f>IF($O$2="ALL",IF(VLOOKUP(AA976,'Expense History'!$AA$6:$AB$36,2,0)="x","include",0),IF(AND(VLOOKUP(AA976,'Expense History'!$AA$6:$AB$36,2,0)="x",AC976=$O$2),"include",0))</f>
        <v>include</v>
      </c>
      <c r="P976" s="1">
        <f>IF(O976="include",IF(AE976&gt;0,1+MAX(P977:P$2005),0),0)</f>
        <v>0</v>
      </c>
      <c r="Q976" s="1">
        <f>IF(AND(ISBLANK(AA975),AE975=0),0,(IF(MAX(Q977:Q$2005)&gt;0,0,ROW(R976))))</f>
        <v>0</v>
      </c>
      <c r="R976" s="1">
        <f>IF($O976="include",IF(AF976&gt;0,1+MAX(R977:R$2005),0),0)</f>
        <v>0</v>
      </c>
      <c r="S976" s="1">
        <f>IF($O976="include",IF(AG976&gt;0,1+MAX(S977:S$2005),0),0)</f>
        <v>0</v>
      </c>
      <c r="T976" s="1">
        <f>IF($O976="include",IF(AH976&gt;0,1+MAX(T977:T$2005),0),0)</f>
        <v>0</v>
      </c>
      <c r="U976" s="1">
        <f>IF($O976="include",IF(AI976&gt;0,1+MAX(U977:U$2005),0),0)</f>
        <v>0</v>
      </c>
      <c r="V976" s="1">
        <f>IF($O976="include",IF(AJ976&gt;0,1+MAX(V977:V$2005),0),0)</f>
        <v>0</v>
      </c>
      <c r="W976" s="1">
        <f>IF($O976="include",IF(AK976&gt;0,1+MAX(W977:W$2005),0),0)</f>
        <v>0</v>
      </c>
      <c r="X976" s="1">
        <f>IF($O976="include",IF(AL976&gt;0,1+MAX(X977:X$2005),0),0)</f>
        <v>0</v>
      </c>
      <c r="Y976" s="22" t="str">
        <f t="shared" si="262"/>
        <v xml:space="preserve">1 - </v>
      </c>
      <c r="AA976" s="42"/>
      <c r="AB976" s="43"/>
      <c r="AC976" s="43"/>
      <c r="AD976" s="44"/>
      <c r="AE976" s="11">
        <f t="shared" si="263"/>
        <v>0</v>
      </c>
      <c r="AF976" s="41"/>
      <c r="AG976" s="41"/>
      <c r="AH976" s="41"/>
      <c r="AI976" s="41"/>
      <c r="AJ976" s="41"/>
      <c r="AK976" s="41"/>
      <c r="AL976" s="41"/>
      <c r="BA976" s="1">
        <f t="shared" si="264"/>
        <v>0</v>
      </c>
      <c r="BB976" s="1">
        <f t="shared" si="265"/>
        <v>0</v>
      </c>
      <c r="BC976" s="1" t="str">
        <f t="shared" si="266"/>
        <v>No</v>
      </c>
      <c r="BD976" s="1">
        <f t="shared" si="267"/>
        <v>0</v>
      </c>
      <c r="BE976" s="1">
        <f t="shared" si="268"/>
        <v>0</v>
      </c>
      <c r="BF976" s="1">
        <f t="shared" si="269"/>
        <v>0</v>
      </c>
      <c r="BG976" s="1">
        <v>972</v>
      </c>
      <c r="BH976" s="1" t="e">
        <f t="shared" si="270"/>
        <v>#N/A</v>
      </c>
      <c r="BI976" s="1">
        <f t="shared" si="272"/>
        <v>2</v>
      </c>
      <c r="BJ976" s="1" t="e">
        <f t="shared" si="271"/>
        <v>#N/A</v>
      </c>
    </row>
    <row r="977" spans="1:62" x14ac:dyDescent="0.25">
      <c r="A977" s="1">
        <f t="shared" si="258"/>
        <v>1</v>
      </c>
      <c r="B977" s="1">
        <f>IF(YEAR(AD977)=$B$3,YEAR('Apartment Expenses'!AD977)&amp;" - "&amp;'Apartment Expenses'!AC977,0)</f>
        <v>0</v>
      </c>
      <c r="C977" s="1">
        <f t="shared" si="259"/>
        <v>0</v>
      </c>
      <c r="E977" s="1">
        <v>973</v>
      </c>
      <c r="F977" s="1">
        <f t="shared" si="260"/>
        <v>1</v>
      </c>
      <c r="G977" s="1">
        <f t="shared" si="256"/>
        <v>0</v>
      </c>
      <c r="H977" s="1">
        <f t="shared" si="257"/>
        <v>0</v>
      </c>
      <c r="J977" s="1" t="str">
        <f t="shared" si="261"/>
        <v>1900</v>
      </c>
      <c r="M977" s="1">
        <f>HLOOKUP('Expense History'!$AD$3,$P$4:$X$2004,ROW('Apartment Expenses'!L977)-3,0)</f>
        <v>0</v>
      </c>
      <c r="N977" s="1">
        <f>IF('Expense History'!$AD$3=Data!$G$4,'Apartment Expenses'!AE977,HLOOKUP('Expense History'!$AD$3,'Apartment Expenses'!$AE$4:$AL$2004,(ROW('Apartment Expenses'!M977)-3)))</f>
        <v>0</v>
      </c>
      <c r="O977" s="1" t="str">
        <f>IF($O$2="ALL",IF(VLOOKUP(AA977,'Expense History'!$AA$6:$AB$36,2,0)="x","include",0),IF(AND(VLOOKUP(AA977,'Expense History'!$AA$6:$AB$36,2,0)="x",AC977=$O$2),"include",0))</f>
        <v>include</v>
      </c>
      <c r="P977" s="1">
        <f>IF(O977="include",IF(AE977&gt;0,1+MAX(P978:P$2005),0),0)</f>
        <v>0</v>
      </c>
      <c r="Q977" s="1">
        <f>IF(AND(ISBLANK(AA976),AE976=0),0,(IF(MAX(Q978:Q$2005)&gt;0,0,ROW(R977))))</f>
        <v>0</v>
      </c>
      <c r="R977" s="1">
        <f>IF($O977="include",IF(AF977&gt;0,1+MAX(R978:R$2005),0),0)</f>
        <v>0</v>
      </c>
      <c r="S977" s="1">
        <f>IF($O977="include",IF(AG977&gt;0,1+MAX(S978:S$2005),0),0)</f>
        <v>0</v>
      </c>
      <c r="T977" s="1">
        <f>IF($O977="include",IF(AH977&gt;0,1+MAX(T978:T$2005),0),0)</f>
        <v>0</v>
      </c>
      <c r="U977" s="1">
        <f>IF($O977="include",IF(AI977&gt;0,1+MAX(U978:U$2005),0),0)</f>
        <v>0</v>
      </c>
      <c r="V977" s="1">
        <f>IF($O977="include",IF(AJ977&gt;0,1+MAX(V978:V$2005),0),0)</f>
        <v>0</v>
      </c>
      <c r="W977" s="1">
        <f>IF($O977="include",IF(AK977&gt;0,1+MAX(W978:W$2005),0),0)</f>
        <v>0</v>
      </c>
      <c r="X977" s="1">
        <f>IF($O977="include",IF(AL977&gt;0,1+MAX(X978:X$2005),0),0)</f>
        <v>0</v>
      </c>
      <c r="Y977" s="22" t="str">
        <f t="shared" si="262"/>
        <v xml:space="preserve">1 - </v>
      </c>
      <c r="AA977" s="42"/>
      <c r="AB977" s="43"/>
      <c r="AC977" s="43"/>
      <c r="AD977" s="44"/>
      <c r="AE977" s="11">
        <f t="shared" si="263"/>
        <v>0</v>
      </c>
      <c r="AF977" s="41"/>
      <c r="AG977" s="41"/>
      <c r="AH977" s="41"/>
      <c r="AI977" s="41"/>
      <c r="AJ977" s="41"/>
      <c r="AK977" s="41"/>
      <c r="AL977" s="41"/>
      <c r="BA977" s="1">
        <f t="shared" si="264"/>
        <v>0</v>
      </c>
      <c r="BB977" s="1">
        <f t="shared" si="265"/>
        <v>0</v>
      </c>
      <c r="BC977" s="1" t="str">
        <f t="shared" si="266"/>
        <v>No</v>
      </c>
      <c r="BD977" s="1">
        <f t="shared" si="267"/>
        <v>0</v>
      </c>
      <c r="BE977" s="1">
        <f t="shared" si="268"/>
        <v>0</v>
      </c>
      <c r="BF977" s="1">
        <f t="shared" si="269"/>
        <v>0</v>
      </c>
      <c r="BG977" s="1">
        <v>973</v>
      </c>
      <c r="BH977" s="1" t="e">
        <f t="shared" si="270"/>
        <v>#N/A</v>
      </c>
      <c r="BI977" s="1">
        <f t="shared" si="272"/>
        <v>2</v>
      </c>
      <c r="BJ977" s="1" t="e">
        <f t="shared" si="271"/>
        <v>#N/A</v>
      </c>
    </row>
    <row r="978" spans="1:62" x14ac:dyDescent="0.25">
      <c r="A978" s="1">
        <f t="shared" si="258"/>
        <v>1</v>
      </c>
      <c r="B978" s="1">
        <f>IF(YEAR(AD978)=$B$3,YEAR('Apartment Expenses'!AD978)&amp;" - "&amp;'Apartment Expenses'!AC978,0)</f>
        <v>0</v>
      </c>
      <c r="C978" s="1">
        <f t="shared" si="259"/>
        <v>0</v>
      </c>
      <c r="E978" s="1">
        <v>974</v>
      </c>
      <c r="F978" s="1">
        <f t="shared" si="260"/>
        <v>1</v>
      </c>
      <c r="G978" s="1">
        <f t="shared" si="256"/>
        <v>0</v>
      </c>
      <c r="H978" s="1">
        <f t="shared" si="257"/>
        <v>0</v>
      </c>
      <c r="J978" s="1" t="str">
        <f t="shared" si="261"/>
        <v>1900</v>
      </c>
      <c r="M978" s="1">
        <f>HLOOKUP('Expense History'!$AD$3,$P$4:$X$2004,ROW('Apartment Expenses'!L978)-3,0)</f>
        <v>0</v>
      </c>
      <c r="N978" s="1">
        <f>IF('Expense History'!$AD$3=Data!$G$4,'Apartment Expenses'!AE978,HLOOKUP('Expense History'!$AD$3,'Apartment Expenses'!$AE$4:$AL$2004,(ROW('Apartment Expenses'!M978)-3)))</f>
        <v>0</v>
      </c>
      <c r="O978" s="1" t="str">
        <f>IF($O$2="ALL",IF(VLOOKUP(AA978,'Expense History'!$AA$6:$AB$36,2,0)="x","include",0),IF(AND(VLOOKUP(AA978,'Expense History'!$AA$6:$AB$36,2,0)="x",AC978=$O$2),"include",0))</f>
        <v>include</v>
      </c>
      <c r="P978" s="1">
        <f>IF(O978="include",IF(AE978&gt;0,1+MAX(P979:P$2005),0),0)</f>
        <v>0</v>
      </c>
      <c r="Q978" s="1">
        <f>IF(AND(ISBLANK(AA977),AE977=0),0,(IF(MAX(Q979:Q$2005)&gt;0,0,ROW(R978))))</f>
        <v>0</v>
      </c>
      <c r="R978" s="1">
        <f>IF($O978="include",IF(AF978&gt;0,1+MAX(R979:R$2005),0),0)</f>
        <v>0</v>
      </c>
      <c r="S978" s="1">
        <f>IF($O978="include",IF(AG978&gt;0,1+MAX(S979:S$2005),0),0)</f>
        <v>0</v>
      </c>
      <c r="T978" s="1">
        <f>IF($O978="include",IF(AH978&gt;0,1+MAX(T979:T$2005),0),0)</f>
        <v>0</v>
      </c>
      <c r="U978" s="1">
        <f>IF($O978="include",IF(AI978&gt;0,1+MAX(U979:U$2005),0),0)</f>
        <v>0</v>
      </c>
      <c r="V978" s="1">
        <f>IF($O978="include",IF(AJ978&gt;0,1+MAX(V979:V$2005),0),0)</f>
        <v>0</v>
      </c>
      <c r="W978" s="1">
        <f>IF($O978="include",IF(AK978&gt;0,1+MAX(W979:W$2005),0),0)</f>
        <v>0</v>
      </c>
      <c r="X978" s="1">
        <f>IF($O978="include",IF(AL978&gt;0,1+MAX(X979:X$2005),0),0)</f>
        <v>0</v>
      </c>
      <c r="Y978" s="22" t="str">
        <f t="shared" si="262"/>
        <v xml:space="preserve">1 - </v>
      </c>
      <c r="AA978" s="42"/>
      <c r="AB978" s="43"/>
      <c r="AC978" s="43"/>
      <c r="AD978" s="44"/>
      <c r="AE978" s="11">
        <f t="shared" si="263"/>
        <v>0</v>
      </c>
      <c r="AF978" s="41"/>
      <c r="AG978" s="41"/>
      <c r="AH978" s="41"/>
      <c r="AI978" s="41"/>
      <c r="AJ978" s="41"/>
      <c r="AK978" s="41"/>
      <c r="AL978" s="41"/>
      <c r="BA978" s="1">
        <f t="shared" si="264"/>
        <v>0</v>
      </c>
      <c r="BB978" s="1">
        <f t="shared" si="265"/>
        <v>0</v>
      </c>
      <c r="BC978" s="1" t="str">
        <f t="shared" si="266"/>
        <v>No</v>
      </c>
      <c r="BD978" s="1">
        <f t="shared" si="267"/>
        <v>0</v>
      </c>
      <c r="BE978" s="1">
        <f t="shared" si="268"/>
        <v>0</v>
      </c>
      <c r="BF978" s="1">
        <f t="shared" si="269"/>
        <v>0</v>
      </c>
      <c r="BG978" s="1">
        <v>974</v>
      </c>
      <c r="BH978" s="1" t="e">
        <f t="shared" si="270"/>
        <v>#N/A</v>
      </c>
      <c r="BI978" s="1">
        <f t="shared" si="272"/>
        <v>2</v>
      </c>
      <c r="BJ978" s="1" t="e">
        <f t="shared" si="271"/>
        <v>#N/A</v>
      </c>
    </row>
    <row r="979" spans="1:62" x14ac:dyDescent="0.25">
      <c r="A979" s="1">
        <f t="shared" si="258"/>
        <v>1</v>
      </c>
      <c r="B979" s="1">
        <f>IF(YEAR(AD979)=$B$3,YEAR('Apartment Expenses'!AD979)&amp;" - "&amp;'Apartment Expenses'!AC979,0)</f>
        <v>0</v>
      </c>
      <c r="C979" s="1">
        <f t="shared" si="259"/>
        <v>0</v>
      </c>
      <c r="E979" s="1">
        <v>975</v>
      </c>
      <c r="F979" s="1">
        <f t="shared" si="260"/>
        <v>1</v>
      </c>
      <c r="G979" s="1">
        <f t="shared" si="256"/>
        <v>0</v>
      </c>
      <c r="H979" s="1">
        <f t="shared" si="257"/>
        <v>0</v>
      </c>
      <c r="J979" s="1" t="str">
        <f t="shared" si="261"/>
        <v>1900</v>
      </c>
      <c r="M979" s="1">
        <f>HLOOKUP('Expense History'!$AD$3,$P$4:$X$2004,ROW('Apartment Expenses'!L979)-3,0)</f>
        <v>0</v>
      </c>
      <c r="N979" s="1">
        <f>IF('Expense History'!$AD$3=Data!$G$4,'Apartment Expenses'!AE979,HLOOKUP('Expense History'!$AD$3,'Apartment Expenses'!$AE$4:$AL$2004,(ROW('Apartment Expenses'!M979)-3)))</f>
        <v>0</v>
      </c>
      <c r="O979" s="1" t="str">
        <f>IF($O$2="ALL",IF(VLOOKUP(AA979,'Expense History'!$AA$6:$AB$36,2,0)="x","include",0),IF(AND(VLOOKUP(AA979,'Expense History'!$AA$6:$AB$36,2,0)="x",AC979=$O$2),"include",0))</f>
        <v>include</v>
      </c>
      <c r="P979" s="1">
        <f>IF(O979="include",IF(AE979&gt;0,1+MAX(P980:P$2005),0),0)</f>
        <v>0</v>
      </c>
      <c r="Q979" s="1">
        <f>IF(AND(ISBLANK(AA978),AE978=0),0,(IF(MAX(Q980:Q$2005)&gt;0,0,ROW(R979))))</f>
        <v>0</v>
      </c>
      <c r="R979" s="1">
        <f>IF($O979="include",IF(AF979&gt;0,1+MAX(R980:R$2005),0),0)</f>
        <v>0</v>
      </c>
      <c r="S979" s="1">
        <f>IF($O979="include",IF(AG979&gt;0,1+MAX(S980:S$2005),0),0)</f>
        <v>0</v>
      </c>
      <c r="T979" s="1">
        <f>IF($O979="include",IF(AH979&gt;0,1+MAX(T980:T$2005),0),0)</f>
        <v>0</v>
      </c>
      <c r="U979" s="1">
        <f>IF($O979="include",IF(AI979&gt;0,1+MAX(U980:U$2005),0),0)</f>
        <v>0</v>
      </c>
      <c r="V979" s="1">
        <f>IF($O979="include",IF(AJ979&gt;0,1+MAX(V980:V$2005),0),0)</f>
        <v>0</v>
      </c>
      <c r="W979" s="1">
        <f>IF($O979="include",IF(AK979&gt;0,1+MAX(W980:W$2005),0),0)</f>
        <v>0</v>
      </c>
      <c r="X979" s="1">
        <f>IF($O979="include",IF(AL979&gt;0,1+MAX(X980:X$2005),0),0)</f>
        <v>0</v>
      </c>
      <c r="Y979" s="22" t="str">
        <f t="shared" si="262"/>
        <v xml:space="preserve">1 - </v>
      </c>
      <c r="AA979" s="42"/>
      <c r="AB979" s="43"/>
      <c r="AC979" s="43"/>
      <c r="AD979" s="44"/>
      <c r="AE979" s="11">
        <f t="shared" si="263"/>
        <v>0</v>
      </c>
      <c r="AF979" s="41"/>
      <c r="AG979" s="41"/>
      <c r="AH979" s="41"/>
      <c r="AI979" s="41"/>
      <c r="AJ979" s="41"/>
      <c r="AK979" s="41"/>
      <c r="AL979" s="41"/>
      <c r="BA979" s="1">
        <f t="shared" si="264"/>
        <v>0</v>
      </c>
      <c r="BB979" s="1">
        <f t="shared" si="265"/>
        <v>0</v>
      </c>
      <c r="BC979" s="1" t="str">
        <f t="shared" si="266"/>
        <v>No</v>
      </c>
      <c r="BD979" s="1">
        <f t="shared" si="267"/>
        <v>0</v>
      </c>
      <c r="BE979" s="1">
        <f t="shared" si="268"/>
        <v>0</v>
      </c>
      <c r="BF979" s="1">
        <f t="shared" si="269"/>
        <v>0</v>
      </c>
      <c r="BG979" s="1">
        <v>975</v>
      </c>
      <c r="BH979" s="1" t="e">
        <f t="shared" si="270"/>
        <v>#N/A</v>
      </c>
      <c r="BI979" s="1">
        <f t="shared" si="272"/>
        <v>2</v>
      </c>
      <c r="BJ979" s="1" t="e">
        <f t="shared" si="271"/>
        <v>#N/A</v>
      </c>
    </row>
    <row r="980" spans="1:62" x14ac:dyDescent="0.25">
      <c r="A980" s="1">
        <f t="shared" si="258"/>
        <v>1</v>
      </c>
      <c r="B980" s="1">
        <f>IF(YEAR(AD980)=$B$3,YEAR('Apartment Expenses'!AD980)&amp;" - "&amp;'Apartment Expenses'!AC980,0)</f>
        <v>0</v>
      </c>
      <c r="C980" s="1">
        <f t="shared" si="259"/>
        <v>0</v>
      </c>
      <c r="E980" s="1">
        <v>976</v>
      </c>
      <c r="F980" s="1">
        <f t="shared" si="260"/>
        <v>1</v>
      </c>
      <c r="G980" s="1">
        <f t="shared" si="256"/>
        <v>0</v>
      </c>
      <c r="H980" s="1">
        <f t="shared" si="257"/>
        <v>0</v>
      </c>
      <c r="J980" s="1" t="str">
        <f t="shared" si="261"/>
        <v>1900</v>
      </c>
      <c r="M980" s="1">
        <f>HLOOKUP('Expense History'!$AD$3,$P$4:$X$2004,ROW('Apartment Expenses'!L980)-3,0)</f>
        <v>0</v>
      </c>
      <c r="N980" s="1">
        <f>IF('Expense History'!$AD$3=Data!$G$4,'Apartment Expenses'!AE980,HLOOKUP('Expense History'!$AD$3,'Apartment Expenses'!$AE$4:$AL$2004,(ROW('Apartment Expenses'!M980)-3)))</f>
        <v>0</v>
      </c>
      <c r="O980" s="1" t="str">
        <f>IF($O$2="ALL",IF(VLOOKUP(AA980,'Expense History'!$AA$6:$AB$36,2,0)="x","include",0),IF(AND(VLOOKUP(AA980,'Expense History'!$AA$6:$AB$36,2,0)="x",AC980=$O$2),"include",0))</f>
        <v>include</v>
      </c>
      <c r="P980" s="1">
        <f>IF(O980="include",IF(AE980&gt;0,1+MAX(P981:P$2005),0),0)</f>
        <v>0</v>
      </c>
      <c r="Q980" s="1">
        <f>IF(AND(ISBLANK(AA979),AE979=0),0,(IF(MAX(Q981:Q$2005)&gt;0,0,ROW(R980))))</f>
        <v>0</v>
      </c>
      <c r="R980" s="1">
        <f>IF($O980="include",IF(AF980&gt;0,1+MAX(R981:R$2005),0),0)</f>
        <v>0</v>
      </c>
      <c r="S980" s="1">
        <f>IF($O980="include",IF(AG980&gt;0,1+MAX(S981:S$2005),0),0)</f>
        <v>0</v>
      </c>
      <c r="T980" s="1">
        <f>IF($O980="include",IF(AH980&gt;0,1+MAX(T981:T$2005),0),0)</f>
        <v>0</v>
      </c>
      <c r="U980" s="1">
        <f>IF($O980="include",IF(AI980&gt;0,1+MAX(U981:U$2005),0),0)</f>
        <v>0</v>
      </c>
      <c r="V980" s="1">
        <f>IF($O980="include",IF(AJ980&gt;0,1+MAX(V981:V$2005),0),0)</f>
        <v>0</v>
      </c>
      <c r="W980" s="1">
        <f>IF($O980="include",IF(AK980&gt;0,1+MAX(W981:W$2005),0),0)</f>
        <v>0</v>
      </c>
      <c r="X980" s="1">
        <f>IF($O980="include",IF(AL980&gt;0,1+MAX(X981:X$2005),0),0)</f>
        <v>0</v>
      </c>
      <c r="Y980" s="22" t="str">
        <f t="shared" si="262"/>
        <v xml:space="preserve">1 - </v>
      </c>
      <c r="AA980" s="42"/>
      <c r="AB980" s="43"/>
      <c r="AC980" s="43"/>
      <c r="AD980" s="44"/>
      <c r="AE980" s="11">
        <f t="shared" si="263"/>
        <v>0</v>
      </c>
      <c r="AF980" s="41"/>
      <c r="AG980" s="41"/>
      <c r="AH980" s="41"/>
      <c r="AI980" s="41"/>
      <c r="AJ980" s="41"/>
      <c r="AK980" s="41"/>
      <c r="AL980" s="41"/>
      <c r="BA980" s="1">
        <f t="shared" si="264"/>
        <v>0</v>
      </c>
      <c r="BB980" s="1">
        <f t="shared" si="265"/>
        <v>0</v>
      </c>
      <c r="BC980" s="1" t="str">
        <f t="shared" si="266"/>
        <v>No</v>
      </c>
      <c r="BD980" s="1">
        <f t="shared" si="267"/>
        <v>0</v>
      </c>
      <c r="BE980" s="1">
        <f t="shared" si="268"/>
        <v>0</v>
      </c>
      <c r="BF980" s="1">
        <f t="shared" si="269"/>
        <v>0</v>
      </c>
      <c r="BG980" s="1">
        <v>976</v>
      </c>
      <c r="BH980" s="1" t="e">
        <f t="shared" si="270"/>
        <v>#N/A</v>
      </c>
      <c r="BI980" s="1">
        <f t="shared" si="272"/>
        <v>2</v>
      </c>
      <c r="BJ980" s="1" t="e">
        <f t="shared" si="271"/>
        <v>#N/A</v>
      </c>
    </row>
    <row r="981" spans="1:62" x14ac:dyDescent="0.25">
      <c r="A981" s="1">
        <f t="shared" si="258"/>
        <v>1</v>
      </c>
      <c r="B981" s="1">
        <f>IF(YEAR(AD981)=$B$3,YEAR('Apartment Expenses'!AD981)&amp;" - "&amp;'Apartment Expenses'!AC981,0)</f>
        <v>0</v>
      </c>
      <c r="C981" s="1">
        <f t="shared" si="259"/>
        <v>0</v>
      </c>
      <c r="E981" s="1">
        <v>977</v>
      </c>
      <c r="F981" s="1">
        <f t="shared" si="260"/>
        <v>1</v>
      </c>
      <c r="G981" s="1">
        <f t="shared" si="256"/>
        <v>0</v>
      </c>
      <c r="H981" s="1">
        <f t="shared" si="257"/>
        <v>0</v>
      </c>
      <c r="J981" s="1" t="str">
        <f t="shared" si="261"/>
        <v>1900</v>
      </c>
      <c r="M981" s="1">
        <f>HLOOKUP('Expense History'!$AD$3,$P$4:$X$2004,ROW('Apartment Expenses'!L981)-3,0)</f>
        <v>0</v>
      </c>
      <c r="N981" s="1">
        <f>IF('Expense History'!$AD$3=Data!$G$4,'Apartment Expenses'!AE981,HLOOKUP('Expense History'!$AD$3,'Apartment Expenses'!$AE$4:$AL$2004,(ROW('Apartment Expenses'!M981)-3)))</f>
        <v>0</v>
      </c>
      <c r="O981" s="1" t="str">
        <f>IF($O$2="ALL",IF(VLOOKUP(AA981,'Expense History'!$AA$6:$AB$36,2,0)="x","include",0),IF(AND(VLOOKUP(AA981,'Expense History'!$AA$6:$AB$36,2,0)="x",AC981=$O$2),"include",0))</f>
        <v>include</v>
      </c>
      <c r="P981" s="1">
        <f>IF(O981="include",IF(AE981&gt;0,1+MAX(P982:P$2005),0),0)</f>
        <v>0</v>
      </c>
      <c r="Q981" s="1">
        <f>IF(AND(ISBLANK(AA980),AE980=0),0,(IF(MAX(Q982:Q$2005)&gt;0,0,ROW(R981))))</f>
        <v>0</v>
      </c>
      <c r="R981" s="1">
        <f>IF($O981="include",IF(AF981&gt;0,1+MAX(R982:R$2005),0),0)</f>
        <v>0</v>
      </c>
      <c r="S981" s="1">
        <f>IF($O981="include",IF(AG981&gt;0,1+MAX(S982:S$2005),0),0)</f>
        <v>0</v>
      </c>
      <c r="T981" s="1">
        <f>IF($O981="include",IF(AH981&gt;0,1+MAX(T982:T$2005),0),0)</f>
        <v>0</v>
      </c>
      <c r="U981" s="1">
        <f>IF($O981="include",IF(AI981&gt;0,1+MAX(U982:U$2005),0),0)</f>
        <v>0</v>
      </c>
      <c r="V981" s="1">
        <f>IF($O981="include",IF(AJ981&gt;0,1+MAX(V982:V$2005),0),0)</f>
        <v>0</v>
      </c>
      <c r="W981" s="1">
        <f>IF($O981="include",IF(AK981&gt;0,1+MAX(W982:W$2005),0),0)</f>
        <v>0</v>
      </c>
      <c r="X981" s="1">
        <f>IF($O981="include",IF(AL981&gt;0,1+MAX(X982:X$2005),0),0)</f>
        <v>0</v>
      </c>
      <c r="Y981" s="22" t="str">
        <f t="shared" si="262"/>
        <v xml:space="preserve">1 - </v>
      </c>
      <c r="AA981" s="42"/>
      <c r="AB981" s="43"/>
      <c r="AC981" s="43"/>
      <c r="AD981" s="44"/>
      <c r="AE981" s="11">
        <f t="shared" si="263"/>
        <v>0</v>
      </c>
      <c r="AF981" s="41"/>
      <c r="AG981" s="41"/>
      <c r="AH981" s="41"/>
      <c r="AI981" s="41"/>
      <c r="AJ981" s="41"/>
      <c r="AK981" s="41"/>
      <c r="AL981" s="41"/>
      <c r="BA981" s="1">
        <f t="shared" si="264"/>
        <v>0</v>
      </c>
      <c r="BB981" s="1">
        <f t="shared" si="265"/>
        <v>0</v>
      </c>
      <c r="BC981" s="1" t="str">
        <f t="shared" si="266"/>
        <v>No</v>
      </c>
      <c r="BD981" s="1">
        <f t="shared" si="267"/>
        <v>0</v>
      </c>
      <c r="BE981" s="1">
        <f t="shared" si="268"/>
        <v>0</v>
      </c>
      <c r="BF981" s="1">
        <f t="shared" si="269"/>
        <v>0</v>
      </c>
      <c r="BG981" s="1">
        <v>977</v>
      </c>
      <c r="BH981" s="1" t="e">
        <f t="shared" si="270"/>
        <v>#N/A</v>
      </c>
      <c r="BI981" s="1">
        <f t="shared" si="272"/>
        <v>2</v>
      </c>
      <c r="BJ981" s="1" t="e">
        <f t="shared" si="271"/>
        <v>#N/A</v>
      </c>
    </row>
    <row r="982" spans="1:62" x14ac:dyDescent="0.25">
      <c r="A982" s="1">
        <f t="shared" si="258"/>
        <v>1</v>
      </c>
      <c r="B982" s="1">
        <f>IF(YEAR(AD982)=$B$3,YEAR('Apartment Expenses'!AD982)&amp;" - "&amp;'Apartment Expenses'!AC982,0)</f>
        <v>0</v>
      </c>
      <c r="C982" s="1">
        <f t="shared" si="259"/>
        <v>0</v>
      </c>
      <c r="E982" s="1">
        <v>978</v>
      </c>
      <c r="F982" s="1">
        <f t="shared" si="260"/>
        <v>1</v>
      </c>
      <c r="G982" s="1">
        <f t="shared" si="256"/>
        <v>0</v>
      </c>
      <c r="H982" s="1">
        <f t="shared" si="257"/>
        <v>0</v>
      </c>
      <c r="J982" s="1" t="str">
        <f t="shared" si="261"/>
        <v>1900</v>
      </c>
      <c r="M982" s="1">
        <f>HLOOKUP('Expense History'!$AD$3,$P$4:$X$2004,ROW('Apartment Expenses'!L982)-3,0)</f>
        <v>0</v>
      </c>
      <c r="N982" s="1">
        <f>IF('Expense History'!$AD$3=Data!$G$4,'Apartment Expenses'!AE982,HLOOKUP('Expense History'!$AD$3,'Apartment Expenses'!$AE$4:$AL$2004,(ROW('Apartment Expenses'!M982)-3)))</f>
        <v>0</v>
      </c>
      <c r="O982" s="1" t="str">
        <f>IF($O$2="ALL",IF(VLOOKUP(AA982,'Expense History'!$AA$6:$AB$36,2,0)="x","include",0),IF(AND(VLOOKUP(AA982,'Expense History'!$AA$6:$AB$36,2,0)="x",AC982=$O$2),"include",0))</f>
        <v>include</v>
      </c>
      <c r="P982" s="1">
        <f>IF(O982="include",IF(AE982&gt;0,1+MAX(P983:P$2005),0),0)</f>
        <v>0</v>
      </c>
      <c r="Q982" s="1">
        <f>IF(AND(ISBLANK(AA981),AE981=0),0,(IF(MAX(Q983:Q$2005)&gt;0,0,ROW(R982))))</f>
        <v>0</v>
      </c>
      <c r="R982" s="1">
        <f>IF($O982="include",IF(AF982&gt;0,1+MAX(R983:R$2005),0),0)</f>
        <v>0</v>
      </c>
      <c r="S982" s="1">
        <f>IF($O982="include",IF(AG982&gt;0,1+MAX(S983:S$2005),0),0)</f>
        <v>0</v>
      </c>
      <c r="T982" s="1">
        <f>IF($O982="include",IF(AH982&gt;0,1+MAX(T983:T$2005),0),0)</f>
        <v>0</v>
      </c>
      <c r="U982" s="1">
        <f>IF($O982="include",IF(AI982&gt;0,1+MAX(U983:U$2005),0),0)</f>
        <v>0</v>
      </c>
      <c r="V982" s="1">
        <f>IF($O982="include",IF(AJ982&gt;0,1+MAX(V983:V$2005),0),0)</f>
        <v>0</v>
      </c>
      <c r="W982" s="1">
        <f>IF($O982="include",IF(AK982&gt;0,1+MAX(W983:W$2005),0),0)</f>
        <v>0</v>
      </c>
      <c r="X982" s="1">
        <f>IF($O982="include",IF(AL982&gt;0,1+MAX(X983:X$2005),0),0)</f>
        <v>0</v>
      </c>
      <c r="Y982" s="22" t="str">
        <f t="shared" si="262"/>
        <v xml:space="preserve">1 - </v>
      </c>
      <c r="AA982" s="42"/>
      <c r="AB982" s="43"/>
      <c r="AC982" s="43"/>
      <c r="AD982" s="44"/>
      <c r="AE982" s="11">
        <f t="shared" si="263"/>
        <v>0</v>
      </c>
      <c r="AF982" s="41"/>
      <c r="AG982" s="41"/>
      <c r="AH982" s="41"/>
      <c r="AI982" s="41"/>
      <c r="AJ982" s="41"/>
      <c r="AK982" s="41"/>
      <c r="AL982" s="41"/>
      <c r="BA982" s="1">
        <f t="shared" si="264"/>
        <v>0</v>
      </c>
      <c r="BB982" s="1">
        <f t="shared" si="265"/>
        <v>0</v>
      </c>
      <c r="BC982" s="1" t="str">
        <f t="shared" si="266"/>
        <v>No</v>
      </c>
      <c r="BD982" s="1">
        <f t="shared" si="267"/>
        <v>0</v>
      </c>
      <c r="BE982" s="1">
        <f t="shared" si="268"/>
        <v>0</v>
      </c>
      <c r="BF982" s="1">
        <f t="shared" si="269"/>
        <v>0</v>
      </c>
      <c r="BG982" s="1">
        <v>978</v>
      </c>
      <c r="BH982" s="1" t="e">
        <f t="shared" si="270"/>
        <v>#N/A</v>
      </c>
      <c r="BI982" s="1">
        <f t="shared" si="272"/>
        <v>2</v>
      </c>
      <c r="BJ982" s="1" t="e">
        <f t="shared" si="271"/>
        <v>#N/A</v>
      </c>
    </row>
    <row r="983" spans="1:62" x14ac:dyDescent="0.25">
      <c r="A983" s="1">
        <f t="shared" si="258"/>
        <v>1</v>
      </c>
      <c r="B983" s="1">
        <f>IF(YEAR(AD983)=$B$3,YEAR('Apartment Expenses'!AD983)&amp;" - "&amp;'Apartment Expenses'!AC983,0)</f>
        <v>0</v>
      </c>
      <c r="C983" s="1">
        <f t="shared" si="259"/>
        <v>0</v>
      </c>
      <c r="E983" s="1">
        <v>979</v>
      </c>
      <c r="F983" s="1">
        <f t="shared" si="260"/>
        <v>1</v>
      </c>
      <c r="G983" s="1">
        <f t="shared" si="256"/>
        <v>0</v>
      </c>
      <c r="H983" s="1">
        <f t="shared" si="257"/>
        <v>0</v>
      </c>
      <c r="J983" s="1" t="str">
        <f t="shared" si="261"/>
        <v>1900</v>
      </c>
      <c r="M983" s="1">
        <f>HLOOKUP('Expense History'!$AD$3,$P$4:$X$2004,ROW('Apartment Expenses'!L983)-3,0)</f>
        <v>0</v>
      </c>
      <c r="N983" s="1">
        <f>IF('Expense History'!$AD$3=Data!$G$4,'Apartment Expenses'!AE983,HLOOKUP('Expense History'!$AD$3,'Apartment Expenses'!$AE$4:$AL$2004,(ROW('Apartment Expenses'!M983)-3)))</f>
        <v>0</v>
      </c>
      <c r="O983" s="1" t="str">
        <f>IF($O$2="ALL",IF(VLOOKUP(AA983,'Expense History'!$AA$6:$AB$36,2,0)="x","include",0),IF(AND(VLOOKUP(AA983,'Expense History'!$AA$6:$AB$36,2,0)="x",AC983=$O$2),"include",0))</f>
        <v>include</v>
      </c>
      <c r="P983" s="1">
        <f>IF(O983="include",IF(AE983&gt;0,1+MAX(P984:P$2005),0),0)</f>
        <v>0</v>
      </c>
      <c r="Q983" s="1">
        <f>IF(AND(ISBLANK(AA982),AE982=0),0,(IF(MAX(Q984:Q$2005)&gt;0,0,ROW(R983))))</f>
        <v>0</v>
      </c>
      <c r="R983" s="1">
        <f>IF($O983="include",IF(AF983&gt;0,1+MAX(R984:R$2005),0),0)</f>
        <v>0</v>
      </c>
      <c r="S983" s="1">
        <f>IF($O983="include",IF(AG983&gt;0,1+MAX(S984:S$2005),0),0)</f>
        <v>0</v>
      </c>
      <c r="T983" s="1">
        <f>IF($O983="include",IF(AH983&gt;0,1+MAX(T984:T$2005),0),0)</f>
        <v>0</v>
      </c>
      <c r="U983" s="1">
        <f>IF($O983="include",IF(AI983&gt;0,1+MAX(U984:U$2005),0),0)</f>
        <v>0</v>
      </c>
      <c r="V983" s="1">
        <f>IF($O983="include",IF(AJ983&gt;0,1+MAX(V984:V$2005),0),0)</f>
        <v>0</v>
      </c>
      <c r="W983" s="1">
        <f>IF($O983="include",IF(AK983&gt;0,1+MAX(W984:W$2005),0),0)</f>
        <v>0</v>
      </c>
      <c r="X983" s="1">
        <f>IF($O983="include",IF(AL983&gt;0,1+MAX(X984:X$2005),0),0)</f>
        <v>0</v>
      </c>
      <c r="Y983" s="22" t="str">
        <f t="shared" si="262"/>
        <v xml:space="preserve">1 - </v>
      </c>
      <c r="AA983" s="42"/>
      <c r="AB983" s="43"/>
      <c r="AC983" s="43"/>
      <c r="AD983" s="44"/>
      <c r="AE983" s="11">
        <f t="shared" si="263"/>
        <v>0</v>
      </c>
      <c r="AF983" s="41"/>
      <c r="AG983" s="41"/>
      <c r="AH983" s="41"/>
      <c r="AI983" s="41"/>
      <c r="AJ983" s="41"/>
      <c r="AK983" s="41"/>
      <c r="AL983" s="41"/>
      <c r="BA983" s="1">
        <f t="shared" si="264"/>
        <v>0</v>
      </c>
      <c r="BB983" s="1">
        <f t="shared" si="265"/>
        <v>0</v>
      </c>
      <c r="BC983" s="1" t="str">
        <f t="shared" si="266"/>
        <v>No</v>
      </c>
      <c r="BD983" s="1">
        <f t="shared" si="267"/>
        <v>0</v>
      </c>
      <c r="BE983" s="1">
        <f t="shared" si="268"/>
        <v>0</v>
      </c>
      <c r="BF983" s="1">
        <f t="shared" si="269"/>
        <v>0</v>
      </c>
      <c r="BG983" s="1">
        <v>979</v>
      </c>
      <c r="BH983" s="1" t="e">
        <f t="shared" si="270"/>
        <v>#N/A</v>
      </c>
      <c r="BI983" s="1">
        <f t="shared" si="272"/>
        <v>2</v>
      </c>
      <c r="BJ983" s="1" t="e">
        <f t="shared" si="271"/>
        <v>#N/A</v>
      </c>
    </row>
    <row r="984" spans="1:62" x14ac:dyDescent="0.25">
      <c r="A984" s="1">
        <f t="shared" si="258"/>
        <v>1</v>
      </c>
      <c r="B984" s="1">
        <f>IF(YEAR(AD984)=$B$3,YEAR('Apartment Expenses'!AD984)&amp;" - "&amp;'Apartment Expenses'!AC984,0)</f>
        <v>0</v>
      </c>
      <c r="C984" s="1">
        <f t="shared" si="259"/>
        <v>0</v>
      </c>
      <c r="E984" s="1">
        <v>980</v>
      </c>
      <c r="F984" s="1">
        <f t="shared" si="260"/>
        <v>1</v>
      </c>
      <c r="G984" s="1">
        <f t="shared" si="256"/>
        <v>0</v>
      </c>
      <c r="H984" s="1">
        <f t="shared" si="257"/>
        <v>0</v>
      </c>
      <c r="J984" s="1" t="str">
        <f t="shared" si="261"/>
        <v>1900</v>
      </c>
      <c r="M984" s="1">
        <f>HLOOKUP('Expense History'!$AD$3,$P$4:$X$2004,ROW('Apartment Expenses'!L984)-3,0)</f>
        <v>0</v>
      </c>
      <c r="N984" s="1">
        <f>IF('Expense History'!$AD$3=Data!$G$4,'Apartment Expenses'!AE984,HLOOKUP('Expense History'!$AD$3,'Apartment Expenses'!$AE$4:$AL$2004,(ROW('Apartment Expenses'!M984)-3)))</f>
        <v>0</v>
      </c>
      <c r="O984" s="1" t="str">
        <f>IF($O$2="ALL",IF(VLOOKUP(AA984,'Expense History'!$AA$6:$AB$36,2,0)="x","include",0),IF(AND(VLOOKUP(AA984,'Expense History'!$AA$6:$AB$36,2,0)="x",AC984=$O$2),"include",0))</f>
        <v>include</v>
      </c>
      <c r="P984" s="1">
        <f>IF(O984="include",IF(AE984&gt;0,1+MAX(P985:P$2005),0),0)</f>
        <v>0</v>
      </c>
      <c r="Q984" s="1">
        <f>IF(AND(ISBLANK(AA983),AE983=0),0,(IF(MAX(Q985:Q$2005)&gt;0,0,ROW(R984))))</f>
        <v>0</v>
      </c>
      <c r="R984" s="1">
        <f>IF($O984="include",IF(AF984&gt;0,1+MAX(R985:R$2005),0),0)</f>
        <v>0</v>
      </c>
      <c r="S984" s="1">
        <f>IF($O984="include",IF(AG984&gt;0,1+MAX(S985:S$2005),0),0)</f>
        <v>0</v>
      </c>
      <c r="T984" s="1">
        <f>IF($O984="include",IF(AH984&gt;0,1+MAX(T985:T$2005),0),0)</f>
        <v>0</v>
      </c>
      <c r="U984" s="1">
        <f>IF($O984="include",IF(AI984&gt;0,1+MAX(U985:U$2005),0),0)</f>
        <v>0</v>
      </c>
      <c r="V984" s="1">
        <f>IF($O984="include",IF(AJ984&gt;0,1+MAX(V985:V$2005),0),0)</f>
        <v>0</v>
      </c>
      <c r="W984" s="1">
        <f>IF($O984="include",IF(AK984&gt;0,1+MAX(W985:W$2005),0),0)</f>
        <v>0</v>
      </c>
      <c r="X984" s="1">
        <f>IF($O984="include",IF(AL984&gt;0,1+MAX(X985:X$2005),0),0)</f>
        <v>0</v>
      </c>
      <c r="Y984" s="22" t="str">
        <f t="shared" si="262"/>
        <v xml:space="preserve">1 - </v>
      </c>
      <c r="AA984" s="42"/>
      <c r="AB984" s="43"/>
      <c r="AC984" s="43"/>
      <c r="AD984" s="44"/>
      <c r="AE984" s="11">
        <f t="shared" si="263"/>
        <v>0</v>
      </c>
      <c r="AF984" s="41"/>
      <c r="AG984" s="41"/>
      <c r="AH984" s="41"/>
      <c r="AI984" s="41"/>
      <c r="AJ984" s="41"/>
      <c r="AK984" s="41"/>
      <c r="AL984" s="41"/>
      <c r="BA984" s="1">
        <f t="shared" si="264"/>
        <v>0</v>
      </c>
      <c r="BB984" s="1">
        <f t="shared" si="265"/>
        <v>0</v>
      </c>
      <c r="BC984" s="1" t="str">
        <f t="shared" si="266"/>
        <v>No</v>
      </c>
      <c r="BD984" s="1">
        <f t="shared" si="267"/>
        <v>0</v>
      </c>
      <c r="BE984" s="1">
        <f t="shared" si="268"/>
        <v>0</v>
      </c>
      <c r="BF984" s="1">
        <f t="shared" si="269"/>
        <v>0</v>
      </c>
      <c r="BG984" s="1">
        <v>980</v>
      </c>
      <c r="BH984" s="1" t="e">
        <f t="shared" si="270"/>
        <v>#N/A</v>
      </c>
      <c r="BI984" s="1">
        <f t="shared" si="272"/>
        <v>2</v>
      </c>
      <c r="BJ984" s="1" t="e">
        <f t="shared" si="271"/>
        <v>#N/A</v>
      </c>
    </row>
    <row r="985" spans="1:62" x14ac:dyDescent="0.25">
      <c r="A985" s="1">
        <f t="shared" si="258"/>
        <v>1</v>
      </c>
      <c r="B985" s="1">
        <f>IF(YEAR(AD985)=$B$3,YEAR('Apartment Expenses'!AD985)&amp;" - "&amp;'Apartment Expenses'!AC985,0)</f>
        <v>0</v>
      </c>
      <c r="C985" s="1">
        <f t="shared" si="259"/>
        <v>0</v>
      </c>
      <c r="E985" s="1">
        <v>981</v>
      </c>
      <c r="F985" s="1">
        <f t="shared" si="260"/>
        <v>1</v>
      </c>
      <c r="G985" s="1">
        <f t="shared" si="256"/>
        <v>0</v>
      </c>
      <c r="H985" s="1">
        <f t="shared" si="257"/>
        <v>0</v>
      </c>
      <c r="J985" s="1" t="str">
        <f t="shared" si="261"/>
        <v>1900</v>
      </c>
      <c r="M985" s="1">
        <f>HLOOKUP('Expense History'!$AD$3,$P$4:$X$2004,ROW('Apartment Expenses'!L985)-3,0)</f>
        <v>0</v>
      </c>
      <c r="N985" s="1">
        <f>IF('Expense History'!$AD$3=Data!$G$4,'Apartment Expenses'!AE985,HLOOKUP('Expense History'!$AD$3,'Apartment Expenses'!$AE$4:$AL$2004,(ROW('Apartment Expenses'!M985)-3)))</f>
        <v>0</v>
      </c>
      <c r="O985" s="1" t="str">
        <f>IF($O$2="ALL",IF(VLOOKUP(AA985,'Expense History'!$AA$6:$AB$36,2,0)="x","include",0),IF(AND(VLOOKUP(AA985,'Expense History'!$AA$6:$AB$36,2,0)="x",AC985=$O$2),"include",0))</f>
        <v>include</v>
      </c>
      <c r="P985" s="1">
        <f>IF(O985="include",IF(AE985&gt;0,1+MAX(P986:P$2005),0),0)</f>
        <v>0</v>
      </c>
      <c r="Q985" s="1">
        <f>IF(AND(ISBLANK(AA984),AE984=0),0,(IF(MAX(Q986:Q$2005)&gt;0,0,ROW(R985))))</f>
        <v>0</v>
      </c>
      <c r="R985" s="1">
        <f>IF($O985="include",IF(AF985&gt;0,1+MAX(R986:R$2005),0),0)</f>
        <v>0</v>
      </c>
      <c r="S985" s="1">
        <f>IF($O985="include",IF(AG985&gt;0,1+MAX(S986:S$2005),0),0)</f>
        <v>0</v>
      </c>
      <c r="T985" s="1">
        <f>IF($O985="include",IF(AH985&gt;0,1+MAX(T986:T$2005),0),0)</f>
        <v>0</v>
      </c>
      <c r="U985" s="1">
        <f>IF($O985="include",IF(AI985&gt;0,1+MAX(U986:U$2005),0),0)</f>
        <v>0</v>
      </c>
      <c r="V985" s="1">
        <f>IF($O985="include",IF(AJ985&gt;0,1+MAX(V986:V$2005),0),0)</f>
        <v>0</v>
      </c>
      <c r="W985" s="1">
        <f>IF($O985="include",IF(AK985&gt;0,1+MAX(W986:W$2005),0),0)</f>
        <v>0</v>
      </c>
      <c r="X985" s="1">
        <f>IF($O985="include",IF(AL985&gt;0,1+MAX(X986:X$2005),0),0)</f>
        <v>0</v>
      </c>
      <c r="Y985" s="22" t="str">
        <f t="shared" si="262"/>
        <v xml:space="preserve">1 - </v>
      </c>
      <c r="AA985" s="42"/>
      <c r="AB985" s="43"/>
      <c r="AC985" s="43"/>
      <c r="AD985" s="44"/>
      <c r="AE985" s="11">
        <f t="shared" si="263"/>
        <v>0</v>
      </c>
      <c r="AF985" s="41"/>
      <c r="AG985" s="41"/>
      <c r="AH985" s="41"/>
      <c r="AI985" s="41"/>
      <c r="AJ985" s="41"/>
      <c r="AK985" s="41"/>
      <c r="AL985" s="41"/>
      <c r="BA985" s="1">
        <f t="shared" si="264"/>
        <v>0</v>
      </c>
      <c r="BB985" s="1">
        <f t="shared" si="265"/>
        <v>0</v>
      </c>
      <c r="BC985" s="1" t="str">
        <f t="shared" si="266"/>
        <v>No</v>
      </c>
      <c r="BD985" s="1">
        <f t="shared" si="267"/>
        <v>0</v>
      </c>
      <c r="BE985" s="1">
        <f t="shared" si="268"/>
        <v>0</v>
      </c>
      <c r="BF985" s="1">
        <f t="shared" si="269"/>
        <v>0</v>
      </c>
      <c r="BG985" s="1">
        <v>981</v>
      </c>
      <c r="BH985" s="1" t="e">
        <f t="shared" si="270"/>
        <v>#N/A</v>
      </c>
      <c r="BI985" s="1">
        <f t="shared" si="272"/>
        <v>2</v>
      </c>
      <c r="BJ985" s="1" t="e">
        <f t="shared" si="271"/>
        <v>#N/A</v>
      </c>
    </row>
    <row r="986" spans="1:62" x14ac:dyDescent="0.25">
      <c r="A986" s="1">
        <f t="shared" si="258"/>
        <v>1</v>
      </c>
      <c r="B986" s="1">
        <f>IF(YEAR(AD986)=$B$3,YEAR('Apartment Expenses'!AD986)&amp;" - "&amp;'Apartment Expenses'!AC986,0)</f>
        <v>0</v>
      </c>
      <c r="C986" s="1">
        <f t="shared" si="259"/>
        <v>0</v>
      </c>
      <c r="E986" s="1">
        <v>982</v>
      </c>
      <c r="F986" s="1">
        <f t="shared" si="260"/>
        <v>1</v>
      </c>
      <c r="G986" s="1">
        <f t="shared" si="256"/>
        <v>0</v>
      </c>
      <c r="H986" s="1">
        <f t="shared" si="257"/>
        <v>0</v>
      </c>
      <c r="J986" s="1" t="str">
        <f t="shared" si="261"/>
        <v>1900</v>
      </c>
      <c r="M986" s="1">
        <f>HLOOKUP('Expense History'!$AD$3,$P$4:$X$2004,ROW('Apartment Expenses'!L986)-3,0)</f>
        <v>0</v>
      </c>
      <c r="N986" s="1">
        <f>IF('Expense History'!$AD$3=Data!$G$4,'Apartment Expenses'!AE986,HLOOKUP('Expense History'!$AD$3,'Apartment Expenses'!$AE$4:$AL$2004,(ROW('Apartment Expenses'!M986)-3)))</f>
        <v>0</v>
      </c>
      <c r="O986" s="1" t="str">
        <f>IF($O$2="ALL",IF(VLOOKUP(AA986,'Expense History'!$AA$6:$AB$36,2,0)="x","include",0),IF(AND(VLOOKUP(AA986,'Expense History'!$AA$6:$AB$36,2,0)="x",AC986=$O$2),"include",0))</f>
        <v>include</v>
      </c>
      <c r="P986" s="1">
        <f>IF(O986="include",IF(AE986&gt;0,1+MAX(P987:P$2005),0),0)</f>
        <v>0</v>
      </c>
      <c r="Q986" s="1">
        <f>IF(AND(ISBLANK(AA985),AE985=0),0,(IF(MAX(Q987:Q$2005)&gt;0,0,ROW(R986))))</f>
        <v>0</v>
      </c>
      <c r="R986" s="1">
        <f>IF($O986="include",IF(AF986&gt;0,1+MAX(R987:R$2005),0),0)</f>
        <v>0</v>
      </c>
      <c r="S986" s="1">
        <f>IF($O986="include",IF(AG986&gt;0,1+MAX(S987:S$2005),0),0)</f>
        <v>0</v>
      </c>
      <c r="T986" s="1">
        <f>IF($O986="include",IF(AH986&gt;0,1+MAX(T987:T$2005),0),0)</f>
        <v>0</v>
      </c>
      <c r="U986" s="1">
        <f>IF($O986="include",IF(AI986&gt;0,1+MAX(U987:U$2005),0),0)</f>
        <v>0</v>
      </c>
      <c r="V986" s="1">
        <f>IF($O986="include",IF(AJ986&gt;0,1+MAX(V987:V$2005),0),0)</f>
        <v>0</v>
      </c>
      <c r="W986" s="1">
        <f>IF($O986="include",IF(AK986&gt;0,1+MAX(W987:W$2005),0),0)</f>
        <v>0</v>
      </c>
      <c r="X986" s="1">
        <f>IF($O986="include",IF(AL986&gt;0,1+MAX(X987:X$2005),0),0)</f>
        <v>0</v>
      </c>
      <c r="Y986" s="22" t="str">
        <f t="shared" si="262"/>
        <v xml:space="preserve">1 - </v>
      </c>
      <c r="AA986" s="42"/>
      <c r="AB986" s="43"/>
      <c r="AC986" s="43"/>
      <c r="AD986" s="44"/>
      <c r="AE986" s="11">
        <f t="shared" si="263"/>
        <v>0</v>
      </c>
      <c r="AF986" s="41"/>
      <c r="AG986" s="41"/>
      <c r="AH986" s="41"/>
      <c r="AI986" s="41"/>
      <c r="AJ986" s="41"/>
      <c r="AK986" s="41"/>
      <c r="AL986" s="41"/>
      <c r="BA986" s="1">
        <f t="shared" si="264"/>
        <v>0</v>
      </c>
      <c r="BB986" s="1">
        <f t="shared" si="265"/>
        <v>0</v>
      </c>
      <c r="BC986" s="1" t="str">
        <f t="shared" si="266"/>
        <v>No</v>
      </c>
      <c r="BD986" s="1">
        <f t="shared" si="267"/>
        <v>0</v>
      </c>
      <c r="BE986" s="1">
        <f t="shared" si="268"/>
        <v>0</v>
      </c>
      <c r="BF986" s="1">
        <f t="shared" si="269"/>
        <v>0</v>
      </c>
      <c r="BG986" s="1">
        <v>982</v>
      </c>
      <c r="BH986" s="1" t="e">
        <f t="shared" si="270"/>
        <v>#N/A</v>
      </c>
      <c r="BI986" s="1">
        <f t="shared" si="272"/>
        <v>2</v>
      </c>
      <c r="BJ986" s="1" t="e">
        <f t="shared" si="271"/>
        <v>#N/A</v>
      </c>
    </row>
    <row r="987" spans="1:62" x14ac:dyDescent="0.25">
      <c r="A987" s="1">
        <f t="shared" si="258"/>
        <v>1</v>
      </c>
      <c r="B987" s="1">
        <f>IF(YEAR(AD987)=$B$3,YEAR('Apartment Expenses'!AD987)&amp;" - "&amp;'Apartment Expenses'!AC987,0)</f>
        <v>0</v>
      </c>
      <c r="C987" s="1">
        <f t="shared" si="259"/>
        <v>0</v>
      </c>
      <c r="E987" s="1">
        <v>983</v>
      </c>
      <c r="F987" s="1">
        <f t="shared" si="260"/>
        <v>1</v>
      </c>
      <c r="G987" s="1">
        <f t="shared" si="256"/>
        <v>0</v>
      </c>
      <c r="H987" s="1">
        <f t="shared" si="257"/>
        <v>0</v>
      </c>
      <c r="J987" s="1" t="str">
        <f t="shared" si="261"/>
        <v>1900</v>
      </c>
      <c r="M987" s="1">
        <f>HLOOKUP('Expense History'!$AD$3,$P$4:$X$2004,ROW('Apartment Expenses'!L987)-3,0)</f>
        <v>0</v>
      </c>
      <c r="N987" s="1">
        <f>IF('Expense History'!$AD$3=Data!$G$4,'Apartment Expenses'!AE987,HLOOKUP('Expense History'!$AD$3,'Apartment Expenses'!$AE$4:$AL$2004,(ROW('Apartment Expenses'!M987)-3)))</f>
        <v>0</v>
      </c>
      <c r="O987" s="1" t="str">
        <f>IF($O$2="ALL",IF(VLOOKUP(AA987,'Expense History'!$AA$6:$AB$36,2,0)="x","include",0),IF(AND(VLOOKUP(AA987,'Expense History'!$AA$6:$AB$36,2,0)="x",AC987=$O$2),"include",0))</f>
        <v>include</v>
      </c>
      <c r="P987" s="1">
        <f>IF(O987="include",IF(AE987&gt;0,1+MAX(P988:P$2005),0),0)</f>
        <v>0</v>
      </c>
      <c r="Q987" s="1">
        <f>IF(AND(ISBLANK(AA986),AE986=0),0,(IF(MAX(Q988:Q$2005)&gt;0,0,ROW(R987))))</f>
        <v>0</v>
      </c>
      <c r="R987" s="1">
        <f>IF($O987="include",IF(AF987&gt;0,1+MAX(R988:R$2005),0),0)</f>
        <v>0</v>
      </c>
      <c r="S987" s="1">
        <f>IF($O987="include",IF(AG987&gt;0,1+MAX(S988:S$2005),0),0)</f>
        <v>0</v>
      </c>
      <c r="T987" s="1">
        <f>IF($O987="include",IF(AH987&gt;0,1+MAX(T988:T$2005),0),0)</f>
        <v>0</v>
      </c>
      <c r="U987" s="1">
        <f>IF($O987="include",IF(AI987&gt;0,1+MAX(U988:U$2005),0),0)</f>
        <v>0</v>
      </c>
      <c r="V987" s="1">
        <f>IF($O987="include",IF(AJ987&gt;0,1+MAX(V988:V$2005),0),0)</f>
        <v>0</v>
      </c>
      <c r="W987" s="1">
        <f>IF($O987="include",IF(AK987&gt;0,1+MAX(W988:W$2005),0),0)</f>
        <v>0</v>
      </c>
      <c r="X987" s="1">
        <f>IF($O987="include",IF(AL987&gt;0,1+MAX(X988:X$2005),0),0)</f>
        <v>0</v>
      </c>
      <c r="Y987" s="22" t="str">
        <f t="shared" si="262"/>
        <v xml:space="preserve">1 - </v>
      </c>
      <c r="AA987" s="42"/>
      <c r="AB987" s="43"/>
      <c r="AC987" s="43"/>
      <c r="AD987" s="44"/>
      <c r="AE987" s="11">
        <f t="shared" si="263"/>
        <v>0</v>
      </c>
      <c r="AF987" s="41"/>
      <c r="AG987" s="41"/>
      <c r="AH987" s="41"/>
      <c r="AI987" s="41"/>
      <c r="AJ987" s="41"/>
      <c r="AK987" s="41"/>
      <c r="AL987" s="41"/>
      <c r="BA987" s="1">
        <f t="shared" si="264"/>
        <v>0</v>
      </c>
      <c r="BB987" s="1">
        <f t="shared" si="265"/>
        <v>0</v>
      </c>
      <c r="BC987" s="1" t="str">
        <f t="shared" si="266"/>
        <v>No</v>
      </c>
      <c r="BD987" s="1">
        <f t="shared" si="267"/>
        <v>0</v>
      </c>
      <c r="BE987" s="1">
        <f t="shared" si="268"/>
        <v>0</v>
      </c>
      <c r="BF987" s="1">
        <f t="shared" si="269"/>
        <v>0</v>
      </c>
      <c r="BG987" s="1">
        <v>983</v>
      </c>
      <c r="BH987" s="1" t="e">
        <f t="shared" si="270"/>
        <v>#N/A</v>
      </c>
      <c r="BI987" s="1">
        <f t="shared" si="272"/>
        <v>2</v>
      </c>
      <c r="BJ987" s="1" t="e">
        <f t="shared" si="271"/>
        <v>#N/A</v>
      </c>
    </row>
    <row r="988" spans="1:62" x14ac:dyDescent="0.25">
      <c r="A988" s="1">
        <f t="shared" si="258"/>
        <v>1</v>
      </c>
      <c r="B988" s="1">
        <f>IF(YEAR(AD988)=$B$3,YEAR('Apartment Expenses'!AD988)&amp;" - "&amp;'Apartment Expenses'!AC988,0)</f>
        <v>0</v>
      </c>
      <c r="C988" s="1">
        <f t="shared" si="259"/>
        <v>0</v>
      </c>
      <c r="E988" s="1">
        <v>984</v>
      </c>
      <c r="F988" s="1">
        <f t="shared" si="260"/>
        <v>1</v>
      </c>
      <c r="G988" s="1">
        <f t="shared" si="256"/>
        <v>0</v>
      </c>
      <c r="H988" s="1">
        <f t="shared" si="257"/>
        <v>0</v>
      </c>
      <c r="J988" s="1" t="str">
        <f t="shared" si="261"/>
        <v>1900</v>
      </c>
      <c r="M988" s="1">
        <f>HLOOKUP('Expense History'!$AD$3,$P$4:$X$2004,ROW('Apartment Expenses'!L988)-3,0)</f>
        <v>0</v>
      </c>
      <c r="N988" s="1">
        <f>IF('Expense History'!$AD$3=Data!$G$4,'Apartment Expenses'!AE988,HLOOKUP('Expense History'!$AD$3,'Apartment Expenses'!$AE$4:$AL$2004,(ROW('Apartment Expenses'!M988)-3)))</f>
        <v>0</v>
      </c>
      <c r="O988" s="1" t="str">
        <f>IF($O$2="ALL",IF(VLOOKUP(AA988,'Expense History'!$AA$6:$AB$36,2,0)="x","include",0),IF(AND(VLOOKUP(AA988,'Expense History'!$AA$6:$AB$36,2,0)="x",AC988=$O$2),"include",0))</f>
        <v>include</v>
      </c>
      <c r="P988" s="1">
        <f>IF(O988="include",IF(AE988&gt;0,1+MAX(P989:P$2005),0),0)</f>
        <v>0</v>
      </c>
      <c r="Q988" s="1">
        <f>IF(AND(ISBLANK(AA987),AE987=0),0,(IF(MAX(Q989:Q$2005)&gt;0,0,ROW(R988))))</f>
        <v>0</v>
      </c>
      <c r="R988" s="1">
        <f>IF($O988="include",IF(AF988&gt;0,1+MAX(R989:R$2005),0),0)</f>
        <v>0</v>
      </c>
      <c r="S988" s="1">
        <f>IF($O988="include",IF(AG988&gt;0,1+MAX(S989:S$2005),0),0)</f>
        <v>0</v>
      </c>
      <c r="T988" s="1">
        <f>IF($O988="include",IF(AH988&gt;0,1+MAX(T989:T$2005),0),0)</f>
        <v>0</v>
      </c>
      <c r="U988" s="1">
        <f>IF($O988="include",IF(AI988&gt;0,1+MAX(U989:U$2005),0),0)</f>
        <v>0</v>
      </c>
      <c r="V988" s="1">
        <f>IF($O988="include",IF(AJ988&gt;0,1+MAX(V989:V$2005),0),0)</f>
        <v>0</v>
      </c>
      <c r="W988" s="1">
        <f>IF($O988="include",IF(AK988&gt;0,1+MAX(W989:W$2005),0),0)</f>
        <v>0</v>
      </c>
      <c r="X988" s="1">
        <f>IF($O988="include",IF(AL988&gt;0,1+MAX(X989:X$2005),0),0)</f>
        <v>0</v>
      </c>
      <c r="Y988" s="22" t="str">
        <f t="shared" si="262"/>
        <v xml:space="preserve">1 - </v>
      </c>
      <c r="AA988" s="42"/>
      <c r="AB988" s="43"/>
      <c r="AC988" s="43"/>
      <c r="AD988" s="44"/>
      <c r="AE988" s="11">
        <f t="shared" si="263"/>
        <v>0</v>
      </c>
      <c r="AF988" s="41"/>
      <c r="AG988" s="41"/>
      <c r="AH988" s="41"/>
      <c r="AI988" s="41"/>
      <c r="AJ988" s="41"/>
      <c r="AK988" s="41"/>
      <c r="AL988" s="41"/>
      <c r="BA988" s="1">
        <f t="shared" si="264"/>
        <v>0</v>
      </c>
      <c r="BB988" s="1">
        <f t="shared" si="265"/>
        <v>0</v>
      </c>
      <c r="BC988" s="1" t="str">
        <f t="shared" si="266"/>
        <v>No</v>
      </c>
      <c r="BD988" s="1">
        <f t="shared" si="267"/>
        <v>0</v>
      </c>
      <c r="BE988" s="1">
        <f t="shared" si="268"/>
        <v>0</v>
      </c>
      <c r="BF988" s="1">
        <f t="shared" si="269"/>
        <v>0</v>
      </c>
      <c r="BG988" s="1">
        <v>984</v>
      </c>
      <c r="BH988" s="1" t="e">
        <f t="shared" si="270"/>
        <v>#N/A</v>
      </c>
      <c r="BI988" s="1">
        <f t="shared" si="272"/>
        <v>2</v>
      </c>
      <c r="BJ988" s="1" t="e">
        <f t="shared" si="271"/>
        <v>#N/A</v>
      </c>
    </row>
    <row r="989" spans="1:62" x14ac:dyDescent="0.25">
      <c r="A989" s="1">
        <f t="shared" si="258"/>
        <v>1</v>
      </c>
      <c r="B989" s="1">
        <f>IF(YEAR(AD989)=$B$3,YEAR('Apartment Expenses'!AD989)&amp;" - "&amp;'Apartment Expenses'!AC989,0)</f>
        <v>0</v>
      </c>
      <c r="C989" s="1">
        <f t="shared" si="259"/>
        <v>0</v>
      </c>
      <c r="E989" s="1">
        <v>985</v>
      </c>
      <c r="F989" s="1">
        <f t="shared" si="260"/>
        <v>1</v>
      </c>
      <c r="G989" s="1">
        <f t="shared" si="256"/>
        <v>0</v>
      </c>
      <c r="H989" s="1">
        <f t="shared" si="257"/>
        <v>0</v>
      </c>
      <c r="J989" s="1" t="str">
        <f t="shared" si="261"/>
        <v>1900</v>
      </c>
      <c r="M989" s="1">
        <f>HLOOKUP('Expense History'!$AD$3,$P$4:$X$2004,ROW('Apartment Expenses'!L989)-3,0)</f>
        <v>0</v>
      </c>
      <c r="N989" s="1">
        <f>IF('Expense History'!$AD$3=Data!$G$4,'Apartment Expenses'!AE989,HLOOKUP('Expense History'!$AD$3,'Apartment Expenses'!$AE$4:$AL$2004,(ROW('Apartment Expenses'!M989)-3)))</f>
        <v>0</v>
      </c>
      <c r="O989" s="1" t="str">
        <f>IF($O$2="ALL",IF(VLOOKUP(AA989,'Expense History'!$AA$6:$AB$36,2,0)="x","include",0),IF(AND(VLOOKUP(AA989,'Expense History'!$AA$6:$AB$36,2,0)="x",AC989=$O$2),"include",0))</f>
        <v>include</v>
      </c>
      <c r="P989" s="1">
        <f>IF(O989="include",IF(AE989&gt;0,1+MAX(P990:P$2005),0),0)</f>
        <v>0</v>
      </c>
      <c r="Q989" s="1">
        <f>IF(AND(ISBLANK(AA988),AE988=0),0,(IF(MAX(Q990:Q$2005)&gt;0,0,ROW(R989))))</f>
        <v>0</v>
      </c>
      <c r="R989" s="1">
        <f>IF($O989="include",IF(AF989&gt;0,1+MAX(R990:R$2005),0),0)</f>
        <v>0</v>
      </c>
      <c r="S989" s="1">
        <f>IF($O989="include",IF(AG989&gt;0,1+MAX(S990:S$2005),0),0)</f>
        <v>0</v>
      </c>
      <c r="T989" s="1">
        <f>IF($O989="include",IF(AH989&gt;0,1+MAX(T990:T$2005),0),0)</f>
        <v>0</v>
      </c>
      <c r="U989" s="1">
        <f>IF($O989="include",IF(AI989&gt;0,1+MAX(U990:U$2005),0),0)</f>
        <v>0</v>
      </c>
      <c r="V989" s="1">
        <f>IF($O989="include",IF(AJ989&gt;0,1+MAX(V990:V$2005),0),0)</f>
        <v>0</v>
      </c>
      <c r="W989" s="1">
        <f>IF($O989="include",IF(AK989&gt;0,1+MAX(W990:W$2005),0),0)</f>
        <v>0</v>
      </c>
      <c r="X989" s="1">
        <f>IF($O989="include",IF(AL989&gt;0,1+MAX(X990:X$2005),0),0)</f>
        <v>0</v>
      </c>
      <c r="Y989" s="22" t="str">
        <f t="shared" si="262"/>
        <v xml:space="preserve">1 - </v>
      </c>
      <c r="AA989" s="42"/>
      <c r="AB989" s="43"/>
      <c r="AC989" s="43"/>
      <c r="AD989" s="44"/>
      <c r="AE989" s="11">
        <f t="shared" si="263"/>
        <v>0</v>
      </c>
      <c r="AF989" s="41"/>
      <c r="AG989" s="41"/>
      <c r="AH989" s="41"/>
      <c r="AI989" s="41"/>
      <c r="AJ989" s="41"/>
      <c r="AK989" s="41"/>
      <c r="AL989" s="41"/>
      <c r="BA989" s="1">
        <f t="shared" si="264"/>
        <v>0</v>
      </c>
      <c r="BB989" s="1">
        <f t="shared" si="265"/>
        <v>0</v>
      </c>
      <c r="BC989" s="1" t="str">
        <f t="shared" si="266"/>
        <v>No</v>
      </c>
      <c r="BD989" s="1">
        <f t="shared" si="267"/>
        <v>0</v>
      </c>
      <c r="BE989" s="1">
        <f t="shared" si="268"/>
        <v>0</v>
      </c>
      <c r="BF989" s="1">
        <f t="shared" si="269"/>
        <v>0</v>
      </c>
      <c r="BG989" s="1">
        <v>985</v>
      </c>
      <c r="BH989" s="1" t="e">
        <f t="shared" si="270"/>
        <v>#N/A</v>
      </c>
      <c r="BI989" s="1">
        <f t="shared" si="272"/>
        <v>2</v>
      </c>
      <c r="BJ989" s="1" t="e">
        <f t="shared" si="271"/>
        <v>#N/A</v>
      </c>
    </row>
    <row r="990" spans="1:62" x14ac:dyDescent="0.25">
      <c r="A990" s="1">
        <f t="shared" si="258"/>
        <v>1</v>
      </c>
      <c r="B990" s="1">
        <f>IF(YEAR(AD990)=$B$3,YEAR('Apartment Expenses'!AD990)&amp;" - "&amp;'Apartment Expenses'!AC990,0)</f>
        <v>0</v>
      </c>
      <c r="C990" s="1">
        <f t="shared" si="259"/>
        <v>0</v>
      </c>
      <c r="E990" s="1">
        <v>986</v>
      </c>
      <c r="F990" s="1">
        <f t="shared" si="260"/>
        <v>1</v>
      </c>
      <c r="G990" s="1">
        <f t="shared" si="256"/>
        <v>0</v>
      </c>
      <c r="H990" s="1">
        <f t="shared" si="257"/>
        <v>0</v>
      </c>
      <c r="J990" s="1" t="str">
        <f t="shared" si="261"/>
        <v>1900</v>
      </c>
      <c r="M990" s="1">
        <f>HLOOKUP('Expense History'!$AD$3,$P$4:$X$2004,ROW('Apartment Expenses'!L990)-3,0)</f>
        <v>0</v>
      </c>
      <c r="N990" s="1">
        <f>IF('Expense History'!$AD$3=Data!$G$4,'Apartment Expenses'!AE990,HLOOKUP('Expense History'!$AD$3,'Apartment Expenses'!$AE$4:$AL$2004,(ROW('Apartment Expenses'!M990)-3)))</f>
        <v>0</v>
      </c>
      <c r="O990" s="1" t="str">
        <f>IF($O$2="ALL",IF(VLOOKUP(AA990,'Expense History'!$AA$6:$AB$36,2,0)="x","include",0),IF(AND(VLOOKUP(AA990,'Expense History'!$AA$6:$AB$36,2,0)="x",AC990=$O$2),"include",0))</f>
        <v>include</v>
      </c>
      <c r="P990" s="1">
        <f>IF(O990="include",IF(AE990&gt;0,1+MAX(P991:P$2005),0),0)</f>
        <v>0</v>
      </c>
      <c r="Q990" s="1">
        <f>IF(AND(ISBLANK(AA989),AE989=0),0,(IF(MAX(Q991:Q$2005)&gt;0,0,ROW(R990))))</f>
        <v>0</v>
      </c>
      <c r="R990" s="1">
        <f>IF($O990="include",IF(AF990&gt;0,1+MAX(R991:R$2005),0),0)</f>
        <v>0</v>
      </c>
      <c r="S990" s="1">
        <f>IF($O990="include",IF(AG990&gt;0,1+MAX(S991:S$2005),0),0)</f>
        <v>0</v>
      </c>
      <c r="T990" s="1">
        <f>IF($O990="include",IF(AH990&gt;0,1+MAX(T991:T$2005),0),0)</f>
        <v>0</v>
      </c>
      <c r="U990" s="1">
        <f>IF($O990="include",IF(AI990&gt;0,1+MAX(U991:U$2005),0),0)</f>
        <v>0</v>
      </c>
      <c r="V990" s="1">
        <f>IF($O990="include",IF(AJ990&gt;0,1+MAX(V991:V$2005),0),0)</f>
        <v>0</v>
      </c>
      <c r="W990" s="1">
        <f>IF($O990="include",IF(AK990&gt;0,1+MAX(W991:W$2005),0),0)</f>
        <v>0</v>
      </c>
      <c r="X990" s="1">
        <f>IF($O990="include",IF(AL990&gt;0,1+MAX(X991:X$2005),0),0)</f>
        <v>0</v>
      </c>
      <c r="Y990" s="22" t="str">
        <f t="shared" si="262"/>
        <v xml:space="preserve">1 - </v>
      </c>
      <c r="AA990" s="42"/>
      <c r="AB990" s="43"/>
      <c r="AC990" s="43"/>
      <c r="AD990" s="44"/>
      <c r="AE990" s="11">
        <f t="shared" si="263"/>
        <v>0</v>
      </c>
      <c r="AF990" s="41"/>
      <c r="AG990" s="41"/>
      <c r="AH990" s="41"/>
      <c r="AI990" s="41"/>
      <c r="AJ990" s="41"/>
      <c r="AK990" s="41"/>
      <c r="AL990" s="41"/>
      <c r="BA990" s="1">
        <f t="shared" si="264"/>
        <v>0</v>
      </c>
      <c r="BB990" s="1">
        <f t="shared" si="265"/>
        <v>0</v>
      </c>
      <c r="BC990" s="1" t="str">
        <f t="shared" si="266"/>
        <v>No</v>
      </c>
      <c r="BD990" s="1">
        <f t="shared" si="267"/>
        <v>0</v>
      </c>
      <c r="BE990" s="1">
        <f t="shared" si="268"/>
        <v>0</v>
      </c>
      <c r="BF990" s="1">
        <f t="shared" si="269"/>
        <v>0</v>
      </c>
      <c r="BG990" s="1">
        <v>986</v>
      </c>
      <c r="BH990" s="1" t="e">
        <f t="shared" si="270"/>
        <v>#N/A</v>
      </c>
      <c r="BI990" s="1">
        <f t="shared" si="272"/>
        <v>2</v>
      </c>
      <c r="BJ990" s="1" t="e">
        <f t="shared" si="271"/>
        <v>#N/A</v>
      </c>
    </row>
    <row r="991" spans="1:62" x14ac:dyDescent="0.25">
      <c r="A991" s="1">
        <f t="shared" si="258"/>
        <v>1</v>
      </c>
      <c r="B991" s="1">
        <f>IF(YEAR(AD991)=$B$3,YEAR('Apartment Expenses'!AD991)&amp;" - "&amp;'Apartment Expenses'!AC991,0)</f>
        <v>0</v>
      </c>
      <c r="C991" s="1">
        <f t="shared" si="259"/>
        <v>0</v>
      </c>
      <c r="E991" s="1">
        <v>987</v>
      </c>
      <c r="F991" s="1">
        <f t="shared" si="260"/>
        <v>1</v>
      </c>
      <c r="G991" s="1">
        <f t="shared" si="256"/>
        <v>0</v>
      </c>
      <c r="H991" s="1">
        <f t="shared" si="257"/>
        <v>0</v>
      </c>
      <c r="J991" s="1" t="str">
        <f t="shared" si="261"/>
        <v>1900</v>
      </c>
      <c r="M991" s="1">
        <f>HLOOKUP('Expense History'!$AD$3,$P$4:$X$2004,ROW('Apartment Expenses'!L991)-3,0)</f>
        <v>0</v>
      </c>
      <c r="N991" s="1">
        <f>IF('Expense History'!$AD$3=Data!$G$4,'Apartment Expenses'!AE991,HLOOKUP('Expense History'!$AD$3,'Apartment Expenses'!$AE$4:$AL$2004,(ROW('Apartment Expenses'!M991)-3)))</f>
        <v>0</v>
      </c>
      <c r="O991" s="1" t="str">
        <f>IF($O$2="ALL",IF(VLOOKUP(AA991,'Expense History'!$AA$6:$AB$36,2,0)="x","include",0),IF(AND(VLOOKUP(AA991,'Expense History'!$AA$6:$AB$36,2,0)="x",AC991=$O$2),"include",0))</f>
        <v>include</v>
      </c>
      <c r="P991" s="1">
        <f>IF(O991="include",IF(AE991&gt;0,1+MAX(P992:P$2005),0),0)</f>
        <v>0</v>
      </c>
      <c r="Q991" s="1">
        <f>IF(AND(ISBLANK(AA990),AE990=0),0,(IF(MAX(Q992:Q$2005)&gt;0,0,ROW(R991))))</f>
        <v>0</v>
      </c>
      <c r="R991" s="1">
        <f>IF($O991="include",IF(AF991&gt;0,1+MAX(R992:R$2005),0),0)</f>
        <v>0</v>
      </c>
      <c r="S991" s="1">
        <f>IF($O991="include",IF(AG991&gt;0,1+MAX(S992:S$2005),0),0)</f>
        <v>0</v>
      </c>
      <c r="T991" s="1">
        <f>IF($O991="include",IF(AH991&gt;0,1+MAX(T992:T$2005),0),0)</f>
        <v>0</v>
      </c>
      <c r="U991" s="1">
        <f>IF($O991="include",IF(AI991&gt;0,1+MAX(U992:U$2005),0),0)</f>
        <v>0</v>
      </c>
      <c r="V991" s="1">
        <f>IF($O991="include",IF(AJ991&gt;0,1+MAX(V992:V$2005),0),0)</f>
        <v>0</v>
      </c>
      <c r="W991" s="1">
        <f>IF($O991="include",IF(AK991&gt;0,1+MAX(W992:W$2005),0),0)</f>
        <v>0</v>
      </c>
      <c r="X991" s="1">
        <f>IF($O991="include",IF(AL991&gt;0,1+MAX(X992:X$2005),0),0)</f>
        <v>0</v>
      </c>
      <c r="Y991" s="22" t="str">
        <f t="shared" si="262"/>
        <v xml:space="preserve">1 - </v>
      </c>
      <c r="AA991" s="42"/>
      <c r="AB991" s="43"/>
      <c r="AC991" s="43"/>
      <c r="AD991" s="44"/>
      <c r="AE991" s="11">
        <f t="shared" si="263"/>
        <v>0</v>
      </c>
      <c r="AF991" s="41"/>
      <c r="AG991" s="41"/>
      <c r="AH991" s="41"/>
      <c r="AI991" s="41"/>
      <c r="AJ991" s="41"/>
      <c r="AK991" s="41"/>
      <c r="AL991" s="41"/>
      <c r="BA991" s="1">
        <f t="shared" si="264"/>
        <v>0</v>
      </c>
      <c r="BB991" s="1">
        <f t="shared" si="265"/>
        <v>0</v>
      </c>
      <c r="BC991" s="1" t="str">
        <f t="shared" si="266"/>
        <v>No</v>
      </c>
      <c r="BD991" s="1">
        <f t="shared" si="267"/>
        <v>0</v>
      </c>
      <c r="BE991" s="1">
        <f t="shared" si="268"/>
        <v>0</v>
      </c>
      <c r="BF991" s="1">
        <f t="shared" si="269"/>
        <v>0</v>
      </c>
      <c r="BG991" s="1">
        <v>987</v>
      </c>
      <c r="BH991" s="1" t="e">
        <f t="shared" si="270"/>
        <v>#N/A</v>
      </c>
      <c r="BI991" s="1">
        <f t="shared" si="272"/>
        <v>2</v>
      </c>
      <c r="BJ991" s="1" t="e">
        <f t="shared" si="271"/>
        <v>#N/A</v>
      </c>
    </row>
    <row r="992" spans="1:62" x14ac:dyDescent="0.25">
      <c r="A992" s="1">
        <f t="shared" si="258"/>
        <v>1</v>
      </c>
      <c r="B992" s="1">
        <f>IF(YEAR(AD992)=$B$3,YEAR('Apartment Expenses'!AD992)&amp;" - "&amp;'Apartment Expenses'!AC992,0)</f>
        <v>0</v>
      </c>
      <c r="C992" s="1">
        <f t="shared" si="259"/>
        <v>0</v>
      </c>
      <c r="E992" s="1">
        <v>988</v>
      </c>
      <c r="F992" s="1">
        <f t="shared" si="260"/>
        <v>1</v>
      </c>
      <c r="G992" s="1">
        <f t="shared" si="256"/>
        <v>0</v>
      </c>
      <c r="H992" s="1">
        <f t="shared" si="257"/>
        <v>0</v>
      </c>
      <c r="J992" s="1" t="str">
        <f t="shared" si="261"/>
        <v>1900</v>
      </c>
      <c r="M992" s="1">
        <f>HLOOKUP('Expense History'!$AD$3,$P$4:$X$2004,ROW('Apartment Expenses'!L992)-3,0)</f>
        <v>0</v>
      </c>
      <c r="N992" s="1">
        <f>IF('Expense History'!$AD$3=Data!$G$4,'Apartment Expenses'!AE992,HLOOKUP('Expense History'!$AD$3,'Apartment Expenses'!$AE$4:$AL$2004,(ROW('Apartment Expenses'!M992)-3)))</f>
        <v>0</v>
      </c>
      <c r="O992" s="1" t="str">
        <f>IF($O$2="ALL",IF(VLOOKUP(AA992,'Expense History'!$AA$6:$AB$36,2,0)="x","include",0),IF(AND(VLOOKUP(AA992,'Expense History'!$AA$6:$AB$36,2,0)="x",AC992=$O$2),"include",0))</f>
        <v>include</v>
      </c>
      <c r="P992" s="1">
        <f>IF(O992="include",IF(AE992&gt;0,1+MAX(P993:P$2005),0),0)</f>
        <v>0</v>
      </c>
      <c r="Q992" s="1">
        <f>IF(AND(ISBLANK(AA991),AE991=0),0,(IF(MAX(Q993:Q$2005)&gt;0,0,ROW(R992))))</f>
        <v>0</v>
      </c>
      <c r="R992" s="1">
        <f>IF($O992="include",IF(AF992&gt;0,1+MAX(R993:R$2005),0),0)</f>
        <v>0</v>
      </c>
      <c r="S992" s="1">
        <f>IF($O992="include",IF(AG992&gt;0,1+MAX(S993:S$2005),0),0)</f>
        <v>0</v>
      </c>
      <c r="T992" s="1">
        <f>IF($O992="include",IF(AH992&gt;0,1+MAX(T993:T$2005),0),0)</f>
        <v>0</v>
      </c>
      <c r="U992" s="1">
        <f>IF($O992="include",IF(AI992&gt;0,1+MAX(U993:U$2005),0),0)</f>
        <v>0</v>
      </c>
      <c r="V992" s="1">
        <f>IF($O992="include",IF(AJ992&gt;0,1+MAX(V993:V$2005),0),0)</f>
        <v>0</v>
      </c>
      <c r="W992" s="1">
        <f>IF($O992="include",IF(AK992&gt;0,1+MAX(W993:W$2005),0),0)</f>
        <v>0</v>
      </c>
      <c r="X992" s="1">
        <f>IF($O992="include",IF(AL992&gt;0,1+MAX(X993:X$2005),0),0)</f>
        <v>0</v>
      </c>
      <c r="Y992" s="22" t="str">
        <f t="shared" si="262"/>
        <v xml:space="preserve">1 - </v>
      </c>
      <c r="AA992" s="42"/>
      <c r="AB992" s="43"/>
      <c r="AC992" s="43"/>
      <c r="AD992" s="44"/>
      <c r="AE992" s="11">
        <f t="shared" si="263"/>
        <v>0</v>
      </c>
      <c r="AF992" s="41"/>
      <c r="AG992" s="41"/>
      <c r="AH992" s="41"/>
      <c r="AI992" s="41"/>
      <c r="AJ992" s="41"/>
      <c r="AK992" s="41"/>
      <c r="AL992" s="41"/>
      <c r="BA992" s="1">
        <f t="shared" si="264"/>
        <v>0</v>
      </c>
      <c r="BB992" s="1">
        <f t="shared" si="265"/>
        <v>0</v>
      </c>
      <c r="BC992" s="1" t="str">
        <f t="shared" si="266"/>
        <v>No</v>
      </c>
      <c r="BD992" s="1">
        <f t="shared" si="267"/>
        <v>0</v>
      </c>
      <c r="BE992" s="1">
        <f t="shared" si="268"/>
        <v>0</v>
      </c>
      <c r="BF992" s="1">
        <f t="shared" si="269"/>
        <v>0</v>
      </c>
      <c r="BG992" s="1">
        <v>988</v>
      </c>
      <c r="BH992" s="1" t="e">
        <f t="shared" si="270"/>
        <v>#N/A</v>
      </c>
      <c r="BI992" s="1">
        <f t="shared" si="272"/>
        <v>2</v>
      </c>
      <c r="BJ992" s="1" t="e">
        <f t="shared" si="271"/>
        <v>#N/A</v>
      </c>
    </row>
    <row r="993" spans="1:62" x14ac:dyDescent="0.25">
      <c r="A993" s="1">
        <f t="shared" si="258"/>
        <v>1</v>
      </c>
      <c r="B993" s="1">
        <f>IF(YEAR(AD993)=$B$3,YEAR('Apartment Expenses'!AD993)&amp;" - "&amp;'Apartment Expenses'!AC993,0)</f>
        <v>0</v>
      </c>
      <c r="C993" s="1">
        <f t="shared" si="259"/>
        <v>0</v>
      </c>
      <c r="E993" s="1">
        <v>989</v>
      </c>
      <c r="F993" s="1">
        <f t="shared" si="260"/>
        <v>1</v>
      </c>
      <c r="G993" s="1">
        <f t="shared" si="256"/>
        <v>0</v>
      </c>
      <c r="H993" s="1">
        <f t="shared" si="257"/>
        <v>0</v>
      </c>
      <c r="J993" s="1" t="str">
        <f t="shared" si="261"/>
        <v>1900</v>
      </c>
      <c r="M993" s="1">
        <f>HLOOKUP('Expense History'!$AD$3,$P$4:$X$2004,ROW('Apartment Expenses'!L993)-3,0)</f>
        <v>0</v>
      </c>
      <c r="N993" s="1">
        <f>IF('Expense History'!$AD$3=Data!$G$4,'Apartment Expenses'!AE993,HLOOKUP('Expense History'!$AD$3,'Apartment Expenses'!$AE$4:$AL$2004,(ROW('Apartment Expenses'!M993)-3)))</f>
        <v>0</v>
      </c>
      <c r="O993" s="1" t="str">
        <f>IF($O$2="ALL",IF(VLOOKUP(AA993,'Expense History'!$AA$6:$AB$36,2,0)="x","include",0),IF(AND(VLOOKUP(AA993,'Expense History'!$AA$6:$AB$36,2,0)="x",AC993=$O$2),"include",0))</f>
        <v>include</v>
      </c>
      <c r="P993" s="1">
        <f>IF(O993="include",IF(AE993&gt;0,1+MAX(P994:P$2005),0),0)</f>
        <v>0</v>
      </c>
      <c r="Q993" s="1">
        <f>IF(AND(ISBLANK(AA992),AE992=0),0,(IF(MAX(Q994:Q$2005)&gt;0,0,ROW(R993))))</f>
        <v>0</v>
      </c>
      <c r="R993" s="1">
        <f>IF($O993="include",IF(AF993&gt;0,1+MAX(R994:R$2005),0),0)</f>
        <v>0</v>
      </c>
      <c r="S993" s="1">
        <f>IF($O993="include",IF(AG993&gt;0,1+MAX(S994:S$2005),0),0)</f>
        <v>0</v>
      </c>
      <c r="T993" s="1">
        <f>IF($O993="include",IF(AH993&gt;0,1+MAX(T994:T$2005),0),0)</f>
        <v>0</v>
      </c>
      <c r="U993" s="1">
        <f>IF($O993="include",IF(AI993&gt;0,1+MAX(U994:U$2005),0),0)</f>
        <v>0</v>
      </c>
      <c r="V993" s="1">
        <f>IF($O993="include",IF(AJ993&gt;0,1+MAX(V994:V$2005),0),0)</f>
        <v>0</v>
      </c>
      <c r="W993" s="1">
        <f>IF($O993="include",IF(AK993&gt;0,1+MAX(W994:W$2005),0),0)</f>
        <v>0</v>
      </c>
      <c r="X993" s="1">
        <f>IF($O993="include",IF(AL993&gt;0,1+MAX(X994:X$2005),0),0)</f>
        <v>0</v>
      </c>
      <c r="Y993" s="22" t="str">
        <f t="shared" si="262"/>
        <v xml:space="preserve">1 - </v>
      </c>
      <c r="AA993" s="42"/>
      <c r="AB993" s="43"/>
      <c r="AC993" s="43"/>
      <c r="AD993" s="44"/>
      <c r="AE993" s="11">
        <f t="shared" si="263"/>
        <v>0</v>
      </c>
      <c r="AF993" s="41"/>
      <c r="AG993" s="41"/>
      <c r="AH993" s="41"/>
      <c r="AI993" s="41"/>
      <c r="AJ993" s="41"/>
      <c r="AK993" s="41"/>
      <c r="AL993" s="41"/>
      <c r="BA993" s="1">
        <f t="shared" si="264"/>
        <v>0</v>
      </c>
      <c r="BB993" s="1">
        <f t="shared" si="265"/>
        <v>0</v>
      </c>
      <c r="BC993" s="1" t="str">
        <f t="shared" si="266"/>
        <v>No</v>
      </c>
      <c r="BD993" s="1">
        <f t="shared" si="267"/>
        <v>0</v>
      </c>
      <c r="BE993" s="1">
        <f t="shared" si="268"/>
        <v>0</v>
      </c>
      <c r="BF993" s="1">
        <f t="shared" si="269"/>
        <v>0</v>
      </c>
      <c r="BG993" s="1">
        <v>989</v>
      </c>
      <c r="BH993" s="1" t="e">
        <f t="shared" si="270"/>
        <v>#N/A</v>
      </c>
      <c r="BI993" s="1">
        <f t="shared" si="272"/>
        <v>2</v>
      </c>
      <c r="BJ993" s="1" t="e">
        <f t="shared" si="271"/>
        <v>#N/A</v>
      </c>
    </row>
    <row r="994" spans="1:62" x14ac:dyDescent="0.25">
      <c r="A994" s="1">
        <f t="shared" si="258"/>
        <v>1</v>
      </c>
      <c r="B994" s="1">
        <f>IF(YEAR(AD994)=$B$3,YEAR('Apartment Expenses'!AD994)&amp;" - "&amp;'Apartment Expenses'!AC994,0)</f>
        <v>0</v>
      </c>
      <c r="C994" s="1">
        <f t="shared" si="259"/>
        <v>0</v>
      </c>
      <c r="E994" s="1">
        <v>990</v>
      </c>
      <c r="F994" s="1">
        <f t="shared" si="260"/>
        <v>1</v>
      </c>
      <c r="G994" s="1">
        <f t="shared" si="256"/>
        <v>0</v>
      </c>
      <c r="H994" s="1">
        <f t="shared" si="257"/>
        <v>0</v>
      </c>
      <c r="J994" s="1" t="str">
        <f t="shared" si="261"/>
        <v>1900</v>
      </c>
      <c r="M994" s="1">
        <f>HLOOKUP('Expense History'!$AD$3,$P$4:$X$2004,ROW('Apartment Expenses'!L994)-3,0)</f>
        <v>0</v>
      </c>
      <c r="N994" s="1">
        <f>IF('Expense History'!$AD$3=Data!$G$4,'Apartment Expenses'!AE994,HLOOKUP('Expense History'!$AD$3,'Apartment Expenses'!$AE$4:$AL$2004,(ROW('Apartment Expenses'!M994)-3)))</f>
        <v>0</v>
      </c>
      <c r="O994" s="1" t="str">
        <f>IF($O$2="ALL",IF(VLOOKUP(AA994,'Expense History'!$AA$6:$AB$36,2,0)="x","include",0),IF(AND(VLOOKUP(AA994,'Expense History'!$AA$6:$AB$36,2,0)="x",AC994=$O$2),"include",0))</f>
        <v>include</v>
      </c>
      <c r="P994" s="1">
        <f>IF(O994="include",IF(AE994&gt;0,1+MAX(P995:P$2005),0),0)</f>
        <v>0</v>
      </c>
      <c r="Q994" s="1">
        <f>IF(AND(ISBLANK(AA993),AE993=0),0,(IF(MAX(Q995:Q$2005)&gt;0,0,ROW(R994))))</f>
        <v>0</v>
      </c>
      <c r="R994" s="1">
        <f>IF($O994="include",IF(AF994&gt;0,1+MAX(R995:R$2005),0),0)</f>
        <v>0</v>
      </c>
      <c r="S994" s="1">
        <f>IF($O994="include",IF(AG994&gt;0,1+MAX(S995:S$2005),0),0)</f>
        <v>0</v>
      </c>
      <c r="T994" s="1">
        <f>IF($O994="include",IF(AH994&gt;0,1+MAX(T995:T$2005),0),0)</f>
        <v>0</v>
      </c>
      <c r="U994" s="1">
        <f>IF($O994="include",IF(AI994&gt;0,1+MAX(U995:U$2005),0),0)</f>
        <v>0</v>
      </c>
      <c r="V994" s="1">
        <f>IF($O994="include",IF(AJ994&gt;0,1+MAX(V995:V$2005),0),0)</f>
        <v>0</v>
      </c>
      <c r="W994" s="1">
        <f>IF($O994="include",IF(AK994&gt;0,1+MAX(W995:W$2005),0),0)</f>
        <v>0</v>
      </c>
      <c r="X994" s="1">
        <f>IF($O994="include",IF(AL994&gt;0,1+MAX(X995:X$2005),0),0)</f>
        <v>0</v>
      </c>
      <c r="Y994" s="22" t="str">
        <f t="shared" si="262"/>
        <v xml:space="preserve">1 - </v>
      </c>
      <c r="AA994" s="42"/>
      <c r="AB994" s="43"/>
      <c r="AC994" s="43"/>
      <c r="AD994" s="44"/>
      <c r="AE994" s="11">
        <f t="shared" si="263"/>
        <v>0</v>
      </c>
      <c r="AF994" s="41"/>
      <c r="AG994" s="41"/>
      <c r="AH994" s="41"/>
      <c r="AI994" s="41"/>
      <c r="AJ994" s="41"/>
      <c r="AK994" s="41"/>
      <c r="AL994" s="41"/>
      <c r="BA994" s="1">
        <f t="shared" si="264"/>
        <v>0</v>
      </c>
      <c r="BB994" s="1">
        <f t="shared" si="265"/>
        <v>0</v>
      </c>
      <c r="BC994" s="1" t="str">
        <f t="shared" si="266"/>
        <v>No</v>
      </c>
      <c r="BD994" s="1">
        <f t="shared" si="267"/>
        <v>0</v>
      </c>
      <c r="BE994" s="1">
        <f t="shared" si="268"/>
        <v>0</v>
      </c>
      <c r="BF994" s="1">
        <f t="shared" si="269"/>
        <v>0</v>
      </c>
      <c r="BG994" s="1">
        <v>990</v>
      </c>
      <c r="BH994" s="1" t="e">
        <f t="shared" si="270"/>
        <v>#N/A</v>
      </c>
      <c r="BI994" s="1">
        <f t="shared" si="272"/>
        <v>2</v>
      </c>
      <c r="BJ994" s="1" t="e">
        <f t="shared" si="271"/>
        <v>#N/A</v>
      </c>
    </row>
    <row r="995" spans="1:62" x14ac:dyDescent="0.25">
      <c r="A995" s="1">
        <f t="shared" si="258"/>
        <v>1</v>
      </c>
      <c r="B995" s="1">
        <f>IF(YEAR(AD995)=$B$3,YEAR('Apartment Expenses'!AD995)&amp;" - "&amp;'Apartment Expenses'!AC995,0)</f>
        <v>0</v>
      </c>
      <c r="C995" s="1">
        <f t="shared" si="259"/>
        <v>0</v>
      </c>
      <c r="E995" s="1">
        <v>991</v>
      </c>
      <c r="F995" s="1">
        <f t="shared" si="260"/>
        <v>1</v>
      </c>
      <c r="G995" s="1">
        <f t="shared" si="256"/>
        <v>0</v>
      </c>
      <c r="H995" s="1">
        <f t="shared" si="257"/>
        <v>0</v>
      </c>
      <c r="J995" s="1" t="str">
        <f t="shared" si="261"/>
        <v>1900</v>
      </c>
      <c r="M995" s="1">
        <f>HLOOKUP('Expense History'!$AD$3,$P$4:$X$2004,ROW('Apartment Expenses'!L995)-3,0)</f>
        <v>0</v>
      </c>
      <c r="N995" s="1">
        <f>IF('Expense History'!$AD$3=Data!$G$4,'Apartment Expenses'!AE995,HLOOKUP('Expense History'!$AD$3,'Apartment Expenses'!$AE$4:$AL$2004,(ROW('Apartment Expenses'!M995)-3)))</f>
        <v>0</v>
      </c>
      <c r="O995" s="1" t="str">
        <f>IF($O$2="ALL",IF(VLOOKUP(AA995,'Expense History'!$AA$6:$AB$36,2,0)="x","include",0),IF(AND(VLOOKUP(AA995,'Expense History'!$AA$6:$AB$36,2,0)="x",AC995=$O$2),"include",0))</f>
        <v>include</v>
      </c>
      <c r="P995" s="1">
        <f>IF(O995="include",IF(AE995&gt;0,1+MAX(P996:P$2005),0),0)</f>
        <v>0</v>
      </c>
      <c r="Q995" s="1">
        <f>IF(AND(ISBLANK(AA994),AE994=0),0,(IF(MAX(Q996:Q$2005)&gt;0,0,ROW(R995))))</f>
        <v>0</v>
      </c>
      <c r="R995" s="1">
        <f>IF($O995="include",IF(AF995&gt;0,1+MAX(R996:R$2005),0),0)</f>
        <v>0</v>
      </c>
      <c r="S995" s="1">
        <f>IF($O995="include",IF(AG995&gt;0,1+MAX(S996:S$2005),0),0)</f>
        <v>0</v>
      </c>
      <c r="T995" s="1">
        <f>IF($O995="include",IF(AH995&gt;0,1+MAX(T996:T$2005),0),0)</f>
        <v>0</v>
      </c>
      <c r="U995" s="1">
        <f>IF($O995="include",IF(AI995&gt;0,1+MAX(U996:U$2005),0),0)</f>
        <v>0</v>
      </c>
      <c r="V995" s="1">
        <f>IF($O995="include",IF(AJ995&gt;0,1+MAX(V996:V$2005),0),0)</f>
        <v>0</v>
      </c>
      <c r="W995" s="1">
        <f>IF($O995="include",IF(AK995&gt;0,1+MAX(W996:W$2005),0),0)</f>
        <v>0</v>
      </c>
      <c r="X995" s="1">
        <f>IF($O995="include",IF(AL995&gt;0,1+MAX(X996:X$2005),0),0)</f>
        <v>0</v>
      </c>
      <c r="Y995" s="22" t="str">
        <f t="shared" si="262"/>
        <v xml:space="preserve">1 - </v>
      </c>
      <c r="AA995" s="42"/>
      <c r="AB995" s="43"/>
      <c r="AC995" s="43"/>
      <c r="AD995" s="44"/>
      <c r="AE995" s="11">
        <f t="shared" si="263"/>
        <v>0</v>
      </c>
      <c r="AF995" s="41"/>
      <c r="AG995" s="41"/>
      <c r="AH995" s="41"/>
      <c r="AI995" s="41"/>
      <c r="AJ995" s="41"/>
      <c r="AK995" s="41"/>
      <c r="AL995" s="41"/>
      <c r="BA995" s="1">
        <f t="shared" si="264"/>
        <v>0</v>
      </c>
      <c r="BB995" s="1">
        <f t="shared" si="265"/>
        <v>0</v>
      </c>
      <c r="BC995" s="1" t="str">
        <f t="shared" si="266"/>
        <v>No</v>
      </c>
      <c r="BD995" s="1">
        <f t="shared" si="267"/>
        <v>0</v>
      </c>
      <c r="BE995" s="1">
        <f t="shared" si="268"/>
        <v>0</v>
      </c>
      <c r="BF995" s="1">
        <f t="shared" si="269"/>
        <v>0</v>
      </c>
      <c r="BG995" s="1">
        <v>991</v>
      </c>
      <c r="BH995" s="1" t="e">
        <f t="shared" si="270"/>
        <v>#N/A</v>
      </c>
      <c r="BI995" s="1">
        <f t="shared" si="272"/>
        <v>2</v>
      </c>
      <c r="BJ995" s="1" t="e">
        <f t="shared" si="271"/>
        <v>#N/A</v>
      </c>
    </row>
    <row r="996" spans="1:62" x14ac:dyDescent="0.25">
      <c r="A996" s="1">
        <f t="shared" si="258"/>
        <v>1</v>
      </c>
      <c r="B996" s="1">
        <f>IF(YEAR(AD996)=$B$3,YEAR('Apartment Expenses'!AD996)&amp;" - "&amp;'Apartment Expenses'!AC996,0)</f>
        <v>0</v>
      </c>
      <c r="C996" s="1">
        <f t="shared" si="259"/>
        <v>0</v>
      </c>
      <c r="E996" s="1">
        <v>992</v>
      </c>
      <c r="F996" s="1">
        <f t="shared" si="260"/>
        <v>1</v>
      </c>
      <c r="G996" s="1">
        <f t="shared" si="256"/>
        <v>0</v>
      </c>
      <c r="H996" s="1">
        <f t="shared" si="257"/>
        <v>0</v>
      </c>
      <c r="J996" s="1" t="str">
        <f t="shared" si="261"/>
        <v>1900</v>
      </c>
      <c r="M996" s="1">
        <f>HLOOKUP('Expense History'!$AD$3,$P$4:$X$2004,ROW('Apartment Expenses'!L996)-3,0)</f>
        <v>0</v>
      </c>
      <c r="N996" s="1">
        <f>IF('Expense History'!$AD$3=Data!$G$4,'Apartment Expenses'!AE996,HLOOKUP('Expense History'!$AD$3,'Apartment Expenses'!$AE$4:$AL$2004,(ROW('Apartment Expenses'!M996)-3)))</f>
        <v>0</v>
      </c>
      <c r="O996" s="1" t="str">
        <f>IF($O$2="ALL",IF(VLOOKUP(AA996,'Expense History'!$AA$6:$AB$36,2,0)="x","include",0),IF(AND(VLOOKUP(AA996,'Expense History'!$AA$6:$AB$36,2,0)="x",AC996=$O$2),"include",0))</f>
        <v>include</v>
      </c>
      <c r="P996" s="1">
        <f>IF(O996="include",IF(AE996&gt;0,1+MAX(P997:P$2005),0),0)</f>
        <v>0</v>
      </c>
      <c r="Q996" s="1">
        <f>IF(AND(ISBLANK(AA995),AE995=0),0,(IF(MAX(Q997:Q$2005)&gt;0,0,ROW(R996))))</f>
        <v>0</v>
      </c>
      <c r="R996" s="1">
        <f>IF($O996="include",IF(AF996&gt;0,1+MAX(R997:R$2005),0),0)</f>
        <v>0</v>
      </c>
      <c r="S996" s="1">
        <f>IF($O996="include",IF(AG996&gt;0,1+MAX(S997:S$2005),0),0)</f>
        <v>0</v>
      </c>
      <c r="T996" s="1">
        <f>IF($O996="include",IF(AH996&gt;0,1+MAX(T997:T$2005),0),0)</f>
        <v>0</v>
      </c>
      <c r="U996" s="1">
        <f>IF($O996="include",IF(AI996&gt;0,1+MAX(U997:U$2005),0),0)</f>
        <v>0</v>
      </c>
      <c r="V996" s="1">
        <f>IF($O996="include",IF(AJ996&gt;0,1+MAX(V997:V$2005),0),0)</f>
        <v>0</v>
      </c>
      <c r="W996" s="1">
        <f>IF($O996="include",IF(AK996&gt;0,1+MAX(W997:W$2005),0),0)</f>
        <v>0</v>
      </c>
      <c r="X996" s="1">
        <f>IF($O996="include",IF(AL996&gt;0,1+MAX(X997:X$2005),0),0)</f>
        <v>0</v>
      </c>
      <c r="Y996" s="22" t="str">
        <f t="shared" si="262"/>
        <v xml:space="preserve">1 - </v>
      </c>
      <c r="AA996" s="42"/>
      <c r="AB996" s="43"/>
      <c r="AC996" s="43"/>
      <c r="AD996" s="44"/>
      <c r="AE996" s="11">
        <f t="shared" si="263"/>
        <v>0</v>
      </c>
      <c r="AF996" s="41"/>
      <c r="AG996" s="41"/>
      <c r="AH996" s="41"/>
      <c r="AI996" s="41"/>
      <c r="AJ996" s="41"/>
      <c r="AK996" s="41"/>
      <c r="AL996" s="41"/>
      <c r="BA996" s="1">
        <f t="shared" si="264"/>
        <v>0</v>
      </c>
      <c r="BB996" s="1">
        <f t="shared" si="265"/>
        <v>0</v>
      </c>
      <c r="BC996" s="1" t="str">
        <f t="shared" si="266"/>
        <v>No</v>
      </c>
      <c r="BD996" s="1">
        <f t="shared" si="267"/>
        <v>0</v>
      </c>
      <c r="BE996" s="1">
        <f t="shared" si="268"/>
        <v>0</v>
      </c>
      <c r="BF996" s="1">
        <f t="shared" si="269"/>
        <v>0</v>
      </c>
      <c r="BG996" s="1">
        <v>992</v>
      </c>
      <c r="BH996" s="1" t="e">
        <f t="shared" si="270"/>
        <v>#N/A</v>
      </c>
      <c r="BI996" s="1">
        <f t="shared" si="272"/>
        <v>2</v>
      </c>
      <c r="BJ996" s="1" t="e">
        <f t="shared" si="271"/>
        <v>#N/A</v>
      </c>
    </row>
    <row r="997" spans="1:62" x14ac:dyDescent="0.25">
      <c r="A997" s="1">
        <f t="shared" si="258"/>
        <v>1</v>
      </c>
      <c r="B997" s="1">
        <f>IF(YEAR(AD997)=$B$3,YEAR('Apartment Expenses'!AD997)&amp;" - "&amp;'Apartment Expenses'!AC997,0)</f>
        <v>0</v>
      </c>
      <c r="C997" s="1">
        <f t="shared" si="259"/>
        <v>0</v>
      </c>
      <c r="E997" s="1">
        <v>993</v>
      </c>
      <c r="F997" s="1">
        <f t="shared" si="260"/>
        <v>1</v>
      </c>
      <c r="G997" s="1">
        <f t="shared" si="256"/>
        <v>0</v>
      </c>
      <c r="H997" s="1">
        <f t="shared" si="257"/>
        <v>0</v>
      </c>
      <c r="J997" s="1" t="str">
        <f t="shared" si="261"/>
        <v>1900</v>
      </c>
      <c r="M997" s="1">
        <f>HLOOKUP('Expense History'!$AD$3,$P$4:$X$2004,ROW('Apartment Expenses'!L997)-3,0)</f>
        <v>0</v>
      </c>
      <c r="N997" s="1">
        <f>IF('Expense History'!$AD$3=Data!$G$4,'Apartment Expenses'!AE997,HLOOKUP('Expense History'!$AD$3,'Apartment Expenses'!$AE$4:$AL$2004,(ROW('Apartment Expenses'!M997)-3)))</f>
        <v>0</v>
      </c>
      <c r="O997" s="1" t="str">
        <f>IF($O$2="ALL",IF(VLOOKUP(AA997,'Expense History'!$AA$6:$AB$36,2,0)="x","include",0),IF(AND(VLOOKUP(AA997,'Expense History'!$AA$6:$AB$36,2,0)="x",AC997=$O$2),"include",0))</f>
        <v>include</v>
      </c>
      <c r="P997" s="1">
        <f>IF(O997="include",IF(AE997&gt;0,1+MAX(P998:P$2005),0),0)</f>
        <v>0</v>
      </c>
      <c r="Q997" s="1">
        <f>IF(AND(ISBLANK(AA996),AE996=0),0,(IF(MAX(Q998:Q$2005)&gt;0,0,ROW(R997))))</f>
        <v>0</v>
      </c>
      <c r="R997" s="1">
        <f>IF($O997="include",IF(AF997&gt;0,1+MAX(R998:R$2005),0),0)</f>
        <v>0</v>
      </c>
      <c r="S997" s="1">
        <f>IF($O997="include",IF(AG997&gt;0,1+MAX(S998:S$2005),0),0)</f>
        <v>0</v>
      </c>
      <c r="T997" s="1">
        <f>IF($O997="include",IF(AH997&gt;0,1+MAX(T998:T$2005),0),0)</f>
        <v>0</v>
      </c>
      <c r="U997" s="1">
        <f>IF($O997="include",IF(AI997&gt;0,1+MAX(U998:U$2005),0),0)</f>
        <v>0</v>
      </c>
      <c r="V997" s="1">
        <f>IF($O997="include",IF(AJ997&gt;0,1+MAX(V998:V$2005),0),0)</f>
        <v>0</v>
      </c>
      <c r="W997" s="1">
        <f>IF($O997="include",IF(AK997&gt;0,1+MAX(W998:W$2005),0),0)</f>
        <v>0</v>
      </c>
      <c r="X997" s="1">
        <f>IF($O997="include",IF(AL997&gt;0,1+MAX(X998:X$2005),0),0)</f>
        <v>0</v>
      </c>
      <c r="Y997" s="22" t="str">
        <f t="shared" si="262"/>
        <v xml:space="preserve">1 - </v>
      </c>
      <c r="AA997" s="42"/>
      <c r="AB997" s="43"/>
      <c r="AC997" s="43"/>
      <c r="AD997" s="44"/>
      <c r="AE997" s="11">
        <f t="shared" si="263"/>
        <v>0</v>
      </c>
      <c r="AF997" s="41"/>
      <c r="AG997" s="41"/>
      <c r="AH997" s="41"/>
      <c r="AI997" s="41"/>
      <c r="AJ997" s="41"/>
      <c r="AK997" s="41"/>
      <c r="AL997" s="41"/>
      <c r="BA997" s="1">
        <f t="shared" si="264"/>
        <v>0</v>
      </c>
      <c r="BB997" s="1">
        <f t="shared" si="265"/>
        <v>0</v>
      </c>
      <c r="BC997" s="1" t="str">
        <f t="shared" si="266"/>
        <v>No</v>
      </c>
      <c r="BD997" s="1">
        <f t="shared" si="267"/>
        <v>0</v>
      </c>
      <c r="BE997" s="1">
        <f t="shared" si="268"/>
        <v>0</v>
      </c>
      <c r="BF997" s="1">
        <f t="shared" si="269"/>
        <v>0</v>
      </c>
      <c r="BG997" s="1">
        <v>993</v>
      </c>
      <c r="BH997" s="1" t="e">
        <f t="shared" si="270"/>
        <v>#N/A</v>
      </c>
      <c r="BI997" s="1">
        <f t="shared" si="272"/>
        <v>2</v>
      </c>
      <c r="BJ997" s="1" t="e">
        <f t="shared" si="271"/>
        <v>#N/A</v>
      </c>
    </row>
    <row r="998" spans="1:62" x14ac:dyDescent="0.25">
      <c r="A998" s="1">
        <f t="shared" si="258"/>
        <v>1</v>
      </c>
      <c r="B998" s="1">
        <f>IF(YEAR(AD998)=$B$3,YEAR('Apartment Expenses'!AD998)&amp;" - "&amp;'Apartment Expenses'!AC998,0)</f>
        <v>0</v>
      </c>
      <c r="C998" s="1">
        <f t="shared" si="259"/>
        <v>0</v>
      </c>
      <c r="E998" s="1">
        <v>994</v>
      </c>
      <c r="F998" s="1">
        <f t="shared" si="260"/>
        <v>1</v>
      </c>
      <c r="G998" s="1">
        <f t="shared" si="256"/>
        <v>0</v>
      </c>
      <c r="H998" s="1">
        <f t="shared" si="257"/>
        <v>0</v>
      </c>
      <c r="J998" s="1" t="str">
        <f t="shared" si="261"/>
        <v>1900</v>
      </c>
      <c r="M998" s="1">
        <f>HLOOKUP('Expense History'!$AD$3,$P$4:$X$2004,ROW('Apartment Expenses'!L998)-3,0)</f>
        <v>0</v>
      </c>
      <c r="N998" s="1">
        <f>IF('Expense History'!$AD$3=Data!$G$4,'Apartment Expenses'!AE998,HLOOKUP('Expense History'!$AD$3,'Apartment Expenses'!$AE$4:$AL$2004,(ROW('Apartment Expenses'!M998)-3)))</f>
        <v>0</v>
      </c>
      <c r="O998" s="1" t="str">
        <f>IF($O$2="ALL",IF(VLOOKUP(AA998,'Expense History'!$AA$6:$AB$36,2,0)="x","include",0),IF(AND(VLOOKUP(AA998,'Expense History'!$AA$6:$AB$36,2,0)="x",AC998=$O$2),"include",0))</f>
        <v>include</v>
      </c>
      <c r="P998" s="1">
        <f>IF(O998="include",IF(AE998&gt;0,1+MAX(P999:P$2005),0),0)</f>
        <v>0</v>
      </c>
      <c r="Q998" s="1">
        <f>IF(AND(ISBLANK(AA997),AE997=0),0,(IF(MAX(Q999:Q$2005)&gt;0,0,ROW(R998))))</f>
        <v>0</v>
      </c>
      <c r="R998" s="1">
        <f>IF($O998="include",IF(AF998&gt;0,1+MAX(R999:R$2005),0),0)</f>
        <v>0</v>
      </c>
      <c r="S998" s="1">
        <f>IF($O998="include",IF(AG998&gt;0,1+MAX(S999:S$2005),0),0)</f>
        <v>0</v>
      </c>
      <c r="T998" s="1">
        <f>IF($O998="include",IF(AH998&gt;0,1+MAX(T999:T$2005),0),0)</f>
        <v>0</v>
      </c>
      <c r="U998" s="1">
        <f>IF($O998="include",IF(AI998&gt;0,1+MAX(U999:U$2005),0),0)</f>
        <v>0</v>
      </c>
      <c r="V998" s="1">
        <f>IF($O998="include",IF(AJ998&gt;0,1+MAX(V999:V$2005),0),0)</f>
        <v>0</v>
      </c>
      <c r="W998" s="1">
        <f>IF($O998="include",IF(AK998&gt;0,1+MAX(W999:W$2005),0),0)</f>
        <v>0</v>
      </c>
      <c r="X998" s="1">
        <f>IF($O998="include",IF(AL998&gt;0,1+MAX(X999:X$2005),0),0)</f>
        <v>0</v>
      </c>
      <c r="Y998" s="22" t="str">
        <f t="shared" si="262"/>
        <v xml:space="preserve">1 - </v>
      </c>
      <c r="AA998" s="42"/>
      <c r="AB998" s="43"/>
      <c r="AC998" s="43"/>
      <c r="AD998" s="44"/>
      <c r="AE998" s="11">
        <f t="shared" si="263"/>
        <v>0</v>
      </c>
      <c r="AF998" s="41"/>
      <c r="AG998" s="41"/>
      <c r="AH998" s="41"/>
      <c r="AI998" s="41"/>
      <c r="AJ998" s="41"/>
      <c r="AK998" s="41"/>
      <c r="AL998" s="41"/>
      <c r="BA998" s="1">
        <f t="shared" si="264"/>
        <v>0</v>
      </c>
      <c r="BB998" s="1">
        <f t="shared" si="265"/>
        <v>0</v>
      </c>
      <c r="BC998" s="1" t="str">
        <f t="shared" si="266"/>
        <v>No</v>
      </c>
      <c r="BD998" s="1">
        <f t="shared" si="267"/>
        <v>0</v>
      </c>
      <c r="BE998" s="1">
        <f t="shared" si="268"/>
        <v>0</v>
      </c>
      <c r="BF998" s="1">
        <f t="shared" si="269"/>
        <v>0</v>
      </c>
      <c r="BG998" s="1">
        <v>994</v>
      </c>
      <c r="BH998" s="1" t="e">
        <f t="shared" si="270"/>
        <v>#N/A</v>
      </c>
      <c r="BI998" s="1">
        <f t="shared" si="272"/>
        <v>2</v>
      </c>
      <c r="BJ998" s="1" t="e">
        <f t="shared" si="271"/>
        <v>#N/A</v>
      </c>
    </row>
    <row r="999" spans="1:62" x14ac:dyDescent="0.25">
      <c r="A999" s="1">
        <f t="shared" si="258"/>
        <v>1</v>
      </c>
      <c r="B999" s="1">
        <f>IF(YEAR(AD999)=$B$3,YEAR('Apartment Expenses'!AD999)&amp;" - "&amp;'Apartment Expenses'!AC999,0)</f>
        <v>0</v>
      </c>
      <c r="C999" s="1">
        <f t="shared" si="259"/>
        <v>0</v>
      </c>
      <c r="E999" s="1">
        <v>995</v>
      </c>
      <c r="F999" s="1">
        <f t="shared" si="260"/>
        <v>1</v>
      </c>
      <c r="G999" s="1">
        <f t="shared" si="256"/>
        <v>0</v>
      </c>
      <c r="H999" s="1">
        <f t="shared" si="257"/>
        <v>0</v>
      </c>
      <c r="J999" s="1" t="str">
        <f t="shared" si="261"/>
        <v>1900</v>
      </c>
      <c r="M999" s="1">
        <f>HLOOKUP('Expense History'!$AD$3,$P$4:$X$2004,ROW('Apartment Expenses'!L999)-3,0)</f>
        <v>0</v>
      </c>
      <c r="N999" s="1">
        <f>IF('Expense History'!$AD$3=Data!$G$4,'Apartment Expenses'!AE999,HLOOKUP('Expense History'!$AD$3,'Apartment Expenses'!$AE$4:$AL$2004,(ROW('Apartment Expenses'!M999)-3)))</f>
        <v>0</v>
      </c>
      <c r="O999" s="1" t="str">
        <f>IF($O$2="ALL",IF(VLOOKUP(AA999,'Expense History'!$AA$6:$AB$36,2,0)="x","include",0),IF(AND(VLOOKUP(AA999,'Expense History'!$AA$6:$AB$36,2,0)="x",AC999=$O$2),"include",0))</f>
        <v>include</v>
      </c>
      <c r="P999" s="1">
        <f>IF(O999="include",IF(AE999&gt;0,1+MAX(P1000:P$2005),0),0)</f>
        <v>0</v>
      </c>
      <c r="Q999" s="1">
        <f>IF(AND(ISBLANK(AA998),AE998=0),0,(IF(MAX(Q1000:Q$2005)&gt;0,0,ROW(R999))))</f>
        <v>0</v>
      </c>
      <c r="R999" s="1">
        <f>IF($O999="include",IF(AF999&gt;0,1+MAX(R1000:R$2005),0),0)</f>
        <v>0</v>
      </c>
      <c r="S999" s="1">
        <f>IF($O999="include",IF(AG999&gt;0,1+MAX(S1000:S$2005),0),0)</f>
        <v>0</v>
      </c>
      <c r="T999" s="1">
        <f>IF($O999="include",IF(AH999&gt;0,1+MAX(T1000:T$2005),0),0)</f>
        <v>0</v>
      </c>
      <c r="U999" s="1">
        <f>IF($O999="include",IF(AI999&gt;0,1+MAX(U1000:U$2005),0),0)</f>
        <v>0</v>
      </c>
      <c r="V999" s="1">
        <f>IF($O999="include",IF(AJ999&gt;0,1+MAX(V1000:V$2005),0),0)</f>
        <v>0</v>
      </c>
      <c r="W999" s="1">
        <f>IF($O999="include",IF(AK999&gt;0,1+MAX(W1000:W$2005),0),0)</f>
        <v>0</v>
      </c>
      <c r="X999" s="1">
        <f>IF($O999="include",IF(AL999&gt;0,1+MAX(X1000:X$2005),0),0)</f>
        <v>0</v>
      </c>
      <c r="Y999" s="22" t="str">
        <f t="shared" si="262"/>
        <v xml:space="preserve">1 - </v>
      </c>
      <c r="AA999" s="42"/>
      <c r="AB999" s="43"/>
      <c r="AC999" s="43"/>
      <c r="AD999" s="44"/>
      <c r="AE999" s="11">
        <f t="shared" si="263"/>
        <v>0</v>
      </c>
      <c r="AF999" s="41"/>
      <c r="AG999" s="41"/>
      <c r="AH999" s="41"/>
      <c r="AI999" s="41"/>
      <c r="AJ999" s="41"/>
      <c r="AK999" s="41"/>
      <c r="AL999" s="41"/>
      <c r="BA999" s="1">
        <f t="shared" si="264"/>
        <v>0</v>
      </c>
      <c r="BB999" s="1">
        <f t="shared" si="265"/>
        <v>0</v>
      </c>
      <c r="BC999" s="1" t="str">
        <f t="shared" si="266"/>
        <v>No</v>
      </c>
      <c r="BD999" s="1">
        <f t="shared" si="267"/>
        <v>0</v>
      </c>
      <c r="BE999" s="1">
        <f t="shared" si="268"/>
        <v>0</v>
      </c>
      <c r="BF999" s="1">
        <f t="shared" si="269"/>
        <v>0</v>
      </c>
      <c r="BG999" s="1">
        <v>995</v>
      </c>
      <c r="BH999" s="1" t="e">
        <f t="shared" si="270"/>
        <v>#N/A</v>
      </c>
      <c r="BI999" s="1">
        <f t="shared" si="272"/>
        <v>2</v>
      </c>
      <c r="BJ999" s="1" t="e">
        <f t="shared" si="271"/>
        <v>#N/A</v>
      </c>
    </row>
    <row r="1000" spans="1:62" x14ac:dyDescent="0.25">
      <c r="A1000" s="1">
        <f t="shared" si="258"/>
        <v>1</v>
      </c>
      <c r="B1000" s="1">
        <f>IF(YEAR(AD1000)=$B$3,YEAR('Apartment Expenses'!AD1000)&amp;" - "&amp;'Apartment Expenses'!AC1000,0)</f>
        <v>0</v>
      </c>
      <c r="C1000" s="1">
        <f t="shared" si="259"/>
        <v>0</v>
      </c>
      <c r="E1000" s="1">
        <v>996</v>
      </c>
      <c r="F1000" s="1">
        <f t="shared" si="260"/>
        <v>1</v>
      </c>
      <c r="G1000" s="1">
        <f t="shared" si="256"/>
        <v>0</v>
      </c>
      <c r="H1000" s="1">
        <f t="shared" si="257"/>
        <v>0</v>
      </c>
      <c r="J1000" s="1" t="str">
        <f t="shared" si="261"/>
        <v>1900</v>
      </c>
      <c r="M1000" s="1">
        <f>HLOOKUP('Expense History'!$AD$3,$P$4:$X$2004,ROW('Apartment Expenses'!L1000)-3,0)</f>
        <v>0</v>
      </c>
      <c r="N1000" s="1">
        <f>IF('Expense History'!$AD$3=Data!$G$4,'Apartment Expenses'!AE1000,HLOOKUP('Expense History'!$AD$3,'Apartment Expenses'!$AE$4:$AL$2004,(ROW('Apartment Expenses'!M1000)-3)))</f>
        <v>0</v>
      </c>
      <c r="O1000" s="1" t="str">
        <f>IF($O$2="ALL",IF(VLOOKUP(AA1000,'Expense History'!$AA$6:$AB$36,2,0)="x","include",0),IF(AND(VLOOKUP(AA1000,'Expense History'!$AA$6:$AB$36,2,0)="x",AC1000=$O$2),"include",0))</f>
        <v>include</v>
      </c>
      <c r="P1000" s="1">
        <f>IF(O1000="include",IF(AE1000&gt;0,1+MAX(P1001:P$2005),0),0)</f>
        <v>0</v>
      </c>
      <c r="Q1000" s="1">
        <f>IF(AND(ISBLANK(AA999),AE999=0),0,(IF(MAX(Q1001:Q$2005)&gt;0,0,ROW(R1000))))</f>
        <v>0</v>
      </c>
      <c r="R1000" s="1">
        <f>IF($O1000="include",IF(AF1000&gt;0,1+MAX(R1001:R$2005),0),0)</f>
        <v>0</v>
      </c>
      <c r="S1000" s="1">
        <f>IF($O1000="include",IF(AG1000&gt;0,1+MAX(S1001:S$2005),0),0)</f>
        <v>0</v>
      </c>
      <c r="T1000" s="1">
        <f>IF($O1000="include",IF(AH1000&gt;0,1+MAX(T1001:T$2005),0),0)</f>
        <v>0</v>
      </c>
      <c r="U1000" s="1">
        <f>IF($O1000="include",IF(AI1000&gt;0,1+MAX(U1001:U$2005),0),0)</f>
        <v>0</v>
      </c>
      <c r="V1000" s="1">
        <f>IF($O1000="include",IF(AJ1000&gt;0,1+MAX(V1001:V$2005),0),0)</f>
        <v>0</v>
      </c>
      <c r="W1000" s="1">
        <f>IF($O1000="include",IF(AK1000&gt;0,1+MAX(W1001:W$2005),0),0)</f>
        <v>0</v>
      </c>
      <c r="X1000" s="1">
        <f>IF($O1000="include",IF(AL1000&gt;0,1+MAX(X1001:X$2005),0),0)</f>
        <v>0</v>
      </c>
      <c r="Y1000" s="22" t="str">
        <f t="shared" si="262"/>
        <v xml:space="preserve">1 - </v>
      </c>
      <c r="AA1000" s="42"/>
      <c r="AB1000" s="43"/>
      <c r="AC1000" s="43"/>
      <c r="AD1000" s="44"/>
      <c r="AE1000" s="11">
        <f t="shared" si="263"/>
        <v>0</v>
      </c>
      <c r="AF1000" s="41"/>
      <c r="AG1000" s="41"/>
      <c r="AH1000" s="41"/>
      <c r="AI1000" s="41"/>
      <c r="AJ1000" s="41"/>
      <c r="AK1000" s="41"/>
      <c r="AL1000" s="41"/>
      <c r="BA1000" s="1">
        <f t="shared" si="264"/>
        <v>0</v>
      </c>
      <c r="BB1000" s="1">
        <f t="shared" si="265"/>
        <v>0</v>
      </c>
      <c r="BC1000" s="1" t="str">
        <f t="shared" si="266"/>
        <v>No</v>
      </c>
      <c r="BD1000" s="1">
        <f t="shared" si="267"/>
        <v>0</v>
      </c>
      <c r="BE1000" s="1">
        <f t="shared" si="268"/>
        <v>0</v>
      </c>
      <c r="BF1000" s="1">
        <f t="shared" si="269"/>
        <v>0</v>
      </c>
      <c r="BG1000" s="1">
        <v>996</v>
      </c>
      <c r="BH1000" s="1" t="e">
        <f t="shared" si="270"/>
        <v>#N/A</v>
      </c>
      <c r="BI1000" s="1">
        <f t="shared" si="272"/>
        <v>2</v>
      </c>
      <c r="BJ1000" s="1" t="e">
        <f t="shared" si="271"/>
        <v>#N/A</v>
      </c>
    </row>
    <row r="1001" spans="1:62" x14ac:dyDescent="0.25">
      <c r="A1001" s="1">
        <f t="shared" si="258"/>
        <v>1</v>
      </c>
      <c r="B1001" s="1">
        <f>IF(YEAR(AD1001)=$B$3,YEAR('Apartment Expenses'!AD1001)&amp;" - "&amp;'Apartment Expenses'!AC1001,0)</f>
        <v>0</v>
      </c>
      <c r="C1001" s="1">
        <f t="shared" si="259"/>
        <v>0</v>
      </c>
      <c r="E1001" s="1">
        <v>997</v>
      </c>
      <c r="F1001" s="1">
        <f t="shared" si="260"/>
        <v>1</v>
      </c>
      <c r="G1001" s="1">
        <f t="shared" si="256"/>
        <v>0</v>
      </c>
      <c r="H1001" s="1">
        <f t="shared" si="257"/>
        <v>0</v>
      </c>
      <c r="J1001" s="1" t="str">
        <f t="shared" si="261"/>
        <v>1900</v>
      </c>
      <c r="M1001" s="1">
        <f>HLOOKUP('Expense History'!$AD$3,$P$4:$X$2004,ROW('Apartment Expenses'!L1001)-3,0)</f>
        <v>0</v>
      </c>
      <c r="N1001" s="1">
        <f>IF('Expense History'!$AD$3=Data!$G$4,'Apartment Expenses'!AE1001,HLOOKUP('Expense History'!$AD$3,'Apartment Expenses'!$AE$4:$AL$2004,(ROW('Apartment Expenses'!M1001)-3)))</f>
        <v>0</v>
      </c>
      <c r="O1001" s="1" t="str">
        <f>IF($O$2="ALL",IF(VLOOKUP(AA1001,'Expense History'!$AA$6:$AB$36,2,0)="x","include",0),IF(AND(VLOOKUP(AA1001,'Expense History'!$AA$6:$AB$36,2,0)="x",AC1001=$O$2),"include",0))</f>
        <v>include</v>
      </c>
      <c r="P1001" s="1">
        <f>IF(O1001="include",IF(AE1001&gt;0,1+MAX(P1002:P$2005),0),0)</f>
        <v>0</v>
      </c>
      <c r="Q1001" s="1">
        <f>IF(AND(ISBLANK(AA1000),AE1000=0),0,(IF(MAX(Q1002:Q$2005)&gt;0,0,ROW(R1001))))</f>
        <v>0</v>
      </c>
      <c r="R1001" s="1">
        <f>IF($O1001="include",IF(AF1001&gt;0,1+MAX(R1002:R$2005),0),0)</f>
        <v>0</v>
      </c>
      <c r="S1001" s="1">
        <f>IF($O1001="include",IF(AG1001&gt;0,1+MAX(S1002:S$2005),0),0)</f>
        <v>0</v>
      </c>
      <c r="T1001" s="1">
        <f>IF($O1001="include",IF(AH1001&gt;0,1+MAX(T1002:T$2005),0),0)</f>
        <v>0</v>
      </c>
      <c r="U1001" s="1">
        <f>IF($O1001="include",IF(AI1001&gt;0,1+MAX(U1002:U$2005),0),0)</f>
        <v>0</v>
      </c>
      <c r="V1001" s="1">
        <f>IF($O1001="include",IF(AJ1001&gt;0,1+MAX(V1002:V$2005),0),0)</f>
        <v>0</v>
      </c>
      <c r="W1001" s="1">
        <f>IF($O1001="include",IF(AK1001&gt;0,1+MAX(W1002:W$2005),0),0)</f>
        <v>0</v>
      </c>
      <c r="X1001" s="1">
        <f>IF($O1001="include",IF(AL1001&gt;0,1+MAX(X1002:X$2005),0),0)</f>
        <v>0</v>
      </c>
      <c r="Y1001" s="22" t="str">
        <f t="shared" si="262"/>
        <v xml:space="preserve">1 - </v>
      </c>
      <c r="AA1001" s="42"/>
      <c r="AB1001" s="43"/>
      <c r="AC1001" s="43"/>
      <c r="AD1001" s="44"/>
      <c r="AE1001" s="11">
        <f t="shared" si="263"/>
        <v>0</v>
      </c>
      <c r="AF1001" s="41"/>
      <c r="AG1001" s="41"/>
      <c r="AH1001" s="41"/>
      <c r="AI1001" s="41"/>
      <c r="AJ1001" s="41"/>
      <c r="AK1001" s="41"/>
      <c r="AL1001" s="41"/>
      <c r="BA1001" s="1">
        <f t="shared" si="264"/>
        <v>0</v>
      </c>
      <c r="BB1001" s="1">
        <f t="shared" si="265"/>
        <v>0</v>
      </c>
      <c r="BC1001" s="1" t="str">
        <f t="shared" si="266"/>
        <v>No</v>
      </c>
      <c r="BD1001" s="1">
        <f t="shared" si="267"/>
        <v>0</v>
      </c>
      <c r="BE1001" s="1">
        <f t="shared" si="268"/>
        <v>0</v>
      </c>
      <c r="BF1001" s="1">
        <f t="shared" si="269"/>
        <v>0</v>
      </c>
      <c r="BG1001" s="1">
        <v>997</v>
      </c>
      <c r="BH1001" s="1" t="e">
        <f t="shared" si="270"/>
        <v>#N/A</v>
      </c>
      <c r="BI1001" s="1">
        <f t="shared" si="272"/>
        <v>2</v>
      </c>
      <c r="BJ1001" s="1" t="e">
        <f t="shared" si="271"/>
        <v>#N/A</v>
      </c>
    </row>
    <row r="1002" spans="1:62" x14ac:dyDescent="0.25">
      <c r="A1002" s="1">
        <f t="shared" si="258"/>
        <v>1</v>
      </c>
      <c r="B1002" s="1">
        <f>IF(YEAR(AD1002)=$B$3,YEAR('Apartment Expenses'!AD1002)&amp;" - "&amp;'Apartment Expenses'!AC1002,0)</f>
        <v>0</v>
      </c>
      <c r="C1002" s="1">
        <f t="shared" si="259"/>
        <v>0</v>
      </c>
      <c r="E1002" s="1">
        <v>998</v>
      </c>
      <c r="F1002" s="1">
        <f t="shared" si="260"/>
        <v>1</v>
      </c>
      <c r="G1002" s="1">
        <f t="shared" si="256"/>
        <v>0</v>
      </c>
      <c r="H1002" s="1">
        <f t="shared" si="257"/>
        <v>0</v>
      </c>
      <c r="J1002" s="1" t="str">
        <f t="shared" si="261"/>
        <v>1900</v>
      </c>
      <c r="M1002" s="1">
        <f>HLOOKUP('Expense History'!$AD$3,$P$4:$X$2004,ROW('Apartment Expenses'!L1002)-3,0)</f>
        <v>0</v>
      </c>
      <c r="N1002" s="1">
        <f>IF('Expense History'!$AD$3=Data!$G$4,'Apartment Expenses'!AE1002,HLOOKUP('Expense History'!$AD$3,'Apartment Expenses'!$AE$4:$AL$2004,(ROW('Apartment Expenses'!M1002)-3)))</f>
        <v>0</v>
      </c>
      <c r="O1002" s="1" t="str">
        <f>IF($O$2="ALL",IF(VLOOKUP(AA1002,'Expense History'!$AA$6:$AB$36,2,0)="x","include",0),IF(AND(VLOOKUP(AA1002,'Expense History'!$AA$6:$AB$36,2,0)="x",AC1002=$O$2),"include",0))</f>
        <v>include</v>
      </c>
      <c r="P1002" s="1">
        <f>IF(O1002="include",IF(AE1002&gt;0,1+MAX(P1003:P$2005),0),0)</f>
        <v>0</v>
      </c>
      <c r="Q1002" s="1">
        <f>IF(AND(ISBLANK(AA1001),AE1001=0),0,(IF(MAX(Q1003:Q$2005)&gt;0,0,ROW(R1002))))</f>
        <v>0</v>
      </c>
      <c r="R1002" s="1">
        <f>IF($O1002="include",IF(AF1002&gt;0,1+MAX(R1003:R$2005),0),0)</f>
        <v>0</v>
      </c>
      <c r="S1002" s="1">
        <f>IF($O1002="include",IF(AG1002&gt;0,1+MAX(S1003:S$2005),0),0)</f>
        <v>0</v>
      </c>
      <c r="T1002" s="1">
        <f>IF($O1002="include",IF(AH1002&gt;0,1+MAX(T1003:T$2005),0),0)</f>
        <v>0</v>
      </c>
      <c r="U1002" s="1">
        <f>IF($O1002="include",IF(AI1002&gt;0,1+MAX(U1003:U$2005),0),0)</f>
        <v>0</v>
      </c>
      <c r="V1002" s="1">
        <f>IF($O1002="include",IF(AJ1002&gt;0,1+MAX(V1003:V$2005),0),0)</f>
        <v>0</v>
      </c>
      <c r="W1002" s="1">
        <f>IF($O1002="include",IF(AK1002&gt;0,1+MAX(W1003:W$2005),0),0)</f>
        <v>0</v>
      </c>
      <c r="X1002" s="1">
        <f>IF($O1002="include",IF(AL1002&gt;0,1+MAX(X1003:X$2005),0),0)</f>
        <v>0</v>
      </c>
      <c r="Y1002" s="22" t="str">
        <f t="shared" si="262"/>
        <v xml:space="preserve">1 - </v>
      </c>
      <c r="AA1002" s="42"/>
      <c r="AB1002" s="43"/>
      <c r="AC1002" s="43"/>
      <c r="AD1002" s="44"/>
      <c r="AE1002" s="11">
        <f t="shared" si="263"/>
        <v>0</v>
      </c>
      <c r="AF1002" s="41"/>
      <c r="AG1002" s="41"/>
      <c r="AH1002" s="41"/>
      <c r="AI1002" s="41"/>
      <c r="AJ1002" s="41"/>
      <c r="AK1002" s="41"/>
      <c r="AL1002" s="41"/>
      <c r="BA1002" s="1">
        <f t="shared" si="264"/>
        <v>0</v>
      </c>
      <c r="BB1002" s="1">
        <f t="shared" si="265"/>
        <v>0</v>
      </c>
      <c r="BC1002" s="1" t="str">
        <f t="shared" si="266"/>
        <v>No</v>
      </c>
      <c r="BD1002" s="1">
        <f t="shared" si="267"/>
        <v>0</v>
      </c>
      <c r="BE1002" s="1">
        <f t="shared" si="268"/>
        <v>0</v>
      </c>
      <c r="BF1002" s="1">
        <f t="shared" si="269"/>
        <v>0</v>
      </c>
      <c r="BG1002" s="1">
        <v>998</v>
      </c>
      <c r="BH1002" s="1" t="e">
        <f t="shared" si="270"/>
        <v>#N/A</v>
      </c>
      <c r="BI1002" s="1">
        <f t="shared" si="272"/>
        <v>2</v>
      </c>
      <c r="BJ1002" s="1" t="e">
        <f t="shared" si="271"/>
        <v>#N/A</v>
      </c>
    </row>
    <row r="1003" spans="1:62" x14ac:dyDescent="0.25">
      <c r="A1003" s="1">
        <f t="shared" si="258"/>
        <v>1</v>
      </c>
      <c r="B1003" s="1">
        <f>IF(YEAR(AD1003)=$B$3,YEAR('Apartment Expenses'!AD1003)&amp;" - "&amp;'Apartment Expenses'!AC1003,0)</f>
        <v>0</v>
      </c>
      <c r="C1003" s="1">
        <f t="shared" si="259"/>
        <v>0</v>
      </c>
      <c r="E1003" s="1">
        <v>999</v>
      </c>
      <c r="F1003" s="1">
        <f t="shared" si="260"/>
        <v>1</v>
      </c>
      <c r="G1003" s="1">
        <f t="shared" si="256"/>
        <v>0</v>
      </c>
      <c r="H1003" s="1">
        <f t="shared" si="257"/>
        <v>0</v>
      </c>
      <c r="J1003" s="1" t="str">
        <f t="shared" si="261"/>
        <v>1900</v>
      </c>
      <c r="M1003" s="1">
        <f>HLOOKUP('Expense History'!$AD$3,$P$4:$X$2004,ROW('Apartment Expenses'!L1003)-3,0)</f>
        <v>0</v>
      </c>
      <c r="N1003" s="1">
        <f>IF('Expense History'!$AD$3=Data!$G$4,'Apartment Expenses'!AE1003,HLOOKUP('Expense History'!$AD$3,'Apartment Expenses'!$AE$4:$AL$2004,(ROW('Apartment Expenses'!M1003)-3)))</f>
        <v>0</v>
      </c>
      <c r="O1003" s="1" t="str">
        <f>IF($O$2="ALL",IF(VLOOKUP(AA1003,'Expense History'!$AA$6:$AB$36,2,0)="x","include",0),IF(AND(VLOOKUP(AA1003,'Expense History'!$AA$6:$AB$36,2,0)="x",AC1003=$O$2),"include",0))</f>
        <v>include</v>
      </c>
      <c r="P1003" s="1">
        <f>IF(O1003="include",IF(AE1003&gt;0,1+MAX(P1004:P$2005),0),0)</f>
        <v>0</v>
      </c>
      <c r="Q1003" s="1">
        <f>IF(AND(ISBLANK(AA1002),AE1002=0),0,(IF(MAX(Q1004:Q$2005)&gt;0,0,ROW(R1003))))</f>
        <v>0</v>
      </c>
      <c r="R1003" s="1">
        <f>IF($O1003="include",IF(AF1003&gt;0,1+MAX(R1004:R$2005),0),0)</f>
        <v>0</v>
      </c>
      <c r="S1003" s="1">
        <f>IF($O1003="include",IF(AG1003&gt;0,1+MAX(S1004:S$2005),0),0)</f>
        <v>0</v>
      </c>
      <c r="T1003" s="1">
        <f>IF($O1003="include",IF(AH1003&gt;0,1+MAX(T1004:T$2005),0),0)</f>
        <v>0</v>
      </c>
      <c r="U1003" s="1">
        <f>IF($O1003="include",IF(AI1003&gt;0,1+MAX(U1004:U$2005),0),0)</f>
        <v>0</v>
      </c>
      <c r="V1003" s="1">
        <f>IF($O1003="include",IF(AJ1003&gt;0,1+MAX(V1004:V$2005),0),0)</f>
        <v>0</v>
      </c>
      <c r="W1003" s="1">
        <f>IF($O1003="include",IF(AK1003&gt;0,1+MAX(W1004:W$2005),0),0)</f>
        <v>0</v>
      </c>
      <c r="X1003" s="1">
        <f>IF($O1003="include",IF(AL1003&gt;0,1+MAX(X1004:X$2005),0),0)</f>
        <v>0</v>
      </c>
      <c r="Y1003" s="22" t="str">
        <f t="shared" si="262"/>
        <v xml:space="preserve">1 - </v>
      </c>
      <c r="AA1003" s="42"/>
      <c r="AB1003" s="43"/>
      <c r="AC1003" s="43"/>
      <c r="AD1003" s="44"/>
      <c r="AE1003" s="11">
        <f t="shared" si="263"/>
        <v>0</v>
      </c>
      <c r="AF1003" s="41"/>
      <c r="AG1003" s="41"/>
      <c r="AH1003" s="41"/>
      <c r="AI1003" s="41"/>
      <c r="AJ1003" s="41"/>
      <c r="AK1003" s="41"/>
      <c r="AL1003" s="41"/>
      <c r="BA1003" s="1">
        <f t="shared" si="264"/>
        <v>0</v>
      </c>
      <c r="BB1003" s="1">
        <f t="shared" si="265"/>
        <v>0</v>
      </c>
      <c r="BC1003" s="1" t="str">
        <f t="shared" si="266"/>
        <v>No</v>
      </c>
      <c r="BD1003" s="1">
        <f t="shared" si="267"/>
        <v>0</v>
      </c>
      <c r="BE1003" s="1">
        <f t="shared" si="268"/>
        <v>0</v>
      </c>
      <c r="BF1003" s="1">
        <f t="shared" si="269"/>
        <v>0</v>
      </c>
      <c r="BG1003" s="1">
        <v>999</v>
      </c>
      <c r="BH1003" s="1" t="e">
        <f t="shared" si="270"/>
        <v>#N/A</v>
      </c>
      <c r="BI1003" s="1">
        <f t="shared" si="272"/>
        <v>2</v>
      </c>
      <c r="BJ1003" s="1" t="e">
        <f t="shared" si="271"/>
        <v>#N/A</v>
      </c>
    </row>
    <row r="1004" spans="1:62" x14ac:dyDescent="0.25">
      <c r="A1004" s="1">
        <f t="shared" si="258"/>
        <v>1</v>
      </c>
      <c r="B1004" s="1">
        <f>IF(YEAR(AD1004)=$B$3,YEAR('Apartment Expenses'!AD1004)&amp;" - "&amp;'Apartment Expenses'!AC1004,0)</f>
        <v>0</v>
      </c>
      <c r="C1004" s="1">
        <f t="shared" si="259"/>
        <v>0</v>
      </c>
      <c r="E1004" s="1">
        <v>1000</v>
      </c>
      <c r="F1004" s="1">
        <f t="shared" si="260"/>
        <v>1</v>
      </c>
      <c r="G1004" s="1">
        <f t="shared" si="256"/>
        <v>0</v>
      </c>
      <c r="H1004" s="1">
        <f t="shared" si="257"/>
        <v>0</v>
      </c>
      <c r="J1004" s="1" t="str">
        <f t="shared" si="261"/>
        <v>1900</v>
      </c>
      <c r="M1004" s="1">
        <f>HLOOKUP('Expense History'!$AD$3,$P$4:$X$2004,ROW('Apartment Expenses'!L1004)-3,0)</f>
        <v>0</v>
      </c>
      <c r="N1004" s="1">
        <f>IF('Expense History'!$AD$3=Data!$G$4,'Apartment Expenses'!AE1004,HLOOKUP('Expense History'!$AD$3,'Apartment Expenses'!$AE$4:$AL$2004,(ROW('Apartment Expenses'!M1004)-3)))</f>
        <v>0</v>
      </c>
      <c r="O1004" s="1" t="str">
        <f>IF($O$2="ALL",IF(VLOOKUP(AA1004,'Expense History'!$AA$6:$AB$36,2,0)="x","include",0),IF(AND(VLOOKUP(AA1004,'Expense History'!$AA$6:$AB$36,2,0)="x",AC1004=$O$2),"include",0))</f>
        <v>include</v>
      </c>
      <c r="P1004" s="1">
        <f>IF(O1004="include",IF(AE1004&gt;0,1+MAX(P1005:P$2005),0),0)</f>
        <v>0</v>
      </c>
      <c r="Q1004" s="1">
        <f>IF(AND(ISBLANK(AA1003),AE1003=0),0,(IF(MAX(Q1005:Q$2005)&gt;0,0,ROW(R1004))))</f>
        <v>0</v>
      </c>
      <c r="R1004" s="1">
        <f>IF($O1004="include",IF(AF1004&gt;0,1+MAX(R1005:R$2005),0),0)</f>
        <v>0</v>
      </c>
      <c r="S1004" s="1">
        <f>IF($O1004="include",IF(AG1004&gt;0,1+MAX(S1005:S$2005),0),0)</f>
        <v>0</v>
      </c>
      <c r="T1004" s="1">
        <f>IF($O1004="include",IF(AH1004&gt;0,1+MAX(T1005:T$2005),0),0)</f>
        <v>0</v>
      </c>
      <c r="U1004" s="1">
        <f>IF($O1004="include",IF(AI1004&gt;0,1+MAX(U1005:U$2005),0),0)</f>
        <v>0</v>
      </c>
      <c r="V1004" s="1">
        <f>IF($O1004="include",IF(AJ1004&gt;0,1+MAX(V1005:V$2005),0),0)</f>
        <v>0</v>
      </c>
      <c r="W1004" s="1">
        <f>IF($O1004="include",IF(AK1004&gt;0,1+MAX(W1005:W$2005),0),0)</f>
        <v>0</v>
      </c>
      <c r="X1004" s="1">
        <f>IF($O1004="include",IF(AL1004&gt;0,1+MAX(X1005:X$2005),0),0)</f>
        <v>0</v>
      </c>
      <c r="Y1004" s="22" t="str">
        <f t="shared" si="262"/>
        <v xml:space="preserve">1 - </v>
      </c>
      <c r="AA1004" s="42"/>
      <c r="AB1004" s="43"/>
      <c r="AC1004" s="43"/>
      <c r="AD1004" s="44"/>
      <c r="AE1004" s="11">
        <f t="shared" si="263"/>
        <v>0</v>
      </c>
      <c r="AF1004" s="41"/>
      <c r="AG1004" s="41"/>
      <c r="AH1004" s="41"/>
      <c r="AI1004" s="41"/>
      <c r="AJ1004" s="41"/>
      <c r="AK1004" s="41"/>
      <c r="AL1004" s="41"/>
      <c r="BA1004" s="1">
        <f t="shared" si="264"/>
        <v>0</v>
      </c>
      <c r="BB1004" s="1">
        <f t="shared" si="265"/>
        <v>0</v>
      </c>
      <c r="BC1004" s="1" t="str">
        <f t="shared" si="266"/>
        <v>No</v>
      </c>
      <c r="BD1004" s="1">
        <f t="shared" si="267"/>
        <v>0</v>
      </c>
      <c r="BE1004" s="1">
        <f t="shared" si="268"/>
        <v>0</v>
      </c>
      <c r="BF1004" s="1">
        <f t="shared" si="269"/>
        <v>0</v>
      </c>
      <c r="BG1004" s="1">
        <v>1000</v>
      </c>
      <c r="BH1004" s="1" t="e">
        <f t="shared" si="270"/>
        <v>#N/A</v>
      </c>
      <c r="BI1004" s="1">
        <f t="shared" si="272"/>
        <v>2</v>
      </c>
      <c r="BJ1004" s="1" t="e">
        <f t="shared" si="271"/>
        <v>#N/A</v>
      </c>
    </row>
    <row r="1005" spans="1:62" x14ac:dyDescent="0.25">
      <c r="A1005" s="1">
        <f t="shared" si="258"/>
        <v>1</v>
      </c>
      <c r="B1005" s="1">
        <f>IF(YEAR(AD1005)=$B$3,YEAR('Apartment Expenses'!AD1005)&amp;" - "&amp;'Apartment Expenses'!AC1005,0)</f>
        <v>0</v>
      </c>
      <c r="C1005" s="1">
        <f t="shared" si="259"/>
        <v>0</v>
      </c>
      <c r="E1005" s="1">
        <v>1001</v>
      </c>
      <c r="F1005" s="1">
        <f t="shared" si="260"/>
        <v>1</v>
      </c>
      <c r="G1005" s="1">
        <f t="shared" si="256"/>
        <v>0</v>
      </c>
      <c r="H1005" s="1">
        <f t="shared" si="257"/>
        <v>0</v>
      </c>
      <c r="J1005" s="1" t="str">
        <f t="shared" si="261"/>
        <v>1900</v>
      </c>
      <c r="M1005" s="1">
        <f>HLOOKUP('Expense History'!$AD$3,$P$4:$X$2004,ROW('Apartment Expenses'!L1005)-3,0)</f>
        <v>0</v>
      </c>
      <c r="N1005" s="1">
        <f>IF('Expense History'!$AD$3=Data!$G$4,'Apartment Expenses'!AE1005,HLOOKUP('Expense History'!$AD$3,'Apartment Expenses'!$AE$4:$AL$2004,(ROW('Apartment Expenses'!M1005)-3)))</f>
        <v>0</v>
      </c>
      <c r="O1005" s="1" t="str">
        <f>IF($O$2="ALL",IF(VLOOKUP(AA1005,'Expense History'!$AA$6:$AB$36,2,0)="x","include",0),IF(AND(VLOOKUP(AA1005,'Expense History'!$AA$6:$AB$36,2,0)="x",AC1005=$O$2),"include",0))</f>
        <v>include</v>
      </c>
      <c r="P1005" s="1">
        <f>IF(O1005="include",IF(AE1005&gt;0,1+MAX(P1006:P$2005),0),0)</f>
        <v>0</v>
      </c>
      <c r="Q1005" s="1">
        <f>IF(AND(ISBLANK(AA1004),AE1004=0),0,(IF(MAX(Q1006:Q$2005)&gt;0,0,ROW(R1005))))</f>
        <v>0</v>
      </c>
      <c r="R1005" s="1">
        <f>IF($O1005="include",IF(AF1005&gt;0,1+MAX(R1006:R$2005),0),0)</f>
        <v>0</v>
      </c>
      <c r="S1005" s="1">
        <f>IF($O1005="include",IF(AG1005&gt;0,1+MAX(S1006:S$2005),0),0)</f>
        <v>0</v>
      </c>
      <c r="T1005" s="1">
        <f>IF($O1005="include",IF(AH1005&gt;0,1+MAX(T1006:T$2005),0),0)</f>
        <v>0</v>
      </c>
      <c r="U1005" s="1">
        <f>IF($O1005="include",IF(AI1005&gt;0,1+MAX(U1006:U$2005),0),0)</f>
        <v>0</v>
      </c>
      <c r="V1005" s="1">
        <f>IF($O1005="include",IF(AJ1005&gt;0,1+MAX(V1006:V$2005),0),0)</f>
        <v>0</v>
      </c>
      <c r="W1005" s="1">
        <f>IF($O1005="include",IF(AK1005&gt;0,1+MAX(W1006:W$2005),0),0)</f>
        <v>0</v>
      </c>
      <c r="X1005" s="1">
        <f>IF($O1005="include",IF(AL1005&gt;0,1+MAX(X1006:X$2005),0),0)</f>
        <v>0</v>
      </c>
      <c r="Y1005" s="22" t="str">
        <f t="shared" si="262"/>
        <v xml:space="preserve">1 - </v>
      </c>
      <c r="AA1005" s="42"/>
      <c r="AB1005" s="43"/>
      <c r="AC1005" s="43"/>
      <c r="AD1005" s="44"/>
      <c r="AE1005" s="11">
        <f t="shared" si="263"/>
        <v>0</v>
      </c>
      <c r="AF1005" s="41"/>
      <c r="AG1005" s="41"/>
      <c r="AH1005" s="41"/>
      <c r="AI1005" s="41"/>
      <c r="AJ1005" s="41"/>
      <c r="AK1005" s="41"/>
      <c r="AL1005" s="41"/>
      <c r="BA1005" s="1">
        <f t="shared" si="264"/>
        <v>0</v>
      </c>
      <c r="BB1005" s="1">
        <f t="shared" si="265"/>
        <v>0</v>
      </c>
      <c r="BC1005" s="1" t="str">
        <f t="shared" si="266"/>
        <v>No</v>
      </c>
      <c r="BD1005" s="1">
        <f t="shared" si="267"/>
        <v>0</v>
      </c>
      <c r="BE1005" s="1">
        <f t="shared" si="268"/>
        <v>0</v>
      </c>
      <c r="BF1005" s="1">
        <f t="shared" si="269"/>
        <v>0</v>
      </c>
      <c r="BG1005" s="1">
        <v>1001</v>
      </c>
      <c r="BH1005" s="1" t="e">
        <f t="shared" si="270"/>
        <v>#N/A</v>
      </c>
      <c r="BI1005" s="1">
        <f t="shared" si="272"/>
        <v>2</v>
      </c>
      <c r="BJ1005" s="1" t="e">
        <f t="shared" si="271"/>
        <v>#N/A</v>
      </c>
    </row>
    <row r="1006" spans="1:62" x14ac:dyDescent="0.25">
      <c r="A1006" s="1">
        <f t="shared" si="258"/>
        <v>1</v>
      </c>
      <c r="B1006" s="1">
        <f>IF(YEAR(AD1006)=$B$3,YEAR('Apartment Expenses'!AD1006)&amp;" - "&amp;'Apartment Expenses'!AC1006,0)</f>
        <v>0</v>
      </c>
      <c r="C1006" s="1">
        <f t="shared" si="259"/>
        <v>0</v>
      </c>
      <c r="E1006" s="1">
        <v>1002</v>
      </c>
      <c r="F1006" s="1">
        <f t="shared" si="260"/>
        <v>1</v>
      </c>
      <c r="G1006" s="1">
        <f t="shared" si="256"/>
        <v>0</v>
      </c>
      <c r="H1006" s="1">
        <f t="shared" si="257"/>
        <v>0</v>
      </c>
      <c r="J1006" s="1" t="str">
        <f t="shared" si="261"/>
        <v>1900</v>
      </c>
      <c r="M1006" s="1">
        <f>HLOOKUP('Expense History'!$AD$3,$P$4:$X$2004,ROW('Apartment Expenses'!L1006)-3,0)</f>
        <v>0</v>
      </c>
      <c r="N1006" s="1">
        <f>IF('Expense History'!$AD$3=Data!$G$4,'Apartment Expenses'!AE1006,HLOOKUP('Expense History'!$AD$3,'Apartment Expenses'!$AE$4:$AL$2004,(ROW('Apartment Expenses'!M1006)-3)))</f>
        <v>0</v>
      </c>
      <c r="O1006" s="1" t="str">
        <f>IF($O$2="ALL",IF(VLOOKUP(AA1006,'Expense History'!$AA$6:$AB$36,2,0)="x","include",0),IF(AND(VLOOKUP(AA1006,'Expense History'!$AA$6:$AB$36,2,0)="x",AC1006=$O$2),"include",0))</f>
        <v>include</v>
      </c>
      <c r="P1006" s="1">
        <f>IF(O1006="include",IF(AE1006&gt;0,1+MAX(P1007:P$2005),0),0)</f>
        <v>0</v>
      </c>
      <c r="Q1006" s="1">
        <f>IF(AND(ISBLANK(AA1005),AE1005=0),0,(IF(MAX(Q1007:Q$2005)&gt;0,0,ROW(R1006))))</f>
        <v>0</v>
      </c>
      <c r="R1006" s="1">
        <f>IF($O1006="include",IF(AF1006&gt;0,1+MAX(R1007:R$2005),0),0)</f>
        <v>0</v>
      </c>
      <c r="S1006" s="1">
        <f>IF($O1006="include",IF(AG1006&gt;0,1+MAX(S1007:S$2005),0),0)</f>
        <v>0</v>
      </c>
      <c r="T1006" s="1">
        <f>IF($O1006="include",IF(AH1006&gt;0,1+MAX(T1007:T$2005),0),0)</f>
        <v>0</v>
      </c>
      <c r="U1006" s="1">
        <f>IF($O1006="include",IF(AI1006&gt;0,1+MAX(U1007:U$2005),0),0)</f>
        <v>0</v>
      </c>
      <c r="V1006" s="1">
        <f>IF($O1006="include",IF(AJ1006&gt;0,1+MAX(V1007:V$2005),0),0)</f>
        <v>0</v>
      </c>
      <c r="W1006" s="1">
        <f>IF($O1006="include",IF(AK1006&gt;0,1+MAX(W1007:W$2005),0),0)</f>
        <v>0</v>
      </c>
      <c r="X1006" s="1">
        <f>IF($O1006="include",IF(AL1006&gt;0,1+MAX(X1007:X$2005),0),0)</f>
        <v>0</v>
      </c>
      <c r="Y1006" s="22" t="str">
        <f t="shared" si="262"/>
        <v xml:space="preserve">1 - </v>
      </c>
      <c r="AA1006" s="42"/>
      <c r="AB1006" s="43"/>
      <c r="AC1006" s="43"/>
      <c r="AD1006" s="44"/>
      <c r="AE1006" s="11">
        <f t="shared" si="263"/>
        <v>0</v>
      </c>
      <c r="AF1006" s="41"/>
      <c r="AG1006" s="41"/>
      <c r="AH1006" s="41"/>
      <c r="AI1006" s="41"/>
      <c r="AJ1006" s="41"/>
      <c r="AK1006" s="41"/>
      <c r="AL1006" s="41"/>
      <c r="BA1006" s="1">
        <f t="shared" si="264"/>
        <v>0</v>
      </c>
      <c r="BB1006" s="1">
        <f t="shared" si="265"/>
        <v>0</v>
      </c>
      <c r="BC1006" s="1" t="str">
        <f t="shared" si="266"/>
        <v>No</v>
      </c>
      <c r="BD1006" s="1">
        <f t="shared" si="267"/>
        <v>0</v>
      </c>
      <c r="BE1006" s="1">
        <f t="shared" si="268"/>
        <v>0</v>
      </c>
      <c r="BF1006" s="1">
        <f t="shared" si="269"/>
        <v>0</v>
      </c>
      <c r="BG1006" s="1">
        <v>1002</v>
      </c>
      <c r="BH1006" s="1" t="e">
        <f t="shared" si="270"/>
        <v>#N/A</v>
      </c>
      <c r="BI1006" s="1">
        <f t="shared" si="272"/>
        <v>2</v>
      </c>
      <c r="BJ1006" s="1" t="e">
        <f t="shared" si="271"/>
        <v>#N/A</v>
      </c>
    </row>
    <row r="1007" spans="1:62" x14ac:dyDescent="0.25">
      <c r="A1007" s="1">
        <f t="shared" si="258"/>
        <v>1</v>
      </c>
      <c r="B1007" s="1">
        <f>IF(YEAR(AD1007)=$B$3,YEAR('Apartment Expenses'!AD1007)&amp;" - "&amp;'Apartment Expenses'!AC1007,0)</f>
        <v>0</v>
      </c>
      <c r="C1007" s="1">
        <f t="shared" si="259"/>
        <v>0</v>
      </c>
      <c r="E1007" s="1">
        <v>1003</v>
      </c>
      <c r="F1007" s="1">
        <f t="shared" si="260"/>
        <v>1</v>
      </c>
      <c r="G1007" s="1">
        <f t="shared" si="256"/>
        <v>0</v>
      </c>
      <c r="H1007" s="1">
        <f t="shared" si="257"/>
        <v>0</v>
      </c>
      <c r="J1007" s="1" t="str">
        <f t="shared" si="261"/>
        <v>1900</v>
      </c>
      <c r="M1007" s="1">
        <f>HLOOKUP('Expense History'!$AD$3,$P$4:$X$2004,ROW('Apartment Expenses'!L1007)-3,0)</f>
        <v>0</v>
      </c>
      <c r="N1007" s="1">
        <f>IF('Expense History'!$AD$3=Data!$G$4,'Apartment Expenses'!AE1007,HLOOKUP('Expense History'!$AD$3,'Apartment Expenses'!$AE$4:$AL$2004,(ROW('Apartment Expenses'!M1007)-3)))</f>
        <v>0</v>
      </c>
      <c r="O1007" s="1" t="str">
        <f>IF($O$2="ALL",IF(VLOOKUP(AA1007,'Expense History'!$AA$6:$AB$36,2,0)="x","include",0),IF(AND(VLOOKUP(AA1007,'Expense History'!$AA$6:$AB$36,2,0)="x",AC1007=$O$2),"include",0))</f>
        <v>include</v>
      </c>
      <c r="P1007" s="1">
        <f>IF(O1007="include",IF(AE1007&gt;0,1+MAX(P1008:P$2005),0),0)</f>
        <v>0</v>
      </c>
      <c r="Q1007" s="1">
        <f>IF(AND(ISBLANK(AA1006),AE1006=0),0,(IF(MAX(Q1008:Q$2005)&gt;0,0,ROW(R1007))))</f>
        <v>0</v>
      </c>
      <c r="R1007" s="1">
        <f>IF($O1007="include",IF(AF1007&gt;0,1+MAX(R1008:R$2005),0),0)</f>
        <v>0</v>
      </c>
      <c r="S1007" s="1">
        <f>IF($O1007="include",IF(AG1007&gt;0,1+MAX(S1008:S$2005),0),0)</f>
        <v>0</v>
      </c>
      <c r="T1007" s="1">
        <f>IF($O1007="include",IF(AH1007&gt;0,1+MAX(T1008:T$2005),0),0)</f>
        <v>0</v>
      </c>
      <c r="U1007" s="1">
        <f>IF($O1007="include",IF(AI1007&gt;0,1+MAX(U1008:U$2005),0),0)</f>
        <v>0</v>
      </c>
      <c r="V1007" s="1">
        <f>IF($O1007="include",IF(AJ1007&gt;0,1+MAX(V1008:V$2005),0),0)</f>
        <v>0</v>
      </c>
      <c r="W1007" s="1">
        <f>IF($O1007="include",IF(AK1007&gt;0,1+MAX(W1008:W$2005),0),0)</f>
        <v>0</v>
      </c>
      <c r="X1007" s="1">
        <f>IF($O1007="include",IF(AL1007&gt;0,1+MAX(X1008:X$2005),0),0)</f>
        <v>0</v>
      </c>
      <c r="Y1007" s="22" t="str">
        <f t="shared" si="262"/>
        <v xml:space="preserve">1 - </v>
      </c>
      <c r="AA1007" s="42"/>
      <c r="AB1007" s="43"/>
      <c r="AC1007" s="43"/>
      <c r="AD1007" s="44"/>
      <c r="AE1007" s="11">
        <f t="shared" si="263"/>
        <v>0</v>
      </c>
      <c r="AF1007" s="41"/>
      <c r="AG1007" s="41"/>
      <c r="AH1007" s="41"/>
      <c r="AI1007" s="41"/>
      <c r="AJ1007" s="41"/>
      <c r="AK1007" s="41"/>
      <c r="AL1007" s="41"/>
      <c r="BA1007" s="1">
        <f t="shared" si="264"/>
        <v>0</v>
      </c>
      <c r="BB1007" s="1">
        <f t="shared" si="265"/>
        <v>0</v>
      </c>
      <c r="BC1007" s="1" t="str">
        <f t="shared" si="266"/>
        <v>No</v>
      </c>
      <c r="BD1007" s="1">
        <f t="shared" si="267"/>
        <v>0</v>
      </c>
      <c r="BE1007" s="1">
        <f t="shared" si="268"/>
        <v>0</v>
      </c>
      <c r="BF1007" s="1">
        <f t="shared" si="269"/>
        <v>0</v>
      </c>
      <c r="BG1007" s="1">
        <v>1003</v>
      </c>
      <c r="BH1007" s="1" t="e">
        <f t="shared" si="270"/>
        <v>#N/A</v>
      </c>
      <c r="BI1007" s="1">
        <f t="shared" si="272"/>
        <v>2</v>
      </c>
      <c r="BJ1007" s="1" t="e">
        <f t="shared" si="271"/>
        <v>#N/A</v>
      </c>
    </row>
    <row r="1008" spans="1:62" x14ac:dyDescent="0.25">
      <c r="A1008" s="1">
        <f t="shared" si="258"/>
        <v>1</v>
      </c>
      <c r="B1008" s="1">
        <f>IF(YEAR(AD1008)=$B$3,YEAR('Apartment Expenses'!AD1008)&amp;" - "&amp;'Apartment Expenses'!AC1008,0)</f>
        <v>0</v>
      </c>
      <c r="C1008" s="1">
        <f t="shared" si="259"/>
        <v>0</v>
      </c>
      <c r="E1008" s="1">
        <v>1004</v>
      </c>
      <c r="F1008" s="1">
        <f t="shared" si="260"/>
        <v>1</v>
      </c>
      <c r="G1008" s="1">
        <f t="shared" si="256"/>
        <v>0</v>
      </c>
      <c r="H1008" s="1">
        <f t="shared" si="257"/>
        <v>0</v>
      </c>
      <c r="J1008" s="1" t="str">
        <f t="shared" si="261"/>
        <v>1900</v>
      </c>
      <c r="M1008" s="1">
        <f>HLOOKUP('Expense History'!$AD$3,$P$4:$X$2004,ROW('Apartment Expenses'!L1008)-3,0)</f>
        <v>0</v>
      </c>
      <c r="N1008" s="1">
        <f>IF('Expense History'!$AD$3=Data!$G$4,'Apartment Expenses'!AE1008,HLOOKUP('Expense History'!$AD$3,'Apartment Expenses'!$AE$4:$AL$2004,(ROW('Apartment Expenses'!M1008)-3)))</f>
        <v>0</v>
      </c>
      <c r="O1008" s="1" t="str">
        <f>IF($O$2="ALL",IF(VLOOKUP(AA1008,'Expense History'!$AA$6:$AB$36,2,0)="x","include",0),IF(AND(VLOOKUP(AA1008,'Expense History'!$AA$6:$AB$36,2,0)="x",AC1008=$O$2),"include",0))</f>
        <v>include</v>
      </c>
      <c r="P1008" s="1">
        <f>IF(O1008="include",IF(AE1008&gt;0,1+MAX(P1009:P$2005),0),0)</f>
        <v>0</v>
      </c>
      <c r="Q1008" s="1">
        <f>IF(AND(ISBLANK(AA1007),AE1007=0),0,(IF(MAX(Q1009:Q$2005)&gt;0,0,ROW(R1008))))</f>
        <v>0</v>
      </c>
      <c r="R1008" s="1">
        <f>IF($O1008="include",IF(AF1008&gt;0,1+MAX(R1009:R$2005),0),0)</f>
        <v>0</v>
      </c>
      <c r="S1008" s="1">
        <f>IF($O1008="include",IF(AG1008&gt;0,1+MAX(S1009:S$2005),0),0)</f>
        <v>0</v>
      </c>
      <c r="T1008" s="1">
        <f>IF($O1008="include",IF(AH1008&gt;0,1+MAX(T1009:T$2005),0),0)</f>
        <v>0</v>
      </c>
      <c r="U1008" s="1">
        <f>IF($O1008="include",IF(AI1008&gt;0,1+MAX(U1009:U$2005),0),0)</f>
        <v>0</v>
      </c>
      <c r="V1008" s="1">
        <f>IF($O1008="include",IF(AJ1008&gt;0,1+MAX(V1009:V$2005),0),0)</f>
        <v>0</v>
      </c>
      <c r="W1008" s="1">
        <f>IF($O1008="include",IF(AK1008&gt;0,1+MAX(W1009:W$2005),0),0)</f>
        <v>0</v>
      </c>
      <c r="X1008" s="1">
        <f>IF($O1008="include",IF(AL1008&gt;0,1+MAX(X1009:X$2005),0),0)</f>
        <v>0</v>
      </c>
      <c r="Y1008" s="22" t="str">
        <f t="shared" si="262"/>
        <v xml:space="preserve">1 - </v>
      </c>
      <c r="AA1008" s="42"/>
      <c r="AB1008" s="43"/>
      <c r="AC1008" s="43"/>
      <c r="AD1008" s="44"/>
      <c r="AE1008" s="11">
        <f t="shared" si="263"/>
        <v>0</v>
      </c>
      <c r="AF1008" s="41"/>
      <c r="AG1008" s="41"/>
      <c r="AH1008" s="41"/>
      <c r="AI1008" s="41"/>
      <c r="AJ1008" s="41"/>
      <c r="AK1008" s="41"/>
      <c r="AL1008" s="41"/>
      <c r="BA1008" s="1">
        <f t="shared" si="264"/>
        <v>0</v>
      </c>
      <c r="BB1008" s="1">
        <f t="shared" si="265"/>
        <v>0</v>
      </c>
      <c r="BC1008" s="1" t="str">
        <f t="shared" si="266"/>
        <v>No</v>
      </c>
      <c r="BD1008" s="1">
        <f t="shared" si="267"/>
        <v>0</v>
      </c>
      <c r="BE1008" s="1">
        <f t="shared" si="268"/>
        <v>0</v>
      </c>
      <c r="BF1008" s="1">
        <f t="shared" si="269"/>
        <v>0</v>
      </c>
      <c r="BG1008" s="1">
        <v>1004</v>
      </c>
      <c r="BH1008" s="1" t="e">
        <f t="shared" si="270"/>
        <v>#N/A</v>
      </c>
      <c r="BI1008" s="1">
        <f t="shared" si="272"/>
        <v>2</v>
      </c>
      <c r="BJ1008" s="1" t="e">
        <f t="shared" si="271"/>
        <v>#N/A</v>
      </c>
    </row>
    <row r="1009" spans="1:62" x14ac:dyDescent="0.25">
      <c r="A1009" s="1">
        <f t="shared" si="258"/>
        <v>1</v>
      </c>
      <c r="B1009" s="1">
        <f>IF(YEAR(AD1009)=$B$3,YEAR('Apartment Expenses'!AD1009)&amp;" - "&amp;'Apartment Expenses'!AC1009,0)</f>
        <v>0</v>
      </c>
      <c r="C1009" s="1">
        <f t="shared" si="259"/>
        <v>0</v>
      </c>
      <c r="E1009" s="1">
        <v>1005</v>
      </c>
      <c r="F1009" s="1">
        <f t="shared" si="260"/>
        <v>1</v>
      </c>
      <c r="G1009" s="1">
        <f t="shared" si="256"/>
        <v>0</v>
      </c>
      <c r="H1009" s="1">
        <f t="shared" si="257"/>
        <v>0</v>
      </c>
      <c r="J1009" s="1" t="str">
        <f t="shared" si="261"/>
        <v>1900</v>
      </c>
      <c r="M1009" s="1">
        <f>HLOOKUP('Expense History'!$AD$3,$P$4:$X$2004,ROW('Apartment Expenses'!L1009)-3,0)</f>
        <v>0</v>
      </c>
      <c r="N1009" s="1">
        <f>IF('Expense History'!$AD$3=Data!$G$4,'Apartment Expenses'!AE1009,HLOOKUP('Expense History'!$AD$3,'Apartment Expenses'!$AE$4:$AL$2004,(ROW('Apartment Expenses'!M1009)-3)))</f>
        <v>0</v>
      </c>
      <c r="O1009" s="1" t="str">
        <f>IF($O$2="ALL",IF(VLOOKUP(AA1009,'Expense History'!$AA$6:$AB$36,2,0)="x","include",0),IF(AND(VLOOKUP(AA1009,'Expense History'!$AA$6:$AB$36,2,0)="x",AC1009=$O$2),"include",0))</f>
        <v>include</v>
      </c>
      <c r="P1009" s="1">
        <f>IF(O1009="include",IF(AE1009&gt;0,1+MAX(P1010:P$2005),0),0)</f>
        <v>0</v>
      </c>
      <c r="Q1009" s="1">
        <f>IF(AND(ISBLANK(AA1008),AE1008=0),0,(IF(MAX(Q1010:Q$2005)&gt;0,0,ROW(R1009))))</f>
        <v>0</v>
      </c>
      <c r="R1009" s="1">
        <f>IF($O1009="include",IF(AF1009&gt;0,1+MAX(R1010:R$2005),0),0)</f>
        <v>0</v>
      </c>
      <c r="S1009" s="1">
        <f>IF($O1009="include",IF(AG1009&gt;0,1+MAX(S1010:S$2005),0),0)</f>
        <v>0</v>
      </c>
      <c r="T1009" s="1">
        <f>IF($O1009="include",IF(AH1009&gt;0,1+MAX(T1010:T$2005),0),0)</f>
        <v>0</v>
      </c>
      <c r="U1009" s="1">
        <f>IF($O1009="include",IF(AI1009&gt;0,1+MAX(U1010:U$2005),0),0)</f>
        <v>0</v>
      </c>
      <c r="V1009" s="1">
        <f>IF($O1009="include",IF(AJ1009&gt;0,1+MAX(V1010:V$2005),0),0)</f>
        <v>0</v>
      </c>
      <c r="W1009" s="1">
        <f>IF($O1009="include",IF(AK1009&gt;0,1+MAX(W1010:W$2005),0),0)</f>
        <v>0</v>
      </c>
      <c r="X1009" s="1">
        <f>IF($O1009="include",IF(AL1009&gt;0,1+MAX(X1010:X$2005),0),0)</f>
        <v>0</v>
      </c>
      <c r="Y1009" s="22" t="str">
        <f t="shared" si="262"/>
        <v xml:space="preserve">1 - </v>
      </c>
      <c r="AA1009" s="42"/>
      <c r="AB1009" s="43"/>
      <c r="AC1009" s="43"/>
      <c r="AD1009" s="44"/>
      <c r="AE1009" s="11">
        <f t="shared" si="263"/>
        <v>0</v>
      </c>
      <c r="AF1009" s="41"/>
      <c r="AG1009" s="41"/>
      <c r="AH1009" s="41"/>
      <c r="AI1009" s="41"/>
      <c r="AJ1009" s="41"/>
      <c r="AK1009" s="41"/>
      <c r="AL1009" s="41"/>
      <c r="BA1009" s="1">
        <f t="shared" si="264"/>
        <v>0</v>
      </c>
      <c r="BB1009" s="1">
        <f t="shared" si="265"/>
        <v>0</v>
      </c>
      <c r="BC1009" s="1" t="str">
        <f t="shared" si="266"/>
        <v>No</v>
      </c>
      <c r="BD1009" s="1">
        <f t="shared" si="267"/>
        <v>0</v>
      </c>
      <c r="BE1009" s="1">
        <f t="shared" si="268"/>
        <v>0</v>
      </c>
      <c r="BF1009" s="1">
        <f t="shared" si="269"/>
        <v>0</v>
      </c>
      <c r="BG1009" s="1">
        <v>1005</v>
      </c>
      <c r="BH1009" s="1" t="e">
        <f t="shared" si="270"/>
        <v>#N/A</v>
      </c>
      <c r="BI1009" s="1">
        <f t="shared" si="272"/>
        <v>2</v>
      </c>
      <c r="BJ1009" s="1" t="e">
        <f t="shared" si="271"/>
        <v>#N/A</v>
      </c>
    </row>
    <row r="1010" spans="1:62" x14ac:dyDescent="0.25">
      <c r="A1010" s="1">
        <f t="shared" si="258"/>
        <v>1</v>
      </c>
      <c r="B1010" s="1">
        <f>IF(YEAR(AD1010)=$B$3,YEAR('Apartment Expenses'!AD1010)&amp;" - "&amp;'Apartment Expenses'!AC1010,0)</f>
        <v>0</v>
      </c>
      <c r="C1010" s="1">
        <f t="shared" si="259"/>
        <v>0</v>
      </c>
      <c r="E1010" s="1">
        <v>1006</v>
      </c>
      <c r="F1010" s="1">
        <f t="shared" si="260"/>
        <v>1</v>
      </c>
      <c r="G1010" s="1">
        <f t="shared" si="256"/>
        <v>0</v>
      </c>
      <c r="H1010" s="1">
        <f t="shared" si="257"/>
        <v>0</v>
      </c>
      <c r="J1010" s="1" t="str">
        <f t="shared" si="261"/>
        <v>1900</v>
      </c>
      <c r="M1010" s="1">
        <f>HLOOKUP('Expense History'!$AD$3,$P$4:$X$2004,ROW('Apartment Expenses'!L1010)-3,0)</f>
        <v>0</v>
      </c>
      <c r="N1010" s="1">
        <f>IF('Expense History'!$AD$3=Data!$G$4,'Apartment Expenses'!AE1010,HLOOKUP('Expense History'!$AD$3,'Apartment Expenses'!$AE$4:$AL$2004,(ROW('Apartment Expenses'!M1010)-3)))</f>
        <v>0</v>
      </c>
      <c r="O1010" s="1" t="str">
        <f>IF($O$2="ALL",IF(VLOOKUP(AA1010,'Expense History'!$AA$6:$AB$36,2,0)="x","include",0),IF(AND(VLOOKUP(AA1010,'Expense History'!$AA$6:$AB$36,2,0)="x",AC1010=$O$2),"include",0))</f>
        <v>include</v>
      </c>
      <c r="P1010" s="1">
        <f>IF(O1010="include",IF(AE1010&gt;0,1+MAX(P1011:P$2005),0),0)</f>
        <v>0</v>
      </c>
      <c r="Q1010" s="1">
        <f>IF(AND(ISBLANK(AA1009),AE1009=0),0,(IF(MAX(Q1011:Q$2005)&gt;0,0,ROW(R1010))))</f>
        <v>0</v>
      </c>
      <c r="R1010" s="1">
        <f>IF($O1010="include",IF(AF1010&gt;0,1+MAX(R1011:R$2005),0),0)</f>
        <v>0</v>
      </c>
      <c r="S1010" s="1">
        <f>IF($O1010="include",IF(AG1010&gt;0,1+MAX(S1011:S$2005),0),0)</f>
        <v>0</v>
      </c>
      <c r="T1010" s="1">
        <f>IF($O1010="include",IF(AH1010&gt;0,1+MAX(T1011:T$2005),0),0)</f>
        <v>0</v>
      </c>
      <c r="U1010" s="1">
        <f>IF($O1010="include",IF(AI1010&gt;0,1+MAX(U1011:U$2005),0),0)</f>
        <v>0</v>
      </c>
      <c r="V1010" s="1">
        <f>IF($O1010="include",IF(AJ1010&gt;0,1+MAX(V1011:V$2005),0),0)</f>
        <v>0</v>
      </c>
      <c r="W1010" s="1">
        <f>IF($O1010="include",IF(AK1010&gt;0,1+MAX(W1011:W$2005),0),0)</f>
        <v>0</v>
      </c>
      <c r="X1010" s="1">
        <f>IF($O1010="include",IF(AL1010&gt;0,1+MAX(X1011:X$2005),0),0)</f>
        <v>0</v>
      </c>
      <c r="Y1010" s="22" t="str">
        <f t="shared" si="262"/>
        <v xml:space="preserve">1 - </v>
      </c>
      <c r="AA1010" s="42"/>
      <c r="AB1010" s="43"/>
      <c r="AC1010" s="43"/>
      <c r="AD1010" s="44"/>
      <c r="AE1010" s="11">
        <f t="shared" si="263"/>
        <v>0</v>
      </c>
      <c r="AF1010" s="41"/>
      <c r="AG1010" s="41"/>
      <c r="AH1010" s="41"/>
      <c r="AI1010" s="41"/>
      <c r="AJ1010" s="41"/>
      <c r="AK1010" s="41"/>
      <c r="AL1010" s="41"/>
      <c r="BA1010" s="1">
        <f t="shared" si="264"/>
        <v>0</v>
      </c>
      <c r="BB1010" s="1">
        <f t="shared" si="265"/>
        <v>0</v>
      </c>
      <c r="BC1010" s="1" t="str">
        <f t="shared" si="266"/>
        <v>No</v>
      </c>
      <c r="BD1010" s="1">
        <f t="shared" si="267"/>
        <v>0</v>
      </c>
      <c r="BE1010" s="1">
        <f t="shared" si="268"/>
        <v>0</v>
      </c>
      <c r="BF1010" s="1">
        <f t="shared" si="269"/>
        <v>0</v>
      </c>
      <c r="BG1010" s="1">
        <v>1006</v>
      </c>
      <c r="BH1010" s="1" t="e">
        <f t="shared" si="270"/>
        <v>#N/A</v>
      </c>
      <c r="BI1010" s="1">
        <f t="shared" si="272"/>
        <v>2</v>
      </c>
      <c r="BJ1010" s="1" t="e">
        <f t="shared" si="271"/>
        <v>#N/A</v>
      </c>
    </row>
    <row r="1011" spans="1:62" x14ac:dyDescent="0.25">
      <c r="A1011" s="1">
        <f t="shared" si="258"/>
        <v>1</v>
      </c>
      <c r="B1011" s="1">
        <f>IF(YEAR(AD1011)=$B$3,YEAR('Apartment Expenses'!AD1011)&amp;" - "&amp;'Apartment Expenses'!AC1011,0)</f>
        <v>0</v>
      </c>
      <c r="C1011" s="1">
        <f t="shared" si="259"/>
        <v>0</v>
      </c>
      <c r="E1011" s="1">
        <v>1007</v>
      </c>
      <c r="F1011" s="1">
        <f t="shared" si="260"/>
        <v>1</v>
      </c>
      <c r="G1011" s="1">
        <f t="shared" si="256"/>
        <v>0</v>
      </c>
      <c r="H1011" s="1">
        <f t="shared" si="257"/>
        <v>0</v>
      </c>
      <c r="J1011" s="1" t="str">
        <f t="shared" si="261"/>
        <v>1900</v>
      </c>
      <c r="M1011" s="1">
        <f>HLOOKUP('Expense History'!$AD$3,$P$4:$X$2004,ROW('Apartment Expenses'!L1011)-3,0)</f>
        <v>0</v>
      </c>
      <c r="N1011" s="1">
        <f>IF('Expense History'!$AD$3=Data!$G$4,'Apartment Expenses'!AE1011,HLOOKUP('Expense History'!$AD$3,'Apartment Expenses'!$AE$4:$AL$2004,(ROW('Apartment Expenses'!M1011)-3)))</f>
        <v>0</v>
      </c>
      <c r="O1011" s="1" t="str">
        <f>IF($O$2="ALL",IF(VLOOKUP(AA1011,'Expense History'!$AA$6:$AB$36,2,0)="x","include",0),IF(AND(VLOOKUP(AA1011,'Expense History'!$AA$6:$AB$36,2,0)="x",AC1011=$O$2),"include",0))</f>
        <v>include</v>
      </c>
      <c r="P1011" s="1">
        <f>IF(O1011="include",IF(AE1011&gt;0,1+MAX(P1012:P$2005),0),0)</f>
        <v>0</v>
      </c>
      <c r="Q1011" s="1">
        <f>IF(AND(ISBLANK(AA1010),AE1010=0),0,(IF(MAX(Q1012:Q$2005)&gt;0,0,ROW(R1011))))</f>
        <v>0</v>
      </c>
      <c r="R1011" s="1">
        <f>IF($O1011="include",IF(AF1011&gt;0,1+MAX(R1012:R$2005),0),0)</f>
        <v>0</v>
      </c>
      <c r="S1011" s="1">
        <f>IF($O1011="include",IF(AG1011&gt;0,1+MAX(S1012:S$2005),0),0)</f>
        <v>0</v>
      </c>
      <c r="T1011" s="1">
        <f>IF($O1011="include",IF(AH1011&gt;0,1+MAX(T1012:T$2005),0),0)</f>
        <v>0</v>
      </c>
      <c r="U1011" s="1">
        <f>IF($O1011="include",IF(AI1011&gt;0,1+MAX(U1012:U$2005),0),0)</f>
        <v>0</v>
      </c>
      <c r="V1011" s="1">
        <f>IF($O1011="include",IF(AJ1011&gt;0,1+MAX(V1012:V$2005),0),0)</f>
        <v>0</v>
      </c>
      <c r="W1011" s="1">
        <f>IF($O1011="include",IF(AK1011&gt;0,1+MAX(W1012:W$2005),0),0)</f>
        <v>0</v>
      </c>
      <c r="X1011" s="1">
        <f>IF($O1011="include",IF(AL1011&gt;0,1+MAX(X1012:X$2005),0),0)</f>
        <v>0</v>
      </c>
      <c r="Y1011" s="22" t="str">
        <f t="shared" si="262"/>
        <v xml:space="preserve">1 - </v>
      </c>
      <c r="AA1011" s="42"/>
      <c r="AB1011" s="43"/>
      <c r="AC1011" s="43"/>
      <c r="AD1011" s="44"/>
      <c r="AE1011" s="11">
        <f t="shared" si="263"/>
        <v>0</v>
      </c>
      <c r="AF1011" s="41"/>
      <c r="AG1011" s="41"/>
      <c r="AH1011" s="41"/>
      <c r="AI1011" s="41"/>
      <c r="AJ1011" s="41"/>
      <c r="AK1011" s="41"/>
      <c r="AL1011" s="41"/>
      <c r="BA1011" s="1">
        <f t="shared" si="264"/>
        <v>0</v>
      </c>
      <c r="BB1011" s="1">
        <f t="shared" si="265"/>
        <v>0</v>
      </c>
      <c r="BC1011" s="1" t="str">
        <f t="shared" si="266"/>
        <v>No</v>
      </c>
      <c r="BD1011" s="1">
        <f t="shared" si="267"/>
        <v>0</v>
      </c>
      <c r="BE1011" s="1">
        <f t="shared" si="268"/>
        <v>0</v>
      </c>
      <c r="BF1011" s="1">
        <f t="shared" si="269"/>
        <v>0</v>
      </c>
      <c r="BG1011" s="1">
        <v>1007</v>
      </c>
      <c r="BH1011" s="1" t="e">
        <f t="shared" si="270"/>
        <v>#N/A</v>
      </c>
      <c r="BI1011" s="1">
        <f t="shared" si="272"/>
        <v>2</v>
      </c>
      <c r="BJ1011" s="1" t="e">
        <f t="shared" si="271"/>
        <v>#N/A</v>
      </c>
    </row>
    <row r="1012" spans="1:62" x14ac:dyDescent="0.25">
      <c r="A1012" s="1">
        <f t="shared" si="258"/>
        <v>1</v>
      </c>
      <c r="B1012" s="1">
        <f>IF(YEAR(AD1012)=$B$3,YEAR('Apartment Expenses'!AD1012)&amp;" - "&amp;'Apartment Expenses'!AC1012,0)</f>
        <v>0</v>
      </c>
      <c r="C1012" s="1">
        <f t="shared" si="259"/>
        <v>0</v>
      </c>
      <c r="E1012" s="1">
        <v>1008</v>
      </c>
      <c r="F1012" s="1">
        <f t="shared" si="260"/>
        <v>1</v>
      </c>
      <c r="G1012" s="1">
        <f t="shared" si="256"/>
        <v>0</v>
      </c>
      <c r="H1012" s="1">
        <f t="shared" si="257"/>
        <v>0</v>
      </c>
      <c r="J1012" s="1" t="str">
        <f t="shared" si="261"/>
        <v>1900</v>
      </c>
      <c r="M1012" s="1">
        <f>HLOOKUP('Expense History'!$AD$3,$P$4:$X$2004,ROW('Apartment Expenses'!L1012)-3,0)</f>
        <v>0</v>
      </c>
      <c r="N1012" s="1">
        <f>IF('Expense History'!$AD$3=Data!$G$4,'Apartment Expenses'!AE1012,HLOOKUP('Expense History'!$AD$3,'Apartment Expenses'!$AE$4:$AL$2004,(ROW('Apartment Expenses'!M1012)-3)))</f>
        <v>0</v>
      </c>
      <c r="O1012" s="1" t="str">
        <f>IF($O$2="ALL",IF(VLOOKUP(AA1012,'Expense History'!$AA$6:$AB$36,2,0)="x","include",0),IF(AND(VLOOKUP(AA1012,'Expense History'!$AA$6:$AB$36,2,0)="x",AC1012=$O$2),"include",0))</f>
        <v>include</v>
      </c>
      <c r="P1012" s="1">
        <f>IF(O1012="include",IF(AE1012&gt;0,1+MAX(P1013:P$2005),0),0)</f>
        <v>0</v>
      </c>
      <c r="Q1012" s="1">
        <f>IF(AND(ISBLANK(AA1011),AE1011=0),0,(IF(MAX(Q1013:Q$2005)&gt;0,0,ROW(R1012))))</f>
        <v>0</v>
      </c>
      <c r="R1012" s="1">
        <f>IF($O1012="include",IF(AF1012&gt;0,1+MAX(R1013:R$2005),0),0)</f>
        <v>0</v>
      </c>
      <c r="S1012" s="1">
        <f>IF($O1012="include",IF(AG1012&gt;0,1+MAX(S1013:S$2005),0),0)</f>
        <v>0</v>
      </c>
      <c r="T1012" s="1">
        <f>IF($O1012="include",IF(AH1012&gt;0,1+MAX(T1013:T$2005),0),0)</f>
        <v>0</v>
      </c>
      <c r="U1012" s="1">
        <f>IF($O1012="include",IF(AI1012&gt;0,1+MAX(U1013:U$2005),0),0)</f>
        <v>0</v>
      </c>
      <c r="V1012" s="1">
        <f>IF($O1012="include",IF(AJ1012&gt;0,1+MAX(V1013:V$2005),0),0)</f>
        <v>0</v>
      </c>
      <c r="W1012" s="1">
        <f>IF($O1012="include",IF(AK1012&gt;0,1+MAX(W1013:W$2005),0),0)</f>
        <v>0</v>
      </c>
      <c r="X1012" s="1">
        <f>IF($O1012="include",IF(AL1012&gt;0,1+MAX(X1013:X$2005),0),0)</f>
        <v>0</v>
      </c>
      <c r="Y1012" s="22" t="str">
        <f t="shared" si="262"/>
        <v xml:space="preserve">1 - </v>
      </c>
      <c r="AA1012" s="42"/>
      <c r="AB1012" s="43"/>
      <c r="AC1012" s="43"/>
      <c r="AD1012" s="44"/>
      <c r="AE1012" s="11">
        <f t="shared" si="263"/>
        <v>0</v>
      </c>
      <c r="AF1012" s="41"/>
      <c r="AG1012" s="41"/>
      <c r="AH1012" s="41"/>
      <c r="AI1012" s="41"/>
      <c r="AJ1012" s="41"/>
      <c r="AK1012" s="41"/>
      <c r="AL1012" s="41"/>
      <c r="BA1012" s="1">
        <f t="shared" si="264"/>
        <v>0</v>
      </c>
      <c r="BB1012" s="1">
        <f t="shared" si="265"/>
        <v>0</v>
      </c>
      <c r="BC1012" s="1" t="str">
        <f t="shared" si="266"/>
        <v>No</v>
      </c>
      <c r="BD1012" s="1">
        <f t="shared" si="267"/>
        <v>0</v>
      </c>
      <c r="BE1012" s="1">
        <f t="shared" si="268"/>
        <v>0</v>
      </c>
      <c r="BF1012" s="1">
        <f t="shared" si="269"/>
        <v>0</v>
      </c>
      <c r="BG1012" s="1">
        <v>1008</v>
      </c>
      <c r="BH1012" s="1" t="e">
        <f t="shared" si="270"/>
        <v>#N/A</v>
      </c>
      <c r="BI1012" s="1">
        <f t="shared" si="272"/>
        <v>2</v>
      </c>
      <c r="BJ1012" s="1" t="e">
        <f t="shared" si="271"/>
        <v>#N/A</v>
      </c>
    </row>
    <row r="1013" spans="1:62" x14ac:dyDescent="0.25">
      <c r="A1013" s="1">
        <f t="shared" si="258"/>
        <v>1</v>
      </c>
      <c r="B1013" s="1">
        <f>IF(YEAR(AD1013)=$B$3,YEAR('Apartment Expenses'!AD1013)&amp;" - "&amp;'Apartment Expenses'!AC1013,0)</f>
        <v>0</v>
      </c>
      <c r="C1013" s="1">
        <f t="shared" si="259"/>
        <v>0</v>
      </c>
      <c r="E1013" s="1">
        <v>1009</v>
      </c>
      <c r="F1013" s="1">
        <f t="shared" si="260"/>
        <v>1</v>
      </c>
      <c r="G1013" s="1">
        <f t="shared" si="256"/>
        <v>0</v>
      </c>
      <c r="H1013" s="1">
        <f t="shared" si="257"/>
        <v>0</v>
      </c>
      <c r="J1013" s="1" t="str">
        <f t="shared" si="261"/>
        <v>1900</v>
      </c>
      <c r="M1013" s="1">
        <f>HLOOKUP('Expense History'!$AD$3,$P$4:$X$2004,ROW('Apartment Expenses'!L1013)-3,0)</f>
        <v>0</v>
      </c>
      <c r="N1013" s="1">
        <f>IF('Expense History'!$AD$3=Data!$G$4,'Apartment Expenses'!AE1013,HLOOKUP('Expense History'!$AD$3,'Apartment Expenses'!$AE$4:$AL$2004,(ROW('Apartment Expenses'!M1013)-3)))</f>
        <v>0</v>
      </c>
      <c r="O1013" s="1" t="str">
        <f>IF($O$2="ALL",IF(VLOOKUP(AA1013,'Expense History'!$AA$6:$AB$36,2,0)="x","include",0),IF(AND(VLOOKUP(AA1013,'Expense History'!$AA$6:$AB$36,2,0)="x",AC1013=$O$2),"include",0))</f>
        <v>include</v>
      </c>
      <c r="P1013" s="1">
        <f>IF(O1013="include",IF(AE1013&gt;0,1+MAX(P1014:P$2005),0),0)</f>
        <v>0</v>
      </c>
      <c r="Q1013" s="1">
        <f>IF(AND(ISBLANK(AA1012),AE1012=0),0,(IF(MAX(Q1014:Q$2005)&gt;0,0,ROW(R1013))))</f>
        <v>0</v>
      </c>
      <c r="R1013" s="1">
        <f>IF($O1013="include",IF(AF1013&gt;0,1+MAX(R1014:R$2005),0),0)</f>
        <v>0</v>
      </c>
      <c r="S1013" s="1">
        <f>IF($O1013="include",IF(AG1013&gt;0,1+MAX(S1014:S$2005),0),0)</f>
        <v>0</v>
      </c>
      <c r="T1013" s="1">
        <f>IF($O1013="include",IF(AH1013&gt;0,1+MAX(T1014:T$2005),0),0)</f>
        <v>0</v>
      </c>
      <c r="U1013" s="1">
        <f>IF($O1013="include",IF(AI1013&gt;0,1+MAX(U1014:U$2005),0),0)</f>
        <v>0</v>
      </c>
      <c r="V1013" s="1">
        <f>IF($O1013="include",IF(AJ1013&gt;0,1+MAX(V1014:V$2005),0),0)</f>
        <v>0</v>
      </c>
      <c r="W1013" s="1">
        <f>IF($O1013="include",IF(AK1013&gt;0,1+MAX(W1014:W$2005),0),0)</f>
        <v>0</v>
      </c>
      <c r="X1013" s="1">
        <f>IF($O1013="include",IF(AL1013&gt;0,1+MAX(X1014:X$2005),0),0)</f>
        <v>0</v>
      </c>
      <c r="Y1013" s="22" t="str">
        <f t="shared" si="262"/>
        <v xml:space="preserve">1 - </v>
      </c>
      <c r="AA1013" s="42"/>
      <c r="AB1013" s="43"/>
      <c r="AC1013" s="43"/>
      <c r="AD1013" s="44"/>
      <c r="AE1013" s="11">
        <f t="shared" si="263"/>
        <v>0</v>
      </c>
      <c r="AF1013" s="41"/>
      <c r="AG1013" s="41"/>
      <c r="AH1013" s="41"/>
      <c r="AI1013" s="41"/>
      <c r="AJ1013" s="41"/>
      <c r="AK1013" s="41"/>
      <c r="AL1013" s="41"/>
      <c r="BA1013" s="1">
        <f t="shared" si="264"/>
        <v>0</v>
      </c>
      <c r="BB1013" s="1">
        <f t="shared" si="265"/>
        <v>0</v>
      </c>
      <c r="BC1013" s="1" t="str">
        <f t="shared" si="266"/>
        <v>No</v>
      </c>
      <c r="BD1013" s="1">
        <f t="shared" si="267"/>
        <v>0</v>
      </c>
      <c r="BE1013" s="1">
        <f t="shared" si="268"/>
        <v>0</v>
      </c>
      <c r="BF1013" s="1">
        <f t="shared" si="269"/>
        <v>0</v>
      </c>
      <c r="BG1013" s="1">
        <v>1009</v>
      </c>
      <c r="BH1013" s="1" t="e">
        <f t="shared" si="270"/>
        <v>#N/A</v>
      </c>
      <c r="BI1013" s="1">
        <f t="shared" si="272"/>
        <v>2</v>
      </c>
      <c r="BJ1013" s="1" t="e">
        <f t="shared" si="271"/>
        <v>#N/A</v>
      </c>
    </row>
    <row r="1014" spans="1:62" x14ac:dyDescent="0.25">
      <c r="A1014" s="1">
        <f t="shared" si="258"/>
        <v>1</v>
      </c>
      <c r="B1014" s="1">
        <f>IF(YEAR(AD1014)=$B$3,YEAR('Apartment Expenses'!AD1014)&amp;" - "&amp;'Apartment Expenses'!AC1014,0)</f>
        <v>0</v>
      </c>
      <c r="C1014" s="1">
        <f t="shared" si="259"/>
        <v>0</v>
      </c>
      <c r="E1014" s="1">
        <v>1010</v>
      </c>
      <c r="F1014" s="1">
        <f t="shared" si="260"/>
        <v>1</v>
      </c>
      <c r="G1014" s="1">
        <f t="shared" si="256"/>
        <v>0</v>
      </c>
      <c r="H1014" s="1">
        <f t="shared" si="257"/>
        <v>0</v>
      </c>
      <c r="J1014" s="1" t="str">
        <f t="shared" si="261"/>
        <v>1900</v>
      </c>
      <c r="M1014" s="1">
        <f>HLOOKUP('Expense History'!$AD$3,$P$4:$X$2004,ROW('Apartment Expenses'!L1014)-3,0)</f>
        <v>0</v>
      </c>
      <c r="N1014" s="1">
        <f>IF('Expense History'!$AD$3=Data!$G$4,'Apartment Expenses'!AE1014,HLOOKUP('Expense History'!$AD$3,'Apartment Expenses'!$AE$4:$AL$2004,(ROW('Apartment Expenses'!M1014)-3)))</f>
        <v>0</v>
      </c>
      <c r="O1014" s="1" t="str">
        <f>IF($O$2="ALL",IF(VLOOKUP(AA1014,'Expense History'!$AA$6:$AB$36,2,0)="x","include",0),IF(AND(VLOOKUP(AA1014,'Expense History'!$AA$6:$AB$36,2,0)="x",AC1014=$O$2),"include",0))</f>
        <v>include</v>
      </c>
      <c r="P1014" s="1">
        <f>IF(O1014="include",IF(AE1014&gt;0,1+MAX(P1015:P$2005),0),0)</f>
        <v>0</v>
      </c>
      <c r="Q1014" s="1">
        <f>IF(AND(ISBLANK(AA1013),AE1013=0),0,(IF(MAX(Q1015:Q$2005)&gt;0,0,ROW(R1014))))</f>
        <v>0</v>
      </c>
      <c r="R1014" s="1">
        <f>IF($O1014="include",IF(AF1014&gt;0,1+MAX(R1015:R$2005),0),0)</f>
        <v>0</v>
      </c>
      <c r="S1014" s="1">
        <f>IF($O1014="include",IF(AG1014&gt;0,1+MAX(S1015:S$2005),0),0)</f>
        <v>0</v>
      </c>
      <c r="T1014" s="1">
        <f>IF($O1014="include",IF(AH1014&gt;0,1+MAX(T1015:T$2005),0),0)</f>
        <v>0</v>
      </c>
      <c r="U1014" s="1">
        <f>IF($O1014="include",IF(AI1014&gt;0,1+MAX(U1015:U$2005),0),0)</f>
        <v>0</v>
      </c>
      <c r="V1014" s="1">
        <f>IF($O1014="include",IF(AJ1014&gt;0,1+MAX(V1015:V$2005),0),0)</f>
        <v>0</v>
      </c>
      <c r="W1014" s="1">
        <f>IF($O1014="include",IF(AK1014&gt;0,1+MAX(W1015:W$2005),0),0)</f>
        <v>0</v>
      </c>
      <c r="X1014" s="1">
        <f>IF($O1014="include",IF(AL1014&gt;0,1+MAX(X1015:X$2005),0),0)</f>
        <v>0</v>
      </c>
      <c r="Y1014" s="22" t="str">
        <f t="shared" si="262"/>
        <v xml:space="preserve">1 - </v>
      </c>
      <c r="AA1014" s="42"/>
      <c r="AB1014" s="43"/>
      <c r="AC1014" s="43"/>
      <c r="AD1014" s="44"/>
      <c r="AE1014" s="11">
        <f t="shared" si="263"/>
        <v>0</v>
      </c>
      <c r="AF1014" s="41"/>
      <c r="AG1014" s="41"/>
      <c r="AH1014" s="41"/>
      <c r="AI1014" s="41"/>
      <c r="AJ1014" s="41"/>
      <c r="AK1014" s="41"/>
      <c r="AL1014" s="41"/>
      <c r="BA1014" s="1">
        <f t="shared" si="264"/>
        <v>0</v>
      </c>
      <c r="BB1014" s="1">
        <f t="shared" si="265"/>
        <v>0</v>
      </c>
      <c r="BC1014" s="1" t="str">
        <f t="shared" si="266"/>
        <v>No</v>
      </c>
      <c r="BD1014" s="1">
        <f t="shared" si="267"/>
        <v>0</v>
      </c>
      <c r="BE1014" s="1">
        <f t="shared" si="268"/>
        <v>0</v>
      </c>
      <c r="BF1014" s="1">
        <f t="shared" si="269"/>
        <v>0</v>
      </c>
      <c r="BG1014" s="1">
        <v>1010</v>
      </c>
      <c r="BH1014" s="1" t="e">
        <f t="shared" si="270"/>
        <v>#N/A</v>
      </c>
      <c r="BI1014" s="1">
        <f t="shared" si="272"/>
        <v>2</v>
      </c>
      <c r="BJ1014" s="1" t="e">
        <f t="shared" si="271"/>
        <v>#N/A</v>
      </c>
    </row>
    <row r="1015" spans="1:62" x14ac:dyDescent="0.25">
      <c r="A1015" s="1">
        <f t="shared" si="258"/>
        <v>1</v>
      </c>
      <c r="B1015" s="1">
        <f>IF(YEAR(AD1015)=$B$3,YEAR('Apartment Expenses'!AD1015)&amp;" - "&amp;'Apartment Expenses'!AC1015,0)</f>
        <v>0</v>
      </c>
      <c r="C1015" s="1">
        <f t="shared" si="259"/>
        <v>0</v>
      </c>
      <c r="E1015" s="1">
        <v>1011</v>
      </c>
      <c r="F1015" s="1">
        <f t="shared" si="260"/>
        <v>1</v>
      </c>
      <c r="G1015" s="1">
        <f t="shared" si="256"/>
        <v>0</v>
      </c>
      <c r="H1015" s="1">
        <f t="shared" si="257"/>
        <v>0</v>
      </c>
      <c r="J1015" s="1" t="str">
        <f t="shared" si="261"/>
        <v>1900</v>
      </c>
      <c r="M1015" s="1">
        <f>HLOOKUP('Expense History'!$AD$3,$P$4:$X$2004,ROW('Apartment Expenses'!L1015)-3,0)</f>
        <v>0</v>
      </c>
      <c r="N1015" s="1">
        <f>IF('Expense History'!$AD$3=Data!$G$4,'Apartment Expenses'!AE1015,HLOOKUP('Expense History'!$AD$3,'Apartment Expenses'!$AE$4:$AL$2004,(ROW('Apartment Expenses'!M1015)-3)))</f>
        <v>0</v>
      </c>
      <c r="O1015" s="1" t="str">
        <f>IF($O$2="ALL",IF(VLOOKUP(AA1015,'Expense History'!$AA$6:$AB$36,2,0)="x","include",0),IF(AND(VLOOKUP(AA1015,'Expense History'!$AA$6:$AB$36,2,0)="x",AC1015=$O$2),"include",0))</f>
        <v>include</v>
      </c>
      <c r="P1015" s="1">
        <f>IF(O1015="include",IF(AE1015&gt;0,1+MAX(P1016:P$2005),0),0)</f>
        <v>0</v>
      </c>
      <c r="Q1015" s="1">
        <f>IF(AND(ISBLANK(AA1014),AE1014=0),0,(IF(MAX(Q1016:Q$2005)&gt;0,0,ROW(R1015))))</f>
        <v>0</v>
      </c>
      <c r="R1015" s="1">
        <f>IF($O1015="include",IF(AF1015&gt;0,1+MAX(R1016:R$2005),0),0)</f>
        <v>0</v>
      </c>
      <c r="S1015" s="1">
        <f>IF($O1015="include",IF(AG1015&gt;0,1+MAX(S1016:S$2005),0),0)</f>
        <v>0</v>
      </c>
      <c r="T1015" s="1">
        <f>IF($O1015="include",IF(AH1015&gt;0,1+MAX(T1016:T$2005),0),0)</f>
        <v>0</v>
      </c>
      <c r="U1015" s="1">
        <f>IF($O1015="include",IF(AI1015&gt;0,1+MAX(U1016:U$2005),0),0)</f>
        <v>0</v>
      </c>
      <c r="V1015" s="1">
        <f>IF($O1015="include",IF(AJ1015&gt;0,1+MAX(V1016:V$2005),0),0)</f>
        <v>0</v>
      </c>
      <c r="W1015" s="1">
        <f>IF($O1015="include",IF(AK1015&gt;0,1+MAX(W1016:W$2005),0),0)</f>
        <v>0</v>
      </c>
      <c r="X1015" s="1">
        <f>IF($O1015="include",IF(AL1015&gt;0,1+MAX(X1016:X$2005),0),0)</f>
        <v>0</v>
      </c>
      <c r="Y1015" s="22" t="str">
        <f t="shared" si="262"/>
        <v xml:space="preserve">1 - </v>
      </c>
      <c r="AA1015" s="42"/>
      <c r="AB1015" s="43"/>
      <c r="AC1015" s="43"/>
      <c r="AD1015" s="44"/>
      <c r="AE1015" s="11">
        <f t="shared" si="263"/>
        <v>0</v>
      </c>
      <c r="AF1015" s="41"/>
      <c r="AG1015" s="41"/>
      <c r="AH1015" s="41"/>
      <c r="AI1015" s="41"/>
      <c r="AJ1015" s="41"/>
      <c r="AK1015" s="41"/>
      <c r="AL1015" s="41"/>
      <c r="BA1015" s="1">
        <f t="shared" si="264"/>
        <v>0</v>
      </c>
      <c r="BB1015" s="1">
        <f t="shared" si="265"/>
        <v>0</v>
      </c>
      <c r="BC1015" s="1" t="str">
        <f t="shared" si="266"/>
        <v>No</v>
      </c>
      <c r="BD1015" s="1">
        <f t="shared" si="267"/>
        <v>0</v>
      </c>
      <c r="BE1015" s="1">
        <f t="shared" si="268"/>
        <v>0</v>
      </c>
      <c r="BF1015" s="1">
        <f t="shared" si="269"/>
        <v>0</v>
      </c>
      <c r="BG1015" s="1">
        <v>1011</v>
      </c>
      <c r="BH1015" s="1" t="e">
        <f t="shared" si="270"/>
        <v>#N/A</v>
      </c>
      <c r="BI1015" s="1">
        <f t="shared" si="272"/>
        <v>2</v>
      </c>
      <c r="BJ1015" s="1" t="e">
        <f t="shared" si="271"/>
        <v>#N/A</v>
      </c>
    </row>
    <row r="1016" spans="1:62" x14ac:dyDescent="0.25">
      <c r="A1016" s="1">
        <f t="shared" si="258"/>
        <v>1</v>
      </c>
      <c r="B1016" s="1">
        <f>IF(YEAR(AD1016)=$B$3,YEAR('Apartment Expenses'!AD1016)&amp;" - "&amp;'Apartment Expenses'!AC1016,0)</f>
        <v>0</v>
      </c>
      <c r="C1016" s="1">
        <f t="shared" si="259"/>
        <v>0</v>
      </c>
      <c r="E1016" s="1">
        <v>1012</v>
      </c>
      <c r="F1016" s="1">
        <f t="shared" si="260"/>
        <v>1</v>
      </c>
      <c r="G1016" s="1">
        <f t="shared" si="256"/>
        <v>0</v>
      </c>
      <c r="H1016" s="1">
        <f t="shared" si="257"/>
        <v>0</v>
      </c>
      <c r="J1016" s="1" t="str">
        <f t="shared" si="261"/>
        <v>1900</v>
      </c>
      <c r="M1016" s="1">
        <f>HLOOKUP('Expense History'!$AD$3,$P$4:$X$2004,ROW('Apartment Expenses'!L1016)-3,0)</f>
        <v>0</v>
      </c>
      <c r="N1016" s="1">
        <f>IF('Expense History'!$AD$3=Data!$G$4,'Apartment Expenses'!AE1016,HLOOKUP('Expense History'!$AD$3,'Apartment Expenses'!$AE$4:$AL$2004,(ROW('Apartment Expenses'!M1016)-3)))</f>
        <v>0</v>
      </c>
      <c r="O1016" s="1" t="str">
        <f>IF($O$2="ALL",IF(VLOOKUP(AA1016,'Expense History'!$AA$6:$AB$36,2,0)="x","include",0),IF(AND(VLOOKUP(AA1016,'Expense History'!$AA$6:$AB$36,2,0)="x",AC1016=$O$2),"include",0))</f>
        <v>include</v>
      </c>
      <c r="P1016" s="1">
        <f>IF(O1016="include",IF(AE1016&gt;0,1+MAX(P1017:P$2005),0),0)</f>
        <v>0</v>
      </c>
      <c r="Q1016" s="1">
        <f>IF(AND(ISBLANK(AA1015),AE1015=0),0,(IF(MAX(Q1017:Q$2005)&gt;0,0,ROW(R1016))))</f>
        <v>0</v>
      </c>
      <c r="R1016" s="1">
        <f>IF($O1016="include",IF(AF1016&gt;0,1+MAX(R1017:R$2005),0),0)</f>
        <v>0</v>
      </c>
      <c r="S1016" s="1">
        <f>IF($O1016="include",IF(AG1016&gt;0,1+MAX(S1017:S$2005),0),0)</f>
        <v>0</v>
      </c>
      <c r="T1016" s="1">
        <f>IF($O1016="include",IF(AH1016&gt;0,1+MAX(T1017:T$2005),0),0)</f>
        <v>0</v>
      </c>
      <c r="U1016" s="1">
        <f>IF($O1016="include",IF(AI1016&gt;0,1+MAX(U1017:U$2005),0),0)</f>
        <v>0</v>
      </c>
      <c r="V1016" s="1">
        <f>IF($O1016="include",IF(AJ1016&gt;0,1+MAX(V1017:V$2005),0),0)</f>
        <v>0</v>
      </c>
      <c r="W1016" s="1">
        <f>IF($O1016="include",IF(AK1016&gt;0,1+MAX(W1017:W$2005),0),0)</f>
        <v>0</v>
      </c>
      <c r="X1016" s="1">
        <f>IF($O1016="include",IF(AL1016&gt;0,1+MAX(X1017:X$2005),0),0)</f>
        <v>0</v>
      </c>
      <c r="Y1016" s="22" t="str">
        <f t="shared" si="262"/>
        <v xml:space="preserve">1 - </v>
      </c>
      <c r="AA1016" s="42"/>
      <c r="AB1016" s="43"/>
      <c r="AC1016" s="43"/>
      <c r="AD1016" s="44"/>
      <c r="AE1016" s="11">
        <f t="shared" si="263"/>
        <v>0</v>
      </c>
      <c r="AF1016" s="41"/>
      <c r="AG1016" s="41"/>
      <c r="AH1016" s="41"/>
      <c r="AI1016" s="41"/>
      <c r="AJ1016" s="41"/>
      <c r="AK1016" s="41"/>
      <c r="AL1016" s="41"/>
      <c r="BA1016" s="1">
        <f t="shared" si="264"/>
        <v>0</v>
      </c>
      <c r="BB1016" s="1">
        <f t="shared" si="265"/>
        <v>0</v>
      </c>
      <c r="BC1016" s="1" t="str">
        <f t="shared" si="266"/>
        <v>No</v>
      </c>
      <c r="BD1016" s="1">
        <f t="shared" si="267"/>
        <v>0</v>
      </c>
      <c r="BE1016" s="1">
        <f t="shared" si="268"/>
        <v>0</v>
      </c>
      <c r="BF1016" s="1">
        <f t="shared" si="269"/>
        <v>0</v>
      </c>
      <c r="BG1016" s="1">
        <v>1012</v>
      </c>
      <c r="BH1016" s="1" t="e">
        <f t="shared" si="270"/>
        <v>#N/A</v>
      </c>
      <c r="BI1016" s="1">
        <f t="shared" si="272"/>
        <v>2</v>
      </c>
      <c r="BJ1016" s="1" t="e">
        <f t="shared" si="271"/>
        <v>#N/A</v>
      </c>
    </row>
    <row r="1017" spans="1:62" x14ac:dyDescent="0.25">
      <c r="A1017" s="1">
        <f t="shared" si="258"/>
        <v>1</v>
      </c>
      <c r="B1017" s="1">
        <f>IF(YEAR(AD1017)=$B$3,YEAR('Apartment Expenses'!AD1017)&amp;" - "&amp;'Apartment Expenses'!AC1017,0)</f>
        <v>0</v>
      </c>
      <c r="C1017" s="1">
        <f t="shared" si="259"/>
        <v>0</v>
      </c>
      <c r="E1017" s="1">
        <v>1013</v>
      </c>
      <c r="F1017" s="1">
        <f t="shared" si="260"/>
        <v>1</v>
      </c>
      <c r="G1017" s="1">
        <f t="shared" si="256"/>
        <v>0</v>
      </c>
      <c r="H1017" s="1">
        <f t="shared" si="257"/>
        <v>0</v>
      </c>
      <c r="J1017" s="1" t="str">
        <f t="shared" si="261"/>
        <v>1900</v>
      </c>
      <c r="M1017" s="1">
        <f>HLOOKUP('Expense History'!$AD$3,$P$4:$X$2004,ROW('Apartment Expenses'!L1017)-3,0)</f>
        <v>0</v>
      </c>
      <c r="N1017" s="1">
        <f>IF('Expense History'!$AD$3=Data!$G$4,'Apartment Expenses'!AE1017,HLOOKUP('Expense History'!$AD$3,'Apartment Expenses'!$AE$4:$AL$2004,(ROW('Apartment Expenses'!M1017)-3)))</f>
        <v>0</v>
      </c>
      <c r="O1017" s="1" t="str">
        <f>IF($O$2="ALL",IF(VLOOKUP(AA1017,'Expense History'!$AA$6:$AB$36,2,0)="x","include",0),IF(AND(VLOOKUP(AA1017,'Expense History'!$AA$6:$AB$36,2,0)="x",AC1017=$O$2),"include",0))</f>
        <v>include</v>
      </c>
      <c r="P1017" s="1">
        <f>IF(O1017="include",IF(AE1017&gt;0,1+MAX(P1018:P$2005),0),0)</f>
        <v>0</v>
      </c>
      <c r="Q1017" s="1">
        <f>IF(AND(ISBLANK(AA1016),AE1016=0),0,(IF(MAX(Q1018:Q$2005)&gt;0,0,ROW(R1017))))</f>
        <v>0</v>
      </c>
      <c r="R1017" s="1">
        <f>IF($O1017="include",IF(AF1017&gt;0,1+MAX(R1018:R$2005),0),0)</f>
        <v>0</v>
      </c>
      <c r="S1017" s="1">
        <f>IF($O1017="include",IF(AG1017&gt;0,1+MAX(S1018:S$2005),0),0)</f>
        <v>0</v>
      </c>
      <c r="T1017" s="1">
        <f>IF($O1017="include",IF(AH1017&gt;0,1+MAX(T1018:T$2005),0),0)</f>
        <v>0</v>
      </c>
      <c r="U1017" s="1">
        <f>IF($O1017="include",IF(AI1017&gt;0,1+MAX(U1018:U$2005),0),0)</f>
        <v>0</v>
      </c>
      <c r="V1017" s="1">
        <f>IF($O1017="include",IF(AJ1017&gt;0,1+MAX(V1018:V$2005),0),0)</f>
        <v>0</v>
      </c>
      <c r="W1017" s="1">
        <f>IF($O1017="include",IF(AK1017&gt;0,1+MAX(W1018:W$2005),0),0)</f>
        <v>0</v>
      </c>
      <c r="X1017" s="1">
        <f>IF($O1017="include",IF(AL1017&gt;0,1+MAX(X1018:X$2005),0),0)</f>
        <v>0</v>
      </c>
      <c r="Y1017" s="22" t="str">
        <f t="shared" si="262"/>
        <v xml:space="preserve">1 - </v>
      </c>
      <c r="AA1017" s="42"/>
      <c r="AB1017" s="43"/>
      <c r="AC1017" s="43"/>
      <c r="AD1017" s="44"/>
      <c r="AE1017" s="11">
        <f t="shared" si="263"/>
        <v>0</v>
      </c>
      <c r="AF1017" s="41"/>
      <c r="AG1017" s="41"/>
      <c r="AH1017" s="41"/>
      <c r="AI1017" s="41"/>
      <c r="AJ1017" s="41"/>
      <c r="AK1017" s="41"/>
      <c r="AL1017" s="41"/>
      <c r="BA1017" s="1">
        <f t="shared" si="264"/>
        <v>0</v>
      </c>
      <c r="BB1017" s="1">
        <f t="shared" si="265"/>
        <v>0</v>
      </c>
      <c r="BC1017" s="1" t="str">
        <f t="shared" si="266"/>
        <v>No</v>
      </c>
      <c r="BD1017" s="1">
        <f t="shared" si="267"/>
        <v>0</v>
      </c>
      <c r="BE1017" s="1">
        <f t="shared" si="268"/>
        <v>0</v>
      </c>
      <c r="BF1017" s="1">
        <f t="shared" si="269"/>
        <v>0</v>
      </c>
      <c r="BG1017" s="1">
        <v>1013</v>
      </c>
      <c r="BH1017" s="1" t="e">
        <f t="shared" si="270"/>
        <v>#N/A</v>
      </c>
      <c r="BI1017" s="1">
        <f t="shared" si="272"/>
        <v>2</v>
      </c>
      <c r="BJ1017" s="1" t="e">
        <f t="shared" si="271"/>
        <v>#N/A</v>
      </c>
    </row>
    <row r="1018" spans="1:62" x14ac:dyDescent="0.25">
      <c r="A1018" s="1">
        <f t="shared" si="258"/>
        <v>1</v>
      </c>
      <c r="B1018" s="1">
        <f>IF(YEAR(AD1018)=$B$3,YEAR('Apartment Expenses'!AD1018)&amp;" - "&amp;'Apartment Expenses'!AC1018,0)</f>
        <v>0</v>
      </c>
      <c r="C1018" s="1">
        <f t="shared" si="259"/>
        <v>0</v>
      </c>
      <c r="E1018" s="1">
        <v>1014</v>
      </c>
      <c r="F1018" s="1">
        <f t="shared" si="260"/>
        <v>1</v>
      </c>
      <c r="G1018" s="1">
        <f t="shared" si="256"/>
        <v>0</v>
      </c>
      <c r="H1018" s="1">
        <f t="shared" si="257"/>
        <v>0</v>
      </c>
      <c r="J1018" s="1" t="str">
        <f t="shared" si="261"/>
        <v>1900</v>
      </c>
      <c r="M1018" s="1">
        <f>HLOOKUP('Expense History'!$AD$3,$P$4:$X$2004,ROW('Apartment Expenses'!L1018)-3,0)</f>
        <v>0</v>
      </c>
      <c r="N1018" s="1">
        <f>IF('Expense History'!$AD$3=Data!$G$4,'Apartment Expenses'!AE1018,HLOOKUP('Expense History'!$AD$3,'Apartment Expenses'!$AE$4:$AL$2004,(ROW('Apartment Expenses'!M1018)-3)))</f>
        <v>0</v>
      </c>
      <c r="O1018" s="1" t="str">
        <f>IF($O$2="ALL",IF(VLOOKUP(AA1018,'Expense History'!$AA$6:$AB$36,2,0)="x","include",0),IF(AND(VLOOKUP(AA1018,'Expense History'!$AA$6:$AB$36,2,0)="x",AC1018=$O$2),"include",0))</f>
        <v>include</v>
      </c>
      <c r="P1018" s="1">
        <f>IF(O1018="include",IF(AE1018&gt;0,1+MAX(P1019:P$2005),0),0)</f>
        <v>0</v>
      </c>
      <c r="Q1018" s="1">
        <f>IF(AND(ISBLANK(AA1017),AE1017=0),0,(IF(MAX(Q1019:Q$2005)&gt;0,0,ROW(R1018))))</f>
        <v>0</v>
      </c>
      <c r="R1018" s="1">
        <f>IF($O1018="include",IF(AF1018&gt;0,1+MAX(R1019:R$2005),0),0)</f>
        <v>0</v>
      </c>
      <c r="S1018" s="1">
        <f>IF($O1018="include",IF(AG1018&gt;0,1+MAX(S1019:S$2005),0),0)</f>
        <v>0</v>
      </c>
      <c r="T1018" s="1">
        <f>IF($O1018="include",IF(AH1018&gt;0,1+MAX(T1019:T$2005),0),0)</f>
        <v>0</v>
      </c>
      <c r="U1018" s="1">
        <f>IF($O1018="include",IF(AI1018&gt;0,1+MAX(U1019:U$2005),0),0)</f>
        <v>0</v>
      </c>
      <c r="V1018" s="1">
        <f>IF($O1018="include",IF(AJ1018&gt;0,1+MAX(V1019:V$2005),0),0)</f>
        <v>0</v>
      </c>
      <c r="W1018" s="1">
        <f>IF($O1018="include",IF(AK1018&gt;0,1+MAX(W1019:W$2005),0),0)</f>
        <v>0</v>
      </c>
      <c r="X1018" s="1">
        <f>IF($O1018="include",IF(AL1018&gt;0,1+MAX(X1019:X$2005),0),0)</f>
        <v>0</v>
      </c>
      <c r="Y1018" s="22" t="str">
        <f t="shared" si="262"/>
        <v xml:space="preserve">1 - </v>
      </c>
      <c r="AA1018" s="42"/>
      <c r="AB1018" s="43"/>
      <c r="AC1018" s="43"/>
      <c r="AD1018" s="44"/>
      <c r="AE1018" s="11">
        <f t="shared" si="263"/>
        <v>0</v>
      </c>
      <c r="AF1018" s="41"/>
      <c r="AG1018" s="41"/>
      <c r="AH1018" s="41"/>
      <c r="AI1018" s="41"/>
      <c r="AJ1018" s="41"/>
      <c r="AK1018" s="41"/>
      <c r="AL1018" s="41"/>
      <c r="BA1018" s="1">
        <f t="shared" si="264"/>
        <v>0</v>
      </c>
      <c r="BB1018" s="1">
        <f t="shared" si="265"/>
        <v>0</v>
      </c>
      <c r="BC1018" s="1" t="str">
        <f t="shared" si="266"/>
        <v>No</v>
      </c>
      <c r="BD1018" s="1">
        <f t="shared" si="267"/>
        <v>0</v>
      </c>
      <c r="BE1018" s="1">
        <f t="shared" si="268"/>
        <v>0</v>
      </c>
      <c r="BF1018" s="1">
        <f t="shared" si="269"/>
        <v>0</v>
      </c>
      <c r="BG1018" s="1">
        <v>1014</v>
      </c>
      <c r="BH1018" s="1" t="e">
        <f t="shared" si="270"/>
        <v>#N/A</v>
      </c>
      <c r="BI1018" s="1">
        <f t="shared" si="272"/>
        <v>2</v>
      </c>
      <c r="BJ1018" s="1" t="e">
        <f t="shared" si="271"/>
        <v>#N/A</v>
      </c>
    </row>
    <row r="1019" spans="1:62" x14ac:dyDescent="0.25">
      <c r="A1019" s="1">
        <f t="shared" si="258"/>
        <v>1</v>
      </c>
      <c r="B1019" s="1">
        <f>IF(YEAR(AD1019)=$B$3,YEAR('Apartment Expenses'!AD1019)&amp;" - "&amp;'Apartment Expenses'!AC1019,0)</f>
        <v>0</v>
      </c>
      <c r="C1019" s="1">
        <f t="shared" si="259"/>
        <v>0</v>
      </c>
      <c r="E1019" s="1">
        <v>1015</v>
      </c>
      <c r="F1019" s="1">
        <f t="shared" si="260"/>
        <v>1</v>
      </c>
      <c r="G1019" s="1">
        <f t="shared" si="256"/>
        <v>0</v>
      </c>
      <c r="H1019" s="1">
        <f t="shared" si="257"/>
        <v>0</v>
      </c>
      <c r="J1019" s="1" t="str">
        <f t="shared" si="261"/>
        <v>1900</v>
      </c>
      <c r="M1019" s="1">
        <f>HLOOKUP('Expense History'!$AD$3,$P$4:$X$2004,ROW('Apartment Expenses'!L1019)-3,0)</f>
        <v>0</v>
      </c>
      <c r="N1019" s="1">
        <f>IF('Expense History'!$AD$3=Data!$G$4,'Apartment Expenses'!AE1019,HLOOKUP('Expense History'!$AD$3,'Apartment Expenses'!$AE$4:$AL$2004,(ROW('Apartment Expenses'!M1019)-3)))</f>
        <v>0</v>
      </c>
      <c r="O1019" s="1" t="str">
        <f>IF($O$2="ALL",IF(VLOOKUP(AA1019,'Expense History'!$AA$6:$AB$36,2,0)="x","include",0),IF(AND(VLOOKUP(AA1019,'Expense History'!$AA$6:$AB$36,2,0)="x",AC1019=$O$2),"include",0))</f>
        <v>include</v>
      </c>
      <c r="P1019" s="1">
        <f>IF(O1019="include",IF(AE1019&gt;0,1+MAX(P1020:P$2005),0),0)</f>
        <v>0</v>
      </c>
      <c r="Q1019" s="1">
        <f>IF(AND(ISBLANK(AA1018),AE1018=0),0,(IF(MAX(Q1020:Q$2005)&gt;0,0,ROW(R1019))))</f>
        <v>0</v>
      </c>
      <c r="R1019" s="1">
        <f>IF($O1019="include",IF(AF1019&gt;0,1+MAX(R1020:R$2005),0),0)</f>
        <v>0</v>
      </c>
      <c r="S1019" s="1">
        <f>IF($O1019="include",IF(AG1019&gt;0,1+MAX(S1020:S$2005),0),0)</f>
        <v>0</v>
      </c>
      <c r="T1019" s="1">
        <f>IF($O1019="include",IF(AH1019&gt;0,1+MAX(T1020:T$2005),0),0)</f>
        <v>0</v>
      </c>
      <c r="U1019" s="1">
        <f>IF($O1019="include",IF(AI1019&gt;0,1+MAX(U1020:U$2005),0),0)</f>
        <v>0</v>
      </c>
      <c r="V1019" s="1">
        <f>IF($O1019="include",IF(AJ1019&gt;0,1+MAX(V1020:V$2005),0),0)</f>
        <v>0</v>
      </c>
      <c r="W1019" s="1">
        <f>IF($O1019="include",IF(AK1019&gt;0,1+MAX(W1020:W$2005),0),0)</f>
        <v>0</v>
      </c>
      <c r="X1019" s="1">
        <f>IF($O1019="include",IF(AL1019&gt;0,1+MAX(X1020:X$2005),0),0)</f>
        <v>0</v>
      </c>
      <c r="Y1019" s="22" t="str">
        <f t="shared" si="262"/>
        <v xml:space="preserve">1 - </v>
      </c>
      <c r="AA1019" s="42"/>
      <c r="AB1019" s="43"/>
      <c r="AC1019" s="43"/>
      <c r="AD1019" s="44"/>
      <c r="AE1019" s="11">
        <f t="shared" si="263"/>
        <v>0</v>
      </c>
      <c r="AF1019" s="41"/>
      <c r="AG1019" s="41"/>
      <c r="AH1019" s="41"/>
      <c r="AI1019" s="41"/>
      <c r="AJ1019" s="41"/>
      <c r="AK1019" s="41"/>
      <c r="AL1019" s="41"/>
      <c r="BA1019" s="1">
        <f t="shared" si="264"/>
        <v>0</v>
      </c>
      <c r="BB1019" s="1">
        <f t="shared" si="265"/>
        <v>0</v>
      </c>
      <c r="BC1019" s="1" t="str">
        <f t="shared" si="266"/>
        <v>No</v>
      </c>
      <c r="BD1019" s="1">
        <f t="shared" si="267"/>
        <v>0</v>
      </c>
      <c r="BE1019" s="1">
        <f t="shared" si="268"/>
        <v>0</v>
      </c>
      <c r="BF1019" s="1">
        <f t="shared" si="269"/>
        <v>0</v>
      </c>
      <c r="BG1019" s="1">
        <v>1015</v>
      </c>
      <c r="BH1019" s="1" t="e">
        <f t="shared" si="270"/>
        <v>#N/A</v>
      </c>
      <c r="BI1019" s="1">
        <f t="shared" si="272"/>
        <v>2</v>
      </c>
      <c r="BJ1019" s="1" t="e">
        <f t="shared" si="271"/>
        <v>#N/A</v>
      </c>
    </row>
    <row r="1020" spans="1:62" x14ac:dyDescent="0.25">
      <c r="A1020" s="1">
        <f t="shared" si="258"/>
        <v>1</v>
      </c>
      <c r="B1020" s="1">
        <f>IF(YEAR(AD1020)=$B$3,YEAR('Apartment Expenses'!AD1020)&amp;" - "&amp;'Apartment Expenses'!AC1020,0)</f>
        <v>0</v>
      </c>
      <c r="C1020" s="1">
        <f t="shared" si="259"/>
        <v>0</v>
      </c>
      <c r="E1020" s="1">
        <v>1016</v>
      </c>
      <c r="F1020" s="1">
        <f t="shared" si="260"/>
        <v>1</v>
      </c>
      <c r="G1020" s="1">
        <f t="shared" si="256"/>
        <v>0</v>
      </c>
      <c r="H1020" s="1">
        <f t="shared" si="257"/>
        <v>0</v>
      </c>
      <c r="J1020" s="1" t="str">
        <f t="shared" si="261"/>
        <v>1900</v>
      </c>
      <c r="M1020" s="1">
        <f>HLOOKUP('Expense History'!$AD$3,$P$4:$X$2004,ROW('Apartment Expenses'!L1020)-3,0)</f>
        <v>0</v>
      </c>
      <c r="N1020" s="1">
        <f>IF('Expense History'!$AD$3=Data!$G$4,'Apartment Expenses'!AE1020,HLOOKUP('Expense History'!$AD$3,'Apartment Expenses'!$AE$4:$AL$2004,(ROW('Apartment Expenses'!M1020)-3)))</f>
        <v>0</v>
      </c>
      <c r="O1020" s="1" t="str">
        <f>IF($O$2="ALL",IF(VLOOKUP(AA1020,'Expense History'!$AA$6:$AB$36,2,0)="x","include",0),IF(AND(VLOOKUP(AA1020,'Expense History'!$AA$6:$AB$36,2,0)="x",AC1020=$O$2),"include",0))</f>
        <v>include</v>
      </c>
      <c r="P1020" s="1">
        <f>IF(O1020="include",IF(AE1020&gt;0,1+MAX(P1021:P$2005),0),0)</f>
        <v>0</v>
      </c>
      <c r="Q1020" s="1">
        <f>IF(AND(ISBLANK(AA1019),AE1019=0),0,(IF(MAX(Q1021:Q$2005)&gt;0,0,ROW(R1020))))</f>
        <v>0</v>
      </c>
      <c r="R1020" s="1">
        <f>IF($O1020="include",IF(AF1020&gt;0,1+MAX(R1021:R$2005),0),0)</f>
        <v>0</v>
      </c>
      <c r="S1020" s="1">
        <f>IF($O1020="include",IF(AG1020&gt;0,1+MAX(S1021:S$2005),0),0)</f>
        <v>0</v>
      </c>
      <c r="T1020" s="1">
        <f>IF($O1020="include",IF(AH1020&gt;0,1+MAX(T1021:T$2005),0),0)</f>
        <v>0</v>
      </c>
      <c r="U1020" s="1">
        <f>IF($O1020="include",IF(AI1020&gt;0,1+MAX(U1021:U$2005),0),0)</f>
        <v>0</v>
      </c>
      <c r="V1020" s="1">
        <f>IF($O1020="include",IF(AJ1020&gt;0,1+MAX(V1021:V$2005),0),0)</f>
        <v>0</v>
      </c>
      <c r="W1020" s="1">
        <f>IF($O1020="include",IF(AK1020&gt;0,1+MAX(W1021:W$2005),0),0)</f>
        <v>0</v>
      </c>
      <c r="X1020" s="1">
        <f>IF($O1020="include",IF(AL1020&gt;0,1+MAX(X1021:X$2005),0),0)</f>
        <v>0</v>
      </c>
      <c r="Y1020" s="22" t="str">
        <f t="shared" si="262"/>
        <v xml:space="preserve">1 - </v>
      </c>
      <c r="AA1020" s="42"/>
      <c r="AB1020" s="43"/>
      <c r="AC1020" s="43"/>
      <c r="AD1020" s="44"/>
      <c r="AE1020" s="11">
        <f t="shared" si="263"/>
        <v>0</v>
      </c>
      <c r="AF1020" s="41"/>
      <c r="AG1020" s="41"/>
      <c r="AH1020" s="41"/>
      <c r="AI1020" s="41"/>
      <c r="AJ1020" s="41"/>
      <c r="AK1020" s="41"/>
      <c r="AL1020" s="41"/>
      <c r="BA1020" s="1">
        <f t="shared" si="264"/>
        <v>0</v>
      </c>
      <c r="BB1020" s="1">
        <f t="shared" si="265"/>
        <v>0</v>
      </c>
      <c r="BC1020" s="1" t="str">
        <f t="shared" si="266"/>
        <v>No</v>
      </c>
      <c r="BD1020" s="1">
        <f t="shared" si="267"/>
        <v>0</v>
      </c>
      <c r="BE1020" s="1">
        <f t="shared" si="268"/>
        <v>0</v>
      </c>
      <c r="BF1020" s="1">
        <f t="shared" si="269"/>
        <v>0</v>
      </c>
      <c r="BG1020" s="1">
        <v>1016</v>
      </c>
      <c r="BH1020" s="1" t="e">
        <f t="shared" si="270"/>
        <v>#N/A</v>
      </c>
      <c r="BI1020" s="1">
        <f t="shared" si="272"/>
        <v>2</v>
      </c>
      <c r="BJ1020" s="1" t="e">
        <f t="shared" si="271"/>
        <v>#N/A</v>
      </c>
    </row>
    <row r="1021" spans="1:62" x14ac:dyDescent="0.25">
      <c r="A1021" s="1">
        <f t="shared" si="258"/>
        <v>1</v>
      </c>
      <c r="B1021" s="1">
        <f>IF(YEAR(AD1021)=$B$3,YEAR('Apartment Expenses'!AD1021)&amp;" - "&amp;'Apartment Expenses'!AC1021,0)</f>
        <v>0</v>
      </c>
      <c r="C1021" s="1">
        <f t="shared" si="259"/>
        <v>0</v>
      </c>
      <c r="E1021" s="1">
        <v>1017</v>
      </c>
      <c r="F1021" s="1">
        <f t="shared" si="260"/>
        <v>1</v>
      </c>
      <c r="G1021" s="1">
        <f t="shared" si="256"/>
        <v>0</v>
      </c>
      <c r="H1021" s="1">
        <f t="shared" si="257"/>
        <v>0</v>
      </c>
      <c r="J1021" s="1" t="str">
        <f t="shared" si="261"/>
        <v>1900</v>
      </c>
      <c r="M1021" s="1">
        <f>HLOOKUP('Expense History'!$AD$3,$P$4:$X$2004,ROW('Apartment Expenses'!L1021)-3,0)</f>
        <v>0</v>
      </c>
      <c r="N1021" s="1">
        <f>IF('Expense History'!$AD$3=Data!$G$4,'Apartment Expenses'!AE1021,HLOOKUP('Expense History'!$AD$3,'Apartment Expenses'!$AE$4:$AL$2004,(ROW('Apartment Expenses'!M1021)-3)))</f>
        <v>0</v>
      </c>
      <c r="O1021" s="1" t="str">
        <f>IF($O$2="ALL",IF(VLOOKUP(AA1021,'Expense History'!$AA$6:$AB$36,2,0)="x","include",0),IF(AND(VLOOKUP(AA1021,'Expense History'!$AA$6:$AB$36,2,0)="x",AC1021=$O$2),"include",0))</f>
        <v>include</v>
      </c>
      <c r="P1021" s="1">
        <f>IF(O1021="include",IF(AE1021&gt;0,1+MAX(P1022:P$2005),0),0)</f>
        <v>0</v>
      </c>
      <c r="Q1021" s="1">
        <f>IF(AND(ISBLANK(AA1020),AE1020=0),0,(IF(MAX(Q1022:Q$2005)&gt;0,0,ROW(R1021))))</f>
        <v>0</v>
      </c>
      <c r="R1021" s="1">
        <f>IF($O1021="include",IF(AF1021&gt;0,1+MAX(R1022:R$2005),0),0)</f>
        <v>0</v>
      </c>
      <c r="S1021" s="1">
        <f>IF($O1021="include",IF(AG1021&gt;0,1+MAX(S1022:S$2005),0),0)</f>
        <v>0</v>
      </c>
      <c r="T1021" s="1">
        <f>IF($O1021="include",IF(AH1021&gt;0,1+MAX(T1022:T$2005),0),0)</f>
        <v>0</v>
      </c>
      <c r="U1021" s="1">
        <f>IF($O1021="include",IF(AI1021&gt;0,1+MAX(U1022:U$2005),0),0)</f>
        <v>0</v>
      </c>
      <c r="V1021" s="1">
        <f>IF($O1021="include",IF(AJ1021&gt;0,1+MAX(V1022:V$2005),0),0)</f>
        <v>0</v>
      </c>
      <c r="W1021" s="1">
        <f>IF($O1021="include",IF(AK1021&gt;0,1+MAX(W1022:W$2005),0),0)</f>
        <v>0</v>
      </c>
      <c r="X1021" s="1">
        <f>IF($O1021="include",IF(AL1021&gt;0,1+MAX(X1022:X$2005),0),0)</f>
        <v>0</v>
      </c>
      <c r="Y1021" s="22" t="str">
        <f t="shared" si="262"/>
        <v xml:space="preserve">1 - </v>
      </c>
      <c r="AA1021" s="42"/>
      <c r="AB1021" s="43"/>
      <c r="AC1021" s="43"/>
      <c r="AD1021" s="44"/>
      <c r="AE1021" s="11">
        <f t="shared" si="263"/>
        <v>0</v>
      </c>
      <c r="AF1021" s="41"/>
      <c r="AG1021" s="41"/>
      <c r="AH1021" s="41"/>
      <c r="AI1021" s="41"/>
      <c r="AJ1021" s="41"/>
      <c r="AK1021" s="41"/>
      <c r="AL1021" s="41"/>
      <c r="BA1021" s="1">
        <f t="shared" si="264"/>
        <v>0</v>
      </c>
      <c r="BB1021" s="1">
        <f t="shared" si="265"/>
        <v>0</v>
      </c>
      <c r="BC1021" s="1" t="str">
        <f t="shared" si="266"/>
        <v>No</v>
      </c>
      <c r="BD1021" s="1">
        <f t="shared" si="267"/>
        <v>0</v>
      </c>
      <c r="BE1021" s="1">
        <f t="shared" si="268"/>
        <v>0</v>
      </c>
      <c r="BF1021" s="1">
        <f t="shared" si="269"/>
        <v>0</v>
      </c>
      <c r="BG1021" s="1">
        <v>1017</v>
      </c>
      <c r="BH1021" s="1" t="e">
        <f t="shared" si="270"/>
        <v>#N/A</v>
      </c>
      <c r="BI1021" s="1">
        <f t="shared" si="272"/>
        <v>2</v>
      </c>
      <c r="BJ1021" s="1" t="e">
        <f t="shared" si="271"/>
        <v>#N/A</v>
      </c>
    </row>
    <row r="1022" spans="1:62" x14ac:dyDescent="0.25">
      <c r="A1022" s="1">
        <f t="shared" si="258"/>
        <v>1</v>
      </c>
      <c r="B1022" s="1">
        <f>IF(YEAR(AD1022)=$B$3,YEAR('Apartment Expenses'!AD1022)&amp;" - "&amp;'Apartment Expenses'!AC1022,0)</f>
        <v>0</v>
      </c>
      <c r="C1022" s="1">
        <f t="shared" si="259"/>
        <v>0</v>
      </c>
      <c r="E1022" s="1">
        <v>1018</v>
      </c>
      <c r="F1022" s="1">
        <f t="shared" si="260"/>
        <v>1</v>
      </c>
      <c r="G1022" s="1">
        <f t="shared" si="256"/>
        <v>0</v>
      </c>
      <c r="H1022" s="1">
        <f t="shared" si="257"/>
        <v>0</v>
      </c>
      <c r="J1022" s="1" t="str">
        <f t="shared" si="261"/>
        <v>1900</v>
      </c>
      <c r="M1022" s="1">
        <f>HLOOKUP('Expense History'!$AD$3,$P$4:$X$2004,ROW('Apartment Expenses'!L1022)-3,0)</f>
        <v>0</v>
      </c>
      <c r="N1022" s="1">
        <f>IF('Expense History'!$AD$3=Data!$G$4,'Apartment Expenses'!AE1022,HLOOKUP('Expense History'!$AD$3,'Apartment Expenses'!$AE$4:$AL$2004,(ROW('Apartment Expenses'!M1022)-3)))</f>
        <v>0</v>
      </c>
      <c r="O1022" s="1" t="str">
        <f>IF($O$2="ALL",IF(VLOOKUP(AA1022,'Expense History'!$AA$6:$AB$36,2,0)="x","include",0),IF(AND(VLOOKUP(AA1022,'Expense History'!$AA$6:$AB$36,2,0)="x",AC1022=$O$2),"include",0))</f>
        <v>include</v>
      </c>
      <c r="P1022" s="1">
        <f>IF(O1022="include",IF(AE1022&gt;0,1+MAX(P1023:P$2005),0),0)</f>
        <v>0</v>
      </c>
      <c r="Q1022" s="1">
        <f>IF(AND(ISBLANK(AA1021),AE1021=0),0,(IF(MAX(Q1023:Q$2005)&gt;0,0,ROW(R1022))))</f>
        <v>0</v>
      </c>
      <c r="R1022" s="1">
        <f>IF($O1022="include",IF(AF1022&gt;0,1+MAX(R1023:R$2005),0),0)</f>
        <v>0</v>
      </c>
      <c r="S1022" s="1">
        <f>IF($O1022="include",IF(AG1022&gt;0,1+MAX(S1023:S$2005),0),0)</f>
        <v>0</v>
      </c>
      <c r="T1022" s="1">
        <f>IF($O1022="include",IF(AH1022&gt;0,1+MAX(T1023:T$2005),0),0)</f>
        <v>0</v>
      </c>
      <c r="U1022" s="1">
        <f>IF($O1022="include",IF(AI1022&gt;0,1+MAX(U1023:U$2005),0),0)</f>
        <v>0</v>
      </c>
      <c r="V1022" s="1">
        <f>IF($O1022="include",IF(AJ1022&gt;0,1+MAX(V1023:V$2005),0),0)</f>
        <v>0</v>
      </c>
      <c r="W1022" s="1">
        <f>IF($O1022="include",IF(AK1022&gt;0,1+MAX(W1023:W$2005),0),0)</f>
        <v>0</v>
      </c>
      <c r="X1022" s="1">
        <f>IF($O1022="include",IF(AL1022&gt;0,1+MAX(X1023:X$2005),0),0)</f>
        <v>0</v>
      </c>
      <c r="Y1022" s="22" t="str">
        <f t="shared" si="262"/>
        <v xml:space="preserve">1 - </v>
      </c>
      <c r="AA1022" s="42"/>
      <c r="AB1022" s="43"/>
      <c r="AC1022" s="43"/>
      <c r="AD1022" s="44"/>
      <c r="AE1022" s="11">
        <f t="shared" si="263"/>
        <v>0</v>
      </c>
      <c r="AF1022" s="41"/>
      <c r="AG1022" s="41"/>
      <c r="AH1022" s="41"/>
      <c r="AI1022" s="41"/>
      <c r="AJ1022" s="41"/>
      <c r="AK1022" s="41"/>
      <c r="AL1022" s="41"/>
      <c r="BA1022" s="1">
        <f t="shared" si="264"/>
        <v>0</v>
      </c>
      <c r="BB1022" s="1">
        <f t="shared" si="265"/>
        <v>0</v>
      </c>
      <c r="BC1022" s="1" t="str">
        <f t="shared" si="266"/>
        <v>No</v>
      </c>
      <c r="BD1022" s="1">
        <f t="shared" si="267"/>
        <v>0</v>
      </c>
      <c r="BE1022" s="1">
        <f t="shared" si="268"/>
        <v>0</v>
      </c>
      <c r="BF1022" s="1">
        <f t="shared" si="269"/>
        <v>0</v>
      </c>
      <c r="BG1022" s="1">
        <v>1018</v>
      </c>
      <c r="BH1022" s="1" t="e">
        <f t="shared" si="270"/>
        <v>#N/A</v>
      </c>
      <c r="BI1022" s="1">
        <f t="shared" si="272"/>
        <v>2</v>
      </c>
      <c r="BJ1022" s="1" t="e">
        <f t="shared" si="271"/>
        <v>#N/A</v>
      </c>
    </row>
    <row r="1023" spans="1:62" x14ac:dyDescent="0.25">
      <c r="A1023" s="1">
        <f t="shared" si="258"/>
        <v>1</v>
      </c>
      <c r="B1023" s="1">
        <f>IF(YEAR(AD1023)=$B$3,YEAR('Apartment Expenses'!AD1023)&amp;" - "&amp;'Apartment Expenses'!AC1023,0)</f>
        <v>0</v>
      </c>
      <c r="C1023" s="1">
        <f t="shared" si="259"/>
        <v>0</v>
      </c>
      <c r="E1023" s="1">
        <v>1019</v>
      </c>
      <c r="F1023" s="1">
        <f t="shared" si="260"/>
        <v>1</v>
      </c>
      <c r="G1023" s="1">
        <f t="shared" si="256"/>
        <v>0</v>
      </c>
      <c r="H1023" s="1">
        <f t="shared" si="257"/>
        <v>0</v>
      </c>
      <c r="J1023" s="1" t="str">
        <f t="shared" si="261"/>
        <v>1900</v>
      </c>
      <c r="M1023" s="1">
        <f>HLOOKUP('Expense History'!$AD$3,$P$4:$X$2004,ROW('Apartment Expenses'!L1023)-3,0)</f>
        <v>0</v>
      </c>
      <c r="N1023" s="1">
        <f>IF('Expense History'!$AD$3=Data!$G$4,'Apartment Expenses'!AE1023,HLOOKUP('Expense History'!$AD$3,'Apartment Expenses'!$AE$4:$AL$2004,(ROW('Apartment Expenses'!M1023)-3)))</f>
        <v>0</v>
      </c>
      <c r="O1023" s="1" t="str">
        <f>IF($O$2="ALL",IF(VLOOKUP(AA1023,'Expense History'!$AA$6:$AB$36,2,0)="x","include",0),IF(AND(VLOOKUP(AA1023,'Expense History'!$AA$6:$AB$36,2,0)="x",AC1023=$O$2),"include",0))</f>
        <v>include</v>
      </c>
      <c r="P1023" s="1">
        <f>IF(O1023="include",IF(AE1023&gt;0,1+MAX(P1024:P$2005),0),0)</f>
        <v>0</v>
      </c>
      <c r="Q1023" s="1">
        <f>IF(AND(ISBLANK(AA1022),AE1022=0),0,(IF(MAX(Q1024:Q$2005)&gt;0,0,ROW(R1023))))</f>
        <v>0</v>
      </c>
      <c r="R1023" s="1">
        <f>IF($O1023="include",IF(AF1023&gt;0,1+MAX(R1024:R$2005),0),0)</f>
        <v>0</v>
      </c>
      <c r="S1023" s="1">
        <f>IF($O1023="include",IF(AG1023&gt;0,1+MAX(S1024:S$2005),0),0)</f>
        <v>0</v>
      </c>
      <c r="T1023" s="1">
        <f>IF($O1023="include",IF(AH1023&gt;0,1+MAX(T1024:T$2005),0),0)</f>
        <v>0</v>
      </c>
      <c r="U1023" s="1">
        <f>IF($O1023="include",IF(AI1023&gt;0,1+MAX(U1024:U$2005),0),0)</f>
        <v>0</v>
      </c>
      <c r="V1023" s="1">
        <f>IF($O1023="include",IF(AJ1023&gt;0,1+MAX(V1024:V$2005),0),0)</f>
        <v>0</v>
      </c>
      <c r="W1023" s="1">
        <f>IF($O1023="include",IF(AK1023&gt;0,1+MAX(W1024:W$2005),0),0)</f>
        <v>0</v>
      </c>
      <c r="X1023" s="1">
        <f>IF($O1023="include",IF(AL1023&gt;0,1+MAX(X1024:X$2005),0),0)</f>
        <v>0</v>
      </c>
      <c r="Y1023" s="22" t="str">
        <f t="shared" si="262"/>
        <v xml:space="preserve">1 - </v>
      </c>
      <c r="AA1023" s="42"/>
      <c r="AB1023" s="43"/>
      <c r="AC1023" s="43"/>
      <c r="AD1023" s="44"/>
      <c r="AE1023" s="11">
        <f t="shared" si="263"/>
        <v>0</v>
      </c>
      <c r="AF1023" s="41"/>
      <c r="AG1023" s="41"/>
      <c r="AH1023" s="41"/>
      <c r="AI1023" s="41"/>
      <c r="AJ1023" s="41"/>
      <c r="AK1023" s="41"/>
      <c r="AL1023" s="41"/>
      <c r="BA1023" s="1">
        <f t="shared" si="264"/>
        <v>0</v>
      </c>
      <c r="BB1023" s="1">
        <f t="shared" si="265"/>
        <v>0</v>
      </c>
      <c r="BC1023" s="1" t="str">
        <f t="shared" si="266"/>
        <v>No</v>
      </c>
      <c r="BD1023" s="1">
        <f t="shared" si="267"/>
        <v>0</v>
      </c>
      <c r="BE1023" s="1">
        <f t="shared" si="268"/>
        <v>0</v>
      </c>
      <c r="BF1023" s="1">
        <f t="shared" si="269"/>
        <v>0</v>
      </c>
      <c r="BG1023" s="1">
        <v>1019</v>
      </c>
      <c r="BH1023" s="1" t="e">
        <f t="shared" si="270"/>
        <v>#N/A</v>
      </c>
      <c r="BI1023" s="1">
        <f t="shared" si="272"/>
        <v>2</v>
      </c>
      <c r="BJ1023" s="1" t="e">
        <f t="shared" si="271"/>
        <v>#N/A</v>
      </c>
    </row>
    <row r="1024" spans="1:62" x14ac:dyDescent="0.25">
      <c r="A1024" s="1">
        <f t="shared" si="258"/>
        <v>1</v>
      </c>
      <c r="B1024" s="1">
        <f>IF(YEAR(AD1024)=$B$3,YEAR('Apartment Expenses'!AD1024)&amp;" - "&amp;'Apartment Expenses'!AC1024,0)</f>
        <v>0</v>
      </c>
      <c r="C1024" s="1">
        <f t="shared" si="259"/>
        <v>0</v>
      </c>
      <c r="E1024" s="1">
        <v>1020</v>
      </c>
      <c r="F1024" s="1">
        <f t="shared" si="260"/>
        <v>1</v>
      </c>
      <c r="G1024" s="1">
        <f t="shared" si="256"/>
        <v>0</v>
      </c>
      <c r="H1024" s="1">
        <f t="shared" si="257"/>
        <v>0</v>
      </c>
      <c r="J1024" s="1" t="str">
        <f t="shared" si="261"/>
        <v>1900</v>
      </c>
      <c r="M1024" s="1">
        <f>HLOOKUP('Expense History'!$AD$3,$P$4:$X$2004,ROW('Apartment Expenses'!L1024)-3,0)</f>
        <v>0</v>
      </c>
      <c r="N1024" s="1">
        <f>IF('Expense History'!$AD$3=Data!$G$4,'Apartment Expenses'!AE1024,HLOOKUP('Expense History'!$AD$3,'Apartment Expenses'!$AE$4:$AL$2004,(ROW('Apartment Expenses'!M1024)-3)))</f>
        <v>0</v>
      </c>
      <c r="O1024" s="1" t="str">
        <f>IF($O$2="ALL",IF(VLOOKUP(AA1024,'Expense History'!$AA$6:$AB$36,2,0)="x","include",0),IF(AND(VLOOKUP(AA1024,'Expense History'!$AA$6:$AB$36,2,0)="x",AC1024=$O$2),"include",0))</f>
        <v>include</v>
      </c>
      <c r="P1024" s="1">
        <f>IF(O1024="include",IF(AE1024&gt;0,1+MAX(P1025:P$2005),0),0)</f>
        <v>0</v>
      </c>
      <c r="Q1024" s="1">
        <f>IF(AND(ISBLANK(AA1023),AE1023=0),0,(IF(MAX(Q1025:Q$2005)&gt;0,0,ROW(R1024))))</f>
        <v>0</v>
      </c>
      <c r="R1024" s="1">
        <f>IF($O1024="include",IF(AF1024&gt;0,1+MAX(R1025:R$2005),0),0)</f>
        <v>0</v>
      </c>
      <c r="S1024" s="1">
        <f>IF($O1024="include",IF(AG1024&gt;0,1+MAX(S1025:S$2005),0),0)</f>
        <v>0</v>
      </c>
      <c r="T1024" s="1">
        <f>IF($O1024="include",IF(AH1024&gt;0,1+MAX(T1025:T$2005),0),0)</f>
        <v>0</v>
      </c>
      <c r="U1024" s="1">
        <f>IF($O1024="include",IF(AI1024&gt;0,1+MAX(U1025:U$2005),0),0)</f>
        <v>0</v>
      </c>
      <c r="V1024" s="1">
        <f>IF($O1024="include",IF(AJ1024&gt;0,1+MAX(V1025:V$2005),0),0)</f>
        <v>0</v>
      </c>
      <c r="W1024" s="1">
        <f>IF($O1024="include",IF(AK1024&gt;0,1+MAX(W1025:W$2005),0),0)</f>
        <v>0</v>
      </c>
      <c r="X1024" s="1">
        <f>IF($O1024="include",IF(AL1024&gt;0,1+MAX(X1025:X$2005),0),0)</f>
        <v>0</v>
      </c>
      <c r="Y1024" s="22" t="str">
        <f t="shared" si="262"/>
        <v xml:space="preserve">1 - </v>
      </c>
      <c r="AA1024" s="42"/>
      <c r="AB1024" s="43"/>
      <c r="AC1024" s="43"/>
      <c r="AD1024" s="44"/>
      <c r="AE1024" s="11">
        <f t="shared" si="263"/>
        <v>0</v>
      </c>
      <c r="AF1024" s="41"/>
      <c r="AG1024" s="41"/>
      <c r="AH1024" s="41"/>
      <c r="AI1024" s="41"/>
      <c r="AJ1024" s="41"/>
      <c r="AK1024" s="41"/>
      <c r="AL1024" s="41"/>
      <c r="BA1024" s="1">
        <f t="shared" si="264"/>
        <v>0</v>
      </c>
      <c r="BB1024" s="1">
        <f t="shared" si="265"/>
        <v>0</v>
      </c>
      <c r="BC1024" s="1" t="str">
        <f t="shared" si="266"/>
        <v>No</v>
      </c>
      <c r="BD1024" s="1">
        <f t="shared" si="267"/>
        <v>0</v>
      </c>
      <c r="BE1024" s="1">
        <f t="shared" si="268"/>
        <v>0</v>
      </c>
      <c r="BF1024" s="1">
        <f t="shared" si="269"/>
        <v>0</v>
      </c>
      <c r="BG1024" s="1">
        <v>1020</v>
      </c>
      <c r="BH1024" s="1" t="e">
        <f t="shared" si="270"/>
        <v>#N/A</v>
      </c>
      <c r="BI1024" s="1">
        <f t="shared" si="272"/>
        <v>2</v>
      </c>
      <c r="BJ1024" s="1" t="e">
        <f t="shared" si="271"/>
        <v>#N/A</v>
      </c>
    </row>
    <row r="1025" spans="1:62" x14ac:dyDescent="0.25">
      <c r="A1025" s="1">
        <f t="shared" si="258"/>
        <v>1</v>
      </c>
      <c r="B1025" s="1">
        <f>IF(YEAR(AD1025)=$B$3,YEAR('Apartment Expenses'!AD1025)&amp;" - "&amp;'Apartment Expenses'!AC1025,0)</f>
        <v>0</v>
      </c>
      <c r="C1025" s="1">
        <f t="shared" si="259"/>
        <v>0</v>
      </c>
      <c r="E1025" s="1">
        <v>1021</v>
      </c>
      <c r="F1025" s="1">
        <f t="shared" si="260"/>
        <v>1</v>
      </c>
      <c r="G1025" s="1">
        <f t="shared" si="256"/>
        <v>0</v>
      </c>
      <c r="H1025" s="1">
        <f t="shared" si="257"/>
        <v>0</v>
      </c>
      <c r="J1025" s="1" t="str">
        <f t="shared" si="261"/>
        <v>1900</v>
      </c>
      <c r="M1025" s="1">
        <f>HLOOKUP('Expense History'!$AD$3,$P$4:$X$2004,ROW('Apartment Expenses'!L1025)-3,0)</f>
        <v>0</v>
      </c>
      <c r="N1025" s="1">
        <f>IF('Expense History'!$AD$3=Data!$G$4,'Apartment Expenses'!AE1025,HLOOKUP('Expense History'!$AD$3,'Apartment Expenses'!$AE$4:$AL$2004,(ROW('Apartment Expenses'!M1025)-3)))</f>
        <v>0</v>
      </c>
      <c r="O1025" s="1" t="str">
        <f>IF($O$2="ALL",IF(VLOOKUP(AA1025,'Expense History'!$AA$6:$AB$36,2,0)="x","include",0),IF(AND(VLOOKUP(AA1025,'Expense History'!$AA$6:$AB$36,2,0)="x",AC1025=$O$2),"include",0))</f>
        <v>include</v>
      </c>
      <c r="P1025" s="1">
        <f>IF(O1025="include",IF(AE1025&gt;0,1+MAX(P1026:P$2005),0),0)</f>
        <v>0</v>
      </c>
      <c r="Q1025" s="1">
        <f>IF(AND(ISBLANK(AA1024),AE1024=0),0,(IF(MAX(Q1026:Q$2005)&gt;0,0,ROW(R1025))))</f>
        <v>0</v>
      </c>
      <c r="R1025" s="1">
        <f>IF($O1025="include",IF(AF1025&gt;0,1+MAX(R1026:R$2005),0),0)</f>
        <v>0</v>
      </c>
      <c r="S1025" s="1">
        <f>IF($O1025="include",IF(AG1025&gt;0,1+MAX(S1026:S$2005),0),0)</f>
        <v>0</v>
      </c>
      <c r="T1025" s="1">
        <f>IF($O1025="include",IF(AH1025&gt;0,1+MAX(T1026:T$2005),0),0)</f>
        <v>0</v>
      </c>
      <c r="U1025" s="1">
        <f>IF($O1025="include",IF(AI1025&gt;0,1+MAX(U1026:U$2005),0),0)</f>
        <v>0</v>
      </c>
      <c r="V1025" s="1">
        <f>IF($O1025="include",IF(AJ1025&gt;0,1+MAX(V1026:V$2005),0),0)</f>
        <v>0</v>
      </c>
      <c r="W1025" s="1">
        <f>IF($O1025="include",IF(AK1025&gt;0,1+MAX(W1026:W$2005),0),0)</f>
        <v>0</v>
      </c>
      <c r="X1025" s="1">
        <f>IF($O1025="include",IF(AL1025&gt;0,1+MAX(X1026:X$2005),0),0)</f>
        <v>0</v>
      </c>
      <c r="Y1025" s="22" t="str">
        <f t="shared" si="262"/>
        <v xml:space="preserve">1 - </v>
      </c>
      <c r="AA1025" s="42"/>
      <c r="AB1025" s="43"/>
      <c r="AC1025" s="43"/>
      <c r="AD1025" s="44"/>
      <c r="AE1025" s="11">
        <f t="shared" si="263"/>
        <v>0</v>
      </c>
      <c r="AF1025" s="41"/>
      <c r="AG1025" s="41"/>
      <c r="AH1025" s="41"/>
      <c r="AI1025" s="41"/>
      <c r="AJ1025" s="41"/>
      <c r="AK1025" s="41"/>
      <c r="AL1025" s="41"/>
      <c r="BA1025" s="1">
        <f t="shared" si="264"/>
        <v>0</v>
      </c>
      <c r="BB1025" s="1">
        <f t="shared" si="265"/>
        <v>0</v>
      </c>
      <c r="BC1025" s="1" t="str">
        <f t="shared" si="266"/>
        <v>No</v>
      </c>
      <c r="BD1025" s="1">
        <f t="shared" si="267"/>
        <v>0</v>
      </c>
      <c r="BE1025" s="1">
        <f t="shared" si="268"/>
        <v>0</v>
      </c>
      <c r="BF1025" s="1">
        <f t="shared" si="269"/>
        <v>0</v>
      </c>
      <c r="BG1025" s="1">
        <v>1021</v>
      </c>
      <c r="BH1025" s="1" t="e">
        <f t="shared" si="270"/>
        <v>#N/A</v>
      </c>
      <c r="BI1025" s="1">
        <f t="shared" si="272"/>
        <v>2</v>
      </c>
      <c r="BJ1025" s="1" t="e">
        <f t="shared" si="271"/>
        <v>#N/A</v>
      </c>
    </row>
    <row r="1026" spans="1:62" x14ac:dyDescent="0.25">
      <c r="A1026" s="1">
        <f t="shared" si="258"/>
        <v>1</v>
      </c>
      <c r="B1026" s="1">
        <f>IF(YEAR(AD1026)=$B$3,YEAR('Apartment Expenses'!AD1026)&amp;" - "&amp;'Apartment Expenses'!AC1026,0)</f>
        <v>0</v>
      </c>
      <c r="C1026" s="1">
        <f t="shared" si="259"/>
        <v>0</v>
      </c>
      <c r="E1026" s="1">
        <v>1022</v>
      </c>
      <c r="F1026" s="1">
        <f t="shared" si="260"/>
        <v>1</v>
      </c>
      <c r="G1026" s="1">
        <f t="shared" si="256"/>
        <v>0</v>
      </c>
      <c r="H1026" s="1">
        <f t="shared" si="257"/>
        <v>0</v>
      </c>
      <c r="J1026" s="1" t="str">
        <f t="shared" si="261"/>
        <v>1900</v>
      </c>
      <c r="M1026" s="1">
        <f>HLOOKUP('Expense History'!$AD$3,$P$4:$X$2004,ROW('Apartment Expenses'!L1026)-3,0)</f>
        <v>0</v>
      </c>
      <c r="N1026" s="1">
        <f>IF('Expense History'!$AD$3=Data!$G$4,'Apartment Expenses'!AE1026,HLOOKUP('Expense History'!$AD$3,'Apartment Expenses'!$AE$4:$AL$2004,(ROW('Apartment Expenses'!M1026)-3)))</f>
        <v>0</v>
      </c>
      <c r="O1026" s="1" t="str">
        <f>IF($O$2="ALL",IF(VLOOKUP(AA1026,'Expense History'!$AA$6:$AB$36,2,0)="x","include",0),IF(AND(VLOOKUP(AA1026,'Expense History'!$AA$6:$AB$36,2,0)="x",AC1026=$O$2),"include",0))</f>
        <v>include</v>
      </c>
      <c r="P1026" s="1">
        <f>IF(O1026="include",IF(AE1026&gt;0,1+MAX(P1027:P$2005),0),0)</f>
        <v>0</v>
      </c>
      <c r="Q1026" s="1">
        <f>IF(AND(ISBLANK(AA1025),AE1025=0),0,(IF(MAX(Q1027:Q$2005)&gt;0,0,ROW(R1026))))</f>
        <v>0</v>
      </c>
      <c r="R1026" s="1">
        <f>IF($O1026="include",IF(AF1026&gt;0,1+MAX(R1027:R$2005),0),0)</f>
        <v>0</v>
      </c>
      <c r="S1026" s="1">
        <f>IF($O1026="include",IF(AG1026&gt;0,1+MAX(S1027:S$2005),0),0)</f>
        <v>0</v>
      </c>
      <c r="T1026" s="1">
        <f>IF($O1026="include",IF(AH1026&gt;0,1+MAX(T1027:T$2005),0),0)</f>
        <v>0</v>
      </c>
      <c r="U1026" s="1">
        <f>IF($O1026="include",IF(AI1026&gt;0,1+MAX(U1027:U$2005),0),0)</f>
        <v>0</v>
      </c>
      <c r="V1026" s="1">
        <f>IF($O1026="include",IF(AJ1026&gt;0,1+MAX(V1027:V$2005),0),0)</f>
        <v>0</v>
      </c>
      <c r="W1026" s="1">
        <f>IF($O1026="include",IF(AK1026&gt;0,1+MAX(W1027:W$2005),0),0)</f>
        <v>0</v>
      </c>
      <c r="X1026" s="1">
        <f>IF($O1026="include",IF(AL1026&gt;0,1+MAX(X1027:X$2005),0),0)</f>
        <v>0</v>
      </c>
      <c r="Y1026" s="22" t="str">
        <f t="shared" si="262"/>
        <v xml:space="preserve">1 - </v>
      </c>
      <c r="AA1026" s="42"/>
      <c r="AB1026" s="43"/>
      <c r="AC1026" s="43"/>
      <c r="AD1026" s="44"/>
      <c r="AE1026" s="11">
        <f t="shared" si="263"/>
        <v>0</v>
      </c>
      <c r="AF1026" s="41"/>
      <c r="AG1026" s="41"/>
      <c r="AH1026" s="41"/>
      <c r="AI1026" s="41"/>
      <c r="AJ1026" s="41"/>
      <c r="AK1026" s="41"/>
      <c r="AL1026" s="41"/>
      <c r="BA1026" s="1">
        <f t="shared" si="264"/>
        <v>0</v>
      </c>
      <c r="BB1026" s="1">
        <f t="shared" si="265"/>
        <v>0</v>
      </c>
      <c r="BC1026" s="1" t="str">
        <f t="shared" si="266"/>
        <v>No</v>
      </c>
      <c r="BD1026" s="1">
        <f t="shared" si="267"/>
        <v>0</v>
      </c>
      <c r="BE1026" s="1">
        <f t="shared" si="268"/>
        <v>0</v>
      </c>
      <c r="BF1026" s="1">
        <f t="shared" si="269"/>
        <v>0</v>
      </c>
      <c r="BG1026" s="1">
        <v>1022</v>
      </c>
      <c r="BH1026" s="1" t="e">
        <f t="shared" si="270"/>
        <v>#N/A</v>
      </c>
      <c r="BI1026" s="1">
        <f t="shared" si="272"/>
        <v>2</v>
      </c>
      <c r="BJ1026" s="1" t="e">
        <f t="shared" si="271"/>
        <v>#N/A</v>
      </c>
    </row>
    <row r="1027" spans="1:62" x14ac:dyDescent="0.25">
      <c r="A1027" s="1">
        <f t="shared" si="258"/>
        <v>1</v>
      </c>
      <c r="B1027" s="1">
        <f>IF(YEAR(AD1027)=$B$3,YEAR('Apartment Expenses'!AD1027)&amp;" - "&amp;'Apartment Expenses'!AC1027,0)</f>
        <v>0</v>
      </c>
      <c r="C1027" s="1">
        <f t="shared" si="259"/>
        <v>0</v>
      </c>
      <c r="E1027" s="1">
        <v>1023</v>
      </c>
      <c r="F1027" s="1">
        <f t="shared" si="260"/>
        <v>1</v>
      </c>
      <c r="G1027" s="1">
        <f t="shared" si="256"/>
        <v>0</v>
      </c>
      <c r="H1027" s="1">
        <f t="shared" si="257"/>
        <v>0</v>
      </c>
      <c r="J1027" s="1" t="str">
        <f t="shared" si="261"/>
        <v>1900</v>
      </c>
      <c r="M1027" s="1">
        <f>HLOOKUP('Expense History'!$AD$3,$P$4:$X$2004,ROW('Apartment Expenses'!L1027)-3,0)</f>
        <v>0</v>
      </c>
      <c r="N1027" s="1">
        <f>IF('Expense History'!$AD$3=Data!$G$4,'Apartment Expenses'!AE1027,HLOOKUP('Expense History'!$AD$3,'Apartment Expenses'!$AE$4:$AL$2004,(ROW('Apartment Expenses'!M1027)-3)))</f>
        <v>0</v>
      </c>
      <c r="O1027" s="1" t="str">
        <f>IF($O$2="ALL",IF(VLOOKUP(AA1027,'Expense History'!$AA$6:$AB$36,2,0)="x","include",0),IF(AND(VLOOKUP(AA1027,'Expense History'!$AA$6:$AB$36,2,0)="x",AC1027=$O$2),"include",0))</f>
        <v>include</v>
      </c>
      <c r="P1027" s="1">
        <f>IF(O1027="include",IF(AE1027&gt;0,1+MAX(P1028:P$2005),0),0)</f>
        <v>0</v>
      </c>
      <c r="Q1027" s="1">
        <f>IF(AND(ISBLANK(AA1026),AE1026=0),0,(IF(MAX(Q1028:Q$2005)&gt;0,0,ROW(R1027))))</f>
        <v>0</v>
      </c>
      <c r="R1027" s="1">
        <f>IF($O1027="include",IF(AF1027&gt;0,1+MAX(R1028:R$2005),0),0)</f>
        <v>0</v>
      </c>
      <c r="S1027" s="1">
        <f>IF($O1027="include",IF(AG1027&gt;0,1+MAX(S1028:S$2005),0),0)</f>
        <v>0</v>
      </c>
      <c r="T1027" s="1">
        <f>IF($O1027="include",IF(AH1027&gt;0,1+MAX(T1028:T$2005),0),0)</f>
        <v>0</v>
      </c>
      <c r="U1027" s="1">
        <f>IF($O1027="include",IF(AI1027&gt;0,1+MAX(U1028:U$2005),0),0)</f>
        <v>0</v>
      </c>
      <c r="V1027" s="1">
        <f>IF($O1027="include",IF(AJ1027&gt;0,1+MAX(V1028:V$2005),0),0)</f>
        <v>0</v>
      </c>
      <c r="W1027" s="1">
        <f>IF($O1027="include",IF(AK1027&gt;0,1+MAX(W1028:W$2005),0),0)</f>
        <v>0</v>
      </c>
      <c r="X1027" s="1">
        <f>IF($O1027="include",IF(AL1027&gt;0,1+MAX(X1028:X$2005),0),0)</f>
        <v>0</v>
      </c>
      <c r="Y1027" s="22" t="str">
        <f t="shared" si="262"/>
        <v xml:space="preserve">1 - </v>
      </c>
      <c r="AA1027" s="42"/>
      <c r="AB1027" s="43"/>
      <c r="AC1027" s="43"/>
      <c r="AD1027" s="44"/>
      <c r="AE1027" s="11">
        <f t="shared" si="263"/>
        <v>0</v>
      </c>
      <c r="AF1027" s="41"/>
      <c r="AG1027" s="41"/>
      <c r="AH1027" s="41"/>
      <c r="AI1027" s="41"/>
      <c r="AJ1027" s="41"/>
      <c r="AK1027" s="41"/>
      <c r="AL1027" s="41"/>
      <c r="BA1027" s="1">
        <f t="shared" si="264"/>
        <v>0</v>
      </c>
      <c r="BB1027" s="1">
        <f t="shared" si="265"/>
        <v>0</v>
      </c>
      <c r="BC1027" s="1" t="str">
        <f t="shared" si="266"/>
        <v>No</v>
      </c>
      <c r="BD1027" s="1">
        <f t="shared" si="267"/>
        <v>0</v>
      </c>
      <c r="BE1027" s="1">
        <f t="shared" si="268"/>
        <v>0</v>
      </c>
      <c r="BF1027" s="1">
        <f t="shared" si="269"/>
        <v>0</v>
      </c>
      <c r="BG1027" s="1">
        <v>1023</v>
      </c>
      <c r="BH1027" s="1" t="e">
        <f t="shared" si="270"/>
        <v>#N/A</v>
      </c>
      <c r="BI1027" s="1">
        <f t="shared" si="272"/>
        <v>2</v>
      </c>
      <c r="BJ1027" s="1" t="e">
        <f t="shared" si="271"/>
        <v>#N/A</v>
      </c>
    </row>
    <row r="1028" spans="1:62" x14ac:dyDescent="0.25">
      <c r="A1028" s="1">
        <f t="shared" si="258"/>
        <v>1</v>
      </c>
      <c r="B1028" s="1">
        <f>IF(YEAR(AD1028)=$B$3,YEAR('Apartment Expenses'!AD1028)&amp;" - "&amp;'Apartment Expenses'!AC1028,0)</f>
        <v>0</v>
      </c>
      <c r="C1028" s="1">
        <f t="shared" si="259"/>
        <v>0</v>
      </c>
      <c r="E1028" s="1">
        <v>1024</v>
      </c>
      <c r="F1028" s="1">
        <f t="shared" si="260"/>
        <v>1</v>
      </c>
      <c r="G1028" s="1">
        <f t="shared" si="256"/>
        <v>0</v>
      </c>
      <c r="H1028" s="1">
        <f t="shared" si="257"/>
        <v>0</v>
      </c>
      <c r="J1028" s="1" t="str">
        <f t="shared" si="261"/>
        <v>1900</v>
      </c>
      <c r="M1028" s="1">
        <f>HLOOKUP('Expense History'!$AD$3,$P$4:$X$2004,ROW('Apartment Expenses'!L1028)-3,0)</f>
        <v>0</v>
      </c>
      <c r="N1028" s="1">
        <f>IF('Expense History'!$AD$3=Data!$G$4,'Apartment Expenses'!AE1028,HLOOKUP('Expense History'!$AD$3,'Apartment Expenses'!$AE$4:$AL$2004,(ROW('Apartment Expenses'!M1028)-3)))</f>
        <v>0</v>
      </c>
      <c r="O1028" s="1" t="str">
        <f>IF($O$2="ALL",IF(VLOOKUP(AA1028,'Expense History'!$AA$6:$AB$36,2,0)="x","include",0),IF(AND(VLOOKUP(AA1028,'Expense History'!$AA$6:$AB$36,2,0)="x",AC1028=$O$2),"include",0))</f>
        <v>include</v>
      </c>
      <c r="P1028" s="1">
        <f>IF(O1028="include",IF(AE1028&gt;0,1+MAX(P1029:P$2005),0),0)</f>
        <v>0</v>
      </c>
      <c r="Q1028" s="1">
        <f>IF(AND(ISBLANK(AA1027),AE1027=0),0,(IF(MAX(Q1029:Q$2005)&gt;0,0,ROW(R1028))))</f>
        <v>0</v>
      </c>
      <c r="R1028" s="1">
        <f>IF($O1028="include",IF(AF1028&gt;0,1+MAX(R1029:R$2005),0),0)</f>
        <v>0</v>
      </c>
      <c r="S1028" s="1">
        <f>IF($O1028="include",IF(AG1028&gt;0,1+MAX(S1029:S$2005),0),0)</f>
        <v>0</v>
      </c>
      <c r="T1028" s="1">
        <f>IF($O1028="include",IF(AH1028&gt;0,1+MAX(T1029:T$2005),0),0)</f>
        <v>0</v>
      </c>
      <c r="U1028" s="1">
        <f>IF($O1028="include",IF(AI1028&gt;0,1+MAX(U1029:U$2005),0),0)</f>
        <v>0</v>
      </c>
      <c r="V1028" s="1">
        <f>IF($O1028="include",IF(AJ1028&gt;0,1+MAX(V1029:V$2005),0),0)</f>
        <v>0</v>
      </c>
      <c r="W1028" s="1">
        <f>IF($O1028="include",IF(AK1028&gt;0,1+MAX(W1029:W$2005),0),0)</f>
        <v>0</v>
      </c>
      <c r="X1028" s="1">
        <f>IF($O1028="include",IF(AL1028&gt;0,1+MAX(X1029:X$2005),0),0)</f>
        <v>0</v>
      </c>
      <c r="Y1028" s="22" t="str">
        <f t="shared" si="262"/>
        <v xml:space="preserve">1 - </v>
      </c>
      <c r="AA1028" s="42"/>
      <c r="AB1028" s="43"/>
      <c r="AC1028" s="43"/>
      <c r="AD1028" s="44"/>
      <c r="AE1028" s="11">
        <f t="shared" si="263"/>
        <v>0</v>
      </c>
      <c r="AF1028" s="41"/>
      <c r="AG1028" s="41"/>
      <c r="AH1028" s="41"/>
      <c r="AI1028" s="41"/>
      <c r="AJ1028" s="41"/>
      <c r="AK1028" s="41"/>
      <c r="AL1028" s="41"/>
      <c r="BA1028" s="1">
        <f t="shared" si="264"/>
        <v>0</v>
      </c>
      <c r="BB1028" s="1">
        <f t="shared" si="265"/>
        <v>0</v>
      </c>
      <c r="BC1028" s="1" t="str">
        <f t="shared" si="266"/>
        <v>No</v>
      </c>
      <c r="BD1028" s="1">
        <f t="shared" si="267"/>
        <v>0</v>
      </c>
      <c r="BE1028" s="1">
        <f t="shared" si="268"/>
        <v>0</v>
      </c>
      <c r="BF1028" s="1">
        <f t="shared" si="269"/>
        <v>0</v>
      </c>
      <c r="BG1028" s="1">
        <v>1024</v>
      </c>
      <c r="BH1028" s="1" t="e">
        <f t="shared" si="270"/>
        <v>#N/A</v>
      </c>
      <c r="BI1028" s="1">
        <f t="shared" si="272"/>
        <v>2</v>
      </c>
      <c r="BJ1028" s="1" t="e">
        <f t="shared" si="271"/>
        <v>#N/A</v>
      </c>
    </row>
    <row r="1029" spans="1:62" x14ac:dyDescent="0.25">
      <c r="A1029" s="1">
        <f t="shared" si="258"/>
        <v>1</v>
      </c>
      <c r="B1029" s="1">
        <f>IF(YEAR(AD1029)=$B$3,YEAR('Apartment Expenses'!AD1029)&amp;" - "&amp;'Apartment Expenses'!AC1029,0)</f>
        <v>0</v>
      </c>
      <c r="C1029" s="1">
        <f t="shared" si="259"/>
        <v>0</v>
      </c>
      <c r="E1029" s="1">
        <v>1025</v>
      </c>
      <c r="F1029" s="1">
        <f t="shared" si="260"/>
        <v>1</v>
      </c>
      <c r="G1029" s="1">
        <f t="shared" ref="G1029:G1092" si="273">IF(ISERROR(VLOOKUP(E1029,A:B,2,0)),0,VLOOKUP(E1029,A:B,2,0))</f>
        <v>0</v>
      </c>
      <c r="H1029" s="1">
        <f t="shared" ref="H1029:H1092" si="274">VLOOKUP(G1029,B:C,2,0)</f>
        <v>0</v>
      </c>
      <c r="J1029" s="1" t="str">
        <f t="shared" si="261"/>
        <v>1900</v>
      </c>
      <c r="M1029" s="1">
        <f>HLOOKUP('Expense History'!$AD$3,$P$4:$X$2004,ROW('Apartment Expenses'!L1029)-3,0)</f>
        <v>0</v>
      </c>
      <c r="N1029" s="1">
        <f>IF('Expense History'!$AD$3=Data!$G$4,'Apartment Expenses'!AE1029,HLOOKUP('Expense History'!$AD$3,'Apartment Expenses'!$AE$4:$AL$2004,(ROW('Apartment Expenses'!M1029)-3)))</f>
        <v>0</v>
      </c>
      <c r="O1029" s="1" t="str">
        <f>IF($O$2="ALL",IF(VLOOKUP(AA1029,'Expense History'!$AA$6:$AB$36,2,0)="x","include",0),IF(AND(VLOOKUP(AA1029,'Expense History'!$AA$6:$AB$36,2,0)="x",AC1029=$O$2),"include",0))</f>
        <v>include</v>
      </c>
      <c r="P1029" s="1">
        <f>IF(O1029="include",IF(AE1029&gt;0,1+MAX(P1030:P$2005),0),0)</f>
        <v>0</v>
      </c>
      <c r="Q1029" s="1">
        <f>IF(AND(ISBLANK(AA1028),AE1028=0),0,(IF(MAX(Q1030:Q$2005)&gt;0,0,ROW(R1029))))</f>
        <v>0</v>
      </c>
      <c r="R1029" s="1">
        <f>IF($O1029="include",IF(AF1029&gt;0,1+MAX(R1030:R$2005),0),0)</f>
        <v>0</v>
      </c>
      <c r="S1029" s="1">
        <f>IF($O1029="include",IF(AG1029&gt;0,1+MAX(S1030:S$2005),0),0)</f>
        <v>0</v>
      </c>
      <c r="T1029" s="1">
        <f>IF($O1029="include",IF(AH1029&gt;0,1+MAX(T1030:T$2005),0),0)</f>
        <v>0</v>
      </c>
      <c r="U1029" s="1">
        <f>IF($O1029="include",IF(AI1029&gt;0,1+MAX(U1030:U$2005),0),0)</f>
        <v>0</v>
      </c>
      <c r="V1029" s="1">
        <f>IF($O1029="include",IF(AJ1029&gt;0,1+MAX(V1030:V$2005),0),0)</f>
        <v>0</v>
      </c>
      <c r="W1029" s="1">
        <f>IF($O1029="include",IF(AK1029&gt;0,1+MAX(W1030:W$2005),0),0)</f>
        <v>0</v>
      </c>
      <c r="X1029" s="1">
        <f>IF($O1029="include",IF(AL1029&gt;0,1+MAX(X1030:X$2005),0),0)</f>
        <v>0</v>
      </c>
      <c r="Y1029" s="22" t="str">
        <f t="shared" si="262"/>
        <v xml:space="preserve">1 - </v>
      </c>
      <c r="AA1029" s="42"/>
      <c r="AB1029" s="43"/>
      <c r="AC1029" s="43"/>
      <c r="AD1029" s="44"/>
      <c r="AE1029" s="11">
        <f t="shared" si="263"/>
        <v>0</v>
      </c>
      <c r="AF1029" s="41"/>
      <c r="AG1029" s="41"/>
      <c r="AH1029" s="41"/>
      <c r="AI1029" s="41"/>
      <c r="AJ1029" s="41"/>
      <c r="AK1029" s="41"/>
      <c r="AL1029" s="41"/>
      <c r="BA1029" s="1">
        <f t="shared" si="264"/>
        <v>0</v>
      </c>
      <c r="BB1029" s="1">
        <f t="shared" si="265"/>
        <v>0</v>
      </c>
      <c r="BC1029" s="1" t="str">
        <f t="shared" si="266"/>
        <v>No</v>
      </c>
      <c r="BD1029" s="1">
        <f t="shared" si="267"/>
        <v>0</v>
      </c>
      <c r="BE1029" s="1">
        <f t="shared" si="268"/>
        <v>0</v>
      </c>
      <c r="BF1029" s="1">
        <f t="shared" si="269"/>
        <v>0</v>
      </c>
      <c r="BG1029" s="1">
        <v>1025</v>
      </c>
      <c r="BH1029" s="1" t="e">
        <f t="shared" si="270"/>
        <v>#N/A</v>
      </c>
      <c r="BI1029" s="1">
        <f t="shared" si="272"/>
        <v>2</v>
      </c>
      <c r="BJ1029" s="1" t="e">
        <f t="shared" si="271"/>
        <v>#N/A</v>
      </c>
    </row>
    <row r="1030" spans="1:62" x14ac:dyDescent="0.25">
      <c r="A1030" s="1">
        <f t="shared" ref="A1030:A1093" si="275">RANK(C1030,$C$5:$C$2004,0)</f>
        <v>1</v>
      </c>
      <c r="B1030" s="1">
        <f>IF(YEAR(AD1030)=$B$3,YEAR('Apartment Expenses'!AD1030)&amp;" - "&amp;'Apartment Expenses'!AC1030,0)</f>
        <v>0</v>
      </c>
      <c r="C1030" s="1">
        <f t="shared" ref="C1030:C1093" si="276">IF(YEAR(AD1030)=$B$3,SUMIF($B$5:$B$2004,B1030,$AE$5:$AE$2004),0)</f>
        <v>0</v>
      </c>
      <c r="E1030" s="1">
        <v>1026</v>
      </c>
      <c r="F1030" s="1">
        <f t="shared" ref="F1030:F1093" si="277">IF(G1030=0,F1029,F1029+1)</f>
        <v>1</v>
      </c>
      <c r="G1030" s="1">
        <f t="shared" si="273"/>
        <v>0</v>
      </c>
      <c r="H1030" s="1">
        <f t="shared" si="274"/>
        <v>0</v>
      </c>
      <c r="J1030" s="1" t="str">
        <f t="shared" ref="J1030:J1093" si="278">YEAR(AD1030)&amp;AC1030</f>
        <v>1900</v>
      </c>
      <c r="M1030" s="1">
        <f>HLOOKUP('Expense History'!$AD$3,$P$4:$X$2004,ROW('Apartment Expenses'!L1030)-3,0)</f>
        <v>0</v>
      </c>
      <c r="N1030" s="1">
        <f>IF('Expense History'!$AD$3=Data!$G$4,'Apartment Expenses'!AE1030,HLOOKUP('Expense History'!$AD$3,'Apartment Expenses'!$AE$4:$AL$2004,(ROW('Apartment Expenses'!M1030)-3)))</f>
        <v>0</v>
      </c>
      <c r="O1030" s="1" t="str">
        <f>IF($O$2="ALL",IF(VLOOKUP(AA1030,'Expense History'!$AA$6:$AB$36,2,0)="x","include",0),IF(AND(VLOOKUP(AA1030,'Expense History'!$AA$6:$AB$36,2,0)="x",AC1030=$O$2),"include",0))</f>
        <v>include</v>
      </c>
      <c r="P1030" s="1">
        <f>IF(O1030="include",IF(AE1030&gt;0,1+MAX(P1031:P$2005),0),0)</f>
        <v>0</v>
      </c>
      <c r="Q1030" s="1">
        <f>IF(AND(ISBLANK(AA1029),AE1029=0),0,(IF(MAX(Q1031:Q$2005)&gt;0,0,ROW(R1030))))</f>
        <v>0</v>
      </c>
      <c r="R1030" s="1">
        <f>IF($O1030="include",IF(AF1030&gt;0,1+MAX(R1031:R$2005),0),0)</f>
        <v>0</v>
      </c>
      <c r="S1030" s="1">
        <f>IF($O1030="include",IF(AG1030&gt;0,1+MAX(S1031:S$2005),0),0)</f>
        <v>0</v>
      </c>
      <c r="T1030" s="1">
        <f>IF($O1030="include",IF(AH1030&gt;0,1+MAX(T1031:T$2005),0),0)</f>
        <v>0</v>
      </c>
      <c r="U1030" s="1">
        <f>IF($O1030="include",IF(AI1030&gt;0,1+MAX(U1031:U$2005),0),0)</f>
        <v>0</v>
      </c>
      <c r="V1030" s="1">
        <f>IF($O1030="include",IF(AJ1030&gt;0,1+MAX(V1031:V$2005),0),0)</f>
        <v>0</v>
      </c>
      <c r="W1030" s="1">
        <f>IF($O1030="include",IF(AK1030&gt;0,1+MAX(W1031:W$2005),0),0)</f>
        <v>0</v>
      </c>
      <c r="X1030" s="1">
        <f>IF($O1030="include",IF(AL1030&gt;0,1+MAX(X1031:X$2005),0),0)</f>
        <v>0</v>
      </c>
      <c r="Y1030" s="22" t="str">
        <f t="shared" ref="Y1030:Y1093" si="279">DATEVALUE(MONTH(AD1030)&amp;"/1/"&amp;YEAR(AD1030))&amp;" - "&amp;AA1030</f>
        <v xml:space="preserve">1 - </v>
      </c>
      <c r="AA1030" s="42"/>
      <c r="AB1030" s="43"/>
      <c r="AC1030" s="43"/>
      <c r="AD1030" s="44"/>
      <c r="AE1030" s="11">
        <f t="shared" ref="AE1030:AE1093" si="280">SUM(AF1030:AL1030)</f>
        <v>0</v>
      </c>
      <c r="AF1030" s="41"/>
      <c r="AG1030" s="41"/>
      <c r="AH1030" s="41"/>
      <c r="AI1030" s="41"/>
      <c r="AJ1030" s="41"/>
      <c r="AK1030" s="41"/>
      <c r="AL1030" s="41"/>
      <c r="BA1030" s="1">
        <f t="shared" ref="BA1030:BA1093" si="281">AC1030</f>
        <v>0</v>
      </c>
      <c r="BB1030" s="1">
        <f t="shared" ref="BB1030:BB1093" si="282">SUMIF(AC:AC,BA1030,AE:AE)</f>
        <v>0</v>
      </c>
      <c r="BC1030" s="1" t="str">
        <f t="shared" ref="BC1030:BC1093" si="283">IF(ISERROR(VLOOKUP($B$3&amp;" - "&amp;BA1030,B:B,1,0)),"No","Yes")</f>
        <v>No</v>
      </c>
      <c r="BD1030" s="1">
        <f t="shared" ref="BD1030:BD1093" si="284">IF(BC1030="Yes",0,SUMIF(BA:BA,BA1030,BB:BB))</f>
        <v>0</v>
      </c>
      <c r="BE1030" s="1">
        <f t="shared" ref="BE1030:BE1093" si="285">IF(BD1030=0,0,RANK(BD1030,BD:BD))</f>
        <v>0</v>
      </c>
      <c r="BF1030" s="1">
        <f t="shared" ref="BF1030:BF1093" si="286">BA1030</f>
        <v>0</v>
      </c>
      <c r="BG1030" s="1">
        <v>1026</v>
      </c>
      <c r="BH1030" s="1" t="e">
        <f t="shared" ref="BH1030:BH1093" si="287">VLOOKUP(BG1030,BE:BF,2,0)</f>
        <v>#N/A</v>
      </c>
      <c r="BI1030" s="1">
        <f t="shared" si="272"/>
        <v>2</v>
      </c>
      <c r="BJ1030" s="1" t="e">
        <f t="shared" ref="BJ1030:BJ1093" si="288">BH1030</f>
        <v>#N/A</v>
      </c>
    </row>
    <row r="1031" spans="1:62" x14ac:dyDescent="0.25">
      <c r="A1031" s="1">
        <f t="shared" si="275"/>
        <v>1</v>
      </c>
      <c r="B1031" s="1">
        <f>IF(YEAR(AD1031)=$B$3,YEAR('Apartment Expenses'!AD1031)&amp;" - "&amp;'Apartment Expenses'!AC1031,0)</f>
        <v>0</v>
      </c>
      <c r="C1031" s="1">
        <f t="shared" si="276"/>
        <v>0</v>
      </c>
      <c r="E1031" s="1">
        <v>1027</v>
      </c>
      <c r="F1031" s="1">
        <f t="shared" si="277"/>
        <v>1</v>
      </c>
      <c r="G1031" s="1">
        <f t="shared" si="273"/>
        <v>0</v>
      </c>
      <c r="H1031" s="1">
        <f t="shared" si="274"/>
        <v>0</v>
      </c>
      <c r="J1031" s="1" t="str">
        <f t="shared" si="278"/>
        <v>1900</v>
      </c>
      <c r="M1031" s="1">
        <f>HLOOKUP('Expense History'!$AD$3,$P$4:$X$2004,ROW('Apartment Expenses'!L1031)-3,0)</f>
        <v>0</v>
      </c>
      <c r="N1031" s="1">
        <f>IF('Expense History'!$AD$3=Data!$G$4,'Apartment Expenses'!AE1031,HLOOKUP('Expense History'!$AD$3,'Apartment Expenses'!$AE$4:$AL$2004,(ROW('Apartment Expenses'!M1031)-3)))</f>
        <v>0</v>
      </c>
      <c r="O1031" s="1" t="str">
        <f>IF($O$2="ALL",IF(VLOOKUP(AA1031,'Expense History'!$AA$6:$AB$36,2,0)="x","include",0),IF(AND(VLOOKUP(AA1031,'Expense History'!$AA$6:$AB$36,2,0)="x",AC1031=$O$2),"include",0))</f>
        <v>include</v>
      </c>
      <c r="P1031" s="1">
        <f>IF(O1031="include",IF(AE1031&gt;0,1+MAX(P1032:P$2005),0),0)</f>
        <v>0</v>
      </c>
      <c r="Q1031" s="1">
        <f>IF(AND(ISBLANK(AA1030),AE1030=0),0,(IF(MAX(Q1032:Q$2005)&gt;0,0,ROW(R1031))))</f>
        <v>0</v>
      </c>
      <c r="R1031" s="1">
        <f>IF($O1031="include",IF(AF1031&gt;0,1+MAX(R1032:R$2005),0),0)</f>
        <v>0</v>
      </c>
      <c r="S1031" s="1">
        <f>IF($O1031="include",IF(AG1031&gt;0,1+MAX(S1032:S$2005),0),0)</f>
        <v>0</v>
      </c>
      <c r="T1031" s="1">
        <f>IF($O1031="include",IF(AH1031&gt;0,1+MAX(T1032:T$2005),0),0)</f>
        <v>0</v>
      </c>
      <c r="U1031" s="1">
        <f>IF($O1031="include",IF(AI1031&gt;0,1+MAX(U1032:U$2005),0),0)</f>
        <v>0</v>
      </c>
      <c r="V1031" s="1">
        <f>IF($O1031="include",IF(AJ1031&gt;0,1+MAX(V1032:V$2005),0),0)</f>
        <v>0</v>
      </c>
      <c r="W1031" s="1">
        <f>IF($O1031="include",IF(AK1031&gt;0,1+MAX(W1032:W$2005),0),0)</f>
        <v>0</v>
      </c>
      <c r="X1031" s="1">
        <f>IF($O1031="include",IF(AL1031&gt;0,1+MAX(X1032:X$2005),0),0)</f>
        <v>0</v>
      </c>
      <c r="Y1031" s="22" t="str">
        <f t="shared" si="279"/>
        <v xml:space="preserve">1 - </v>
      </c>
      <c r="AA1031" s="42"/>
      <c r="AB1031" s="43"/>
      <c r="AC1031" s="43"/>
      <c r="AD1031" s="44"/>
      <c r="AE1031" s="11">
        <f t="shared" si="280"/>
        <v>0</v>
      </c>
      <c r="AF1031" s="41"/>
      <c r="AG1031" s="41"/>
      <c r="AH1031" s="41"/>
      <c r="AI1031" s="41"/>
      <c r="AJ1031" s="41"/>
      <c r="AK1031" s="41"/>
      <c r="AL1031" s="41"/>
      <c r="BA1031" s="1">
        <f t="shared" si="281"/>
        <v>0</v>
      </c>
      <c r="BB1031" s="1">
        <f t="shared" si="282"/>
        <v>0</v>
      </c>
      <c r="BC1031" s="1" t="str">
        <f t="shared" si="283"/>
        <v>No</v>
      </c>
      <c r="BD1031" s="1">
        <f t="shared" si="284"/>
        <v>0</v>
      </c>
      <c r="BE1031" s="1">
        <f t="shared" si="285"/>
        <v>0</v>
      </c>
      <c r="BF1031" s="1">
        <f t="shared" si="286"/>
        <v>0</v>
      </c>
      <c r="BG1031" s="1">
        <v>1027</v>
      </c>
      <c r="BH1031" s="1" t="e">
        <f t="shared" si="287"/>
        <v>#N/A</v>
      </c>
      <c r="BI1031" s="1">
        <f t="shared" ref="BI1031:BI1094" si="289">IF(ISERROR(BH1031),BI1030,BI1030+1)</f>
        <v>2</v>
      </c>
      <c r="BJ1031" s="1" t="e">
        <f t="shared" si="288"/>
        <v>#N/A</v>
      </c>
    </row>
    <row r="1032" spans="1:62" x14ac:dyDescent="0.25">
      <c r="A1032" s="1">
        <f t="shared" si="275"/>
        <v>1</v>
      </c>
      <c r="B1032" s="1">
        <f>IF(YEAR(AD1032)=$B$3,YEAR('Apartment Expenses'!AD1032)&amp;" - "&amp;'Apartment Expenses'!AC1032,0)</f>
        <v>0</v>
      </c>
      <c r="C1032" s="1">
        <f t="shared" si="276"/>
        <v>0</v>
      </c>
      <c r="E1032" s="1">
        <v>1028</v>
      </c>
      <c r="F1032" s="1">
        <f t="shared" si="277"/>
        <v>1</v>
      </c>
      <c r="G1032" s="1">
        <f t="shared" si="273"/>
        <v>0</v>
      </c>
      <c r="H1032" s="1">
        <f t="shared" si="274"/>
        <v>0</v>
      </c>
      <c r="J1032" s="1" t="str">
        <f t="shared" si="278"/>
        <v>1900</v>
      </c>
      <c r="M1032" s="1">
        <f>HLOOKUP('Expense History'!$AD$3,$P$4:$X$2004,ROW('Apartment Expenses'!L1032)-3,0)</f>
        <v>0</v>
      </c>
      <c r="N1032" s="1">
        <f>IF('Expense History'!$AD$3=Data!$G$4,'Apartment Expenses'!AE1032,HLOOKUP('Expense History'!$AD$3,'Apartment Expenses'!$AE$4:$AL$2004,(ROW('Apartment Expenses'!M1032)-3)))</f>
        <v>0</v>
      </c>
      <c r="O1032" s="1" t="str">
        <f>IF($O$2="ALL",IF(VLOOKUP(AA1032,'Expense History'!$AA$6:$AB$36,2,0)="x","include",0),IF(AND(VLOOKUP(AA1032,'Expense History'!$AA$6:$AB$36,2,0)="x",AC1032=$O$2),"include",0))</f>
        <v>include</v>
      </c>
      <c r="P1032" s="1">
        <f>IF(O1032="include",IF(AE1032&gt;0,1+MAX(P1033:P$2005),0),0)</f>
        <v>0</v>
      </c>
      <c r="Q1032" s="1">
        <f>IF(AND(ISBLANK(AA1031),AE1031=0),0,(IF(MAX(Q1033:Q$2005)&gt;0,0,ROW(R1032))))</f>
        <v>0</v>
      </c>
      <c r="R1032" s="1">
        <f>IF($O1032="include",IF(AF1032&gt;0,1+MAX(R1033:R$2005),0),0)</f>
        <v>0</v>
      </c>
      <c r="S1032" s="1">
        <f>IF($O1032="include",IF(AG1032&gt;0,1+MAX(S1033:S$2005),0),0)</f>
        <v>0</v>
      </c>
      <c r="T1032" s="1">
        <f>IF($O1032="include",IF(AH1032&gt;0,1+MAX(T1033:T$2005),0),0)</f>
        <v>0</v>
      </c>
      <c r="U1032" s="1">
        <f>IF($O1032="include",IF(AI1032&gt;0,1+MAX(U1033:U$2005),0),0)</f>
        <v>0</v>
      </c>
      <c r="V1032" s="1">
        <f>IF($O1032="include",IF(AJ1032&gt;0,1+MAX(V1033:V$2005),0),0)</f>
        <v>0</v>
      </c>
      <c r="W1032" s="1">
        <f>IF($O1032="include",IF(AK1032&gt;0,1+MAX(W1033:W$2005),0),0)</f>
        <v>0</v>
      </c>
      <c r="X1032" s="1">
        <f>IF($O1032="include",IF(AL1032&gt;0,1+MAX(X1033:X$2005),0),0)</f>
        <v>0</v>
      </c>
      <c r="Y1032" s="22" t="str">
        <f t="shared" si="279"/>
        <v xml:space="preserve">1 - </v>
      </c>
      <c r="AA1032" s="42"/>
      <c r="AB1032" s="43"/>
      <c r="AC1032" s="43"/>
      <c r="AD1032" s="44"/>
      <c r="AE1032" s="11">
        <f t="shared" si="280"/>
        <v>0</v>
      </c>
      <c r="AF1032" s="41"/>
      <c r="AG1032" s="41"/>
      <c r="AH1032" s="41"/>
      <c r="AI1032" s="41"/>
      <c r="AJ1032" s="41"/>
      <c r="AK1032" s="41"/>
      <c r="AL1032" s="41"/>
      <c r="BA1032" s="1">
        <f t="shared" si="281"/>
        <v>0</v>
      </c>
      <c r="BB1032" s="1">
        <f t="shared" si="282"/>
        <v>0</v>
      </c>
      <c r="BC1032" s="1" t="str">
        <f t="shared" si="283"/>
        <v>No</v>
      </c>
      <c r="BD1032" s="1">
        <f t="shared" si="284"/>
        <v>0</v>
      </c>
      <c r="BE1032" s="1">
        <f t="shared" si="285"/>
        <v>0</v>
      </c>
      <c r="BF1032" s="1">
        <f t="shared" si="286"/>
        <v>0</v>
      </c>
      <c r="BG1032" s="1">
        <v>1028</v>
      </c>
      <c r="BH1032" s="1" t="e">
        <f t="shared" si="287"/>
        <v>#N/A</v>
      </c>
      <c r="BI1032" s="1">
        <f t="shared" si="289"/>
        <v>2</v>
      </c>
      <c r="BJ1032" s="1" t="e">
        <f t="shared" si="288"/>
        <v>#N/A</v>
      </c>
    </row>
    <row r="1033" spans="1:62" x14ac:dyDescent="0.25">
      <c r="A1033" s="1">
        <f t="shared" si="275"/>
        <v>1</v>
      </c>
      <c r="B1033" s="1">
        <f>IF(YEAR(AD1033)=$B$3,YEAR('Apartment Expenses'!AD1033)&amp;" - "&amp;'Apartment Expenses'!AC1033,0)</f>
        <v>0</v>
      </c>
      <c r="C1033" s="1">
        <f t="shared" si="276"/>
        <v>0</v>
      </c>
      <c r="E1033" s="1">
        <v>1029</v>
      </c>
      <c r="F1033" s="1">
        <f t="shared" si="277"/>
        <v>1</v>
      </c>
      <c r="G1033" s="1">
        <f t="shared" si="273"/>
        <v>0</v>
      </c>
      <c r="H1033" s="1">
        <f t="shared" si="274"/>
        <v>0</v>
      </c>
      <c r="J1033" s="1" t="str">
        <f t="shared" si="278"/>
        <v>1900</v>
      </c>
      <c r="M1033" s="1">
        <f>HLOOKUP('Expense History'!$AD$3,$P$4:$X$2004,ROW('Apartment Expenses'!L1033)-3,0)</f>
        <v>0</v>
      </c>
      <c r="N1033" s="1">
        <f>IF('Expense History'!$AD$3=Data!$G$4,'Apartment Expenses'!AE1033,HLOOKUP('Expense History'!$AD$3,'Apartment Expenses'!$AE$4:$AL$2004,(ROW('Apartment Expenses'!M1033)-3)))</f>
        <v>0</v>
      </c>
      <c r="O1033" s="1" t="str">
        <f>IF($O$2="ALL",IF(VLOOKUP(AA1033,'Expense History'!$AA$6:$AB$36,2,0)="x","include",0),IF(AND(VLOOKUP(AA1033,'Expense History'!$AA$6:$AB$36,2,0)="x",AC1033=$O$2),"include",0))</f>
        <v>include</v>
      </c>
      <c r="P1033" s="1">
        <f>IF(O1033="include",IF(AE1033&gt;0,1+MAX(P1034:P$2005),0),0)</f>
        <v>0</v>
      </c>
      <c r="Q1033" s="1">
        <f>IF(AND(ISBLANK(AA1032),AE1032=0),0,(IF(MAX(Q1034:Q$2005)&gt;0,0,ROW(R1033))))</f>
        <v>0</v>
      </c>
      <c r="R1033" s="1">
        <f>IF($O1033="include",IF(AF1033&gt;0,1+MAX(R1034:R$2005),0),0)</f>
        <v>0</v>
      </c>
      <c r="S1033" s="1">
        <f>IF($O1033="include",IF(AG1033&gt;0,1+MAX(S1034:S$2005),0),0)</f>
        <v>0</v>
      </c>
      <c r="T1033" s="1">
        <f>IF($O1033="include",IF(AH1033&gt;0,1+MAX(T1034:T$2005),0),0)</f>
        <v>0</v>
      </c>
      <c r="U1033" s="1">
        <f>IF($O1033="include",IF(AI1033&gt;0,1+MAX(U1034:U$2005),0),0)</f>
        <v>0</v>
      </c>
      <c r="V1033" s="1">
        <f>IF($O1033="include",IF(AJ1033&gt;0,1+MAX(V1034:V$2005),0),0)</f>
        <v>0</v>
      </c>
      <c r="W1033" s="1">
        <f>IF($O1033="include",IF(AK1033&gt;0,1+MAX(W1034:W$2005),0),0)</f>
        <v>0</v>
      </c>
      <c r="X1033" s="1">
        <f>IF($O1033="include",IF(AL1033&gt;0,1+MAX(X1034:X$2005),0),0)</f>
        <v>0</v>
      </c>
      <c r="Y1033" s="22" t="str">
        <f t="shared" si="279"/>
        <v xml:space="preserve">1 - </v>
      </c>
      <c r="AA1033" s="42"/>
      <c r="AB1033" s="43"/>
      <c r="AC1033" s="43"/>
      <c r="AD1033" s="44"/>
      <c r="AE1033" s="11">
        <f t="shared" si="280"/>
        <v>0</v>
      </c>
      <c r="AF1033" s="41"/>
      <c r="AG1033" s="41"/>
      <c r="AH1033" s="41"/>
      <c r="AI1033" s="41"/>
      <c r="AJ1033" s="41"/>
      <c r="AK1033" s="41"/>
      <c r="AL1033" s="41"/>
      <c r="BA1033" s="1">
        <f t="shared" si="281"/>
        <v>0</v>
      </c>
      <c r="BB1033" s="1">
        <f t="shared" si="282"/>
        <v>0</v>
      </c>
      <c r="BC1033" s="1" t="str">
        <f t="shared" si="283"/>
        <v>No</v>
      </c>
      <c r="BD1033" s="1">
        <f t="shared" si="284"/>
        <v>0</v>
      </c>
      <c r="BE1033" s="1">
        <f t="shared" si="285"/>
        <v>0</v>
      </c>
      <c r="BF1033" s="1">
        <f t="shared" si="286"/>
        <v>0</v>
      </c>
      <c r="BG1033" s="1">
        <v>1029</v>
      </c>
      <c r="BH1033" s="1" t="e">
        <f t="shared" si="287"/>
        <v>#N/A</v>
      </c>
      <c r="BI1033" s="1">
        <f t="shared" si="289"/>
        <v>2</v>
      </c>
      <c r="BJ1033" s="1" t="e">
        <f t="shared" si="288"/>
        <v>#N/A</v>
      </c>
    </row>
    <row r="1034" spans="1:62" x14ac:dyDescent="0.25">
      <c r="A1034" s="1">
        <f t="shared" si="275"/>
        <v>1</v>
      </c>
      <c r="B1034" s="1">
        <f>IF(YEAR(AD1034)=$B$3,YEAR('Apartment Expenses'!AD1034)&amp;" - "&amp;'Apartment Expenses'!AC1034,0)</f>
        <v>0</v>
      </c>
      <c r="C1034" s="1">
        <f t="shared" si="276"/>
        <v>0</v>
      </c>
      <c r="E1034" s="1">
        <v>1030</v>
      </c>
      <c r="F1034" s="1">
        <f t="shared" si="277"/>
        <v>1</v>
      </c>
      <c r="G1034" s="1">
        <f t="shared" si="273"/>
        <v>0</v>
      </c>
      <c r="H1034" s="1">
        <f t="shared" si="274"/>
        <v>0</v>
      </c>
      <c r="J1034" s="1" t="str">
        <f t="shared" si="278"/>
        <v>1900</v>
      </c>
      <c r="M1034" s="1">
        <f>HLOOKUP('Expense History'!$AD$3,$P$4:$X$2004,ROW('Apartment Expenses'!L1034)-3,0)</f>
        <v>0</v>
      </c>
      <c r="N1034" s="1">
        <f>IF('Expense History'!$AD$3=Data!$G$4,'Apartment Expenses'!AE1034,HLOOKUP('Expense History'!$AD$3,'Apartment Expenses'!$AE$4:$AL$2004,(ROW('Apartment Expenses'!M1034)-3)))</f>
        <v>0</v>
      </c>
      <c r="O1034" s="1" t="str">
        <f>IF($O$2="ALL",IF(VLOOKUP(AA1034,'Expense History'!$AA$6:$AB$36,2,0)="x","include",0),IF(AND(VLOOKUP(AA1034,'Expense History'!$AA$6:$AB$36,2,0)="x",AC1034=$O$2),"include",0))</f>
        <v>include</v>
      </c>
      <c r="P1034" s="1">
        <f>IF(O1034="include",IF(AE1034&gt;0,1+MAX(P1035:P$2005),0),0)</f>
        <v>0</v>
      </c>
      <c r="Q1034" s="1">
        <f>IF(AND(ISBLANK(AA1033),AE1033=0),0,(IF(MAX(Q1035:Q$2005)&gt;0,0,ROW(R1034))))</f>
        <v>0</v>
      </c>
      <c r="R1034" s="1">
        <f>IF($O1034="include",IF(AF1034&gt;0,1+MAX(R1035:R$2005),0),0)</f>
        <v>0</v>
      </c>
      <c r="S1034" s="1">
        <f>IF($O1034="include",IF(AG1034&gt;0,1+MAX(S1035:S$2005),0),0)</f>
        <v>0</v>
      </c>
      <c r="T1034" s="1">
        <f>IF($O1034="include",IF(AH1034&gt;0,1+MAX(T1035:T$2005),0),0)</f>
        <v>0</v>
      </c>
      <c r="U1034" s="1">
        <f>IF($O1034="include",IF(AI1034&gt;0,1+MAX(U1035:U$2005),0),0)</f>
        <v>0</v>
      </c>
      <c r="V1034" s="1">
        <f>IF($O1034="include",IF(AJ1034&gt;0,1+MAX(V1035:V$2005),0),0)</f>
        <v>0</v>
      </c>
      <c r="W1034" s="1">
        <f>IF($O1034="include",IF(AK1034&gt;0,1+MAX(W1035:W$2005),0),0)</f>
        <v>0</v>
      </c>
      <c r="X1034" s="1">
        <f>IF($O1034="include",IF(AL1034&gt;0,1+MAX(X1035:X$2005),0),0)</f>
        <v>0</v>
      </c>
      <c r="Y1034" s="22" t="str">
        <f t="shared" si="279"/>
        <v xml:space="preserve">1 - </v>
      </c>
      <c r="AA1034" s="42"/>
      <c r="AB1034" s="43"/>
      <c r="AC1034" s="43"/>
      <c r="AD1034" s="44"/>
      <c r="AE1034" s="11">
        <f t="shared" si="280"/>
        <v>0</v>
      </c>
      <c r="AF1034" s="41"/>
      <c r="AG1034" s="41"/>
      <c r="AH1034" s="41"/>
      <c r="AI1034" s="41"/>
      <c r="AJ1034" s="41"/>
      <c r="AK1034" s="41"/>
      <c r="AL1034" s="41"/>
      <c r="BA1034" s="1">
        <f t="shared" si="281"/>
        <v>0</v>
      </c>
      <c r="BB1034" s="1">
        <f t="shared" si="282"/>
        <v>0</v>
      </c>
      <c r="BC1034" s="1" t="str">
        <f t="shared" si="283"/>
        <v>No</v>
      </c>
      <c r="BD1034" s="1">
        <f t="shared" si="284"/>
        <v>0</v>
      </c>
      <c r="BE1034" s="1">
        <f t="shared" si="285"/>
        <v>0</v>
      </c>
      <c r="BF1034" s="1">
        <f t="shared" si="286"/>
        <v>0</v>
      </c>
      <c r="BG1034" s="1">
        <v>1030</v>
      </c>
      <c r="BH1034" s="1" t="e">
        <f t="shared" si="287"/>
        <v>#N/A</v>
      </c>
      <c r="BI1034" s="1">
        <f t="shared" si="289"/>
        <v>2</v>
      </c>
      <c r="BJ1034" s="1" t="e">
        <f t="shared" si="288"/>
        <v>#N/A</v>
      </c>
    </row>
    <row r="1035" spans="1:62" x14ac:dyDescent="0.25">
      <c r="A1035" s="1">
        <f t="shared" si="275"/>
        <v>1</v>
      </c>
      <c r="B1035" s="1">
        <f>IF(YEAR(AD1035)=$B$3,YEAR('Apartment Expenses'!AD1035)&amp;" - "&amp;'Apartment Expenses'!AC1035,0)</f>
        <v>0</v>
      </c>
      <c r="C1035" s="1">
        <f t="shared" si="276"/>
        <v>0</v>
      </c>
      <c r="E1035" s="1">
        <v>1031</v>
      </c>
      <c r="F1035" s="1">
        <f t="shared" si="277"/>
        <v>1</v>
      </c>
      <c r="G1035" s="1">
        <f t="shared" si="273"/>
        <v>0</v>
      </c>
      <c r="H1035" s="1">
        <f t="shared" si="274"/>
        <v>0</v>
      </c>
      <c r="J1035" s="1" t="str">
        <f t="shared" si="278"/>
        <v>1900</v>
      </c>
      <c r="M1035" s="1">
        <f>HLOOKUP('Expense History'!$AD$3,$P$4:$X$2004,ROW('Apartment Expenses'!L1035)-3,0)</f>
        <v>0</v>
      </c>
      <c r="N1035" s="1">
        <f>IF('Expense History'!$AD$3=Data!$G$4,'Apartment Expenses'!AE1035,HLOOKUP('Expense History'!$AD$3,'Apartment Expenses'!$AE$4:$AL$2004,(ROW('Apartment Expenses'!M1035)-3)))</f>
        <v>0</v>
      </c>
      <c r="O1035" s="1" t="str">
        <f>IF($O$2="ALL",IF(VLOOKUP(AA1035,'Expense History'!$AA$6:$AB$36,2,0)="x","include",0),IF(AND(VLOOKUP(AA1035,'Expense History'!$AA$6:$AB$36,2,0)="x",AC1035=$O$2),"include",0))</f>
        <v>include</v>
      </c>
      <c r="P1035" s="1">
        <f>IF(O1035="include",IF(AE1035&gt;0,1+MAX(P1036:P$2005),0),0)</f>
        <v>0</v>
      </c>
      <c r="Q1035" s="1">
        <f>IF(AND(ISBLANK(AA1034),AE1034=0),0,(IF(MAX(Q1036:Q$2005)&gt;0,0,ROW(R1035))))</f>
        <v>0</v>
      </c>
      <c r="R1035" s="1">
        <f>IF($O1035="include",IF(AF1035&gt;0,1+MAX(R1036:R$2005),0),0)</f>
        <v>0</v>
      </c>
      <c r="S1035" s="1">
        <f>IF($O1035="include",IF(AG1035&gt;0,1+MAX(S1036:S$2005),0),0)</f>
        <v>0</v>
      </c>
      <c r="T1035" s="1">
        <f>IF($O1035="include",IF(AH1035&gt;0,1+MAX(T1036:T$2005),0),0)</f>
        <v>0</v>
      </c>
      <c r="U1035" s="1">
        <f>IF($O1035="include",IF(AI1035&gt;0,1+MAX(U1036:U$2005),0),0)</f>
        <v>0</v>
      </c>
      <c r="V1035" s="1">
        <f>IF($O1035="include",IF(AJ1035&gt;0,1+MAX(V1036:V$2005),0),0)</f>
        <v>0</v>
      </c>
      <c r="W1035" s="1">
        <f>IF($O1035="include",IF(AK1035&gt;0,1+MAX(W1036:W$2005),0),0)</f>
        <v>0</v>
      </c>
      <c r="X1035" s="1">
        <f>IF($O1035="include",IF(AL1035&gt;0,1+MAX(X1036:X$2005),0),0)</f>
        <v>0</v>
      </c>
      <c r="Y1035" s="22" t="str">
        <f t="shared" si="279"/>
        <v xml:space="preserve">1 - </v>
      </c>
      <c r="AA1035" s="42"/>
      <c r="AB1035" s="43"/>
      <c r="AC1035" s="43"/>
      <c r="AD1035" s="44"/>
      <c r="AE1035" s="11">
        <f t="shared" si="280"/>
        <v>0</v>
      </c>
      <c r="AF1035" s="41"/>
      <c r="AG1035" s="41"/>
      <c r="AH1035" s="41"/>
      <c r="AI1035" s="41"/>
      <c r="AJ1035" s="41"/>
      <c r="AK1035" s="41"/>
      <c r="AL1035" s="41"/>
      <c r="BA1035" s="1">
        <f t="shared" si="281"/>
        <v>0</v>
      </c>
      <c r="BB1035" s="1">
        <f t="shared" si="282"/>
        <v>0</v>
      </c>
      <c r="BC1035" s="1" t="str">
        <f t="shared" si="283"/>
        <v>No</v>
      </c>
      <c r="BD1035" s="1">
        <f t="shared" si="284"/>
        <v>0</v>
      </c>
      <c r="BE1035" s="1">
        <f t="shared" si="285"/>
        <v>0</v>
      </c>
      <c r="BF1035" s="1">
        <f t="shared" si="286"/>
        <v>0</v>
      </c>
      <c r="BG1035" s="1">
        <v>1031</v>
      </c>
      <c r="BH1035" s="1" t="e">
        <f t="shared" si="287"/>
        <v>#N/A</v>
      </c>
      <c r="BI1035" s="1">
        <f t="shared" si="289"/>
        <v>2</v>
      </c>
      <c r="BJ1035" s="1" t="e">
        <f t="shared" si="288"/>
        <v>#N/A</v>
      </c>
    </row>
    <row r="1036" spans="1:62" x14ac:dyDescent="0.25">
      <c r="A1036" s="1">
        <f t="shared" si="275"/>
        <v>1</v>
      </c>
      <c r="B1036" s="1">
        <f>IF(YEAR(AD1036)=$B$3,YEAR('Apartment Expenses'!AD1036)&amp;" - "&amp;'Apartment Expenses'!AC1036,0)</f>
        <v>0</v>
      </c>
      <c r="C1036" s="1">
        <f t="shared" si="276"/>
        <v>0</v>
      </c>
      <c r="E1036" s="1">
        <v>1032</v>
      </c>
      <c r="F1036" s="1">
        <f t="shared" si="277"/>
        <v>1</v>
      </c>
      <c r="G1036" s="1">
        <f t="shared" si="273"/>
        <v>0</v>
      </c>
      <c r="H1036" s="1">
        <f t="shared" si="274"/>
        <v>0</v>
      </c>
      <c r="J1036" s="1" t="str">
        <f t="shared" si="278"/>
        <v>1900</v>
      </c>
      <c r="M1036" s="1">
        <f>HLOOKUP('Expense History'!$AD$3,$P$4:$X$2004,ROW('Apartment Expenses'!L1036)-3,0)</f>
        <v>0</v>
      </c>
      <c r="N1036" s="1">
        <f>IF('Expense History'!$AD$3=Data!$G$4,'Apartment Expenses'!AE1036,HLOOKUP('Expense History'!$AD$3,'Apartment Expenses'!$AE$4:$AL$2004,(ROW('Apartment Expenses'!M1036)-3)))</f>
        <v>0</v>
      </c>
      <c r="O1036" s="1" t="str">
        <f>IF($O$2="ALL",IF(VLOOKUP(AA1036,'Expense History'!$AA$6:$AB$36,2,0)="x","include",0),IF(AND(VLOOKUP(AA1036,'Expense History'!$AA$6:$AB$36,2,0)="x",AC1036=$O$2),"include",0))</f>
        <v>include</v>
      </c>
      <c r="P1036" s="1">
        <f>IF(O1036="include",IF(AE1036&gt;0,1+MAX(P1037:P$2005),0),0)</f>
        <v>0</v>
      </c>
      <c r="Q1036" s="1">
        <f>IF(AND(ISBLANK(AA1035),AE1035=0),0,(IF(MAX(Q1037:Q$2005)&gt;0,0,ROW(R1036))))</f>
        <v>0</v>
      </c>
      <c r="R1036" s="1">
        <f>IF($O1036="include",IF(AF1036&gt;0,1+MAX(R1037:R$2005),0),0)</f>
        <v>0</v>
      </c>
      <c r="S1036" s="1">
        <f>IF($O1036="include",IF(AG1036&gt;0,1+MAX(S1037:S$2005),0),0)</f>
        <v>0</v>
      </c>
      <c r="T1036" s="1">
        <f>IF($O1036="include",IF(AH1036&gt;0,1+MAX(T1037:T$2005),0),0)</f>
        <v>0</v>
      </c>
      <c r="U1036" s="1">
        <f>IF($O1036="include",IF(AI1036&gt;0,1+MAX(U1037:U$2005),0),0)</f>
        <v>0</v>
      </c>
      <c r="V1036" s="1">
        <f>IF($O1036="include",IF(AJ1036&gt;0,1+MAX(V1037:V$2005),0),0)</f>
        <v>0</v>
      </c>
      <c r="W1036" s="1">
        <f>IF($O1036="include",IF(AK1036&gt;0,1+MAX(W1037:W$2005),0),0)</f>
        <v>0</v>
      </c>
      <c r="X1036" s="1">
        <f>IF($O1036="include",IF(AL1036&gt;0,1+MAX(X1037:X$2005),0),0)</f>
        <v>0</v>
      </c>
      <c r="Y1036" s="22" t="str">
        <f t="shared" si="279"/>
        <v xml:space="preserve">1 - </v>
      </c>
      <c r="AA1036" s="42"/>
      <c r="AB1036" s="43"/>
      <c r="AC1036" s="43"/>
      <c r="AD1036" s="44"/>
      <c r="AE1036" s="11">
        <f t="shared" si="280"/>
        <v>0</v>
      </c>
      <c r="AF1036" s="41"/>
      <c r="AG1036" s="41"/>
      <c r="AH1036" s="41"/>
      <c r="AI1036" s="41"/>
      <c r="AJ1036" s="41"/>
      <c r="AK1036" s="41"/>
      <c r="AL1036" s="41"/>
      <c r="BA1036" s="1">
        <f t="shared" si="281"/>
        <v>0</v>
      </c>
      <c r="BB1036" s="1">
        <f t="shared" si="282"/>
        <v>0</v>
      </c>
      <c r="BC1036" s="1" t="str">
        <f t="shared" si="283"/>
        <v>No</v>
      </c>
      <c r="BD1036" s="1">
        <f t="shared" si="284"/>
        <v>0</v>
      </c>
      <c r="BE1036" s="1">
        <f t="shared" si="285"/>
        <v>0</v>
      </c>
      <c r="BF1036" s="1">
        <f t="shared" si="286"/>
        <v>0</v>
      </c>
      <c r="BG1036" s="1">
        <v>1032</v>
      </c>
      <c r="BH1036" s="1" t="e">
        <f t="shared" si="287"/>
        <v>#N/A</v>
      </c>
      <c r="BI1036" s="1">
        <f t="shared" si="289"/>
        <v>2</v>
      </c>
      <c r="BJ1036" s="1" t="e">
        <f t="shared" si="288"/>
        <v>#N/A</v>
      </c>
    </row>
    <row r="1037" spans="1:62" x14ac:dyDescent="0.25">
      <c r="A1037" s="1">
        <f t="shared" si="275"/>
        <v>1</v>
      </c>
      <c r="B1037" s="1">
        <f>IF(YEAR(AD1037)=$B$3,YEAR('Apartment Expenses'!AD1037)&amp;" - "&amp;'Apartment Expenses'!AC1037,0)</f>
        <v>0</v>
      </c>
      <c r="C1037" s="1">
        <f t="shared" si="276"/>
        <v>0</v>
      </c>
      <c r="E1037" s="1">
        <v>1033</v>
      </c>
      <c r="F1037" s="1">
        <f t="shared" si="277"/>
        <v>1</v>
      </c>
      <c r="G1037" s="1">
        <f t="shared" si="273"/>
        <v>0</v>
      </c>
      <c r="H1037" s="1">
        <f t="shared" si="274"/>
        <v>0</v>
      </c>
      <c r="J1037" s="1" t="str">
        <f t="shared" si="278"/>
        <v>1900</v>
      </c>
      <c r="M1037" s="1">
        <f>HLOOKUP('Expense History'!$AD$3,$P$4:$X$2004,ROW('Apartment Expenses'!L1037)-3,0)</f>
        <v>0</v>
      </c>
      <c r="N1037" s="1">
        <f>IF('Expense History'!$AD$3=Data!$G$4,'Apartment Expenses'!AE1037,HLOOKUP('Expense History'!$AD$3,'Apartment Expenses'!$AE$4:$AL$2004,(ROW('Apartment Expenses'!M1037)-3)))</f>
        <v>0</v>
      </c>
      <c r="O1037" s="1" t="str">
        <f>IF($O$2="ALL",IF(VLOOKUP(AA1037,'Expense History'!$AA$6:$AB$36,2,0)="x","include",0),IF(AND(VLOOKUP(AA1037,'Expense History'!$AA$6:$AB$36,2,0)="x",AC1037=$O$2),"include",0))</f>
        <v>include</v>
      </c>
      <c r="P1037" s="1">
        <f>IF(O1037="include",IF(AE1037&gt;0,1+MAX(P1038:P$2005),0),0)</f>
        <v>0</v>
      </c>
      <c r="Q1037" s="1">
        <f>IF(AND(ISBLANK(AA1036),AE1036=0),0,(IF(MAX(Q1038:Q$2005)&gt;0,0,ROW(R1037))))</f>
        <v>0</v>
      </c>
      <c r="R1037" s="1">
        <f>IF($O1037="include",IF(AF1037&gt;0,1+MAX(R1038:R$2005),0),0)</f>
        <v>0</v>
      </c>
      <c r="S1037" s="1">
        <f>IF($O1037="include",IF(AG1037&gt;0,1+MAX(S1038:S$2005),0),0)</f>
        <v>0</v>
      </c>
      <c r="T1037" s="1">
        <f>IF($O1037="include",IF(AH1037&gt;0,1+MAX(T1038:T$2005),0),0)</f>
        <v>0</v>
      </c>
      <c r="U1037" s="1">
        <f>IF($O1037="include",IF(AI1037&gt;0,1+MAX(U1038:U$2005),0),0)</f>
        <v>0</v>
      </c>
      <c r="V1037" s="1">
        <f>IF($O1037="include",IF(AJ1037&gt;0,1+MAX(V1038:V$2005),0),0)</f>
        <v>0</v>
      </c>
      <c r="W1037" s="1">
        <f>IF($O1037="include",IF(AK1037&gt;0,1+MAX(W1038:W$2005),0),0)</f>
        <v>0</v>
      </c>
      <c r="X1037" s="1">
        <f>IF($O1037="include",IF(AL1037&gt;0,1+MAX(X1038:X$2005),0),0)</f>
        <v>0</v>
      </c>
      <c r="Y1037" s="22" t="str">
        <f t="shared" si="279"/>
        <v xml:space="preserve">1 - </v>
      </c>
      <c r="AA1037" s="42"/>
      <c r="AB1037" s="43"/>
      <c r="AC1037" s="43"/>
      <c r="AD1037" s="44"/>
      <c r="AE1037" s="11">
        <f t="shared" si="280"/>
        <v>0</v>
      </c>
      <c r="AF1037" s="41"/>
      <c r="AG1037" s="41"/>
      <c r="AH1037" s="41"/>
      <c r="AI1037" s="41"/>
      <c r="AJ1037" s="41"/>
      <c r="AK1037" s="41"/>
      <c r="AL1037" s="41"/>
      <c r="BA1037" s="1">
        <f t="shared" si="281"/>
        <v>0</v>
      </c>
      <c r="BB1037" s="1">
        <f t="shared" si="282"/>
        <v>0</v>
      </c>
      <c r="BC1037" s="1" t="str">
        <f t="shared" si="283"/>
        <v>No</v>
      </c>
      <c r="BD1037" s="1">
        <f t="shared" si="284"/>
        <v>0</v>
      </c>
      <c r="BE1037" s="1">
        <f t="shared" si="285"/>
        <v>0</v>
      </c>
      <c r="BF1037" s="1">
        <f t="shared" si="286"/>
        <v>0</v>
      </c>
      <c r="BG1037" s="1">
        <v>1033</v>
      </c>
      <c r="BH1037" s="1" t="e">
        <f t="shared" si="287"/>
        <v>#N/A</v>
      </c>
      <c r="BI1037" s="1">
        <f t="shared" si="289"/>
        <v>2</v>
      </c>
      <c r="BJ1037" s="1" t="e">
        <f t="shared" si="288"/>
        <v>#N/A</v>
      </c>
    </row>
    <row r="1038" spans="1:62" x14ac:dyDescent="0.25">
      <c r="A1038" s="1">
        <f t="shared" si="275"/>
        <v>1</v>
      </c>
      <c r="B1038" s="1">
        <f>IF(YEAR(AD1038)=$B$3,YEAR('Apartment Expenses'!AD1038)&amp;" - "&amp;'Apartment Expenses'!AC1038,0)</f>
        <v>0</v>
      </c>
      <c r="C1038" s="1">
        <f t="shared" si="276"/>
        <v>0</v>
      </c>
      <c r="E1038" s="1">
        <v>1034</v>
      </c>
      <c r="F1038" s="1">
        <f t="shared" si="277"/>
        <v>1</v>
      </c>
      <c r="G1038" s="1">
        <f t="shared" si="273"/>
        <v>0</v>
      </c>
      <c r="H1038" s="1">
        <f t="shared" si="274"/>
        <v>0</v>
      </c>
      <c r="J1038" s="1" t="str">
        <f t="shared" si="278"/>
        <v>1900</v>
      </c>
      <c r="M1038" s="1">
        <f>HLOOKUP('Expense History'!$AD$3,$P$4:$X$2004,ROW('Apartment Expenses'!L1038)-3,0)</f>
        <v>0</v>
      </c>
      <c r="N1038" s="1">
        <f>IF('Expense History'!$AD$3=Data!$G$4,'Apartment Expenses'!AE1038,HLOOKUP('Expense History'!$AD$3,'Apartment Expenses'!$AE$4:$AL$2004,(ROW('Apartment Expenses'!M1038)-3)))</f>
        <v>0</v>
      </c>
      <c r="O1038" s="1" t="str">
        <f>IF($O$2="ALL",IF(VLOOKUP(AA1038,'Expense History'!$AA$6:$AB$36,2,0)="x","include",0),IF(AND(VLOOKUP(AA1038,'Expense History'!$AA$6:$AB$36,2,0)="x",AC1038=$O$2),"include",0))</f>
        <v>include</v>
      </c>
      <c r="P1038" s="1">
        <f>IF(O1038="include",IF(AE1038&gt;0,1+MAX(P1039:P$2005),0),0)</f>
        <v>0</v>
      </c>
      <c r="Q1038" s="1">
        <f>IF(AND(ISBLANK(AA1037),AE1037=0),0,(IF(MAX(Q1039:Q$2005)&gt;0,0,ROW(R1038))))</f>
        <v>0</v>
      </c>
      <c r="R1038" s="1">
        <f>IF($O1038="include",IF(AF1038&gt;0,1+MAX(R1039:R$2005),0),0)</f>
        <v>0</v>
      </c>
      <c r="S1038" s="1">
        <f>IF($O1038="include",IF(AG1038&gt;0,1+MAX(S1039:S$2005),0),0)</f>
        <v>0</v>
      </c>
      <c r="T1038" s="1">
        <f>IF($O1038="include",IF(AH1038&gt;0,1+MAX(T1039:T$2005),0),0)</f>
        <v>0</v>
      </c>
      <c r="U1038" s="1">
        <f>IF($O1038="include",IF(AI1038&gt;0,1+MAX(U1039:U$2005),0),0)</f>
        <v>0</v>
      </c>
      <c r="V1038" s="1">
        <f>IF($O1038="include",IF(AJ1038&gt;0,1+MAX(V1039:V$2005),0),0)</f>
        <v>0</v>
      </c>
      <c r="W1038" s="1">
        <f>IF($O1038="include",IF(AK1038&gt;0,1+MAX(W1039:W$2005),0),0)</f>
        <v>0</v>
      </c>
      <c r="X1038" s="1">
        <f>IF($O1038="include",IF(AL1038&gt;0,1+MAX(X1039:X$2005),0),0)</f>
        <v>0</v>
      </c>
      <c r="Y1038" s="22" t="str">
        <f t="shared" si="279"/>
        <v xml:space="preserve">1 - </v>
      </c>
      <c r="AA1038" s="42"/>
      <c r="AB1038" s="43"/>
      <c r="AC1038" s="43"/>
      <c r="AD1038" s="44"/>
      <c r="AE1038" s="11">
        <f t="shared" si="280"/>
        <v>0</v>
      </c>
      <c r="AF1038" s="41"/>
      <c r="AG1038" s="41"/>
      <c r="AH1038" s="41"/>
      <c r="AI1038" s="41"/>
      <c r="AJ1038" s="41"/>
      <c r="AK1038" s="41"/>
      <c r="AL1038" s="41"/>
      <c r="BA1038" s="1">
        <f t="shared" si="281"/>
        <v>0</v>
      </c>
      <c r="BB1038" s="1">
        <f t="shared" si="282"/>
        <v>0</v>
      </c>
      <c r="BC1038" s="1" t="str">
        <f t="shared" si="283"/>
        <v>No</v>
      </c>
      <c r="BD1038" s="1">
        <f t="shared" si="284"/>
        <v>0</v>
      </c>
      <c r="BE1038" s="1">
        <f t="shared" si="285"/>
        <v>0</v>
      </c>
      <c r="BF1038" s="1">
        <f t="shared" si="286"/>
        <v>0</v>
      </c>
      <c r="BG1038" s="1">
        <v>1034</v>
      </c>
      <c r="BH1038" s="1" t="e">
        <f t="shared" si="287"/>
        <v>#N/A</v>
      </c>
      <c r="BI1038" s="1">
        <f t="shared" si="289"/>
        <v>2</v>
      </c>
      <c r="BJ1038" s="1" t="e">
        <f t="shared" si="288"/>
        <v>#N/A</v>
      </c>
    </row>
    <row r="1039" spans="1:62" x14ac:dyDescent="0.25">
      <c r="A1039" s="1">
        <f t="shared" si="275"/>
        <v>1</v>
      </c>
      <c r="B1039" s="1">
        <f>IF(YEAR(AD1039)=$B$3,YEAR('Apartment Expenses'!AD1039)&amp;" - "&amp;'Apartment Expenses'!AC1039,0)</f>
        <v>0</v>
      </c>
      <c r="C1039" s="1">
        <f t="shared" si="276"/>
        <v>0</v>
      </c>
      <c r="E1039" s="1">
        <v>1035</v>
      </c>
      <c r="F1039" s="1">
        <f t="shared" si="277"/>
        <v>1</v>
      </c>
      <c r="G1039" s="1">
        <f t="shared" si="273"/>
        <v>0</v>
      </c>
      <c r="H1039" s="1">
        <f t="shared" si="274"/>
        <v>0</v>
      </c>
      <c r="J1039" s="1" t="str">
        <f t="shared" si="278"/>
        <v>1900</v>
      </c>
      <c r="M1039" s="1">
        <f>HLOOKUP('Expense History'!$AD$3,$P$4:$X$2004,ROW('Apartment Expenses'!L1039)-3,0)</f>
        <v>0</v>
      </c>
      <c r="N1039" s="1">
        <f>IF('Expense History'!$AD$3=Data!$G$4,'Apartment Expenses'!AE1039,HLOOKUP('Expense History'!$AD$3,'Apartment Expenses'!$AE$4:$AL$2004,(ROW('Apartment Expenses'!M1039)-3)))</f>
        <v>0</v>
      </c>
      <c r="O1039" s="1" t="str">
        <f>IF($O$2="ALL",IF(VLOOKUP(AA1039,'Expense History'!$AA$6:$AB$36,2,0)="x","include",0),IF(AND(VLOOKUP(AA1039,'Expense History'!$AA$6:$AB$36,2,0)="x",AC1039=$O$2),"include",0))</f>
        <v>include</v>
      </c>
      <c r="P1039" s="1">
        <f>IF(O1039="include",IF(AE1039&gt;0,1+MAX(P1040:P$2005),0),0)</f>
        <v>0</v>
      </c>
      <c r="Q1039" s="1">
        <f>IF(AND(ISBLANK(AA1038),AE1038=0),0,(IF(MAX(Q1040:Q$2005)&gt;0,0,ROW(R1039))))</f>
        <v>0</v>
      </c>
      <c r="R1039" s="1">
        <f>IF($O1039="include",IF(AF1039&gt;0,1+MAX(R1040:R$2005),0),0)</f>
        <v>0</v>
      </c>
      <c r="S1039" s="1">
        <f>IF($O1039="include",IF(AG1039&gt;0,1+MAX(S1040:S$2005),0),0)</f>
        <v>0</v>
      </c>
      <c r="T1039" s="1">
        <f>IF($O1039="include",IF(AH1039&gt;0,1+MAX(T1040:T$2005),0),0)</f>
        <v>0</v>
      </c>
      <c r="U1039" s="1">
        <f>IF($O1039="include",IF(AI1039&gt;0,1+MAX(U1040:U$2005),0),0)</f>
        <v>0</v>
      </c>
      <c r="V1039" s="1">
        <f>IF($O1039="include",IF(AJ1039&gt;0,1+MAX(V1040:V$2005),0),0)</f>
        <v>0</v>
      </c>
      <c r="W1039" s="1">
        <f>IF($O1039="include",IF(AK1039&gt;0,1+MAX(W1040:W$2005),0),0)</f>
        <v>0</v>
      </c>
      <c r="X1039" s="1">
        <f>IF($O1039="include",IF(AL1039&gt;0,1+MAX(X1040:X$2005),0),0)</f>
        <v>0</v>
      </c>
      <c r="Y1039" s="22" t="str">
        <f t="shared" si="279"/>
        <v xml:space="preserve">1 - </v>
      </c>
      <c r="AA1039" s="42"/>
      <c r="AB1039" s="43"/>
      <c r="AC1039" s="43"/>
      <c r="AD1039" s="44"/>
      <c r="AE1039" s="11">
        <f t="shared" si="280"/>
        <v>0</v>
      </c>
      <c r="AF1039" s="41"/>
      <c r="AG1039" s="41"/>
      <c r="AH1039" s="41"/>
      <c r="AI1039" s="41"/>
      <c r="AJ1039" s="41"/>
      <c r="AK1039" s="41"/>
      <c r="AL1039" s="41"/>
      <c r="BA1039" s="1">
        <f t="shared" si="281"/>
        <v>0</v>
      </c>
      <c r="BB1039" s="1">
        <f t="shared" si="282"/>
        <v>0</v>
      </c>
      <c r="BC1039" s="1" t="str">
        <f t="shared" si="283"/>
        <v>No</v>
      </c>
      <c r="BD1039" s="1">
        <f t="shared" si="284"/>
        <v>0</v>
      </c>
      <c r="BE1039" s="1">
        <f t="shared" si="285"/>
        <v>0</v>
      </c>
      <c r="BF1039" s="1">
        <f t="shared" si="286"/>
        <v>0</v>
      </c>
      <c r="BG1039" s="1">
        <v>1035</v>
      </c>
      <c r="BH1039" s="1" t="e">
        <f t="shared" si="287"/>
        <v>#N/A</v>
      </c>
      <c r="BI1039" s="1">
        <f t="shared" si="289"/>
        <v>2</v>
      </c>
      <c r="BJ1039" s="1" t="e">
        <f t="shared" si="288"/>
        <v>#N/A</v>
      </c>
    </row>
    <row r="1040" spans="1:62" x14ac:dyDescent="0.25">
      <c r="A1040" s="1">
        <f t="shared" si="275"/>
        <v>1</v>
      </c>
      <c r="B1040" s="1">
        <f>IF(YEAR(AD1040)=$B$3,YEAR('Apartment Expenses'!AD1040)&amp;" - "&amp;'Apartment Expenses'!AC1040,0)</f>
        <v>0</v>
      </c>
      <c r="C1040" s="1">
        <f t="shared" si="276"/>
        <v>0</v>
      </c>
      <c r="E1040" s="1">
        <v>1036</v>
      </c>
      <c r="F1040" s="1">
        <f t="shared" si="277"/>
        <v>1</v>
      </c>
      <c r="G1040" s="1">
        <f t="shared" si="273"/>
        <v>0</v>
      </c>
      <c r="H1040" s="1">
        <f t="shared" si="274"/>
        <v>0</v>
      </c>
      <c r="J1040" s="1" t="str">
        <f t="shared" si="278"/>
        <v>1900</v>
      </c>
      <c r="M1040" s="1">
        <f>HLOOKUP('Expense History'!$AD$3,$P$4:$X$2004,ROW('Apartment Expenses'!L1040)-3,0)</f>
        <v>0</v>
      </c>
      <c r="N1040" s="1">
        <f>IF('Expense History'!$AD$3=Data!$G$4,'Apartment Expenses'!AE1040,HLOOKUP('Expense History'!$AD$3,'Apartment Expenses'!$AE$4:$AL$2004,(ROW('Apartment Expenses'!M1040)-3)))</f>
        <v>0</v>
      </c>
      <c r="O1040" s="1" t="str">
        <f>IF($O$2="ALL",IF(VLOOKUP(AA1040,'Expense History'!$AA$6:$AB$36,2,0)="x","include",0),IF(AND(VLOOKUP(AA1040,'Expense History'!$AA$6:$AB$36,2,0)="x",AC1040=$O$2),"include",0))</f>
        <v>include</v>
      </c>
      <c r="P1040" s="1">
        <f>IF(O1040="include",IF(AE1040&gt;0,1+MAX(P1041:P$2005),0),0)</f>
        <v>0</v>
      </c>
      <c r="Q1040" s="1">
        <f>IF(AND(ISBLANK(AA1039),AE1039=0),0,(IF(MAX(Q1041:Q$2005)&gt;0,0,ROW(R1040))))</f>
        <v>0</v>
      </c>
      <c r="R1040" s="1">
        <f>IF($O1040="include",IF(AF1040&gt;0,1+MAX(R1041:R$2005),0),0)</f>
        <v>0</v>
      </c>
      <c r="S1040" s="1">
        <f>IF($O1040="include",IF(AG1040&gt;0,1+MAX(S1041:S$2005),0),0)</f>
        <v>0</v>
      </c>
      <c r="T1040" s="1">
        <f>IF($O1040="include",IF(AH1040&gt;0,1+MAX(T1041:T$2005),0),0)</f>
        <v>0</v>
      </c>
      <c r="U1040" s="1">
        <f>IF($O1040="include",IF(AI1040&gt;0,1+MAX(U1041:U$2005),0),0)</f>
        <v>0</v>
      </c>
      <c r="V1040" s="1">
        <f>IF($O1040="include",IF(AJ1040&gt;0,1+MAX(V1041:V$2005),0),0)</f>
        <v>0</v>
      </c>
      <c r="W1040" s="1">
        <f>IF($O1040="include",IF(AK1040&gt;0,1+MAX(W1041:W$2005),0),0)</f>
        <v>0</v>
      </c>
      <c r="X1040" s="1">
        <f>IF($O1040="include",IF(AL1040&gt;0,1+MAX(X1041:X$2005),0),0)</f>
        <v>0</v>
      </c>
      <c r="Y1040" s="22" t="str">
        <f t="shared" si="279"/>
        <v xml:space="preserve">1 - </v>
      </c>
      <c r="AA1040" s="42"/>
      <c r="AB1040" s="43"/>
      <c r="AC1040" s="43"/>
      <c r="AD1040" s="44"/>
      <c r="AE1040" s="11">
        <f t="shared" si="280"/>
        <v>0</v>
      </c>
      <c r="AF1040" s="41"/>
      <c r="AG1040" s="41"/>
      <c r="AH1040" s="41"/>
      <c r="AI1040" s="41"/>
      <c r="AJ1040" s="41"/>
      <c r="AK1040" s="41"/>
      <c r="AL1040" s="41"/>
      <c r="BA1040" s="1">
        <f t="shared" si="281"/>
        <v>0</v>
      </c>
      <c r="BB1040" s="1">
        <f t="shared" si="282"/>
        <v>0</v>
      </c>
      <c r="BC1040" s="1" t="str">
        <f t="shared" si="283"/>
        <v>No</v>
      </c>
      <c r="BD1040" s="1">
        <f t="shared" si="284"/>
        <v>0</v>
      </c>
      <c r="BE1040" s="1">
        <f t="shared" si="285"/>
        <v>0</v>
      </c>
      <c r="BF1040" s="1">
        <f t="shared" si="286"/>
        <v>0</v>
      </c>
      <c r="BG1040" s="1">
        <v>1036</v>
      </c>
      <c r="BH1040" s="1" t="e">
        <f t="shared" si="287"/>
        <v>#N/A</v>
      </c>
      <c r="BI1040" s="1">
        <f t="shared" si="289"/>
        <v>2</v>
      </c>
      <c r="BJ1040" s="1" t="e">
        <f t="shared" si="288"/>
        <v>#N/A</v>
      </c>
    </row>
    <row r="1041" spans="1:62" x14ac:dyDescent="0.25">
      <c r="A1041" s="1">
        <f t="shared" si="275"/>
        <v>1</v>
      </c>
      <c r="B1041" s="1">
        <f>IF(YEAR(AD1041)=$B$3,YEAR('Apartment Expenses'!AD1041)&amp;" - "&amp;'Apartment Expenses'!AC1041,0)</f>
        <v>0</v>
      </c>
      <c r="C1041" s="1">
        <f t="shared" si="276"/>
        <v>0</v>
      </c>
      <c r="E1041" s="1">
        <v>1037</v>
      </c>
      <c r="F1041" s="1">
        <f t="shared" si="277"/>
        <v>1</v>
      </c>
      <c r="G1041" s="1">
        <f t="shared" si="273"/>
        <v>0</v>
      </c>
      <c r="H1041" s="1">
        <f t="shared" si="274"/>
        <v>0</v>
      </c>
      <c r="J1041" s="1" t="str">
        <f t="shared" si="278"/>
        <v>1900</v>
      </c>
      <c r="M1041" s="1">
        <f>HLOOKUP('Expense History'!$AD$3,$P$4:$X$2004,ROW('Apartment Expenses'!L1041)-3,0)</f>
        <v>0</v>
      </c>
      <c r="N1041" s="1">
        <f>IF('Expense History'!$AD$3=Data!$G$4,'Apartment Expenses'!AE1041,HLOOKUP('Expense History'!$AD$3,'Apartment Expenses'!$AE$4:$AL$2004,(ROW('Apartment Expenses'!M1041)-3)))</f>
        <v>0</v>
      </c>
      <c r="O1041" s="1" t="str">
        <f>IF($O$2="ALL",IF(VLOOKUP(AA1041,'Expense History'!$AA$6:$AB$36,2,0)="x","include",0),IF(AND(VLOOKUP(AA1041,'Expense History'!$AA$6:$AB$36,2,0)="x",AC1041=$O$2),"include",0))</f>
        <v>include</v>
      </c>
      <c r="P1041" s="1">
        <f>IF(O1041="include",IF(AE1041&gt;0,1+MAX(P1042:P$2005),0),0)</f>
        <v>0</v>
      </c>
      <c r="Q1041" s="1">
        <f>IF(AND(ISBLANK(AA1040),AE1040=0),0,(IF(MAX(Q1042:Q$2005)&gt;0,0,ROW(R1041))))</f>
        <v>0</v>
      </c>
      <c r="R1041" s="1">
        <f>IF($O1041="include",IF(AF1041&gt;0,1+MAX(R1042:R$2005),0),0)</f>
        <v>0</v>
      </c>
      <c r="S1041" s="1">
        <f>IF($O1041="include",IF(AG1041&gt;0,1+MAX(S1042:S$2005),0),0)</f>
        <v>0</v>
      </c>
      <c r="T1041" s="1">
        <f>IF($O1041="include",IF(AH1041&gt;0,1+MAX(T1042:T$2005),0),0)</f>
        <v>0</v>
      </c>
      <c r="U1041" s="1">
        <f>IF($O1041="include",IF(AI1041&gt;0,1+MAX(U1042:U$2005),0),0)</f>
        <v>0</v>
      </c>
      <c r="V1041" s="1">
        <f>IF($O1041="include",IF(AJ1041&gt;0,1+MAX(V1042:V$2005),0),0)</f>
        <v>0</v>
      </c>
      <c r="W1041" s="1">
        <f>IF($O1041="include",IF(AK1041&gt;0,1+MAX(W1042:W$2005),0),0)</f>
        <v>0</v>
      </c>
      <c r="X1041" s="1">
        <f>IF($O1041="include",IF(AL1041&gt;0,1+MAX(X1042:X$2005),0),0)</f>
        <v>0</v>
      </c>
      <c r="Y1041" s="22" t="str">
        <f t="shared" si="279"/>
        <v xml:space="preserve">1 - </v>
      </c>
      <c r="AA1041" s="42"/>
      <c r="AB1041" s="43"/>
      <c r="AC1041" s="43"/>
      <c r="AD1041" s="44"/>
      <c r="AE1041" s="11">
        <f t="shared" si="280"/>
        <v>0</v>
      </c>
      <c r="AF1041" s="41"/>
      <c r="AG1041" s="41"/>
      <c r="AH1041" s="41"/>
      <c r="AI1041" s="41"/>
      <c r="AJ1041" s="41"/>
      <c r="AK1041" s="41"/>
      <c r="AL1041" s="41"/>
      <c r="BA1041" s="1">
        <f t="shared" si="281"/>
        <v>0</v>
      </c>
      <c r="BB1041" s="1">
        <f t="shared" si="282"/>
        <v>0</v>
      </c>
      <c r="BC1041" s="1" t="str">
        <f t="shared" si="283"/>
        <v>No</v>
      </c>
      <c r="BD1041" s="1">
        <f t="shared" si="284"/>
        <v>0</v>
      </c>
      <c r="BE1041" s="1">
        <f t="shared" si="285"/>
        <v>0</v>
      </c>
      <c r="BF1041" s="1">
        <f t="shared" si="286"/>
        <v>0</v>
      </c>
      <c r="BG1041" s="1">
        <v>1037</v>
      </c>
      <c r="BH1041" s="1" t="e">
        <f t="shared" si="287"/>
        <v>#N/A</v>
      </c>
      <c r="BI1041" s="1">
        <f t="shared" si="289"/>
        <v>2</v>
      </c>
      <c r="BJ1041" s="1" t="e">
        <f t="shared" si="288"/>
        <v>#N/A</v>
      </c>
    </row>
    <row r="1042" spans="1:62" x14ac:dyDescent="0.25">
      <c r="A1042" s="1">
        <f t="shared" si="275"/>
        <v>1</v>
      </c>
      <c r="B1042" s="1">
        <f>IF(YEAR(AD1042)=$B$3,YEAR('Apartment Expenses'!AD1042)&amp;" - "&amp;'Apartment Expenses'!AC1042,0)</f>
        <v>0</v>
      </c>
      <c r="C1042" s="1">
        <f t="shared" si="276"/>
        <v>0</v>
      </c>
      <c r="E1042" s="1">
        <v>1038</v>
      </c>
      <c r="F1042" s="1">
        <f t="shared" si="277"/>
        <v>1</v>
      </c>
      <c r="G1042" s="1">
        <f t="shared" si="273"/>
        <v>0</v>
      </c>
      <c r="H1042" s="1">
        <f t="shared" si="274"/>
        <v>0</v>
      </c>
      <c r="J1042" s="1" t="str">
        <f t="shared" si="278"/>
        <v>1900</v>
      </c>
      <c r="M1042" s="1">
        <f>HLOOKUP('Expense History'!$AD$3,$P$4:$X$2004,ROW('Apartment Expenses'!L1042)-3,0)</f>
        <v>0</v>
      </c>
      <c r="N1042" s="1">
        <f>IF('Expense History'!$AD$3=Data!$G$4,'Apartment Expenses'!AE1042,HLOOKUP('Expense History'!$AD$3,'Apartment Expenses'!$AE$4:$AL$2004,(ROW('Apartment Expenses'!M1042)-3)))</f>
        <v>0</v>
      </c>
      <c r="O1042" s="1" t="str">
        <f>IF($O$2="ALL",IF(VLOOKUP(AA1042,'Expense History'!$AA$6:$AB$36,2,0)="x","include",0),IF(AND(VLOOKUP(AA1042,'Expense History'!$AA$6:$AB$36,2,0)="x",AC1042=$O$2),"include",0))</f>
        <v>include</v>
      </c>
      <c r="P1042" s="1">
        <f>IF(O1042="include",IF(AE1042&gt;0,1+MAX(P1043:P$2005),0),0)</f>
        <v>0</v>
      </c>
      <c r="Q1042" s="1">
        <f>IF(AND(ISBLANK(AA1041),AE1041=0),0,(IF(MAX(Q1043:Q$2005)&gt;0,0,ROW(R1042))))</f>
        <v>0</v>
      </c>
      <c r="R1042" s="1">
        <f>IF($O1042="include",IF(AF1042&gt;0,1+MAX(R1043:R$2005),0),0)</f>
        <v>0</v>
      </c>
      <c r="S1042" s="1">
        <f>IF($O1042="include",IF(AG1042&gt;0,1+MAX(S1043:S$2005),0),0)</f>
        <v>0</v>
      </c>
      <c r="T1042" s="1">
        <f>IF($O1042="include",IF(AH1042&gt;0,1+MAX(T1043:T$2005),0),0)</f>
        <v>0</v>
      </c>
      <c r="U1042" s="1">
        <f>IF($O1042="include",IF(AI1042&gt;0,1+MAX(U1043:U$2005),0),0)</f>
        <v>0</v>
      </c>
      <c r="V1042" s="1">
        <f>IF($O1042="include",IF(AJ1042&gt;0,1+MAX(V1043:V$2005),0),0)</f>
        <v>0</v>
      </c>
      <c r="W1042" s="1">
        <f>IF($O1042="include",IF(AK1042&gt;0,1+MAX(W1043:W$2005),0),0)</f>
        <v>0</v>
      </c>
      <c r="X1042" s="1">
        <f>IF($O1042="include",IF(AL1042&gt;0,1+MAX(X1043:X$2005),0),0)</f>
        <v>0</v>
      </c>
      <c r="Y1042" s="22" t="str">
        <f t="shared" si="279"/>
        <v xml:space="preserve">1 - </v>
      </c>
      <c r="AA1042" s="42"/>
      <c r="AB1042" s="43"/>
      <c r="AC1042" s="43"/>
      <c r="AD1042" s="44"/>
      <c r="AE1042" s="11">
        <f t="shared" si="280"/>
        <v>0</v>
      </c>
      <c r="AF1042" s="41"/>
      <c r="AG1042" s="41"/>
      <c r="AH1042" s="41"/>
      <c r="AI1042" s="41"/>
      <c r="AJ1042" s="41"/>
      <c r="AK1042" s="41"/>
      <c r="AL1042" s="41"/>
      <c r="BA1042" s="1">
        <f t="shared" si="281"/>
        <v>0</v>
      </c>
      <c r="BB1042" s="1">
        <f t="shared" si="282"/>
        <v>0</v>
      </c>
      <c r="BC1042" s="1" t="str">
        <f t="shared" si="283"/>
        <v>No</v>
      </c>
      <c r="BD1042" s="1">
        <f t="shared" si="284"/>
        <v>0</v>
      </c>
      <c r="BE1042" s="1">
        <f t="shared" si="285"/>
        <v>0</v>
      </c>
      <c r="BF1042" s="1">
        <f t="shared" si="286"/>
        <v>0</v>
      </c>
      <c r="BG1042" s="1">
        <v>1038</v>
      </c>
      <c r="BH1042" s="1" t="e">
        <f t="shared" si="287"/>
        <v>#N/A</v>
      </c>
      <c r="BI1042" s="1">
        <f t="shared" si="289"/>
        <v>2</v>
      </c>
      <c r="BJ1042" s="1" t="e">
        <f t="shared" si="288"/>
        <v>#N/A</v>
      </c>
    </row>
    <row r="1043" spans="1:62" x14ac:dyDescent="0.25">
      <c r="A1043" s="1">
        <f t="shared" si="275"/>
        <v>1</v>
      </c>
      <c r="B1043" s="1">
        <f>IF(YEAR(AD1043)=$B$3,YEAR('Apartment Expenses'!AD1043)&amp;" - "&amp;'Apartment Expenses'!AC1043,0)</f>
        <v>0</v>
      </c>
      <c r="C1043" s="1">
        <f t="shared" si="276"/>
        <v>0</v>
      </c>
      <c r="E1043" s="1">
        <v>1039</v>
      </c>
      <c r="F1043" s="1">
        <f t="shared" si="277"/>
        <v>1</v>
      </c>
      <c r="G1043" s="1">
        <f t="shared" si="273"/>
        <v>0</v>
      </c>
      <c r="H1043" s="1">
        <f t="shared" si="274"/>
        <v>0</v>
      </c>
      <c r="J1043" s="1" t="str">
        <f t="shared" si="278"/>
        <v>1900</v>
      </c>
      <c r="M1043" s="1">
        <f>HLOOKUP('Expense History'!$AD$3,$P$4:$X$2004,ROW('Apartment Expenses'!L1043)-3,0)</f>
        <v>0</v>
      </c>
      <c r="N1043" s="1">
        <f>IF('Expense History'!$AD$3=Data!$G$4,'Apartment Expenses'!AE1043,HLOOKUP('Expense History'!$AD$3,'Apartment Expenses'!$AE$4:$AL$2004,(ROW('Apartment Expenses'!M1043)-3)))</f>
        <v>0</v>
      </c>
      <c r="O1043" s="1" t="str">
        <f>IF($O$2="ALL",IF(VLOOKUP(AA1043,'Expense History'!$AA$6:$AB$36,2,0)="x","include",0),IF(AND(VLOOKUP(AA1043,'Expense History'!$AA$6:$AB$36,2,0)="x",AC1043=$O$2),"include",0))</f>
        <v>include</v>
      </c>
      <c r="P1043" s="1">
        <f>IF(O1043="include",IF(AE1043&gt;0,1+MAX(P1044:P$2005),0),0)</f>
        <v>0</v>
      </c>
      <c r="Q1043" s="1">
        <f>IF(AND(ISBLANK(AA1042),AE1042=0),0,(IF(MAX(Q1044:Q$2005)&gt;0,0,ROW(R1043))))</f>
        <v>0</v>
      </c>
      <c r="R1043" s="1">
        <f>IF($O1043="include",IF(AF1043&gt;0,1+MAX(R1044:R$2005),0),0)</f>
        <v>0</v>
      </c>
      <c r="S1043" s="1">
        <f>IF($O1043="include",IF(AG1043&gt;0,1+MAX(S1044:S$2005),0),0)</f>
        <v>0</v>
      </c>
      <c r="T1043" s="1">
        <f>IF($O1043="include",IF(AH1043&gt;0,1+MAX(T1044:T$2005),0),0)</f>
        <v>0</v>
      </c>
      <c r="U1043" s="1">
        <f>IF($O1043="include",IF(AI1043&gt;0,1+MAX(U1044:U$2005),0),0)</f>
        <v>0</v>
      </c>
      <c r="V1043" s="1">
        <f>IF($O1043="include",IF(AJ1043&gt;0,1+MAX(V1044:V$2005),0),0)</f>
        <v>0</v>
      </c>
      <c r="W1043" s="1">
        <f>IF($O1043="include",IF(AK1043&gt;0,1+MAX(W1044:W$2005),0),0)</f>
        <v>0</v>
      </c>
      <c r="X1043" s="1">
        <f>IF($O1043="include",IF(AL1043&gt;0,1+MAX(X1044:X$2005),0),0)</f>
        <v>0</v>
      </c>
      <c r="Y1043" s="22" t="str">
        <f t="shared" si="279"/>
        <v xml:space="preserve">1 - </v>
      </c>
      <c r="AA1043" s="42"/>
      <c r="AB1043" s="43"/>
      <c r="AC1043" s="43"/>
      <c r="AD1043" s="44"/>
      <c r="AE1043" s="11">
        <f t="shared" si="280"/>
        <v>0</v>
      </c>
      <c r="AF1043" s="41"/>
      <c r="AG1043" s="41"/>
      <c r="AH1043" s="41"/>
      <c r="AI1043" s="41"/>
      <c r="AJ1043" s="41"/>
      <c r="AK1043" s="41"/>
      <c r="AL1043" s="41"/>
      <c r="BA1043" s="1">
        <f t="shared" si="281"/>
        <v>0</v>
      </c>
      <c r="BB1043" s="1">
        <f t="shared" si="282"/>
        <v>0</v>
      </c>
      <c r="BC1043" s="1" t="str">
        <f t="shared" si="283"/>
        <v>No</v>
      </c>
      <c r="BD1043" s="1">
        <f t="shared" si="284"/>
        <v>0</v>
      </c>
      <c r="BE1043" s="1">
        <f t="shared" si="285"/>
        <v>0</v>
      </c>
      <c r="BF1043" s="1">
        <f t="shared" si="286"/>
        <v>0</v>
      </c>
      <c r="BG1043" s="1">
        <v>1039</v>
      </c>
      <c r="BH1043" s="1" t="e">
        <f t="shared" si="287"/>
        <v>#N/A</v>
      </c>
      <c r="BI1043" s="1">
        <f t="shared" si="289"/>
        <v>2</v>
      </c>
      <c r="BJ1043" s="1" t="e">
        <f t="shared" si="288"/>
        <v>#N/A</v>
      </c>
    </row>
    <row r="1044" spans="1:62" x14ac:dyDescent="0.25">
      <c r="A1044" s="1">
        <f t="shared" si="275"/>
        <v>1</v>
      </c>
      <c r="B1044" s="1">
        <f>IF(YEAR(AD1044)=$B$3,YEAR('Apartment Expenses'!AD1044)&amp;" - "&amp;'Apartment Expenses'!AC1044,0)</f>
        <v>0</v>
      </c>
      <c r="C1044" s="1">
        <f t="shared" si="276"/>
        <v>0</v>
      </c>
      <c r="E1044" s="1">
        <v>1040</v>
      </c>
      <c r="F1044" s="1">
        <f t="shared" si="277"/>
        <v>1</v>
      </c>
      <c r="G1044" s="1">
        <f t="shared" si="273"/>
        <v>0</v>
      </c>
      <c r="H1044" s="1">
        <f t="shared" si="274"/>
        <v>0</v>
      </c>
      <c r="J1044" s="1" t="str">
        <f t="shared" si="278"/>
        <v>1900</v>
      </c>
      <c r="M1044" s="1">
        <f>HLOOKUP('Expense History'!$AD$3,$P$4:$X$2004,ROW('Apartment Expenses'!L1044)-3,0)</f>
        <v>0</v>
      </c>
      <c r="N1044" s="1">
        <f>IF('Expense History'!$AD$3=Data!$G$4,'Apartment Expenses'!AE1044,HLOOKUP('Expense History'!$AD$3,'Apartment Expenses'!$AE$4:$AL$2004,(ROW('Apartment Expenses'!M1044)-3)))</f>
        <v>0</v>
      </c>
      <c r="O1044" s="1" t="str">
        <f>IF($O$2="ALL",IF(VLOOKUP(AA1044,'Expense History'!$AA$6:$AB$36,2,0)="x","include",0),IF(AND(VLOOKUP(AA1044,'Expense History'!$AA$6:$AB$36,2,0)="x",AC1044=$O$2),"include",0))</f>
        <v>include</v>
      </c>
      <c r="P1044" s="1">
        <f>IF(O1044="include",IF(AE1044&gt;0,1+MAX(P1045:P$2005),0),0)</f>
        <v>0</v>
      </c>
      <c r="Q1044" s="1">
        <f>IF(AND(ISBLANK(AA1043),AE1043=0),0,(IF(MAX(Q1045:Q$2005)&gt;0,0,ROW(R1044))))</f>
        <v>0</v>
      </c>
      <c r="R1044" s="1">
        <f>IF($O1044="include",IF(AF1044&gt;0,1+MAX(R1045:R$2005),0),0)</f>
        <v>0</v>
      </c>
      <c r="S1044" s="1">
        <f>IF($O1044="include",IF(AG1044&gt;0,1+MAX(S1045:S$2005),0),0)</f>
        <v>0</v>
      </c>
      <c r="T1044" s="1">
        <f>IF($O1044="include",IF(AH1044&gt;0,1+MAX(T1045:T$2005),0),0)</f>
        <v>0</v>
      </c>
      <c r="U1044" s="1">
        <f>IF($O1044="include",IF(AI1044&gt;0,1+MAX(U1045:U$2005),0),0)</f>
        <v>0</v>
      </c>
      <c r="V1044" s="1">
        <f>IF($O1044="include",IF(AJ1044&gt;0,1+MAX(V1045:V$2005),0),0)</f>
        <v>0</v>
      </c>
      <c r="W1044" s="1">
        <f>IF($O1044="include",IF(AK1044&gt;0,1+MAX(W1045:W$2005),0),0)</f>
        <v>0</v>
      </c>
      <c r="X1044" s="1">
        <f>IF($O1044="include",IF(AL1044&gt;0,1+MAX(X1045:X$2005),0),0)</f>
        <v>0</v>
      </c>
      <c r="Y1044" s="22" t="str">
        <f t="shared" si="279"/>
        <v xml:space="preserve">1 - </v>
      </c>
      <c r="AA1044" s="42"/>
      <c r="AB1044" s="43"/>
      <c r="AC1044" s="43"/>
      <c r="AD1044" s="44"/>
      <c r="AE1044" s="11">
        <f t="shared" si="280"/>
        <v>0</v>
      </c>
      <c r="AF1044" s="41"/>
      <c r="AG1044" s="41"/>
      <c r="AH1044" s="41"/>
      <c r="AI1044" s="41"/>
      <c r="AJ1044" s="41"/>
      <c r="AK1044" s="41"/>
      <c r="AL1044" s="41"/>
      <c r="BA1044" s="1">
        <f t="shared" si="281"/>
        <v>0</v>
      </c>
      <c r="BB1044" s="1">
        <f t="shared" si="282"/>
        <v>0</v>
      </c>
      <c r="BC1044" s="1" t="str">
        <f t="shared" si="283"/>
        <v>No</v>
      </c>
      <c r="BD1044" s="1">
        <f t="shared" si="284"/>
        <v>0</v>
      </c>
      <c r="BE1044" s="1">
        <f t="shared" si="285"/>
        <v>0</v>
      </c>
      <c r="BF1044" s="1">
        <f t="shared" si="286"/>
        <v>0</v>
      </c>
      <c r="BG1044" s="1">
        <v>1040</v>
      </c>
      <c r="BH1044" s="1" t="e">
        <f t="shared" si="287"/>
        <v>#N/A</v>
      </c>
      <c r="BI1044" s="1">
        <f t="shared" si="289"/>
        <v>2</v>
      </c>
      <c r="BJ1044" s="1" t="e">
        <f t="shared" si="288"/>
        <v>#N/A</v>
      </c>
    </row>
    <row r="1045" spans="1:62" x14ac:dyDescent="0.25">
      <c r="A1045" s="1">
        <f t="shared" si="275"/>
        <v>1</v>
      </c>
      <c r="B1045" s="1">
        <f>IF(YEAR(AD1045)=$B$3,YEAR('Apartment Expenses'!AD1045)&amp;" - "&amp;'Apartment Expenses'!AC1045,0)</f>
        <v>0</v>
      </c>
      <c r="C1045" s="1">
        <f t="shared" si="276"/>
        <v>0</v>
      </c>
      <c r="E1045" s="1">
        <v>1041</v>
      </c>
      <c r="F1045" s="1">
        <f t="shared" si="277"/>
        <v>1</v>
      </c>
      <c r="G1045" s="1">
        <f t="shared" si="273"/>
        <v>0</v>
      </c>
      <c r="H1045" s="1">
        <f t="shared" si="274"/>
        <v>0</v>
      </c>
      <c r="J1045" s="1" t="str">
        <f t="shared" si="278"/>
        <v>1900</v>
      </c>
      <c r="M1045" s="1">
        <f>HLOOKUP('Expense History'!$AD$3,$P$4:$X$2004,ROW('Apartment Expenses'!L1045)-3,0)</f>
        <v>0</v>
      </c>
      <c r="N1045" s="1">
        <f>IF('Expense History'!$AD$3=Data!$G$4,'Apartment Expenses'!AE1045,HLOOKUP('Expense History'!$AD$3,'Apartment Expenses'!$AE$4:$AL$2004,(ROW('Apartment Expenses'!M1045)-3)))</f>
        <v>0</v>
      </c>
      <c r="O1045" s="1" t="str">
        <f>IF($O$2="ALL",IF(VLOOKUP(AA1045,'Expense History'!$AA$6:$AB$36,2,0)="x","include",0),IF(AND(VLOOKUP(AA1045,'Expense History'!$AA$6:$AB$36,2,0)="x",AC1045=$O$2),"include",0))</f>
        <v>include</v>
      </c>
      <c r="P1045" s="1">
        <f>IF(O1045="include",IF(AE1045&gt;0,1+MAX(P1046:P$2005),0),0)</f>
        <v>0</v>
      </c>
      <c r="Q1045" s="1">
        <f>IF(AND(ISBLANK(AA1044),AE1044=0),0,(IF(MAX(Q1046:Q$2005)&gt;0,0,ROW(R1045))))</f>
        <v>0</v>
      </c>
      <c r="R1045" s="1">
        <f>IF($O1045="include",IF(AF1045&gt;0,1+MAX(R1046:R$2005),0),0)</f>
        <v>0</v>
      </c>
      <c r="S1045" s="1">
        <f>IF($O1045="include",IF(AG1045&gt;0,1+MAX(S1046:S$2005),0),0)</f>
        <v>0</v>
      </c>
      <c r="T1045" s="1">
        <f>IF($O1045="include",IF(AH1045&gt;0,1+MAX(T1046:T$2005),0),0)</f>
        <v>0</v>
      </c>
      <c r="U1045" s="1">
        <f>IF($O1045="include",IF(AI1045&gt;0,1+MAX(U1046:U$2005),0),0)</f>
        <v>0</v>
      </c>
      <c r="V1045" s="1">
        <f>IF($O1045="include",IF(AJ1045&gt;0,1+MAX(V1046:V$2005),0),0)</f>
        <v>0</v>
      </c>
      <c r="W1045" s="1">
        <f>IF($O1045="include",IF(AK1045&gt;0,1+MAX(W1046:W$2005),0),0)</f>
        <v>0</v>
      </c>
      <c r="X1045" s="1">
        <f>IF($O1045="include",IF(AL1045&gt;0,1+MAX(X1046:X$2005),0),0)</f>
        <v>0</v>
      </c>
      <c r="Y1045" s="22" t="str">
        <f t="shared" si="279"/>
        <v xml:space="preserve">1 - </v>
      </c>
      <c r="AA1045" s="42"/>
      <c r="AB1045" s="43"/>
      <c r="AC1045" s="43"/>
      <c r="AD1045" s="44"/>
      <c r="AE1045" s="11">
        <f t="shared" si="280"/>
        <v>0</v>
      </c>
      <c r="AF1045" s="41"/>
      <c r="AG1045" s="41"/>
      <c r="AH1045" s="41"/>
      <c r="AI1045" s="41"/>
      <c r="AJ1045" s="41"/>
      <c r="AK1045" s="41"/>
      <c r="AL1045" s="41"/>
      <c r="BA1045" s="1">
        <f t="shared" si="281"/>
        <v>0</v>
      </c>
      <c r="BB1045" s="1">
        <f t="shared" si="282"/>
        <v>0</v>
      </c>
      <c r="BC1045" s="1" t="str">
        <f t="shared" si="283"/>
        <v>No</v>
      </c>
      <c r="BD1045" s="1">
        <f t="shared" si="284"/>
        <v>0</v>
      </c>
      <c r="BE1045" s="1">
        <f t="shared" si="285"/>
        <v>0</v>
      </c>
      <c r="BF1045" s="1">
        <f t="shared" si="286"/>
        <v>0</v>
      </c>
      <c r="BG1045" s="1">
        <v>1041</v>
      </c>
      <c r="BH1045" s="1" t="e">
        <f t="shared" si="287"/>
        <v>#N/A</v>
      </c>
      <c r="BI1045" s="1">
        <f t="shared" si="289"/>
        <v>2</v>
      </c>
      <c r="BJ1045" s="1" t="e">
        <f t="shared" si="288"/>
        <v>#N/A</v>
      </c>
    </row>
    <row r="1046" spans="1:62" x14ac:dyDescent="0.25">
      <c r="A1046" s="1">
        <f t="shared" si="275"/>
        <v>1</v>
      </c>
      <c r="B1046" s="1">
        <f>IF(YEAR(AD1046)=$B$3,YEAR('Apartment Expenses'!AD1046)&amp;" - "&amp;'Apartment Expenses'!AC1046,0)</f>
        <v>0</v>
      </c>
      <c r="C1046" s="1">
        <f t="shared" si="276"/>
        <v>0</v>
      </c>
      <c r="E1046" s="1">
        <v>1042</v>
      </c>
      <c r="F1046" s="1">
        <f t="shared" si="277"/>
        <v>1</v>
      </c>
      <c r="G1046" s="1">
        <f t="shared" si="273"/>
        <v>0</v>
      </c>
      <c r="H1046" s="1">
        <f t="shared" si="274"/>
        <v>0</v>
      </c>
      <c r="J1046" s="1" t="str">
        <f t="shared" si="278"/>
        <v>1900</v>
      </c>
      <c r="M1046" s="1">
        <f>HLOOKUP('Expense History'!$AD$3,$P$4:$X$2004,ROW('Apartment Expenses'!L1046)-3,0)</f>
        <v>0</v>
      </c>
      <c r="N1046" s="1">
        <f>IF('Expense History'!$AD$3=Data!$G$4,'Apartment Expenses'!AE1046,HLOOKUP('Expense History'!$AD$3,'Apartment Expenses'!$AE$4:$AL$2004,(ROW('Apartment Expenses'!M1046)-3)))</f>
        <v>0</v>
      </c>
      <c r="O1046" s="1" t="str">
        <f>IF($O$2="ALL",IF(VLOOKUP(AA1046,'Expense History'!$AA$6:$AB$36,2,0)="x","include",0),IF(AND(VLOOKUP(AA1046,'Expense History'!$AA$6:$AB$36,2,0)="x",AC1046=$O$2),"include",0))</f>
        <v>include</v>
      </c>
      <c r="P1046" s="1">
        <f>IF(O1046="include",IF(AE1046&gt;0,1+MAX(P1047:P$2005),0),0)</f>
        <v>0</v>
      </c>
      <c r="Q1046" s="1">
        <f>IF(AND(ISBLANK(AA1045),AE1045=0),0,(IF(MAX(Q1047:Q$2005)&gt;0,0,ROW(R1046))))</f>
        <v>0</v>
      </c>
      <c r="R1046" s="1">
        <f>IF($O1046="include",IF(AF1046&gt;0,1+MAX(R1047:R$2005),0),0)</f>
        <v>0</v>
      </c>
      <c r="S1046" s="1">
        <f>IF($O1046="include",IF(AG1046&gt;0,1+MAX(S1047:S$2005),0),0)</f>
        <v>0</v>
      </c>
      <c r="T1046" s="1">
        <f>IF($O1046="include",IF(AH1046&gt;0,1+MAX(T1047:T$2005),0),0)</f>
        <v>0</v>
      </c>
      <c r="U1046" s="1">
        <f>IF($O1046="include",IF(AI1046&gt;0,1+MAX(U1047:U$2005),0),0)</f>
        <v>0</v>
      </c>
      <c r="V1046" s="1">
        <f>IF($O1046="include",IF(AJ1046&gt;0,1+MAX(V1047:V$2005),0),0)</f>
        <v>0</v>
      </c>
      <c r="W1046" s="1">
        <f>IF($O1046="include",IF(AK1046&gt;0,1+MAX(W1047:W$2005),0),0)</f>
        <v>0</v>
      </c>
      <c r="X1046" s="1">
        <f>IF($O1046="include",IF(AL1046&gt;0,1+MAX(X1047:X$2005),0),0)</f>
        <v>0</v>
      </c>
      <c r="Y1046" s="22" t="str">
        <f t="shared" si="279"/>
        <v xml:space="preserve">1 - </v>
      </c>
      <c r="AA1046" s="42"/>
      <c r="AB1046" s="43"/>
      <c r="AC1046" s="43"/>
      <c r="AD1046" s="44"/>
      <c r="AE1046" s="11">
        <f t="shared" si="280"/>
        <v>0</v>
      </c>
      <c r="AF1046" s="41"/>
      <c r="AG1046" s="41"/>
      <c r="AH1046" s="41"/>
      <c r="AI1046" s="41"/>
      <c r="AJ1046" s="41"/>
      <c r="AK1046" s="41"/>
      <c r="AL1046" s="41"/>
      <c r="BA1046" s="1">
        <f t="shared" si="281"/>
        <v>0</v>
      </c>
      <c r="BB1046" s="1">
        <f t="shared" si="282"/>
        <v>0</v>
      </c>
      <c r="BC1046" s="1" t="str">
        <f t="shared" si="283"/>
        <v>No</v>
      </c>
      <c r="BD1046" s="1">
        <f t="shared" si="284"/>
        <v>0</v>
      </c>
      <c r="BE1046" s="1">
        <f t="shared" si="285"/>
        <v>0</v>
      </c>
      <c r="BF1046" s="1">
        <f t="shared" si="286"/>
        <v>0</v>
      </c>
      <c r="BG1046" s="1">
        <v>1042</v>
      </c>
      <c r="BH1046" s="1" t="e">
        <f t="shared" si="287"/>
        <v>#N/A</v>
      </c>
      <c r="BI1046" s="1">
        <f t="shared" si="289"/>
        <v>2</v>
      </c>
      <c r="BJ1046" s="1" t="e">
        <f t="shared" si="288"/>
        <v>#N/A</v>
      </c>
    </row>
    <row r="1047" spans="1:62" x14ac:dyDescent="0.25">
      <c r="A1047" s="1">
        <f t="shared" si="275"/>
        <v>1</v>
      </c>
      <c r="B1047" s="1">
        <f>IF(YEAR(AD1047)=$B$3,YEAR('Apartment Expenses'!AD1047)&amp;" - "&amp;'Apartment Expenses'!AC1047,0)</f>
        <v>0</v>
      </c>
      <c r="C1047" s="1">
        <f t="shared" si="276"/>
        <v>0</v>
      </c>
      <c r="E1047" s="1">
        <v>1043</v>
      </c>
      <c r="F1047" s="1">
        <f t="shared" si="277"/>
        <v>1</v>
      </c>
      <c r="G1047" s="1">
        <f t="shared" si="273"/>
        <v>0</v>
      </c>
      <c r="H1047" s="1">
        <f t="shared" si="274"/>
        <v>0</v>
      </c>
      <c r="J1047" s="1" t="str">
        <f t="shared" si="278"/>
        <v>1900</v>
      </c>
      <c r="M1047" s="1">
        <f>HLOOKUP('Expense History'!$AD$3,$P$4:$X$2004,ROW('Apartment Expenses'!L1047)-3,0)</f>
        <v>0</v>
      </c>
      <c r="N1047" s="1">
        <f>IF('Expense History'!$AD$3=Data!$G$4,'Apartment Expenses'!AE1047,HLOOKUP('Expense History'!$AD$3,'Apartment Expenses'!$AE$4:$AL$2004,(ROW('Apartment Expenses'!M1047)-3)))</f>
        <v>0</v>
      </c>
      <c r="O1047" s="1" t="str">
        <f>IF($O$2="ALL",IF(VLOOKUP(AA1047,'Expense History'!$AA$6:$AB$36,2,0)="x","include",0),IF(AND(VLOOKUP(AA1047,'Expense History'!$AA$6:$AB$36,2,0)="x",AC1047=$O$2),"include",0))</f>
        <v>include</v>
      </c>
      <c r="P1047" s="1">
        <f>IF(O1047="include",IF(AE1047&gt;0,1+MAX(P1048:P$2005),0),0)</f>
        <v>0</v>
      </c>
      <c r="Q1047" s="1">
        <f>IF(AND(ISBLANK(AA1046),AE1046=0),0,(IF(MAX(Q1048:Q$2005)&gt;0,0,ROW(R1047))))</f>
        <v>0</v>
      </c>
      <c r="R1047" s="1">
        <f>IF($O1047="include",IF(AF1047&gt;0,1+MAX(R1048:R$2005),0),0)</f>
        <v>0</v>
      </c>
      <c r="S1047" s="1">
        <f>IF($O1047="include",IF(AG1047&gt;0,1+MAX(S1048:S$2005),0),0)</f>
        <v>0</v>
      </c>
      <c r="T1047" s="1">
        <f>IF($O1047="include",IF(AH1047&gt;0,1+MAX(T1048:T$2005),0),0)</f>
        <v>0</v>
      </c>
      <c r="U1047" s="1">
        <f>IF($O1047="include",IF(AI1047&gt;0,1+MAX(U1048:U$2005),0),0)</f>
        <v>0</v>
      </c>
      <c r="V1047" s="1">
        <f>IF($O1047="include",IF(AJ1047&gt;0,1+MAX(V1048:V$2005),0),0)</f>
        <v>0</v>
      </c>
      <c r="W1047" s="1">
        <f>IF($O1047="include",IF(AK1047&gt;0,1+MAX(W1048:W$2005),0),0)</f>
        <v>0</v>
      </c>
      <c r="X1047" s="1">
        <f>IF($O1047="include",IF(AL1047&gt;0,1+MAX(X1048:X$2005),0),0)</f>
        <v>0</v>
      </c>
      <c r="Y1047" s="22" t="str">
        <f t="shared" si="279"/>
        <v xml:space="preserve">1 - </v>
      </c>
      <c r="AA1047" s="42"/>
      <c r="AB1047" s="43"/>
      <c r="AC1047" s="43"/>
      <c r="AD1047" s="44"/>
      <c r="AE1047" s="11">
        <f t="shared" si="280"/>
        <v>0</v>
      </c>
      <c r="AF1047" s="41"/>
      <c r="AG1047" s="41"/>
      <c r="AH1047" s="41"/>
      <c r="AI1047" s="41"/>
      <c r="AJ1047" s="41"/>
      <c r="AK1047" s="41"/>
      <c r="AL1047" s="41"/>
      <c r="BA1047" s="1">
        <f t="shared" si="281"/>
        <v>0</v>
      </c>
      <c r="BB1047" s="1">
        <f t="shared" si="282"/>
        <v>0</v>
      </c>
      <c r="BC1047" s="1" t="str">
        <f t="shared" si="283"/>
        <v>No</v>
      </c>
      <c r="BD1047" s="1">
        <f t="shared" si="284"/>
        <v>0</v>
      </c>
      <c r="BE1047" s="1">
        <f t="shared" si="285"/>
        <v>0</v>
      </c>
      <c r="BF1047" s="1">
        <f t="shared" si="286"/>
        <v>0</v>
      </c>
      <c r="BG1047" s="1">
        <v>1043</v>
      </c>
      <c r="BH1047" s="1" t="e">
        <f t="shared" si="287"/>
        <v>#N/A</v>
      </c>
      <c r="BI1047" s="1">
        <f t="shared" si="289"/>
        <v>2</v>
      </c>
      <c r="BJ1047" s="1" t="e">
        <f t="shared" si="288"/>
        <v>#N/A</v>
      </c>
    </row>
    <row r="1048" spans="1:62" x14ac:dyDescent="0.25">
      <c r="A1048" s="1">
        <f t="shared" si="275"/>
        <v>1</v>
      </c>
      <c r="B1048" s="1">
        <f>IF(YEAR(AD1048)=$B$3,YEAR('Apartment Expenses'!AD1048)&amp;" - "&amp;'Apartment Expenses'!AC1048,0)</f>
        <v>0</v>
      </c>
      <c r="C1048" s="1">
        <f t="shared" si="276"/>
        <v>0</v>
      </c>
      <c r="E1048" s="1">
        <v>1044</v>
      </c>
      <c r="F1048" s="1">
        <f t="shared" si="277"/>
        <v>1</v>
      </c>
      <c r="G1048" s="1">
        <f t="shared" si="273"/>
        <v>0</v>
      </c>
      <c r="H1048" s="1">
        <f t="shared" si="274"/>
        <v>0</v>
      </c>
      <c r="J1048" s="1" t="str">
        <f t="shared" si="278"/>
        <v>1900</v>
      </c>
      <c r="M1048" s="1">
        <f>HLOOKUP('Expense History'!$AD$3,$P$4:$X$2004,ROW('Apartment Expenses'!L1048)-3,0)</f>
        <v>0</v>
      </c>
      <c r="N1048" s="1">
        <f>IF('Expense History'!$AD$3=Data!$G$4,'Apartment Expenses'!AE1048,HLOOKUP('Expense History'!$AD$3,'Apartment Expenses'!$AE$4:$AL$2004,(ROW('Apartment Expenses'!M1048)-3)))</f>
        <v>0</v>
      </c>
      <c r="O1048" s="1" t="str">
        <f>IF($O$2="ALL",IF(VLOOKUP(AA1048,'Expense History'!$AA$6:$AB$36,2,0)="x","include",0),IF(AND(VLOOKUP(AA1048,'Expense History'!$AA$6:$AB$36,2,0)="x",AC1048=$O$2),"include",0))</f>
        <v>include</v>
      </c>
      <c r="P1048" s="1">
        <f>IF(O1048="include",IF(AE1048&gt;0,1+MAX(P1049:P$2005),0),0)</f>
        <v>0</v>
      </c>
      <c r="Q1048" s="1">
        <f>IF(AND(ISBLANK(AA1047),AE1047=0),0,(IF(MAX(Q1049:Q$2005)&gt;0,0,ROW(R1048))))</f>
        <v>0</v>
      </c>
      <c r="R1048" s="1">
        <f>IF($O1048="include",IF(AF1048&gt;0,1+MAX(R1049:R$2005),0),0)</f>
        <v>0</v>
      </c>
      <c r="S1048" s="1">
        <f>IF($O1048="include",IF(AG1048&gt;0,1+MAX(S1049:S$2005),0),0)</f>
        <v>0</v>
      </c>
      <c r="T1048" s="1">
        <f>IF($O1048="include",IF(AH1048&gt;0,1+MAX(T1049:T$2005),0),0)</f>
        <v>0</v>
      </c>
      <c r="U1048" s="1">
        <f>IF($O1048="include",IF(AI1048&gt;0,1+MAX(U1049:U$2005),0),0)</f>
        <v>0</v>
      </c>
      <c r="V1048" s="1">
        <f>IF($O1048="include",IF(AJ1048&gt;0,1+MAX(V1049:V$2005),0),0)</f>
        <v>0</v>
      </c>
      <c r="W1048" s="1">
        <f>IF($O1048="include",IF(AK1048&gt;0,1+MAX(W1049:W$2005),0),0)</f>
        <v>0</v>
      </c>
      <c r="X1048" s="1">
        <f>IF($O1048="include",IF(AL1048&gt;0,1+MAX(X1049:X$2005),0),0)</f>
        <v>0</v>
      </c>
      <c r="Y1048" s="22" t="str">
        <f t="shared" si="279"/>
        <v xml:space="preserve">1 - </v>
      </c>
      <c r="AA1048" s="42"/>
      <c r="AB1048" s="43"/>
      <c r="AC1048" s="43"/>
      <c r="AD1048" s="44"/>
      <c r="AE1048" s="11">
        <f t="shared" si="280"/>
        <v>0</v>
      </c>
      <c r="AF1048" s="41"/>
      <c r="AG1048" s="41"/>
      <c r="AH1048" s="41"/>
      <c r="AI1048" s="41"/>
      <c r="AJ1048" s="41"/>
      <c r="AK1048" s="41"/>
      <c r="AL1048" s="41"/>
      <c r="BA1048" s="1">
        <f t="shared" si="281"/>
        <v>0</v>
      </c>
      <c r="BB1048" s="1">
        <f t="shared" si="282"/>
        <v>0</v>
      </c>
      <c r="BC1048" s="1" t="str">
        <f t="shared" si="283"/>
        <v>No</v>
      </c>
      <c r="BD1048" s="1">
        <f t="shared" si="284"/>
        <v>0</v>
      </c>
      <c r="BE1048" s="1">
        <f t="shared" si="285"/>
        <v>0</v>
      </c>
      <c r="BF1048" s="1">
        <f t="shared" si="286"/>
        <v>0</v>
      </c>
      <c r="BG1048" s="1">
        <v>1044</v>
      </c>
      <c r="BH1048" s="1" t="e">
        <f t="shared" si="287"/>
        <v>#N/A</v>
      </c>
      <c r="BI1048" s="1">
        <f t="shared" si="289"/>
        <v>2</v>
      </c>
      <c r="BJ1048" s="1" t="e">
        <f t="shared" si="288"/>
        <v>#N/A</v>
      </c>
    </row>
    <row r="1049" spans="1:62" x14ac:dyDescent="0.25">
      <c r="A1049" s="1">
        <f t="shared" si="275"/>
        <v>1</v>
      </c>
      <c r="B1049" s="1">
        <f>IF(YEAR(AD1049)=$B$3,YEAR('Apartment Expenses'!AD1049)&amp;" - "&amp;'Apartment Expenses'!AC1049,0)</f>
        <v>0</v>
      </c>
      <c r="C1049" s="1">
        <f t="shared" si="276"/>
        <v>0</v>
      </c>
      <c r="E1049" s="1">
        <v>1045</v>
      </c>
      <c r="F1049" s="1">
        <f t="shared" si="277"/>
        <v>1</v>
      </c>
      <c r="G1049" s="1">
        <f t="shared" si="273"/>
        <v>0</v>
      </c>
      <c r="H1049" s="1">
        <f t="shared" si="274"/>
        <v>0</v>
      </c>
      <c r="J1049" s="1" t="str">
        <f t="shared" si="278"/>
        <v>1900</v>
      </c>
      <c r="M1049" s="1">
        <f>HLOOKUP('Expense History'!$AD$3,$P$4:$X$2004,ROW('Apartment Expenses'!L1049)-3,0)</f>
        <v>0</v>
      </c>
      <c r="N1049" s="1">
        <f>IF('Expense History'!$AD$3=Data!$G$4,'Apartment Expenses'!AE1049,HLOOKUP('Expense History'!$AD$3,'Apartment Expenses'!$AE$4:$AL$2004,(ROW('Apartment Expenses'!M1049)-3)))</f>
        <v>0</v>
      </c>
      <c r="O1049" s="1" t="str">
        <f>IF($O$2="ALL",IF(VLOOKUP(AA1049,'Expense History'!$AA$6:$AB$36,2,0)="x","include",0),IF(AND(VLOOKUP(AA1049,'Expense History'!$AA$6:$AB$36,2,0)="x",AC1049=$O$2),"include",0))</f>
        <v>include</v>
      </c>
      <c r="P1049" s="1">
        <f>IF(O1049="include",IF(AE1049&gt;0,1+MAX(P1050:P$2005),0),0)</f>
        <v>0</v>
      </c>
      <c r="Q1049" s="1">
        <f>IF(AND(ISBLANK(AA1048),AE1048=0),0,(IF(MAX(Q1050:Q$2005)&gt;0,0,ROW(R1049))))</f>
        <v>0</v>
      </c>
      <c r="R1049" s="1">
        <f>IF($O1049="include",IF(AF1049&gt;0,1+MAX(R1050:R$2005),0),0)</f>
        <v>0</v>
      </c>
      <c r="S1049" s="1">
        <f>IF($O1049="include",IF(AG1049&gt;0,1+MAX(S1050:S$2005),0),0)</f>
        <v>0</v>
      </c>
      <c r="T1049" s="1">
        <f>IF($O1049="include",IF(AH1049&gt;0,1+MAX(T1050:T$2005),0),0)</f>
        <v>0</v>
      </c>
      <c r="U1049" s="1">
        <f>IF($O1049="include",IF(AI1049&gt;0,1+MAX(U1050:U$2005),0),0)</f>
        <v>0</v>
      </c>
      <c r="V1049" s="1">
        <f>IF($O1049="include",IF(AJ1049&gt;0,1+MAX(V1050:V$2005),0),0)</f>
        <v>0</v>
      </c>
      <c r="W1049" s="1">
        <f>IF($O1049="include",IF(AK1049&gt;0,1+MAX(W1050:W$2005),0),0)</f>
        <v>0</v>
      </c>
      <c r="X1049" s="1">
        <f>IF($O1049="include",IF(AL1049&gt;0,1+MAX(X1050:X$2005),0),0)</f>
        <v>0</v>
      </c>
      <c r="Y1049" s="22" t="str">
        <f t="shared" si="279"/>
        <v xml:space="preserve">1 - </v>
      </c>
      <c r="AA1049" s="42"/>
      <c r="AB1049" s="43"/>
      <c r="AC1049" s="43"/>
      <c r="AD1049" s="44"/>
      <c r="AE1049" s="11">
        <f t="shared" si="280"/>
        <v>0</v>
      </c>
      <c r="AF1049" s="41"/>
      <c r="AG1049" s="41"/>
      <c r="AH1049" s="41"/>
      <c r="AI1049" s="41"/>
      <c r="AJ1049" s="41"/>
      <c r="AK1049" s="41"/>
      <c r="AL1049" s="41"/>
      <c r="BA1049" s="1">
        <f t="shared" si="281"/>
        <v>0</v>
      </c>
      <c r="BB1049" s="1">
        <f t="shared" si="282"/>
        <v>0</v>
      </c>
      <c r="BC1049" s="1" t="str">
        <f t="shared" si="283"/>
        <v>No</v>
      </c>
      <c r="BD1049" s="1">
        <f t="shared" si="284"/>
        <v>0</v>
      </c>
      <c r="BE1049" s="1">
        <f t="shared" si="285"/>
        <v>0</v>
      </c>
      <c r="BF1049" s="1">
        <f t="shared" si="286"/>
        <v>0</v>
      </c>
      <c r="BG1049" s="1">
        <v>1045</v>
      </c>
      <c r="BH1049" s="1" t="e">
        <f t="shared" si="287"/>
        <v>#N/A</v>
      </c>
      <c r="BI1049" s="1">
        <f t="shared" si="289"/>
        <v>2</v>
      </c>
      <c r="BJ1049" s="1" t="e">
        <f t="shared" si="288"/>
        <v>#N/A</v>
      </c>
    </row>
    <row r="1050" spans="1:62" x14ac:dyDescent="0.25">
      <c r="A1050" s="1">
        <f t="shared" si="275"/>
        <v>1</v>
      </c>
      <c r="B1050" s="1">
        <f>IF(YEAR(AD1050)=$B$3,YEAR('Apartment Expenses'!AD1050)&amp;" - "&amp;'Apartment Expenses'!AC1050,0)</f>
        <v>0</v>
      </c>
      <c r="C1050" s="1">
        <f t="shared" si="276"/>
        <v>0</v>
      </c>
      <c r="E1050" s="1">
        <v>1046</v>
      </c>
      <c r="F1050" s="1">
        <f t="shared" si="277"/>
        <v>1</v>
      </c>
      <c r="G1050" s="1">
        <f t="shared" si="273"/>
        <v>0</v>
      </c>
      <c r="H1050" s="1">
        <f t="shared" si="274"/>
        <v>0</v>
      </c>
      <c r="J1050" s="1" t="str">
        <f t="shared" si="278"/>
        <v>1900</v>
      </c>
      <c r="M1050" s="1">
        <f>HLOOKUP('Expense History'!$AD$3,$P$4:$X$2004,ROW('Apartment Expenses'!L1050)-3,0)</f>
        <v>0</v>
      </c>
      <c r="N1050" s="1">
        <f>IF('Expense History'!$AD$3=Data!$G$4,'Apartment Expenses'!AE1050,HLOOKUP('Expense History'!$AD$3,'Apartment Expenses'!$AE$4:$AL$2004,(ROW('Apartment Expenses'!M1050)-3)))</f>
        <v>0</v>
      </c>
      <c r="O1050" s="1" t="str">
        <f>IF($O$2="ALL",IF(VLOOKUP(AA1050,'Expense History'!$AA$6:$AB$36,2,0)="x","include",0),IF(AND(VLOOKUP(AA1050,'Expense History'!$AA$6:$AB$36,2,0)="x",AC1050=$O$2),"include",0))</f>
        <v>include</v>
      </c>
      <c r="P1050" s="1">
        <f>IF(O1050="include",IF(AE1050&gt;0,1+MAX(P1051:P$2005),0),0)</f>
        <v>0</v>
      </c>
      <c r="Q1050" s="1">
        <f>IF(AND(ISBLANK(AA1049),AE1049=0),0,(IF(MAX(Q1051:Q$2005)&gt;0,0,ROW(R1050))))</f>
        <v>0</v>
      </c>
      <c r="R1050" s="1">
        <f>IF($O1050="include",IF(AF1050&gt;0,1+MAX(R1051:R$2005),0),0)</f>
        <v>0</v>
      </c>
      <c r="S1050" s="1">
        <f>IF($O1050="include",IF(AG1050&gt;0,1+MAX(S1051:S$2005),0),0)</f>
        <v>0</v>
      </c>
      <c r="T1050" s="1">
        <f>IF($O1050="include",IF(AH1050&gt;0,1+MAX(T1051:T$2005),0),0)</f>
        <v>0</v>
      </c>
      <c r="U1050" s="1">
        <f>IF($O1050="include",IF(AI1050&gt;0,1+MAX(U1051:U$2005),0),0)</f>
        <v>0</v>
      </c>
      <c r="V1050" s="1">
        <f>IF($O1050="include",IF(AJ1050&gt;0,1+MAX(V1051:V$2005),0),0)</f>
        <v>0</v>
      </c>
      <c r="W1050" s="1">
        <f>IF($O1050="include",IF(AK1050&gt;0,1+MAX(W1051:W$2005),0),0)</f>
        <v>0</v>
      </c>
      <c r="X1050" s="1">
        <f>IF($O1050="include",IF(AL1050&gt;0,1+MAX(X1051:X$2005),0),0)</f>
        <v>0</v>
      </c>
      <c r="Y1050" s="22" t="str">
        <f t="shared" si="279"/>
        <v xml:space="preserve">1 - </v>
      </c>
      <c r="AA1050" s="42"/>
      <c r="AB1050" s="43"/>
      <c r="AC1050" s="43"/>
      <c r="AD1050" s="44"/>
      <c r="AE1050" s="11">
        <f t="shared" si="280"/>
        <v>0</v>
      </c>
      <c r="AF1050" s="41"/>
      <c r="AG1050" s="41"/>
      <c r="AH1050" s="41"/>
      <c r="AI1050" s="41"/>
      <c r="AJ1050" s="41"/>
      <c r="AK1050" s="41"/>
      <c r="AL1050" s="41"/>
      <c r="BA1050" s="1">
        <f t="shared" si="281"/>
        <v>0</v>
      </c>
      <c r="BB1050" s="1">
        <f t="shared" si="282"/>
        <v>0</v>
      </c>
      <c r="BC1050" s="1" t="str">
        <f t="shared" si="283"/>
        <v>No</v>
      </c>
      <c r="BD1050" s="1">
        <f t="shared" si="284"/>
        <v>0</v>
      </c>
      <c r="BE1050" s="1">
        <f t="shared" si="285"/>
        <v>0</v>
      </c>
      <c r="BF1050" s="1">
        <f t="shared" si="286"/>
        <v>0</v>
      </c>
      <c r="BG1050" s="1">
        <v>1046</v>
      </c>
      <c r="BH1050" s="1" t="e">
        <f t="shared" si="287"/>
        <v>#N/A</v>
      </c>
      <c r="BI1050" s="1">
        <f t="shared" si="289"/>
        <v>2</v>
      </c>
      <c r="BJ1050" s="1" t="e">
        <f t="shared" si="288"/>
        <v>#N/A</v>
      </c>
    </row>
    <row r="1051" spans="1:62" x14ac:dyDescent="0.25">
      <c r="A1051" s="1">
        <f t="shared" si="275"/>
        <v>1</v>
      </c>
      <c r="B1051" s="1">
        <f>IF(YEAR(AD1051)=$B$3,YEAR('Apartment Expenses'!AD1051)&amp;" - "&amp;'Apartment Expenses'!AC1051,0)</f>
        <v>0</v>
      </c>
      <c r="C1051" s="1">
        <f t="shared" si="276"/>
        <v>0</v>
      </c>
      <c r="E1051" s="1">
        <v>1047</v>
      </c>
      <c r="F1051" s="1">
        <f t="shared" si="277"/>
        <v>1</v>
      </c>
      <c r="G1051" s="1">
        <f t="shared" si="273"/>
        <v>0</v>
      </c>
      <c r="H1051" s="1">
        <f t="shared" si="274"/>
        <v>0</v>
      </c>
      <c r="J1051" s="1" t="str">
        <f t="shared" si="278"/>
        <v>1900</v>
      </c>
      <c r="M1051" s="1">
        <f>HLOOKUP('Expense History'!$AD$3,$P$4:$X$2004,ROW('Apartment Expenses'!L1051)-3,0)</f>
        <v>0</v>
      </c>
      <c r="N1051" s="1">
        <f>IF('Expense History'!$AD$3=Data!$G$4,'Apartment Expenses'!AE1051,HLOOKUP('Expense History'!$AD$3,'Apartment Expenses'!$AE$4:$AL$2004,(ROW('Apartment Expenses'!M1051)-3)))</f>
        <v>0</v>
      </c>
      <c r="O1051" s="1" t="str">
        <f>IF($O$2="ALL",IF(VLOOKUP(AA1051,'Expense History'!$AA$6:$AB$36,2,0)="x","include",0),IF(AND(VLOOKUP(AA1051,'Expense History'!$AA$6:$AB$36,2,0)="x",AC1051=$O$2),"include",0))</f>
        <v>include</v>
      </c>
      <c r="P1051" s="1">
        <f>IF(O1051="include",IF(AE1051&gt;0,1+MAX(P1052:P$2005),0),0)</f>
        <v>0</v>
      </c>
      <c r="Q1051" s="1">
        <f>IF(AND(ISBLANK(AA1050),AE1050=0),0,(IF(MAX(Q1052:Q$2005)&gt;0,0,ROW(R1051))))</f>
        <v>0</v>
      </c>
      <c r="R1051" s="1">
        <f>IF($O1051="include",IF(AF1051&gt;0,1+MAX(R1052:R$2005),0),0)</f>
        <v>0</v>
      </c>
      <c r="S1051" s="1">
        <f>IF($O1051="include",IF(AG1051&gt;0,1+MAX(S1052:S$2005),0),0)</f>
        <v>0</v>
      </c>
      <c r="T1051" s="1">
        <f>IF($O1051="include",IF(AH1051&gt;0,1+MAX(T1052:T$2005),0),0)</f>
        <v>0</v>
      </c>
      <c r="U1051" s="1">
        <f>IF($O1051="include",IF(AI1051&gt;0,1+MAX(U1052:U$2005),0),0)</f>
        <v>0</v>
      </c>
      <c r="V1051" s="1">
        <f>IF($O1051="include",IF(AJ1051&gt;0,1+MAX(V1052:V$2005),0),0)</f>
        <v>0</v>
      </c>
      <c r="W1051" s="1">
        <f>IF($O1051="include",IF(AK1051&gt;0,1+MAX(W1052:W$2005),0),0)</f>
        <v>0</v>
      </c>
      <c r="X1051" s="1">
        <f>IF($O1051="include",IF(AL1051&gt;0,1+MAX(X1052:X$2005),0),0)</f>
        <v>0</v>
      </c>
      <c r="Y1051" s="22" t="str">
        <f t="shared" si="279"/>
        <v xml:space="preserve">1 - </v>
      </c>
      <c r="AA1051" s="42"/>
      <c r="AB1051" s="43"/>
      <c r="AC1051" s="43"/>
      <c r="AD1051" s="44"/>
      <c r="AE1051" s="11">
        <f t="shared" si="280"/>
        <v>0</v>
      </c>
      <c r="AF1051" s="41"/>
      <c r="AG1051" s="41"/>
      <c r="AH1051" s="41"/>
      <c r="AI1051" s="41"/>
      <c r="AJ1051" s="41"/>
      <c r="AK1051" s="41"/>
      <c r="AL1051" s="41"/>
      <c r="BA1051" s="1">
        <f t="shared" si="281"/>
        <v>0</v>
      </c>
      <c r="BB1051" s="1">
        <f t="shared" si="282"/>
        <v>0</v>
      </c>
      <c r="BC1051" s="1" t="str">
        <f t="shared" si="283"/>
        <v>No</v>
      </c>
      <c r="BD1051" s="1">
        <f t="shared" si="284"/>
        <v>0</v>
      </c>
      <c r="BE1051" s="1">
        <f t="shared" si="285"/>
        <v>0</v>
      </c>
      <c r="BF1051" s="1">
        <f t="shared" si="286"/>
        <v>0</v>
      </c>
      <c r="BG1051" s="1">
        <v>1047</v>
      </c>
      <c r="BH1051" s="1" t="e">
        <f t="shared" si="287"/>
        <v>#N/A</v>
      </c>
      <c r="BI1051" s="1">
        <f t="shared" si="289"/>
        <v>2</v>
      </c>
      <c r="BJ1051" s="1" t="e">
        <f t="shared" si="288"/>
        <v>#N/A</v>
      </c>
    </row>
    <row r="1052" spans="1:62" x14ac:dyDescent="0.25">
      <c r="A1052" s="1">
        <f t="shared" si="275"/>
        <v>1</v>
      </c>
      <c r="B1052" s="1">
        <f>IF(YEAR(AD1052)=$B$3,YEAR('Apartment Expenses'!AD1052)&amp;" - "&amp;'Apartment Expenses'!AC1052,0)</f>
        <v>0</v>
      </c>
      <c r="C1052" s="1">
        <f t="shared" si="276"/>
        <v>0</v>
      </c>
      <c r="E1052" s="1">
        <v>1048</v>
      </c>
      <c r="F1052" s="1">
        <f t="shared" si="277"/>
        <v>1</v>
      </c>
      <c r="G1052" s="1">
        <f t="shared" si="273"/>
        <v>0</v>
      </c>
      <c r="H1052" s="1">
        <f t="shared" si="274"/>
        <v>0</v>
      </c>
      <c r="J1052" s="1" t="str">
        <f t="shared" si="278"/>
        <v>1900</v>
      </c>
      <c r="M1052" s="1">
        <f>HLOOKUP('Expense History'!$AD$3,$P$4:$X$2004,ROW('Apartment Expenses'!L1052)-3,0)</f>
        <v>0</v>
      </c>
      <c r="N1052" s="1">
        <f>IF('Expense History'!$AD$3=Data!$G$4,'Apartment Expenses'!AE1052,HLOOKUP('Expense History'!$AD$3,'Apartment Expenses'!$AE$4:$AL$2004,(ROW('Apartment Expenses'!M1052)-3)))</f>
        <v>0</v>
      </c>
      <c r="O1052" s="1" t="str">
        <f>IF($O$2="ALL",IF(VLOOKUP(AA1052,'Expense History'!$AA$6:$AB$36,2,0)="x","include",0),IF(AND(VLOOKUP(AA1052,'Expense History'!$AA$6:$AB$36,2,0)="x",AC1052=$O$2),"include",0))</f>
        <v>include</v>
      </c>
      <c r="P1052" s="1">
        <f>IF(O1052="include",IF(AE1052&gt;0,1+MAX(P1053:P$2005),0),0)</f>
        <v>0</v>
      </c>
      <c r="Q1052" s="1">
        <f>IF(AND(ISBLANK(AA1051),AE1051=0),0,(IF(MAX(Q1053:Q$2005)&gt;0,0,ROW(R1052))))</f>
        <v>0</v>
      </c>
      <c r="R1052" s="1">
        <f>IF($O1052="include",IF(AF1052&gt;0,1+MAX(R1053:R$2005),0),0)</f>
        <v>0</v>
      </c>
      <c r="S1052" s="1">
        <f>IF($O1052="include",IF(AG1052&gt;0,1+MAX(S1053:S$2005),0),0)</f>
        <v>0</v>
      </c>
      <c r="T1052" s="1">
        <f>IF($O1052="include",IF(AH1052&gt;0,1+MAX(T1053:T$2005),0),0)</f>
        <v>0</v>
      </c>
      <c r="U1052" s="1">
        <f>IF($O1052="include",IF(AI1052&gt;0,1+MAX(U1053:U$2005),0),0)</f>
        <v>0</v>
      </c>
      <c r="V1052" s="1">
        <f>IF($O1052="include",IF(AJ1052&gt;0,1+MAX(V1053:V$2005),0),0)</f>
        <v>0</v>
      </c>
      <c r="W1052" s="1">
        <f>IF($O1052="include",IF(AK1052&gt;0,1+MAX(W1053:W$2005),0),0)</f>
        <v>0</v>
      </c>
      <c r="X1052" s="1">
        <f>IF($O1052="include",IF(AL1052&gt;0,1+MAX(X1053:X$2005),0),0)</f>
        <v>0</v>
      </c>
      <c r="Y1052" s="22" t="str">
        <f t="shared" si="279"/>
        <v xml:space="preserve">1 - </v>
      </c>
      <c r="AA1052" s="42"/>
      <c r="AB1052" s="43"/>
      <c r="AC1052" s="43"/>
      <c r="AD1052" s="44"/>
      <c r="AE1052" s="11">
        <f t="shared" si="280"/>
        <v>0</v>
      </c>
      <c r="AF1052" s="41"/>
      <c r="AG1052" s="41"/>
      <c r="AH1052" s="41"/>
      <c r="AI1052" s="41"/>
      <c r="AJ1052" s="41"/>
      <c r="AK1052" s="41"/>
      <c r="AL1052" s="41"/>
      <c r="BA1052" s="1">
        <f t="shared" si="281"/>
        <v>0</v>
      </c>
      <c r="BB1052" s="1">
        <f t="shared" si="282"/>
        <v>0</v>
      </c>
      <c r="BC1052" s="1" t="str">
        <f t="shared" si="283"/>
        <v>No</v>
      </c>
      <c r="BD1052" s="1">
        <f t="shared" si="284"/>
        <v>0</v>
      </c>
      <c r="BE1052" s="1">
        <f t="shared" si="285"/>
        <v>0</v>
      </c>
      <c r="BF1052" s="1">
        <f t="shared" si="286"/>
        <v>0</v>
      </c>
      <c r="BG1052" s="1">
        <v>1048</v>
      </c>
      <c r="BH1052" s="1" t="e">
        <f t="shared" si="287"/>
        <v>#N/A</v>
      </c>
      <c r="BI1052" s="1">
        <f t="shared" si="289"/>
        <v>2</v>
      </c>
      <c r="BJ1052" s="1" t="e">
        <f t="shared" si="288"/>
        <v>#N/A</v>
      </c>
    </row>
    <row r="1053" spans="1:62" x14ac:dyDescent="0.25">
      <c r="A1053" s="1">
        <f t="shared" si="275"/>
        <v>1</v>
      </c>
      <c r="B1053" s="1">
        <f>IF(YEAR(AD1053)=$B$3,YEAR('Apartment Expenses'!AD1053)&amp;" - "&amp;'Apartment Expenses'!AC1053,0)</f>
        <v>0</v>
      </c>
      <c r="C1053" s="1">
        <f t="shared" si="276"/>
        <v>0</v>
      </c>
      <c r="E1053" s="1">
        <v>1049</v>
      </c>
      <c r="F1053" s="1">
        <f t="shared" si="277"/>
        <v>1</v>
      </c>
      <c r="G1053" s="1">
        <f t="shared" si="273"/>
        <v>0</v>
      </c>
      <c r="H1053" s="1">
        <f t="shared" si="274"/>
        <v>0</v>
      </c>
      <c r="J1053" s="1" t="str">
        <f t="shared" si="278"/>
        <v>1900</v>
      </c>
      <c r="M1053" s="1">
        <f>HLOOKUP('Expense History'!$AD$3,$P$4:$X$2004,ROW('Apartment Expenses'!L1053)-3,0)</f>
        <v>0</v>
      </c>
      <c r="N1053" s="1">
        <f>IF('Expense History'!$AD$3=Data!$G$4,'Apartment Expenses'!AE1053,HLOOKUP('Expense History'!$AD$3,'Apartment Expenses'!$AE$4:$AL$2004,(ROW('Apartment Expenses'!M1053)-3)))</f>
        <v>0</v>
      </c>
      <c r="O1053" s="1" t="str">
        <f>IF($O$2="ALL",IF(VLOOKUP(AA1053,'Expense History'!$AA$6:$AB$36,2,0)="x","include",0),IF(AND(VLOOKUP(AA1053,'Expense History'!$AA$6:$AB$36,2,0)="x",AC1053=$O$2),"include",0))</f>
        <v>include</v>
      </c>
      <c r="P1053" s="1">
        <f>IF(O1053="include",IF(AE1053&gt;0,1+MAX(P1054:P$2005),0),0)</f>
        <v>0</v>
      </c>
      <c r="Q1053" s="1">
        <f>IF(AND(ISBLANK(AA1052),AE1052=0),0,(IF(MAX(Q1054:Q$2005)&gt;0,0,ROW(R1053))))</f>
        <v>0</v>
      </c>
      <c r="R1053" s="1">
        <f>IF($O1053="include",IF(AF1053&gt;0,1+MAX(R1054:R$2005),0),0)</f>
        <v>0</v>
      </c>
      <c r="S1053" s="1">
        <f>IF($O1053="include",IF(AG1053&gt;0,1+MAX(S1054:S$2005),0),0)</f>
        <v>0</v>
      </c>
      <c r="T1053" s="1">
        <f>IF($O1053="include",IF(AH1053&gt;0,1+MAX(T1054:T$2005),0),0)</f>
        <v>0</v>
      </c>
      <c r="U1053" s="1">
        <f>IF($O1053="include",IF(AI1053&gt;0,1+MAX(U1054:U$2005),0),0)</f>
        <v>0</v>
      </c>
      <c r="V1053" s="1">
        <f>IF($O1053="include",IF(AJ1053&gt;0,1+MAX(V1054:V$2005),0),0)</f>
        <v>0</v>
      </c>
      <c r="W1053" s="1">
        <f>IF($O1053="include",IF(AK1053&gt;0,1+MAX(W1054:W$2005),0),0)</f>
        <v>0</v>
      </c>
      <c r="X1053" s="1">
        <f>IF($O1053="include",IF(AL1053&gt;0,1+MAX(X1054:X$2005),0),0)</f>
        <v>0</v>
      </c>
      <c r="Y1053" s="22" t="str">
        <f t="shared" si="279"/>
        <v xml:space="preserve">1 - </v>
      </c>
      <c r="AA1053" s="42"/>
      <c r="AB1053" s="43"/>
      <c r="AC1053" s="43"/>
      <c r="AD1053" s="44"/>
      <c r="AE1053" s="11">
        <f t="shared" si="280"/>
        <v>0</v>
      </c>
      <c r="AF1053" s="41"/>
      <c r="AG1053" s="41"/>
      <c r="AH1053" s="41"/>
      <c r="AI1053" s="41"/>
      <c r="AJ1053" s="41"/>
      <c r="AK1053" s="41"/>
      <c r="AL1053" s="41"/>
      <c r="BA1053" s="1">
        <f t="shared" si="281"/>
        <v>0</v>
      </c>
      <c r="BB1053" s="1">
        <f t="shared" si="282"/>
        <v>0</v>
      </c>
      <c r="BC1053" s="1" t="str">
        <f t="shared" si="283"/>
        <v>No</v>
      </c>
      <c r="BD1053" s="1">
        <f t="shared" si="284"/>
        <v>0</v>
      </c>
      <c r="BE1053" s="1">
        <f t="shared" si="285"/>
        <v>0</v>
      </c>
      <c r="BF1053" s="1">
        <f t="shared" si="286"/>
        <v>0</v>
      </c>
      <c r="BG1053" s="1">
        <v>1049</v>
      </c>
      <c r="BH1053" s="1" t="e">
        <f t="shared" si="287"/>
        <v>#N/A</v>
      </c>
      <c r="BI1053" s="1">
        <f t="shared" si="289"/>
        <v>2</v>
      </c>
      <c r="BJ1053" s="1" t="e">
        <f t="shared" si="288"/>
        <v>#N/A</v>
      </c>
    </row>
    <row r="1054" spans="1:62" x14ac:dyDescent="0.25">
      <c r="A1054" s="1">
        <f t="shared" si="275"/>
        <v>1</v>
      </c>
      <c r="B1054" s="1">
        <f>IF(YEAR(AD1054)=$B$3,YEAR('Apartment Expenses'!AD1054)&amp;" - "&amp;'Apartment Expenses'!AC1054,0)</f>
        <v>0</v>
      </c>
      <c r="C1054" s="1">
        <f t="shared" si="276"/>
        <v>0</v>
      </c>
      <c r="E1054" s="1">
        <v>1050</v>
      </c>
      <c r="F1054" s="1">
        <f t="shared" si="277"/>
        <v>1</v>
      </c>
      <c r="G1054" s="1">
        <f t="shared" si="273"/>
        <v>0</v>
      </c>
      <c r="H1054" s="1">
        <f t="shared" si="274"/>
        <v>0</v>
      </c>
      <c r="J1054" s="1" t="str">
        <f t="shared" si="278"/>
        <v>1900</v>
      </c>
      <c r="M1054" s="1">
        <f>HLOOKUP('Expense History'!$AD$3,$P$4:$X$2004,ROW('Apartment Expenses'!L1054)-3,0)</f>
        <v>0</v>
      </c>
      <c r="N1054" s="1">
        <f>IF('Expense History'!$AD$3=Data!$G$4,'Apartment Expenses'!AE1054,HLOOKUP('Expense History'!$AD$3,'Apartment Expenses'!$AE$4:$AL$2004,(ROW('Apartment Expenses'!M1054)-3)))</f>
        <v>0</v>
      </c>
      <c r="O1054" s="1" t="str">
        <f>IF($O$2="ALL",IF(VLOOKUP(AA1054,'Expense History'!$AA$6:$AB$36,2,0)="x","include",0),IF(AND(VLOOKUP(AA1054,'Expense History'!$AA$6:$AB$36,2,0)="x",AC1054=$O$2),"include",0))</f>
        <v>include</v>
      </c>
      <c r="P1054" s="1">
        <f>IF(O1054="include",IF(AE1054&gt;0,1+MAX(P1055:P$2005),0),0)</f>
        <v>0</v>
      </c>
      <c r="Q1054" s="1">
        <f>IF(AND(ISBLANK(AA1053),AE1053=0),0,(IF(MAX(Q1055:Q$2005)&gt;0,0,ROW(R1054))))</f>
        <v>0</v>
      </c>
      <c r="R1054" s="1">
        <f>IF($O1054="include",IF(AF1054&gt;0,1+MAX(R1055:R$2005),0),0)</f>
        <v>0</v>
      </c>
      <c r="S1054" s="1">
        <f>IF($O1054="include",IF(AG1054&gt;0,1+MAX(S1055:S$2005),0),0)</f>
        <v>0</v>
      </c>
      <c r="T1054" s="1">
        <f>IF($O1054="include",IF(AH1054&gt;0,1+MAX(T1055:T$2005),0),0)</f>
        <v>0</v>
      </c>
      <c r="U1054" s="1">
        <f>IF($O1054="include",IF(AI1054&gt;0,1+MAX(U1055:U$2005),0),0)</f>
        <v>0</v>
      </c>
      <c r="V1054" s="1">
        <f>IF($O1054="include",IF(AJ1054&gt;0,1+MAX(V1055:V$2005),0),0)</f>
        <v>0</v>
      </c>
      <c r="W1054" s="1">
        <f>IF($O1054="include",IF(AK1054&gt;0,1+MAX(W1055:W$2005),0),0)</f>
        <v>0</v>
      </c>
      <c r="X1054" s="1">
        <f>IF($O1054="include",IF(AL1054&gt;0,1+MAX(X1055:X$2005),0),0)</f>
        <v>0</v>
      </c>
      <c r="Y1054" s="22" t="str">
        <f t="shared" si="279"/>
        <v xml:space="preserve">1 - </v>
      </c>
      <c r="AA1054" s="42"/>
      <c r="AB1054" s="43"/>
      <c r="AC1054" s="43"/>
      <c r="AD1054" s="44"/>
      <c r="AE1054" s="11">
        <f t="shared" si="280"/>
        <v>0</v>
      </c>
      <c r="AF1054" s="41"/>
      <c r="AG1054" s="41"/>
      <c r="AH1054" s="41"/>
      <c r="AI1054" s="41"/>
      <c r="AJ1054" s="41"/>
      <c r="AK1054" s="41"/>
      <c r="AL1054" s="41"/>
      <c r="BA1054" s="1">
        <f t="shared" si="281"/>
        <v>0</v>
      </c>
      <c r="BB1054" s="1">
        <f t="shared" si="282"/>
        <v>0</v>
      </c>
      <c r="BC1054" s="1" t="str">
        <f t="shared" si="283"/>
        <v>No</v>
      </c>
      <c r="BD1054" s="1">
        <f t="shared" si="284"/>
        <v>0</v>
      </c>
      <c r="BE1054" s="1">
        <f t="shared" si="285"/>
        <v>0</v>
      </c>
      <c r="BF1054" s="1">
        <f t="shared" si="286"/>
        <v>0</v>
      </c>
      <c r="BG1054" s="1">
        <v>1050</v>
      </c>
      <c r="BH1054" s="1" t="e">
        <f t="shared" si="287"/>
        <v>#N/A</v>
      </c>
      <c r="BI1054" s="1">
        <f t="shared" si="289"/>
        <v>2</v>
      </c>
      <c r="BJ1054" s="1" t="e">
        <f t="shared" si="288"/>
        <v>#N/A</v>
      </c>
    </row>
    <row r="1055" spans="1:62" x14ac:dyDescent="0.25">
      <c r="A1055" s="1">
        <f t="shared" si="275"/>
        <v>1</v>
      </c>
      <c r="B1055" s="1">
        <f>IF(YEAR(AD1055)=$B$3,YEAR('Apartment Expenses'!AD1055)&amp;" - "&amp;'Apartment Expenses'!AC1055,0)</f>
        <v>0</v>
      </c>
      <c r="C1055" s="1">
        <f t="shared" si="276"/>
        <v>0</v>
      </c>
      <c r="E1055" s="1">
        <v>1051</v>
      </c>
      <c r="F1055" s="1">
        <f t="shared" si="277"/>
        <v>1</v>
      </c>
      <c r="G1055" s="1">
        <f t="shared" si="273"/>
        <v>0</v>
      </c>
      <c r="H1055" s="1">
        <f t="shared" si="274"/>
        <v>0</v>
      </c>
      <c r="J1055" s="1" t="str">
        <f t="shared" si="278"/>
        <v>1900</v>
      </c>
      <c r="M1055" s="1">
        <f>HLOOKUP('Expense History'!$AD$3,$P$4:$X$2004,ROW('Apartment Expenses'!L1055)-3,0)</f>
        <v>0</v>
      </c>
      <c r="N1055" s="1">
        <f>IF('Expense History'!$AD$3=Data!$G$4,'Apartment Expenses'!AE1055,HLOOKUP('Expense History'!$AD$3,'Apartment Expenses'!$AE$4:$AL$2004,(ROW('Apartment Expenses'!M1055)-3)))</f>
        <v>0</v>
      </c>
      <c r="O1055" s="1" t="str">
        <f>IF($O$2="ALL",IF(VLOOKUP(AA1055,'Expense History'!$AA$6:$AB$36,2,0)="x","include",0),IF(AND(VLOOKUP(AA1055,'Expense History'!$AA$6:$AB$36,2,0)="x",AC1055=$O$2),"include",0))</f>
        <v>include</v>
      </c>
      <c r="P1055" s="1">
        <f>IF(O1055="include",IF(AE1055&gt;0,1+MAX(P1056:P$2005),0),0)</f>
        <v>0</v>
      </c>
      <c r="Q1055" s="1">
        <f>IF(AND(ISBLANK(AA1054),AE1054=0),0,(IF(MAX(Q1056:Q$2005)&gt;0,0,ROW(R1055))))</f>
        <v>0</v>
      </c>
      <c r="R1055" s="1">
        <f>IF($O1055="include",IF(AF1055&gt;0,1+MAX(R1056:R$2005),0),0)</f>
        <v>0</v>
      </c>
      <c r="S1055" s="1">
        <f>IF($O1055="include",IF(AG1055&gt;0,1+MAX(S1056:S$2005),0),0)</f>
        <v>0</v>
      </c>
      <c r="T1055" s="1">
        <f>IF($O1055="include",IF(AH1055&gt;0,1+MAX(T1056:T$2005),0),0)</f>
        <v>0</v>
      </c>
      <c r="U1055" s="1">
        <f>IF($O1055="include",IF(AI1055&gt;0,1+MAX(U1056:U$2005),0),0)</f>
        <v>0</v>
      </c>
      <c r="V1055" s="1">
        <f>IF($O1055="include",IF(AJ1055&gt;0,1+MAX(V1056:V$2005),0),0)</f>
        <v>0</v>
      </c>
      <c r="W1055" s="1">
        <f>IF($O1055="include",IF(AK1055&gt;0,1+MAX(W1056:W$2005),0),0)</f>
        <v>0</v>
      </c>
      <c r="X1055" s="1">
        <f>IF($O1055="include",IF(AL1055&gt;0,1+MAX(X1056:X$2005),0),0)</f>
        <v>0</v>
      </c>
      <c r="Y1055" s="22" t="str">
        <f t="shared" si="279"/>
        <v xml:space="preserve">1 - </v>
      </c>
      <c r="AA1055" s="42"/>
      <c r="AB1055" s="43"/>
      <c r="AC1055" s="43"/>
      <c r="AD1055" s="44"/>
      <c r="AE1055" s="11">
        <f t="shared" si="280"/>
        <v>0</v>
      </c>
      <c r="AF1055" s="41"/>
      <c r="AG1055" s="41"/>
      <c r="AH1055" s="41"/>
      <c r="AI1055" s="41"/>
      <c r="AJ1055" s="41"/>
      <c r="AK1055" s="41"/>
      <c r="AL1055" s="41"/>
      <c r="BA1055" s="1">
        <f t="shared" si="281"/>
        <v>0</v>
      </c>
      <c r="BB1055" s="1">
        <f t="shared" si="282"/>
        <v>0</v>
      </c>
      <c r="BC1055" s="1" t="str">
        <f t="shared" si="283"/>
        <v>No</v>
      </c>
      <c r="BD1055" s="1">
        <f t="shared" si="284"/>
        <v>0</v>
      </c>
      <c r="BE1055" s="1">
        <f t="shared" si="285"/>
        <v>0</v>
      </c>
      <c r="BF1055" s="1">
        <f t="shared" si="286"/>
        <v>0</v>
      </c>
      <c r="BG1055" s="1">
        <v>1051</v>
      </c>
      <c r="BH1055" s="1" t="e">
        <f t="shared" si="287"/>
        <v>#N/A</v>
      </c>
      <c r="BI1055" s="1">
        <f t="shared" si="289"/>
        <v>2</v>
      </c>
      <c r="BJ1055" s="1" t="e">
        <f t="shared" si="288"/>
        <v>#N/A</v>
      </c>
    </row>
    <row r="1056" spans="1:62" x14ac:dyDescent="0.25">
      <c r="A1056" s="1">
        <f t="shared" si="275"/>
        <v>1</v>
      </c>
      <c r="B1056" s="1">
        <f>IF(YEAR(AD1056)=$B$3,YEAR('Apartment Expenses'!AD1056)&amp;" - "&amp;'Apartment Expenses'!AC1056,0)</f>
        <v>0</v>
      </c>
      <c r="C1056" s="1">
        <f t="shared" si="276"/>
        <v>0</v>
      </c>
      <c r="E1056" s="1">
        <v>1052</v>
      </c>
      <c r="F1056" s="1">
        <f t="shared" si="277"/>
        <v>1</v>
      </c>
      <c r="G1056" s="1">
        <f t="shared" si="273"/>
        <v>0</v>
      </c>
      <c r="H1056" s="1">
        <f t="shared" si="274"/>
        <v>0</v>
      </c>
      <c r="J1056" s="1" t="str">
        <f t="shared" si="278"/>
        <v>1900</v>
      </c>
      <c r="M1056" s="1">
        <f>HLOOKUP('Expense History'!$AD$3,$P$4:$X$2004,ROW('Apartment Expenses'!L1056)-3,0)</f>
        <v>0</v>
      </c>
      <c r="N1056" s="1">
        <f>IF('Expense History'!$AD$3=Data!$G$4,'Apartment Expenses'!AE1056,HLOOKUP('Expense History'!$AD$3,'Apartment Expenses'!$AE$4:$AL$2004,(ROW('Apartment Expenses'!M1056)-3)))</f>
        <v>0</v>
      </c>
      <c r="O1056" s="1" t="str">
        <f>IF($O$2="ALL",IF(VLOOKUP(AA1056,'Expense History'!$AA$6:$AB$36,2,0)="x","include",0),IF(AND(VLOOKUP(AA1056,'Expense History'!$AA$6:$AB$36,2,0)="x",AC1056=$O$2),"include",0))</f>
        <v>include</v>
      </c>
      <c r="P1056" s="1">
        <f>IF(O1056="include",IF(AE1056&gt;0,1+MAX(P1057:P$2005),0),0)</f>
        <v>0</v>
      </c>
      <c r="Q1056" s="1">
        <f>IF(AND(ISBLANK(AA1055),AE1055=0),0,(IF(MAX(Q1057:Q$2005)&gt;0,0,ROW(R1056))))</f>
        <v>0</v>
      </c>
      <c r="R1056" s="1">
        <f>IF($O1056="include",IF(AF1056&gt;0,1+MAX(R1057:R$2005),0),0)</f>
        <v>0</v>
      </c>
      <c r="S1056" s="1">
        <f>IF($O1056="include",IF(AG1056&gt;0,1+MAX(S1057:S$2005),0),0)</f>
        <v>0</v>
      </c>
      <c r="T1056" s="1">
        <f>IF($O1056="include",IF(AH1056&gt;0,1+MAX(T1057:T$2005),0),0)</f>
        <v>0</v>
      </c>
      <c r="U1056" s="1">
        <f>IF($O1056="include",IF(AI1056&gt;0,1+MAX(U1057:U$2005),0),0)</f>
        <v>0</v>
      </c>
      <c r="V1056" s="1">
        <f>IF($O1056="include",IF(AJ1056&gt;0,1+MAX(V1057:V$2005),0),0)</f>
        <v>0</v>
      </c>
      <c r="W1056" s="1">
        <f>IF($O1056="include",IF(AK1056&gt;0,1+MAX(W1057:W$2005),0),0)</f>
        <v>0</v>
      </c>
      <c r="X1056" s="1">
        <f>IF($O1056="include",IF(AL1056&gt;0,1+MAX(X1057:X$2005),0),0)</f>
        <v>0</v>
      </c>
      <c r="Y1056" s="22" t="str">
        <f t="shared" si="279"/>
        <v xml:space="preserve">1 - </v>
      </c>
      <c r="AA1056" s="42"/>
      <c r="AB1056" s="43"/>
      <c r="AC1056" s="43"/>
      <c r="AD1056" s="44"/>
      <c r="AE1056" s="11">
        <f t="shared" si="280"/>
        <v>0</v>
      </c>
      <c r="AF1056" s="41"/>
      <c r="AG1056" s="41"/>
      <c r="AH1056" s="41"/>
      <c r="AI1056" s="41"/>
      <c r="AJ1056" s="41"/>
      <c r="AK1056" s="41"/>
      <c r="AL1056" s="41"/>
      <c r="BA1056" s="1">
        <f t="shared" si="281"/>
        <v>0</v>
      </c>
      <c r="BB1056" s="1">
        <f t="shared" si="282"/>
        <v>0</v>
      </c>
      <c r="BC1056" s="1" t="str">
        <f t="shared" si="283"/>
        <v>No</v>
      </c>
      <c r="BD1056" s="1">
        <f t="shared" si="284"/>
        <v>0</v>
      </c>
      <c r="BE1056" s="1">
        <f t="shared" si="285"/>
        <v>0</v>
      </c>
      <c r="BF1056" s="1">
        <f t="shared" si="286"/>
        <v>0</v>
      </c>
      <c r="BG1056" s="1">
        <v>1052</v>
      </c>
      <c r="BH1056" s="1" t="e">
        <f t="shared" si="287"/>
        <v>#N/A</v>
      </c>
      <c r="BI1056" s="1">
        <f t="shared" si="289"/>
        <v>2</v>
      </c>
      <c r="BJ1056" s="1" t="e">
        <f t="shared" si="288"/>
        <v>#N/A</v>
      </c>
    </row>
    <row r="1057" spans="1:62" x14ac:dyDescent="0.25">
      <c r="A1057" s="1">
        <f t="shared" si="275"/>
        <v>1</v>
      </c>
      <c r="B1057" s="1">
        <f>IF(YEAR(AD1057)=$B$3,YEAR('Apartment Expenses'!AD1057)&amp;" - "&amp;'Apartment Expenses'!AC1057,0)</f>
        <v>0</v>
      </c>
      <c r="C1057" s="1">
        <f t="shared" si="276"/>
        <v>0</v>
      </c>
      <c r="E1057" s="1">
        <v>1053</v>
      </c>
      <c r="F1057" s="1">
        <f t="shared" si="277"/>
        <v>1</v>
      </c>
      <c r="G1057" s="1">
        <f t="shared" si="273"/>
        <v>0</v>
      </c>
      <c r="H1057" s="1">
        <f t="shared" si="274"/>
        <v>0</v>
      </c>
      <c r="J1057" s="1" t="str">
        <f t="shared" si="278"/>
        <v>1900</v>
      </c>
      <c r="M1057" s="1">
        <f>HLOOKUP('Expense History'!$AD$3,$P$4:$X$2004,ROW('Apartment Expenses'!L1057)-3,0)</f>
        <v>0</v>
      </c>
      <c r="N1057" s="1">
        <f>IF('Expense History'!$AD$3=Data!$G$4,'Apartment Expenses'!AE1057,HLOOKUP('Expense History'!$AD$3,'Apartment Expenses'!$AE$4:$AL$2004,(ROW('Apartment Expenses'!M1057)-3)))</f>
        <v>0</v>
      </c>
      <c r="O1057" s="1" t="str">
        <f>IF($O$2="ALL",IF(VLOOKUP(AA1057,'Expense History'!$AA$6:$AB$36,2,0)="x","include",0),IF(AND(VLOOKUP(AA1057,'Expense History'!$AA$6:$AB$36,2,0)="x",AC1057=$O$2),"include",0))</f>
        <v>include</v>
      </c>
      <c r="P1057" s="1">
        <f>IF(O1057="include",IF(AE1057&gt;0,1+MAX(P1058:P$2005),0),0)</f>
        <v>0</v>
      </c>
      <c r="Q1057" s="1">
        <f>IF(AND(ISBLANK(AA1056),AE1056=0),0,(IF(MAX(Q1058:Q$2005)&gt;0,0,ROW(R1057))))</f>
        <v>0</v>
      </c>
      <c r="R1057" s="1">
        <f>IF($O1057="include",IF(AF1057&gt;0,1+MAX(R1058:R$2005),0),0)</f>
        <v>0</v>
      </c>
      <c r="S1057" s="1">
        <f>IF($O1057="include",IF(AG1057&gt;0,1+MAX(S1058:S$2005),0),0)</f>
        <v>0</v>
      </c>
      <c r="T1057" s="1">
        <f>IF($O1057="include",IF(AH1057&gt;0,1+MAX(T1058:T$2005),0),0)</f>
        <v>0</v>
      </c>
      <c r="U1057" s="1">
        <f>IF($O1057="include",IF(AI1057&gt;0,1+MAX(U1058:U$2005),0),0)</f>
        <v>0</v>
      </c>
      <c r="V1057" s="1">
        <f>IF($O1057="include",IF(AJ1057&gt;0,1+MAX(V1058:V$2005),0),0)</f>
        <v>0</v>
      </c>
      <c r="W1057" s="1">
        <f>IF($O1057="include",IF(AK1057&gt;0,1+MAX(W1058:W$2005),0),0)</f>
        <v>0</v>
      </c>
      <c r="X1057" s="1">
        <f>IF($O1057="include",IF(AL1057&gt;0,1+MAX(X1058:X$2005),0),0)</f>
        <v>0</v>
      </c>
      <c r="Y1057" s="22" t="str">
        <f t="shared" si="279"/>
        <v xml:space="preserve">1 - </v>
      </c>
      <c r="AA1057" s="42"/>
      <c r="AB1057" s="43"/>
      <c r="AC1057" s="43"/>
      <c r="AD1057" s="44"/>
      <c r="AE1057" s="11">
        <f t="shared" si="280"/>
        <v>0</v>
      </c>
      <c r="AF1057" s="41"/>
      <c r="AG1057" s="41"/>
      <c r="AH1057" s="41"/>
      <c r="AI1057" s="41"/>
      <c r="AJ1057" s="41"/>
      <c r="AK1057" s="41"/>
      <c r="AL1057" s="41"/>
      <c r="BA1057" s="1">
        <f t="shared" si="281"/>
        <v>0</v>
      </c>
      <c r="BB1057" s="1">
        <f t="shared" si="282"/>
        <v>0</v>
      </c>
      <c r="BC1057" s="1" t="str">
        <f t="shared" si="283"/>
        <v>No</v>
      </c>
      <c r="BD1057" s="1">
        <f t="shared" si="284"/>
        <v>0</v>
      </c>
      <c r="BE1057" s="1">
        <f t="shared" si="285"/>
        <v>0</v>
      </c>
      <c r="BF1057" s="1">
        <f t="shared" si="286"/>
        <v>0</v>
      </c>
      <c r="BG1057" s="1">
        <v>1053</v>
      </c>
      <c r="BH1057" s="1" t="e">
        <f t="shared" si="287"/>
        <v>#N/A</v>
      </c>
      <c r="BI1057" s="1">
        <f t="shared" si="289"/>
        <v>2</v>
      </c>
      <c r="BJ1057" s="1" t="e">
        <f t="shared" si="288"/>
        <v>#N/A</v>
      </c>
    </row>
    <row r="1058" spans="1:62" x14ac:dyDescent="0.25">
      <c r="A1058" s="1">
        <f t="shared" si="275"/>
        <v>1</v>
      </c>
      <c r="B1058" s="1">
        <f>IF(YEAR(AD1058)=$B$3,YEAR('Apartment Expenses'!AD1058)&amp;" - "&amp;'Apartment Expenses'!AC1058,0)</f>
        <v>0</v>
      </c>
      <c r="C1058" s="1">
        <f t="shared" si="276"/>
        <v>0</v>
      </c>
      <c r="E1058" s="1">
        <v>1054</v>
      </c>
      <c r="F1058" s="1">
        <f t="shared" si="277"/>
        <v>1</v>
      </c>
      <c r="G1058" s="1">
        <f t="shared" si="273"/>
        <v>0</v>
      </c>
      <c r="H1058" s="1">
        <f t="shared" si="274"/>
        <v>0</v>
      </c>
      <c r="J1058" s="1" t="str">
        <f t="shared" si="278"/>
        <v>1900</v>
      </c>
      <c r="M1058" s="1">
        <f>HLOOKUP('Expense History'!$AD$3,$P$4:$X$2004,ROW('Apartment Expenses'!L1058)-3,0)</f>
        <v>0</v>
      </c>
      <c r="N1058" s="1">
        <f>IF('Expense History'!$AD$3=Data!$G$4,'Apartment Expenses'!AE1058,HLOOKUP('Expense History'!$AD$3,'Apartment Expenses'!$AE$4:$AL$2004,(ROW('Apartment Expenses'!M1058)-3)))</f>
        <v>0</v>
      </c>
      <c r="O1058" s="1" t="str">
        <f>IF($O$2="ALL",IF(VLOOKUP(AA1058,'Expense History'!$AA$6:$AB$36,2,0)="x","include",0),IF(AND(VLOOKUP(AA1058,'Expense History'!$AA$6:$AB$36,2,0)="x",AC1058=$O$2),"include",0))</f>
        <v>include</v>
      </c>
      <c r="P1058" s="1">
        <f>IF(O1058="include",IF(AE1058&gt;0,1+MAX(P1059:P$2005),0),0)</f>
        <v>0</v>
      </c>
      <c r="Q1058" s="1">
        <f>IF(AND(ISBLANK(AA1057),AE1057=0),0,(IF(MAX(Q1059:Q$2005)&gt;0,0,ROW(R1058))))</f>
        <v>0</v>
      </c>
      <c r="R1058" s="1">
        <f>IF($O1058="include",IF(AF1058&gt;0,1+MAX(R1059:R$2005),0),0)</f>
        <v>0</v>
      </c>
      <c r="S1058" s="1">
        <f>IF($O1058="include",IF(AG1058&gt;0,1+MAX(S1059:S$2005),0),0)</f>
        <v>0</v>
      </c>
      <c r="T1058" s="1">
        <f>IF($O1058="include",IF(AH1058&gt;0,1+MAX(T1059:T$2005),0),0)</f>
        <v>0</v>
      </c>
      <c r="U1058" s="1">
        <f>IF($O1058="include",IF(AI1058&gt;0,1+MAX(U1059:U$2005),0),0)</f>
        <v>0</v>
      </c>
      <c r="V1058" s="1">
        <f>IF($O1058="include",IF(AJ1058&gt;0,1+MAX(V1059:V$2005),0),0)</f>
        <v>0</v>
      </c>
      <c r="W1058" s="1">
        <f>IF($O1058="include",IF(AK1058&gt;0,1+MAX(W1059:W$2005),0),0)</f>
        <v>0</v>
      </c>
      <c r="X1058" s="1">
        <f>IF($O1058="include",IF(AL1058&gt;0,1+MAX(X1059:X$2005),0),0)</f>
        <v>0</v>
      </c>
      <c r="Y1058" s="22" t="str">
        <f t="shared" si="279"/>
        <v xml:space="preserve">1 - </v>
      </c>
      <c r="AA1058" s="42"/>
      <c r="AB1058" s="43"/>
      <c r="AC1058" s="43"/>
      <c r="AD1058" s="44"/>
      <c r="AE1058" s="11">
        <f t="shared" si="280"/>
        <v>0</v>
      </c>
      <c r="AF1058" s="41"/>
      <c r="AG1058" s="41"/>
      <c r="AH1058" s="41"/>
      <c r="AI1058" s="41"/>
      <c r="AJ1058" s="41"/>
      <c r="AK1058" s="41"/>
      <c r="AL1058" s="41"/>
      <c r="BA1058" s="1">
        <f t="shared" si="281"/>
        <v>0</v>
      </c>
      <c r="BB1058" s="1">
        <f t="shared" si="282"/>
        <v>0</v>
      </c>
      <c r="BC1058" s="1" t="str">
        <f t="shared" si="283"/>
        <v>No</v>
      </c>
      <c r="BD1058" s="1">
        <f t="shared" si="284"/>
        <v>0</v>
      </c>
      <c r="BE1058" s="1">
        <f t="shared" si="285"/>
        <v>0</v>
      </c>
      <c r="BF1058" s="1">
        <f t="shared" si="286"/>
        <v>0</v>
      </c>
      <c r="BG1058" s="1">
        <v>1054</v>
      </c>
      <c r="BH1058" s="1" t="e">
        <f t="shared" si="287"/>
        <v>#N/A</v>
      </c>
      <c r="BI1058" s="1">
        <f t="shared" si="289"/>
        <v>2</v>
      </c>
      <c r="BJ1058" s="1" t="e">
        <f t="shared" si="288"/>
        <v>#N/A</v>
      </c>
    </row>
    <row r="1059" spans="1:62" x14ac:dyDescent="0.25">
      <c r="A1059" s="1">
        <f t="shared" si="275"/>
        <v>1</v>
      </c>
      <c r="B1059" s="1">
        <f>IF(YEAR(AD1059)=$B$3,YEAR('Apartment Expenses'!AD1059)&amp;" - "&amp;'Apartment Expenses'!AC1059,0)</f>
        <v>0</v>
      </c>
      <c r="C1059" s="1">
        <f t="shared" si="276"/>
        <v>0</v>
      </c>
      <c r="E1059" s="1">
        <v>1055</v>
      </c>
      <c r="F1059" s="1">
        <f t="shared" si="277"/>
        <v>1</v>
      </c>
      <c r="G1059" s="1">
        <f t="shared" si="273"/>
        <v>0</v>
      </c>
      <c r="H1059" s="1">
        <f t="shared" si="274"/>
        <v>0</v>
      </c>
      <c r="J1059" s="1" t="str">
        <f t="shared" si="278"/>
        <v>1900</v>
      </c>
      <c r="M1059" s="1">
        <f>HLOOKUP('Expense History'!$AD$3,$P$4:$X$2004,ROW('Apartment Expenses'!L1059)-3,0)</f>
        <v>0</v>
      </c>
      <c r="N1059" s="1">
        <f>IF('Expense History'!$AD$3=Data!$G$4,'Apartment Expenses'!AE1059,HLOOKUP('Expense History'!$AD$3,'Apartment Expenses'!$AE$4:$AL$2004,(ROW('Apartment Expenses'!M1059)-3)))</f>
        <v>0</v>
      </c>
      <c r="O1059" s="1" t="str">
        <f>IF($O$2="ALL",IF(VLOOKUP(AA1059,'Expense History'!$AA$6:$AB$36,2,0)="x","include",0),IF(AND(VLOOKUP(AA1059,'Expense History'!$AA$6:$AB$36,2,0)="x",AC1059=$O$2),"include",0))</f>
        <v>include</v>
      </c>
      <c r="P1059" s="1">
        <f>IF(O1059="include",IF(AE1059&gt;0,1+MAX(P1060:P$2005),0),0)</f>
        <v>0</v>
      </c>
      <c r="Q1059" s="1">
        <f>IF(AND(ISBLANK(AA1058),AE1058=0),0,(IF(MAX(Q1060:Q$2005)&gt;0,0,ROW(R1059))))</f>
        <v>0</v>
      </c>
      <c r="R1059" s="1">
        <f>IF($O1059="include",IF(AF1059&gt;0,1+MAX(R1060:R$2005),0),0)</f>
        <v>0</v>
      </c>
      <c r="S1059" s="1">
        <f>IF($O1059="include",IF(AG1059&gt;0,1+MAX(S1060:S$2005),0),0)</f>
        <v>0</v>
      </c>
      <c r="T1059" s="1">
        <f>IF($O1059="include",IF(AH1059&gt;0,1+MAX(T1060:T$2005),0),0)</f>
        <v>0</v>
      </c>
      <c r="U1059" s="1">
        <f>IF($O1059="include",IF(AI1059&gt;0,1+MAX(U1060:U$2005),0),0)</f>
        <v>0</v>
      </c>
      <c r="V1059" s="1">
        <f>IF($O1059="include",IF(AJ1059&gt;0,1+MAX(V1060:V$2005),0),0)</f>
        <v>0</v>
      </c>
      <c r="W1059" s="1">
        <f>IF($O1059="include",IF(AK1059&gt;0,1+MAX(W1060:W$2005),0),0)</f>
        <v>0</v>
      </c>
      <c r="X1059" s="1">
        <f>IF($O1059="include",IF(AL1059&gt;0,1+MAX(X1060:X$2005),0),0)</f>
        <v>0</v>
      </c>
      <c r="Y1059" s="22" t="str">
        <f t="shared" si="279"/>
        <v xml:space="preserve">1 - </v>
      </c>
      <c r="AA1059" s="42"/>
      <c r="AB1059" s="43"/>
      <c r="AC1059" s="43"/>
      <c r="AD1059" s="44"/>
      <c r="AE1059" s="11">
        <f t="shared" si="280"/>
        <v>0</v>
      </c>
      <c r="AF1059" s="41"/>
      <c r="AG1059" s="41"/>
      <c r="AH1059" s="41"/>
      <c r="AI1059" s="41"/>
      <c r="AJ1059" s="41"/>
      <c r="AK1059" s="41"/>
      <c r="AL1059" s="41"/>
      <c r="BA1059" s="1">
        <f t="shared" si="281"/>
        <v>0</v>
      </c>
      <c r="BB1059" s="1">
        <f t="shared" si="282"/>
        <v>0</v>
      </c>
      <c r="BC1059" s="1" t="str">
        <f t="shared" si="283"/>
        <v>No</v>
      </c>
      <c r="BD1059" s="1">
        <f t="shared" si="284"/>
        <v>0</v>
      </c>
      <c r="BE1059" s="1">
        <f t="shared" si="285"/>
        <v>0</v>
      </c>
      <c r="BF1059" s="1">
        <f t="shared" si="286"/>
        <v>0</v>
      </c>
      <c r="BG1059" s="1">
        <v>1055</v>
      </c>
      <c r="BH1059" s="1" t="e">
        <f t="shared" si="287"/>
        <v>#N/A</v>
      </c>
      <c r="BI1059" s="1">
        <f t="shared" si="289"/>
        <v>2</v>
      </c>
      <c r="BJ1059" s="1" t="e">
        <f t="shared" si="288"/>
        <v>#N/A</v>
      </c>
    </row>
    <row r="1060" spans="1:62" x14ac:dyDescent="0.25">
      <c r="A1060" s="1">
        <f t="shared" si="275"/>
        <v>1</v>
      </c>
      <c r="B1060" s="1">
        <f>IF(YEAR(AD1060)=$B$3,YEAR('Apartment Expenses'!AD1060)&amp;" - "&amp;'Apartment Expenses'!AC1060,0)</f>
        <v>0</v>
      </c>
      <c r="C1060" s="1">
        <f t="shared" si="276"/>
        <v>0</v>
      </c>
      <c r="E1060" s="1">
        <v>1056</v>
      </c>
      <c r="F1060" s="1">
        <f t="shared" si="277"/>
        <v>1</v>
      </c>
      <c r="G1060" s="1">
        <f t="shared" si="273"/>
        <v>0</v>
      </c>
      <c r="H1060" s="1">
        <f t="shared" si="274"/>
        <v>0</v>
      </c>
      <c r="J1060" s="1" t="str">
        <f t="shared" si="278"/>
        <v>1900</v>
      </c>
      <c r="M1060" s="1">
        <f>HLOOKUP('Expense History'!$AD$3,$P$4:$X$2004,ROW('Apartment Expenses'!L1060)-3,0)</f>
        <v>0</v>
      </c>
      <c r="N1060" s="1">
        <f>IF('Expense History'!$AD$3=Data!$G$4,'Apartment Expenses'!AE1060,HLOOKUP('Expense History'!$AD$3,'Apartment Expenses'!$AE$4:$AL$2004,(ROW('Apartment Expenses'!M1060)-3)))</f>
        <v>0</v>
      </c>
      <c r="O1060" s="1" t="str">
        <f>IF($O$2="ALL",IF(VLOOKUP(AA1060,'Expense History'!$AA$6:$AB$36,2,0)="x","include",0),IF(AND(VLOOKUP(AA1060,'Expense History'!$AA$6:$AB$36,2,0)="x",AC1060=$O$2),"include",0))</f>
        <v>include</v>
      </c>
      <c r="P1060" s="1">
        <f>IF(O1060="include",IF(AE1060&gt;0,1+MAX(P1061:P$2005),0),0)</f>
        <v>0</v>
      </c>
      <c r="Q1060" s="1">
        <f>IF(AND(ISBLANK(AA1059),AE1059=0),0,(IF(MAX(Q1061:Q$2005)&gt;0,0,ROW(R1060))))</f>
        <v>0</v>
      </c>
      <c r="R1060" s="1">
        <f>IF($O1060="include",IF(AF1060&gt;0,1+MAX(R1061:R$2005),0),0)</f>
        <v>0</v>
      </c>
      <c r="S1060" s="1">
        <f>IF($O1060="include",IF(AG1060&gt;0,1+MAX(S1061:S$2005),0),0)</f>
        <v>0</v>
      </c>
      <c r="T1060" s="1">
        <f>IF($O1060="include",IF(AH1060&gt;0,1+MAX(T1061:T$2005),0),0)</f>
        <v>0</v>
      </c>
      <c r="U1060" s="1">
        <f>IF($O1060="include",IF(AI1060&gt;0,1+MAX(U1061:U$2005),0),0)</f>
        <v>0</v>
      </c>
      <c r="V1060" s="1">
        <f>IF($O1060="include",IF(AJ1060&gt;0,1+MAX(V1061:V$2005),0),0)</f>
        <v>0</v>
      </c>
      <c r="W1060" s="1">
        <f>IF($O1060="include",IF(AK1060&gt;0,1+MAX(W1061:W$2005),0),0)</f>
        <v>0</v>
      </c>
      <c r="X1060" s="1">
        <f>IF($O1060="include",IF(AL1060&gt;0,1+MAX(X1061:X$2005),0),0)</f>
        <v>0</v>
      </c>
      <c r="Y1060" s="22" t="str">
        <f t="shared" si="279"/>
        <v xml:space="preserve">1 - </v>
      </c>
      <c r="AA1060" s="42"/>
      <c r="AB1060" s="43"/>
      <c r="AC1060" s="43"/>
      <c r="AD1060" s="44"/>
      <c r="AE1060" s="11">
        <f t="shared" si="280"/>
        <v>0</v>
      </c>
      <c r="AF1060" s="41"/>
      <c r="AG1060" s="41"/>
      <c r="AH1060" s="41"/>
      <c r="AI1060" s="41"/>
      <c r="AJ1060" s="41"/>
      <c r="AK1060" s="41"/>
      <c r="AL1060" s="41"/>
      <c r="BA1060" s="1">
        <f t="shared" si="281"/>
        <v>0</v>
      </c>
      <c r="BB1060" s="1">
        <f t="shared" si="282"/>
        <v>0</v>
      </c>
      <c r="BC1060" s="1" t="str">
        <f t="shared" si="283"/>
        <v>No</v>
      </c>
      <c r="BD1060" s="1">
        <f t="shared" si="284"/>
        <v>0</v>
      </c>
      <c r="BE1060" s="1">
        <f t="shared" si="285"/>
        <v>0</v>
      </c>
      <c r="BF1060" s="1">
        <f t="shared" si="286"/>
        <v>0</v>
      </c>
      <c r="BG1060" s="1">
        <v>1056</v>
      </c>
      <c r="BH1060" s="1" t="e">
        <f t="shared" si="287"/>
        <v>#N/A</v>
      </c>
      <c r="BI1060" s="1">
        <f t="shared" si="289"/>
        <v>2</v>
      </c>
      <c r="BJ1060" s="1" t="e">
        <f t="shared" si="288"/>
        <v>#N/A</v>
      </c>
    </row>
    <row r="1061" spans="1:62" x14ac:dyDescent="0.25">
      <c r="A1061" s="1">
        <f t="shared" si="275"/>
        <v>1</v>
      </c>
      <c r="B1061" s="1">
        <f>IF(YEAR(AD1061)=$B$3,YEAR('Apartment Expenses'!AD1061)&amp;" - "&amp;'Apartment Expenses'!AC1061,0)</f>
        <v>0</v>
      </c>
      <c r="C1061" s="1">
        <f t="shared" si="276"/>
        <v>0</v>
      </c>
      <c r="E1061" s="1">
        <v>1057</v>
      </c>
      <c r="F1061" s="1">
        <f t="shared" si="277"/>
        <v>1</v>
      </c>
      <c r="G1061" s="1">
        <f t="shared" si="273"/>
        <v>0</v>
      </c>
      <c r="H1061" s="1">
        <f t="shared" si="274"/>
        <v>0</v>
      </c>
      <c r="J1061" s="1" t="str">
        <f t="shared" si="278"/>
        <v>1900</v>
      </c>
      <c r="M1061" s="1">
        <f>HLOOKUP('Expense History'!$AD$3,$P$4:$X$2004,ROW('Apartment Expenses'!L1061)-3,0)</f>
        <v>0</v>
      </c>
      <c r="N1061" s="1">
        <f>IF('Expense History'!$AD$3=Data!$G$4,'Apartment Expenses'!AE1061,HLOOKUP('Expense History'!$AD$3,'Apartment Expenses'!$AE$4:$AL$2004,(ROW('Apartment Expenses'!M1061)-3)))</f>
        <v>0</v>
      </c>
      <c r="O1061" s="1" t="str">
        <f>IF($O$2="ALL",IF(VLOOKUP(AA1061,'Expense History'!$AA$6:$AB$36,2,0)="x","include",0),IF(AND(VLOOKUP(AA1061,'Expense History'!$AA$6:$AB$36,2,0)="x",AC1061=$O$2),"include",0))</f>
        <v>include</v>
      </c>
      <c r="P1061" s="1">
        <f>IF(O1061="include",IF(AE1061&gt;0,1+MAX(P1062:P$2005),0),0)</f>
        <v>0</v>
      </c>
      <c r="Q1061" s="1">
        <f>IF(AND(ISBLANK(AA1060),AE1060=0),0,(IF(MAX(Q1062:Q$2005)&gt;0,0,ROW(R1061))))</f>
        <v>0</v>
      </c>
      <c r="R1061" s="1">
        <f>IF($O1061="include",IF(AF1061&gt;0,1+MAX(R1062:R$2005),0),0)</f>
        <v>0</v>
      </c>
      <c r="S1061" s="1">
        <f>IF($O1061="include",IF(AG1061&gt;0,1+MAX(S1062:S$2005),0),0)</f>
        <v>0</v>
      </c>
      <c r="T1061" s="1">
        <f>IF($O1061="include",IF(AH1061&gt;0,1+MAX(T1062:T$2005),0),0)</f>
        <v>0</v>
      </c>
      <c r="U1061" s="1">
        <f>IF($O1061="include",IF(AI1061&gt;0,1+MAX(U1062:U$2005),0),0)</f>
        <v>0</v>
      </c>
      <c r="V1061" s="1">
        <f>IF($O1061="include",IF(AJ1061&gt;0,1+MAX(V1062:V$2005),0),0)</f>
        <v>0</v>
      </c>
      <c r="W1061" s="1">
        <f>IF($O1061="include",IF(AK1061&gt;0,1+MAX(W1062:W$2005),0),0)</f>
        <v>0</v>
      </c>
      <c r="X1061" s="1">
        <f>IF($O1061="include",IF(AL1061&gt;0,1+MAX(X1062:X$2005),0),0)</f>
        <v>0</v>
      </c>
      <c r="Y1061" s="22" t="str">
        <f t="shared" si="279"/>
        <v xml:space="preserve">1 - </v>
      </c>
      <c r="AA1061" s="42"/>
      <c r="AB1061" s="43"/>
      <c r="AC1061" s="43"/>
      <c r="AD1061" s="44"/>
      <c r="AE1061" s="11">
        <f t="shared" si="280"/>
        <v>0</v>
      </c>
      <c r="AF1061" s="41"/>
      <c r="AG1061" s="41"/>
      <c r="AH1061" s="41"/>
      <c r="AI1061" s="41"/>
      <c r="AJ1061" s="41"/>
      <c r="AK1061" s="41"/>
      <c r="AL1061" s="41"/>
      <c r="BA1061" s="1">
        <f t="shared" si="281"/>
        <v>0</v>
      </c>
      <c r="BB1061" s="1">
        <f t="shared" si="282"/>
        <v>0</v>
      </c>
      <c r="BC1061" s="1" t="str">
        <f t="shared" si="283"/>
        <v>No</v>
      </c>
      <c r="BD1061" s="1">
        <f t="shared" si="284"/>
        <v>0</v>
      </c>
      <c r="BE1061" s="1">
        <f t="shared" si="285"/>
        <v>0</v>
      </c>
      <c r="BF1061" s="1">
        <f t="shared" si="286"/>
        <v>0</v>
      </c>
      <c r="BG1061" s="1">
        <v>1057</v>
      </c>
      <c r="BH1061" s="1" t="e">
        <f t="shared" si="287"/>
        <v>#N/A</v>
      </c>
      <c r="BI1061" s="1">
        <f t="shared" si="289"/>
        <v>2</v>
      </c>
      <c r="BJ1061" s="1" t="e">
        <f t="shared" si="288"/>
        <v>#N/A</v>
      </c>
    </row>
    <row r="1062" spans="1:62" x14ac:dyDescent="0.25">
      <c r="A1062" s="1">
        <f t="shared" si="275"/>
        <v>1</v>
      </c>
      <c r="B1062" s="1">
        <f>IF(YEAR(AD1062)=$B$3,YEAR('Apartment Expenses'!AD1062)&amp;" - "&amp;'Apartment Expenses'!AC1062,0)</f>
        <v>0</v>
      </c>
      <c r="C1062" s="1">
        <f t="shared" si="276"/>
        <v>0</v>
      </c>
      <c r="E1062" s="1">
        <v>1058</v>
      </c>
      <c r="F1062" s="1">
        <f t="shared" si="277"/>
        <v>1</v>
      </c>
      <c r="G1062" s="1">
        <f t="shared" si="273"/>
        <v>0</v>
      </c>
      <c r="H1062" s="1">
        <f t="shared" si="274"/>
        <v>0</v>
      </c>
      <c r="J1062" s="1" t="str">
        <f t="shared" si="278"/>
        <v>1900</v>
      </c>
      <c r="M1062" s="1">
        <f>HLOOKUP('Expense History'!$AD$3,$P$4:$X$2004,ROW('Apartment Expenses'!L1062)-3,0)</f>
        <v>0</v>
      </c>
      <c r="N1062" s="1">
        <f>IF('Expense History'!$AD$3=Data!$G$4,'Apartment Expenses'!AE1062,HLOOKUP('Expense History'!$AD$3,'Apartment Expenses'!$AE$4:$AL$2004,(ROW('Apartment Expenses'!M1062)-3)))</f>
        <v>0</v>
      </c>
      <c r="O1062" s="1" t="str">
        <f>IF($O$2="ALL",IF(VLOOKUP(AA1062,'Expense History'!$AA$6:$AB$36,2,0)="x","include",0),IF(AND(VLOOKUP(AA1062,'Expense History'!$AA$6:$AB$36,2,0)="x",AC1062=$O$2),"include",0))</f>
        <v>include</v>
      </c>
      <c r="P1062" s="1">
        <f>IF(O1062="include",IF(AE1062&gt;0,1+MAX(P1063:P$2005),0),0)</f>
        <v>0</v>
      </c>
      <c r="Q1062" s="1">
        <f>IF(AND(ISBLANK(AA1061),AE1061=0),0,(IF(MAX(Q1063:Q$2005)&gt;0,0,ROW(R1062))))</f>
        <v>0</v>
      </c>
      <c r="R1062" s="1">
        <f>IF($O1062="include",IF(AF1062&gt;0,1+MAX(R1063:R$2005),0),0)</f>
        <v>0</v>
      </c>
      <c r="S1062" s="1">
        <f>IF($O1062="include",IF(AG1062&gt;0,1+MAX(S1063:S$2005),0),0)</f>
        <v>0</v>
      </c>
      <c r="T1062" s="1">
        <f>IF($O1062="include",IF(AH1062&gt;0,1+MAX(T1063:T$2005),0),0)</f>
        <v>0</v>
      </c>
      <c r="U1062" s="1">
        <f>IF($O1062="include",IF(AI1062&gt;0,1+MAX(U1063:U$2005),0),0)</f>
        <v>0</v>
      </c>
      <c r="V1062" s="1">
        <f>IF($O1062="include",IF(AJ1062&gt;0,1+MAX(V1063:V$2005),0),0)</f>
        <v>0</v>
      </c>
      <c r="W1062" s="1">
        <f>IF($O1062="include",IF(AK1062&gt;0,1+MAX(W1063:W$2005),0),0)</f>
        <v>0</v>
      </c>
      <c r="X1062" s="1">
        <f>IF($O1062="include",IF(AL1062&gt;0,1+MAX(X1063:X$2005),0),0)</f>
        <v>0</v>
      </c>
      <c r="Y1062" s="22" t="str">
        <f t="shared" si="279"/>
        <v xml:space="preserve">1 - </v>
      </c>
      <c r="AA1062" s="42"/>
      <c r="AB1062" s="43"/>
      <c r="AC1062" s="43"/>
      <c r="AD1062" s="44"/>
      <c r="AE1062" s="11">
        <f t="shared" si="280"/>
        <v>0</v>
      </c>
      <c r="AF1062" s="41"/>
      <c r="AG1062" s="41"/>
      <c r="AH1062" s="41"/>
      <c r="AI1062" s="41"/>
      <c r="AJ1062" s="41"/>
      <c r="AK1062" s="41"/>
      <c r="AL1062" s="41"/>
      <c r="BA1062" s="1">
        <f t="shared" si="281"/>
        <v>0</v>
      </c>
      <c r="BB1062" s="1">
        <f t="shared" si="282"/>
        <v>0</v>
      </c>
      <c r="BC1062" s="1" t="str">
        <f t="shared" si="283"/>
        <v>No</v>
      </c>
      <c r="BD1062" s="1">
        <f t="shared" si="284"/>
        <v>0</v>
      </c>
      <c r="BE1062" s="1">
        <f t="shared" si="285"/>
        <v>0</v>
      </c>
      <c r="BF1062" s="1">
        <f t="shared" si="286"/>
        <v>0</v>
      </c>
      <c r="BG1062" s="1">
        <v>1058</v>
      </c>
      <c r="BH1062" s="1" t="e">
        <f t="shared" si="287"/>
        <v>#N/A</v>
      </c>
      <c r="BI1062" s="1">
        <f t="shared" si="289"/>
        <v>2</v>
      </c>
      <c r="BJ1062" s="1" t="e">
        <f t="shared" si="288"/>
        <v>#N/A</v>
      </c>
    </row>
    <row r="1063" spans="1:62" x14ac:dyDescent="0.25">
      <c r="A1063" s="1">
        <f t="shared" si="275"/>
        <v>1</v>
      </c>
      <c r="B1063" s="1">
        <f>IF(YEAR(AD1063)=$B$3,YEAR('Apartment Expenses'!AD1063)&amp;" - "&amp;'Apartment Expenses'!AC1063,0)</f>
        <v>0</v>
      </c>
      <c r="C1063" s="1">
        <f t="shared" si="276"/>
        <v>0</v>
      </c>
      <c r="E1063" s="1">
        <v>1059</v>
      </c>
      <c r="F1063" s="1">
        <f t="shared" si="277"/>
        <v>1</v>
      </c>
      <c r="G1063" s="1">
        <f t="shared" si="273"/>
        <v>0</v>
      </c>
      <c r="H1063" s="1">
        <f t="shared" si="274"/>
        <v>0</v>
      </c>
      <c r="J1063" s="1" t="str">
        <f t="shared" si="278"/>
        <v>1900</v>
      </c>
      <c r="M1063" s="1">
        <f>HLOOKUP('Expense History'!$AD$3,$P$4:$X$2004,ROW('Apartment Expenses'!L1063)-3,0)</f>
        <v>0</v>
      </c>
      <c r="N1063" s="1">
        <f>IF('Expense History'!$AD$3=Data!$G$4,'Apartment Expenses'!AE1063,HLOOKUP('Expense History'!$AD$3,'Apartment Expenses'!$AE$4:$AL$2004,(ROW('Apartment Expenses'!M1063)-3)))</f>
        <v>0</v>
      </c>
      <c r="O1063" s="1" t="str">
        <f>IF($O$2="ALL",IF(VLOOKUP(AA1063,'Expense History'!$AA$6:$AB$36,2,0)="x","include",0),IF(AND(VLOOKUP(AA1063,'Expense History'!$AA$6:$AB$36,2,0)="x",AC1063=$O$2),"include",0))</f>
        <v>include</v>
      </c>
      <c r="P1063" s="1">
        <f>IF(O1063="include",IF(AE1063&gt;0,1+MAX(P1064:P$2005),0),0)</f>
        <v>0</v>
      </c>
      <c r="Q1063" s="1">
        <f>IF(AND(ISBLANK(AA1062),AE1062=0),0,(IF(MAX(Q1064:Q$2005)&gt;0,0,ROW(R1063))))</f>
        <v>0</v>
      </c>
      <c r="R1063" s="1">
        <f>IF($O1063="include",IF(AF1063&gt;0,1+MAX(R1064:R$2005),0),0)</f>
        <v>0</v>
      </c>
      <c r="S1063" s="1">
        <f>IF($O1063="include",IF(AG1063&gt;0,1+MAX(S1064:S$2005),0),0)</f>
        <v>0</v>
      </c>
      <c r="T1063" s="1">
        <f>IF($O1063="include",IF(AH1063&gt;0,1+MAX(T1064:T$2005),0),0)</f>
        <v>0</v>
      </c>
      <c r="U1063" s="1">
        <f>IF($O1063="include",IF(AI1063&gt;0,1+MAX(U1064:U$2005),0),0)</f>
        <v>0</v>
      </c>
      <c r="V1063" s="1">
        <f>IF($O1063="include",IF(AJ1063&gt;0,1+MAX(V1064:V$2005),0),0)</f>
        <v>0</v>
      </c>
      <c r="W1063" s="1">
        <f>IF($O1063="include",IF(AK1063&gt;0,1+MAX(W1064:W$2005),0),0)</f>
        <v>0</v>
      </c>
      <c r="X1063" s="1">
        <f>IF($O1063="include",IF(AL1063&gt;0,1+MAX(X1064:X$2005),0),0)</f>
        <v>0</v>
      </c>
      <c r="Y1063" s="22" t="str">
        <f t="shared" si="279"/>
        <v xml:space="preserve">1 - </v>
      </c>
      <c r="AA1063" s="42"/>
      <c r="AB1063" s="43"/>
      <c r="AC1063" s="43"/>
      <c r="AD1063" s="44"/>
      <c r="AE1063" s="11">
        <f t="shared" si="280"/>
        <v>0</v>
      </c>
      <c r="AF1063" s="41"/>
      <c r="AG1063" s="41"/>
      <c r="AH1063" s="41"/>
      <c r="AI1063" s="41"/>
      <c r="AJ1063" s="41"/>
      <c r="AK1063" s="41"/>
      <c r="AL1063" s="41"/>
      <c r="BA1063" s="1">
        <f t="shared" si="281"/>
        <v>0</v>
      </c>
      <c r="BB1063" s="1">
        <f t="shared" si="282"/>
        <v>0</v>
      </c>
      <c r="BC1063" s="1" t="str">
        <f t="shared" si="283"/>
        <v>No</v>
      </c>
      <c r="BD1063" s="1">
        <f t="shared" si="284"/>
        <v>0</v>
      </c>
      <c r="BE1063" s="1">
        <f t="shared" si="285"/>
        <v>0</v>
      </c>
      <c r="BF1063" s="1">
        <f t="shared" si="286"/>
        <v>0</v>
      </c>
      <c r="BG1063" s="1">
        <v>1059</v>
      </c>
      <c r="BH1063" s="1" t="e">
        <f t="shared" si="287"/>
        <v>#N/A</v>
      </c>
      <c r="BI1063" s="1">
        <f t="shared" si="289"/>
        <v>2</v>
      </c>
      <c r="BJ1063" s="1" t="e">
        <f t="shared" si="288"/>
        <v>#N/A</v>
      </c>
    </row>
    <row r="1064" spans="1:62" x14ac:dyDescent="0.25">
      <c r="A1064" s="1">
        <f t="shared" si="275"/>
        <v>1</v>
      </c>
      <c r="B1064" s="1">
        <f>IF(YEAR(AD1064)=$B$3,YEAR('Apartment Expenses'!AD1064)&amp;" - "&amp;'Apartment Expenses'!AC1064,0)</f>
        <v>0</v>
      </c>
      <c r="C1064" s="1">
        <f t="shared" si="276"/>
        <v>0</v>
      </c>
      <c r="E1064" s="1">
        <v>1060</v>
      </c>
      <c r="F1064" s="1">
        <f t="shared" si="277"/>
        <v>1</v>
      </c>
      <c r="G1064" s="1">
        <f t="shared" si="273"/>
        <v>0</v>
      </c>
      <c r="H1064" s="1">
        <f t="shared" si="274"/>
        <v>0</v>
      </c>
      <c r="J1064" s="1" t="str">
        <f t="shared" si="278"/>
        <v>1900</v>
      </c>
      <c r="M1064" s="1">
        <f>HLOOKUP('Expense History'!$AD$3,$P$4:$X$2004,ROW('Apartment Expenses'!L1064)-3,0)</f>
        <v>0</v>
      </c>
      <c r="N1064" s="1">
        <f>IF('Expense History'!$AD$3=Data!$G$4,'Apartment Expenses'!AE1064,HLOOKUP('Expense History'!$AD$3,'Apartment Expenses'!$AE$4:$AL$2004,(ROW('Apartment Expenses'!M1064)-3)))</f>
        <v>0</v>
      </c>
      <c r="O1064" s="1" t="str">
        <f>IF($O$2="ALL",IF(VLOOKUP(AA1064,'Expense History'!$AA$6:$AB$36,2,0)="x","include",0),IF(AND(VLOOKUP(AA1064,'Expense History'!$AA$6:$AB$36,2,0)="x",AC1064=$O$2),"include",0))</f>
        <v>include</v>
      </c>
      <c r="P1064" s="1">
        <f>IF(O1064="include",IF(AE1064&gt;0,1+MAX(P1065:P$2005),0),0)</f>
        <v>0</v>
      </c>
      <c r="Q1064" s="1">
        <f>IF(AND(ISBLANK(AA1063),AE1063=0),0,(IF(MAX(Q1065:Q$2005)&gt;0,0,ROW(R1064))))</f>
        <v>0</v>
      </c>
      <c r="R1064" s="1">
        <f>IF($O1064="include",IF(AF1064&gt;0,1+MAX(R1065:R$2005),0),0)</f>
        <v>0</v>
      </c>
      <c r="S1064" s="1">
        <f>IF($O1064="include",IF(AG1064&gt;0,1+MAX(S1065:S$2005),0),0)</f>
        <v>0</v>
      </c>
      <c r="T1064" s="1">
        <f>IF($O1064="include",IF(AH1064&gt;0,1+MAX(T1065:T$2005),0),0)</f>
        <v>0</v>
      </c>
      <c r="U1064" s="1">
        <f>IF($O1064="include",IF(AI1064&gt;0,1+MAX(U1065:U$2005),0),0)</f>
        <v>0</v>
      </c>
      <c r="V1064" s="1">
        <f>IF($O1064="include",IF(AJ1064&gt;0,1+MAX(V1065:V$2005),0),0)</f>
        <v>0</v>
      </c>
      <c r="W1064" s="1">
        <f>IF($O1064="include",IF(AK1064&gt;0,1+MAX(W1065:W$2005),0),0)</f>
        <v>0</v>
      </c>
      <c r="X1064" s="1">
        <f>IF($O1064="include",IF(AL1064&gt;0,1+MAX(X1065:X$2005),0),0)</f>
        <v>0</v>
      </c>
      <c r="Y1064" s="22" t="str">
        <f t="shared" si="279"/>
        <v xml:space="preserve">1 - </v>
      </c>
      <c r="AA1064" s="42"/>
      <c r="AB1064" s="43"/>
      <c r="AC1064" s="43"/>
      <c r="AD1064" s="44"/>
      <c r="AE1064" s="11">
        <f t="shared" si="280"/>
        <v>0</v>
      </c>
      <c r="AF1064" s="41"/>
      <c r="AG1064" s="41"/>
      <c r="AH1064" s="41"/>
      <c r="AI1064" s="41"/>
      <c r="AJ1064" s="41"/>
      <c r="AK1064" s="41"/>
      <c r="AL1064" s="41"/>
      <c r="BA1064" s="1">
        <f t="shared" si="281"/>
        <v>0</v>
      </c>
      <c r="BB1064" s="1">
        <f t="shared" si="282"/>
        <v>0</v>
      </c>
      <c r="BC1064" s="1" t="str">
        <f t="shared" si="283"/>
        <v>No</v>
      </c>
      <c r="BD1064" s="1">
        <f t="shared" si="284"/>
        <v>0</v>
      </c>
      <c r="BE1064" s="1">
        <f t="shared" si="285"/>
        <v>0</v>
      </c>
      <c r="BF1064" s="1">
        <f t="shared" si="286"/>
        <v>0</v>
      </c>
      <c r="BG1064" s="1">
        <v>1060</v>
      </c>
      <c r="BH1064" s="1" t="e">
        <f t="shared" si="287"/>
        <v>#N/A</v>
      </c>
      <c r="BI1064" s="1">
        <f t="shared" si="289"/>
        <v>2</v>
      </c>
      <c r="BJ1064" s="1" t="e">
        <f t="shared" si="288"/>
        <v>#N/A</v>
      </c>
    </row>
    <row r="1065" spans="1:62" x14ac:dyDescent="0.25">
      <c r="A1065" s="1">
        <f t="shared" si="275"/>
        <v>1</v>
      </c>
      <c r="B1065" s="1">
        <f>IF(YEAR(AD1065)=$B$3,YEAR('Apartment Expenses'!AD1065)&amp;" - "&amp;'Apartment Expenses'!AC1065,0)</f>
        <v>0</v>
      </c>
      <c r="C1065" s="1">
        <f t="shared" si="276"/>
        <v>0</v>
      </c>
      <c r="E1065" s="1">
        <v>1061</v>
      </c>
      <c r="F1065" s="1">
        <f t="shared" si="277"/>
        <v>1</v>
      </c>
      <c r="G1065" s="1">
        <f t="shared" si="273"/>
        <v>0</v>
      </c>
      <c r="H1065" s="1">
        <f t="shared" si="274"/>
        <v>0</v>
      </c>
      <c r="J1065" s="1" t="str">
        <f t="shared" si="278"/>
        <v>1900</v>
      </c>
      <c r="M1065" s="1">
        <f>HLOOKUP('Expense History'!$AD$3,$P$4:$X$2004,ROW('Apartment Expenses'!L1065)-3,0)</f>
        <v>0</v>
      </c>
      <c r="N1065" s="1">
        <f>IF('Expense History'!$AD$3=Data!$G$4,'Apartment Expenses'!AE1065,HLOOKUP('Expense History'!$AD$3,'Apartment Expenses'!$AE$4:$AL$2004,(ROW('Apartment Expenses'!M1065)-3)))</f>
        <v>0</v>
      </c>
      <c r="O1065" s="1" t="str">
        <f>IF($O$2="ALL",IF(VLOOKUP(AA1065,'Expense History'!$AA$6:$AB$36,2,0)="x","include",0),IF(AND(VLOOKUP(AA1065,'Expense History'!$AA$6:$AB$36,2,0)="x",AC1065=$O$2),"include",0))</f>
        <v>include</v>
      </c>
      <c r="P1065" s="1">
        <f>IF(O1065="include",IF(AE1065&gt;0,1+MAX(P1066:P$2005),0),0)</f>
        <v>0</v>
      </c>
      <c r="Q1065" s="1">
        <f>IF(AND(ISBLANK(AA1064),AE1064=0),0,(IF(MAX(Q1066:Q$2005)&gt;0,0,ROW(R1065))))</f>
        <v>0</v>
      </c>
      <c r="R1065" s="1">
        <f>IF($O1065="include",IF(AF1065&gt;0,1+MAX(R1066:R$2005),0),0)</f>
        <v>0</v>
      </c>
      <c r="S1065" s="1">
        <f>IF($O1065="include",IF(AG1065&gt;0,1+MAX(S1066:S$2005),0),0)</f>
        <v>0</v>
      </c>
      <c r="T1065" s="1">
        <f>IF($O1065="include",IF(AH1065&gt;0,1+MAX(T1066:T$2005),0),0)</f>
        <v>0</v>
      </c>
      <c r="U1065" s="1">
        <f>IF($O1065="include",IF(AI1065&gt;0,1+MAX(U1066:U$2005),0),0)</f>
        <v>0</v>
      </c>
      <c r="V1065" s="1">
        <f>IF($O1065="include",IF(AJ1065&gt;0,1+MAX(V1066:V$2005),0),0)</f>
        <v>0</v>
      </c>
      <c r="W1065" s="1">
        <f>IF($O1065="include",IF(AK1065&gt;0,1+MAX(W1066:W$2005),0),0)</f>
        <v>0</v>
      </c>
      <c r="X1065" s="1">
        <f>IF($O1065="include",IF(AL1065&gt;0,1+MAX(X1066:X$2005),0),0)</f>
        <v>0</v>
      </c>
      <c r="Y1065" s="22" t="str">
        <f t="shared" si="279"/>
        <v xml:space="preserve">1 - </v>
      </c>
      <c r="AA1065" s="42"/>
      <c r="AB1065" s="43"/>
      <c r="AC1065" s="43"/>
      <c r="AD1065" s="44"/>
      <c r="AE1065" s="11">
        <f t="shared" si="280"/>
        <v>0</v>
      </c>
      <c r="AF1065" s="41"/>
      <c r="AG1065" s="41"/>
      <c r="AH1065" s="41"/>
      <c r="AI1065" s="41"/>
      <c r="AJ1065" s="41"/>
      <c r="AK1065" s="41"/>
      <c r="AL1065" s="41"/>
      <c r="BA1065" s="1">
        <f t="shared" si="281"/>
        <v>0</v>
      </c>
      <c r="BB1065" s="1">
        <f t="shared" si="282"/>
        <v>0</v>
      </c>
      <c r="BC1065" s="1" t="str">
        <f t="shared" si="283"/>
        <v>No</v>
      </c>
      <c r="BD1065" s="1">
        <f t="shared" si="284"/>
        <v>0</v>
      </c>
      <c r="BE1065" s="1">
        <f t="shared" si="285"/>
        <v>0</v>
      </c>
      <c r="BF1065" s="1">
        <f t="shared" si="286"/>
        <v>0</v>
      </c>
      <c r="BG1065" s="1">
        <v>1061</v>
      </c>
      <c r="BH1065" s="1" t="e">
        <f t="shared" si="287"/>
        <v>#N/A</v>
      </c>
      <c r="BI1065" s="1">
        <f t="shared" si="289"/>
        <v>2</v>
      </c>
      <c r="BJ1065" s="1" t="e">
        <f t="shared" si="288"/>
        <v>#N/A</v>
      </c>
    </row>
    <row r="1066" spans="1:62" x14ac:dyDescent="0.25">
      <c r="A1066" s="1">
        <f t="shared" si="275"/>
        <v>1</v>
      </c>
      <c r="B1066" s="1">
        <f>IF(YEAR(AD1066)=$B$3,YEAR('Apartment Expenses'!AD1066)&amp;" - "&amp;'Apartment Expenses'!AC1066,0)</f>
        <v>0</v>
      </c>
      <c r="C1066" s="1">
        <f t="shared" si="276"/>
        <v>0</v>
      </c>
      <c r="E1066" s="1">
        <v>1062</v>
      </c>
      <c r="F1066" s="1">
        <f t="shared" si="277"/>
        <v>1</v>
      </c>
      <c r="G1066" s="1">
        <f t="shared" si="273"/>
        <v>0</v>
      </c>
      <c r="H1066" s="1">
        <f t="shared" si="274"/>
        <v>0</v>
      </c>
      <c r="J1066" s="1" t="str">
        <f t="shared" si="278"/>
        <v>1900</v>
      </c>
      <c r="M1066" s="1">
        <f>HLOOKUP('Expense History'!$AD$3,$P$4:$X$2004,ROW('Apartment Expenses'!L1066)-3,0)</f>
        <v>0</v>
      </c>
      <c r="N1066" s="1">
        <f>IF('Expense History'!$AD$3=Data!$G$4,'Apartment Expenses'!AE1066,HLOOKUP('Expense History'!$AD$3,'Apartment Expenses'!$AE$4:$AL$2004,(ROW('Apartment Expenses'!M1066)-3)))</f>
        <v>0</v>
      </c>
      <c r="O1066" s="1" t="str">
        <f>IF($O$2="ALL",IF(VLOOKUP(AA1066,'Expense History'!$AA$6:$AB$36,2,0)="x","include",0),IF(AND(VLOOKUP(AA1066,'Expense History'!$AA$6:$AB$36,2,0)="x",AC1066=$O$2),"include",0))</f>
        <v>include</v>
      </c>
      <c r="P1066" s="1">
        <f>IF(O1066="include",IF(AE1066&gt;0,1+MAX(P1067:P$2005),0),0)</f>
        <v>0</v>
      </c>
      <c r="Q1066" s="1">
        <f>IF(AND(ISBLANK(AA1065),AE1065=0),0,(IF(MAX(Q1067:Q$2005)&gt;0,0,ROW(R1066))))</f>
        <v>0</v>
      </c>
      <c r="R1066" s="1">
        <f>IF($O1066="include",IF(AF1066&gt;0,1+MAX(R1067:R$2005),0),0)</f>
        <v>0</v>
      </c>
      <c r="S1066" s="1">
        <f>IF($O1066="include",IF(AG1066&gt;0,1+MAX(S1067:S$2005),0),0)</f>
        <v>0</v>
      </c>
      <c r="T1066" s="1">
        <f>IF($O1066="include",IF(AH1066&gt;0,1+MAX(T1067:T$2005),0),0)</f>
        <v>0</v>
      </c>
      <c r="U1066" s="1">
        <f>IF($O1066="include",IF(AI1066&gt;0,1+MAX(U1067:U$2005),0),0)</f>
        <v>0</v>
      </c>
      <c r="V1066" s="1">
        <f>IF($O1066="include",IF(AJ1066&gt;0,1+MAX(V1067:V$2005),0),0)</f>
        <v>0</v>
      </c>
      <c r="W1066" s="1">
        <f>IF($O1066="include",IF(AK1066&gt;0,1+MAX(W1067:W$2005),0),0)</f>
        <v>0</v>
      </c>
      <c r="X1066" s="1">
        <f>IF($O1066="include",IF(AL1066&gt;0,1+MAX(X1067:X$2005),0),0)</f>
        <v>0</v>
      </c>
      <c r="Y1066" s="22" t="str">
        <f t="shared" si="279"/>
        <v xml:space="preserve">1 - </v>
      </c>
      <c r="AA1066" s="42"/>
      <c r="AB1066" s="43"/>
      <c r="AC1066" s="43"/>
      <c r="AD1066" s="44"/>
      <c r="AE1066" s="11">
        <f t="shared" si="280"/>
        <v>0</v>
      </c>
      <c r="AF1066" s="41"/>
      <c r="AG1066" s="41"/>
      <c r="AH1066" s="41"/>
      <c r="AI1066" s="41"/>
      <c r="AJ1066" s="41"/>
      <c r="AK1066" s="41"/>
      <c r="AL1066" s="41"/>
      <c r="BA1066" s="1">
        <f t="shared" si="281"/>
        <v>0</v>
      </c>
      <c r="BB1066" s="1">
        <f t="shared" si="282"/>
        <v>0</v>
      </c>
      <c r="BC1066" s="1" t="str">
        <f t="shared" si="283"/>
        <v>No</v>
      </c>
      <c r="BD1066" s="1">
        <f t="shared" si="284"/>
        <v>0</v>
      </c>
      <c r="BE1066" s="1">
        <f t="shared" si="285"/>
        <v>0</v>
      </c>
      <c r="BF1066" s="1">
        <f t="shared" si="286"/>
        <v>0</v>
      </c>
      <c r="BG1066" s="1">
        <v>1062</v>
      </c>
      <c r="BH1066" s="1" t="e">
        <f t="shared" si="287"/>
        <v>#N/A</v>
      </c>
      <c r="BI1066" s="1">
        <f t="shared" si="289"/>
        <v>2</v>
      </c>
      <c r="BJ1066" s="1" t="e">
        <f t="shared" si="288"/>
        <v>#N/A</v>
      </c>
    </row>
    <row r="1067" spans="1:62" x14ac:dyDescent="0.25">
      <c r="A1067" s="1">
        <f t="shared" si="275"/>
        <v>1</v>
      </c>
      <c r="B1067" s="1">
        <f>IF(YEAR(AD1067)=$B$3,YEAR('Apartment Expenses'!AD1067)&amp;" - "&amp;'Apartment Expenses'!AC1067,0)</f>
        <v>0</v>
      </c>
      <c r="C1067" s="1">
        <f t="shared" si="276"/>
        <v>0</v>
      </c>
      <c r="E1067" s="1">
        <v>1063</v>
      </c>
      <c r="F1067" s="1">
        <f t="shared" si="277"/>
        <v>1</v>
      </c>
      <c r="G1067" s="1">
        <f t="shared" si="273"/>
        <v>0</v>
      </c>
      <c r="H1067" s="1">
        <f t="shared" si="274"/>
        <v>0</v>
      </c>
      <c r="J1067" s="1" t="str">
        <f t="shared" si="278"/>
        <v>1900</v>
      </c>
      <c r="M1067" s="1">
        <f>HLOOKUP('Expense History'!$AD$3,$P$4:$X$2004,ROW('Apartment Expenses'!L1067)-3,0)</f>
        <v>0</v>
      </c>
      <c r="N1067" s="1">
        <f>IF('Expense History'!$AD$3=Data!$G$4,'Apartment Expenses'!AE1067,HLOOKUP('Expense History'!$AD$3,'Apartment Expenses'!$AE$4:$AL$2004,(ROW('Apartment Expenses'!M1067)-3)))</f>
        <v>0</v>
      </c>
      <c r="O1067" s="1" t="str">
        <f>IF($O$2="ALL",IF(VLOOKUP(AA1067,'Expense History'!$AA$6:$AB$36,2,0)="x","include",0),IF(AND(VLOOKUP(AA1067,'Expense History'!$AA$6:$AB$36,2,0)="x",AC1067=$O$2),"include",0))</f>
        <v>include</v>
      </c>
      <c r="P1067" s="1">
        <f>IF(O1067="include",IF(AE1067&gt;0,1+MAX(P1068:P$2005),0),0)</f>
        <v>0</v>
      </c>
      <c r="Q1067" s="1">
        <f>IF(AND(ISBLANK(AA1066),AE1066=0),0,(IF(MAX(Q1068:Q$2005)&gt;0,0,ROW(R1067))))</f>
        <v>0</v>
      </c>
      <c r="R1067" s="1">
        <f>IF($O1067="include",IF(AF1067&gt;0,1+MAX(R1068:R$2005),0),0)</f>
        <v>0</v>
      </c>
      <c r="S1067" s="1">
        <f>IF($O1067="include",IF(AG1067&gt;0,1+MAX(S1068:S$2005),0),0)</f>
        <v>0</v>
      </c>
      <c r="T1067" s="1">
        <f>IF($O1067="include",IF(AH1067&gt;0,1+MAX(T1068:T$2005),0),0)</f>
        <v>0</v>
      </c>
      <c r="U1067" s="1">
        <f>IF($O1067="include",IF(AI1067&gt;0,1+MAX(U1068:U$2005),0),0)</f>
        <v>0</v>
      </c>
      <c r="V1067" s="1">
        <f>IF($O1067="include",IF(AJ1067&gt;0,1+MAX(V1068:V$2005),0),0)</f>
        <v>0</v>
      </c>
      <c r="W1067" s="1">
        <f>IF($O1067="include",IF(AK1067&gt;0,1+MAX(W1068:W$2005),0),0)</f>
        <v>0</v>
      </c>
      <c r="X1067" s="1">
        <f>IF($O1067="include",IF(AL1067&gt;0,1+MAX(X1068:X$2005),0),0)</f>
        <v>0</v>
      </c>
      <c r="Y1067" s="22" t="str">
        <f t="shared" si="279"/>
        <v xml:space="preserve">1 - </v>
      </c>
      <c r="AA1067" s="42"/>
      <c r="AB1067" s="43"/>
      <c r="AC1067" s="43"/>
      <c r="AD1067" s="44"/>
      <c r="AE1067" s="11">
        <f t="shared" si="280"/>
        <v>0</v>
      </c>
      <c r="AF1067" s="41"/>
      <c r="AG1067" s="41"/>
      <c r="AH1067" s="41"/>
      <c r="AI1067" s="41"/>
      <c r="AJ1067" s="41"/>
      <c r="AK1067" s="41"/>
      <c r="AL1067" s="41"/>
      <c r="BA1067" s="1">
        <f t="shared" si="281"/>
        <v>0</v>
      </c>
      <c r="BB1067" s="1">
        <f t="shared" si="282"/>
        <v>0</v>
      </c>
      <c r="BC1067" s="1" t="str">
        <f t="shared" si="283"/>
        <v>No</v>
      </c>
      <c r="BD1067" s="1">
        <f t="shared" si="284"/>
        <v>0</v>
      </c>
      <c r="BE1067" s="1">
        <f t="shared" si="285"/>
        <v>0</v>
      </c>
      <c r="BF1067" s="1">
        <f t="shared" si="286"/>
        <v>0</v>
      </c>
      <c r="BG1067" s="1">
        <v>1063</v>
      </c>
      <c r="BH1067" s="1" t="e">
        <f t="shared" si="287"/>
        <v>#N/A</v>
      </c>
      <c r="BI1067" s="1">
        <f t="shared" si="289"/>
        <v>2</v>
      </c>
      <c r="BJ1067" s="1" t="e">
        <f t="shared" si="288"/>
        <v>#N/A</v>
      </c>
    </row>
    <row r="1068" spans="1:62" x14ac:dyDescent="0.25">
      <c r="A1068" s="1">
        <f t="shared" si="275"/>
        <v>1</v>
      </c>
      <c r="B1068" s="1">
        <f>IF(YEAR(AD1068)=$B$3,YEAR('Apartment Expenses'!AD1068)&amp;" - "&amp;'Apartment Expenses'!AC1068,0)</f>
        <v>0</v>
      </c>
      <c r="C1068" s="1">
        <f t="shared" si="276"/>
        <v>0</v>
      </c>
      <c r="E1068" s="1">
        <v>1064</v>
      </c>
      <c r="F1068" s="1">
        <f t="shared" si="277"/>
        <v>1</v>
      </c>
      <c r="G1068" s="1">
        <f t="shared" si="273"/>
        <v>0</v>
      </c>
      <c r="H1068" s="1">
        <f t="shared" si="274"/>
        <v>0</v>
      </c>
      <c r="J1068" s="1" t="str">
        <f t="shared" si="278"/>
        <v>1900</v>
      </c>
      <c r="M1068" s="1">
        <f>HLOOKUP('Expense History'!$AD$3,$P$4:$X$2004,ROW('Apartment Expenses'!L1068)-3,0)</f>
        <v>0</v>
      </c>
      <c r="N1068" s="1">
        <f>IF('Expense History'!$AD$3=Data!$G$4,'Apartment Expenses'!AE1068,HLOOKUP('Expense History'!$AD$3,'Apartment Expenses'!$AE$4:$AL$2004,(ROW('Apartment Expenses'!M1068)-3)))</f>
        <v>0</v>
      </c>
      <c r="O1068" s="1" t="str">
        <f>IF($O$2="ALL",IF(VLOOKUP(AA1068,'Expense History'!$AA$6:$AB$36,2,0)="x","include",0),IF(AND(VLOOKUP(AA1068,'Expense History'!$AA$6:$AB$36,2,0)="x",AC1068=$O$2),"include",0))</f>
        <v>include</v>
      </c>
      <c r="P1068" s="1">
        <f>IF(O1068="include",IF(AE1068&gt;0,1+MAX(P1069:P$2005),0),0)</f>
        <v>0</v>
      </c>
      <c r="Q1068" s="1">
        <f>IF(AND(ISBLANK(AA1067),AE1067=0),0,(IF(MAX(Q1069:Q$2005)&gt;0,0,ROW(R1068))))</f>
        <v>0</v>
      </c>
      <c r="R1068" s="1">
        <f>IF($O1068="include",IF(AF1068&gt;0,1+MAX(R1069:R$2005),0),0)</f>
        <v>0</v>
      </c>
      <c r="S1068" s="1">
        <f>IF($O1068="include",IF(AG1068&gt;0,1+MAX(S1069:S$2005),0),0)</f>
        <v>0</v>
      </c>
      <c r="T1068" s="1">
        <f>IF($O1068="include",IF(AH1068&gt;0,1+MAX(T1069:T$2005),0),0)</f>
        <v>0</v>
      </c>
      <c r="U1068" s="1">
        <f>IF($O1068="include",IF(AI1068&gt;0,1+MAX(U1069:U$2005),0),0)</f>
        <v>0</v>
      </c>
      <c r="V1068" s="1">
        <f>IF($O1068="include",IF(AJ1068&gt;0,1+MAX(V1069:V$2005),0),0)</f>
        <v>0</v>
      </c>
      <c r="W1068" s="1">
        <f>IF($O1068="include",IF(AK1068&gt;0,1+MAX(W1069:W$2005),0),0)</f>
        <v>0</v>
      </c>
      <c r="X1068" s="1">
        <f>IF($O1068="include",IF(AL1068&gt;0,1+MAX(X1069:X$2005),0),0)</f>
        <v>0</v>
      </c>
      <c r="Y1068" s="22" t="str">
        <f t="shared" si="279"/>
        <v xml:space="preserve">1 - </v>
      </c>
      <c r="AA1068" s="42"/>
      <c r="AB1068" s="43"/>
      <c r="AC1068" s="43"/>
      <c r="AD1068" s="44"/>
      <c r="AE1068" s="11">
        <f t="shared" si="280"/>
        <v>0</v>
      </c>
      <c r="AF1068" s="41"/>
      <c r="AG1068" s="41"/>
      <c r="AH1068" s="41"/>
      <c r="AI1068" s="41"/>
      <c r="AJ1068" s="41"/>
      <c r="AK1068" s="41"/>
      <c r="AL1068" s="41"/>
      <c r="BA1068" s="1">
        <f t="shared" si="281"/>
        <v>0</v>
      </c>
      <c r="BB1068" s="1">
        <f t="shared" si="282"/>
        <v>0</v>
      </c>
      <c r="BC1068" s="1" t="str">
        <f t="shared" si="283"/>
        <v>No</v>
      </c>
      <c r="BD1068" s="1">
        <f t="shared" si="284"/>
        <v>0</v>
      </c>
      <c r="BE1068" s="1">
        <f t="shared" si="285"/>
        <v>0</v>
      </c>
      <c r="BF1068" s="1">
        <f t="shared" si="286"/>
        <v>0</v>
      </c>
      <c r="BG1068" s="1">
        <v>1064</v>
      </c>
      <c r="BH1068" s="1" t="e">
        <f t="shared" si="287"/>
        <v>#N/A</v>
      </c>
      <c r="BI1068" s="1">
        <f t="shared" si="289"/>
        <v>2</v>
      </c>
      <c r="BJ1068" s="1" t="e">
        <f t="shared" si="288"/>
        <v>#N/A</v>
      </c>
    </row>
    <row r="1069" spans="1:62" x14ac:dyDescent="0.25">
      <c r="A1069" s="1">
        <f t="shared" si="275"/>
        <v>1</v>
      </c>
      <c r="B1069" s="1">
        <f>IF(YEAR(AD1069)=$B$3,YEAR('Apartment Expenses'!AD1069)&amp;" - "&amp;'Apartment Expenses'!AC1069,0)</f>
        <v>0</v>
      </c>
      <c r="C1069" s="1">
        <f t="shared" si="276"/>
        <v>0</v>
      </c>
      <c r="E1069" s="1">
        <v>1065</v>
      </c>
      <c r="F1069" s="1">
        <f t="shared" si="277"/>
        <v>1</v>
      </c>
      <c r="G1069" s="1">
        <f t="shared" si="273"/>
        <v>0</v>
      </c>
      <c r="H1069" s="1">
        <f t="shared" si="274"/>
        <v>0</v>
      </c>
      <c r="J1069" s="1" t="str">
        <f t="shared" si="278"/>
        <v>1900</v>
      </c>
      <c r="M1069" s="1">
        <f>HLOOKUP('Expense History'!$AD$3,$P$4:$X$2004,ROW('Apartment Expenses'!L1069)-3,0)</f>
        <v>0</v>
      </c>
      <c r="N1069" s="1">
        <f>IF('Expense History'!$AD$3=Data!$G$4,'Apartment Expenses'!AE1069,HLOOKUP('Expense History'!$AD$3,'Apartment Expenses'!$AE$4:$AL$2004,(ROW('Apartment Expenses'!M1069)-3)))</f>
        <v>0</v>
      </c>
      <c r="O1069" s="1" t="str">
        <f>IF($O$2="ALL",IF(VLOOKUP(AA1069,'Expense History'!$AA$6:$AB$36,2,0)="x","include",0),IF(AND(VLOOKUP(AA1069,'Expense History'!$AA$6:$AB$36,2,0)="x",AC1069=$O$2),"include",0))</f>
        <v>include</v>
      </c>
      <c r="P1069" s="1">
        <f>IF(O1069="include",IF(AE1069&gt;0,1+MAX(P1070:P$2005),0),0)</f>
        <v>0</v>
      </c>
      <c r="Q1069" s="1">
        <f>IF(AND(ISBLANK(AA1068),AE1068=0),0,(IF(MAX(Q1070:Q$2005)&gt;0,0,ROW(R1069))))</f>
        <v>0</v>
      </c>
      <c r="R1069" s="1">
        <f>IF($O1069="include",IF(AF1069&gt;0,1+MAX(R1070:R$2005),0),0)</f>
        <v>0</v>
      </c>
      <c r="S1069" s="1">
        <f>IF($O1069="include",IF(AG1069&gt;0,1+MAX(S1070:S$2005),0),0)</f>
        <v>0</v>
      </c>
      <c r="T1069" s="1">
        <f>IF($O1069="include",IF(AH1069&gt;0,1+MAX(T1070:T$2005),0),0)</f>
        <v>0</v>
      </c>
      <c r="U1069" s="1">
        <f>IF($O1069="include",IF(AI1069&gt;0,1+MAX(U1070:U$2005),0),0)</f>
        <v>0</v>
      </c>
      <c r="V1069" s="1">
        <f>IF($O1069="include",IF(AJ1069&gt;0,1+MAX(V1070:V$2005),0),0)</f>
        <v>0</v>
      </c>
      <c r="W1069" s="1">
        <f>IF($O1069="include",IF(AK1069&gt;0,1+MAX(W1070:W$2005),0),0)</f>
        <v>0</v>
      </c>
      <c r="X1069" s="1">
        <f>IF($O1069="include",IF(AL1069&gt;0,1+MAX(X1070:X$2005),0),0)</f>
        <v>0</v>
      </c>
      <c r="Y1069" s="22" t="str">
        <f t="shared" si="279"/>
        <v xml:space="preserve">1 - </v>
      </c>
      <c r="AA1069" s="42"/>
      <c r="AB1069" s="43"/>
      <c r="AC1069" s="43"/>
      <c r="AD1069" s="44"/>
      <c r="AE1069" s="11">
        <f t="shared" si="280"/>
        <v>0</v>
      </c>
      <c r="AF1069" s="41"/>
      <c r="AG1069" s="41"/>
      <c r="AH1069" s="41"/>
      <c r="AI1069" s="41"/>
      <c r="AJ1069" s="41"/>
      <c r="AK1069" s="41"/>
      <c r="AL1069" s="41"/>
      <c r="BA1069" s="1">
        <f t="shared" si="281"/>
        <v>0</v>
      </c>
      <c r="BB1069" s="1">
        <f t="shared" si="282"/>
        <v>0</v>
      </c>
      <c r="BC1069" s="1" t="str">
        <f t="shared" si="283"/>
        <v>No</v>
      </c>
      <c r="BD1069" s="1">
        <f t="shared" si="284"/>
        <v>0</v>
      </c>
      <c r="BE1069" s="1">
        <f t="shared" si="285"/>
        <v>0</v>
      </c>
      <c r="BF1069" s="1">
        <f t="shared" si="286"/>
        <v>0</v>
      </c>
      <c r="BG1069" s="1">
        <v>1065</v>
      </c>
      <c r="BH1069" s="1" t="e">
        <f t="shared" si="287"/>
        <v>#N/A</v>
      </c>
      <c r="BI1069" s="1">
        <f t="shared" si="289"/>
        <v>2</v>
      </c>
      <c r="BJ1069" s="1" t="e">
        <f t="shared" si="288"/>
        <v>#N/A</v>
      </c>
    </row>
    <row r="1070" spans="1:62" x14ac:dyDescent="0.25">
      <c r="A1070" s="1">
        <f t="shared" si="275"/>
        <v>1</v>
      </c>
      <c r="B1070" s="1">
        <f>IF(YEAR(AD1070)=$B$3,YEAR('Apartment Expenses'!AD1070)&amp;" - "&amp;'Apartment Expenses'!AC1070,0)</f>
        <v>0</v>
      </c>
      <c r="C1070" s="1">
        <f t="shared" si="276"/>
        <v>0</v>
      </c>
      <c r="E1070" s="1">
        <v>1066</v>
      </c>
      <c r="F1070" s="1">
        <f t="shared" si="277"/>
        <v>1</v>
      </c>
      <c r="G1070" s="1">
        <f t="shared" si="273"/>
        <v>0</v>
      </c>
      <c r="H1070" s="1">
        <f t="shared" si="274"/>
        <v>0</v>
      </c>
      <c r="J1070" s="1" t="str">
        <f t="shared" si="278"/>
        <v>1900</v>
      </c>
      <c r="M1070" s="1">
        <f>HLOOKUP('Expense History'!$AD$3,$P$4:$X$2004,ROW('Apartment Expenses'!L1070)-3,0)</f>
        <v>0</v>
      </c>
      <c r="N1070" s="1">
        <f>IF('Expense History'!$AD$3=Data!$G$4,'Apartment Expenses'!AE1070,HLOOKUP('Expense History'!$AD$3,'Apartment Expenses'!$AE$4:$AL$2004,(ROW('Apartment Expenses'!M1070)-3)))</f>
        <v>0</v>
      </c>
      <c r="O1070" s="1" t="str">
        <f>IF($O$2="ALL",IF(VLOOKUP(AA1070,'Expense History'!$AA$6:$AB$36,2,0)="x","include",0),IF(AND(VLOOKUP(AA1070,'Expense History'!$AA$6:$AB$36,2,0)="x",AC1070=$O$2),"include",0))</f>
        <v>include</v>
      </c>
      <c r="P1070" s="1">
        <f>IF(O1070="include",IF(AE1070&gt;0,1+MAX(P1071:P$2005),0),0)</f>
        <v>0</v>
      </c>
      <c r="Q1070" s="1">
        <f>IF(AND(ISBLANK(AA1069),AE1069=0),0,(IF(MAX(Q1071:Q$2005)&gt;0,0,ROW(R1070))))</f>
        <v>0</v>
      </c>
      <c r="R1070" s="1">
        <f>IF($O1070="include",IF(AF1070&gt;0,1+MAX(R1071:R$2005),0),0)</f>
        <v>0</v>
      </c>
      <c r="S1070" s="1">
        <f>IF($O1070="include",IF(AG1070&gt;0,1+MAX(S1071:S$2005),0),0)</f>
        <v>0</v>
      </c>
      <c r="T1070" s="1">
        <f>IF($O1070="include",IF(AH1070&gt;0,1+MAX(T1071:T$2005),0),0)</f>
        <v>0</v>
      </c>
      <c r="U1070" s="1">
        <f>IF($O1070="include",IF(AI1070&gt;0,1+MAX(U1071:U$2005),0),0)</f>
        <v>0</v>
      </c>
      <c r="V1070" s="1">
        <f>IF($O1070="include",IF(AJ1070&gt;0,1+MAX(V1071:V$2005),0),0)</f>
        <v>0</v>
      </c>
      <c r="W1070" s="1">
        <f>IF($O1070="include",IF(AK1070&gt;0,1+MAX(W1071:W$2005),0),0)</f>
        <v>0</v>
      </c>
      <c r="X1070" s="1">
        <f>IF($O1070="include",IF(AL1070&gt;0,1+MAX(X1071:X$2005),0),0)</f>
        <v>0</v>
      </c>
      <c r="Y1070" s="22" t="str">
        <f t="shared" si="279"/>
        <v xml:space="preserve">1 - </v>
      </c>
      <c r="AA1070" s="42"/>
      <c r="AB1070" s="43"/>
      <c r="AC1070" s="43"/>
      <c r="AD1070" s="44"/>
      <c r="AE1070" s="11">
        <f t="shared" si="280"/>
        <v>0</v>
      </c>
      <c r="AF1070" s="41"/>
      <c r="AG1070" s="41"/>
      <c r="AH1070" s="41"/>
      <c r="AI1070" s="41"/>
      <c r="AJ1070" s="41"/>
      <c r="AK1070" s="41"/>
      <c r="AL1070" s="41"/>
      <c r="BA1070" s="1">
        <f t="shared" si="281"/>
        <v>0</v>
      </c>
      <c r="BB1070" s="1">
        <f t="shared" si="282"/>
        <v>0</v>
      </c>
      <c r="BC1070" s="1" t="str">
        <f t="shared" si="283"/>
        <v>No</v>
      </c>
      <c r="BD1070" s="1">
        <f t="shared" si="284"/>
        <v>0</v>
      </c>
      <c r="BE1070" s="1">
        <f t="shared" si="285"/>
        <v>0</v>
      </c>
      <c r="BF1070" s="1">
        <f t="shared" si="286"/>
        <v>0</v>
      </c>
      <c r="BG1070" s="1">
        <v>1066</v>
      </c>
      <c r="BH1070" s="1" t="e">
        <f t="shared" si="287"/>
        <v>#N/A</v>
      </c>
      <c r="BI1070" s="1">
        <f t="shared" si="289"/>
        <v>2</v>
      </c>
      <c r="BJ1070" s="1" t="e">
        <f t="shared" si="288"/>
        <v>#N/A</v>
      </c>
    </row>
    <row r="1071" spans="1:62" x14ac:dyDescent="0.25">
      <c r="A1071" s="1">
        <f t="shared" si="275"/>
        <v>1</v>
      </c>
      <c r="B1071" s="1">
        <f>IF(YEAR(AD1071)=$B$3,YEAR('Apartment Expenses'!AD1071)&amp;" - "&amp;'Apartment Expenses'!AC1071,0)</f>
        <v>0</v>
      </c>
      <c r="C1071" s="1">
        <f t="shared" si="276"/>
        <v>0</v>
      </c>
      <c r="E1071" s="1">
        <v>1067</v>
      </c>
      <c r="F1071" s="1">
        <f t="shared" si="277"/>
        <v>1</v>
      </c>
      <c r="G1071" s="1">
        <f t="shared" si="273"/>
        <v>0</v>
      </c>
      <c r="H1071" s="1">
        <f t="shared" si="274"/>
        <v>0</v>
      </c>
      <c r="J1071" s="1" t="str">
        <f t="shared" si="278"/>
        <v>1900</v>
      </c>
      <c r="M1071" s="1">
        <f>HLOOKUP('Expense History'!$AD$3,$P$4:$X$2004,ROW('Apartment Expenses'!L1071)-3,0)</f>
        <v>0</v>
      </c>
      <c r="N1071" s="1">
        <f>IF('Expense History'!$AD$3=Data!$G$4,'Apartment Expenses'!AE1071,HLOOKUP('Expense History'!$AD$3,'Apartment Expenses'!$AE$4:$AL$2004,(ROW('Apartment Expenses'!M1071)-3)))</f>
        <v>0</v>
      </c>
      <c r="O1071" s="1" t="str">
        <f>IF($O$2="ALL",IF(VLOOKUP(AA1071,'Expense History'!$AA$6:$AB$36,2,0)="x","include",0),IF(AND(VLOOKUP(AA1071,'Expense History'!$AA$6:$AB$36,2,0)="x",AC1071=$O$2),"include",0))</f>
        <v>include</v>
      </c>
      <c r="P1071" s="1">
        <f>IF(O1071="include",IF(AE1071&gt;0,1+MAX(P1072:P$2005),0),0)</f>
        <v>0</v>
      </c>
      <c r="Q1071" s="1">
        <f>IF(AND(ISBLANK(AA1070),AE1070=0),0,(IF(MAX(Q1072:Q$2005)&gt;0,0,ROW(R1071))))</f>
        <v>0</v>
      </c>
      <c r="R1071" s="1">
        <f>IF($O1071="include",IF(AF1071&gt;0,1+MAX(R1072:R$2005),0),0)</f>
        <v>0</v>
      </c>
      <c r="S1071" s="1">
        <f>IF($O1071="include",IF(AG1071&gt;0,1+MAX(S1072:S$2005),0),0)</f>
        <v>0</v>
      </c>
      <c r="T1071" s="1">
        <f>IF($O1071="include",IF(AH1071&gt;0,1+MAX(T1072:T$2005),0),0)</f>
        <v>0</v>
      </c>
      <c r="U1071" s="1">
        <f>IF($O1071="include",IF(AI1071&gt;0,1+MAX(U1072:U$2005),0),0)</f>
        <v>0</v>
      </c>
      <c r="V1071" s="1">
        <f>IF($O1071="include",IF(AJ1071&gt;0,1+MAX(V1072:V$2005),0),0)</f>
        <v>0</v>
      </c>
      <c r="W1071" s="1">
        <f>IF($O1071="include",IF(AK1071&gt;0,1+MAX(W1072:W$2005),0),0)</f>
        <v>0</v>
      </c>
      <c r="X1071" s="1">
        <f>IF($O1071="include",IF(AL1071&gt;0,1+MAX(X1072:X$2005),0),0)</f>
        <v>0</v>
      </c>
      <c r="Y1071" s="22" t="str">
        <f t="shared" si="279"/>
        <v xml:space="preserve">1 - </v>
      </c>
      <c r="AA1071" s="42"/>
      <c r="AB1071" s="43"/>
      <c r="AC1071" s="43"/>
      <c r="AD1071" s="44"/>
      <c r="AE1071" s="11">
        <f t="shared" si="280"/>
        <v>0</v>
      </c>
      <c r="AF1071" s="41"/>
      <c r="AG1071" s="41"/>
      <c r="AH1071" s="41"/>
      <c r="AI1071" s="41"/>
      <c r="AJ1071" s="41"/>
      <c r="AK1071" s="41"/>
      <c r="AL1071" s="41"/>
      <c r="BA1071" s="1">
        <f t="shared" si="281"/>
        <v>0</v>
      </c>
      <c r="BB1071" s="1">
        <f t="shared" si="282"/>
        <v>0</v>
      </c>
      <c r="BC1071" s="1" t="str">
        <f t="shared" si="283"/>
        <v>No</v>
      </c>
      <c r="BD1071" s="1">
        <f t="shared" si="284"/>
        <v>0</v>
      </c>
      <c r="BE1071" s="1">
        <f t="shared" si="285"/>
        <v>0</v>
      </c>
      <c r="BF1071" s="1">
        <f t="shared" si="286"/>
        <v>0</v>
      </c>
      <c r="BG1071" s="1">
        <v>1067</v>
      </c>
      <c r="BH1071" s="1" t="e">
        <f t="shared" si="287"/>
        <v>#N/A</v>
      </c>
      <c r="BI1071" s="1">
        <f t="shared" si="289"/>
        <v>2</v>
      </c>
      <c r="BJ1071" s="1" t="e">
        <f t="shared" si="288"/>
        <v>#N/A</v>
      </c>
    </row>
    <row r="1072" spans="1:62" x14ac:dyDescent="0.25">
      <c r="A1072" s="1">
        <f t="shared" si="275"/>
        <v>1</v>
      </c>
      <c r="B1072" s="1">
        <f>IF(YEAR(AD1072)=$B$3,YEAR('Apartment Expenses'!AD1072)&amp;" - "&amp;'Apartment Expenses'!AC1072,0)</f>
        <v>0</v>
      </c>
      <c r="C1072" s="1">
        <f t="shared" si="276"/>
        <v>0</v>
      </c>
      <c r="E1072" s="1">
        <v>1068</v>
      </c>
      <c r="F1072" s="1">
        <f t="shared" si="277"/>
        <v>1</v>
      </c>
      <c r="G1072" s="1">
        <f t="shared" si="273"/>
        <v>0</v>
      </c>
      <c r="H1072" s="1">
        <f t="shared" si="274"/>
        <v>0</v>
      </c>
      <c r="J1072" s="1" t="str">
        <f t="shared" si="278"/>
        <v>1900</v>
      </c>
      <c r="M1072" s="1">
        <f>HLOOKUP('Expense History'!$AD$3,$P$4:$X$2004,ROW('Apartment Expenses'!L1072)-3,0)</f>
        <v>0</v>
      </c>
      <c r="N1072" s="1">
        <f>IF('Expense History'!$AD$3=Data!$G$4,'Apartment Expenses'!AE1072,HLOOKUP('Expense History'!$AD$3,'Apartment Expenses'!$AE$4:$AL$2004,(ROW('Apartment Expenses'!M1072)-3)))</f>
        <v>0</v>
      </c>
      <c r="O1072" s="1" t="str">
        <f>IF($O$2="ALL",IF(VLOOKUP(AA1072,'Expense History'!$AA$6:$AB$36,2,0)="x","include",0),IF(AND(VLOOKUP(AA1072,'Expense History'!$AA$6:$AB$36,2,0)="x",AC1072=$O$2),"include",0))</f>
        <v>include</v>
      </c>
      <c r="P1072" s="1">
        <f>IF(O1072="include",IF(AE1072&gt;0,1+MAX(P1073:P$2005),0),0)</f>
        <v>0</v>
      </c>
      <c r="Q1072" s="1">
        <f>IF(AND(ISBLANK(AA1071),AE1071=0),0,(IF(MAX(Q1073:Q$2005)&gt;0,0,ROW(R1072))))</f>
        <v>0</v>
      </c>
      <c r="R1072" s="1">
        <f>IF($O1072="include",IF(AF1072&gt;0,1+MAX(R1073:R$2005),0),0)</f>
        <v>0</v>
      </c>
      <c r="S1072" s="1">
        <f>IF($O1072="include",IF(AG1072&gt;0,1+MAX(S1073:S$2005),0),0)</f>
        <v>0</v>
      </c>
      <c r="T1072" s="1">
        <f>IF($O1072="include",IF(AH1072&gt;0,1+MAX(T1073:T$2005),0),0)</f>
        <v>0</v>
      </c>
      <c r="U1072" s="1">
        <f>IF($O1072="include",IF(AI1072&gt;0,1+MAX(U1073:U$2005),0),0)</f>
        <v>0</v>
      </c>
      <c r="V1072" s="1">
        <f>IF($O1072="include",IF(AJ1072&gt;0,1+MAX(V1073:V$2005),0),0)</f>
        <v>0</v>
      </c>
      <c r="W1072" s="1">
        <f>IF($O1072="include",IF(AK1072&gt;0,1+MAX(W1073:W$2005),0),0)</f>
        <v>0</v>
      </c>
      <c r="X1072" s="1">
        <f>IF($O1072="include",IF(AL1072&gt;0,1+MAX(X1073:X$2005),0),0)</f>
        <v>0</v>
      </c>
      <c r="Y1072" s="22" t="str">
        <f t="shared" si="279"/>
        <v xml:space="preserve">1 - </v>
      </c>
      <c r="AA1072" s="42"/>
      <c r="AB1072" s="43"/>
      <c r="AC1072" s="43"/>
      <c r="AD1072" s="44"/>
      <c r="AE1072" s="11">
        <f t="shared" si="280"/>
        <v>0</v>
      </c>
      <c r="AF1072" s="41"/>
      <c r="AG1072" s="41"/>
      <c r="AH1072" s="41"/>
      <c r="AI1072" s="41"/>
      <c r="AJ1072" s="41"/>
      <c r="AK1072" s="41"/>
      <c r="AL1072" s="41"/>
      <c r="BA1072" s="1">
        <f t="shared" si="281"/>
        <v>0</v>
      </c>
      <c r="BB1072" s="1">
        <f t="shared" si="282"/>
        <v>0</v>
      </c>
      <c r="BC1072" s="1" t="str">
        <f t="shared" si="283"/>
        <v>No</v>
      </c>
      <c r="BD1072" s="1">
        <f t="shared" si="284"/>
        <v>0</v>
      </c>
      <c r="BE1072" s="1">
        <f t="shared" si="285"/>
        <v>0</v>
      </c>
      <c r="BF1072" s="1">
        <f t="shared" si="286"/>
        <v>0</v>
      </c>
      <c r="BG1072" s="1">
        <v>1068</v>
      </c>
      <c r="BH1072" s="1" t="e">
        <f t="shared" si="287"/>
        <v>#N/A</v>
      </c>
      <c r="BI1072" s="1">
        <f t="shared" si="289"/>
        <v>2</v>
      </c>
      <c r="BJ1072" s="1" t="e">
        <f t="shared" si="288"/>
        <v>#N/A</v>
      </c>
    </row>
    <row r="1073" spans="1:62" x14ac:dyDescent="0.25">
      <c r="A1073" s="1">
        <f t="shared" si="275"/>
        <v>1</v>
      </c>
      <c r="B1073" s="1">
        <f>IF(YEAR(AD1073)=$B$3,YEAR('Apartment Expenses'!AD1073)&amp;" - "&amp;'Apartment Expenses'!AC1073,0)</f>
        <v>0</v>
      </c>
      <c r="C1073" s="1">
        <f t="shared" si="276"/>
        <v>0</v>
      </c>
      <c r="E1073" s="1">
        <v>1069</v>
      </c>
      <c r="F1073" s="1">
        <f t="shared" si="277"/>
        <v>1</v>
      </c>
      <c r="G1073" s="1">
        <f t="shared" si="273"/>
        <v>0</v>
      </c>
      <c r="H1073" s="1">
        <f t="shared" si="274"/>
        <v>0</v>
      </c>
      <c r="J1073" s="1" t="str">
        <f t="shared" si="278"/>
        <v>1900</v>
      </c>
      <c r="M1073" s="1">
        <f>HLOOKUP('Expense History'!$AD$3,$P$4:$X$2004,ROW('Apartment Expenses'!L1073)-3,0)</f>
        <v>0</v>
      </c>
      <c r="N1073" s="1">
        <f>IF('Expense History'!$AD$3=Data!$G$4,'Apartment Expenses'!AE1073,HLOOKUP('Expense History'!$AD$3,'Apartment Expenses'!$AE$4:$AL$2004,(ROW('Apartment Expenses'!M1073)-3)))</f>
        <v>0</v>
      </c>
      <c r="O1073" s="1" t="str">
        <f>IF($O$2="ALL",IF(VLOOKUP(AA1073,'Expense History'!$AA$6:$AB$36,2,0)="x","include",0),IF(AND(VLOOKUP(AA1073,'Expense History'!$AA$6:$AB$36,2,0)="x",AC1073=$O$2),"include",0))</f>
        <v>include</v>
      </c>
      <c r="P1073" s="1">
        <f>IF(O1073="include",IF(AE1073&gt;0,1+MAX(P1074:P$2005),0),0)</f>
        <v>0</v>
      </c>
      <c r="Q1073" s="1">
        <f>IF(AND(ISBLANK(AA1072),AE1072=0),0,(IF(MAX(Q1074:Q$2005)&gt;0,0,ROW(R1073))))</f>
        <v>0</v>
      </c>
      <c r="R1073" s="1">
        <f>IF($O1073="include",IF(AF1073&gt;0,1+MAX(R1074:R$2005),0),0)</f>
        <v>0</v>
      </c>
      <c r="S1073" s="1">
        <f>IF($O1073="include",IF(AG1073&gt;0,1+MAX(S1074:S$2005),0),0)</f>
        <v>0</v>
      </c>
      <c r="T1073" s="1">
        <f>IF($O1073="include",IF(AH1073&gt;0,1+MAX(T1074:T$2005),0),0)</f>
        <v>0</v>
      </c>
      <c r="U1073" s="1">
        <f>IF($O1073="include",IF(AI1073&gt;0,1+MAX(U1074:U$2005),0),0)</f>
        <v>0</v>
      </c>
      <c r="V1073" s="1">
        <f>IF($O1073="include",IF(AJ1073&gt;0,1+MAX(V1074:V$2005),0),0)</f>
        <v>0</v>
      </c>
      <c r="W1073" s="1">
        <f>IF($O1073="include",IF(AK1073&gt;0,1+MAX(W1074:W$2005),0),0)</f>
        <v>0</v>
      </c>
      <c r="X1073" s="1">
        <f>IF($O1073="include",IF(AL1073&gt;0,1+MAX(X1074:X$2005),0),0)</f>
        <v>0</v>
      </c>
      <c r="Y1073" s="22" t="str">
        <f t="shared" si="279"/>
        <v xml:space="preserve">1 - </v>
      </c>
      <c r="AA1073" s="42"/>
      <c r="AB1073" s="43"/>
      <c r="AC1073" s="43"/>
      <c r="AD1073" s="44"/>
      <c r="AE1073" s="11">
        <f t="shared" si="280"/>
        <v>0</v>
      </c>
      <c r="AF1073" s="41"/>
      <c r="AG1073" s="41"/>
      <c r="AH1073" s="41"/>
      <c r="AI1073" s="41"/>
      <c r="AJ1073" s="41"/>
      <c r="AK1073" s="41"/>
      <c r="AL1073" s="41"/>
      <c r="BA1073" s="1">
        <f t="shared" si="281"/>
        <v>0</v>
      </c>
      <c r="BB1073" s="1">
        <f t="shared" si="282"/>
        <v>0</v>
      </c>
      <c r="BC1073" s="1" t="str">
        <f t="shared" si="283"/>
        <v>No</v>
      </c>
      <c r="BD1073" s="1">
        <f t="shared" si="284"/>
        <v>0</v>
      </c>
      <c r="BE1073" s="1">
        <f t="shared" si="285"/>
        <v>0</v>
      </c>
      <c r="BF1073" s="1">
        <f t="shared" si="286"/>
        <v>0</v>
      </c>
      <c r="BG1073" s="1">
        <v>1069</v>
      </c>
      <c r="BH1073" s="1" t="e">
        <f t="shared" si="287"/>
        <v>#N/A</v>
      </c>
      <c r="BI1073" s="1">
        <f t="shared" si="289"/>
        <v>2</v>
      </c>
      <c r="BJ1073" s="1" t="e">
        <f t="shared" si="288"/>
        <v>#N/A</v>
      </c>
    </row>
    <row r="1074" spans="1:62" x14ac:dyDescent="0.25">
      <c r="A1074" s="1">
        <f t="shared" si="275"/>
        <v>1</v>
      </c>
      <c r="B1074" s="1">
        <f>IF(YEAR(AD1074)=$B$3,YEAR('Apartment Expenses'!AD1074)&amp;" - "&amp;'Apartment Expenses'!AC1074,0)</f>
        <v>0</v>
      </c>
      <c r="C1074" s="1">
        <f t="shared" si="276"/>
        <v>0</v>
      </c>
      <c r="E1074" s="1">
        <v>1070</v>
      </c>
      <c r="F1074" s="1">
        <f t="shared" si="277"/>
        <v>1</v>
      </c>
      <c r="G1074" s="1">
        <f t="shared" si="273"/>
        <v>0</v>
      </c>
      <c r="H1074" s="1">
        <f t="shared" si="274"/>
        <v>0</v>
      </c>
      <c r="J1074" s="1" t="str">
        <f t="shared" si="278"/>
        <v>1900</v>
      </c>
      <c r="M1074" s="1">
        <f>HLOOKUP('Expense History'!$AD$3,$P$4:$X$2004,ROW('Apartment Expenses'!L1074)-3,0)</f>
        <v>0</v>
      </c>
      <c r="N1074" s="1">
        <f>IF('Expense History'!$AD$3=Data!$G$4,'Apartment Expenses'!AE1074,HLOOKUP('Expense History'!$AD$3,'Apartment Expenses'!$AE$4:$AL$2004,(ROW('Apartment Expenses'!M1074)-3)))</f>
        <v>0</v>
      </c>
      <c r="O1074" s="1" t="str">
        <f>IF($O$2="ALL",IF(VLOOKUP(AA1074,'Expense History'!$AA$6:$AB$36,2,0)="x","include",0),IF(AND(VLOOKUP(AA1074,'Expense History'!$AA$6:$AB$36,2,0)="x",AC1074=$O$2),"include",0))</f>
        <v>include</v>
      </c>
      <c r="P1074" s="1">
        <f>IF(O1074="include",IF(AE1074&gt;0,1+MAX(P1075:P$2005),0),0)</f>
        <v>0</v>
      </c>
      <c r="Q1074" s="1">
        <f>IF(AND(ISBLANK(AA1073),AE1073=0),0,(IF(MAX(Q1075:Q$2005)&gt;0,0,ROW(R1074))))</f>
        <v>0</v>
      </c>
      <c r="R1074" s="1">
        <f>IF($O1074="include",IF(AF1074&gt;0,1+MAX(R1075:R$2005),0),0)</f>
        <v>0</v>
      </c>
      <c r="S1074" s="1">
        <f>IF($O1074="include",IF(AG1074&gt;0,1+MAX(S1075:S$2005),0),0)</f>
        <v>0</v>
      </c>
      <c r="T1074" s="1">
        <f>IF($O1074="include",IF(AH1074&gt;0,1+MAX(T1075:T$2005),0),0)</f>
        <v>0</v>
      </c>
      <c r="U1074" s="1">
        <f>IF($O1074="include",IF(AI1074&gt;0,1+MAX(U1075:U$2005),0),0)</f>
        <v>0</v>
      </c>
      <c r="V1074" s="1">
        <f>IF($O1074="include",IF(AJ1074&gt;0,1+MAX(V1075:V$2005),0),0)</f>
        <v>0</v>
      </c>
      <c r="W1074" s="1">
        <f>IF($O1074="include",IF(AK1074&gt;0,1+MAX(W1075:W$2005),0),0)</f>
        <v>0</v>
      </c>
      <c r="X1074" s="1">
        <f>IF($O1074="include",IF(AL1074&gt;0,1+MAX(X1075:X$2005),0),0)</f>
        <v>0</v>
      </c>
      <c r="Y1074" s="22" t="str">
        <f t="shared" si="279"/>
        <v xml:space="preserve">1 - </v>
      </c>
      <c r="AA1074" s="42"/>
      <c r="AB1074" s="43"/>
      <c r="AC1074" s="43"/>
      <c r="AD1074" s="44"/>
      <c r="AE1074" s="11">
        <f t="shared" si="280"/>
        <v>0</v>
      </c>
      <c r="AF1074" s="41"/>
      <c r="AG1074" s="41"/>
      <c r="AH1074" s="41"/>
      <c r="AI1074" s="41"/>
      <c r="AJ1074" s="41"/>
      <c r="AK1074" s="41"/>
      <c r="AL1074" s="41"/>
      <c r="BA1074" s="1">
        <f t="shared" si="281"/>
        <v>0</v>
      </c>
      <c r="BB1074" s="1">
        <f t="shared" si="282"/>
        <v>0</v>
      </c>
      <c r="BC1074" s="1" t="str">
        <f t="shared" si="283"/>
        <v>No</v>
      </c>
      <c r="BD1074" s="1">
        <f t="shared" si="284"/>
        <v>0</v>
      </c>
      <c r="BE1074" s="1">
        <f t="shared" si="285"/>
        <v>0</v>
      </c>
      <c r="BF1074" s="1">
        <f t="shared" si="286"/>
        <v>0</v>
      </c>
      <c r="BG1074" s="1">
        <v>1070</v>
      </c>
      <c r="BH1074" s="1" t="e">
        <f t="shared" si="287"/>
        <v>#N/A</v>
      </c>
      <c r="BI1074" s="1">
        <f t="shared" si="289"/>
        <v>2</v>
      </c>
      <c r="BJ1074" s="1" t="e">
        <f t="shared" si="288"/>
        <v>#N/A</v>
      </c>
    </row>
    <row r="1075" spans="1:62" x14ac:dyDescent="0.25">
      <c r="A1075" s="1">
        <f t="shared" si="275"/>
        <v>1</v>
      </c>
      <c r="B1075" s="1">
        <f>IF(YEAR(AD1075)=$B$3,YEAR('Apartment Expenses'!AD1075)&amp;" - "&amp;'Apartment Expenses'!AC1075,0)</f>
        <v>0</v>
      </c>
      <c r="C1075" s="1">
        <f t="shared" si="276"/>
        <v>0</v>
      </c>
      <c r="E1075" s="1">
        <v>1071</v>
      </c>
      <c r="F1075" s="1">
        <f t="shared" si="277"/>
        <v>1</v>
      </c>
      <c r="G1075" s="1">
        <f t="shared" si="273"/>
        <v>0</v>
      </c>
      <c r="H1075" s="1">
        <f t="shared" si="274"/>
        <v>0</v>
      </c>
      <c r="J1075" s="1" t="str">
        <f t="shared" si="278"/>
        <v>1900</v>
      </c>
      <c r="M1075" s="1">
        <f>HLOOKUP('Expense History'!$AD$3,$P$4:$X$2004,ROW('Apartment Expenses'!L1075)-3,0)</f>
        <v>0</v>
      </c>
      <c r="N1075" s="1">
        <f>IF('Expense History'!$AD$3=Data!$G$4,'Apartment Expenses'!AE1075,HLOOKUP('Expense History'!$AD$3,'Apartment Expenses'!$AE$4:$AL$2004,(ROW('Apartment Expenses'!M1075)-3)))</f>
        <v>0</v>
      </c>
      <c r="O1075" s="1" t="str">
        <f>IF($O$2="ALL",IF(VLOOKUP(AA1075,'Expense History'!$AA$6:$AB$36,2,0)="x","include",0),IF(AND(VLOOKUP(AA1075,'Expense History'!$AA$6:$AB$36,2,0)="x",AC1075=$O$2),"include",0))</f>
        <v>include</v>
      </c>
      <c r="P1075" s="1">
        <f>IF(O1075="include",IF(AE1075&gt;0,1+MAX(P1076:P$2005),0),0)</f>
        <v>0</v>
      </c>
      <c r="Q1075" s="1">
        <f>IF(AND(ISBLANK(AA1074),AE1074=0),0,(IF(MAX(Q1076:Q$2005)&gt;0,0,ROW(R1075))))</f>
        <v>0</v>
      </c>
      <c r="R1075" s="1">
        <f>IF($O1075="include",IF(AF1075&gt;0,1+MAX(R1076:R$2005),0),0)</f>
        <v>0</v>
      </c>
      <c r="S1075" s="1">
        <f>IF($O1075="include",IF(AG1075&gt;0,1+MAX(S1076:S$2005),0),0)</f>
        <v>0</v>
      </c>
      <c r="T1075" s="1">
        <f>IF($O1075="include",IF(AH1075&gt;0,1+MAX(T1076:T$2005),0),0)</f>
        <v>0</v>
      </c>
      <c r="U1075" s="1">
        <f>IF($O1075="include",IF(AI1075&gt;0,1+MAX(U1076:U$2005),0),0)</f>
        <v>0</v>
      </c>
      <c r="V1075" s="1">
        <f>IF($O1075="include",IF(AJ1075&gt;0,1+MAX(V1076:V$2005),0),0)</f>
        <v>0</v>
      </c>
      <c r="W1075" s="1">
        <f>IF($O1075="include",IF(AK1075&gt;0,1+MAX(W1076:W$2005),0),0)</f>
        <v>0</v>
      </c>
      <c r="X1075" s="1">
        <f>IF($O1075="include",IF(AL1075&gt;0,1+MAX(X1076:X$2005),0),0)</f>
        <v>0</v>
      </c>
      <c r="Y1075" s="22" t="str">
        <f t="shared" si="279"/>
        <v xml:space="preserve">1 - </v>
      </c>
      <c r="AA1075" s="42"/>
      <c r="AB1075" s="43"/>
      <c r="AC1075" s="43"/>
      <c r="AD1075" s="44"/>
      <c r="AE1075" s="11">
        <f t="shared" si="280"/>
        <v>0</v>
      </c>
      <c r="AF1075" s="41"/>
      <c r="AG1075" s="41"/>
      <c r="AH1075" s="41"/>
      <c r="AI1075" s="41"/>
      <c r="AJ1075" s="41"/>
      <c r="AK1075" s="41"/>
      <c r="AL1075" s="41"/>
      <c r="BA1075" s="1">
        <f t="shared" si="281"/>
        <v>0</v>
      </c>
      <c r="BB1075" s="1">
        <f t="shared" si="282"/>
        <v>0</v>
      </c>
      <c r="BC1075" s="1" t="str">
        <f t="shared" si="283"/>
        <v>No</v>
      </c>
      <c r="BD1075" s="1">
        <f t="shared" si="284"/>
        <v>0</v>
      </c>
      <c r="BE1075" s="1">
        <f t="shared" si="285"/>
        <v>0</v>
      </c>
      <c r="BF1075" s="1">
        <f t="shared" si="286"/>
        <v>0</v>
      </c>
      <c r="BG1075" s="1">
        <v>1071</v>
      </c>
      <c r="BH1075" s="1" t="e">
        <f t="shared" si="287"/>
        <v>#N/A</v>
      </c>
      <c r="BI1075" s="1">
        <f t="shared" si="289"/>
        <v>2</v>
      </c>
      <c r="BJ1075" s="1" t="e">
        <f t="shared" si="288"/>
        <v>#N/A</v>
      </c>
    </row>
    <row r="1076" spans="1:62" x14ac:dyDescent="0.25">
      <c r="A1076" s="1">
        <f t="shared" si="275"/>
        <v>1</v>
      </c>
      <c r="B1076" s="1">
        <f>IF(YEAR(AD1076)=$B$3,YEAR('Apartment Expenses'!AD1076)&amp;" - "&amp;'Apartment Expenses'!AC1076,0)</f>
        <v>0</v>
      </c>
      <c r="C1076" s="1">
        <f t="shared" si="276"/>
        <v>0</v>
      </c>
      <c r="E1076" s="1">
        <v>1072</v>
      </c>
      <c r="F1076" s="1">
        <f t="shared" si="277"/>
        <v>1</v>
      </c>
      <c r="G1076" s="1">
        <f t="shared" si="273"/>
        <v>0</v>
      </c>
      <c r="H1076" s="1">
        <f t="shared" si="274"/>
        <v>0</v>
      </c>
      <c r="J1076" s="1" t="str">
        <f t="shared" si="278"/>
        <v>1900</v>
      </c>
      <c r="M1076" s="1">
        <f>HLOOKUP('Expense History'!$AD$3,$P$4:$X$2004,ROW('Apartment Expenses'!L1076)-3,0)</f>
        <v>0</v>
      </c>
      <c r="N1076" s="1">
        <f>IF('Expense History'!$AD$3=Data!$G$4,'Apartment Expenses'!AE1076,HLOOKUP('Expense History'!$AD$3,'Apartment Expenses'!$AE$4:$AL$2004,(ROW('Apartment Expenses'!M1076)-3)))</f>
        <v>0</v>
      </c>
      <c r="O1076" s="1" t="str">
        <f>IF($O$2="ALL",IF(VLOOKUP(AA1076,'Expense History'!$AA$6:$AB$36,2,0)="x","include",0),IF(AND(VLOOKUP(AA1076,'Expense History'!$AA$6:$AB$36,2,0)="x",AC1076=$O$2),"include",0))</f>
        <v>include</v>
      </c>
      <c r="P1076" s="1">
        <f>IF(O1076="include",IF(AE1076&gt;0,1+MAX(P1077:P$2005),0),0)</f>
        <v>0</v>
      </c>
      <c r="Q1076" s="1">
        <f>IF(AND(ISBLANK(AA1075),AE1075=0),0,(IF(MAX(Q1077:Q$2005)&gt;0,0,ROW(R1076))))</f>
        <v>0</v>
      </c>
      <c r="R1076" s="1">
        <f>IF($O1076="include",IF(AF1076&gt;0,1+MAX(R1077:R$2005),0),0)</f>
        <v>0</v>
      </c>
      <c r="S1076" s="1">
        <f>IF($O1076="include",IF(AG1076&gt;0,1+MAX(S1077:S$2005),0),0)</f>
        <v>0</v>
      </c>
      <c r="T1076" s="1">
        <f>IF($O1076="include",IF(AH1076&gt;0,1+MAX(T1077:T$2005),0),0)</f>
        <v>0</v>
      </c>
      <c r="U1076" s="1">
        <f>IF($O1076="include",IF(AI1076&gt;0,1+MAX(U1077:U$2005),0),0)</f>
        <v>0</v>
      </c>
      <c r="V1076" s="1">
        <f>IF($O1076="include",IF(AJ1076&gt;0,1+MAX(V1077:V$2005),0),0)</f>
        <v>0</v>
      </c>
      <c r="W1076" s="1">
        <f>IF($O1076="include",IF(AK1076&gt;0,1+MAX(W1077:W$2005),0),0)</f>
        <v>0</v>
      </c>
      <c r="X1076" s="1">
        <f>IF($O1076="include",IF(AL1076&gt;0,1+MAX(X1077:X$2005),0),0)</f>
        <v>0</v>
      </c>
      <c r="Y1076" s="22" t="str">
        <f t="shared" si="279"/>
        <v xml:space="preserve">1 - </v>
      </c>
      <c r="AA1076" s="42"/>
      <c r="AB1076" s="43"/>
      <c r="AC1076" s="43"/>
      <c r="AD1076" s="44"/>
      <c r="AE1076" s="11">
        <f t="shared" si="280"/>
        <v>0</v>
      </c>
      <c r="AF1076" s="41"/>
      <c r="AG1076" s="41"/>
      <c r="AH1076" s="41"/>
      <c r="AI1076" s="41"/>
      <c r="AJ1076" s="41"/>
      <c r="AK1076" s="41"/>
      <c r="AL1076" s="41"/>
      <c r="BA1076" s="1">
        <f t="shared" si="281"/>
        <v>0</v>
      </c>
      <c r="BB1076" s="1">
        <f t="shared" si="282"/>
        <v>0</v>
      </c>
      <c r="BC1076" s="1" t="str">
        <f t="shared" si="283"/>
        <v>No</v>
      </c>
      <c r="BD1076" s="1">
        <f t="shared" si="284"/>
        <v>0</v>
      </c>
      <c r="BE1076" s="1">
        <f t="shared" si="285"/>
        <v>0</v>
      </c>
      <c r="BF1076" s="1">
        <f t="shared" si="286"/>
        <v>0</v>
      </c>
      <c r="BG1076" s="1">
        <v>1072</v>
      </c>
      <c r="BH1076" s="1" t="e">
        <f t="shared" si="287"/>
        <v>#N/A</v>
      </c>
      <c r="BI1076" s="1">
        <f t="shared" si="289"/>
        <v>2</v>
      </c>
      <c r="BJ1076" s="1" t="e">
        <f t="shared" si="288"/>
        <v>#N/A</v>
      </c>
    </row>
    <row r="1077" spans="1:62" x14ac:dyDescent="0.25">
      <c r="A1077" s="1">
        <f t="shared" si="275"/>
        <v>1</v>
      </c>
      <c r="B1077" s="1">
        <f>IF(YEAR(AD1077)=$B$3,YEAR('Apartment Expenses'!AD1077)&amp;" - "&amp;'Apartment Expenses'!AC1077,0)</f>
        <v>0</v>
      </c>
      <c r="C1077" s="1">
        <f t="shared" si="276"/>
        <v>0</v>
      </c>
      <c r="E1077" s="1">
        <v>1073</v>
      </c>
      <c r="F1077" s="1">
        <f t="shared" si="277"/>
        <v>1</v>
      </c>
      <c r="G1077" s="1">
        <f t="shared" si="273"/>
        <v>0</v>
      </c>
      <c r="H1077" s="1">
        <f t="shared" si="274"/>
        <v>0</v>
      </c>
      <c r="J1077" s="1" t="str">
        <f t="shared" si="278"/>
        <v>1900</v>
      </c>
      <c r="M1077" s="1">
        <f>HLOOKUP('Expense History'!$AD$3,$P$4:$X$2004,ROW('Apartment Expenses'!L1077)-3,0)</f>
        <v>0</v>
      </c>
      <c r="N1077" s="1">
        <f>IF('Expense History'!$AD$3=Data!$G$4,'Apartment Expenses'!AE1077,HLOOKUP('Expense History'!$AD$3,'Apartment Expenses'!$AE$4:$AL$2004,(ROW('Apartment Expenses'!M1077)-3)))</f>
        <v>0</v>
      </c>
      <c r="O1077" s="1" t="str">
        <f>IF($O$2="ALL",IF(VLOOKUP(AA1077,'Expense History'!$AA$6:$AB$36,2,0)="x","include",0),IF(AND(VLOOKUP(AA1077,'Expense History'!$AA$6:$AB$36,2,0)="x",AC1077=$O$2),"include",0))</f>
        <v>include</v>
      </c>
      <c r="P1077" s="1">
        <f>IF(O1077="include",IF(AE1077&gt;0,1+MAX(P1078:P$2005),0),0)</f>
        <v>0</v>
      </c>
      <c r="Q1077" s="1">
        <f>IF(AND(ISBLANK(AA1076),AE1076=0),0,(IF(MAX(Q1078:Q$2005)&gt;0,0,ROW(R1077))))</f>
        <v>0</v>
      </c>
      <c r="R1077" s="1">
        <f>IF($O1077="include",IF(AF1077&gt;0,1+MAX(R1078:R$2005),0),0)</f>
        <v>0</v>
      </c>
      <c r="S1077" s="1">
        <f>IF($O1077="include",IF(AG1077&gt;0,1+MAX(S1078:S$2005),0),0)</f>
        <v>0</v>
      </c>
      <c r="T1077" s="1">
        <f>IF($O1077="include",IF(AH1077&gt;0,1+MAX(T1078:T$2005),0),0)</f>
        <v>0</v>
      </c>
      <c r="U1077" s="1">
        <f>IF($O1077="include",IF(AI1077&gt;0,1+MAX(U1078:U$2005),0),0)</f>
        <v>0</v>
      </c>
      <c r="V1077" s="1">
        <f>IF($O1077="include",IF(AJ1077&gt;0,1+MAX(V1078:V$2005),0),0)</f>
        <v>0</v>
      </c>
      <c r="W1077" s="1">
        <f>IF($O1077="include",IF(AK1077&gt;0,1+MAX(W1078:W$2005),0),0)</f>
        <v>0</v>
      </c>
      <c r="X1077" s="1">
        <f>IF($O1077="include",IF(AL1077&gt;0,1+MAX(X1078:X$2005),0),0)</f>
        <v>0</v>
      </c>
      <c r="Y1077" s="22" t="str">
        <f t="shared" si="279"/>
        <v xml:space="preserve">1 - </v>
      </c>
      <c r="AA1077" s="42"/>
      <c r="AB1077" s="43"/>
      <c r="AC1077" s="43"/>
      <c r="AD1077" s="44"/>
      <c r="AE1077" s="11">
        <f t="shared" si="280"/>
        <v>0</v>
      </c>
      <c r="AF1077" s="41"/>
      <c r="AG1077" s="41"/>
      <c r="AH1077" s="41"/>
      <c r="AI1077" s="41"/>
      <c r="AJ1077" s="41"/>
      <c r="AK1077" s="41"/>
      <c r="AL1077" s="41"/>
      <c r="BA1077" s="1">
        <f t="shared" si="281"/>
        <v>0</v>
      </c>
      <c r="BB1077" s="1">
        <f t="shared" si="282"/>
        <v>0</v>
      </c>
      <c r="BC1077" s="1" t="str">
        <f t="shared" si="283"/>
        <v>No</v>
      </c>
      <c r="BD1077" s="1">
        <f t="shared" si="284"/>
        <v>0</v>
      </c>
      <c r="BE1077" s="1">
        <f t="shared" si="285"/>
        <v>0</v>
      </c>
      <c r="BF1077" s="1">
        <f t="shared" si="286"/>
        <v>0</v>
      </c>
      <c r="BG1077" s="1">
        <v>1073</v>
      </c>
      <c r="BH1077" s="1" t="e">
        <f t="shared" si="287"/>
        <v>#N/A</v>
      </c>
      <c r="BI1077" s="1">
        <f t="shared" si="289"/>
        <v>2</v>
      </c>
      <c r="BJ1077" s="1" t="e">
        <f t="shared" si="288"/>
        <v>#N/A</v>
      </c>
    </row>
    <row r="1078" spans="1:62" x14ac:dyDescent="0.25">
      <c r="A1078" s="1">
        <f t="shared" si="275"/>
        <v>1</v>
      </c>
      <c r="B1078" s="1">
        <f>IF(YEAR(AD1078)=$B$3,YEAR('Apartment Expenses'!AD1078)&amp;" - "&amp;'Apartment Expenses'!AC1078,0)</f>
        <v>0</v>
      </c>
      <c r="C1078" s="1">
        <f t="shared" si="276"/>
        <v>0</v>
      </c>
      <c r="E1078" s="1">
        <v>1074</v>
      </c>
      <c r="F1078" s="1">
        <f t="shared" si="277"/>
        <v>1</v>
      </c>
      <c r="G1078" s="1">
        <f t="shared" si="273"/>
        <v>0</v>
      </c>
      <c r="H1078" s="1">
        <f t="shared" si="274"/>
        <v>0</v>
      </c>
      <c r="J1078" s="1" t="str">
        <f t="shared" si="278"/>
        <v>1900</v>
      </c>
      <c r="M1078" s="1">
        <f>HLOOKUP('Expense History'!$AD$3,$P$4:$X$2004,ROW('Apartment Expenses'!L1078)-3,0)</f>
        <v>0</v>
      </c>
      <c r="N1078" s="1">
        <f>IF('Expense History'!$AD$3=Data!$G$4,'Apartment Expenses'!AE1078,HLOOKUP('Expense History'!$AD$3,'Apartment Expenses'!$AE$4:$AL$2004,(ROW('Apartment Expenses'!M1078)-3)))</f>
        <v>0</v>
      </c>
      <c r="O1078" s="1" t="str">
        <f>IF($O$2="ALL",IF(VLOOKUP(AA1078,'Expense History'!$AA$6:$AB$36,2,0)="x","include",0),IF(AND(VLOOKUP(AA1078,'Expense History'!$AA$6:$AB$36,2,0)="x",AC1078=$O$2),"include",0))</f>
        <v>include</v>
      </c>
      <c r="P1078" s="1">
        <f>IF(O1078="include",IF(AE1078&gt;0,1+MAX(P1079:P$2005),0),0)</f>
        <v>0</v>
      </c>
      <c r="Q1078" s="1">
        <f>IF(AND(ISBLANK(AA1077),AE1077=0),0,(IF(MAX(Q1079:Q$2005)&gt;0,0,ROW(R1078))))</f>
        <v>0</v>
      </c>
      <c r="R1078" s="1">
        <f>IF($O1078="include",IF(AF1078&gt;0,1+MAX(R1079:R$2005),0),0)</f>
        <v>0</v>
      </c>
      <c r="S1078" s="1">
        <f>IF($O1078="include",IF(AG1078&gt;0,1+MAX(S1079:S$2005),0),0)</f>
        <v>0</v>
      </c>
      <c r="T1078" s="1">
        <f>IF($O1078="include",IF(AH1078&gt;0,1+MAX(T1079:T$2005),0),0)</f>
        <v>0</v>
      </c>
      <c r="U1078" s="1">
        <f>IF($O1078="include",IF(AI1078&gt;0,1+MAX(U1079:U$2005),0),0)</f>
        <v>0</v>
      </c>
      <c r="V1078" s="1">
        <f>IF($O1078="include",IF(AJ1078&gt;0,1+MAX(V1079:V$2005),0),0)</f>
        <v>0</v>
      </c>
      <c r="W1078" s="1">
        <f>IF($O1078="include",IF(AK1078&gt;0,1+MAX(W1079:W$2005),0),0)</f>
        <v>0</v>
      </c>
      <c r="X1078" s="1">
        <f>IF($O1078="include",IF(AL1078&gt;0,1+MAX(X1079:X$2005),0),0)</f>
        <v>0</v>
      </c>
      <c r="Y1078" s="22" t="str">
        <f t="shared" si="279"/>
        <v xml:space="preserve">1 - </v>
      </c>
      <c r="AA1078" s="42"/>
      <c r="AB1078" s="43"/>
      <c r="AC1078" s="43"/>
      <c r="AD1078" s="44"/>
      <c r="AE1078" s="11">
        <f t="shared" si="280"/>
        <v>0</v>
      </c>
      <c r="AF1078" s="41"/>
      <c r="AG1078" s="41"/>
      <c r="AH1078" s="41"/>
      <c r="AI1078" s="41"/>
      <c r="AJ1078" s="41"/>
      <c r="AK1078" s="41"/>
      <c r="AL1078" s="41"/>
      <c r="BA1078" s="1">
        <f t="shared" si="281"/>
        <v>0</v>
      </c>
      <c r="BB1078" s="1">
        <f t="shared" si="282"/>
        <v>0</v>
      </c>
      <c r="BC1078" s="1" t="str">
        <f t="shared" si="283"/>
        <v>No</v>
      </c>
      <c r="BD1078" s="1">
        <f t="shared" si="284"/>
        <v>0</v>
      </c>
      <c r="BE1078" s="1">
        <f t="shared" si="285"/>
        <v>0</v>
      </c>
      <c r="BF1078" s="1">
        <f t="shared" si="286"/>
        <v>0</v>
      </c>
      <c r="BG1078" s="1">
        <v>1074</v>
      </c>
      <c r="BH1078" s="1" t="e">
        <f t="shared" si="287"/>
        <v>#N/A</v>
      </c>
      <c r="BI1078" s="1">
        <f t="shared" si="289"/>
        <v>2</v>
      </c>
      <c r="BJ1078" s="1" t="e">
        <f t="shared" si="288"/>
        <v>#N/A</v>
      </c>
    </row>
    <row r="1079" spans="1:62" x14ac:dyDescent="0.25">
      <c r="A1079" s="1">
        <f t="shared" si="275"/>
        <v>1</v>
      </c>
      <c r="B1079" s="1">
        <f>IF(YEAR(AD1079)=$B$3,YEAR('Apartment Expenses'!AD1079)&amp;" - "&amp;'Apartment Expenses'!AC1079,0)</f>
        <v>0</v>
      </c>
      <c r="C1079" s="1">
        <f t="shared" si="276"/>
        <v>0</v>
      </c>
      <c r="E1079" s="1">
        <v>1075</v>
      </c>
      <c r="F1079" s="1">
        <f t="shared" si="277"/>
        <v>1</v>
      </c>
      <c r="G1079" s="1">
        <f t="shared" si="273"/>
        <v>0</v>
      </c>
      <c r="H1079" s="1">
        <f t="shared" si="274"/>
        <v>0</v>
      </c>
      <c r="J1079" s="1" t="str">
        <f t="shared" si="278"/>
        <v>1900</v>
      </c>
      <c r="M1079" s="1">
        <f>HLOOKUP('Expense History'!$AD$3,$P$4:$X$2004,ROW('Apartment Expenses'!L1079)-3,0)</f>
        <v>0</v>
      </c>
      <c r="N1079" s="1">
        <f>IF('Expense History'!$AD$3=Data!$G$4,'Apartment Expenses'!AE1079,HLOOKUP('Expense History'!$AD$3,'Apartment Expenses'!$AE$4:$AL$2004,(ROW('Apartment Expenses'!M1079)-3)))</f>
        <v>0</v>
      </c>
      <c r="O1079" s="1" t="str">
        <f>IF($O$2="ALL",IF(VLOOKUP(AA1079,'Expense History'!$AA$6:$AB$36,2,0)="x","include",0),IF(AND(VLOOKUP(AA1079,'Expense History'!$AA$6:$AB$36,2,0)="x",AC1079=$O$2),"include",0))</f>
        <v>include</v>
      </c>
      <c r="P1079" s="1">
        <f>IF(O1079="include",IF(AE1079&gt;0,1+MAX(P1080:P$2005),0),0)</f>
        <v>0</v>
      </c>
      <c r="Q1079" s="1">
        <f>IF(AND(ISBLANK(AA1078),AE1078=0),0,(IF(MAX(Q1080:Q$2005)&gt;0,0,ROW(R1079))))</f>
        <v>0</v>
      </c>
      <c r="R1079" s="1">
        <f>IF($O1079="include",IF(AF1079&gt;0,1+MAX(R1080:R$2005),0),0)</f>
        <v>0</v>
      </c>
      <c r="S1079" s="1">
        <f>IF($O1079="include",IF(AG1079&gt;0,1+MAX(S1080:S$2005),0),0)</f>
        <v>0</v>
      </c>
      <c r="T1079" s="1">
        <f>IF($O1079="include",IF(AH1079&gt;0,1+MAX(T1080:T$2005),0),0)</f>
        <v>0</v>
      </c>
      <c r="U1079" s="1">
        <f>IF($O1079="include",IF(AI1079&gt;0,1+MAX(U1080:U$2005),0),0)</f>
        <v>0</v>
      </c>
      <c r="V1079" s="1">
        <f>IF($O1079="include",IF(AJ1079&gt;0,1+MAX(V1080:V$2005),0),0)</f>
        <v>0</v>
      </c>
      <c r="W1079" s="1">
        <f>IF($O1079="include",IF(AK1079&gt;0,1+MAX(W1080:W$2005),0),0)</f>
        <v>0</v>
      </c>
      <c r="X1079" s="1">
        <f>IF($O1079="include",IF(AL1079&gt;0,1+MAX(X1080:X$2005),0),0)</f>
        <v>0</v>
      </c>
      <c r="Y1079" s="22" t="str">
        <f t="shared" si="279"/>
        <v xml:space="preserve">1 - </v>
      </c>
      <c r="AA1079" s="42"/>
      <c r="AB1079" s="43"/>
      <c r="AC1079" s="43"/>
      <c r="AD1079" s="44"/>
      <c r="AE1079" s="11">
        <f t="shared" si="280"/>
        <v>0</v>
      </c>
      <c r="AF1079" s="41"/>
      <c r="AG1079" s="41"/>
      <c r="AH1079" s="41"/>
      <c r="AI1079" s="41"/>
      <c r="AJ1079" s="41"/>
      <c r="AK1079" s="41"/>
      <c r="AL1079" s="41"/>
      <c r="BA1079" s="1">
        <f t="shared" si="281"/>
        <v>0</v>
      </c>
      <c r="BB1079" s="1">
        <f t="shared" si="282"/>
        <v>0</v>
      </c>
      <c r="BC1079" s="1" t="str">
        <f t="shared" si="283"/>
        <v>No</v>
      </c>
      <c r="BD1079" s="1">
        <f t="shared" si="284"/>
        <v>0</v>
      </c>
      <c r="BE1079" s="1">
        <f t="shared" si="285"/>
        <v>0</v>
      </c>
      <c r="BF1079" s="1">
        <f t="shared" si="286"/>
        <v>0</v>
      </c>
      <c r="BG1079" s="1">
        <v>1075</v>
      </c>
      <c r="BH1079" s="1" t="e">
        <f t="shared" si="287"/>
        <v>#N/A</v>
      </c>
      <c r="BI1079" s="1">
        <f t="shared" si="289"/>
        <v>2</v>
      </c>
      <c r="BJ1079" s="1" t="e">
        <f t="shared" si="288"/>
        <v>#N/A</v>
      </c>
    </row>
    <row r="1080" spans="1:62" x14ac:dyDescent="0.25">
      <c r="A1080" s="1">
        <f t="shared" si="275"/>
        <v>1</v>
      </c>
      <c r="B1080" s="1">
        <f>IF(YEAR(AD1080)=$B$3,YEAR('Apartment Expenses'!AD1080)&amp;" - "&amp;'Apartment Expenses'!AC1080,0)</f>
        <v>0</v>
      </c>
      <c r="C1080" s="1">
        <f t="shared" si="276"/>
        <v>0</v>
      </c>
      <c r="E1080" s="1">
        <v>1076</v>
      </c>
      <c r="F1080" s="1">
        <f t="shared" si="277"/>
        <v>1</v>
      </c>
      <c r="G1080" s="1">
        <f t="shared" si="273"/>
        <v>0</v>
      </c>
      <c r="H1080" s="1">
        <f t="shared" si="274"/>
        <v>0</v>
      </c>
      <c r="J1080" s="1" t="str">
        <f t="shared" si="278"/>
        <v>1900</v>
      </c>
      <c r="M1080" s="1">
        <f>HLOOKUP('Expense History'!$AD$3,$P$4:$X$2004,ROW('Apartment Expenses'!L1080)-3,0)</f>
        <v>0</v>
      </c>
      <c r="N1080" s="1">
        <f>IF('Expense History'!$AD$3=Data!$G$4,'Apartment Expenses'!AE1080,HLOOKUP('Expense History'!$AD$3,'Apartment Expenses'!$AE$4:$AL$2004,(ROW('Apartment Expenses'!M1080)-3)))</f>
        <v>0</v>
      </c>
      <c r="O1080" s="1" t="str">
        <f>IF($O$2="ALL",IF(VLOOKUP(AA1080,'Expense History'!$AA$6:$AB$36,2,0)="x","include",0),IF(AND(VLOOKUP(AA1080,'Expense History'!$AA$6:$AB$36,2,0)="x",AC1080=$O$2),"include",0))</f>
        <v>include</v>
      </c>
      <c r="P1080" s="1">
        <f>IF(O1080="include",IF(AE1080&gt;0,1+MAX(P1081:P$2005),0),0)</f>
        <v>0</v>
      </c>
      <c r="Q1080" s="1">
        <f>IF(AND(ISBLANK(AA1079),AE1079=0),0,(IF(MAX(Q1081:Q$2005)&gt;0,0,ROW(R1080))))</f>
        <v>0</v>
      </c>
      <c r="R1080" s="1">
        <f>IF($O1080="include",IF(AF1080&gt;0,1+MAX(R1081:R$2005),0),0)</f>
        <v>0</v>
      </c>
      <c r="S1080" s="1">
        <f>IF($O1080="include",IF(AG1080&gt;0,1+MAX(S1081:S$2005),0),0)</f>
        <v>0</v>
      </c>
      <c r="T1080" s="1">
        <f>IF($O1080="include",IF(AH1080&gt;0,1+MAX(T1081:T$2005),0),0)</f>
        <v>0</v>
      </c>
      <c r="U1080" s="1">
        <f>IF($O1080="include",IF(AI1080&gt;0,1+MAX(U1081:U$2005),0),0)</f>
        <v>0</v>
      </c>
      <c r="V1080" s="1">
        <f>IF($O1080="include",IF(AJ1080&gt;0,1+MAX(V1081:V$2005),0),0)</f>
        <v>0</v>
      </c>
      <c r="W1080" s="1">
        <f>IF($O1080="include",IF(AK1080&gt;0,1+MAX(W1081:W$2005),0),0)</f>
        <v>0</v>
      </c>
      <c r="X1080" s="1">
        <f>IF($O1080="include",IF(AL1080&gt;0,1+MAX(X1081:X$2005),0),0)</f>
        <v>0</v>
      </c>
      <c r="Y1080" s="22" t="str">
        <f t="shared" si="279"/>
        <v xml:space="preserve">1 - </v>
      </c>
      <c r="AA1080" s="42"/>
      <c r="AB1080" s="43"/>
      <c r="AC1080" s="43"/>
      <c r="AD1080" s="44"/>
      <c r="AE1080" s="11">
        <f t="shared" si="280"/>
        <v>0</v>
      </c>
      <c r="AF1080" s="41"/>
      <c r="AG1080" s="41"/>
      <c r="AH1080" s="41"/>
      <c r="AI1080" s="41"/>
      <c r="AJ1080" s="41"/>
      <c r="AK1080" s="41"/>
      <c r="AL1080" s="41"/>
      <c r="BA1080" s="1">
        <f t="shared" si="281"/>
        <v>0</v>
      </c>
      <c r="BB1080" s="1">
        <f t="shared" si="282"/>
        <v>0</v>
      </c>
      <c r="BC1080" s="1" t="str">
        <f t="shared" si="283"/>
        <v>No</v>
      </c>
      <c r="BD1080" s="1">
        <f t="shared" si="284"/>
        <v>0</v>
      </c>
      <c r="BE1080" s="1">
        <f t="shared" si="285"/>
        <v>0</v>
      </c>
      <c r="BF1080" s="1">
        <f t="shared" si="286"/>
        <v>0</v>
      </c>
      <c r="BG1080" s="1">
        <v>1076</v>
      </c>
      <c r="BH1080" s="1" t="e">
        <f t="shared" si="287"/>
        <v>#N/A</v>
      </c>
      <c r="BI1080" s="1">
        <f t="shared" si="289"/>
        <v>2</v>
      </c>
      <c r="BJ1080" s="1" t="e">
        <f t="shared" si="288"/>
        <v>#N/A</v>
      </c>
    </row>
    <row r="1081" spans="1:62" x14ac:dyDescent="0.25">
      <c r="A1081" s="1">
        <f t="shared" si="275"/>
        <v>1</v>
      </c>
      <c r="B1081" s="1">
        <f>IF(YEAR(AD1081)=$B$3,YEAR('Apartment Expenses'!AD1081)&amp;" - "&amp;'Apartment Expenses'!AC1081,0)</f>
        <v>0</v>
      </c>
      <c r="C1081" s="1">
        <f t="shared" si="276"/>
        <v>0</v>
      </c>
      <c r="E1081" s="1">
        <v>1077</v>
      </c>
      <c r="F1081" s="1">
        <f t="shared" si="277"/>
        <v>1</v>
      </c>
      <c r="G1081" s="1">
        <f t="shared" si="273"/>
        <v>0</v>
      </c>
      <c r="H1081" s="1">
        <f t="shared" si="274"/>
        <v>0</v>
      </c>
      <c r="J1081" s="1" t="str">
        <f t="shared" si="278"/>
        <v>1900</v>
      </c>
      <c r="M1081" s="1">
        <f>HLOOKUP('Expense History'!$AD$3,$P$4:$X$2004,ROW('Apartment Expenses'!L1081)-3,0)</f>
        <v>0</v>
      </c>
      <c r="N1081" s="1">
        <f>IF('Expense History'!$AD$3=Data!$G$4,'Apartment Expenses'!AE1081,HLOOKUP('Expense History'!$AD$3,'Apartment Expenses'!$AE$4:$AL$2004,(ROW('Apartment Expenses'!M1081)-3)))</f>
        <v>0</v>
      </c>
      <c r="O1081" s="1" t="str">
        <f>IF($O$2="ALL",IF(VLOOKUP(AA1081,'Expense History'!$AA$6:$AB$36,2,0)="x","include",0),IF(AND(VLOOKUP(AA1081,'Expense History'!$AA$6:$AB$36,2,0)="x",AC1081=$O$2),"include",0))</f>
        <v>include</v>
      </c>
      <c r="P1081" s="1">
        <f>IF(O1081="include",IF(AE1081&gt;0,1+MAX(P1082:P$2005),0),0)</f>
        <v>0</v>
      </c>
      <c r="Q1081" s="1">
        <f>IF(AND(ISBLANK(AA1080),AE1080=0),0,(IF(MAX(Q1082:Q$2005)&gt;0,0,ROW(R1081))))</f>
        <v>0</v>
      </c>
      <c r="R1081" s="1">
        <f>IF($O1081="include",IF(AF1081&gt;0,1+MAX(R1082:R$2005),0),0)</f>
        <v>0</v>
      </c>
      <c r="S1081" s="1">
        <f>IF($O1081="include",IF(AG1081&gt;0,1+MAX(S1082:S$2005),0),0)</f>
        <v>0</v>
      </c>
      <c r="T1081" s="1">
        <f>IF($O1081="include",IF(AH1081&gt;0,1+MAX(T1082:T$2005),0),0)</f>
        <v>0</v>
      </c>
      <c r="U1081" s="1">
        <f>IF($O1081="include",IF(AI1081&gt;0,1+MAX(U1082:U$2005),0),0)</f>
        <v>0</v>
      </c>
      <c r="V1081" s="1">
        <f>IF($O1081="include",IF(AJ1081&gt;0,1+MAX(V1082:V$2005),0),0)</f>
        <v>0</v>
      </c>
      <c r="W1081" s="1">
        <f>IF($O1081="include",IF(AK1081&gt;0,1+MAX(W1082:W$2005),0),0)</f>
        <v>0</v>
      </c>
      <c r="X1081" s="1">
        <f>IF($O1081="include",IF(AL1081&gt;0,1+MAX(X1082:X$2005),0),0)</f>
        <v>0</v>
      </c>
      <c r="Y1081" s="22" t="str">
        <f t="shared" si="279"/>
        <v xml:space="preserve">1 - </v>
      </c>
      <c r="AA1081" s="42"/>
      <c r="AB1081" s="43"/>
      <c r="AC1081" s="43"/>
      <c r="AD1081" s="44"/>
      <c r="AE1081" s="11">
        <f t="shared" si="280"/>
        <v>0</v>
      </c>
      <c r="AF1081" s="41"/>
      <c r="AG1081" s="41"/>
      <c r="AH1081" s="41"/>
      <c r="AI1081" s="41"/>
      <c r="AJ1081" s="41"/>
      <c r="AK1081" s="41"/>
      <c r="AL1081" s="41"/>
      <c r="BA1081" s="1">
        <f t="shared" si="281"/>
        <v>0</v>
      </c>
      <c r="BB1081" s="1">
        <f t="shared" si="282"/>
        <v>0</v>
      </c>
      <c r="BC1081" s="1" t="str">
        <f t="shared" si="283"/>
        <v>No</v>
      </c>
      <c r="BD1081" s="1">
        <f t="shared" si="284"/>
        <v>0</v>
      </c>
      <c r="BE1081" s="1">
        <f t="shared" si="285"/>
        <v>0</v>
      </c>
      <c r="BF1081" s="1">
        <f t="shared" si="286"/>
        <v>0</v>
      </c>
      <c r="BG1081" s="1">
        <v>1077</v>
      </c>
      <c r="BH1081" s="1" t="e">
        <f t="shared" si="287"/>
        <v>#N/A</v>
      </c>
      <c r="BI1081" s="1">
        <f t="shared" si="289"/>
        <v>2</v>
      </c>
      <c r="BJ1081" s="1" t="e">
        <f t="shared" si="288"/>
        <v>#N/A</v>
      </c>
    </row>
    <row r="1082" spans="1:62" x14ac:dyDescent="0.25">
      <c r="A1082" s="1">
        <f t="shared" si="275"/>
        <v>1</v>
      </c>
      <c r="B1082" s="1">
        <f>IF(YEAR(AD1082)=$B$3,YEAR('Apartment Expenses'!AD1082)&amp;" - "&amp;'Apartment Expenses'!AC1082,0)</f>
        <v>0</v>
      </c>
      <c r="C1082" s="1">
        <f t="shared" si="276"/>
        <v>0</v>
      </c>
      <c r="E1082" s="1">
        <v>1078</v>
      </c>
      <c r="F1082" s="1">
        <f t="shared" si="277"/>
        <v>1</v>
      </c>
      <c r="G1082" s="1">
        <f t="shared" si="273"/>
        <v>0</v>
      </c>
      <c r="H1082" s="1">
        <f t="shared" si="274"/>
        <v>0</v>
      </c>
      <c r="J1082" s="1" t="str">
        <f t="shared" si="278"/>
        <v>1900</v>
      </c>
      <c r="M1082" s="1">
        <f>HLOOKUP('Expense History'!$AD$3,$P$4:$X$2004,ROW('Apartment Expenses'!L1082)-3,0)</f>
        <v>0</v>
      </c>
      <c r="N1082" s="1">
        <f>IF('Expense History'!$AD$3=Data!$G$4,'Apartment Expenses'!AE1082,HLOOKUP('Expense History'!$AD$3,'Apartment Expenses'!$AE$4:$AL$2004,(ROW('Apartment Expenses'!M1082)-3)))</f>
        <v>0</v>
      </c>
      <c r="O1082" s="1" t="str">
        <f>IF($O$2="ALL",IF(VLOOKUP(AA1082,'Expense History'!$AA$6:$AB$36,2,0)="x","include",0),IF(AND(VLOOKUP(AA1082,'Expense History'!$AA$6:$AB$36,2,0)="x",AC1082=$O$2),"include",0))</f>
        <v>include</v>
      </c>
      <c r="P1082" s="1">
        <f>IF(O1082="include",IF(AE1082&gt;0,1+MAX(P1083:P$2005),0),0)</f>
        <v>0</v>
      </c>
      <c r="Q1082" s="1">
        <f>IF(AND(ISBLANK(AA1081),AE1081=0),0,(IF(MAX(Q1083:Q$2005)&gt;0,0,ROW(R1082))))</f>
        <v>0</v>
      </c>
      <c r="R1082" s="1">
        <f>IF($O1082="include",IF(AF1082&gt;0,1+MAX(R1083:R$2005),0),0)</f>
        <v>0</v>
      </c>
      <c r="S1082" s="1">
        <f>IF($O1082="include",IF(AG1082&gt;0,1+MAX(S1083:S$2005),0),0)</f>
        <v>0</v>
      </c>
      <c r="T1082" s="1">
        <f>IF($O1082="include",IF(AH1082&gt;0,1+MAX(T1083:T$2005),0),0)</f>
        <v>0</v>
      </c>
      <c r="U1082" s="1">
        <f>IF($O1082="include",IF(AI1082&gt;0,1+MAX(U1083:U$2005),0),0)</f>
        <v>0</v>
      </c>
      <c r="V1082" s="1">
        <f>IF($O1082="include",IF(AJ1082&gt;0,1+MAX(V1083:V$2005),0),0)</f>
        <v>0</v>
      </c>
      <c r="W1082" s="1">
        <f>IF($O1082="include",IF(AK1082&gt;0,1+MAX(W1083:W$2005),0),0)</f>
        <v>0</v>
      </c>
      <c r="X1082" s="1">
        <f>IF($O1082="include",IF(AL1082&gt;0,1+MAX(X1083:X$2005),0),0)</f>
        <v>0</v>
      </c>
      <c r="Y1082" s="22" t="str">
        <f t="shared" si="279"/>
        <v xml:space="preserve">1 - </v>
      </c>
      <c r="AA1082" s="42"/>
      <c r="AB1082" s="43"/>
      <c r="AC1082" s="43"/>
      <c r="AD1082" s="44"/>
      <c r="AE1082" s="11">
        <f t="shared" si="280"/>
        <v>0</v>
      </c>
      <c r="AF1082" s="41"/>
      <c r="AG1082" s="41"/>
      <c r="AH1082" s="41"/>
      <c r="AI1082" s="41"/>
      <c r="AJ1082" s="41"/>
      <c r="AK1082" s="41"/>
      <c r="AL1082" s="41"/>
      <c r="BA1082" s="1">
        <f t="shared" si="281"/>
        <v>0</v>
      </c>
      <c r="BB1082" s="1">
        <f t="shared" si="282"/>
        <v>0</v>
      </c>
      <c r="BC1082" s="1" t="str">
        <f t="shared" si="283"/>
        <v>No</v>
      </c>
      <c r="BD1082" s="1">
        <f t="shared" si="284"/>
        <v>0</v>
      </c>
      <c r="BE1082" s="1">
        <f t="shared" si="285"/>
        <v>0</v>
      </c>
      <c r="BF1082" s="1">
        <f t="shared" si="286"/>
        <v>0</v>
      </c>
      <c r="BG1082" s="1">
        <v>1078</v>
      </c>
      <c r="BH1082" s="1" t="e">
        <f t="shared" si="287"/>
        <v>#N/A</v>
      </c>
      <c r="BI1082" s="1">
        <f t="shared" si="289"/>
        <v>2</v>
      </c>
      <c r="BJ1082" s="1" t="e">
        <f t="shared" si="288"/>
        <v>#N/A</v>
      </c>
    </row>
    <row r="1083" spans="1:62" x14ac:dyDescent="0.25">
      <c r="A1083" s="1">
        <f t="shared" si="275"/>
        <v>1</v>
      </c>
      <c r="B1083" s="1">
        <f>IF(YEAR(AD1083)=$B$3,YEAR('Apartment Expenses'!AD1083)&amp;" - "&amp;'Apartment Expenses'!AC1083,0)</f>
        <v>0</v>
      </c>
      <c r="C1083" s="1">
        <f t="shared" si="276"/>
        <v>0</v>
      </c>
      <c r="E1083" s="1">
        <v>1079</v>
      </c>
      <c r="F1083" s="1">
        <f t="shared" si="277"/>
        <v>1</v>
      </c>
      <c r="G1083" s="1">
        <f t="shared" si="273"/>
        <v>0</v>
      </c>
      <c r="H1083" s="1">
        <f t="shared" si="274"/>
        <v>0</v>
      </c>
      <c r="J1083" s="1" t="str">
        <f t="shared" si="278"/>
        <v>1900</v>
      </c>
      <c r="M1083" s="1">
        <f>HLOOKUP('Expense History'!$AD$3,$P$4:$X$2004,ROW('Apartment Expenses'!L1083)-3,0)</f>
        <v>0</v>
      </c>
      <c r="N1083" s="1">
        <f>IF('Expense History'!$AD$3=Data!$G$4,'Apartment Expenses'!AE1083,HLOOKUP('Expense History'!$AD$3,'Apartment Expenses'!$AE$4:$AL$2004,(ROW('Apartment Expenses'!M1083)-3)))</f>
        <v>0</v>
      </c>
      <c r="O1083" s="1" t="str">
        <f>IF($O$2="ALL",IF(VLOOKUP(AA1083,'Expense History'!$AA$6:$AB$36,2,0)="x","include",0),IF(AND(VLOOKUP(AA1083,'Expense History'!$AA$6:$AB$36,2,0)="x",AC1083=$O$2),"include",0))</f>
        <v>include</v>
      </c>
      <c r="P1083" s="1">
        <f>IF(O1083="include",IF(AE1083&gt;0,1+MAX(P1084:P$2005),0),0)</f>
        <v>0</v>
      </c>
      <c r="Q1083" s="1">
        <f>IF(AND(ISBLANK(AA1082),AE1082=0),0,(IF(MAX(Q1084:Q$2005)&gt;0,0,ROW(R1083))))</f>
        <v>0</v>
      </c>
      <c r="R1083" s="1">
        <f>IF($O1083="include",IF(AF1083&gt;0,1+MAX(R1084:R$2005),0),0)</f>
        <v>0</v>
      </c>
      <c r="S1083" s="1">
        <f>IF($O1083="include",IF(AG1083&gt;0,1+MAX(S1084:S$2005),0),0)</f>
        <v>0</v>
      </c>
      <c r="T1083" s="1">
        <f>IF($O1083="include",IF(AH1083&gt;0,1+MAX(T1084:T$2005),0),0)</f>
        <v>0</v>
      </c>
      <c r="U1083" s="1">
        <f>IF($O1083="include",IF(AI1083&gt;0,1+MAX(U1084:U$2005),0),0)</f>
        <v>0</v>
      </c>
      <c r="V1083" s="1">
        <f>IF($O1083="include",IF(AJ1083&gt;0,1+MAX(V1084:V$2005),0),0)</f>
        <v>0</v>
      </c>
      <c r="W1083" s="1">
        <f>IF($O1083="include",IF(AK1083&gt;0,1+MAX(W1084:W$2005),0),0)</f>
        <v>0</v>
      </c>
      <c r="X1083" s="1">
        <f>IF($O1083="include",IF(AL1083&gt;0,1+MAX(X1084:X$2005),0),0)</f>
        <v>0</v>
      </c>
      <c r="Y1083" s="22" t="str">
        <f t="shared" si="279"/>
        <v xml:space="preserve">1 - </v>
      </c>
      <c r="AA1083" s="42"/>
      <c r="AB1083" s="43"/>
      <c r="AC1083" s="43"/>
      <c r="AD1083" s="44"/>
      <c r="AE1083" s="11">
        <f t="shared" si="280"/>
        <v>0</v>
      </c>
      <c r="AF1083" s="41"/>
      <c r="AG1083" s="41"/>
      <c r="AH1083" s="41"/>
      <c r="AI1083" s="41"/>
      <c r="AJ1083" s="41"/>
      <c r="AK1083" s="41"/>
      <c r="AL1083" s="41"/>
      <c r="BA1083" s="1">
        <f t="shared" si="281"/>
        <v>0</v>
      </c>
      <c r="BB1083" s="1">
        <f t="shared" si="282"/>
        <v>0</v>
      </c>
      <c r="BC1083" s="1" t="str">
        <f t="shared" si="283"/>
        <v>No</v>
      </c>
      <c r="BD1083" s="1">
        <f t="shared" si="284"/>
        <v>0</v>
      </c>
      <c r="BE1083" s="1">
        <f t="shared" si="285"/>
        <v>0</v>
      </c>
      <c r="BF1083" s="1">
        <f t="shared" si="286"/>
        <v>0</v>
      </c>
      <c r="BG1083" s="1">
        <v>1079</v>
      </c>
      <c r="BH1083" s="1" t="e">
        <f t="shared" si="287"/>
        <v>#N/A</v>
      </c>
      <c r="BI1083" s="1">
        <f t="shared" si="289"/>
        <v>2</v>
      </c>
      <c r="BJ1083" s="1" t="e">
        <f t="shared" si="288"/>
        <v>#N/A</v>
      </c>
    </row>
    <row r="1084" spans="1:62" x14ac:dyDescent="0.25">
      <c r="A1084" s="1">
        <f t="shared" si="275"/>
        <v>1</v>
      </c>
      <c r="B1084" s="1">
        <f>IF(YEAR(AD1084)=$B$3,YEAR('Apartment Expenses'!AD1084)&amp;" - "&amp;'Apartment Expenses'!AC1084,0)</f>
        <v>0</v>
      </c>
      <c r="C1084" s="1">
        <f t="shared" si="276"/>
        <v>0</v>
      </c>
      <c r="E1084" s="1">
        <v>1080</v>
      </c>
      <c r="F1084" s="1">
        <f t="shared" si="277"/>
        <v>1</v>
      </c>
      <c r="G1084" s="1">
        <f t="shared" si="273"/>
        <v>0</v>
      </c>
      <c r="H1084" s="1">
        <f t="shared" si="274"/>
        <v>0</v>
      </c>
      <c r="J1084" s="1" t="str">
        <f t="shared" si="278"/>
        <v>1900</v>
      </c>
      <c r="M1084" s="1">
        <f>HLOOKUP('Expense History'!$AD$3,$P$4:$X$2004,ROW('Apartment Expenses'!L1084)-3,0)</f>
        <v>0</v>
      </c>
      <c r="N1084" s="1">
        <f>IF('Expense History'!$AD$3=Data!$G$4,'Apartment Expenses'!AE1084,HLOOKUP('Expense History'!$AD$3,'Apartment Expenses'!$AE$4:$AL$2004,(ROW('Apartment Expenses'!M1084)-3)))</f>
        <v>0</v>
      </c>
      <c r="O1084" s="1" t="str">
        <f>IF($O$2="ALL",IF(VLOOKUP(AA1084,'Expense History'!$AA$6:$AB$36,2,0)="x","include",0),IF(AND(VLOOKUP(AA1084,'Expense History'!$AA$6:$AB$36,2,0)="x",AC1084=$O$2),"include",0))</f>
        <v>include</v>
      </c>
      <c r="P1084" s="1">
        <f>IF(O1084="include",IF(AE1084&gt;0,1+MAX(P1085:P$2005),0),0)</f>
        <v>0</v>
      </c>
      <c r="Q1084" s="1">
        <f>IF(AND(ISBLANK(AA1083),AE1083=0),0,(IF(MAX(Q1085:Q$2005)&gt;0,0,ROW(R1084))))</f>
        <v>0</v>
      </c>
      <c r="R1084" s="1">
        <f>IF($O1084="include",IF(AF1084&gt;0,1+MAX(R1085:R$2005),0),0)</f>
        <v>0</v>
      </c>
      <c r="S1084" s="1">
        <f>IF($O1084="include",IF(AG1084&gt;0,1+MAX(S1085:S$2005),0),0)</f>
        <v>0</v>
      </c>
      <c r="T1084" s="1">
        <f>IF($O1084="include",IF(AH1084&gt;0,1+MAX(T1085:T$2005),0),0)</f>
        <v>0</v>
      </c>
      <c r="U1084" s="1">
        <f>IF($O1084="include",IF(AI1084&gt;0,1+MAX(U1085:U$2005),0),0)</f>
        <v>0</v>
      </c>
      <c r="V1084" s="1">
        <f>IF($O1084="include",IF(AJ1084&gt;0,1+MAX(V1085:V$2005),0),0)</f>
        <v>0</v>
      </c>
      <c r="W1084" s="1">
        <f>IF($O1084="include",IF(AK1084&gt;0,1+MAX(W1085:W$2005),0),0)</f>
        <v>0</v>
      </c>
      <c r="X1084" s="1">
        <f>IF($O1084="include",IF(AL1084&gt;0,1+MAX(X1085:X$2005),0),0)</f>
        <v>0</v>
      </c>
      <c r="Y1084" s="22" t="str">
        <f t="shared" si="279"/>
        <v xml:space="preserve">1 - </v>
      </c>
      <c r="AA1084" s="42"/>
      <c r="AB1084" s="43"/>
      <c r="AC1084" s="43"/>
      <c r="AD1084" s="44"/>
      <c r="AE1084" s="11">
        <f t="shared" si="280"/>
        <v>0</v>
      </c>
      <c r="AF1084" s="41"/>
      <c r="AG1084" s="41"/>
      <c r="AH1084" s="41"/>
      <c r="AI1084" s="41"/>
      <c r="AJ1084" s="41"/>
      <c r="AK1084" s="41"/>
      <c r="AL1084" s="41"/>
      <c r="BA1084" s="1">
        <f t="shared" si="281"/>
        <v>0</v>
      </c>
      <c r="BB1084" s="1">
        <f t="shared" si="282"/>
        <v>0</v>
      </c>
      <c r="BC1084" s="1" t="str">
        <f t="shared" si="283"/>
        <v>No</v>
      </c>
      <c r="BD1084" s="1">
        <f t="shared" si="284"/>
        <v>0</v>
      </c>
      <c r="BE1084" s="1">
        <f t="shared" si="285"/>
        <v>0</v>
      </c>
      <c r="BF1084" s="1">
        <f t="shared" si="286"/>
        <v>0</v>
      </c>
      <c r="BG1084" s="1">
        <v>1080</v>
      </c>
      <c r="BH1084" s="1" t="e">
        <f t="shared" si="287"/>
        <v>#N/A</v>
      </c>
      <c r="BI1084" s="1">
        <f t="shared" si="289"/>
        <v>2</v>
      </c>
      <c r="BJ1084" s="1" t="e">
        <f t="shared" si="288"/>
        <v>#N/A</v>
      </c>
    </row>
    <row r="1085" spans="1:62" x14ac:dyDescent="0.25">
      <c r="A1085" s="1">
        <f t="shared" si="275"/>
        <v>1</v>
      </c>
      <c r="B1085" s="1">
        <f>IF(YEAR(AD1085)=$B$3,YEAR('Apartment Expenses'!AD1085)&amp;" - "&amp;'Apartment Expenses'!AC1085,0)</f>
        <v>0</v>
      </c>
      <c r="C1085" s="1">
        <f t="shared" si="276"/>
        <v>0</v>
      </c>
      <c r="E1085" s="1">
        <v>1081</v>
      </c>
      <c r="F1085" s="1">
        <f t="shared" si="277"/>
        <v>1</v>
      </c>
      <c r="G1085" s="1">
        <f t="shared" si="273"/>
        <v>0</v>
      </c>
      <c r="H1085" s="1">
        <f t="shared" si="274"/>
        <v>0</v>
      </c>
      <c r="J1085" s="1" t="str">
        <f t="shared" si="278"/>
        <v>1900</v>
      </c>
      <c r="M1085" s="1">
        <f>HLOOKUP('Expense History'!$AD$3,$P$4:$X$2004,ROW('Apartment Expenses'!L1085)-3,0)</f>
        <v>0</v>
      </c>
      <c r="N1085" s="1">
        <f>IF('Expense History'!$AD$3=Data!$G$4,'Apartment Expenses'!AE1085,HLOOKUP('Expense History'!$AD$3,'Apartment Expenses'!$AE$4:$AL$2004,(ROW('Apartment Expenses'!M1085)-3)))</f>
        <v>0</v>
      </c>
      <c r="O1085" s="1" t="str">
        <f>IF($O$2="ALL",IF(VLOOKUP(AA1085,'Expense History'!$AA$6:$AB$36,2,0)="x","include",0),IF(AND(VLOOKUP(AA1085,'Expense History'!$AA$6:$AB$36,2,0)="x",AC1085=$O$2),"include",0))</f>
        <v>include</v>
      </c>
      <c r="P1085" s="1">
        <f>IF(O1085="include",IF(AE1085&gt;0,1+MAX(P1086:P$2005),0),0)</f>
        <v>0</v>
      </c>
      <c r="Q1085" s="1">
        <f>IF(AND(ISBLANK(AA1084),AE1084=0),0,(IF(MAX(Q1086:Q$2005)&gt;0,0,ROW(R1085))))</f>
        <v>0</v>
      </c>
      <c r="R1085" s="1">
        <f>IF($O1085="include",IF(AF1085&gt;0,1+MAX(R1086:R$2005),0),0)</f>
        <v>0</v>
      </c>
      <c r="S1085" s="1">
        <f>IF($O1085="include",IF(AG1085&gt;0,1+MAX(S1086:S$2005),0),0)</f>
        <v>0</v>
      </c>
      <c r="T1085" s="1">
        <f>IF($O1085="include",IF(AH1085&gt;0,1+MAX(T1086:T$2005),0),0)</f>
        <v>0</v>
      </c>
      <c r="U1085" s="1">
        <f>IF($O1085="include",IF(AI1085&gt;0,1+MAX(U1086:U$2005),0),0)</f>
        <v>0</v>
      </c>
      <c r="V1085" s="1">
        <f>IF($O1085="include",IF(AJ1085&gt;0,1+MAX(V1086:V$2005),0),0)</f>
        <v>0</v>
      </c>
      <c r="W1085" s="1">
        <f>IF($O1085="include",IF(AK1085&gt;0,1+MAX(W1086:W$2005),0),0)</f>
        <v>0</v>
      </c>
      <c r="X1085" s="1">
        <f>IF($O1085="include",IF(AL1085&gt;0,1+MAX(X1086:X$2005),0),0)</f>
        <v>0</v>
      </c>
      <c r="Y1085" s="22" t="str">
        <f t="shared" si="279"/>
        <v xml:space="preserve">1 - </v>
      </c>
      <c r="AA1085" s="42"/>
      <c r="AB1085" s="43"/>
      <c r="AC1085" s="43"/>
      <c r="AD1085" s="44"/>
      <c r="AE1085" s="11">
        <f t="shared" si="280"/>
        <v>0</v>
      </c>
      <c r="AF1085" s="41"/>
      <c r="AG1085" s="41"/>
      <c r="AH1085" s="41"/>
      <c r="AI1085" s="41"/>
      <c r="AJ1085" s="41"/>
      <c r="AK1085" s="41"/>
      <c r="AL1085" s="41"/>
      <c r="BA1085" s="1">
        <f t="shared" si="281"/>
        <v>0</v>
      </c>
      <c r="BB1085" s="1">
        <f t="shared" si="282"/>
        <v>0</v>
      </c>
      <c r="BC1085" s="1" t="str">
        <f t="shared" si="283"/>
        <v>No</v>
      </c>
      <c r="BD1085" s="1">
        <f t="shared" si="284"/>
        <v>0</v>
      </c>
      <c r="BE1085" s="1">
        <f t="shared" si="285"/>
        <v>0</v>
      </c>
      <c r="BF1085" s="1">
        <f t="shared" si="286"/>
        <v>0</v>
      </c>
      <c r="BG1085" s="1">
        <v>1081</v>
      </c>
      <c r="BH1085" s="1" t="e">
        <f t="shared" si="287"/>
        <v>#N/A</v>
      </c>
      <c r="BI1085" s="1">
        <f t="shared" si="289"/>
        <v>2</v>
      </c>
      <c r="BJ1085" s="1" t="e">
        <f t="shared" si="288"/>
        <v>#N/A</v>
      </c>
    </row>
    <row r="1086" spans="1:62" x14ac:dyDescent="0.25">
      <c r="A1086" s="1">
        <f t="shared" si="275"/>
        <v>1</v>
      </c>
      <c r="B1086" s="1">
        <f>IF(YEAR(AD1086)=$B$3,YEAR('Apartment Expenses'!AD1086)&amp;" - "&amp;'Apartment Expenses'!AC1086,0)</f>
        <v>0</v>
      </c>
      <c r="C1086" s="1">
        <f t="shared" si="276"/>
        <v>0</v>
      </c>
      <c r="E1086" s="1">
        <v>1082</v>
      </c>
      <c r="F1086" s="1">
        <f t="shared" si="277"/>
        <v>1</v>
      </c>
      <c r="G1086" s="1">
        <f t="shared" si="273"/>
        <v>0</v>
      </c>
      <c r="H1086" s="1">
        <f t="shared" si="274"/>
        <v>0</v>
      </c>
      <c r="J1086" s="1" t="str">
        <f t="shared" si="278"/>
        <v>1900</v>
      </c>
      <c r="M1086" s="1">
        <f>HLOOKUP('Expense History'!$AD$3,$P$4:$X$2004,ROW('Apartment Expenses'!L1086)-3,0)</f>
        <v>0</v>
      </c>
      <c r="N1086" s="1">
        <f>IF('Expense History'!$AD$3=Data!$G$4,'Apartment Expenses'!AE1086,HLOOKUP('Expense History'!$AD$3,'Apartment Expenses'!$AE$4:$AL$2004,(ROW('Apartment Expenses'!M1086)-3)))</f>
        <v>0</v>
      </c>
      <c r="O1086" s="1" t="str">
        <f>IF($O$2="ALL",IF(VLOOKUP(AA1086,'Expense History'!$AA$6:$AB$36,2,0)="x","include",0),IF(AND(VLOOKUP(AA1086,'Expense History'!$AA$6:$AB$36,2,0)="x",AC1086=$O$2),"include",0))</f>
        <v>include</v>
      </c>
      <c r="P1086" s="1">
        <f>IF(O1086="include",IF(AE1086&gt;0,1+MAX(P1087:P$2005),0),0)</f>
        <v>0</v>
      </c>
      <c r="Q1086" s="1">
        <f>IF(AND(ISBLANK(AA1085),AE1085=0),0,(IF(MAX(Q1087:Q$2005)&gt;0,0,ROW(R1086))))</f>
        <v>0</v>
      </c>
      <c r="R1086" s="1">
        <f>IF($O1086="include",IF(AF1086&gt;0,1+MAX(R1087:R$2005),0),0)</f>
        <v>0</v>
      </c>
      <c r="S1086" s="1">
        <f>IF($O1086="include",IF(AG1086&gt;0,1+MAX(S1087:S$2005),0),0)</f>
        <v>0</v>
      </c>
      <c r="T1086" s="1">
        <f>IF($O1086="include",IF(AH1086&gt;0,1+MAX(T1087:T$2005),0),0)</f>
        <v>0</v>
      </c>
      <c r="U1086" s="1">
        <f>IF($O1086="include",IF(AI1086&gt;0,1+MAX(U1087:U$2005),0),0)</f>
        <v>0</v>
      </c>
      <c r="V1086" s="1">
        <f>IF($O1086="include",IF(AJ1086&gt;0,1+MAX(V1087:V$2005),0),0)</f>
        <v>0</v>
      </c>
      <c r="W1086" s="1">
        <f>IF($O1086="include",IF(AK1086&gt;0,1+MAX(W1087:W$2005),0),0)</f>
        <v>0</v>
      </c>
      <c r="X1086" s="1">
        <f>IF($O1086="include",IF(AL1086&gt;0,1+MAX(X1087:X$2005),0),0)</f>
        <v>0</v>
      </c>
      <c r="Y1086" s="22" t="str">
        <f t="shared" si="279"/>
        <v xml:space="preserve">1 - </v>
      </c>
      <c r="AA1086" s="42"/>
      <c r="AB1086" s="43"/>
      <c r="AC1086" s="43"/>
      <c r="AD1086" s="44"/>
      <c r="AE1086" s="11">
        <f t="shared" si="280"/>
        <v>0</v>
      </c>
      <c r="AF1086" s="41"/>
      <c r="AG1086" s="41"/>
      <c r="AH1086" s="41"/>
      <c r="AI1086" s="41"/>
      <c r="AJ1086" s="41"/>
      <c r="AK1086" s="41"/>
      <c r="AL1086" s="41"/>
      <c r="BA1086" s="1">
        <f t="shared" si="281"/>
        <v>0</v>
      </c>
      <c r="BB1086" s="1">
        <f t="shared" si="282"/>
        <v>0</v>
      </c>
      <c r="BC1086" s="1" t="str">
        <f t="shared" si="283"/>
        <v>No</v>
      </c>
      <c r="BD1086" s="1">
        <f t="shared" si="284"/>
        <v>0</v>
      </c>
      <c r="BE1086" s="1">
        <f t="shared" si="285"/>
        <v>0</v>
      </c>
      <c r="BF1086" s="1">
        <f t="shared" si="286"/>
        <v>0</v>
      </c>
      <c r="BG1086" s="1">
        <v>1082</v>
      </c>
      <c r="BH1086" s="1" t="e">
        <f t="shared" si="287"/>
        <v>#N/A</v>
      </c>
      <c r="BI1086" s="1">
        <f t="shared" si="289"/>
        <v>2</v>
      </c>
      <c r="BJ1086" s="1" t="e">
        <f t="shared" si="288"/>
        <v>#N/A</v>
      </c>
    </row>
    <row r="1087" spans="1:62" x14ac:dyDescent="0.25">
      <c r="A1087" s="1">
        <f t="shared" si="275"/>
        <v>1</v>
      </c>
      <c r="B1087" s="1">
        <f>IF(YEAR(AD1087)=$B$3,YEAR('Apartment Expenses'!AD1087)&amp;" - "&amp;'Apartment Expenses'!AC1087,0)</f>
        <v>0</v>
      </c>
      <c r="C1087" s="1">
        <f t="shared" si="276"/>
        <v>0</v>
      </c>
      <c r="E1087" s="1">
        <v>1083</v>
      </c>
      <c r="F1087" s="1">
        <f t="shared" si="277"/>
        <v>1</v>
      </c>
      <c r="G1087" s="1">
        <f t="shared" si="273"/>
        <v>0</v>
      </c>
      <c r="H1087" s="1">
        <f t="shared" si="274"/>
        <v>0</v>
      </c>
      <c r="J1087" s="1" t="str">
        <f t="shared" si="278"/>
        <v>1900</v>
      </c>
      <c r="M1087" s="1">
        <f>HLOOKUP('Expense History'!$AD$3,$P$4:$X$2004,ROW('Apartment Expenses'!L1087)-3,0)</f>
        <v>0</v>
      </c>
      <c r="N1087" s="1">
        <f>IF('Expense History'!$AD$3=Data!$G$4,'Apartment Expenses'!AE1087,HLOOKUP('Expense History'!$AD$3,'Apartment Expenses'!$AE$4:$AL$2004,(ROW('Apartment Expenses'!M1087)-3)))</f>
        <v>0</v>
      </c>
      <c r="O1087" s="1" t="str">
        <f>IF($O$2="ALL",IF(VLOOKUP(AA1087,'Expense History'!$AA$6:$AB$36,2,0)="x","include",0),IF(AND(VLOOKUP(AA1087,'Expense History'!$AA$6:$AB$36,2,0)="x",AC1087=$O$2),"include",0))</f>
        <v>include</v>
      </c>
      <c r="P1087" s="1">
        <f>IF(O1087="include",IF(AE1087&gt;0,1+MAX(P1088:P$2005),0),0)</f>
        <v>0</v>
      </c>
      <c r="Q1087" s="1">
        <f>IF(AND(ISBLANK(AA1086),AE1086=0),0,(IF(MAX(Q1088:Q$2005)&gt;0,0,ROW(R1087))))</f>
        <v>0</v>
      </c>
      <c r="R1087" s="1">
        <f>IF($O1087="include",IF(AF1087&gt;0,1+MAX(R1088:R$2005),0),0)</f>
        <v>0</v>
      </c>
      <c r="S1087" s="1">
        <f>IF($O1087="include",IF(AG1087&gt;0,1+MAX(S1088:S$2005),0),0)</f>
        <v>0</v>
      </c>
      <c r="T1087" s="1">
        <f>IF($O1087="include",IF(AH1087&gt;0,1+MAX(T1088:T$2005),0),0)</f>
        <v>0</v>
      </c>
      <c r="U1087" s="1">
        <f>IF($O1087="include",IF(AI1087&gt;0,1+MAX(U1088:U$2005),0),0)</f>
        <v>0</v>
      </c>
      <c r="V1087" s="1">
        <f>IF($O1087="include",IF(AJ1087&gt;0,1+MAX(V1088:V$2005),0),0)</f>
        <v>0</v>
      </c>
      <c r="W1087" s="1">
        <f>IF($O1087="include",IF(AK1087&gt;0,1+MAX(W1088:W$2005),0),0)</f>
        <v>0</v>
      </c>
      <c r="X1087" s="1">
        <f>IF($O1087="include",IF(AL1087&gt;0,1+MAX(X1088:X$2005),0),0)</f>
        <v>0</v>
      </c>
      <c r="Y1087" s="22" t="str">
        <f t="shared" si="279"/>
        <v xml:space="preserve">1 - </v>
      </c>
      <c r="AA1087" s="42"/>
      <c r="AB1087" s="43"/>
      <c r="AC1087" s="43"/>
      <c r="AD1087" s="44"/>
      <c r="AE1087" s="11">
        <f t="shared" si="280"/>
        <v>0</v>
      </c>
      <c r="AF1087" s="41"/>
      <c r="AG1087" s="41"/>
      <c r="AH1087" s="41"/>
      <c r="AI1087" s="41"/>
      <c r="AJ1087" s="41"/>
      <c r="AK1087" s="41"/>
      <c r="AL1087" s="41"/>
      <c r="BA1087" s="1">
        <f t="shared" si="281"/>
        <v>0</v>
      </c>
      <c r="BB1087" s="1">
        <f t="shared" si="282"/>
        <v>0</v>
      </c>
      <c r="BC1087" s="1" t="str">
        <f t="shared" si="283"/>
        <v>No</v>
      </c>
      <c r="BD1087" s="1">
        <f t="shared" si="284"/>
        <v>0</v>
      </c>
      <c r="BE1087" s="1">
        <f t="shared" si="285"/>
        <v>0</v>
      </c>
      <c r="BF1087" s="1">
        <f t="shared" si="286"/>
        <v>0</v>
      </c>
      <c r="BG1087" s="1">
        <v>1083</v>
      </c>
      <c r="BH1087" s="1" t="e">
        <f t="shared" si="287"/>
        <v>#N/A</v>
      </c>
      <c r="BI1087" s="1">
        <f t="shared" si="289"/>
        <v>2</v>
      </c>
      <c r="BJ1087" s="1" t="e">
        <f t="shared" si="288"/>
        <v>#N/A</v>
      </c>
    </row>
    <row r="1088" spans="1:62" x14ac:dyDescent="0.25">
      <c r="A1088" s="1">
        <f t="shared" si="275"/>
        <v>1</v>
      </c>
      <c r="B1088" s="1">
        <f>IF(YEAR(AD1088)=$B$3,YEAR('Apartment Expenses'!AD1088)&amp;" - "&amp;'Apartment Expenses'!AC1088,0)</f>
        <v>0</v>
      </c>
      <c r="C1088" s="1">
        <f t="shared" si="276"/>
        <v>0</v>
      </c>
      <c r="E1088" s="1">
        <v>1084</v>
      </c>
      <c r="F1088" s="1">
        <f t="shared" si="277"/>
        <v>1</v>
      </c>
      <c r="G1088" s="1">
        <f t="shared" si="273"/>
        <v>0</v>
      </c>
      <c r="H1088" s="1">
        <f t="shared" si="274"/>
        <v>0</v>
      </c>
      <c r="J1088" s="1" t="str">
        <f t="shared" si="278"/>
        <v>1900</v>
      </c>
      <c r="M1088" s="1">
        <f>HLOOKUP('Expense History'!$AD$3,$P$4:$X$2004,ROW('Apartment Expenses'!L1088)-3,0)</f>
        <v>0</v>
      </c>
      <c r="N1088" s="1">
        <f>IF('Expense History'!$AD$3=Data!$G$4,'Apartment Expenses'!AE1088,HLOOKUP('Expense History'!$AD$3,'Apartment Expenses'!$AE$4:$AL$2004,(ROW('Apartment Expenses'!M1088)-3)))</f>
        <v>0</v>
      </c>
      <c r="O1088" s="1" t="str">
        <f>IF($O$2="ALL",IF(VLOOKUP(AA1088,'Expense History'!$AA$6:$AB$36,2,0)="x","include",0),IF(AND(VLOOKUP(AA1088,'Expense History'!$AA$6:$AB$36,2,0)="x",AC1088=$O$2),"include",0))</f>
        <v>include</v>
      </c>
      <c r="P1088" s="1">
        <f>IF(O1088="include",IF(AE1088&gt;0,1+MAX(P1089:P$2005),0),0)</f>
        <v>0</v>
      </c>
      <c r="Q1088" s="1">
        <f>IF(AND(ISBLANK(AA1087),AE1087=0),0,(IF(MAX(Q1089:Q$2005)&gt;0,0,ROW(R1088))))</f>
        <v>0</v>
      </c>
      <c r="R1088" s="1">
        <f>IF($O1088="include",IF(AF1088&gt;0,1+MAX(R1089:R$2005),0),0)</f>
        <v>0</v>
      </c>
      <c r="S1088" s="1">
        <f>IF($O1088="include",IF(AG1088&gt;0,1+MAX(S1089:S$2005),0),0)</f>
        <v>0</v>
      </c>
      <c r="T1088" s="1">
        <f>IF($O1088="include",IF(AH1088&gt;0,1+MAX(T1089:T$2005),0),0)</f>
        <v>0</v>
      </c>
      <c r="U1088" s="1">
        <f>IF($O1088="include",IF(AI1088&gt;0,1+MAX(U1089:U$2005),0),0)</f>
        <v>0</v>
      </c>
      <c r="V1088" s="1">
        <f>IF($O1088="include",IF(AJ1088&gt;0,1+MAX(V1089:V$2005),0),0)</f>
        <v>0</v>
      </c>
      <c r="W1088" s="1">
        <f>IF($O1088="include",IF(AK1088&gt;0,1+MAX(W1089:W$2005),0),0)</f>
        <v>0</v>
      </c>
      <c r="X1088" s="1">
        <f>IF($O1088="include",IF(AL1088&gt;0,1+MAX(X1089:X$2005),0),0)</f>
        <v>0</v>
      </c>
      <c r="Y1088" s="22" t="str">
        <f t="shared" si="279"/>
        <v xml:space="preserve">1 - </v>
      </c>
      <c r="AA1088" s="42"/>
      <c r="AB1088" s="43"/>
      <c r="AC1088" s="43"/>
      <c r="AD1088" s="44"/>
      <c r="AE1088" s="11">
        <f t="shared" si="280"/>
        <v>0</v>
      </c>
      <c r="AF1088" s="41"/>
      <c r="AG1088" s="41"/>
      <c r="AH1088" s="41"/>
      <c r="AI1088" s="41"/>
      <c r="AJ1088" s="41"/>
      <c r="AK1088" s="41"/>
      <c r="AL1088" s="41"/>
      <c r="BA1088" s="1">
        <f t="shared" si="281"/>
        <v>0</v>
      </c>
      <c r="BB1088" s="1">
        <f t="shared" si="282"/>
        <v>0</v>
      </c>
      <c r="BC1088" s="1" t="str">
        <f t="shared" si="283"/>
        <v>No</v>
      </c>
      <c r="BD1088" s="1">
        <f t="shared" si="284"/>
        <v>0</v>
      </c>
      <c r="BE1088" s="1">
        <f t="shared" si="285"/>
        <v>0</v>
      </c>
      <c r="BF1088" s="1">
        <f t="shared" si="286"/>
        <v>0</v>
      </c>
      <c r="BG1088" s="1">
        <v>1084</v>
      </c>
      <c r="BH1088" s="1" t="e">
        <f t="shared" si="287"/>
        <v>#N/A</v>
      </c>
      <c r="BI1088" s="1">
        <f t="shared" si="289"/>
        <v>2</v>
      </c>
      <c r="BJ1088" s="1" t="e">
        <f t="shared" si="288"/>
        <v>#N/A</v>
      </c>
    </row>
    <row r="1089" spans="1:62" x14ac:dyDescent="0.25">
      <c r="A1089" s="1">
        <f t="shared" si="275"/>
        <v>1</v>
      </c>
      <c r="B1089" s="1">
        <f>IF(YEAR(AD1089)=$B$3,YEAR('Apartment Expenses'!AD1089)&amp;" - "&amp;'Apartment Expenses'!AC1089,0)</f>
        <v>0</v>
      </c>
      <c r="C1089" s="1">
        <f t="shared" si="276"/>
        <v>0</v>
      </c>
      <c r="E1089" s="1">
        <v>1085</v>
      </c>
      <c r="F1089" s="1">
        <f t="shared" si="277"/>
        <v>1</v>
      </c>
      <c r="G1089" s="1">
        <f t="shared" si="273"/>
        <v>0</v>
      </c>
      <c r="H1089" s="1">
        <f t="shared" si="274"/>
        <v>0</v>
      </c>
      <c r="J1089" s="1" t="str">
        <f t="shared" si="278"/>
        <v>1900</v>
      </c>
      <c r="M1089" s="1">
        <f>HLOOKUP('Expense History'!$AD$3,$P$4:$X$2004,ROW('Apartment Expenses'!L1089)-3,0)</f>
        <v>0</v>
      </c>
      <c r="N1089" s="1">
        <f>IF('Expense History'!$AD$3=Data!$G$4,'Apartment Expenses'!AE1089,HLOOKUP('Expense History'!$AD$3,'Apartment Expenses'!$AE$4:$AL$2004,(ROW('Apartment Expenses'!M1089)-3)))</f>
        <v>0</v>
      </c>
      <c r="O1089" s="1" t="str">
        <f>IF($O$2="ALL",IF(VLOOKUP(AA1089,'Expense History'!$AA$6:$AB$36,2,0)="x","include",0),IF(AND(VLOOKUP(AA1089,'Expense History'!$AA$6:$AB$36,2,0)="x",AC1089=$O$2),"include",0))</f>
        <v>include</v>
      </c>
      <c r="P1089" s="1">
        <f>IF(O1089="include",IF(AE1089&gt;0,1+MAX(P1090:P$2005),0),0)</f>
        <v>0</v>
      </c>
      <c r="Q1089" s="1">
        <f>IF(AND(ISBLANK(AA1088),AE1088=0),0,(IF(MAX(Q1090:Q$2005)&gt;0,0,ROW(R1089))))</f>
        <v>0</v>
      </c>
      <c r="R1089" s="1">
        <f>IF($O1089="include",IF(AF1089&gt;0,1+MAX(R1090:R$2005),0),0)</f>
        <v>0</v>
      </c>
      <c r="S1089" s="1">
        <f>IF($O1089="include",IF(AG1089&gt;0,1+MAX(S1090:S$2005),0),0)</f>
        <v>0</v>
      </c>
      <c r="T1089" s="1">
        <f>IF($O1089="include",IF(AH1089&gt;0,1+MAX(T1090:T$2005),0),0)</f>
        <v>0</v>
      </c>
      <c r="U1089" s="1">
        <f>IF($O1089="include",IF(AI1089&gt;0,1+MAX(U1090:U$2005),0),0)</f>
        <v>0</v>
      </c>
      <c r="V1089" s="1">
        <f>IF($O1089="include",IF(AJ1089&gt;0,1+MAX(V1090:V$2005),0),0)</f>
        <v>0</v>
      </c>
      <c r="W1089" s="1">
        <f>IF($O1089="include",IF(AK1089&gt;0,1+MAX(W1090:W$2005),0),0)</f>
        <v>0</v>
      </c>
      <c r="X1089" s="1">
        <f>IF($O1089="include",IF(AL1089&gt;0,1+MAX(X1090:X$2005),0),0)</f>
        <v>0</v>
      </c>
      <c r="Y1089" s="22" t="str">
        <f t="shared" si="279"/>
        <v xml:space="preserve">1 - </v>
      </c>
      <c r="AA1089" s="42"/>
      <c r="AB1089" s="43"/>
      <c r="AC1089" s="43"/>
      <c r="AD1089" s="44"/>
      <c r="AE1089" s="11">
        <f t="shared" si="280"/>
        <v>0</v>
      </c>
      <c r="AF1089" s="41"/>
      <c r="AG1089" s="41"/>
      <c r="AH1089" s="41"/>
      <c r="AI1089" s="41"/>
      <c r="AJ1089" s="41"/>
      <c r="AK1089" s="41"/>
      <c r="AL1089" s="41"/>
      <c r="BA1089" s="1">
        <f t="shared" si="281"/>
        <v>0</v>
      </c>
      <c r="BB1089" s="1">
        <f t="shared" si="282"/>
        <v>0</v>
      </c>
      <c r="BC1089" s="1" t="str">
        <f t="shared" si="283"/>
        <v>No</v>
      </c>
      <c r="BD1089" s="1">
        <f t="shared" si="284"/>
        <v>0</v>
      </c>
      <c r="BE1089" s="1">
        <f t="shared" si="285"/>
        <v>0</v>
      </c>
      <c r="BF1089" s="1">
        <f t="shared" si="286"/>
        <v>0</v>
      </c>
      <c r="BG1089" s="1">
        <v>1085</v>
      </c>
      <c r="BH1089" s="1" t="e">
        <f t="shared" si="287"/>
        <v>#N/A</v>
      </c>
      <c r="BI1089" s="1">
        <f t="shared" si="289"/>
        <v>2</v>
      </c>
      <c r="BJ1089" s="1" t="e">
        <f t="shared" si="288"/>
        <v>#N/A</v>
      </c>
    </row>
    <row r="1090" spans="1:62" x14ac:dyDescent="0.25">
      <c r="A1090" s="1">
        <f t="shared" si="275"/>
        <v>1</v>
      </c>
      <c r="B1090" s="1">
        <f>IF(YEAR(AD1090)=$B$3,YEAR('Apartment Expenses'!AD1090)&amp;" - "&amp;'Apartment Expenses'!AC1090,0)</f>
        <v>0</v>
      </c>
      <c r="C1090" s="1">
        <f t="shared" si="276"/>
        <v>0</v>
      </c>
      <c r="E1090" s="1">
        <v>1086</v>
      </c>
      <c r="F1090" s="1">
        <f t="shared" si="277"/>
        <v>1</v>
      </c>
      <c r="G1090" s="1">
        <f t="shared" si="273"/>
        <v>0</v>
      </c>
      <c r="H1090" s="1">
        <f t="shared" si="274"/>
        <v>0</v>
      </c>
      <c r="J1090" s="1" t="str">
        <f t="shared" si="278"/>
        <v>1900</v>
      </c>
      <c r="M1090" s="1">
        <f>HLOOKUP('Expense History'!$AD$3,$P$4:$X$2004,ROW('Apartment Expenses'!L1090)-3,0)</f>
        <v>0</v>
      </c>
      <c r="N1090" s="1">
        <f>IF('Expense History'!$AD$3=Data!$G$4,'Apartment Expenses'!AE1090,HLOOKUP('Expense History'!$AD$3,'Apartment Expenses'!$AE$4:$AL$2004,(ROW('Apartment Expenses'!M1090)-3)))</f>
        <v>0</v>
      </c>
      <c r="O1090" s="1" t="str">
        <f>IF($O$2="ALL",IF(VLOOKUP(AA1090,'Expense History'!$AA$6:$AB$36,2,0)="x","include",0),IF(AND(VLOOKUP(AA1090,'Expense History'!$AA$6:$AB$36,2,0)="x",AC1090=$O$2),"include",0))</f>
        <v>include</v>
      </c>
      <c r="P1090" s="1">
        <f>IF(O1090="include",IF(AE1090&gt;0,1+MAX(P1091:P$2005),0),0)</f>
        <v>0</v>
      </c>
      <c r="Q1090" s="1">
        <f>IF(AND(ISBLANK(AA1089),AE1089=0),0,(IF(MAX(Q1091:Q$2005)&gt;0,0,ROW(R1090))))</f>
        <v>0</v>
      </c>
      <c r="R1090" s="1">
        <f>IF($O1090="include",IF(AF1090&gt;0,1+MAX(R1091:R$2005),0),0)</f>
        <v>0</v>
      </c>
      <c r="S1090" s="1">
        <f>IF($O1090="include",IF(AG1090&gt;0,1+MAX(S1091:S$2005),0),0)</f>
        <v>0</v>
      </c>
      <c r="T1090" s="1">
        <f>IF($O1090="include",IF(AH1090&gt;0,1+MAX(T1091:T$2005),0),0)</f>
        <v>0</v>
      </c>
      <c r="U1090" s="1">
        <f>IF($O1090="include",IF(AI1090&gt;0,1+MAX(U1091:U$2005),0),0)</f>
        <v>0</v>
      </c>
      <c r="V1090" s="1">
        <f>IF($O1090="include",IF(AJ1090&gt;0,1+MAX(V1091:V$2005),0),0)</f>
        <v>0</v>
      </c>
      <c r="W1090" s="1">
        <f>IF($O1090="include",IF(AK1090&gt;0,1+MAX(W1091:W$2005),0),0)</f>
        <v>0</v>
      </c>
      <c r="X1090" s="1">
        <f>IF($O1090="include",IF(AL1090&gt;0,1+MAX(X1091:X$2005),0),0)</f>
        <v>0</v>
      </c>
      <c r="Y1090" s="22" t="str">
        <f t="shared" si="279"/>
        <v xml:space="preserve">1 - </v>
      </c>
      <c r="AA1090" s="42"/>
      <c r="AB1090" s="43"/>
      <c r="AC1090" s="43"/>
      <c r="AD1090" s="44"/>
      <c r="AE1090" s="11">
        <f t="shared" si="280"/>
        <v>0</v>
      </c>
      <c r="AF1090" s="41"/>
      <c r="AG1090" s="41"/>
      <c r="AH1090" s="41"/>
      <c r="AI1090" s="41"/>
      <c r="AJ1090" s="41"/>
      <c r="AK1090" s="41"/>
      <c r="AL1090" s="41"/>
      <c r="BA1090" s="1">
        <f t="shared" si="281"/>
        <v>0</v>
      </c>
      <c r="BB1090" s="1">
        <f t="shared" si="282"/>
        <v>0</v>
      </c>
      <c r="BC1090" s="1" t="str">
        <f t="shared" si="283"/>
        <v>No</v>
      </c>
      <c r="BD1090" s="1">
        <f t="shared" si="284"/>
        <v>0</v>
      </c>
      <c r="BE1090" s="1">
        <f t="shared" si="285"/>
        <v>0</v>
      </c>
      <c r="BF1090" s="1">
        <f t="shared" si="286"/>
        <v>0</v>
      </c>
      <c r="BG1090" s="1">
        <v>1086</v>
      </c>
      <c r="BH1090" s="1" t="e">
        <f t="shared" si="287"/>
        <v>#N/A</v>
      </c>
      <c r="BI1090" s="1">
        <f t="shared" si="289"/>
        <v>2</v>
      </c>
      <c r="BJ1090" s="1" t="e">
        <f t="shared" si="288"/>
        <v>#N/A</v>
      </c>
    </row>
    <row r="1091" spans="1:62" x14ac:dyDescent="0.25">
      <c r="A1091" s="1">
        <f t="shared" si="275"/>
        <v>1</v>
      </c>
      <c r="B1091" s="1">
        <f>IF(YEAR(AD1091)=$B$3,YEAR('Apartment Expenses'!AD1091)&amp;" - "&amp;'Apartment Expenses'!AC1091,0)</f>
        <v>0</v>
      </c>
      <c r="C1091" s="1">
        <f t="shared" si="276"/>
        <v>0</v>
      </c>
      <c r="E1091" s="1">
        <v>1087</v>
      </c>
      <c r="F1091" s="1">
        <f t="shared" si="277"/>
        <v>1</v>
      </c>
      <c r="G1091" s="1">
        <f t="shared" si="273"/>
        <v>0</v>
      </c>
      <c r="H1091" s="1">
        <f t="shared" si="274"/>
        <v>0</v>
      </c>
      <c r="J1091" s="1" t="str">
        <f t="shared" si="278"/>
        <v>1900</v>
      </c>
      <c r="M1091" s="1">
        <f>HLOOKUP('Expense History'!$AD$3,$P$4:$X$2004,ROW('Apartment Expenses'!L1091)-3,0)</f>
        <v>0</v>
      </c>
      <c r="N1091" s="1">
        <f>IF('Expense History'!$AD$3=Data!$G$4,'Apartment Expenses'!AE1091,HLOOKUP('Expense History'!$AD$3,'Apartment Expenses'!$AE$4:$AL$2004,(ROW('Apartment Expenses'!M1091)-3)))</f>
        <v>0</v>
      </c>
      <c r="O1091" s="1" t="str">
        <f>IF($O$2="ALL",IF(VLOOKUP(AA1091,'Expense History'!$AA$6:$AB$36,2,0)="x","include",0),IF(AND(VLOOKUP(AA1091,'Expense History'!$AA$6:$AB$36,2,0)="x",AC1091=$O$2),"include",0))</f>
        <v>include</v>
      </c>
      <c r="P1091" s="1">
        <f>IF(O1091="include",IF(AE1091&gt;0,1+MAX(P1092:P$2005),0),0)</f>
        <v>0</v>
      </c>
      <c r="Q1091" s="1">
        <f>IF(AND(ISBLANK(AA1090),AE1090=0),0,(IF(MAX(Q1092:Q$2005)&gt;0,0,ROW(R1091))))</f>
        <v>0</v>
      </c>
      <c r="R1091" s="1">
        <f>IF($O1091="include",IF(AF1091&gt;0,1+MAX(R1092:R$2005),0),0)</f>
        <v>0</v>
      </c>
      <c r="S1091" s="1">
        <f>IF($O1091="include",IF(AG1091&gt;0,1+MAX(S1092:S$2005),0),0)</f>
        <v>0</v>
      </c>
      <c r="T1091" s="1">
        <f>IF($O1091="include",IF(AH1091&gt;0,1+MAX(T1092:T$2005),0),0)</f>
        <v>0</v>
      </c>
      <c r="U1091" s="1">
        <f>IF($O1091="include",IF(AI1091&gt;0,1+MAX(U1092:U$2005),0),0)</f>
        <v>0</v>
      </c>
      <c r="V1091" s="1">
        <f>IF($O1091="include",IF(AJ1091&gt;0,1+MAX(V1092:V$2005),0),0)</f>
        <v>0</v>
      </c>
      <c r="W1091" s="1">
        <f>IF($O1091="include",IF(AK1091&gt;0,1+MAX(W1092:W$2005),0),0)</f>
        <v>0</v>
      </c>
      <c r="X1091" s="1">
        <f>IF($O1091="include",IF(AL1091&gt;0,1+MAX(X1092:X$2005),0),0)</f>
        <v>0</v>
      </c>
      <c r="Y1091" s="22" t="str">
        <f t="shared" si="279"/>
        <v xml:space="preserve">1 - </v>
      </c>
      <c r="AA1091" s="42"/>
      <c r="AB1091" s="43"/>
      <c r="AC1091" s="43"/>
      <c r="AD1091" s="44"/>
      <c r="AE1091" s="11">
        <f t="shared" si="280"/>
        <v>0</v>
      </c>
      <c r="AF1091" s="41"/>
      <c r="AG1091" s="41"/>
      <c r="AH1091" s="41"/>
      <c r="AI1091" s="41"/>
      <c r="AJ1091" s="41"/>
      <c r="AK1091" s="41"/>
      <c r="AL1091" s="41"/>
      <c r="BA1091" s="1">
        <f t="shared" si="281"/>
        <v>0</v>
      </c>
      <c r="BB1091" s="1">
        <f t="shared" si="282"/>
        <v>0</v>
      </c>
      <c r="BC1091" s="1" t="str">
        <f t="shared" si="283"/>
        <v>No</v>
      </c>
      <c r="BD1091" s="1">
        <f t="shared" si="284"/>
        <v>0</v>
      </c>
      <c r="BE1091" s="1">
        <f t="shared" si="285"/>
        <v>0</v>
      </c>
      <c r="BF1091" s="1">
        <f t="shared" si="286"/>
        <v>0</v>
      </c>
      <c r="BG1091" s="1">
        <v>1087</v>
      </c>
      <c r="BH1091" s="1" t="e">
        <f t="shared" si="287"/>
        <v>#N/A</v>
      </c>
      <c r="BI1091" s="1">
        <f t="shared" si="289"/>
        <v>2</v>
      </c>
      <c r="BJ1091" s="1" t="e">
        <f t="shared" si="288"/>
        <v>#N/A</v>
      </c>
    </row>
    <row r="1092" spans="1:62" x14ac:dyDescent="0.25">
      <c r="A1092" s="1">
        <f t="shared" si="275"/>
        <v>1</v>
      </c>
      <c r="B1092" s="1">
        <f>IF(YEAR(AD1092)=$B$3,YEAR('Apartment Expenses'!AD1092)&amp;" - "&amp;'Apartment Expenses'!AC1092,0)</f>
        <v>0</v>
      </c>
      <c r="C1092" s="1">
        <f t="shared" si="276"/>
        <v>0</v>
      </c>
      <c r="E1092" s="1">
        <v>1088</v>
      </c>
      <c r="F1092" s="1">
        <f t="shared" si="277"/>
        <v>1</v>
      </c>
      <c r="G1092" s="1">
        <f t="shared" si="273"/>
        <v>0</v>
      </c>
      <c r="H1092" s="1">
        <f t="shared" si="274"/>
        <v>0</v>
      </c>
      <c r="J1092" s="1" t="str">
        <f t="shared" si="278"/>
        <v>1900</v>
      </c>
      <c r="M1092" s="1">
        <f>HLOOKUP('Expense History'!$AD$3,$P$4:$X$2004,ROW('Apartment Expenses'!L1092)-3,0)</f>
        <v>0</v>
      </c>
      <c r="N1092" s="1">
        <f>IF('Expense History'!$AD$3=Data!$G$4,'Apartment Expenses'!AE1092,HLOOKUP('Expense History'!$AD$3,'Apartment Expenses'!$AE$4:$AL$2004,(ROW('Apartment Expenses'!M1092)-3)))</f>
        <v>0</v>
      </c>
      <c r="O1092" s="1" t="str">
        <f>IF($O$2="ALL",IF(VLOOKUP(AA1092,'Expense History'!$AA$6:$AB$36,2,0)="x","include",0),IF(AND(VLOOKUP(AA1092,'Expense History'!$AA$6:$AB$36,2,0)="x",AC1092=$O$2),"include",0))</f>
        <v>include</v>
      </c>
      <c r="P1092" s="1">
        <f>IF(O1092="include",IF(AE1092&gt;0,1+MAX(P1093:P$2005),0),0)</f>
        <v>0</v>
      </c>
      <c r="Q1092" s="1">
        <f>IF(AND(ISBLANK(AA1091),AE1091=0),0,(IF(MAX(Q1093:Q$2005)&gt;0,0,ROW(R1092))))</f>
        <v>0</v>
      </c>
      <c r="R1092" s="1">
        <f>IF($O1092="include",IF(AF1092&gt;0,1+MAX(R1093:R$2005),0),0)</f>
        <v>0</v>
      </c>
      <c r="S1092" s="1">
        <f>IF($O1092="include",IF(AG1092&gt;0,1+MAX(S1093:S$2005),0),0)</f>
        <v>0</v>
      </c>
      <c r="T1092" s="1">
        <f>IF($O1092="include",IF(AH1092&gt;0,1+MAX(T1093:T$2005),0),0)</f>
        <v>0</v>
      </c>
      <c r="U1092" s="1">
        <f>IF($O1092="include",IF(AI1092&gt;0,1+MAX(U1093:U$2005),0),0)</f>
        <v>0</v>
      </c>
      <c r="V1092" s="1">
        <f>IF($O1092="include",IF(AJ1092&gt;0,1+MAX(V1093:V$2005),0),0)</f>
        <v>0</v>
      </c>
      <c r="W1092" s="1">
        <f>IF($O1092="include",IF(AK1092&gt;0,1+MAX(W1093:W$2005),0),0)</f>
        <v>0</v>
      </c>
      <c r="X1092" s="1">
        <f>IF($O1092="include",IF(AL1092&gt;0,1+MAX(X1093:X$2005),0),0)</f>
        <v>0</v>
      </c>
      <c r="Y1092" s="22" t="str">
        <f t="shared" si="279"/>
        <v xml:space="preserve">1 - </v>
      </c>
      <c r="AA1092" s="42"/>
      <c r="AB1092" s="43"/>
      <c r="AC1092" s="43"/>
      <c r="AD1092" s="44"/>
      <c r="AE1092" s="11">
        <f t="shared" si="280"/>
        <v>0</v>
      </c>
      <c r="AF1092" s="41"/>
      <c r="AG1092" s="41"/>
      <c r="AH1092" s="41"/>
      <c r="AI1092" s="41"/>
      <c r="AJ1092" s="41"/>
      <c r="AK1092" s="41"/>
      <c r="AL1092" s="41"/>
      <c r="BA1092" s="1">
        <f t="shared" si="281"/>
        <v>0</v>
      </c>
      <c r="BB1092" s="1">
        <f t="shared" si="282"/>
        <v>0</v>
      </c>
      <c r="BC1092" s="1" t="str">
        <f t="shared" si="283"/>
        <v>No</v>
      </c>
      <c r="BD1092" s="1">
        <f t="shared" si="284"/>
        <v>0</v>
      </c>
      <c r="BE1092" s="1">
        <f t="shared" si="285"/>
        <v>0</v>
      </c>
      <c r="BF1092" s="1">
        <f t="shared" si="286"/>
        <v>0</v>
      </c>
      <c r="BG1092" s="1">
        <v>1088</v>
      </c>
      <c r="BH1092" s="1" t="e">
        <f t="shared" si="287"/>
        <v>#N/A</v>
      </c>
      <c r="BI1092" s="1">
        <f t="shared" si="289"/>
        <v>2</v>
      </c>
      <c r="BJ1092" s="1" t="e">
        <f t="shared" si="288"/>
        <v>#N/A</v>
      </c>
    </row>
    <row r="1093" spans="1:62" x14ac:dyDescent="0.25">
      <c r="A1093" s="1">
        <f t="shared" si="275"/>
        <v>1</v>
      </c>
      <c r="B1093" s="1">
        <f>IF(YEAR(AD1093)=$B$3,YEAR('Apartment Expenses'!AD1093)&amp;" - "&amp;'Apartment Expenses'!AC1093,0)</f>
        <v>0</v>
      </c>
      <c r="C1093" s="1">
        <f t="shared" si="276"/>
        <v>0</v>
      </c>
      <c r="E1093" s="1">
        <v>1089</v>
      </c>
      <c r="F1093" s="1">
        <f t="shared" si="277"/>
        <v>1</v>
      </c>
      <c r="G1093" s="1">
        <f t="shared" ref="G1093:G1156" si="290">IF(ISERROR(VLOOKUP(E1093,A:B,2,0)),0,VLOOKUP(E1093,A:B,2,0))</f>
        <v>0</v>
      </c>
      <c r="H1093" s="1">
        <f t="shared" ref="H1093:H1156" si="291">VLOOKUP(G1093,B:C,2,0)</f>
        <v>0</v>
      </c>
      <c r="J1093" s="1" t="str">
        <f t="shared" si="278"/>
        <v>1900</v>
      </c>
      <c r="M1093" s="1">
        <f>HLOOKUP('Expense History'!$AD$3,$P$4:$X$2004,ROW('Apartment Expenses'!L1093)-3,0)</f>
        <v>0</v>
      </c>
      <c r="N1093" s="1">
        <f>IF('Expense History'!$AD$3=Data!$G$4,'Apartment Expenses'!AE1093,HLOOKUP('Expense History'!$AD$3,'Apartment Expenses'!$AE$4:$AL$2004,(ROW('Apartment Expenses'!M1093)-3)))</f>
        <v>0</v>
      </c>
      <c r="O1093" s="1" t="str">
        <f>IF($O$2="ALL",IF(VLOOKUP(AA1093,'Expense History'!$AA$6:$AB$36,2,0)="x","include",0),IF(AND(VLOOKUP(AA1093,'Expense History'!$AA$6:$AB$36,2,0)="x",AC1093=$O$2),"include",0))</f>
        <v>include</v>
      </c>
      <c r="P1093" s="1">
        <f>IF(O1093="include",IF(AE1093&gt;0,1+MAX(P1094:P$2005),0),0)</f>
        <v>0</v>
      </c>
      <c r="Q1093" s="1">
        <f>IF(AND(ISBLANK(AA1092),AE1092=0),0,(IF(MAX(Q1094:Q$2005)&gt;0,0,ROW(R1093))))</f>
        <v>0</v>
      </c>
      <c r="R1093" s="1">
        <f>IF($O1093="include",IF(AF1093&gt;0,1+MAX(R1094:R$2005),0),0)</f>
        <v>0</v>
      </c>
      <c r="S1093" s="1">
        <f>IF($O1093="include",IF(AG1093&gt;0,1+MAX(S1094:S$2005),0),0)</f>
        <v>0</v>
      </c>
      <c r="T1093" s="1">
        <f>IF($O1093="include",IF(AH1093&gt;0,1+MAX(T1094:T$2005),0),0)</f>
        <v>0</v>
      </c>
      <c r="U1093" s="1">
        <f>IF($O1093="include",IF(AI1093&gt;0,1+MAX(U1094:U$2005),0),0)</f>
        <v>0</v>
      </c>
      <c r="V1093" s="1">
        <f>IF($O1093="include",IF(AJ1093&gt;0,1+MAX(V1094:V$2005),0),0)</f>
        <v>0</v>
      </c>
      <c r="W1093" s="1">
        <f>IF($O1093="include",IF(AK1093&gt;0,1+MAX(W1094:W$2005),0),0)</f>
        <v>0</v>
      </c>
      <c r="X1093" s="1">
        <f>IF($O1093="include",IF(AL1093&gt;0,1+MAX(X1094:X$2005),0),0)</f>
        <v>0</v>
      </c>
      <c r="Y1093" s="22" t="str">
        <f t="shared" si="279"/>
        <v xml:space="preserve">1 - </v>
      </c>
      <c r="AA1093" s="42"/>
      <c r="AB1093" s="43"/>
      <c r="AC1093" s="43"/>
      <c r="AD1093" s="44"/>
      <c r="AE1093" s="11">
        <f t="shared" si="280"/>
        <v>0</v>
      </c>
      <c r="AF1093" s="41"/>
      <c r="AG1093" s="41"/>
      <c r="AH1093" s="41"/>
      <c r="AI1093" s="41"/>
      <c r="AJ1093" s="41"/>
      <c r="AK1093" s="41"/>
      <c r="AL1093" s="41"/>
      <c r="BA1093" s="1">
        <f t="shared" si="281"/>
        <v>0</v>
      </c>
      <c r="BB1093" s="1">
        <f t="shared" si="282"/>
        <v>0</v>
      </c>
      <c r="BC1093" s="1" t="str">
        <f t="shared" si="283"/>
        <v>No</v>
      </c>
      <c r="BD1093" s="1">
        <f t="shared" si="284"/>
        <v>0</v>
      </c>
      <c r="BE1093" s="1">
        <f t="shared" si="285"/>
        <v>0</v>
      </c>
      <c r="BF1093" s="1">
        <f t="shared" si="286"/>
        <v>0</v>
      </c>
      <c r="BG1093" s="1">
        <v>1089</v>
      </c>
      <c r="BH1093" s="1" t="e">
        <f t="shared" si="287"/>
        <v>#N/A</v>
      </c>
      <c r="BI1093" s="1">
        <f t="shared" si="289"/>
        <v>2</v>
      </c>
      <c r="BJ1093" s="1" t="e">
        <f t="shared" si="288"/>
        <v>#N/A</v>
      </c>
    </row>
    <row r="1094" spans="1:62" x14ac:dyDescent="0.25">
      <c r="A1094" s="1">
        <f t="shared" ref="A1094:A1157" si="292">RANK(C1094,$C$5:$C$2004,0)</f>
        <v>1</v>
      </c>
      <c r="B1094" s="1">
        <f>IF(YEAR(AD1094)=$B$3,YEAR('Apartment Expenses'!AD1094)&amp;" - "&amp;'Apartment Expenses'!AC1094,0)</f>
        <v>0</v>
      </c>
      <c r="C1094" s="1">
        <f t="shared" ref="C1094:C1157" si="293">IF(YEAR(AD1094)=$B$3,SUMIF($B$5:$B$2004,B1094,$AE$5:$AE$2004),0)</f>
        <v>0</v>
      </c>
      <c r="E1094" s="1">
        <v>1090</v>
      </c>
      <c r="F1094" s="1">
        <f t="shared" ref="F1094:F1157" si="294">IF(G1094=0,F1093,F1093+1)</f>
        <v>1</v>
      </c>
      <c r="G1094" s="1">
        <f t="shared" si="290"/>
        <v>0</v>
      </c>
      <c r="H1094" s="1">
        <f t="shared" si="291"/>
        <v>0</v>
      </c>
      <c r="J1094" s="1" t="str">
        <f t="shared" ref="J1094:J1157" si="295">YEAR(AD1094)&amp;AC1094</f>
        <v>1900</v>
      </c>
      <c r="M1094" s="1">
        <f>HLOOKUP('Expense History'!$AD$3,$P$4:$X$2004,ROW('Apartment Expenses'!L1094)-3,0)</f>
        <v>0</v>
      </c>
      <c r="N1094" s="1">
        <f>IF('Expense History'!$AD$3=Data!$G$4,'Apartment Expenses'!AE1094,HLOOKUP('Expense History'!$AD$3,'Apartment Expenses'!$AE$4:$AL$2004,(ROW('Apartment Expenses'!M1094)-3)))</f>
        <v>0</v>
      </c>
      <c r="O1094" s="1" t="str">
        <f>IF($O$2="ALL",IF(VLOOKUP(AA1094,'Expense History'!$AA$6:$AB$36,2,0)="x","include",0),IF(AND(VLOOKUP(AA1094,'Expense History'!$AA$6:$AB$36,2,0)="x",AC1094=$O$2),"include",0))</f>
        <v>include</v>
      </c>
      <c r="P1094" s="1">
        <f>IF(O1094="include",IF(AE1094&gt;0,1+MAX(P1095:P$2005),0),0)</f>
        <v>0</v>
      </c>
      <c r="Q1094" s="1">
        <f>IF(AND(ISBLANK(AA1093),AE1093=0),0,(IF(MAX(Q1095:Q$2005)&gt;0,0,ROW(R1094))))</f>
        <v>0</v>
      </c>
      <c r="R1094" s="1">
        <f>IF($O1094="include",IF(AF1094&gt;0,1+MAX(R1095:R$2005),0),0)</f>
        <v>0</v>
      </c>
      <c r="S1094" s="1">
        <f>IF($O1094="include",IF(AG1094&gt;0,1+MAX(S1095:S$2005),0),0)</f>
        <v>0</v>
      </c>
      <c r="T1094" s="1">
        <f>IF($O1094="include",IF(AH1094&gt;0,1+MAX(T1095:T$2005),0),0)</f>
        <v>0</v>
      </c>
      <c r="U1094" s="1">
        <f>IF($O1094="include",IF(AI1094&gt;0,1+MAX(U1095:U$2005),0),0)</f>
        <v>0</v>
      </c>
      <c r="V1094" s="1">
        <f>IF($O1094="include",IF(AJ1094&gt;0,1+MAX(V1095:V$2005),0),0)</f>
        <v>0</v>
      </c>
      <c r="W1094" s="1">
        <f>IF($O1094="include",IF(AK1094&gt;0,1+MAX(W1095:W$2005),0),0)</f>
        <v>0</v>
      </c>
      <c r="X1094" s="1">
        <f>IF($O1094="include",IF(AL1094&gt;0,1+MAX(X1095:X$2005),0),0)</f>
        <v>0</v>
      </c>
      <c r="Y1094" s="22" t="str">
        <f t="shared" ref="Y1094:Y1157" si="296">DATEVALUE(MONTH(AD1094)&amp;"/1/"&amp;YEAR(AD1094))&amp;" - "&amp;AA1094</f>
        <v xml:space="preserve">1 - </v>
      </c>
      <c r="AA1094" s="42"/>
      <c r="AB1094" s="43"/>
      <c r="AC1094" s="43"/>
      <c r="AD1094" s="44"/>
      <c r="AE1094" s="11">
        <f t="shared" ref="AE1094:AE1157" si="297">SUM(AF1094:AL1094)</f>
        <v>0</v>
      </c>
      <c r="AF1094" s="41"/>
      <c r="AG1094" s="41"/>
      <c r="AH1094" s="41"/>
      <c r="AI1094" s="41"/>
      <c r="AJ1094" s="41"/>
      <c r="AK1094" s="41"/>
      <c r="AL1094" s="41"/>
      <c r="BA1094" s="1">
        <f t="shared" ref="BA1094:BA1157" si="298">AC1094</f>
        <v>0</v>
      </c>
      <c r="BB1094" s="1">
        <f t="shared" ref="BB1094:BB1157" si="299">SUMIF(AC:AC,BA1094,AE:AE)</f>
        <v>0</v>
      </c>
      <c r="BC1094" s="1" t="str">
        <f t="shared" ref="BC1094:BC1157" si="300">IF(ISERROR(VLOOKUP($B$3&amp;" - "&amp;BA1094,B:B,1,0)),"No","Yes")</f>
        <v>No</v>
      </c>
      <c r="BD1094" s="1">
        <f t="shared" ref="BD1094:BD1157" si="301">IF(BC1094="Yes",0,SUMIF(BA:BA,BA1094,BB:BB))</f>
        <v>0</v>
      </c>
      <c r="BE1094" s="1">
        <f t="shared" ref="BE1094:BE1157" si="302">IF(BD1094=0,0,RANK(BD1094,BD:BD))</f>
        <v>0</v>
      </c>
      <c r="BF1094" s="1">
        <f t="shared" ref="BF1094:BF1157" si="303">BA1094</f>
        <v>0</v>
      </c>
      <c r="BG1094" s="1">
        <v>1090</v>
      </c>
      <c r="BH1094" s="1" t="e">
        <f t="shared" ref="BH1094:BH1157" si="304">VLOOKUP(BG1094,BE:BF,2,0)</f>
        <v>#N/A</v>
      </c>
      <c r="BI1094" s="1">
        <f t="shared" si="289"/>
        <v>2</v>
      </c>
      <c r="BJ1094" s="1" t="e">
        <f t="shared" ref="BJ1094:BJ1157" si="305">BH1094</f>
        <v>#N/A</v>
      </c>
    </row>
    <row r="1095" spans="1:62" x14ac:dyDescent="0.25">
      <c r="A1095" s="1">
        <f t="shared" si="292"/>
        <v>1</v>
      </c>
      <c r="B1095" s="1">
        <f>IF(YEAR(AD1095)=$B$3,YEAR('Apartment Expenses'!AD1095)&amp;" - "&amp;'Apartment Expenses'!AC1095,0)</f>
        <v>0</v>
      </c>
      <c r="C1095" s="1">
        <f t="shared" si="293"/>
        <v>0</v>
      </c>
      <c r="E1095" s="1">
        <v>1091</v>
      </c>
      <c r="F1095" s="1">
        <f t="shared" si="294"/>
        <v>1</v>
      </c>
      <c r="G1095" s="1">
        <f t="shared" si="290"/>
        <v>0</v>
      </c>
      <c r="H1095" s="1">
        <f t="shared" si="291"/>
        <v>0</v>
      </c>
      <c r="J1095" s="1" t="str">
        <f t="shared" si="295"/>
        <v>1900</v>
      </c>
      <c r="M1095" s="1">
        <f>HLOOKUP('Expense History'!$AD$3,$P$4:$X$2004,ROW('Apartment Expenses'!L1095)-3,0)</f>
        <v>0</v>
      </c>
      <c r="N1095" s="1">
        <f>IF('Expense History'!$AD$3=Data!$G$4,'Apartment Expenses'!AE1095,HLOOKUP('Expense History'!$AD$3,'Apartment Expenses'!$AE$4:$AL$2004,(ROW('Apartment Expenses'!M1095)-3)))</f>
        <v>0</v>
      </c>
      <c r="O1095" s="1" t="str">
        <f>IF($O$2="ALL",IF(VLOOKUP(AA1095,'Expense History'!$AA$6:$AB$36,2,0)="x","include",0),IF(AND(VLOOKUP(AA1095,'Expense History'!$AA$6:$AB$36,2,0)="x",AC1095=$O$2),"include",0))</f>
        <v>include</v>
      </c>
      <c r="P1095" s="1">
        <f>IF(O1095="include",IF(AE1095&gt;0,1+MAX(P1096:P$2005),0),0)</f>
        <v>0</v>
      </c>
      <c r="Q1095" s="1">
        <f>IF(AND(ISBLANK(AA1094),AE1094=0),0,(IF(MAX(Q1096:Q$2005)&gt;0,0,ROW(R1095))))</f>
        <v>0</v>
      </c>
      <c r="R1095" s="1">
        <f>IF($O1095="include",IF(AF1095&gt;0,1+MAX(R1096:R$2005),0),0)</f>
        <v>0</v>
      </c>
      <c r="S1095" s="1">
        <f>IF($O1095="include",IF(AG1095&gt;0,1+MAX(S1096:S$2005),0),0)</f>
        <v>0</v>
      </c>
      <c r="T1095" s="1">
        <f>IF($O1095="include",IF(AH1095&gt;0,1+MAX(T1096:T$2005),0),0)</f>
        <v>0</v>
      </c>
      <c r="U1095" s="1">
        <f>IF($O1095="include",IF(AI1095&gt;0,1+MAX(U1096:U$2005),0),0)</f>
        <v>0</v>
      </c>
      <c r="V1095" s="1">
        <f>IF($O1095="include",IF(AJ1095&gt;0,1+MAX(V1096:V$2005),0),0)</f>
        <v>0</v>
      </c>
      <c r="W1095" s="1">
        <f>IF($O1095="include",IF(AK1095&gt;0,1+MAX(W1096:W$2005),0),0)</f>
        <v>0</v>
      </c>
      <c r="X1095" s="1">
        <f>IF($O1095="include",IF(AL1095&gt;0,1+MAX(X1096:X$2005),0),0)</f>
        <v>0</v>
      </c>
      <c r="Y1095" s="22" t="str">
        <f t="shared" si="296"/>
        <v xml:space="preserve">1 - </v>
      </c>
      <c r="AA1095" s="42"/>
      <c r="AB1095" s="43"/>
      <c r="AC1095" s="43"/>
      <c r="AD1095" s="44"/>
      <c r="AE1095" s="11">
        <f t="shared" si="297"/>
        <v>0</v>
      </c>
      <c r="AF1095" s="41"/>
      <c r="AG1095" s="41"/>
      <c r="AH1095" s="41"/>
      <c r="AI1095" s="41"/>
      <c r="AJ1095" s="41"/>
      <c r="AK1095" s="41"/>
      <c r="AL1095" s="41"/>
      <c r="BA1095" s="1">
        <f t="shared" si="298"/>
        <v>0</v>
      </c>
      <c r="BB1095" s="1">
        <f t="shared" si="299"/>
        <v>0</v>
      </c>
      <c r="BC1095" s="1" t="str">
        <f t="shared" si="300"/>
        <v>No</v>
      </c>
      <c r="BD1095" s="1">
        <f t="shared" si="301"/>
        <v>0</v>
      </c>
      <c r="BE1095" s="1">
        <f t="shared" si="302"/>
        <v>0</v>
      </c>
      <c r="BF1095" s="1">
        <f t="shared" si="303"/>
        <v>0</v>
      </c>
      <c r="BG1095" s="1">
        <v>1091</v>
      </c>
      <c r="BH1095" s="1" t="e">
        <f t="shared" si="304"/>
        <v>#N/A</v>
      </c>
      <c r="BI1095" s="1">
        <f t="shared" ref="BI1095:BI1158" si="306">IF(ISERROR(BH1095),BI1094,BI1094+1)</f>
        <v>2</v>
      </c>
      <c r="BJ1095" s="1" t="e">
        <f t="shared" si="305"/>
        <v>#N/A</v>
      </c>
    </row>
    <row r="1096" spans="1:62" x14ac:dyDescent="0.25">
      <c r="A1096" s="1">
        <f t="shared" si="292"/>
        <v>1</v>
      </c>
      <c r="B1096" s="1">
        <f>IF(YEAR(AD1096)=$B$3,YEAR('Apartment Expenses'!AD1096)&amp;" - "&amp;'Apartment Expenses'!AC1096,0)</f>
        <v>0</v>
      </c>
      <c r="C1096" s="1">
        <f t="shared" si="293"/>
        <v>0</v>
      </c>
      <c r="E1096" s="1">
        <v>1092</v>
      </c>
      <c r="F1096" s="1">
        <f t="shared" si="294"/>
        <v>1</v>
      </c>
      <c r="G1096" s="1">
        <f t="shared" si="290"/>
        <v>0</v>
      </c>
      <c r="H1096" s="1">
        <f t="shared" si="291"/>
        <v>0</v>
      </c>
      <c r="J1096" s="1" t="str">
        <f t="shared" si="295"/>
        <v>1900</v>
      </c>
      <c r="M1096" s="1">
        <f>HLOOKUP('Expense History'!$AD$3,$P$4:$X$2004,ROW('Apartment Expenses'!L1096)-3,0)</f>
        <v>0</v>
      </c>
      <c r="N1096" s="1">
        <f>IF('Expense History'!$AD$3=Data!$G$4,'Apartment Expenses'!AE1096,HLOOKUP('Expense History'!$AD$3,'Apartment Expenses'!$AE$4:$AL$2004,(ROW('Apartment Expenses'!M1096)-3)))</f>
        <v>0</v>
      </c>
      <c r="O1096" s="1" t="str">
        <f>IF($O$2="ALL",IF(VLOOKUP(AA1096,'Expense History'!$AA$6:$AB$36,2,0)="x","include",0),IF(AND(VLOOKUP(AA1096,'Expense History'!$AA$6:$AB$36,2,0)="x",AC1096=$O$2),"include",0))</f>
        <v>include</v>
      </c>
      <c r="P1096" s="1">
        <f>IF(O1096="include",IF(AE1096&gt;0,1+MAX(P1097:P$2005),0),0)</f>
        <v>0</v>
      </c>
      <c r="Q1096" s="1">
        <f>IF(AND(ISBLANK(AA1095),AE1095=0),0,(IF(MAX(Q1097:Q$2005)&gt;0,0,ROW(R1096))))</f>
        <v>0</v>
      </c>
      <c r="R1096" s="1">
        <f>IF($O1096="include",IF(AF1096&gt;0,1+MAX(R1097:R$2005),0),0)</f>
        <v>0</v>
      </c>
      <c r="S1096" s="1">
        <f>IF($O1096="include",IF(AG1096&gt;0,1+MAX(S1097:S$2005),0),0)</f>
        <v>0</v>
      </c>
      <c r="T1096" s="1">
        <f>IF($O1096="include",IF(AH1096&gt;0,1+MAX(T1097:T$2005),0),0)</f>
        <v>0</v>
      </c>
      <c r="U1096" s="1">
        <f>IF($O1096="include",IF(AI1096&gt;0,1+MAX(U1097:U$2005),0),0)</f>
        <v>0</v>
      </c>
      <c r="V1096" s="1">
        <f>IF($O1096="include",IF(AJ1096&gt;0,1+MAX(V1097:V$2005),0),0)</f>
        <v>0</v>
      </c>
      <c r="W1096" s="1">
        <f>IF($O1096="include",IF(AK1096&gt;0,1+MAX(W1097:W$2005),0),0)</f>
        <v>0</v>
      </c>
      <c r="X1096" s="1">
        <f>IF($O1096="include",IF(AL1096&gt;0,1+MAX(X1097:X$2005),0),0)</f>
        <v>0</v>
      </c>
      <c r="Y1096" s="22" t="str">
        <f t="shared" si="296"/>
        <v xml:space="preserve">1 - </v>
      </c>
      <c r="AA1096" s="42"/>
      <c r="AB1096" s="43"/>
      <c r="AC1096" s="43"/>
      <c r="AD1096" s="44"/>
      <c r="AE1096" s="11">
        <f t="shared" si="297"/>
        <v>0</v>
      </c>
      <c r="AF1096" s="41"/>
      <c r="AG1096" s="41"/>
      <c r="AH1096" s="41"/>
      <c r="AI1096" s="41"/>
      <c r="AJ1096" s="41"/>
      <c r="AK1096" s="41"/>
      <c r="AL1096" s="41"/>
      <c r="BA1096" s="1">
        <f t="shared" si="298"/>
        <v>0</v>
      </c>
      <c r="BB1096" s="1">
        <f t="shared" si="299"/>
        <v>0</v>
      </c>
      <c r="BC1096" s="1" t="str">
        <f t="shared" si="300"/>
        <v>No</v>
      </c>
      <c r="BD1096" s="1">
        <f t="shared" si="301"/>
        <v>0</v>
      </c>
      <c r="BE1096" s="1">
        <f t="shared" si="302"/>
        <v>0</v>
      </c>
      <c r="BF1096" s="1">
        <f t="shared" si="303"/>
        <v>0</v>
      </c>
      <c r="BG1096" s="1">
        <v>1092</v>
      </c>
      <c r="BH1096" s="1" t="e">
        <f t="shared" si="304"/>
        <v>#N/A</v>
      </c>
      <c r="BI1096" s="1">
        <f t="shared" si="306"/>
        <v>2</v>
      </c>
      <c r="BJ1096" s="1" t="e">
        <f t="shared" si="305"/>
        <v>#N/A</v>
      </c>
    </row>
    <row r="1097" spans="1:62" x14ac:dyDescent="0.25">
      <c r="A1097" s="1">
        <f t="shared" si="292"/>
        <v>1</v>
      </c>
      <c r="B1097" s="1">
        <f>IF(YEAR(AD1097)=$B$3,YEAR('Apartment Expenses'!AD1097)&amp;" - "&amp;'Apartment Expenses'!AC1097,0)</f>
        <v>0</v>
      </c>
      <c r="C1097" s="1">
        <f t="shared" si="293"/>
        <v>0</v>
      </c>
      <c r="E1097" s="1">
        <v>1093</v>
      </c>
      <c r="F1097" s="1">
        <f t="shared" si="294"/>
        <v>1</v>
      </c>
      <c r="G1097" s="1">
        <f t="shared" si="290"/>
        <v>0</v>
      </c>
      <c r="H1097" s="1">
        <f t="shared" si="291"/>
        <v>0</v>
      </c>
      <c r="J1097" s="1" t="str">
        <f t="shared" si="295"/>
        <v>1900</v>
      </c>
      <c r="M1097" s="1">
        <f>HLOOKUP('Expense History'!$AD$3,$P$4:$X$2004,ROW('Apartment Expenses'!L1097)-3,0)</f>
        <v>0</v>
      </c>
      <c r="N1097" s="1">
        <f>IF('Expense History'!$AD$3=Data!$G$4,'Apartment Expenses'!AE1097,HLOOKUP('Expense History'!$AD$3,'Apartment Expenses'!$AE$4:$AL$2004,(ROW('Apartment Expenses'!M1097)-3)))</f>
        <v>0</v>
      </c>
      <c r="O1097" s="1" t="str">
        <f>IF($O$2="ALL",IF(VLOOKUP(AA1097,'Expense History'!$AA$6:$AB$36,2,0)="x","include",0),IF(AND(VLOOKUP(AA1097,'Expense History'!$AA$6:$AB$36,2,0)="x",AC1097=$O$2),"include",0))</f>
        <v>include</v>
      </c>
      <c r="P1097" s="1">
        <f>IF(O1097="include",IF(AE1097&gt;0,1+MAX(P1098:P$2005),0),0)</f>
        <v>0</v>
      </c>
      <c r="Q1097" s="1">
        <f>IF(AND(ISBLANK(AA1096),AE1096=0),0,(IF(MAX(Q1098:Q$2005)&gt;0,0,ROW(R1097))))</f>
        <v>0</v>
      </c>
      <c r="R1097" s="1">
        <f>IF($O1097="include",IF(AF1097&gt;0,1+MAX(R1098:R$2005),0),0)</f>
        <v>0</v>
      </c>
      <c r="S1097" s="1">
        <f>IF($O1097="include",IF(AG1097&gt;0,1+MAX(S1098:S$2005),0),0)</f>
        <v>0</v>
      </c>
      <c r="T1097" s="1">
        <f>IF($O1097="include",IF(AH1097&gt;0,1+MAX(T1098:T$2005),0),0)</f>
        <v>0</v>
      </c>
      <c r="U1097" s="1">
        <f>IF($O1097="include",IF(AI1097&gt;0,1+MAX(U1098:U$2005),0),0)</f>
        <v>0</v>
      </c>
      <c r="V1097" s="1">
        <f>IF($O1097="include",IF(AJ1097&gt;0,1+MAX(V1098:V$2005),0),0)</f>
        <v>0</v>
      </c>
      <c r="W1097" s="1">
        <f>IF($O1097="include",IF(AK1097&gt;0,1+MAX(W1098:W$2005),0),0)</f>
        <v>0</v>
      </c>
      <c r="X1097" s="1">
        <f>IF($O1097="include",IF(AL1097&gt;0,1+MAX(X1098:X$2005),0),0)</f>
        <v>0</v>
      </c>
      <c r="Y1097" s="22" t="str">
        <f t="shared" si="296"/>
        <v xml:space="preserve">1 - </v>
      </c>
      <c r="AA1097" s="42"/>
      <c r="AB1097" s="43"/>
      <c r="AC1097" s="43"/>
      <c r="AD1097" s="44"/>
      <c r="AE1097" s="11">
        <f t="shared" si="297"/>
        <v>0</v>
      </c>
      <c r="AF1097" s="41"/>
      <c r="AG1097" s="41"/>
      <c r="AH1097" s="41"/>
      <c r="AI1097" s="41"/>
      <c r="AJ1097" s="41"/>
      <c r="AK1097" s="41"/>
      <c r="AL1097" s="41"/>
      <c r="BA1097" s="1">
        <f t="shared" si="298"/>
        <v>0</v>
      </c>
      <c r="BB1097" s="1">
        <f t="shared" si="299"/>
        <v>0</v>
      </c>
      <c r="BC1097" s="1" t="str">
        <f t="shared" si="300"/>
        <v>No</v>
      </c>
      <c r="BD1097" s="1">
        <f t="shared" si="301"/>
        <v>0</v>
      </c>
      <c r="BE1097" s="1">
        <f t="shared" si="302"/>
        <v>0</v>
      </c>
      <c r="BF1097" s="1">
        <f t="shared" si="303"/>
        <v>0</v>
      </c>
      <c r="BG1097" s="1">
        <v>1093</v>
      </c>
      <c r="BH1097" s="1" t="e">
        <f t="shared" si="304"/>
        <v>#N/A</v>
      </c>
      <c r="BI1097" s="1">
        <f t="shared" si="306"/>
        <v>2</v>
      </c>
      <c r="BJ1097" s="1" t="e">
        <f t="shared" si="305"/>
        <v>#N/A</v>
      </c>
    </row>
    <row r="1098" spans="1:62" x14ac:dyDescent="0.25">
      <c r="A1098" s="1">
        <f t="shared" si="292"/>
        <v>1</v>
      </c>
      <c r="B1098" s="1">
        <f>IF(YEAR(AD1098)=$B$3,YEAR('Apartment Expenses'!AD1098)&amp;" - "&amp;'Apartment Expenses'!AC1098,0)</f>
        <v>0</v>
      </c>
      <c r="C1098" s="1">
        <f t="shared" si="293"/>
        <v>0</v>
      </c>
      <c r="E1098" s="1">
        <v>1094</v>
      </c>
      <c r="F1098" s="1">
        <f t="shared" si="294"/>
        <v>1</v>
      </c>
      <c r="G1098" s="1">
        <f t="shared" si="290"/>
        <v>0</v>
      </c>
      <c r="H1098" s="1">
        <f t="shared" si="291"/>
        <v>0</v>
      </c>
      <c r="J1098" s="1" t="str">
        <f t="shared" si="295"/>
        <v>1900</v>
      </c>
      <c r="M1098" s="1">
        <f>HLOOKUP('Expense History'!$AD$3,$P$4:$X$2004,ROW('Apartment Expenses'!L1098)-3,0)</f>
        <v>0</v>
      </c>
      <c r="N1098" s="1">
        <f>IF('Expense History'!$AD$3=Data!$G$4,'Apartment Expenses'!AE1098,HLOOKUP('Expense History'!$AD$3,'Apartment Expenses'!$AE$4:$AL$2004,(ROW('Apartment Expenses'!M1098)-3)))</f>
        <v>0</v>
      </c>
      <c r="O1098" s="1" t="str">
        <f>IF($O$2="ALL",IF(VLOOKUP(AA1098,'Expense History'!$AA$6:$AB$36,2,0)="x","include",0),IF(AND(VLOOKUP(AA1098,'Expense History'!$AA$6:$AB$36,2,0)="x",AC1098=$O$2),"include",0))</f>
        <v>include</v>
      </c>
      <c r="P1098" s="1">
        <f>IF(O1098="include",IF(AE1098&gt;0,1+MAX(P1099:P$2005),0),0)</f>
        <v>0</v>
      </c>
      <c r="Q1098" s="1">
        <f>IF(AND(ISBLANK(AA1097),AE1097=0),0,(IF(MAX(Q1099:Q$2005)&gt;0,0,ROW(R1098))))</f>
        <v>0</v>
      </c>
      <c r="R1098" s="1">
        <f>IF($O1098="include",IF(AF1098&gt;0,1+MAX(R1099:R$2005),0),0)</f>
        <v>0</v>
      </c>
      <c r="S1098" s="1">
        <f>IF($O1098="include",IF(AG1098&gt;0,1+MAX(S1099:S$2005),0),0)</f>
        <v>0</v>
      </c>
      <c r="T1098" s="1">
        <f>IF($O1098="include",IF(AH1098&gt;0,1+MAX(T1099:T$2005),0),0)</f>
        <v>0</v>
      </c>
      <c r="U1098" s="1">
        <f>IF($O1098="include",IF(AI1098&gt;0,1+MAX(U1099:U$2005),0),0)</f>
        <v>0</v>
      </c>
      <c r="V1098" s="1">
        <f>IF($O1098="include",IF(AJ1098&gt;0,1+MAX(V1099:V$2005),0),0)</f>
        <v>0</v>
      </c>
      <c r="W1098" s="1">
        <f>IF($O1098="include",IF(AK1098&gt;0,1+MAX(W1099:W$2005),0),0)</f>
        <v>0</v>
      </c>
      <c r="X1098" s="1">
        <f>IF($O1098="include",IF(AL1098&gt;0,1+MAX(X1099:X$2005),0),0)</f>
        <v>0</v>
      </c>
      <c r="Y1098" s="22" t="str">
        <f t="shared" si="296"/>
        <v xml:space="preserve">1 - </v>
      </c>
      <c r="AA1098" s="42"/>
      <c r="AB1098" s="43"/>
      <c r="AC1098" s="43"/>
      <c r="AD1098" s="44"/>
      <c r="AE1098" s="11">
        <f t="shared" si="297"/>
        <v>0</v>
      </c>
      <c r="AF1098" s="41"/>
      <c r="AG1098" s="41"/>
      <c r="AH1098" s="41"/>
      <c r="AI1098" s="41"/>
      <c r="AJ1098" s="41"/>
      <c r="AK1098" s="41"/>
      <c r="AL1098" s="41"/>
      <c r="BA1098" s="1">
        <f t="shared" si="298"/>
        <v>0</v>
      </c>
      <c r="BB1098" s="1">
        <f t="shared" si="299"/>
        <v>0</v>
      </c>
      <c r="BC1098" s="1" t="str">
        <f t="shared" si="300"/>
        <v>No</v>
      </c>
      <c r="BD1098" s="1">
        <f t="shared" si="301"/>
        <v>0</v>
      </c>
      <c r="BE1098" s="1">
        <f t="shared" si="302"/>
        <v>0</v>
      </c>
      <c r="BF1098" s="1">
        <f t="shared" si="303"/>
        <v>0</v>
      </c>
      <c r="BG1098" s="1">
        <v>1094</v>
      </c>
      <c r="BH1098" s="1" t="e">
        <f t="shared" si="304"/>
        <v>#N/A</v>
      </c>
      <c r="BI1098" s="1">
        <f t="shared" si="306"/>
        <v>2</v>
      </c>
      <c r="BJ1098" s="1" t="e">
        <f t="shared" si="305"/>
        <v>#N/A</v>
      </c>
    </row>
    <row r="1099" spans="1:62" x14ac:dyDescent="0.25">
      <c r="A1099" s="1">
        <f t="shared" si="292"/>
        <v>1</v>
      </c>
      <c r="B1099" s="1">
        <f>IF(YEAR(AD1099)=$B$3,YEAR('Apartment Expenses'!AD1099)&amp;" - "&amp;'Apartment Expenses'!AC1099,0)</f>
        <v>0</v>
      </c>
      <c r="C1099" s="1">
        <f t="shared" si="293"/>
        <v>0</v>
      </c>
      <c r="E1099" s="1">
        <v>1095</v>
      </c>
      <c r="F1099" s="1">
        <f t="shared" si="294"/>
        <v>1</v>
      </c>
      <c r="G1099" s="1">
        <f t="shared" si="290"/>
        <v>0</v>
      </c>
      <c r="H1099" s="1">
        <f t="shared" si="291"/>
        <v>0</v>
      </c>
      <c r="J1099" s="1" t="str">
        <f t="shared" si="295"/>
        <v>1900</v>
      </c>
      <c r="M1099" s="1">
        <f>HLOOKUP('Expense History'!$AD$3,$P$4:$X$2004,ROW('Apartment Expenses'!L1099)-3,0)</f>
        <v>0</v>
      </c>
      <c r="N1099" s="1">
        <f>IF('Expense History'!$AD$3=Data!$G$4,'Apartment Expenses'!AE1099,HLOOKUP('Expense History'!$AD$3,'Apartment Expenses'!$AE$4:$AL$2004,(ROW('Apartment Expenses'!M1099)-3)))</f>
        <v>0</v>
      </c>
      <c r="O1099" s="1" t="str">
        <f>IF($O$2="ALL",IF(VLOOKUP(AA1099,'Expense History'!$AA$6:$AB$36,2,0)="x","include",0),IF(AND(VLOOKUP(AA1099,'Expense History'!$AA$6:$AB$36,2,0)="x",AC1099=$O$2),"include",0))</f>
        <v>include</v>
      </c>
      <c r="P1099" s="1">
        <f>IF(O1099="include",IF(AE1099&gt;0,1+MAX(P1100:P$2005),0),0)</f>
        <v>0</v>
      </c>
      <c r="Q1099" s="1">
        <f>IF(AND(ISBLANK(AA1098),AE1098=0),0,(IF(MAX(Q1100:Q$2005)&gt;0,0,ROW(R1099))))</f>
        <v>0</v>
      </c>
      <c r="R1099" s="1">
        <f>IF($O1099="include",IF(AF1099&gt;0,1+MAX(R1100:R$2005),0),0)</f>
        <v>0</v>
      </c>
      <c r="S1099" s="1">
        <f>IF($O1099="include",IF(AG1099&gt;0,1+MAX(S1100:S$2005),0),0)</f>
        <v>0</v>
      </c>
      <c r="T1099" s="1">
        <f>IF($O1099="include",IF(AH1099&gt;0,1+MAX(T1100:T$2005),0),0)</f>
        <v>0</v>
      </c>
      <c r="U1099" s="1">
        <f>IF($O1099="include",IF(AI1099&gt;0,1+MAX(U1100:U$2005),0),0)</f>
        <v>0</v>
      </c>
      <c r="V1099" s="1">
        <f>IF($O1099="include",IF(AJ1099&gt;0,1+MAX(V1100:V$2005),0),0)</f>
        <v>0</v>
      </c>
      <c r="W1099" s="1">
        <f>IF($O1099="include",IF(AK1099&gt;0,1+MAX(W1100:W$2005),0),0)</f>
        <v>0</v>
      </c>
      <c r="X1099" s="1">
        <f>IF($O1099="include",IF(AL1099&gt;0,1+MAX(X1100:X$2005),0),0)</f>
        <v>0</v>
      </c>
      <c r="Y1099" s="22" t="str">
        <f t="shared" si="296"/>
        <v xml:space="preserve">1 - </v>
      </c>
      <c r="AA1099" s="42"/>
      <c r="AB1099" s="43"/>
      <c r="AC1099" s="43"/>
      <c r="AD1099" s="44"/>
      <c r="AE1099" s="11">
        <f t="shared" si="297"/>
        <v>0</v>
      </c>
      <c r="AF1099" s="41"/>
      <c r="AG1099" s="41"/>
      <c r="AH1099" s="41"/>
      <c r="AI1099" s="41"/>
      <c r="AJ1099" s="41"/>
      <c r="AK1099" s="41"/>
      <c r="AL1099" s="41"/>
      <c r="BA1099" s="1">
        <f t="shared" si="298"/>
        <v>0</v>
      </c>
      <c r="BB1099" s="1">
        <f t="shared" si="299"/>
        <v>0</v>
      </c>
      <c r="BC1099" s="1" t="str">
        <f t="shared" si="300"/>
        <v>No</v>
      </c>
      <c r="BD1099" s="1">
        <f t="shared" si="301"/>
        <v>0</v>
      </c>
      <c r="BE1099" s="1">
        <f t="shared" si="302"/>
        <v>0</v>
      </c>
      <c r="BF1099" s="1">
        <f t="shared" si="303"/>
        <v>0</v>
      </c>
      <c r="BG1099" s="1">
        <v>1095</v>
      </c>
      <c r="BH1099" s="1" t="e">
        <f t="shared" si="304"/>
        <v>#N/A</v>
      </c>
      <c r="BI1099" s="1">
        <f t="shared" si="306"/>
        <v>2</v>
      </c>
      <c r="BJ1099" s="1" t="e">
        <f t="shared" si="305"/>
        <v>#N/A</v>
      </c>
    </row>
    <row r="1100" spans="1:62" x14ac:dyDescent="0.25">
      <c r="A1100" s="1">
        <f t="shared" si="292"/>
        <v>1</v>
      </c>
      <c r="B1100" s="1">
        <f>IF(YEAR(AD1100)=$B$3,YEAR('Apartment Expenses'!AD1100)&amp;" - "&amp;'Apartment Expenses'!AC1100,0)</f>
        <v>0</v>
      </c>
      <c r="C1100" s="1">
        <f t="shared" si="293"/>
        <v>0</v>
      </c>
      <c r="E1100" s="1">
        <v>1096</v>
      </c>
      <c r="F1100" s="1">
        <f t="shared" si="294"/>
        <v>1</v>
      </c>
      <c r="G1100" s="1">
        <f t="shared" si="290"/>
        <v>0</v>
      </c>
      <c r="H1100" s="1">
        <f t="shared" si="291"/>
        <v>0</v>
      </c>
      <c r="J1100" s="1" t="str">
        <f t="shared" si="295"/>
        <v>1900</v>
      </c>
      <c r="M1100" s="1">
        <f>HLOOKUP('Expense History'!$AD$3,$P$4:$X$2004,ROW('Apartment Expenses'!L1100)-3,0)</f>
        <v>0</v>
      </c>
      <c r="N1100" s="1">
        <f>IF('Expense History'!$AD$3=Data!$G$4,'Apartment Expenses'!AE1100,HLOOKUP('Expense History'!$AD$3,'Apartment Expenses'!$AE$4:$AL$2004,(ROW('Apartment Expenses'!M1100)-3)))</f>
        <v>0</v>
      </c>
      <c r="O1100" s="1" t="str">
        <f>IF($O$2="ALL",IF(VLOOKUP(AA1100,'Expense History'!$AA$6:$AB$36,2,0)="x","include",0),IF(AND(VLOOKUP(AA1100,'Expense History'!$AA$6:$AB$36,2,0)="x",AC1100=$O$2),"include",0))</f>
        <v>include</v>
      </c>
      <c r="P1100" s="1">
        <f>IF(O1100="include",IF(AE1100&gt;0,1+MAX(P1101:P$2005),0),0)</f>
        <v>0</v>
      </c>
      <c r="Q1100" s="1">
        <f>IF(AND(ISBLANK(AA1099),AE1099=0),0,(IF(MAX(Q1101:Q$2005)&gt;0,0,ROW(R1100))))</f>
        <v>0</v>
      </c>
      <c r="R1100" s="1">
        <f>IF($O1100="include",IF(AF1100&gt;0,1+MAX(R1101:R$2005),0),0)</f>
        <v>0</v>
      </c>
      <c r="S1100" s="1">
        <f>IF($O1100="include",IF(AG1100&gt;0,1+MAX(S1101:S$2005),0),0)</f>
        <v>0</v>
      </c>
      <c r="T1100" s="1">
        <f>IF($O1100="include",IF(AH1100&gt;0,1+MAX(T1101:T$2005),0),0)</f>
        <v>0</v>
      </c>
      <c r="U1100" s="1">
        <f>IF($O1100="include",IF(AI1100&gt;0,1+MAX(U1101:U$2005),0),0)</f>
        <v>0</v>
      </c>
      <c r="V1100" s="1">
        <f>IF($O1100="include",IF(AJ1100&gt;0,1+MAX(V1101:V$2005),0),0)</f>
        <v>0</v>
      </c>
      <c r="W1100" s="1">
        <f>IF($O1100="include",IF(AK1100&gt;0,1+MAX(W1101:W$2005),0),0)</f>
        <v>0</v>
      </c>
      <c r="X1100" s="1">
        <f>IF($O1100="include",IF(AL1100&gt;0,1+MAX(X1101:X$2005),0),0)</f>
        <v>0</v>
      </c>
      <c r="Y1100" s="22" t="str">
        <f t="shared" si="296"/>
        <v xml:space="preserve">1 - </v>
      </c>
      <c r="AA1100" s="42"/>
      <c r="AB1100" s="43"/>
      <c r="AC1100" s="43"/>
      <c r="AD1100" s="44"/>
      <c r="AE1100" s="11">
        <f t="shared" si="297"/>
        <v>0</v>
      </c>
      <c r="AF1100" s="41"/>
      <c r="AG1100" s="41"/>
      <c r="AH1100" s="41"/>
      <c r="AI1100" s="41"/>
      <c r="AJ1100" s="41"/>
      <c r="AK1100" s="41"/>
      <c r="AL1100" s="41"/>
      <c r="BA1100" s="1">
        <f t="shared" si="298"/>
        <v>0</v>
      </c>
      <c r="BB1100" s="1">
        <f t="shared" si="299"/>
        <v>0</v>
      </c>
      <c r="BC1100" s="1" t="str">
        <f t="shared" si="300"/>
        <v>No</v>
      </c>
      <c r="BD1100" s="1">
        <f t="shared" si="301"/>
        <v>0</v>
      </c>
      <c r="BE1100" s="1">
        <f t="shared" si="302"/>
        <v>0</v>
      </c>
      <c r="BF1100" s="1">
        <f t="shared" si="303"/>
        <v>0</v>
      </c>
      <c r="BG1100" s="1">
        <v>1096</v>
      </c>
      <c r="BH1100" s="1" t="e">
        <f t="shared" si="304"/>
        <v>#N/A</v>
      </c>
      <c r="BI1100" s="1">
        <f t="shared" si="306"/>
        <v>2</v>
      </c>
      <c r="BJ1100" s="1" t="e">
        <f t="shared" si="305"/>
        <v>#N/A</v>
      </c>
    </row>
    <row r="1101" spans="1:62" x14ac:dyDescent="0.25">
      <c r="A1101" s="1">
        <f t="shared" si="292"/>
        <v>1</v>
      </c>
      <c r="B1101" s="1">
        <f>IF(YEAR(AD1101)=$B$3,YEAR('Apartment Expenses'!AD1101)&amp;" - "&amp;'Apartment Expenses'!AC1101,0)</f>
        <v>0</v>
      </c>
      <c r="C1101" s="1">
        <f t="shared" si="293"/>
        <v>0</v>
      </c>
      <c r="E1101" s="1">
        <v>1097</v>
      </c>
      <c r="F1101" s="1">
        <f t="shared" si="294"/>
        <v>1</v>
      </c>
      <c r="G1101" s="1">
        <f t="shared" si="290"/>
        <v>0</v>
      </c>
      <c r="H1101" s="1">
        <f t="shared" si="291"/>
        <v>0</v>
      </c>
      <c r="J1101" s="1" t="str">
        <f t="shared" si="295"/>
        <v>1900</v>
      </c>
      <c r="M1101" s="1">
        <f>HLOOKUP('Expense History'!$AD$3,$P$4:$X$2004,ROW('Apartment Expenses'!L1101)-3,0)</f>
        <v>0</v>
      </c>
      <c r="N1101" s="1">
        <f>IF('Expense History'!$AD$3=Data!$G$4,'Apartment Expenses'!AE1101,HLOOKUP('Expense History'!$AD$3,'Apartment Expenses'!$AE$4:$AL$2004,(ROW('Apartment Expenses'!M1101)-3)))</f>
        <v>0</v>
      </c>
      <c r="O1101" s="1" t="str">
        <f>IF($O$2="ALL",IF(VLOOKUP(AA1101,'Expense History'!$AA$6:$AB$36,2,0)="x","include",0),IF(AND(VLOOKUP(AA1101,'Expense History'!$AA$6:$AB$36,2,0)="x",AC1101=$O$2),"include",0))</f>
        <v>include</v>
      </c>
      <c r="P1101" s="1">
        <f>IF(O1101="include",IF(AE1101&gt;0,1+MAX(P1102:P$2005),0),0)</f>
        <v>0</v>
      </c>
      <c r="Q1101" s="1">
        <f>IF(AND(ISBLANK(AA1100),AE1100=0),0,(IF(MAX(Q1102:Q$2005)&gt;0,0,ROW(R1101))))</f>
        <v>0</v>
      </c>
      <c r="R1101" s="1">
        <f>IF($O1101="include",IF(AF1101&gt;0,1+MAX(R1102:R$2005),0),0)</f>
        <v>0</v>
      </c>
      <c r="S1101" s="1">
        <f>IF($O1101="include",IF(AG1101&gt;0,1+MAX(S1102:S$2005),0),0)</f>
        <v>0</v>
      </c>
      <c r="T1101" s="1">
        <f>IF($O1101="include",IF(AH1101&gt;0,1+MAX(T1102:T$2005),0),0)</f>
        <v>0</v>
      </c>
      <c r="U1101" s="1">
        <f>IF($O1101="include",IF(AI1101&gt;0,1+MAX(U1102:U$2005),0),0)</f>
        <v>0</v>
      </c>
      <c r="V1101" s="1">
        <f>IF($O1101="include",IF(AJ1101&gt;0,1+MAX(V1102:V$2005),0),0)</f>
        <v>0</v>
      </c>
      <c r="W1101" s="1">
        <f>IF($O1101="include",IF(AK1101&gt;0,1+MAX(W1102:W$2005),0),0)</f>
        <v>0</v>
      </c>
      <c r="X1101" s="1">
        <f>IF($O1101="include",IF(AL1101&gt;0,1+MAX(X1102:X$2005),0),0)</f>
        <v>0</v>
      </c>
      <c r="Y1101" s="22" t="str">
        <f t="shared" si="296"/>
        <v xml:space="preserve">1 - </v>
      </c>
      <c r="AA1101" s="42"/>
      <c r="AB1101" s="43"/>
      <c r="AC1101" s="43"/>
      <c r="AD1101" s="44"/>
      <c r="AE1101" s="11">
        <f t="shared" si="297"/>
        <v>0</v>
      </c>
      <c r="AF1101" s="41"/>
      <c r="AG1101" s="41"/>
      <c r="AH1101" s="41"/>
      <c r="AI1101" s="41"/>
      <c r="AJ1101" s="41"/>
      <c r="AK1101" s="41"/>
      <c r="AL1101" s="41"/>
      <c r="BA1101" s="1">
        <f t="shared" si="298"/>
        <v>0</v>
      </c>
      <c r="BB1101" s="1">
        <f t="shared" si="299"/>
        <v>0</v>
      </c>
      <c r="BC1101" s="1" t="str">
        <f t="shared" si="300"/>
        <v>No</v>
      </c>
      <c r="BD1101" s="1">
        <f t="shared" si="301"/>
        <v>0</v>
      </c>
      <c r="BE1101" s="1">
        <f t="shared" si="302"/>
        <v>0</v>
      </c>
      <c r="BF1101" s="1">
        <f t="shared" si="303"/>
        <v>0</v>
      </c>
      <c r="BG1101" s="1">
        <v>1097</v>
      </c>
      <c r="BH1101" s="1" t="e">
        <f t="shared" si="304"/>
        <v>#N/A</v>
      </c>
      <c r="BI1101" s="1">
        <f t="shared" si="306"/>
        <v>2</v>
      </c>
      <c r="BJ1101" s="1" t="e">
        <f t="shared" si="305"/>
        <v>#N/A</v>
      </c>
    </row>
    <row r="1102" spans="1:62" x14ac:dyDescent="0.25">
      <c r="A1102" s="1">
        <f t="shared" si="292"/>
        <v>1</v>
      </c>
      <c r="B1102" s="1">
        <f>IF(YEAR(AD1102)=$B$3,YEAR('Apartment Expenses'!AD1102)&amp;" - "&amp;'Apartment Expenses'!AC1102,0)</f>
        <v>0</v>
      </c>
      <c r="C1102" s="1">
        <f t="shared" si="293"/>
        <v>0</v>
      </c>
      <c r="E1102" s="1">
        <v>1098</v>
      </c>
      <c r="F1102" s="1">
        <f t="shared" si="294"/>
        <v>1</v>
      </c>
      <c r="G1102" s="1">
        <f t="shared" si="290"/>
        <v>0</v>
      </c>
      <c r="H1102" s="1">
        <f t="shared" si="291"/>
        <v>0</v>
      </c>
      <c r="J1102" s="1" t="str">
        <f t="shared" si="295"/>
        <v>1900</v>
      </c>
      <c r="M1102" s="1">
        <f>HLOOKUP('Expense History'!$AD$3,$P$4:$X$2004,ROW('Apartment Expenses'!L1102)-3,0)</f>
        <v>0</v>
      </c>
      <c r="N1102" s="1">
        <f>IF('Expense History'!$AD$3=Data!$G$4,'Apartment Expenses'!AE1102,HLOOKUP('Expense History'!$AD$3,'Apartment Expenses'!$AE$4:$AL$2004,(ROW('Apartment Expenses'!M1102)-3)))</f>
        <v>0</v>
      </c>
      <c r="O1102" s="1" t="str">
        <f>IF($O$2="ALL",IF(VLOOKUP(AA1102,'Expense History'!$AA$6:$AB$36,2,0)="x","include",0),IF(AND(VLOOKUP(AA1102,'Expense History'!$AA$6:$AB$36,2,0)="x",AC1102=$O$2),"include",0))</f>
        <v>include</v>
      </c>
      <c r="P1102" s="1">
        <f>IF(O1102="include",IF(AE1102&gt;0,1+MAX(P1103:P$2005),0),0)</f>
        <v>0</v>
      </c>
      <c r="Q1102" s="1">
        <f>IF(AND(ISBLANK(AA1101),AE1101=0),0,(IF(MAX(Q1103:Q$2005)&gt;0,0,ROW(R1102))))</f>
        <v>0</v>
      </c>
      <c r="R1102" s="1">
        <f>IF($O1102="include",IF(AF1102&gt;0,1+MAX(R1103:R$2005),0),0)</f>
        <v>0</v>
      </c>
      <c r="S1102" s="1">
        <f>IF($O1102="include",IF(AG1102&gt;0,1+MAX(S1103:S$2005),0),0)</f>
        <v>0</v>
      </c>
      <c r="T1102" s="1">
        <f>IF($O1102="include",IF(AH1102&gt;0,1+MAX(T1103:T$2005),0),0)</f>
        <v>0</v>
      </c>
      <c r="U1102" s="1">
        <f>IF($O1102="include",IF(AI1102&gt;0,1+MAX(U1103:U$2005),0),0)</f>
        <v>0</v>
      </c>
      <c r="V1102" s="1">
        <f>IF($O1102="include",IF(AJ1102&gt;0,1+MAX(V1103:V$2005),0),0)</f>
        <v>0</v>
      </c>
      <c r="W1102" s="1">
        <f>IF($O1102="include",IF(AK1102&gt;0,1+MAX(W1103:W$2005),0),0)</f>
        <v>0</v>
      </c>
      <c r="X1102" s="1">
        <f>IF($O1102="include",IF(AL1102&gt;0,1+MAX(X1103:X$2005),0),0)</f>
        <v>0</v>
      </c>
      <c r="Y1102" s="22" t="str">
        <f t="shared" si="296"/>
        <v xml:space="preserve">1 - </v>
      </c>
      <c r="AA1102" s="42"/>
      <c r="AB1102" s="43"/>
      <c r="AC1102" s="43"/>
      <c r="AD1102" s="44"/>
      <c r="AE1102" s="11">
        <f t="shared" si="297"/>
        <v>0</v>
      </c>
      <c r="AF1102" s="41"/>
      <c r="AG1102" s="41"/>
      <c r="AH1102" s="41"/>
      <c r="AI1102" s="41"/>
      <c r="AJ1102" s="41"/>
      <c r="AK1102" s="41"/>
      <c r="AL1102" s="41"/>
      <c r="BA1102" s="1">
        <f t="shared" si="298"/>
        <v>0</v>
      </c>
      <c r="BB1102" s="1">
        <f t="shared" si="299"/>
        <v>0</v>
      </c>
      <c r="BC1102" s="1" t="str">
        <f t="shared" si="300"/>
        <v>No</v>
      </c>
      <c r="BD1102" s="1">
        <f t="shared" si="301"/>
        <v>0</v>
      </c>
      <c r="BE1102" s="1">
        <f t="shared" si="302"/>
        <v>0</v>
      </c>
      <c r="BF1102" s="1">
        <f t="shared" si="303"/>
        <v>0</v>
      </c>
      <c r="BG1102" s="1">
        <v>1098</v>
      </c>
      <c r="BH1102" s="1" t="e">
        <f t="shared" si="304"/>
        <v>#N/A</v>
      </c>
      <c r="BI1102" s="1">
        <f t="shared" si="306"/>
        <v>2</v>
      </c>
      <c r="BJ1102" s="1" t="e">
        <f t="shared" si="305"/>
        <v>#N/A</v>
      </c>
    </row>
    <row r="1103" spans="1:62" x14ac:dyDescent="0.25">
      <c r="A1103" s="1">
        <f t="shared" si="292"/>
        <v>1</v>
      </c>
      <c r="B1103" s="1">
        <f>IF(YEAR(AD1103)=$B$3,YEAR('Apartment Expenses'!AD1103)&amp;" - "&amp;'Apartment Expenses'!AC1103,0)</f>
        <v>0</v>
      </c>
      <c r="C1103" s="1">
        <f t="shared" si="293"/>
        <v>0</v>
      </c>
      <c r="E1103" s="1">
        <v>1099</v>
      </c>
      <c r="F1103" s="1">
        <f t="shared" si="294"/>
        <v>1</v>
      </c>
      <c r="G1103" s="1">
        <f t="shared" si="290"/>
        <v>0</v>
      </c>
      <c r="H1103" s="1">
        <f t="shared" si="291"/>
        <v>0</v>
      </c>
      <c r="J1103" s="1" t="str">
        <f t="shared" si="295"/>
        <v>1900</v>
      </c>
      <c r="M1103" s="1">
        <f>HLOOKUP('Expense History'!$AD$3,$P$4:$X$2004,ROW('Apartment Expenses'!L1103)-3,0)</f>
        <v>0</v>
      </c>
      <c r="N1103" s="1">
        <f>IF('Expense History'!$AD$3=Data!$G$4,'Apartment Expenses'!AE1103,HLOOKUP('Expense History'!$AD$3,'Apartment Expenses'!$AE$4:$AL$2004,(ROW('Apartment Expenses'!M1103)-3)))</f>
        <v>0</v>
      </c>
      <c r="O1103" s="1" t="str">
        <f>IF($O$2="ALL",IF(VLOOKUP(AA1103,'Expense History'!$AA$6:$AB$36,2,0)="x","include",0),IF(AND(VLOOKUP(AA1103,'Expense History'!$AA$6:$AB$36,2,0)="x",AC1103=$O$2),"include",0))</f>
        <v>include</v>
      </c>
      <c r="P1103" s="1">
        <f>IF(O1103="include",IF(AE1103&gt;0,1+MAX(P1104:P$2005),0),0)</f>
        <v>0</v>
      </c>
      <c r="Q1103" s="1">
        <f>IF(AND(ISBLANK(AA1102),AE1102=0),0,(IF(MAX(Q1104:Q$2005)&gt;0,0,ROW(R1103))))</f>
        <v>0</v>
      </c>
      <c r="R1103" s="1">
        <f>IF($O1103="include",IF(AF1103&gt;0,1+MAX(R1104:R$2005),0),0)</f>
        <v>0</v>
      </c>
      <c r="S1103" s="1">
        <f>IF($O1103="include",IF(AG1103&gt;0,1+MAX(S1104:S$2005),0),0)</f>
        <v>0</v>
      </c>
      <c r="T1103" s="1">
        <f>IF($O1103="include",IF(AH1103&gt;0,1+MAX(T1104:T$2005),0),0)</f>
        <v>0</v>
      </c>
      <c r="U1103" s="1">
        <f>IF($O1103="include",IF(AI1103&gt;0,1+MAX(U1104:U$2005),0),0)</f>
        <v>0</v>
      </c>
      <c r="V1103" s="1">
        <f>IF($O1103="include",IF(AJ1103&gt;0,1+MAX(V1104:V$2005),0),0)</f>
        <v>0</v>
      </c>
      <c r="W1103" s="1">
        <f>IF($O1103="include",IF(AK1103&gt;0,1+MAX(W1104:W$2005),0),0)</f>
        <v>0</v>
      </c>
      <c r="X1103" s="1">
        <f>IF($O1103="include",IF(AL1103&gt;0,1+MAX(X1104:X$2005),0),0)</f>
        <v>0</v>
      </c>
      <c r="Y1103" s="22" t="str">
        <f t="shared" si="296"/>
        <v xml:space="preserve">1 - </v>
      </c>
      <c r="AA1103" s="42"/>
      <c r="AB1103" s="43"/>
      <c r="AC1103" s="43"/>
      <c r="AD1103" s="44"/>
      <c r="AE1103" s="11">
        <f t="shared" si="297"/>
        <v>0</v>
      </c>
      <c r="AF1103" s="41"/>
      <c r="AG1103" s="41"/>
      <c r="AH1103" s="41"/>
      <c r="AI1103" s="41"/>
      <c r="AJ1103" s="41"/>
      <c r="AK1103" s="41"/>
      <c r="AL1103" s="41"/>
      <c r="BA1103" s="1">
        <f t="shared" si="298"/>
        <v>0</v>
      </c>
      <c r="BB1103" s="1">
        <f t="shared" si="299"/>
        <v>0</v>
      </c>
      <c r="BC1103" s="1" t="str">
        <f t="shared" si="300"/>
        <v>No</v>
      </c>
      <c r="BD1103" s="1">
        <f t="shared" si="301"/>
        <v>0</v>
      </c>
      <c r="BE1103" s="1">
        <f t="shared" si="302"/>
        <v>0</v>
      </c>
      <c r="BF1103" s="1">
        <f t="shared" si="303"/>
        <v>0</v>
      </c>
      <c r="BG1103" s="1">
        <v>1099</v>
      </c>
      <c r="BH1103" s="1" t="e">
        <f t="shared" si="304"/>
        <v>#N/A</v>
      </c>
      <c r="BI1103" s="1">
        <f t="shared" si="306"/>
        <v>2</v>
      </c>
      <c r="BJ1103" s="1" t="e">
        <f t="shared" si="305"/>
        <v>#N/A</v>
      </c>
    </row>
    <row r="1104" spans="1:62" x14ac:dyDescent="0.25">
      <c r="A1104" s="1">
        <f t="shared" si="292"/>
        <v>1</v>
      </c>
      <c r="B1104" s="1">
        <f>IF(YEAR(AD1104)=$B$3,YEAR('Apartment Expenses'!AD1104)&amp;" - "&amp;'Apartment Expenses'!AC1104,0)</f>
        <v>0</v>
      </c>
      <c r="C1104" s="1">
        <f t="shared" si="293"/>
        <v>0</v>
      </c>
      <c r="E1104" s="1">
        <v>1100</v>
      </c>
      <c r="F1104" s="1">
        <f t="shared" si="294"/>
        <v>1</v>
      </c>
      <c r="G1104" s="1">
        <f t="shared" si="290"/>
        <v>0</v>
      </c>
      <c r="H1104" s="1">
        <f t="shared" si="291"/>
        <v>0</v>
      </c>
      <c r="J1104" s="1" t="str">
        <f t="shared" si="295"/>
        <v>1900</v>
      </c>
      <c r="M1104" s="1">
        <f>HLOOKUP('Expense History'!$AD$3,$P$4:$X$2004,ROW('Apartment Expenses'!L1104)-3,0)</f>
        <v>0</v>
      </c>
      <c r="N1104" s="1">
        <f>IF('Expense History'!$AD$3=Data!$G$4,'Apartment Expenses'!AE1104,HLOOKUP('Expense History'!$AD$3,'Apartment Expenses'!$AE$4:$AL$2004,(ROW('Apartment Expenses'!M1104)-3)))</f>
        <v>0</v>
      </c>
      <c r="O1104" s="1" t="str">
        <f>IF($O$2="ALL",IF(VLOOKUP(AA1104,'Expense History'!$AA$6:$AB$36,2,0)="x","include",0),IF(AND(VLOOKUP(AA1104,'Expense History'!$AA$6:$AB$36,2,0)="x",AC1104=$O$2),"include",0))</f>
        <v>include</v>
      </c>
      <c r="P1104" s="1">
        <f>IF(O1104="include",IF(AE1104&gt;0,1+MAX(P1105:P$2005),0),0)</f>
        <v>0</v>
      </c>
      <c r="Q1104" s="1">
        <f>IF(AND(ISBLANK(AA1103),AE1103=0),0,(IF(MAX(Q1105:Q$2005)&gt;0,0,ROW(R1104))))</f>
        <v>0</v>
      </c>
      <c r="R1104" s="1">
        <f>IF($O1104="include",IF(AF1104&gt;0,1+MAX(R1105:R$2005),0),0)</f>
        <v>0</v>
      </c>
      <c r="S1104" s="1">
        <f>IF($O1104="include",IF(AG1104&gt;0,1+MAX(S1105:S$2005),0),0)</f>
        <v>0</v>
      </c>
      <c r="T1104" s="1">
        <f>IF($O1104="include",IF(AH1104&gt;0,1+MAX(T1105:T$2005),0),0)</f>
        <v>0</v>
      </c>
      <c r="U1104" s="1">
        <f>IF($O1104="include",IF(AI1104&gt;0,1+MAX(U1105:U$2005),0),0)</f>
        <v>0</v>
      </c>
      <c r="V1104" s="1">
        <f>IF($O1104="include",IF(AJ1104&gt;0,1+MAX(V1105:V$2005),0),0)</f>
        <v>0</v>
      </c>
      <c r="W1104" s="1">
        <f>IF($O1104="include",IF(AK1104&gt;0,1+MAX(W1105:W$2005),0),0)</f>
        <v>0</v>
      </c>
      <c r="X1104" s="1">
        <f>IF($O1104="include",IF(AL1104&gt;0,1+MAX(X1105:X$2005),0),0)</f>
        <v>0</v>
      </c>
      <c r="Y1104" s="22" t="str">
        <f t="shared" si="296"/>
        <v xml:space="preserve">1 - </v>
      </c>
      <c r="AA1104" s="42"/>
      <c r="AB1104" s="43"/>
      <c r="AC1104" s="43"/>
      <c r="AD1104" s="44"/>
      <c r="AE1104" s="11">
        <f t="shared" si="297"/>
        <v>0</v>
      </c>
      <c r="AF1104" s="41"/>
      <c r="AG1104" s="41"/>
      <c r="AH1104" s="41"/>
      <c r="AI1104" s="41"/>
      <c r="AJ1104" s="41"/>
      <c r="AK1104" s="41"/>
      <c r="AL1104" s="41"/>
      <c r="BA1104" s="1">
        <f t="shared" si="298"/>
        <v>0</v>
      </c>
      <c r="BB1104" s="1">
        <f t="shared" si="299"/>
        <v>0</v>
      </c>
      <c r="BC1104" s="1" t="str">
        <f t="shared" si="300"/>
        <v>No</v>
      </c>
      <c r="BD1104" s="1">
        <f t="shared" si="301"/>
        <v>0</v>
      </c>
      <c r="BE1104" s="1">
        <f t="shared" si="302"/>
        <v>0</v>
      </c>
      <c r="BF1104" s="1">
        <f t="shared" si="303"/>
        <v>0</v>
      </c>
      <c r="BG1104" s="1">
        <v>1100</v>
      </c>
      <c r="BH1104" s="1" t="e">
        <f t="shared" si="304"/>
        <v>#N/A</v>
      </c>
      <c r="BI1104" s="1">
        <f t="shared" si="306"/>
        <v>2</v>
      </c>
      <c r="BJ1104" s="1" t="e">
        <f t="shared" si="305"/>
        <v>#N/A</v>
      </c>
    </row>
    <row r="1105" spans="1:62" x14ac:dyDescent="0.25">
      <c r="A1105" s="1">
        <f t="shared" si="292"/>
        <v>1</v>
      </c>
      <c r="B1105" s="1">
        <f>IF(YEAR(AD1105)=$B$3,YEAR('Apartment Expenses'!AD1105)&amp;" - "&amp;'Apartment Expenses'!AC1105,0)</f>
        <v>0</v>
      </c>
      <c r="C1105" s="1">
        <f t="shared" si="293"/>
        <v>0</v>
      </c>
      <c r="E1105" s="1">
        <v>1101</v>
      </c>
      <c r="F1105" s="1">
        <f t="shared" si="294"/>
        <v>1</v>
      </c>
      <c r="G1105" s="1">
        <f t="shared" si="290"/>
        <v>0</v>
      </c>
      <c r="H1105" s="1">
        <f t="shared" si="291"/>
        <v>0</v>
      </c>
      <c r="J1105" s="1" t="str">
        <f t="shared" si="295"/>
        <v>1900</v>
      </c>
      <c r="M1105" s="1">
        <f>HLOOKUP('Expense History'!$AD$3,$P$4:$X$2004,ROW('Apartment Expenses'!L1105)-3,0)</f>
        <v>0</v>
      </c>
      <c r="N1105" s="1">
        <f>IF('Expense History'!$AD$3=Data!$G$4,'Apartment Expenses'!AE1105,HLOOKUP('Expense History'!$AD$3,'Apartment Expenses'!$AE$4:$AL$2004,(ROW('Apartment Expenses'!M1105)-3)))</f>
        <v>0</v>
      </c>
      <c r="O1105" s="1" t="str">
        <f>IF($O$2="ALL",IF(VLOOKUP(AA1105,'Expense History'!$AA$6:$AB$36,2,0)="x","include",0),IF(AND(VLOOKUP(AA1105,'Expense History'!$AA$6:$AB$36,2,0)="x",AC1105=$O$2),"include",0))</f>
        <v>include</v>
      </c>
      <c r="P1105" s="1">
        <f>IF(O1105="include",IF(AE1105&gt;0,1+MAX(P1106:P$2005),0),0)</f>
        <v>0</v>
      </c>
      <c r="Q1105" s="1">
        <f>IF(AND(ISBLANK(AA1104),AE1104=0),0,(IF(MAX(Q1106:Q$2005)&gt;0,0,ROW(R1105))))</f>
        <v>0</v>
      </c>
      <c r="R1105" s="1">
        <f>IF($O1105="include",IF(AF1105&gt;0,1+MAX(R1106:R$2005),0),0)</f>
        <v>0</v>
      </c>
      <c r="S1105" s="1">
        <f>IF($O1105="include",IF(AG1105&gt;0,1+MAX(S1106:S$2005),0),0)</f>
        <v>0</v>
      </c>
      <c r="T1105" s="1">
        <f>IF($O1105="include",IF(AH1105&gt;0,1+MAX(T1106:T$2005),0),0)</f>
        <v>0</v>
      </c>
      <c r="U1105" s="1">
        <f>IF($O1105="include",IF(AI1105&gt;0,1+MAX(U1106:U$2005),0),0)</f>
        <v>0</v>
      </c>
      <c r="V1105" s="1">
        <f>IF($O1105="include",IF(AJ1105&gt;0,1+MAX(V1106:V$2005),0),0)</f>
        <v>0</v>
      </c>
      <c r="W1105" s="1">
        <f>IF($O1105="include",IF(AK1105&gt;0,1+MAX(W1106:W$2005),0),0)</f>
        <v>0</v>
      </c>
      <c r="X1105" s="1">
        <f>IF($O1105="include",IF(AL1105&gt;0,1+MAX(X1106:X$2005),0),0)</f>
        <v>0</v>
      </c>
      <c r="Y1105" s="22" t="str">
        <f t="shared" si="296"/>
        <v xml:space="preserve">1 - </v>
      </c>
      <c r="AA1105" s="42"/>
      <c r="AB1105" s="43"/>
      <c r="AC1105" s="43"/>
      <c r="AD1105" s="44"/>
      <c r="AE1105" s="11">
        <f t="shared" si="297"/>
        <v>0</v>
      </c>
      <c r="AF1105" s="41"/>
      <c r="AG1105" s="41"/>
      <c r="AH1105" s="41"/>
      <c r="AI1105" s="41"/>
      <c r="AJ1105" s="41"/>
      <c r="AK1105" s="41"/>
      <c r="AL1105" s="41"/>
      <c r="BA1105" s="1">
        <f t="shared" si="298"/>
        <v>0</v>
      </c>
      <c r="BB1105" s="1">
        <f t="shared" si="299"/>
        <v>0</v>
      </c>
      <c r="BC1105" s="1" t="str">
        <f t="shared" si="300"/>
        <v>No</v>
      </c>
      <c r="BD1105" s="1">
        <f t="shared" si="301"/>
        <v>0</v>
      </c>
      <c r="BE1105" s="1">
        <f t="shared" si="302"/>
        <v>0</v>
      </c>
      <c r="BF1105" s="1">
        <f t="shared" si="303"/>
        <v>0</v>
      </c>
      <c r="BG1105" s="1">
        <v>1101</v>
      </c>
      <c r="BH1105" s="1" t="e">
        <f t="shared" si="304"/>
        <v>#N/A</v>
      </c>
      <c r="BI1105" s="1">
        <f t="shared" si="306"/>
        <v>2</v>
      </c>
      <c r="BJ1105" s="1" t="e">
        <f t="shared" si="305"/>
        <v>#N/A</v>
      </c>
    </row>
    <row r="1106" spans="1:62" x14ac:dyDescent="0.25">
      <c r="A1106" s="1">
        <f t="shared" si="292"/>
        <v>1</v>
      </c>
      <c r="B1106" s="1">
        <f>IF(YEAR(AD1106)=$B$3,YEAR('Apartment Expenses'!AD1106)&amp;" - "&amp;'Apartment Expenses'!AC1106,0)</f>
        <v>0</v>
      </c>
      <c r="C1106" s="1">
        <f t="shared" si="293"/>
        <v>0</v>
      </c>
      <c r="E1106" s="1">
        <v>1102</v>
      </c>
      <c r="F1106" s="1">
        <f t="shared" si="294"/>
        <v>1</v>
      </c>
      <c r="G1106" s="1">
        <f t="shared" si="290"/>
        <v>0</v>
      </c>
      <c r="H1106" s="1">
        <f t="shared" si="291"/>
        <v>0</v>
      </c>
      <c r="J1106" s="1" t="str">
        <f t="shared" si="295"/>
        <v>1900</v>
      </c>
      <c r="M1106" s="1">
        <f>HLOOKUP('Expense History'!$AD$3,$P$4:$X$2004,ROW('Apartment Expenses'!L1106)-3,0)</f>
        <v>0</v>
      </c>
      <c r="N1106" s="1">
        <f>IF('Expense History'!$AD$3=Data!$G$4,'Apartment Expenses'!AE1106,HLOOKUP('Expense History'!$AD$3,'Apartment Expenses'!$AE$4:$AL$2004,(ROW('Apartment Expenses'!M1106)-3)))</f>
        <v>0</v>
      </c>
      <c r="O1106" s="1" t="str">
        <f>IF($O$2="ALL",IF(VLOOKUP(AA1106,'Expense History'!$AA$6:$AB$36,2,0)="x","include",0),IF(AND(VLOOKUP(AA1106,'Expense History'!$AA$6:$AB$36,2,0)="x",AC1106=$O$2),"include",0))</f>
        <v>include</v>
      </c>
      <c r="P1106" s="1">
        <f>IF(O1106="include",IF(AE1106&gt;0,1+MAX(P1107:P$2005),0),0)</f>
        <v>0</v>
      </c>
      <c r="Q1106" s="1">
        <f>IF(AND(ISBLANK(AA1105),AE1105=0),0,(IF(MAX(Q1107:Q$2005)&gt;0,0,ROW(R1106))))</f>
        <v>0</v>
      </c>
      <c r="R1106" s="1">
        <f>IF($O1106="include",IF(AF1106&gt;0,1+MAX(R1107:R$2005),0),0)</f>
        <v>0</v>
      </c>
      <c r="S1106" s="1">
        <f>IF($O1106="include",IF(AG1106&gt;0,1+MAX(S1107:S$2005),0),0)</f>
        <v>0</v>
      </c>
      <c r="T1106" s="1">
        <f>IF($O1106="include",IF(AH1106&gt;0,1+MAX(T1107:T$2005),0),0)</f>
        <v>0</v>
      </c>
      <c r="U1106" s="1">
        <f>IF($O1106="include",IF(AI1106&gt;0,1+MAX(U1107:U$2005),0),0)</f>
        <v>0</v>
      </c>
      <c r="V1106" s="1">
        <f>IF($O1106="include",IF(AJ1106&gt;0,1+MAX(V1107:V$2005),0),0)</f>
        <v>0</v>
      </c>
      <c r="W1106" s="1">
        <f>IF($O1106="include",IF(AK1106&gt;0,1+MAX(W1107:W$2005),0),0)</f>
        <v>0</v>
      </c>
      <c r="X1106" s="1">
        <f>IF($O1106="include",IF(AL1106&gt;0,1+MAX(X1107:X$2005),0),0)</f>
        <v>0</v>
      </c>
      <c r="Y1106" s="22" t="str">
        <f t="shared" si="296"/>
        <v xml:space="preserve">1 - </v>
      </c>
      <c r="AA1106" s="42"/>
      <c r="AB1106" s="43"/>
      <c r="AC1106" s="43"/>
      <c r="AD1106" s="44"/>
      <c r="AE1106" s="11">
        <f t="shared" si="297"/>
        <v>0</v>
      </c>
      <c r="AF1106" s="41"/>
      <c r="AG1106" s="41"/>
      <c r="AH1106" s="41"/>
      <c r="AI1106" s="41"/>
      <c r="AJ1106" s="41"/>
      <c r="AK1106" s="41"/>
      <c r="AL1106" s="41"/>
      <c r="BA1106" s="1">
        <f t="shared" si="298"/>
        <v>0</v>
      </c>
      <c r="BB1106" s="1">
        <f t="shared" si="299"/>
        <v>0</v>
      </c>
      <c r="BC1106" s="1" t="str">
        <f t="shared" si="300"/>
        <v>No</v>
      </c>
      <c r="BD1106" s="1">
        <f t="shared" si="301"/>
        <v>0</v>
      </c>
      <c r="BE1106" s="1">
        <f t="shared" si="302"/>
        <v>0</v>
      </c>
      <c r="BF1106" s="1">
        <f t="shared" si="303"/>
        <v>0</v>
      </c>
      <c r="BG1106" s="1">
        <v>1102</v>
      </c>
      <c r="BH1106" s="1" t="e">
        <f t="shared" si="304"/>
        <v>#N/A</v>
      </c>
      <c r="BI1106" s="1">
        <f t="shared" si="306"/>
        <v>2</v>
      </c>
      <c r="BJ1106" s="1" t="e">
        <f t="shared" si="305"/>
        <v>#N/A</v>
      </c>
    </row>
    <row r="1107" spans="1:62" x14ac:dyDescent="0.25">
      <c r="A1107" s="1">
        <f t="shared" si="292"/>
        <v>1</v>
      </c>
      <c r="B1107" s="1">
        <f>IF(YEAR(AD1107)=$B$3,YEAR('Apartment Expenses'!AD1107)&amp;" - "&amp;'Apartment Expenses'!AC1107,0)</f>
        <v>0</v>
      </c>
      <c r="C1107" s="1">
        <f t="shared" si="293"/>
        <v>0</v>
      </c>
      <c r="E1107" s="1">
        <v>1103</v>
      </c>
      <c r="F1107" s="1">
        <f t="shared" si="294"/>
        <v>1</v>
      </c>
      <c r="G1107" s="1">
        <f t="shared" si="290"/>
        <v>0</v>
      </c>
      <c r="H1107" s="1">
        <f t="shared" si="291"/>
        <v>0</v>
      </c>
      <c r="J1107" s="1" t="str">
        <f t="shared" si="295"/>
        <v>1900</v>
      </c>
      <c r="M1107" s="1">
        <f>HLOOKUP('Expense History'!$AD$3,$P$4:$X$2004,ROW('Apartment Expenses'!L1107)-3,0)</f>
        <v>0</v>
      </c>
      <c r="N1107" s="1">
        <f>IF('Expense History'!$AD$3=Data!$G$4,'Apartment Expenses'!AE1107,HLOOKUP('Expense History'!$AD$3,'Apartment Expenses'!$AE$4:$AL$2004,(ROW('Apartment Expenses'!M1107)-3)))</f>
        <v>0</v>
      </c>
      <c r="O1107" s="1" t="str">
        <f>IF($O$2="ALL",IF(VLOOKUP(AA1107,'Expense History'!$AA$6:$AB$36,2,0)="x","include",0),IF(AND(VLOOKUP(AA1107,'Expense History'!$AA$6:$AB$36,2,0)="x",AC1107=$O$2),"include",0))</f>
        <v>include</v>
      </c>
      <c r="P1107" s="1">
        <f>IF(O1107="include",IF(AE1107&gt;0,1+MAX(P1108:P$2005),0),0)</f>
        <v>0</v>
      </c>
      <c r="Q1107" s="1">
        <f>IF(AND(ISBLANK(AA1106),AE1106=0),0,(IF(MAX(Q1108:Q$2005)&gt;0,0,ROW(R1107))))</f>
        <v>0</v>
      </c>
      <c r="R1107" s="1">
        <f>IF($O1107="include",IF(AF1107&gt;0,1+MAX(R1108:R$2005),0),0)</f>
        <v>0</v>
      </c>
      <c r="S1107" s="1">
        <f>IF($O1107="include",IF(AG1107&gt;0,1+MAX(S1108:S$2005),0),0)</f>
        <v>0</v>
      </c>
      <c r="T1107" s="1">
        <f>IF($O1107="include",IF(AH1107&gt;0,1+MAX(T1108:T$2005),0),0)</f>
        <v>0</v>
      </c>
      <c r="U1107" s="1">
        <f>IF($O1107="include",IF(AI1107&gt;0,1+MAX(U1108:U$2005),0),0)</f>
        <v>0</v>
      </c>
      <c r="V1107" s="1">
        <f>IF($O1107="include",IF(AJ1107&gt;0,1+MAX(V1108:V$2005),0),0)</f>
        <v>0</v>
      </c>
      <c r="W1107" s="1">
        <f>IF($O1107="include",IF(AK1107&gt;0,1+MAX(W1108:W$2005),0),0)</f>
        <v>0</v>
      </c>
      <c r="X1107" s="1">
        <f>IF($O1107="include",IF(AL1107&gt;0,1+MAX(X1108:X$2005),0),0)</f>
        <v>0</v>
      </c>
      <c r="Y1107" s="22" t="str">
        <f t="shared" si="296"/>
        <v xml:space="preserve">1 - </v>
      </c>
      <c r="AA1107" s="42"/>
      <c r="AB1107" s="43"/>
      <c r="AC1107" s="43"/>
      <c r="AD1107" s="44"/>
      <c r="AE1107" s="11">
        <f t="shared" si="297"/>
        <v>0</v>
      </c>
      <c r="AF1107" s="41"/>
      <c r="AG1107" s="41"/>
      <c r="AH1107" s="41"/>
      <c r="AI1107" s="41"/>
      <c r="AJ1107" s="41"/>
      <c r="AK1107" s="41"/>
      <c r="AL1107" s="41"/>
      <c r="BA1107" s="1">
        <f t="shared" si="298"/>
        <v>0</v>
      </c>
      <c r="BB1107" s="1">
        <f t="shared" si="299"/>
        <v>0</v>
      </c>
      <c r="BC1107" s="1" t="str">
        <f t="shared" si="300"/>
        <v>No</v>
      </c>
      <c r="BD1107" s="1">
        <f t="shared" si="301"/>
        <v>0</v>
      </c>
      <c r="BE1107" s="1">
        <f t="shared" si="302"/>
        <v>0</v>
      </c>
      <c r="BF1107" s="1">
        <f t="shared" si="303"/>
        <v>0</v>
      </c>
      <c r="BG1107" s="1">
        <v>1103</v>
      </c>
      <c r="BH1107" s="1" t="e">
        <f t="shared" si="304"/>
        <v>#N/A</v>
      </c>
      <c r="BI1107" s="1">
        <f t="shared" si="306"/>
        <v>2</v>
      </c>
      <c r="BJ1107" s="1" t="e">
        <f t="shared" si="305"/>
        <v>#N/A</v>
      </c>
    </row>
    <row r="1108" spans="1:62" x14ac:dyDescent="0.25">
      <c r="A1108" s="1">
        <f t="shared" si="292"/>
        <v>1</v>
      </c>
      <c r="B1108" s="1">
        <f>IF(YEAR(AD1108)=$B$3,YEAR('Apartment Expenses'!AD1108)&amp;" - "&amp;'Apartment Expenses'!AC1108,0)</f>
        <v>0</v>
      </c>
      <c r="C1108" s="1">
        <f t="shared" si="293"/>
        <v>0</v>
      </c>
      <c r="E1108" s="1">
        <v>1104</v>
      </c>
      <c r="F1108" s="1">
        <f t="shared" si="294"/>
        <v>1</v>
      </c>
      <c r="G1108" s="1">
        <f t="shared" si="290"/>
        <v>0</v>
      </c>
      <c r="H1108" s="1">
        <f t="shared" si="291"/>
        <v>0</v>
      </c>
      <c r="J1108" s="1" t="str">
        <f t="shared" si="295"/>
        <v>1900</v>
      </c>
      <c r="M1108" s="1">
        <f>HLOOKUP('Expense History'!$AD$3,$P$4:$X$2004,ROW('Apartment Expenses'!L1108)-3,0)</f>
        <v>0</v>
      </c>
      <c r="N1108" s="1">
        <f>IF('Expense History'!$AD$3=Data!$G$4,'Apartment Expenses'!AE1108,HLOOKUP('Expense History'!$AD$3,'Apartment Expenses'!$AE$4:$AL$2004,(ROW('Apartment Expenses'!M1108)-3)))</f>
        <v>0</v>
      </c>
      <c r="O1108" s="1" t="str">
        <f>IF($O$2="ALL",IF(VLOOKUP(AA1108,'Expense History'!$AA$6:$AB$36,2,0)="x","include",0),IF(AND(VLOOKUP(AA1108,'Expense History'!$AA$6:$AB$36,2,0)="x",AC1108=$O$2),"include",0))</f>
        <v>include</v>
      </c>
      <c r="P1108" s="1">
        <f>IF(O1108="include",IF(AE1108&gt;0,1+MAX(P1109:P$2005),0),0)</f>
        <v>0</v>
      </c>
      <c r="Q1108" s="1">
        <f>IF(AND(ISBLANK(AA1107),AE1107=0),0,(IF(MAX(Q1109:Q$2005)&gt;0,0,ROW(R1108))))</f>
        <v>0</v>
      </c>
      <c r="R1108" s="1">
        <f>IF($O1108="include",IF(AF1108&gt;0,1+MAX(R1109:R$2005),0),0)</f>
        <v>0</v>
      </c>
      <c r="S1108" s="1">
        <f>IF($O1108="include",IF(AG1108&gt;0,1+MAX(S1109:S$2005),0),0)</f>
        <v>0</v>
      </c>
      <c r="T1108" s="1">
        <f>IF($O1108="include",IF(AH1108&gt;0,1+MAX(T1109:T$2005),0),0)</f>
        <v>0</v>
      </c>
      <c r="U1108" s="1">
        <f>IF($O1108="include",IF(AI1108&gt;0,1+MAX(U1109:U$2005),0),0)</f>
        <v>0</v>
      </c>
      <c r="V1108" s="1">
        <f>IF($O1108="include",IF(AJ1108&gt;0,1+MAX(V1109:V$2005),0),0)</f>
        <v>0</v>
      </c>
      <c r="W1108" s="1">
        <f>IF($O1108="include",IF(AK1108&gt;0,1+MAX(W1109:W$2005),0),0)</f>
        <v>0</v>
      </c>
      <c r="X1108" s="1">
        <f>IF($O1108="include",IF(AL1108&gt;0,1+MAX(X1109:X$2005),0),0)</f>
        <v>0</v>
      </c>
      <c r="Y1108" s="22" t="str">
        <f t="shared" si="296"/>
        <v xml:space="preserve">1 - </v>
      </c>
      <c r="AA1108" s="42"/>
      <c r="AB1108" s="43"/>
      <c r="AC1108" s="43"/>
      <c r="AD1108" s="44"/>
      <c r="AE1108" s="11">
        <f t="shared" si="297"/>
        <v>0</v>
      </c>
      <c r="AF1108" s="41"/>
      <c r="AG1108" s="41"/>
      <c r="AH1108" s="41"/>
      <c r="AI1108" s="41"/>
      <c r="AJ1108" s="41"/>
      <c r="AK1108" s="41"/>
      <c r="AL1108" s="41"/>
      <c r="BA1108" s="1">
        <f t="shared" si="298"/>
        <v>0</v>
      </c>
      <c r="BB1108" s="1">
        <f t="shared" si="299"/>
        <v>0</v>
      </c>
      <c r="BC1108" s="1" t="str">
        <f t="shared" si="300"/>
        <v>No</v>
      </c>
      <c r="BD1108" s="1">
        <f t="shared" si="301"/>
        <v>0</v>
      </c>
      <c r="BE1108" s="1">
        <f t="shared" si="302"/>
        <v>0</v>
      </c>
      <c r="BF1108" s="1">
        <f t="shared" si="303"/>
        <v>0</v>
      </c>
      <c r="BG1108" s="1">
        <v>1104</v>
      </c>
      <c r="BH1108" s="1" t="e">
        <f t="shared" si="304"/>
        <v>#N/A</v>
      </c>
      <c r="BI1108" s="1">
        <f t="shared" si="306"/>
        <v>2</v>
      </c>
      <c r="BJ1108" s="1" t="e">
        <f t="shared" si="305"/>
        <v>#N/A</v>
      </c>
    </row>
    <row r="1109" spans="1:62" x14ac:dyDescent="0.25">
      <c r="A1109" s="1">
        <f t="shared" si="292"/>
        <v>1</v>
      </c>
      <c r="B1109" s="1">
        <f>IF(YEAR(AD1109)=$B$3,YEAR('Apartment Expenses'!AD1109)&amp;" - "&amp;'Apartment Expenses'!AC1109,0)</f>
        <v>0</v>
      </c>
      <c r="C1109" s="1">
        <f t="shared" si="293"/>
        <v>0</v>
      </c>
      <c r="E1109" s="1">
        <v>1105</v>
      </c>
      <c r="F1109" s="1">
        <f t="shared" si="294"/>
        <v>1</v>
      </c>
      <c r="G1109" s="1">
        <f t="shared" si="290"/>
        <v>0</v>
      </c>
      <c r="H1109" s="1">
        <f t="shared" si="291"/>
        <v>0</v>
      </c>
      <c r="J1109" s="1" t="str">
        <f t="shared" si="295"/>
        <v>1900</v>
      </c>
      <c r="M1109" s="1">
        <f>HLOOKUP('Expense History'!$AD$3,$P$4:$X$2004,ROW('Apartment Expenses'!L1109)-3,0)</f>
        <v>0</v>
      </c>
      <c r="N1109" s="1">
        <f>IF('Expense History'!$AD$3=Data!$G$4,'Apartment Expenses'!AE1109,HLOOKUP('Expense History'!$AD$3,'Apartment Expenses'!$AE$4:$AL$2004,(ROW('Apartment Expenses'!M1109)-3)))</f>
        <v>0</v>
      </c>
      <c r="O1109" s="1" t="str">
        <f>IF($O$2="ALL",IF(VLOOKUP(AA1109,'Expense History'!$AA$6:$AB$36,2,0)="x","include",0),IF(AND(VLOOKUP(AA1109,'Expense History'!$AA$6:$AB$36,2,0)="x",AC1109=$O$2),"include",0))</f>
        <v>include</v>
      </c>
      <c r="P1109" s="1">
        <f>IF(O1109="include",IF(AE1109&gt;0,1+MAX(P1110:P$2005),0),0)</f>
        <v>0</v>
      </c>
      <c r="Q1109" s="1">
        <f>IF(AND(ISBLANK(AA1108),AE1108=0),0,(IF(MAX(Q1110:Q$2005)&gt;0,0,ROW(R1109))))</f>
        <v>0</v>
      </c>
      <c r="R1109" s="1">
        <f>IF($O1109="include",IF(AF1109&gt;0,1+MAX(R1110:R$2005),0),0)</f>
        <v>0</v>
      </c>
      <c r="S1109" s="1">
        <f>IF($O1109="include",IF(AG1109&gt;0,1+MAX(S1110:S$2005),0),0)</f>
        <v>0</v>
      </c>
      <c r="T1109" s="1">
        <f>IF($O1109="include",IF(AH1109&gt;0,1+MAX(T1110:T$2005),0),0)</f>
        <v>0</v>
      </c>
      <c r="U1109" s="1">
        <f>IF($O1109="include",IF(AI1109&gt;0,1+MAX(U1110:U$2005),0),0)</f>
        <v>0</v>
      </c>
      <c r="V1109" s="1">
        <f>IF($O1109="include",IF(AJ1109&gt;0,1+MAX(V1110:V$2005),0),0)</f>
        <v>0</v>
      </c>
      <c r="W1109" s="1">
        <f>IF($O1109="include",IF(AK1109&gt;0,1+MAX(W1110:W$2005),0),0)</f>
        <v>0</v>
      </c>
      <c r="X1109" s="1">
        <f>IF($O1109="include",IF(AL1109&gt;0,1+MAX(X1110:X$2005),0),0)</f>
        <v>0</v>
      </c>
      <c r="Y1109" s="22" t="str">
        <f t="shared" si="296"/>
        <v xml:space="preserve">1 - </v>
      </c>
      <c r="AA1109" s="42"/>
      <c r="AB1109" s="43"/>
      <c r="AC1109" s="43"/>
      <c r="AD1109" s="44"/>
      <c r="AE1109" s="11">
        <f t="shared" si="297"/>
        <v>0</v>
      </c>
      <c r="AF1109" s="41"/>
      <c r="AG1109" s="41"/>
      <c r="AH1109" s="41"/>
      <c r="AI1109" s="41"/>
      <c r="AJ1109" s="41"/>
      <c r="AK1109" s="41"/>
      <c r="AL1109" s="41"/>
      <c r="BA1109" s="1">
        <f t="shared" si="298"/>
        <v>0</v>
      </c>
      <c r="BB1109" s="1">
        <f t="shared" si="299"/>
        <v>0</v>
      </c>
      <c r="BC1109" s="1" t="str">
        <f t="shared" si="300"/>
        <v>No</v>
      </c>
      <c r="BD1109" s="1">
        <f t="shared" si="301"/>
        <v>0</v>
      </c>
      <c r="BE1109" s="1">
        <f t="shared" si="302"/>
        <v>0</v>
      </c>
      <c r="BF1109" s="1">
        <f t="shared" si="303"/>
        <v>0</v>
      </c>
      <c r="BG1109" s="1">
        <v>1105</v>
      </c>
      <c r="BH1109" s="1" t="e">
        <f t="shared" si="304"/>
        <v>#N/A</v>
      </c>
      <c r="BI1109" s="1">
        <f t="shared" si="306"/>
        <v>2</v>
      </c>
      <c r="BJ1109" s="1" t="e">
        <f t="shared" si="305"/>
        <v>#N/A</v>
      </c>
    </row>
    <row r="1110" spans="1:62" x14ac:dyDescent="0.25">
      <c r="A1110" s="1">
        <f t="shared" si="292"/>
        <v>1</v>
      </c>
      <c r="B1110" s="1">
        <f>IF(YEAR(AD1110)=$B$3,YEAR('Apartment Expenses'!AD1110)&amp;" - "&amp;'Apartment Expenses'!AC1110,0)</f>
        <v>0</v>
      </c>
      <c r="C1110" s="1">
        <f t="shared" si="293"/>
        <v>0</v>
      </c>
      <c r="E1110" s="1">
        <v>1106</v>
      </c>
      <c r="F1110" s="1">
        <f t="shared" si="294"/>
        <v>1</v>
      </c>
      <c r="G1110" s="1">
        <f t="shared" si="290"/>
        <v>0</v>
      </c>
      <c r="H1110" s="1">
        <f t="shared" si="291"/>
        <v>0</v>
      </c>
      <c r="J1110" s="1" t="str">
        <f t="shared" si="295"/>
        <v>1900</v>
      </c>
      <c r="M1110" s="1">
        <f>HLOOKUP('Expense History'!$AD$3,$P$4:$X$2004,ROW('Apartment Expenses'!L1110)-3,0)</f>
        <v>0</v>
      </c>
      <c r="N1110" s="1">
        <f>IF('Expense History'!$AD$3=Data!$G$4,'Apartment Expenses'!AE1110,HLOOKUP('Expense History'!$AD$3,'Apartment Expenses'!$AE$4:$AL$2004,(ROW('Apartment Expenses'!M1110)-3)))</f>
        <v>0</v>
      </c>
      <c r="O1110" s="1" t="str">
        <f>IF($O$2="ALL",IF(VLOOKUP(AA1110,'Expense History'!$AA$6:$AB$36,2,0)="x","include",0),IF(AND(VLOOKUP(AA1110,'Expense History'!$AA$6:$AB$36,2,0)="x",AC1110=$O$2),"include",0))</f>
        <v>include</v>
      </c>
      <c r="P1110" s="1">
        <f>IF(O1110="include",IF(AE1110&gt;0,1+MAX(P1111:P$2005),0),0)</f>
        <v>0</v>
      </c>
      <c r="Q1110" s="1">
        <f>IF(AND(ISBLANK(AA1109),AE1109=0),0,(IF(MAX(Q1111:Q$2005)&gt;0,0,ROW(R1110))))</f>
        <v>0</v>
      </c>
      <c r="R1110" s="1">
        <f>IF($O1110="include",IF(AF1110&gt;0,1+MAX(R1111:R$2005),0),0)</f>
        <v>0</v>
      </c>
      <c r="S1110" s="1">
        <f>IF($O1110="include",IF(AG1110&gt;0,1+MAX(S1111:S$2005),0),0)</f>
        <v>0</v>
      </c>
      <c r="T1110" s="1">
        <f>IF($O1110="include",IF(AH1110&gt;0,1+MAX(T1111:T$2005),0),0)</f>
        <v>0</v>
      </c>
      <c r="U1110" s="1">
        <f>IF($O1110="include",IF(AI1110&gt;0,1+MAX(U1111:U$2005),0),0)</f>
        <v>0</v>
      </c>
      <c r="V1110" s="1">
        <f>IF($O1110="include",IF(AJ1110&gt;0,1+MAX(V1111:V$2005),0),0)</f>
        <v>0</v>
      </c>
      <c r="W1110" s="1">
        <f>IF($O1110="include",IF(AK1110&gt;0,1+MAX(W1111:W$2005),0),0)</f>
        <v>0</v>
      </c>
      <c r="X1110" s="1">
        <f>IF($O1110="include",IF(AL1110&gt;0,1+MAX(X1111:X$2005),0),0)</f>
        <v>0</v>
      </c>
      <c r="Y1110" s="22" t="str">
        <f t="shared" si="296"/>
        <v xml:space="preserve">1 - </v>
      </c>
      <c r="AA1110" s="42"/>
      <c r="AB1110" s="43"/>
      <c r="AC1110" s="43"/>
      <c r="AD1110" s="44"/>
      <c r="AE1110" s="11">
        <f t="shared" si="297"/>
        <v>0</v>
      </c>
      <c r="AF1110" s="41"/>
      <c r="AG1110" s="41"/>
      <c r="AH1110" s="41"/>
      <c r="AI1110" s="41"/>
      <c r="AJ1110" s="41"/>
      <c r="AK1110" s="41"/>
      <c r="AL1110" s="41"/>
      <c r="BA1110" s="1">
        <f t="shared" si="298"/>
        <v>0</v>
      </c>
      <c r="BB1110" s="1">
        <f t="shared" si="299"/>
        <v>0</v>
      </c>
      <c r="BC1110" s="1" t="str">
        <f t="shared" si="300"/>
        <v>No</v>
      </c>
      <c r="BD1110" s="1">
        <f t="shared" si="301"/>
        <v>0</v>
      </c>
      <c r="BE1110" s="1">
        <f t="shared" si="302"/>
        <v>0</v>
      </c>
      <c r="BF1110" s="1">
        <f t="shared" si="303"/>
        <v>0</v>
      </c>
      <c r="BG1110" s="1">
        <v>1106</v>
      </c>
      <c r="BH1110" s="1" t="e">
        <f t="shared" si="304"/>
        <v>#N/A</v>
      </c>
      <c r="BI1110" s="1">
        <f t="shared" si="306"/>
        <v>2</v>
      </c>
      <c r="BJ1110" s="1" t="e">
        <f t="shared" si="305"/>
        <v>#N/A</v>
      </c>
    </row>
    <row r="1111" spans="1:62" x14ac:dyDescent="0.25">
      <c r="A1111" s="1">
        <f t="shared" si="292"/>
        <v>1</v>
      </c>
      <c r="B1111" s="1">
        <f>IF(YEAR(AD1111)=$B$3,YEAR('Apartment Expenses'!AD1111)&amp;" - "&amp;'Apartment Expenses'!AC1111,0)</f>
        <v>0</v>
      </c>
      <c r="C1111" s="1">
        <f t="shared" si="293"/>
        <v>0</v>
      </c>
      <c r="E1111" s="1">
        <v>1107</v>
      </c>
      <c r="F1111" s="1">
        <f t="shared" si="294"/>
        <v>1</v>
      </c>
      <c r="G1111" s="1">
        <f t="shared" si="290"/>
        <v>0</v>
      </c>
      <c r="H1111" s="1">
        <f t="shared" si="291"/>
        <v>0</v>
      </c>
      <c r="J1111" s="1" t="str">
        <f t="shared" si="295"/>
        <v>1900</v>
      </c>
      <c r="M1111" s="1">
        <f>HLOOKUP('Expense History'!$AD$3,$P$4:$X$2004,ROW('Apartment Expenses'!L1111)-3,0)</f>
        <v>0</v>
      </c>
      <c r="N1111" s="1">
        <f>IF('Expense History'!$AD$3=Data!$G$4,'Apartment Expenses'!AE1111,HLOOKUP('Expense History'!$AD$3,'Apartment Expenses'!$AE$4:$AL$2004,(ROW('Apartment Expenses'!M1111)-3)))</f>
        <v>0</v>
      </c>
      <c r="O1111" s="1" t="str">
        <f>IF($O$2="ALL",IF(VLOOKUP(AA1111,'Expense History'!$AA$6:$AB$36,2,0)="x","include",0),IF(AND(VLOOKUP(AA1111,'Expense History'!$AA$6:$AB$36,2,0)="x",AC1111=$O$2),"include",0))</f>
        <v>include</v>
      </c>
      <c r="P1111" s="1">
        <f>IF(O1111="include",IF(AE1111&gt;0,1+MAX(P1112:P$2005),0),0)</f>
        <v>0</v>
      </c>
      <c r="Q1111" s="1">
        <f>IF(AND(ISBLANK(AA1110),AE1110=0),0,(IF(MAX(Q1112:Q$2005)&gt;0,0,ROW(R1111))))</f>
        <v>0</v>
      </c>
      <c r="R1111" s="1">
        <f>IF($O1111="include",IF(AF1111&gt;0,1+MAX(R1112:R$2005),0),0)</f>
        <v>0</v>
      </c>
      <c r="S1111" s="1">
        <f>IF($O1111="include",IF(AG1111&gt;0,1+MAX(S1112:S$2005),0),0)</f>
        <v>0</v>
      </c>
      <c r="T1111" s="1">
        <f>IF($O1111="include",IF(AH1111&gt;0,1+MAX(T1112:T$2005),0),0)</f>
        <v>0</v>
      </c>
      <c r="U1111" s="1">
        <f>IF($O1111="include",IF(AI1111&gt;0,1+MAX(U1112:U$2005),0),0)</f>
        <v>0</v>
      </c>
      <c r="V1111" s="1">
        <f>IF($O1111="include",IF(AJ1111&gt;0,1+MAX(V1112:V$2005),0),0)</f>
        <v>0</v>
      </c>
      <c r="W1111" s="1">
        <f>IF($O1111="include",IF(AK1111&gt;0,1+MAX(W1112:W$2005),0),0)</f>
        <v>0</v>
      </c>
      <c r="X1111" s="1">
        <f>IF($O1111="include",IF(AL1111&gt;0,1+MAX(X1112:X$2005),0),0)</f>
        <v>0</v>
      </c>
      <c r="Y1111" s="22" t="str">
        <f t="shared" si="296"/>
        <v xml:space="preserve">1 - </v>
      </c>
      <c r="AA1111" s="42"/>
      <c r="AB1111" s="43"/>
      <c r="AC1111" s="43"/>
      <c r="AD1111" s="44"/>
      <c r="AE1111" s="11">
        <f t="shared" si="297"/>
        <v>0</v>
      </c>
      <c r="AF1111" s="41"/>
      <c r="AG1111" s="41"/>
      <c r="AH1111" s="41"/>
      <c r="AI1111" s="41"/>
      <c r="AJ1111" s="41"/>
      <c r="AK1111" s="41"/>
      <c r="AL1111" s="41"/>
      <c r="BA1111" s="1">
        <f t="shared" si="298"/>
        <v>0</v>
      </c>
      <c r="BB1111" s="1">
        <f t="shared" si="299"/>
        <v>0</v>
      </c>
      <c r="BC1111" s="1" t="str">
        <f t="shared" si="300"/>
        <v>No</v>
      </c>
      <c r="BD1111" s="1">
        <f t="shared" si="301"/>
        <v>0</v>
      </c>
      <c r="BE1111" s="1">
        <f t="shared" si="302"/>
        <v>0</v>
      </c>
      <c r="BF1111" s="1">
        <f t="shared" si="303"/>
        <v>0</v>
      </c>
      <c r="BG1111" s="1">
        <v>1107</v>
      </c>
      <c r="BH1111" s="1" t="e">
        <f t="shared" si="304"/>
        <v>#N/A</v>
      </c>
      <c r="BI1111" s="1">
        <f t="shared" si="306"/>
        <v>2</v>
      </c>
      <c r="BJ1111" s="1" t="e">
        <f t="shared" si="305"/>
        <v>#N/A</v>
      </c>
    </row>
    <row r="1112" spans="1:62" x14ac:dyDescent="0.25">
      <c r="A1112" s="1">
        <f t="shared" si="292"/>
        <v>1</v>
      </c>
      <c r="B1112" s="1">
        <f>IF(YEAR(AD1112)=$B$3,YEAR('Apartment Expenses'!AD1112)&amp;" - "&amp;'Apartment Expenses'!AC1112,0)</f>
        <v>0</v>
      </c>
      <c r="C1112" s="1">
        <f t="shared" si="293"/>
        <v>0</v>
      </c>
      <c r="E1112" s="1">
        <v>1108</v>
      </c>
      <c r="F1112" s="1">
        <f t="shared" si="294"/>
        <v>1</v>
      </c>
      <c r="G1112" s="1">
        <f t="shared" si="290"/>
        <v>0</v>
      </c>
      <c r="H1112" s="1">
        <f t="shared" si="291"/>
        <v>0</v>
      </c>
      <c r="J1112" s="1" t="str">
        <f t="shared" si="295"/>
        <v>1900</v>
      </c>
      <c r="M1112" s="1">
        <f>HLOOKUP('Expense History'!$AD$3,$P$4:$X$2004,ROW('Apartment Expenses'!L1112)-3,0)</f>
        <v>0</v>
      </c>
      <c r="N1112" s="1">
        <f>IF('Expense History'!$AD$3=Data!$G$4,'Apartment Expenses'!AE1112,HLOOKUP('Expense History'!$AD$3,'Apartment Expenses'!$AE$4:$AL$2004,(ROW('Apartment Expenses'!M1112)-3)))</f>
        <v>0</v>
      </c>
      <c r="O1112" s="1" t="str">
        <f>IF($O$2="ALL",IF(VLOOKUP(AA1112,'Expense History'!$AA$6:$AB$36,2,0)="x","include",0),IF(AND(VLOOKUP(AA1112,'Expense History'!$AA$6:$AB$36,2,0)="x",AC1112=$O$2),"include",0))</f>
        <v>include</v>
      </c>
      <c r="P1112" s="1">
        <f>IF(O1112="include",IF(AE1112&gt;0,1+MAX(P1113:P$2005),0),0)</f>
        <v>0</v>
      </c>
      <c r="Q1112" s="1">
        <f>IF(AND(ISBLANK(AA1111),AE1111=0),0,(IF(MAX(Q1113:Q$2005)&gt;0,0,ROW(R1112))))</f>
        <v>0</v>
      </c>
      <c r="R1112" s="1">
        <f>IF($O1112="include",IF(AF1112&gt;0,1+MAX(R1113:R$2005),0),0)</f>
        <v>0</v>
      </c>
      <c r="S1112" s="1">
        <f>IF($O1112="include",IF(AG1112&gt;0,1+MAX(S1113:S$2005),0),0)</f>
        <v>0</v>
      </c>
      <c r="T1112" s="1">
        <f>IF($O1112="include",IF(AH1112&gt;0,1+MAX(T1113:T$2005),0),0)</f>
        <v>0</v>
      </c>
      <c r="U1112" s="1">
        <f>IF($O1112="include",IF(AI1112&gt;0,1+MAX(U1113:U$2005),0),0)</f>
        <v>0</v>
      </c>
      <c r="V1112" s="1">
        <f>IF($O1112="include",IF(AJ1112&gt;0,1+MAX(V1113:V$2005),0),0)</f>
        <v>0</v>
      </c>
      <c r="W1112" s="1">
        <f>IF($O1112="include",IF(AK1112&gt;0,1+MAX(W1113:W$2005),0),0)</f>
        <v>0</v>
      </c>
      <c r="X1112" s="1">
        <f>IF($O1112="include",IF(AL1112&gt;0,1+MAX(X1113:X$2005),0),0)</f>
        <v>0</v>
      </c>
      <c r="Y1112" s="22" t="str">
        <f t="shared" si="296"/>
        <v xml:space="preserve">1 - </v>
      </c>
      <c r="AA1112" s="42"/>
      <c r="AB1112" s="43"/>
      <c r="AC1112" s="43"/>
      <c r="AD1112" s="44"/>
      <c r="AE1112" s="11">
        <f t="shared" si="297"/>
        <v>0</v>
      </c>
      <c r="AF1112" s="41"/>
      <c r="AG1112" s="41"/>
      <c r="AH1112" s="41"/>
      <c r="AI1112" s="41"/>
      <c r="AJ1112" s="41"/>
      <c r="AK1112" s="41"/>
      <c r="AL1112" s="41"/>
      <c r="BA1112" s="1">
        <f t="shared" si="298"/>
        <v>0</v>
      </c>
      <c r="BB1112" s="1">
        <f t="shared" si="299"/>
        <v>0</v>
      </c>
      <c r="BC1112" s="1" t="str">
        <f t="shared" si="300"/>
        <v>No</v>
      </c>
      <c r="BD1112" s="1">
        <f t="shared" si="301"/>
        <v>0</v>
      </c>
      <c r="BE1112" s="1">
        <f t="shared" si="302"/>
        <v>0</v>
      </c>
      <c r="BF1112" s="1">
        <f t="shared" si="303"/>
        <v>0</v>
      </c>
      <c r="BG1112" s="1">
        <v>1108</v>
      </c>
      <c r="BH1112" s="1" t="e">
        <f t="shared" si="304"/>
        <v>#N/A</v>
      </c>
      <c r="BI1112" s="1">
        <f t="shared" si="306"/>
        <v>2</v>
      </c>
      <c r="BJ1112" s="1" t="e">
        <f t="shared" si="305"/>
        <v>#N/A</v>
      </c>
    </row>
    <row r="1113" spans="1:62" x14ac:dyDescent="0.25">
      <c r="A1113" s="1">
        <f t="shared" si="292"/>
        <v>1</v>
      </c>
      <c r="B1113" s="1">
        <f>IF(YEAR(AD1113)=$B$3,YEAR('Apartment Expenses'!AD1113)&amp;" - "&amp;'Apartment Expenses'!AC1113,0)</f>
        <v>0</v>
      </c>
      <c r="C1113" s="1">
        <f t="shared" si="293"/>
        <v>0</v>
      </c>
      <c r="E1113" s="1">
        <v>1109</v>
      </c>
      <c r="F1113" s="1">
        <f t="shared" si="294"/>
        <v>1</v>
      </c>
      <c r="G1113" s="1">
        <f t="shared" si="290"/>
        <v>0</v>
      </c>
      <c r="H1113" s="1">
        <f t="shared" si="291"/>
        <v>0</v>
      </c>
      <c r="J1113" s="1" t="str">
        <f t="shared" si="295"/>
        <v>1900</v>
      </c>
      <c r="M1113" s="1">
        <f>HLOOKUP('Expense History'!$AD$3,$P$4:$X$2004,ROW('Apartment Expenses'!L1113)-3,0)</f>
        <v>0</v>
      </c>
      <c r="N1113" s="1">
        <f>IF('Expense History'!$AD$3=Data!$G$4,'Apartment Expenses'!AE1113,HLOOKUP('Expense History'!$AD$3,'Apartment Expenses'!$AE$4:$AL$2004,(ROW('Apartment Expenses'!M1113)-3)))</f>
        <v>0</v>
      </c>
      <c r="O1113" s="1" t="str">
        <f>IF($O$2="ALL",IF(VLOOKUP(AA1113,'Expense History'!$AA$6:$AB$36,2,0)="x","include",0),IF(AND(VLOOKUP(AA1113,'Expense History'!$AA$6:$AB$36,2,0)="x",AC1113=$O$2),"include",0))</f>
        <v>include</v>
      </c>
      <c r="P1113" s="1">
        <f>IF(O1113="include",IF(AE1113&gt;0,1+MAX(P1114:P$2005),0),0)</f>
        <v>0</v>
      </c>
      <c r="Q1113" s="1">
        <f>IF(AND(ISBLANK(AA1112),AE1112=0),0,(IF(MAX(Q1114:Q$2005)&gt;0,0,ROW(R1113))))</f>
        <v>0</v>
      </c>
      <c r="R1113" s="1">
        <f>IF($O1113="include",IF(AF1113&gt;0,1+MAX(R1114:R$2005),0),0)</f>
        <v>0</v>
      </c>
      <c r="S1113" s="1">
        <f>IF($O1113="include",IF(AG1113&gt;0,1+MAX(S1114:S$2005),0),0)</f>
        <v>0</v>
      </c>
      <c r="T1113" s="1">
        <f>IF($O1113="include",IF(AH1113&gt;0,1+MAX(T1114:T$2005),0),0)</f>
        <v>0</v>
      </c>
      <c r="U1113" s="1">
        <f>IF($O1113="include",IF(AI1113&gt;0,1+MAX(U1114:U$2005),0),0)</f>
        <v>0</v>
      </c>
      <c r="V1113" s="1">
        <f>IF($O1113="include",IF(AJ1113&gt;0,1+MAX(V1114:V$2005),0),0)</f>
        <v>0</v>
      </c>
      <c r="W1113" s="1">
        <f>IF($O1113="include",IF(AK1113&gt;0,1+MAX(W1114:W$2005),0),0)</f>
        <v>0</v>
      </c>
      <c r="X1113" s="1">
        <f>IF($O1113="include",IF(AL1113&gt;0,1+MAX(X1114:X$2005),0),0)</f>
        <v>0</v>
      </c>
      <c r="Y1113" s="22" t="str">
        <f t="shared" si="296"/>
        <v xml:space="preserve">1 - </v>
      </c>
      <c r="AA1113" s="42"/>
      <c r="AB1113" s="43"/>
      <c r="AC1113" s="43"/>
      <c r="AD1113" s="44"/>
      <c r="AE1113" s="11">
        <f t="shared" si="297"/>
        <v>0</v>
      </c>
      <c r="AF1113" s="41"/>
      <c r="AG1113" s="41"/>
      <c r="AH1113" s="41"/>
      <c r="AI1113" s="41"/>
      <c r="AJ1113" s="41"/>
      <c r="AK1113" s="41"/>
      <c r="AL1113" s="41"/>
      <c r="BA1113" s="1">
        <f t="shared" si="298"/>
        <v>0</v>
      </c>
      <c r="BB1113" s="1">
        <f t="shared" si="299"/>
        <v>0</v>
      </c>
      <c r="BC1113" s="1" t="str">
        <f t="shared" si="300"/>
        <v>No</v>
      </c>
      <c r="BD1113" s="1">
        <f t="shared" si="301"/>
        <v>0</v>
      </c>
      <c r="BE1113" s="1">
        <f t="shared" si="302"/>
        <v>0</v>
      </c>
      <c r="BF1113" s="1">
        <f t="shared" si="303"/>
        <v>0</v>
      </c>
      <c r="BG1113" s="1">
        <v>1109</v>
      </c>
      <c r="BH1113" s="1" t="e">
        <f t="shared" si="304"/>
        <v>#N/A</v>
      </c>
      <c r="BI1113" s="1">
        <f t="shared" si="306"/>
        <v>2</v>
      </c>
      <c r="BJ1113" s="1" t="e">
        <f t="shared" si="305"/>
        <v>#N/A</v>
      </c>
    </row>
    <row r="1114" spans="1:62" x14ac:dyDescent="0.25">
      <c r="A1114" s="1">
        <f t="shared" si="292"/>
        <v>1</v>
      </c>
      <c r="B1114" s="1">
        <f>IF(YEAR(AD1114)=$B$3,YEAR('Apartment Expenses'!AD1114)&amp;" - "&amp;'Apartment Expenses'!AC1114,0)</f>
        <v>0</v>
      </c>
      <c r="C1114" s="1">
        <f t="shared" si="293"/>
        <v>0</v>
      </c>
      <c r="E1114" s="1">
        <v>1110</v>
      </c>
      <c r="F1114" s="1">
        <f t="shared" si="294"/>
        <v>1</v>
      </c>
      <c r="G1114" s="1">
        <f t="shared" si="290"/>
        <v>0</v>
      </c>
      <c r="H1114" s="1">
        <f t="shared" si="291"/>
        <v>0</v>
      </c>
      <c r="J1114" s="1" t="str">
        <f t="shared" si="295"/>
        <v>1900</v>
      </c>
      <c r="M1114" s="1">
        <f>HLOOKUP('Expense History'!$AD$3,$P$4:$X$2004,ROW('Apartment Expenses'!L1114)-3,0)</f>
        <v>0</v>
      </c>
      <c r="N1114" s="1">
        <f>IF('Expense History'!$AD$3=Data!$G$4,'Apartment Expenses'!AE1114,HLOOKUP('Expense History'!$AD$3,'Apartment Expenses'!$AE$4:$AL$2004,(ROW('Apartment Expenses'!M1114)-3)))</f>
        <v>0</v>
      </c>
      <c r="O1114" s="1" t="str">
        <f>IF($O$2="ALL",IF(VLOOKUP(AA1114,'Expense History'!$AA$6:$AB$36,2,0)="x","include",0),IF(AND(VLOOKUP(AA1114,'Expense History'!$AA$6:$AB$36,2,0)="x",AC1114=$O$2),"include",0))</f>
        <v>include</v>
      </c>
      <c r="P1114" s="1">
        <f>IF(O1114="include",IF(AE1114&gt;0,1+MAX(P1115:P$2005),0),0)</f>
        <v>0</v>
      </c>
      <c r="Q1114" s="1">
        <f>IF(AND(ISBLANK(AA1113),AE1113=0),0,(IF(MAX(Q1115:Q$2005)&gt;0,0,ROW(R1114))))</f>
        <v>0</v>
      </c>
      <c r="R1114" s="1">
        <f>IF($O1114="include",IF(AF1114&gt;0,1+MAX(R1115:R$2005),0),0)</f>
        <v>0</v>
      </c>
      <c r="S1114" s="1">
        <f>IF($O1114="include",IF(AG1114&gt;0,1+MAX(S1115:S$2005),0),0)</f>
        <v>0</v>
      </c>
      <c r="T1114" s="1">
        <f>IF($O1114="include",IF(AH1114&gt;0,1+MAX(T1115:T$2005),0),0)</f>
        <v>0</v>
      </c>
      <c r="U1114" s="1">
        <f>IF($O1114="include",IF(AI1114&gt;0,1+MAX(U1115:U$2005),0),0)</f>
        <v>0</v>
      </c>
      <c r="V1114" s="1">
        <f>IF($O1114="include",IF(AJ1114&gt;0,1+MAX(V1115:V$2005),0),0)</f>
        <v>0</v>
      </c>
      <c r="W1114" s="1">
        <f>IF($O1114="include",IF(AK1114&gt;0,1+MAX(W1115:W$2005),0),0)</f>
        <v>0</v>
      </c>
      <c r="X1114" s="1">
        <f>IF($O1114="include",IF(AL1114&gt;0,1+MAX(X1115:X$2005),0),0)</f>
        <v>0</v>
      </c>
      <c r="Y1114" s="22" t="str">
        <f t="shared" si="296"/>
        <v xml:space="preserve">1 - </v>
      </c>
      <c r="AA1114" s="42"/>
      <c r="AB1114" s="43"/>
      <c r="AC1114" s="43"/>
      <c r="AD1114" s="44"/>
      <c r="AE1114" s="11">
        <f t="shared" si="297"/>
        <v>0</v>
      </c>
      <c r="AF1114" s="41"/>
      <c r="AG1114" s="41"/>
      <c r="AH1114" s="41"/>
      <c r="AI1114" s="41"/>
      <c r="AJ1114" s="41"/>
      <c r="AK1114" s="41"/>
      <c r="AL1114" s="41"/>
      <c r="BA1114" s="1">
        <f t="shared" si="298"/>
        <v>0</v>
      </c>
      <c r="BB1114" s="1">
        <f t="shared" si="299"/>
        <v>0</v>
      </c>
      <c r="BC1114" s="1" t="str">
        <f t="shared" si="300"/>
        <v>No</v>
      </c>
      <c r="BD1114" s="1">
        <f t="shared" si="301"/>
        <v>0</v>
      </c>
      <c r="BE1114" s="1">
        <f t="shared" si="302"/>
        <v>0</v>
      </c>
      <c r="BF1114" s="1">
        <f t="shared" si="303"/>
        <v>0</v>
      </c>
      <c r="BG1114" s="1">
        <v>1110</v>
      </c>
      <c r="BH1114" s="1" t="e">
        <f t="shared" si="304"/>
        <v>#N/A</v>
      </c>
      <c r="BI1114" s="1">
        <f t="shared" si="306"/>
        <v>2</v>
      </c>
      <c r="BJ1114" s="1" t="e">
        <f t="shared" si="305"/>
        <v>#N/A</v>
      </c>
    </row>
    <row r="1115" spans="1:62" x14ac:dyDescent="0.25">
      <c r="A1115" s="1">
        <f t="shared" si="292"/>
        <v>1</v>
      </c>
      <c r="B1115" s="1">
        <f>IF(YEAR(AD1115)=$B$3,YEAR('Apartment Expenses'!AD1115)&amp;" - "&amp;'Apartment Expenses'!AC1115,0)</f>
        <v>0</v>
      </c>
      <c r="C1115" s="1">
        <f t="shared" si="293"/>
        <v>0</v>
      </c>
      <c r="E1115" s="1">
        <v>1111</v>
      </c>
      <c r="F1115" s="1">
        <f t="shared" si="294"/>
        <v>1</v>
      </c>
      <c r="G1115" s="1">
        <f t="shared" si="290"/>
        <v>0</v>
      </c>
      <c r="H1115" s="1">
        <f t="shared" si="291"/>
        <v>0</v>
      </c>
      <c r="J1115" s="1" t="str">
        <f t="shared" si="295"/>
        <v>1900</v>
      </c>
      <c r="M1115" s="1">
        <f>HLOOKUP('Expense History'!$AD$3,$P$4:$X$2004,ROW('Apartment Expenses'!L1115)-3,0)</f>
        <v>0</v>
      </c>
      <c r="N1115" s="1">
        <f>IF('Expense History'!$AD$3=Data!$G$4,'Apartment Expenses'!AE1115,HLOOKUP('Expense History'!$AD$3,'Apartment Expenses'!$AE$4:$AL$2004,(ROW('Apartment Expenses'!M1115)-3)))</f>
        <v>0</v>
      </c>
      <c r="O1115" s="1" t="str">
        <f>IF($O$2="ALL",IF(VLOOKUP(AA1115,'Expense History'!$AA$6:$AB$36,2,0)="x","include",0),IF(AND(VLOOKUP(AA1115,'Expense History'!$AA$6:$AB$36,2,0)="x",AC1115=$O$2),"include",0))</f>
        <v>include</v>
      </c>
      <c r="P1115" s="1">
        <f>IF(O1115="include",IF(AE1115&gt;0,1+MAX(P1116:P$2005),0),0)</f>
        <v>0</v>
      </c>
      <c r="Q1115" s="1">
        <f>IF(AND(ISBLANK(AA1114),AE1114=0),0,(IF(MAX(Q1116:Q$2005)&gt;0,0,ROW(R1115))))</f>
        <v>0</v>
      </c>
      <c r="R1115" s="1">
        <f>IF($O1115="include",IF(AF1115&gt;0,1+MAX(R1116:R$2005),0),0)</f>
        <v>0</v>
      </c>
      <c r="S1115" s="1">
        <f>IF($O1115="include",IF(AG1115&gt;0,1+MAX(S1116:S$2005),0),0)</f>
        <v>0</v>
      </c>
      <c r="T1115" s="1">
        <f>IF($O1115="include",IF(AH1115&gt;0,1+MAX(T1116:T$2005),0),0)</f>
        <v>0</v>
      </c>
      <c r="U1115" s="1">
        <f>IF($O1115="include",IF(AI1115&gt;0,1+MAX(U1116:U$2005),0),0)</f>
        <v>0</v>
      </c>
      <c r="V1115" s="1">
        <f>IF($O1115="include",IF(AJ1115&gt;0,1+MAX(V1116:V$2005),0),0)</f>
        <v>0</v>
      </c>
      <c r="W1115" s="1">
        <f>IF($O1115="include",IF(AK1115&gt;0,1+MAX(W1116:W$2005),0),0)</f>
        <v>0</v>
      </c>
      <c r="X1115" s="1">
        <f>IF($O1115="include",IF(AL1115&gt;0,1+MAX(X1116:X$2005),0),0)</f>
        <v>0</v>
      </c>
      <c r="Y1115" s="22" t="str">
        <f t="shared" si="296"/>
        <v xml:space="preserve">1 - </v>
      </c>
      <c r="AA1115" s="42"/>
      <c r="AB1115" s="43"/>
      <c r="AC1115" s="43"/>
      <c r="AD1115" s="44"/>
      <c r="AE1115" s="11">
        <f t="shared" si="297"/>
        <v>0</v>
      </c>
      <c r="AF1115" s="41"/>
      <c r="AG1115" s="41"/>
      <c r="AH1115" s="41"/>
      <c r="AI1115" s="41"/>
      <c r="AJ1115" s="41"/>
      <c r="AK1115" s="41"/>
      <c r="AL1115" s="41"/>
      <c r="BA1115" s="1">
        <f t="shared" si="298"/>
        <v>0</v>
      </c>
      <c r="BB1115" s="1">
        <f t="shared" si="299"/>
        <v>0</v>
      </c>
      <c r="BC1115" s="1" t="str">
        <f t="shared" si="300"/>
        <v>No</v>
      </c>
      <c r="BD1115" s="1">
        <f t="shared" si="301"/>
        <v>0</v>
      </c>
      <c r="BE1115" s="1">
        <f t="shared" si="302"/>
        <v>0</v>
      </c>
      <c r="BF1115" s="1">
        <f t="shared" si="303"/>
        <v>0</v>
      </c>
      <c r="BG1115" s="1">
        <v>1111</v>
      </c>
      <c r="BH1115" s="1" t="e">
        <f t="shared" si="304"/>
        <v>#N/A</v>
      </c>
      <c r="BI1115" s="1">
        <f t="shared" si="306"/>
        <v>2</v>
      </c>
      <c r="BJ1115" s="1" t="e">
        <f t="shared" si="305"/>
        <v>#N/A</v>
      </c>
    </row>
    <row r="1116" spans="1:62" x14ac:dyDescent="0.25">
      <c r="A1116" s="1">
        <f t="shared" si="292"/>
        <v>1</v>
      </c>
      <c r="B1116" s="1">
        <f>IF(YEAR(AD1116)=$B$3,YEAR('Apartment Expenses'!AD1116)&amp;" - "&amp;'Apartment Expenses'!AC1116,0)</f>
        <v>0</v>
      </c>
      <c r="C1116" s="1">
        <f t="shared" si="293"/>
        <v>0</v>
      </c>
      <c r="E1116" s="1">
        <v>1112</v>
      </c>
      <c r="F1116" s="1">
        <f t="shared" si="294"/>
        <v>1</v>
      </c>
      <c r="G1116" s="1">
        <f t="shared" si="290"/>
        <v>0</v>
      </c>
      <c r="H1116" s="1">
        <f t="shared" si="291"/>
        <v>0</v>
      </c>
      <c r="J1116" s="1" t="str">
        <f t="shared" si="295"/>
        <v>1900</v>
      </c>
      <c r="M1116" s="1">
        <f>HLOOKUP('Expense History'!$AD$3,$P$4:$X$2004,ROW('Apartment Expenses'!L1116)-3,0)</f>
        <v>0</v>
      </c>
      <c r="N1116" s="1">
        <f>IF('Expense History'!$AD$3=Data!$G$4,'Apartment Expenses'!AE1116,HLOOKUP('Expense History'!$AD$3,'Apartment Expenses'!$AE$4:$AL$2004,(ROW('Apartment Expenses'!M1116)-3)))</f>
        <v>0</v>
      </c>
      <c r="O1116" s="1" t="str">
        <f>IF($O$2="ALL",IF(VLOOKUP(AA1116,'Expense History'!$AA$6:$AB$36,2,0)="x","include",0),IF(AND(VLOOKUP(AA1116,'Expense History'!$AA$6:$AB$36,2,0)="x",AC1116=$O$2),"include",0))</f>
        <v>include</v>
      </c>
      <c r="P1116" s="1">
        <f>IF(O1116="include",IF(AE1116&gt;0,1+MAX(P1117:P$2005),0),0)</f>
        <v>0</v>
      </c>
      <c r="Q1116" s="1">
        <f>IF(AND(ISBLANK(AA1115),AE1115=0),0,(IF(MAX(Q1117:Q$2005)&gt;0,0,ROW(R1116))))</f>
        <v>0</v>
      </c>
      <c r="R1116" s="1">
        <f>IF($O1116="include",IF(AF1116&gt;0,1+MAX(R1117:R$2005),0),0)</f>
        <v>0</v>
      </c>
      <c r="S1116" s="1">
        <f>IF($O1116="include",IF(AG1116&gt;0,1+MAX(S1117:S$2005),0),0)</f>
        <v>0</v>
      </c>
      <c r="T1116" s="1">
        <f>IF($O1116="include",IF(AH1116&gt;0,1+MAX(T1117:T$2005),0),0)</f>
        <v>0</v>
      </c>
      <c r="U1116" s="1">
        <f>IF($O1116="include",IF(AI1116&gt;0,1+MAX(U1117:U$2005),0),0)</f>
        <v>0</v>
      </c>
      <c r="V1116" s="1">
        <f>IF($O1116="include",IF(AJ1116&gt;0,1+MAX(V1117:V$2005),0),0)</f>
        <v>0</v>
      </c>
      <c r="W1116" s="1">
        <f>IF($O1116="include",IF(AK1116&gt;0,1+MAX(W1117:W$2005),0),0)</f>
        <v>0</v>
      </c>
      <c r="X1116" s="1">
        <f>IF($O1116="include",IF(AL1116&gt;0,1+MAX(X1117:X$2005),0),0)</f>
        <v>0</v>
      </c>
      <c r="Y1116" s="22" t="str">
        <f t="shared" si="296"/>
        <v xml:space="preserve">1 - </v>
      </c>
      <c r="AA1116" s="42"/>
      <c r="AB1116" s="43"/>
      <c r="AC1116" s="43"/>
      <c r="AD1116" s="44"/>
      <c r="AE1116" s="11">
        <f t="shared" si="297"/>
        <v>0</v>
      </c>
      <c r="AF1116" s="41"/>
      <c r="AG1116" s="41"/>
      <c r="AH1116" s="41"/>
      <c r="AI1116" s="41"/>
      <c r="AJ1116" s="41"/>
      <c r="AK1116" s="41"/>
      <c r="AL1116" s="41"/>
      <c r="BA1116" s="1">
        <f t="shared" si="298"/>
        <v>0</v>
      </c>
      <c r="BB1116" s="1">
        <f t="shared" si="299"/>
        <v>0</v>
      </c>
      <c r="BC1116" s="1" t="str">
        <f t="shared" si="300"/>
        <v>No</v>
      </c>
      <c r="BD1116" s="1">
        <f t="shared" si="301"/>
        <v>0</v>
      </c>
      <c r="BE1116" s="1">
        <f t="shared" si="302"/>
        <v>0</v>
      </c>
      <c r="BF1116" s="1">
        <f t="shared" si="303"/>
        <v>0</v>
      </c>
      <c r="BG1116" s="1">
        <v>1112</v>
      </c>
      <c r="BH1116" s="1" t="e">
        <f t="shared" si="304"/>
        <v>#N/A</v>
      </c>
      <c r="BI1116" s="1">
        <f t="shared" si="306"/>
        <v>2</v>
      </c>
      <c r="BJ1116" s="1" t="e">
        <f t="shared" si="305"/>
        <v>#N/A</v>
      </c>
    </row>
    <row r="1117" spans="1:62" x14ac:dyDescent="0.25">
      <c r="A1117" s="1">
        <f t="shared" si="292"/>
        <v>1</v>
      </c>
      <c r="B1117" s="1">
        <f>IF(YEAR(AD1117)=$B$3,YEAR('Apartment Expenses'!AD1117)&amp;" - "&amp;'Apartment Expenses'!AC1117,0)</f>
        <v>0</v>
      </c>
      <c r="C1117" s="1">
        <f t="shared" si="293"/>
        <v>0</v>
      </c>
      <c r="E1117" s="1">
        <v>1113</v>
      </c>
      <c r="F1117" s="1">
        <f t="shared" si="294"/>
        <v>1</v>
      </c>
      <c r="G1117" s="1">
        <f t="shared" si="290"/>
        <v>0</v>
      </c>
      <c r="H1117" s="1">
        <f t="shared" si="291"/>
        <v>0</v>
      </c>
      <c r="J1117" s="1" t="str">
        <f t="shared" si="295"/>
        <v>1900</v>
      </c>
      <c r="M1117" s="1">
        <f>HLOOKUP('Expense History'!$AD$3,$P$4:$X$2004,ROW('Apartment Expenses'!L1117)-3,0)</f>
        <v>0</v>
      </c>
      <c r="N1117" s="1">
        <f>IF('Expense History'!$AD$3=Data!$G$4,'Apartment Expenses'!AE1117,HLOOKUP('Expense History'!$AD$3,'Apartment Expenses'!$AE$4:$AL$2004,(ROW('Apartment Expenses'!M1117)-3)))</f>
        <v>0</v>
      </c>
      <c r="O1117" s="1" t="str">
        <f>IF($O$2="ALL",IF(VLOOKUP(AA1117,'Expense History'!$AA$6:$AB$36,2,0)="x","include",0),IF(AND(VLOOKUP(AA1117,'Expense History'!$AA$6:$AB$36,2,0)="x",AC1117=$O$2),"include",0))</f>
        <v>include</v>
      </c>
      <c r="P1117" s="1">
        <f>IF(O1117="include",IF(AE1117&gt;0,1+MAX(P1118:P$2005),0),0)</f>
        <v>0</v>
      </c>
      <c r="Q1117" s="1">
        <f>IF(AND(ISBLANK(AA1116),AE1116=0),0,(IF(MAX(Q1118:Q$2005)&gt;0,0,ROW(R1117))))</f>
        <v>0</v>
      </c>
      <c r="R1117" s="1">
        <f>IF($O1117="include",IF(AF1117&gt;0,1+MAX(R1118:R$2005),0),0)</f>
        <v>0</v>
      </c>
      <c r="S1117" s="1">
        <f>IF($O1117="include",IF(AG1117&gt;0,1+MAX(S1118:S$2005),0),0)</f>
        <v>0</v>
      </c>
      <c r="T1117" s="1">
        <f>IF($O1117="include",IF(AH1117&gt;0,1+MAX(T1118:T$2005),0),0)</f>
        <v>0</v>
      </c>
      <c r="U1117" s="1">
        <f>IF($O1117="include",IF(AI1117&gt;0,1+MAX(U1118:U$2005),0),0)</f>
        <v>0</v>
      </c>
      <c r="V1117" s="1">
        <f>IF($O1117="include",IF(AJ1117&gt;0,1+MAX(V1118:V$2005),0),0)</f>
        <v>0</v>
      </c>
      <c r="W1117" s="1">
        <f>IF($O1117="include",IF(AK1117&gt;0,1+MAX(W1118:W$2005),0),0)</f>
        <v>0</v>
      </c>
      <c r="X1117" s="1">
        <f>IF($O1117="include",IF(AL1117&gt;0,1+MAX(X1118:X$2005),0),0)</f>
        <v>0</v>
      </c>
      <c r="Y1117" s="22" t="str">
        <f t="shared" si="296"/>
        <v xml:space="preserve">1 - </v>
      </c>
      <c r="AA1117" s="42"/>
      <c r="AB1117" s="43"/>
      <c r="AC1117" s="43"/>
      <c r="AD1117" s="44"/>
      <c r="AE1117" s="11">
        <f t="shared" si="297"/>
        <v>0</v>
      </c>
      <c r="AF1117" s="41"/>
      <c r="AG1117" s="41"/>
      <c r="AH1117" s="41"/>
      <c r="AI1117" s="41"/>
      <c r="AJ1117" s="41"/>
      <c r="AK1117" s="41"/>
      <c r="AL1117" s="41"/>
      <c r="BA1117" s="1">
        <f t="shared" si="298"/>
        <v>0</v>
      </c>
      <c r="BB1117" s="1">
        <f t="shared" si="299"/>
        <v>0</v>
      </c>
      <c r="BC1117" s="1" t="str">
        <f t="shared" si="300"/>
        <v>No</v>
      </c>
      <c r="BD1117" s="1">
        <f t="shared" si="301"/>
        <v>0</v>
      </c>
      <c r="BE1117" s="1">
        <f t="shared" si="302"/>
        <v>0</v>
      </c>
      <c r="BF1117" s="1">
        <f t="shared" si="303"/>
        <v>0</v>
      </c>
      <c r="BG1117" s="1">
        <v>1113</v>
      </c>
      <c r="BH1117" s="1" t="e">
        <f t="shared" si="304"/>
        <v>#N/A</v>
      </c>
      <c r="BI1117" s="1">
        <f t="shared" si="306"/>
        <v>2</v>
      </c>
      <c r="BJ1117" s="1" t="e">
        <f t="shared" si="305"/>
        <v>#N/A</v>
      </c>
    </row>
    <row r="1118" spans="1:62" x14ac:dyDescent="0.25">
      <c r="A1118" s="1">
        <f t="shared" si="292"/>
        <v>1</v>
      </c>
      <c r="B1118" s="1">
        <f>IF(YEAR(AD1118)=$B$3,YEAR('Apartment Expenses'!AD1118)&amp;" - "&amp;'Apartment Expenses'!AC1118,0)</f>
        <v>0</v>
      </c>
      <c r="C1118" s="1">
        <f t="shared" si="293"/>
        <v>0</v>
      </c>
      <c r="E1118" s="1">
        <v>1114</v>
      </c>
      <c r="F1118" s="1">
        <f t="shared" si="294"/>
        <v>1</v>
      </c>
      <c r="G1118" s="1">
        <f t="shared" si="290"/>
        <v>0</v>
      </c>
      <c r="H1118" s="1">
        <f t="shared" si="291"/>
        <v>0</v>
      </c>
      <c r="J1118" s="1" t="str">
        <f t="shared" si="295"/>
        <v>1900</v>
      </c>
      <c r="M1118" s="1">
        <f>HLOOKUP('Expense History'!$AD$3,$P$4:$X$2004,ROW('Apartment Expenses'!L1118)-3,0)</f>
        <v>0</v>
      </c>
      <c r="N1118" s="1">
        <f>IF('Expense History'!$AD$3=Data!$G$4,'Apartment Expenses'!AE1118,HLOOKUP('Expense History'!$AD$3,'Apartment Expenses'!$AE$4:$AL$2004,(ROW('Apartment Expenses'!M1118)-3)))</f>
        <v>0</v>
      </c>
      <c r="O1118" s="1" t="str">
        <f>IF($O$2="ALL",IF(VLOOKUP(AA1118,'Expense History'!$AA$6:$AB$36,2,0)="x","include",0),IF(AND(VLOOKUP(AA1118,'Expense History'!$AA$6:$AB$36,2,0)="x",AC1118=$O$2),"include",0))</f>
        <v>include</v>
      </c>
      <c r="P1118" s="1">
        <f>IF(O1118="include",IF(AE1118&gt;0,1+MAX(P1119:P$2005),0),0)</f>
        <v>0</v>
      </c>
      <c r="Q1118" s="1">
        <f>IF(AND(ISBLANK(AA1117),AE1117=0),0,(IF(MAX(Q1119:Q$2005)&gt;0,0,ROW(R1118))))</f>
        <v>0</v>
      </c>
      <c r="R1118" s="1">
        <f>IF($O1118="include",IF(AF1118&gt;0,1+MAX(R1119:R$2005),0),0)</f>
        <v>0</v>
      </c>
      <c r="S1118" s="1">
        <f>IF($O1118="include",IF(AG1118&gt;0,1+MAX(S1119:S$2005),0),0)</f>
        <v>0</v>
      </c>
      <c r="T1118" s="1">
        <f>IF($O1118="include",IF(AH1118&gt;0,1+MAX(T1119:T$2005),0),0)</f>
        <v>0</v>
      </c>
      <c r="U1118" s="1">
        <f>IF($O1118="include",IF(AI1118&gt;0,1+MAX(U1119:U$2005),0),0)</f>
        <v>0</v>
      </c>
      <c r="V1118" s="1">
        <f>IF($O1118="include",IF(AJ1118&gt;0,1+MAX(V1119:V$2005),0),0)</f>
        <v>0</v>
      </c>
      <c r="W1118" s="1">
        <f>IF($O1118="include",IF(AK1118&gt;0,1+MAX(W1119:W$2005),0),0)</f>
        <v>0</v>
      </c>
      <c r="X1118" s="1">
        <f>IF($O1118="include",IF(AL1118&gt;0,1+MAX(X1119:X$2005),0),0)</f>
        <v>0</v>
      </c>
      <c r="Y1118" s="22" t="str">
        <f t="shared" si="296"/>
        <v xml:space="preserve">1 - </v>
      </c>
      <c r="AA1118" s="42"/>
      <c r="AB1118" s="43"/>
      <c r="AC1118" s="43"/>
      <c r="AD1118" s="44"/>
      <c r="AE1118" s="11">
        <f t="shared" si="297"/>
        <v>0</v>
      </c>
      <c r="AF1118" s="41"/>
      <c r="AG1118" s="41"/>
      <c r="AH1118" s="41"/>
      <c r="AI1118" s="41"/>
      <c r="AJ1118" s="41"/>
      <c r="AK1118" s="41"/>
      <c r="AL1118" s="41"/>
      <c r="BA1118" s="1">
        <f t="shared" si="298"/>
        <v>0</v>
      </c>
      <c r="BB1118" s="1">
        <f t="shared" si="299"/>
        <v>0</v>
      </c>
      <c r="BC1118" s="1" t="str">
        <f t="shared" si="300"/>
        <v>No</v>
      </c>
      <c r="BD1118" s="1">
        <f t="shared" si="301"/>
        <v>0</v>
      </c>
      <c r="BE1118" s="1">
        <f t="shared" si="302"/>
        <v>0</v>
      </c>
      <c r="BF1118" s="1">
        <f t="shared" si="303"/>
        <v>0</v>
      </c>
      <c r="BG1118" s="1">
        <v>1114</v>
      </c>
      <c r="BH1118" s="1" t="e">
        <f t="shared" si="304"/>
        <v>#N/A</v>
      </c>
      <c r="BI1118" s="1">
        <f t="shared" si="306"/>
        <v>2</v>
      </c>
      <c r="BJ1118" s="1" t="e">
        <f t="shared" si="305"/>
        <v>#N/A</v>
      </c>
    </row>
    <row r="1119" spans="1:62" x14ac:dyDescent="0.25">
      <c r="A1119" s="1">
        <f t="shared" si="292"/>
        <v>1</v>
      </c>
      <c r="B1119" s="1">
        <f>IF(YEAR(AD1119)=$B$3,YEAR('Apartment Expenses'!AD1119)&amp;" - "&amp;'Apartment Expenses'!AC1119,0)</f>
        <v>0</v>
      </c>
      <c r="C1119" s="1">
        <f t="shared" si="293"/>
        <v>0</v>
      </c>
      <c r="E1119" s="1">
        <v>1115</v>
      </c>
      <c r="F1119" s="1">
        <f t="shared" si="294"/>
        <v>1</v>
      </c>
      <c r="G1119" s="1">
        <f t="shared" si="290"/>
        <v>0</v>
      </c>
      <c r="H1119" s="1">
        <f t="shared" si="291"/>
        <v>0</v>
      </c>
      <c r="J1119" s="1" t="str">
        <f t="shared" si="295"/>
        <v>1900</v>
      </c>
      <c r="M1119" s="1">
        <f>HLOOKUP('Expense History'!$AD$3,$P$4:$X$2004,ROW('Apartment Expenses'!L1119)-3,0)</f>
        <v>0</v>
      </c>
      <c r="N1119" s="1">
        <f>IF('Expense History'!$AD$3=Data!$G$4,'Apartment Expenses'!AE1119,HLOOKUP('Expense History'!$AD$3,'Apartment Expenses'!$AE$4:$AL$2004,(ROW('Apartment Expenses'!M1119)-3)))</f>
        <v>0</v>
      </c>
      <c r="O1119" s="1" t="str">
        <f>IF($O$2="ALL",IF(VLOOKUP(AA1119,'Expense History'!$AA$6:$AB$36,2,0)="x","include",0),IF(AND(VLOOKUP(AA1119,'Expense History'!$AA$6:$AB$36,2,0)="x",AC1119=$O$2),"include",0))</f>
        <v>include</v>
      </c>
      <c r="P1119" s="1">
        <f>IF(O1119="include",IF(AE1119&gt;0,1+MAX(P1120:P$2005),0),0)</f>
        <v>0</v>
      </c>
      <c r="Q1119" s="1">
        <f>IF(AND(ISBLANK(AA1118),AE1118=0),0,(IF(MAX(Q1120:Q$2005)&gt;0,0,ROW(R1119))))</f>
        <v>0</v>
      </c>
      <c r="R1119" s="1">
        <f>IF($O1119="include",IF(AF1119&gt;0,1+MAX(R1120:R$2005),0),0)</f>
        <v>0</v>
      </c>
      <c r="S1119" s="1">
        <f>IF($O1119="include",IF(AG1119&gt;0,1+MAX(S1120:S$2005),0),0)</f>
        <v>0</v>
      </c>
      <c r="T1119" s="1">
        <f>IF($O1119="include",IF(AH1119&gt;0,1+MAX(T1120:T$2005),0),0)</f>
        <v>0</v>
      </c>
      <c r="U1119" s="1">
        <f>IF($O1119="include",IF(AI1119&gt;0,1+MAX(U1120:U$2005),0),0)</f>
        <v>0</v>
      </c>
      <c r="V1119" s="1">
        <f>IF($O1119="include",IF(AJ1119&gt;0,1+MAX(V1120:V$2005),0),0)</f>
        <v>0</v>
      </c>
      <c r="W1119" s="1">
        <f>IF($O1119="include",IF(AK1119&gt;0,1+MAX(W1120:W$2005),0),0)</f>
        <v>0</v>
      </c>
      <c r="X1119" s="1">
        <f>IF($O1119="include",IF(AL1119&gt;0,1+MAX(X1120:X$2005),0),0)</f>
        <v>0</v>
      </c>
      <c r="Y1119" s="22" t="str">
        <f t="shared" si="296"/>
        <v xml:space="preserve">1 - </v>
      </c>
      <c r="AA1119" s="42"/>
      <c r="AB1119" s="43"/>
      <c r="AC1119" s="43"/>
      <c r="AD1119" s="44"/>
      <c r="AE1119" s="11">
        <f t="shared" si="297"/>
        <v>0</v>
      </c>
      <c r="AF1119" s="41"/>
      <c r="AG1119" s="41"/>
      <c r="AH1119" s="41"/>
      <c r="AI1119" s="41"/>
      <c r="AJ1119" s="41"/>
      <c r="AK1119" s="41"/>
      <c r="AL1119" s="41"/>
      <c r="BA1119" s="1">
        <f t="shared" si="298"/>
        <v>0</v>
      </c>
      <c r="BB1119" s="1">
        <f t="shared" si="299"/>
        <v>0</v>
      </c>
      <c r="BC1119" s="1" t="str">
        <f t="shared" si="300"/>
        <v>No</v>
      </c>
      <c r="BD1119" s="1">
        <f t="shared" si="301"/>
        <v>0</v>
      </c>
      <c r="BE1119" s="1">
        <f t="shared" si="302"/>
        <v>0</v>
      </c>
      <c r="BF1119" s="1">
        <f t="shared" si="303"/>
        <v>0</v>
      </c>
      <c r="BG1119" s="1">
        <v>1115</v>
      </c>
      <c r="BH1119" s="1" t="e">
        <f t="shared" si="304"/>
        <v>#N/A</v>
      </c>
      <c r="BI1119" s="1">
        <f t="shared" si="306"/>
        <v>2</v>
      </c>
      <c r="BJ1119" s="1" t="e">
        <f t="shared" si="305"/>
        <v>#N/A</v>
      </c>
    </row>
    <row r="1120" spans="1:62" x14ac:dyDescent="0.25">
      <c r="A1120" s="1">
        <f t="shared" si="292"/>
        <v>1</v>
      </c>
      <c r="B1120" s="1">
        <f>IF(YEAR(AD1120)=$B$3,YEAR('Apartment Expenses'!AD1120)&amp;" - "&amp;'Apartment Expenses'!AC1120,0)</f>
        <v>0</v>
      </c>
      <c r="C1120" s="1">
        <f t="shared" si="293"/>
        <v>0</v>
      </c>
      <c r="E1120" s="1">
        <v>1116</v>
      </c>
      <c r="F1120" s="1">
        <f t="shared" si="294"/>
        <v>1</v>
      </c>
      <c r="G1120" s="1">
        <f t="shared" si="290"/>
        <v>0</v>
      </c>
      <c r="H1120" s="1">
        <f t="shared" si="291"/>
        <v>0</v>
      </c>
      <c r="J1120" s="1" t="str">
        <f t="shared" si="295"/>
        <v>1900</v>
      </c>
      <c r="M1120" s="1">
        <f>HLOOKUP('Expense History'!$AD$3,$P$4:$X$2004,ROW('Apartment Expenses'!L1120)-3,0)</f>
        <v>0</v>
      </c>
      <c r="N1120" s="1">
        <f>IF('Expense History'!$AD$3=Data!$G$4,'Apartment Expenses'!AE1120,HLOOKUP('Expense History'!$AD$3,'Apartment Expenses'!$AE$4:$AL$2004,(ROW('Apartment Expenses'!M1120)-3)))</f>
        <v>0</v>
      </c>
      <c r="O1120" s="1" t="str">
        <f>IF($O$2="ALL",IF(VLOOKUP(AA1120,'Expense History'!$AA$6:$AB$36,2,0)="x","include",0),IF(AND(VLOOKUP(AA1120,'Expense History'!$AA$6:$AB$36,2,0)="x",AC1120=$O$2),"include",0))</f>
        <v>include</v>
      </c>
      <c r="P1120" s="1">
        <f>IF(O1120="include",IF(AE1120&gt;0,1+MAX(P1121:P$2005),0),0)</f>
        <v>0</v>
      </c>
      <c r="Q1120" s="1">
        <f>IF(AND(ISBLANK(AA1119),AE1119=0),0,(IF(MAX(Q1121:Q$2005)&gt;0,0,ROW(R1120))))</f>
        <v>0</v>
      </c>
      <c r="R1120" s="1">
        <f>IF($O1120="include",IF(AF1120&gt;0,1+MAX(R1121:R$2005),0),0)</f>
        <v>0</v>
      </c>
      <c r="S1120" s="1">
        <f>IF($O1120="include",IF(AG1120&gt;0,1+MAX(S1121:S$2005),0),0)</f>
        <v>0</v>
      </c>
      <c r="T1120" s="1">
        <f>IF($O1120="include",IF(AH1120&gt;0,1+MAX(T1121:T$2005),0),0)</f>
        <v>0</v>
      </c>
      <c r="U1120" s="1">
        <f>IF($O1120="include",IF(AI1120&gt;0,1+MAX(U1121:U$2005),0),0)</f>
        <v>0</v>
      </c>
      <c r="V1120" s="1">
        <f>IF($O1120="include",IF(AJ1120&gt;0,1+MAX(V1121:V$2005),0),0)</f>
        <v>0</v>
      </c>
      <c r="W1120" s="1">
        <f>IF($O1120="include",IF(AK1120&gt;0,1+MAX(W1121:W$2005),0),0)</f>
        <v>0</v>
      </c>
      <c r="X1120" s="1">
        <f>IF($O1120="include",IF(AL1120&gt;0,1+MAX(X1121:X$2005),0),0)</f>
        <v>0</v>
      </c>
      <c r="Y1120" s="22" t="str">
        <f t="shared" si="296"/>
        <v xml:space="preserve">1 - </v>
      </c>
      <c r="AA1120" s="42"/>
      <c r="AB1120" s="43"/>
      <c r="AC1120" s="43"/>
      <c r="AD1120" s="44"/>
      <c r="AE1120" s="11">
        <f t="shared" si="297"/>
        <v>0</v>
      </c>
      <c r="AF1120" s="41"/>
      <c r="AG1120" s="41"/>
      <c r="AH1120" s="41"/>
      <c r="AI1120" s="41"/>
      <c r="AJ1120" s="41"/>
      <c r="AK1120" s="41"/>
      <c r="AL1120" s="41"/>
      <c r="BA1120" s="1">
        <f t="shared" si="298"/>
        <v>0</v>
      </c>
      <c r="BB1120" s="1">
        <f t="shared" si="299"/>
        <v>0</v>
      </c>
      <c r="BC1120" s="1" t="str">
        <f t="shared" si="300"/>
        <v>No</v>
      </c>
      <c r="BD1120" s="1">
        <f t="shared" si="301"/>
        <v>0</v>
      </c>
      <c r="BE1120" s="1">
        <f t="shared" si="302"/>
        <v>0</v>
      </c>
      <c r="BF1120" s="1">
        <f t="shared" si="303"/>
        <v>0</v>
      </c>
      <c r="BG1120" s="1">
        <v>1116</v>
      </c>
      <c r="BH1120" s="1" t="e">
        <f t="shared" si="304"/>
        <v>#N/A</v>
      </c>
      <c r="BI1120" s="1">
        <f t="shared" si="306"/>
        <v>2</v>
      </c>
      <c r="BJ1120" s="1" t="e">
        <f t="shared" si="305"/>
        <v>#N/A</v>
      </c>
    </row>
    <row r="1121" spans="1:62" x14ac:dyDescent="0.25">
      <c r="A1121" s="1">
        <f t="shared" si="292"/>
        <v>1</v>
      </c>
      <c r="B1121" s="1">
        <f>IF(YEAR(AD1121)=$B$3,YEAR('Apartment Expenses'!AD1121)&amp;" - "&amp;'Apartment Expenses'!AC1121,0)</f>
        <v>0</v>
      </c>
      <c r="C1121" s="1">
        <f t="shared" si="293"/>
        <v>0</v>
      </c>
      <c r="E1121" s="1">
        <v>1117</v>
      </c>
      <c r="F1121" s="1">
        <f t="shared" si="294"/>
        <v>1</v>
      </c>
      <c r="G1121" s="1">
        <f t="shared" si="290"/>
        <v>0</v>
      </c>
      <c r="H1121" s="1">
        <f t="shared" si="291"/>
        <v>0</v>
      </c>
      <c r="J1121" s="1" t="str">
        <f t="shared" si="295"/>
        <v>1900</v>
      </c>
      <c r="M1121" s="1">
        <f>HLOOKUP('Expense History'!$AD$3,$P$4:$X$2004,ROW('Apartment Expenses'!L1121)-3,0)</f>
        <v>0</v>
      </c>
      <c r="N1121" s="1">
        <f>IF('Expense History'!$AD$3=Data!$G$4,'Apartment Expenses'!AE1121,HLOOKUP('Expense History'!$AD$3,'Apartment Expenses'!$AE$4:$AL$2004,(ROW('Apartment Expenses'!M1121)-3)))</f>
        <v>0</v>
      </c>
      <c r="O1121" s="1" t="str">
        <f>IF($O$2="ALL",IF(VLOOKUP(AA1121,'Expense History'!$AA$6:$AB$36,2,0)="x","include",0),IF(AND(VLOOKUP(AA1121,'Expense History'!$AA$6:$AB$36,2,0)="x",AC1121=$O$2),"include",0))</f>
        <v>include</v>
      </c>
      <c r="P1121" s="1">
        <f>IF(O1121="include",IF(AE1121&gt;0,1+MAX(P1122:P$2005),0),0)</f>
        <v>0</v>
      </c>
      <c r="Q1121" s="1">
        <f>IF(AND(ISBLANK(AA1120),AE1120=0),0,(IF(MAX(Q1122:Q$2005)&gt;0,0,ROW(R1121))))</f>
        <v>0</v>
      </c>
      <c r="R1121" s="1">
        <f>IF($O1121="include",IF(AF1121&gt;0,1+MAX(R1122:R$2005),0),0)</f>
        <v>0</v>
      </c>
      <c r="S1121" s="1">
        <f>IF($O1121="include",IF(AG1121&gt;0,1+MAX(S1122:S$2005),0),0)</f>
        <v>0</v>
      </c>
      <c r="T1121" s="1">
        <f>IF($O1121="include",IF(AH1121&gt;0,1+MAX(T1122:T$2005),0),0)</f>
        <v>0</v>
      </c>
      <c r="U1121" s="1">
        <f>IF($O1121="include",IF(AI1121&gt;0,1+MAX(U1122:U$2005),0),0)</f>
        <v>0</v>
      </c>
      <c r="V1121" s="1">
        <f>IF($O1121="include",IF(AJ1121&gt;0,1+MAX(V1122:V$2005),0),0)</f>
        <v>0</v>
      </c>
      <c r="W1121" s="1">
        <f>IF($O1121="include",IF(AK1121&gt;0,1+MAX(W1122:W$2005),0),0)</f>
        <v>0</v>
      </c>
      <c r="X1121" s="1">
        <f>IF($O1121="include",IF(AL1121&gt;0,1+MAX(X1122:X$2005),0),0)</f>
        <v>0</v>
      </c>
      <c r="Y1121" s="22" t="str">
        <f t="shared" si="296"/>
        <v xml:space="preserve">1 - </v>
      </c>
      <c r="AA1121" s="42"/>
      <c r="AB1121" s="43"/>
      <c r="AC1121" s="43"/>
      <c r="AD1121" s="44"/>
      <c r="AE1121" s="11">
        <f t="shared" si="297"/>
        <v>0</v>
      </c>
      <c r="AF1121" s="41"/>
      <c r="AG1121" s="41"/>
      <c r="AH1121" s="41"/>
      <c r="AI1121" s="41"/>
      <c r="AJ1121" s="41"/>
      <c r="AK1121" s="41"/>
      <c r="AL1121" s="41"/>
      <c r="BA1121" s="1">
        <f t="shared" si="298"/>
        <v>0</v>
      </c>
      <c r="BB1121" s="1">
        <f t="shared" si="299"/>
        <v>0</v>
      </c>
      <c r="BC1121" s="1" t="str">
        <f t="shared" si="300"/>
        <v>No</v>
      </c>
      <c r="BD1121" s="1">
        <f t="shared" si="301"/>
        <v>0</v>
      </c>
      <c r="BE1121" s="1">
        <f t="shared" si="302"/>
        <v>0</v>
      </c>
      <c r="BF1121" s="1">
        <f t="shared" si="303"/>
        <v>0</v>
      </c>
      <c r="BG1121" s="1">
        <v>1117</v>
      </c>
      <c r="BH1121" s="1" t="e">
        <f t="shared" si="304"/>
        <v>#N/A</v>
      </c>
      <c r="BI1121" s="1">
        <f t="shared" si="306"/>
        <v>2</v>
      </c>
      <c r="BJ1121" s="1" t="e">
        <f t="shared" si="305"/>
        <v>#N/A</v>
      </c>
    </row>
    <row r="1122" spans="1:62" x14ac:dyDescent="0.25">
      <c r="A1122" s="1">
        <f t="shared" si="292"/>
        <v>1</v>
      </c>
      <c r="B1122" s="1">
        <f>IF(YEAR(AD1122)=$B$3,YEAR('Apartment Expenses'!AD1122)&amp;" - "&amp;'Apartment Expenses'!AC1122,0)</f>
        <v>0</v>
      </c>
      <c r="C1122" s="1">
        <f t="shared" si="293"/>
        <v>0</v>
      </c>
      <c r="E1122" s="1">
        <v>1118</v>
      </c>
      <c r="F1122" s="1">
        <f t="shared" si="294"/>
        <v>1</v>
      </c>
      <c r="G1122" s="1">
        <f t="shared" si="290"/>
        <v>0</v>
      </c>
      <c r="H1122" s="1">
        <f t="shared" si="291"/>
        <v>0</v>
      </c>
      <c r="J1122" s="1" t="str">
        <f t="shared" si="295"/>
        <v>1900</v>
      </c>
      <c r="M1122" s="1">
        <f>HLOOKUP('Expense History'!$AD$3,$P$4:$X$2004,ROW('Apartment Expenses'!L1122)-3,0)</f>
        <v>0</v>
      </c>
      <c r="N1122" s="1">
        <f>IF('Expense History'!$AD$3=Data!$G$4,'Apartment Expenses'!AE1122,HLOOKUP('Expense History'!$AD$3,'Apartment Expenses'!$AE$4:$AL$2004,(ROW('Apartment Expenses'!M1122)-3)))</f>
        <v>0</v>
      </c>
      <c r="O1122" s="1" t="str">
        <f>IF($O$2="ALL",IF(VLOOKUP(AA1122,'Expense History'!$AA$6:$AB$36,2,0)="x","include",0),IF(AND(VLOOKUP(AA1122,'Expense History'!$AA$6:$AB$36,2,0)="x",AC1122=$O$2),"include",0))</f>
        <v>include</v>
      </c>
      <c r="P1122" s="1">
        <f>IF(O1122="include",IF(AE1122&gt;0,1+MAX(P1123:P$2005),0),0)</f>
        <v>0</v>
      </c>
      <c r="Q1122" s="1">
        <f>IF(AND(ISBLANK(AA1121),AE1121=0),0,(IF(MAX(Q1123:Q$2005)&gt;0,0,ROW(R1122))))</f>
        <v>0</v>
      </c>
      <c r="R1122" s="1">
        <f>IF($O1122="include",IF(AF1122&gt;0,1+MAX(R1123:R$2005),0),0)</f>
        <v>0</v>
      </c>
      <c r="S1122" s="1">
        <f>IF($O1122="include",IF(AG1122&gt;0,1+MAX(S1123:S$2005),0),0)</f>
        <v>0</v>
      </c>
      <c r="T1122" s="1">
        <f>IF($O1122="include",IF(AH1122&gt;0,1+MAX(T1123:T$2005),0),0)</f>
        <v>0</v>
      </c>
      <c r="U1122" s="1">
        <f>IF($O1122="include",IF(AI1122&gt;0,1+MAX(U1123:U$2005),0),0)</f>
        <v>0</v>
      </c>
      <c r="V1122" s="1">
        <f>IF($O1122="include",IF(AJ1122&gt;0,1+MAX(V1123:V$2005),0),0)</f>
        <v>0</v>
      </c>
      <c r="W1122" s="1">
        <f>IF($O1122="include",IF(AK1122&gt;0,1+MAX(W1123:W$2005),0),0)</f>
        <v>0</v>
      </c>
      <c r="X1122" s="1">
        <f>IF($O1122="include",IF(AL1122&gt;0,1+MAX(X1123:X$2005),0),0)</f>
        <v>0</v>
      </c>
      <c r="Y1122" s="22" t="str">
        <f t="shared" si="296"/>
        <v xml:space="preserve">1 - </v>
      </c>
      <c r="AA1122" s="42"/>
      <c r="AB1122" s="43"/>
      <c r="AC1122" s="43"/>
      <c r="AD1122" s="44"/>
      <c r="AE1122" s="11">
        <f t="shared" si="297"/>
        <v>0</v>
      </c>
      <c r="AF1122" s="41"/>
      <c r="AG1122" s="41"/>
      <c r="AH1122" s="41"/>
      <c r="AI1122" s="41"/>
      <c r="AJ1122" s="41"/>
      <c r="AK1122" s="41"/>
      <c r="AL1122" s="41"/>
      <c r="BA1122" s="1">
        <f t="shared" si="298"/>
        <v>0</v>
      </c>
      <c r="BB1122" s="1">
        <f t="shared" si="299"/>
        <v>0</v>
      </c>
      <c r="BC1122" s="1" t="str">
        <f t="shared" si="300"/>
        <v>No</v>
      </c>
      <c r="BD1122" s="1">
        <f t="shared" si="301"/>
        <v>0</v>
      </c>
      <c r="BE1122" s="1">
        <f t="shared" si="302"/>
        <v>0</v>
      </c>
      <c r="BF1122" s="1">
        <f t="shared" si="303"/>
        <v>0</v>
      </c>
      <c r="BG1122" s="1">
        <v>1118</v>
      </c>
      <c r="BH1122" s="1" t="e">
        <f t="shared" si="304"/>
        <v>#N/A</v>
      </c>
      <c r="BI1122" s="1">
        <f t="shared" si="306"/>
        <v>2</v>
      </c>
      <c r="BJ1122" s="1" t="e">
        <f t="shared" si="305"/>
        <v>#N/A</v>
      </c>
    </row>
    <row r="1123" spans="1:62" x14ac:dyDescent="0.25">
      <c r="A1123" s="1">
        <f t="shared" si="292"/>
        <v>1</v>
      </c>
      <c r="B1123" s="1">
        <f>IF(YEAR(AD1123)=$B$3,YEAR('Apartment Expenses'!AD1123)&amp;" - "&amp;'Apartment Expenses'!AC1123,0)</f>
        <v>0</v>
      </c>
      <c r="C1123" s="1">
        <f t="shared" si="293"/>
        <v>0</v>
      </c>
      <c r="E1123" s="1">
        <v>1119</v>
      </c>
      <c r="F1123" s="1">
        <f t="shared" si="294"/>
        <v>1</v>
      </c>
      <c r="G1123" s="1">
        <f t="shared" si="290"/>
        <v>0</v>
      </c>
      <c r="H1123" s="1">
        <f t="shared" si="291"/>
        <v>0</v>
      </c>
      <c r="J1123" s="1" t="str">
        <f t="shared" si="295"/>
        <v>1900</v>
      </c>
      <c r="M1123" s="1">
        <f>HLOOKUP('Expense History'!$AD$3,$P$4:$X$2004,ROW('Apartment Expenses'!L1123)-3,0)</f>
        <v>0</v>
      </c>
      <c r="N1123" s="1">
        <f>IF('Expense History'!$AD$3=Data!$G$4,'Apartment Expenses'!AE1123,HLOOKUP('Expense History'!$AD$3,'Apartment Expenses'!$AE$4:$AL$2004,(ROW('Apartment Expenses'!M1123)-3)))</f>
        <v>0</v>
      </c>
      <c r="O1123" s="1" t="str">
        <f>IF($O$2="ALL",IF(VLOOKUP(AA1123,'Expense History'!$AA$6:$AB$36,2,0)="x","include",0),IF(AND(VLOOKUP(AA1123,'Expense History'!$AA$6:$AB$36,2,0)="x",AC1123=$O$2),"include",0))</f>
        <v>include</v>
      </c>
      <c r="P1123" s="1">
        <f>IF(O1123="include",IF(AE1123&gt;0,1+MAX(P1124:P$2005),0),0)</f>
        <v>0</v>
      </c>
      <c r="Q1123" s="1">
        <f>IF(AND(ISBLANK(AA1122),AE1122=0),0,(IF(MAX(Q1124:Q$2005)&gt;0,0,ROW(R1123))))</f>
        <v>0</v>
      </c>
      <c r="R1123" s="1">
        <f>IF($O1123="include",IF(AF1123&gt;0,1+MAX(R1124:R$2005),0),0)</f>
        <v>0</v>
      </c>
      <c r="S1123" s="1">
        <f>IF($O1123="include",IF(AG1123&gt;0,1+MAX(S1124:S$2005),0),0)</f>
        <v>0</v>
      </c>
      <c r="T1123" s="1">
        <f>IF($O1123="include",IF(AH1123&gt;0,1+MAX(T1124:T$2005),0),0)</f>
        <v>0</v>
      </c>
      <c r="U1123" s="1">
        <f>IF($O1123="include",IF(AI1123&gt;0,1+MAX(U1124:U$2005),0),0)</f>
        <v>0</v>
      </c>
      <c r="V1123" s="1">
        <f>IF($O1123="include",IF(AJ1123&gt;0,1+MAX(V1124:V$2005),0),0)</f>
        <v>0</v>
      </c>
      <c r="W1123" s="1">
        <f>IF($O1123="include",IF(AK1123&gt;0,1+MAX(W1124:W$2005),0),0)</f>
        <v>0</v>
      </c>
      <c r="X1123" s="1">
        <f>IF($O1123="include",IF(AL1123&gt;0,1+MAX(X1124:X$2005),0),0)</f>
        <v>0</v>
      </c>
      <c r="Y1123" s="22" t="str">
        <f t="shared" si="296"/>
        <v xml:space="preserve">1 - </v>
      </c>
      <c r="AA1123" s="42"/>
      <c r="AB1123" s="43"/>
      <c r="AC1123" s="43"/>
      <c r="AD1123" s="44"/>
      <c r="AE1123" s="11">
        <f t="shared" si="297"/>
        <v>0</v>
      </c>
      <c r="AF1123" s="41"/>
      <c r="AG1123" s="41"/>
      <c r="AH1123" s="41"/>
      <c r="AI1123" s="41"/>
      <c r="AJ1123" s="41"/>
      <c r="AK1123" s="41"/>
      <c r="AL1123" s="41"/>
      <c r="BA1123" s="1">
        <f t="shared" si="298"/>
        <v>0</v>
      </c>
      <c r="BB1123" s="1">
        <f t="shared" si="299"/>
        <v>0</v>
      </c>
      <c r="BC1123" s="1" t="str">
        <f t="shared" si="300"/>
        <v>No</v>
      </c>
      <c r="BD1123" s="1">
        <f t="shared" si="301"/>
        <v>0</v>
      </c>
      <c r="BE1123" s="1">
        <f t="shared" si="302"/>
        <v>0</v>
      </c>
      <c r="BF1123" s="1">
        <f t="shared" si="303"/>
        <v>0</v>
      </c>
      <c r="BG1123" s="1">
        <v>1119</v>
      </c>
      <c r="BH1123" s="1" t="e">
        <f t="shared" si="304"/>
        <v>#N/A</v>
      </c>
      <c r="BI1123" s="1">
        <f t="shared" si="306"/>
        <v>2</v>
      </c>
      <c r="BJ1123" s="1" t="e">
        <f t="shared" si="305"/>
        <v>#N/A</v>
      </c>
    </row>
    <row r="1124" spans="1:62" x14ac:dyDescent="0.25">
      <c r="A1124" s="1">
        <f t="shared" si="292"/>
        <v>1</v>
      </c>
      <c r="B1124" s="1">
        <f>IF(YEAR(AD1124)=$B$3,YEAR('Apartment Expenses'!AD1124)&amp;" - "&amp;'Apartment Expenses'!AC1124,0)</f>
        <v>0</v>
      </c>
      <c r="C1124" s="1">
        <f t="shared" si="293"/>
        <v>0</v>
      </c>
      <c r="E1124" s="1">
        <v>1120</v>
      </c>
      <c r="F1124" s="1">
        <f t="shared" si="294"/>
        <v>1</v>
      </c>
      <c r="G1124" s="1">
        <f t="shared" si="290"/>
        <v>0</v>
      </c>
      <c r="H1124" s="1">
        <f t="shared" si="291"/>
        <v>0</v>
      </c>
      <c r="J1124" s="1" t="str">
        <f t="shared" si="295"/>
        <v>1900</v>
      </c>
      <c r="M1124" s="1">
        <f>HLOOKUP('Expense History'!$AD$3,$P$4:$X$2004,ROW('Apartment Expenses'!L1124)-3,0)</f>
        <v>0</v>
      </c>
      <c r="N1124" s="1">
        <f>IF('Expense History'!$AD$3=Data!$G$4,'Apartment Expenses'!AE1124,HLOOKUP('Expense History'!$AD$3,'Apartment Expenses'!$AE$4:$AL$2004,(ROW('Apartment Expenses'!M1124)-3)))</f>
        <v>0</v>
      </c>
      <c r="O1124" s="1" t="str">
        <f>IF($O$2="ALL",IF(VLOOKUP(AA1124,'Expense History'!$AA$6:$AB$36,2,0)="x","include",0),IF(AND(VLOOKUP(AA1124,'Expense History'!$AA$6:$AB$36,2,0)="x",AC1124=$O$2),"include",0))</f>
        <v>include</v>
      </c>
      <c r="P1124" s="1">
        <f>IF(O1124="include",IF(AE1124&gt;0,1+MAX(P1125:P$2005),0),0)</f>
        <v>0</v>
      </c>
      <c r="Q1124" s="1">
        <f>IF(AND(ISBLANK(AA1123),AE1123=0),0,(IF(MAX(Q1125:Q$2005)&gt;0,0,ROW(R1124))))</f>
        <v>0</v>
      </c>
      <c r="R1124" s="1">
        <f>IF($O1124="include",IF(AF1124&gt;0,1+MAX(R1125:R$2005),0),0)</f>
        <v>0</v>
      </c>
      <c r="S1124" s="1">
        <f>IF($O1124="include",IF(AG1124&gt;0,1+MAX(S1125:S$2005),0),0)</f>
        <v>0</v>
      </c>
      <c r="T1124" s="1">
        <f>IF($O1124="include",IF(AH1124&gt;0,1+MAX(T1125:T$2005),0),0)</f>
        <v>0</v>
      </c>
      <c r="U1124" s="1">
        <f>IF($O1124="include",IF(AI1124&gt;0,1+MAX(U1125:U$2005),0),0)</f>
        <v>0</v>
      </c>
      <c r="V1124" s="1">
        <f>IF($O1124="include",IF(AJ1124&gt;0,1+MAX(V1125:V$2005),0),0)</f>
        <v>0</v>
      </c>
      <c r="W1124" s="1">
        <f>IF($O1124="include",IF(AK1124&gt;0,1+MAX(W1125:W$2005),0),0)</f>
        <v>0</v>
      </c>
      <c r="X1124" s="1">
        <f>IF($O1124="include",IF(AL1124&gt;0,1+MAX(X1125:X$2005),0),0)</f>
        <v>0</v>
      </c>
      <c r="Y1124" s="22" t="str">
        <f t="shared" si="296"/>
        <v xml:space="preserve">1 - </v>
      </c>
      <c r="AA1124" s="42"/>
      <c r="AB1124" s="43"/>
      <c r="AC1124" s="43"/>
      <c r="AD1124" s="44"/>
      <c r="AE1124" s="11">
        <f t="shared" si="297"/>
        <v>0</v>
      </c>
      <c r="AF1124" s="41"/>
      <c r="AG1124" s="41"/>
      <c r="AH1124" s="41"/>
      <c r="AI1124" s="41"/>
      <c r="AJ1124" s="41"/>
      <c r="AK1124" s="41"/>
      <c r="AL1124" s="41"/>
      <c r="BA1124" s="1">
        <f t="shared" si="298"/>
        <v>0</v>
      </c>
      <c r="BB1124" s="1">
        <f t="shared" si="299"/>
        <v>0</v>
      </c>
      <c r="BC1124" s="1" t="str">
        <f t="shared" si="300"/>
        <v>No</v>
      </c>
      <c r="BD1124" s="1">
        <f t="shared" si="301"/>
        <v>0</v>
      </c>
      <c r="BE1124" s="1">
        <f t="shared" si="302"/>
        <v>0</v>
      </c>
      <c r="BF1124" s="1">
        <f t="shared" si="303"/>
        <v>0</v>
      </c>
      <c r="BG1124" s="1">
        <v>1120</v>
      </c>
      <c r="BH1124" s="1" t="e">
        <f t="shared" si="304"/>
        <v>#N/A</v>
      </c>
      <c r="BI1124" s="1">
        <f t="shared" si="306"/>
        <v>2</v>
      </c>
      <c r="BJ1124" s="1" t="e">
        <f t="shared" si="305"/>
        <v>#N/A</v>
      </c>
    </row>
    <row r="1125" spans="1:62" x14ac:dyDescent="0.25">
      <c r="A1125" s="1">
        <f t="shared" si="292"/>
        <v>1</v>
      </c>
      <c r="B1125" s="1">
        <f>IF(YEAR(AD1125)=$B$3,YEAR('Apartment Expenses'!AD1125)&amp;" - "&amp;'Apartment Expenses'!AC1125,0)</f>
        <v>0</v>
      </c>
      <c r="C1125" s="1">
        <f t="shared" si="293"/>
        <v>0</v>
      </c>
      <c r="E1125" s="1">
        <v>1121</v>
      </c>
      <c r="F1125" s="1">
        <f t="shared" si="294"/>
        <v>1</v>
      </c>
      <c r="G1125" s="1">
        <f t="shared" si="290"/>
        <v>0</v>
      </c>
      <c r="H1125" s="1">
        <f t="shared" si="291"/>
        <v>0</v>
      </c>
      <c r="J1125" s="1" t="str">
        <f t="shared" si="295"/>
        <v>1900</v>
      </c>
      <c r="M1125" s="1">
        <f>HLOOKUP('Expense History'!$AD$3,$P$4:$X$2004,ROW('Apartment Expenses'!L1125)-3,0)</f>
        <v>0</v>
      </c>
      <c r="N1125" s="1">
        <f>IF('Expense History'!$AD$3=Data!$G$4,'Apartment Expenses'!AE1125,HLOOKUP('Expense History'!$AD$3,'Apartment Expenses'!$AE$4:$AL$2004,(ROW('Apartment Expenses'!M1125)-3)))</f>
        <v>0</v>
      </c>
      <c r="O1125" s="1" t="str">
        <f>IF($O$2="ALL",IF(VLOOKUP(AA1125,'Expense History'!$AA$6:$AB$36,2,0)="x","include",0),IF(AND(VLOOKUP(AA1125,'Expense History'!$AA$6:$AB$36,2,0)="x",AC1125=$O$2),"include",0))</f>
        <v>include</v>
      </c>
      <c r="P1125" s="1">
        <f>IF(O1125="include",IF(AE1125&gt;0,1+MAX(P1126:P$2005),0),0)</f>
        <v>0</v>
      </c>
      <c r="Q1125" s="1">
        <f>IF(AND(ISBLANK(AA1124),AE1124=0),0,(IF(MAX(Q1126:Q$2005)&gt;0,0,ROW(R1125))))</f>
        <v>0</v>
      </c>
      <c r="R1125" s="1">
        <f>IF($O1125="include",IF(AF1125&gt;0,1+MAX(R1126:R$2005),0),0)</f>
        <v>0</v>
      </c>
      <c r="S1125" s="1">
        <f>IF($O1125="include",IF(AG1125&gt;0,1+MAX(S1126:S$2005),0),0)</f>
        <v>0</v>
      </c>
      <c r="T1125" s="1">
        <f>IF($O1125="include",IF(AH1125&gt;0,1+MAX(T1126:T$2005),0),0)</f>
        <v>0</v>
      </c>
      <c r="U1125" s="1">
        <f>IF($O1125="include",IF(AI1125&gt;0,1+MAX(U1126:U$2005),0),0)</f>
        <v>0</v>
      </c>
      <c r="V1125" s="1">
        <f>IF($O1125="include",IF(AJ1125&gt;0,1+MAX(V1126:V$2005),0),0)</f>
        <v>0</v>
      </c>
      <c r="W1125" s="1">
        <f>IF($O1125="include",IF(AK1125&gt;0,1+MAX(W1126:W$2005),0),0)</f>
        <v>0</v>
      </c>
      <c r="X1125" s="1">
        <f>IF($O1125="include",IF(AL1125&gt;0,1+MAX(X1126:X$2005),0),0)</f>
        <v>0</v>
      </c>
      <c r="Y1125" s="22" t="str">
        <f t="shared" si="296"/>
        <v xml:space="preserve">1 - </v>
      </c>
      <c r="AA1125" s="42"/>
      <c r="AB1125" s="43"/>
      <c r="AC1125" s="43"/>
      <c r="AD1125" s="44"/>
      <c r="AE1125" s="11">
        <f t="shared" si="297"/>
        <v>0</v>
      </c>
      <c r="AF1125" s="41"/>
      <c r="AG1125" s="41"/>
      <c r="AH1125" s="41"/>
      <c r="AI1125" s="41"/>
      <c r="AJ1125" s="41"/>
      <c r="AK1125" s="41"/>
      <c r="AL1125" s="41"/>
      <c r="BA1125" s="1">
        <f t="shared" si="298"/>
        <v>0</v>
      </c>
      <c r="BB1125" s="1">
        <f t="shared" si="299"/>
        <v>0</v>
      </c>
      <c r="BC1125" s="1" t="str">
        <f t="shared" si="300"/>
        <v>No</v>
      </c>
      <c r="BD1125" s="1">
        <f t="shared" si="301"/>
        <v>0</v>
      </c>
      <c r="BE1125" s="1">
        <f t="shared" si="302"/>
        <v>0</v>
      </c>
      <c r="BF1125" s="1">
        <f t="shared" si="303"/>
        <v>0</v>
      </c>
      <c r="BG1125" s="1">
        <v>1121</v>
      </c>
      <c r="BH1125" s="1" t="e">
        <f t="shared" si="304"/>
        <v>#N/A</v>
      </c>
      <c r="BI1125" s="1">
        <f t="shared" si="306"/>
        <v>2</v>
      </c>
      <c r="BJ1125" s="1" t="e">
        <f t="shared" si="305"/>
        <v>#N/A</v>
      </c>
    </row>
    <row r="1126" spans="1:62" x14ac:dyDescent="0.25">
      <c r="A1126" s="1">
        <f t="shared" si="292"/>
        <v>1</v>
      </c>
      <c r="B1126" s="1">
        <f>IF(YEAR(AD1126)=$B$3,YEAR('Apartment Expenses'!AD1126)&amp;" - "&amp;'Apartment Expenses'!AC1126,0)</f>
        <v>0</v>
      </c>
      <c r="C1126" s="1">
        <f t="shared" si="293"/>
        <v>0</v>
      </c>
      <c r="E1126" s="1">
        <v>1122</v>
      </c>
      <c r="F1126" s="1">
        <f t="shared" si="294"/>
        <v>1</v>
      </c>
      <c r="G1126" s="1">
        <f t="shared" si="290"/>
        <v>0</v>
      </c>
      <c r="H1126" s="1">
        <f t="shared" si="291"/>
        <v>0</v>
      </c>
      <c r="J1126" s="1" t="str">
        <f t="shared" si="295"/>
        <v>1900</v>
      </c>
      <c r="M1126" s="1">
        <f>HLOOKUP('Expense History'!$AD$3,$P$4:$X$2004,ROW('Apartment Expenses'!L1126)-3,0)</f>
        <v>0</v>
      </c>
      <c r="N1126" s="1">
        <f>IF('Expense History'!$AD$3=Data!$G$4,'Apartment Expenses'!AE1126,HLOOKUP('Expense History'!$AD$3,'Apartment Expenses'!$AE$4:$AL$2004,(ROW('Apartment Expenses'!M1126)-3)))</f>
        <v>0</v>
      </c>
      <c r="O1126" s="1" t="str">
        <f>IF($O$2="ALL",IF(VLOOKUP(AA1126,'Expense History'!$AA$6:$AB$36,2,0)="x","include",0),IF(AND(VLOOKUP(AA1126,'Expense History'!$AA$6:$AB$36,2,0)="x",AC1126=$O$2),"include",0))</f>
        <v>include</v>
      </c>
      <c r="P1126" s="1">
        <f>IF(O1126="include",IF(AE1126&gt;0,1+MAX(P1127:P$2005),0),0)</f>
        <v>0</v>
      </c>
      <c r="Q1126" s="1">
        <f>IF(AND(ISBLANK(AA1125),AE1125=0),0,(IF(MAX(Q1127:Q$2005)&gt;0,0,ROW(R1126))))</f>
        <v>0</v>
      </c>
      <c r="R1126" s="1">
        <f>IF($O1126="include",IF(AF1126&gt;0,1+MAX(R1127:R$2005),0),0)</f>
        <v>0</v>
      </c>
      <c r="S1126" s="1">
        <f>IF($O1126="include",IF(AG1126&gt;0,1+MAX(S1127:S$2005),0),0)</f>
        <v>0</v>
      </c>
      <c r="T1126" s="1">
        <f>IF($O1126="include",IF(AH1126&gt;0,1+MAX(T1127:T$2005),0),0)</f>
        <v>0</v>
      </c>
      <c r="U1126" s="1">
        <f>IF($O1126="include",IF(AI1126&gt;0,1+MAX(U1127:U$2005),0),0)</f>
        <v>0</v>
      </c>
      <c r="V1126" s="1">
        <f>IF($O1126="include",IF(AJ1126&gt;0,1+MAX(V1127:V$2005),0),0)</f>
        <v>0</v>
      </c>
      <c r="W1126" s="1">
        <f>IF($O1126="include",IF(AK1126&gt;0,1+MAX(W1127:W$2005),0),0)</f>
        <v>0</v>
      </c>
      <c r="X1126" s="1">
        <f>IF($O1126="include",IF(AL1126&gt;0,1+MAX(X1127:X$2005),0),0)</f>
        <v>0</v>
      </c>
      <c r="Y1126" s="22" t="str">
        <f t="shared" si="296"/>
        <v xml:space="preserve">1 - </v>
      </c>
      <c r="AA1126" s="42"/>
      <c r="AB1126" s="43"/>
      <c r="AC1126" s="43"/>
      <c r="AD1126" s="44"/>
      <c r="AE1126" s="11">
        <f t="shared" si="297"/>
        <v>0</v>
      </c>
      <c r="AF1126" s="41"/>
      <c r="AG1126" s="41"/>
      <c r="AH1126" s="41"/>
      <c r="AI1126" s="41"/>
      <c r="AJ1126" s="41"/>
      <c r="AK1126" s="41"/>
      <c r="AL1126" s="41"/>
      <c r="BA1126" s="1">
        <f t="shared" si="298"/>
        <v>0</v>
      </c>
      <c r="BB1126" s="1">
        <f t="shared" si="299"/>
        <v>0</v>
      </c>
      <c r="BC1126" s="1" t="str">
        <f t="shared" si="300"/>
        <v>No</v>
      </c>
      <c r="BD1126" s="1">
        <f t="shared" si="301"/>
        <v>0</v>
      </c>
      <c r="BE1126" s="1">
        <f t="shared" si="302"/>
        <v>0</v>
      </c>
      <c r="BF1126" s="1">
        <f t="shared" si="303"/>
        <v>0</v>
      </c>
      <c r="BG1126" s="1">
        <v>1122</v>
      </c>
      <c r="BH1126" s="1" t="e">
        <f t="shared" si="304"/>
        <v>#N/A</v>
      </c>
      <c r="BI1126" s="1">
        <f t="shared" si="306"/>
        <v>2</v>
      </c>
      <c r="BJ1126" s="1" t="e">
        <f t="shared" si="305"/>
        <v>#N/A</v>
      </c>
    </row>
    <row r="1127" spans="1:62" x14ac:dyDescent="0.25">
      <c r="A1127" s="1">
        <f t="shared" si="292"/>
        <v>1</v>
      </c>
      <c r="B1127" s="1">
        <f>IF(YEAR(AD1127)=$B$3,YEAR('Apartment Expenses'!AD1127)&amp;" - "&amp;'Apartment Expenses'!AC1127,0)</f>
        <v>0</v>
      </c>
      <c r="C1127" s="1">
        <f t="shared" si="293"/>
        <v>0</v>
      </c>
      <c r="E1127" s="1">
        <v>1123</v>
      </c>
      <c r="F1127" s="1">
        <f t="shared" si="294"/>
        <v>1</v>
      </c>
      <c r="G1127" s="1">
        <f t="shared" si="290"/>
        <v>0</v>
      </c>
      <c r="H1127" s="1">
        <f t="shared" si="291"/>
        <v>0</v>
      </c>
      <c r="J1127" s="1" t="str">
        <f t="shared" si="295"/>
        <v>1900</v>
      </c>
      <c r="M1127" s="1">
        <f>HLOOKUP('Expense History'!$AD$3,$P$4:$X$2004,ROW('Apartment Expenses'!L1127)-3,0)</f>
        <v>0</v>
      </c>
      <c r="N1127" s="1">
        <f>IF('Expense History'!$AD$3=Data!$G$4,'Apartment Expenses'!AE1127,HLOOKUP('Expense History'!$AD$3,'Apartment Expenses'!$AE$4:$AL$2004,(ROW('Apartment Expenses'!M1127)-3)))</f>
        <v>0</v>
      </c>
      <c r="O1127" s="1" t="str">
        <f>IF($O$2="ALL",IF(VLOOKUP(AA1127,'Expense History'!$AA$6:$AB$36,2,0)="x","include",0),IF(AND(VLOOKUP(AA1127,'Expense History'!$AA$6:$AB$36,2,0)="x",AC1127=$O$2),"include",0))</f>
        <v>include</v>
      </c>
      <c r="P1127" s="1">
        <f>IF(O1127="include",IF(AE1127&gt;0,1+MAX(P1128:P$2005),0),0)</f>
        <v>0</v>
      </c>
      <c r="Q1127" s="1">
        <f>IF(AND(ISBLANK(AA1126),AE1126=0),0,(IF(MAX(Q1128:Q$2005)&gt;0,0,ROW(R1127))))</f>
        <v>0</v>
      </c>
      <c r="R1127" s="1">
        <f>IF($O1127="include",IF(AF1127&gt;0,1+MAX(R1128:R$2005),0),0)</f>
        <v>0</v>
      </c>
      <c r="S1127" s="1">
        <f>IF($O1127="include",IF(AG1127&gt;0,1+MAX(S1128:S$2005),0),0)</f>
        <v>0</v>
      </c>
      <c r="T1127" s="1">
        <f>IF($O1127="include",IF(AH1127&gt;0,1+MAX(T1128:T$2005),0),0)</f>
        <v>0</v>
      </c>
      <c r="U1127" s="1">
        <f>IF($O1127="include",IF(AI1127&gt;0,1+MAX(U1128:U$2005),0),0)</f>
        <v>0</v>
      </c>
      <c r="V1127" s="1">
        <f>IF($O1127="include",IF(AJ1127&gt;0,1+MAX(V1128:V$2005),0),0)</f>
        <v>0</v>
      </c>
      <c r="W1127" s="1">
        <f>IF($O1127="include",IF(AK1127&gt;0,1+MAX(W1128:W$2005),0),0)</f>
        <v>0</v>
      </c>
      <c r="X1127" s="1">
        <f>IF($O1127="include",IF(AL1127&gt;0,1+MAX(X1128:X$2005),0),0)</f>
        <v>0</v>
      </c>
      <c r="Y1127" s="22" t="str">
        <f t="shared" si="296"/>
        <v xml:space="preserve">1 - </v>
      </c>
      <c r="AA1127" s="42"/>
      <c r="AB1127" s="43"/>
      <c r="AC1127" s="43"/>
      <c r="AD1127" s="44"/>
      <c r="AE1127" s="11">
        <f t="shared" si="297"/>
        <v>0</v>
      </c>
      <c r="AF1127" s="41"/>
      <c r="AG1127" s="41"/>
      <c r="AH1127" s="41"/>
      <c r="AI1127" s="41"/>
      <c r="AJ1127" s="41"/>
      <c r="AK1127" s="41"/>
      <c r="AL1127" s="41"/>
      <c r="BA1127" s="1">
        <f t="shared" si="298"/>
        <v>0</v>
      </c>
      <c r="BB1127" s="1">
        <f t="shared" si="299"/>
        <v>0</v>
      </c>
      <c r="BC1127" s="1" t="str">
        <f t="shared" si="300"/>
        <v>No</v>
      </c>
      <c r="BD1127" s="1">
        <f t="shared" si="301"/>
        <v>0</v>
      </c>
      <c r="BE1127" s="1">
        <f t="shared" si="302"/>
        <v>0</v>
      </c>
      <c r="BF1127" s="1">
        <f t="shared" si="303"/>
        <v>0</v>
      </c>
      <c r="BG1127" s="1">
        <v>1123</v>
      </c>
      <c r="BH1127" s="1" t="e">
        <f t="shared" si="304"/>
        <v>#N/A</v>
      </c>
      <c r="BI1127" s="1">
        <f t="shared" si="306"/>
        <v>2</v>
      </c>
      <c r="BJ1127" s="1" t="e">
        <f t="shared" si="305"/>
        <v>#N/A</v>
      </c>
    </row>
    <row r="1128" spans="1:62" x14ac:dyDescent="0.25">
      <c r="A1128" s="1">
        <f t="shared" si="292"/>
        <v>1</v>
      </c>
      <c r="B1128" s="1">
        <f>IF(YEAR(AD1128)=$B$3,YEAR('Apartment Expenses'!AD1128)&amp;" - "&amp;'Apartment Expenses'!AC1128,0)</f>
        <v>0</v>
      </c>
      <c r="C1128" s="1">
        <f t="shared" si="293"/>
        <v>0</v>
      </c>
      <c r="E1128" s="1">
        <v>1124</v>
      </c>
      <c r="F1128" s="1">
        <f t="shared" si="294"/>
        <v>1</v>
      </c>
      <c r="G1128" s="1">
        <f t="shared" si="290"/>
        <v>0</v>
      </c>
      <c r="H1128" s="1">
        <f t="shared" si="291"/>
        <v>0</v>
      </c>
      <c r="J1128" s="1" t="str">
        <f t="shared" si="295"/>
        <v>1900</v>
      </c>
      <c r="M1128" s="1">
        <f>HLOOKUP('Expense History'!$AD$3,$P$4:$X$2004,ROW('Apartment Expenses'!L1128)-3,0)</f>
        <v>0</v>
      </c>
      <c r="N1128" s="1">
        <f>IF('Expense History'!$AD$3=Data!$G$4,'Apartment Expenses'!AE1128,HLOOKUP('Expense History'!$AD$3,'Apartment Expenses'!$AE$4:$AL$2004,(ROW('Apartment Expenses'!M1128)-3)))</f>
        <v>0</v>
      </c>
      <c r="O1128" s="1" t="str">
        <f>IF($O$2="ALL",IF(VLOOKUP(AA1128,'Expense History'!$AA$6:$AB$36,2,0)="x","include",0),IF(AND(VLOOKUP(AA1128,'Expense History'!$AA$6:$AB$36,2,0)="x",AC1128=$O$2),"include",0))</f>
        <v>include</v>
      </c>
      <c r="P1128" s="1">
        <f>IF(O1128="include",IF(AE1128&gt;0,1+MAX(P1129:P$2005),0),0)</f>
        <v>0</v>
      </c>
      <c r="Q1128" s="1">
        <f>IF(AND(ISBLANK(AA1127),AE1127=0),0,(IF(MAX(Q1129:Q$2005)&gt;0,0,ROW(R1128))))</f>
        <v>0</v>
      </c>
      <c r="R1128" s="1">
        <f>IF($O1128="include",IF(AF1128&gt;0,1+MAX(R1129:R$2005),0),0)</f>
        <v>0</v>
      </c>
      <c r="S1128" s="1">
        <f>IF($O1128="include",IF(AG1128&gt;0,1+MAX(S1129:S$2005),0),0)</f>
        <v>0</v>
      </c>
      <c r="T1128" s="1">
        <f>IF($O1128="include",IF(AH1128&gt;0,1+MAX(T1129:T$2005),0),0)</f>
        <v>0</v>
      </c>
      <c r="U1128" s="1">
        <f>IF($O1128="include",IF(AI1128&gt;0,1+MAX(U1129:U$2005),0),0)</f>
        <v>0</v>
      </c>
      <c r="V1128" s="1">
        <f>IF($O1128="include",IF(AJ1128&gt;0,1+MAX(V1129:V$2005),0),0)</f>
        <v>0</v>
      </c>
      <c r="W1128" s="1">
        <f>IF($O1128="include",IF(AK1128&gt;0,1+MAX(W1129:W$2005),0),0)</f>
        <v>0</v>
      </c>
      <c r="X1128" s="1">
        <f>IF($O1128="include",IF(AL1128&gt;0,1+MAX(X1129:X$2005),0),0)</f>
        <v>0</v>
      </c>
      <c r="Y1128" s="22" t="str">
        <f t="shared" si="296"/>
        <v xml:space="preserve">1 - </v>
      </c>
      <c r="AA1128" s="42"/>
      <c r="AB1128" s="43"/>
      <c r="AC1128" s="43"/>
      <c r="AD1128" s="44"/>
      <c r="AE1128" s="11">
        <f t="shared" si="297"/>
        <v>0</v>
      </c>
      <c r="AF1128" s="41"/>
      <c r="AG1128" s="41"/>
      <c r="AH1128" s="41"/>
      <c r="AI1128" s="41"/>
      <c r="AJ1128" s="41"/>
      <c r="AK1128" s="41"/>
      <c r="AL1128" s="41"/>
      <c r="BA1128" s="1">
        <f t="shared" si="298"/>
        <v>0</v>
      </c>
      <c r="BB1128" s="1">
        <f t="shared" si="299"/>
        <v>0</v>
      </c>
      <c r="BC1128" s="1" t="str">
        <f t="shared" si="300"/>
        <v>No</v>
      </c>
      <c r="BD1128" s="1">
        <f t="shared" si="301"/>
        <v>0</v>
      </c>
      <c r="BE1128" s="1">
        <f t="shared" si="302"/>
        <v>0</v>
      </c>
      <c r="BF1128" s="1">
        <f t="shared" si="303"/>
        <v>0</v>
      </c>
      <c r="BG1128" s="1">
        <v>1124</v>
      </c>
      <c r="BH1128" s="1" t="e">
        <f t="shared" si="304"/>
        <v>#N/A</v>
      </c>
      <c r="BI1128" s="1">
        <f t="shared" si="306"/>
        <v>2</v>
      </c>
      <c r="BJ1128" s="1" t="e">
        <f t="shared" si="305"/>
        <v>#N/A</v>
      </c>
    </row>
    <row r="1129" spans="1:62" x14ac:dyDescent="0.25">
      <c r="A1129" s="1">
        <f t="shared" si="292"/>
        <v>1</v>
      </c>
      <c r="B1129" s="1">
        <f>IF(YEAR(AD1129)=$B$3,YEAR('Apartment Expenses'!AD1129)&amp;" - "&amp;'Apartment Expenses'!AC1129,0)</f>
        <v>0</v>
      </c>
      <c r="C1129" s="1">
        <f t="shared" si="293"/>
        <v>0</v>
      </c>
      <c r="E1129" s="1">
        <v>1125</v>
      </c>
      <c r="F1129" s="1">
        <f t="shared" si="294"/>
        <v>1</v>
      </c>
      <c r="G1129" s="1">
        <f t="shared" si="290"/>
        <v>0</v>
      </c>
      <c r="H1129" s="1">
        <f t="shared" si="291"/>
        <v>0</v>
      </c>
      <c r="J1129" s="1" t="str">
        <f t="shared" si="295"/>
        <v>1900</v>
      </c>
      <c r="M1129" s="1">
        <f>HLOOKUP('Expense History'!$AD$3,$P$4:$X$2004,ROW('Apartment Expenses'!L1129)-3,0)</f>
        <v>0</v>
      </c>
      <c r="N1129" s="1">
        <f>IF('Expense History'!$AD$3=Data!$G$4,'Apartment Expenses'!AE1129,HLOOKUP('Expense History'!$AD$3,'Apartment Expenses'!$AE$4:$AL$2004,(ROW('Apartment Expenses'!M1129)-3)))</f>
        <v>0</v>
      </c>
      <c r="O1129" s="1" t="str">
        <f>IF($O$2="ALL",IF(VLOOKUP(AA1129,'Expense History'!$AA$6:$AB$36,2,0)="x","include",0),IF(AND(VLOOKUP(AA1129,'Expense History'!$AA$6:$AB$36,2,0)="x",AC1129=$O$2),"include",0))</f>
        <v>include</v>
      </c>
      <c r="P1129" s="1">
        <f>IF(O1129="include",IF(AE1129&gt;0,1+MAX(P1130:P$2005),0),0)</f>
        <v>0</v>
      </c>
      <c r="Q1129" s="1">
        <f>IF(AND(ISBLANK(AA1128),AE1128=0),0,(IF(MAX(Q1130:Q$2005)&gt;0,0,ROW(R1129))))</f>
        <v>0</v>
      </c>
      <c r="R1129" s="1">
        <f>IF($O1129="include",IF(AF1129&gt;0,1+MAX(R1130:R$2005),0),0)</f>
        <v>0</v>
      </c>
      <c r="S1129" s="1">
        <f>IF($O1129="include",IF(AG1129&gt;0,1+MAX(S1130:S$2005),0),0)</f>
        <v>0</v>
      </c>
      <c r="T1129" s="1">
        <f>IF($O1129="include",IF(AH1129&gt;0,1+MAX(T1130:T$2005),0),0)</f>
        <v>0</v>
      </c>
      <c r="U1129" s="1">
        <f>IF($O1129="include",IF(AI1129&gt;0,1+MAX(U1130:U$2005),0),0)</f>
        <v>0</v>
      </c>
      <c r="V1129" s="1">
        <f>IF($O1129="include",IF(AJ1129&gt;0,1+MAX(V1130:V$2005),0),0)</f>
        <v>0</v>
      </c>
      <c r="W1129" s="1">
        <f>IF($O1129="include",IF(AK1129&gt;0,1+MAX(W1130:W$2005),0),0)</f>
        <v>0</v>
      </c>
      <c r="X1129" s="1">
        <f>IF($O1129="include",IF(AL1129&gt;0,1+MAX(X1130:X$2005),0),0)</f>
        <v>0</v>
      </c>
      <c r="Y1129" s="22" t="str">
        <f t="shared" si="296"/>
        <v xml:space="preserve">1 - </v>
      </c>
      <c r="AA1129" s="42"/>
      <c r="AB1129" s="43"/>
      <c r="AC1129" s="43"/>
      <c r="AD1129" s="44"/>
      <c r="AE1129" s="11">
        <f t="shared" si="297"/>
        <v>0</v>
      </c>
      <c r="AF1129" s="41"/>
      <c r="AG1129" s="41"/>
      <c r="AH1129" s="41"/>
      <c r="AI1129" s="41"/>
      <c r="AJ1129" s="41"/>
      <c r="AK1129" s="41"/>
      <c r="AL1129" s="41"/>
      <c r="BA1129" s="1">
        <f t="shared" si="298"/>
        <v>0</v>
      </c>
      <c r="BB1129" s="1">
        <f t="shared" si="299"/>
        <v>0</v>
      </c>
      <c r="BC1129" s="1" t="str">
        <f t="shared" si="300"/>
        <v>No</v>
      </c>
      <c r="BD1129" s="1">
        <f t="shared" si="301"/>
        <v>0</v>
      </c>
      <c r="BE1129" s="1">
        <f t="shared" si="302"/>
        <v>0</v>
      </c>
      <c r="BF1129" s="1">
        <f t="shared" si="303"/>
        <v>0</v>
      </c>
      <c r="BG1129" s="1">
        <v>1125</v>
      </c>
      <c r="BH1129" s="1" t="e">
        <f t="shared" si="304"/>
        <v>#N/A</v>
      </c>
      <c r="BI1129" s="1">
        <f t="shared" si="306"/>
        <v>2</v>
      </c>
      <c r="BJ1129" s="1" t="e">
        <f t="shared" si="305"/>
        <v>#N/A</v>
      </c>
    </row>
    <row r="1130" spans="1:62" x14ac:dyDescent="0.25">
      <c r="A1130" s="1">
        <f t="shared" si="292"/>
        <v>1</v>
      </c>
      <c r="B1130" s="1">
        <f>IF(YEAR(AD1130)=$B$3,YEAR('Apartment Expenses'!AD1130)&amp;" - "&amp;'Apartment Expenses'!AC1130,0)</f>
        <v>0</v>
      </c>
      <c r="C1130" s="1">
        <f t="shared" si="293"/>
        <v>0</v>
      </c>
      <c r="E1130" s="1">
        <v>1126</v>
      </c>
      <c r="F1130" s="1">
        <f t="shared" si="294"/>
        <v>1</v>
      </c>
      <c r="G1130" s="1">
        <f t="shared" si="290"/>
        <v>0</v>
      </c>
      <c r="H1130" s="1">
        <f t="shared" si="291"/>
        <v>0</v>
      </c>
      <c r="J1130" s="1" t="str">
        <f t="shared" si="295"/>
        <v>1900</v>
      </c>
      <c r="M1130" s="1">
        <f>HLOOKUP('Expense History'!$AD$3,$P$4:$X$2004,ROW('Apartment Expenses'!L1130)-3,0)</f>
        <v>0</v>
      </c>
      <c r="N1130" s="1">
        <f>IF('Expense History'!$AD$3=Data!$G$4,'Apartment Expenses'!AE1130,HLOOKUP('Expense History'!$AD$3,'Apartment Expenses'!$AE$4:$AL$2004,(ROW('Apartment Expenses'!M1130)-3)))</f>
        <v>0</v>
      </c>
      <c r="O1130" s="1" t="str">
        <f>IF($O$2="ALL",IF(VLOOKUP(AA1130,'Expense History'!$AA$6:$AB$36,2,0)="x","include",0),IF(AND(VLOOKUP(AA1130,'Expense History'!$AA$6:$AB$36,2,0)="x",AC1130=$O$2),"include",0))</f>
        <v>include</v>
      </c>
      <c r="P1130" s="1">
        <f>IF(O1130="include",IF(AE1130&gt;0,1+MAX(P1131:P$2005),0),0)</f>
        <v>0</v>
      </c>
      <c r="Q1130" s="1">
        <f>IF(AND(ISBLANK(AA1129),AE1129=0),0,(IF(MAX(Q1131:Q$2005)&gt;0,0,ROW(R1130))))</f>
        <v>0</v>
      </c>
      <c r="R1130" s="1">
        <f>IF($O1130="include",IF(AF1130&gt;0,1+MAX(R1131:R$2005),0),0)</f>
        <v>0</v>
      </c>
      <c r="S1130" s="1">
        <f>IF($O1130="include",IF(AG1130&gt;0,1+MAX(S1131:S$2005),0),0)</f>
        <v>0</v>
      </c>
      <c r="T1130" s="1">
        <f>IF($O1130="include",IF(AH1130&gt;0,1+MAX(T1131:T$2005),0),0)</f>
        <v>0</v>
      </c>
      <c r="U1130" s="1">
        <f>IF($O1130="include",IF(AI1130&gt;0,1+MAX(U1131:U$2005),0),0)</f>
        <v>0</v>
      </c>
      <c r="V1130" s="1">
        <f>IF($O1130="include",IF(AJ1130&gt;0,1+MAX(V1131:V$2005),0),0)</f>
        <v>0</v>
      </c>
      <c r="W1130" s="1">
        <f>IF($O1130="include",IF(AK1130&gt;0,1+MAX(W1131:W$2005),0),0)</f>
        <v>0</v>
      </c>
      <c r="X1130" s="1">
        <f>IF($O1130="include",IF(AL1130&gt;0,1+MAX(X1131:X$2005),0),0)</f>
        <v>0</v>
      </c>
      <c r="Y1130" s="22" t="str">
        <f t="shared" si="296"/>
        <v xml:space="preserve">1 - </v>
      </c>
      <c r="AA1130" s="42"/>
      <c r="AB1130" s="43"/>
      <c r="AC1130" s="43"/>
      <c r="AD1130" s="44"/>
      <c r="AE1130" s="11">
        <f t="shared" si="297"/>
        <v>0</v>
      </c>
      <c r="AF1130" s="41"/>
      <c r="AG1130" s="41"/>
      <c r="AH1130" s="41"/>
      <c r="AI1130" s="41"/>
      <c r="AJ1130" s="41"/>
      <c r="AK1130" s="41"/>
      <c r="AL1130" s="41"/>
      <c r="BA1130" s="1">
        <f t="shared" si="298"/>
        <v>0</v>
      </c>
      <c r="BB1130" s="1">
        <f t="shared" si="299"/>
        <v>0</v>
      </c>
      <c r="BC1130" s="1" t="str">
        <f t="shared" si="300"/>
        <v>No</v>
      </c>
      <c r="BD1130" s="1">
        <f t="shared" si="301"/>
        <v>0</v>
      </c>
      <c r="BE1130" s="1">
        <f t="shared" si="302"/>
        <v>0</v>
      </c>
      <c r="BF1130" s="1">
        <f t="shared" si="303"/>
        <v>0</v>
      </c>
      <c r="BG1130" s="1">
        <v>1126</v>
      </c>
      <c r="BH1130" s="1" t="e">
        <f t="shared" si="304"/>
        <v>#N/A</v>
      </c>
      <c r="BI1130" s="1">
        <f t="shared" si="306"/>
        <v>2</v>
      </c>
      <c r="BJ1130" s="1" t="e">
        <f t="shared" si="305"/>
        <v>#N/A</v>
      </c>
    </row>
    <row r="1131" spans="1:62" x14ac:dyDescent="0.25">
      <c r="A1131" s="1">
        <f t="shared" si="292"/>
        <v>1</v>
      </c>
      <c r="B1131" s="1">
        <f>IF(YEAR(AD1131)=$B$3,YEAR('Apartment Expenses'!AD1131)&amp;" - "&amp;'Apartment Expenses'!AC1131,0)</f>
        <v>0</v>
      </c>
      <c r="C1131" s="1">
        <f t="shared" si="293"/>
        <v>0</v>
      </c>
      <c r="E1131" s="1">
        <v>1127</v>
      </c>
      <c r="F1131" s="1">
        <f t="shared" si="294"/>
        <v>1</v>
      </c>
      <c r="G1131" s="1">
        <f t="shared" si="290"/>
        <v>0</v>
      </c>
      <c r="H1131" s="1">
        <f t="shared" si="291"/>
        <v>0</v>
      </c>
      <c r="J1131" s="1" t="str">
        <f t="shared" si="295"/>
        <v>1900</v>
      </c>
      <c r="M1131" s="1">
        <f>HLOOKUP('Expense History'!$AD$3,$P$4:$X$2004,ROW('Apartment Expenses'!L1131)-3,0)</f>
        <v>0</v>
      </c>
      <c r="N1131" s="1">
        <f>IF('Expense History'!$AD$3=Data!$G$4,'Apartment Expenses'!AE1131,HLOOKUP('Expense History'!$AD$3,'Apartment Expenses'!$AE$4:$AL$2004,(ROW('Apartment Expenses'!M1131)-3)))</f>
        <v>0</v>
      </c>
      <c r="O1131" s="1" t="str">
        <f>IF($O$2="ALL",IF(VLOOKUP(AA1131,'Expense History'!$AA$6:$AB$36,2,0)="x","include",0),IF(AND(VLOOKUP(AA1131,'Expense History'!$AA$6:$AB$36,2,0)="x",AC1131=$O$2),"include",0))</f>
        <v>include</v>
      </c>
      <c r="P1131" s="1">
        <f>IF(O1131="include",IF(AE1131&gt;0,1+MAX(P1132:P$2005),0),0)</f>
        <v>0</v>
      </c>
      <c r="Q1131" s="1">
        <f>IF(AND(ISBLANK(AA1130),AE1130=0),0,(IF(MAX(Q1132:Q$2005)&gt;0,0,ROW(R1131))))</f>
        <v>0</v>
      </c>
      <c r="R1131" s="1">
        <f>IF($O1131="include",IF(AF1131&gt;0,1+MAX(R1132:R$2005),0),0)</f>
        <v>0</v>
      </c>
      <c r="S1131" s="1">
        <f>IF($O1131="include",IF(AG1131&gt;0,1+MAX(S1132:S$2005),0),0)</f>
        <v>0</v>
      </c>
      <c r="T1131" s="1">
        <f>IF($O1131="include",IF(AH1131&gt;0,1+MAX(T1132:T$2005),0),0)</f>
        <v>0</v>
      </c>
      <c r="U1131" s="1">
        <f>IF($O1131="include",IF(AI1131&gt;0,1+MAX(U1132:U$2005),0),0)</f>
        <v>0</v>
      </c>
      <c r="V1131" s="1">
        <f>IF($O1131="include",IF(AJ1131&gt;0,1+MAX(V1132:V$2005),0),0)</f>
        <v>0</v>
      </c>
      <c r="W1131" s="1">
        <f>IF($O1131="include",IF(AK1131&gt;0,1+MAX(W1132:W$2005),0),0)</f>
        <v>0</v>
      </c>
      <c r="X1131" s="1">
        <f>IF($O1131="include",IF(AL1131&gt;0,1+MAX(X1132:X$2005),0),0)</f>
        <v>0</v>
      </c>
      <c r="Y1131" s="22" t="str">
        <f t="shared" si="296"/>
        <v xml:space="preserve">1 - </v>
      </c>
      <c r="AA1131" s="42"/>
      <c r="AB1131" s="43"/>
      <c r="AC1131" s="43"/>
      <c r="AD1131" s="44"/>
      <c r="AE1131" s="11">
        <f t="shared" si="297"/>
        <v>0</v>
      </c>
      <c r="AF1131" s="41"/>
      <c r="AG1131" s="41"/>
      <c r="AH1131" s="41"/>
      <c r="AI1131" s="41"/>
      <c r="AJ1131" s="41"/>
      <c r="AK1131" s="41"/>
      <c r="AL1131" s="41"/>
      <c r="BA1131" s="1">
        <f t="shared" si="298"/>
        <v>0</v>
      </c>
      <c r="BB1131" s="1">
        <f t="shared" si="299"/>
        <v>0</v>
      </c>
      <c r="BC1131" s="1" t="str">
        <f t="shared" si="300"/>
        <v>No</v>
      </c>
      <c r="BD1131" s="1">
        <f t="shared" si="301"/>
        <v>0</v>
      </c>
      <c r="BE1131" s="1">
        <f t="shared" si="302"/>
        <v>0</v>
      </c>
      <c r="BF1131" s="1">
        <f t="shared" si="303"/>
        <v>0</v>
      </c>
      <c r="BG1131" s="1">
        <v>1127</v>
      </c>
      <c r="BH1131" s="1" t="e">
        <f t="shared" si="304"/>
        <v>#N/A</v>
      </c>
      <c r="BI1131" s="1">
        <f t="shared" si="306"/>
        <v>2</v>
      </c>
      <c r="BJ1131" s="1" t="e">
        <f t="shared" si="305"/>
        <v>#N/A</v>
      </c>
    </row>
    <row r="1132" spans="1:62" x14ac:dyDescent="0.25">
      <c r="A1132" s="1">
        <f t="shared" si="292"/>
        <v>1</v>
      </c>
      <c r="B1132" s="1">
        <f>IF(YEAR(AD1132)=$B$3,YEAR('Apartment Expenses'!AD1132)&amp;" - "&amp;'Apartment Expenses'!AC1132,0)</f>
        <v>0</v>
      </c>
      <c r="C1132" s="1">
        <f t="shared" si="293"/>
        <v>0</v>
      </c>
      <c r="E1132" s="1">
        <v>1128</v>
      </c>
      <c r="F1132" s="1">
        <f t="shared" si="294"/>
        <v>1</v>
      </c>
      <c r="G1132" s="1">
        <f t="shared" si="290"/>
        <v>0</v>
      </c>
      <c r="H1132" s="1">
        <f t="shared" si="291"/>
        <v>0</v>
      </c>
      <c r="J1132" s="1" t="str">
        <f t="shared" si="295"/>
        <v>1900</v>
      </c>
      <c r="M1132" s="1">
        <f>HLOOKUP('Expense History'!$AD$3,$P$4:$X$2004,ROW('Apartment Expenses'!L1132)-3,0)</f>
        <v>0</v>
      </c>
      <c r="N1132" s="1">
        <f>IF('Expense History'!$AD$3=Data!$G$4,'Apartment Expenses'!AE1132,HLOOKUP('Expense History'!$AD$3,'Apartment Expenses'!$AE$4:$AL$2004,(ROW('Apartment Expenses'!M1132)-3)))</f>
        <v>0</v>
      </c>
      <c r="O1132" s="1" t="str">
        <f>IF($O$2="ALL",IF(VLOOKUP(AA1132,'Expense History'!$AA$6:$AB$36,2,0)="x","include",0),IF(AND(VLOOKUP(AA1132,'Expense History'!$AA$6:$AB$36,2,0)="x",AC1132=$O$2),"include",0))</f>
        <v>include</v>
      </c>
      <c r="P1132" s="1">
        <f>IF(O1132="include",IF(AE1132&gt;0,1+MAX(P1133:P$2005),0),0)</f>
        <v>0</v>
      </c>
      <c r="Q1132" s="1">
        <f>IF(AND(ISBLANK(AA1131),AE1131=0),0,(IF(MAX(Q1133:Q$2005)&gt;0,0,ROW(R1132))))</f>
        <v>0</v>
      </c>
      <c r="R1132" s="1">
        <f>IF($O1132="include",IF(AF1132&gt;0,1+MAX(R1133:R$2005),0),0)</f>
        <v>0</v>
      </c>
      <c r="S1132" s="1">
        <f>IF($O1132="include",IF(AG1132&gt;0,1+MAX(S1133:S$2005),0),0)</f>
        <v>0</v>
      </c>
      <c r="T1132" s="1">
        <f>IF($O1132="include",IF(AH1132&gt;0,1+MAX(T1133:T$2005),0),0)</f>
        <v>0</v>
      </c>
      <c r="U1132" s="1">
        <f>IF($O1132="include",IF(AI1132&gt;0,1+MAX(U1133:U$2005),0),0)</f>
        <v>0</v>
      </c>
      <c r="V1132" s="1">
        <f>IF($O1132="include",IF(AJ1132&gt;0,1+MAX(V1133:V$2005),0),0)</f>
        <v>0</v>
      </c>
      <c r="W1132" s="1">
        <f>IF($O1132="include",IF(AK1132&gt;0,1+MAX(W1133:W$2005),0),0)</f>
        <v>0</v>
      </c>
      <c r="X1132" s="1">
        <f>IF($O1132="include",IF(AL1132&gt;0,1+MAX(X1133:X$2005),0),0)</f>
        <v>0</v>
      </c>
      <c r="Y1132" s="22" t="str">
        <f t="shared" si="296"/>
        <v xml:space="preserve">1 - </v>
      </c>
      <c r="AA1132" s="42"/>
      <c r="AB1132" s="43"/>
      <c r="AC1132" s="43"/>
      <c r="AD1132" s="44"/>
      <c r="AE1132" s="11">
        <f t="shared" si="297"/>
        <v>0</v>
      </c>
      <c r="AF1132" s="41"/>
      <c r="AG1132" s="41"/>
      <c r="AH1132" s="41"/>
      <c r="AI1132" s="41"/>
      <c r="AJ1132" s="41"/>
      <c r="AK1132" s="41"/>
      <c r="AL1132" s="41"/>
      <c r="BA1132" s="1">
        <f t="shared" si="298"/>
        <v>0</v>
      </c>
      <c r="BB1132" s="1">
        <f t="shared" si="299"/>
        <v>0</v>
      </c>
      <c r="BC1132" s="1" t="str">
        <f t="shared" si="300"/>
        <v>No</v>
      </c>
      <c r="BD1132" s="1">
        <f t="shared" si="301"/>
        <v>0</v>
      </c>
      <c r="BE1132" s="1">
        <f t="shared" si="302"/>
        <v>0</v>
      </c>
      <c r="BF1132" s="1">
        <f t="shared" si="303"/>
        <v>0</v>
      </c>
      <c r="BG1132" s="1">
        <v>1128</v>
      </c>
      <c r="BH1132" s="1" t="e">
        <f t="shared" si="304"/>
        <v>#N/A</v>
      </c>
      <c r="BI1132" s="1">
        <f t="shared" si="306"/>
        <v>2</v>
      </c>
      <c r="BJ1132" s="1" t="e">
        <f t="shared" si="305"/>
        <v>#N/A</v>
      </c>
    </row>
    <row r="1133" spans="1:62" x14ac:dyDescent="0.25">
      <c r="A1133" s="1">
        <f t="shared" si="292"/>
        <v>1</v>
      </c>
      <c r="B1133" s="1">
        <f>IF(YEAR(AD1133)=$B$3,YEAR('Apartment Expenses'!AD1133)&amp;" - "&amp;'Apartment Expenses'!AC1133,0)</f>
        <v>0</v>
      </c>
      <c r="C1133" s="1">
        <f t="shared" si="293"/>
        <v>0</v>
      </c>
      <c r="E1133" s="1">
        <v>1129</v>
      </c>
      <c r="F1133" s="1">
        <f t="shared" si="294"/>
        <v>1</v>
      </c>
      <c r="G1133" s="1">
        <f t="shared" si="290"/>
        <v>0</v>
      </c>
      <c r="H1133" s="1">
        <f t="shared" si="291"/>
        <v>0</v>
      </c>
      <c r="J1133" s="1" t="str">
        <f t="shared" si="295"/>
        <v>1900</v>
      </c>
      <c r="M1133" s="1">
        <f>HLOOKUP('Expense History'!$AD$3,$P$4:$X$2004,ROW('Apartment Expenses'!L1133)-3,0)</f>
        <v>0</v>
      </c>
      <c r="N1133" s="1">
        <f>IF('Expense History'!$AD$3=Data!$G$4,'Apartment Expenses'!AE1133,HLOOKUP('Expense History'!$AD$3,'Apartment Expenses'!$AE$4:$AL$2004,(ROW('Apartment Expenses'!M1133)-3)))</f>
        <v>0</v>
      </c>
      <c r="O1133" s="1" t="str">
        <f>IF($O$2="ALL",IF(VLOOKUP(AA1133,'Expense History'!$AA$6:$AB$36,2,0)="x","include",0),IF(AND(VLOOKUP(AA1133,'Expense History'!$AA$6:$AB$36,2,0)="x",AC1133=$O$2),"include",0))</f>
        <v>include</v>
      </c>
      <c r="P1133" s="1">
        <f>IF(O1133="include",IF(AE1133&gt;0,1+MAX(P1134:P$2005),0),0)</f>
        <v>0</v>
      </c>
      <c r="Q1133" s="1">
        <f>IF(AND(ISBLANK(AA1132),AE1132=0),0,(IF(MAX(Q1134:Q$2005)&gt;0,0,ROW(R1133))))</f>
        <v>0</v>
      </c>
      <c r="R1133" s="1">
        <f>IF($O1133="include",IF(AF1133&gt;0,1+MAX(R1134:R$2005),0),0)</f>
        <v>0</v>
      </c>
      <c r="S1133" s="1">
        <f>IF($O1133="include",IF(AG1133&gt;0,1+MAX(S1134:S$2005),0),0)</f>
        <v>0</v>
      </c>
      <c r="T1133" s="1">
        <f>IF($O1133="include",IF(AH1133&gt;0,1+MAX(T1134:T$2005),0),0)</f>
        <v>0</v>
      </c>
      <c r="U1133" s="1">
        <f>IF($O1133="include",IF(AI1133&gt;0,1+MAX(U1134:U$2005),0),0)</f>
        <v>0</v>
      </c>
      <c r="V1133" s="1">
        <f>IF($O1133="include",IF(AJ1133&gt;0,1+MAX(V1134:V$2005),0),0)</f>
        <v>0</v>
      </c>
      <c r="W1133" s="1">
        <f>IF($O1133="include",IF(AK1133&gt;0,1+MAX(W1134:W$2005),0),0)</f>
        <v>0</v>
      </c>
      <c r="X1133" s="1">
        <f>IF($O1133="include",IF(AL1133&gt;0,1+MAX(X1134:X$2005),0),0)</f>
        <v>0</v>
      </c>
      <c r="Y1133" s="22" t="str">
        <f t="shared" si="296"/>
        <v xml:space="preserve">1 - </v>
      </c>
      <c r="AA1133" s="42"/>
      <c r="AB1133" s="43"/>
      <c r="AC1133" s="43"/>
      <c r="AD1133" s="44"/>
      <c r="AE1133" s="11">
        <f t="shared" si="297"/>
        <v>0</v>
      </c>
      <c r="AF1133" s="41"/>
      <c r="AG1133" s="41"/>
      <c r="AH1133" s="41"/>
      <c r="AI1133" s="41"/>
      <c r="AJ1133" s="41"/>
      <c r="AK1133" s="41"/>
      <c r="AL1133" s="41"/>
      <c r="BA1133" s="1">
        <f t="shared" si="298"/>
        <v>0</v>
      </c>
      <c r="BB1133" s="1">
        <f t="shared" si="299"/>
        <v>0</v>
      </c>
      <c r="BC1133" s="1" t="str">
        <f t="shared" si="300"/>
        <v>No</v>
      </c>
      <c r="BD1133" s="1">
        <f t="shared" si="301"/>
        <v>0</v>
      </c>
      <c r="BE1133" s="1">
        <f t="shared" si="302"/>
        <v>0</v>
      </c>
      <c r="BF1133" s="1">
        <f t="shared" si="303"/>
        <v>0</v>
      </c>
      <c r="BG1133" s="1">
        <v>1129</v>
      </c>
      <c r="BH1133" s="1" t="e">
        <f t="shared" si="304"/>
        <v>#N/A</v>
      </c>
      <c r="BI1133" s="1">
        <f t="shared" si="306"/>
        <v>2</v>
      </c>
      <c r="BJ1133" s="1" t="e">
        <f t="shared" si="305"/>
        <v>#N/A</v>
      </c>
    </row>
    <row r="1134" spans="1:62" x14ac:dyDescent="0.25">
      <c r="A1134" s="1">
        <f t="shared" si="292"/>
        <v>1</v>
      </c>
      <c r="B1134" s="1">
        <f>IF(YEAR(AD1134)=$B$3,YEAR('Apartment Expenses'!AD1134)&amp;" - "&amp;'Apartment Expenses'!AC1134,0)</f>
        <v>0</v>
      </c>
      <c r="C1134" s="1">
        <f t="shared" si="293"/>
        <v>0</v>
      </c>
      <c r="E1134" s="1">
        <v>1130</v>
      </c>
      <c r="F1134" s="1">
        <f t="shared" si="294"/>
        <v>1</v>
      </c>
      <c r="G1134" s="1">
        <f t="shared" si="290"/>
        <v>0</v>
      </c>
      <c r="H1134" s="1">
        <f t="shared" si="291"/>
        <v>0</v>
      </c>
      <c r="J1134" s="1" t="str">
        <f t="shared" si="295"/>
        <v>1900</v>
      </c>
      <c r="M1134" s="1">
        <f>HLOOKUP('Expense History'!$AD$3,$P$4:$X$2004,ROW('Apartment Expenses'!L1134)-3,0)</f>
        <v>0</v>
      </c>
      <c r="N1134" s="1">
        <f>IF('Expense History'!$AD$3=Data!$G$4,'Apartment Expenses'!AE1134,HLOOKUP('Expense History'!$AD$3,'Apartment Expenses'!$AE$4:$AL$2004,(ROW('Apartment Expenses'!M1134)-3)))</f>
        <v>0</v>
      </c>
      <c r="O1134" s="1" t="str">
        <f>IF($O$2="ALL",IF(VLOOKUP(AA1134,'Expense History'!$AA$6:$AB$36,2,0)="x","include",0),IF(AND(VLOOKUP(AA1134,'Expense History'!$AA$6:$AB$36,2,0)="x",AC1134=$O$2),"include",0))</f>
        <v>include</v>
      </c>
      <c r="P1134" s="1">
        <f>IF(O1134="include",IF(AE1134&gt;0,1+MAX(P1135:P$2005),0),0)</f>
        <v>0</v>
      </c>
      <c r="Q1134" s="1">
        <f>IF(AND(ISBLANK(AA1133),AE1133=0),0,(IF(MAX(Q1135:Q$2005)&gt;0,0,ROW(R1134))))</f>
        <v>0</v>
      </c>
      <c r="R1134" s="1">
        <f>IF($O1134="include",IF(AF1134&gt;0,1+MAX(R1135:R$2005),0),0)</f>
        <v>0</v>
      </c>
      <c r="S1134" s="1">
        <f>IF($O1134="include",IF(AG1134&gt;0,1+MAX(S1135:S$2005),0),0)</f>
        <v>0</v>
      </c>
      <c r="T1134" s="1">
        <f>IF($O1134="include",IF(AH1134&gt;0,1+MAX(T1135:T$2005),0),0)</f>
        <v>0</v>
      </c>
      <c r="U1134" s="1">
        <f>IF($O1134="include",IF(AI1134&gt;0,1+MAX(U1135:U$2005),0),0)</f>
        <v>0</v>
      </c>
      <c r="V1134" s="1">
        <f>IF($O1134="include",IF(AJ1134&gt;0,1+MAX(V1135:V$2005),0),0)</f>
        <v>0</v>
      </c>
      <c r="W1134" s="1">
        <f>IF($O1134="include",IF(AK1134&gt;0,1+MAX(W1135:W$2005),0),0)</f>
        <v>0</v>
      </c>
      <c r="X1134" s="1">
        <f>IF($O1134="include",IF(AL1134&gt;0,1+MAX(X1135:X$2005),0),0)</f>
        <v>0</v>
      </c>
      <c r="Y1134" s="22" t="str">
        <f t="shared" si="296"/>
        <v xml:space="preserve">1 - </v>
      </c>
      <c r="AA1134" s="42"/>
      <c r="AB1134" s="43"/>
      <c r="AC1134" s="43"/>
      <c r="AD1134" s="44"/>
      <c r="AE1134" s="11">
        <f t="shared" si="297"/>
        <v>0</v>
      </c>
      <c r="AF1134" s="41"/>
      <c r="AG1134" s="41"/>
      <c r="AH1134" s="41"/>
      <c r="AI1134" s="41"/>
      <c r="AJ1134" s="41"/>
      <c r="AK1134" s="41"/>
      <c r="AL1134" s="41"/>
      <c r="BA1134" s="1">
        <f t="shared" si="298"/>
        <v>0</v>
      </c>
      <c r="BB1134" s="1">
        <f t="shared" si="299"/>
        <v>0</v>
      </c>
      <c r="BC1134" s="1" t="str">
        <f t="shared" si="300"/>
        <v>No</v>
      </c>
      <c r="BD1134" s="1">
        <f t="shared" si="301"/>
        <v>0</v>
      </c>
      <c r="BE1134" s="1">
        <f t="shared" si="302"/>
        <v>0</v>
      </c>
      <c r="BF1134" s="1">
        <f t="shared" si="303"/>
        <v>0</v>
      </c>
      <c r="BG1134" s="1">
        <v>1130</v>
      </c>
      <c r="BH1134" s="1" t="e">
        <f t="shared" si="304"/>
        <v>#N/A</v>
      </c>
      <c r="BI1134" s="1">
        <f t="shared" si="306"/>
        <v>2</v>
      </c>
      <c r="BJ1134" s="1" t="e">
        <f t="shared" si="305"/>
        <v>#N/A</v>
      </c>
    </row>
    <row r="1135" spans="1:62" x14ac:dyDescent="0.25">
      <c r="A1135" s="1">
        <f t="shared" si="292"/>
        <v>1</v>
      </c>
      <c r="B1135" s="1">
        <f>IF(YEAR(AD1135)=$B$3,YEAR('Apartment Expenses'!AD1135)&amp;" - "&amp;'Apartment Expenses'!AC1135,0)</f>
        <v>0</v>
      </c>
      <c r="C1135" s="1">
        <f t="shared" si="293"/>
        <v>0</v>
      </c>
      <c r="E1135" s="1">
        <v>1131</v>
      </c>
      <c r="F1135" s="1">
        <f t="shared" si="294"/>
        <v>1</v>
      </c>
      <c r="G1135" s="1">
        <f t="shared" si="290"/>
        <v>0</v>
      </c>
      <c r="H1135" s="1">
        <f t="shared" si="291"/>
        <v>0</v>
      </c>
      <c r="J1135" s="1" t="str">
        <f t="shared" si="295"/>
        <v>1900</v>
      </c>
      <c r="M1135" s="1">
        <f>HLOOKUP('Expense History'!$AD$3,$P$4:$X$2004,ROW('Apartment Expenses'!L1135)-3,0)</f>
        <v>0</v>
      </c>
      <c r="N1135" s="1">
        <f>IF('Expense History'!$AD$3=Data!$G$4,'Apartment Expenses'!AE1135,HLOOKUP('Expense History'!$AD$3,'Apartment Expenses'!$AE$4:$AL$2004,(ROW('Apartment Expenses'!M1135)-3)))</f>
        <v>0</v>
      </c>
      <c r="O1135" s="1" t="str">
        <f>IF($O$2="ALL",IF(VLOOKUP(AA1135,'Expense History'!$AA$6:$AB$36,2,0)="x","include",0),IF(AND(VLOOKUP(AA1135,'Expense History'!$AA$6:$AB$36,2,0)="x",AC1135=$O$2),"include",0))</f>
        <v>include</v>
      </c>
      <c r="P1135" s="1">
        <f>IF(O1135="include",IF(AE1135&gt;0,1+MAX(P1136:P$2005),0),0)</f>
        <v>0</v>
      </c>
      <c r="Q1135" s="1">
        <f>IF(AND(ISBLANK(AA1134),AE1134=0),0,(IF(MAX(Q1136:Q$2005)&gt;0,0,ROW(R1135))))</f>
        <v>0</v>
      </c>
      <c r="R1135" s="1">
        <f>IF($O1135="include",IF(AF1135&gt;0,1+MAX(R1136:R$2005),0),0)</f>
        <v>0</v>
      </c>
      <c r="S1135" s="1">
        <f>IF($O1135="include",IF(AG1135&gt;0,1+MAX(S1136:S$2005),0),0)</f>
        <v>0</v>
      </c>
      <c r="T1135" s="1">
        <f>IF($O1135="include",IF(AH1135&gt;0,1+MAX(T1136:T$2005),0),0)</f>
        <v>0</v>
      </c>
      <c r="U1135" s="1">
        <f>IF($O1135="include",IF(AI1135&gt;0,1+MAX(U1136:U$2005),0),0)</f>
        <v>0</v>
      </c>
      <c r="V1135" s="1">
        <f>IF($O1135="include",IF(AJ1135&gt;0,1+MAX(V1136:V$2005),0),0)</f>
        <v>0</v>
      </c>
      <c r="W1135" s="1">
        <f>IF($O1135="include",IF(AK1135&gt;0,1+MAX(W1136:W$2005),0),0)</f>
        <v>0</v>
      </c>
      <c r="X1135" s="1">
        <f>IF($O1135="include",IF(AL1135&gt;0,1+MAX(X1136:X$2005),0),0)</f>
        <v>0</v>
      </c>
      <c r="Y1135" s="22" t="str">
        <f t="shared" si="296"/>
        <v xml:space="preserve">1 - </v>
      </c>
      <c r="AA1135" s="42"/>
      <c r="AB1135" s="43"/>
      <c r="AC1135" s="43"/>
      <c r="AD1135" s="44"/>
      <c r="AE1135" s="11">
        <f t="shared" si="297"/>
        <v>0</v>
      </c>
      <c r="AF1135" s="41"/>
      <c r="AG1135" s="41"/>
      <c r="AH1135" s="41"/>
      <c r="AI1135" s="41"/>
      <c r="AJ1135" s="41"/>
      <c r="AK1135" s="41"/>
      <c r="AL1135" s="41"/>
      <c r="BA1135" s="1">
        <f t="shared" si="298"/>
        <v>0</v>
      </c>
      <c r="BB1135" s="1">
        <f t="shared" si="299"/>
        <v>0</v>
      </c>
      <c r="BC1135" s="1" t="str">
        <f t="shared" si="300"/>
        <v>No</v>
      </c>
      <c r="BD1135" s="1">
        <f t="shared" si="301"/>
        <v>0</v>
      </c>
      <c r="BE1135" s="1">
        <f t="shared" si="302"/>
        <v>0</v>
      </c>
      <c r="BF1135" s="1">
        <f t="shared" si="303"/>
        <v>0</v>
      </c>
      <c r="BG1135" s="1">
        <v>1131</v>
      </c>
      <c r="BH1135" s="1" t="e">
        <f t="shared" si="304"/>
        <v>#N/A</v>
      </c>
      <c r="BI1135" s="1">
        <f t="shared" si="306"/>
        <v>2</v>
      </c>
      <c r="BJ1135" s="1" t="e">
        <f t="shared" si="305"/>
        <v>#N/A</v>
      </c>
    </row>
    <row r="1136" spans="1:62" x14ac:dyDescent="0.25">
      <c r="A1136" s="1">
        <f t="shared" si="292"/>
        <v>1</v>
      </c>
      <c r="B1136" s="1">
        <f>IF(YEAR(AD1136)=$B$3,YEAR('Apartment Expenses'!AD1136)&amp;" - "&amp;'Apartment Expenses'!AC1136,0)</f>
        <v>0</v>
      </c>
      <c r="C1136" s="1">
        <f t="shared" si="293"/>
        <v>0</v>
      </c>
      <c r="E1136" s="1">
        <v>1132</v>
      </c>
      <c r="F1136" s="1">
        <f t="shared" si="294"/>
        <v>1</v>
      </c>
      <c r="G1136" s="1">
        <f t="shared" si="290"/>
        <v>0</v>
      </c>
      <c r="H1136" s="1">
        <f t="shared" si="291"/>
        <v>0</v>
      </c>
      <c r="J1136" s="1" t="str">
        <f t="shared" si="295"/>
        <v>1900</v>
      </c>
      <c r="M1136" s="1">
        <f>HLOOKUP('Expense History'!$AD$3,$P$4:$X$2004,ROW('Apartment Expenses'!L1136)-3,0)</f>
        <v>0</v>
      </c>
      <c r="N1136" s="1">
        <f>IF('Expense History'!$AD$3=Data!$G$4,'Apartment Expenses'!AE1136,HLOOKUP('Expense History'!$AD$3,'Apartment Expenses'!$AE$4:$AL$2004,(ROW('Apartment Expenses'!M1136)-3)))</f>
        <v>0</v>
      </c>
      <c r="O1136" s="1" t="str">
        <f>IF($O$2="ALL",IF(VLOOKUP(AA1136,'Expense History'!$AA$6:$AB$36,2,0)="x","include",0),IF(AND(VLOOKUP(AA1136,'Expense History'!$AA$6:$AB$36,2,0)="x",AC1136=$O$2),"include",0))</f>
        <v>include</v>
      </c>
      <c r="P1136" s="1">
        <f>IF(O1136="include",IF(AE1136&gt;0,1+MAX(P1137:P$2005),0),0)</f>
        <v>0</v>
      </c>
      <c r="Q1136" s="1">
        <f>IF(AND(ISBLANK(AA1135),AE1135=0),0,(IF(MAX(Q1137:Q$2005)&gt;0,0,ROW(R1136))))</f>
        <v>0</v>
      </c>
      <c r="R1136" s="1">
        <f>IF($O1136="include",IF(AF1136&gt;0,1+MAX(R1137:R$2005),0),0)</f>
        <v>0</v>
      </c>
      <c r="S1136" s="1">
        <f>IF($O1136="include",IF(AG1136&gt;0,1+MAX(S1137:S$2005),0),0)</f>
        <v>0</v>
      </c>
      <c r="T1136" s="1">
        <f>IF($O1136="include",IF(AH1136&gt;0,1+MAX(T1137:T$2005),0),0)</f>
        <v>0</v>
      </c>
      <c r="U1136" s="1">
        <f>IF($O1136="include",IF(AI1136&gt;0,1+MAX(U1137:U$2005),0),0)</f>
        <v>0</v>
      </c>
      <c r="V1136" s="1">
        <f>IF($O1136="include",IF(AJ1136&gt;0,1+MAX(V1137:V$2005),0),0)</f>
        <v>0</v>
      </c>
      <c r="W1136" s="1">
        <f>IF($O1136="include",IF(AK1136&gt;0,1+MAX(W1137:W$2005),0),0)</f>
        <v>0</v>
      </c>
      <c r="X1136" s="1">
        <f>IF($O1136="include",IF(AL1136&gt;0,1+MAX(X1137:X$2005),0),0)</f>
        <v>0</v>
      </c>
      <c r="Y1136" s="22" t="str">
        <f t="shared" si="296"/>
        <v xml:space="preserve">1 - </v>
      </c>
      <c r="AA1136" s="42"/>
      <c r="AB1136" s="43"/>
      <c r="AC1136" s="43"/>
      <c r="AD1136" s="44"/>
      <c r="AE1136" s="11">
        <f t="shared" si="297"/>
        <v>0</v>
      </c>
      <c r="AF1136" s="41"/>
      <c r="AG1136" s="41"/>
      <c r="AH1136" s="41"/>
      <c r="AI1136" s="41"/>
      <c r="AJ1136" s="41"/>
      <c r="AK1136" s="41"/>
      <c r="AL1136" s="41"/>
      <c r="BA1136" s="1">
        <f t="shared" si="298"/>
        <v>0</v>
      </c>
      <c r="BB1136" s="1">
        <f t="shared" si="299"/>
        <v>0</v>
      </c>
      <c r="BC1136" s="1" t="str">
        <f t="shared" si="300"/>
        <v>No</v>
      </c>
      <c r="BD1136" s="1">
        <f t="shared" si="301"/>
        <v>0</v>
      </c>
      <c r="BE1136" s="1">
        <f t="shared" si="302"/>
        <v>0</v>
      </c>
      <c r="BF1136" s="1">
        <f t="shared" si="303"/>
        <v>0</v>
      </c>
      <c r="BG1136" s="1">
        <v>1132</v>
      </c>
      <c r="BH1136" s="1" t="e">
        <f t="shared" si="304"/>
        <v>#N/A</v>
      </c>
      <c r="BI1136" s="1">
        <f t="shared" si="306"/>
        <v>2</v>
      </c>
      <c r="BJ1136" s="1" t="e">
        <f t="shared" si="305"/>
        <v>#N/A</v>
      </c>
    </row>
    <row r="1137" spans="1:62" x14ac:dyDescent="0.25">
      <c r="A1137" s="1">
        <f t="shared" si="292"/>
        <v>1</v>
      </c>
      <c r="B1137" s="1">
        <f>IF(YEAR(AD1137)=$B$3,YEAR('Apartment Expenses'!AD1137)&amp;" - "&amp;'Apartment Expenses'!AC1137,0)</f>
        <v>0</v>
      </c>
      <c r="C1137" s="1">
        <f t="shared" si="293"/>
        <v>0</v>
      </c>
      <c r="E1137" s="1">
        <v>1133</v>
      </c>
      <c r="F1137" s="1">
        <f t="shared" si="294"/>
        <v>1</v>
      </c>
      <c r="G1137" s="1">
        <f t="shared" si="290"/>
        <v>0</v>
      </c>
      <c r="H1137" s="1">
        <f t="shared" si="291"/>
        <v>0</v>
      </c>
      <c r="J1137" s="1" t="str">
        <f t="shared" si="295"/>
        <v>1900</v>
      </c>
      <c r="M1137" s="1">
        <f>HLOOKUP('Expense History'!$AD$3,$P$4:$X$2004,ROW('Apartment Expenses'!L1137)-3,0)</f>
        <v>0</v>
      </c>
      <c r="N1137" s="1">
        <f>IF('Expense History'!$AD$3=Data!$G$4,'Apartment Expenses'!AE1137,HLOOKUP('Expense History'!$AD$3,'Apartment Expenses'!$AE$4:$AL$2004,(ROW('Apartment Expenses'!M1137)-3)))</f>
        <v>0</v>
      </c>
      <c r="O1137" s="1" t="str">
        <f>IF($O$2="ALL",IF(VLOOKUP(AA1137,'Expense History'!$AA$6:$AB$36,2,0)="x","include",0),IF(AND(VLOOKUP(AA1137,'Expense History'!$AA$6:$AB$36,2,0)="x",AC1137=$O$2),"include",0))</f>
        <v>include</v>
      </c>
      <c r="P1137" s="1">
        <f>IF(O1137="include",IF(AE1137&gt;0,1+MAX(P1138:P$2005),0),0)</f>
        <v>0</v>
      </c>
      <c r="Q1137" s="1">
        <f>IF(AND(ISBLANK(AA1136),AE1136=0),0,(IF(MAX(Q1138:Q$2005)&gt;0,0,ROW(R1137))))</f>
        <v>0</v>
      </c>
      <c r="R1137" s="1">
        <f>IF($O1137="include",IF(AF1137&gt;0,1+MAX(R1138:R$2005),0),0)</f>
        <v>0</v>
      </c>
      <c r="S1137" s="1">
        <f>IF($O1137="include",IF(AG1137&gt;0,1+MAX(S1138:S$2005),0),0)</f>
        <v>0</v>
      </c>
      <c r="T1137" s="1">
        <f>IF($O1137="include",IF(AH1137&gt;0,1+MAX(T1138:T$2005),0),0)</f>
        <v>0</v>
      </c>
      <c r="U1137" s="1">
        <f>IF($O1137="include",IF(AI1137&gt;0,1+MAX(U1138:U$2005),0),0)</f>
        <v>0</v>
      </c>
      <c r="V1137" s="1">
        <f>IF($O1137="include",IF(AJ1137&gt;0,1+MAX(V1138:V$2005),0),0)</f>
        <v>0</v>
      </c>
      <c r="W1137" s="1">
        <f>IF($O1137="include",IF(AK1137&gt;0,1+MAX(W1138:W$2005),0),0)</f>
        <v>0</v>
      </c>
      <c r="X1137" s="1">
        <f>IF($O1137="include",IF(AL1137&gt;0,1+MAX(X1138:X$2005),0),0)</f>
        <v>0</v>
      </c>
      <c r="Y1137" s="22" t="str">
        <f t="shared" si="296"/>
        <v xml:space="preserve">1 - </v>
      </c>
      <c r="AA1137" s="42"/>
      <c r="AB1137" s="43"/>
      <c r="AC1137" s="43"/>
      <c r="AD1137" s="44"/>
      <c r="AE1137" s="11">
        <f t="shared" si="297"/>
        <v>0</v>
      </c>
      <c r="AF1137" s="41"/>
      <c r="AG1137" s="41"/>
      <c r="AH1137" s="41"/>
      <c r="AI1137" s="41"/>
      <c r="AJ1137" s="41"/>
      <c r="AK1137" s="41"/>
      <c r="AL1137" s="41"/>
      <c r="BA1137" s="1">
        <f t="shared" si="298"/>
        <v>0</v>
      </c>
      <c r="BB1137" s="1">
        <f t="shared" si="299"/>
        <v>0</v>
      </c>
      <c r="BC1137" s="1" t="str">
        <f t="shared" si="300"/>
        <v>No</v>
      </c>
      <c r="BD1137" s="1">
        <f t="shared" si="301"/>
        <v>0</v>
      </c>
      <c r="BE1137" s="1">
        <f t="shared" si="302"/>
        <v>0</v>
      </c>
      <c r="BF1137" s="1">
        <f t="shared" si="303"/>
        <v>0</v>
      </c>
      <c r="BG1137" s="1">
        <v>1133</v>
      </c>
      <c r="BH1137" s="1" t="e">
        <f t="shared" si="304"/>
        <v>#N/A</v>
      </c>
      <c r="BI1137" s="1">
        <f t="shared" si="306"/>
        <v>2</v>
      </c>
      <c r="BJ1137" s="1" t="e">
        <f t="shared" si="305"/>
        <v>#N/A</v>
      </c>
    </row>
    <row r="1138" spans="1:62" x14ac:dyDescent="0.25">
      <c r="A1138" s="1">
        <f t="shared" si="292"/>
        <v>1</v>
      </c>
      <c r="B1138" s="1">
        <f>IF(YEAR(AD1138)=$B$3,YEAR('Apartment Expenses'!AD1138)&amp;" - "&amp;'Apartment Expenses'!AC1138,0)</f>
        <v>0</v>
      </c>
      <c r="C1138" s="1">
        <f t="shared" si="293"/>
        <v>0</v>
      </c>
      <c r="E1138" s="1">
        <v>1134</v>
      </c>
      <c r="F1138" s="1">
        <f t="shared" si="294"/>
        <v>1</v>
      </c>
      <c r="G1138" s="1">
        <f t="shared" si="290"/>
        <v>0</v>
      </c>
      <c r="H1138" s="1">
        <f t="shared" si="291"/>
        <v>0</v>
      </c>
      <c r="J1138" s="1" t="str">
        <f t="shared" si="295"/>
        <v>1900</v>
      </c>
      <c r="M1138" s="1">
        <f>HLOOKUP('Expense History'!$AD$3,$P$4:$X$2004,ROW('Apartment Expenses'!L1138)-3,0)</f>
        <v>0</v>
      </c>
      <c r="N1138" s="1">
        <f>IF('Expense History'!$AD$3=Data!$G$4,'Apartment Expenses'!AE1138,HLOOKUP('Expense History'!$AD$3,'Apartment Expenses'!$AE$4:$AL$2004,(ROW('Apartment Expenses'!M1138)-3)))</f>
        <v>0</v>
      </c>
      <c r="O1138" s="1" t="str">
        <f>IF($O$2="ALL",IF(VLOOKUP(AA1138,'Expense History'!$AA$6:$AB$36,2,0)="x","include",0),IF(AND(VLOOKUP(AA1138,'Expense History'!$AA$6:$AB$36,2,0)="x",AC1138=$O$2),"include",0))</f>
        <v>include</v>
      </c>
      <c r="P1138" s="1">
        <f>IF(O1138="include",IF(AE1138&gt;0,1+MAX(P1139:P$2005),0),0)</f>
        <v>0</v>
      </c>
      <c r="Q1138" s="1">
        <f>IF(AND(ISBLANK(AA1137),AE1137=0),0,(IF(MAX(Q1139:Q$2005)&gt;0,0,ROW(R1138))))</f>
        <v>0</v>
      </c>
      <c r="R1138" s="1">
        <f>IF($O1138="include",IF(AF1138&gt;0,1+MAX(R1139:R$2005),0),0)</f>
        <v>0</v>
      </c>
      <c r="S1138" s="1">
        <f>IF($O1138="include",IF(AG1138&gt;0,1+MAX(S1139:S$2005),0),0)</f>
        <v>0</v>
      </c>
      <c r="T1138" s="1">
        <f>IF($O1138="include",IF(AH1138&gt;0,1+MAX(T1139:T$2005),0),0)</f>
        <v>0</v>
      </c>
      <c r="U1138" s="1">
        <f>IF($O1138="include",IF(AI1138&gt;0,1+MAX(U1139:U$2005),0),0)</f>
        <v>0</v>
      </c>
      <c r="V1138" s="1">
        <f>IF($O1138="include",IF(AJ1138&gt;0,1+MAX(V1139:V$2005),0),0)</f>
        <v>0</v>
      </c>
      <c r="W1138" s="1">
        <f>IF($O1138="include",IF(AK1138&gt;0,1+MAX(W1139:W$2005),0),0)</f>
        <v>0</v>
      </c>
      <c r="X1138" s="1">
        <f>IF($O1138="include",IF(AL1138&gt;0,1+MAX(X1139:X$2005),0),0)</f>
        <v>0</v>
      </c>
      <c r="Y1138" s="22" t="str">
        <f t="shared" si="296"/>
        <v xml:space="preserve">1 - </v>
      </c>
      <c r="AA1138" s="42"/>
      <c r="AB1138" s="43"/>
      <c r="AC1138" s="43"/>
      <c r="AD1138" s="44"/>
      <c r="AE1138" s="11">
        <f t="shared" si="297"/>
        <v>0</v>
      </c>
      <c r="AF1138" s="41"/>
      <c r="AG1138" s="41"/>
      <c r="AH1138" s="41"/>
      <c r="AI1138" s="41"/>
      <c r="AJ1138" s="41"/>
      <c r="AK1138" s="41"/>
      <c r="AL1138" s="41"/>
      <c r="BA1138" s="1">
        <f t="shared" si="298"/>
        <v>0</v>
      </c>
      <c r="BB1138" s="1">
        <f t="shared" si="299"/>
        <v>0</v>
      </c>
      <c r="BC1138" s="1" t="str">
        <f t="shared" si="300"/>
        <v>No</v>
      </c>
      <c r="BD1138" s="1">
        <f t="shared" si="301"/>
        <v>0</v>
      </c>
      <c r="BE1138" s="1">
        <f t="shared" si="302"/>
        <v>0</v>
      </c>
      <c r="BF1138" s="1">
        <f t="shared" si="303"/>
        <v>0</v>
      </c>
      <c r="BG1138" s="1">
        <v>1134</v>
      </c>
      <c r="BH1138" s="1" t="e">
        <f t="shared" si="304"/>
        <v>#N/A</v>
      </c>
      <c r="BI1138" s="1">
        <f t="shared" si="306"/>
        <v>2</v>
      </c>
      <c r="BJ1138" s="1" t="e">
        <f t="shared" si="305"/>
        <v>#N/A</v>
      </c>
    </row>
    <row r="1139" spans="1:62" x14ac:dyDescent="0.25">
      <c r="A1139" s="1">
        <f t="shared" si="292"/>
        <v>1</v>
      </c>
      <c r="B1139" s="1">
        <f>IF(YEAR(AD1139)=$B$3,YEAR('Apartment Expenses'!AD1139)&amp;" - "&amp;'Apartment Expenses'!AC1139,0)</f>
        <v>0</v>
      </c>
      <c r="C1139" s="1">
        <f t="shared" si="293"/>
        <v>0</v>
      </c>
      <c r="E1139" s="1">
        <v>1135</v>
      </c>
      <c r="F1139" s="1">
        <f t="shared" si="294"/>
        <v>1</v>
      </c>
      <c r="G1139" s="1">
        <f t="shared" si="290"/>
        <v>0</v>
      </c>
      <c r="H1139" s="1">
        <f t="shared" si="291"/>
        <v>0</v>
      </c>
      <c r="J1139" s="1" t="str">
        <f t="shared" si="295"/>
        <v>1900</v>
      </c>
      <c r="M1139" s="1">
        <f>HLOOKUP('Expense History'!$AD$3,$P$4:$X$2004,ROW('Apartment Expenses'!L1139)-3,0)</f>
        <v>0</v>
      </c>
      <c r="N1139" s="1">
        <f>IF('Expense History'!$AD$3=Data!$G$4,'Apartment Expenses'!AE1139,HLOOKUP('Expense History'!$AD$3,'Apartment Expenses'!$AE$4:$AL$2004,(ROW('Apartment Expenses'!M1139)-3)))</f>
        <v>0</v>
      </c>
      <c r="O1139" s="1" t="str">
        <f>IF($O$2="ALL",IF(VLOOKUP(AA1139,'Expense History'!$AA$6:$AB$36,2,0)="x","include",0),IF(AND(VLOOKUP(AA1139,'Expense History'!$AA$6:$AB$36,2,0)="x",AC1139=$O$2),"include",0))</f>
        <v>include</v>
      </c>
      <c r="P1139" s="1">
        <f>IF(O1139="include",IF(AE1139&gt;0,1+MAX(P1140:P$2005),0),0)</f>
        <v>0</v>
      </c>
      <c r="Q1139" s="1">
        <f>IF(AND(ISBLANK(AA1138),AE1138=0),0,(IF(MAX(Q1140:Q$2005)&gt;0,0,ROW(R1139))))</f>
        <v>0</v>
      </c>
      <c r="R1139" s="1">
        <f>IF($O1139="include",IF(AF1139&gt;0,1+MAX(R1140:R$2005),0),0)</f>
        <v>0</v>
      </c>
      <c r="S1139" s="1">
        <f>IF($O1139="include",IF(AG1139&gt;0,1+MAX(S1140:S$2005),0),0)</f>
        <v>0</v>
      </c>
      <c r="T1139" s="1">
        <f>IF($O1139="include",IF(AH1139&gt;0,1+MAX(T1140:T$2005),0),0)</f>
        <v>0</v>
      </c>
      <c r="U1139" s="1">
        <f>IF($O1139="include",IF(AI1139&gt;0,1+MAX(U1140:U$2005),0),0)</f>
        <v>0</v>
      </c>
      <c r="V1139" s="1">
        <f>IF($O1139="include",IF(AJ1139&gt;0,1+MAX(V1140:V$2005),0),0)</f>
        <v>0</v>
      </c>
      <c r="W1139" s="1">
        <f>IF($O1139="include",IF(AK1139&gt;0,1+MAX(W1140:W$2005),0),0)</f>
        <v>0</v>
      </c>
      <c r="X1139" s="1">
        <f>IF($O1139="include",IF(AL1139&gt;0,1+MAX(X1140:X$2005),0),0)</f>
        <v>0</v>
      </c>
      <c r="Y1139" s="22" t="str">
        <f t="shared" si="296"/>
        <v xml:space="preserve">1 - </v>
      </c>
      <c r="AA1139" s="42"/>
      <c r="AB1139" s="43"/>
      <c r="AC1139" s="43"/>
      <c r="AD1139" s="44"/>
      <c r="AE1139" s="11">
        <f t="shared" si="297"/>
        <v>0</v>
      </c>
      <c r="AF1139" s="41"/>
      <c r="AG1139" s="41"/>
      <c r="AH1139" s="41"/>
      <c r="AI1139" s="41"/>
      <c r="AJ1139" s="41"/>
      <c r="AK1139" s="41"/>
      <c r="AL1139" s="41"/>
      <c r="BA1139" s="1">
        <f t="shared" si="298"/>
        <v>0</v>
      </c>
      <c r="BB1139" s="1">
        <f t="shared" si="299"/>
        <v>0</v>
      </c>
      <c r="BC1139" s="1" t="str">
        <f t="shared" si="300"/>
        <v>No</v>
      </c>
      <c r="BD1139" s="1">
        <f t="shared" si="301"/>
        <v>0</v>
      </c>
      <c r="BE1139" s="1">
        <f t="shared" si="302"/>
        <v>0</v>
      </c>
      <c r="BF1139" s="1">
        <f t="shared" si="303"/>
        <v>0</v>
      </c>
      <c r="BG1139" s="1">
        <v>1135</v>
      </c>
      <c r="BH1139" s="1" t="e">
        <f t="shared" si="304"/>
        <v>#N/A</v>
      </c>
      <c r="BI1139" s="1">
        <f t="shared" si="306"/>
        <v>2</v>
      </c>
      <c r="BJ1139" s="1" t="e">
        <f t="shared" si="305"/>
        <v>#N/A</v>
      </c>
    </row>
    <row r="1140" spans="1:62" x14ac:dyDescent="0.25">
      <c r="A1140" s="1">
        <f t="shared" si="292"/>
        <v>1</v>
      </c>
      <c r="B1140" s="1">
        <f>IF(YEAR(AD1140)=$B$3,YEAR('Apartment Expenses'!AD1140)&amp;" - "&amp;'Apartment Expenses'!AC1140,0)</f>
        <v>0</v>
      </c>
      <c r="C1140" s="1">
        <f t="shared" si="293"/>
        <v>0</v>
      </c>
      <c r="E1140" s="1">
        <v>1136</v>
      </c>
      <c r="F1140" s="1">
        <f t="shared" si="294"/>
        <v>1</v>
      </c>
      <c r="G1140" s="1">
        <f t="shared" si="290"/>
        <v>0</v>
      </c>
      <c r="H1140" s="1">
        <f t="shared" si="291"/>
        <v>0</v>
      </c>
      <c r="J1140" s="1" t="str">
        <f t="shared" si="295"/>
        <v>1900</v>
      </c>
      <c r="M1140" s="1">
        <f>HLOOKUP('Expense History'!$AD$3,$P$4:$X$2004,ROW('Apartment Expenses'!L1140)-3,0)</f>
        <v>0</v>
      </c>
      <c r="N1140" s="1">
        <f>IF('Expense History'!$AD$3=Data!$G$4,'Apartment Expenses'!AE1140,HLOOKUP('Expense History'!$AD$3,'Apartment Expenses'!$AE$4:$AL$2004,(ROW('Apartment Expenses'!M1140)-3)))</f>
        <v>0</v>
      </c>
      <c r="O1140" s="1" t="str">
        <f>IF($O$2="ALL",IF(VLOOKUP(AA1140,'Expense History'!$AA$6:$AB$36,2,0)="x","include",0),IF(AND(VLOOKUP(AA1140,'Expense History'!$AA$6:$AB$36,2,0)="x",AC1140=$O$2),"include",0))</f>
        <v>include</v>
      </c>
      <c r="P1140" s="1">
        <f>IF(O1140="include",IF(AE1140&gt;0,1+MAX(P1141:P$2005),0),0)</f>
        <v>0</v>
      </c>
      <c r="Q1140" s="1">
        <f>IF(AND(ISBLANK(AA1139),AE1139=0),0,(IF(MAX(Q1141:Q$2005)&gt;0,0,ROW(R1140))))</f>
        <v>0</v>
      </c>
      <c r="R1140" s="1">
        <f>IF($O1140="include",IF(AF1140&gt;0,1+MAX(R1141:R$2005),0),0)</f>
        <v>0</v>
      </c>
      <c r="S1140" s="1">
        <f>IF($O1140="include",IF(AG1140&gt;0,1+MAX(S1141:S$2005),0),0)</f>
        <v>0</v>
      </c>
      <c r="T1140" s="1">
        <f>IF($O1140="include",IF(AH1140&gt;0,1+MAX(T1141:T$2005),0),0)</f>
        <v>0</v>
      </c>
      <c r="U1140" s="1">
        <f>IF($O1140="include",IF(AI1140&gt;0,1+MAX(U1141:U$2005),0),0)</f>
        <v>0</v>
      </c>
      <c r="V1140" s="1">
        <f>IF($O1140="include",IF(AJ1140&gt;0,1+MAX(V1141:V$2005),0),0)</f>
        <v>0</v>
      </c>
      <c r="W1140" s="1">
        <f>IF($O1140="include",IF(AK1140&gt;0,1+MAX(W1141:W$2005),0),0)</f>
        <v>0</v>
      </c>
      <c r="X1140" s="1">
        <f>IF($O1140="include",IF(AL1140&gt;0,1+MAX(X1141:X$2005),0),0)</f>
        <v>0</v>
      </c>
      <c r="Y1140" s="22" t="str">
        <f t="shared" si="296"/>
        <v xml:space="preserve">1 - </v>
      </c>
      <c r="AA1140" s="42"/>
      <c r="AB1140" s="43"/>
      <c r="AC1140" s="43"/>
      <c r="AD1140" s="44"/>
      <c r="AE1140" s="11">
        <f t="shared" si="297"/>
        <v>0</v>
      </c>
      <c r="AF1140" s="41"/>
      <c r="AG1140" s="41"/>
      <c r="AH1140" s="41"/>
      <c r="AI1140" s="41"/>
      <c r="AJ1140" s="41"/>
      <c r="AK1140" s="41"/>
      <c r="AL1140" s="41"/>
      <c r="BA1140" s="1">
        <f t="shared" si="298"/>
        <v>0</v>
      </c>
      <c r="BB1140" s="1">
        <f t="shared" si="299"/>
        <v>0</v>
      </c>
      <c r="BC1140" s="1" t="str">
        <f t="shared" si="300"/>
        <v>No</v>
      </c>
      <c r="BD1140" s="1">
        <f t="shared" si="301"/>
        <v>0</v>
      </c>
      <c r="BE1140" s="1">
        <f t="shared" si="302"/>
        <v>0</v>
      </c>
      <c r="BF1140" s="1">
        <f t="shared" si="303"/>
        <v>0</v>
      </c>
      <c r="BG1140" s="1">
        <v>1136</v>
      </c>
      <c r="BH1140" s="1" t="e">
        <f t="shared" si="304"/>
        <v>#N/A</v>
      </c>
      <c r="BI1140" s="1">
        <f t="shared" si="306"/>
        <v>2</v>
      </c>
      <c r="BJ1140" s="1" t="e">
        <f t="shared" si="305"/>
        <v>#N/A</v>
      </c>
    </row>
    <row r="1141" spans="1:62" x14ac:dyDescent="0.25">
      <c r="A1141" s="1">
        <f t="shared" si="292"/>
        <v>1</v>
      </c>
      <c r="B1141" s="1">
        <f>IF(YEAR(AD1141)=$B$3,YEAR('Apartment Expenses'!AD1141)&amp;" - "&amp;'Apartment Expenses'!AC1141,0)</f>
        <v>0</v>
      </c>
      <c r="C1141" s="1">
        <f t="shared" si="293"/>
        <v>0</v>
      </c>
      <c r="E1141" s="1">
        <v>1137</v>
      </c>
      <c r="F1141" s="1">
        <f t="shared" si="294"/>
        <v>1</v>
      </c>
      <c r="G1141" s="1">
        <f t="shared" si="290"/>
        <v>0</v>
      </c>
      <c r="H1141" s="1">
        <f t="shared" si="291"/>
        <v>0</v>
      </c>
      <c r="J1141" s="1" t="str">
        <f t="shared" si="295"/>
        <v>1900</v>
      </c>
      <c r="M1141" s="1">
        <f>HLOOKUP('Expense History'!$AD$3,$P$4:$X$2004,ROW('Apartment Expenses'!L1141)-3,0)</f>
        <v>0</v>
      </c>
      <c r="N1141" s="1">
        <f>IF('Expense History'!$AD$3=Data!$G$4,'Apartment Expenses'!AE1141,HLOOKUP('Expense History'!$AD$3,'Apartment Expenses'!$AE$4:$AL$2004,(ROW('Apartment Expenses'!M1141)-3)))</f>
        <v>0</v>
      </c>
      <c r="O1141" s="1" t="str">
        <f>IF($O$2="ALL",IF(VLOOKUP(AA1141,'Expense History'!$AA$6:$AB$36,2,0)="x","include",0),IF(AND(VLOOKUP(AA1141,'Expense History'!$AA$6:$AB$36,2,0)="x",AC1141=$O$2),"include",0))</f>
        <v>include</v>
      </c>
      <c r="P1141" s="1">
        <f>IF(O1141="include",IF(AE1141&gt;0,1+MAX(P1142:P$2005),0),0)</f>
        <v>0</v>
      </c>
      <c r="Q1141" s="1">
        <f>IF(AND(ISBLANK(AA1140),AE1140=0),0,(IF(MAX(Q1142:Q$2005)&gt;0,0,ROW(R1141))))</f>
        <v>0</v>
      </c>
      <c r="R1141" s="1">
        <f>IF($O1141="include",IF(AF1141&gt;0,1+MAX(R1142:R$2005),0),0)</f>
        <v>0</v>
      </c>
      <c r="S1141" s="1">
        <f>IF($O1141="include",IF(AG1141&gt;0,1+MAX(S1142:S$2005),0),0)</f>
        <v>0</v>
      </c>
      <c r="T1141" s="1">
        <f>IF($O1141="include",IF(AH1141&gt;0,1+MAX(T1142:T$2005),0),0)</f>
        <v>0</v>
      </c>
      <c r="U1141" s="1">
        <f>IF($O1141="include",IF(AI1141&gt;0,1+MAX(U1142:U$2005),0),0)</f>
        <v>0</v>
      </c>
      <c r="V1141" s="1">
        <f>IF($O1141="include",IF(AJ1141&gt;0,1+MAX(V1142:V$2005),0),0)</f>
        <v>0</v>
      </c>
      <c r="W1141" s="1">
        <f>IF($O1141="include",IF(AK1141&gt;0,1+MAX(W1142:W$2005),0),0)</f>
        <v>0</v>
      </c>
      <c r="X1141" s="1">
        <f>IF($O1141="include",IF(AL1141&gt;0,1+MAX(X1142:X$2005),0),0)</f>
        <v>0</v>
      </c>
      <c r="Y1141" s="22" t="str">
        <f t="shared" si="296"/>
        <v xml:space="preserve">1 - </v>
      </c>
      <c r="AA1141" s="42"/>
      <c r="AB1141" s="43"/>
      <c r="AC1141" s="43"/>
      <c r="AD1141" s="44"/>
      <c r="AE1141" s="11">
        <f t="shared" si="297"/>
        <v>0</v>
      </c>
      <c r="AF1141" s="41"/>
      <c r="AG1141" s="41"/>
      <c r="AH1141" s="41"/>
      <c r="AI1141" s="41"/>
      <c r="AJ1141" s="41"/>
      <c r="AK1141" s="41"/>
      <c r="AL1141" s="41"/>
      <c r="BA1141" s="1">
        <f t="shared" si="298"/>
        <v>0</v>
      </c>
      <c r="BB1141" s="1">
        <f t="shared" si="299"/>
        <v>0</v>
      </c>
      <c r="BC1141" s="1" t="str">
        <f t="shared" si="300"/>
        <v>No</v>
      </c>
      <c r="BD1141" s="1">
        <f t="shared" si="301"/>
        <v>0</v>
      </c>
      <c r="BE1141" s="1">
        <f t="shared" si="302"/>
        <v>0</v>
      </c>
      <c r="BF1141" s="1">
        <f t="shared" si="303"/>
        <v>0</v>
      </c>
      <c r="BG1141" s="1">
        <v>1137</v>
      </c>
      <c r="BH1141" s="1" t="e">
        <f t="shared" si="304"/>
        <v>#N/A</v>
      </c>
      <c r="BI1141" s="1">
        <f t="shared" si="306"/>
        <v>2</v>
      </c>
      <c r="BJ1141" s="1" t="e">
        <f t="shared" si="305"/>
        <v>#N/A</v>
      </c>
    </row>
    <row r="1142" spans="1:62" x14ac:dyDescent="0.25">
      <c r="A1142" s="1">
        <f t="shared" si="292"/>
        <v>1</v>
      </c>
      <c r="B1142" s="1">
        <f>IF(YEAR(AD1142)=$B$3,YEAR('Apartment Expenses'!AD1142)&amp;" - "&amp;'Apartment Expenses'!AC1142,0)</f>
        <v>0</v>
      </c>
      <c r="C1142" s="1">
        <f t="shared" si="293"/>
        <v>0</v>
      </c>
      <c r="E1142" s="1">
        <v>1138</v>
      </c>
      <c r="F1142" s="1">
        <f t="shared" si="294"/>
        <v>1</v>
      </c>
      <c r="G1142" s="1">
        <f t="shared" si="290"/>
        <v>0</v>
      </c>
      <c r="H1142" s="1">
        <f t="shared" si="291"/>
        <v>0</v>
      </c>
      <c r="J1142" s="1" t="str">
        <f t="shared" si="295"/>
        <v>1900</v>
      </c>
      <c r="M1142" s="1">
        <f>HLOOKUP('Expense History'!$AD$3,$P$4:$X$2004,ROW('Apartment Expenses'!L1142)-3,0)</f>
        <v>0</v>
      </c>
      <c r="N1142" s="1">
        <f>IF('Expense History'!$AD$3=Data!$G$4,'Apartment Expenses'!AE1142,HLOOKUP('Expense History'!$AD$3,'Apartment Expenses'!$AE$4:$AL$2004,(ROW('Apartment Expenses'!M1142)-3)))</f>
        <v>0</v>
      </c>
      <c r="O1142" s="1" t="str">
        <f>IF($O$2="ALL",IF(VLOOKUP(AA1142,'Expense History'!$AA$6:$AB$36,2,0)="x","include",0),IF(AND(VLOOKUP(AA1142,'Expense History'!$AA$6:$AB$36,2,0)="x",AC1142=$O$2),"include",0))</f>
        <v>include</v>
      </c>
      <c r="P1142" s="1">
        <f>IF(O1142="include",IF(AE1142&gt;0,1+MAX(P1143:P$2005),0),0)</f>
        <v>0</v>
      </c>
      <c r="Q1142" s="1">
        <f>IF(AND(ISBLANK(AA1141),AE1141=0),0,(IF(MAX(Q1143:Q$2005)&gt;0,0,ROW(R1142))))</f>
        <v>0</v>
      </c>
      <c r="R1142" s="1">
        <f>IF($O1142="include",IF(AF1142&gt;0,1+MAX(R1143:R$2005),0),0)</f>
        <v>0</v>
      </c>
      <c r="S1142" s="1">
        <f>IF($O1142="include",IF(AG1142&gt;0,1+MAX(S1143:S$2005),0),0)</f>
        <v>0</v>
      </c>
      <c r="T1142" s="1">
        <f>IF($O1142="include",IF(AH1142&gt;0,1+MAX(T1143:T$2005),0),0)</f>
        <v>0</v>
      </c>
      <c r="U1142" s="1">
        <f>IF($O1142="include",IF(AI1142&gt;0,1+MAX(U1143:U$2005),0),0)</f>
        <v>0</v>
      </c>
      <c r="V1142" s="1">
        <f>IF($O1142="include",IF(AJ1142&gt;0,1+MAX(V1143:V$2005),0),0)</f>
        <v>0</v>
      </c>
      <c r="W1142" s="1">
        <f>IF($O1142="include",IF(AK1142&gt;0,1+MAX(W1143:W$2005),0),0)</f>
        <v>0</v>
      </c>
      <c r="X1142" s="1">
        <f>IF($O1142="include",IF(AL1142&gt;0,1+MAX(X1143:X$2005),0),0)</f>
        <v>0</v>
      </c>
      <c r="Y1142" s="22" t="str">
        <f t="shared" si="296"/>
        <v xml:space="preserve">1 - </v>
      </c>
      <c r="AA1142" s="42"/>
      <c r="AB1142" s="43"/>
      <c r="AC1142" s="43"/>
      <c r="AD1142" s="44"/>
      <c r="AE1142" s="11">
        <f t="shared" si="297"/>
        <v>0</v>
      </c>
      <c r="AF1142" s="41"/>
      <c r="AG1142" s="41"/>
      <c r="AH1142" s="41"/>
      <c r="AI1142" s="41"/>
      <c r="AJ1142" s="41"/>
      <c r="AK1142" s="41"/>
      <c r="AL1142" s="41"/>
      <c r="BA1142" s="1">
        <f t="shared" si="298"/>
        <v>0</v>
      </c>
      <c r="BB1142" s="1">
        <f t="shared" si="299"/>
        <v>0</v>
      </c>
      <c r="BC1142" s="1" t="str">
        <f t="shared" si="300"/>
        <v>No</v>
      </c>
      <c r="BD1142" s="1">
        <f t="shared" si="301"/>
        <v>0</v>
      </c>
      <c r="BE1142" s="1">
        <f t="shared" si="302"/>
        <v>0</v>
      </c>
      <c r="BF1142" s="1">
        <f t="shared" si="303"/>
        <v>0</v>
      </c>
      <c r="BG1142" s="1">
        <v>1138</v>
      </c>
      <c r="BH1142" s="1" t="e">
        <f t="shared" si="304"/>
        <v>#N/A</v>
      </c>
      <c r="BI1142" s="1">
        <f t="shared" si="306"/>
        <v>2</v>
      </c>
      <c r="BJ1142" s="1" t="e">
        <f t="shared" si="305"/>
        <v>#N/A</v>
      </c>
    </row>
    <row r="1143" spans="1:62" x14ac:dyDescent="0.25">
      <c r="A1143" s="1">
        <f t="shared" si="292"/>
        <v>1</v>
      </c>
      <c r="B1143" s="1">
        <f>IF(YEAR(AD1143)=$B$3,YEAR('Apartment Expenses'!AD1143)&amp;" - "&amp;'Apartment Expenses'!AC1143,0)</f>
        <v>0</v>
      </c>
      <c r="C1143" s="1">
        <f t="shared" si="293"/>
        <v>0</v>
      </c>
      <c r="E1143" s="1">
        <v>1139</v>
      </c>
      <c r="F1143" s="1">
        <f t="shared" si="294"/>
        <v>1</v>
      </c>
      <c r="G1143" s="1">
        <f t="shared" si="290"/>
        <v>0</v>
      </c>
      <c r="H1143" s="1">
        <f t="shared" si="291"/>
        <v>0</v>
      </c>
      <c r="J1143" s="1" t="str">
        <f t="shared" si="295"/>
        <v>1900</v>
      </c>
      <c r="M1143" s="1">
        <f>HLOOKUP('Expense History'!$AD$3,$P$4:$X$2004,ROW('Apartment Expenses'!L1143)-3,0)</f>
        <v>0</v>
      </c>
      <c r="N1143" s="1">
        <f>IF('Expense History'!$AD$3=Data!$G$4,'Apartment Expenses'!AE1143,HLOOKUP('Expense History'!$AD$3,'Apartment Expenses'!$AE$4:$AL$2004,(ROW('Apartment Expenses'!M1143)-3)))</f>
        <v>0</v>
      </c>
      <c r="O1143" s="1" t="str">
        <f>IF($O$2="ALL",IF(VLOOKUP(AA1143,'Expense History'!$AA$6:$AB$36,2,0)="x","include",0),IF(AND(VLOOKUP(AA1143,'Expense History'!$AA$6:$AB$36,2,0)="x",AC1143=$O$2),"include",0))</f>
        <v>include</v>
      </c>
      <c r="P1143" s="1">
        <f>IF(O1143="include",IF(AE1143&gt;0,1+MAX(P1144:P$2005),0),0)</f>
        <v>0</v>
      </c>
      <c r="Q1143" s="1">
        <f>IF(AND(ISBLANK(AA1142),AE1142=0),0,(IF(MAX(Q1144:Q$2005)&gt;0,0,ROW(R1143))))</f>
        <v>0</v>
      </c>
      <c r="R1143" s="1">
        <f>IF($O1143="include",IF(AF1143&gt;0,1+MAX(R1144:R$2005),0),0)</f>
        <v>0</v>
      </c>
      <c r="S1143" s="1">
        <f>IF($O1143="include",IF(AG1143&gt;0,1+MAX(S1144:S$2005),0),0)</f>
        <v>0</v>
      </c>
      <c r="T1143" s="1">
        <f>IF($O1143="include",IF(AH1143&gt;0,1+MAX(T1144:T$2005),0),0)</f>
        <v>0</v>
      </c>
      <c r="U1143" s="1">
        <f>IF($O1143="include",IF(AI1143&gt;0,1+MAX(U1144:U$2005),0),0)</f>
        <v>0</v>
      </c>
      <c r="V1143" s="1">
        <f>IF($O1143="include",IF(AJ1143&gt;0,1+MAX(V1144:V$2005),0),0)</f>
        <v>0</v>
      </c>
      <c r="W1143" s="1">
        <f>IF($O1143="include",IF(AK1143&gt;0,1+MAX(W1144:W$2005),0),0)</f>
        <v>0</v>
      </c>
      <c r="X1143" s="1">
        <f>IF($O1143="include",IF(AL1143&gt;0,1+MAX(X1144:X$2005),0),0)</f>
        <v>0</v>
      </c>
      <c r="Y1143" s="22" t="str">
        <f t="shared" si="296"/>
        <v xml:space="preserve">1 - </v>
      </c>
      <c r="AA1143" s="42"/>
      <c r="AB1143" s="43"/>
      <c r="AC1143" s="43"/>
      <c r="AD1143" s="44"/>
      <c r="AE1143" s="11">
        <f t="shared" si="297"/>
        <v>0</v>
      </c>
      <c r="AF1143" s="41"/>
      <c r="AG1143" s="41"/>
      <c r="AH1143" s="41"/>
      <c r="AI1143" s="41"/>
      <c r="AJ1143" s="41"/>
      <c r="AK1143" s="41"/>
      <c r="AL1143" s="41"/>
      <c r="BA1143" s="1">
        <f t="shared" si="298"/>
        <v>0</v>
      </c>
      <c r="BB1143" s="1">
        <f t="shared" si="299"/>
        <v>0</v>
      </c>
      <c r="BC1143" s="1" t="str">
        <f t="shared" si="300"/>
        <v>No</v>
      </c>
      <c r="BD1143" s="1">
        <f t="shared" si="301"/>
        <v>0</v>
      </c>
      <c r="BE1143" s="1">
        <f t="shared" si="302"/>
        <v>0</v>
      </c>
      <c r="BF1143" s="1">
        <f t="shared" si="303"/>
        <v>0</v>
      </c>
      <c r="BG1143" s="1">
        <v>1139</v>
      </c>
      <c r="BH1143" s="1" t="e">
        <f t="shared" si="304"/>
        <v>#N/A</v>
      </c>
      <c r="BI1143" s="1">
        <f t="shared" si="306"/>
        <v>2</v>
      </c>
      <c r="BJ1143" s="1" t="e">
        <f t="shared" si="305"/>
        <v>#N/A</v>
      </c>
    </row>
    <row r="1144" spans="1:62" x14ac:dyDescent="0.25">
      <c r="A1144" s="1">
        <f t="shared" si="292"/>
        <v>1</v>
      </c>
      <c r="B1144" s="1">
        <f>IF(YEAR(AD1144)=$B$3,YEAR('Apartment Expenses'!AD1144)&amp;" - "&amp;'Apartment Expenses'!AC1144,0)</f>
        <v>0</v>
      </c>
      <c r="C1144" s="1">
        <f t="shared" si="293"/>
        <v>0</v>
      </c>
      <c r="E1144" s="1">
        <v>1140</v>
      </c>
      <c r="F1144" s="1">
        <f t="shared" si="294"/>
        <v>1</v>
      </c>
      <c r="G1144" s="1">
        <f t="shared" si="290"/>
        <v>0</v>
      </c>
      <c r="H1144" s="1">
        <f t="shared" si="291"/>
        <v>0</v>
      </c>
      <c r="J1144" s="1" t="str">
        <f t="shared" si="295"/>
        <v>1900</v>
      </c>
      <c r="M1144" s="1">
        <f>HLOOKUP('Expense History'!$AD$3,$P$4:$X$2004,ROW('Apartment Expenses'!L1144)-3,0)</f>
        <v>0</v>
      </c>
      <c r="N1144" s="1">
        <f>IF('Expense History'!$AD$3=Data!$G$4,'Apartment Expenses'!AE1144,HLOOKUP('Expense History'!$AD$3,'Apartment Expenses'!$AE$4:$AL$2004,(ROW('Apartment Expenses'!M1144)-3)))</f>
        <v>0</v>
      </c>
      <c r="O1144" s="1" t="str">
        <f>IF($O$2="ALL",IF(VLOOKUP(AA1144,'Expense History'!$AA$6:$AB$36,2,0)="x","include",0),IF(AND(VLOOKUP(AA1144,'Expense History'!$AA$6:$AB$36,2,0)="x",AC1144=$O$2),"include",0))</f>
        <v>include</v>
      </c>
      <c r="P1144" s="1">
        <f>IF(O1144="include",IF(AE1144&gt;0,1+MAX(P1145:P$2005),0),0)</f>
        <v>0</v>
      </c>
      <c r="Q1144" s="1">
        <f>IF(AND(ISBLANK(AA1143),AE1143=0),0,(IF(MAX(Q1145:Q$2005)&gt;0,0,ROW(R1144))))</f>
        <v>0</v>
      </c>
      <c r="R1144" s="1">
        <f>IF($O1144="include",IF(AF1144&gt;0,1+MAX(R1145:R$2005),0),0)</f>
        <v>0</v>
      </c>
      <c r="S1144" s="1">
        <f>IF($O1144="include",IF(AG1144&gt;0,1+MAX(S1145:S$2005),0),0)</f>
        <v>0</v>
      </c>
      <c r="T1144" s="1">
        <f>IF($O1144="include",IF(AH1144&gt;0,1+MAX(T1145:T$2005),0),0)</f>
        <v>0</v>
      </c>
      <c r="U1144" s="1">
        <f>IF($O1144="include",IF(AI1144&gt;0,1+MAX(U1145:U$2005),0),0)</f>
        <v>0</v>
      </c>
      <c r="V1144" s="1">
        <f>IF($O1144="include",IF(AJ1144&gt;0,1+MAX(V1145:V$2005),0),0)</f>
        <v>0</v>
      </c>
      <c r="W1144" s="1">
        <f>IF($O1144="include",IF(AK1144&gt;0,1+MAX(W1145:W$2005),0),0)</f>
        <v>0</v>
      </c>
      <c r="X1144" s="1">
        <f>IF($O1144="include",IF(AL1144&gt;0,1+MAX(X1145:X$2005),0),0)</f>
        <v>0</v>
      </c>
      <c r="Y1144" s="22" t="str">
        <f t="shared" si="296"/>
        <v xml:space="preserve">1 - </v>
      </c>
      <c r="AA1144" s="42"/>
      <c r="AB1144" s="43"/>
      <c r="AC1144" s="43"/>
      <c r="AD1144" s="44"/>
      <c r="AE1144" s="11">
        <f t="shared" si="297"/>
        <v>0</v>
      </c>
      <c r="AF1144" s="41"/>
      <c r="AG1144" s="41"/>
      <c r="AH1144" s="41"/>
      <c r="AI1144" s="41"/>
      <c r="AJ1144" s="41"/>
      <c r="AK1144" s="41"/>
      <c r="AL1144" s="41"/>
      <c r="BA1144" s="1">
        <f t="shared" si="298"/>
        <v>0</v>
      </c>
      <c r="BB1144" s="1">
        <f t="shared" si="299"/>
        <v>0</v>
      </c>
      <c r="BC1144" s="1" t="str">
        <f t="shared" si="300"/>
        <v>No</v>
      </c>
      <c r="BD1144" s="1">
        <f t="shared" si="301"/>
        <v>0</v>
      </c>
      <c r="BE1144" s="1">
        <f t="shared" si="302"/>
        <v>0</v>
      </c>
      <c r="BF1144" s="1">
        <f t="shared" si="303"/>
        <v>0</v>
      </c>
      <c r="BG1144" s="1">
        <v>1140</v>
      </c>
      <c r="BH1144" s="1" t="e">
        <f t="shared" si="304"/>
        <v>#N/A</v>
      </c>
      <c r="BI1144" s="1">
        <f t="shared" si="306"/>
        <v>2</v>
      </c>
      <c r="BJ1144" s="1" t="e">
        <f t="shared" si="305"/>
        <v>#N/A</v>
      </c>
    </row>
    <row r="1145" spans="1:62" x14ac:dyDescent="0.25">
      <c r="A1145" s="1">
        <f t="shared" si="292"/>
        <v>1</v>
      </c>
      <c r="B1145" s="1">
        <f>IF(YEAR(AD1145)=$B$3,YEAR('Apartment Expenses'!AD1145)&amp;" - "&amp;'Apartment Expenses'!AC1145,0)</f>
        <v>0</v>
      </c>
      <c r="C1145" s="1">
        <f t="shared" si="293"/>
        <v>0</v>
      </c>
      <c r="E1145" s="1">
        <v>1141</v>
      </c>
      <c r="F1145" s="1">
        <f t="shared" si="294"/>
        <v>1</v>
      </c>
      <c r="G1145" s="1">
        <f t="shared" si="290"/>
        <v>0</v>
      </c>
      <c r="H1145" s="1">
        <f t="shared" si="291"/>
        <v>0</v>
      </c>
      <c r="J1145" s="1" t="str">
        <f t="shared" si="295"/>
        <v>1900</v>
      </c>
      <c r="M1145" s="1">
        <f>HLOOKUP('Expense History'!$AD$3,$P$4:$X$2004,ROW('Apartment Expenses'!L1145)-3,0)</f>
        <v>0</v>
      </c>
      <c r="N1145" s="1">
        <f>IF('Expense History'!$AD$3=Data!$G$4,'Apartment Expenses'!AE1145,HLOOKUP('Expense History'!$AD$3,'Apartment Expenses'!$AE$4:$AL$2004,(ROW('Apartment Expenses'!M1145)-3)))</f>
        <v>0</v>
      </c>
      <c r="O1145" s="1" t="str">
        <f>IF($O$2="ALL",IF(VLOOKUP(AA1145,'Expense History'!$AA$6:$AB$36,2,0)="x","include",0),IF(AND(VLOOKUP(AA1145,'Expense History'!$AA$6:$AB$36,2,0)="x",AC1145=$O$2),"include",0))</f>
        <v>include</v>
      </c>
      <c r="P1145" s="1">
        <f>IF(O1145="include",IF(AE1145&gt;0,1+MAX(P1146:P$2005),0),0)</f>
        <v>0</v>
      </c>
      <c r="Q1145" s="1">
        <f>IF(AND(ISBLANK(AA1144),AE1144=0),0,(IF(MAX(Q1146:Q$2005)&gt;0,0,ROW(R1145))))</f>
        <v>0</v>
      </c>
      <c r="R1145" s="1">
        <f>IF($O1145="include",IF(AF1145&gt;0,1+MAX(R1146:R$2005),0),0)</f>
        <v>0</v>
      </c>
      <c r="S1145" s="1">
        <f>IF($O1145="include",IF(AG1145&gt;0,1+MAX(S1146:S$2005),0),0)</f>
        <v>0</v>
      </c>
      <c r="T1145" s="1">
        <f>IF($O1145="include",IF(AH1145&gt;0,1+MAX(T1146:T$2005),0),0)</f>
        <v>0</v>
      </c>
      <c r="U1145" s="1">
        <f>IF($O1145="include",IF(AI1145&gt;0,1+MAX(U1146:U$2005),0),0)</f>
        <v>0</v>
      </c>
      <c r="V1145" s="1">
        <f>IF($O1145="include",IF(AJ1145&gt;0,1+MAX(V1146:V$2005),0),0)</f>
        <v>0</v>
      </c>
      <c r="W1145" s="1">
        <f>IF($O1145="include",IF(AK1145&gt;0,1+MAX(W1146:W$2005),0),0)</f>
        <v>0</v>
      </c>
      <c r="X1145" s="1">
        <f>IF($O1145="include",IF(AL1145&gt;0,1+MAX(X1146:X$2005),0),0)</f>
        <v>0</v>
      </c>
      <c r="Y1145" s="22" t="str">
        <f t="shared" si="296"/>
        <v xml:space="preserve">1 - </v>
      </c>
      <c r="AA1145" s="42"/>
      <c r="AB1145" s="43"/>
      <c r="AC1145" s="43"/>
      <c r="AD1145" s="44"/>
      <c r="AE1145" s="11">
        <f t="shared" si="297"/>
        <v>0</v>
      </c>
      <c r="AF1145" s="41"/>
      <c r="AG1145" s="41"/>
      <c r="AH1145" s="41"/>
      <c r="AI1145" s="41"/>
      <c r="AJ1145" s="41"/>
      <c r="AK1145" s="41"/>
      <c r="AL1145" s="41"/>
      <c r="BA1145" s="1">
        <f t="shared" si="298"/>
        <v>0</v>
      </c>
      <c r="BB1145" s="1">
        <f t="shared" si="299"/>
        <v>0</v>
      </c>
      <c r="BC1145" s="1" t="str">
        <f t="shared" si="300"/>
        <v>No</v>
      </c>
      <c r="BD1145" s="1">
        <f t="shared" si="301"/>
        <v>0</v>
      </c>
      <c r="BE1145" s="1">
        <f t="shared" si="302"/>
        <v>0</v>
      </c>
      <c r="BF1145" s="1">
        <f t="shared" si="303"/>
        <v>0</v>
      </c>
      <c r="BG1145" s="1">
        <v>1141</v>
      </c>
      <c r="BH1145" s="1" t="e">
        <f t="shared" si="304"/>
        <v>#N/A</v>
      </c>
      <c r="BI1145" s="1">
        <f t="shared" si="306"/>
        <v>2</v>
      </c>
      <c r="BJ1145" s="1" t="e">
        <f t="shared" si="305"/>
        <v>#N/A</v>
      </c>
    </row>
    <row r="1146" spans="1:62" x14ac:dyDescent="0.25">
      <c r="A1146" s="1">
        <f t="shared" si="292"/>
        <v>1</v>
      </c>
      <c r="B1146" s="1">
        <f>IF(YEAR(AD1146)=$B$3,YEAR('Apartment Expenses'!AD1146)&amp;" - "&amp;'Apartment Expenses'!AC1146,0)</f>
        <v>0</v>
      </c>
      <c r="C1146" s="1">
        <f t="shared" si="293"/>
        <v>0</v>
      </c>
      <c r="E1146" s="1">
        <v>1142</v>
      </c>
      <c r="F1146" s="1">
        <f t="shared" si="294"/>
        <v>1</v>
      </c>
      <c r="G1146" s="1">
        <f t="shared" si="290"/>
        <v>0</v>
      </c>
      <c r="H1146" s="1">
        <f t="shared" si="291"/>
        <v>0</v>
      </c>
      <c r="J1146" s="1" t="str">
        <f t="shared" si="295"/>
        <v>1900</v>
      </c>
      <c r="M1146" s="1">
        <f>HLOOKUP('Expense History'!$AD$3,$P$4:$X$2004,ROW('Apartment Expenses'!L1146)-3,0)</f>
        <v>0</v>
      </c>
      <c r="N1146" s="1">
        <f>IF('Expense History'!$AD$3=Data!$G$4,'Apartment Expenses'!AE1146,HLOOKUP('Expense History'!$AD$3,'Apartment Expenses'!$AE$4:$AL$2004,(ROW('Apartment Expenses'!M1146)-3)))</f>
        <v>0</v>
      </c>
      <c r="O1146" s="1" t="str">
        <f>IF($O$2="ALL",IF(VLOOKUP(AA1146,'Expense History'!$AA$6:$AB$36,2,0)="x","include",0),IF(AND(VLOOKUP(AA1146,'Expense History'!$AA$6:$AB$36,2,0)="x",AC1146=$O$2),"include",0))</f>
        <v>include</v>
      </c>
      <c r="P1146" s="1">
        <f>IF(O1146="include",IF(AE1146&gt;0,1+MAX(P1147:P$2005),0),0)</f>
        <v>0</v>
      </c>
      <c r="Q1146" s="1">
        <f>IF(AND(ISBLANK(AA1145),AE1145=0),0,(IF(MAX(Q1147:Q$2005)&gt;0,0,ROW(R1146))))</f>
        <v>0</v>
      </c>
      <c r="R1146" s="1">
        <f>IF($O1146="include",IF(AF1146&gt;0,1+MAX(R1147:R$2005),0),0)</f>
        <v>0</v>
      </c>
      <c r="S1146" s="1">
        <f>IF($O1146="include",IF(AG1146&gt;0,1+MAX(S1147:S$2005),0),0)</f>
        <v>0</v>
      </c>
      <c r="T1146" s="1">
        <f>IF($O1146="include",IF(AH1146&gt;0,1+MAX(T1147:T$2005),0),0)</f>
        <v>0</v>
      </c>
      <c r="U1146" s="1">
        <f>IF($O1146="include",IF(AI1146&gt;0,1+MAX(U1147:U$2005),0),0)</f>
        <v>0</v>
      </c>
      <c r="V1146" s="1">
        <f>IF($O1146="include",IF(AJ1146&gt;0,1+MAX(V1147:V$2005),0),0)</f>
        <v>0</v>
      </c>
      <c r="W1146" s="1">
        <f>IF($O1146="include",IF(AK1146&gt;0,1+MAX(W1147:W$2005),0),0)</f>
        <v>0</v>
      </c>
      <c r="X1146" s="1">
        <f>IF($O1146="include",IF(AL1146&gt;0,1+MAX(X1147:X$2005),0),0)</f>
        <v>0</v>
      </c>
      <c r="Y1146" s="22" t="str">
        <f t="shared" si="296"/>
        <v xml:space="preserve">1 - </v>
      </c>
      <c r="AA1146" s="42"/>
      <c r="AB1146" s="43"/>
      <c r="AC1146" s="43"/>
      <c r="AD1146" s="44"/>
      <c r="AE1146" s="11">
        <f t="shared" si="297"/>
        <v>0</v>
      </c>
      <c r="AF1146" s="41"/>
      <c r="AG1146" s="41"/>
      <c r="AH1146" s="41"/>
      <c r="AI1146" s="41"/>
      <c r="AJ1146" s="41"/>
      <c r="AK1146" s="41"/>
      <c r="AL1146" s="41"/>
      <c r="BA1146" s="1">
        <f t="shared" si="298"/>
        <v>0</v>
      </c>
      <c r="BB1146" s="1">
        <f t="shared" si="299"/>
        <v>0</v>
      </c>
      <c r="BC1146" s="1" t="str">
        <f t="shared" si="300"/>
        <v>No</v>
      </c>
      <c r="BD1146" s="1">
        <f t="shared" si="301"/>
        <v>0</v>
      </c>
      <c r="BE1146" s="1">
        <f t="shared" si="302"/>
        <v>0</v>
      </c>
      <c r="BF1146" s="1">
        <f t="shared" si="303"/>
        <v>0</v>
      </c>
      <c r="BG1146" s="1">
        <v>1142</v>
      </c>
      <c r="BH1146" s="1" t="e">
        <f t="shared" si="304"/>
        <v>#N/A</v>
      </c>
      <c r="BI1146" s="1">
        <f t="shared" si="306"/>
        <v>2</v>
      </c>
      <c r="BJ1146" s="1" t="e">
        <f t="shared" si="305"/>
        <v>#N/A</v>
      </c>
    </row>
    <row r="1147" spans="1:62" x14ac:dyDescent="0.25">
      <c r="A1147" s="1">
        <f t="shared" si="292"/>
        <v>1</v>
      </c>
      <c r="B1147" s="1">
        <f>IF(YEAR(AD1147)=$B$3,YEAR('Apartment Expenses'!AD1147)&amp;" - "&amp;'Apartment Expenses'!AC1147,0)</f>
        <v>0</v>
      </c>
      <c r="C1147" s="1">
        <f t="shared" si="293"/>
        <v>0</v>
      </c>
      <c r="E1147" s="1">
        <v>1143</v>
      </c>
      <c r="F1147" s="1">
        <f t="shared" si="294"/>
        <v>1</v>
      </c>
      <c r="G1147" s="1">
        <f t="shared" si="290"/>
        <v>0</v>
      </c>
      <c r="H1147" s="1">
        <f t="shared" si="291"/>
        <v>0</v>
      </c>
      <c r="J1147" s="1" t="str">
        <f t="shared" si="295"/>
        <v>1900</v>
      </c>
      <c r="M1147" s="1">
        <f>HLOOKUP('Expense History'!$AD$3,$P$4:$X$2004,ROW('Apartment Expenses'!L1147)-3,0)</f>
        <v>0</v>
      </c>
      <c r="N1147" s="1">
        <f>IF('Expense History'!$AD$3=Data!$G$4,'Apartment Expenses'!AE1147,HLOOKUP('Expense History'!$AD$3,'Apartment Expenses'!$AE$4:$AL$2004,(ROW('Apartment Expenses'!M1147)-3)))</f>
        <v>0</v>
      </c>
      <c r="O1147" s="1" t="str">
        <f>IF($O$2="ALL",IF(VLOOKUP(AA1147,'Expense History'!$AA$6:$AB$36,2,0)="x","include",0),IF(AND(VLOOKUP(AA1147,'Expense History'!$AA$6:$AB$36,2,0)="x",AC1147=$O$2),"include",0))</f>
        <v>include</v>
      </c>
      <c r="P1147" s="1">
        <f>IF(O1147="include",IF(AE1147&gt;0,1+MAX(P1148:P$2005),0),0)</f>
        <v>0</v>
      </c>
      <c r="Q1147" s="1">
        <f>IF(AND(ISBLANK(AA1146),AE1146=0),0,(IF(MAX(Q1148:Q$2005)&gt;0,0,ROW(R1147))))</f>
        <v>0</v>
      </c>
      <c r="R1147" s="1">
        <f>IF($O1147="include",IF(AF1147&gt;0,1+MAX(R1148:R$2005),0),0)</f>
        <v>0</v>
      </c>
      <c r="S1147" s="1">
        <f>IF($O1147="include",IF(AG1147&gt;0,1+MAX(S1148:S$2005),0),0)</f>
        <v>0</v>
      </c>
      <c r="T1147" s="1">
        <f>IF($O1147="include",IF(AH1147&gt;0,1+MAX(T1148:T$2005),0),0)</f>
        <v>0</v>
      </c>
      <c r="U1147" s="1">
        <f>IF($O1147="include",IF(AI1147&gt;0,1+MAX(U1148:U$2005),0),0)</f>
        <v>0</v>
      </c>
      <c r="V1147" s="1">
        <f>IF($O1147="include",IF(AJ1147&gt;0,1+MAX(V1148:V$2005),0),0)</f>
        <v>0</v>
      </c>
      <c r="W1147" s="1">
        <f>IF($O1147="include",IF(AK1147&gt;0,1+MAX(W1148:W$2005),0),0)</f>
        <v>0</v>
      </c>
      <c r="X1147" s="1">
        <f>IF($O1147="include",IF(AL1147&gt;0,1+MAX(X1148:X$2005),0),0)</f>
        <v>0</v>
      </c>
      <c r="Y1147" s="22" t="str">
        <f t="shared" si="296"/>
        <v xml:space="preserve">1 - </v>
      </c>
      <c r="AA1147" s="42"/>
      <c r="AB1147" s="43"/>
      <c r="AC1147" s="43"/>
      <c r="AD1147" s="44"/>
      <c r="AE1147" s="11">
        <f t="shared" si="297"/>
        <v>0</v>
      </c>
      <c r="AF1147" s="41"/>
      <c r="AG1147" s="41"/>
      <c r="AH1147" s="41"/>
      <c r="AI1147" s="41"/>
      <c r="AJ1147" s="41"/>
      <c r="AK1147" s="41"/>
      <c r="AL1147" s="41"/>
      <c r="BA1147" s="1">
        <f t="shared" si="298"/>
        <v>0</v>
      </c>
      <c r="BB1147" s="1">
        <f t="shared" si="299"/>
        <v>0</v>
      </c>
      <c r="BC1147" s="1" t="str">
        <f t="shared" si="300"/>
        <v>No</v>
      </c>
      <c r="BD1147" s="1">
        <f t="shared" si="301"/>
        <v>0</v>
      </c>
      <c r="BE1147" s="1">
        <f t="shared" si="302"/>
        <v>0</v>
      </c>
      <c r="BF1147" s="1">
        <f t="shared" si="303"/>
        <v>0</v>
      </c>
      <c r="BG1147" s="1">
        <v>1143</v>
      </c>
      <c r="BH1147" s="1" t="e">
        <f t="shared" si="304"/>
        <v>#N/A</v>
      </c>
      <c r="BI1147" s="1">
        <f t="shared" si="306"/>
        <v>2</v>
      </c>
      <c r="BJ1147" s="1" t="e">
        <f t="shared" si="305"/>
        <v>#N/A</v>
      </c>
    </row>
    <row r="1148" spans="1:62" x14ac:dyDescent="0.25">
      <c r="A1148" s="1">
        <f t="shared" si="292"/>
        <v>1</v>
      </c>
      <c r="B1148" s="1">
        <f>IF(YEAR(AD1148)=$B$3,YEAR('Apartment Expenses'!AD1148)&amp;" - "&amp;'Apartment Expenses'!AC1148,0)</f>
        <v>0</v>
      </c>
      <c r="C1148" s="1">
        <f t="shared" si="293"/>
        <v>0</v>
      </c>
      <c r="E1148" s="1">
        <v>1144</v>
      </c>
      <c r="F1148" s="1">
        <f t="shared" si="294"/>
        <v>1</v>
      </c>
      <c r="G1148" s="1">
        <f t="shared" si="290"/>
        <v>0</v>
      </c>
      <c r="H1148" s="1">
        <f t="shared" si="291"/>
        <v>0</v>
      </c>
      <c r="J1148" s="1" t="str">
        <f t="shared" si="295"/>
        <v>1900</v>
      </c>
      <c r="M1148" s="1">
        <f>HLOOKUP('Expense History'!$AD$3,$P$4:$X$2004,ROW('Apartment Expenses'!L1148)-3,0)</f>
        <v>0</v>
      </c>
      <c r="N1148" s="1">
        <f>IF('Expense History'!$AD$3=Data!$G$4,'Apartment Expenses'!AE1148,HLOOKUP('Expense History'!$AD$3,'Apartment Expenses'!$AE$4:$AL$2004,(ROW('Apartment Expenses'!M1148)-3)))</f>
        <v>0</v>
      </c>
      <c r="O1148" s="1" t="str">
        <f>IF($O$2="ALL",IF(VLOOKUP(AA1148,'Expense History'!$AA$6:$AB$36,2,0)="x","include",0),IF(AND(VLOOKUP(AA1148,'Expense History'!$AA$6:$AB$36,2,0)="x",AC1148=$O$2),"include",0))</f>
        <v>include</v>
      </c>
      <c r="P1148" s="1">
        <f>IF(O1148="include",IF(AE1148&gt;0,1+MAX(P1149:P$2005),0),0)</f>
        <v>0</v>
      </c>
      <c r="Q1148" s="1">
        <f>IF(AND(ISBLANK(AA1147),AE1147=0),0,(IF(MAX(Q1149:Q$2005)&gt;0,0,ROW(R1148))))</f>
        <v>0</v>
      </c>
      <c r="R1148" s="1">
        <f>IF($O1148="include",IF(AF1148&gt;0,1+MAX(R1149:R$2005),0),0)</f>
        <v>0</v>
      </c>
      <c r="S1148" s="1">
        <f>IF($O1148="include",IF(AG1148&gt;0,1+MAX(S1149:S$2005),0),0)</f>
        <v>0</v>
      </c>
      <c r="T1148" s="1">
        <f>IF($O1148="include",IF(AH1148&gt;0,1+MAX(T1149:T$2005),0),0)</f>
        <v>0</v>
      </c>
      <c r="U1148" s="1">
        <f>IF($O1148="include",IF(AI1148&gt;0,1+MAX(U1149:U$2005),0),0)</f>
        <v>0</v>
      </c>
      <c r="V1148" s="1">
        <f>IF($O1148="include",IF(AJ1148&gt;0,1+MAX(V1149:V$2005),0),0)</f>
        <v>0</v>
      </c>
      <c r="W1148" s="1">
        <f>IF($O1148="include",IF(AK1148&gt;0,1+MAX(W1149:W$2005),0),0)</f>
        <v>0</v>
      </c>
      <c r="X1148" s="1">
        <f>IF($O1148="include",IF(AL1148&gt;0,1+MAX(X1149:X$2005),0),0)</f>
        <v>0</v>
      </c>
      <c r="Y1148" s="22" t="str">
        <f t="shared" si="296"/>
        <v xml:space="preserve">1 - </v>
      </c>
      <c r="AA1148" s="42"/>
      <c r="AB1148" s="43"/>
      <c r="AC1148" s="43"/>
      <c r="AD1148" s="44"/>
      <c r="AE1148" s="11">
        <f t="shared" si="297"/>
        <v>0</v>
      </c>
      <c r="AF1148" s="41"/>
      <c r="AG1148" s="41"/>
      <c r="AH1148" s="41"/>
      <c r="AI1148" s="41"/>
      <c r="AJ1148" s="41"/>
      <c r="AK1148" s="41"/>
      <c r="AL1148" s="41"/>
      <c r="BA1148" s="1">
        <f t="shared" si="298"/>
        <v>0</v>
      </c>
      <c r="BB1148" s="1">
        <f t="shared" si="299"/>
        <v>0</v>
      </c>
      <c r="BC1148" s="1" t="str">
        <f t="shared" si="300"/>
        <v>No</v>
      </c>
      <c r="BD1148" s="1">
        <f t="shared" si="301"/>
        <v>0</v>
      </c>
      <c r="BE1148" s="1">
        <f t="shared" si="302"/>
        <v>0</v>
      </c>
      <c r="BF1148" s="1">
        <f t="shared" si="303"/>
        <v>0</v>
      </c>
      <c r="BG1148" s="1">
        <v>1144</v>
      </c>
      <c r="BH1148" s="1" t="e">
        <f t="shared" si="304"/>
        <v>#N/A</v>
      </c>
      <c r="BI1148" s="1">
        <f t="shared" si="306"/>
        <v>2</v>
      </c>
      <c r="BJ1148" s="1" t="e">
        <f t="shared" si="305"/>
        <v>#N/A</v>
      </c>
    </row>
    <row r="1149" spans="1:62" x14ac:dyDescent="0.25">
      <c r="A1149" s="1">
        <f t="shared" si="292"/>
        <v>1</v>
      </c>
      <c r="B1149" s="1">
        <f>IF(YEAR(AD1149)=$B$3,YEAR('Apartment Expenses'!AD1149)&amp;" - "&amp;'Apartment Expenses'!AC1149,0)</f>
        <v>0</v>
      </c>
      <c r="C1149" s="1">
        <f t="shared" si="293"/>
        <v>0</v>
      </c>
      <c r="E1149" s="1">
        <v>1145</v>
      </c>
      <c r="F1149" s="1">
        <f t="shared" si="294"/>
        <v>1</v>
      </c>
      <c r="G1149" s="1">
        <f t="shared" si="290"/>
        <v>0</v>
      </c>
      <c r="H1149" s="1">
        <f t="shared" si="291"/>
        <v>0</v>
      </c>
      <c r="J1149" s="1" t="str">
        <f t="shared" si="295"/>
        <v>1900</v>
      </c>
      <c r="M1149" s="1">
        <f>HLOOKUP('Expense History'!$AD$3,$P$4:$X$2004,ROW('Apartment Expenses'!L1149)-3,0)</f>
        <v>0</v>
      </c>
      <c r="N1149" s="1">
        <f>IF('Expense History'!$AD$3=Data!$G$4,'Apartment Expenses'!AE1149,HLOOKUP('Expense History'!$AD$3,'Apartment Expenses'!$AE$4:$AL$2004,(ROW('Apartment Expenses'!M1149)-3)))</f>
        <v>0</v>
      </c>
      <c r="O1149" s="1" t="str">
        <f>IF($O$2="ALL",IF(VLOOKUP(AA1149,'Expense History'!$AA$6:$AB$36,2,0)="x","include",0),IF(AND(VLOOKUP(AA1149,'Expense History'!$AA$6:$AB$36,2,0)="x",AC1149=$O$2),"include",0))</f>
        <v>include</v>
      </c>
      <c r="P1149" s="1">
        <f>IF(O1149="include",IF(AE1149&gt;0,1+MAX(P1150:P$2005),0),0)</f>
        <v>0</v>
      </c>
      <c r="Q1149" s="1">
        <f>IF(AND(ISBLANK(AA1148),AE1148=0),0,(IF(MAX(Q1150:Q$2005)&gt;0,0,ROW(R1149))))</f>
        <v>0</v>
      </c>
      <c r="R1149" s="1">
        <f>IF($O1149="include",IF(AF1149&gt;0,1+MAX(R1150:R$2005),0),0)</f>
        <v>0</v>
      </c>
      <c r="S1149" s="1">
        <f>IF($O1149="include",IF(AG1149&gt;0,1+MAX(S1150:S$2005),0),0)</f>
        <v>0</v>
      </c>
      <c r="T1149" s="1">
        <f>IF($O1149="include",IF(AH1149&gt;0,1+MAX(T1150:T$2005),0),0)</f>
        <v>0</v>
      </c>
      <c r="U1149" s="1">
        <f>IF($O1149="include",IF(AI1149&gt;0,1+MAX(U1150:U$2005),0),0)</f>
        <v>0</v>
      </c>
      <c r="V1149" s="1">
        <f>IF($O1149="include",IF(AJ1149&gt;0,1+MAX(V1150:V$2005),0),0)</f>
        <v>0</v>
      </c>
      <c r="W1149" s="1">
        <f>IF($O1149="include",IF(AK1149&gt;0,1+MAX(W1150:W$2005),0),0)</f>
        <v>0</v>
      </c>
      <c r="X1149" s="1">
        <f>IF($O1149="include",IF(AL1149&gt;0,1+MAX(X1150:X$2005),0),0)</f>
        <v>0</v>
      </c>
      <c r="Y1149" s="22" t="str">
        <f t="shared" si="296"/>
        <v xml:space="preserve">1 - </v>
      </c>
      <c r="AA1149" s="42"/>
      <c r="AB1149" s="43"/>
      <c r="AC1149" s="43"/>
      <c r="AD1149" s="44"/>
      <c r="AE1149" s="11">
        <f t="shared" si="297"/>
        <v>0</v>
      </c>
      <c r="AF1149" s="41"/>
      <c r="AG1149" s="41"/>
      <c r="AH1149" s="41"/>
      <c r="AI1149" s="41"/>
      <c r="AJ1149" s="41"/>
      <c r="AK1149" s="41"/>
      <c r="AL1149" s="41"/>
      <c r="BA1149" s="1">
        <f t="shared" si="298"/>
        <v>0</v>
      </c>
      <c r="BB1149" s="1">
        <f t="shared" si="299"/>
        <v>0</v>
      </c>
      <c r="BC1149" s="1" t="str">
        <f t="shared" si="300"/>
        <v>No</v>
      </c>
      <c r="BD1149" s="1">
        <f t="shared" si="301"/>
        <v>0</v>
      </c>
      <c r="BE1149" s="1">
        <f t="shared" si="302"/>
        <v>0</v>
      </c>
      <c r="BF1149" s="1">
        <f t="shared" si="303"/>
        <v>0</v>
      </c>
      <c r="BG1149" s="1">
        <v>1145</v>
      </c>
      <c r="BH1149" s="1" t="e">
        <f t="shared" si="304"/>
        <v>#N/A</v>
      </c>
      <c r="BI1149" s="1">
        <f t="shared" si="306"/>
        <v>2</v>
      </c>
      <c r="BJ1149" s="1" t="e">
        <f t="shared" si="305"/>
        <v>#N/A</v>
      </c>
    </row>
    <row r="1150" spans="1:62" x14ac:dyDescent="0.25">
      <c r="A1150" s="1">
        <f t="shared" si="292"/>
        <v>1</v>
      </c>
      <c r="B1150" s="1">
        <f>IF(YEAR(AD1150)=$B$3,YEAR('Apartment Expenses'!AD1150)&amp;" - "&amp;'Apartment Expenses'!AC1150,0)</f>
        <v>0</v>
      </c>
      <c r="C1150" s="1">
        <f t="shared" si="293"/>
        <v>0</v>
      </c>
      <c r="E1150" s="1">
        <v>1146</v>
      </c>
      <c r="F1150" s="1">
        <f t="shared" si="294"/>
        <v>1</v>
      </c>
      <c r="G1150" s="1">
        <f t="shared" si="290"/>
        <v>0</v>
      </c>
      <c r="H1150" s="1">
        <f t="shared" si="291"/>
        <v>0</v>
      </c>
      <c r="J1150" s="1" t="str">
        <f t="shared" si="295"/>
        <v>1900</v>
      </c>
      <c r="M1150" s="1">
        <f>HLOOKUP('Expense History'!$AD$3,$P$4:$X$2004,ROW('Apartment Expenses'!L1150)-3,0)</f>
        <v>0</v>
      </c>
      <c r="N1150" s="1">
        <f>IF('Expense History'!$AD$3=Data!$G$4,'Apartment Expenses'!AE1150,HLOOKUP('Expense History'!$AD$3,'Apartment Expenses'!$AE$4:$AL$2004,(ROW('Apartment Expenses'!M1150)-3)))</f>
        <v>0</v>
      </c>
      <c r="O1150" s="1" t="str">
        <f>IF($O$2="ALL",IF(VLOOKUP(AA1150,'Expense History'!$AA$6:$AB$36,2,0)="x","include",0),IF(AND(VLOOKUP(AA1150,'Expense History'!$AA$6:$AB$36,2,0)="x",AC1150=$O$2),"include",0))</f>
        <v>include</v>
      </c>
      <c r="P1150" s="1">
        <f>IF(O1150="include",IF(AE1150&gt;0,1+MAX(P1151:P$2005),0),0)</f>
        <v>0</v>
      </c>
      <c r="Q1150" s="1">
        <f>IF(AND(ISBLANK(AA1149),AE1149=0),0,(IF(MAX(Q1151:Q$2005)&gt;0,0,ROW(R1150))))</f>
        <v>0</v>
      </c>
      <c r="R1150" s="1">
        <f>IF($O1150="include",IF(AF1150&gt;0,1+MAX(R1151:R$2005),0),0)</f>
        <v>0</v>
      </c>
      <c r="S1150" s="1">
        <f>IF($O1150="include",IF(AG1150&gt;0,1+MAX(S1151:S$2005),0),0)</f>
        <v>0</v>
      </c>
      <c r="T1150" s="1">
        <f>IF($O1150="include",IF(AH1150&gt;0,1+MAX(T1151:T$2005),0),0)</f>
        <v>0</v>
      </c>
      <c r="U1150" s="1">
        <f>IF($O1150="include",IF(AI1150&gt;0,1+MAX(U1151:U$2005),0),0)</f>
        <v>0</v>
      </c>
      <c r="V1150" s="1">
        <f>IF($O1150="include",IF(AJ1150&gt;0,1+MAX(V1151:V$2005),0),0)</f>
        <v>0</v>
      </c>
      <c r="W1150" s="1">
        <f>IF($O1150="include",IF(AK1150&gt;0,1+MAX(W1151:W$2005),0),0)</f>
        <v>0</v>
      </c>
      <c r="X1150" s="1">
        <f>IF($O1150="include",IF(AL1150&gt;0,1+MAX(X1151:X$2005),0),0)</f>
        <v>0</v>
      </c>
      <c r="Y1150" s="22" t="str">
        <f t="shared" si="296"/>
        <v xml:space="preserve">1 - </v>
      </c>
      <c r="AA1150" s="42"/>
      <c r="AB1150" s="43"/>
      <c r="AC1150" s="43"/>
      <c r="AD1150" s="44"/>
      <c r="AE1150" s="11">
        <f t="shared" si="297"/>
        <v>0</v>
      </c>
      <c r="AF1150" s="41"/>
      <c r="AG1150" s="41"/>
      <c r="AH1150" s="41"/>
      <c r="AI1150" s="41"/>
      <c r="AJ1150" s="41"/>
      <c r="AK1150" s="41"/>
      <c r="AL1150" s="41"/>
      <c r="BA1150" s="1">
        <f t="shared" si="298"/>
        <v>0</v>
      </c>
      <c r="BB1150" s="1">
        <f t="shared" si="299"/>
        <v>0</v>
      </c>
      <c r="BC1150" s="1" t="str">
        <f t="shared" si="300"/>
        <v>No</v>
      </c>
      <c r="BD1150" s="1">
        <f t="shared" si="301"/>
        <v>0</v>
      </c>
      <c r="BE1150" s="1">
        <f t="shared" si="302"/>
        <v>0</v>
      </c>
      <c r="BF1150" s="1">
        <f t="shared" si="303"/>
        <v>0</v>
      </c>
      <c r="BG1150" s="1">
        <v>1146</v>
      </c>
      <c r="BH1150" s="1" t="e">
        <f t="shared" si="304"/>
        <v>#N/A</v>
      </c>
      <c r="BI1150" s="1">
        <f t="shared" si="306"/>
        <v>2</v>
      </c>
      <c r="BJ1150" s="1" t="e">
        <f t="shared" si="305"/>
        <v>#N/A</v>
      </c>
    </row>
    <row r="1151" spans="1:62" x14ac:dyDescent="0.25">
      <c r="A1151" s="1">
        <f t="shared" si="292"/>
        <v>1</v>
      </c>
      <c r="B1151" s="1">
        <f>IF(YEAR(AD1151)=$B$3,YEAR('Apartment Expenses'!AD1151)&amp;" - "&amp;'Apartment Expenses'!AC1151,0)</f>
        <v>0</v>
      </c>
      <c r="C1151" s="1">
        <f t="shared" si="293"/>
        <v>0</v>
      </c>
      <c r="E1151" s="1">
        <v>1147</v>
      </c>
      <c r="F1151" s="1">
        <f t="shared" si="294"/>
        <v>1</v>
      </c>
      <c r="G1151" s="1">
        <f t="shared" si="290"/>
        <v>0</v>
      </c>
      <c r="H1151" s="1">
        <f t="shared" si="291"/>
        <v>0</v>
      </c>
      <c r="J1151" s="1" t="str">
        <f t="shared" si="295"/>
        <v>1900</v>
      </c>
      <c r="M1151" s="1">
        <f>HLOOKUP('Expense History'!$AD$3,$P$4:$X$2004,ROW('Apartment Expenses'!L1151)-3,0)</f>
        <v>0</v>
      </c>
      <c r="N1151" s="1">
        <f>IF('Expense History'!$AD$3=Data!$G$4,'Apartment Expenses'!AE1151,HLOOKUP('Expense History'!$AD$3,'Apartment Expenses'!$AE$4:$AL$2004,(ROW('Apartment Expenses'!M1151)-3)))</f>
        <v>0</v>
      </c>
      <c r="O1151" s="1" t="str">
        <f>IF($O$2="ALL",IF(VLOOKUP(AA1151,'Expense History'!$AA$6:$AB$36,2,0)="x","include",0),IF(AND(VLOOKUP(AA1151,'Expense History'!$AA$6:$AB$36,2,0)="x",AC1151=$O$2),"include",0))</f>
        <v>include</v>
      </c>
      <c r="P1151" s="1">
        <f>IF(O1151="include",IF(AE1151&gt;0,1+MAX(P1152:P$2005),0),0)</f>
        <v>0</v>
      </c>
      <c r="Q1151" s="1">
        <f>IF(AND(ISBLANK(AA1150),AE1150=0),0,(IF(MAX(Q1152:Q$2005)&gt;0,0,ROW(R1151))))</f>
        <v>0</v>
      </c>
      <c r="R1151" s="1">
        <f>IF($O1151="include",IF(AF1151&gt;0,1+MAX(R1152:R$2005),0),0)</f>
        <v>0</v>
      </c>
      <c r="S1151" s="1">
        <f>IF($O1151="include",IF(AG1151&gt;0,1+MAX(S1152:S$2005),0),0)</f>
        <v>0</v>
      </c>
      <c r="T1151" s="1">
        <f>IF($O1151="include",IF(AH1151&gt;0,1+MAX(T1152:T$2005),0),0)</f>
        <v>0</v>
      </c>
      <c r="U1151" s="1">
        <f>IF($O1151="include",IF(AI1151&gt;0,1+MAX(U1152:U$2005),0),0)</f>
        <v>0</v>
      </c>
      <c r="V1151" s="1">
        <f>IF($O1151="include",IF(AJ1151&gt;0,1+MAX(V1152:V$2005),0),0)</f>
        <v>0</v>
      </c>
      <c r="W1151" s="1">
        <f>IF($O1151="include",IF(AK1151&gt;0,1+MAX(W1152:W$2005),0),0)</f>
        <v>0</v>
      </c>
      <c r="X1151" s="1">
        <f>IF($O1151="include",IF(AL1151&gt;0,1+MAX(X1152:X$2005),0),0)</f>
        <v>0</v>
      </c>
      <c r="Y1151" s="22" t="str">
        <f t="shared" si="296"/>
        <v xml:space="preserve">1 - </v>
      </c>
      <c r="AA1151" s="42"/>
      <c r="AB1151" s="43"/>
      <c r="AC1151" s="43"/>
      <c r="AD1151" s="44"/>
      <c r="AE1151" s="11">
        <f t="shared" si="297"/>
        <v>0</v>
      </c>
      <c r="AF1151" s="41"/>
      <c r="AG1151" s="41"/>
      <c r="AH1151" s="41"/>
      <c r="AI1151" s="41"/>
      <c r="AJ1151" s="41"/>
      <c r="AK1151" s="41"/>
      <c r="AL1151" s="41"/>
      <c r="BA1151" s="1">
        <f t="shared" si="298"/>
        <v>0</v>
      </c>
      <c r="BB1151" s="1">
        <f t="shared" si="299"/>
        <v>0</v>
      </c>
      <c r="BC1151" s="1" t="str">
        <f t="shared" si="300"/>
        <v>No</v>
      </c>
      <c r="BD1151" s="1">
        <f t="shared" si="301"/>
        <v>0</v>
      </c>
      <c r="BE1151" s="1">
        <f t="shared" si="302"/>
        <v>0</v>
      </c>
      <c r="BF1151" s="1">
        <f t="shared" si="303"/>
        <v>0</v>
      </c>
      <c r="BG1151" s="1">
        <v>1147</v>
      </c>
      <c r="BH1151" s="1" t="e">
        <f t="shared" si="304"/>
        <v>#N/A</v>
      </c>
      <c r="BI1151" s="1">
        <f t="shared" si="306"/>
        <v>2</v>
      </c>
      <c r="BJ1151" s="1" t="e">
        <f t="shared" si="305"/>
        <v>#N/A</v>
      </c>
    </row>
    <row r="1152" spans="1:62" x14ac:dyDescent="0.25">
      <c r="A1152" s="1">
        <f t="shared" si="292"/>
        <v>1</v>
      </c>
      <c r="B1152" s="1">
        <f>IF(YEAR(AD1152)=$B$3,YEAR('Apartment Expenses'!AD1152)&amp;" - "&amp;'Apartment Expenses'!AC1152,0)</f>
        <v>0</v>
      </c>
      <c r="C1152" s="1">
        <f t="shared" si="293"/>
        <v>0</v>
      </c>
      <c r="E1152" s="1">
        <v>1148</v>
      </c>
      <c r="F1152" s="1">
        <f t="shared" si="294"/>
        <v>1</v>
      </c>
      <c r="G1152" s="1">
        <f t="shared" si="290"/>
        <v>0</v>
      </c>
      <c r="H1152" s="1">
        <f t="shared" si="291"/>
        <v>0</v>
      </c>
      <c r="J1152" s="1" t="str">
        <f t="shared" si="295"/>
        <v>1900</v>
      </c>
      <c r="M1152" s="1">
        <f>HLOOKUP('Expense History'!$AD$3,$P$4:$X$2004,ROW('Apartment Expenses'!L1152)-3,0)</f>
        <v>0</v>
      </c>
      <c r="N1152" s="1">
        <f>IF('Expense History'!$AD$3=Data!$G$4,'Apartment Expenses'!AE1152,HLOOKUP('Expense History'!$AD$3,'Apartment Expenses'!$AE$4:$AL$2004,(ROW('Apartment Expenses'!M1152)-3)))</f>
        <v>0</v>
      </c>
      <c r="O1152" s="1" t="str">
        <f>IF($O$2="ALL",IF(VLOOKUP(AA1152,'Expense History'!$AA$6:$AB$36,2,0)="x","include",0),IF(AND(VLOOKUP(AA1152,'Expense History'!$AA$6:$AB$36,2,0)="x",AC1152=$O$2),"include",0))</f>
        <v>include</v>
      </c>
      <c r="P1152" s="1">
        <f>IF(O1152="include",IF(AE1152&gt;0,1+MAX(P1153:P$2005),0),0)</f>
        <v>0</v>
      </c>
      <c r="Q1152" s="1">
        <f>IF(AND(ISBLANK(AA1151),AE1151=0),0,(IF(MAX(Q1153:Q$2005)&gt;0,0,ROW(R1152))))</f>
        <v>0</v>
      </c>
      <c r="R1152" s="1">
        <f>IF($O1152="include",IF(AF1152&gt;0,1+MAX(R1153:R$2005),0),0)</f>
        <v>0</v>
      </c>
      <c r="S1152" s="1">
        <f>IF($O1152="include",IF(AG1152&gt;0,1+MAX(S1153:S$2005),0),0)</f>
        <v>0</v>
      </c>
      <c r="T1152" s="1">
        <f>IF($O1152="include",IF(AH1152&gt;0,1+MAX(T1153:T$2005),0),0)</f>
        <v>0</v>
      </c>
      <c r="U1152" s="1">
        <f>IF($O1152="include",IF(AI1152&gt;0,1+MAX(U1153:U$2005),0),0)</f>
        <v>0</v>
      </c>
      <c r="V1152" s="1">
        <f>IF($O1152="include",IF(AJ1152&gt;0,1+MAX(V1153:V$2005),0),0)</f>
        <v>0</v>
      </c>
      <c r="W1152" s="1">
        <f>IF($O1152="include",IF(AK1152&gt;0,1+MAX(W1153:W$2005),0),0)</f>
        <v>0</v>
      </c>
      <c r="X1152" s="1">
        <f>IF($O1152="include",IF(AL1152&gt;0,1+MAX(X1153:X$2005),0),0)</f>
        <v>0</v>
      </c>
      <c r="Y1152" s="22" t="str">
        <f t="shared" si="296"/>
        <v xml:space="preserve">1 - </v>
      </c>
      <c r="AA1152" s="42"/>
      <c r="AB1152" s="43"/>
      <c r="AC1152" s="43"/>
      <c r="AD1152" s="44"/>
      <c r="AE1152" s="11">
        <f t="shared" si="297"/>
        <v>0</v>
      </c>
      <c r="AF1152" s="41"/>
      <c r="AG1152" s="41"/>
      <c r="AH1152" s="41"/>
      <c r="AI1152" s="41"/>
      <c r="AJ1152" s="41"/>
      <c r="AK1152" s="41"/>
      <c r="AL1152" s="41"/>
      <c r="BA1152" s="1">
        <f t="shared" si="298"/>
        <v>0</v>
      </c>
      <c r="BB1152" s="1">
        <f t="shared" si="299"/>
        <v>0</v>
      </c>
      <c r="BC1152" s="1" t="str">
        <f t="shared" si="300"/>
        <v>No</v>
      </c>
      <c r="BD1152" s="1">
        <f t="shared" si="301"/>
        <v>0</v>
      </c>
      <c r="BE1152" s="1">
        <f t="shared" si="302"/>
        <v>0</v>
      </c>
      <c r="BF1152" s="1">
        <f t="shared" si="303"/>
        <v>0</v>
      </c>
      <c r="BG1152" s="1">
        <v>1148</v>
      </c>
      <c r="BH1152" s="1" t="e">
        <f t="shared" si="304"/>
        <v>#N/A</v>
      </c>
      <c r="BI1152" s="1">
        <f t="shared" si="306"/>
        <v>2</v>
      </c>
      <c r="BJ1152" s="1" t="e">
        <f t="shared" si="305"/>
        <v>#N/A</v>
      </c>
    </row>
    <row r="1153" spans="1:62" x14ac:dyDescent="0.25">
      <c r="A1153" s="1">
        <f t="shared" si="292"/>
        <v>1</v>
      </c>
      <c r="B1153" s="1">
        <f>IF(YEAR(AD1153)=$B$3,YEAR('Apartment Expenses'!AD1153)&amp;" - "&amp;'Apartment Expenses'!AC1153,0)</f>
        <v>0</v>
      </c>
      <c r="C1153" s="1">
        <f t="shared" si="293"/>
        <v>0</v>
      </c>
      <c r="E1153" s="1">
        <v>1149</v>
      </c>
      <c r="F1153" s="1">
        <f t="shared" si="294"/>
        <v>1</v>
      </c>
      <c r="G1153" s="1">
        <f t="shared" si="290"/>
        <v>0</v>
      </c>
      <c r="H1153" s="1">
        <f t="shared" si="291"/>
        <v>0</v>
      </c>
      <c r="J1153" s="1" t="str">
        <f t="shared" si="295"/>
        <v>1900</v>
      </c>
      <c r="M1153" s="1">
        <f>HLOOKUP('Expense History'!$AD$3,$P$4:$X$2004,ROW('Apartment Expenses'!L1153)-3,0)</f>
        <v>0</v>
      </c>
      <c r="N1153" s="1">
        <f>IF('Expense History'!$AD$3=Data!$G$4,'Apartment Expenses'!AE1153,HLOOKUP('Expense History'!$AD$3,'Apartment Expenses'!$AE$4:$AL$2004,(ROW('Apartment Expenses'!M1153)-3)))</f>
        <v>0</v>
      </c>
      <c r="O1153" s="1" t="str">
        <f>IF($O$2="ALL",IF(VLOOKUP(AA1153,'Expense History'!$AA$6:$AB$36,2,0)="x","include",0),IF(AND(VLOOKUP(AA1153,'Expense History'!$AA$6:$AB$36,2,0)="x",AC1153=$O$2),"include",0))</f>
        <v>include</v>
      </c>
      <c r="P1153" s="1">
        <f>IF(O1153="include",IF(AE1153&gt;0,1+MAX(P1154:P$2005),0),0)</f>
        <v>0</v>
      </c>
      <c r="Q1153" s="1">
        <f>IF(AND(ISBLANK(AA1152),AE1152=0),0,(IF(MAX(Q1154:Q$2005)&gt;0,0,ROW(R1153))))</f>
        <v>0</v>
      </c>
      <c r="R1153" s="1">
        <f>IF($O1153="include",IF(AF1153&gt;0,1+MAX(R1154:R$2005),0),0)</f>
        <v>0</v>
      </c>
      <c r="S1153" s="1">
        <f>IF($O1153="include",IF(AG1153&gt;0,1+MAX(S1154:S$2005),0),0)</f>
        <v>0</v>
      </c>
      <c r="T1153" s="1">
        <f>IF($O1153="include",IF(AH1153&gt;0,1+MAX(T1154:T$2005),0),0)</f>
        <v>0</v>
      </c>
      <c r="U1153" s="1">
        <f>IF($O1153="include",IF(AI1153&gt;0,1+MAX(U1154:U$2005),0),0)</f>
        <v>0</v>
      </c>
      <c r="V1153" s="1">
        <f>IF($O1153="include",IF(AJ1153&gt;0,1+MAX(V1154:V$2005),0),0)</f>
        <v>0</v>
      </c>
      <c r="W1153" s="1">
        <f>IF($O1153="include",IF(AK1153&gt;0,1+MAX(W1154:W$2005),0),0)</f>
        <v>0</v>
      </c>
      <c r="X1153" s="1">
        <f>IF($O1153="include",IF(AL1153&gt;0,1+MAX(X1154:X$2005),0),0)</f>
        <v>0</v>
      </c>
      <c r="Y1153" s="22" t="str">
        <f t="shared" si="296"/>
        <v xml:space="preserve">1 - </v>
      </c>
      <c r="AA1153" s="42"/>
      <c r="AB1153" s="43"/>
      <c r="AC1153" s="43"/>
      <c r="AD1153" s="44"/>
      <c r="AE1153" s="11">
        <f t="shared" si="297"/>
        <v>0</v>
      </c>
      <c r="AF1153" s="41"/>
      <c r="AG1153" s="41"/>
      <c r="AH1153" s="41"/>
      <c r="AI1153" s="41"/>
      <c r="AJ1153" s="41"/>
      <c r="AK1153" s="41"/>
      <c r="AL1153" s="41"/>
      <c r="BA1153" s="1">
        <f t="shared" si="298"/>
        <v>0</v>
      </c>
      <c r="BB1153" s="1">
        <f t="shared" si="299"/>
        <v>0</v>
      </c>
      <c r="BC1153" s="1" t="str">
        <f t="shared" si="300"/>
        <v>No</v>
      </c>
      <c r="BD1153" s="1">
        <f t="shared" si="301"/>
        <v>0</v>
      </c>
      <c r="BE1153" s="1">
        <f t="shared" si="302"/>
        <v>0</v>
      </c>
      <c r="BF1153" s="1">
        <f t="shared" si="303"/>
        <v>0</v>
      </c>
      <c r="BG1153" s="1">
        <v>1149</v>
      </c>
      <c r="BH1153" s="1" t="e">
        <f t="shared" si="304"/>
        <v>#N/A</v>
      </c>
      <c r="BI1153" s="1">
        <f t="shared" si="306"/>
        <v>2</v>
      </c>
      <c r="BJ1153" s="1" t="e">
        <f t="shared" si="305"/>
        <v>#N/A</v>
      </c>
    </row>
    <row r="1154" spans="1:62" x14ac:dyDescent="0.25">
      <c r="A1154" s="1">
        <f t="shared" si="292"/>
        <v>1</v>
      </c>
      <c r="B1154" s="1">
        <f>IF(YEAR(AD1154)=$B$3,YEAR('Apartment Expenses'!AD1154)&amp;" - "&amp;'Apartment Expenses'!AC1154,0)</f>
        <v>0</v>
      </c>
      <c r="C1154" s="1">
        <f t="shared" si="293"/>
        <v>0</v>
      </c>
      <c r="E1154" s="1">
        <v>1150</v>
      </c>
      <c r="F1154" s="1">
        <f t="shared" si="294"/>
        <v>1</v>
      </c>
      <c r="G1154" s="1">
        <f t="shared" si="290"/>
        <v>0</v>
      </c>
      <c r="H1154" s="1">
        <f t="shared" si="291"/>
        <v>0</v>
      </c>
      <c r="J1154" s="1" t="str">
        <f t="shared" si="295"/>
        <v>1900</v>
      </c>
      <c r="M1154" s="1">
        <f>HLOOKUP('Expense History'!$AD$3,$P$4:$X$2004,ROW('Apartment Expenses'!L1154)-3,0)</f>
        <v>0</v>
      </c>
      <c r="N1154" s="1">
        <f>IF('Expense History'!$AD$3=Data!$G$4,'Apartment Expenses'!AE1154,HLOOKUP('Expense History'!$AD$3,'Apartment Expenses'!$AE$4:$AL$2004,(ROW('Apartment Expenses'!M1154)-3)))</f>
        <v>0</v>
      </c>
      <c r="O1154" s="1" t="str">
        <f>IF($O$2="ALL",IF(VLOOKUP(AA1154,'Expense History'!$AA$6:$AB$36,2,0)="x","include",0),IF(AND(VLOOKUP(AA1154,'Expense History'!$AA$6:$AB$36,2,0)="x",AC1154=$O$2),"include",0))</f>
        <v>include</v>
      </c>
      <c r="P1154" s="1">
        <f>IF(O1154="include",IF(AE1154&gt;0,1+MAX(P1155:P$2005),0),0)</f>
        <v>0</v>
      </c>
      <c r="Q1154" s="1">
        <f>IF(AND(ISBLANK(AA1153),AE1153=0),0,(IF(MAX(Q1155:Q$2005)&gt;0,0,ROW(R1154))))</f>
        <v>0</v>
      </c>
      <c r="R1154" s="1">
        <f>IF($O1154="include",IF(AF1154&gt;0,1+MAX(R1155:R$2005),0),0)</f>
        <v>0</v>
      </c>
      <c r="S1154" s="1">
        <f>IF($O1154="include",IF(AG1154&gt;0,1+MAX(S1155:S$2005),0),0)</f>
        <v>0</v>
      </c>
      <c r="T1154" s="1">
        <f>IF($O1154="include",IF(AH1154&gt;0,1+MAX(T1155:T$2005),0),0)</f>
        <v>0</v>
      </c>
      <c r="U1154" s="1">
        <f>IF($O1154="include",IF(AI1154&gt;0,1+MAX(U1155:U$2005),0),0)</f>
        <v>0</v>
      </c>
      <c r="V1154" s="1">
        <f>IF($O1154="include",IF(AJ1154&gt;0,1+MAX(V1155:V$2005),0),0)</f>
        <v>0</v>
      </c>
      <c r="W1154" s="1">
        <f>IF($O1154="include",IF(AK1154&gt;0,1+MAX(W1155:W$2005),0),0)</f>
        <v>0</v>
      </c>
      <c r="X1154" s="1">
        <f>IF($O1154="include",IF(AL1154&gt;0,1+MAX(X1155:X$2005),0),0)</f>
        <v>0</v>
      </c>
      <c r="Y1154" s="22" t="str">
        <f t="shared" si="296"/>
        <v xml:space="preserve">1 - </v>
      </c>
      <c r="AA1154" s="42"/>
      <c r="AB1154" s="43"/>
      <c r="AC1154" s="43"/>
      <c r="AD1154" s="44"/>
      <c r="AE1154" s="11">
        <f t="shared" si="297"/>
        <v>0</v>
      </c>
      <c r="AF1154" s="41"/>
      <c r="AG1154" s="41"/>
      <c r="AH1154" s="41"/>
      <c r="AI1154" s="41"/>
      <c r="AJ1154" s="41"/>
      <c r="AK1154" s="41"/>
      <c r="AL1154" s="41"/>
      <c r="BA1154" s="1">
        <f t="shared" si="298"/>
        <v>0</v>
      </c>
      <c r="BB1154" s="1">
        <f t="shared" si="299"/>
        <v>0</v>
      </c>
      <c r="BC1154" s="1" t="str">
        <f t="shared" si="300"/>
        <v>No</v>
      </c>
      <c r="BD1154" s="1">
        <f t="shared" si="301"/>
        <v>0</v>
      </c>
      <c r="BE1154" s="1">
        <f t="shared" si="302"/>
        <v>0</v>
      </c>
      <c r="BF1154" s="1">
        <f t="shared" si="303"/>
        <v>0</v>
      </c>
      <c r="BG1154" s="1">
        <v>1150</v>
      </c>
      <c r="BH1154" s="1" t="e">
        <f t="shared" si="304"/>
        <v>#N/A</v>
      </c>
      <c r="BI1154" s="1">
        <f t="shared" si="306"/>
        <v>2</v>
      </c>
      <c r="BJ1154" s="1" t="e">
        <f t="shared" si="305"/>
        <v>#N/A</v>
      </c>
    </row>
    <row r="1155" spans="1:62" x14ac:dyDescent="0.25">
      <c r="A1155" s="1">
        <f t="shared" si="292"/>
        <v>1</v>
      </c>
      <c r="B1155" s="1">
        <f>IF(YEAR(AD1155)=$B$3,YEAR('Apartment Expenses'!AD1155)&amp;" - "&amp;'Apartment Expenses'!AC1155,0)</f>
        <v>0</v>
      </c>
      <c r="C1155" s="1">
        <f t="shared" si="293"/>
        <v>0</v>
      </c>
      <c r="E1155" s="1">
        <v>1151</v>
      </c>
      <c r="F1155" s="1">
        <f t="shared" si="294"/>
        <v>1</v>
      </c>
      <c r="G1155" s="1">
        <f t="shared" si="290"/>
        <v>0</v>
      </c>
      <c r="H1155" s="1">
        <f t="shared" si="291"/>
        <v>0</v>
      </c>
      <c r="J1155" s="1" t="str">
        <f t="shared" si="295"/>
        <v>1900</v>
      </c>
      <c r="M1155" s="1">
        <f>HLOOKUP('Expense History'!$AD$3,$P$4:$X$2004,ROW('Apartment Expenses'!L1155)-3,0)</f>
        <v>0</v>
      </c>
      <c r="N1155" s="1">
        <f>IF('Expense History'!$AD$3=Data!$G$4,'Apartment Expenses'!AE1155,HLOOKUP('Expense History'!$AD$3,'Apartment Expenses'!$AE$4:$AL$2004,(ROW('Apartment Expenses'!M1155)-3)))</f>
        <v>0</v>
      </c>
      <c r="O1155" s="1" t="str">
        <f>IF($O$2="ALL",IF(VLOOKUP(AA1155,'Expense History'!$AA$6:$AB$36,2,0)="x","include",0),IF(AND(VLOOKUP(AA1155,'Expense History'!$AA$6:$AB$36,2,0)="x",AC1155=$O$2),"include",0))</f>
        <v>include</v>
      </c>
      <c r="P1155" s="1">
        <f>IF(O1155="include",IF(AE1155&gt;0,1+MAX(P1156:P$2005),0),0)</f>
        <v>0</v>
      </c>
      <c r="Q1155" s="1">
        <f>IF(AND(ISBLANK(AA1154),AE1154=0),0,(IF(MAX(Q1156:Q$2005)&gt;0,0,ROW(R1155))))</f>
        <v>0</v>
      </c>
      <c r="R1155" s="1">
        <f>IF($O1155="include",IF(AF1155&gt;0,1+MAX(R1156:R$2005),0),0)</f>
        <v>0</v>
      </c>
      <c r="S1155" s="1">
        <f>IF($O1155="include",IF(AG1155&gt;0,1+MAX(S1156:S$2005),0),0)</f>
        <v>0</v>
      </c>
      <c r="T1155" s="1">
        <f>IF($O1155="include",IF(AH1155&gt;0,1+MAX(T1156:T$2005),0),0)</f>
        <v>0</v>
      </c>
      <c r="U1155" s="1">
        <f>IF($O1155="include",IF(AI1155&gt;0,1+MAX(U1156:U$2005),0),0)</f>
        <v>0</v>
      </c>
      <c r="V1155" s="1">
        <f>IF($O1155="include",IF(AJ1155&gt;0,1+MAX(V1156:V$2005),0),0)</f>
        <v>0</v>
      </c>
      <c r="W1155" s="1">
        <f>IF($O1155="include",IF(AK1155&gt;0,1+MAX(W1156:W$2005),0),0)</f>
        <v>0</v>
      </c>
      <c r="X1155" s="1">
        <f>IF($O1155="include",IF(AL1155&gt;0,1+MAX(X1156:X$2005),0),0)</f>
        <v>0</v>
      </c>
      <c r="Y1155" s="22" t="str">
        <f t="shared" si="296"/>
        <v xml:space="preserve">1 - </v>
      </c>
      <c r="AA1155" s="42"/>
      <c r="AB1155" s="43"/>
      <c r="AC1155" s="43"/>
      <c r="AD1155" s="44"/>
      <c r="AE1155" s="11">
        <f t="shared" si="297"/>
        <v>0</v>
      </c>
      <c r="AF1155" s="41"/>
      <c r="AG1155" s="41"/>
      <c r="AH1155" s="41"/>
      <c r="AI1155" s="41"/>
      <c r="AJ1155" s="41"/>
      <c r="AK1155" s="41"/>
      <c r="AL1155" s="41"/>
      <c r="BA1155" s="1">
        <f t="shared" si="298"/>
        <v>0</v>
      </c>
      <c r="BB1155" s="1">
        <f t="shared" si="299"/>
        <v>0</v>
      </c>
      <c r="BC1155" s="1" t="str">
        <f t="shared" si="300"/>
        <v>No</v>
      </c>
      <c r="BD1155" s="1">
        <f t="shared" si="301"/>
        <v>0</v>
      </c>
      <c r="BE1155" s="1">
        <f t="shared" si="302"/>
        <v>0</v>
      </c>
      <c r="BF1155" s="1">
        <f t="shared" si="303"/>
        <v>0</v>
      </c>
      <c r="BG1155" s="1">
        <v>1151</v>
      </c>
      <c r="BH1155" s="1" t="e">
        <f t="shared" si="304"/>
        <v>#N/A</v>
      </c>
      <c r="BI1155" s="1">
        <f t="shared" si="306"/>
        <v>2</v>
      </c>
      <c r="BJ1155" s="1" t="e">
        <f t="shared" si="305"/>
        <v>#N/A</v>
      </c>
    </row>
    <row r="1156" spans="1:62" x14ac:dyDescent="0.25">
      <c r="A1156" s="1">
        <f t="shared" si="292"/>
        <v>1</v>
      </c>
      <c r="B1156" s="1">
        <f>IF(YEAR(AD1156)=$B$3,YEAR('Apartment Expenses'!AD1156)&amp;" - "&amp;'Apartment Expenses'!AC1156,0)</f>
        <v>0</v>
      </c>
      <c r="C1156" s="1">
        <f t="shared" si="293"/>
        <v>0</v>
      </c>
      <c r="E1156" s="1">
        <v>1152</v>
      </c>
      <c r="F1156" s="1">
        <f t="shared" si="294"/>
        <v>1</v>
      </c>
      <c r="G1156" s="1">
        <f t="shared" si="290"/>
        <v>0</v>
      </c>
      <c r="H1156" s="1">
        <f t="shared" si="291"/>
        <v>0</v>
      </c>
      <c r="J1156" s="1" t="str">
        <f t="shared" si="295"/>
        <v>1900</v>
      </c>
      <c r="M1156" s="1">
        <f>HLOOKUP('Expense History'!$AD$3,$P$4:$X$2004,ROW('Apartment Expenses'!L1156)-3,0)</f>
        <v>0</v>
      </c>
      <c r="N1156" s="1">
        <f>IF('Expense History'!$AD$3=Data!$G$4,'Apartment Expenses'!AE1156,HLOOKUP('Expense History'!$AD$3,'Apartment Expenses'!$AE$4:$AL$2004,(ROW('Apartment Expenses'!M1156)-3)))</f>
        <v>0</v>
      </c>
      <c r="O1156" s="1" t="str">
        <f>IF($O$2="ALL",IF(VLOOKUP(AA1156,'Expense History'!$AA$6:$AB$36,2,0)="x","include",0),IF(AND(VLOOKUP(AA1156,'Expense History'!$AA$6:$AB$36,2,0)="x",AC1156=$O$2),"include",0))</f>
        <v>include</v>
      </c>
      <c r="P1156" s="1">
        <f>IF(O1156="include",IF(AE1156&gt;0,1+MAX(P1157:P$2005),0),0)</f>
        <v>0</v>
      </c>
      <c r="Q1156" s="1">
        <f>IF(AND(ISBLANK(AA1155),AE1155=0),0,(IF(MAX(Q1157:Q$2005)&gt;0,0,ROW(R1156))))</f>
        <v>0</v>
      </c>
      <c r="R1156" s="1">
        <f>IF($O1156="include",IF(AF1156&gt;0,1+MAX(R1157:R$2005),0),0)</f>
        <v>0</v>
      </c>
      <c r="S1156" s="1">
        <f>IF($O1156="include",IF(AG1156&gt;0,1+MAX(S1157:S$2005),0),0)</f>
        <v>0</v>
      </c>
      <c r="T1156" s="1">
        <f>IF($O1156="include",IF(AH1156&gt;0,1+MAX(T1157:T$2005),0),0)</f>
        <v>0</v>
      </c>
      <c r="U1156" s="1">
        <f>IF($O1156="include",IF(AI1156&gt;0,1+MAX(U1157:U$2005),0),0)</f>
        <v>0</v>
      </c>
      <c r="V1156" s="1">
        <f>IF($O1156="include",IF(AJ1156&gt;0,1+MAX(V1157:V$2005),0),0)</f>
        <v>0</v>
      </c>
      <c r="W1156" s="1">
        <f>IF($O1156="include",IF(AK1156&gt;0,1+MAX(W1157:W$2005),0),0)</f>
        <v>0</v>
      </c>
      <c r="X1156" s="1">
        <f>IF($O1156="include",IF(AL1156&gt;0,1+MAX(X1157:X$2005),0),0)</f>
        <v>0</v>
      </c>
      <c r="Y1156" s="22" t="str">
        <f t="shared" si="296"/>
        <v xml:space="preserve">1 - </v>
      </c>
      <c r="AA1156" s="42"/>
      <c r="AB1156" s="43"/>
      <c r="AC1156" s="43"/>
      <c r="AD1156" s="44"/>
      <c r="AE1156" s="11">
        <f t="shared" si="297"/>
        <v>0</v>
      </c>
      <c r="AF1156" s="41"/>
      <c r="AG1156" s="41"/>
      <c r="AH1156" s="41"/>
      <c r="AI1156" s="41"/>
      <c r="AJ1156" s="41"/>
      <c r="AK1156" s="41"/>
      <c r="AL1156" s="41"/>
      <c r="BA1156" s="1">
        <f t="shared" si="298"/>
        <v>0</v>
      </c>
      <c r="BB1156" s="1">
        <f t="shared" si="299"/>
        <v>0</v>
      </c>
      <c r="BC1156" s="1" t="str">
        <f t="shared" si="300"/>
        <v>No</v>
      </c>
      <c r="BD1156" s="1">
        <f t="shared" si="301"/>
        <v>0</v>
      </c>
      <c r="BE1156" s="1">
        <f t="shared" si="302"/>
        <v>0</v>
      </c>
      <c r="BF1156" s="1">
        <f t="shared" si="303"/>
        <v>0</v>
      </c>
      <c r="BG1156" s="1">
        <v>1152</v>
      </c>
      <c r="BH1156" s="1" t="e">
        <f t="shared" si="304"/>
        <v>#N/A</v>
      </c>
      <c r="BI1156" s="1">
        <f t="shared" si="306"/>
        <v>2</v>
      </c>
      <c r="BJ1156" s="1" t="e">
        <f t="shared" si="305"/>
        <v>#N/A</v>
      </c>
    </row>
    <row r="1157" spans="1:62" x14ac:dyDescent="0.25">
      <c r="A1157" s="1">
        <f t="shared" si="292"/>
        <v>1</v>
      </c>
      <c r="B1157" s="1">
        <f>IF(YEAR(AD1157)=$B$3,YEAR('Apartment Expenses'!AD1157)&amp;" - "&amp;'Apartment Expenses'!AC1157,0)</f>
        <v>0</v>
      </c>
      <c r="C1157" s="1">
        <f t="shared" si="293"/>
        <v>0</v>
      </c>
      <c r="E1157" s="1">
        <v>1153</v>
      </c>
      <c r="F1157" s="1">
        <f t="shared" si="294"/>
        <v>1</v>
      </c>
      <c r="G1157" s="1">
        <f t="shared" ref="G1157:G1220" si="307">IF(ISERROR(VLOOKUP(E1157,A:B,2,0)),0,VLOOKUP(E1157,A:B,2,0))</f>
        <v>0</v>
      </c>
      <c r="H1157" s="1">
        <f t="shared" ref="H1157:H1220" si="308">VLOOKUP(G1157,B:C,2,0)</f>
        <v>0</v>
      </c>
      <c r="J1157" s="1" t="str">
        <f t="shared" si="295"/>
        <v>1900</v>
      </c>
      <c r="M1157" s="1">
        <f>HLOOKUP('Expense History'!$AD$3,$P$4:$X$2004,ROW('Apartment Expenses'!L1157)-3,0)</f>
        <v>0</v>
      </c>
      <c r="N1157" s="1">
        <f>IF('Expense History'!$AD$3=Data!$G$4,'Apartment Expenses'!AE1157,HLOOKUP('Expense History'!$AD$3,'Apartment Expenses'!$AE$4:$AL$2004,(ROW('Apartment Expenses'!M1157)-3)))</f>
        <v>0</v>
      </c>
      <c r="O1157" s="1" t="str">
        <f>IF($O$2="ALL",IF(VLOOKUP(AA1157,'Expense History'!$AA$6:$AB$36,2,0)="x","include",0),IF(AND(VLOOKUP(AA1157,'Expense History'!$AA$6:$AB$36,2,0)="x",AC1157=$O$2),"include",0))</f>
        <v>include</v>
      </c>
      <c r="P1157" s="1">
        <f>IF(O1157="include",IF(AE1157&gt;0,1+MAX(P1158:P$2005),0),0)</f>
        <v>0</v>
      </c>
      <c r="Q1157" s="1">
        <f>IF(AND(ISBLANK(AA1156),AE1156=0),0,(IF(MAX(Q1158:Q$2005)&gt;0,0,ROW(R1157))))</f>
        <v>0</v>
      </c>
      <c r="R1157" s="1">
        <f>IF($O1157="include",IF(AF1157&gt;0,1+MAX(R1158:R$2005),0),0)</f>
        <v>0</v>
      </c>
      <c r="S1157" s="1">
        <f>IF($O1157="include",IF(AG1157&gt;0,1+MAX(S1158:S$2005),0),0)</f>
        <v>0</v>
      </c>
      <c r="T1157" s="1">
        <f>IF($O1157="include",IF(AH1157&gt;0,1+MAX(T1158:T$2005),0),0)</f>
        <v>0</v>
      </c>
      <c r="U1157" s="1">
        <f>IF($O1157="include",IF(AI1157&gt;0,1+MAX(U1158:U$2005),0),0)</f>
        <v>0</v>
      </c>
      <c r="V1157" s="1">
        <f>IF($O1157="include",IF(AJ1157&gt;0,1+MAX(V1158:V$2005),0),0)</f>
        <v>0</v>
      </c>
      <c r="W1157" s="1">
        <f>IF($O1157="include",IF(AK1157&gt;0,1+MAX(W1158:W$2005),0),0)</f>
        <v>0</v>
      </c>
      <c r="X1157" s="1">
        <f>IF($O1157="include",IF(AL1157&gt;0,1+MAX(X1158:X$2005),0),0)</f>
        <v>0</v>
      </c>
      <c r="Y1157" s="22" t="str">
        <f t="shared" si="296"/>
        <v xml:space="preserve">1 - </v>
      </c>
      <c r="AA1157" s="42"/>
      <c r="AB1157" s="43"/>
      <c r="AC1157" s="43"/>
      <c r="AD1157" s="44"/>
      <c r="AE1157" s="11">
        <f t="shared" si="297"/>
        <v>0</v>
      </c>
      <c r="AF1157" s="41"/>
      <c r="AG1157" s="41"/>
      <c r="AH1157" s="41"/>
      <c r="AI1157" s="41"/>
      <c r="AJ1157" s="41"/>
      <c r="AK1157" s="41"/>
      <c r="AL1157" s="41"/>
      <c r="BA1157" s="1">
        <f t="shared" si="298"/>
        <v>0</v>
      </c>
      <c r="BB1157" s="1">
        <f t="shared" si="299"/>
        <v>0</v>
      </c>
      <c r="BC1157" s="1" t="str">
        <f t="shared" si="300"/>
        <v>No</v>
      </c>
      <c r="BD1157" s="1">
        <f t="shared" si="301"/>
        <v>0</v>
      </c>
      <c r="BE1157" s="1">
        <f t="shared" si="302"/>
        <v>0</v>
      </c>
      <c r="BF1157" s="1">
        <f t="shared" si="303"/>
        <v>0</v>
      </c>
      <c r="BG1157" s="1">
        <v>1153</v>
      </c>
      <c r="BH1157" s="1" t="e">
        <f t="shared" si="304"/>
        <v>#N/A</v>
      </c>
      <c r="BI1157" s="1">
        <f t="shared" si="306"/>
        <v>2</v>
      </c>
      <c r="BJ1157" s="1" t="e">
        <f t="shared" si="305"/>
        <v>#N/A</v>
      </c>
    </row>
    <row r="1158" spans="1:62" x14ac:dyDescent="0.25">
      <c r="A1158" s="1">
        <f t="shared" ref="A1158:A1221" si="309">RANK(C1158,$C$5:$C$2004,0)</f>
        <v>1</v>
      </c>
      <c r="B1158" s="1">
        <f>IF(YEAR(AD1158)=$B$3,YEAR('Apartment Expenses'!AD1158)&amp;" - "&amp;'Apartment Expenses'!AC1158,0)</f>
        <v>0</v>
      </c>
      <c r="C1158" s="1">
        <f t="shared" ref="C1158:C1221" si="310">IF(YEAR(AD1158)=$B$3,SUMIF($B$5:$B$2004,B1158,$AE$5:$AE$2004),0)</f>
        <v>0</v>
      </c>
      <c r="E1158" s="1">
        <v>1154</v>
      </c>
      <c r="F1158" s="1">
        <f t="shared" ref="F1158:F1221" si="311">IF(G1158=0,F1157,F1157+1)</f>
        <v>1</v>
      </c>
      <c r="G1158" s="1">
        <f t="shared" si="307"/>
        <v>0</v>
      </c>
      <c r="H1158" s="1">
        <f t="shared" si="308"/>
        <v>0</v>
      </c>
      <c r="J1158" s="1" t="str">
        <f t="shared" ref="J1158:J1221" si="312">YEAR(AD1158)&amp;AC1158</f>
        <v>1900</v>
      </c>
      <c r="M1158" s="1">
        <f>HLOOKUP('Expense History'!$AD$3,$P$4:$X$2004,ROW('Apartment Expenses'!L1158)-3,0)</f>
        <v>0</v>
      </c>
      <c r="N1158" s="1">
        <f>IF('Expense History'!$AD$3=Data!$G$4,'Apartment Expenses'!AE1158,HLOOKUP('Expense History'!$AD$3,'Apartment Expenses'!$AE$4:$AL$2004,(ROW('Apartment Expenses'!M1158)-3)))</f>
        <v>0</v>
      </c>
      <c r="O1158" s="1" t="str">
        <f>IF($O$2="ALL",IF(VLOOKUP(AA1158,'Expense History'!$AA$6:$AB$36,2,0)="x","include",0),IF(AND(VLOOKUP(AA1158,'Expense History'!$AA$6:$AB$36,2,0)="x",AC1158=$O$2),"include",0))</f>
        <v>include</v>
      </c>
      <c r="P1158" s="1">
        <f>IF(O1158="include",IF(AE1158&gt;0,1+MAX(P1159:P$2005),0),0)</f>
        <v>0</v>
      </c>
      <c r="Q1158" s="1">
        <f>IF(AND(ISBLANK(AA1157),AE1157=0),0,(IF(MAX(Q1159:Q$2005)&gt;0,0,ROW(R1158))))</f>
        <v>0</v>
      </c>
      <c r="R1158" s="1">
        <f>IF($O1158="include",IF(AF1158&gt;0,1+MAX(R1159:R$2005),0),0)</f>
        <v>0</v>
      </c>
      <c r="S1158" s="1">
        <f>IF($O1158="include",IF(AG1158&gt;0,1+MAX(S1159:S$2005),0),0)</f>
        <v>0</v>
      </c>
      <c r="T1158" s="1">
        <f>IF($O1158="include",IF(AH1158&gt;0,1+MAX(T1159:T$2005),0),0)</f>
        <v>0</v>
      </c>
      <c r="U1158" s="1">
        <f>IF($O1158="include",IF(AI1158&gt;0,1+MAX(U1159:U$2005),0),0)</f>
        <v>0</v>
      </c>
      <c r="V1158" s="1">
        <f>IF($O1158="include",IF(AJ1158&gt;0,1+MAX(V1159:V$2005),0),0)</f>
        <v>0</v>
      </c>
      <c r="W1158" s="1">
        <f>IF($O1158="include",IF(AK1158&gt;0,1+MAX(W1159:W$2005),0),0)</f>
        <v>0</v>
      </c>
      <c r="X1158" s="1">
        <f>IF($O1158="include",IF(AL1158&gt;0,1+MAX(X1159:X$2005),0),0)</f>
        <v>0</v>
      </c>
      <c r="Y1158" s="22" t="str">
        <f t="shared" ref="Y1158:Y1221" si="313">DATEVALUE(MONTH(AD1158)&amp;"/1/"&amp;YEAR(AD1158))&amp;" - "&amp;AA1158</f>
        <v xml:space="preserve">1 - </v>
      </c>
      <c r="AA1158" s="42"/>
      <c r="AB1158" s="43"/>
      <c r="AC1158" s="43"/>
      <c r="AD1158" s="44"/>
      <c r="AE1158" s="11">
        <f t="shared" ref="AE1158:AE1221" si="314">SUM(AF1158:AL1158)</f>
        <v>0</v>
      </c>
      <c r="AF1158" s="41"/>
      <c r="AG1158" s="41"/>
      <c r="AH1158" s="41"/>
      <c r="AI1158" s="41"/>
      <c r="AJ1158" s="41"/>
      <c r="AK1158" s="41"/>
      <c r="AL1158" s="41"/>
      <c r="BA1158" s="1">
        <f t="shared" ref="BA1158:BA1221" si="315">AC1158</f>
        <v>0</v>
      </c>
      <c r="BB1158" s="1">
        <f t="shared" ref="BB1158:BB1221" si="316">SUMIF(AC:AC,BA1158,AE:AE)</f>
        <v>0</v>
      </c>
      <c r="BC1158" s="1" t="str">
        <f t="shared" ref="BC1158:BC1221" si="317">IF(ISERROR(VLOOKUP($B$3&amp;" - "&amp;BA1158,B:B,1,0)),"No","Yes")</f>
        <v>No</v>
      </c>
      <c r="BD1158" s="1">
        <f t="shared" ref="BD1158:BD1221" si="318">IF(BC1158="Yes",0,SUMIF(BA:BA,BA1158,BB:BB))</f>
        <v>0</v>
      </c>
      <c r="BE1158" s="1">
        <f t="shared" ref="BE1158:BE1221" si="319">IF(BD1158=0,0,RANK(BD1158,BD:BD))</f>
        <v>0</v>
      </c>
      <c r="BF1158" s="1">
        <f t="shared" ref="BF1158:BF1221" si="320">BA1158</f>
        <v>0</v>
      </c>
      <c r="BG1158" s="1">
        <v>1154</v>
      </c>
      <c r="BH1158" s="1" t="e">
        <f t="shared" ref="BH1158:BH1221" si="321">VLOOKUP(BG1158,BE:BF,2,0)</f>
        <v>#N/A</v>
      </c>
      <c r="BI1158" s="1">
        <f t="shared" si="306"/>
        <v>2</v>
      </c>
      <c r="BJ1158" s="1" t="e">
        <f t="shared" ref="BJ1158:BJ1221" si="322">BH1158</f>
        <v>#N/A</v>
      </c>
    </row>
    <row r="1159" spans="1:62" x14ac:dyDescent="0.25">
      <c r="A1159" s="1">
        <f t="shared" si="309"/>
        <v>1</v>
      </c>
      <c r="B1159" s="1">
        <f>IF(YEAR(AD1159)=$B$3,YEAR('Apartment Expenses'!AD1159)&amp;" - "&amp;'Apartment Expenses'!AC1159,0)</f>
        <v>0</v>
      </c>
      <c r="C1159" s="1">
        <f t="shared" si="310"/>
        <v>0</v>
      </c>
      <c r="E1159" s="1">
        <v>1155</v>
      </c>
      <c r="F1159" s="1">
        <f t="shared" si="311"/>
        <v>1</v>
      </c>
      <c r="G1159" s="1">
        <f t="shared" si="307"/>
        <v>0</v>
      </c>
      <c r="H1159" s="1">
        <f t="shared" si="308"/>
        <v>0</v>
      </c>
      <c r="J1159" s="1" t="str">
        <f t="shared" si="312"/>
        <v>1900</v>
      </c>
      <c r="M1159" s="1">
        <f>HLOOKUP('Expense History'!$AD$3,$P$4:$X$2004,ROW('Apartment Expenses'!L1159)-3,0)</f>
        <v>0</v>
      </c>
      <c r="N1159" s="1">
        <f>IF('Expense History'!$AD$3=Data!$G$4,'Apartment Expenses'!AE1159,HLOOKUP('Expense History'!$AD$3,'Apartment Expenses'!$AE$4:$AL$2004,(ROW('Apartment Expenses'!M1159)-3)))</f>
        <v>0</v>
      </c>
      <c r="O1159" s="1" t="str">
        <f>IF($O$2="ALL",IF(VLOOKUP(AA1159,'Expense History'!$AA$6:$AB$36,2,0)="x","include",0),IF(AND(VLOOKUP(AA1159,'Expense History'!$AA$6:$AB$36,2,0)="x",AC1159=$O$2),"include",0))</f>
        <v>include</v>
      </c>
      <c r="P1159" s="1">
        <f>IF(O1159="include",IF(AE1159&gt;0,1+MAX(P1160:P$2005),0),0)</f>
        <v>0</v>
      </c>
      <c r="Q1159" s="1">
        <f>IF(AND(ISBLANK(AA1158),AE1158=0),0,(IF(MAX(Q1160:Q$2005)&gt;0,0,ROW(R1159))))</f>
        <v>0</v>
      </c>
      <c r="R1159" s="1">
        <f>IF($O1159="include",IF(AF1159&gt;0,1+MAX(R1160:R$2005),0),0)</f>
        <v>0</v>
      </c>
      <c r="S1159" s="1">
        <f>IF($O1159="include",IF(AG1159&gt;0,1+MAX(S1160:S$2005),0),0)</f>
        <v>0</v>
      </c>
      <c r="T1159" s="1">
        <f>IF($O1159="include",IF(AH1159&gt;0,1+MAX(T1160:T$2005),0),0)</f>
        <v>0</v>
      </c>
      <c r="U1159" s="1">
        <f>IF($O1159="include",IF(AI1159&gt;0,1+MAX(U1160:U$2005),0),0)</f>
        <v>0</v>
      </c>
      <c r="V1159" s="1">
        <f>IF($O1159="include",IF(AJ1159&gt;0,1+MAX(V1160:V$2005),0),0)</f>
        <v>0</v>
      </c>
      <c r="W1159" s="1">
        <f>IF($O1159="include",IF(AK1159&gt;0,1+MAX(W1160:W$2005),0),0)</f>
        <v>0</v>
      </c>
      <c r="X1159" s="1">
        <f>IF($O1159="include",IF(AL1159&gt;0,1+MAX(X1160:X$2005),0),0)</f>
        <v>0</v>
      </c>
      <c r="Y1159" s="22" t="str">
        <f t="shared" si="313"/>
        <v xml:space="preserve">1 - </v>
      </c>
      <c r="AA1159" s="42"/>
      <c r="AB1159" s="43"/>
      <c r="AC1159" s="43"/>
      <c r="AD1159" s="44"/>
      <c r="AE1159" s="11">
        <f t="shared" si="314"/>
        <v>0</v>
      </c>
      <c r="AF1159" s="41"/>
      <c r="AG1159" s="41"/>
      <c r="AH1159" s="41"/>
      <c r="AI1159" s="41"/>
      <c r="AJ1159" s="41"/>
      <c r="AK1159" s="41"/>
      <c r="AL1159" s="41"/>
      <c r="BA1159" s="1">
        <f t="shared" si="315"/>
        <v>0</v>
      </c>
      <c r="BB1159" s="1">
        <f t="shared" si="316"/>
        <v>0</v>
      </c>
      <c r="BC1159" s="1" t="str">
        <f t="shared" si="317"/>
        <v>No</v>
      </c>
      <c r="BD1159" s="1">
        <f t="shared" si="318"/>
        <v>0</v>
      </c>
      <c r="BE1159" s="1">
        <f t="shared" si="319"/>
        <v>0</v>
      </c>
      <c r="BF1159" s="1">
        <f t="shared" si="320"/>
        <v>0</v>
      </c>
      <c r="BG1159" s="1">
        <v>1155</v>
      </c>
      <c r="BH1159" s="1" t="e">
        <f t="shared" si="321"/>
        <v>#N/A</v>
      </c>
      <c r="BI1159" s="1">
        <f t="shared" ref="BI1159:BI1222" si="323">IF(ISERROR(BH1159),BI1158,BI1158+1)</f>
        <v>2</v>
      </c>
      <c r="BJ1159" s="1" t="e">
        <f t="shared" si="322"/>
        <v>#N/A</v>
      </c>
    </row>
    <row r="1160" spans="1:62" x14ac:dyDescent="0.25">
      <c r="A1160" s="1">
        <f t="shared" si="309"/>
        <v>1</v>
      </c>
      <c r="B1160" s="1">
        <f>IF(YEAR(AD1160)=$B$3,YEAR('Apartment Expenses'!AD1160)&amp;" - "&amp;'Apartment Expenses'!AC1160,0)</f>
        <v>0</v>
      </c>
      <c r="C1160" s="1">
        <f t="shared" si="310"/>
        <v>0</v>
      </c>
      <c r="E1160" s="1">
        <v>1156</v>
      </c>
      <c r="F1160" s="1">
        <f t="shared" si="311"/>
        <v>1</v>
      </c>
      <c r="G1160" s="1">
        <f t="shared" si="307"/>
        <v>0</v>
      </c>
      <c r="H1160" s="1">
        <f t="shared" si="308"/>
        <v>0</v>
      </c>
      <c r="J1160" s="1" t="str">
        <f t="shared" si="312"/>
        <v>1900</v>
      </c>
      <c r="M1160" s="1">
        <f>HLOOKUP('Expense History'!$AD$3,$P$4:$X$2004,ROW('Apartment Expenses'!L1160)-3,0)</f>
        <v>0</v>
      </c>
      <c r="N1160" s="1">
        <f>IF('Expense History'!$AD$3=Data!$G$4,'Apartment Expenses'!AE1160,HLOOKUP('Expense History'!$AD$3,'Apartment Expenses'!$AE$4:$AL$2004,(ROW('Apartment Expenses'!M1160)-3)))</f>
        <v>0</v>
      </c>
      <c r="O1160" s="1" t="str">
        <f>IF($O$2="ALL",IF(VLOOKUP(AA1160,'Expense History'!$AA$6:$AB$36,2,0)="x","include",0),IF(AND(VLOOKUP(AA1160,'Expense History'!$AA$6:$AB$36,2,0)="x",AC1160=$O$2),"include",0))</f>
        <v>include</v>
      </c>
      <c r="P1160" s="1">
        <f>IF(O1160="include",IF(AE1160&gt;0,1+MAX(P1161:P$2005),0),0)</f>
        <v>0</v>
      </c>
      <c r="Q1160" s="1">
        <f>IF(AND(ISBLANK(AA1159),AE1159=0),0,(IF(MAX(Q1161:Q$2005)&gt;0,0,ROW(R1160))))</f>
        <v>0</v>
      </c>
      <c r="R1160" s="1">
        <f>IF($O1160="include",IF(AF1160&gt;0,1+MAX(R1161:R$2005),0),0)</f>
        <v>0</v>
      </c>
      <c r="S1160" s="1">
        <f>IF($O1160="include",IF(AG1160&gt;0,1+MAX(S1161:S$2005),0),0)</f>
        <v>0</v>
      </c>
      <c r="T1160" s="1">
        <f>IF($O1160="include",IF(AH1160&gt;0,1+MAX(T1161:T$2005),0),0)</f>
        <v>0</v>
      </c>
      <c r="U1160" s="1">
        <f>IF($O1160="include",IF(AI1160&gt;0,1+MAX(U1161:U$2005),0),0)</f>
        <v>0</v>
      </c>
      <c r="V1160" s="1">
        <f>IF($O1160="include",IF(AJ1160&gt;0,1+MAX(V1161:V$2005),0),0)</f>
        <v>0</v>
      </c>
      <c r="W1160" s="1">
        <f>IF($O1160="include",IF(AK1160&gt;0,1+MAX(W1161:W$2005),0),0)</f>
        <v>0</v>
      </c>
      <c r="X1160" s="1">
        <f>IF($O1160="include",IF(AL1160&gt;0,1+MAX(X1161:X$2005),0),0)</f>
        <v>0</v>
      </c>
      <c r="Y1160" s="22" t="str">
        <f t="shared" si="313"/>
        <v xml:space="preserve">1 - </v>
      </c>
      <c r="AA1160" s="42"/>
      <c r="AB1160" s="43"/>
      <c r="AC1160" s="43"/>
      <c r="AD1160" s="44"/>
      <c r="AE1160" s="11">
        <f t="shared" si="314"/>
        <v>0</v>
      </c>
      <c r="AF1160" s="41"/>
      <c r="AG1160" s="41"/>
      <c r="AH1160" s="41"/>
      <c r="AI1160" s="41"/>
      <c r="AJ1160" s="41"/>
      <c r="AK1160" s="41"/>
      <c r="AL1160" s="41"/>
      <c r="BA1160" s="1">
        <f t="shared" si="315"/>
        <v>0</v>
      </c>
      <c r="BB1160" s="1">
        <f t="shared" si="316"/>
        <v>0</v>
      </c>
      <c r="BC1160" s="1" t="str">
        <f t="shared" si="317"/>
        <v>No</v>
      </c>
      <c r="BD1160" s="1">
        <f t="shared" si="318"/>
        <v>0</v>
      </c>
      <c r="BE1160" s="1">
        <f t="shared" si="319"/>
        <v>0</v>
      </c>
      <c r="BF1160" s="1">
        <f t="shared" si="320"/>
        <v>0</v>
      </c>
      <c r="BG1160" s="1">
        <v>1156</v>
      </c>
      <c r="BH1160" s="1" t="e">
        <f t="shared" si="321"/>
        <v>#N/A</v>
      </c>
      <c r="BI1160" s="1">
        <f t="shared" si="323"/>
        <v>2</v>
      </c>
      <c r="BJ1160" s="1" t="e">
        <f t="shared" si="322"/>
        <v>#N/A</v>
      </c>
    </row>
    <row r="1161" spans="1:62" x14ac:dyDescent="0.25">
      <c r="A1161" s="1">
        <f t="shared" si="309"/>
        <v>1</v>
      </c>
      <c r="B1161" s="1">
        <f>IF(YEAR(AD1161)=$B$3,YEAR('Apartment Expenses'!AD1161)&amp;" - "&amp;'Apartment Expenses'!AC1161,0)</f>
        <v>0</v>
      </c>
      <c r="C1161" s="1">
        <f t="shared" si="310"/>
        <v>0</v>
      </c>
      <c r="E1161" s="1">
        <v>1157</v>
      </c>
      <c r="F1161" s="1">
        <f t="shared" si="311"/>
        <v>1</v>
      </c>
      <c r="G1161" s="1">
        <f t="shared" si="307"/>
        <v>0</v>
      </c>
      <c r="H1161" s="1">
        <f t="shared" si="308"/>
        <v>0</v>
      </c>
      <c r="J1161" s="1" t="str">
        <f t="shared" si="312"/>
        <v>1900</v>
      </c>
      <c r="M1161" s="1">
        <f>HLOOKUP('Expense History'!$AD$3,$P$4:$X$2004,ROW('Apartment Expenses'!L1161)-3,0)</f>
        <v>0</v>
      </c>
      <c r="N1161" s="1">
        <f>IF('Expense History'!$AD$3=Data!$G$4,'Apartment Expenses'!AE1161,HLOOKUP('Expense History'!$AD$3,'Apartment Expenses'!$AE$4:$AL$2004,(ROW('Apartment Expenses'!M1161)-3)))</f>
        <v>0</v>
      </c>
      <c r="O1161" s="1" t="str">
        <f>IF($O$2="ALL",IF(VLOOKUP(AA1161,'Expense History'!$AA$6:$AB$36,2,0)="x","include",0),IF(AND(VLOOKUP(AA1161,'Expense History'!$AA$6:$AB$36,2,0)="x",AC1161=$O$2),"include",0))</f>
        <v>include</v>
      </c>
      <c r="P1161" s="1">
        <f>IF(O1161="include",IF(AE1161&gt;0,1+MAX(P1162:P$2005),0),0)</f>
        <v>0</v>
      </c>
      <c r="Q1161" s="1">
        <f>IF(AND(ISBLANK(AA1160),AE1160=0),0,(IF(MAX(Q1162:Q$2005)&gt;0,0,ROW(R1161))))</f>
        <v>0</v>
      </c>
      <c r="R1161" s="1">
        <f>IF($O1161="include",IF(AF1161&gt;0,1+MAX(R1162:R$2005),0),0)</f>
        <v>0</v>
      </c>
      <c r="S1161" s="1">
        <f>IF($O1161="include",IF(AG1161&gt;0,1+MAX(S1162:S$2005),0),0)</f>
        <v>0</v>
      </c>
      <c r="T1161" s="1">
        <f>IF($O1161="include",IF(AH1161&gt;0,1+MAX(T1162:T$2005),0),0)</f>
        <v>0</v>
      </c>
      <c r="U1161" s="1">
        <f>IF($O1161="include",IF(AI1161&gt;0,1+MAX(U1162:U$2005),0),0)</f>
        <v>0</v>
      </c>
      <c r="V1161" s="1">
        <f>IF($O1161="include",IF(AJ1161&gt;0,1+MAX(V1162:V$2005),0),0)</f>
        <v>0</v>
      </c>
      <c r="W1161" s="1">
        <f>IF($O1161="include",IF(AK1161&gt;0,1+MAX(W1162:W$2005),0),0)</f>
        <v>0</v>
      </c>
      <c r="X1161" s="1">
        <f>IF($O1161="include",IF(AL1161&gt;0,1+MAX(X1162:X$2005),0),0)</f>
        <v>0</v>
      </c>
      <c r="Y1161" s="22" t="str">
        <f t="shared" si="313"/>
        <v xml:space="preserve">1 - </v>
      </c>
      <c r="AA1161" s="42"/>
      <c r="AB1161" s="43"/>
      <c r="AC1161" s="43"/>
      <c r="AD1161" s="44"/>
      <c r="AE1161" s="11">
        <f t="shared" si="314"/>
        <v>0</v>
      </c>
      <c r="AF1161" s="41"/>
      <c r="AG1161" s="41"/>
      <c r="AH1161" s="41"/>
      <c r="AI1161" s="41"/>
      <c r="AJ1161" s="41"/>
      <c r="AK1161" s="41"/>
      <c r="AL1161" s="41"/>
      <c r="BA1161" s="1">
        <f t="shared" si="315"/>
        <v>0</v>
      </c>
      <c r="BB1161" s="1">
        <f t="shared" si="316"/>
        <v>0</v>
      </c>
      <c r="BC1161" s="1" t="str">
        <f t="shared" si="317"/>
        <v>No</v>
      </c>
      <c r="BD1161" s="1">
        <f t="shared" si="318"/>
        <v>0</v>
      </c>
      <c r="BE1161" s="1">
        <f t="shared" si="319"/>
        <v>0</v>
      </c>
      <c r="BF1161" s="1">
        <f t="shared" si="320"/>
        <v>0</v>
      </c>
      <c r="BG1161" s="1">
        <v>1157</v>
      </c>
      <c r="BH1161" s="1" t="e">
        <f t="shared" si="321"/>
        <v>#N/A</v>
      </c>
      <c r="BI1161" s="1">
        <f t="shared" si="323"/>
        <v>2</v>
      </c>
      <c r="BJ1161" s="1" t="e">
        <f t="shared" si="322"/>
        <v>#N/A</v>
      </c>
    </row>
    <row r="1162" spans="1:62" x14ac:dyDescent="0.25">
      <c r="A1162" s="1">
        <f t="shared" si="309"/>
        <v>1</v>
      </c>
      <c r="B1162" s="1">
        <f>IF(YEAR(AD1162)=$B$3,YEAR('Apartment Expenses'!AD1162)&amp;" - "&amp;'Apartment Expenses'!AC1162,0)</f>
        <v>0</v>
      </c>
      <c r="C1162" s="1">
        <f t="shared" si="310"/>
        <v>0</v>
      </c>
      <c r="E1162" s="1">
        <v>1158</v>
      </c>
      <c r="F1162" s="1">
        <f t="shared" si="311"/>
        <v>1</v>
      </c>
      <c r="G1162" s="1">
        <f t="shared" si="307"/>
        <v>0</v>
      </c>
      <c r="H1162" s="1">
        <f t="shared" si="308"/>
        <v>0</v>
      </c>
      <c r="J1162" s="1" t="str">
        <f t="shared" si="312"/>
        <v>1900</v>
      </c>
      <c r="M1162" s="1">
        <f>HLOOKUP('Expense History'!$AD$3,$P$4:$X$2004,ROW('Apartment Expenses'!L1162)-3,0)</f>
        <v>0</v>
      </c>
      <c r="N1162" s="1">
        <f>IF('Expense History'!$AD$3=Data!$G$4,'Apartment Expenses'!AE1162,HLOOKUP('Expense History'!$AD$3,'Apartment Expenses'!$AE$4:$AL$2004,(ROW('Apartment Expenses'!M1162)-3)))</f>
        <v>0</v>
      </c>
      <c r="O1162" s="1" t="str">
        <f>IF($O$2="ALL",IF(VLOOKUP(AA1162,'Expense History'!$AA$6:$AB$36,2,0)="x","include",0),IF(AND(VLOOKUP(AA1162,'Expense History'!$AA$6:$AB$36,2,0)="x",AC1162=$O$2),"include",0))</f>
        <v>include</v>
      </c>
      <c r="P1162" s="1">
        <f>IF(O1162="include",IF(AE1162&gt;0,1+MAX(P1163:P$2005),0),0)</f>
        <v>0</v>
      </c>
      <c r="Q1162" s="1">
        <f>IF(AND(ISBLANK(AA1161),AE1161=0),0,(IF(MAX(Q1163:Q$2005)&gt;0,0,ROW(R1162))))</f>
        <v>0</v>
      </c>
      <c r="R1162" s="1">
        <f>IF($O1162="include",IF(AF1162&gt;0,1+MAX(R1163:R$2005),0),0)</f>
        <v>0</v>
      </c>
      <c r="S1162" s="1">
        <f>IF($O1162="include",IF(AG1162&gt;0,1+MAX(S1163:S$2005),0),0)</f>
        <v>0</v>
      </c>
      <c r="T1162" s="1">
        <f>IF($O1162="include",IF(AH1162&gt;0,1+MAX(T1163:T$2005),0),0)</f>
        <v>0</v>
      </c>
      <c r="U1162" s="1">
        <f>IF($O1162="include",IF(AI1162&gt;0,1+MAX(U1163:U$2005),0),0)</f>
        <v>0</v>
      </c>
      <c r="V1162" s="1">
        <f>IF($O1162="include",IF(AJ1162&gt;0,1+MAX(V1163:V$2005),0),0)</f>
        <v>0</v>
      </c>
      <c r="W1162" s="1">
        <f>IF($O1162="include",IF(AK1162&gt;0,1+MAX(W1163:W$2005),0),0)</f>
        <v>0</v>
      </c>
      <c r="X1162" s="1">
        <f>IF($O1162="include",IF(AL1162&gt;0,1+MAX(X1163:X$2005),0),0)</f>
        <v>0</v>
      </c>
      <c r="Y1162" s="22" t="str">
        <f t="shared" si="313"/>
        <v xml:space="preserve">1 - </v>
      </c>
      <c r="AA1162" s="42"/>
      <c r="AB1162" s="43"/>
      <c r="AC1162" s="43"/>
      <c r="AD1162" s="44"/>
      <c r="AE1162" s="11">
        <f t="shared" si="314"/>
        <v>0</v>
      </c>
      <c r="AF1162" s="41"/>
      <c r="AG1162" s="41"/>
      <c r="AH1162" s="41"/>
      <c r="AI1162" s="41"/>
      <c r="AJ1162" s="41"/>
      <c r="AK1162" s="41"/>
      <c r="AL1162" s="41"/>
      <c r="BA1162" s="1">
        <f t="shared" si="315"/>
        <v>0</v>
      </c>
      <c r="BB1162" s="1">
        <f t="shared" si="316"/>
        <v>0</v>
      </c>
      <c r="BC1162" s="1" t="str">
        <f t="shared" si="317"/>
        <v>No</v>
      </c>
      <c r="BD1162" s="1">
        <f t="shared" si="318"/>
        <v>0</v>
      </c>
      <c r="BE1162" s="1">
        <f t="shared" si="319"/>
        <v>0</v>
      </c>
      <c r="BF1162" s="1">
        <f t="shared" si="320"/>
        <v>0</v>
      </c>
      <c r="BG1162" s="1">
        <v>1158</v>
      </c>
      <c r="BH1162" s="1" t="e">
        <f t="shared" si="321"/>
        <v>#N/A</v>
      </c>
      <c r="BI1162" s="1">
        <f t="shared" si="323"/>
        <v>2</v>
      </c>
      <c r="BJ1162" s="1" t="e">
        <f t="shared" si="322"/>
        <v>#N/A</v>
      </c>
    </row>
    <row r="1163" spans="1:62" x14ac:dyDescent="0.25">
      <c r="A1163" s="1">
        <f t="shared" si="309"/>
        <v>1</v>
      </c>
      <c r="B1163" s="1">
        <f>IF(YEAR(AD1163)=$B$3,YEAR('Apartment Expenses'!AD1163)&amp;" - "&amp;'Apartment Expenses'!AC1163,0)</f>
        <v>0</v>
      </c>
      <c r="C1163" s="1">
        <f t="shared" si="310"/>
        <v>0</v>
      </c>
      <c r="E1163" s="1">
        <v>1159</v>
      </c>
      <c r="F1163" s="1">
        <f t="shared" si="311"/>
        <v>1</v>
      </c>
      <c r="G1163" s="1">
        <f t="shared" si="307"/>
        <v>0</v>
      </c>
      <c r="H1163" s="1">
        <f t="shared" si="308"/>
        <v>0</v>
      </c>
      <c r="J1163" s="1" t="str">
        <f t="shared" si="312"/>
        <v>1900</v>
      </c>
      <c r="M1163" s="1">
        <f>HLOOKUP('Expense History'!$AD$3,$P$4:$X$2004,ROW('Apartment Expenses'!L1163)-3,0)</f>
        <v>0</v>
      </c>
      <c r="N1163" s="1">
        <f>IF('Expense History'!$AD$3=Data!$G$4,'Apartment Expenses'!AE1163,HLOOKUP('Expense History'!$AD$3,'Apartment Expenses'!$AE$4:$AL$2004,(ROW('Apartment Expenses'!M1163)-3)))</f>
        <v>0</v>
      </c>
      <c r="O1163" s="1" t="str">
        <f>IF($O$2="ALL",IF(VLOOKUP(AA1163,'Expense History'!$AA$6:$AB$36,2,0)="x","include",0),IF(AND(VLOOKUP(AA1163,'Expense History'!$AA$6:$AB$36,2,0)="x",AC1163=$O$2),"include",0))</f>
        <v>include</v>
      </c>
      <c r="P1163" s="1">
        <f>IF(O1163="include",IF(AE1163&gt;0,1+MAX(P1164:P$2005),0),0)</f>
        <v>0</v>
      </c>
      <c r="Q1163" s="1">
        <f>IF(AND(ISBLANK(AA1162),AE1162=0),0,(IF(MAX(Q1164:Q$2005)&gt;0,0,ROW(R1163))))</f>
        <v>0</v>
      </c>
      <c r="R1163" s="1">
        <f>IF($O1163="include",IF(AF1163&gt;0,1+MAX(R1164:R$2005),0),0)</f>
        <v>0</v>
      </c>
      <c r="S1163" s="1">
        <f>IF($O1163="include",IF(AG1163&gt;0,1+MAX(S1164:S$2005),0),0)</f>
        <v>0</v>
      </c>
      <c r="T1163" s="1">
        <f>IF($O1163="include",IF(AH1163&gt;0,1+MAX(T1164:T$2005),0),0)</f>
        <v>0</v>
      </c>
      <c r="U1163" s="1">
        <f>IF($O1163="include",IF(AI1163&gt;0,1+MAX(U1164:U$2005),0),0)</f>
        <v>0</v>
      </c>
      <c r="V1163" s="1">
        <f>IF($O1163="include",IF(AJ1163&gt;0,1+MAX(V1164:V$2005),0),0)</f>
        <v>0</v>
      </c>
      <c r="W1163" s="1">
        <f>IF($O1163="include",IF(AK1163&gt;0,1+MAX(W1164:W$2005),0),0)</f>
        <v>0</v>
      </c>
      <c r="X1163" s="1">
        <f>IF($O1163="include",IF(AL1163&gt;0,1+MAX(X1164:X$2005),0),0)</f>
        <v>0</v>
      </c>
      <c r="Y1163" s="22" t="str">
        <f t="shared" si="313"/>
        <v xml:space="preserve">1 - </v>
      </c>
      <c r="AA1163" s="42"/>
      <c r="AB1163" s="43"/>
      <c r="AC1163" s="43"/>
      <c r="AD1163" s="44"/>
      <c r="AE1163" s="11">
        <f t="shared" si="314"/>
        <v>0</v>
      </c>
      <c r="AF1163" s="41"/>
      <c r="AG1163" s="41"/>
      <c r="AH1163" s="41"/>
      <c r="AI1163" s="41"/>
      <c r="AJ1163" s="41"/>
      <c r="AK1163" s="41"/>
      <c r="AL1163" s="41"/>
      <c r="BA1163" s="1">
        <f t="shared" si="315"/>
        <v>0</v>
      </c>
      <c r="BB1163" s="1">
        <f t="shared" si="316"/>
        <v>0</v>
      </c>
      <c r="BC1163" s="1" t="str">
        <f t="shared" si="317"/>
        <v>No</v>
      </c>
      <c r="BD1163" s="1">
        <f t="shared" si="318"/>
        <v>0</v>
      </c>
      <c r="BE1163" s="1">
        <f t="shared" si="319"/>
        <v>0</v>
      </c>
      <c r="BF1163" s="1">
        <f t="shared" si="320"/>
        <v>0</v>
      </c>
      <c r="BG1163" s="1">
        <v>1159</v>
      </c>
      <c r="BH1163" s="1" t="e">
        <f t="shared" si="321"/>
        <v>#N/A</v>
      </c>
      <c r="BI1163" s="1">
        <f t="shared" si="323"/>
        <v>2</v>
      </c>
      <c r="BJ1163" s="1" t="e">
        <f t="shared" si="322"/>
        <v>#N/A</v>
      </c>
    </row>
    <row r="1164" spans="1:62" x14ac:dyDescent="0.25">
      <c r="A1164" s="1">
        <f t="shared" si="309"/>
        <v>1</v>
      </c>
      <c r="B1164" s="1">
        <f>IF(YEAR(AD1164)=$B$3,YEAR('Apartment Expenses'!AD1164)&amp;" - "&amp;'Apartment Expenses'!AC1164,0)</f>
        <v>0</v>
      </c>
      <c r="C1164" s="1">
        <f t="shared" si="310"/>
        <v>0</v>
      </c>
      <c r="E1164" s="1">
        <v>1160</v>
      </c>
      <c r="F1164" s="1">
        <f t="shared" si="311"/>
        <v>1</v>
      </c>
      <c r="G1164" s="1">
        <f t="shared" si="307"/>
        <v>0</v>
      </c>
      <c r="H1164" s="1">
        <f t="shared" si="308"/>
        <v>0</v>
      </c>
      <c r="J1164" s="1" t="str">
        <f t="shared" si="312"/>
        <v>1900</v>
      </c>
      <c r="M1164" s="1">
        <f>HLOOKUP('Expense History'!$AD$3,$P$4:$X$2004,ROW('Apartment Expenses'!L1164)-3,0)</f>
        <v>0</v>
      </c>
      <c r="N1164" s="1">
        <f>IF('Expense History'!$AD$3=Data!$G$4,'Apartment Expenses'!AE1164,HLOOKUP('Expense History'!$AD$3,'Apartment Expenses'!$AE$4:$AL$2004,(ROW('Apartment Expenses'!M1164)-3)))</f>
        <v>0</v>
      </c>
      <c r="O1164" s="1" t="str">
        <f>IF($O$2="ALL",IF(VLOOKUP(AA1164,'Expense History'!$AA$6:$AB$36,2,0)="x","include",0),IF(AND(VLOOKUP(AA1164,'Expense History'!$AA$6:$AB$36,2,0)="x",AC1164=$O$2),"include",0))</f>
        <v>include</v>
      </c>
      <c r="P1164" s="1">
        <f>IF(O1164="include",IF(AE1164&gt;0,1+MAX(P1165:P$2005),0),0)</f>
        <v>0</v>
      </c>
      <c r="Q1164" s="1">
        <f>IF(AND(ISBLANK(AA1163),AE1163=0),0,(IF(MAX(Q1165:Q$2005)&gt;0,0,ROW(R1164))))</f>
        <v>0</v>
      </c>
      <c r="R1164" s="1">
        <f>IF($O1164="include",IF(AF1164&gt;0,1+MAX(R1165:R$2005),0),0)</f>
        <v>0</v>
      </c>
      <c r="S1164" s="1">
        <f>IF($O1164="include",IF(AG1164&gt;0,1+MAX(S1165:S$2005),0),0)</f>
        <v>0</v>
      </c>
      <c r="T1164" s="1">
        <f>IF($O1164="include",IF(AH1164&gt;0,1+MAX(T1165:T$2005),0),0)</f>
        <v>0</v>
      </c>
      <c r="U1164" s="1">
        <f>IF($O1164="include",IF(AI1164&gt;0,1+MAX(U1165:U$2005),0),0)</f>
        <v>0</v>
      </c>
      <c r="V1164" s="1">
        <f>IF($O1164="include",IF(AJ1164&gt;0,1+MAX(V1165:V$2005),0),0)</f>
        <v>0</v>
      </c>
      <c r="W1164" s="1">
        <f>IF($O1164="include",IF(AK1164&gt;0,1+MAX(W1165:W$2005),0),0)</f>
        <v>0</v>
      </c>
      <c r="X1164" s="1">
        <f>IF($O1164="include",IF(AL1164&gt;0,1+MAX(X1165:X$2005),0),0)</f>
        <v>0</v>
      </c>
      <c r="Y1164" s="22" t="str">
        <f t="shared" si="313"/>
        <v xml:space="preserve">1 - </v>
      </c>
      <c r="AA1164" s="42"/>
      <c r="AB1164" s="43"/>
      <c r="AC1164" s="43"/>
      <c r="AD1164" s="44"/>
      <c r="AE1164" s="11">
        <f t="shared" si="314"/>
        <v>0</v>
      </c>
      <c r="AF1164" s="41"/>
      <c r="AG1164" s="41"/>
      <c r="AH1164" s="41"/>
      <c r="AI1164" s="41"/>
      <c r="AJ1164" s="41"/>
      <c r="AK1164" s="41"/>
      <c r="AL1164" s="41"/>
      <c r="BA1164" s="1">
        <f t="shared" si="315"/>
        <v>0</v>
      </c>
      <c r="BB1164" s="1">
        <f t="shared" si="316"/>
        <v>0</v>
      </c>
      <c r="BC1164" s="1" t="str">
        <f t="shared" si="317"/>
        <v>No</v>
      </c>
      <c r="BD1164" s="1">
        <f t="shared" si="318"/>
        <v>0</v>
      </c>
      <c r="BE1164" s="1">
        <f t="shared" si="319"/>
        <v>0</v>
      </c>
      <c r="BF1164" s="1">
        <f t="shared" si="320"/>
        <v>0</v>
      </c>
      <c r="BG1164" s="1">
        <v>1160</v>
      </c>
      <c r="BH1164" s="1" t="e">
        <f t="shared" si="321"/>
        <v>#N/A</v>
      </c>
      <c r="BI1164" s="1">
        <f t="shared" si="323"/>
        <v>2</v>
      </c>
      <c r="BJ1164" s="1" t="e">
        <f t="shared" si="322"/>
        <v>#N/A</v>
      </c>
    </row>
    <row r="1165" spans="1:62" x14ac:dyDescent="0.25">
      <c r="A1165" s="1">
        <f t="shared" si="309"/>
        <v>1</v>
      </c>
      <c r="B1165" s="1">
        <f>IF(YEAR(AD1165)=$B$3,YEAR('Apartment Expenses'!AD1165)&amp;" - "&amp;'Apartment Expenses'!AC1165,0)</f>
        <v>0</v>
      </c>
      <c r="C1165" s="1">
        <f t="shared" si="310"/>
        <v>0</v>
      </c>
      <c r="E1165" s="1">
        <v>1161</v>
      </c>
      <c r="F1165" s="1">
        <f t="shared" si="311"/>
        <v>1</v>
      </c>
      <c r="G1165" s="1">
        <f t="shared" si="307"/>
        <v>0</v>
      </c>
      <c r="H1165" s="1">
        <f t="shared" si="308"/>
        <v>0</v>
      </c>
      <c r="J1165" s="1" t="str">
        <f t="shared" si="312"/>
        <v>1900</v>
      </c>
      <c r="M1165" s="1">
        <f>HLOOKUP('Expense History'!$AD$3,$P$4:$X$2004,ROW('Apartment Expenses'!L1165)-3,0)</f>
        <v>0</v>
      </c>
      <c r="N1165" s="1">
        <f>IF('Expense History'!$AD$3=Data!$G$4,'Apartment Expenses'!AE1165,HLOOKUP('Expense History'!$AD$3,'Apartment Expenses'!$AE$4:$AL$2004,(ROW('Apartment Expenses'!M1165)-3)))</f>
        <v>0</v>
      </c>
      <c r="O1165" s="1" t="str">
        <f>IF($O$2="ALL",IF(VLOOKUP(AA1165,'Expense History'!$AA$6:$AB$36,2,0)="x","include",0),IF(AND(VLOOKUP(AA1165,'Expense History'!$AA$6:$AB$36,2,0)="x",AC1165=$O$2),"include",0))</f>
        <v>include</v>
      </c>
      <c r="P1165" s="1">
        <f>IF(O1165="include",IF(AE1165&gt;0,1+MAX(P1166:P$2005),0),0)</f>
        <v>0</v>
      </c>
      <c r="Q1165" s="1">
        <f>IF(AND(ISBLANK(AA1164),AE1164=0),0,(IF(MAX(Q1166:Q$2005)&gt;0,0,ROW(R1165))))</f>
        <v>0</v>
      </c>
      <c r="R1165" s="1">
        <f>IF($O1165="include",IF(AF1165&gt;0,1+MAX(R1166:R$2005),0),0)</f>
        <v>0</v>
      </c>
      <c r="S1165" s="1">
        <f>IF($O1165="include",IF(AG1165&gt;0,1+MAX(S1166:S$2005),0),0)</f>
        <v>0</v>
      </c>
      <c r="T1165" s="1">
        <f>IF($O1165="include",IF(AH1165&gt;0,1+MAX(T1166:T$2005),0),0)</f>
        <v>0</v>
      </c>
      <c r="U1165" s="1">
        <f>IF($O1165="include",IF(AI1165&gt;0,1+MAX(U1166:U$2005),0),0)</f>
        <v>0</v>
      </c>
      <c r="V1165" s="1">
        <f>IF($O1165="include",IF(AJ1165&gt;0,1+MAX(V1166:V$2005),0),0)</f>
        <v>0</v>
      </c>
      <c r="W1165" s="1">
        <f>IF($O1165="include",IF(AK1165&gt;0,1+MAX(W1166:W$2005),0),0)</f>
        <v>0</v>
      </c>
      <c r="X1165" s="1">
        <f>IF($O1165="include",IF(AL1165&gt;0,1+MAX(X1166:X$2005),0),0)</f>
        <v>0</v>
      </c>
      <c r="Y1165" s="22" t="str">
        <f t="shared" si="313"/>
        <v xml:space="preserve">1 - </v>
      </c>
      <c r="AA1165" s="42"/>
      <c r="AB1165" s="43"/>
      <c r="AC1165" s="43"/>
      <c r="AD1165" s="44"/>
      <c r="AE1165" s="11">
        <f t="shared" si="314"/>
        <v>0</v>
      </c>
      <c r="AF1165" s="41"/>
      <c r="AG1165" s="41"/>
      <c r="AH1165" s="41"/>
      <c r="AI1165" s="41"/>
      <c r="AJ1165" s="41"/>
      <c r="AK1165" s="41"/>
      <c r="AL1165" s="41"/>
      <c r="BA1165" s="1">
        <f t="shared" si="315"/>
        <v>0</v>
      </c>
      <c r="BB1165" s="1">
        <f t="shared" si="316"/>
        <v>0</v>
      </c>
      <c r="BC1165" s="1" t="str">
        <f t="shared" si="317"/>
        <v>No</v>
      </c>
      <c r="BD1165" s="1">
        <f t="shared" si="318"/>
        <v>0</v>
      </c>
      <c r="BE1165" s="1">
        <f t="shared" si="319"/>
        <v>0</v>
      </c>
      <c r="BF1165" s="1">
        <f t="shared" si="320"/>
        <v>0</v>
      </c>
      <c r="BG1165" s="1">
        <v>1161</v>
      </c>
      <c r="BH1165" s="1" t="e">
        <f t="shared" si="321"/>
        <v>#N/A</v>
      </c>
      <c r="BI1165" s="1">
        <f t="shared" si="323"/>
        <v>2</v>
      </c>
      <c r="BJ1165" s="1" t="e">
        <f t="shared" si="322"/>
        <v>#N/A</v>
      </c>
    </row>
    <row r="1166" spans="1:62" x14ac:dyDescent="0.25">
      <c r="A1166" s="1">
        <f t="shared" si="309"/>
        <v>1</v>
      </c>
      <c r="B1166" s="1">
        <f>IF(YEAR(AD1166)=$B$3,YEAR('Apartment Expenses'!AD1166)&amp;" - "&amp;'Apartment Expenses'!AC1166,0)</f>
        <v>0</v>
      </c>
      <c r="C1166" s="1">
        <f t="shared" si="310"/>
        <v>0</v>
      </c>
      <c r="E1166" s="1">
        <v>1162</v>
      </c>
      <c r="F1166" s="1">
        <f t="shared" si="311"/>
        <v>1</v>
      </c>
      <c r="G1166" s="1">
        <f t="shared" si="307"/>
        <v>0</v>
      </c>
      <c r="H1166" s="1">
        <f t="shared" si="308"/>
        <v>0</v>
      </c>
      <c r="J1166" s="1" t="str">
        <f t="shared" si="312"/>
        <v>1900</v>
      </c>
      <c r="M1166" s="1">
        <f>HLOOKUP('Expense History'!$AD$3,$P$4:$X$2004,ROW('Apartment Expenses'!L1166)-3,0)</f>
        <v>0</v>
      </c>
      <c r="N1166" s="1">
        <f>IF('Expense History'!$AD$3=Data!$G$4,'Apartment Expenses'!AE1166,HLOOKUP('Expense History'!$AD$3,'Apartment Expenses'!$AE$4:$AL$2004,(ROW('Apartment Expenses'!M1166)-3)))</f>
        <v>0</v>
      </c>
      <c r="O1166" s="1" t="str">
        <f>IF($O$2="ALL",IF(VLOOKUP(AA1166,'Expense History'!$AA$6:$AB$36,2,0)="x","include",0),IF(AND(VLOOKUP(AA1166,'Expense History'!$AA$6:$AB$36,2,0)="x",AC1166=$O$2),"include",0))</f>
        <v>include</v>
      </c>
      <c r="P1166" s="1">
        <f>IF(O1166="include",IF(AE1166&gt;0,1+MAX(P1167:P$2005),0),0)</f>
        <v>0</v>
      </c>
      <c r="Q1166" s="1">
        <f>IF(AND(ISBLANK(AA1165),AE1165=0),0,(IF(MAX(Q1167:Q$2005)&gt;0,0,ROW(R1166))))</f>
        <v>0</v>
      </c>
      <c r="R1166" s="1">
        <f>IF($O1166="include",IF(AF1166&gt;0,1+MAX(R1167:R$2005),0),0)</f>
        <v>0</v>
      </c>
      <c r="S1166" s="1">
        <f>IF($O1166="include",IF(AG1166&gt;0,1+MAX(S1167:S$2005),0),0)</f>
        <v>0</v>
      </c>
      <c r="T1166" s="1">
        <f>IF($O1166="include",IF(AH1166&gt;0,1+MAX(T1167:T$2005),0),0)</f>
        <v>0</v>
      </c>
      <c r="U1166" s="1">
        <f>IF($O1166="include",IF(AI1166&gt;0,1+MAX(U1167:U$2005),0),0)</f>
        <v>0</v>
      </c>
      <c r="V1166" s="1">
        <f>IF($O1166="include",IF(AJ1166&gt;0,1+MAX(V1167:V$2005),0),0)</f>
        <v>0</v>
      </c>
      <c r="W1166" s="1">
        <f>IF($O1166="include",IF(AK1166&gt;0,1+MAX(W1167:W$2005),0),0)</f>
        <v>0</v>
      </c>
      <c r="X1166" s="1">
        <f>IF($O1166="include",IF(AL1166&gt;0,1+MAX(X1167:X$2005),0),0)</f>
        <v>0</v>
      </c>
      <c r="Y1166" s="22" t="str">
        <f t="shared" si="313"/>
        <v xml:space="preserve">1 - </v>
      </c>
      <c r="AA1166" s="42"/>
      <c r="AB1166" s="43"/>
      <c r="AC1166" s="43"/>
      <c r="AD1166" s="44"/>
      <c r="AE1166" s="11">
        <f t="shared" si="314"/>
        <v>0</v>
      </c>
      <c r="AF1166" s="41"/>
      <c r="AG1166" s="41"/>
      <c r="AH1166" s="41"/>
      <c r="AI1166" s="41"/>
      <c r="AJ1166" s="41"/>
      <c r="AK1166" s="41"/>
      <c r="AL1166" s="41"/>
      <c r="BA1166" s="1">
        <f t="shared" si="315"/>
        <v>0</v>
      </c>
      <c r="BB1166" s="1">
        <f t="shared" si="316"/>
        <v>0</v>
      </c>
      <c r="BC1166" s="1" t="str">
        <f t="shared" si="317"/>
        <v>No</v>
      </c>
      <c r="BD1166" s="1">
        <f t="shared" si="318"/>
        <v>0</v>
      </c>
      <c r="BE1166" s="1">
        <f t="shared" si="319"/>
        <v>0</v>
      </c>
      <c r="BF1166" s="1">
        <f t="shared" si="320"/>
        <v>0</v>
      </c>
      <c r="BG1166" s="1">
        <v>1162</v>
      </c>
      <c r="BH1166" s="1" t="e">
        <f t="shared" si="321"/>
        <v>#N/A</v>
      </c>
      <c r="BI1166" s="1">
        <f t="shared" si="323"/>
        <v>2</v>
      </c>
      <c r="BJ1166" s="1" t="e">
        <f t="shared" si="322"/>
        <v>#N/A</v>
      </c>
    </row>
    <row r="1167" spans="1:62" x14ac:dyDescent="0.25">
      <c r="A1167" s="1">
        <f t="shared" si="309"/>
        <v>1</v>
      </c>
      <c r="B1167" s="1">
        <f>IF(YEAR(AD1167)=$B$3,YEAR('Apartment Expenses'!AD1167)&amp;" - "&amp;'Apartment Expenses'!AC1167,0)</f>
        <v>0</v>
      </c>
      <c r="C1167" s="1">
        <f t="shared" si="310"/>
        <v>0</v>
      </c>
      <c r="E1167" s="1">
        <v>1163</v>
      </c>
      <c r="F1167" s="1">
        <f t="shared" si="311"/>
        <v>1</v>
      </c>
      <c r="G1167" s="1">
        <f t="shared" si="307"/>
        <v>0</v>
      </c>
      <c r="H1167" s="1">
        <f t="shared" si="308"/>
        <v>0</v>
      </c>
      <c r="J1167" s="1" t="str">
        <f t="shared" si="312"/>
        <v>1900</v>
      </c>
      <c r="M1167" s="1">
        <f>HLOOKUP('Expense History'!$AD$3,$P$4:$X$2004,ROW('Apartment Expenses'!L1167)-3,0)</f>
        <v>0</v>
      </c>
      <c r="N1167" s="1">
        <f>IF('Expense History'!$AD$3=Data!$G$4,'Apartment Expenses'!AE1167,HLOOKUP('Expense History'!$AD$3,'Apartment Expenses'!$AE$4:$AL$2004,(ROW('Apartment Expenses'!M1167)-3)))</f>
        <v>0</v>
      </c>
      <c r="O1167" s="1" t="str">
        <f>IF($O$2="ALL",IF(VLOOKUP(AA1167,'Expense History'!$AA$6:$AB$36,2,0)="x","include",0),IF(AND(VLOOKUP(AA1167,'Expense History'!$AA$6:$AB$36,2,0)="x",AC1167=$O$2),"include",0))</f>
        <v>include</v>
      </c>
      <c r="P1167" s="1">
        <f>IF(O1167="include",IF(AE1167&gt;0,1+MAX(P1168:P$2005),0),0)</f>
        <v>0</v>
      </c>
      <c r="Q1167" s="1">
        <f>IF(AND(ISBLANK(AA1166),AE1166=0),0,(IF(MAX(Q1168:Q$2005)&gt;0,0,ROW(R1167))))</f>
        <v>0</v>
      </c>
      <c r="R1167" s="1">
        <f>IF($O1167="include",IF(AF1167&gt;0,1+MAX(R1168:R$2005),0),0)</f>
        <v>0</v>
      </c>
      <c r="S1167" s="1">
        <f>IF($O1167="include",IF(AG1167&gt;0,1+MAX(S1168:S$2005),0),0)</f>
        <v>0</v>
      </c>
      <c r="T1167" s="1">
        <f>IF($O1167="include",IF(AH1167&gt;0,1+MAX(T1168:T$2005),0),0)</f>
        <v>0</v>
      </c>
      <c r="U1167" s="1">
        <f>IF($O1167="include",IF(AI1167&gt;0,1+MAX(U1168:U$2005),0),0)</f>
        <v>0</v>
      </c>
      <c r="V1167" s="1">
        <f>IF($O1167="include",IF(AJ1167&gt;0,1+MAX(V1168:V$2005),0),0)</f>
        <v>0</v>
      </c>
      <c r="W1167" s="1">
        <f>IF($O1167="include",IF(AK1167&gt;0,1+MAX(W1168:W$2005),0),0)</f>
        <v>0</v>
      </c>
      <c r="X1167" s="1">
        <f>IF($O1167="include",IF(AL1167&gt;0,1+MAX(X1168:X$2005),0),0)</f>
        <v>0</v>
      </c>
      <c r="Y1167" s="22" t="str">
        <f t="shared" si="313"/>
        <v xml:space="preserve">1 - </v>
      </c>
      <c r="AA1167" s="42"/>
      <c r="AB1167" s="43"/>
      <c r="AC1167" s="43"/>
      <c r="AD1167" s="44"/>
      <c r="AE1167" s="11">
        <f t="shared" si="314"/>
        <v>0</v>
      </c>
      <c r="AF1167" s="41"/>
      <c r="AG1167" s="41"/>
      <c r="AH1167" s="41"/>
      <c r="AI1167" s="41"/>
      <c r="AJ1167" s="41"/>
      <c r="AK1167" s="41"/>
      <c r="AL1167" s="41"/>
      <c r="BA1167" s="1">
        <f t="shared" si="315"/>
        <v>0</v>
      </c>
      <c r="BB1167" s="1">
        <f t="shared" si="316"/>
        <v>0</v>
      </c>
      <c r="BC1167" s="1" t="str">
        <f t="shared" si="317"/>
        <v>No</v>
      </c>
      <c r="BD1167" s="1">
        <f t="shared" si="318"/>
        <v>0</v>
      </c>
      <c r="BE1167" s="1">
        <f t="shared" si="319"/>
        <v>0</v>
      </c>
      <c r="BF1167" s="1">
        <f t="shared" si="320"/>
        <v>0</v>
      </c>
      <c r="BG1167" s="1">
        <v>1163</v>
      </c>
      <c r="BH1167" s="1" t="e">
        <f t="shared" si="321"/>
        <v>#N/A</v>
      </c>
      <c r="BI1167" s="1">
        <f t="shared" si="323"/>
        <v>2</v>
      </c>
      <c r="BJ1167" s="1" t="e">
        <f t="shared" si="322"/>
        <v>#N/A</v>
      </c>
    </row>
    <row r="1168" spans="1:62" x14ac:dyDescent="0.25">
      <c r="A1168" s="1">
        <f t="shared" si="309"/>
        <v>1</v>
      </c>
      <c r="B1168" s="1">
        <f>IF(YEAR(AD1168)=$B$3,YEAR('Apartment Expenses'!AD1168)&amp;" - "&amp;'Apartment Expenses'!AC1168,0)</f>
        <v>0</v>
      </c>
      <c r="C1168" s="1">
        <f t="shared" si="310"/>
        <v>0</v>
      </c>
      <c r="E1168" s="1">
        <v>1164</v>
      </c>
      <c r="F1168" s="1">
        <f t="shared" si="311"/>
        <v>1</v>
      </c>
      <c r="G1168" s="1">
        <f t="shared" si="307"/>
        <v>0</v>
      </c>
      <c r="H1168" s="1">
        <f t="shared" si="308"/>
        <v>0</v>
      </c>
      <c r="J1168" s="1" t="str">
        <f t="shared" si="312"/>
        <v>1900</v>
      </c>
      <c r="M1168" s="1">
        <f>HLOOKUP('Expense History'!$AD$3,$P$4:$X$2004,ROW('Apartment Expenses'!L1168)-3,0)</f>
        <v>0</v>
      </c>
      <c r="N1168" s="1">
        <f>IF('Expense History'!$AD$3=Data!$G$4,'Apartment Expenses'!AE1168,HLOOKUP('Expense History'!$AD$3,'Apartment Expenses'!$AE$4:$AL$2004,(ROW('Apartment Expenses'!M1168)-3)))</f>
        <v>0</v>
      </c>
      <c r="O1168" s="1" t="str">
        <f>IF($O$2="ALL",IF(VLOOKUP(AA1168,'Expense History'!$AA$6:$AB$36,2,0)="x","include",0),IF(AND(VLOOKUP(AA1168,'Expense History'!$AA$6:$AB$36,2,0)="x",AC1168=$O$2),"include",0))</f>
        <v>include</v>
      </c>
      <c r="P1168" s="1">
        <f>IF(O1168="include",IF(AE1168&gt;0,1+MAX(P1169:P$2005),0),0)</f>
        <v>0</v>
      </c>
      <c r="Q1168" s="1">
        <f>IF(AND(ISBLANK(AA1167),AE1167=0),0,(IF(MAX(Q1169:Q$2005)&gt;0,0,ROW(R1168))))</f>
        <v>0</v>
      </c>
      <c r="R1168" s="1">
        <f>IF($O1168="include",IF(AF1168&gt;0,1+MAX(R1169:R$2005),0),0)</f>
        <v>0</v>
      </c>
      <c r="S1168" s="1">
        <f>IF($O1168="include",IF(AG1168&gt;0,1+MAX(S1169:S$2005),0),0)</f>
        <v>0</v>
      </c>
      <c r="T1168" s="1">
        <f>IF($O1168="include",IF(AH1168&gt;0,1+MAX(T1169:T$2005),0),0)</f>
        <v>0</v>
      </c>
      <c r="U1168" s="1">
        <f>IF($O1168="include",IF(AI1168&gt;0,1+MAX(U1169:U$2005),0),0)</f>
        <v>0</v>
      </c>
      <c r="V1168" s="1">
        <f>IF($O1168="include",IF(AJ1168&gt;0,1+MAX(V1169:V$2005),0),0)</f>
        <v>0</v>
      </c>
      <c r="W1168" s="1">
        <f>IF($O1168="include",IF(AK1168&gt;0,1+MAX(W1169:W$2005),0),0)</f>
        <v>0</v>
      </c>
      <c r="X1168" s="1">
        <f>IF($O1168="include",IF(AL1168&gt;0,1+MAX(X1169:X$2005),0),0)</f>
        <v>0</v>
      </c>
      <c r="Y1168" s="22" t="str">
        <f t="shared" si="313"/>
        <v xml:space="preserve">1 - </v>
      </c>
      <c r="AA1168" s="42"/>
      <c r="AB1168" s="43"/>
      <c r="AC1168" s="43"/>
      <c r="AD1168" s="44"/>
      <c r="AE1168" s="11">
        <f t="shared" si="314"/>
        <v>0</v>
      </c>
      <c r="AF1168" s="41"/>
      <c r="AG1168" s="41"/>
      <c r="AH1168" s="41"/>
      <c r="AI1168" s="41"/>
      <c r="AJ1168" s="41"/>
      <c r="AK1168" s="41"/>
      <c r="AL1168" s="41"/>
      <c r="BA1168" s="1">
        <f t="shared" si="315"/>
        <v>0</v>
      </c>
      <c r="BB1168" s="1">
        <f t="shared" si="316"/>
        <v>0</v>
      </c>
      <c r="BC1168" s="1" t="str">
        <f t="shared" si="317"/>
        <v>No</v>
      </c>
      <c r="BD1168" s="1">
        <f t="shared" si="318"/>
        <v>0</v>
      </c>
      <c r="BE1168" s="1">
        <f t="shared" si="319"/>
        <v>0</v>
      </c>
      <c r="BF1168" s="1">
        <f t="shared" si="320"/>
        <v>0</v>
      </c>
      <c r="BG1168" s="1">
        <v>1164</v>
      </c>
      <c r="BH1168" s="1" t="e">
        <f t="shared" si="321"/>
        <v>#N/A</v>
      </c>
      <c r="BI1168" s="1">
        <f t="shared" si="323"/>
        <v>2</v>
      </c>
      <c r="BJ1168" s="1" t="e">
        <f t="shared" si="322"/>
        <v>#N/A</v>
      </c>
    </row>
    <row r="1169" spans="1:62" x14ac:dyDescent="0.25">
      <c r="A1169" s="1">
        <f t="shared" si="309"/>
        <v>1</v>
      </c>
      <c r="B1169" s="1">
        <f>IF(YEAR(AD1169)=$B$3,YEAR('Apartment Expenses'!AD1169)&amp;" - "&amp;'Apartment Expenses'!AC1169,0)</f>
        <v>0</v>
      </c>
      <c r="C1169" s="1">
        <f t="shared" si="310"/>
        <v>0</v>
      </c>
      <c r="E1169" s="1">
        <v>1165</v>
      </c>
      <c r="F1169" s="1">
        <f t="shared" si="311"/>
        <v>1</v>
      </c>
      <c r="G1169" s="1">
        <f t="shared" si="307"/>
        <v>0</v>
      </c>
      <c r="H1169" s="1">
        <f t="shared" si="308"/>
        <v>0</v>
      </c>
      <c r="J1169" s="1" t="str">
        <f t="shared" si="312"/>
        <v>1900</v>
      </c>
      <c r="M1169" s="1">
        <f>HLOOKUP('Expense History'!$AD$3,$P$4:$X$2004,ROW('Apartment Expenses'!L1169)-3,0)</f>
        <v>0</v>
      </c>
      <c r="N1169" s="1">
        <f>IF('Expense History'!$AD$3=Data!$G$4,'Apartment Expenses'!AE1169,HLOOKUP('Expense History'!$AD$3,'Apartment Expenses'!$AE$4:$AL$2004,(ROW('Apartment Expenses'!M1169)-3)))</f>
        <v>0</v>
      </c>
      <c r="O1169" s="1" t="str">
        <f>IF($O$2="ALL",IF(VLOOKUP(AA1169,'Expense History'!$AA$6:$AB$36,2,0)="x","include",0),IF(AND(VLOOKUP(AA1169,'Expense History'!$AA$6:$AB$36,2,0)="x",AC1169=$O$2),"include",0))</f>
        <v>include</v>
      </c>
      <c r="P1169" s="1">
        <f>IF(O1169="include",IF(AE1169&gt;0,1+MAX(P1170:P$2005),0),0)</f>
        <v>0</v>
      </c>
      <c r="Q1169" s="1">
        <f>IF(AND(ISBLANK(AA1168),AE1168=0),0,(IF(MAX(Q1170:Q$2005)&gt;0,0,ROW(R1169))))</f>
        <v>0</v>
      </c>
      <c r="R1169" s="1">
        <f>IF($O1169="include",IF(AF1169&gt;0,1+MAX(R1170:R$2005),0),0)</f>
        <v>0</v>
      </c>
      <c r="S1169" s="1">
        <f>IF($O1169="include",IF(AG1169&gt;0,1+MAX(S1170:S$2005),0),0)</f>
        <v>0</v>
      </c>
      <c r="T1169" s="1">
        <f>IF($O1169="include",IF(AH1169&gt;0,1+MAX(T1170:T$2005),0),0)</f>
        <v>0</v>
      </c>
      <c r="U1169" s="1">
        <f>IF($O1169="include",IF(AI1169&gt;0,1+MAX(U1170:U$2005),0),0)</f>
        <v>0</v>
      </c>
      <c r="V1169" s="1">
        <f>IF($O1169="include",IF(AJ1169&gt;0,1+MAX(V1170:V$2005),0),0)</f>
        <v>0</v>
      </c>
      <c r="W1169" s="1">
        <f>IF($O1169="include",IF(AK1169&gt;0,1+MAX(W1170:W$2005),0),0)</f>
        <v>0</v>
      </c>
      <c r="X1169" s="1">
        <f>IF($O1169="include",IF(AL1169&gt;0,1+MAX(X1170:X$2005),0),0)</f>
        <v>0</v>
      </c>
      <c r="Y1169" s="22" t="str">
        <f t="shared" si="313"/>
        <v xml:space="preserve">1 - </v>
      </c>
      <c r="AA1169" s="42"/>
      <c r="AB1169" s="43"/>
      <c r="AC1169" s="43"/>
      <c r="AD1169" s="44"/>
      <c r="AE1169" s="11">
        <f t="shared" si="314"/>
        <v>0</v>
      </c>
      <c r="AF1169" s="41"/>
      <c r="AG1169" s="41"/>
      <c r="AH1169" s="41"/>
      <c r="AI1169" s="41"/>
      <c r="AJ1169" s="41"/>
      <c r="AK1169" s="41"/>
      <c r="AL1169" s="41"/>
      <c r="BA1169" s="1">
        <f t="shared" si="315"/>
        <v>0</v>
      </c>
      <c r="BB1169" s="1">
        <f t="shared" si="316"/>
        <v>0</v>
      </c>
      <c r="BC1169" s="1" t="str">
        <f t="shared" si="317"/>
        <v>No</v>
      </c>
      <c r="BD1169" s="1">
        <f t="shared" si="318"/>
        <v>0</v>
      </c>
      <c r="BE1169" s="1">
        <f t="shared" si="319"/>
        <v>0</v>
      </c>
      <c r="BF1169" s="1">
        <f t="shared" si="320"/>
        <v>0</v>
      </c>
      <c r="BG1169" s="1">
        <v>1165</v>
      </c>
      <c r="BH1169" s="1" t="e">
        <f t="shared" si="321"/>
        <v>#N/A</v>
      </c>
      <c r="BI1169" s="1">
        <f t="shared" si="323"/>
        <v>2</v>
      </c>
      <c r="BJ1169" s="1" t="e">
        <f t="shared" si="322"/>
        <v>#N/A</v>
      </c>
    </row>
    <row r="1170" spans="1:62" x14ac:dyDescent="0.25">
      <c r="A1170" s="1">
        <f t="shared" si="309"/>
        <v>1</v>
      </c>
      <c r="B1170" s="1">
        <f>IF(YEAR(AD1170)=$B$3,YEAR('Apartment Expenses'!AD1170)&amp;" - "&amp;'Apartment Expenses'!AC1170,0)</f>
        <v>0</v>
      </c>
      <c r="C1170" s="1">
        <f t="shared" si="310"/>
        <v>0</v>
      </c>
      <c r="E1170" s="1">
        <v>1166</v>
      </c>
      <c r="F1170" s="1">
        <f t="shared" si="311"/>
        <v>1</v>
      </c>
      <c r="G1170" s="1">
        <f t="shared" si="307"/>
        <v>0</v>
      </c>
      <c r="H1170" s="1">
        <f t="shared" si="308"/>
        <v>0</v>
      </c>
      <c r="J1170" s="1" t="str">
        <f t="shared" si="312"/>
        <v>1900</v>
      </c>
      <c r="M1170" s="1">
        <f>HLOOKUP('Expense History'!$AD$3,$P$4:$X$2004,ROW('Apartment Expenses'!L1170)-3,0)</f>
        <v>0</v>
      </c>
      <c r="N1170" s="1">
        <f>IF('Expense History'!$AD$3=Data!$G$4,'Apartment Expenses'!AE1170,HLOOKUP('Expense History'!$AD$3,'Apartment Expenses'!$AE$4:$AL$2004,(ROW('Apartment Expenses'!M1170)-3)))</f>
        <v>0</v>
      </c>
      <c r="O1170" s="1" t="str">
        <f>IF($O$2="ALL",IF(VLOOKUP(AA1170,'Expense History'!$AA$6:$AB$36,2,0)="x","include",0),IF(AND(VLOOKUP(AA1170,'Expense History'!$AA$6:$AB$36,2,0)="x",AC1170=$O$2),"include",0))</f>
        <v>include</v>
      </c>
      <c r="P1170" s="1">
        <f>IF(O1170="include",IF(AE1170&gt;0,1+MAX(P1171:P$2005),0),0)</f>
        <v>0</v>
      </c>
      <c r="Q1170" s="1">
        <f>IF(AND(ISBLANK(AA1169),AE1169=0),0,(IF(MAX(Q1171:Q$2005)&gt;0,0,ROW(R1170))))</f>
        <v>0</v>
      </c>
      <c r="R1170" s="1">
        <f>IF($O1170="include",IF(AF1170&gt;0,1+MAX(R1171:R$2005),0),0)</f>
        <v>0</v>
      </c>
      <c r="S1170" s="1">
        <f>IF($O1170="include",IF(AG1170&gt;0,1+MAX(S1171:S$2005),0),0)</f>
        <v>0</v>
      </c>
      <c r="T1170" s="1">
        <f>IF($O1170="include",IF(AH1170&gt;0,1+MAX(T1171:T$2005),0),0)</f>
        <v>0</v>
      </c>
      <c r="U1170" s="1">
        <f>IF($O1170="include",IF(AI1170&gt;0,1+MAX(U1171:U$2005),0),0)</f>
        <v>0</v>
      </c>
      <c r="V1170" s="1">
        <f>IF($O1170="include",IF(AJ1170&gt;0,1+MAX(V1171:V$2005),0),0)</f>
        <v>0</v>
      </c>
      <c r="W1170" s="1">
        <f>IF($O1170="include",IF(AK1170&gt;0,1+MAX(W1171:W$2005),0),0)</f>
        <v>0</v>
      </c>
      <c r="X1170" s="1">
        <f>IF($O1170="include",IF(AL1170&gt;0,1+MAX(X1171:X$2005),0),0)</f>
        <v>0</v>
      </c>
      <c r="Y1170" s="22" t="str">
        <f t="shared" si="313"/>
        <v xml:space="preserve">1 - </v>
      </c>
      <c r="AA1170" s="42"/>
      <c r="AB1170" s="43"/>
      <c r="AC1170" s="43"/>
      <c r="AD1170" s="44"/>
      <c r="AE1170" s="11">
        <f t="shared" si="314"/>
        <v>0</v>
      </c>
      <c r="AF1170" s="41"/>
      <c r="AG1170" s="41"/>
      <c r="AH1170" s="41"/>
      <c r="AI1170" s="41"/>
      <c r="AJ1170" s="41"/>
      <c r="AK1170" s="41"/>
      <c r="AL1170" s="41"/>
      <c r="BA1170" s="1">
        <f t="shared" si="315"/>
        <v>0</v>
      </c>
      <c r="BB1170" s="1">
        <f t="shared" si="316"/>
        <v>0</v>
      </c>
      <c r="BC1170" s="1" t="str">
        <f t="shared" si="317"/>
        <v>No</v>
      </c>
      <c r="BD1170" s="1">
        <f t="shared" si="318"/>
        <v>0</v>
      </c>
      <c r="BE1170" s="1">
        <f t="shared" si="319"/>
        <v>0</v>
      </c>
      <c r="BF1170" s="1">
        <f t="shared" si="320"/>
        <v>0</v>
      </c>
      <c r="BG1170" s="1">
        <v>1166</v>
      </c>
      <c r="BH1170" s="1" t="e">
        <f t="shared" si="321"/>
        <v>#N/A</v>
      </c>
      <c r="BI1170" s="1">
        <f t="shared" si="323"/>
        <v>2</v>
      </c>
      <c r="BJ1170" s="1" t="e">
        <f t="shared" si="322"/>
        <v>#N/A</v>
      </c>
    </row>
    <row r="1171" spans="1:62" x14ac:dyDescent="0.25">
      <c r="A1171" s="1">
        <f t="shared" si="309"/>
        <v>1</v>
      </c>
      <c r="B1171" s="1">
        <f>IF(YEAR(AD1171)=$B$3,YEAR('Apartment Expenses'!AD1171)&amp;" - "&amp;'Apartment Expenses'!AC1171,0)</f>
        <v>0</v>
      </c>
      <c r="C1171" s="1">
        <f t="shared" si="310"/>
        <v>0</v>
      </c>
      <c r="E1171" s="1">
        <v>1167</v>
      </c>
      <c r="F1171" s="1">
        <f t="shared" si="311"/>
        <v>1</v>
      </c>
      <c r="G1171" s="1">
        <f t="shared" si="307"/>
        <v>0</v>
      </c>
      <c r="H1171" s="1">
        <f t="shared" si="308"/>
        <v>0</v>
      </c>
      <c r="J1171" s="1" t="str">
        <f t="shared" si="312"/>
        <v>1900</v>
      </c>
      <c r="M1171" s="1">
        <f>HLOOKUP('Expense History'!$AD$3,$P$4:$X$2004,ROW('Apartment Expenses'!L1171)-3,0)</f>
        <v>0</v>
      </c>
      <c r="N1171" s="1">
        <f>IF('Expense History'!$AD$3=Data!$G$4,'Apartment Expenses'!AE1171,HLOOKUP('Expense History'!$AD$3,'Apartment Expenses'!$AE$4:$AL$2004,(ROW('Apartment Expenses'!M1171)-3)))</f>
        <v>0</v>
      </c>
      <c r="O1171" s="1" t="str">
        <f>IF($O$2="ALL",IF(VLOOKUP(AA1171,'Expense History'!$AA$6:$AB$36,2,0)="x","include",0),IF(AND(VLOOKUP(AA1171,'Expense History'!$AA$6:$AB$36,2,0)="x",AC1171=$O$2),"include",0))</f>
        <v>include</v>
      </c>
      <c r="P1171" s="1">
        <f>IF(O1171="include",IF(AE1171&gt;0,1+MAX(P1172:P$2005),0),0)</f>
        <v>0</v>
      </c>
      <c r="Q1171" s="1">
        <f>IF(AND(ISBLANK(AA1170),AE1170=0),0,(IF(MAX(Q1172:Q$2005)&gt;0,0,ROW(R1171))))</f>
        <v>0</v>
      </c>
      <c r="R1171" s="1">
        <f>IF($O1171="include",IF(AF1171&gt;0,1+MAX(R1172:R$2005),0),0)</f>
        <v>0</v>
      </c>
      <c r="S1171" s="1">
        <f>IF($O1171="include",IF(AG1171&gt;0,1+MAX(S1172:S$2005),0),0)</f>
        <v>0</v>
      </c>
      <c r="T1171" s="1">
        <f>IF($O1171="include",IF(AH1171&gt;0,1+MAX(T1172:T$2005),0),0)</f>
        <v>0</v>
      </c>
      <c r="U1171" s="1">
        <f>IF($O1171="include",IF(AI1171&gt;0,1+MAX(U1172:U$2005),0),0)</f>
        <v>0</v>
      </c>
      <c r="V1171" s="1">
        <f>IF($O1171="include",IF(AJ1171&gt;0,1+MAX(V1172:V$2005),0),0)</f>
        <v>0</v>
      </c>
      <c r="W1171" s="1">
        <f>IF($O1171="include",IF(AK1171&gt;0,1+MAX(W1172:W$2005),0),0)</f>
        <v>0</v>
      </c>
      <c r="X1171" s="1">
        <f>IF($O1171="include",IF(AL1171&gt;0,1+MAX(X1172:X$2005),0),0)</f>
        <v>0</v>
      </c>
      <c r="Y1171" s="22" t="str">
        <f t="shared" si="313"/>
        <v xml:space="preserve">1 - </v>
      </c>
      <c r="AA1171" s="42"/>
      <c r="AB1171" s="43"/>
      <c r="AC1171" s="43"/>
      <c r="AD1171" s="44"/>
      <c r="AE1171" s="11">
        <f t="shared" si="314"/>
        <v>0</v>
      </c>
      <c r="AF1171" s="41"/>
      <c r="AG1171" s="41"/>
      <c r="AH1171" s="41"/>
      <c r="AI1171" s="41"/>
      <c r="AJ1171" s="41"/>
      <c r="AK1171" s="41"/>
      <c r="AL1171" s="41"/>
      <c r="BA1171" s="1">
        <f t="shared" si="315"/>
        <v>0</v>
      </c>
      <c r="BB1171" s="1">
        <f t="shared" si="316"/>
        <v>0</v>
      </c>
      <c r="BC1171" s="1" t="str">
        <f t="shared" si="317"/>
        <v>No</v>
      </c>
      <c r="BD1171" s="1">
        <f t="shared" si="318"/>
        <v>0</v>
      </c>
      <c r="BE1171" s="1">
        <f t="shared" si="319"/>
        <v>0</v>
      </c>
      <c r="BF1171" s="1">
        <f t="shared" si="320"/>
        <v>0</v>
      </c>
      <c r="BG1171" s="1">
        <v>1167</v>
      </c>
      <c r="BH1171" s="1" t="e">
        <f t="shared" si="321"/>
        <v>#N/A</v>
      </c>
      <c r="BI1171" s="1">
        <f t="shared" si="323"/>
        <v>2</v>
      </c>
      <c r="BJ1171" s="1" t="e">
        <f t="shared" si="322"/>
        <v>#N/A</v>
      </c>
    </row>
    <row r="1172" spans="1:62" x14ac:dyDescent="0.25">
      <c r="A1172" s="1">
        <f t="shared" si="309"/>
        <v>1</v>
      </c>
      <c r="B1172" s="1">
        <f>IF(YEAR(AD1172)=$B$3,YEAR('Apartment Expenses'!AD1172)&amp;" - "&amp;'Apartment Expenses'!AC1172,0)</f>
        <v>0</v>
      </c>
      <c r="C1172" s="1">
        <f t="shared" si="310"/>
        <v>0</v>
      </c>
      <c r="E1172" s="1">
        <v>1168</v>
      </c>
      <c r="F1172" s="1">
        <f t="shared" si="311"/>
        <v>1</v>
      </c>
      <c r="G1172" s="1">
        <f t="shared" si="307"/>
        <v>0</v>
      </c>
      <c r="H1172" s="1">
        <f t="shared" si="308"/>
        <v>0</v>
      </c>
      <c r="J1172" s="1" t="str">
        <f t="shared" si="312"/>
        <v>1900</v>
      </c>
      <c r="M1172" s="1">
        <f>HLOOKUP('Expense History'!$AD$3,$P$4:$X$2004,ROW('Apartment Expenses'!L1172)-3,0)</f>
        <v>0</v>
      </c>
      <c r="N1172" s="1">
        <f>IF('Expense History'!$AD$3=Data!$G$4,'Apartment Expenses'!AE1172,HLOOKUP('Expense History'!$AD$3,'Apartment Expenses'!$AE$4:$AL$2004,(ROW('Apartment Expenses'!M1172)-3)))</f>
        <v>0</v>
      </c>
      <c r="O1172" s="1" t="str">
        <f>IF($O$2="ALL",IF(VLOOKUP(AA1172,'Expense History'!$AA$6:$AB$36,2,0)="x","include",0),IF(AND(VLOOKUP(AA1172,'Expense History'!$AA$6:$AB$36,2,0)="x",AC1172=$O$2),"include",0))</f>
        <v>include</v>
      </c>
      <c r="P1172" s="1">
        <f>IF(O1172="include",IF(AE1172&gt;0,1+MAX(P1173:P$2005),0),0)</f>
        <v>0</v>
      </c>
      <c r="Q1172" s="1">
        <f>IF(AND(ISBLANK(AA1171),AE1171=0),0,(IF(MAX(Q1173:Q$2005)&gt;0,0,ROW(R1172))))</f>
        <v>0</v>
      </c>
      <c r="R1172" s="1">
        <f>IF($O1172="include",IF(AF1172&gt;0,1+MAX(R1173:R$2005),0),0)</f>
        <v>0</v>
      </c>
      <c r="S1172" s="1">
        <f>IF($O1172="include",IF(AG1172&gt;0,1+MAX(S1173:S$2005),0),0)</f>
        <v>0</v>
      </c>
      <c r="T1172" s="1">
        <f>IF($O1172="include",IF(AH1172&gt;0,1+MAX(T1173:T$2005),0),0)</f>
        <v>0</v>
      </c>
      <c r="U1172" s="1">
        <f>IF($O1172="include",IF(AI1172&gt;0,1+MAX(U1173:U$2005),0),0)</f>
        <v>0</v>
      </c>
      <c r="V1172" s="1">
        <f>IF($O1172="include",IF(AJ1172&gt;0,1+MAX(V1173:V$2005),0),0)</f>
        <v>0</v>
      </c>
      <c r="W1172" s="1">
        <f>IF($O1172="include",IF(AK1172&gt;0,1+MAX(W1173:W$2005),0),0)</f>
        <v>0</v>
      </c>
      <c r="X1172" s="1">
        <f>IF($O1172="include",IF(AL1172&gt;0,1+MAX(X1173:X$2005),0),0)</f>
        <v>0</v>
      </c>
      <c r="Y1172" s="22" t="str">
        <f t="shared" si="313"/>
        <v xml:space="preserve">1 - </v>
      </c>
      <c r="AA1172" s="42"/>
      <c r="AB1172" s="43"/>
      <c r="AC1172" s="43"/>
      <c r="AD1172" s="44"/>
      <c r="AE1172" s="11">
        <f t="shared" si="314"/>
        <v>0</v>
      </c>
      <c r="AF1172" s="41"/>
      <c r="AG1172" s="41"/>
      <c r="AH1172" s="41"/>
      <c r="AI1172" s="41"/>
      <c r="AJ1172" s="41"/>
      <c r="AK1172" s="41"/>
      <c r="AL1172" s="41"/>
      <c r="BA1172" s="1">
        <f t="shared" si="315"/>
        <v>0</v>
      </c>
      <c r="BB1172" s="1">
        <f t="shared" si="316"/>
        <v>0</v>
      </c>
      <c r="BC1172" s="1" t="str">
        <f t="shared" si="317"/>
        <v>No</v>
      </c>
      <c r="BD1172" s="1">
        <f t="shared" si="318"/>
        <v>0</v>
      </c>
      <c r="BE1172" s="1">
        <f t="shared" si="319"/>
        <v>0</v>
      </c>
      <c r="BF1172" s="1">
        <f t="shared" si="320"/>
        <v>0</v>
      </c>
      <c r="BG1172" s="1">
        <v>1168</v>
      </c>
      <c r="BH1172" s="1" t="e">
        <f t="shared" si="321"/>
        <v>#N/A</v>
      </c>
      <c r="BI1172" s="1">
        <f t="shared" si="323"/>
        <v>2</v>
      </c>
      <c r="BJ1172" s="1" t="e">
        <f t="shared" si="322"/>
        <v>#N/A</v>
      </c>
    </row>
    <row r="1173" spans="1:62" x14ac:dyDescent="0.25">
      <c r="A1173" s="1">
        <f t="shared" si="309"/>
        <v>1</v>
      </c>
      <c r="B1173" s="1">
        <f>IF(YEAR(AD1173)=$B$3,YEAR('Apartment Expenses'!AD1173)&amp;" - "&amp;'Apartment Expenses'!AC1173,0)</f>
        <v>0</v>
      </c>
      <c r="C1173" s="1">
        <f t="shared" si="310"/>
        <v>0</v>
      </c>
      <c r="E1173" s="1">
        <v>1169</v>
      </c>
      <c r="F1173" s="1">
        <f t="shared" si="311"/>
        <v>1</v>
      </c>
      <c r="G1173" s="1">
        <f t="shared" si="307"/>
        <v>0</v>
      </c>
      <c r="H1173" s="1">
        <f t="shared" si="308"/>
        <v>0</v>
      </c>
      <c r="J1173" s="1" t="str">
        <f t="shared" si="312"/>
        <v>1900</v>
      </c>
      <c r="M1173" s="1">
        <f>HLOOKUP('Expense History'!$AD$3,$P$4:$X$2004,ROW('Apartment Expenses'!L1173)-3,0)</f>
        <v>0</v>
      </c>
      <c r="N1173" s="1">
        <f>IF('Expense History'!$AD$3=Data!$G$4,'Apartment Expenses'!AE1173,HLOOKUP('Expense History'!$AD$3,'Apartment Expenses'!$AE$4:$AL$2004,(ROW('Apartment Expenses'!M1173)-3)))</f>
        <v>0</v>
      </c>
      <c r="O1173" s="1" t="str">
        <f>IF($O$2="ALL",IF(VLOOKUP(AA1173,'Expense History'!$AA$6:$AB$36,2,0)="x","include",0),IF(AND(VLOOKUP(AA1173,'Expense History'!$AA$6:$AB$36,2,0)="x",AC1173=$O$2),"include",0))</f>
        <v>include</v>
      </c>
      <c r="P1173" s="1">
        <f>IF(O1173="include",IF(AE1173&gt;0,1+MAX(P1174:P$2005),0),0)</f>
        <v>0</v>
      </c>
      <c r="Q1173" s="1">
        <f>IF(AND(ISBLANK(AA1172),AE1172=0),0,(IF(MAX(Q1174:Q$2005)&gt;0,0,ROW(R1173))))</f>
        <v>0</v>
      </c>
      <c r="R1173" s="1">
        <f>IF($O1173="include",IF(AF1173&gt;0,1+MAX(R1174:R$2005),0),0)</f>
        <v>0</v>
      </c>
      <c r="S1173" s="1">
        <f>IF($O1173="include",IF(AG1173&gt;0,1+MAX(S1174:S$2005),0),0)</f>
        <v>0</v>
      </c>
      <c r="T1173" s="1">
        <f>IF($O1173="include",IF(AH1173&gt;0,1+MAX(T1174:T$2005),0),0)</f>
        <v>0</v>
      </c>
      <c r="U1173" s="1">
        <f>IF($O1173="include",IF(AI1173&gt;0,1+MAX(U1174:U$2005),0),0)</f>
        <v>0</v>
      </c>
      <c r="V1173" s="1">
        <f>IF($O1173="include",IF(AJ1173&gt;0,1+MAX(V1174:V$2005),0),0)</f>
        <v>0</v>
      </c>
      <c r="W1173" s="1">
        <f>IF($O1173="include",IF(AK1173&gt;0,1+MAX(W1174:W$2005),0),0)</f>
        <v>0</v>
      </c>
      <c r="X1173" s="1">
        <f>IF($O1173="include",IF(AL1173&gt;0,1+MAX(X1174:X$2005),0),0)</f>
        <v>0</v>
      </c>
      <c r="Y1173" s="22" t="str">
        <f t="shared" si="313"/>
        <v xml:space="preserve">1 - </v>
      </c>
      <c r="AA1173" s="42"/>
      <c r="AB1173" s="43"/>
      <c r="AC1173" s="43"/>
      <c r="AD1173" s="44"/>
      <c r="AE1173" s="11">
        <f t="shared" si="314"/>
        <v>0</v>
      </c>
      <c r="AF1173" s="41"/>
      <c r="AG1173" s="41"/>
      <c r="AH1173" s="41"/>
      <c r="AI1173" s="41"/>
      <c r="AJ1173" s="41"/>
      <c r="AK1173" s="41"/>
      <c r="AL1173" s="41"/>
      <c r="BA1173" s="1">
        <f t="shared" si="315"/>
        <v>0</v>
      </c>
      <c r="BB1173" s="1">
        <f t="shared" si="316"/>
        <v>0</v>
      </c>
      <c r="BC1173" s="1" t="str">
        <f t="shared" si="317"/>
        <v>No</v>
      </c>
      <c r="BD1173" s="1">
        <f t="shared" si="318"/>
        <v>0</v>
      </c>
      <c r="BE1173" s="1">
        <f t="shared" si="319"/>
        <v>0</v>
      </c>
      <c r="BF1173" s="1">
        <f t="shared" si="320"/>
        <v>0</v>
      </c>
      <c r="BG1173" s="1">
        <v>1169</v>
      </c>
      <c r="BH1173" s="1" t="e">
        <f t="shared" si="321"/>
        <v>#N/A</v>
      </c>
      <c r="BI1173" s="1">
        <f t="shared" si="323"/>
        <v>2</v>
      </c>
      <c r="BJ1173" s="1" t="e">
        <f t="shared" si="322"/>
        <v>#N/A</v>
      </c>
    </row>
    <row r="1174" spans="1:62" x14ac:dyDescent="0.25">
      <c r="A1174" s="1">
        <f t="shared" si="309"/>
        <v>1</v>
      </c>
      <c r="B1174" s="1">
        <f>IF(YEAR(AD1174)=$B$3,YEAR('Apartment Expenses'!AD1174)&amp;" - "&amp;'Apartment Expenses'!AC1174,0)</f>
        <v>0</v>
      </c>
      <c r="C1174" s="1">
        <f t="shared" si="310"/>
        <v>0</v>
      </c>
      <c r="E1174" s="1">
        <v>1170</v>
      </c>
      <c r="F1174" s="1">
        <f t="shared" si="311"/>
        <v>1</v>
      </c>
      <c r="G1174" s="1">
        <f t="shared" si="307"/>
        <v>0</v>
      </c>
      <c r="H1174" s="1">
        <f t="shared" si="308"/>
        <v>0</v>
      </c>
      <c r="J1174" s="1" t="str">
        <f t="shared" si="312"/>
        <v>1900</v>
      </c>
      <c r="M1174" s="1">
        <f>HLOOKUP('Expense History'!$AD$3,$P$4:$X$2004,ROW('Apartment Expenses'!L1174)-3,0)</f>
        <v>0</v>
      </c>
      <c r="N1174" s="1">
        <f>IF('Expense History'!$AD$3=Data!$G$4,'Apartment Expenses'!AE1174,HLOOKUP('Expense History'!$AD$3,'Apartment Expenses'!$AE$4:$AL$2004,(ROW('Apartment Expenses'!M1174)-3)))</f>
        <v>0</v>
      </c>
      <c r="O1174" s="1" t="str">
        <f>IF($O$2="ALL",IF(VLOOKUP(AA1174,'Expense History'!$AA$6:$AB$36,2,0)="x","include",0),IF(AND(VLOOKUP(AA1174,'Expense History'!$AA$6:$AB$36,2,0)="x",AC1174=$O$2),"include",0))</f>
        <v>include</v>
      </c>
      <c r="P1174" s="1">
        <f>IF(O1174="include",IF(AE1174&gt;0,1+MAX(P1175:P$2005),0),0)</f>
        <v>0</v>
      </c>
      <c r="Q1174" s="1">
        <f>IF(AND(ISBLANK(AA1173),AE1173=0),0,(IF(MAX(Q1175:Q$2005)&gt;0,0,ROW(R1174))))</f>
        <v>0</v>
      </c>
      <c r="R1174" s="1">
        <f>IF($O1174="include",IF(AF1174&gt;0,1+MAX(R1175:R$2005),0),0)</f>
        <v>0</v>
      </c>
      <c r="S1174" s="1">
        <f>IF($O1174="include",IF(AG1174&gt;0,1+MAX(S1175:S$2005),0),0)</f>
        <v>0</v>
      </c>
      <c r="T1174" s="1">
        <f>IF($O1174="include",IF(AH1174&gt;0,1+MAX(T1175:T$2005),0),0)</f>
        <v>0</v>
      </c>
      <c r="U1174" s="1">
        <f>IF($O1174="include",IF(AI1174&gt;0,1+MAX(U1175:U$2005),0),0)</f>
        <v>0</v>
      </c>
      <c r="V1174" s="1">
        <f>IF($O1174="include",IF(AJ1174&gt;0,1+MAX(V1175:V$2005),0),0)</f>
        <v>0</v>
      </c>
      <c r="W1174" s="1">
        <f>IF($O1174="include",IF(AK1174&gt;0,1+MAX(W1175:W$2005),0),0)</f>
        <v>0</v>
      </c>
      <c r="X1174" s="1">
        <f>IF($O1174="include",IF(AL1174&gt;0,1+MAX(X1175:X$2005),0),0)</f>
        <v>0</v>
      </c>
      <c r="Y1174" s="22" t="str">
        <f t="shared" si="313"/>
        <v xml:space="preserve">1 - </v>
      </c>
      <c r="AA1174" s="42"/>
      <c r="AB1174" s="43"/>
      <c r="AC1174" s="43"/>
      <c r="AD1174" s="44"/>
      <c r="AE1174" s="11">
        <f t="shared" si="314"/>
        <v>0</v>
      </c>
      <c r="AF1174" s="41"/>
      <c r="AG1174" s="41"/>
      <c r="AH1174" s="41"/>
      <c r="AI1174" s="41"/>
      <c r="AJ1174" s="41"/>
      <c r="AK1174" s="41"/>
      <c r="AL1174" s="41"/>
      <c r="BA1174" s="1">
        <f t="shared" si="315"/>
        <v>0</v>
      </c>
      <c r="BB1174" s="1">
        <f t="shared" si="316"/>
        <v>0</v>
      </c>
      <c r="BC1174" s="1" t="str">
        <f t="shared" si="317"/>
        <v>No</v>
      </c>
      <c r="BD1174" s="1">
        <f t="shared" si="318"/>
        <v>0</v>
      </c>
      <c r="BE1174" s="1">
        <f t="shared" si="319"/>
        <v>0</v>
      </c>
      <c r="BF1174" s="1">
        <f t="shared" si="320"/>
        <v>0</v>
      </c>
      <c r="BG1174" s="1">
        <v>1170</v>
      </c>
      <c r="BH1174" s="1" t="e">
        <f t="shared" si="321"/>
        <v>#N/A</v>
      </c>
      <c r="BI1174" s="1">
        <f t="shared" si="323"/>
        <v>2</v>
      </c>
      <c r="BJ1174" s="1" t="e">
        <f t="shared" si="322"/>
        <v>#N/A</v>
      </c>
    </row>
    <row r="1175" spans="1:62" x14ac:dyDescent="0.25">
      <c r="A1175" s="1">
        <f t="shared" si="309"/>
        <v>1</v>
      </c>
      <c r="B1175" s="1">
        <f>IF(YEAR(AD1175)=$B$3,YEAR('Apartment Expenses'!AD1175)&amp;" - "&amp;'Apartment Expenses'!AC1175,0)</f>
        <v>0</v>
      </c>
      <c r="C1175" s="1">
        <f t="shared" si="310"/>
        <v>0</v>
      </c>
      <c r="E1175" s="1">
        <v>1171</v>
      </c>
      <c r="F1175" s="1">
        <f t="shared" si="311"/>
        <v>1</v>
      </c>
      <c r="G1175" s="1">
        <f t="shared" si="307"/>
        <v>0</v>
      </c>
      <c r="H1175" s="1">
        <f t="shared" si="308"/>
        <v>0</v>
      </c>
      <c r="J1175" s="1" t="str">
        <f t="shared" si="312"/>
        <v>1900</v>
      </c>
      <c r="M1175" s="1">
        <f>HLOOKUP('Expense History'!$AD$3,$P$4:$X$2004,ROW('Apartment Expenses'!L1175)-3,0)</f>
        <v>0</v>
      </c>
      <c r="N1175" s="1">
        <f>IF('Expense History'!$AD$3=Data!$G$4,'Apartment Expenses'!AE1175,HLOOKUP('Expense History'!$AD$3,'Apartment Expenses'!$AE$4:$AL$2004,(ROW('Apartment Expenses'!M1175)-3)))</f>
        <v>0</v>
      </c>
      <c r="O1175" s="1" t="str">
        <f>IF($O$2="ALL",IF(VLOOKUP(AA1175,'Expense History'!$AA$6:$AB$36,2,0)="x","include",0),IF(AND(VLOOKUP(AA1175,'Expense History'!$AA$6:$AB$36,2,0)="x",AC1175=$O$2),"include",0))</f>
        <v>include</v>
      </c>
      <c r="P1175" s="1">
        <f>IF(O1175="include",IF(AE1175&gt;0,1+MAX(P1176:P$2005),0),0)</f>
        <v>0</v>
      </c>
      <c r="Q1175" s="1">
        <f>IF(AND(ISBLANK(AA1174),AE1174=0),0,(IF(MAX(Q1176:Q$2005)&gt;0,0,ROW(R1175))))</f>
        <v>0</v>
      </c>
      <c r="R1175" s="1">
        <f>IF($O1175="include",IF(AF1175&gt;0,1+MAX(R1176:R$2005),0),0)</f>
        <v>0</v>
      </c>
      <c r="S1175" s="1">
        <f>IF($O1175="include",IF(AG1175&gt;0,1+MAX(S1176:S$2005),0),0)</f>
        <v>0</v>
      </c>
      <c r="T1175" s="1">
        <f>IF($O1175="include",IF(AH1175&gt;0,1+MAX(T1176:T$2005),0),0)</f>
        <v>0</v>
      </c>
      <c r="U1175" s="1">
        <f>IF($O1175="include",IF(AI1175&gt;0,1+MAX(U1176:U$2005),0),0)</f>
        <v>0</v>
      </c>
      <c r="V1175" s="1">
        <f>IF($O1175="include",IF(AJ1175&gt;0,1+MAX(V1176:V$2005),0),0)</f>
        <v>0</v>
      </c>
      <c r="W1175" s="1">
        <f>IF($O1175="include",IF(AK1175&gt;0,1+MAX(W1176:W$2005),0),0)</f>
        <v>0</v>
      </c>
      <c r="X1175" s="1">
        <f>IF($O1175="include",IF(AL1175&gt;0,1+MAX(X1176:X$2005),0),0)</f>
        <v>0</v>
      </c>
      <c r="Y1175" s="22" t="str">
        <f t="shared" si="313"/>
        <v xml:space="preserve">1 - </v>
      </c>
      <c r="AA1175" s="42"/>
      <c r="AB1175" s="43"/>
      <c r="AC1175" s="43"/>
      <c r="AD1175" s="44"/>
      <c r="AE1175" s="11">
        <f t="shared" si="314"/>
        <v>0</v>
      </c>
      <c r="AF1175" s="41"/>
      <c r="AG1175" s="41"/>
      <c r="AH1175" s="41"/>
      <c r="AI1175" s="41"/>
      <c r="AJ1175" s="41"/>
      <c r="AK1175" s="41"/>
      <c r="AL1175" s="41"/>
      <c r="BA1175" s="1">
        <f t="shared" si="315"/>
        <v>0</v>
      </c>
      <c r="BB1175" s="1">
        <f t="shared" si="316"/>
        <v>0</v>
      </c>
      <c r="BC1175" s="1" t="str">
        <f t="shared" si="317"/>
        <v>No</v>
      </c>
      <c r="BD1175" s="1">
        <f t="shared" si="318"/>
        <v>0</v>
      </c>
      <c r="BE1175" s="1">
        <f t="shared" si="319"/>
        <v>0</v>
      </c>
      <c r="BF1175" s="1">
        <f t="shared" si="320"/>
        <v>0</v>
      </c>
      <c r="BG1175" s="1">
        <v>1171</v>
      </c>
      <c r="BH1175" s="1" t="e">
        <f t="shared" si="321"/>
        <v>#N/A</v>
      </c>
      <c r="BI1175" s="1">
        <f t="shared" si="323"/>
        <v>2</v>
      </c>
      <c r="BJ1175" s="1" t="e">
        <f t="shared" si="322"/>
        <v>#N/A</v>
      </c>
    </row>
    <row r="1176" spans="1:62" x14ac:dyDescent="0.25">
      <c r="A1176" s="1">
        <f t="shared" si="309"/>
        <v>1</v>
      </c>
      <c r="B1176" s="1">
        <f>IF(YEAR(AD1176)=$B$3,YEAR('Apartment Expenses'!AD1176)&amp;" - "&amp;'Apartment Expenses'!AC1176,0)</f>
        <v>0</v>
      </c>
      <c r="C1176" s="1">
        <f t="shared" si="310"/>
        <v>0</v>
      </c>
      <c r="E1176" s="1">
        <v>1172</v>
      </c>
      <c r="F1176" s="1">
        <f t="shared" si="311"/>
        <v>1</v>
      </c>
      <c r="G1176" s="1">
        <f t="shared" si="307"/>
        <v>0</v>
      </c>
      <c r="H1176" s="1">
        <f t="shared" si="308"/>
        <v>0</v>
      </c>
      <c r="J1176" s="1" t="str">
        <f t="shared" si="312"/>
        <v>1900</v>
      </c>
      <c r="M1176" s="1">
        <f>HLOOKUP('Expense History'!$AD$3,$P$4:$X$2004,ROW('Apartment Expenses'!L1176)-3,0)</f>
        <v>0</v>
      </c>
      <c r="N1176" s="1">
        <f>IF('Expense History'!$AD$3=Data!$G$4,'Apartment Expenses'!AE1176,HLOOKUP('Expense History'!$AD$3,'Apartment Expenses'!$AE$4:$AL$2004,(ROW('Apartment Expenses'!M1176)-3)))</f>
        <v>0</v>
      </c>
      <c r="O1176" s="1" t="str">
        <f>IF($O$2="ALL",IF(VLOOKUP(AA1176,'Expense History'!$AA$6:$AB$36,2,0)="x","include",0),IF(AND(VLOOKUP(AA1176,'Expense History'!$AA$6:$AB$36,2,0)="x",AC1176=$O$2),"include",0))</f>
        <v>include</v>
      </c>
      <c r="P1176" s="1">
        <f>IF(O1176="include",IF(AE1176&gt;0,1+MAX(P1177:P$2005),0),0)</f>
        <v>0</v>
      </c>
      <c r="Q1176" s="1">
        <f>IF(AND(ISBLANK(AA1175),AE1175=0),0,(IF(MAX(Q1177:Q$2005)&gt;0,0,ROW(R1176))))</f>
        <v>0</v>
      </c>
      <c r="R1176" s="1">
        <f>IF($O1176="include",IF(AF1176&gt;0,1+MAX(R1177:R$2005),0),0)</f>
        <v>0</v>
      </c>
      <c r="S1176" s="1">
        <f>IF($O1176="include",IF(AG1176&gt;0,1+MAX(S1177:S$2005),0),0)</f>
        <v>0</v>
      </c>
      <c r="T1176" s="1">
        <f>IF($O1176="include",IF(AH1176&gt;0,1+MAX(T1177:T$2005),0),0)</f>
        <v>0</v>
      </c>
      <c r="U1176" s="1">
        <f>IF($O1176="include",IF(AI1176&gt;0,1+MAX(U1177:U$2005),0),0)</f>
        <v>0</v>
      </c>
      <c r="V1176" s="1">
        <f>IF($O1176="include",IF(AJ1176&gt;0,1+MAX(V1177:V$2005),0),0)</f>
        <v>0</v>
      </c>
      <c r="W1176" s="1">
        <f>IF($O1176="include",IF(AK1176&gt;0,1+MAX(W1177:W$2005),0),0)</f>
        <v>0</v>
      </c>
      <c r="X1176" s="1">
        <f>IF($O1176="include",IF(AL1176&gt;0,1+MAX(X1177:X$2005),0),0)</f>
        <v>0</v>
      </c>
      <c r="Y1176" s="22" t="str">
        <f t="shared" si="313"/>
        <v xml:space="preserve">1 - </v>
      </c>
      <c r="AA1176" s="42"/>
      <c r="AB1176" s="43"/>
      <c r="AC1176" s="43"/>
      <c r="AD1176" s="44"/>
      <c r="AE1176" s="11">
        <f t="shared" si="314"/>
        <v>0</v>
      </c>
      <c r="AF1176" s="41"/>
      <c r="AG1176" s="41"/>
      <c r="AH1176" s="41"/>
      <c r="AI1176" s="41"/>
      <c r="AJ1176" s="41"/>
      <c r="AK1176" s="41"/>
      <c r="AL1176" s="41"/>
      <c r="BA1176" s="1">
        <f t="shared" si="315"/>
        <v>0</v>
      </c>
      <c r="BB1176" s="1">
        <f t="shared" si="316"/>
        <v>0</v>
      </c>
      <c r="BC1176" s="1" t="str">
        <f t="shared" si="317"/>
        <v>No</v>
      </c>
      <c r="BD1176" s="1">
        <f t="shared" si="318"/>
        <v>0</v>
      </c>
      <c r="BE1176" s="1">
        <f t="shared" si="319"/>
        <v>0</v>
      </c>
      <c r="BF1176" s="1">
        <f t="shared" si="320"/>
        <v>0</v>
      </c>
      <c r="BG1176" s="1">
        <v>1172</v>
      </c>
      <c r="BH1176" s="1" t="e">
        <f t="shared" si="321"/>
        <v>#N/A</v>
      </c>
      <c r="BI1176" s="1">
        <f t="shared" si="323"/>
        <v>2</v>
      </c>
      <c r="BJ1176" s="1" t="e">
        <f t="shared" si="322"/>
        <v>#N/A</v>
      </c>
    </row>
    <row r="1177" spans="1:62" x14ac:dyDescent="0.25">
      <c r="A1177" s="1">
        <f t="shared" si="309"/>
        <v>1</v>
      </c>
      <c r="B1177" s="1">
        <f>IF(YEAR(AD1177)=$B$3,YEAR('Apartment Expenses'!AD1177)&amp;" - "&amp;'Apartment Expenses'!AC1177,0)</f>
        <v>0</v>
      </c>
      <c r="C1177" s="1">
        <f t="shared" si="310"/>
        <v>0</v>
      </c>
      <c r="E1177" s="1">
        <v>1173</v>
      </c>
      <c r="F1177" s="1">
        <f t="shared" si="311"/>
        <v>1</v>
      </c>
      <c r="G1177" s="1">
        <f t="shared" si="307"/>
        <v>0</v>
      </c>
      <c r="H1177" s="1">
        <f t="shared" si="308"/>
        <v>0</v>
      </c>
      <c r="J1177" s="1" t="str">
        <f t="shared" si="312"/>
        <v>1900</v>
      </c>
      <c r="M1177" s="1">
        <f>HLOOKUP('Expense History'!$AD$3,$P$4:$X$2004,ROW('Apartment Expenses'!L1177)-3,0)</f>
        <v>0</v>
      </c>
      <c r="N1177" s="1">
        <f>IF('Expense History'!$AD$3=Data!$G$4,'Apartment Expenses'!AE1177,HLOOKUP('Expense History'!$AD$3,'Apartment Expenses'!$AE$4:$AL$2004,(ROW('Apartment Expenses'!M1177)-3)))</f>
        <v>0</v>
      </c>
      <c r="O1177" s="1" t="str">
        <f>IF($O$2="ALL",IF(VLOOKUP(AA1177,'Expense History'!$AA$6:$AB$36,2,0)="x","include",0),IF(AND(VLOOKUP(AA1177,'Expense History'!$AA$6:$AB$36,2,0)="x",AC1177=$O$2),"include",0))</f>
        <v>include</v>
      </c>
      <c r="P1177" s="1">
        <f>IF(O1177="include",IF(AE1177&gt;0,1+MAX(P1178:P$2005),0),0)</f>
        <v>0</v>
      </c>
      <c r="Q1177" s="1">
        <f>IF(AND(ISBLANK(AA1176),AE1176=0),0,(IF(MAX(Q1178:Q$2005)&gt;0,0,ROW(R1177))))</f>
        <v>0</v>
      </c>
      <c r="R1177" s="1">
        <f>IF($O1177="include",IF(AF1177&gt;0,1+MAX(R1178:R$2005),0),0)</f>
        <v>0</v>
      </c>
      <c r="S1177" s="1">
        <f>IF($O1177="include",IF(AG1177&gt;0,1+MAX(S1178:S$2005),0),0)</f>
        <v>0</v>
      </c>
      <c r="T1177" s="1">
        <f>IF($O1177="include",IF(AH1177&gt;0,1+MAX(T1178:T$2005),0),0)</f>
        <v>0</v>
      </c>
      <c r="U1177" s="1">
        <f>IF($O1177="include",IF(AI1177&gt;0,1+MAX(U1178:U$2005),0),0)</f>
        <v>0</v>
      </c>
      <c r="V1177" s="1">
        <f>IF($O1177="include",IF(AJ1177&gt;0,1+MAX(V1178:V$2005),0),0)</f>
        <v>0</v>
      </c>
      <c r="W1177" s="1">
        <f>IF($O1177="include",IF(AK1177&gt;0,1+MAX(W1178:W$2005),0),0)</f>
        <v>0</v>
      </c>
      <c r="X1177" s="1">
        <f>IF($O1177="include",IF(AL1177&gt;0,1+MAX(X1178:X$2005),0),0)</f>
        <v>0</v>
      </c>
      <c r="Y1177" s="22" t="str">
        <f t="shared" si="313"/>
        <v xml:space="preserve">1 - </v>
      </c>
      <c r="AA1177" s="42"/>
      <c r="AB1177" s="43"/>
      <c r="AC1177" s="43"/>
      <c r="AD1177" s="44"/>
      <c r="AE1177" s="11">
        <f t="shared" si="314"/>
        <v>0</v>
      </c>
      <c r="AF1177" s="41"/>
      <c r="AG1177" s="41"/>
      <c r="AH1177" s="41"/>
      <c r="AI1177" s="41"/>
      <c r="AJ1177" s="41"/>
      <c r="AK1177" s="41"/>
      <c r="AL1177" s="41"/>
      <c r="BA1177" s="1">
        <f t="shared" si="315"/>
        <v>0</v>
      </c>
      <c r="BB1177" s="1">
        <f t="shared" si="316"/>
        <v>0</v>
      </c>
      <c r="BC1177" s="1" t="str">
        <f t="shared" si="317"/>
        <v>No</v>
      </c>
      <c r="BD1177" s="1">
        <f t="shared" si="318"/>
        <v>0</v>
      </c>
      <c r="BE1177" s="1">
        <f t="shared" si="319"/>
        <v>0</v>
      </c>
      <c r="BF1177" s="1">
        <f t="shared" si="320"/>
        <v>0</v>
      </c>
      <c r="BG1177" s="1">
        <v>1173</v>
      </c>
      <c r="BH1177" s="1" t="e">
        <f t="shared" si="321"/>
        <v>#N/A</v>
      </c>
      <c r="BI1177" s="1">
        <f t="shared" si="323"/>
        <v>2</v>
      </c>
      <c r="BJ1177" s="1" t="e">
        <f t="shared" si="322"/>
        <v>#N/A</v>
      </c>
    </row>
    <row r="1178" spans="1:62" x14ac:dyDescent="0.25">
      <c r="A1178" s="1">
        <f t="shared" si="309"/>
        <v>1</v>
      </c>
      <c r="B1178" s="1">
        <f>IF(YEAR(AD1178)=$B$3,YEAR('Apartment Expenses'!AD1178)&amp;" - "&amp;'Apartment Expenses'!AC1178,0)</f>
        <v>0</v>
      </c>
      <c r="C1178" s="1">
        <f t="shared" si="310"/>
        <v>0</v>
      </c>
      <c r="E1178" s="1">
        <v>1174</v>
      </c>
      <c r="F1178" s="1">
        <f t="shared" si="311"/>
        <v>1</v>
      </c>
      <c r="G1178" s="1">
        <f t="shared" si="307"/>
        <v>0</v>
      </c>
      <c r="H1178" s="1">
        <f t="shared" si="308"/>
        <v>0</v>
      </c>
      <c r="J1178" s="1" t="str">
        <f t="shared" si="312"/>
        <v>1900</v>
      </c>
      <c r="M1178" s="1">
        <f>HLOOKUP('Expense History'!$AD$3,$P$4:$X$2004,ROW('Apartment Expenses'!L1178)-3,0)</f>
        <v>0</v>
      </c>
      <c r="N1178" s="1">
        <f>IF('Expense History'!$AD$3=Data!$G$4,'Apartment Expenses'!AE1178,HLOOKUP('Expense History'!$AD$3,'Apartment Expenses'!$AE$4:$AL$2004,(ROW('Apartment Expenses'!M1178)-3)))</f>
        <v>0</v>
      </c>
      <c r="O1178" s="1" t="str">
        <f>IF($O$2="ALL",IF(VLOOKUP(AA1178,'Expense History'!$AA$6:$AB$36,2,0)="x","include",0),IF(AND(VLOOKUP(AA1178,'Expense History'!$AA$6:$AB$36,2,0)="x",AC1178=$O$2),"include",0))</f>
        <v>include</v>
      </c>
      <c r="P1178" s="1">
        <f>IF(O1178="include",IF(AE1178&gt;0,1+MAX(P1179:P$2005),0),0)</f>
        <v>0</v>
      </c>
      <c r="Q1178" s="1">
        <f>IF(AND(ISBLANK(AA1177),AE1177=0),0,(IF(MAX(Q1179:Q$2005)&gt;0,0,ROW(R1178))))</f>
        <v>0</v>
      </c>
      <c r="R1178" s="1">
        <f>IF($O1178="include",IF(AF1178&gt;0,1+MAX(R1179:R$2005),0),0)</f>
        <v>0</v>
      </c>
      <c r="S1178" s="1">
        <f>IF($O1178="include",IF(AG1178&gt;0,1+MAX(S1179:S$2005),0),0)</f>
        <v>0</v>
      </c>
      <c r="T1178" s="1">
        <f>IF($O1178="include",IF(AH1178&gt;0,1+MAX(T1179:T$2005),0),0)</f>
        <v>0</v>
      </c>
      <c r="U1178" s="1">
        <f>IF($O1178="include",IF(AI1178&gt;0,1+MAX(U1179:U$2005),0),0)</f>
        <v>0</v>
      </c>
      <c r="V1178" s="1">
        <f>IF($O1178="include",IF(AJ1178&gt;0,1+MAX(V1179:V$2005),0),0)</f>
        <v>0</v>
      </c>
      <c r="W1178" s="1">
        <f>IF($O1178="include",IF(AK1178&gt;0,1+MAX(W1179:W$2005),0),0)</f>
        <v>0</v>
      </c>
      <c r="X1178" s="1">
        <f>IF($O1178="include",IF(AL1178&gt;0,1+MAX(X1179:X$2005),0),0)</f>
        <v>0</v>
      </c>
      <c r="Y1178" s="22" t="str">
        <f t="shared" si="313"/>
        <v xml:space="preserve">1 - </v>
      </c>
      <c r="AA1178" s="42"/>
      <c r="AB1178" s="43"/>
      <c r="AC1178" s="43"/>
      <c r="AD1178" s="44"/>
      <c r="AE1178" s="11">
        <f t="shared" si="314"/>
        <v>0</v>
      </c>
      <c r="AF1178" s="41"/>
      <c r="AG1178" s="41"/>
      <c r="AH1178" s="41"/>
      <c r="AI1178" s="41"/>
      <c r="AJ1178" s="41"/>
      <c r="AK1178" s="41"/>
      <c r="AL1178" s="41"/>
      <c r="BA1178" s="1">
        <f t="shared" si="315"/>
        <v>0</v>
      </c>
      <c r="BB1178" s="1">
        <f t="shared" si="316"/>
        <v>0</v>
      </c>
      <c r="BC1178" s="1" t="str">
        <f t="shared" si="317"/>
        <v>No</v>
      </c>
      <c r="BD1178" s="1">
        <f t="shared" si="318"/>
        <v>0</v>
      </c>
      <c r="BE1178" s="1">
        <f t="shared" si="319"/>
        <v>0</v>
      </c>
      <c r="BF1178" s="1">
        <f t="shared" si="320"/>
        <v>0</v>
      </c>
      <c r="BG1178" s="1">
        <v>1174</v>
      </c>
      <c r="BH1178" s="1" t="e">
        <f t="shared" si="321"/>
        <v>#N/A</v>
      </c>
      <c r="BI1178" s="1">
        <f t="shared" si="323"/>
        <v>2</v>
      </c>
      <c r="BJ1178" s="1" t="e">
        <f t="shared" si="322"/>
        <v>#N/A</v>
      </c>
    </row>
    <row r="1179" spans="1:62" x14ac:dyDescent="0.25">
      <c r="A1179" s="1">
        <f t="shared" si="309"/>
        <v>1</v>
      </c>
      <c r="B1179" s="1">
        <f>IF(YEAR(AD1179)=$B$3,YEAR('Apartment Expenses'!AD1179)&amp;" - "&amp;'Apartment Expenses'!AC1179,0)</f>
        <v>0</v>
      </c>
      <c r="C1179" s="1">
        <f t="shared" si="310"/>
        <v>0</v>
      </c>
      <c r="E1179" s="1">
        <v>1175</v>
      </c>
      <c r="F1179" s="1">
        <f t="shared" si="311"/>
        <v>1</v>
      </c>
      <c r="G1179" s="1">
        <f t="shared" si="307"/>
        <v>0</v>
      </c>
      <c r="H1179" s="1">
        <f t="shared" si="308"/>
        <v>0</v>
      </c>
      <c r="J1179" s="1" t="str">
        <f t="shared" si="312"/>
        <v>1900</v>
      </c>
      <c r="M1179" s="1">
        <f>HLOOKUP('Expense History'!$AD$3,$P$4:$X$2004,ROW('Apartment Expenses'!L1179)-3,0)</f>
        <v>0</v>
      </c>
      <c r="N1179" s="1">
        <f>IF('Expense History'!$AD$3=Data!$G$4,'Apartment Expenses'!AE1179,HLOOKUP('Expense History'!$AD$3,'Apartment Expenses'!$AE$4:$AL$2004,(ROW('Apartment Expenses'!M1179)-3)))</f>
        <v>0</v>
      </c>
      <c r="O1179" s="1" t="str">
        <f>IF($O$2="ALL",IF(VLOOKUP(AA1179,'Expense History'!$AA$6:$AB$36,2,0)="x","include",0),IF(AND(VLOOKUP(AA1179,'Expense History'!$AA$6:$AB$36,2,0)="x",AC1179=$O$2),"include",0))</f>
        <v>include</v>
      </c>
      <c r="P1179" s="1">
        <f>IF(O1179="include",IF(AE1179&gt;0,1+MAX(P1180:P$2005),0),0)</f>
        <v>0</v>
      </c>
      <c r="Q1179" s="1">
        <f>IF(AND(ISBLANK(AA1178),AE1178=0),0,(IF(MAX(Q1180:Q$2005)&gt;0,0,ROW(R1179))))</f>
        <v>0</v>
      </c>
      <c r="R1179" s="1">
        <f>IF($O1179="include",IF(AF1179&gt;0,1+MAX(R1180:R$2005),0),0)</f>
        <v>0</v>
      </c>
      <c r="S1179" s="1">
        <f>IF($O1179="include",IF(AG1179&gt;0,1+MAX(S1180:S$2005),0),0)</f>
        <v>0</v>
      </c>
      <c r="T1179" s="1">
        <f>IF($O1179="include",IF(AH1179&gt;0,1+MAX(T1180:T$2005),0),0)</f>
        <v>0</v>
      </c>
      <c r="U1179" s="1">
        <f>IF($O1179="include",IF(AI1179&gt;0,1+MAX(U1180:U$2005),0),0)</f>
        <v>0</v>
      </c>
      <c r="V1179" s="1">
        <f>IF($O1179="include",IF(AJ1179&gt;0,1+MAX(V1180:V$2005),0),0)</f>
        <v>0</v>
      </c>
      <c r="W1179" s="1">
        <f>IF($O1179="include",IF(AK1179&gt;0,1+MAX(W1180:W$2005),0),0)</f>
        <v>0</v>
      </c>
      <c r="X1179" s="1">
        <f>IF($O1179="include",IF(AL1179&gt;0,1+MAX(X1180:X$2005),0),0)</f>
        <v>0</v>
      </c>
      <c r="Y1179" s="22" t="str">
        <f t="shared" si="313"/>
        <v xml:space="preserve">1 - </v>
      </c>
      <c r="AA1179" s="42"/>
      <c r="AB1179" s="43"/>
      <c r="AC1179" s="43"/>
      <c r="AD1179" s="44"/>
      <c r="AE1179" s="11">
        <f t="shared" si="314"/>
        <v>0</v>
      </c>
      <c r="AF1179" s="41"/>
      <c r="AG1179" s="41"/>
      <c r="AH1179" s="41"/>
      <c r="AI1179" s="41"/>
      <c r="AJ1179" s="41"/>
      <c r="AK1179" s="41"/>
      <c r="AL1179" s="41"/>
      <c r="BA1179" s="1">
        <f t="shared" si="315"/>
        <v>0</v>
      </c>
      <c r="BB1179" s="1">
        <f t="shared" si="316"/>
        <v>0</v>
      </c>
      <c r="BC1179" s="1" t="str">
        <f t="shared" si="317"/>
        <v>No</v>
      </c>
      <c r="BD1179" s="1">
        <f t="shared" si="318"/>
        <v>0</v>
      </c>
      <c r="BE1179" s="1">
        <f t="shared" si="319"/>
        <v>0</v>
      </c>
      <c r="BF1179" s="1">
        <f t="shared" si="320"/>
        <v>0</v>
      </c>
      <c r="BG1179" s="1">
        <v>1175</v>
      </c>
      <c r="BH1179" s="1" t="e">
        <f t="shared" si="321"/>
        <v>#N/A</v>
      </c>
      <c r="BI1179" s="1">
        <f t="shared" si="323"/>
        <v>2</v>
      </c>
      <c r="BJ1179" s="1" t="e">
        <f t="shared" si="322"/>
        <v>#N/A</v>
      </c>
    </row>
    <row r="1180" spans="1:62" x14ac:dyDescent="0.25">
      <c r="A1180" s="1">
        <f t="shared" si="309"/>
        <v>1</v>
      </c>
      <c r="B1180" s="1">
        <f>IF(YEAR(AD1180)=$B$3,YEAR('Apartment Expenses'!AD1180)&amp;" - "&amp;'Apartment Expenses'!AC1180,0)</f>
        <v>0</v>
      </c>
      <c r="C1180" s="1">
        <f t="shared" si="310"/>
        <v>0</v>
      </c>
      <c r="E1180" s="1">
        <v>1176</v>
      </c>
      <c r="F1180" s="1">
        <f t="shared" si="311"/>
        <v>1</v>
      </c>
      <c r="G1180" s="1">
        <f t="shared" si="307"/>
        <v>0</v>
      </c>
      <c r="H1180" s="1">
        <f t="shared" si="308"/>
        <v>0</v>
      </c>
      <c r="J1180" s="1" t="str">
        <f t="shared" si="312"/>
        <v>1900</v>
      </c>
      <c r="M1180" s="1">
        <f>HLOOKUP('Expense History'!$AD$3,$P$4:$X$2004,ROW('Apartment Expenses'!L1180)-3,0)</f>
        <v>0</v>
      </c>
      <c r="N1180" s="1">
        <f>IF('Expense History'!$AD$3=Data!$G$4,'Apartment Expenses'!AE1180,HLOOKUP('Expense History'!$AD$3,'Apartment Expenses'!$AE$4:$AL$2004,(ROW('Apartment Expenses'!M1180)-3)))</f>
        <v>0</v>
      </c>
      <c r="O1180" s="1" t="str">
        <f>IF($O$2="ALL",IF(VLOOKUP(AA1180,'Expense History'!$AA$6:$AB$36,2,0)="x","include",0),IF(AND(VLOOKUP(AA1180,'Expense History'!$AA$6:$AB$36,2,0)="x",AC1180=$O$2),"include",0))</f>
        <v>include</v>
      </c>
      <c r="P1180" s="1">
        <f>IF(O1180="include",IF(AE1180&gt;0,1+MAX(P1181:P$2005),0),0)</f>
        <v>0</v>
      </c>
      <c r="Q1180" s="1">
        <f>IF(AND(ISBLANK(AA1179),AE1179=0),0,(IF(MAX(Q1181:Q$2005)&gt;0,0,ROW(R1180))))</f>
        <v>0</v>
      </c>
      <c r="R1180" s="1">
        <f>IF($O1180="include",IF(AF1180&gt;0,1+MAX(R1181:R$2005),0),0)</f>
        <v>0</v>
      </c>
      <c r="S1180" s="1">
        <f>IF($O1180="include",IF(AG1180&gt;0,1+MAX(S1181:S$2005),0),0)</f>
        <v>0</v>
      </c>
      <c r="T1180" s="1">
        <f>IF($O1180="include",IF(AH1180&gt;0,1+MAX(T1181:T$2005),0),0)</f>
        <v>0</v>
      </c>
      <c r="U1180" s="1">
        <f>IF($O1180="include",IF(AI1180&gt;0,1+MAX(U1181:U$2005),0),0)</f>
        <v>0</v>
      </c>
      <c r="V1180" s="1">
        <f>IF($O1180="include",IF(AJ1180&gt;0,1+MAX(V1181:V$2005),0),0)</f>
        <v>0</v>
      </c>
      <c r="W1180" s="1">
        <f>IF($O1180="include",IF(AK1180&gt;0,1+MAX(W1181:W$2005),0),0)</f>
        <v>0</v>
      </c>
      <c r="X1180" s="1">
        <f>IF($O1180="include",IF(AL1180&gt;0,1+MAX(X1181:X$2005),0),0)</f>
        <v>0</v>
      </c>
      <c r="Y1180" s="22" t="str">
        <f t="shared" si="313"/>
        <v xml:space="preserve">1 - </v>
      </c>
      <c r="AA1180" s="42"/>
      <c r="AB1180" s="43"/>
      <c r="AC1180" s="43"/>
      <c r="AD1180" s="44"/>
      <c r="AE1180" s="11">
        <f t="shared" si="314"/>
        <v>0</v>
      </c>
      <c r="AF1180" s="41"/>
      <c r="AG1180" s="41"/>
      <c r="AH1180" s="41"/>
      <c r="AI1180" s="41"/>
      <c r="AJ1180" s="41"/>
      <c r="AK1180" s="41"/>
      <c r="AL1180" s="41"/>
      <c r="BA1180" s="1">
        <f t="shared" si="315"/>
        <v>0</v>
      </c>
      <c r="BB1180" s="1">
        <f t="shared" si="316"/>
        <v>0</v>
      </c>
      <c r="BC1180" s="1" t="str">
        <f t="shared" si="317"/>
        <v>No</v>
      </c>
      <c r="BD1180" s="1">
        <f t="shared" si="318"/>
        <v>0</v>
      </c>
      <c r="BE1180" s="1">
        <f t="shared" si="319"/>
        <v>0</v>
      </c>
      <c r="BF1180" s="1">
        <f t="shared" si="320"/>
        <v>0</v>
      </c>
      <c r="BG1180" s="1">
        <v>1176</v>
      </c>
      <c r="BH1180" s="1" t="e">
        <f t="shared" si="321"/>
        <v>#N/A</v>
      </c>
      <c r="BI1180" s="1">
        <f t="shared" si="323"/>
        <v>2</v>
      </c>
      <c r="BJ1180" s="1" t="e">
        <f t="shared" si="322"/>
        <v>#N/A</v>
      </c>
    </row>
    <row r="1181" spans="1:62" x14ac:dyDescent="0.25">
      <c r="A1181" s="1">
        <f t="shared" si="309"/>
        <v>1</v>
      </c>
      <c r="B1181" s="1">
        <f>IF(YEAR(AD1181)=$B$3,YEAR('Apartment Expenses'!AD1181)&amp;" - "&amp;'Apartment Expenses'!AC1181,0)</f>
        <v>0</v>
      </c>
      <c r="C1181" s="1">
        <f t="shared" si="310"/>
        <v>0</v>
      </c>
      <c r="E1181" s="1">
        <v>1177</v>
      </c>
      <c r="F1181" s="1">
        <f t="shared" si="311"/>
        <v>1</v>
      </c>
      <c r="G1181" s="1">
        <f t="shared" si="307"/>
        <v>0</v>
      </c>
      <c r="H1181" s="1">
        <f t="shared" si="308"/>
        <v>0</v>
      </c>
      <c r="J1181" s="1" t="str">
        <f t="shared" si="312"/>
        <v>1900</v>
      </c>
      <c r="M1181" s="1">
        <f>HLOOKUP('Expense History'!$AD$3,$P$4:$X$2004,ROW('Apartment Expenses'!L1181)-3,0)</f>
        <v>0</v>
      </c>
      <c r="N1181" s="1">
        <f>IF('Expense History'!$AD$3=Data!$G$4,'Apartment Expenses'!AE1181,HLOOKUP('Expense History'!$AD$3,'Apartment Expenses'!$AE$4:$AL$2004,(ROW('Apartment Expenses'!M1181)-3)))</f>
        <v>0</v>
      </c>
      <c r="O1181" s="1" t="str">
        <f>IF($O$2="ALL",IF(VLOOKUP(AA1181,'Expense History'!$AA$6:$AB$36,2,0)="x","include",0),IF(AND(VLOOKUP(AA1181,'Expense History'!$AA$6:$AB$36,2,0)="x",AC1181=$O$2),"include",0))</f>
        <v>include</v>
      </c>
      <c r="P1181" s="1">
        <f>IF(O1181="include",IF(AE1181&gt;0,1+MAX(P1182:P$2005),0),0)</f>
        <v>0</v>
      </c>
      <c r="Q1181" s="1">
        <f>IF(AND(ISBLANK(AA1180),AE1180=0),0,(IF(MAX(Q1182:Q$2005)&gt;0,0,ROW(R1181))))</f>
        <v>0</v>
      </c>
      <c r="R1181" s="1">
        <f>IF($O1181="include",IF(AF1181&gt;0,1+MAX(R1182:R$2005),0),0)</f>
        <v>0</v>
      </c>
      <c r="S1181" s="1">
        <f>IF($O1181="include",IF(AG1181&gt;0,1+MAX(S1182:S$2005),0),0)</f>
        <v>0</v>
      </c>
      <c r="T1181" s="1">
        <f>IF($O1181="include",IF(AH1181&gt;0,1+MAX(T1182:T$2005),0),0)</f>
        <v>0</v>
      </c>
      <c r="U1181" s="1">
        <f>IF($O1181="include",IF(AI1181&gt;0,1+MAX(U1182:U$2005),0),0)</f>
        <v>0</v>
      </c>
      <c r="V1181" s="1">
        <f>IF($O1181="include",IF(AJ1181&gt;0,1+MAX(V1182:V$2005),0),0)</f>
        <v>0</v>
      </c>
      <c r="W1181" s="1">
        <f>IF($O1181="include",IF(AK1181&gt;0,1+MAX(W1182:W$2005),0),0)</f>
        <v>0</v>
      </c>
      <c r="X1181" s="1">
        <f>IF($O1181="include",IF(AL1181&gt;0,1+MAX(X1182:X$2005),0),0)</f>
        <v>0</v>
      </c>
      <c r="Y1181" s="22" t="str">
        <f t="shared" si="313"/>
        <v xml:space="preserve">1 - </v>
      </c>
      <c r="AA1181" s="42"/>
      <c r="AB1181" s="43"/>
      <c r="AC1181" s="43"/>
      <c r="AD1181" s="44"/>
      <c r="AE1181" s="11">
        <f t="shared" si="314"/>
        <v>0</v>
      </c>
      <c r="AF1181" s="41"/>
      <c r="AG1181" s="41"/>
      <c r="AH1181" s="41"/>
      <c r="AI1181" s="41"/>
      <c r="AJ1181" s="41"/>
      <c r="AK1181" s="41"/>
      <c r="AL1181" s="41"/>
      <c r="BA1181" s="1">
        <f t="shared" si="315"/>
        <v>0</v>
      </c>
      <c r="BB1181" s="1">
        <f t="shared" si="316"/>
        <v>0</v>
      </c>
      <c r="BC1181" s="1" t="str">
        <f t="shared" si="317"/>
        <v>No</v>
      </c>
      <c r="BD1181" s="1">
        <f t="shared" si="318"/>
        <v>0</v>
      </c>
      <c r="BE1181" s="1">
        <f t="shared" si="319"/>
        <v>0</v>
      </c>
      <c r="BF1181" s="1">
        <f t="shared" si="320"/>
        <v>0</v>
      </c>
      <c r="BG1181" s="1">
        <v>1177</v>
      </c>
      <c r="BH1181" s="1" t="e">
        <f t="shared" si="321"/>
        <v>#N/A</v>
      </c>
      <c r="BI1181" s="1">
        <f t="shared" si="323"/>
        <v>2</v>
      </c>
      <c r="BJ1181" s="1" t="e">
        <f t="shared" si="322"/>
        <v>#N/A</v>
      </c>
    </row>
    <row r="1182" spans="1:62" x14ac:dyDescent="0.25">
      <c r="A1182" s="1">
        <f t="shared" si="309"/>
        <v>1</v>
      </c>
      <c r="B1182" s="1">
        <f>IF(YEAR(AD1182)=$B$3,YEAR('Apartment Expenses'!AD1182)&amp;" - "&amp;'Apartment Expenses'!AC1182,0)</f>
        <v>0</v>
      </c>
      <c r="C1182" s="1">
        <f t="shared" si="310"/>
        <v>0</v>
      </c>
      <c r="E1182" s="1">
        <v>1178</v>
      </c>
      <c r="F1182" s="1">
        <f t="shared" si="311"/>
        <v>1</v>
      </c>
      <c r="G1182" s="1">
        <f t="shared" si="307"/>
        <v>0</v>
      </c>
      <c r="H1182" s="1">
        <f t="shared" si="308"/>
        <v>0</v>
      </c>
      <c r="J1182" s="1" t="str">
        <f t="shared" si="312"/>
        <v>1900</v>
      </c>
      <c r="M1182" s="1">
        <f>HLOOKUP('Expense History'!$AD$3,$P$4:$X$2004,ROW('Apartment Expenses'!L1182)-3,0)</f>
        <v>0</v>
      </c>
      <c r="N1182" s="1">
        <f>IF('Expense History'!$AD$3=Data!$G$4,'Apartment Expenses'!AE1182,HLOOKUP('Expense History'!$AD$3,'Apartment Expenses'!$AE$4:$AL$2004,(ROW('Apartment Expenses'!M1182)-3)))</f>
        <v>0</v>
      </c>
      <c r="O1182" s="1" t="str">
        <f>IF($O$2="ALL",IF(VLOOKUP(AA1182,'Expense History'!$AA$6:$AB$36,2,0)="x","include",0),IF(AND(VLOOKUP(AA1182,'Expense History'!$AA$6:$AB$36,2,0)="x",AC1182=$O$2),"include",0))</f>
        <v>include</v>
      </c>
      <c r="P1182" s="1">
        <f>IF(O1182="include",IF(AE1182&gt;0,1+MAX(P1183:P$2005),0),0)</f>
        <v>0</v>
      </c>
      <c r="Q1182" s="1">
        <f>IF(AND(ISBLANK(AA1181),AE1181=0),0,(IF(MAX(Q1183:Q$2005)&gt;0,0,ROW(R1182))))</f>
        <v>0</v>
      </c>
      <c r="R1182" s="1">
        <f>IF($O1182="include",IF(AF1182&gt;0,1+MAX(R1183:R$2005),0),0)</f>
        <v>0</v>
      </c>
      <c r="S1182" s="1">
        <f>IF($O1182="include",IF(AG1182&gt;0,1+MAX(S1183:S$2005),0),0)</f>
        <v>0</v>
      </c>
      <c r="T1182" s="1">
        <f>IF($O1182="include",IF(AH1182&gt;0,1+MAX(T1183:T$2005),0),0)</f>
        <v>0</v>
      </c>
      <c r="U1182" s="1">
        <f>IF($O1182="include",IF(AI1182&gt;0,1+MAX(U1183:U$2005),0),0)</f>
        <v>0</v>
      </c>
      <c r="V1182" s="1">
        <f>IF($O1182="include",IF(AJ1182&gt;0,1+MAX(V1183:V$2005),0),0)</f>
        <v>0</v>
      </c>
      <c r="W1182" s="1">
        <f>IF($O1182="include",IF(AK1182&gt;0,1+MAX(W1183:W$2005),0),0)</f>
        <v>0</v>
      </c>
      <c r="X1182" s="1">
        <f>IF($O1182="include",IF(AL1182&gt;0,1+MAX(X1183:X$2005),0),0)</f>
        <v>0</v>
      </c>
      <c r="Y1182" s="22" t="str">
        <f t="shared" si="313"/>
        <v xml:space="preserve">1 - </v>
      </c>
      <c r="AA1182" s="42"/>
      <c r="AB1182" s="43"/>
      <c r="AC1182" s="43"/>
      <c r="AD1182" s="44"/>
      <c r="AE1182" s="11">
        <f t="shared" si="314"/>
        <v>0</v>
      </c>
      <c r="AF1182" s="41"/>
      <c r="AG1182" s="41"/>
      <c r="AH1182" s="41"/>
      <c r="AI1182" s="41"/>
      <c r="AJ1182" s="41"/>
      <c r="AK1182" s="41"/>
      <c r="AL1182" s="41"/>
      <c r="BA1182" s="1">
        <f t="shared" si="315"/>
        <v>0</v>
      </c>
      <c r="BB1182" s="1">
        <f t="shared" si="316"/>
        <v>0</v>
      </c>
      <c r="BC1182" s="1" t="str">
        <f t="shared" si="317"/>
        <v>No</v>
      </c>
      <c r="BD1182" s="1">
        <f t="shared" si="318"/>
        <v>0</v>
      </c>
      <c r="BE1182" s="1">
        <f t="shared" si="319"/>
        <v>0</v>
      </c>
      <c r="BF1182" s="1">
        <f t="shared" si="320"/>
        <v>0</v>
      </c>
      <c r="BG1182" s="1">
        <v>1178</v>
      </c>
      <c r="BH1182" s="1" t="e">
        <f t="shared" si="321"/>
        <v>#N/A</v>
      </c>
      <c r="BI1182" s="1">
        <f t="shared" si="323"/>
        <v>2</v>
      </c>
      <c r="BJ1182" s="1" t="e">
        <f t="shared" si="322"/>
        <v>#N/A</v>
      </c>
    </row>
    <row r="1183" spans="1:62" x14ac:dyDescent="0.25">
      <c r="A1183" s="1">
        <f t="shared" si="309"/>
        <v>1</v>
      </c>
      <c r="B1183" s="1">
        <f>IF(YEAR(AD1183)=$B$3,YEAR('Apartment Expenses'!AD1183)&amp;" - "&amp;'Apartment Expenses'!AC1183,0)</f>
        <v>0</v>
      </c>
      <c r="C1183" s="1">
        <f t="shared" si="310"/>
        <v>0</v>
      </c>
      <c r="E1183" s="1">
        <v>1179</v>
      </c>
      <c r="F1183" s="1">
        <f t="shared" si="311"/>
        <v>1</v>
      </c>
      <c r="G1183" s="1">
        <f t="shared" si="307"/>
        <v>0</v>
      </c>
      <c r="H1183" s="1">
        <f t="shared" si="308"/>
        <v>0</v>
      </c>
      <c r="J1183" s="1" t="str">
        <f t="shared" si="312"/>
        <v>1900</v>
      </c>
      <c r="M1183" s="1">
        <f>HLOOKUP('Expense History'!$AD$3,$P$4:$X$2004,ROW('Apartment Expenses'!L1183)-3,0)</f>
        <v>0</v>
      </c>
      <c r="N1183" s="1">
        <f>IF('Expense History'!$AD$3=Data!$G$4,'Apartment Expenses'!AE1183,HLOOKUP('Expense History'!$AD$3,'Apartment Expenses'!$AE$4:$AL$2004,(ROW('Apartment Expenses'!M1183)-3)))</f>
        <v>0</v>
      </c>
      <c r="O1183" s="1" t="str">
        <f>IF($O$2="ALL",IF(VLOOKUP(AA1183,'Expense History'!$AA$6:$AB$36,2,0)="x","include",0),IF(AND(VLOOKUP(AA1183,'Expense History'!$AA$6:$AB$36,2,0)="x",AC1183=$O$2),"include",0))</f>
        <v>include</v>
      </c>
      <c r="P1183" s="1">
        <f>IF(O1183="include",IF(AE1183&gt;0,1+MAX(P1184:P$2005),0),0)</f>
        <v>0</v>
      </c>
      <c r="Q1183" s="1">
        <f>IF(AND(ISBLANK(AA1182),AE1182=0),0,(IF(MAX(Q1184:Q$2005)&gt;0,0,ROW(R1183))))</f>
        <v>0</v>
      </c>
      <c r="R1183" s="1">
        <f>IF($O1183="include",IF(AF1183&gt;0,1+MAX(R1184:R$2005),0),0)</f>
        <v>0</v>
      </c>
      <c r="S1183" s="1">
        <f>IF($O1183="include",IF(AG1183&gt;0,1+MAX(S1184:S$2005),0),0)</f>
        <v>0</v>
      </c>
      <c r="T1183" s="1">
        <f>IF($O1183="include",IF(AH1183&gt;0,1+MAX(T1184:T$2005),0),0)</f>
        <v>0</v>
      </c>
      <c r="U1183" s="1">
        <f>IF($O1183="include",IF(AI1183&gt;0,1+MAX(U1184:U$2005),0),0)</f>
        <v>0</v>
      </c>
      <c r="V1183" s="1">
        <f>IF($O1183="include",IF(AJ1183&gt;0,1+MAX(V1184:V$2005),0),0)</f>
        <v>0</v>
      </c>
      <c r="W1183" s="1">
        <f>IF($O1183="include",IF(AK1183&gt;0,1+MAX(W1184:W$2005),0),0)</f>
        <v>0</v>
      </c>
      <c r="X1183" s="1">
        <f>IF($O1183="include",IF(AL1183&gt;0,1+MAX(X1184:X$2005),0),0)</f>
        <v>0</v>
      </c>
      <c r="Y1183" s="22" t="str">
        <f t="shared" si="313"/>
        <v xml:space="preserve">1 - </v>
      </c>
      <c r="AA1183" s="42"/>
      <c r="AB1183" s="43"/>
      <c r="AC1183" s="43"/>
      <c r="AD1183" s="44"/>
      <c r="AE1183" s="11">
        <f t="shared" si="314"/>
        <v>0</v>
      </c>
      <c r="AF1183" s="41"/>
      <c r="AG1183" s="41"/>
      <c r="AH1183" s="41"/>
      <c r="AI1183" s="41"/>
      <c r="AJ1183" s="41"/>
      <c r="AK1183" s="41"/>
      <c r="AL1183" s="41"/>
      <c r="BA1183" s="1">
        <f t="shared" si="315"/>
        <v>0</v>
      </c>
      <c r="BB1183" s="1">
        <f t="shared" si="316"/>
        <v>0</v>
      </c>
      <c r="BC1183" s="1" t="str">
        <f t="shared" si="317"/>
        <v>No</v>
      </c>
      <c r="BD1183" s="1">
        <f t="shared" si="318"/>
        <v>0</v>
      </c>
      <c r="BE1183" s="1">
        <f t="shared" si="319"/>
        <v>0</v>
      </c>
      <c r="BF1183" s="1">
        <f t="shared" si="320"/>
        <v>0</v>
      </c>
      <c r="BG1183" s="1">
        <v>1179</v>
      </c>
      <c r="BH1183" s="1" t="e">
        <f t="shared" si="321"/>
        <v>#N/A</v>
      </c>
      <c r="BI1183" s="1">
        <f t="shared" si="323"/>
        <v>2</v>
      </c>
      <c r="BJ1183" s="1" t="e">
        <f t="shared" si="322"/>
        <v>#N/A</v>
      </c>
    </row>
    <row r="1184" spans="1:62" x14ac:dyDescent="0.25">
      <c r="A1184" s="1">
        <f t="shared" si="309"/>
        <v>1</v>
      </c>
      <c r="B1184" s="1">
        <f>IF(YEAR(AD1184)=$B$3,YEAR('Apartment Expenses'!AD1184)&amp;" - "&amp;'Apartment Expenses'!AC1184,0)</f>
        <v>0</v>
      </c>
      <c r="C1184" s="1">
        <f t="shared" si="310"/>
        <v>0</v>
      </c>
      <c r="E1184" s="1">
        <v>1180</v>
      </c>
      <c r="F1184" s="1">
        <f t="shared" si="311"/>
        <v>1</v>
      </c>
      <c r="G1184" s="1">
        <f t="shared" si="307"/>
        <v>0</v>
      </c>
      <c r="H1184" s="1">
        <f t="shared" si="308"/>
        <v>0</v>
      </c>
      <c r="J1184" s="1" t="str">
        <f t="shared" si="312"/>
        <v>1900</v>
      </c>
      <c r="M1184" s="1">
        <f>HLOOKUP('Expense History'!$AD$3,$P$4:$X$2004,ROW('Apartment Expenses'!L1184)-3,0)</f>
        <v>0</v>
      </c>
      <c r="N1184" s="1">
        <f>IF('Expense History'!$AD$3=Data!$G$4,'Apartment Expenses'!AE1184,HLOOKUP('Expense History'!$AD$3,'Apartment Expenses'!$AE$4:$AL$2004,(ROW('Apartment Expenses'!M1184)-3)))</f>
        <v>0</v>
      </c>
      <c r="O1184" s="1" t="str">
        <f>IF($O$2="ALL",IF(VLOOKUP(AA1184,'Expense History'!$AA$6:$AB$36,2,0)="x","include",0),IF(AND(VLOOKUP(AA1184,'Expense History'!$AA$6:$AB$36,2,0)="x",AC1184=$O$2),"include",0))</f>
        <v>include</v>
      </c>
      <c r="P1184" s="1">
        <f>IF(O1184="include",IF(AE1184&gt;0,1+MAX(P1185:P$2005),0),0)</f>
        <v>0</v>
      </c>
      <c r="Q1184" s="1">
        <f>IF(AND(ISBLANK(AA1183),AE1183=0),0,(IF(MAX(Q1185:Q$2005)&gt;0,0,ROW(R1184))))</f>
        <v>0</v>
      </c>
      <c r="R1184" s="1">
        <f>IF($O1184="include",IF(AF1184&gt;0,1+MAX(R1185:R$2005),0),0)</f>
        <v>0</v>
      </c>
      <c r="S1184" s="1">
        <f>IF($O1184="include",IF(AG1184&gt;0,1+MAX(S1185:S$2005),0),0)</f>
        <v>0</v>
      </c>
      <c r="T1184" s="1">
        <f>IF($O1184="include",IF(AH1184&gt;0,1+MAX(T1185:T$2005),0),0)</f>
        <v>0</v>
      </c>
      <c r="U1184" s="1">
        <f>IF($O1184="include",IF(AI1184&gt;0,1+MAX(U1185:U$2005),0),0)</f>
        <v>0</v>
      </c>
      <c r="V1184" s="1">
        <f>IF($O1184="include",IF(AJ1184&gt;0,1+MAX(V1185:V$2005),0),0)</f>
        <v>0</v>
      </c>
      <c r="W1184" s="1">
        <f>IF($O1184="include",IF(AK1184&gt;0,1+MAX(W1185:W$2005),0),0)</f>
        <v>0</v>
      </c>
      <c r="X1184" s="1">
        <f>IF($O1184="include",IF(AL1184&gt;0,1+MAX(X1185:X$2005),0),0)</f>
        <v>0</v>
      </c>
      <c r="Y1184" s="22" t="str">
        <f t="shared" si="313"/>
        <v xml:space="preserve">1 - </v>
      </c>
      <c r="AA1184" s="42"/>
      <c r="AB1184" s="43"/>
      <c r="AC1184" s="43"/>
      <c r="AD1184" s="44"/>
      <c r="AE1184" s="11">
        <f t="shared" si="314"/>
        <v>0</v>
      </c>
      <c r="AF1184" s="41"/>
      <c r="AG1184" s="41"/>
      <c r="AH1184" s="41"/>
      <c r="AI1184" s="41"/>
      <c r="AJ1184" s="41"/>
      <c r="AK1184" s="41"/>
      <c r="AL1184" s="41"/>
      <c r="BA1184" s="1">
        <f t="shared" si="315"/>
        <v>0</v>
      </c>
      <c r="BB1184" s="1">
        <f t="shared" si="316"/>
        <v>0</v>
      </c>
      <c r="BC1184" s="1" t="str">
        <f t="shared" si="317"/>
        <v>No</v>
      </c>
      <c r="BD1184" s="1">
        <f t="shared" si="318"/>
        <v>0</v>
      </c>
      <c r="BE1184" s="1">
        <f t="shared" si="319"/>
        <v>0</v>
      </c>
      <c r="BF1184" s="1">
        <f t="shared" si="320"/>
        <v>0</v>
      </c>
      <c r="BG1184" s="1">
        <v>1180</v>
      </c>
      <c r="BH1184" s="1" t="e">
        <f t="shared" si="321"/>
        <v>#N/A</v>
      </c>
      <c r="BI1184" s="1">
        <f t="shared" si="323"/>
        <v>2</v>
      </c>
      <c r="BJ1184" s="1" t="e">
        <f t="shared" si="322"/>
        <v>#N/A</v>
      </c>
    </row>
    <row r="1185" spans="1:62" x14ac:dyDescent="0.25">
      <c r="A1185" s="1">
        <f t="shared" si="309"/>
        <v>1</v>
      </c>
      <c r="B1185" s="1">
        <f>IF(YEAR(AD1185)=$B$3,YEAR('Apartment Expenses'!AD1185)&amp;" - "&amp;'Apartment Expenses'!AC1185,0)</f>
        <v>0</v>
      </c>
      <c r="C1185" s="1">
        <f t="shared" si="310"/>
        <v>0</v>
      </c>
      <c r="E1185" s="1">
        <v>1181</v>
      </c>
      <c r="F1185" s="1">
        <f t="shared" si="311"/>
        <v>1</v>
      </c>
      <c r="G1185" s="1">
        <f t="shared" si="307"/>
        <v>0</v>
      </c>
      <c r="H1185" s="1">
        <f t="shared" si="308"/>
        <v>0</v>
      </c>
      <c r="J1185" s="1" t="str">
        <f t="shared" si="312"/>
        <v>1900</v>
      </c>
      <c r="M1185" s="1">
        <f>HLOOKUP('Expense History'!$AD$3,$P$4:$X$2004,ROW('Apartment Expenses'!L1185)-3,0)</f>
        <v>0</v>
      </c>
      <c r="N1185" s="1">
        <f>IF('Expense History'!$AD$3=Data!$G$4,'Apartment Expenses'!AE1185,HLOOKUP('Expense History'!$AD$3,'Apartment Expenses'!$AE$4:$AL$2004,(ROW('Apartment Expenses'!M1185)-3)))</f>
        <v>0</v>
      </c>
      <c r="O1185" s="1" t="str">
        <f>IF($O$2="ALL",IF(VLOOKUP(AA1185,'Expense History'!$AA$6:$AB$36,2,0)="x","include",0),IF(AND(VLOOKUP(AA1185,'Expense History'!$AA$6:$AB$36,2,0)="x",AC1185=$O$2),"include",0))</f>
        <v>include</v>
      </c>
      <c r="P1185" s="1">
        <f>IF(O1185="include",IF(AE1185&gt;0,1+MAX(P1186:P$2005),0),0)</f>
        <v>0</v>
      </c>
      <c r="Q1185" s="1">
        <f>IF(AND(ISBLANK(AA1184),AE1184=0),0,(IF(MAX(Q1186:Q$2005)&gt;0,0,ROW(R1185))))</f>
        <v>0</v>
      </c>
      <c r="R1185" s="1">
        <f>IF($O1185="include",IF(AF1185&gt;0,1+MAX(R1186:R$2005),0),0)</f>
        <v>0</v>
      </c>
      <c r="S1185" s="1">
        <f>IF($O1185="include",IF(AG1185&gt;0,1+MAX(S1186:S$2005),0),0)</f>
        <v>0</v>
      </c>
      <c r="T1185" s="1">
        <f>IF($O1185="include",IF(AH1185&gt;0,1+MAX(T1186:T$2005),0),0)</f>
        <v>0</v>
      </c>
      <c r="U1185" s="1">
        <f>IF($O1185="include",IF(AI1185&gt;0,1+MAX(U1186:U$2005),0),0)</f>
        <v>0</v>
      </c>
      <c r="V1185" s="1">
        <f>IF($O1185="include",IF(AJ1185&gt;0,1+MAX(V1186:V$2005),0),0)</f>
        <v>0</v>
      </c>
      <c r="W1185" s="1">
        <f>IF($O1185="include",IF(AK1185&gt;0,1+MAX(W1186:W$2005),0),0)</f>
        <v>0</v>
      </c>
      <c r="X1185" s="1">
        <f>IF($O1185="include",IF(AL1185&gt;0,1+MAX(X1186:X$2005),0),0)</f>
        <v>0</v>
      </c>
      <c r="Y1185" s="22" t="str">
        <f t="shared" si="313"/>
        <v xml:space="preserve">1 - </v>
      </c>
      <c r="AA1185" s="42"/>
      <c r="AB1185" s="43"/>
      <c r="AC1185" s="43"/>
      <c r="AD1185" s="44"/>
      <c r="AE1185" s="11">
        <f t="shared" si="314"/>
        <v>0</v>
      </c>
      <c r="AF1185" s="41"/>
      <c r="AG1185" s="41"/>
      <c r="AH1185" s="41"/>
      <c r="AI1185" s="41"/>
      <c r="AJ1185" s="41"/>
      <c r="AK1185" s="41"/>
      <c r="AL1185" s="41"/>
      <c r="BA1185" s="1">
        <f t="shared" si="315"/>
        <v>0</v>
      </c>
      <c r="BB1185" s="1">
        <f t="shared" si="316"/>
        <v>0</v>
      </c>
      <c r="BC1185" s="1" t="str">
        <f t="shared" si="317"/>
        <v>No</v>
      </c>
      <c r="BD1185" s="1">
        <f t="shared" si="318"/>
        <v>0</v>
      </c>
      <c r="BE1185" s="1">
        <f t="shared" si="319"/>
        <v>0</v>
      </c>
      <c r="BF1185" s="1">
        <f t="shared" si="320"/>
        <v>0</v>
      </c>
      <c r="BG1185" s="1">
        <v>1181</v>
      </c>
      <c r="BH1185" s="1" t="e">
        <f t="shared" si="321"/>
        <v>#N/A</v>
      </c>
      <c r="BI1185" s="1">
        <f t="shared" si="323"/>
        <v>2</v>
      </c>
      <c r="BJ1185" s="1" t="e">
        <f t="shared" si="322"/>
        <v>#N/A</v>
      </c>
    </row>
    <row r="1186" spans="1:62" x14ac:dyDescent="0.25">
      <c r="A1186" s="1">
        <f t="shared" si="309"/>
        <v>1</v>
      </c>
      <c r="B1186" s="1">
        <f>IF(YEAR(AD1186)=$B$3,YEAR('Apartment Expenses'!AD1186)&amp;" - "&amp;'Apartment Expenses'!AC1186,0)</f>
        <v>0</v>
      </c>
      <c r="C1186" s="1">
        <f t="shared" si="310"/>
        <v>0</v>
      </c>
      <c r="E1186" s="1">
        <v>1182</v>
      </c>
      <c r="F1186" s="1">
        <f t="shared" si="311"/>
        <v>1</v>
      </c>
      <c r="G1186" s="1">
        <f t="shared" si="307"/>
        <v>0</v>
      </c>
      <c r="H1186" s="1">
        <f t="shared" si="308"/>
        <v>0</v>
      </c>
      <c r="J1186" s="1" t="str">
        <f t="shared" si="312"/>
        <v>1900</v>
      </c>
      <c r="M1186" s="1">
        <f>HLOOKUP('Expense History'!$AD$3,$P$4:$X$2004,ROW('Apartment Expenses'!L1186)-3,0)</f>
        <v>0</v>
      </c>
      <c r="N1186" s="1">
        <f>IF('Expense History'!$AD$3=Data!$G$4,'Apartment Expenses'!AE1186,HLOOKUP('Expense History'!$AD$3,'Apartment Expenses'!$AE$4:$AL$2004,(ROW('Apartment Expenses'!M1186)-3)))</f>
        <v>0</v>
      </c>
      <c r="O1186" s="1" t="str">
        <f>IF($O$2="ALL",IF(VLOOKUP(AA1186,'Expense History'!$AA$6:$AB$36,2,0)="x","include",0),IF(AND(VLOOKUP(AA1186,'Expense History'!$AA$6:$AB$36,2,0)="x",AC1186=$O$2),"include",0))</f>
        <v>include</v>
      </c>
      <c r="P1186" s="1">
        <f>IF(O1186="include",IF(AE1186&gt;0,1+MAX(P1187:P$2005),0),0)</f>
        <v>0</v>
      </c>
      <c r="Q1186" s="1">
        <f>IF(AND(ISBLANK(AA1185),AE1185=0),0,(IF(MAX(Q1187:Q$2005)&gt;0,0,ROW(R1186))))</f>
        <v>0</v>
      </c>
      <c r="R1186" s="1">
        <f>IF($O1186="include",IF(AF1186&gt;0,1+MAX(R1187:R$2005),0),0)</f>
        <v>0</v>
      </c>
      <c r="S1186" s="1">
        <f>IF($O1186="include",IF(AG1186&gt;0,1+MAX(S1187:S$2005),0),0)</f>
        <v>0</v>
      </c>
      <c r="T1186" s="1">
        <f>IF($O1186="include",IF(AH1186&gt;0,1+MAX(T1187:T$2005),0),0)</f>
        <v>0</v>
      </c>
      <c r="U1186" s="1">
        <f>IF($O1186="include",IF(AI1186&gt;0,1+MAX(U1187:U$2005),0),0)</f>
        <v>0</v>
      </c>
      <c r="V1186" s="1">
        <f>IF($O1186="include",IF(AJ1186&gt;0,1+MAX(V1187:V$2005),0),0)</f>
        <v>0</v>
      </c>
      <c r="W1186" s="1">
        <f>IF($O1186="include",IF(AK1186&gt;0,1+MAX(W1187:W$2005),0),0)</f>
        <v>0</v>
      </c>
      <c r="X1186" s="1">
        <f>IF($O1186="include",IF(AL1186&gt;0,1+MAX(X1187:X$2005),0),0)</f>
        <v>0</v>
      </c>
      <c r="Y1186" s="22" t="str">
        <f t="shared" si="313"/>
        <v xml:space="preserve">1 - </v>
      </c>
      <c r="AA1186" s="42"/>
      <c r="AB1186" s="43"/>
      <c r="AC1186" s="43"/>
      <c r="AD1186" s="44"/>
      <c r="AE1186" s="11">
        <f t="shared" si="314"/>
        <v>0</v>
      </c>
      <c r="AF1186" s="41"/>
      <c r="AG1186" s="41"/>
      <c r="AH1186" s="41"/>
      <c r="AI1186" s="41"/>
      <c r="AJ1186" s="41"/>
      <c r="AK1186" s="41"/>
      <c r="AL1186" s="41"/>
      <c r="BA1186" s="1">
        <f t="shared" si="315"/>
        <v>0</v>
      </c>
      <c r="BB1186" s="1">
        <f t="shared" si="316"/>
        <v>0</v>
      </c>
      <c r="BC1186" s="1" t="str">
        <f t="shared" si="317"/>
        <v>No</v>
      </c>
      <c r="BD1186" s="1">
        <f t="shared" si="318"/>
        <v>0</v>
      </c>
      <c r="BE1186" s="1">
        <f t="shared" si="319"/>
        <v>0</v>
      </c>
      <c r="BF1186" s="1">
        <f t="shared" si="320"/>
        <v>0</v>
      </c>
      <c r="BG1186" s="1">
        <v>1182</v>
      </c>
      <c r="BH1186" s="1" t="e">
        <f t="shared" si="321"/>
        <v>#N/A</v>
      </c>
      <c r="BI1186" s="1">
        <f t="shared" si="323"/>
        <v>2</v>
      </c>
      <c r="BJ1186" s="1" t="e">
        <f t="shared" si="322"/>
        <v>#N/A</v>
      </c>
    </row>
    <row r="1187" spans="1:62" x14ac:dyDescent="0.25">
      <c r="A1187" s="1">
        <f t="shared" si="309"/>
        <v>1</v>
      </c>
      <c r="B1187" s="1">
        <f>IF(YEAR(AD1187)=$B$3,YEAR('Apartment Expenses'!AD1187)&amp;" - "&amp;'Apartment Expenses'!AC1187,0)</f>
        <v>0</v>
      </c>
      <c r="C1187" s="1">
        <f t="shared" si="310"/>
        <v>0</v>
      </c>
      <c r="E1187" s="1">
        <v>1183</v>
      </c>
      <c r="F1187" s="1">
        <f t="shared" si="311"/>
        <v>1</v>
      </c>
      <c r="G1187" s="1">
        <f t="shared" si="307"/>
        <v>0</v>
      </c>
      <c r="H1187" s="1">
        <f t="shared" si="308"/>
        <v>0</v>
      </c>
      <c r="J1187" s="1" t="str">
        <f t="shared" si="312"/>
        <v>1900</v>
      </c>
      <c r="M1187" s="1">
        <f>HLOOKUP('Expense History'!$AD$3,$P$4:$X$2004,ROW('Apartment Expenses'!L1187)-3,0)</f>
        <v>0</v>
      </c>
      <c r="N1187" s="1">
        <f>IF('Expense History'!$AD$3=Data!$G$4,'Apartment Expenses'!AE1187,HLOOKUP('Expense History'!$AD$3,'Apartment Expenses'!$AE$4:$AL$2004,(ROW('Apartment Expenses'!M1187)-3)))</f>
        <v>0</v>
      </c>
      <c r="O1187" s="1" t="str">
        <f>IF($O$2="ALL",IF(VLOOKUP(AA1187,'Expense History'!$AA$6:$AB$36,2,0)="x","include",0),IF(AND(VLOOKUP(AA1187,'Expense History'!$AA$6:$AB$36,2,0)="x",AC1187=$O$2),"include",0))</f>
        <v>include</v>
      </c>
      <c r="P1187" s="1">
        <f>IF(O1187="include",IF(AE1187&gt;0,1+MAX(P1188:P$2005),0),0)</f>
        <v>0</v>
      </c>
      <c r="Q1187" s="1">
        <f>IF(AND(ISBLANK(AA1186),AE1186=0),0,(IF(MAX(Q1188:Q$2005)&gt;0,0,ROW(R1187))))</f>
        <v>0</v>
      </c>
      <c r="R1187" s="1">
        <f>IF($O1187="include",IF(AF1187&gt;0,1+MAX(R1188:R$2005),0),0)</f>
        <v>0</v>
      </c>
      <c r="S1187" s="1">
        <f>IF($O1187="include",IF(AG1187&gt;0,1+MAX(S1188:S$2005),0),0)</f>
        <v>0</v>
      </c>
      <c r="T1187" s="1">
        <f>IF($O1187="include",IF(AH1187&gt;0,1+MAX(T1188:T$2005),0),0)</f>
        <v>0</v>
      </c>
      <c r="U1187" s="1">
        <f>IF($O1187="include",IF(AI1187&gt;0,1+MAX(U1188:U$2005),0),0)</f>
        <v>0</v>
      </c>
      <c r="V1187" s="1">
        <f>IF($O1187="include",IF(AJ1187&gt;0,1+MAX(V1188:V$2005),0),0)</f>
        <v>0</v>
      </c>
      <c r="W1187" s="1">
        <f>IF($O1187="include",IF(AK1187&gt;0,1+MAX(W1188:W$2005),0),0)</f>
        <v>0</v>
      </c>
      <c r="X1187" s="1">
        <f>IF($O1187="include",IF(AL1187&gt;0,1+MAX(X1188:X$2005),0),0)</f>
        <v>0</v>
      </c>
      <c r="Y1187" s="22" t="str">
        <f t="shared" si="313"/>
        <v xml:space="preserve">1 - </v>
      </c>
      <c r="AA1187" s="42"/>
      <c r="AB1187" s="43"/>
      <c r="AC1187" s="43"/>
      <c r="AD1187" s="44"/>
      <c r="AE1187" s="11">
        <f t="shared" si="314"/>
        <v>0</v>
      </c>
      <c r="AF1187" s="41"/>
      <c r="AG1187" s="41"/>
      <c r="AH1187" s="41"/>
      <c r="AI1187" s="41"/>
      <c r="AJ1187" s="41"/>
      <c r="AK1187" s="41"/>
      <c r="AL1187" s="41"/>
      <c r="BA1187" s="1">
        <f t="shared" si="315"/>
        <v>0</v>
      </c>
      <c r="BB1187" s="1">
        <f t="shared" si="316"/>
        <v>0</v>
      </c>
      <c r="BC1187" s="1" t="str">
        <f t="shared" si="317"/>
        <v>No</v>
      </c>
      <c r="BD1187" s="1">
        <f t="shared" si="318"/>
        <v>0</v>
      </c>
      <c r="BE1187" s="1">
        <f t="shared" si="319"/>
        <v>0</v>
      </c>
      <c r="BF1187" s="1">
        <f t="shared" si="320"/>
        <v>0</v>
      </c>
      <c r="BG1187" s="1">
        <v>1183</v>
      </c>
      <c r="BH1187" s="1" t="e">
        <f t="shared" si="321"/>
        <v>#N/A</v>
      </c>
      <c r="BI1187" s="1">
        <f t="shared" si="323"/>
        <v>2</v>
      </c>
      <c r="BJ1187" s="1" t="e">
        <f t="shared" si="322"/>
        <v>#N/A</v>
      </c>
    </row>
    <row r="1188" spans="1:62" x14ac:dyDescent="0.25">
      <c r="A1188" s="1">
        <f t="shared" si="309"/>
        <v>1</v>
      </c>
      <c r="B1188" s="1">
        <f>IF(YEAR(AD1188)=$B$3,YEAR('Apartment Expenses'!AD1188)&amp;" - "&amp;'Apartment Expenses'!AC1188,0)</f>
        <v>0</v>
      </c>
      <c r="C1188" s="1">
        <f t="shared" si="310"/>
        <v>0</v>
      </c>
      <c r="E1188" s="1">
        <v>1184</v>
      </c>
      <c r="F1188" s="1">
        <f t="shared" si="311"/>
        <v>1</v>
      </c>
      <c r="G1188" s="1">
        <f t="shared" si="307"/>
        <v>0</v>
      </c>
      <c r="H1188" s="1">
        <f t="shared" si="308"/>
        <v>0</v>
      </c>
      <c r="J1188" s="1" t="str">
        <f t="shared" si="312"/>
        <v>1900</v>
      </c>
      <c r="M1188" s="1">
        <f>HLOOKUP('Expense History'!$AD$3,$P$4:$X$2004,ROW('Apartment Expenses'!L1188)-3,0)</f>
        <v>0</v>
      </c>
      <c r="N1188" s="1">
        <f>IF('Expense History'!$AD$3=Data!$G$4,'Apartment Expenses'!AE1188,HLOOKUP('Expense History'!$AD$3,'Apartment Expenses'!$AE$4:$AL$2004,(ROW('Apartment Expenses'!M1188)-3)))</f>
        <v>0</v>
      </c>
      <c r="O1188" s="1" t="str">
        <f>IF($O$2="ALL",IF(VLOOKUP(AA1188,'Expense History'!$AA$6:$AB$36,2,0)="x","include",0),IF(AND(VLOOKUP(AA1188,'Expense History'!$AA$6:$AB$36,2,0)="x",AC1188=$O$2),"include",0))</f>
        <v>include</v>
      </c>
      <c r="P1188" s="1">
        <f>IF(O1188="include",IF(AE1188&gt;0,1+MAX(P1189:P$2005),0),0)</f>
        <v>0</v>
      </c>
      <c r="Q1188" s="1">
        <f>IF(AND(ISBLANK(AA1187),AE1187=0),0,(IF(MAX(Q1189:Q$2005)&gt;0,0,ROW(R1188))))</f>
        <v>0</v>
      </c>
      <c r="R1188" s="1">
        <f>IF($O1188="include",IF(AF1188&gt;0,1+MAX(R1189:R$2005),0),0)</f>
        <v>0</v>
      </c>
      <c r="S1188" s="1">
        <f>IF($O1188="include",IF(AG1188&gt;0,1+MAX(S1189:S$2005),0),0)</f>
        <v>0</v>
      </c>
      <c r="T1188" s="1">
        <f>IF($O1188="include",IF(AH1188&gt;0,1+MAX(T1189:T$2005),0),0)</f>
        <v>0</v>
      </c>
      <c r="U1188" s="1">
        <f>IF($O1188="include",IF(AI1188&gt;0,1+MAX(U1189:U$2005),0),0)</f>
        <v>0</v>
      </c>
      <c r="V1188" s="1">
        <f>IF($O1188="include",IF(AJ1188&gt;0,1+MAX(V1189:V$2005),0),0)</f>
        <v>0</v>
      </c>
      <c r="W1188" s="1">
        <f>IF($O1188="include",IF(AK1188&gt;0,1+MAX(W1189:W$2005),0),0)</f>
        <v>0</v>
      </c>
      <c r="X1188" s="1">
        <f>IF($O1188="include",IF(AL1188&gt;0,1+MAX(X1189:X$2005),0),0)</f>
        <v>0</v>
      </c>
      <c r="Y1188" s="22" t="str">
        <f t="shared" si="313"/>
        <v xml:space="preserve">1 - </v>
      </c>
      <c r="AA1188" s="42"/>
      <c r="AB1188" s="43"/>
      <c r="AC1188" s="43"/>
      <c r="AD1188" s="44"/>
      <c r="AE1188" s="11">
        <f t="shared" si="314"/>
        <v>0</v>
      </c>
      <c r="AF1188" s="41"/>
      <c r="AG1188" s="41"/>
      <c r="AH1188" s="41"/>
      <c r="AI1188" s="41"/>
      <c r="AJ1188" s="41"/>
      <c r="AK1188" s="41"/>
      <c r="AL1188" s="41"/>
      <c r="BA1188" s="1">
        <f t="shared" si="315"/>
        <v>0</v>
      </c>
      <c r="BB1188" s="1">
        <f t="shared" si="316"/>
        <v>0</v>
      </c>
      <c r="BC1188" s="1" t="str">
        <f t="shared" si="317"/>
        <v>No</v>
      </c>
      <c r="BD1188" s="1">
        <f t="shared" si="318"/>
        <v>0</v>
      </c>
      <c r="BE1188" s="1">
        <f t="shared" si="319"/>
        <v>0</v>
      </c>
      <c r="BF1188" s="1">
        <f t="shared" si="320"/>
        <v>0</v>
      </c>
      <c r="BG1188" s="1">
        <v>1184</v>
      </c>
      <c r="BH1188" s="1" t="e">
        <f t="shared" si="321"/>
        <v>#N/A</v>
      </c>
      <c r="BI1188" s="1">
        <f t="shared" si="323"/>
        <v>2</v>
      </c>
      <c r="BJ1188" s="1" t="e">
        <f t="shared" si="322"/>
        <v>#N/A</v>
      </c>
    </row>
    <row r="1189" spans="1:62" x14ac:dyDescent="0.25">
      <c r="A1189" s="1">
        <f t="shared" si="309"/>
        <v>1</v>
      </c>
      <c r="B1189" s="1">
        <f>IF(YEAR(AD1189)=$B$3,YEAR('Apartment Expenses'!AD1189)&amp;" - "&amp;'Apartment Expenses'!AC1189,0)</f>
        <v>0</v>
      </c>
      <c r="C1189" s="1">
        <f t="shared" si="310"/>
        <v>0</v>
      </c>
      <c r="E1189" s="1">
        <v>1185</v>
      </c>
      <c r="F1189" s="1">
        <f t="shared" si="311"/>
        <v>1</v>
      </c>
      <c r="G1189" s="1">
        <f t="shared" si="307"/>
        <v>0</v>
      </c>
      <c r="H1189" s="1">
        <f t="shared" si="308"/>
        <v>0</v>
      </c>
      <c r="J1189" s="1" t="str">
        <f t="shared" si="312"/>
        <v>1900</v>
      </c>
      <c r="M1189" s="1">
        <f>HLOOKUP('Expense History'!$AD$3,$P$4:$X$2004,ROW('Apartment Expenses'!L1189)-3,0)</f>
        <v>0</v>
      </c>
      <c r="N1189" s="1">
        <f>IF('Expense History'!$AD$3=Data!$G$4,'Apartment Expenses'!AE1189,HLOOKUP('Expense History'!$AD$3,'Apartment Expenses'!$AE$4:$AL$2004,(ROW('Apartment Expenses'!M1189)-3)))</f>
        <v>0</v>
      </c>
      <c r="O1189" s="1" t="str">
        <f>IF($O$2="ALL",IF(VLOOKUP(AA1189,'Expense History'!$AA$6:$AB$36,2,0)="x","include",0),IF(AND(VLOOKUP(AA1189,'Expense History'!$AA$6:$AB$36,2,0)="x",AC1189=$O$2),"include",0))</f>
        <v>include</v>
      </c>
      <c r="P1189" s="1">
        <f>IF(O1189="include",IF(AE1189&gt;0,1+MAX(P1190:P$2005),0),0)</f>
        <v>0</v>
      </c>
      <c r="Q1189" s="1">
        <f>IF(AND(ISBLANK(AA1188),AE1188=0),0,(IF(MAX(Q1190:Q$2005)&gt;0,0,ROW(R1189))))</f>
        <v>0</v>
      </c>
      <c r="R1189" s="1">
        <f>IF($O1189="include",IF(AF1189&gt;0,1+MAX(R1190:R$2005),0),0)</f>
        <v>0</v>
      </c>
      <c r="S1189" s="1">
        <f>IF($O1189="include",IF(AG1189&gt;0,1+MAX(S1190:S$2005),0),0)</f>
        <v>0</v>
      </c>
      <c r="T1189" s="1">
        <f>IF($O1189="include",IF(AH1189&gt;0,1+MAX(T1190:T$2005),0),0)</f>
        <v>0</v>
      </c>
      <c r="U1189" s="1">
        <f>IF($O1189="include",IF(AI1189&gt;0,1+MAX(U1190:U$2005),0),0)</f>
        <v>0</v>
      </c>
      <c r="V1189" s="1">
        <f>IF($O1189="include",IF(AJ1189&gt;0,1+MAX(V1190:V$2005),0),0)</f>
        <v>0</v>
      </c>
      <c r="W1189" s="1">
        <f>IF($O1189="include",IF(AK1189&gt;0,1+MAX(W1190:W$2005),0),0)</f>
        <v>0</v>
      </c>
      <c r="X1189" s="1">
        <f>IF($O1189="include",IF(AL1189&gt;0,1+MAX(X1190:X$2005),0),0)</f>
        <v>0</v>
      </c>
      <c r="Y1189" s="22" t="str">
        <f t="shared" si="313"/>
        <v xml:space="preserve">1 - </v>
      </c>
      <c r="AA1189" s="42"/>
      <c r="AB1189" s="43"/>
      <c r="AC1189" s="43"/>
      <c r="AD1189" s="44"/>
      <c r="AE1189" s="11">
        <f t="shared" si="314"/>
        <v>0</v>
      </c>
      <c r="AF1189" s="41"/>
      <c r="AG1189" s="41"/>
      <c r="AH1189" s="41"/>
      <c r="AI1189" s="41"/>
      <c r="AJ1189" s="41"/>
      <c r="AK1189" s="41"/>
      <c r="AL1189" s="41"/>
      <c r="BA1189" s="1">
        <f t="shared" si="315"/>
        <v>0</v>
      </c>
      <c r="BB1189" s="1">
        <f t="shared" si="316"/>
        <v>0</v>
      </c>
      <c r="BC1189" s="1" t="str">
        <f t="shared" si="317"/>
        <v>No</v>
      </c>
      <c r="BD1189" s="1">
        <f t="shared" si="318"/>
        <v>0</v>
      </c>
      <c r="BE1189" s="1">
        <f t="shared" si="319"/>
        <v>0</v>
      </c>
      <c r="BF1189" s="1">
        <f t="shared" si="320"/>
        <v>0</v>
      </c>
      <c r="BG1189" s="1">
        <v>1185</v>
      </c>
      <c r="BH1189" s="1" t="e">
        <f t="shared" si="321"/>
        <v>#N/A</v>
      </c>
      <c r="BI1189" s="1">
        <f t="shared" si="323"/>
        <v>2</v>
      </c>
      <c r="BJ1189" s="1" t="e">
        <f t="shared" si="322"/>
        <v>#N/A</v>
      </c>
    </row>
    <row r="1190" spans="1:62" x14ac:dyDescent="0.25">
      <c r="A1190" s="1">
        <f t="shared" si="309"/>
        <v>1</v>
      </c>
      <c r="B1190" s="1">
        <f>IF(YEAR(AD1190)=$B$3,YEAR('Apartment Expenses'!AD1190)&amp;" - "&amp;'Apartment Expenses'!AC1190,0)</f>
        <v>0</v>
      </c>
      <c r="C1190" s="1">
        <f t="shared" si="310"/>
        <v>0</v>
      </c>
      <c r="E1190" s="1">
        <v>1186</v>
      </c>
      <c r="F1190" s="1">
        <f t="shared" si="311"/>
        <v>1</v>
      </c>
      <c r="G1190" s="1">
        <f t="shared" si="307"/>
        <v>0</v>
      </c>
      <c r="H1190" s="1">
        <f t="shared" si="308"/>
        <v>0</v>
      </c>
      <c r="J1190" s="1" t="str">
        <f t="shared" si="312"/>
        <v>1900</v>
      </c>
      <c r="M1190" s="1">
        <f>HLOOKUP('Expense History'!$AD$3,$P$4:$X$2004,ROW('Apartment Expenses'!L1190)-3,0)</f>
        <v>0</v>
      </c>
      <c r="N1190" s="1">
        <f>IF('Expense History'!$AD$3=Data!$G$4,'Apartment Expenses'!AE1190,HLOOKUP('Expense History'!$AD$3,'Apartment Expenses'!$AE$4:$AL$2004,(ROW('Apartment Expenses'!M1190)-3)))</f>
        <v>0</v>
      </c>
      <c r="O1190" s="1" t="str">
        <f>IF($O$2="ALL",IF(VLOOKUP(AA1190,'Expense History'!$AA$6:$AB$36,2,0)="x","include",0),IF(AND(VLOOKUP(AA1190,'Expense History'!$AA$6:$AB$36,2,0)="x",AC1190=$O$2),"include",0))</f>
        <v>include</v>
      </c>
      <c r="P1190" s="1">
        <f>IF(O1190="include",IF(AE1190&gt;0,1+MAX(P1191:P$2005),0),0)</f>
        <v>0</v>
      </c>
      <c r="Q1190" s="1">
        <f>IF(AND(ISBLANK(AA1189),AE1189=0),0,(IF(MAX(Q1191:Q$2005)&gt;0,0,ROW(R1190))))</f>
        <v>0</v>
      </c>
      <c r="R1190" s="1">
        <f>IF($O1190="include",IF(AF1190&gt;0,1+MAX(R1191:R$2005),0),0)</f>
        <v>0</v>
      </c>
      <c r="S1190" s="1">
        <f>IF($O1190="include",IF(AG1190&gt;0,1+MAX(S1191:S$2005),0),0)</f>
        <v>0</v>
      </c>
      <c r="T1190" s="1">
        <f>IF($O1190="include",IF(AH1190&gt;0,1+MAX(T1191:T$2005),0),0)</f>
        <v>0</v>
      </c>
      <c r="U1190" s="1">
        <f>IF($O1190="include",IF(AI1190&gt;0,1+MAX(U1191:U$2005),0),0)</f>
        <v>0</v>
      </c>
      <c r="V1190" s="1">
        <f>IF($O1190="include",IF(AJ1190&gt;0,1+MAX(V1191:V$2005),0),0)</f>
        <v>0</v>
      </c>
      <c r="W1190" s="1">
        <f>IF($O1190="include",IF(AK1190&gt;0,1+MAX(W1191:W$2005),0),0)</f>
        <v>0</v>
      </c>
      <c r="X1190" s="1">
        <f>IF($O1190="include",IF(AL1190&gt;0,1+MAX(X1191:X$2005),0),0)</f>
        <v>0</v>
      </c>
      <c r="Y1190" s="22" t="str">
        <f t="shared" si="313"/>
        <v xml:space="preserve">1 - </v>
      </c>
      <c r="AA1190" s="42"/>
      <c r="AB1190" s="43"/>
      <c r="AC1190" s="43"/>
      <c r="AD1190" s="44"/>
      <c r="AE1190" s="11">
        <f t="shared" si="314"/>
        <v>0</v>
      </c>
      <c r="AF1190" s="41"/>
      <c r="AG1190" s="41"/>
      <c r="AH1190" s="41"/>
      <c r="AI1190" s="41"/>
      <c r="AJ1190" s="41"/>
      <c r="AK1190" s="41"/>
      <c r="AL1190" s="41"/>
      <c r="BA1190" s="1">
        <f t="shared" si="315"/>
        <v>0</v>
      </c>
      <c r="BB1190" s="1">
        <f t="shared" si="316"/>
        <v>0</v>
      </c>
      <c r="BC1190" s="1" t="str">
        <f t="shared" si="317"/>
        <v>No</v>
      </c>
      <c r="BD1190" s="1">
        <f t="shared" si="318"/>
        <v>0</v>
      </c>
      <c r="BE1190" s="1">
        <f t="shared" si="319"/>
        <v>0</v>
      </c>
      <c r="BF1190" s="1">
        <f t="shared" si="320"/>
        <v>0</v>
      </c>
      <c r="BG1190" s="1">
        <v>1186</v>
      </c>
      <c r="BH1190" s="1" t="e">
        <f t="shared" si="321"/>
        <v>#N/A</v>
      </c>
      <c r="BI1190" s="1">
        <f t="shared" si="323"/>
        <v>2</v>
      </c>
      <c r="BJ1190" s="1" t="e">
        <f t="shared" si="322"/>
        <v>#N/A</v>
      </c>
    </row>
    <row r="1191" spans="1:62" x14ac:dyDescent="0.25">
      <c r="A1191" s="1">
        <f t="shared" si="309"/>
        <v>1</v>
      </c>
      <c r="B1191" s="1">
        <f>IF(YEAR(AD1191)=$B$3,YEAR('Apartment Expenses'!AD1191)&amp;" - "&amp;'Apartment Expenses'!AC1191,0)</f>
        <v>0</v>
      </c>
      <c r="C1191" s="1">
        <f t="shared" si="310"/>
        <v>0</v>
      </c>
      <c r="E1191" s="1">
        <v>1187</v>
      </c>
      <c r="F1191" s="1">
        <f t="shared" si="311"/>
        <v>1</v>
      </c>
      <c r="G1191" s="1">
        <f t="shared" si="307"/>
        <v>0</v>
      </c>
      <c r="H1191" s="1">
        <f t="shared" si="308"/>
        <v>0</v>
      </c>
      <c r="J1191" s="1" t="str">
        <f t="shared" si="312"/>
        <v>1900</v>
      </c>
      <c r="M1191" s="1">
        <f>HLOOKUP('Expense History'!$AD$3,$P$4:$X$2004,ROW('Apartment Expenses'!L1191)-3,0)</f>
        <v>0</v>
      </c>
      <c r="N1191" s="1">
        <f>IF('Expense History'!$AD$3=Data!$G$4,'Apartment Expenses'!AE1191,HLOOKUP('Expense History'!$AD$3,'Apartment Expenses'!$AE$4:$AL$2004,(ROW('Apartment Expenses'!M1191)-3)))</f>
        <v>0</v>
      </c>
      <c r="O1191" s="1" t="str">
        <f>IF($O$2="ALL",IF(VLOOKUP(AA1191,'Expense History'!$AA$6:$AB$36,2,0)="x","include",0),IF(AND(VLOOKUP(AA1191,'Expense History'!$AA$6:$AB$36,2,0)="x",AC1191=$O$2),"include",0))</f>
        <v>include</v>
      </c>
      <c r="P1191" s="1">
        <f>IF(O1191="include",IF(AE1191&gt;0,1+MAX(P1192:P$2005),0),0)</f>
        <v>0</v>
      </c>
      <c r="Q1191" s="1">
        <f>IF(AND(ISBLANK(AA1190),AE1190=0),0,(IF(MAX(Q1192:Q$2005)&gt;0,0,ROW(R1191))))</f>
        <v>0</v>
      </c>
      <c r="R1191" s="1">
        <f>IF($O1191="include",IF(AF1191&gt;0,1+MAX(R1192:R$2005),0),0)</f>
        <v>0</v>
      </c>
      <c r="S1191" s="1">
        <f>IF($O1191="include",IF(AG1191&gt;0,1+MAX(S1192:S$2005),0),0)</f>
        <v>0</v>
      </c>
      <c r="T1191" s="1">
        <f>IF($O1191="include",IF(AH1191&gt;0,1+MAX(T1192:T$2005),0),0)</f>
        <v>0</v>
      </c>
      <c r="U1191" s="1">
        <f>IF($O1191="include",IF(AI1191&gt;0,1+MAX(U1192:U$2005),0),0)</f>
        <v>0</v>
      </c>
      <c r="V1191" s="1">
        <f>IF($O1191="include",IF(AJ1191&gt;0,1+MAX(V1192:V$2005),0),0)</f>
        <v>0</v>
      </c>
      <c r="W1191" s="1">
        <f>IF($O1191="include",IF(AK1191&gt;0,1+MAX(W1192:W$2005),0),0)</f>
        <v>0</v>
      </c>
      <c r="X1191" s="1">
        <f>IF($O1191="include",IF(AL1191&gt;0,1+MAX(X1192:X$2005),0),0)</f>
        <v>0</v>
      </c>
      <c r="Y1191" s="22" t="str">
        <f t="shared" si="313"/>
        <v xml:space="preserve">1 - </v>
      </c>
      <c r="AA1191" s="42"/>
      <c r="AB1191" s="43"/>
      <c r="AC1191" s="43"/>
      <c r="AD1191" s="44"/>
      <c r="AE1191" s="11">
        <f t="shared" si="314"/>
        <v>0</v>
      </c>
      <c r="AF1191" s="41"/>
      <c r="AG1191" s="41"/>
      <c r="AH1191" s="41"/>
      <c r="AI1191" s="41"/>
      <c r="AJ1191" s="41"/>
      <c r="AK1191" s="41"/>
      <c r="AL1191" s="41"/>
      <c r="BA1191" s="1">
        <f t="shared" si="315"/>
        <v>0</v>
      </c>
      <c r="BB1191" s="1">
        <f t="shared" si="316"/>
        <v>0</v>
      </c>
      <c r="BC1191" s="1" t="str">
        <f t="shared" si="317"/>
        <v>No</v>
      </c>
      <c r="BD1191" s="1">
        <f t="shared" si="318"/>
        <v>0</v>
      </c>
      <c r="BE1191" s="1">
        <f t="shared" si="319"/>
        <v>0</v>
      </c>
      <c r="BF1191" s="1">
        <f t="shared" si="320"/>
        <v>0</v>
      </c>
      <c r="BG1191" s="1">
        <v>1187</v>
      </c>
      <c r="BH1191" s="1" t="e">
        <f t="shared" si="321"/>
        <v>#N/A</v>
      </c>
      <c r="BI1191" s="1">
        <f t="shared" si="323"/>
        <v>2</v>
      </c>
      <c r="BJ1191" s="1" t="e">
        <f t="shared" si="322"/>
        <v>#N/A</v>
      </c>
    </row>
    <row r="1192" spans="1:62" x14ac:dyDescent="0.25">
      <c r="A1192" s="1">
        <f t="shared" si="309"/>
        <v>1</v>
      </c>
      <c r="B1192" s="1">
        <f>IF(YEAR(AD1192)=$B$3,YEAR('Apartment Expenses'!AD1192)&amp;" - "&amp;'Apartment Expenses'!AC1192,0)</f>
        <v>0</v>
      </c>
      <c r="C1192" s="1">
        <f t="shared" si="310"/>
        <v>0</v>
      </c>
      <c r="E1192" s="1">
        <v>1188</v>
      </c>
      <c r="F1192" s="1">
        <f t="shared" si="311"/>
        <v>1</v>
      </c>
      <c r="G1192" s="1">
        <f t="shared" si="307"/>
        <v>0</v>
      </c>
      <c r="H1192" s="1">
        <f t="shared" si="308"/>
        <v>0</v>
      </c>
      <c r="J1192" s="1" t="str">
        <f t="shared" si="312"/>
        <v>1900</v>
      </c>
      <c r="M1192" s="1">
        <f>HLOOKUP('Expense History'!$AD$3,$P$4:$X$2004,ROW('Apartment Expenses'!L1192)-3,0)</f>
        <v>0</v>
      </c>
      <c r="N1192" s="1">
        <f>IF('Expense History'!$AD$3=Data!$G$4,'Apartment Expenses'!AE1192,HLOOKUP('Expense History'!$AD$3,'Apartment Expenses'!$AE$4:$AL$2004,(ROW('Apartment Expenses'!M1192)-3)))</f>
        <v>0</v>
      </c>
      <c r="O1192" s="1" t="str">
        <f>IF($O$2="ALL",IF(VLOOKUP(AA1192,'Expense History'!$AA$6:$AB$36,2,0)="x","include",0),IF(AND(VLOOKUP(AA1192,'Expense History'!$AA$6:$AB$36,2,0)="x",AC1192=$O$2),"include",0))</f>
        <v>include</v>
      </c>
      <c r="P1192" s="1">
        <f>IF(O1192="include",IF(AE1192&gt;0,1+MAX(P1193:P$2005),0),0)</f>
        <v>0</v>
      </c>
      <c r="Q1192" s="1">
        <f>IF(AND(ISBLANK(AA1191),AE1191=0),0,(IF(MAX(Q1193:Q$2005)&gt;0,0,ROW(R1192))))</f>
        <v>0</v>
      </c>
      <c r="R1192" s="1">
        <f>IF($O1192="include",IF(AF1192&gt;0,1+MAX(R1193:R$2005),0),0)</f>
        <v>0</v>
      </c>
      <c r="S1192" s="1">
        <f>IF($O1192="include",IF(AG1192&gt;0,1+MAX(S1193:S$2005),0),0)</f>
        <v>0</v>
      </c>
      <c r="T1192" s="1">
        <f>IF($O1192="include",IF(AH1192&gt;0,1+MAX(T1193:T$2005),0),0)</f>
        <v>0</v>
      </c>
      <c r="U1192" s="1">
        <f>IF($O1192="include",IF(AI1192&gt;0,1+MAX(U1193:U$2005),0),0)</f>
        <v>0</v>
      </c>
      <c r="V1192" s="1">
        <f>IF($O1192="include",IF(AJ1192&gt;0,1+MAX(V1193:V$2005),0),0)</f>
        <v>0</v>
      </c>
      <c r="W1192" s="1">
        <f>IF($O1192="include",IF(AK1192&gt;0,1+MAX(W1193:W$2005),0),0)</f>
        <v>0</v>
      </c>
      <c r="X1192" s="1">
        <f>IF($O1192="include",IF(AL1192&gt;0,1+MAX(X1193:X$2005),0),0)</f>
        <v>0</v>
      </c>
      <c r="Y1192" s="22" t="str">
        <f t="shared" si="313"/>
        <v xml:space="preserve">1 - </v>
      </c>
      <c r="AA1192" s="42"/>
      <c r="AB1192" s="43"/>
      <c r="AC1192" s="43"/>
      <c r="AD1192" s="44"/>
      <c r="AE1192" s="11">
        <f t="shared" si="314"/>
        <v>0</v>
      </c>
      <c r="AF1192" s="41"/>
      <c r="AG1192" s="41"/>
      <c r="AH1192" s="41"/>
      <c r="AI1192" s="41"/>
      <c r="AJ1192" s="41"/>
      <c r="AK1192" s="41"/>
      <c r="AL1192" s="41"/>
      <c r="BA1192" s="1">
        <f t="shared" si="315"/>
        <v>0</v>
      </c>
      <c r="BB1192" s="1">
        <f t="shared" si="316"/>
        <v>0</v>
      </c>
      <c r="BC1192" s="1" t="str">
        <f t="shared" si="317"/>
        <v>No</v>
      </c>
      <c r="BD1192" s="1">
        <f t="shared" si="318"/>
        <v>0</v>
      </c>
      <c r="BE1192" s="1">
        <f t="shared" si="319"/>
        <v>0</v>
      </c>
      <c r="BF1192" s="1">
        <f t="shared" si="320"/>
        <v>0</v>
      </c>
      <c r="BG1192" s="1">
        <v>1188</v>
      </c>
      <c r="BH1192" s="1" t="e">
        <f t="shared" si="321"/>
        <v>#N/A</v>
      </c>
      <c r="BI1192" s="1">
        <f t="shared" si="323"/>
        <v>2</v>
      </c>
      <c r="BJ1192" s="1" t="e">
        <f t="shared" si="322"/>
        <v>#N/A</v>
      </c>
    </row>
    <row r="1193" spans="1:62" x14ac:dyDescent="0.25">
      <c r="A1193" s="1">
        <f t="shared" si="309"/>
        <v>1</v>
      </c>
      <c r="B1193" s="1">
        <f>IF(YEAR(AD1193)=$B$3,YEAR('Apartment Expenses'!AD1193)&amp;" - "&amp;'Apartment Expenses'!AC1193,0)</f>
        <v>0</v>
      </c>
      <c r="C1193" s="1">
        <f t="shared" si="310"/>
        <v>0</v>
      </c>
      <c r="E1193" s="1">
        <v>1189</v>
      </c>
      <c r="F1193" s="1">
        <f t="shared" si="311"/>
        <v>1</v>
      </c>
      <c r="G1193" s="1">
        <f t="shared" si="307"/>
        <v>0</v>
      </c>
      <c r="H1193" s="1">
        <f t="shared" si="308"/>
        <v>0</v>
      </c>
      <c r="J1193" s="1" t="str">
        <f t="shared" si="312"/>
        <v>1900</v>
      </c>
      <c r="M1193" s="1">
        <f>HLOOKUP('Expense History'!$AD$3,$P$4:$X$2004,ROW('Apartment Expenses'!L1193)-3,0)</f>
        <v>0</v>
      </c>
      <c r="N1193" s="1">
        <f>IF('Expense History'!$AD$3=Data!$G$4,'Apartment Expenses'!AE1193,HLOOKUP('Expense History'!$AD$3,'Apartment Expenses'!$AE$4:$AL$2004,(ROW('Apartment Expenses'!M1193)-3)))</f>
        <v>0</v>
      </c>
      <c r="O1193" s="1" t="str">
        <f>IF($O$2="ALL",IF(VLOOKUP(AA1193,'Expense History'!$AA$6:$AB$36,2,0)="x","include",0),IF(AND(VLOOKUP(AA1193,'Expense History'!$AA$6:$AB$36,2,0)="x",AC1193=$O$2),"include",0))</f>
        <v>include</v>
      </c>
      <c r="P1193" s="1">
        <f>IF(O1193="include",IF(AE1193&gt;0,1+MAX(P1194:P$2005),0),0)</f>
        <v>0</v>
      </c>
      <c r="Q1193" s="1">
        <f>IF(AND(ISBLANK(AA1192),AE1192=0),0,(IF(MAX(Q1194:Q$2005)&gt;0,0,ROW(R1193))))</f>
        <v>0</v>
      </c>
      <c r="R1193" s="1">
        <f>IF($O1193="include",IF(AF1193&gt;0,1+MAX(R1194:R$2005),0),0)</f>
        <v>0</v>
      </c>
      <c r="S1193" s="1">
        <f>IF($O1193="include",IF(AG1193&gt;0,1+MAX(S1194:S$2005),0),0)</f>
        <v>0</v>
      </c>
      <c r="T1193" s="1">
        <f>IF($O1193="include",IF(AH1193&gt;0,1+MAX(T1194:T$2005),0),0)</f>
        <v>0</v>
      </c>
      <c r="U1193" s="1">
        <f>IF($O1193="include",IF(AI1193&gt;0,1+MAX(U1194:U$2005),0),0)</f>
        <v>0</v>
      </c>
      <c r="V1193" s="1">
        <f>IF($O1193="include",IF(AJ1193&gt;0,1+MAX(V1194:V$2005),0),0)</f>
        <v>0</v>
      </c>
      <c r="W1193" s="1">
        <f>IF($O1193="include",IF(AK1193&gt;0,1+MAX(W1194:W$2005),0),0)</f>
        <v>0</v>
      </c>
      <c r="X1193" s="1">
        <f>IF($O1193="include",IF(AL1193&gt;0,1+MAX(X1194:X$2005),0),0)</f>
        <v>0</v>
      </c>
      <c r="Y1193" s="22" t="str">
        <f t="shared" si="313"/>
        <v xml:space="preserve">1 - </v>
      </c>
      <c r="AA1193" s="42"/>
      <c r="AB1193" s="43"/>
      <c r="AC1193" s="43"/>
      <c r="AD1193" s="44"/>
      <c r="AE1193" s="11">
        <f t="shared" si="314"/>
        <v>0</v>
      </c>
      <c r="AF1193" s="41"/>
      <c r="AG1193" s="41"/>
      <c r="AH1193" s="41"/>
      <c r="AI1193" s="41"/>
      <c r="AJ1193" s="41"/>
      <c r="AK1193" s="41"/>
      <c r="AL1193" s="41"/>
      <c r="BA1193" s="1">
        <f t="shared" si="315"/>
        <v>0</v>
      </c>
      <c r="BB1193" s="1">
        <f t="shared" si="316"/>
        <v>0</v>
      </c>
      <c r="BC1193" s="1" t="str">
        <f t="shared" si="317"/>
        <v>No</v>
      </c>
      <c r="BD1193" s="1">
        <f t="shared" si="318"/>
        <v>0</v>
      </c>
      <c r="BE1193" s="1">
        <f t="shared" si="319"/>
        <v>0</v>
      </c>
      <c r="BF1193" s="1">
        <f t="shared" si="320"/>
        <v>0</v>
      </c>
      <c r="BG1193" s="1">
        <v>1189</v>
      </c>
      <c r="BH1193" s="1" t="e">
        <f t="shared" si="321"/>
        <v>#N/A</v>
      </c>
      <c r="BI1193" s="1">
        <f t="shared" si="323"/>
        <v>2</v>
      </c>
      <c r="BJ1193" s="1" t="e">
        <f t="shared" si="322"/>
        <v>#N/A</v>
      </c>
    </row>
    <row r="1194" spans="1:62" x14ac:dyDescent="0.25">
      <c r="A1194" s="1">
        <f t="shared" si="309"/>
        <v>1</v>
      </c>
      <c r="B1194" s="1">
        <f>IF(YEAR(AD1194)=$B$3,YEAR('Apartment Expenses'!AD1194)&amp;" - "&amp;'Apartment Expenses'!AC1194,0)</f>
        <v>0</v>
      </c>
      <c r="C1194" s="1">
        <f t="shared" si="310"/>
        <v>0</v>
      </c>
      <c r="E1194" s="1">
        <v>1190</v>
      </c>
      <c r="F1194" s="1">
        <f t="shared" si="311"/>
        <v>1</v>
      </c>
      <c r="G1194" s="1">
        <f t="shared" si="307"/>
        <v>0</v>
      </c>
      <c r="H1194" s="1">
        <f t="shared" si="308"/>
        <v>0</v>
      </c>
      <c r="J1194" s="1" t="str">
        <f t="shared" si="312"/>
        <v>1900</v>
      </c>
      <c r="M1194" s="1">
        <f>HLOOKUP('Expense History'!$AD$3,$P$4:$X$2004,ROW('Apartment Expenses'!L1194)-3,0)</f>
        <v>0</v>
      </c>
      <c r="N1194" s="1">
        <f>IF('Expense History'!$AD$3=Data!$G$4,'Apartment Expenses'!AE1194,HLOOKUP('Expense History'!$AD$3,'Apartment Expenses'!$AE$4:$AL$2004,(ROW('Apartment Expenses'!M1194)-3)))</f>
        <v>0</v>
      </c>
      <c r="O1194" s="1" t="str">
        <f>IF($O$2="ALL",IF(VLOOKUP(AA1194,'Expense History'!$AA$6:$AB$36,2,0)="x","include",0),IF(AND(VLOOKUP(AA1194,'Expense History'!$AA$6:$AB$36,2,0)="x",AC1194=$O$2),"include",0))</f>
        <v>include</v>
      </c>
      <c r="P1194" s="1">
        <f>IF(O1194="include",IF(AE1194&gt;0,1+MAX(P1195:P$2005),0),0)</f>
        <v>0</v>
      </c>
      <c r="Q1194" s="1">
        <f>IF(AND(ISBLANK(AA1193),AE1193=0),0,(IF(MAX(Q1195:Q$2005)&gt;0,0,ROW(R1194))))</f>
        <v>0</v>
      </c>
      <c r="R1194" s="1">
        <f>IF($O1194="include",IF(AF1194&gt;0,1+MAX(R1195:R$2005),0),0)</f>
        <v>0</v>
      </c>
      <c r="S1194" s="1">
        <f>IF($O1194="include",IF(AG1194&gt;0,1+MAX(S1195:S$2005),0),0)</f>
        <v>0</v>
      </c>
      <c r="T1194" s="1">
        <f>IF($O1194="include",IF(AH1194&gt;0,1+MAX(T1195:T$2005),0),0)</f>
        <v>0</v>
      </c>
      <c r="U1194" s="1">
        <f>IF($O1194="include",IF(AI1194&gt;0,1+MAX(U1195:U$2005),0),0)</f>
        <v>0</v>
      </c>
      <c r="V1194" s="1">
        <f>IF($O1194="include",IF(AJ1194&gt;0,1+MAX(V1195:V$2005),0),0)</f>
        <v>0</v>
      </c>
      <c r="W1194" s="1">
        <f>IF($O1194="include",IF(AK1194&gt;0,1+MAX(W1195:W$2005),0),0)</f>
        <v>0</v>
      </c>
      <c r="X1194" s="1">
        <f>IF($O1194="include",IF(AL1194&gt;0,1+MAX(X1195:X$2005),0),0)</f>
        <v>0</v>
      </c>
      <c r="Y1194" s="22" t="str">
        <f t="shared" si="313"/>
        <v xml:space="preserve">1 - </v>
      </c>
      <c r="AA1194" s="42"/>
      <c r="AB1194" s="43"/>
      <c r="AC1194" s="43"/>
      <c r="AD1194" s="44"/>
      <c r="AE1194" s="11">
        <f t="shared" si="314"/>
        <v>0</v>
      </c>
      <c r="AF1194" s="41"/>
      <c r="AG1194" s="41"/>
      <c r="AH1194" s="41"/>
      <c r="AI1194" s="41"/>
      <c r="AJ1194" s="41"/>
      <c r="AK1194" s="41"/>
      <c r="AL1194" s="41"/>
      <c r="BA1194" s="1">
        <f t="shared" si="315"/>
        <v>0</v>
      </c>
      <c r="BB1194" s="1">
        <f t="shared" si="316"/>
        <v>0</v>
      </c>
      <c r="BC1194" s="1" t="str">
        <f t="shared" si="317"/>
        <v>No</v>
      </c>
      <c r="BD1194" s="1">
        <f t="shared" si="318"/>
        <v>0</v>
      </c>
      <c r="BE1194" s="1">
        <f t="shared" si="319"/>
        <v>0</v>
      </c>
      <c r="BF1194" s="1">
        <f t="shared" si="320"/>
        <v>0</v>
      </c>
      <c r="BG1194" s="1">
        <v>1190</v>
      </c>
      <c r="BH1194" s="1" t="e">
        <f t="shared" si="321"/>
        <v>#N/A</v>
      </c>
      <c r="BI1194" s="1">
        <f t="shared" si="323"/>
        <v>2</v>
      </c>
      <c r="BJ1194" s="1" t="e">
        <f t="shared" si="322"/>
        <v>#N/A</v>
      </c>
    </row>
    <row r="1195" spans="1:62" x14ac:dyDescent="0.25">
      <c r="A1195" s="1">
        <f t="shared" si="309"/>
        <v>1</v>
      </c>
      <c r="B1195" s="1">
        <f>IF(YEAR(AD1195)=$B$3,YEAR('Apartment Expenses'!AD1195)&amp;" - "&amp;'Apartment Expenses'!AC1195,0)</f>
        <v>0</v>
      </c>
      <c r="C1195" s="1">
        <f t="shared" si="310"/>
        <v>0</v>
      </c>
      <c r="E1195" s="1">
        <v>1191</v>
      </c>
      <c r="F1195" s="1">
        <f t="shared" si="311"/>
        <v>1</v>
      </c>
      <c r="G1195" s="1">
        <f t="shared" si="307"/>
        <v>0</v>
      </c>
      <c r="H1195" s="1">
        <f t="shared" si="308"/>
        <v>0</v>
      </c>
      <c r="J1195" s="1" t="str">
        <f t="shared" si="312"/>
        <v>1900</v>
      </c>
      <c r="M1195" s="1">
        <f>HLOOKUP('Expense History'!$AD$3,$P$4:$X$2004,ROW('Apartment Expenses'!L1195)-3,0)</f>
        <v>0</v>
      </c>
      <c r="N1195" s="1">
        <f>IF('Expense History'!$AD$3=Data!$G$4,'Apartment Expenses'!AE1195,HLOOKUP('Expense History'!$AD$3,'Apartment Expenses'!$AE$4:$AL$2004,(ROW('Apartment Expenses'!M1195)-3)))</f>
        <v>0</v>
      </c>
      <c r="O1195" s="1" t="str">
        <f>IF($O$2="ALL",IF(VLOOKUP(AA1195,'Expense History'!$AA$6:$AB$36,2,0)="x","include",0),IF(AND(VLOOKUP(AA1195,'Expense History'!$AA$6:$AB$36,2,0)="x",AC1195=$O$2),"include",0))</f>
        <v>include</v>
      </c>
      <c r="P1195" s="1">
        <f>IF(O1195="include",IF(AE1195&gt;0,1+MAX(P1196:P$2005),0),0)</f>
        <v>0</v>
      </c>
      <c r="Q1195" s="1">
        <f>IF(AND(ISBLANK(AA1194),AE1194=0),0,(IF(MAX(Q1196:Q$2005)&gt;0,0,ROW(R1195))))</f>
        <v>0</v>
      </c>
      <c r="R1195" s="1">
        <f>IF($O1195="include",IF(AF1195&gt;0,1+MAX(R1196:R$2005),0),0)</f>
        <v>0</v>
      </c>
      <c r="S1195" s="1">
        <f>IF($O1195="include",IF(AG1195&gt;0,1+MAX(S1196:S$2005),0),0)</f>
        <v>0</v>
      </c>
      <c r="T1195" s="1">
        <f>IF($O1195="include",IF(AH1195&gt;0,1+MAX(T1196:T$2005),0),0)</f>
        <v>0</v>
      </c>
      <c r="U1195" s="1">
        <f>IF($O1195="include",IF(AI1195&gt;0,1+MAX(U1196:U$2005),0),0)</f>
        <v>0</v>
      </c>
      <c r="V1195" s="1">
        <f>IF($O1195="include",IF(AJ1195&gt;0,1+MAX(V1196:V$2005),0),0)</f>
        <v>0</v>
      </c>
      <c r="W1195" s="1">
        <f>IF($O1195="include",IF(AK1195&gt;0,1+MAX(W1196:W$2005),0),0)</f>
        <v>0</v>
      </c>
      <c r="X1195" s="1">
        <f>IF($O1195="include",IF(AL1195&gt;0,1+MAX(X1196:X$2005),0),0)</f>
        <v>0</v>
      </c>
      <c r="Y1195" s="22" t="str">
        <f t="shared" si="313"/>
        <v xml:space="preserve">1 - </v>
      </c>
      <c r="AA1195" s="42"/>
      <c r="AB1195" s="43"/>
      <c r="AC1195" s="43"/>
      <c r="AD1195" s="44"/>
      <c r="AE1195" s="11">
        <f t="shared" si="314"/>
        <v>0</v>
      </c>
      <c r="AF1195" s="41"/>
      <c r="AG1195" s="41"/>
      <c r="AH1195" s="41"/>
      <c r="AI1195" s="41"/>
      <c r="AJ1195" s="41"/>
      <c r="AK1195" s="41"/>
      <c r="AL1195" s="41"/>
      <c r="BA1195" s="1">
        <f t="shared" si="315"/>
        <v>0</v>
      </c>
      <c r="BB1195" s="1">
        <f t="shared" si="316"/>
        <v>0</v>
      </c>
      <c r="BC1195" s="1" t="str">
        <f t="shared" si="317"/>
        <v>No</v>
      </c>
      <c r="BD1195" s="1">
        <f t="shared" si="318"/>
        <v>0</v>
      </c>
      <c r="BE1195" s="1">
        <f t="shared" si="319"/>
        <v>0</v>
      </c>
      <c r="BF1195" s="1">
        <f t="shared" si="320"/>
        <v>0</v>
      </c>
      <c r="BG1195" s="1">
        <v>1191</v>
      </c>
      <c r="BH1195" s="1" t="e">
        <f t="shared" si="321"/>
        <v>#N/A</v>
      </c>
      <c r="BI1195" s="1">
        <f t="shared" si="323"/>
        <v>2</v>
      </c>
      <c r="BJ1195" s="1" t="e">
        <f t="shared" si="322"/>
        <v>#N/A</v>
      </c>
    </row>
    <row r="1196" spans="1:62" x14ac:dyDescent="0.25">
      <c r="A1196" s="1">
        <f t="shared" si="309"/>
        <v>1</v>
      </c>
      <c r="B1196" s="1">
        <f>IF(YEAR(AD1196)=$B$3,YEAR('Apartment Expenses'!AD1196)&amp;" - "&amp;'Apartment Expenses'!AC1196,0)</f>
        <v>0</v>
      </c>
      <c r="C1196" s="1">
        <f t="shared" si="310"/>
        <v>0</v>
      </c>
      <c r="E1196" s="1">
        <v>1192</v>
      </c>
      <c r="F1196" s="1">
        <f t="shared" si="311"/>
        <v>1</v>
      </c>
      <c r="G1196" s="1">
        <f t="shared" si="307"/>
        <v>0</v>
      </c>
      <c r="H1196" s="1">
        <f t="shared" si="308"/>
        <v>0</v>
      </c>
      <c r="J1196" s="1" t="str">
        <f t="shared" si="312"/>
        <v>1900</v>
      </c>
      <c r="M1196" s="1">
        <f>HLOOKUP('Expense History'!$AD$3,$P$4:$X$2004,ROW('Apartment Expenses'!L1196)-3,0)</f>
        <v>0</v>
      </c>
      <c r="N1196" s="1">
        <f>IF('Expense History'!$AD$3=Data!$G$4,'Apartment Expenses'!AE1196,HLOOKUP('Expense History'!$AD$3,'Apartment Expenses'!$AE$4:$AL$2004,(ROW('Apartment Expenses'!M1196)-3)))</f>
        <v>0</v>
      </c>
      <c r="O1196" s="1" t="str">
        <f>IF($O$2="ALL",IF(VLOOKUP(AA1196,'Expense History'!$AA$6:$AB$36,2,0)="x","include",0),IF(AND(VLOOKUP(AA1196,'Expense History'!$AA$6:$AB$36,2,0)="x",AC1196=$O$2),"include",0))</f>
        <v>include</v>
      </c>
      <c r="P1196" s="1">
        <f>IF(O1196="include",IF(AE1196&gt;0,1+MAX(P1197:P$2005),0),0)</f>
        <v>0</v>
      </c>
      <c r="Q1196" s="1">
        <f>IF(AND(ISBLANK(AA1195),AE1195=0),0,(IF(MAX(Q1197:Q$2005)&gt;0,0,ROW(R1196))))</f>
        <v>0</v>
      </c>
      <c r="R1196" s="1">
        <f>IF($O1196="include",IF(AF1196&gt;0,1+MAX(R1197:R$2005),0),0)</f>
        <v>0</v>
      </c>
      <c r="S1196" s="1">
        <f>IF($O1196="include",IF(AG1196&gt;0,1+MAX(S1197:S$2005),0),0)</f>
        <v>0</v>
      </c>
      <c r="T1196" s="1">
        <f>IF($O1196="include",IF(AH1196&gt;0,1+MAX(T1197:T$2005),0),0)</f>
        <v>0</v>
      </c>
      <c r="U1196" s="1">
        <f>IF($O1196="include",IF(AI1196&gt;0,1+MAX(U1197:U$2005),0),0)</f>
        <v>0</v>
      </c>
      <c r="V1196" s="1">
        <f>IF($O1196="include",IF(AJ1196&gt;0,1+MAX(V1197:V$2005),0),0)</f>
        <v>0</v>
      </c>
      <c r="W1196" s="1">
        <f>IF($O1196="include",IF(AK1196&gt;0,1+MAX(W1197:W$2005),0),0)</f>
        <v>0</v>
      </c>
      <c r="X1196" s="1">
        <f>IF($O1196="include",IF(AL1196&gt;0,1+MAX(X1197:X$2005),0),0)</f>
        <v>0</v>
      </c>
      <c r="Y1196" s="22" t="str">
        <f t="shared" si="313"/>
        <v xml:space="preserve">1 - </v>
      </c>
      <c r="AA1196" s="42"/>
      <c r="AB1196" s="43"/>
      <c r="AC1196" s="43"/>
      <c r="AD1196" s="44"/>
      <c r="AE1196" s="11">
        <f t="shared" si="314"/>
        <v>0</v>
      </c>
      <c r="AF1196" s="41"/>
      <c r="AG1196" s="41"/>
      <c r="AH1196" s="41"/>
      <c r="AI1196" s="41"/>
      <c r="AJ1196" s="41"/>
      <c r="AK1196" s="41"/>
      <c r="AL1196" s="41"/>
      <c r="BA1196" s="1">
        <f t="shared" si="315"/>
        <v>0</v>
      </c>
      <c r="BB1196" s="1">
        <f t="shared" si="316"/>
        <v>0</v>
      </c>
      <c r="BC1196" s="1" t="str">
        <f t="shared" si="317"/>
        <v>No</v>
      </c>
      <c r="BD1196" s="1">
        <f t="shared" si="318"/>
        <v>0</v>
      </c>
      <c r="BE1196" s="1">
        <f t="shared" si="319"/>
        <v>0</v>
      </c>
      <c r="BF1196" s="1">
        <f t="shared" si="320"/>
        <v>0</v>
      </c>
      <c r="BG1196" s="1">
        <v>1192</v>
      </c>
      <c r="BH1196" s="1" t="e">
        <f t="shared" si="321"/>
        <v>#N/A</v>
      </c>
      <c r="BI1196" s="1">
        <f t="shared" si="323"/>
        <v>2</v>
      </c>
      <c r="BJ1196" s="1" t="e">
        <f t="shared" si="322"/>
        <v>#N/A</v>
      </c>
    </row>
    <row r="1197" spans="1:62" x14ac:dyDescent="0.25">
      <c r="A1197" s="1">
        <f t="shared" si="309"/>
        <v>1</v>
      </c>
      <c r="B1197" s="1">
        <f>IF(YEAR(AD1197)=$B$3,YEAR('Apartment Expenses'!AD1197)&amp;" - "&amp;'Apartment Expenses'!AC1197,0)</f>
        <v>0</v>
      </c>
      <c r="C1197" s="1">
        <f t="shared" si="310"/>
        <v>0</v>
      </c>
      <c r="E1197" s="1">
        <v>1193</v>
      </c>
      <c r="F1197" s="1">
        <f t="shared" si="311"/>
        <v>1</v>
      </c>
      <c r="G1197" s="1">
        <f t="shared" si="307"/>
        <v>0</v>
      </c>
      <c r="H1197" s="1">
        <f t="shared" si="308"/>
        <v>0</v>
      </c>
      <c r="J1197" s="1" t="str">
        <f t="shared" si="312"/>
        <v>1900</v>
      </c>
      <c r="M1197" s="1">
        <f>HLOOKUP('Expense History'!$AD$3,$P$4:$X$2004,ROW('Apartment Expenses'!L1197)-3,0)</f>
        <v>0</v>
      </c>
      <c r="N1197" s="1">
        <f>IF('Expense History'!$AD$3=Data!$G$4,'Apartment Expenses'!AE1197,HLOOKUP('Expense History'!$AD$3,'Apartment Expenses'!$AE$4:$AL$2004,(ROW('Apartment Expenses'!M1197)-3)))</f>
        <v>0</v>
      </c>
      <c r="O1197" s="1" t="str">
        <f>IF($O$2="ALL",IF(VLOOKUP(AA1197,'Expense History'!$AA$6:$AB$36,2,0)="x","include",0),IF(AND(VLOOKUP(AA1197,'Expense History'!$AA$6:$AB$36,2,0)="x",AC1197=$O$2),"include",0))</f>
        <v>include</v>
      </c>
      <c r="P1197" s="1">
        <f>IF(O1197="include",IF(AE1197&gt;0,1+MAX(P1198:P$2005),0),0)</f>
        <v>0</v>
      </c>
      <c r="Q1197" s="1">
        <f>IF(AND(ISBLANK(AA1196),AE1196=0),0,(IF(MAX(Q1198:Q$2005)&gt;0,0,ROW(R1197))))</f>
        <v>0</v>
      </c>
      <c r="R1197" s="1">
        <f>IF($O1197="include",IF(AF1197&gt;0,1+MAX(R1198:R$2005),0),0)</f>
        <v>0</v>
      </c>
      <c r="S1197" s="1">
        <f>IF($O1197="include",IF(AG1197&gt;0,1+MAX(S1198:S$2005),0),0)</f>
        <v>0</v>
      </c>
      <c r="T1197" s="1">
        <f>IF($O1197="include",IF(AH1197&gt;0,1+MAX(T1198:T$2005),0),0)</f>
        <v>0</v>
      </c>
      <c r="U1197" s="1">
        <f>IF($O1197="include",IF(AI1197&gt;0,1+MAX(U1198:U$2005),0),0)</f>
        <v>0</v>
      </c>
      <c r="V1197" s="1">
        <f>IF($O1197="include",IF(AJ1197&gt;0,1+MAX(V1198:V$2005),0),0)</f>
        <v>0</v>
      </c>
      <c r="W1197" s="1">
        <f>IF($O1197="include",IF(AK1197&gt;0,1+MAX(W1198:W$2005),0),0)</f>
        <v>0</v>
      </c>
      <c r="X1197" s="1">
        <f>IF($O1197="include",IF(AL1197&gt;0,1+MAX(X1198:X$2005),0),0)</f>
        <v>0</v>
      </c>
      <c r="Y1197" s="22" t="str">
        <f t="shared" si="313"/>
        <v xml:space="preserve">1 - </v>
      </c>
      <c r="AA1197" s="42"/>
      <c r="AB1197" s="43"/>
      <c r="AC1197" s="43"/>
      <c r="AD1197" s="44"/>
      <c r="AE1197" s="11">
        <f t="shared" si="314"/>
        <v>0</v>
      </c>
      <c r="AF1197" s="41"/>
      <c r="AG1197" s="41"/>
      <c r="AH1197" s="41"/>
      <c r="AI1197" s="41"/>
      <c r="AJ1197" s="41"/>
      <c r="AK1197" s="41"/>
      <c r="AL1197" s="41"/>
      <c r="BA1197" s="1">
        <f t="shared" si="315"/>
        <v>0</v>
      </c>
      <c r="BB1197" s="1">
        <f t="shared" si="316"/>
        <v>0</v>
      </c>
      <c r="BC1197" s="1" t="str">
        <f t="shared" si="317"/>
        <v>No</v>
      </c>
      <c r="BD1197" s="1">
        <f t="shared" si="318"/>
        <v>0</v>
      </c>
      <c r="BE1197" s="1">
        <f t="shared" si="319"/>
        <v>0</v>
      </c>
      <c r="BF1197" s="1">
        <f t="shared" si="320"/>
        <v>0</v>
      </c>
      <c r="BG1197" s="1">
        <v>1193</v>
      </c>
      <c r="BH1197" s="1" t="e">
        <f t="shared" si="321"/>
        <v>#N/A</v>
      </c>
      <c r="BI1197" s="1">
        <f t="shared" si="323"/>
        <v>2</v>
      </c>
      <c r="BJ1197" s="1" t="e">
        <f t="shared" si="322"/>
        <v>#N/A</v>
      </c>
    </row>
    <row r="1198" spans="1:62" x14ac:dyDescent="0.25">
      <c r="A1198" s="1">
        <f t="shared" si="309"/>
        <v>1</v>
      </c>
      <c r="B1198" s="1">
        <f>IF(YEAR(AD1198)=$B$3,YEAR('Apartment Expenses'!AD1198)&amp;" - "&amp;'Apartment Expenses'!AC1198,0)</f>
        <v>0</v>
      </c>
      <c r="C1198" s="1">
        <f t="shared" si="310"/>
        <v>0</v>
      </c>
      <c r="E1198" s="1">
        <v>1194</v>
      </c>
      <c r="F1198" s="1">
        <f t="shared" si="311"/>
        <v>1</v>
      </c>
      <c r="G1198" s="1">
        <f t="shared" si="307"/>
        <v>0</v>
      </c>
      <c r="H1198" s="1">
        <f t="shared" si="308"/>
        <v>0</v>
      </c>
      <c r="J1198" s="1" t="str">
        <f t="shared" si="312"/>
        <v>1900</v>
      </c>
      <c r="M1198" s="1">
        <f>HLOOKUP('Expense History'!$AD$3,$P$4:$X$2004,ROW('Apartment Expenses'!L1198)-3,0)</f>
        <v>0</v>
      </c>
      <c r="N1198" s="1">
        <f>IF('Expense History'!$AD$3=Data!$G$4,'Apartment Expenses'!AE1198,HLOOKUP('Expense History'!$AD$3,'Apartment Expenses'!$AE$4:$AL$2004,(ROW('Apartment Expenses'!M1198)-3)))</f>
        <v>0</v>
      </c>
      <c r="O1198" s="1" t="str">
        <f>IF($O$2="ALL",IF(VLOOKUP(AA1198,'Expense History'!$AA$6:$AB$36,2,0)="x","include",0),IF(AND(VLOOKUP(AA1198,'Expense History'!$AA$6:$AB$36,2,0)="x",AC1198=$O$2),"include",0))</f>
        <v>include</v>
      </c>
      <c r="P1198" s="1">
        <f>IF(O1198="include",IF(AE1198&gt;0,1+MAX(P1199:P$2005),0),0)</f>
        <v>0</v>
      </c>
      <c r="Q1198" s="1">
        <f>IF(AND(ISBLANK(AA1197),AE1197=0),0,(IF(MAX(Q1199:Q$2005)&gt;0,0,ROW(R1198))))</f>
        <v>0</v>
      </c>
      <c r="R1198" s="1">
        <f>IF($O1198="include",IF(AF1198&gt;0,1+MAX(R1199:R$2005),0),0)</f>
        <v>0</v>
      </c>
      <c r="S1198" s="1">
        <f>IF($O1198="include",IF(AG1198&gt;0,1+MAX(S1199:S$2005),0),0)</f>
        <v>0</v>
      </c>
      <c r="T1198" s="1">
        <f>IF($O1198="include",IF(AH1198&gt;0,1+MAX(T1199:T$2005),0),0)</f>
        <v>0</v>
      </c>
      <c r="U1198" s="1">
        <f>IF($O1198="include",IF(AI1198&gt;0,1+MAX(U1199:U$2005),0),0)</f>
        <v>0</v>
      </c>
      <c r="V1198" s="1">
        <f>IF($O1198="include",IF(AJ1198&gt;0,1+MAX(V1199:V$2005),0),0)</f>
        <v>0</v>
      </c>
      <c r="W1198" s="1">
        <f>IF($O1198="include",IF(AK1198&gt;0,1+MAX(W1199:W$2005),0),0)</f>
        <v>0</v>
      </c>
      <c r="X1198" s="1">
        <f>IF($O1198="include",IF(AL1198&gt;0,1+MAX(X1199:X$2005),0),0)</f>
        <v>0</v>
      </c>
      <c r="Y1198" s="22" t="str">
        <f t="shared" si="313"/>
        <v xml:space="preserve">1 - </v>
      </c>
      <c r="AA1198" s="42"/>
      <c r="AB1198" s="43"/>
      <c r="AC1198" s="43"/>
      <c r="AD1198" s="44"/>
      <c r="AE1198" s="11">
        <f t="shared" si="314"/>
        <v>0</v>
      </c>
      <c r="AF1198" s="41"/>
      <c r="AG1198" s="41"/>
      <c r="AH1198" s="41"/>
      <c r="AI1198" s="41"/>
      <c r="AJ1198" s="41"/>
      <c r="AK1198" s="41"/>
      <c r="AL1198" s="41"/>
      <c r="BA1198" s="1">
        <f t="shared" si="315"/>
        <v>0</v>
      </c>
      <c r="BB1198" s="1">
        <f t="shared" si="316"/>
        <v>0</v>
      </c>
      <c r="BC1198" s="1" t="str">
        <f t="shared" si="317"/>
        <v>No</v>
      </c>
      <c r="BD1198" s="1">
        <f t="shared" si="318"/>
        <v>0</v>
      </c>
      <c r="BE1198" s="1">
        <f t="shared" si="319"/>
        <v>0</v>
      </c>
      <c r="BF1198" s="1">
        <f t="shared" si="320"/>
        <v>0</v>
      </c>
      <c r="BG1198" s="1">
        <v>1194</v>
      </c>
      <c r="BH1198" s="1" t="e">
        <f t="shared" si="321"/>
        <v>#N/A</v>
      </c>
      <c r="BI1198" s="1">
        <f t="shared" si="323"/>
        <v>2</v>
      </c>
      <c r="BJ1198" s="1" t="e">
        <f t="shared" si="322"/>
        <v>#N/A</v>
      </c>
    </row>
    <row r="1199" spans="1:62" x14ac:dyDescent="0.25">
      <c r="A1199" s="1">
        <f t="shared" si="309"/>
        <v>1</v>
      </c>
      <c r="B1199" s="1">
        <f>IF(YEAR(AD1199)=$B$3,YEAR('Apartment Expenses'!AD1199)&amp;" - "&amp;'Apartment Expenses'!AC1199,0)</f>
        <v>0</v>
      </c>
      <c r="C1199" s="1">
        <f t="shared" si="310"/>
        <v>0</v>
      </c>
      <c r="E1199" s="1">
        <v>1195</v>
      </c>
      <c r="F1199" s="1">
        <f t="shared" si="311"/>
        <v>1</v>
      </c>
      <c r="G1199" s="1">
        <f t="shared" si="307"/>
        <v>0</v>
      </c>
      <c r="H1199" s="1">
        <f t="shared" si="308"/>
        <v>0</v>
      </c>
      <c r="J1199" s="1" t="str">
        <f t="shared" si="312"/>
        <v>1900</v>
      </c>
      <c r="M1199" s="1">
        <f>HLOOKUP('Expense History'!$AD$3,$P$4:$X$2004,ROW('Apartment Expenses'!L1199)-3,0)</f>
        <v>0</v>
      </c>
      <c r="N1199" s="1">
        <f>IF('Expense History'!$AD$3=Data!$G$4,'Apartment Expenses'!AE1199,HLOOKUP('Expense History'!$AD$3,'Apartment Expenses'!$AE$4:$AL$2004,(ROW('Apartment Expenses'!M1199)-3)))</f>
        <v>0</v>
      </c>
      <c r="O1199" s="1" t="str">
        <f>IF($O$2="ALL",IF(VLOOKUP(AA1199,'Expense History'!$AA$6:$AB$36,2,0)="x","include",0),IF(AND(VLOOKUP(AA1199,'Expense History'!$AA$6:$AB$36,2,0)="x",AC1199=$O$2),"include",0))</f>
        <v>include</v>
      </c>
      <c r="P1199" s="1">
        <f>IF(O1199="include",IF(AE1199&gt;0,1+MAX(P1200:P$2005),0),0)</f>
        <v>0</v>
      </c>
      <c r="Q1199" s="1">
        <f>IF(AND(ISBLANK(AA1198),AE1198=0),0,(IF(MAX(Q1200:Q$2005)&gt;0,0,ROW(R1199))))</f>
        <v>0</v>
      </c>
      <c r="R1199" s="1">
        <f>IF($O1199="include",IF(AF1199&gt;0,1+MAX(R1200:R$2005),0),0)</f>
        <v>0</v>
      </c>
      <c r="S1199" s="1">
        <f>IF($O1199="include",IF(AG1199&gt;0,1+MAX(S1200:S$2005),0),0)</f>
        <v>0</v>
      </c>
      <c r="T1199" s="1">
        <f>IF($O1199="include",IF(AH1199&gt;0,1+MAX(T1200:T$2005),0),0)</f>
        <v>0</v>
      </c>
      <c r="U1199" s="1">
        <f>IF($O1199="include",IF(AI1199&gt;0,1+MAX(U1200:U$2005),0),0)</f>
        <v>0</v>
      </c>
      <c r="V1199" s="1">
        <f>IF($O1199="include",IF(AJ1199&gt;0,1+MAX(V1200:V$2005),0),0)</f>
        <v>0</v>
      </c>
      <c r="W1199" s="1">
        <f>IF($O1199="include",IF(AK1199&gt;0,1+MAX(W1200:W$2005),0),0)</f>
        <v>0</v>
      </c>
      <c r="X1199" s="1">
        <f>IF($O1199="include",IF(AL1199&gt;0,1+MAX(X1200:X$2005),0),0)</f>
        <v>0</v>
      </c>
      <c r="Y1199" s="22" t="str">
        <f t="shared" si="313"/>
        <v xml:space="preserve">1 - </v>
      </c>
      <c r="AA1199" s="42"/>
      <c r="AB1199" s="43"/>
      <c r="AC1199" s="43"/>
      <c r="AD1199" s="44"/>
      <c r="AE1199" s="11">
        <f t="shared" si="314"/>
        <v>0</v>
      </c>
      <c r="AF1199" s="41"/>
      <c r="AG1199" s="41"/>
      <c r="AH1199" s="41"/>
      <c r="AI1199" s="41"/>
      <c r="AJ1199" s="41"/>
      <c r="AK1199" s="41"/>
      <c r="AL1199" s="41"/>
      <c r="BA1199" s="1">
        <f t="shared" si="315"/>
        <v>0</v>
      </c>
      <c r="BB1199" s="1">
        <f t="shared" si="316"/>
        <v>0</v>
      </c>
      <c r="BC1199" s="1" t="str">
        <f t="shared" si="317"/>
        <v>No</v>
      </c>
      <c r="BD1199" s="1">
        <f t="shared" si="318"/>
        <v>0</v>
      </c>
      <c r="BE1199" s="1">
        <f t="shared" si="319"/>
        <v>0</v>
      </c>
      <c r="BF1199" s="1">
        <f t="shared" si="320"/>
        <v>0</v>
      </c>
      <c r="BG1199" s="1">
        <v>1195</v>
      </c>
      <c r="BH1199" s="1" t="e">
        <f t="shared" si="321"/>
        <v>#N/A</v>
      </c>
      <c r="BI1199" s="1">
        <f t="shared" si="323"/>
        <v>2</v>
      </c>
      <c r="BJ1199" s="1" t="e">
        <f t="shared" si="322"/>
        <v>#N/A</v>
      </c>
    </row>
    <row r="1200" spans="1:62" x14ac:dyDescent="0.25">
      <c r="A1200" s="1">
        <f t="shared" si="309"/>
        <v>1</v>
      </c>
      <c r="B1200" s="1">
        <f>IF(YEAR(AD1200)=$B$3,YEAR('Apartment Expenses'!AD1200)&amp;" - "&amp;'Apartment Expenses'!AC1200,0)</f>
        <v>0</v>
      </c>
      <c r="C1200" s="1">
        <f t="shared" si="310"/>
        <v>0</v>
      </c>
      <c r="E1200" s="1">
        <v>1196</v>
      </c>
      <c r="F1200" s="1">
        <f t="shared" si="311"/>
        <v>1</v>
      </c>
      <c r="G1200" s="1">
        <f t="shared" si="307"/>
        <v>0</v>
      </c>
      <c r="H1200" s="1">
        <f t="shared" si="308"/>
        <v>0</v>
      </c>
      <c r="J1200" s="1" t="str">
        <f t="shared" si="312"/>
        <v>1900</v>
      </c>
      <c r="M1200" s="1">
        <f>HLOOKUP('Expense History'!$AD$3,$P$4:$X$2004,ROW('Apartment Expenses'!L1200)-3,0)</f>
        <v>0</v>
      </c>
      <c r="N1200" s="1">
        <f>IF('Expense History'!$AD$3=Data!$G$4,'Apartment Expenses'!AE1200,HLOOKUP('Expense History'!$AD$3,'Apartment Expenses'!$AE$4:$AL$2004,(ROW('Apartment Expenses'!M1200)-3)))</f>
        <v>0</v>
      </c>
      <c r="O1200" s="1" t="str">
        <f>IF($O$2="ALL",IF(VLOOKUP(AA1200,'Expense History'!$AA$6:$AB$36,2,0)="x","include",0),IF(AND(VLOOKUP(AA1200,'Expense History'!$AA$6:$AB$36,2,0)="x",AC1200=$O$2),"include",0))</f>
        <v>include</v>
      </c>
      <c r="P1200" s="1">
        <f>IF(O1200="include",IF(AE1200&gt;0,1+MAX(P1201:P$2005),0),0)</f>
        <v>0</v>
      </c>
      <c r="Q1200" s="1">
        <f>IF(AND(ISBLANK(AA1199),AE1199=0),0,(IF(MAX(Q1201:Q$2005)&gt;0,0,ROW(R1200))))</f>
        <v>0</v>
      </c>
      <c r="R1200" s="1">
        <f>IF($O1200="include",IF(AF1200&gt;0,1+MAX(R1201:R$2005),0),0)</f>
        <v>0</v>
      </c>
      <c r="S1200" s="1">
        <f>IF($O1200="include",IF(AG1200&gt;0,1+MAX(S1201:S$2005),0),0)</f>
        <v>0</v>
      </c>
      <c r="T1200" s="1">
        <f>IF($O1200="include",IF(AH1200&gt;0,1+MAX(T1201:T$2005),0),0)</f>
        <v>0</v>
      </c>
      <c r="U1200" s="1">
        <f>IF($O1200="include",IF(AI1200&gt;0,1+MAX(U1201:U$2005),0),0)</f>
        <v>0</v>
      </c>
      <c r="V1200" s="1">
        <f>IF($O1200="include",IF(AJ1200&gt;0,1+MAX(V1201:V$2005),0),0)</f>
        <v>0</v>
      </c>
      <c r="W1200" s="1">
        <f>IF($O1200="include",IF(AK1200&gt;0,1+MAX(W1201:W$2005),0),0)</f>
        <v>0</v>
      </c>
      <c r="X1200" s="1">
        <f>IF($O1200="include",IF(AL1200&gt;0,1+MAX(X1201:X$2005),0),0)</f>
        <v>0</v>
      </c>
      <c r="Y1200" s="22" t="str">
        <f t="shared" si="313"/>
        <v xml:space="preserve">1 - </v>
      </c>
      <c r="AA1200" s="42"/>
      <c r="AB1200" s="43"/>
      <c r="AC1200" s="43"/>
      <c r="AD1200" s="44"/>
      <c r="AE1200" s="11">
        <f t="shared" si="314"/>
        <v>0</v>
      </c>
      <c r="AF1200" s="41"/>
      <c r="AG1200" s="41"/>
      <c r="AH1200" s="41"/>
      <c r="AI1200" s="41"/>
      <c r="AJ1200" s="41"/>
      <c r="AK1200" s="41"/>
      <c r="AL1200" s="41"/>
      <c r="BA1200" s="1">
        <f t="shared" si="315"/>
        <v>0</v>
      </c>
      <c r="BB1200" s="1">
        <f t="shared" si="316"/>
        <v>0</v>
      </c>
      <c r="BC1200" s="1" t="str">
        <f t="shared" si="317"/>
        <v>No</v>
      </c>
      <c r="BD1200" s="1">
        <f t="shared" si="318"/>
        <v>0</v>
      </c>
      <c r="BE1200" s="1">
        <f t="shared" si="319"/>
        <v>0</v>
      </c>
      <c r="BF1200" s="1">
        <f t="shared" si="320"/>
        <v>0</v>
      </c>
      <c r="BG1200" s="1">
        <v>1196</v>
      </c>
      <c r="BH1200" s="1" t="e">
        <f t="shared" si="321"/>
        <v>#N/A</v>
      </c>
      <c r="BI1200" s="1">
        <f t="shared" si="323"/>
        <v>2</v>
      </c>
      <c r="BJ1200" s="1" t="e">
        <f t="shared" si="322"/>
        <v>#N/A</v>
      </c>
    </row>
    <row r="1201" spans="1:62" x14ac:dyDescent="0.25">
      <c r="A1201" s="1">
        <f t="shared" si="309"/>
        <v>1</v>
      </c>
      <c r="B1201" s="1">
        <f>IF(YEAR(AD1201)=$B$3,YEAR('Apartment Expenses'!AD1201)&amp;" - "&amp;'Apartment Expenses'!AC1201,0)</f>
        <v>0</v>
      </c>
      <c r="C1201" s="1">
        <f t="shared" si="310"/>
        <v>0</v>
      </c>
      <c r="E1201" s="1">
        <v>1197</v>
      </c>
      <c r="F1201" s="1">
        <f t="shared" si="311"/>
        <v>1</v>
      </c>
      <c r="G1201" s="1">
        <f t="shared" si="307"/>
        <v>0</v>
      </c>
      <c r="H1201" s="1">
        <f t="shared" si="308"/>
        <v>0</v>
      </c>
      <c r="J1201" s="1" t="str">
        <f t="shared" si="312"/>
        <v>1900</v>
      </c>
      <c r="M1201" s="1">
        <f>HLOOKUP('Expense History'!$AD$3,$P$4:$X$2004,ROW('Apartment Expenses'!L1201)-3,0)</f>
        <v>0</v>
      </c>
      <c r="N1201" s="1">
        <f>IF('Expense History'!$AD$3=Data!$G$4,'Apartment Expenses'!AE1201,HLOOKUP('Expense History'!$AD$3,'Apartment Expenses'!$AE$4:$AL$2004,(ROW('Apartment Expenses'!M1201)-3)))</f>
        <v>0</v>
      </c>
      <c r="O1201" s="1" t="str">
        <f>IF($O$2="ALL",IF(VLOOKUP(AA1201,'Expense History'!$AA$6:$AB$36,2,0)="x","include",0),IF(AND(VLOOKUP(AA1201,'Expense History'!$AA$6:$AB$36,2,0)="x",AC1201=$O$2),"include",0))</f>
        <v>include</v>
      </c>
      <c r="P1201" s="1">
        <f>IF(O1201="include",IF(AE1201&gt;0,1+MAX(P1202:P$2005),0),0)</f>
        <v>0</v>
      </c>
      <c r="Q1201" s="1">
        <f>IF(AND(ISBLANK(AA1200),AE1200=0),0,(IF(MAX(Q1202:Q$2005)&gt;0,0,ROW(R1201))))</f>
        <v>0</v>
      </c>
      <c r="R1201" s="1">
        <f>IF($O1201="include",IF(AF1201&gt;0,1+MAX(R1202:R$2005),0),0)</f>
        <v>0</v>
      </c>
      <c r="S1201" s="1">
        <f>IF($O1201="include",IF(AG1201&gt;0,1+MAX(S1202:S$2005),0),0)</f>
        <v>0</v>
      </c>
      <c r="T1201" s="1">
        <f>IF($O1201="include",IF(AH1201&gt;0,1+MAX(T1202:T$2005),0),0)</f>
        <v>0</v>
      </c>
      <c r="U1201" s="1">
        <f>IF($O1201="include",IF(AI1201&gt;0,1+MAX(U1202:U$2005),0),0)</f>
        <v>0</v>
      </c>
      <c r="V1201" s="1">
        <f>IF($O1201="include",IF(AJ1201&gt;0,1+MAX(V1202:V$2005),0),0)</f>
        <v>0</v>
      </c>
      <c r="W1201" s="1">
        <f>IF($O1201="include",IF(AK1201&gt;0,1+MAX(W1202:W$2005),0),0)</f>
        <v>0</v>
      </c>
      <c r="X1201" s="1">
        <f>IF($O1201="include",IF(AL1201&gt;0,1+MAX(X1202:X$2005),0),0)</f>
        <v>0</v>
      </c>
      <c r="Y1201" s="22" t="str">
        <f t="shared" si="313"/>
        <v xml:space="preserve">1 - </v>
      </c>
      <c r="AA1201" s="42"/>
      <c r="AB1201" s="43"/>
      <c r="AC1201" s="43"/>
      <c r="AD1201" s="44"/>
      <c r="AE1201" s="11">
        <f t="shared" si="314"/>
        <v>0</v>
      </c>
      <c r="AF1201" s="41"/>
      <c r="AG1201" s="41"/>
      <c r="AH1201" s="41"/>
      <c r="AI1201" s="41"/>
      <c r="AJ1201" s="41"/>
      <c r="AK1201" s="41"/>
      <c r="AL1201" s="41"/>
      <c r="BA1201" s="1">
        <f t="shared" si="315"/>
        <v>0</v>
      </c>
      <c r="BB1201" s="1">
        <f t="shared" si="316"/>
        <v>0</v>
      </c>
      <c r="BC1201" s="1" t="str">
        <f t="shared" si="317"/>
        <v>No</v>
      </c>
      <c r="BD1201" s="1">
        <f t="shared" si="318"/>
        <v>0</v>
      </c>
      <c r="BE1201" s="1">
        <f t="shared" si="319"/>
        <v>0</v>
      </c>
      <c r="BF1201" s="1">
        <f t="shared" si="320"/>
        <v>0</v>
      </c>
      <c r="BG1201" s="1">
        <v>1197</v>
      </c>
      <c r="BH1201" s="1" t="e">
        <f t="shared" si="321"/>
        <v>#N/A</v>
      </c>
      <c r="BI1201" s="1">
        <f t="shared" si="323"/>
        <v>2</v>
      </c>
      <c r="BJ1201" s="1" t="e">
        <f t="shared" si="322"/>
        <v>#N/A</v>
      </c>
    </row>
    <row r="1202" spans="1:62" x14ac:dyDescent="0.25">
      <c r="A1202" s="1">
        <f t="shared" si="309"/>
        <v>1</v>
      </c>
      <c r="B1202" s="1">
        <f>IF(YEAR(AD1202)=$B$3,YEAR('Apartment Expenses'!AD1202)&amp;" - "&amp;'Apartment Expenses'!AC1202,0)</f>
        <v>0</v>
      </c>
      <c r="C1202" s="1">
        <f t="shared" si="310"/>
        <v>0</v>
      </c>
      <c r="E1202" s="1">
        <v>1198</v>
      </c>
      <c r="F1202" s="1">
        <f t="shared" si="311"/>
        <v>1</v>
      </c>
      <c r="G1202" s="1">
        <f t="shared" si="307"/>
        <v>0</v>
      </c>
      <c r="H1202" s="1">
        <f t="shared" si="308"/>
        <v>0</v>
      </c>
      <c r="J1202" s="1" t="str">
        <f t="shared" si="312"/>
        <v>1900</v>
      </c>
      <c r="M1202" s="1">
        <f>HLOOKUP('Expense History'!$AD$3,$P$4:$X$2004,ROW('Apartment Expenses'!L1202)-3,0)</f>
        <v>0</v>
      </c>
      <c r="N1202" s="1">
        <f>IF('Expense History'!$AD$3=Data!$G$4,'Apartment Expenses'!AE1202,HLOOKUP('Expense History'!$AD$3,'Apartment Expenses'!$AE$4:$AL$2004,(ROW('Apartment Expenses'!M1202)-3)))</f>
        <v>0</v>
      </c>
      <c r="O1202" s="1" t="str">
        <f>IF($O$2="ALL",IF(VLOOKUP(AA1202,'Expense History'!$AA$6:$AB$36,2,0)="x","include",0),IF(AND(VLOOKUP(AA1202,'Expense History'!$AA$6:$AB$36,2,0)="x",AC1202=$O$2),"include",0))</f>
        <v>include</v>
      </c>
      <c r="P1202" s="1">
        <f>IF(O1202="include",IF(AE1202&gt;0,1+MAX(P1203:P$2005),0),0)</f>
        <v>0</v>
      </c>
      <c r="Q1202" s="1">
        <f>IF(AND(ISBLANK(AA1201),AE1201=0),0,(IF(MAX(Q1203:Q$2005)&gt;0,0,ROW(R1202))))</f>
        <v>0</v>
      </c>
      <c r="R1202" s="1">
        <f>IF($O1202="include",IF(AF1202&gt;0,1+MAX(R1203:R$2005),0),0)</f>
        <v>0</v>
      </c>
      <c r="S1202" s="1">
        <f>IF($O1202="include",IF(AG1202&gt;0,1+MAX(S1203:S$2005),0),0)</f>
        <v>0</v>
      </c>
      <c r="T1202" s="1">
        <f>IF($O1202="include",IF(AH1202&gt;0,1+MAX(T1203:T$2005),0),0)</f>
        <v>0</v>
      </c>
      <c r="U1202" s="1">
        <f>IF($O1202="include",IF(AI1202&gt;0,1+MAX(U1203:U$2005),0),0)</f>
        <v>0</v>
      </c>
      <c r="V1202" s="1">
        <f>IF($O1202="include",IF(AJ1202&gt;0,1+MAX(V1203:V$2005),0),0)</f>
        <v>0</v>
      </c>
      <c r="W1202" s="1">
        <f>IF($O1202="include",IF(AK1202&gt;0,1+MAX(W1203:W$2005),0),0)</f>
        <v>0</v>
      </c>
      <c r="X1202" s="1">
        <f>IF($O1202="include",IF(AL1202&gt;0,1+MAX(X1203:X$2005),0),0)</f>
        <v>0</v>
      </c>
      <c r="Y1202" s="22" t="str">
        <f t="shared" si="313"/>
        <v xml:space="preserve">1 - </v>
      </c>
      <c r="AA1202" s="42"/>
      <c r="AB1202" s="43"/>
      <c r="AC1202" s="43"/>
      <c r="AD1202" s="44"/>
      <c r="AE1202" s="11">
        <f t="shared" si="314"/>
        <v>0</v>
      </c>
      <c r="AF1202" s="41"/>
      <c r="AG1202" s="41"/>
      <c r="AH1202" s="41"/>
      <c r="AI1202" s="41"/>
      <c r="AJ1202" s="41"/>
      <c r="AK1202" s="41"/>
      <c r="AL1202" s="41"/>
      <c r="BA1202" s="1">
        <f t="shared" si="315"/>
        <v>0</v>
      </c>
      <c r="BB1202" s="1">
        <f t="shared" si="316"/>
        <v>0</v>
      </c>
      <c r="BC1202" s="1" t="str">
        <f t="shared" si="317"/>
        <v>No</v>
      </c>
      <c r="BD1202" s="1">
        <f t="shared" si="318"/>
        <v>0</v>
      </c>
      <c r="BE1202" s="1">
        <f t="shared" si="319"/>
        <v>0</v>
      </c>
      <c r="BF1202" s="1">
        <f t="shared" si="320"/>
        <v>0</v>
      </c>
      <c r="BG1202" s="1">
        <v>1198</v>
      </c>
      <c r="BH1202" s="1" t="e">
        <f t="shared" si="321"/>
        <v>#N/A</v>
      </c>
      <c r="BI1202" s="1">
        <f t="shared" si="323"/>
        <v>2</v>
      </c>
      <c r="BJ1202" s="1" t="e">
        <f t="shared" si="322"/>
        <v>#N/A</v>
      </c>
    </row>
    <row r="1203" spans="1:62" x14ac:dyDescent="0.25">
      <c r="A1203" s="1">
        <f t="shared" si="309"/>
        <v>1</v>
      </c>
      <c r="B1203" s="1">
        <f>IF(YEAR(AD1203)=$B$3,YEAR('Apartment Expenses'!AD1203)&amp;" - "&amp;'Apartment Expenses'!AC1203,0)</f>
        <v>0</v>
      </c>
      <c r="C1203" s="1">
        <f t="shared" si="310"/>
        <v>0</v>
      </c>
      <c r="E1203" s="1">
        <v>1199</v>
      </c>
      <c r="F1203" s="1">
        <f t="shared" si="311"/>
        <v>1</v>
      </c>
      <c r="G1203" s="1">
        <f t="shared" si="307"/>
        <v>0</v>
      </c>
      <c r="H1203" s="1">
        <f t="shared" si="308"/>
        <v>0</v>
      </c>
      <c r="J1203" s="1" t="str">
        <f t="shared" si="312"/>
        <v>1900</v>
      </c>
      <c r="M1203" s="1">
        <f>HLOOKUP('Expense History'!$AD$3,$P$4:$X$2004,ROW('Apartment Expenses'!L1203)-3,0)</f>
        <v>0</v>
      </c>
      <c r="N1203" s="1">
        <f>IF('Expense History'!$AD$3=Data!$G$4,'Apartment Expenses'!AE1203,HLOOKUP('Expense History'!$AD$3,'Apartment Expenses'!$AE$4:$AL$2004,(ROW('Apartment Expenses'!M1203)-3)))</f>
        <v>0</v>
      </c>
      <c r="O1203" s="1" t="str">
        <f>IF($O$2="ALL",IF(VLOOKUP(AA1203,'Expense History'!$AA$6:$AB$36,2,0)="x","include",0),IF(AND(VLOOKUP(AA1203,'Expense History'!$AA$6:$AB$36,2,0)="x",AC1203=$O$2),"include",0))</f>
        <v>include</v>
      </c>
      <c r="P1203" s="1">
        <f>IF(O1203="include",IF(AE1203&gt;0,1+MAX(P1204:P$2005),0),0)</f>
        <v>0</v>
      </c>
      <c r="Q1203" s="1">
        <f>IF(AND(ISBLANK(AA1202),AE1202=0),0,(IF(MAX(Q1204:Q$2005)&gt;0,0,ROW(R1203))))</f>
        <v>0</v>
      </c>
      <c r="R1203" s="1">
        <f>IF($O1203="include",IF(AF1203&gt;0,1+MAX(R1204:R$2005),0),0)</f>
        <v>0</v>
      </c>
      <c r="S1203" s="1">
        <f>IF($O1203="include",IF(AG1203&gt;0,1+MAX(S1204:S$2005),0),0)</f>
        <v>0</v>
      </c>
      <c r="T1203" s="1">
        <f>IF($O1203="include",IF(AH1203&gt;0,1+MAX(T1204:T$2005),0),0)</f>
        <v>0</v>
      </c>
      <c r="U1203" s="1">
        <f>IF($O1203="include",IF(AI1203&gt;0,1+MAX(U1204:U$2005),0),0)</f>
        <v>0</v>
      </c>
      <c r="V1203" s="1">
        <f>IF($O1203="include",IF(AJ1203&gt;0,1+MAX(V1204:V$2005),0),0)</f>
        <v>0</v>
      </c>
      <c r="W1203" s="1">
        <f>IF($O1203="include",IF(AK1203&gt;0,1+MAX(W1204:W$2005),0),0)</f>
        <v>0</v>
      </c>
      <c r="X1203" s="1">
        <f>IF($O1203="include",IF(AL1203&gt;0,1+MAX(X1204:X$2005),0),0)</f>
        <v>0</v>
      </c>
      <c r="Y1203" s="22" t="str">
        <f t="shared" si="313"/>
        <v xml:space="preserve">1 - </v>
      </c>
      <c r="AA1203" s="42"/>
      <c r="AB1203" s="43"/>
      <c r="AC1203" s="43"/>
      <c r="AD1203" s="44"/>
      <c r="AE1203" s="11">
        <f t="shared" si="314"/>
        <v>0</v>
      </c>
      <c r="AF1203" s="41"/>
      <c r="AG1203" s="41"/>
      <c r="AH1203" s="41"/>
      <c r="AI1203" s="41"/>
      <c r="AJ1203" s="41"/>
      <c r="AK1203" s="41"/>
      <c r="AL1203" s="41"/>
      <c r="BA1203" s="1">
        <f t="shared" si="315"/>
        <v>0</v>
      </c>
      <c r="BB1203" s="1">
        <f t="shared" si="316"/>
        <v>0</v>
      </c>
      <c r="BC1203" s="1" t="str">
        <f t="shared" si="317"/>
        <v>No</v>
      </c>
      <c r="BD1203" s="1">
        <f t="shared" si="318"/>
        <v>0</v>
      </c>
      <c r="BE1203" s="1">
        <f t="shared" si="319"/>
        <v>0</v>
      </c>
      <c r="BF1203" s="1">
        <f t="shared" si="320"/>
        <v>0</v>
      </c>
      <c r="BG1203" s="1">
        <v>1199</v>
      </c>
      <c r="BH1203" s="1" t="e">
        <f t="shared" si="321"/>
        <v>#N/A</v>
      </c>
      <c r="BI1203" s="1">
        <f t="shared" si="323"/>
        <v>2</v>
      </c>
      <c r="BJ1203" s="1" t="e">
        <f t="shared" si="322"/>
        <v>#N/A</v>
      </c>
    </row>
    <row r="1204" spans="1:62" x14ac:dyDescent="0.25">
      <c r="A1204" s="1">
        <f t="shared" si="309"/>
        <v>1</v>
      </c>
      <c r="B1204" s="1">
        <f>IF(YEAR(AD1204)=$B$3,YEAR('Apartment Expenses'!AD1204)&amp;" - "&amp;'Apartment Expenses'!AC1204,0)</f>
        <v>0</v>
      </c>
      <c r="C1204" s="1">
        <f t="shared" si="310"/>
        <v>0</v>
      </c>
      <c r="E1204" s="1">
        <v>1200</v>
      </c>
      <c r="F1204" s="1">
        <f t="shared" si="311"/>
        <v>1</v>
      </c>
      <c r="G1204" s="1">
        <f t="shared" si="307"/>
        <v>0</v>
      </c>
      <c r="H1204" s="1">
        <f t="shared" si="308"/>
        <v>0</v>
      </c>
      <c r="J1204" s="1" t="str">
        <f t="shared" si="312"/>
        <v>1900</v>
      </c>
      <c r="M1204" s="1">
        <f>HLOOKUP('Expense History'!$AD$3,$P$4:$X$2004,ROW('Apartment Expenses'!L1204)-3,0)</f>
        <v>0</v>
      </c>
      <c r="N1204" s="1">
        <f>IF('Expense History'!$AD$3=Data!$G$4,'Apartment Expenses'!AE1204,HLOOKUP('Expense History'!$AD$3,'Apartment Expenses'!$AE$4:$AL$2004,(ROW('Apartment Expenses'!M1204)-3)))</f>
        <v>0</v>
      </c>
      <c r="O1204" s="1" t="str">
        <f>IF($O$2="ALL",IF(VLOOKUP(AA1204,'Expense History'!$AA$6:$AB$36,2,0)="x","include",0),IF(AND(VLOOKUP(AA1204,'Expense History'!$AA$6:$AB$36,2,0)="x",AC1204=$O$2),"include",0))</f>
        <v>include</v>
      </c>
      <c r="P1204" s="1">
        <f>IF(O1204="include",IF(AE1204&gt;0,1+MAX(P1205:P$2005),0),0)</f>
        <v>0</v>
      </c>
      <c r="Q1204" s="1">
        <f>IF(AND(ISBLANK(AA1203),AE1203=0),0,(IF(MAX(Q1205:Q$2005)&gt;0,0,ROW(R1204))))</f>
        <v>0</v>
      </c>
      <c r="R1204" s="1">
        <f>IF($O1204="include",IF(AF1204&gt;0,1+MAX(R1205:R$2005),0),0)</f>
        <v>0</v>
      </c>
      <c r="S1204" s="1">
        <f>IF($O1204="include",IF(AG1204&gt;0,1+MAX(S1205:S$2005),0),0)</f>
        <v>0</v>
      </c>
      <c r="T1204" s="1">
        <f>IF($O1204="include",IF(AH1204&gt;0,1+MAX(T1205:T$2005),0),0)</f>
        <v>0</v>
      </c>
      <c r="U1204" s="1">
        <f>IF($O1204="include",IF(AI1204&gt;0,1+MAX(U1205:U$2005),0),0)</f>
        <v>0</v>
      </c>
      <c r="V1204" s="1">
        <f>IF($O1204="include",IF(AJ1204&gt;0,1+MAX(V1205:V$2005),0),0)</f>
        <v>0</v>
      </c>
      <c r="W1204" s="1">
        <f>IF($O1204="include",IF(AK1204&gt;0,1+MAX(W1205:W$2005),0),0)</f>
        <v>0</v>
      </c>
      <c r="X1204" s="1">
        <f>IF($O1204="include",IF(AL1204&gt;0,1+MAX(X1205:X$2005),0),0)</f>
        <v>0</v>
      </c>
      <c r="Y1204" s="22" t="str">
        <f t="shared" si="313"/>
        <v xml:space="preserve">1 - </v>
      </c>
      <c r="AA1204" s="42"/>
      <c r="AB1204" s="43"/>
      <c r="AC1204" s="43"/>
      <c r="AD1204" s="44"/>
      <c r="AE1204" s="11">
        <f t="shared" si="314"/>
        <v>0</v>
      </c>
      <c r="AF1204" s="41"/>
      <c r="AG1204" s="41"/>
      <c r="AH1204" s="41"/>
      <c r="AI1204" s="41"/>
      <c r="AJ1204" s="41"/>
      <c r="AK1204" s="41"/>
      <c r="AL1204" s="41"/>
      <c r="BA1204" s="1">
        <f t="shared" si="315"/>
        <v>0</v>
      </c>
      <c r="BB1204" s="1">
        <f t="shared" si="316"/>
        <v>0</v>
      </c>
      <c r="BC1204" s="1" t="str">
        <f t="shared" si="317"/>
        <v>No</v>
      </c>
      <c r="BD1204" s="1">
        <f t="shared" si="318"/>
        <v>0</v>
      </c>
      <c r="BE1204" s="1">
        <f t="shared" si="319"/>
        <v>0</v>
      </c>
      <c r="BF1204" s="1">
        <f t="shared" si="320"/>
        <v>0</v>
      </c>
      <c r="BG1204" s="1">
        <v>1200</v>
      </c>
      <c r="BH1204" s="1" t="e">
        <f t="shared" si="321"/>
        <v>#N/A</v>
      </c>
      <c r="BI1204" s="1">
        <f t="shared" si="323"/>
        <v>2</v>
      </c>
      <c r="BJ1204" s="1" t="e">
        <f t="shared" si="322"/>
        <v>#N/A</v>
      </c>
    </row>
    <row r="1205" spans="1:62" x14ac:dyDescent="0.25">
      <c r="A1205" s="1">
        <f t="shared" si="309"/>
        <v>1</v>
      </c>
      <c r="B1205" s="1">
        <f>IF(YEAR(AD1205)=$B$3,YEAR('Apartment Expenses'!AD1205)&amp;" - "&amp;'Apartment Expenses'!AC1205,0)</f>
        <v>0</v>
      </c>
      <c r="C1205" s="1">
        <f t="shared" si="310"/>
        <v>0</v>
      </c>
      <c r="E1205" s="1">
        <v>1201</v>
      </c>
      <c r="F1205" s="1">
        <f t="shared" si="311"/>
        <v>1</v>
      </c>
      <c r="G1205" s="1">
        <f t="shared" si="307"/>
        <v>0</v>
      </c>
      <c r="H1205" s="1">
        <f t="shared" si="308"/>
        <v>0</v>
      </c>
      <c r="J1205" s="1" t="str">
        <f t="shared" si="312"/>
        <v>1900</v>
      </c>
      <c r="M1205" s="1">
        <f>HLOOKUP('Expense History'!$AD$3,$P$4:$X$2004,ROW('Apartment Expenses'!L1205)-3,0)</f>
        <v>0</v>
      </c>
      <c r="N1205" s="1">
        <f>IF('Expense History'!$AD$3=Data!$G$4,'Apartment Expenses'!AE1205,HLOOKUP('Expense History'!$AD$3,'Apartment Expenses'!$AE$4:$AL$2004,(ROW('Apartment Expenses'!M1205)-3)))</f>
        <v>0</v>
      </c>
      <c r="O1205" s="1" t="str">
        <f>IF($O$2="ALL",IF(VLOOKUP(AA1205,'Expense History'!$AA$6:$AB$36,2,0)="x","include",0),IF(AND(VLOOKUP(AA1205,'Expense History'!$AA$6:$AB$36,2,0)="x",AC1205=$O$2),"include",0))</f>
        <v>include</v>
      </c>
      <c r="P1205" s="1">
        <f>IF(O1205="include",IF(AE1205&gt;0,1+MAX(P1206:P$2005),0),0)</f>
        <v>0</v>
      </c>
      <c r="Q1205" s="1">
        <f>IF(AND(ISBLANK(AA1204),AE1204=0),0,(IF(MAX(Q1206:Q$2005)&gt;0,0,ROW(R1205))))</f>
        <v>0</v>
      </c>
      <c r="R1205" s="1">
        <f>IF($O1205="include",IF(AF1205&gt;0,1+MAX(R1206:R$2005),0),0)</f>
        <v>0</v>
      </c>
      <c r="S1205" s="1">
        <f>IF($O1205="include",IF(AG1205&gt;0,1+MAX(S1206:S$2005),0),0)</f>
        <v>0</v>
      </c>
      <c r="T1205" s="1">
        <f>IF($O1205="include",IF(AH1205&gt;0,1+MAX(T1206:T$2005),0),0)</f>
        <v>0</v>
      </c>
      <c r="U1205" s="1">
        <f>IF($O1205="include",IF(AI1205&gt;0,1+MAX(U1206:U$2005),0),0)</f>
        <v>0</v>
      </c>
      <c r="V1205" s="1">
        <f>IF($O1205="include",IF(AJ1205&gt;0,1+MAX(V1206:V$2005),0),0)</f>
        <v>0</v>
      </c>
      <c r="W1205" s="1">
        <f>IF($O1205="include",IF(AK1205&gt;0,1+MAX(W1206:W$2005),0),0)</f>
        <v>0</v>
      </c>
      <c r="X1205" s="1">
        <f>IF($O1205="include",IF(AL1205&gt;0,1+MAX(X1206:X$2005),0),0)</f>
        <v>0</v>
      </c>
      <c r="Y1205" s="22" t="str">
        <f t="shared" si="313"/>
        <v xml:space="preserve">1 - </v>
      </c>
      <c r="AA1205" s="42"/>
      <c r="AB1205" s="43"/>
      <c r="AC1205" s="43"/>
      <c r="AD1205" s="44"/>
      <c r="AE1205" s="11">
        <f t="shared" si="314"/>
        <v>0</v>
      </c>
      <c r="AF1205" s="41"/>
      <c r="AG1205" s="41"/>
      <c r="AH1205" s="41"/>
      <c r="AI1205" s="41"/>
      <c r="AJ1205" s="41"/>
      <c r="AK1205" s="41"/>
      <c r="AL1205" s="41"/>
      <c r="BA1205" s="1">
        <f t="shared" si="315"/>
        <v>0</v>
      </c>
      <c r="BB1205" s="1">
        <f t="shared" si="316"/>
        <v>0</v>
      </c>
      <c r="BC1205" s="1" t="str">
        <f t="shared" si="317"/>
        <v>No</v>
      </c>
      <c r="BD1205" s="1">
        <f t="shared" si="318"/>
        <v>0</v>
      </c>
      <c r="BE1205" s="1">
        <f t="shared" si="319"/>
        <v>0</v>
      </c>
      <c r="BF1205" s="1">
        <f t="shared" si="320"/>
        <v>0</v>
      </c>
      <c r="BG1205" s="1">
        <v>1201</v>
      </c>
      <c r="BH1205" s="1" t="e">
        <f t="shared" si="321"/>
        <v>#N/A</v>
      </c>
      <c r="BI1205" s="1">
        <f t="shared" si="323"/>
        <v>2</v>
      </c>
      <c r="BJ1205" s="1" t="e">
        <f t="shared" si="322"/>
        <v>#N/A</v>
      </c>
    </row>
    <row r="1206" spans="1:62" x14ac:dyDescent="0.25">
      <c r="A1206" s="1">
        <f t="shared" si="309"/>
        <v>1</v>
      </c>
      <c r="B1206" s="1">
        <f>IF(YEAR(AD1206)=$B$3,YEAR('Apartment Expenses'!AD1206)&amp;" - "&amp;'Apartment Expenses'!AC1206,0)</f>
        <v>0</v>
      </c>
      <c r="C1206" s="1">
        <f t="shared" si="310"/>
        <v>0</v>
      </c>
      <c r="E1206" s="1">
        <v>1202</v>
      </c>
      <c r="F1206" s="1">
        <f t="shared" si="311"/>
        <v>1</v>
      </c>
      <c r="G1206" s="1">
        <f t="shared" si="307"/>
        <v>0</v>
      </c>
      <c r="H1206" s="1">
        <f t="shared" si="308"/>
        <v>0</v>
      </c>
      <c r="J1206" s="1" t="str">
        <f t="shared" si="312"/>
        <v>1900</v>
      </c>
      <c r="M1206" s="1">
        <f>HLOOKUP('Expense History'!$AD$3,$P$4:$X$2004,ROW('Apartment Expenses'!L1206)-3,0)</f>
        <v>0</v>
      </c>
      <c r="N1206" s="1">
        <f>IF('Expense History'!$AD$3=Data!$G$4,'Apartment Expenses'!AE1206,HLOOKUP('Expense History'!$AD$3,'Apartment Expenses'!$AE$4:$AL$2004,(ROW('Apartment Expenses'!M1206)-3)))</f>
        <v>0</v>
      </c>
      <c r="O1206" s="1" t="str">
        <f>IF($O$2="ALL",IF(VLOOKUP(AA1206,'Expense History'!$AA$6:$AB$36,2,0)="x","include",0),IF(AND(VLOOKUP(AA1206,'Expense History'!$AA$6:$AB$36,2,0)="x",AC1206=$O$2),"include",0))</f>
        <v>include</v>
      </c>
      <c r="P1206" s="1">
        <f>IF(O1206="include",IF(AE1206&gt;0,1+MAX(P1207:P$2005),0),0)</f>
        <v>0</v>
      </c>
      <c r="Q1206" s="1">
        <f>IF(AND(ISBLANK(AA1205),AE1205=0),0,(IF(MAX(Q1207:Q$2005)&gt;0,0,ROW(R1206))))</f>
        <v>0</v>
      </c>
      <c r="R1206" s="1">
        <f>IF($O1206="include",IF(AF1206&gt;0,1+MAX(R1207:R$2005),0),0)</f>
        <v>0</v>
      </c>
      <c r="S1206" s="1">
        <f>IF($O1206="include",IF(AG1206&gt;0,1+MAX(S1207:S$2005),0),0)</f>
        <v>0</v>
      </c>
      <c r="T1206" s="1">
        <f>IF($O1206="include",IF(AH1206&gt;0,1+MAX(T1207:T$2005),0),0)</f>
        <v>0</v>
      </c>
      <c r="U1206" s="1">
        <f>IF($O1206="include",IF(AI1206&gt;0,1+MAX(U1207:U$2005),0),0)</f>
        <v>0</v>
      </c>
      <c r="V1206" s="1">
        <f>IF($O1206="include",IF(AJ1206&gt;0,1+MAX(V1207:V$2005),0),0)</f>
        <v>0</v>
      </c>
      <c r="W1206" s="1">
        <f>IF($O1206="include",IF(AK1206&gt;0,1+MAX(W1207:W$2005),0),0)</f>
        <v>0</v>
      </c>
      <c r="X1206" s="1">
        <f>IF($O1206="include",IF(AL1206&gt;0,1+MAX(X1207:X$2005),0),0)</f>
        <v>0</v>
      </c>
      <c r="Y1206" s="22" t="str">
        <f t="shared" si="313"/>
        <v xml:space="preserve">1 - </v>
      </c>
      <c r="AA1206" s="42"/>
      <c r="AB1206" s="43"/>
      <c r="AC1206" s="43"/>
      <c r="AD1206" s="44"/>
      <c r="AE1206" s="11">
        <f t="shared" si="314"/>
        <v>0</v>
      </c>
      <c r="AF1206" s="41"/>
      <c r="AG1206" s="41"/>
      <c r="AH1206" s="41"/>
      <c r="AI1206" s="41"/>
      <c r="AJ1206" s="41"/>
      <c r="AK1206" s="41"/>
      <c r="AL1206" s="41"/>
      <c r="BA1206" s="1">
        <f t="shared" si="315"/>
        <v>0</v>
      </c>
      <c r="BB1206" s="1">
        <f t="shared" si="316"/>
        <v>0</v>
      </c>
      <c r="BC1206" s="1" t="str">
        <f t="shared" si="317"/>
        <v>No</v>
      </c>
      <c r="BD1206" s="1">
        <f t="shared" si="318"/>
        <v>0</v>
      </c>
      <c r="BE1206" s="1">
        <f t="shared" si="319"/>
        <v>0</v>
      </c>
      <c r="BF1206" s="1">
        <f t="shared" si="320"/>
        <v>0</v>
      </c>
      <c r="BG1206" s="1">
        <v>1202</v>
      </c>
      <c r="BH1206" s="1" t="e">
        <f t="shared" si="321"/>
        <v>#N/A</v>
      </c>
      <c r="BI1206" s="1">
        <f t="shared" si="323"/>
        <v>2</v>
      </c>
      <c r="BJ1206" s="1" t="e">
        <f t="shared" si="322"/>
        <v>#N/A</v>
      </c>
    </row>
    <row r="1207" spans="1:62" x14ac:dyDescent="0.25">
      <c r="A1207" s="1">
        <f t="shared" si="309"/>
        <v>1</v>
      </c>
      <c r="B1207" s="1">
        <f>IF(YEAR(AD1207)=$B$3,YEAR('Apartment Expenses'!AD1207)&amp;" - "&amp;'Apartment Expenses'!AC1207,0)</f>
        <v>0</v>
      </c>
      <c r="C1207" s="1">
        <f t="shared" si="310"/>
        <v>0</v>
      </c>
      <c r="E1207" s="1">
        <v>1203</v>
      </c>
      <c r="F1207" s="1">
        <f t="shared" si="311"/>
        <v>1</v>
      </c>
      <c r="G1207" s="1">
        <f t="shared" si="307"/>
        <v>0</v>
      </c>
      <c r="H1207" s="1">
        <f t="shared" si="308"/>
        <v>0</v>
      </c>
      <c r="J1207" s="1" t="str">
        <f t="shared" si="312"/>
        <v>1900</v>
      </c>
      <c r="M1207" s="1">
        <f>HLOOKUP('Expense History'!$AD$3,$P$4:$X$2004,ROW('Apartment Expenses'!L1207)-3,0)</f>
        <v>0</v>
      </c>
      <c r="N1207" s="1">
        <f>IF('Expense History'!$AD$3=Data!$G$4,'Apartment Expenses'!AE1207,HLOOKUP('Expense History'!$AD$3,'Apartment Expenses'!$AE$4:$AL$2004,(ROW('Apartment Expenses'!M1207)-3)))</f>
        <v>0</v>
      </c>
      <c r="O1207" s="1" t="str">
        <f>IF($O$2="ALL",IF(VLOOKUP(AA1207,'Expense History'!$AA$6:$AB$36,2,0)="x","include",0),IF(AND(VLOOKUP(AA1207,'Expense History'!$AA$6:$AB$36,2,0)="x",AC1207=$O$2),"include",0))</f>
        <v>include</v>
      </c>
      <c r="P1207" s="1">
        <f>IF(O1207="include",IF(AE1207&gt;0,1+MAX(P1208:P$2005),0),0)</f>
        <v>0</v>
      </c>
      <c r="Q1207" s="1">
        <f>IF(AND(ISBLANK(AA1206),AE1206=0),0,(IF(MAX(Q1208:Q$2005)&gt;0,0,ROW(R1207))))</f>
        <v>0</v>
      </c>
      <c r="R1207" s="1">
        <f>IF($O1207="include",IF(AF1207&gt;0,1+MAX(R1208:R$2005),0),0)</f>
        <v>0</v>
      </c>
      <c r="S1207" s="1">
        <f>IF($O1207="include",IF(AG1207&gt;0,1+MAX(S1208:S$2005),0),0)</f>
        <v>0</v>
      </c>
      <c r="T1207" s="1">
        <f>IF($O1207="include",IF(AH1207&gt;0,1+MAX(T1208:T$2005),0),0)</f>
        <v>0</v>
      </c>
      <c r="U1207" s="1">
        <f>IF($O1207="include",IF(AI1207&gt;0,1+MAX(U1208:U$2005),0),0)</f>
        <v>0</v>
      </c>
      <c r="V1207" s="1">
        <f>IF($O1207="include",IF(AJ1207&gt;0,1+MAX(V1208:V$2005),0),0)</f>
        <v>0</v>
      </c>
      <c r="W1207" s="1">
        <f>IF($O1207="include",IF(AK1207&gt;0,1+MAX(W1208:W$2005),0),0)</f>
        <v>0</v>
      </c>
      <c r="X1207" s="1">
        <f>IF($O1207="include",IF(AL1207&gt;0,1+MAX(X1208:X$2005),0),0)</f>
        <v>0</v>
      </c>
      <c r="Y1207" s="22" t="str">
        <f t="shared" si="313"/>
        <v xml:space="preserve">1 - </v>
      </c>
      <c r="AA1207" s="42"/>
      <c r="AB1207" s="43"/>
      <c r="AC1207" s="43"/>
      <c r="AD1207" s="44"/>
      <c r="AE1207" s="11">
        <f t="shared" si="314"/>
        <v>0</v>
      </c>
      <c r="AF1207" s="41"/>
      <c r="AG1207" s="41"/>
      <c r="AH1207" s="41"/>
      <c r="AI1207" s="41"/>
      <c r="AJ1207" s="41"/>
      <c r="AK1207" s="41"/>
      <c r="AL1207" s="41"/>
      <c r="BA1207" s="1">
        <f t="shared" si="315"/>
        <v>0</v>
      </c>
      <c r="BB1207" s="1">
        <f t="shared" si="316"/>
        <v>0</v>
      </c>
      <c r="BC1207" s="1" t="str">
        <f t="shared" si="317"/>
        <v>No</v>
      </c>
      <c r="BD1207" s="1">
        <f t="shared" si="318"/>
        <v>0</v>
      </c>
      <c r="BE1207" s="1">
        <f t="shared" si="319"/>
        <v>0</v>
      </c>
      <c r="BF1207" s="1">
        <f t="shared" si="320"/>
        <v>0</v>
      </c>
      <c r="BG1207" s="1">
        <v>1203</v>
      </c>
      <c r="BH1207" s="1" t="e">
        <f t="shared" si="321"/>
        <v>#N/A</v>
      </c>
      <c r="BI1207" s="1">
        <f t="shared" si="323"/>
        <v>2</v>
      </c>
      <c r="BJ1207" s="1" t="e">
        <f t="shared" si="322"/>
        <v>#N/A</v>
      </c>
    </row>
    <row r="1208" spans="1:62" x14ac:dyDescent="0.25">
      <c r="A1208" s="1">
        <f t="shared" si="309"/>
        <v>1</v>
      </c>
      <c r="B1208" s="1">
        <f>IF(YEAR(AD1208)=$B$3,YEAR('Apartment Expenses'!AD1208)&amp;" - "&amp;'Apartment Expenses'!AC1208,0)</f>
        <v>0</v>
      </c>
      <c r="C1208" s="1">
        <f t="shared" si="310"/>
        <v>0</v>
      </c>
      <c r="E1208" s="1">
        <v>1204</v>
      </c>
      <c r="F1208" s="1">
        <f t="shared" si="311"/>
        <v>1</v>
      </c>
      <c r="G1208" s="1">
        <f t="shared" si="307"/>
        <v>0</v>
      </c>
      <c r="H1208" s="1">
        <f t="shared" si="308"/>
        <v>0</v>
      </c>
      <c r="J1208" s="1" t="str">
        <f t="shared" si="312"/>
        <v>1900</v>
      </c>
      <c r="M1208" s="1">
        <f>HLOOKUP('Expense History'!$AD$3,$P$4:$X$2004,ROW('Apartment Expenses'!L1208)-3,0)</f>
        <v>0</v>
      </c>
      <c r="N1208" s="1">
        <f>IF('Expense History'!$AD$3=Data!$G$4,'Apartment Expenses'!AE1208,HLOOKUP('Expense History'!$AD$3,'Apartment Expenses'!$AE$4:$AL$2004,(ROW('Apartment Expenses'!M1208)-3)))</f>
        <v>0</v>
      </c>
      <c r="O1208" s="1" t="str">
        <f>IF($O$2="ALL",IF(VLOOKUP(AA1208,'Expense History'!$AA$6:$AB$36,2,0)="x","include",0),IF(AND(VLOOKUP(AA1208,'Expense History'!$AA$6:$AB$36,2,0)="x",AC1208=$O$2),"include",0))</f>
        <v>include</v>
      </c>
      <c r="P1208" s="1">
        <f>IF(O1208="include",IF(AE1208&gt;0,1+MAX(P1209:P$2005),0),0)</f>
        <v>0</v>
      </c>
      <c r="Q1208" s="1">
        <f>IF(AND(ISBLANK(AA1207),AE1207=0),0,(IF(MAX(Q1209:Q$2005)&gt;0,0,ROW(R1208))))</f>
        <v>0</v>
      </c>
      <c r="R1208" s="1">
        <f>IF($O1208="include",IF(AF1208&gt;0,1+MAX(R1209:R$2005),0),0)</f>
        <v>0</v>
      </c>
      <c r="S1208" s="1">
        <f>IF($O1208="include",IF(AG1208&gt;0,1+MAX(S1209:S$2005),0),0)</f>
        <v>0</v>
      </c>
      <c r="T1208" s="1">
        <f>IF($O1208="include",IF(AH1208&gt;0,1+MAX(T1209:T$2005),0),0)</f>
        <v>0</v>
      </c>
      <c r="U1208" s="1">
        <f>IF($O1208="include",IF(AI1208&gt;0,1+MAX(U1209:U$2005),0),0)</f>
        <v>0</v>
      </c>
      <c r="V1208" s="1">
        <f>IF($O1208="include",IF(AJ1208&gt;0,1+MAX(V1209:V$2005),0),0)</f>
        <v>0</v>
      </c>
      <c r="W1208" s="1">
        <f>IF($O1208="include",IF(AK1208&gt;0,1+MAX(W1209:W$2005),0),0)</f>
        <v>0</v>
      </c>
      <c r="X1208" s="1">
        <f>IF($O1208="include",IF(AL1208&gt;0,1+MAX(X1209:X$2005),0),0)</f>
        <v>0</v>
      </c>
      <c r="Y1208" s="22" t="str">
        <f t="shared" si="313"/>
        <v xml:space="preserve">1 - </v>
      </c>
      <c r="AA1208" s="42"/>
      <c r="AB1208" s="43"/>
      <c r="AC1208" s="43"/>
      <c r="AD1208" s="44"/>
      <c r="AE1208" s="11">
        <f t="shared" si="314"/>
        <v>0</v>
      </c>
      <c r="AF1208" s="41"/>
      <c r="AG1208" s="41"/>
      <c r="AH1208" s="41"/>
      <c r="AI1208" s="41"/>
      <c r="AJ1208" s="41"/>
      <c r="AK1208" s="41"/>
      <c r="AL1208" s="41"/>
      <c r="BA1208" s="1">
        <f t="shared" si="315"/>
        <v>0</v>
      </c>
      <c r="BB1208" s="1">
        <f t="shared" si="316"/>
        <v>0</v>
      </c>
      <c r="BC1208" s="1" t="str">
        <f t="shared" si="317"/>
        <v>No</v>
      </c>
      <c r="BD1208" s="1">
        <f t="shared" si="318"/>
        <v>0</v>
      </c>
      <c r="BE1208" s="1">
        <f t="shared" si="319"/>
        <v>0</v>
      </c>
      <c r="BF1208" s="1">
        <f t="shared" si="320"/>
        <v>0</v>
      </c>
      <c r="BG1208" s="1">
        <v>1204</v>
      </c>
      <c r="BH1208" s="1" t="e">
        <f t="shared" si="321"/>
        <v>#N/A</v>
      </c>
      <c r="BI1208" s="1">
        <f t="shared" si="323"/>
        <v>2</v>
      </c>
      <c r="BJ1208" s="1" t="e">
        <f t="shared" si="322"/>
        <v>#N/A</v>
      </c>
    </row>
    <row r="1209" spans="1:62" x14ac:dyDescent="0.25">
      <c r="A1209" s="1">
        <f t="shared" si="309"/>
        <v>1</v>
      </c>
      <c r="B1209" s="1">
        <f>IF(YEAR(AD1209)=$B$3,YEAR('Apartment Expenses'!AD1209)&amp;" - "&amp;'Apartment Expenses'!AC1209,0)</f>
        <v>0</v>
      </c>
      <c r="C1209" s="1">
        <f t="shared" si="310"/>
        <v>0</v>
      </c>
      <c r="E1209" s="1">
        <v>1205</v>
      </c>
      <c r="F1209" s="1">
        <f t="shared" si="311"/>
        <v>1</v>
      </c>
      <c r="G1209" s="1">
        <f t="shared" si="307"/>
        <v>0</v>
      </c>
      <c r="H1209" s="1">
        <f t="shared" si="308"/>
        <v>0</v>
      </c>
      <c r="J1209" s="1" t="str">
        <f t="shared" si="312"/>
        <v>1900</v>
      </c>
      <c r="M1209" s="1">
        <f>HLOOKUP('Expense History'!$AD$3,$P$4:$X$2004,ROW('Apartment Expenses'!L1209)-3,0)</f>
        <v>0</v>
      </c>
      <c r="N1209" s="1">
        <f>IF('Expense History'!$AD$3=Data!$G$4,'Apartment Expenses'!AE1209,HLOOKUP('Expense History'!$AD$3,'Apartment Expenses'!$AE$4:$AL$2004,(ROW('Apartment Expenses'!M1209)-3)))</f>
        <v>0</v>
      </c>
      <c r="O1209" s="1" t="str">
        <f>IF($O$2="ALL",IF(VLOOKUP(AA1209,'Expense History'!$AA$6:$AB$36,2,0)="x","include",0),IF(AND(VLOOKUP(AA1209,'Expense History'!$AA$6:$AB$36,2,0)="x",AC1209=$O$2),"include",0))</f>
        <v>include</v>
      </c>
      <c r="P1209" s="1">
        <f>IF(O1209="include",IF(AE1209&gt;0,1+MAX(P1210:P$2005),0),0)</f>
        <v>0</v>
      </c>
      <c r="Q1209" s="1">
        <f>IF(AND(ISBLANK(AA1208),AE1208=0),0,(IF(MAX(Q1210:Q$2005)&gt;0,0,ROW(R1209))))</f>
        <v>0</v>
      </c>
      <c r="R1209" s="1">
        <f>IF($O1209="include",IF(AF1209&gt;0,1+MAX(R1210:R$2005),0),0)</f>
        <v>0</v>
      </c>
      <c r="S1209" s="1">
        <f>IF($O1209="include",IF(AG1209&gt;0,1+MAX(S1210:S$2005),0),0)</f>
        <v>0</v>
      </c>
      <c r="T1209" s="1">
        <f>IF($O1209="include",IF(AH1209&gt;0,1+MAX(T1210:T$2005),0),0)</f>
        <v>0</v>
      </c>
      <c r="U1209" s="1">
        <f>IF($O1209="include",IF(AI1209&gt;0,1+MAX(U1210:U$2005),0),0)</f>
        <v>0</v>
      </c>
      <c r="V1209" s="1">
        <f>IF($O1209="include",IF(AJ1209&gt;0,1+MAX(V1210:V$2005),0),0)</f>
        <v>0</v>
      </c>
      <c r="W1209" s="1">
        <f>IF($O1209="include",IF(AK1209&gt;0,1+MAX(W1210:W$2005),0),0)</f>
        <v>0</v>
      </c>
      <c r="X1209" s="1">
        <f>IF($O1209="include",IF(AL1209&gt;0,1+MAX(X1210:X$2005),0),0)</f>
        <v>0</v>
      </c>
      <c r="Y1209" s="22" t="str">
        <f t="shared" si="313"/>
        <v xml:space="preserve">1 - </v>
      </c>
      <c r="AA1209" s="42"/>
      <c r="AB1209" s="43"/>
      <c r="AC1209" s="43"/>
      <c r="AD1209" s="44"/>
      <c r="AE1209" s="11">
        <f t="shared" si="314"/>
        <v>0</v>
      </c>
      <c r="AF1209" s="41"/>
      <c r="AG1209" s="41"/>
      <c r="AH1209" s="41"/>
      <c r="AI1209" s="41"/>
      <c r="AJ1209" s="41"/>
      <c r="AK1209" s="41"/>
      <c r="AL1209" s="41"/>
      <c r="BA1209" s="1">
        <f t="shared" si="315"/>
        <v>0</v>
      </c>
      <c r="BB1209" s="1">
        <f t="shared" si="316"/>
        <v>0</v>
      </c>
      <c r="BC1209" s="1" t="str">
        <f t="shared" si="317"/>
        <v>No</v>
      </c>
      <c r="BD1209" s="1">
        <f t="shared" si="318"/>
        <v>0</v>
      </c>
      <c r="BE1209" s="1">
        <f t="shared" si="319"/>
        <v>0</v>
      </c>
      <c r="BF1209" s="1">
        <f t="shared" si="320"/>
        <v>0</v>
      </c>
      <c r="BG1209" s="1">
        <v>1205</v>
      </c>
      <c r="BH1209" s="1" t="e">
        <f t="shared" si="321"/>
        <v>#N/A</v>
      </c>
      <c r="BI1209" s="1">
        <f t="shared" si="323"/>
        <v>2</v>
      </c>
      <c r="BJ1209" s="1" t="e">
        <f t="shared" si="322"/>
        <v>#N/A</v>
      </c>
    </row>
    <row r="1210" spans="1:62" x14ac:dyDescent="0.25">
      <c r="A1210" s="1">
        <f t="shared" si="309"/>
        <v>1</v>
      </c>
      <c r="B1210" s="1">
        <f>IF(YEAR(AD1210)=$B$3,YEAR('Apartment Expenses'!AD1210)&amp;" - "&amp;'Apartment Expenses'!AC1210,0)</f>
        <v>0</v>
      </c>
      <c r="C1210" s="1">
        <f t="shared" si="310"/>
        <v>0</v>
      </c>
      <c r="E1210" s="1">
        <v>1206</v>
      </c>
      <c r="F1210" s="1">
        <f t="shared" si="311"/>
        <v>1</v>
      </c>
      <c r="G1210" s="1">
        <f t="shared" si="307"/>
        <v>0</v>
      </c>
      <c r="H1210" s="1">
        <f t="shared" si="308"/>
        <v>0</v>
      </c>
      <c r="J1210" s="1" t="str">
        <f t="shared" si="312"/>
        <v>1900</v>
      </c>
      <c r="M1210" s="1">
        <f>HLOOKUP('Expense History'!$AD$3,$P$4:$X$2004,ROW('Apartment Expenses'!L1210)-3,0)</f>
        <v>0</v>
      </c>
      <c r="N1210" s="1">
        <f>IF('Expense History'!$AD$3=Data!$G$4,'Apartment Expenses'!AE1210,HLOOKUP('Expense History'!$AD$3,'Apartment Expenses'!$AE$4:$AL$2004,(ROW('Apartment Expenses'!M1210)-3)))</f>
        <v>0</v>
      </c>
      <c r="O1210" s="1" t="str">
        <f>IF($O$2="ALL",IF(VLOOKUP(AA1210,'Expense History'!$AA$6:$AB$36,2,0)="x","include",0),IF(AND(VLOOKUP(AA1210,'Expense History'!$AA$6:$AB$36,2,0)="x",AC1210=$O$2),"include",0))</f>
        <v>include</v>
      </c>
      <c r="P1210" s="1">
        <f>IF(O1210="include",IF(AE1210&gt;0,1+MAX(P1211:P$2005),0),0)</f>
        <v>0</v>
      </c>
      <c r="Q1210" s="1">
        <f>IF(AND(ISBLANK(AA1209),AE1209=0),0,(IF(MAX(Q1211:Q$2005)&gt;0,0,ROW(R1210))))</f>
        <v>0</v>
      </c>
      <c r="R1210" s="1">
        <f>IF($O1210="include",IF(AF1210&gt;0,1+MAX(R1211:R$2005),0),0)</f>
        <v>0</v>
      </c>
      <c r="S1210" s="1">
        <f>IF($O1210="include",IF(AG1210&gt;0,1+MAX(S1211:S$2005),0),0)</f>
        <v>0</v>
      </c>
      <c r="T1210" s="1">
        <f>IF($O1210="include",IF(AH1210&gt;0,1+MAX(T1211:T$2005),0),0)</f>
        <v>0</v>
      </c>
      <c r="U1210" s="1">
        <f>IF($O1210="include",IF(AI1210&gt;0,1+MAX(U1211:U$2005),0),0)</f>
        <v>0</v>
      </c>
      <c r="V1210" s="1">
        <f>IF($O1210="include",IF(AJ1210&gt;0,1+MAX(V1211:V$2005),0),0)</f>
        <v>0</v>
      </c>
      <c r="W1210" s="1">
        <f>IF($O1210="include",IF(AK1210&gt;0,1+MAX(W1211:W$2005),0),0)</f>
        <v>0</v>
      </c>
      <c r="X1210" s="1">
        <f>IF($O1210="include",IF(AL1210&gt;0,1+MAX(X1211:X$2005),0),0)</f>
        <v>0</v>
      </c>
      <c r="Y1210" s="22" t="str">
        <f t="shared" si="313"/>
        <v xml:space="preserve">1 - </v>
      </c>
      <c r="AA1210" s="42"/>
      <c r="AB1210" s="43"/>
      <c r="AC1210" s="43"/>
      <c r="AD1210" s="44"/>
      <c r="AE1210" s="11">
        <f t="shared" si="314"/>
        <v>0</v>
      </c>
      <c r="AF1210" s="41"/>
      <c r="AG1210" s="41"/>
      <c r="AH1210" s="41"/>
      <c r="AI1210" s="41"/>
      <c r="AJ1210" s="41"/>
      <c r="AK1210" s="41"/>
      <c r="AL1210" s="41"/>
      <c r="BA1210" s="1">
        <f t="shared" si="315"/>
        <v>0</v>
      </c>
      <c r="BB1210" s="1">
        <f t="shared" si="316"/>
        <v>0</v>
      </c>
      <c r="BC1210" s="1" t="str">
        <f t="shared" si="317"/>
        <v>No</v>
      </c>
      <c r="BD1210" s="1">
        <f t="shared" si="318"/>
        <v>0</v>
      </c>
      <c r="BE1210" s="1">
        <f t="shared" si="319"/>
        <v>0</v>
      </c>
      <c r="BF1210" s="1">
        <f t="shared" si="320"/>
        <v>0</v>
      </c>
      <c r="BG1210" s="1">
        <v>1206</v>
      </c>
      <c r="BH1210" s="1" t="e">
        <f t="shared" si="321"/>
        <v>#N/A</v>
      </c>
      <c r="BI1210" s="1">
        <f t="shared" si="323"/>
        <v>2</v>
      </c>
      <c r="BJ1210" s="1" t="e">
        <f t="shared" si="322"/>
        <v>#N/A</v>
      </c>
    </row>
    <row r="1211" spans="1:62" x14ac:dyDescent="0.25">
      <c r="A1211" s="1">
        <f t="shared" si="309"/>
        <v>1</v>
      </c>
      <c r="B1211" s="1">
        <f>IF(YEAR(AD1211)=$B$3,YEAR('Apartment Expenses'!AD1211)&amp;" - "&amp;'Apartment Expenses'!AC1211,0)</f>
        <v>0</v>
      </c>
      <c r="C1211" s="1">
        <f t="shared" si="310"/>
        <v>0</v>
      </c>
      <c r="E1211" s="1">
        <v>1207</v>
      </c>
      <c r="F1211" s="1">
        <f t="shared" si="311"/>
        <v>1</v>
      </c>
      <c r="G1211" s="1">
        <f t="shared" si="307"/>
        <v>0</v>
      </c>
      <c r="H1211" s="1">
        <f t="shared" si="308"/>
        <v>0</v>
      </c>
      <c r="J1211" s="1" t="str">
        <f t="shared" si="312"/>
        <v>1900</v>
      </c>
      <c r="M1211" s="1">
        <f>HLOOKUP('Expense History'!$AD$3,$P$4:$X$2004,ROW('Apartment Expenses'!L1211)-3,0)</f>
        <v>0</v>
      </c>
      <c r="N1211" s="1">
        <f>IF('Expense History'!$AD$3=Data!$G$4,'Apartment Expenses'!AE1211,HLOOKUP('Expense History'!$AD$3,'Apartment Expenses'!$AE$4:$AL$2004,(ROW('Apartment Expenses'!M1211)-3)))</f>
        <v>0</v>
      </c>
      <c r="O1211" s="1" t="str">
        <f>IF($O$2="ALL",IF(VLOOKUP(AA1211,'Expense History'!$AA$6:$AB$36,2,0)="x","include",0),IF(AND(VLOOKUP(AA1211,'Expense History'!$AA$6:$AB$36,2,0)="x",AC1211=$O$2),"include",0))</f>
        <v>include</v>
      </c>
      <c r="P1211" s="1">
        <f>IF(O1211="include",IF(AE1211&gt;0,1+MAX(P1212:P$2005),0),0)</f>
        <v>0</v>
      </c>
      <c r="Q1211" s="1">
        <f>IF(AND(ISBLANK(AA1210),AE1210=0),0,(IF(MAX(Q1212:Q$2005)&gt;0,0,ROW(R1211))))</f>
        <v>0</v>
      </c>
      <c r="R1211" s="1">
        <f>IF($O1211="include",IF(AF1211&gt;0,1+MAX(R1212:R$2005),0),0)</f>
        <v>0</v>
      </c>
      <c r="S1211" s="1">
        <f>IF($O1211="include",IF(AG1211&gt;0,1+MAX(S1212:S$2005),0),0)</f>
        <v>0</v>
      </c>
      <c r="T1211" s="1">
        <f>IF($O1211="include",IF(AH1211&gt;0,1+MAX(T1212:T$2005),0),0)</f>
        <v>0</v>
      </c>
      <c r="U1211" s="1">
        <f>IF($O1211="include",IF(AI1211&gt;0,1+MAX(U1212:U$2005),0),0)</f>
        <v>0</v>
      </c>
      <c r="V1211" s="1">
        <f>IF($O1211="include",IF(AJ1211&gt;0,1+MAX(V1212:V$2005),0),0)</f>
        <v>0</v>
      </c>
      <c r="W1211" s="1">
        <f>IF($O1211="include",IF(AK1211&gt;0,1+MAX(W1212:W$2005),0),0)</f>
        <v>0</v>
      </c>
      <c r="X1211" s="1">
        <f>IF($O1211="include",IF(AL1211&gt;0,1+MAX(X1212:X$2005),0),0)</f>
        <v>0</v>
      </c>
      <c r="Y1211" s="22" t="str">
        <f t="shared" si="313"/>
        <v xml:space="preserve">1 - </v>
      </c>
      <c r="AA1211" s="42"/>
      <c r="AB1211" s="43"/>
      <c r="AC1211" s="43"/>
      <c r="AD1211" s="44"/>
      <c r="AE1211" s="11">
        <f t="shared" si="314"/>
        <v>0</v>
      </c>
      <c r="AF1211" s="41"/>
      <c r="AG1211" s="41"/>
      <c r="AH1211" s="41"/>
      <c r="AI1211" s="41"/>
      <c r="AJ1211" s="41"/>
      <c r="AK1211" s="41"/>
      <c r="AL1211" s="41"/>
      <c r="BA1211" s="1">
        <f t="shared" si="315"/>
        <v>0</v>
      </c>
      <c r="BB1211" s="1">
        <f t="shared" si="316"/>
        <v>0</v>
      </c>
      <c r="BC1211" s="1" t="str">
        <f t="shared" si="317"/>
        <v>No</v>
      </c>
      <c r="BD1211" s="1">
        <f t="shared" si="318"/>
        <v>0</v>
      </c>
      <c r="BE1211" s="1">
        <f t="shared" si="319"/>
        <v>0</v>
      </c>
      <c r="BF1211" s="1">
        <f t="shared" si="320"/>
        <v>0</v>
      </c>
      <c r="BG1211" s="1">
        <v>1207</v>
      </c>
      <c r="BH1211" s="1" t="e">
        <f t="shared" si="321"/>
        <v>#N/A</v>
      </c>
      <c r="BI1211" s="1">
        <f t="shared" si="323"/>
        <v>2</v>
      </c>
      <c r="BJ1211" s="1" t="e">
        <f t="shared" si="322"/>
        <v>#N/A</v>
      </c>
    </row>
    <row r="1212" spans="1:62" x14ac:dyDescent="0.25">
      <c r="A1212" s="1">
        <f t="shared" si="309"/>
        <v>1</v>
      </c>
      <c r="B1212" s="1">
        <f>IF(YEAR(AD1212)=$B$3,YEAR('Apartment Expenses'!AD1212)&amp;" - "&amp;'Apartment Expenses'!AC1212,0)</f>
        <v>0</v>
      </c>
      <c r="C1212" s="1">
        <f t="shared" si="310"/>
        <v>0</v>
      </c>
      <c r="E1212" s="1">
        <v>1208</v>
      </c>
      <c r="F1212" s="1">
        <f t="shared" si="311"/>
        <v>1</v>
      </c>
      <c r="G1212" s="1">
        <f t="shared" si="307"/>
        <v>0</v>
      </c>
      <c r="H1212" s="1">
        <f t="shared" si="308"/>
        <v>0</v>
      </c>
      <c r="J1212" s="1" t="str">
        <f t="shared" si="312"/>
        <v>1900</v>
      </c>
      <c r="M1212" s="1">
        <f>HLOOKUP('Expense History'!$AD$3,$P$4:$X$2004,ROW('Apartment Expenses'!L1212)-3,0)</f>
        <v>0</v>
      </c>
      <c r="N1212" s="1">
        <f>IF('Expense History'!$AD$3=Data!$G$4,'Apartment Expenses'!AE1212,HLOOKUP('Expense History'!$AD$3,'Apartment Expenses'!$AE$4:$AL$2004,(ROW('Apartment Expenses'!M1212)-3)))</f>
        <v>0</v>
      </c>
      <c r="O1212" s="1" t="str">
        <f>IF($O$2="ALL",IF(VLOOKUP(AA1212,'Expense History'!$AA$6:$AB$36,2,0)="x","include",0),IF(AND(VLOOKUP(AA1212,'Expense History'!$AA$6:$AB$36,2,0)="x",AC1212=$O$2),"include",0))</f>
        <v>include</v>
      </c>
      <c r="P1212" s="1">
        <f>IF(O1212="include",IF(AE1212&gt;0,1+MAX(P1213:P$2005),0),0)</f>
        <v>0</v>
      </c>
      <c r="Q1212" s="1">
        <f>IF(AND(ISBLANK(AA1211),AE1211=0),0,(IF(MAX(Q1213:Q$2005)&gt;0,0,ROW(R1212))))</f>
        <v>0</v>
      </c>
      <c r="R1212" s="1">
        <f>IF($O1212="include",IF(AF1212&gt;0,1+MAX(R1213:R$2005),0),0)</f>
        <v>0</v>
      </c>
      <c r="S1212" s="1">
        <f>IF($O1212="include",IF(AG1212&gt;0,1+MAX(S1213:S$2005),0),0)</f>
        <v>0</v>
      </c>
      <c r="T1212" s="1">
        <f>IF($O1212="include",IF(AH1212&gt;0,1+MAX(T1213:T$2005),0),0)</f>
        <v>0</v>
      </c>
      <c r="U1212" s="1">
        <f>IF($O1212="include",IF(AI1212&gt;0,1+MAX(U1213:U$2005),0),0)</f>
        <v>0</v>
      </c>
      <c r="V1212" s="1">
        <f>IF($O1212="include",IF(AJ1212&gt;0,1+MAX(V1213:V$2005),0),0)</f>
        <v>0</v>
      </c>
      <c r="W1212" s="1">
        <f>IF($O1212="include",IF(AK1212&gt;0,1+MAX(W1213:W$2005),0),0)</f>
        <v>0</v>
      </c>
      <c r="X1212" s="1">
        <f>IF($O1212="include",IF(AL1212&gt;0,1+MAX(X1213:X$2005),0),0)</f>
        <v>0</v>
      </c>
      <c r="Y1212" s="22" t="str">
        <f t="shared" si="313"/>
        <v xml:space="preserve">1 - </v>
      </c>
      <c r="AA1212" s="42"/>
      <c r="AB1212" s="43"/>
      <c r="AC1212" s="43"/>
      <c r="AD1212" s="44"/>
      <c r="AE1212" s="11">
        <f t="shared" si="314"/>
        <v>0</v>
      </c>
      <c r="AF1212" s="41"/>
      <c r="AG1212" s="41"/>
      <c r="AH1212" s="41"/>
      <c r="AI1212" s="41"/>
      <c r="AJ1212" s="41"/>
      <c r="AK1212" s="41"/>
      <c r="AL1212" s="41"/>
      <c r="BA1212" s="1">
        <f t="shared" si="315"/>
        <v>0</v>
      </c>
      <c r="BB1212" s="1">
        <f t="shared" si="316"/>
        <v>0</v>
      </c>
      <c r="BC1212" s="1" t="str">
        <f t="shared" si="317"/>
        <v>No</v>
      </c>
      <c r="BD1212" s="1">
        <f t="shared" si="318"/>
        <v>0</v>
      </c>
      <c r="BE1212" s="1">
        <f t="shared" si="319"/>
        <v>0</v>
      </c>
      <c r="BF1212" s="1">
        <f t="shared" si="320"/>
        <v>0</v>
      </c>
      <c r="BG1212" s="1">
        <v>1208</v>
      </c>
      <c r="BH1212" s="1" t="e">
        <f t="shared" si="321"/>
        <v>#N/A</v>
      </c>
      <c r="BI1212" s="1">
        <f t="shared" si="323"/>
        <v>2</v>
      </c>
      <c r="BJ1212" s="1" t="e">
        <f t="shared" si="322"/>
        <v>#N/A</v>
      </c>
    </row>
    <row r="1213" spans="1:62" x14ac:dyDescent="0.25">
      <c r="A1213" s="1">
        <f t="shared" si="309"/>
        <v>1</v>
      </c>
      <c r="B1213" s="1">
        <f>IF(YEAR(AD1213)=$B$3,YEAR('Apartment Expenses'!AD1213)&amp;" - "&amp;'Apartment Expenses'!AC1213,0)</f>
        <v>0</v>
      </c>
      <c r="C1213" s="1">
        <f t="shared" si="310"/>
        <v>0</v>
      </c>
      <c r="E1213" s="1">
        <v>1209</v>
      </c>
      <c r="F1213" s="1">
        <f t="shared" si="311"/>
        <v>1</v>
      </c>
      <c r="G1213" s="1">
        <f t="shared" si="307"/>
        <v>0</v>
      </c>
      <c r="H1213" s="1">
        <f t="shared" si="308"/>
        <v>0</v>
      </c>
      <c r="J1213" s="1" t="str">
        <f t="shared" si="312"/>
        <v>1900</v>
      </c>
      <c r="M1213" s="1">
        <f>HLOOKUP('Expense History'!$AD$3,$P$4:$X$2004,ROW('Apartment Expenses'!L1213)-3,0)</f>
        <v>0</v>
      </c>
      <c r="N1213" s="1">
        <f>IF('Expense History'!$AD$3=Data!$G$4,'Apartment Expenses'!AE1213,HLOOKUP('Expense History'!$AD$3,'Apartment Expenses'!$AE$4:$AL$2004,(ROW('Apartment Expenses'!M1213)-3)))</f>
        <v>0</v>
      </c>
      <c r="O1213" s="1" t="str">
        <f>IF($O$2="ALL",IF(VLOOKUP(AA1213,'Expense History'!$AA$6:$AB$36,2,0)="x","include",0),IF(AND(VLOOKUP(AA1213,'Expense History'!$AA$6:$AB$36,2,0)="x",AC1213=$O$2),"include",0))</f>
        <v>include</v>
      </c>
      <c r="P1213" s="1">
        <f>IF(O1213="include",IF(AE1213&gt;0,1+MAX(P1214:P$2005),0),0)</f>
        <v>0</v>
      </c>
      <c r="Q1213" s="1">
        <f>IF(AND(ISBLANK(AA1212),AE1212=0),0,(IF(MAX(Q1214:Q$2005)&gt;0,0,ROW(R1213))))</f>
        <v>0</v>
      </c>
      <c r="R1213" s="1">
        <f>IF($O1213="include",IF(AF1213&gt;0,1+MAX(R1214:R$2005),0),0)</f>
        <v>0</v>
      </c>
      <c r="S1213" s="1">
        <f>IF($O1213="include",IF(AG1213&gt;0,1+MAX(S1214:S$2005),0),0)</f>
        <v>0</v>
      </c>
      <c r="T1213" s="1">
        <f>IF($O1213="include",IF(AH1213&gt;0,1+MAX(T1214:T$2005),0),0)</f>
        <v>0</v>
      </c>
      <c r="U1213" s="1">
        <f>IF($O1213="include",IF(AI1213&gt;0,1+MAX(U1214:U$2005),0),0)</f>
        <v>0</v>
      </c>
      <c r="V1213" s="1">
        <f>IF($O1213="include",IF(AJ1213&gt;0,1+MAX(V1214:V$2005),0),0)</f>
        <v>0</v>
      </c>
      <c r="W1213" s="1">
        <f>IF($O1213="include",IF(AK1213&gt;0,1+MAX(W1214:W$2005),0),0)</f>
        <v>0</v>
      </c>
      <c r="X1213" s="1">
        <f>IF($O1213="include",IF(AL1213&gt;0,1+MAX(X1214:X$2005),0),0)</f>
        <v>0</v>
      </c>
      <c r="Y1213" s="22" t="str">
        <f t="shared" si="313"/>
        <v xml:space="preserve">1 - </v>
      </c>
      <c r="AA1213" s="42"/>
      <c r="AB1213" s="43"/>
      <c r="AC1213" s="43"/>
      <c r="AD1213" s="44"/>
      <c r="AE1213" s="11">
        <f t="shared" si="314"/>
        <v>0</v>
      </c>
      <c r="AF1213" s="41"/>
      <c r="AG1213" s="41"/>
      <c r="AH1213" s="41"/>
      <c r="AI1213" s="41"/>
      <c r="AJ1213" s="41"/>
      <c r="AK1213" s="41"/>
      <c r="AL1213" s="41"/>
      <c r="BA1213" s="1">
        <f t="shared" si="315"/>
        <v>0</v>
      </c>
      <c r="BB1213" s="1">
        <f t="shared" si="316"/>
        <v>0</v>
      </c>
      <c r="BC1213" s="1" t="str">
        <f t="shared" si="317"/>
        <v>No</v>
      </c>
      <c r="BD1213" s="1">
        <f t="shared" si="318"/>
        <v>0</v>
      </c>
      <c r="BE1213" s="1">
        <f t="shared" si="319"/>
        <v>0</v>
      </c>
      <c r="BF1213" s="1">
        <f t="shared" si="320"/>
        <v>0</v>
      </c>
      <c r="BG1213" s="1">
        <v>1209</v>
      </c>
      <c r="BH1213" s="1" t="e">
        <f t="shared" si="321"/>
        <v>#N/A</v>
      </c>
      <c r="BI1213" s="1">
        <f t="shared" si="323"/>
        <v>2</v>
      </c>
      <c r="BJ1213" s="1" t="e">
        <f t="shared" si="322"/>
        <v>#N/A</v>
      </c>
    </row>
    <row r="1214" spans="1:62" x14ac:dyDescent="0.25">
      <c r="A1214" s="1">
        <f t="shared" si="309"/>
        <v>1</v>
      </c>
      <c r="B1214" s="1">
        <f>IF(YEAR(AD1214)=$B$3,YEAR('Apartment Expenses'!AD1214)&amp;" - "&amp;'Apartment Expenses'!AC1214,0)</f>
        <v>0</v>
      </c>
      <c r="C1214" s="1">
        <f t="shared" si="310"/>
        <v>0</v>
      </c>
      <c r="E1214" s="1">
        <v>1210</v>
      </c>
      <c r="F1214" s="1">
        <f t="shared" si="311"/>
        <v>1</v>
      </c>
      <c r="G1214" s="1">
        <f t="shared" si="307"/>
        <v>0</v>
      </c>
      <c r="H1214" s="1">
        <f t="shared" si="308"/>
        <v>0</v>
      </c>
      <c r="J1214" s="1" t="str">
        <f t="shared" si="312"/>
        <v>1900</v>
      </c>
      <c r="M1214" s="1">
        <f>HLOOKUP('Expense History'!$AD$3,$P$4:$X$2004,ROW('Apartment Expenses'!L1214)-3,0)</f>
        <v>0</v>
      </c>
      <c r="N1214" s="1">
        <f>IF('Expense History'!$AD$3=Data!$G$4,'Apartment Expenses'!AE1214,HLOOKUP('Expense History'!$AD$3,'Apartment Expenses'!$AE$4:$AL$2004,(ROW('Apartment Expenses'!M1214)-3)))</f>
        <v>0</v>
      </c>
      <c r="O1214" s="1" t="str">
        <f>IF($O$2="ALL",IF(VLOOKUP(AA1214,'Expense History'!$AA$6:$AB$36,2,0)="x","include",0),IF(AND(VLOOKUP(AA1214,'Expense History'!$AA$6:$AB$36,2,0)="x",AC1214=$O$2),"include",0))</f>
        <v>include</v>
      </c>
      <c r="P1214" s="1">
        <f>IF(O1214="include",IF(AE1214&gt;0,1+MAX(P1215:P$2005),0),0)</f>
        <v>0</v>
      </c>
      <c r="Q1214" s="1">
        <f>IF(AND(ISBLANK(AA1213),AE1213=0),0,(IF(MAX(Q1215:Q$2005)&gt;0,0,ROW(R1214))))</f>
        <v>0</v>
      </c>
      <c r="R1214" s="1">
        <f>IF($O1214="include",IF(AF1214&gt;0,1+MAX(R1215:R$2005),0),0)</f>
        <v>0</v>
      </c>
      <c r="S1214" s="1">
        <f>IF($O1214="include",IF(AG1214&gt;0,1+MAX(S1215:S$2005),0),0)</f>
        <v>0</v>
      </c>
      <c r="T1214" s="1">
        <f>IF($O1214="include",IF(AH1214&gt;0,1+MAX(T1215:T$2005),0),0)</f>
        <v>0</v>
      </c>
      <c r="U1214" s="1">
        <f>IF($O1214="include",IF(AI1214&gt;0,1+MAX(U1215:U$2005),0),0)</f>
        <v>0</v>
      </c>
      <c r="V1214" s="1">
        <f>IF($O1214="include",IF(AJ1214&gt;0,1+MAX(V1215:V$2005),0),0)</f>
        <v>0</v>
      </c>
      <c r="W1214" s="1">
        <f>IF($O1214="include",IF(AK1214&gt;0,1+MAX(W1215:W$2005),0),0)</f>
        <v>0</v>
      </c>
      <c r="X1214" s="1">
        <f>IF($O1214="include",IF(AL1214&gt;0,1+MAX(X1215:X$2005),0),0)</f>
        <v>0</v>
      </c>
      <c r="Y1214" s="22" t="str">
        <f t="shared" si="313"/>
        <v xml:space="preserve">1 - </v>
      </c>
      <c r="AA1214" s="42"/>
      <c r="AB1214" s="43"/>
      <c r="AC1214" s="43"/>
      <c r="AD1214" s="44"/>
      <c r="AE1214" s="11">
        <f t="shared" si="314"/>
        <v>0</v>
      </c>
      <c r="AF1214" s="41"/>
      <c r="AG1214" s="41"/>
      <c r="AH1214" s="41"/>
      <c r="AI1214" s="41"/>
      <c r="AJ1214" s="41"/>
      <c r="AK1214" s="41"/>
      <c r="AL1214" s="41"/>
      <c r="BA1214" s="1">
        <f t="shared" si="315"/>
        <v>0</v>
      </c>
      <c r="BB1214" s="1">
        <f t="shared" si="316"/>
        <v>0</v>
      </c>
      <c r="BC1214" s="1" t="str">
        <f t="shared" si="317"/>
        <v>No</v>
      </c>
      <c r="BD1214" s="1">
        <f t="shared" si="318"/>
        <v>0</v>
      </c>
      <c r="BE1214" s="1">
        <f t="shared" si="319"/>
        <v>0</v>
      </c>
      <c r="BF1214" s="1">
        <f t="shared" si="320"/>
        <v>0</v>
      </c>
      <c r="BG1214" s="1">
        <v>1210</v>
      </c>
      <c r="BH1214" s="1" t="e">
        <f t="shared" si="321"/>
        <v>#N/A</v>
      </c>
      <c r="BI1214" s="1">
        <f t="shared" si="323"/>
        <v>2</v>
      </c>
      <c r="BJ1214" s="1" t="e">
        <f t="shared" si="322"/>
        <v>#N/A</v>
      </c>
    </row>
    <row r="1215" spans="1:62" x14ac:dyDescent="0.25">
      <c r="A1215" s="1">
        <f t="shared" si="309"/>
        <v>1</v>
      </c>
      <c r="B1215" s="1">
        <f>IF(YEAR(AD1215)=$B$3,YEAR('Apartment Expenses'!AD1215)&amp;" - "&amp;'Apartment Expenses'!AC1215,0)</f>
        <v>0</v>
      </c>
      <c r="C1215" s="1">
        <f t="shared" si="310"/>
        <v>0</v>
      </c>
      <c r="E1215" s="1">
        <v>1211</v>
      </c>
      <c r="F1215" s="1">
        <f t="shared" si="311"/>
        <v>1</v>
      </c>
      <c r="G1215" s="1">
        <f t="shared" si="307"/>
        <v>0</v>
      </c>
      <c r="H1215" s="1">
        <f t="shared" si="308"/>
        <v>0</v>
      </c>
      <c r="J1215" s="1" t="str">
        <f t="shared" si="312"/>
        <v>1900</v>
      </c>
      <c r="M1215" s="1">
        <f>HLOOKUP('Expense History'!$AD$3,$P$4:$X$2004,ROW('Apartment Expenses'!L1215)-3,0)</f>
        <v>0</v>
      </c>
      <c r="N1215" s="1">
        <f>IF('Expense History'!$AD$3=Data!$G$4,'Apartment Expenses'!AE1215,HLOOKUP('Expense History'!$AD$3,'Apartment Expenses'!$AE$4:$AL$2004,(ROW('Apartment Expenses'!M1215)-3)))</f>
        <v>0</v>
      </c>
      <c r="O1215" s="1" t="str">
        <f>IF($O$2="ALL",IF(VLOOKUP(AA1215,'Expense History'!$AA$6:$AB$36,2,0)="x","include",0),IF(AND(VLOOKUP(AA1215,'Expense History'!$AA$6:$AB$36,2,0)="x",AC1215=$O$2),"include",0))</f>
        <v>include</v>
      </c>
      <c r="P1215" s="1">
        <f>IF(O1215="include",IF(AE1215&gt;0,1+MAX(P1216:P$2005),0),0)</f>
        <v>0</v>
      </c>
      <c r="Q1215" s="1">
        <f>IF(AND(ISBLANK(AA1214),AE1214=0),0,(IF(MAX(Q1216:Q$2005)&gt;0,0,ROW(R1215))))</f>
        <v>0</v>
      </c>
      <c r="R1215" s="1">
        <f>IF($O1215="include",IF(AF1215&gt;0,1+MAX(R1216:R$2005),0),0)</f>
        <v>0</v>
      </c>
      <c r="S1215" s="1">
        <f>IF($O1215="include",IF(AG1215&gt;0,1+MAX(S1216:S$2005),0),0)</f>
        <v>0</v>
      </c>
      <c r="T1215" s="1">
        <f>IF($O1215="include",IF(AH1215&gt;0,1+MAX(T1216:T$2005),0),0)</f>
        <v>0</v>
      </c>
      <c r="U1215" s="1">
        <f>IF($O1215="include",IF(AI1215&gt;0,1+MAX(U1216:U$2005),0),0)</f>
        <v>0</v>
      </c>
      <c r="V1215" s="1">
        <f>IF($O1215="include",IF(AJ1215&gt;0,1+MAX(V1216:V$2005),0),0)</f>
        <v>0</v>
      </c>
      <c r="W1215" s="1">
        <f>IF($O1215="include",IF(AK1215&gt;0,1+MAX(W1216:W$2005),0),0)</f>
        <v>0</v>
      </c>
      <c r="X1215" s="1">
        <f>IF($O1215="include",IF(AL1215&gt;0,1+MAX(X1216:X$2005),0),0)</f>
        <v>0</v>
      </c>
      <c r="Y1215" s="22" t="str">
        <f t="shared" si="313"/>
        <v xml:space="preserve">1 - </v>
      </c>
      <c r="AA1215" s="42"/>
      <c r="AB1215" s="43"/>
      <c r="AC1215" s="43"/>
      <c r="AD1215" s="44"/>
      <c r="AE1215" s="11">
        <f t="shared" si="314"/>
        <v>0</v>
      </c>
      <c r="AF1215" s="41"/>
      <c r="AG1215" s="41"/>
      <c r="AH1215" s="41"/>
      <c r="AI1215" s="41"/>
      <c r="AJ1215" s="41"/>
      <c r="AK1215" s="41"/>
      <c r="AL1215" s="41"/>
      <c r="BA1215" s="1">
        <f t="shared" si="315"/>
        <v>0</v>
      </c>
      <c r="BB1215" s="1">
        <f t="shared" si="316"/>
        <v>0</v>
      </c>
      <c r="BC1215" s="1" t="str">
        <f t="shared" si="317"/>
        <v>No</v>
      </c>
      <c r="BD1215" s="1">
        <f t="shared" si="318"/>
        <v>0</v>
      </c>
      <c r="BE1215" s="1">
        <f t="shared" si="319"/>
        <v>0</v>
      </c>
      <c r="BF1215" s="1">
        <f t="shared" si="320"/>
        <v>0</v>
      </c>
      <c r="BG1215" s="1">
        <v>1211</v>
      </c>
      <c r="BH1215" s="1" t="e">
        <f t="shared" si="321"/>
        <v>#N/A</v>
      </c>
      <c r="BI1215" s="1">
        <f t="shared" si="323"/>
        <v>2</v>
      </c>
      <c r="BJ1215" s="1" t="e">
        <f t="shared" si="322"/>
        <v>#N/A</v>
      </c>
    </row>
    <row r="1216" spans="1:62" x14ac:dyDescent="0.25">
      <c r="A1216" s="1">
        <f t="shared" si="309"/>
        <v>1</v>
      </c>
      <c r="B1216" s="1">
        <f>IF(YEAR(AD1216)=$B$3,YEAR('Apartment Expenses'!AD1216)&amp;" - "&amp;'Apartment Expenses'!AC1216,0)</f>
        <v>0</v>
      </c>
      <c r="C1216" s="1">
        <f t="shared" si="310"/>
        <v>0</v>
      </c>
      <c r="E1216" s="1">
        <v>1212</v>
      </c>
      <c r="F1216" s="1">
        <f t="shared" si="311"/>
        <v>1</v>
      </c>
      <c r="G1216" s="1">
        <f t="shared" si="307"/>
        <v>0</v>
      </c>
      <c r="H1216" s="1">
        <f t="shared" si="308"/>
        <v>0</v>
      </c>
      <c r="J1216" s="1" t="str">
        <f t="shared" si="312"/>
        <v>1900</v>
      </c>
      <c r="M1216" s="1">
        <f>HLOOKUP('Expense History'!$AD$3,$P$4:$X$2004,ROW('Apartment Expenses'!L1216)-3,0)</f>
        <v>0</v>
      </c>
      <c r="N1216" s="1">
        <f>IF('Expense History'!$AD$3=Data!$G$4,'Apartment Expenses'!AE1216,HLOOKUP('Expense History'!$AD$3,'Apartment Expenses'!$AE$4:$AL$2004,(ROW('Apartment Expenses'!M1216)-3)))</f>
        <v>0</v>
      </c>
      <c r="O1216" s="1" t="str">
        <f>IF($O$2="ALL",IF(VLOOKUP(AA1216,'Expense History'!$AA$6:$AB$36,2,0)="x","include",0),IF(AND(VLOOKUP(AA1216,'Expense History'!$AA$6:$AB$36,2,0)="x",AC1216=$O$2),"include",0))</f>
        <v>include</v>
      </c>
      <c r="P1216" s="1">
        <f>IF(O1216="include",IF(AE1216&gt;0,1+MAX(P1217:P$2005),0),0)</f>
        <v>0</v>
      </c>
      <c r="Q1216" s="1">
        <f>IF(AND(ISBLANK(AA1215),AE1215=0),0,(IF(MAX(Q1217:Q$2005)&gt;0,0,ROW(R1216))))</f>
        <v>0</v>
      </c>
      <c r="R1216" s="1">
        <f>IF($O1216="include",IF(AF1216&gt;0,1+MAX(R1217:R$2005),0),0)</f>
        <v>0</v>
      </c>
      <c r="S1216" s="1">
        <f>IF($O1216="include",IF(AG1216&gt;0,1+MAX(S1217:S$2005),0),0)</f>
        <v>0</v>
      </c>
      <c r="T1216" s="1">
        <f>IF($O1216="include",IF(AH1216&gt;0,1+MAX(T1217:T$2005),0),0)</f>
        <v>0</v>
      </c>
      <c r="U1216" s="1">
        <f>IF($O1216="include",IF(AI1216&gt;0,1+MAX(U1217:U$2005),0),0)</f>
        <v>0</v>
      </c>
      <c r="V1216" s="1">
        <f>IF($O1216="include",IF(AJ1216&gt;0,1+MAX(V1217:V$2005),0),0)</f>
        <v>0</v>
      </c>
      <c r="W1216" s="1">
        <f>IF($O1216="include",IF(AK1216&gt;0,1+MAX(W1217:W$2005),0),0)</f>
        <v>0</v>
      </c>
      <c r="X1216" s="1">
        <f>IF($O1216="include",IF(AL1216&gt;0,1+MAX(X1217:X$2005),0),0)</f>
        <v>0</v>
      </c>
      <c r="Y1216" s="22" t="str">
        <f t="shared" si="313"/>
        <v xml:space="preserve">1 - </v>
      </c>
      <c r="AA1216" s="42"/>
      <c r="AB1216" s="43"/>
      <c r="AC1216" s="43"/>
      <c r="AD1216" s="44"/>
      <c r="AE1216" s="11">
        <f t="shared" si="314"/>
        <v>0</v>
      </c>
      <c r="AF1216" s="41"/>
      <c r="AG1216" s="41"/>
      <c r="AH1216" s="41"/>
      <c r="AI1216" s="41"/>
      <c r="AJ1216" s="41"/>
      <c r="AK1216" s="41"/>
      <c r="AL1216" s="41"/>
      <c r="BA1216" s="1">
        <f t="shared" si="315"/>
        <v>0</v>
      </c>
      <c r="BB1216" s="1">
        <f t="shared" si="316"/>
        <v>0</v>
      </c>
      <c r="BC1216" s="1" t="str">
        <f t="shared" si="317"/>
        <v>No</v>
      </c>
      <c r="BD1216" s="1">
        <f t="shared" si="318"/>
        <v>0</v>
      </c>
      <c r="BE1216" s="1">
        <f t="shared" si="319"/>
        <v>0</v>
      </c>
      <c r="BF1216" s="1">
        <f t="shared" si="320"/>
        <v>0</v>
      </c>
      <c r="BG1216" s="1">
        <v>1212</v>
      </c>
      <c r="BH1216" s="1" t="e">
        <f t="shared" si="321"/>
        <v>#N/A</v>
      </c>
      <c r="BI1216" s="1">
        <f t="shared" si="323"/>
        <v>2</v>
      </c>
      <c r="BJ1216" s="1" t="e">
        <f t="shared" si="322"/>
        <v>#N/A</v>
      </c>
    </row>
    <row r="1217" spans="1:62" x14ac:dyDescent="0.25">
      <c r="A1217" s="1">
        <f t="shared" si="309"/>
        <v>1</v>
      </c>
      <c r="B1217" s="1">
        <f>IF(YEAR(AD1217)=$B$3,YEAR('Apartment Expenses'!AD1217)&amp;" - "&amp;'Apartment Expenses'!AC1217,0)</f>
        <v>0</v>
      </c>
      <c r="C1217" s="1">
        <f t="shared" si="310"/>
        <v>0</v>
      </c>
      <c r="E1217" s="1">
        <v>1213</v>
      </c>
      <c r="F1217" s="1">
        <f t="shared" si="311"/>
        <v>1</v>
      </c>
      <c r="G1217" s="1">
        <f t="shared" si="307"/>
        <v>0</v>
      </c>
      <c r="H1217" s="1">
        <f t="shared" si="308"/>
        <v>0</v>
      </c>
      <c r="J1217" s="1" t="str">
        <f t="shared" si="312"/>
        <v>1900</v>
      </c>
      <c r="M1217" s="1">
        <f>HLOOKUP('Expense History'!$AD$3,$P$4:$X$2004,ROW('Apartment Expenses'!L1217)-3,0)</f>
        <v>0</v>
      </c>
      <c r="N1217" s="1">
        <f>IF('Expense History'!$AD$3=Data!$G$4,'Apartment Expenses'!AE1217,HLOOKUP('Expense History'!$AD$3,'Apartment Expenses'!$AE$4:$AL$2004,(ROW('Apartment Expenses'!M1217)-3)))</f>
        <v>0</v>
      </c>
      <c r="O1217" s="1" t="str">
        <f>IF($O$2="ALL",IF(VLOOKUP(AA1217,'Expense History'!$AA$6:$AB$36,2,0)="x","include",0),IF(AND(VLOOKUP(AA1217,'Expense History'!$AA$6:$AB$36,2,0)="x",AC1217=$O$2),"include",0))</f>
        <v>include</v>
      </c>
      <c r="P1217" s="1">
        <f>IF(O1217="include",IF(AE1217&gt;0,1+MAX(P1218:P$2005),0),0)</f>
        <v>0</v>
      </c>
      <c r="Q1217" s="1">
        <f>IF(AND(ISBLANK(AA1216),AE1216=0),0,(IF(MAX(Q1218:Q$2005)&gt;0,0,ROW(R1217))))</f>
        <v>0</v>
      </c>
      <c r="R1217" s="1">
        <f>IF($O1217="include",IF(AF1217&gt;0,1+MAX(R1218:R$2005),0),0)</f>
        <v>0</v>
      </c>
      <c r="S1217" s="1">
        <f>IF($O1217="include",IF(AG1217&gt;0,1+MAX(S1218:S$2005),0),0)</f>
        <v>0</v>
      </c>
      <c r="T1217" s="1">
        <f>IF($O1217="include",IF(AH1217&gt;0,1+MAX(T1218:T$2005),0),0)</f>
        <v>0</v>
      </c>
      <c r="U1217" s="1">
        <f>IF($O1217="include",IF(AI1217&gt;0,1+MAX(U1218:U$2005),0),0)</f>
        <v>0</v>
      </c>
      <c r="V1217" s="1">
        <f>IF($O1217="include",IF(AJ1217&gt;0,1+MAX(V1218:V$2005),0),0)</f>
        <v>0</v>
      </c>
      <c r="W1217" s="1">
        <f>IF($O1217="include",IF(AK1217&gt;0,1+MAX(W1218:W$2005),0),0)</f>
        <v>0</v>
      </c>
      <c r="X1217" s="1">
        <f>IF($O1217="include",IF(AL1217&gt;0,1+MAX(X1218:X$2005),0),0)</f>
        <v>0</v>
      </c>
      <c r="Y1217" s="22" t="str">
        <f t="shared" si="313"/>
        <v xml:space="preserve">1 - </v>
      </c>
      <c r="AA1217" s="42"/>
      <c r="AB1217" s="43"/>
      <c r="AC1217" s="43"/>
      <c r="AD1217" s="44"/>
      <c r="AE1217" s="11">
        <f t="shared" si="314"/>
        <v>0</v>
      </c>
      <c r="AF1217" s="41"/>
      <c r="AG1217" s="41"/>
      <c r="AH1217" s="41"/>
      <c r="AI1217" s="41"/>
      <c r="AJ1217" s="41"/>
      <c r="AK1217" s="41"/>
      <c r="AL1217" s="41"/>
      <c r="BA1217" s="1">
        <f t="shared" si="315"/>
        <v>0</v>
      </c>
      <c r="BB1217" s="1">
        <f t="shared" si="316"/>
        <v>0</v>
      </c>
      <c r="BC1217" s="1" t="str">
        <f t="shared" si="317"/>
        <v>No</v>
      </c>
      <c r="BD1217" s="1">
        <f t="shared" si="318"/>
        <v>0</v>
      </c>
      <c r="BE1217" s="1">
        <f t="shared" si="319"/>
        <v>0</v>
      </c>
      <c r="BF1217" s="1">
        <f t="shared" si="320"/>
        <v>0</v>
      </c>
      <c r="BG1217" s="1">
        <v>1213</v>
      </c>
      <c r="BH1217" s="1" t="e">
        <f t="shared" si="321"/>
        <v>#N/A</v>
      </c>
      <c r="BI1217" s="1">
        <f t="shared" si="323"/>
        <v>2</v>
      </c>
      <c r="BJ1217" s="1" t="e">
        <f t="shared" si="322"/>
        <v>#N/A</v>
      </c>
    </row>
    <row r="1218" spans="1:62" x14ac:dyDescent="0.25">
      <c r="A1218" s="1">
        <f t="shared" si="309"/>
        <v>1</v>
      </c>
      <c r="B1218" s="1">
        <f>IF(YEAR(AD1218)=$B$3,YEAR('Apartment Expenses'!AD1218)&amp;" - "&amp;'Apartment Expenses'!AC1218,0)</f>
        <v>0</v>
      </c>
      <c r="C1218" s="1">
        <f t="shared" si="310"/>
        <v>0</v>
      </c>
      <c r="E1218" s="1">
        <v>1214</v>
      </c>
      <c r="F1218" s="1">
        <f t="shared" si="311"/>
        <v>1</v>
      </c>
      <c r="G1218" s="1">
        <f t="shared" si="307"/>
        <v>0</v>
      </c>
      <c r="H1218" s="1">
        <f t="shared" si="308"/>
        <v>0</v>
      </c>
      <c r="J1218" s="1" t="str">
        <f t="shared" si="312"/>
        <v>1900</v>
      </c>
      <c r="M1218" s="1">
        <f>HLOOKUP('Expense History'!$AD$3,$P$4:$X$2004,ROW('Apartment Expenses'!L1218)-3,0)</f>
        <v>0</v>
      </c>
      <c r="N1218" s="1">
        <f>IF('Expense History'!$AD$3=Data!$G$4,'Apartment Expenses'!AE1218,HLOOKUP('Expense History'!$AD$3,'Apartment Expenses'!$AE$4:$AL$2004,(ROW('Apartment Expenses'!M1218)-3)))</f>
        <v>0</v>
      </c>
      <c r="O1218" s="1" t="str">
        <f>IF($O$2="ALL",IF(VLOOKUP(AA1218,'Expense History'!$AA$6:$AB$36,2,0)="x","include",0),IF(AND(VLOOKUP(AA1218,'Expense History'!$AA$6:$AB$36,2,0)="x",AC1218=$O$2),"include",0))</f>
        <v>include</v>
      </c>
      <c r="P1218" s="1">
        <f>IF(O1218="include",IF(AE1218&gt;0,1+MAX(P1219:P$2005),0),0)</f>
        <v>0</v>
      </c>
      <c r="Q1218" s="1">
        <f>IF(AND(ISBLANK(AA1217),AE1217=0),0,(IF(MAX(Q1219:Q$2005)&gt;0,0,ROW(R1218))))</f>
        <v>0</v>
      </c>
      <c r="R1218" s="1">
        <f>IF($O1218="include",IF(AF1218&gt;0,1+MAX(R1219:R$2005),0),0)</f>
        <v>0</v>
      </c>
      <c r="S1218" s="1">
        <f>IF($O1218="include",IF(AG1218&gt;0,1+MAX(S1219:S$2005),0),0)</f>
        <v>0</v>
      </c>
      <c r="T1218" s="1">
        <f>IF($O1218="include",IF(AH1218&gt;0,1+MAX(T1219:T$2005),0),0)</f>
        <v>0</v>
      </c>
      <c r="U1218" s="1">
        <f>IF($O1218="include",IF(AI1218&gt;0,1+MAX(U1219:U$2005),0),0)</f>
        <v>0</v>
      </c>
      <c r="V1218" s="1">
        <f>IF($O1218="include",IF(AJ1218&gt;0,1+MAX(V1219:V$2005),0),0)</f>
        <v>0</v>
      </c>
      <c r="W1218" s="1">
        <f>IF($O1218="include",IF(AK1218&gt;0,1+MAX(W1219:W$2005),0),0)</f>
        <v>0</v>
      </c>
      <c r="X1218" s="1">
        <f>IF($O1218="include",IF(AL1218&gt;0,1+MAX(X1219:X$2005),0),0)</f>
        <v>0</v>
      </c>
      <c r="Y1218" s="22" t="str">
        <f t="shared" si="313"/>
        <v xml:space="preserve">1 - </v>
      </c>
      <c r="AA1218" s="42"/>
      <c r="AB1218" s="43"/>
      <c r="AC1218" s="43"/>
      <c r="AD1218" s="44"/>
      <c r="AE1218" s="11">
        <f t="shared" si="314"/>
        <v>0</v>
      </c>
      <c r="AF1218" s="41"/>
      <c r="AG1218" s="41"/>
      <c r="AH1218" s="41"/>
      <c r="AI1218" s="41"/>
      <c r="AJ1218" s="41"/>
      <c r="AK1218" s="41"/>
      <c r="AL1218" s="41"/>
      <c r="BA1218" s="1">
        <f t="shared" si="315"/>
        <v>0</v>
      </c>
      <c r="BB1218" s="1">
        <f t="shared" si="316"/>
        <v>0</v>
      </c>
      <c r="BC1218" s="1" t="str">
        <f t="shared" si="317"/>
        <v>No</v>
      </c>
      <c r="BD1218" s="1">
        <f t="shared" si="318"/>
        <v>0</v>
      </c>
      <c r="BE1218" s="1">
        <f t="shared" si="319"/>
        <v>0</v>
      </c>
      <c r="BF1218" s="1">
        <f t="shared" si="320"/>
        <v>0</v>
      </c>
      <c r="BG1218" s="1">
        <v>1214</v>
      </c>
      <c r="BH1218" s="1" t="e">
        <f t="shared" si="321"/>
        <v>#N/A</v>
      </c>
      <c r="BI1218" s="1">
        <f t="shared" si="323"/>
        <v>2</v>
      </c>
      <c r="BJ1218" s="1" t="e">
        <f t="shared" si="322"/>
        <v>#N/A</v>
      </c>
    </row>
    <row r="1219" spans="1:62" x14ac:dyDescent="0.25">
      <c r="A1219" s="1">
        <f t="shared" si="309"/>
        <v>1</v>
      </c>
      <c r="B1219" s="1">
        <f>IF(YEAR(AD1219)=$B$3,YEAR('Apartment Expenses'!AD1219)&amp;" - "&amp;'Apartment Expenses'!AC1219,0)</f>
        <v>0</v>
      </c>
      <c r="C1219" s="1">
        <f t="shared" si="310"/>
        <v>0</v>
      </c>
      <c r="E1219" s="1">
        <v>1215</v>
      </c>
      <c r="F1219" s="1">
        <f t="shared" si="311"/>
        <v>1</v>
      </c>
      <c r="G1219" s="1">
        <f t="shared" si="307"/>
        <v>0</v>
      </c>
      <c r="H1219" s="1">
        <f t="shared" si="308"/>
        <v>0</v>
      </c>
      <c r="J1219" s="1" t="str">
        <f t="shared" si="312"/>
        <v>1900</v>
      </c>
      <c r="M1219" s="1">
        <f>HLOOKUP('Expense History'!$AD$3,$P$4:$X$2004,ROW('Apartment Expenses'!L1219)-3,0)</f>
        <v>0</v>
      </c>
      <c r="N1219" s="1">
        <f>IF('Expense History'!$AD$3=Data!$G$4,'Apartment Expenses'!AE1219,HLOOKUP('Expense History'!$AD$3,'Apartment Expenses'!$AE$4:$AL$2004,(ROW('Apartment Expenses'!M1219)-3)))</f>
        <v>0</v>
      </c>
      <c r="O1219" s="1" t="str">
        <f>IF($O$2="ALL",IF(VLOOKUP(AA1219,'Expense History'!$AA$6:$AB$36,2,0)="x","include",0),IF(AND(VLOOKUP(AA1219,'Expense History'!$AA$6:$AB$36,2,0)="x",AC1219=$O$2),"include",0))</f>
        <v>include</v>
      </c>
      <c r="P1219" s="1">
        <f>IF(O1219="include",IF(AE1219&gt;0,1+MAX(P1220:P$2005),0),0)</f>
        <v>0</v>
      </c>
      <c r="Q1219" s="1">
        <f>IF(AND(ISBLANK(AA1218),AE1218=0),0,(IF(MAX(Q1220:Q$2005)&gt;0,0,ROW(R1219))))</f>
        <v>0</v>
      </c>
      <c r="R1219" s="1">
        <f>IF($O1219="include",IF(AF1219&gt;0,1+MAX(R1220:R$2005),0),0)</f>
        <v>0</v>
      </c>
      <c r="S1219" s="1">
        <f>IF($O1219="include",IF(AG1219&gt;0,1+MAX(S1220:S$2005),0),0)</f>
        <v>0</v>
      </c>
      <c r="T1219" s="1">
        <f>IF($O1219="include",IF(AH1219&gt;0,1+MAX(T1220:T$2005),0),0)</f>
        <v>0</v>
      </c>
      <c r="U1219" s="1">
        <f>IF($O1219="include",IF(AI1219&gt;0,1+MAX(U1220:U$2005),0),0)</f>
        <v>0</v>
      </c>
      <c r="V1219" s="1">
        <f>IF($O1219="include",IF(AJ1219&gt;0,1+MAX(V1220:V$2005),0),0)</f>
        <v>0</v>
      </c>
      <c r="W1219" s="1">
        <f>IF($O1219="include",IF(AK1219&gt;0,1+MAX(W1220:W$2005),0),0)</f>
        <v>0</v>
      </c>
      <c r="X1219" s="1">
        <f>IF($O1219="include",IF(AL1219&gt;0,1+MAX(X1220:X$2005),0),0)</f>
        <v>0</v>
      </c>
      <c r="Y1219" s="22" t="str">
        <f t="shared" si="313"/>
        <v xml:space="preserve">1 - </v>
      </c>
      <c r="AA1219" s="42"/>
      <c r="AB1219" s="43"/>
      <c r="AC1219" s="43"/>
      <c r="AD1219" s="44"/>
      <c r="AE1219" s="11">
        <f t="shared" si="314"/>
        <v>0</v>
      </c>
      <c r="AF1219" s="41"/>
      <c r="AG1219" s="41"/>
      <c r="AH1219" s="41"/>
      <c r="AI1219" s="41"/>
      <c r="AJ1219" s="41"/>
      <c r="AK1219" s="41"/>
      <c r="AL1219" s="41"/>
      <c r="BA1219" s="1">
        <f t="shared" si="315"/>
        <v>0</v>
      </c>
      <c r="BB1219" s="1">
        <f t="shared" si="316"/>
        <v>0</v>
      </c>
      <c r="BC1219" s="1" t="str">
        <f t="shared" si="317"/>
        <v>No</v>
      </c>
      <c r="BD1219" s="1">
        <f t="shared" si="318"/>
        <v>0</v>
      </c>
      <c r="BE1219" s="1">
        <f t="shared" si="319"/>
        <v>0</v>
      </c>
      <c r="BF1219" s="1">
        <f t="shared" si="320"/>
        <v>0</v>
      </c>
      <c r="BG1219" s="1">
        <v>1215</v>
      </c>
      <c r="BH1219" s="1" t="e">
        <f t="shared" si="321"/>
        <v>#N/A</v>
      </c>
      <c r="BI1219" s="1">
        <f t="shared" si="323"/>
        <v>2</v>
      </c>
      <c r="BJ1219" s="1" t="e">
        <f t="shared" si="322"/>
        <v>#N/A</v>
      </c>
    </row>
    <row r="1220" spans="1:62" x14ac:dyDescent="0.25">
      <c r="A1220" s="1">
        <f t="shared" si="309"/>
        <v>1</v>
      </c>
      <c r="B1220" s="1">
        <f>IF(YEAR(AD1220)=$B$3,YEAR('Apartment Expenses'!AD1220)&amp;" - "&amp;'Apartment Expenses'!AC1220,0)</f>
        <v>0</v>
      </c>
      <c r="C1220" s="1">
        <f t="shared" si="310"/>
        <v>0</v>
      </c>
      <c r="E1220" s="1">
        <v>1216</v>
      </c>
      <c r="F1220" s="1">
        <f t="shared" si="311"/>
        <v>1</v>
      </c>
      <c r="G1220" s="1">
        <f t="shared" si="307"/>
        <v>0</v>
      </c>
      <c r="H1220" s="1">
        <f t="shared" si="308"/>
        <v>0</v>
      </c>
      <c r="J1220" s="1" t="str">
        <f t="shared" si="312"/>
        <v>1900</v>
      </c>
      <c r="M1220" s="1">
        <f>HLOOKUP('Expense History'!$AD$3,$P$4:$X$2004,ROW('Apartment Expenses'!L1220)-3,0)</f>
        <v>0</v>
      </c>
      <c r="N1220" s="1">
        <f>IF('Expense History'!$AD$3=Data!$G$4,'Apartment Expenses'!AE1220,HLOOKUP('Expense History'!$AD$3,'Apartment Expenses'!$AE$4:$AL$2004,(ROW('Apartment Expenses'!M1220)-3)))</f>
        <v>0</v>
      </c>
      <c r="O1220" s="1" t="str">
        <f>IF($O$2="ALL",IF(VLOOKUP(AA1220,'Expense History'!$AA$6:$AB$36,2,0)="x","include",0),IF(AND(VLOOKUP(AA1220,'Expense History'!$AA$6:$AB$36,2,0)="x",AC1220=$O$2),"include",0))</f>
        <v>include</v>
      </c>
      <c r="P1220" s="1">
        <f>IF(O1220="include",IF(AE1220&gt;0,1+MAX(P1221:P$2005),0),0)</f>
        <v>0</v>
      </c>
      <c r="Q1220" s="1">
        <f>IF(AND(ISBLANK(AA1219),AE1219=0),0,(IF(MAX(Q1221:Q$2005)&gt;0,0,ROW(R1220))))</f>
        <v>0</v>
      </c>
      <c r="R1220" s="1">
        <f>IF($O1220="include",IF(AF1220&gt;0,1+MAX(R1221:R$2005),0),0)</f>
        <v>0</v>
      </c>
      <c r="S1220" s="1">
        <f>IF($O1220="include",IF(AG1220&gt;0,1+MAX(S1221:S$2005),0),0)</f>
        <v>0</v>
      </c>
      <c r="T1220" s="1">
        <f>IF($O1220="include",IF(AH1220&gt;0,1+MAX(T1221:T$2005),0),0)</f>
        <v>0</v>
      </c>
      <c r="U1220" s="1">
        <f>IF($O1220="include",IF(AI1220&gt;0,1+MAX(U1221:U$2005),0),0)</f>
        <v>0</v>
      </c>
      <c r="V1220" s="1">
        <f>IF($O1220="include",IF(AJ1220&gt;0,1+MAX(V1221:V$2005),0),0)</f>
        <v>0</v>
      </c>
      <c r="W1220" s="1">
        <f>IF($O1220="include",IF(AK1220&gt;0,1+MAX(W1221:W$2005),0),0)</f>
        <v>0</v>
      </c>
      <c r="X1220" s="1">
        <f>IF($O1220="include",IF(AL1220&gt;0,1+MAX(X1221:X$2005),0),0)</f>
        <v>0</v>
      </c>
      <c r="Y1220" s="22" t="str">
        <f t="shared" si="313"/>
        <v xml:space="preserve">1 - </v>
      </c>
      <c r="AA1220" s="42"/>
      <c r="AB1220" s="43"/>
      <c r="AC1220" s="43"/>
      <c r="AD1220" s="44"/>
      <c r="AE1220" s="11">
        <f t="shared" si="314"/>
        <v>0</v>
      </c>
      <c r="AF1220" s="41"/>
      <c r="AG1220" s="41"/>
      <c r="AH1220" s="41"/>
      <c r="AI1220" s="41"/>
      <c r="AJ1220" s="41"/>
      <c r="AK1220" s="41"/>
      <c r="AL1220" s="41"/>
      <c r="BA1220" s="1">
        <f t="shared" si="315"/>
        <v>0</v>
      </c>
      <c r="BB1220" s="1">
        <f t="shared" si="316"/>
        <v>0</v>
      </c>
      <c r="BC1220" s="1" t="str">
        <f t="shared" si="317"/>
        <v>No</v>
      </c>
      <c r="BD1220" s="1">
        <f t="shared" si="318"/>
        <v>0</v>
      </c>
      <c r="BE1220" s="1">
        <f t="shared" si="319"/>
        <v>0</v>
      </c>
      <c r="BF1220" s="1">
        <f t="shared" si="320"/>
        <v>0</v>
      </c>
      <c r="BG1220" s="1">
        <v>1216</v>
      </c>
      <c r="BH1220" s="1" t="e">
        <f t="shared" si="321"/>
        <v>#N/A</v>
      </c>
      <c r="BI1220" s="1">
        <f t="shared" si="323"/>
        <v>2</v>
      </c>
      <c r="BJ1220" s="1" t="e">
        <f t="shared" si="322"/>
        <v>#N/A</v>
      </c>
    </row>
    <row r="1221" spans="1:62" x14ac:dyDescent="0.25">
      <c r="A1221" s="1">
        <f t="shared" si="309"/>
        <v>1</v>
      </c>
      <c r="B1221" s="1">
        <f>IF(YEAR(AD1221)=$B$3,YEAR('Apartment Expenses'!AD1221)&amp;" - "&amp;'Apartment Expenses'!AC1221,0)</f>
        <v>0</v>
      </c>
      <c r="C1221" s="1">
        <f t="shared" si="310"/>
        <v>0</v>
      </c>
      <c r="E1221" s="1">
        <v>1217</v>
      </c>
      <c r="F1221" s="1">
        <f t="shared" si="311"/>
        <v>1</v>
      </c>
      <c r="G1221" s="1">
        <f t="shared" ref="G1221:G1284" si="324">IF(ISERROR(VLOOKUP(E1221,A:B,2,0)),0,VLOOKUP(E1221,A:B,2,0))</f>
        <v>0</v>
      </c>
      <c r="H1221" s="1">
        <f t="shared" ref="H1221:H1284" si="325">VLOOKUP(G1221,B:C,2,0)</f>
        <v>0</v>
      </c>
      <c r="J1221" s="1" t="str">
        <f t="shared" si="312"/>
        <v>1900</v>
      </c>
      <c r="M1221" s="1">
        <f>HLOOKUP('Expense History'!$AD$3,$P$4:$X$2004,ROW('Apartment Expenses'!L1221)-3,0)</f>
        <v>0</v>
      </c>
      <c r="N1221" s="1">
        <f>IF('Expense History'!$AD$3=Data!$G$4,'Apartment Expenses'!AE1221,HLOOKUP('Expense History'!$AD$3,'Apartment Expenses'!$AE$4:$AL$2004,(ROW('Apartment Expenses'!M1221)-3)))</f>
        <v>0</v>
      </c>
      <c r="O1221" s="1" t="str">
        <f>IF($O$2="ALL",IF(VLOOKUP(AA1221,'Expense History'!$AA$6:$AB$36,2,0)="x","include",0),IF(AND(VLOOKUP(AA1221,'Expense History'!$AA$6:$AB$36,2,0)="x",AC1221=$O$2),"include",0))</f>
        <v>include</v>
      </c>
      <c r="P1221" s="1">
        <f>IF(O1221="include",IF(AE1221&gt;0,1+MAX(P1222:P$2005),0),0)</f>
        <v>0</v>
      </c>
      <c r="Q1221" s="1">
        <f>IF(AND(ISBLANK(AA1220),AE1220=0),0,(IF(MAX(Q1222:Q$2005)&gt;0,0,ROW(R1221))))</f>
        <v>0</v>
      </c>
      <c r="R1221" s="1">
        <f>IF($O1221="include",IF(AF1221&gt;0,1+MAX(R1222:R$2005),0),0)</f>
        <v>0</v>
      </c>
      <c r="S1221" s="1">
        <f>IF($O1221="include",IF(AG1221&gt;0,1+MAX(S1222:S$2005),0),0)</f>
        <v>0</v>
      </c>
      <c r="T1221" s="1">
        <f>IF($O1221="include",IF(AH1221&gt;0,1+MAX(T1222:T$2005),0),0)</f>
        <v>0</v>
      </c>
      <c r="U1221" s="1">
        <f>IF($O1221="include",IF(AI1221&gt;0,1+MAX(U1222:U$2005),0),0)</f>
        <v>0</v>
      </c>
      <c r="V1221" s="1">
        <f>IF($O1221="include",IF(AJ1221&gt;0,1+MAX(V1222:V$2005),0),0)</f>
        <v>0</v>
      </c>
      <c r="W1221" s="1">
        <f>IF($O1221="include",IF(AK1221&gt;0,1+MAX(W1222:W$2005),0),0)</f>
        <v>0</v>
      </c>
      <c r="X1221" s="1">
        <f>IF($O1221="include",IF(AL1221&gt;0,1+MAX(X1222:X$2005),0),0)</f>
        <v>0</v>
      </c>
      <c r="Y1221" s="22" t="str">
        <f t="shared" si="313"/>
        <v xml:space="preserve">1 - </v>
      </c>
      <c r="AA1221" s="42"/>
      <c r="AB1221" s="43"/>
      <c r="AC1221" s="43"/>
      <c r="AD1221" s="44"/>
      <c r="AE1221" s="11">
        <f t="shared" si="314"/>
        <v>0</v>
      </c>
      <c r="AF1221" s="41"/>
      <c r="AG1221" s="41"/>
      <c r="AH1221" s="41"/>
      <c r="AI1221" s="41"/>
      <c r="AJ1221" s="41"/>
      <c r="AK1221" s="41"/>
      <c r="AL1221" s="41"/>
      <c r="BA1221" s="1">
        <f t="shared" si="315"/>
        <v>0</v>
      </c>
      <c r="BB1221" s="1">
        <f t="shared" si="316"/>
        <v>0</v>
      </c>
      <c r="BC1221" s="1" t="str">
        <f t="shared" si="317"/>
        <v>No</v>
      </c>
      <c r="BD1221" s="1">
        <f t="shared" si="318"/>
        <v>0</v>
      </c>
      <c r="BE1221" s="1">
        <f t="shared" si="319"/>
        <v>0</v>
      </c>
      <c r="BF1221" s="1">
        <f t="shared" si="320"/>
        <v>0</v>
      </c>
      <c r="BG1221" s="1">
        <v>1217</v>
      </c>
      <c r="BH1221" s="1" t="e">
        <f t="shared" si="321"/>
        <v>#N/A</v>
      </c>
      <c r="BI1221" s="1">
        <f t="shared" si="323"/>
        <v>2</v>
      </c>
      <c r="BJ1221" s="1" t="e">
        <f t="shared" si="322"/>
        <v>#N/A</v>
      </c>
    </row>
    <row r="1222" spans="1:62" x14ac:dyDescent="0.25">
      <c r="A1222" s="1">
        <f t="shared" ref="A1222:A1285" si="326">RANK(C1222,$C$5:$C$2004,0)</f>
        <v>1</v>
      </c>
      <c r="B1222" s="1">
        <f>IF(YEAR(AD1222)=$B$3,YEAR('Apartment Expenses'!AD1222)&amp;" - "&amp;'Apartment Expenses'!AC1222,0)</f>
        <v>0</v>
      </c>
      <c r="C1222" s="1">
        <f t="shared" ref="C1222:C1285" si="327">IF(YEAR(AD1222)=$B$3,SUMIF($B$5:$B$2004,B1222,$AE$5:$AE$2004),0)</f>
        <v>0</v>
      </c>
      <c r="E1222" s="1">
        <v>1218</v>
      </c>
      <c r="F1222" s="1">
        <f t="shared" ref="F1222:F1285" si="328">IF(G1222=0,F1221,F1221+1)</f>
        <v>1</v>
      </c>
      <c r="G1222" s="1">
        <f t="shared" si="324"/>
        <v>0</v>
      </c>
      <c r="H1222" s="1">
        <f t="shared" si="325"/>
        <v>0</v>
      </c>
      <c r="J1222" s="1" t="str">
        <f t="shared" ref="J1222:J1285" si="329">YEAR(AD1222)&amp;AC1222</f>
        <v>1900</v>
      </c>
      <c r="M1222" s="1">
        <f>HLOOKUP('Expense History'!$AD$3,$P$4:$X$2004,ROW('Apartment Expenses'!L1222)-3,0)</f>
        <v>0</v>
      </c>
      <c r="N1222" s="1">
        <f>IF('Expense History'!$AD$3=Data!$G$4,'Apartment Expenses'!AE1222,HLOOKUP('Expense History'!$AD$3,'Apartment Expenses'!$AE$4:$AL$2004,(ROW('Apartment Expenses'!M1222)-3)))</f>
        <v>0</v>
      </c>
      <c r="O1222" s="1" t="str">
        <f>IF($O$2="ALL",IF(VLOOKUP(AA1222,'Expense History'!$AA$6:$AB$36,2,0)="x","include",0),IF(AND(VLOOKUP(AA1222,'Expense History'!$AA$6:$AB$36,2,0)="x",AC1222=$O$2),"include",0))</f>
        <v>include</v>
      </c>
      <c r="P1222" s="1">
        <f>IF(O1222="include",IF(AE1222&gt;0,1+MAX(P1223:P$2005),0),0)</f>
        <v>0</v>
      </c>
      <c r="Q1222" s="1">
        <f>IF(AND(ISBLANK(AA1221),AE1221=0),0,(IF(MAX(Q1223:Q$2005)&gt;0,0,ROW(R1222))))</f>
        <v>0</v>
      </c>
      <c r="R1222" s="1">
        <f>IF($O1222="include",IF(AF1222&gt;0,1+MAX(R1223:R$2005),0),0)</f>
        <v>0</v>
      </c>
      <c r="S1222" s="1">
        <f>IF($O1222="include",IF(AG1222&gt;0,1+MAX(S1223:S$2005),0),0)</f>
        <v>0</v>
      </c>
      <c r="T1222" s="1">
        <f>IF($O1222="include",IF(AH1222&gt;0,1+MAX(T1223:T$2005),0),0)</f>
        <v>0</v>
      </c>
      <c r="U1222" s="1">
        <f>IF($O1222="include",IF(AI1222&gt;0,1+MAX(U1223:U$2005),0),0)</f>
        <v>0</v>
      </c>
      <c r="V1222" s="1">
        <f>IF($O1222="include",IF(AJ1222&gt;0,1+MAX(V1223:V$2005),0),0)</f>
        <v>0</v>
      </c>
      <c r="W1222" s="1">
        <f>IF($O1222="include",IF(AK1222&gt;0,1+MAX(W1223:W$2005),0),0)</f>
        <v>0</v>
      </c>
      <c r="X1222" s="1">
        <f>IF($O1222="include",IF(AL1222&gt;0,1+MAX(X1223:X$2005),0),0)</f>
        <v>0</v>
      </c>
      <c r="Y1222" s="22" t="str">
        <f t="shared" ref="Y1222:Y1285" si="330">DATEVALUE(MONTH(AD1222)&amp;"/1/"&amp;YEAR(AD1222))&amp;" - "&amp;AA1222</f>
        <v xml:space="preserve">1 - </v>
      </c>
      <c r="AA1222" s="42"/>
      <c r="AB1222" s="43"/>
      <c r="AC1222" s="43"/>
      <c r="AD1222" s="44"/>
      <c r="AE1222" s="11">
        <f t="shared" ref="AE1222:AE1285" si="331">SUM(AF1222:AL1222)</f>
        <v>0</v>
      </c>
      <c r="AF1222" s="41"/>
      <c r="AG1222" s="41"/>
      <c r="AH1222" s="41"/>
      <c r="AI1222" s="41"/>
      <c r="AJ1222" s="41"/>
      <c r="AK1222" s="41"/>
      <c r="AL1222" s="41"/>
      <c r="BA1222" s="1">
        <f t="shared" ref="BA1222:BA1285" si="332">AC1222</f>
        <v>0</v>
      </c>
      <c r="BB1222" s="1">
        <f t="shared" ref="BB1222:BB1285" si="333">SUMIF(AC:AC,BA1222,AE:AE)</f>
        <v>0</v>
      </c>
      <c r="BC1222" s="1" t="str">
        <f t="shared" ref="BC1222:BC1285" si="334">IF(ISERROR(VLOOKUP($B$3&amp;" - "&amp;BA1222,B:B,1,0)),"No","Yes")</f>
        <v>No</v>
      </c>
      <c r="BD1222" s="1">
        <f t="shared" ref="BD1222:BD1285" si="335">IF(BC1222="Yes",0,SUMIF(BA:BA,BA1222,BB:BB))</f>
        <v>0</v>
      </c>
      <c r="BE1222" s="1">
        <f t="shared" ref="BE1222:BE1285" si="336">IF(BD1222=0,0,RANK(BD1222,BD:BD))</f>
        <v>0</v>
      </c>
      <c r="BF1222" s="1">
        <f t="shared" ref="BF1222:BF1285" si="337">BA1222</f>
        <v>0</v>
      </c>
      <c r="BG1222" s="1">
        <v>1218</v>
      </c>
      <c r="BH1222" s="1" t="e">
        <f t="shared" ref="BH1222:BH1285" si="338">VLOOKUP(BG1222,BE:BF,2,0)</f>
        <v>#N/A</v>
      </c>
      <c r="BI1222" s="1">
        <f t="shared" si="323"/>
        <v>2</v>
      </c>
      <c r="BJ1222" s="1" t="e">
        <f t="shared" ref="BJ1222:BJ1285" si="339">BH1222</f>
        <v>#N/A</v>
      </c>
    </row>
    <row r="1223" spans="1:62" x14ac:dyDescent="0.25">
      <c r="A1223" s="1">
        <f t="shared" si="326"/>
        <v>1</v>
      </c>
      <c r="B1223" s="1">
        <f>IF(YEAR(AD1223)=$B$3,YEAR('Apartment Expenses'!AD1223)&amp;" - "&amp;'Apartment Expenses'!AC1223,0)</f>
        <v>0</v>
      </c>
      <c r="C1223" s="1">
        <f t="shared" si="327"/>
        <v>0</v>
      </c>
      <c r="E1223" s="1">
        <v>1219</v>
      </c>
      <c r="F1223" s="1">
        <f t="shared" si="328"/>
        <v>1</v>
      </c>
      <c r="G1223" s="1">
        <f t="shared" si="324"/>
        <v>0</v>
      </c>
      <c r="H1223" s="1">
        <f t="shared" si="325"/>
        <v>0</v>
      </c>
      <c r="J1223" s="1" t="str">
        <f t="shared" si="329"/>
        <v>1900</v>
      </c>
      <c r="M1223" s="1">
        <f>HLOOKUP('Expense History'!$AD$3,$P$4:$X$2004,ROW('Apartment Expenses'!L1223)-3,0)</f>
        <v>0</v>
      </c>
      <c r="N1223" s="1">
        <f>IF('Expense History'!$AD$3=Data!$G$4,'Apartment Expenses'!AE1223,HLOOKUP('Expense History'!$AD$3,'Apartment Expenses'!$AE$4:$AL$2004,(ROW('Apartment Expenses'!M1223)-3)))</f>
        <v>0</v>
      </c>
      <c r="O1223" s="1" t="str">
        <f>IF($O$2="ALL",IF(VLOOKUP(AA1223,'Expense History'!$AA$6:$AB$36,2,0)="x","include",0),IF(AND(VLOOKUP(AA1223,'Expense History'!$AA$6:$AB$36,2,0)="x",AC1223=$O$2),"include",0))</f>
        <v>include</v>
      </c>
      <c r="P1223" s="1">
        <f>IF(O1223="include",IF(AE1223&gt;0,1+MAX(P1224:P$2005),0),0)</f>
        <v>0</v>
      </c>
      <c r="Q1223" s="1">
        <f>IF(AND(ISBLANK(AA1222),AE1222=0),0,(IF(MAX(Q1224:Q$2005)&gt;0,0,ROW(R1223))))</f>
        <v>0</v>
      </c>
      <c r="R1223" s="1">
        <f>IF($O1223="include",IF(AF1223&gt;0,1+MAX(R1224:R$2005),0),0)</f>
        <v>0</v>
      </c>
      <c r="S1223" s="1">
        <f>IF($O1223="include",IF(AG1223&gt;0,1+MAX(S1224:S$2005),0),0)</f>
        <v>0</v>
      </c>
      <c r="T1223" s="1">
        <f>IF($O1223="include",IF(AH1223&gt;0,1+MAX(T1224:T$2005),0),0)</f>
        <v>0</v>
      </c>
      <c r="U1223" s="1">
        <f>IF($O1223="include",IF(AI1223&gt;0,1+MAX(U1224:U$2005),0),0)</f>
        <v>0</v>
      </c>
      <c r="V1223" s="1">
        <f>IF($O1223="include",IF(AJ1223&gt;0,1+MAX(V1224:V$2005),0),0)</f>
        <v>0</v>
      </c>
      <c r="W1223" s="1">
        <f>IF($O1223="include",IF(AK1223&gt;0,1+MAX(W1224:W$2005),0),0)</f>
        <v>0</v>
      </c>
      <c r="X1223" s="1">
        <f>IF($O1223="include",IF(AL1223&gt;0,1+MAX(X1224:X$2005),0),0)</f>
        <v>0</v>
      </c>
      <c r="Y1223" s="22" t="str">
        <f t="shared" si="330"/>
        <v xml:space="preserve">1 - </v>
      </c>
      <c r="AA1223" s="42"/>
      <c r="AB1223" s="43"/>
      <c r="AC1223" s="43"/>
      <c r="AD1223" s="44"/>
      <c r="AE1223" s="11">
        <f t="shared" si="331"/>
        <v>0</v>
      </c>
      <c r="AF1223" s="41"/>
      <c r="AG1223" s="41"/>
      <c r="AH1223" s="41"/>
      <c r="AI1223" s="41"/>
      <c r="AJ1223" s="41"/>
      <c r="AK1223" s="41"/>
      <c r="AL1223" s="41"/>
      <c r="BA1223" s="1">
        <f t="shared" si="332"/>
        <v>0</v>
      </c>
      <c r="BB1223" s="1">
        <f t="shared" si="333"/>
        <v>0</v>
      </c>
      <c r="BC1223" s="1" t="str">
        <f t="shared" si="334"/>
        <v>No</v>
      </c>
      <c r="BD1223" s="1">
        <f t="shared" si="335"/>
        <v>0</v>
      </c>
      <c r="BE1223" s="1">
        <f t="shared" si="336"/>
        <v>0</v>
      </c>
      <c r="BF1223" s="1">
        <f t="shared" si="337"/>
        <v>0</v>
      </c>
      <c r="BG1223" s="1">
        <v>1219</v>
      </c>
      <c r="BH1223" s="1" t="e">
        <f t="shared" si="338"/>
        <v>#N/A</v>
      </c>
      <c r="BI1223" s="1">
        <f t="shared" ref="BI1223:BI1286" si="340">IF(ISERROR(BH1223),BI1222,BI1222+1)</f>
        <v>2</v>
      </c>
      <c r="BJ1223" s="1" t="e">
        <f t="shared" si="339"/>
        <v>#N/A</v>
      </c>
    </row>
    <row r="1224" spans="1:62" x14ac:dyDescent="0.25">
      <c r="A1224" s="1">
        <f t="shared" si="326"/>
        <v>1</v>
      </c>
      <c r="B1224" s="1">
        <f>IF(YEAR(AD1224)=$B$3,YEAR('Apartment Expenses'!AD1224)&amp;" - "&amp;'Apartment Expenses'!AC1224,0)</f>
        <v>0</v>
      </c>
      <c r="C1224" s="1">
        <f t="shared" si="327"/>
        <v>0</v>
      </c>
      <c r="E1224" s="1">
        <v>1220</v>
      </c>
      <c r="F1224" s="1">
        <f t="shared" si="328"/>
        <v>1</v>
      </c>
      <c r="G1224" s="1">
        <f t="shared" si="324"/>
        <v>0</v>
      </c>
      <c r="H1224" s="1">
        <f t="shared" si="325"/>
        <v>0</v>
      </c>
      <c r="J1224" s="1" t="str">
        <f t="shared" si="329"/>
        <v>1900</v>
      </c>
      <c r="M1224" s="1">
        <f>HLOOKUP('Expense History'!$AD$3,$P$4:$X$2004,ROW('Apartment Expenses'!L1224)-3,0)</f>
        <v>0</v>
      </c>
      <c r="N1224" s="1">
        <f>IF('Expense History'!$AD$3=Data!$G$4,'Apartment Expenses'!AE1224,HLOOKUP('Expense History'!$AD$3,'Apartment Expenses'!$AE$4:$AL$2004,(ROW('Apartment Expenses'!M1224)-3)))</f>
        <v>0</v>
      </c>
      <c r="O1224" s="1" t="str">
        <f>IF($O$2="ALL",IF(VLOOKUP(AA1224,'Expense History'!$AA$6:$AB$36,2,0)="x","include",0),IF(AND(VLOOKUP(AA1224,'Expense History'!$AA$6:$AB$36,2,0)="x",AC1224=$O$2),"include",0))</f>
        <v>include</v>
      </c>
      <c r="P1224" s="1">
        <f>IF(O1224="include",IF(AE1224&gt;0,1+MAX(P1225:P$2005),0),0)</f>
        <v>0</v>
      </c>
      <c r="Q1224" s="1">
        <f>IF(AND(ISBLANK(AA1223),AE1223=0),0,(IF(MAX(Q1225:Q$2005)&gt;0,0,ROW(R1224))))</f>
        <v>0</v>
      </c>
      <c r="R1224" s="1">
        <f>IF($O1224="include",IF(AF1224&gt;0,1+MAX(R1225:R$2005),0),0)</f>
        <v>0</v>
      </c>
      <c r="S1224" s="1">
        <f>IF($O1224="include",IF(AG1224&gt;0,1+MAX(S1225:S$2005),0),0)</f>
        <v>0</v>
      </c>
      <c r="T1224" s="1">
        <f>IF($O1224="include",IF(AH1224&gt;0,1+MAX(T1225:T$2005),0),0)</f>
        <v>0</v>
      </c>
      <c r="U1224" s="1">
        <f>IF($O1224="include",IF(AI1224&gt;0,1+MAX(U1225:U$2005),0),0)</f>
        <v>0</v>
      </c>
      <c r="V1224" s="1">
        <f>IF($O1224="include",IF(AJ1224&gt;0,1+MAX(V1225:V$2005),0),0)</f>
        <v>0</v>
      </c>
      <c r="W1224" s="1">
        <f>IF($O1224="include",IF(AK1224&gt;0,1+MAX(W1225:W$2005),0),0)</f>
        <v>0</v>
      </c>
      <c r="X1224" s="1">
        <f>IF($O1224="include",IF(AL1224&gt;0,1+MAX(X1225:X$2005),0),0)</f>
        <v>0</v>
      </c>
      <c r="Y1224" s="22" t="str">
        <f t="shared" si="330"/>
        <v xml:space="preserve">1 - </v>
      </c>
      <c r="AA1224" s="42"/>
      <c r="AB1224" s="43"/>
      <c r="AC1224" s="43"/>
      <c r="AD1224" s="44"/>
      <c r="AE1224" s="11">
        <f t="shared" si="331"/>
        <v>0</v>
      </c>
      <c r="AF1224" s="41"/>
      <c r="AG1224" s="41"/>
      <c r="AH1224" s="41"/>
      <c r="AI1224" s="41"/>
      <c r="AJ1224" s="41"/>
      <c r="AK1224" s="41"/>
      <c r="AL1224" s="41"/>
      <c r="BA1224" s="1">
        <f t="shared" si="332"/>
        <v>0</v>
      </c>
      <c r="BB1224" s="1">
        <f t="shared" si="333"/>
        <v>0</v>
      </c>
      <c r="BC1224" s="1" t="str">
        <f t="shared" si="334"/>
        <v>No</v>
      </c>
      <c r="BD1224" s="1">
        <f t="shared" si="335"/>
        <v>0</v>
      </c>
      <c r="BE1224" s="1">
        <f t="shared" si="336"/>
        <v>0</v>
      </c>
      <c r="BF1224" s="1">
        <f t="shared" si="337"/>
        <v>0</v>
      </c>
      <c r="BG1224" s="1">
        <v>1220</v>
      </c>
      <c r="BH1224" s="1" t="e">
        <f t="shared" si="338"/>
        <v>#N/A</v>
      </c>
      <c r="BI1224" s="1">
        <f t="shared" si="340"/>
        <v>2</v>
      </c>
      <c r="BJ1224" s="1" t="e">
        <f t="shared" si="339"/>
        <v>#N/A</v>
      </c>
    </row>
    <row r="1225" spans="1:62" x14ac:dyDescent="0.25">
      <c r="A1225" s="1">
        <f t="shared" si="326"/>
        <v>1</v>
      </c>
      <c r="B1225" s="1">
        <f>IF(YEAR(AD1225)=$B$3,YEAR('Apartment Expenses'!AD1225)&amp;" - "&amp;'Apartment Expenses'!AC1225,0)</f>
        <v>0</v>
      </c>
      <c r="C1225" s="1">
        <f t="shared" si="327"/>
        <v>0</v>
      </c>
      <c r="E1225" s="1">
        <v>1221</v>
      </c>
      <c r="F1225" s="1">
        <f t="shared" si="328"/>
        <v>1</v>
      </c>
      <c r="G1225" s="1">
        <f t="shared" si="324"/>
        <v>0</v>
      </c>
      <c r="H1225" s="1">
        <f t="shared" si="325"/>
        <v>0</v>
      </c>
      <c r="J1225" s="1" t="str">
        <f t="shared" si="329"/>
        <v>1900</v>
      </c>
      <c r="M1225" s="1">
        <f>HLOOKUP('Expense History'!$AD$3,$P$4:$X$2004,ROW('Apartment Expenses'!L1225)-3,0)</f>
        <v>0</v>
      </c>
      <c r="N1225" s="1">
        <f>IF('Expense History'!$AD$3=Data!$G$4,'Apartment Expenses'!AE1225,HLOOKUP('Expense History'!$AD$3,'Apartment Expenses'!$AE$4:$AL$2004,(ROW('Apartment Expenses'!M1225)-3)))</f>
        <v>0</v>
      </c>
      <c r="O1225" s="1" t="str">
        <f>IF($O$2="ALL",IF(VLOOKUP(AA1225,'Expense History'!$AA$6:$AB$36,2,0)="x","include",0),IF(AND(VLOOKUP(AA1225,'Expense History'!$AA$6:$AB$36,2,0)="x",AC1225=$O$2),"include",0))</f>
        <v>include</v>
      </c>
      <c r="P1225" s="1">
        <f>IF(O1225="include",IF(AE1225&gt;0,1+MAX(P1226:P$2005),0),0)</f>
        <v>0</v>
      </c>
      <c r="Q1225" s="1">
        <f>IF(AND(ISBLANK(AA1224),AE1224=0),0,(IF(MAX(Q1226:Q$2005)&gt;0,0,ROW(R1225))))</f>
        <v>0</v>
      </c>
      <c r="R1225" s="1">
        <f>IF($O1225="include",IF(AF1225&gt;0,1+MAX(R1226:R$2005),0),0)</f>
        <v>0</v>
      </c>
      <c r="S1225" s="1">
        <f>IF($O1225="include",IF(AG1225&gt;0,1+MAX(S1226:S$2005),0),0)</f>
        <v>0</v>
      </c>
      <c r="T1225" s="1">
        <f>IF($O1225="include",IF(AH1225&gt;0,1+MAX(T1226:T$2005),0),0)</f>
        <v>0</v>
      </c>
      <c r="U1225" s="1">
        <f>IF($O1225="include",IF(AI1225&gt;0,1+MAX(U1226:U$2005),0),0)</f>
        <v>0</v>
      </c>
      <c r="V1225" s="1">
        <f>IF($O1225="include",IF(AJ1225&gt;0,1+MAX(V1226:V$2005),0),0)</f>
        <v>0</v>
      </c>
      <c r="W1225" s="1">
        <f>IF($O1225="include",IF(AK1225&gt;0,1+MAX(W1226:W$2005),0),0)</f>
        <v>0</v>
      </c>
      <c r="X1225" s="1">
        <f>IF($O1225="include",IF(AL1225&gt;0,1+MAX(X1226:X$2005),0),0)</f>
        <v>0</v>
      </c>
      <c r="Y1225" s="22" t="str">
        <f t="shared" si="330"/>
        <v xml:space="preserve">1 - </v>
      </c>
      <c r="AA1225" s="42"/>
      <c r="AB1225" s="43"/>
      <c r="AC1225" s="43"/>
      <c r="AD1225" s="44"/>
      <c r="AE1225" s="11">
        <f t="shared" si="331"/>
        <v>0</v>
      </c>
      <c r="AF1225" s="41"/>
      <c r="AG1225" s="41"/>
      <c r="AH1225" s="41"/>
      <c r="AI1225" s="41"/>
      <c r="AJ1225" s="41"/>
      <c r="AK1225" s="41"/>
      <c r="AL1225" s="41"/>
      <c r="BA1225" s="1">
        <f t="shared" si="332"/>
        <v>0</v>
      </c>
      <c r="BB1225" s="1">
        <f t="shared" si="333"/>
        <v>0</v>
      </c>
      <c r="BC1225" s="1" t="str">
        <f t="shared" si="334"/>
        <v>No</v>
      </c>
      <c r="BD1225" s="1">
        <f t="shared" si="335"/>
        <v>0</v>
      </c>
      <c r="BE1225" s="1">
        <f t="shared" si="336"/>
        <v>0</v>
      </c>
      <c r="BF1225" s="1">
        <f t="shared" si="337"/>
        <v>0</v>
      </c>
      <c r="BG1225" s="1">
        <v>1221</v>
      </c>
      <c r="BH1225" s="1" t="e">
        <f t="shared" si="338"/>
        <v>#N/A</v>
      </c>
      <c r="BI1225" s="1">
        <f t="shared" si="340"/>
        <v>2</v>
      </c>
      <c r="BJ1225" s="1" t="e">
        <f t="shared" si="339"/>
        <v>#N/A</v>
      </c>
    </row>
    <row r="1226" spans="1:62" x14ac:dyDescent="0.25">
      <c r="A1226" s="1">
        <f t="shared" si="326"/>
        <v>1</v>
      </c>
      <c r="B1226" s="1">
        <f>IF(YEAR(AD1226)=$B$3,YEAR('Apartment Expenses'!AD1226)&amp;" - "&amp;'Apartment Expenses'!AC1226,0)</f>
        <v>0</v>
      </c>
      <c r="C1226" s="1">
        <f t="shared" si="327"/>
        <v>0</v>
      </c>
      <c r="E1226" s="1">
        <v>1222</v>
      </c>
      <c r="F1226" s="1">
        <f t="shared" si="328"/>
        <v>1</v>
      </c>
      <c r="G1226" s="1">
        <f t="shared" si="324"/>
        <v>0</v>
      </c>
      <c r="H1226" s="1">
        <f t="shared" si="325"/>
        <v>0</v>
      </c>
      <c r="J1226" s="1" t="str">
        <f t="shared" si="329"/>
        <v>1900</v>
      </c>
      <c r="M1226" s="1">
        <f>HLOOKUP('Expense History'!$AD$3,$P$4:$X$2004,ROW('Apartment Expenses'!L1226)-3,0)</f>
        <v>0</v>
      </c>
      <c r="N1226" s="1">
        <f>IF('Expense History'!$AD$3=Data!$G$4,'Apartment Expenses'!AE1226,HLOOKUP('Expense History'!$AD$3,'Apartment Expenses'!$AE$4:$AL$2004,(ROW('Apartment Expenses'!M1226)-3)))</f>
        <v>0</v>
      </c>
      <c r="O1226" s="1" t="str">
        <f>IF($O$2="ALL",IF(VLOOKUP(AA1226,'Expense History'!$AA$6:$AB$36,2,0)="x","include",0),IF(AND(VLOOKUP(AA1226,'Expense History'!$AA$6:$AB$36,2,0)="x",AC1226=$O$2),"include",0))</f>
        <v>include</v>
      </c>
      <c r="P1226" s="1">
        <f>IF(O1226="include",IF(AE1226&gt;0,1+MAX(P1227:P$2005),0),0)</f>
        <v>0</v>
      </c>
      <c r="Q1226" s="1">
        <f>IF(AND(ISBLANK(AA1225),AE1225=0),0,(IF(MAX(Q1227:Q$2005)&gt;0,0,ROW(R1226))))</f>
        <v>0</v>
      </c>
      <c r="R1226" s="1">
        <f>IF($O1226="include",IF(AF1226&gt;0,1+MAX(R1227:R$2005),0),0)</f>
        <v>0</v>
      </c>
      <c r="S1226" s="1">
        <f>IF($O1226="include",IF(AG1226&gt;0,1+MAX(S1227:S$2005),0),0)</f>
        <v>0</v>
      </c>
      <c r="T1226" s="1">
        <f>IF($O1226="include",IF(AH1226&gt;0,1+MAX(T1227:T$2005),0),0)</f>
        <v>0</v>
      </c>
      <c r="U1226" s="1">
        <f>IF($O1226="include",IF(AI1226&gt;0,1+MAX(U1227:U$2005),0),0)</f>
        <v>0</v>
      </c>
      <c r="V1226" s="1">
        <f>IF($O1226="include",IF(AJ1226&gt;0,1+MAX(V1227:V$2005),0),0)</f>
        <v>0</v>
      </c>
      <c r="W1226" s="1">
        <f>IF($O1226="include",IF(AK1226&gt;0,1+MAX(W1227:W$2005),0),0)</f>
        <v>0</v>
      </c>
      <c r="X1226" s="1">
        <f>IF($O1226="include",IF(AL1226&gt;0,1+MAX(X1227:X$2005),0),0)</f>
        <v>0</v>
      </c>
      <c r="Y1226" s="22" t="str">
        <f t="shared" si="330"/>
        <v xml:space="preserve">1 - </v>
      </c>
      <c r="AA1226" s="42"/>
      <c r="AB1226" s="43"/>
      <c r="AC1226" s="43"/>
      <c r="AD1226" s="44"/>
      <c r="AE1226" s="11">
        <f t="shared" si="331"/>
        <v>0</v>
      </c>
      <c r="AF1226" s="41"/>
      <c r="AG1226" s="41"/>
      <c r="AH1226" s="41"/>
      <c r="AI1226" s="41"/>
      <c r="AJ1226" s="41"/>
      <c r="AK1226" s="41"/>
      <c r="AL1226" s="41"/>
      <c r="BA1226" s="1">
        <f t="shared" si="332"/>
        <v>0</v>
      </c>
      <c r="BB1226" s="1">
        <f t="shared" si="333"/>
        <v>0</v>
      </c>
      <c r="BC1226" s="1" t="str">
        <f t="shared" si="334"/>
        <v>No</v>
      </c>
      <c r="BD1226" s="1">
        <f t="shared" si="335"/>
        <v>0</v>
      </c>
      <c r="BE1226" s="1">
        <f t="shared" si="336"/>
        <v>0</v>
      </c>
      <c r="BF1226" s="1">
        <f t="shared" si="337"/>
        <v>0</v>
      </c>
      <c r="BG1226" s="1">
        <v>1222</v>
      </c>
      <c r="BH1226" s="1" t="e">
        <f t="shared" si="338"/>
        <v>#N/A</v>
      </c>
      <c r="BI1226" s="1">
        <f t="shared" si="340"/>
        <v>2</v>
      </c>
      <c r="BJ1226" s="1" t="e">
        <f t="shared" si="339"/>
        <v>#N/A</v>
      </c>
    </row>
    <row r="1227" spans="1:62" x14ac:dyDescent="0.25">
      <c r="A1227" s="1">
        <f t="shared" si="326"/>
        <v>1</v>
      </c>
      <c r="B1227" s="1">
        <f>IF(YEAR(AD1227)=$B$3,YEAR('Apartment Expenses'!AD1227)&amp;" - "&amp;'Apartment Expenses'!AC1227,0)</f>
        <v>0</v>
      </c>
      <c r="C1227" s="1">
        <f t="shared" si="327"/>
        <v>0</v>
      </c>
      <c r="E1227" s="1">
        <v>1223</v>
      </c>
      <c r="F1227" s="1">
        <f t="shared" si="328"/>
        <v>1</v>
      </c>
      <c r="G1227" s="1">
        <f t="shared" si="324"/>
        <v>0</v>
      </c>
      <c r="H1227" s="1">
        <f t="shared" si="325"/>
        <v>0</v>
      </c>
      <c r="J1227" s="1" t="str">
        <f t="shared" si="329"/>
        <v>1900</v>
      </c>
      <c r="M1227" s="1">
        <f>HLOOKUP('Expense History'!$AD$3,$P$4:$X$2004,ROW('Apartment Expenses'!L1227)-3,0)</f>
        <v>0</v>
      </c>
      <c r="N1227" s="1">
        <f>IF('Expense History'!$AD$3=Data!$G$4,'Apartment Expenses'!AE1227,HLOOKUP('Expense History'!$AD$3,'Apartment Expenses'!$AE$4:$AL$2004,(ROW('Apartment Expenses'!M1227)-3)))</f>
        <v>0</v>
      </c>
      <c r="O1227" s="1" t="str">
        <f>IF($O$2="ALL",IF(VLOOKUP(AA1227,'Expense History'!$AA$6:$AB$36,2,0)="x","include",0),IF(AND(VLOOKUP(AA1227,'Expense History'!$AA$6:$AB$36,2,0)="x",AC1227=$O$2),"include",0))</f>
        <v>include</v>
      </c>
      <c r="P1227" s="1">
        <f>IF(O1227="include",IF(AE1227&gt;0,1+MAX(P1228:P$2005),0),0)</f>
        <v>0</v>
      </c>
      <c r="Q1227" s="1">
        <f>IF(AND(ISBLANK(AA1226),AE1226=0),0,(IF(MAX(Q1228:Q$2005)&gt;0,0,ROW(R1227))))</f>
        <v>0</v>
      </c>
      <c r="R1227" s="1">
        <f>IF($O1227="include",IF(AF1227&gt;0,1+MAX(R1228:R$2005),0),0)</f>
        <v>0</v>
      </c>
      <c r="S1227" s="1">
        <f>IF($O1227="include",IF(AG1227&gt;0,1+MAX(S1228:S$2005),0),0)</f>
        <v>0</v>
      </c>
      <c r="T1227" s="1">
        <f>IF($O1227="include",IF(AH1227&gt;0,1+MAX(T1228:T$2005),0),0)</f>
        <v>0</v>
      </c>
      <c r="U1227" s="1">
        <f>IF($O1227="include",IF(AI1227&gt;0,1+MAX(U1228:U$2005),0),0)</f>
        <v>0</v>
      </c>
      <c r="V1227" s="1">
        <f>IF($O1227="include",IF(AJ1227&gt;0,1+MAX(V1228:V$2005),0),0)</f>
        <v>0</v>
      </c>
      <c r="W1227" s="1">
        <f>IF($O1227="include",IF(AK1227&gt;0,1+MAX(W1228:W$2005),0),0)</f>
        <v>0</v>
      </c>
      <c r="X1227" s="1">
        <f>IF($O1227="include",IF(AL1227&gt;0,1+MAX(X1228:X$2005),0),0)</f>
        <v>0</v>
      </c>
      <c r="Y1227" s="22" t="str">
        <f t="shared" si="330"/>
        <v xml:space="preserve">1 - </v>
      </c>
      <c r="AA1227" s="42"/>
      <c r="AB1227" s="43"/>
      <c r="AC1227" s="43"/>
      <c r="AD1227" s="44"/>
      <c r="AE1227" s="11">
        <f t="shared" si="331"/>
        <v>0</v>
      </c>
      <c r="AF1227" s="41"/>
      <c r="AG1227" s="41"/>
      <c r="AH1227" s="41"/>
      <c r="AI1227" s="41"/>
      <c r="AJ1227" s="41"/>
      <c r="AK1227" s="41"/>
      <c r="AL1227" s="41"/>
      <c r="BA1227" s="1">
        <f t="shared" si="332"/>
        <v>0</v>
      </c>
      <c r="BB1227" s="1">
        <f t="shared" si="333"/>
        <v>0</v>
      </c>
      <c r="BC1227" s="1" t="str">
        <f t="shared" si="334"/>
        <v>No</v>
      </c>
      <c r="BD1227" s="1">
        <f t="shared" si="335"/>
        <v>0</v>
      </c>
      <c r="BE1227" s="1">
        <f t="shared" si="336"/>
        <v>0</v>
      </c>
      <c r="BF1227" s="1">
        <f t="shared" si="337"/>
        <v>0</v>
      </c>
      <c r="BG1227" s="1">
        <v>1223</v>
      </c>
      <c r="BH1227" s="1" t="e">
        <f t="shared" si="338"/>
        <v>#N/A</v>
      </c>
      <c r="BI1227" s="1">
        <f t="shared" si="340"/>
        <v>2</v>
      </c>
      <c r="BJ1227" s="1" t="e">
        <f t="shared" si="339"/>
        <v>#N/A</v>
      </c>
    </row>
    <row r="1228" spans="1:62" x14ac:dyDescent="0.25">
      <c r="A1228" s="1">
        <f t="shared" si="326"/>
        <v>1</v>
      </c>
      <c r="B1228" s="1">
        <f>IF(YEAR(AD1228)=$B$3,YEAR('Apartment Expenses'!AD1228)&amp;" - "&amp;'Apartment Expenses'!AC1228,0)</f>
        <v>0</v>
      </c>
      <c r="C1228" s="1">
        <f t="shared" si="327"/>
        <v>0</v>
      </c>
      <c r="E1228" s="1">
        <v>1224</v>
      </c>
      <c r="F1228" s="1">
        <f t="shared" si="328"/>
        <v>1</v>
      </c>
      <c r="G1228" s="1">
        <f t="shared" si="324"/>
        <v>0</v>
      </c>
      <c r="H1228" s="1">
        <f t="shared" si="325"/>
        <v>0</v>
      </c>
      <c r="J1228" s="1" t="str">
        <f t="shared" si="329"/>
        <v>1900</v>
      </c>
      <c r="M1228" s="1">
        <f>HLOOKUP('Expense History'!$AD$3,$P$4:$X$2004,ROW('Apartment Expenses'!L1228)-3,0)</f>
        <v>0</v>
      </c>
      <c r="N1228" s="1">
        <f>IF('Expense History'!$AD$3=Data!$G$4,'Apartment Expenses'!AE1228,HLOOKUP('Expense History'!$AD$3,'Apartment Expenses'!$AE$4:$AL$2004,(ROW('Apartment Expenses'!M1228)-3)))</f>
        <v>0</v>
      </c>
      <c r="O1228" s="1" t="str">
        <f>IF($O$2="ALL",IF(VLOOKUP(AA1228,'Expense History'!$AA$6:$AB$36,2,0)="x","include",0),IF(AND(VLOOKUP(AA1228,'Expense History'!$AA$6:$AB$36,2,0)="x",AC1228=$O$2),"include",0))</f>
        <v>include</v>
      </c>
      <c r="P1228" s="1">
        <f>IF(O1228="include",IF(AE1228&gt;0,1+MAX(P1229:P$2005),0),0)</f>
        <v>0</v>
      </c>
      <c r="Q1228" s="1">
        <f>IF(AND(ISBLANK(AA1227),AE1227=0),0,(IF(MAX(Q1229:Q$2005)&gt;0,0,ROW(R1228))))</f>
        <v>0</v>
      </c>
      <c r="R1228" s="1">
        <f>IF($O1228="include",IF(AF1228&gt;0,1+MAX(R1229:R$2005),0),0)</f>
        <v>0</v>
      </c>
      <c r="S1228" s="1">
        <f>IF($O1228="include",IF(AG1228&gt;0,1+MAX(S1229:S$2005),0),0)</f>
        <v>0</v>
      </c>
      <c r="T1228" s="1">
        <f>IF($O1228="include",IF(AH1228&gt;0,1+MAX(T1229:T$2005),0),0)</f>
        <v>0</v>
      </c>
      <c r="U1228" s="1">
        <f>IF($O1228="include",IF(AI1228&gt;0,1+MAX(U1229:U$2005),0),0)</f>
        <v>0</v>
      </c>
      <c r="V1228" s="1">
        <f>IF($O1228="include",IF(AJ1228&gt;0,1+MAX(V1229:V$2005),0),0)</f>
        <v>0</v>
      </c>
      <c r="W1228" s="1">
        <f>IF($O1228="include",IF(AK1228&gt;0,1+MAX(W1229:W$2005),0),0)</f>
        <v>0</v>
      </c>
      <c r="X1228" s="1">
        <f>IF($O1228="include",IF(AL1228&gt;0,1+MAX(X1229:X$2005),0),0)</f>
        <v>0</v>
      </c>
      <c r="Y1228" s="22" t="str">
        <f t="shared" si="330"/>
        <v xml:space="preserve">1 - </v>
      </c>
      <c r="AA1228" s="42"/>
      <c r="AB1228" s="43"/>
      <c r="AC1228" s="43"/>
      <c r="AD1228" s="44"/>
      <c r="AE1228" s="11">
        <f t="shared" si="331"/>
        <v>0</v>
      </c>
      <c r="AF1228" s="41"/>
      <c r="AG1228" s="41"/>
      <c r="AH1228" s="41"/>
      <c r="AI1228" s="41"/>
      <c r="AJ1228" s="41"/>
      <c r="AK1228" s="41"/>
      <c r="AL1228" s="41"/>
      <c r="BA1228" s="1">
        <f t="shared" si="332"/>
        <v>0</v>
      </c>
      <c r="BB1228" s="1">
        <f t="shared" si="333"/>
        <v>0</v>
      </c>
      <c r="BC1228" s="1" t="str">
        <f t="shared" si="334"/>
        <v>No</v>
      </c>
      <c r="BD1228" s="1">
        <f t="shared" si="335"/>
        <v>0</v>
      </c>
      <c r="BE1228" s="1">
        <f t="shared" si="336"/>
        <v>0</v>
      </c>
      <c r="BF1228" s="1">
        <f t="shared" si="337"/>
        <v>0</v>
      </c>
      <c r="BG1228" s="1">
        <v>1224</v>
      </c>
      <c r="BH1228" s="1" t="e">
        <f t="shared" si="338"/>
        <v>#N/A</v>
      </c>
      <c r="BI1228" s="1">
        <f t="shared" si="340"/>
        <v>2</v>
      </c>
      <c r="BJ1228" s="1" t="e">
        <f t="shared" si="339"/>
        <v>#N/A</v>
      </c>
    </row>
    <row r="1229" spans="1:62" x14ac:dyDescent="0.25">
      <c r="A1229" s="1">
        <f t="shared" si="326"/>
        <v>1</v>
      </c>
      <c r="B1229" s="1">
        <f>IF(YEAR(AD1229)=$B$3,YEAR('Apartment Expenses'!AD1229)&amp;" - "&amp;'Apartment Expenses'!AC1229,0)</f>
        <v>0</v>
      </c>
      <c r="C1229" s="1">
        <f t="shared" si="327"/>
        <v>0</v>
      </c>
      <c r="E1229" s="1">
        <v>1225</v>
      </c>
      <c r="F1229" s="1">
        <f t="shared" si="328"/>
        <v>1</v>
      </c>
      <c r="G1229" s="1">
        <f t="shared" si="324"/>
        <v>0</v>
      </c>
      <c r="H1229" s="1">
        <f t="shared" si="325"/>
        <v>0</v>
      </c>
      <c r="J1229" s="1" t="str">
        <f t="shared" si="329"/>
        <v>1900</v>
      </c>
      <c r="M1229" s="1">
        <f>HLOOKUP('Expense History'!$AD$3,$P$4:$X$2004,ROW('Apartment Expenses'!L1229)-3,0)</f>
        <v>0</v>
      </c>
      <c r="N1229" s="1">
        <f>IF('Expense History'!$AD$3=Data!$G$4,'Apartment Expenses'!AE1229,HLOOKUP('Expense History'!$AD$3,'Apartment Expenses'!$AE$4:$AL$2004,(ROW('Apartment Expenses'!M1229)-3)))</f>
        <v>0</v>
      </c>
      <c r="O1229" s="1" t="str">
        <f>IF($O$2="ALL",IF(VLOOKUP(AA1229,'Expense History'!$AA$6:$AB$36,2,0)="x","include",0),IF(AND(VLOOKUP(AA1229,'Expense History'!$AA$6:$AB$36,2,0)="x",AC1229=$O$2),"include",0))</f>
        <v>include</v>
      </c>
      <c r="P1229" s="1">
        <f>IF(O1229="include",IF(AE1229&gt;0,1+MAX(P1230:P$2005),0),0)</f>
        <v>0</v>
      </c>
      <c r="Q1229" s="1">
        <f>IF(AND(ISBLANK(AA1228),AE1228=0),0,(IF(MAX(Q1230:Q$2005)&gt;0,0,ROW(R1229))))</f>
        <v>0</v>
      </c>
      <c r="R1229" s="1">
        <f>IF($O1229="include",IF(AF1229&gt;0,1+MAX(R1230:R$2005),0),0)</f>
        <v>0</v>
      </c>
      <c r="S1229" s="1">
        <f>IF($O1229="include",IF(AG1229&gt;0,1+MAX(S1230:S$2005),0),0)</f>
        <v>0</v>
      </c>
      <c r="T1229" s="1">
        <f>IF($O1229="include",IF(AH1229&gt;0,1+MAX(T1230:T$2005),0),0)</f>
        <v>0</v>
      </c>
      <c r="U1229" s="1">
        <f>IF($O1229="include",IF(AI1229&gt;0,1+MAX(U1230:U$2005),0),0)</f>
        <v>0</v>
      </c>
      <c r="V1229" s="1">
        <f>IF($O1229="include",IF(AJ1229&gt;0,1+MAX(V1230:V$2005),0),0)</f>
        <v>0</v>
      </c>
      <c r="W1229" s="1">
        <f>IF($O1229="include",IF(AK1229&gt;0,1+MAX(W1230:W$2005),0),0)</f>
        <v>0</v>
      </c>
      <c r="X1229" s="1">
        <f>IF($O1229="include",IF(AL1229&gt;0,1+MAX(X1230:X$2005),0),0)</f>
        <v>0</v>
      </c>
      <c r="Y1229" s="22" t="str">
        <f t="shared" si="330"/>
        <v xml:space="preserve">1 - </v>
      </c>
      <c r="AA1229" s="42"/>
      <c r="AB1229" s="43"/>
      <c r="AC1229" s="43"/>
      <c r="AD1229" s="44"/>
      <c r="AE1229" s="11">
        <f t="shared" si="331"/>
        <v>0</v>
      </c>
      <c r="AF1229" s="41"/>
      <c r="AG1229" s="41"/>
      <c r="AH1229" s="41"/>
      <c r="AI1229" s="41"/>
      <c r="AJ1229" s="41"/>
      <c r="AK1229" s="41"/>
      <c r="AL1229" s="41"/>
      <c r="BA1229" s="1">
        <f t="shared" si="332"/>
        <v>0</v>
      </c>
      <c r="BB1229" s="1">
        <f t="shared" si="333"/>
        <v>0</v>
      </c>
      <c r="BC1229" s="1" t="str">
        <f t="shared" si="334"/>
        <v>No</v>
      </c>
      <c r="BD1229" s="1">
        <f t="shared" si="335"/>
        <v>0</v>
      </c>
      <c r="BE1229" s="1">
        <f t="shared" si="336"/>
        <v>0</v>
      </c>
      <c r="BF1229" s="1">
        <f t="shared" si="337"/>
        <v>0</v>
      </c>
      <c r="BG1229" s="1">
        <v>1225</v>
      </c>
      <c r="BH1229" s="1" t="e">
        <f t="shared" si="338"/>
        <v>#N/A</v>
      </c>
      <c r="BI1229" s="1">
        <f t="shared" si="340"/>
        <v>2</v>
      </c>
      <c r="BJ1229" s="1" t="e">
        <f t="shared" si="339"/>
        <v>#N/A</v>
      </c>
    </row>
    <row r="1230" spans="1:62" x14ac:dyDescent="0.25">
      <c r="A1230" s="1">
        <f t="shared" si="326"/>
        <v>1</v>
      </c>
      <c r="B1230" s="1">
        <f>IF(YEAR(AD1230)=$B$3,YEAR('Apartment Expenses'!AD1230)&amp;" - "&amp;'Apartment Expenses'!AC1230,0)</f>
        <v>0</v>
      </c>
      <c r="C1230" s="1">
        <f t="shared" si="327"/>
        <v>0</v>
      </c>
      <c r="E1230" s="1">
        <v>1226</v>
      </c>
      <c r="F1230" s="1">
        <f t="shared" si="328"/>
        <v>1</v>
      </c>
      <c r="G1230" s="1">
        <f t="shared" si="324"/>
        <v>0</v>
      </c>
      <c r="H1230" s="1">
        <f t="shared" si="325"/>
        <v>0</v>
      </c>
      <c r="J1230" s="1" t="str">
        <f t="shared" si="329"/>
        <v>1900</v>
      </c>
      <c r="M1230" s="1">
        <f>HLOOKUP('Expense History'!$AD$3,$P$4:$X$2004,ROW('Apartment Expenses'!L1230)-3,0)</f>
        <v>0</v>
      </c>
      <c r="N1230" s="1">
        <f>IF('Expense History'!$AD$3=Data!$G$4,'Apartment Expenses'!AE1230,HLOOKUP('Expense History'!$AD$3,'Apartment Expenses'!$AE$4:$AL$2004,(ROW('Apartment Expenses'!M1230)-3)))</f>
        <v>0</v>
      </c>
      <c r="O1230" s="1" t="str">
        <f>IF($O$2="ALL",IF(VLOOKUP(AA1230,'Expense History'!$AA$6:$AB$36,2,0)="x","include",0),IF(AND(VLOOKUP(AA1230,'Expense History'!$AA$6:$AB$36,2,0)="x",AC1230=$O$2),"include",0))</f>
        <v>include</v>
      </c>
      <c r="P1230" s="1">
        <f>IF(O1230="include",IF(AE1230&gt;0,1+MAX(P1231:P$2005),0),0)</f>
        <v>0</v>
      </c>
      <c r="Q1230" s="1">
        <f>IF(AND(ISBLANK(AA1229),AE1229=0),0,(IF(MAX(Q1231:Q$2005)&gt;0,0,ROW(R1230))))</f>
        <v>0</v>
      </c>
      <c r="R1230" s="1">
        <f>IF($O1230="include",IF(AF1230&gt;0,1+MAX(R1231:R$2005),0),0)</f>
        <v>0</v>
      </c>
      <c r="S1230" s="1">
        <f>IF($O1230="include",IF(AG1230&gt;0,1+MAX(S1231:S$2005),0),0)</f>
        <v>0</v>
      </c>
      <c r="T1230" s="1">
        <f>IF($O1230="include",IF(AH1230&gt;0,1+MAX(T1231:T$2005),0),0)</f>
        <v>0</v>
      </c>
      <c r="U1230" s="1">
        <f>IF($O1230="include",IF(AI1230&gt;0,1+MAX(U1231:U$2005),0),0)</f>
        <v>0</v>
      </c>
      <c r="V1230" s="1">
        <f>IF($O1230="include",IF(AJ1230&gt;0,1+MAX(V1231:V$2005),0),0)</f>
        <v>0</v>
      </c>
      <c r="W1230" s="1">
        <f>IF($O1230="include",IF(AK1230&gt;0,1+MAX(W1231:W$2005),0),0)</f>
        <v>0</v>
      </c>
      <c r="X1230" s="1">
        <f>IF($O1230="include",IF(AL1230&gt;0,1+MAX(X1231:X$2005),0),0)</f>
        <v>0</v>
      </c>
      <c r="Y1230" s="22" t="str">
        <f t="shared" si="330"/>
        <v xml:space="preserve">1 - </v>
      </c>
      <c r="AA1230" s="42"/>
      <c r="AB1230" s="43"/>
      <c r="AC1230" s="43"/>
      <c r="AD1230" s="44"/>
      <c r="AE1230" s="11">
        <f t="shared" si="331"/>
        <v>0</v>
      </c>
      <c r="AF1230" s="41"/>
      <c r="AG1230" s="41"/>
      <c r="AH1230" s="41"/>
      <c r="AI1230" s="41"/>
      <c r="AJ1230" s="41"/>
      <c r="AK1230" s="41"/>
      <c r="AL1230" s="41"/>
      <c r="BA1230" s="1">
        <f t="shared" si="332"/>
        <v>0</v>
      </c>
      <c r="BB1230" s="1">
        <f t="shared" si="333"/>
        <v>0</v>
      </c>
      <c r="BC1230" s="1" t="str">
        <f t="shared" si="334"/>
        <v>No</v>
      </c>
      <c r="BD1230" s="1">
        <f t="shared" si="335"/>
        <v>0</v>
      </c>
      <c r="BE1230" s="1">
        <f t="shared" si="336"/>
        <v>0</v>
      </c>
      <c r="BF1230" s="1">
        <f t="shared" si="337"/>
        <v>0</v>
      </c>
      <c r="BG1230" s="1">
        <v>1226</v>
      </c>
      <c r="BH1230" s="1" t="e">
        <f t="shared" si="338"/>
        <v>#N/A</v>
      </c>
      <c r="BI1230" s="1">
        <f t="shared" si="340"/>
        <v>2</v>
      </c>
      <c r="BJ1230" s="1" t="e">
        <f t="shared" si="339"/>
        <v>#N/A</v>
      </c>
    </row>
    <row r="1231" spans="1:62" x14ac:dyDescent="0.25">
      <c r="A1231" s="1">
        <f t="shared" si="326"/>
        <v>1</v>
      </c>
      <c r="B1231" s="1">
        <f>IF(YEAR(AD1231)=$B$3,YEAR('Apartment Expenses'!AD1231)&amp;" - "&amp;'Apartment Expenses'!AC1231,0)</f>
        <v>0</v>
      </c>
      <c r="C1231" s="1">
        <f t="shared" si="327"/>
        <v>0</v>
      </c>
      <c r="E1231" s="1">
        <v>1227</v>
      </c>
      <c r="F1231" s="1">
        <f t="shared" si="328"/>
        <v>1</v>
      </c>
      <c r="G1231" s="1">
        <f t="shared" si="324"/>
        <v>0</v>
      </c>
      <c r="H1231" s="1">
        <f t="shared" si="325"/>
        <v>0</v>
      </c>
      <c r="J1231" s="1" t="str">
        <f t="shared" si="329"/>
        <v>1900</v>
      </c>
      <c r="M1231" s="1">
        <f>HLOOKUP('Expense History'!$AD$3,$P$4:$X$2004,ROW('Apartment Expenses'!L1231)-3,0)</f>
        <v>0</v>
      </c>
      <c r="N1231" s="1">
        <f>IF('Expense History'!$AD$3=Data!$G$4,'Apartment Expenses'!AE1231,HLOOKUP('Expense History'!$AD$3,'Apartment Expenses'!$AE$4:$AL$2004,(ROW('Apartment Expenses'!M1231)-3)))</f>
        <v>0</v>
      </c>
      <c r="O1231" s="1" t="str">
        <f>IF($O$2="ALL",IF(VLOOKUP(AA1231,'Expense History'!$AA$6:$AB$36,2,0)="x","include",0),IF(AND(VLOOKUP(AA1231,'Expense History'!$AA$6:$AB$36,2,0)="x",AC1231=$O$2),"include",0))</f>
        <v>include</v>
      </c>
      <c r="P1231" s="1">
        <f>IF(O1231="include",IF(AE1231&gt;0,1+MAX(P1232:P$2005),0),0)</f>
        <v>0</v>
      </c>
      <c r="Q1231" s="1">
        <f>IF(AND(ISBLANK(AA1230),AE1230=0),0,(IF(MAX(Q1232:Q$2005)&gt;0,0,ROW(R1231))))</f>
        <v>0</v>
      </c>
      <c r="R1231" s="1">
        <f>IF($O1231="include",IF(AF1231&gt;0,1+MAX(R1232:R$2005),0),0)</f>
        <v>0</v>
      </c>
      <c r="S1231" s="1">
        <f>IF($O1231="include",IF(AG1231&gt;0,1+MAX(S1232:S$2005),0),0)</f>
        <v>0</v>
      </c>
      <c r="T1231" s="1">
        <f>IF($O1231="include",IF(AH1231&gt;0,1+MAX(T1232:T$2005),0),0)</f>
        <v>0</v>
      </c>
      <c r="U1231" s="1">
        <f>IF($O1231="include",IF(AI1231&gt;0,1+MAX(U1232:U$2005),0),0)</f>
        <v>0</v>
      </c>
      <c r="V1231" s="1">
        <f>IF($O1231="include",IF(AJ1231&gt;0,1+MAX(V1232:V$2005),0),0)</f>
        <v>0</v>
      </c>
      <c r="W1231" s="1">
        <f>IF($O1231="include",IF(AK1231&gt;0,1+MAX(W1232:W$2005),0),0)</f>
        <v>0</v>
      </c>
      <c r="X1231" s="1">
        <f>IF($O1231="include",IF(AL1231&gt;0,1+MAX(X1232:X$2005),0),0)</f>
        <v>0</v>
      </c>
      <c r="Y1231" s="22" t="str">
        <f t="shared" si="330"/>
        <v xml:space="preserve">1 - </v>
      </c>
      <c r="AA1231" s="42"/>
      <c r="AB1231" s="43"/>
      <c r="AC1231" s="43"/>
      <c r="AD1231" s="44"/>
      <c r="AE1231" s="11">
        <f t="shared" si="331"/>
        <v>0</v>
      </c>
      <c r="AF1231" s="41"/>
      <c r="AG1231" s="41"/>
      <c r="AH1231" s="41"/>
      <c r="AI1231" s="41"/>
      <c r="AJ1231" s="41"/>
      <c r="AK1231" s="41"/>
      <c r="AL1231" s="41"/>
      <c r="BA1231" s="1">
        <f t="shared" si="332"/>
        <v>0</v>
      </c>
      <c r="BB1231" s="1">
        <f t="shared" si="333"/>
        <v>0</v>
      </c>
      <c r="BC1231" s="1" t="str">
        <f t="shared" si="334"/>
        <v>No</v>
      </c>
      <c r="BD1231" s="1">
        <f t="shared" si="335"/>
        <v>0</v>
      </c>
      <c r="BE1231" s="1">
        <f t="shared" si="336"/>
        <v>0</v>
      </c>
      <c r="BF1231" s="1">
        <f t="shared" si="337"/>
        <v>0</v>
      </c>
      <c r="BG1231" s="1">
        <v>1227</v>
      </c>
      <c r="BH1231" s="1" t="e">
        <f t="shared" si="338"/>
        <v>#N/A</v>
      </c>
      <c r="BI1231" s="1">
        <f t="shared" si="340"/>
        <v>2</v>
      </c>
      <c r="BJ1231" s="1" t="e">
        <f t="shared" si="339"/>
        <v>#N/A</v>
      </c>
    </row>
    <row r="1232" spans="1:62" x14ac:dyDescent="0.25">
      <c r="A1232" s="1">
        <f t="shared" si="326"/>
        <v>1</v>
      </c>
      <c r="B1232" s="1">
        <f>IF(YEAR(AD1232)=$B$3,YEAR('Apartment Expenses'!AD1232)&amp;" - "&amp;'Apartment Expenses'!AC1232,0)</f>
        <v>0</v>
      </c>
      <c r="C1232" s="1">
        <f t="shared" si="327"/>
        <v>0</v>
      </c>
      <c r="E1232" s="1">
        <v>1228</v>
      </c>
      <c r="F1232" s="1">
        <f t="shared" si="328"/>
        <v>1</v>
      </c>
      <c r="G1232" s="1">
        <f t="shared" si="324"/>
        <v>0</v>
      </c>
      <c r="H1232" s="1">
        <f t="shared" si="325"/>
        <v>0</v>
      </c>
      <c r="J1232" s="1" t="str">
        <f t="shared" si="329"/>
        <v>1900</v>
      </c>
      <c r="M1232" s="1">
        <f>HLOOKUP('Expense History'!$AD$3,$P$4:$X$2004,ROW('Apartment Expenses'!L1232)-3,0)</f>
        <v>0</v>
      </c>
      <c r="N1232" s="1">
        <f>IF('Expense History'!$AD$3=Data!$G$4,'Apartment Expenses'!AE1232,HLOOKUP('Expense History'!$AD$3,'Apartment Expenses'!$AE$4:$AL$2004,(ROW('Apartment Expenses'!M1232)-3)))</f>
        <v>0</v>
      </c>
      <c r="O1232" s="1" t="str">
        <f>IF($O$2="ALL",IF(VLOOKUP(AA1232,'Expense History'!$AA$6:$AB$36,2,0)="x","include",0),IF(AND(VLOOKUP(AA1232,'Expense History'!$AA$6:$AB$36,2,0)="x",AC1232=$O$2),"include",0))</f>
        <v>include</v>
      </c>
      <c r="P1232" s="1">
        <f>IF(O1232="include",IF(AE1232&gt;0,1+MAX(P1233:P$2005),0),0)</f>
        <v>0</v>
      </c>
      <c r="Q1232" s="1">
        <f>IF(AND(ISBLANK(AA1231),AE1231=0),0,(IF(MAX(Q1233:Q$2005)&gt;0,0,ROW(R1232))))</f>
        <v>0</v>
      </c>
      <c r="R1232" s="1">
        <f>IF($O1232="include",IF(AF1232&gt;0,1+MAX(R1233:R$2005),0),0)</f>
        <v>0</v>
      </c>
      <c r="S1232" s="1">
        <f>IF($O1232="include",IF(AG1232&gt;0,1+MAX(S1233:S$2005),0),0)</f>
        <v>0</v>
      </c>
      <c r="T1232" s="1">
        <f>IF($O1232="include",IF(AH1232&gt;0,1+MAX(T1233:T$2005),0),0)</f>
        <v>0</v>
      </c>
      <c r="U1232" s="1">
        <f>IF($O1232="include",IF(AI1232&gt;0,1+MAX(U1233:U$2005),0),0)</f>
        <v>0</v>
      </c>
      <c r="V1232" s="1">
        <f>IF($O1232="include",IF(AJ1232&gt;0,1+MAX(V1233:V$2005),0),0)</f>
        <v>0</v>
      </c>
      <c r="W1232" s="1">
        <f>IF($O1232="include",IF(AK1232&gt;0,1+MAX(W1233:W$2005),0),0)</f>
        <v>0</v>
      </c>
      <c r="X1232" s="1">
        <f>IF($O1232="include",IF(AL1232&gt;0,1+MAX(X1233:X$2005),0),0)</f>
        <v>0</v>
      </c>
      <c r="Y1232" s="22" t="str">
        <f t="shared" si="330"/>
        <v xml:space="preserve">1 - </v>
      </c>
      <c r="AA1232" s="42"/>
      <c r="AB1232" s="43"/>
      <c r="AC1232" s="43"/>
      <c r="AD1232" s="44"/>
      <c r="AE1232" s="11">
        <f t="shared" si="331"/>
        <v>0</v>
      </c>
      <c r="AF1232" s="41"/>
      <c r="AG1232" s="41"/>
      <c r="AH1232" s="41"/>
      <c r="AI1232" s="41"/>
      <c r="AJ1232" s="41"/>
      <c r="AK1232" s="41"/>
      <c r="AL1232" s="41"/>
      <c r="BA1232" s="1">
        <f t="shared" si="332"/>
        <v>0</v>
      </c>
      <c r="BB1232" s="1">
        <f t="shared" si="333"/>
        <v>0</v>
      </c>
      <c r="BC1232" s="1" t="str">
        <f t="shared" si="334"/>
        <v>No</v>
      </c>
      <c r="BD1232" s="1">
        <f t="shared" si="335"/>
        <v>0</v>
      </c>
      <c r="BE1232" s="1">
        <f t="shared" si="336"/>
        <v>0</v>
      </c>
      <c r="BF1232" s="1">
        <f t="shared" si="337"/>
        <v>0</v>
      </c>
      <c r="BG1232" s="1">
        <v>1228</v>
      </c>
      <c r="BH1232" s="1" t="e">
        <f t="shared" si="338"/>
        <v>#N/A</v>
      </c>
      <c r="BI1232" s="1">
        <f t="shared" si="340"/>
        <v>2</v>
      </c>
      <c r="BJ1232" s="1" t="e">
        <f t="shared" si="339"/>
        <v>#N/A</v>
      </c>
    </row>
    <row r="1233" spans="1:62" x14ac:dyDescent="0.25">
      <c r="A1233" s="1">
        <f t="shared" si="326"/>
        <v>1</v>
      </c>
      <c r="B1233" s="1">
        <f>IF(YEAR(AD1233)=$B$3,YEAR('Apartment Expenses'!AD1233)&amp;" - "&amp;'Apartment Expenses'!AC1233,0)</f>
        <v>0</v>
      </c>
      <c r="C1233" s="1">
        <f t="shared" si="327"/>
        <v>0</v>
      </c>
      <c r="E1233" s="1">
        <v>1229</v>
      </c>
      <c r="F1233" s="1">
        <f t="shared" si="328"/>
        <v>1</v>
      </c>
      <c r="G1233" s="1">
        <f t="shared" si="324"/>
        <v>0</v>
      </c>
      <c r="H1233" s="1">
        <f t="shared" si="325"/>
        <v>0</v>
      </c>
      <c r="J1233" s="1" t="str">
        <f t="shared" si="329"/>
        <v>1900</v>
      </c>
      <c r="M1233" s="1">
        <f>HLOOKUP('Expense History'!$AD$3,$P$4:$X$2004,ROW('Apartment Expenses'!L1233)-3,0)</f>
        <v>0</v>
      </c>
      <c r="N1233" s="1">
        <f>IF('Expense History'!$AD$3=Data!$G$4,'Apartment Expenses'!AE1233,HLOOKUP('Expense History'!$AD$3,'Apartment Expenses'!$AE$4:$AL$2004,(ROW('Apartment Expenses'!M1233)-3)))</f>
        <v>0</v>
      </c>
      <c r="O1233" s="1" t="str">
        <f>IF($O$2="ALL",IF(VLOOKUP(AA1233,'Expense History'!$AA$6:$AB$36,2,0)="x","include",0),IF(AND(VLOOKUP(AA1233,'Expense History'!$AA$6:$AB$36,2,0)="x",AC1233=$O$2),"include",0))</f>
        <v>include</v>
      </c>
      <c r="P1233" s="1">
        <f>IF(O1233="include",IF(AE1233&gt;0,1+MAX(P1234:P$2005),0),0)</f>
        <v>0</v>
      </c>
      <c r="Q1233" s="1">
        <f>IF(AND(ISBLANK(AA1232),AE1232=0),0,(IF(MAX(Q1234:Q$2005)&gt;0,0,ROW(R1233))))</f>
        <v>0</v>
      </c>
      <c r="R1233" s="1">
        <f>IF($O1233="include",IF(AF1233&gt;0,1+MAX(R1234:R$2005),0),0)</f>
        <v>0</v>
      </c>
      <c r="S1233" s="1">
        <f>IF($O1233="include",IF(AG1233&gt;0,1+MAX(S1234:S$2005),0),0)</f>
        <v>0</v>
      </c>
      <c r="T1233" s="1">
        <f>IF($O1233="include",IF(AH1233&gt;0,1+MAX(T1234:T$2005),0),0)</f>
        <v>0</v>
      </c>
      <c r="U1233" s="1">
        <f>IF($O1233="include",IF(AI1233&gt;0,1+MAX(U1234:U$2005),0),0)</f>
        <v>0</v>
      </c>
      <c r="V1233" s="1">
        <f>IF($O1233="include",IF(AJ1233&gt;0,1+MAX(V1234:V$2005),0),0)</f>
        <v>0</v>
      </c>
      <c r="W1233" s="1">
        <f>IF($O1233="include",IF(AK1233&gt;0,1+MAX(W1234:W$2005),0),0)</f>
        <v>0</v>
      </c>
      <c r="X1233" s="1">
        <f>IF($O1233="include",IF(AL1233&gt;0,1+MAX(X1234:X$2005),0),0)</f>
        <v>0</v>
      </c>
      <c r="Y1233" s="22" t="str">
        <f t="shared" si="330"/>
        <v xml:space="preserve">1 - </v>
      </c>
      <c r="AA1233" s="42"/>
      <c r="AB1233" s="43"/>
      <c r="AC1233" s="43"/>
      <c r="AD1233" s="44"/>
      <c r="AE1233" s="11">
        <f t="shared" si="331"/>
        <v>0</v>
      </c>
      <c r="AF1233" s="41"/>
      <c r="AG1233" s="41"/>
      <c r="AH1233" s="41"/>
      <c r="AI1233" s="41"/>
      <c r="AJ1233" s="41"/>
      <c r="AK1233" s="41"/>
      <c r="AL1233" s="41"/>
      <c r="BA1233" s="1">
        <f t="shared" si="332"/>
        <v>0</v>
      </c>
      <c r="BB1233" s="1">
        <f t="shared" si="333"/>
        <v>0</v>
      </c>
      <c r="BC1233" s="1" t="str">
        <f t="shared" si="334"/>
        <v>No</v>
      </c>
      <c r="BD1233" s="1">
        <f t="shared" si="335"/>
        <v>0</v>
      </c>
      <c r="BE1233" s="1">
        <f t="shared" si="336"/>
        <v>0</v>
      </c>
      <c r="BF1233" s="1">
        <f t="shared" si="337"/>
        <v>0</v>
      </c>
      <c r="BG1233" s="1">
        <v>1229</v>
      </c>
      <c r="BH1233" s="1" t="e">
        <f t="shared" si="338"/>
        <v>#N/A</v>
      </c>
      <c r="BI1233" s="1">
        <f t="shared" si="340"/>
        <v>2</v>
      </c>
      <c r="BJ1233" s="1" t="e">
        <f t="shared" si="339"/>
        <v>#N/A</v>
      </c>
    </row>
    <row r="1234" spans="1:62" x14ac:dyDescent="0.25">
      <c r="A1234" s="1">
        <f t="shared" si="326"/>
        <v>1</v>
      </c>
      <c r="B1234" s="1">
        <f>IF(YEAR(AD1234)=$B$3,YEAR('Apartment Expenses'!AD1234)&amp;" - "&amp;'Apartment Expenses'!AC1234,0)</f>
        <v>0</v>
      </c>
      <c r="C1234" s="1">
        <f t="shared" si="327"/>
        <v>0</v>
      </c>
      <c r="E1234" s="1">
        <v>1230</v>
      </c>
      <c r="F1234" s="1">
        <f t="shared" si="328"/>
        <v>1</v>
      </c>
      <c r="G1234" s="1">
        <f t="shared" si="324"/>
        <v>0</v>
      </c>
      <c r="H1234" s="1">
        <f t="shared" si="325"/>
        <v>0</v>
      </c>
      <c r="J1234" s="1" t="str">
        <f t="shared" si="329"/>
        <v>1900</v>
      </c>
      <c r="M1234" s="1">
        <f>HLOOKUP('Expense History'!$AD$3,$P$4:$X$2004,ROW('Apartment Expenses'!L1234)-3,0)</f>
        <v>0</v>
      </c>
      <c r="N1234" s="1">
        <f>IF('Expense History'!$AD$3=Data!$G$4,'Apartment Expenses'!AE1234,HLOOKUP('Expense History'!$AD$3,'Apartment Expenses'!$AE$4:$AL$2004,(ROW('Apartment Expenses'!M1234)-3)))</f>
        <v>0</v>
      </c>
      <c r="O1234" s="1" t="str">
        <f>IF($O$2="ALL",IF(VLOOKUP(AA1234,'Expense History'!$AA$6:$AB$36,2,0)="x","include",0),IF(AND(VLOOKUP(AA1234,'Expense History'!$AA$6:$AB$36,2,0)="x",AC1234=$O$2),"include",0))</f>
        <v>include</v>
      </c>
      <c r="P1234" s="1">
        <f>IF(O1234="include",IF(AE1234&gt;0,1+MAX(P1235:P$2005),0),0)</f>
        <v>0</v>
      </c>
      <c r="Q1234" s="1">
        <f>IF(AND(ISBLANK(AA1233),AE1233=0),0,(IF(MAX(Q1235:Q$2005)&gt;0,0,ROW(R1234))))</f>
        <v>0</v>
      </c>
      <c r="R1234" s="1">
        <f>IF($O1234="include",IF(AF1234&gt;0,1+MAX(R1235:R$2005),0),0)</f>
        <v>0</v>
      </c>
      <c r="S1234" s="1">
        <f>IF($O1234="include",IF(AG1234&gt;0,1+MAX(S1235:S$2005),0),0)</f>
        <v>0</v>
      </c>
      <c r="T1234" s="1">
        <f>IF($O1234="include",IF(AH1234&gt;0,1+MAX(T1235:T$2005),0),0)</f>
        <v>0</v>
      </c>
      <c r="U1234" s="1">
        <f>IF($O1234="include",IF(AI1234&gt;0,1+MAX(U1235:U$2005),0),0)</f>
        <v>0</v>
      </c>
      <c r="V1234" s="1">
        <f>IF($O1234="include",IF(AJ1234&gt;0,1+MAX(V1235:V$2005),0),0)</f>
        <v>0</v>
      </c>
      <c r="W1234" s="1">
        <f>IF($O1234="include",IF(AK1234&gt;0,1+MAX(W1235:W$2005),0),0)</f>
        <v>0</v>
      </c>
      <c r="X1234" s="1">
        <f>IF($O1234="include",IF(AL1234&gt;0,1+MAX(X1235:X$2005),0),0)</f>
        <v>0</v>
      </c>
      <c r="Y1234" s="22" t="str">
        <f t="shared" si="330"/>
        <v xml:space="preserve">1 - </v>
      </c>
      <c r="AA1234" s="42"/>
      <c r="AB1234" s="43"/>
      <c r="AC1234" s="43"/>
      <c r="AD1234" s="44"/>
      <c r="AE1234" s="11">
        <f t="shared" si="331"/>
        <v>0</v>
      </c>
      <c r="AF1234" s="41"/>
      <c r="AG1234" s="41"/>
      <c r="AH1234" s="41"/>
      <c r="AI1234" s="41"/>
      <c r="AJ1234" s="41"/>
      <c r="AK1234" s="41"/>
      <c r="AL1234" s="41"/>
      <c r="BA1234" s="1">
        <f t="shared" si="332"/>
        <v>0</v>
      </c>
      <c r="BB1234" s="1">
        <f t="shared" si="333"/>
        <v>0</v>
      </c>
      <c r="BC1234" s="1" t="str">
        <f t="shared" si="334"/>
        <v>No</v>
      </c>
      <c r="BD1234" s="1">
        <f t="shared" si="335"/>
        <v>0</v>
      </c>
      <c r="BE1234" s="1">
        <f t="shared" si="336"/>
        <v>0</v>
      </c>
      <c r="BF1234" s="1">
        <f t="shared" si="337"/>
        <v>0</v>
      </c>
      <c r="BG1234" s="1">
        <v>1230</v>
      </c>
      <c r="BH1234" s="1" t="e">
        <f t="shared" si="338"/>
        <v>#N/A</v>
      </c>
      <c r="BI1234" s="1">
        <f t="shared" si="340"/>
        <v>2</v>
      </c>
      <c r="BJ1234" s="1" t="e">
        <f t="shared" si="339"/>
        <v>#N/A</v>
      </c>
    </row>
    <row r="1235" spans="1:62" x14ac:dyDescent="0.25">
      <c r="A1235" s="1">
        <f t="shared" si="326"/>
        <v>1</v>
      </c>
      <c r="B1235" s="1">
        <f>IF(YEAR(AD1235)=$B$3,YEAR('Apartment Expenses'!AD1235)&amp;" - "&amp;'Apartment Expenses'!AC1235,0)</f>
        <v>0</v>
      </c>
      <c r="C1235" s="1">
        <f t="shared" si="327"/>
        <v>0</v>
      </c>
      <c r="E1235" s="1">
        <v>1231</v>
      </c>
      <c r="F1235" s="1">
        <f t="shared" si="328"/>
        <v>1</v>
      </c>
      <c r="G1235" s="1">
        <f t="shared" si="324"/>
        <v>0</v>
      </c>
      <c r="H1235" s="1">
        <f t="shared" si="325"/>
        <v>0</v>
      </c>
      <c r="J1235" s="1" t="str">
        <f t="shared" si="329"/>
        <v>1900</v>
      </c>
      <c r="M1235" s="1">
        <f>HLOOKUP('Expense History'!$AD$3,$P$4:$X$2004,ROW('Apartment Expenses'!L1235)-3,0)</f>
        <v>0</v>
      </c>
      <c r="N1235" s="1">
        <f>IF('Expense History'!$AD$3=Data!$G$4,'Apartment Expenses'!AE1235,HLOOKUP('Expense History'!$AD$3,'Apartment Expenses'!$AE$4:$AL$2004,(ROW('Apartment Expenses'!M1235)-3)))</f>
        <v>0</v>
      </c>
      <c r="O1235" s="1" t="str">
        <f>IF($O$2="ALL",IF(VLOOKUP(AA1235,'Expense History'!$AA$6:$AB$36,2,0)="x","include",0),IF(AND(VLOOKUP(AA1235,'Expense History'!$AA$6:$AB$36,2,0)="x",AC1235=$O$2),"include",0))</f>
        <v>include</v>
      </c>
      <c r="P1235" s="1">
        <f>IF(O1235="include",IF(AE1235&gt;0,1+MAX(P1236:P$2005),0),0)</f>
        <v>0</v>
      </c>
      <c r="Q1235" s="1">
        <f>IF(AND(ISBLANK(AA1234),AE1234=0),0,(IF(MAX(Q1236:Q$2005)&gt;0,0,ROW(R1235))))</f>
        <v>0</v>
      </c>
      <c r="R1235" s="1">
        <f>IF($O1235="include",IF(AF1235&gt;0,1+MAX(R1236:R$2005),0),0)</f>
        <v>0</v>
      </c>
      <c r="S1235" s="1">
        <f>IF($O1235="include",IF(AG1235&gt;0,1+MAX(S1236:S$2005),0),0)</f>
        <v>0</v>
      </c>
      <c r="T1235" s="1">
        <f>IF($O1235="include",IF(AH1235&gt;0,1+MAX(T1236:T$2005),0),0)</f>
        <v>0</v>
      </c>
      <c r="U1235" s="1">
        <f>IF($O1235="include",IF(AI1235&gt;0,1+MAX(U1236:U$2005),0),0)</f>
        <v>0</v>
      </c>
      <c r="V1235" s="1">
        <f>IF($O1235="include",IF(AJ1235&gt;0,1+MAX(V1236:V$2005),0),0)</f>
        <v>0</v>
      </c>
      <c r="W1235" s="1">
        <f>IF($O1235="include",IF(AK1235&gt;0,1+MAX(W1236:W$2005),0),0)</f>
        <v>0</v>
      </c>
      <c r="X1235" s="1">
        <f>IF($O1235="include",IF(AL1235&gt;0,1+MAX(X1236:X$2005),0),0)</f>
        <v>0</v>
      </c>
      <c r="Y1235" s="22" t="str">
        <f t="shared" si="330"/>
        <v xml:space="preserve">1 - </v>
      </c>
      <c r="AA1235" s="42"/>
      <c r="AB1235" s="43"/>
      <c r="AC1235" s="43"/>
      <c r="AD1235" s="44"/>
      <c r="AE1235" s="11">
        <f t="shared" si="331"/>
        <v>0</v>
      </c>
      <c r="AF1235" s="41"/>
      <c r="AG1235" s="41"/>
      <c r="AH1235" s="41"/>
      <c r="AI1235" s="41"/>
      <c r="AJ1235" s="41"/>
      <c r="AK1235" s="41"/>
      <c r="AL1235" s="41"/>
      <c r="BA1235" s="1">
        <f t="shared" si="332"/>
        <v>0</v>
      </c>
      <c r="BB1235" s="1">
        <f t="shared" si="333"/>
        <v>0</v>
      </c>
      <c r="BC1235" s="1" t="str">
        <f t="shared" si="334"/>
        <v>No</v>
      </c>
      <c r="BD1235" s="1">
        <f t="shared" si="335"/>
        <v>0</v>
      </c>
      <c r="BE1235" s="1">
        <f t="shared" si="336"/>
        <v>0</v>
      </c>
      <c r="BF1235" s="1">
        <f t="shared" si="337"/>
        <v>0</v>
      </c>
      <c r="BG1235" s="1">
        <v>1231</v>
      </c>
      <c r="BH1235" s="1" t="e">
        <f t="shared" si="338"/>
        <v>#N/A</v>
      </c>
      <c r="BI1235" s="1">
        <f t="shared" si="340"/>
        <v>2</v>
      </c>
      <c r="BJ1235" s="1" t="e">
        <f t="shared" si="339"/>
        <v>#N/A</v>
      </c>
    </row>
    <row r="1236" spans="1:62" x14ac:dyDescent="0.25">
      <c r="A1236" s="1">
        <f t="shared" si="326"/>
        <v>1</v>
      </c>
      <c r="B1236" s="1">
        <f>IF(YEAR(AD1236)=$B$3,YEAR('Apartment Expenses'!AD1236)&amp;" - "&amp;'Apartment Expenses'!AC1236,0)</f>
        <v>0</v>
      </c>
      <c r="C1236" s="1">
        <f t="shared" si="327"/>
        <v>0</v>
      </c>
      <c r="E1236" s="1">
        <v>1232</v>
      </c>
      <c r="F1236" s="1">
        <f t="shared" si="328"/>
        <v>1</v>
      </c>
      <c r="G1236" s="1">
        <f t="shared" si="324"/>
        <v>0</v>
      </c>
      <c r="H1236" s="1">
        <f t="shared" si="325"/>
        <v>0</v>
      </c>
      <c r="J1236" s="1" t="str">
        <f t="shared" si="329"/>
        <v>1900</v>
      </c>
      <c r="M1236" s="1">
        <f>HLOOKUP('Expense History'!$AD$3,$P$4:$X$2004,ROW('Apartment Expenses'!L1236)-3,0)</f>
        <v>0</v>
      </c>
      <c r="N1236" s="1">
        <f>IF('Expense History'!$AD$3=Data!$G$4,'Apartment Expenses'!AE1236,HLOOKUP('Expense History'!$AD$3,'Apartment Expenses'!$AE$4:$AL$2004,(ROW('Apartment Expenses'!M1236)-3)))</f>
        <v>0</v>
      </c>
      <c r="O1236" s="1" t="str">
        <f>IF($O$2="ALL",IF(VLOOKUP(AA1236,'Expense History'!$AA$6:$AB$36,2,0)="x","include",0),IF(AND(VLOOKUP(AA1236,'Expense History'!$AA$6:$AB$36,2,0)="x",AC1236=$O$2),"include",0))</f>
        <v>include</v>
      </c>
      <c r="P1236" s="1">
        <f>IF(O1236="include",IF(AE1236&gt;0,1+MAX(P1237:P$2005),0),0)</f>
        <v>0</v>
      </c>
      <c r="Q1236" s="1">
        <f>IF(AND(ISBLANK(AA1235),AE1235=0),0,(IF(MAX(Q1237:Q$2005)&gt;0,0,ROW(R1236))))</f>
        <v>0</v>
      </c>
      <c r="R1236" s="1">
        <f>IF($O1236="include",IF(AF1236&gt;0,1+MAX(R1237:R$2005),0),0)</f>
        <v>0</v>
      </c>
      <c r="S1236" s="1">
        <f>IF($O1236="include",IF(AG1236&gt;0,1+MAX(S1237:S$2005),0),0)</f>
        <v>0</v>
      </c>
      <c r="T1236" s="1">
        <f>IF($O1236="include",IF(AH1236&gt;0,1+MAX(T1237:T$2005),0),0)</f>
        <v>0</v>
      </c>
      <c r="U1236" s="1">
        <f>IF($O1236="include",IF(AI1236&gt;0,1+MAX(U1237:U$2005),0),0)</f>
        <v>0</v>
      </c>
      <c r="V1236" s="1">
        <f>IF($O1236="include",IF(AJ1236&gt;0,1+MAX(V1237:V$2005),0),0)</f>
        <v>0</v>
      </c>
      <c r="W1236" s="1">
        <f>IF($O1236="include",IF(AK1236&gt;0,1+MAX(W1237:W$2005),0),0)</f>
        <v>0</v>
      </c>
      <c r="X1236" s="1">
        <f>IF($O1236="include",IF(AL1236&gt;0,1+MAX(X1237:X$2005),0),0)</f>
        <v>0</v>
      </c>
      <c r="Y1236" s="22" t="str">
        <f t="shared" si="330"/>
        <v xml:space="preserve">1 - </v>
      </c>
      <c r="AA1236" s="42"/>
      <c r="AB1236" s="43"/>
      <c r="AC1236" s="43"/>
      <c r="AD1236" s="44"/>
      <c r="AE1236" s="11">
        <f t="shared" si="331"/>
        <v>0</v>
      </c>
      <c r="AF1236" s="41"/>
      <c r="AG1236" s="41"/>
      <c r="AH1236" s="41"/>
      <c r="AI1236" s="41"/>
      <c r="AJ1236" s="41"/>
      <c r="AK1236" s="41"/>
      <c r="AL1236" s="41"/>
      <c r="BA1236" s="1">
        <f t="shared" si="332"/>
        <v>0</v>
      </c>
      <c r="BB1236" s="1">
        <f t="shared" si="333"/>
        <v>0</v>
      </c>
      <c r="BC1236" s="1" t="str">
        <f t="shared" si="334"/>
        <v>No</v>
      </c>
      <c r="BD1236" s="1">
        <f t="shared" si="335"/>
        <v>0</v>
      </c>
      <c r="BE1236" s="1">
        <f t="shared" si="336"/>
        <v>0</v>
      </c>
      <c r="BF1236" s="1">
        <f t="shared" si="337"/>
        <v>0</v>
      </c>
      <c r="BG1236" s="1">
        <v>1232</v>
      </c>
      <c r="BH1236" s="1" t="e">
        <f t="shared" si="338"/>
        <v>#N/A</v>
      </c>
      <c r="BI1236" s="1">
        <f t="shared" si="340"/>
        <v>2</v>
      </c>
      <c r="BJ1236" s="1" t="e">
        <f t="shared" si="339"/>
        <v>#N/A</v>
      </c>
    </row>
    <row r="1237" spans="1:62" x14ac:dyDescent="0.25">
      <c r="A1237" s="1">
        <f t="shared" si="326"/>
        <v>1</v>
      </c>
      <c r="B1237" s="1">
        <f>IF(YEAR(AD1237)=$B$3,YEAR('Apartment Expenses'!AD1237)&amp;" - "&amp;'Apartment Expenses'!AC1237,0)</f>
        <v>0</v>
      </c>
      <c r="C1237" s="1">
        <f t="shared" si="327"/>
        <v>0</v>
      </c>
      <c r="E1237" s="1">
        <v>1233</v>
      </c>
      <c r="F1237" s="1">
        <f t="shared" si="328"/>
        <v>1</v>
      </c>
      <c r="G1237" s="1">
        <f t="shared" si="324"/>
        <v>0</v>
      </c>
      <c r="H1237" s="1">
        <f t="shared" si="325"/>
        <v>0</v>
      </c>
      <c r="J1237" s="1" t="str">
        <f t="shared" si="329"/>
        <v>1900</v>
      </c>
      <c r="M1237" s="1">
        <f>HLOOKUP('Expense History'!$AD$3,$P$4:$X$2004,ROW('Apartment Expenses'!L1237)-3,0)</f>
        <v>0</v>
      </c>
      <c r="N1237" s="1">
        <f>IF('Expense History'!$AD$3=Data!$G$4,'Apartment Expenses'!AE1237,HLOOKUP('Expense History'!$AD$3,'Apartment Expenses'!$AE$4:$AL$2004,(ROW('Apartment Expenses'!M1237)-3)))</f>
        <v>0</v>
      </c>
      <c r="O1237" s="1" t="str">
        <f>IF($O$2="ALL",IF(VLOOKUP(AA1237,'Expense History'!$AA$6:$AB$36,2,0)="x","include",0),IF(AND(VLOOKUP(AA1237,'Expense History'!$AA$6:$AB$36,2,0)="x",AC1237=$O$2),"include",0))</f>
        <v>include</v>
      </c>
      <c r="P1237" s="1">
        <f>IF(O1237="include",IF(AE1237&gt;0,1+MAX(P1238:P$2005),0),0)</f>
        <v>0</v>
      </c>
      <c r="Q1237" s="1">
        <f>IF(AND(ISBLANK(AA1236),AE1236=0),0,(IF(MAX(Q1238:Q$2005)&gt;0,0,ROW(R1237))))</f>
        <v>0</v>
      </c>
      <c r="R1237" s="1">
        <f>IF($O1237="include",IF(AF1237&gt;0,1+MAX(R1238:R$2005),0),0)</f>
        <v>0</v>
      </c>
      <c r="S1237" s="1">
        <f>IF($O1237="include",IF(AG1237&gt;0,1+MAX(S1238:S$2005),0),0)</f>
        <v>0</v>
      </c>
      <c r="T1237" s="1">
        <f>IF($O1237="include",IF(AH1237&gt;0,1+MAX(T1238:T$2005),0),0)</f>
        <v>0</v>
      </c>
      <c r="U1237" s="1">
        <f>IF($O1237="include",IF(AI1237&gt;0,1+MAX(U1238:U$2005),0),0)</f>
        <v>0</v>
      </c>
      <c r="V1237" s="1">
        <f>IF($O1237="include",IF(AJ1237&gt;0,1+MAX(V1238:V$2005),0),0)</f>
        <v>0</v>
      </c>
      <c r="W1237" s="1">
        <f>IF($O1237="include",IF(AK1237&gt;0,1+MAX(W1238:W$2005),0),0)</f>
        <v>0</v>
      </c>
      <c r="X1237" s="1">
        <f>IF($O1237="include",IF(AL1237&gt;0,1+MAX(X1238:X$2005),0),0)</f>
        <v>0</v>
      </c>
      <c r="Y1237" s="22" t="str">
        <f t="shared" si="330"/>
        <v xml:space="preserve">1 - </v>
      </c>
      <c r="AA1237" s="42"/>
      <c r="AB1237" s="43"/>
      <c r="AC1237" s="43"/>
      <c r="AD1237" s="44"/>
      <c r="AE1237" s="11">
        <f t="shared" si="331"/>
        <v>0</v>
      </c>
      <c r="AF1237" s="41"/>
      <c r="AG1237" s="41"/>
      <c r="AH1237" s="41"/>
      <c r="AI1237" s="41"/>
      <c r="AJ1237" s="41"/>
      <c r="AK1237" s="41"/>
      <c r="AL1237" s="41"/>
      <c r="BA1237" s="1">
        <f t="shared" si="332"/>
        <v>0</v>
      </c>
      <c r="BB1237" s="1">
        <f t="shared" si="333"/>
        <v>0</v>
      </c>
      <c r="BC1237" s="1" t="str">
        <f t="shared" si="334"/>
        <v>No</v>
      </c>
      <c r="BD1237" s="1">
        <f t="shared" si="335"/>
        <v>0</v>
      </c>
      <c r="BE1237" s="1">
        <f t="shared" si="336"/>
        <v>0</v>
      </c>
      <c r="BF1237" s="1">
        <f t="shared" si="337"/>
        <v>0</v>
      </c>
      <c r="BG1237" s="1">
        <v>1233</v>
      </c>
      <c r="BH1237" s="1" t="e">
        <f t="shared" si="338"/>
        <v>#N/A</v>
      </c>
      <c r="BI1237" s="1">
        <f t="shared" si="340"/>
        <v>2</v>
      </c>
      <c r="BJ1237" s="1" t="e">
        <f t="shared" si="339"/>
        <v>#N/A</v>
      </c>
    </row>
    <row r="1238" spans="1:62" x14ac:dyDescent="0.25">
      <c r="A1238" s="1">
        <f t="shared" si="326"/>
        <v>1</v>
      </c>
      <c r="B1238" s="1">
        <f>IF(YEAR(AD1238)=$B$3,YEAR('Apartment Expenses'!AD1238)&amp;" - "&amp;'Apartment Expenses'!AC1238,0)</f>
        <v>0</v>
      </c>
      <c r="C1238" s="1">
        <f t="shared" si="327"/>
        <v>0</v>
      </c>
      <c r="E1238" s="1">
        <v>1234</v>
      </c>
      <c r="F1238" s="1">
        <f t="shared" si="328"/>
        <v>1</v>
      </c>
      <c r="G1238" s="1">
        <f t="shared" si="324"/>
        <v>0</v>
      </c>
      <c r="H1238" s="1">
        <f t="shared" si="325"/>
        <v>0</v>
      </c>
      <c r="J1238" s="1" t="str">
        <f t="shared" si="329"/>
        <v>1900</v>
      </c>
      <c r="M1238" s="1">
        <f>HLOOKUP('Expense History'!$AD$3,$P$4:$X$2004,ROW('Apartment Expenses'!L1238)-3,0)</f>
        <v>0</v>
      </c>
      <c r="N1238" s="1">
        <f>IF('Expense History'!$AD$3=Data!$G$4,'Apartment Expenses'!AE1238,HLOOKUP('Expense History'!$AD$3,'Apartment Expenses'!$AE$4:$AL$2004,(ROW('Apartment Expenses'!M1238)-3)))</f>
        <v>0</v>
      </c>
      <c r="O1238" s="1" t="str">
        <f>IF($O$2="ALL",IF(VLOOKUP(AA1238,'Expense History'!$AA$6:$AB$36,2,0)="x","include",0),IF(AND(VLOOKUP(AA1238,'Expense History'!$AA$6:$AB$36,2,0)="x",AC1238=$O$2),"include",0))</f>
        <v>include</v>
      </c>
      <c r="P1238" s="1">
        <f>IF(O1238="include",IF(AE1238&gt;0,1+MAX(P1239:P$2005),0),0)</f>
        <v>0</v>
      </c>
      <c r="Q1238" s="1">
        <f>IF(AND(ISBLANK(AA1237),AE1237=0),0,(IF(MAX(Q1239:Q$2005)&gt;0,0,ROW(R1238))))</f>
        <v>0</v>
      </c>
      <c r="R1238" s="1">
        <f>IF($O1238="include",IF(AF1238&gt;0,1+MAX(R1239:R$2005),0),0)</f>
        <v>0</v>
      </c>
      <c r="S1238" s="1">
        <f>IF($O1238="include",IF(AG1238&gt;0,1+MAX(S1239:S$2005),0),0)</f>
        <v>0</v>
      </c>
      <c r="T1238" s="1">
        <f>IF($O1238="include",IF(AH1238&gt;0,1+MAX(T1239:T$2005),0),0)</f>
        <v>0</v>
      </c>
      <c r="U1238" s="1">
        <f>IF($O1238="include",IF(AI1238&gt;0,1+MAX(U1239:U$2005),0),0)</f>
        <v>0</v>
      </c>
      <c r="V1238" s="1">
        <f>IF($O1238="include",IF(AJ1238&gt;0,1+MAX(V1239:V$2005),0),0)</f>
        <v>0</v>
      </c>
      <c r="W1238" s="1">
        <f>IF($O1238="include",IF(AK1238&gt;0,1+MAX(W1239:W$2005),0),0)</f>
        <v>0</v>
      </c>
      <c r="X1238" s="1">
        <f>IF($O1238="include",IF(AL1238&gt;0,1+MAX(X1239:X$2005),0),0)</f>
        <v>0</v>
      </c>
      <c r="Y1238" s="22" t="str">
        <f t="shared" si="330"/>
        <v xml:space="preserve">1 - </v>
      </c>
      <c r="AA1238" s="42"/>
      <c r="AB1238" s="43"/>
      <c r="AC1238" s="43"/>
      <c r="AD1238" s="44"/>
      <c r="AE1238" s="11">
        <f t="shared" si="331"/>
        <v>0</v>
      </c>
      <c r="AF1238" s="41"/>
      <c r="AG1238" s="41"/>
      <c r="AH1238" s="41"/>
      <c r="AI1238" s="41"/>
      <c r="AJ1238" s="41"/>
      <c r="AK1238" s="41"/>
      <c r="AL1238" s="41"/>
      <c r="BA1238" s="1">
        <f t="shared" si="332"/>
        <v>0</v>
      </c>
      <c r="BB1238" s="1">
        <f t="shared" si="333"/>
        <v>0</v>
      </c>
      <c r="BC1238" s="1" t="str">
        <f t="shared" si="334"/>
        <v>No</v>
      </c>
      <c r="BD1238" s="1">
        <f t="shared" si="335"/>
        <v>0</v>
      </c>
      <c r="BE1238" s="1">
        <f t="shared" si="336"/>
        <v>0</v>
      </c>
      <c r="BF1238" s="1">
        <f t="shared" si="337"/>
        <v>0</v>
      </c>
      <c r="BG1238" s="1">
        <v>1234</v>
      </c>
      <c r="BH1238" s="1" t="e">
        <f t="shared" si="338"/>
        <v>#N/A</v>
      </c>
      <c r="BI1238" s="1">
        <f t="shared" si="340"/>
        <v>2</v>
      </c>
      <c r="BJ1238" s="1" t="e">
        <f t="shared" si="339"/>
        <v>#N/A</v>
      </c>
    </row>
    <row r="1239" spans="1:62" x14ac:dyDescent="0.25">
      <c r="A1239" s="1">
        <f t="shared" si="326"/>
        <v>1</v>
      </c>
      <c r="B1239" s="1">
        <f>IF(YEAR(AD1239)=$B$3,YEAR('Apartment Expenses'!AD1239)&amp;" - "&amp;'Apartment Expenses'!AC1239,0)</f>
        <v>0</v>
      </c>
      <c r="C1239" s="1">
        <f t="shared" si="327"/>
        <v>0</v>
      </c>
      <c r="E1239" s="1">
        <v>1235</v>
      </c>
      <c r="F1239" s="1">
        <f t="shared" si="328"/>
        <v>1</v>
      </c>
      <c r="G1239" s="1">
        <f t="shared" si="324"/>
        <v>0</v>
      </c>
      <c r="H1239" s="1">
        <f t="shared" si="325"/>
        <v>0</v>
      </c>
      <c r="J1239" s="1" t="str">
        <f t="shared" si="329"/>
        <v>1900</v>
      </c>
      <c r="M1239" s="1">
        <f>HLOOKUP('Expense History'!$AD$3,$P$4:$X$2004,ROW('Apartment Expenses'!L1239)-3,0)</f>
        <v>0</v>
      </c>
      <c r="N1239" s="1">
        <f>IF('Expense History'!$AD$3=Data!$G$4,'Apartment Expenses'!AE1239,HLOOKUP('Expense History'!$AD$3,'Apartment Expenses'!$AE$4:$AL$2004,(ROW('Apartment Expenses'!M1239)-3)))</f>
        <v>0</v>
      </c>
      <c r="O1239" s="1" t="str">
        <f>IF($O$2="ALL",IF(VLOOKUP(AA1239,'Expense History'!$AA$6:$AB$36,2,0)="x","include",0),IF(AND(VLOOKUP(AA1239,'Expense History'!$AA$6:$AB$36,2,0)="x",AC1239=$O$2),"include",0))</f>
        <v>include</v>
      </c>
      <c r="P1239" s="1">
        <f>IF(O1239="include",IF(AE1239&gt;0,1+MAX(P1240:P$2005),0),0)</f>
        <v>0</v>
      </c>
      <c r="Q1239" s="1">
        <f>IF(AND(ISBLANK(AA1238),AE1238=0),0,(IF(MAX(Q1240:Q$2005)&gt;0,0,ROW(R1239))))</f>
        <v>0</v>
      </c>
      <c r="R1239" s="1">
        <f>IF($O1239="include",IF(AF1239&gt;0,1+MAX(R1240:R$2005),0),0)</f>
        <v>0</v>
      </c>
      <c r="S1239" s="1">
        <f>IF($O1239="include",IF(AG1239&gt;0,1+MAX(S1240:S$2005),0),0)</f>
        <v>0</v>
      </c>
      <c r="T1239" s="1">
        <f>IF($O1239="include",IF(AH1239&gt;0,1+MAX(T1240:T$2005),0),0)</f>
        <v>0</v>
      </c>
      <c r="U1239" s="1">
        <f>IF($O1239="include",IF(AI1239&gt;0,1+MAX(U1240:U$2005),0),0)</f>
        <v>0</v>
      </c>
      <c r="V1239" s="1">
        <f>IF($O1239="include",IF(AJ1239&gt;0,1+MAX(V1240:V$2005),0),0)</f>
        <v>0</v>
      </c>
      <c r="W1239" s="1">
        <f>IF($O1239="include",IF(AK1239&gt;0,1+MAX(W1240:W$2005),0),0)</f>
        <v>0</v>
      </c>
      <c r="X1239" s="1">
        <f>IF($O1239="include",IF(AL1239&gt;0,1+MAX(X1240:X$2005),0),0)</f>
        <v>0</v>
      </c>
      <c r="Y1239" s="22" t="str">
        <f t="shared" si="330"/>
        <v xml:space="preserve">1 - </v>
      </c>
      <c r="AA1239" s="42"/>
      <c r="AB1239" s="43"/>
      <c r="AC1239" s="43"/>
      <c r="AD1239" s="44"/>
      <c r="AE1239" s="11">
        <f t="shared" si="331"/>
        <v>0</v>
      </c>
      <c r="AF1239" s="41"/>
      <c r="AG1239" s="41"/>
      <c r="AH1239" s="41"/>
      <c r="AI1239" s="41"/>
      <c r="AJ1239" s="41"/>
      <c r="AK1239" s="41"/>
      <c r="AL1239" s="41"/>
      <c r="BA1239" s="1">
        <f t="shared" si="332"/>
        <v>0</v>
      </c>
      <c r="BB1239" s="1">
        <f t="shared" si="333"/>
        <v>0</v>
      </c>
      <c r="BC1239" s="1" t="str">
        <f t="shared" si="334"/>
        <v>No</v>
      </c>
      <c r="BD1239" s="1">
        <f t="shared" si="335"/>
        <v>0</v>
      </c>
      <c r="BE1239" s="1">
        <f t="shared" si="336"/>
        <v>0</v>
      </c>
      <c r="BF1239" s="1">
        <f t="shared" si="337"/>
        <v>0</v>
      </c>
      <c r="BG1239" s="1">
        <v>1235</v>
      </c>
      <c r="BH1239" s="1" t="e">
        <f t="shared" si="338"/>
        <v>#N/A</v>
      </c>
      <c r="BI1239" s="1">
        <f t="shared" si="340"/>
        <v>2</v>
      </c>
      <c r="BJ1239" s="1" t="e">
        <f t="shared" si="339"/>
        <v>#N/A</v>
      </c>
    </row>
    <row r="1240" spans="1:62" x14ac:dyDescent="0.25">
      <c r="A1240" s="1">
        <f t="shared" si="326"/>
        <v>1</v>
      </c>
      <c r="B1240" s="1">
        <f>IF(YEAR(AD1240)=$B$3,YEAR('Apartment Expenses'!AD1240)&amp;" - "&amp;'Apartment Expenses'!AC1240,0)</f>
        <v>0</v>
      </c>
      <c r="C1240" s="1">
        <f t="shared" si="327"/>
        <v>0</v>
      </c>
      <c r="E1240" s="1">
        <v>1236</v>
      </c>
      <c r="F1240" s="1">
        <f t="shared" si="328"/>
        <v>1</v>
      </c>
      <c r="G1240" s="1">
        <f t="shared" si="324"/>
        <v>0</v>
      </c>
      <c r="H1240" s="1">
        <f t="shared" si="325"/>
        <v>0</v>
      </c>
      <c r="J1240" s="1" t="str">
        <f t="shared" si="329"/>
        <v>1900</v>
      </c>
      <c r="M1240" s="1">
        <f>HLOOKUP('Expense History'!$AD$3,$P$4:$X$2004,ROW('Apartment Expenses'!L1240)-3,0)</f>
        <v>0</v>
      </c>
      <c r="N1240" s="1">
        <f>IF('Expense History'!$AD$3=Data!$G$4,'Apartment Expenses'!AE1240,HLOOKUP('Expense History'!$AD$3,'Apartment Expenses'!$AE$4:$AL$2004,(ROW('Apartment Expenses'!M1240)-3)))</f>
        <v>0</v>
      </c>
      <c r="O1240" s="1" t="str">
        <f>IF($O$2="ALL",IF(VLOOKUP(AA1240,'Expense History'!$AA$6:$AB$36,2,0)="x","include",0),IF(AND(VLOOKUP(AA1240,'Expense History'!$AA$6:$AB$36,2,0)="x",AC1240=$O$2),"include",0))</f>
        <v>include</v>
      </c>
      <c r="P1240" s="1">
        <f>IF(O1240="include",IF(AE1240&gt;0,1+MAX(P1241:P$2005),0),0)</f>
        <v>0</v>
      </c>
      <c r="Q1240" s="1">
        <f>IF(AND(ISBLANK(AA1239),AE1239=0),0,(IF(MAX(Q1241:Q$2005)&gt;0,0,ROW(R1240))))</f>
        <v>0</v>
      </c>
      <c r="R1240" s="1">
        <f>IF($O1240="include",IF(AF1240&gt;0,1+MAX(R1241:R$2005),0),0)</f>
        <v>0</v>
      </c>
      <c r="S1240" s="1">
        <f>IF($O1240="include",IF(AG1240&gt;0,1+MAX(S1241:S$2005),0),0)</f>
        <v>0</v>
      </c>
      <c r="T1240" s="1">
        <f>IF($O1240="include",IF(AH1240&gt;0,1+MAX(T1241:T$2005),0),0)</f>
        <v>0</v>
      </c>
      <c r="U1240" s="1">
        <f>IF($O1240="include",IF(AI1240&gt;0,1+MAX(U1241:U$2005),0),0)</f>
        <v>0</v>
      </c>
      <c r="V1240" s="1">
        <f>IF($O1240="include",IF(AJ1240&gt;0,1+MAX(V1241:V$2005),0),0)</f>
        <v>0</v>
      </c>
      <c r="W1240" s="1">
        <f>IF($O1240="include",IF(AK1240&gt;0,1+MAX(W1241:W$2005),0),0)</f>
        <v>0</v>
      </c>
      <c r="X1240" s="1">
        <f>IF($O1240="include",IF(AL1240&gt;0,1+MAX(X1241:X$2005),0),0)</f>
        <v>0</v>
      </c>
      <c r="Y1240" s="22" t="str">
        <f t="shared" si="330"/>
        <v xml:space="preserve">1 - </v>
      </c>
      <c r="AA1240" s="42"/>
      <c r="AB1240" s="43"/>
      <c r="AC1240" s="43"/>
      <c r="AD1240" s="44"/>
      <c r="AE1240" s="11">
        <f t="shared" si="331"/>
        <v>0</v>
      </c>
      <c r="AF1240" s="41"/>
      <c r="AG1240" s="41"/>
      <c r="AH1240" s="41"/>
      <c r="AI1240" s="41"/>
      <c r="AJ1240" s="41"/>
      <c r="AK1240" s="41"/>
      <c r="AL1240" s="41"/>
      <c r="BA1240" s="1">
        <f t="shared" si="332"/>
        <v>0</v>
      </c>
      <c r="BB1240" s="1">
        <f t="shared" si="333"/>
        <v>0</v>
      </c>
      <c r="BC1240" s="1" t="str">
        <f t="shared" si="334"/>
        <v>No</v>
      </c>
      <c r="BD1240" s="1">
        <f t="shared" si="335"/>
        <v>0</v>
      </c>
      <c r="BE1240" s="1">
        <f t="shared" si="336"/>
        <v>0</v>
      </c>
      <c r="BF1240" s="1">
        <f t="shared" si="337"/>
        <v>0</v>
      </c>
      <c r="BG1240" s="1">
        <v>1236</v>
      </c>
      <c r="BH1240" s="1" t="e">
        <f t="shared" si="338"/>
        <v>#N/A</v>
      </c>
      <c r="BI1240" s="1">
        <f t="shared" si="340"/>
        <v>2</v>
      </c>
      <c r="BJ1240" s="1" t="e">
        <f t="shared" si="339"/>
        <v>#N/A</v>
      </c>
    </row>
    <row r="1241" spans="1:62" x14ac:dyDescent="0.25">
      <c r="A1241" s="1">
        <f t="shared" si="326"/>
        <v>1</v>
      </c>
      <c r="B1241" s="1">
        <f>IF(YEAR(AD1241)=$B$3,YEAR('Apartment Expenses'!AD1241)&amp;" - "&amp;'Apartment Expenses'!AC1241,0)</f>
        <v>0</v>
      </c>
      <c r="C1241" s="1">
        <f t="shared" si="327"/>
        <v>0</v>
      </c>
      <c r="E1241" s="1">
        <v>1237</v>
      </c>
      <c r="F1241" s="1">
        <f t="shared" si="328"/>
        <v>1</v>
      </c>
      <c r="G1241" s="1">
        <f t="shared" si="324"/>
        <v>0</v>
      </c>
      <c r="H1241" s="1">
        <f t="shared" si="325"/>
        <v>0</v>
      </c>
      <c r="J1241" s="1" t="str">
        <f t="shared" si="329"/>
        <v>1900</v>
      </c>
      <c r="M1241" s="1">
        <f>HLOOKUP('Expense History'!$AD$3,$P$4:$X$2004,ROW('Apartment Expenses'!L1241)-3,0)</f>
        <v>0</v>
      </c>
      <c r="N1241" s="1">
        <f>IF('Expense History'!$AD$3=Data!$G$4,'Apartment Expenses'!AE1241,HLOOKUP('Expense History'!$AD$3,'Apartment Expenses'!$AE$4:$AL$2004,(ROW('Apartment Expenses'!M1241)-3)))</f>
        <v>0</v>
      </c>
      <c r="O1241" s="1" t="str">
        <f>IF($O$2="ALL",IF(VLOOKUP(AA1241,'Expense History'!$AA$6:$AB$36,2,0)="x","include",0),IF(AND(VLOOKUP(AA1241,'Expense History'!$AA$6:$AB$36,2,0)="x",AC1241=$O$2),"include",0))</f>
        <v>include</v>
      </c>
      <c r="P1241" s="1">
        <f>IF(O1241="include",IF(AE1241&gt;0,1+MAX(P1242:P$2005),0),0)</f>
        <v>0</v>
      </c>
      <c r="Q1241" s="1">
        <f>IF(AND(ISBLANK(AA1240),AE1240=0),0,(IF(MAX(Q1242:Q$2005)&gt;0,0,ROW(R1241))))</f>
        <v>0</v>
      </c>
      <c r="R1241" s="1">
        <f>IF($O1241="include",IF(AF1241&gt;0,1+MAX(R1242:R$2005),0),0)</f>
        <v>0</v>
      </c>
      <c r="S1241" s="1">
        <f>IF($O1241="include",IF(AG1241&gt;0,1+MAX(S1242:S$2005),0),0)</f>
        <v>0</v>
      </c>
      <c r="T1241" s="1">
        <f>IF($O1241="include",IF(AH1241&gt;0,1+MAX(T1242:T$2005),0),0)</f>
        <v>0</v>
      </c>
      <c r="U1241" s="1">
        <f>IF($O1241="include",IF(AI1241&gt;0,1+MAX(U1242:U$2005),0),0)</f>
        <v>0</v>
      </c>
      <c r="V1241" s="1">
        <f>IF($O1241="include",IF(AJ1241&gt;0,1+MAX(V1242:V$2005),0),0)</f>
        <v>0</v>
      </c>
      <c r="W1241" s="1">
        <f>IF($O1241="include",IF(AK1241&gt;0,1+MAX(W1242:W$2005),0),0)</f>
        <v>0</v>
      </c>
      <c r="X1241" s="1">
        <f>IF($O1241="include",IF(AL1241&gt;0,1+MAX(X1242:X$2005),0),0)</f>
        <v>0</v>
      </c>
      <c r="Y1241" s="22" t="str">
        <f t="shared" si="330"/>
        <v xml:space="preserve">1 - </v>
      </c>
      <c r="AA1241" s="42"/>
      <c r="AB1241" s="43"/>
      <c r="AC1241" s="43"/>
      <c r="AD1241" s="44"/>
      <c r="AE1241" s="11">
        <f t="shared" si="331"/>
        <v>0</v>
      </c>
      <c r="AF1241" s="41"/>
      <c r="AG1241" s="41"/>
      <c r="AH1241" s="41"/>
      <c r="AI1241" s="41"/>
      <c r="AJ1241" s="41"/>
      <c r="AK1241" s="41"/>
      <c r="AL1241" s="41"/>
      <c r="BA1241" s="1">
        <f t="shared" si="332"/>
        <v>0</v>
      </c>
      <c r="BB1241" s="1">
        <f t="shared" si="333"/>
        <v>0</v>
      </c>
      <c r="BC1241" s="1" t="str">
        <f t="shared" si="334"/>
        <v>No</v>
      </c>
      <c r="BD1241" s="1">
        <f t="shared" si="335"/>
        <v>0</v>
      </c>
      <c r="BE1241" s="1">
        <f t="shared" si="336"/>
        <v>0</v>
      </c>
      <c r="BF1241" s="1">
        <f t="shared" si="337"/>
        <v>0</v>
      </c>
      <c r="BG1241" s="1">
        <v>1237</v>
      </c>
      <c r="BH1241" s="1" t="e">
        <f t="shared" si="338"/>
        <v>#N/A</v>
      </c>
      <c r="BI1241" s="1">
        <f t="shared" si="340"/>
        <v>2</v>
      </c>
      <c r="BJ1241" s="1" t="e">
        <f t="shared" si="339"/>
        <v>#N/A</v>
      </c>
    </row>
    <row r="1242" spans="1:62" x14ac:dyDescent="0.25">
      <c r="A1242" s="1">
        <f t="shared" si="326"/>
        <v>1</v>
      </c>
      <c r="B1242" s="1">
        <f>IF(YEAR(AD1242)=$B$3,YEAR('Apartment Expenses'!AD1242)&amp;" - "&amp;'Apartment Expenses'!AC1242,0)</f>
        <v>0</v>
      </c>
      <c r="C1242" s="1">
        <f t="shared" si="327"/>
        <v>0</v>
      </c>
      <c r="E1242" s="1">
        <v>1238</v>
      </c>
      <c r="F1242" s="1">
        <f t="shared" si="328"/>
        <v>1</v>
      </c>
      <c r="G1242" s="1">
        <f t="shared" si="324"/>
        <v>0</v>
      </c>
      <c r="H1242" s="1">
        <f t="shared" si="325"/>
        <v>0</v>
      </c>
      <c r="J1242" s="1" t="str">
        <f t="shared" si="329"/>
        <v>1900</v>
      </c>
      <c r="M1242" s="1">
        <f>HLOOKUP('Expense History'!$AD$3,$P$4:$X$2004,ROW('Apartment Expenses'!L1242)-3,0)</f>
        <v>0</v>
      </c>
      <c r="N1242" s="1">
        <f>IF('Expense History'!$AD$3=Data!$G$4,'Apartment Expenses'!AE1242,HLOOKUP('Expense History'!$AD$3,'Apartment Expenses'!$AE$4:$AL$2004,(ROW('Apartment Expenses'!M1242)-3)))</f>
        <v>0</v>
      </c>
      <c r="O1242" s="1" t="str">
        <f>IF($O$2="ALL",IF(VLOOKUP(AA1242,'Expense History'!$AA$6:$AB$36,2,0)="x","include",0),IF(AND(VLOOKUP(AA1242,'Expense History'!$AA$6:$AB$36,2,0)="x",AC1242=$O$2),"include",0))</f>
        <v>include</v>
      </c>
      <c r="P1242" s="1">
        <f>IF(O1242="include",IF(AE1242&gt;0,1+MAX(P1243:P$2005),0),0)</f>
        <v>0</v>
      </c>
      <c r="Q1242" s="1">
        <f>IF(AND(ISBLANK(AA1241),AE1241=0),0,(IF(MAX(Q1243:Q$2005)&gt;0,0,ROW(R1242))))</f>
        <v>0</v>
      </c>
      <c r="R1242" s="1">
        <f>IF($O1242="include",IF(AF1242&gt;0,1+MAX(R1243:R$2005),0),0)</f>
        <v>0</v>
      </c>
      <c r="S1242" s="1">
        <f>IF($O1242="include",IF(AG1242&gt;0,1+MAX(S1243:S$2005),0),0)</f>
        <v>0</v>
      </c>
      <c r="T1242" s="1">
        <f>IF($O1242="include",IF(AH1242&gt;0,1+MAX(T1243:T$2005),0),0)</f>
        <v>0</v>
      </c>
      <c r="U1242" s="1">
        <f>IF($O1242="include",IF(AI1242&gt;0,1+MAX(U1243:U$2005),0),0)</f>
        <v>0</v>
      </c>
      <c r="V1242" s="1">
        <f>IF($O1242="include",IF(AJ1242&gt;0,1+MAX(V1243:V$2005),0),0)</f>
        <v>0</v>
      </c>
      <c r="W1242" s="1">
        <f>IF($O1242="include",IF(AK1242&gt;0,1+MAX(W1243:W$2005),0),0)</f>
        <v>0</v>
      </c>
      <c r="X1242" s="1">
        <f>IF($O1242="include",IF(AL1242&gt;0,1+MAX(X1243:X$2005),0),0)</f>
        <v>0</v>
      </c>
      <c r="Y1242" s="22" t="str">
        <f t="shared" si="330"/>
        <v xml:space="preserve">1 - </v>
      </c>
      <c r="AA1242" s="42"/>
      <c r="AB1242" s="43"/>
      <c r="AC1242" s="43"/>
      <c r="AD1242" s="44"/>
      <c r="AE1242" s="11">
        <f t="shared" si="331"/>
        <v>0</v>
      </c>
      <c r="AF1242" s="41"/>
      <c r="AG1242" s="41"/>
      <c r="AH1242" s="41"/>
      <c r="AI1242" s="41"/>
      <c r="AJ1242" s="41"/>
      <c r="AK1242" s="41"/>
      <c r="AL1242" s="41"/>
      <c r="BA1242" s="1">
        <f t="shared" si="332"/>
        <v>0</v>
      </c>
      <c r="BB1242" s="1">
        <f t="shared" si="333"/>
        <v>0</v>
      </c>
      <c r="BC1242" s="1" t="str">
        <f t="shared" si="334"/>
        <v>No</v>
      </c>
      <c r="BD1242" s="1">
        <f t="shared" si="335"/>
        <v>0</v>
      </c>
      <c r="BE1242" s="1">
        <f t="shared" si="336"/>
        <v>0</v>
      </c>
      <c r="BF1242" s="1">
        <f t="shared" si="337"/>
        <v>0</v>
      </c>
      <c r="BG1242" s="1">
        <v>1238</v>
      </c>
      <c r="BH1242" s="1" t="e">
        <f t="shared" si="338"/>
        <v>#N/A</v>
      </c>
      <c r="BI1242" s="1">
        <f t="shared" si="340"/>
        <v>2</v>
      </c>
      <c r="BJ1242" s="1" t="e">
        <f t="shared" si="339"/>
        <v>#N/A</v>
      </c>
    </row>
    <row r="1243" spans="1:62" x14ac:dyDescent="0.25">
      <c r="A1243" s="1">
        <f t="shared" si="326"/>
        <v>1</v>
      </c>
      <c r="B1243" s="1">
        <f>IF(YEAR(AD1243)=$B$3,YEAR('Apartment Expenses'!AD1243)&amp;" - "&amp;'Apartment Expenses'!AC1243,0)</f>
        <v>0</v>
      </c>
      <c r="C1243" s="1">
        <f t="shared" si="327"/>
        <v>0</v>
      </c>
      <c r="E1243" s="1">
        <v>1239</v>
      </c>
      <c r="F1243" s="1">
        <f t="shared" si="328"/>
        <v>1</v>
      </c>
      <c r="G1243" s="1">
        <f t="shared" si="324"/>
        <v>0</v>
      </c>
      <c r="H1243" s="1">
        <f t="shared" si="325"/>
        <v>0</v>
      </c>
      <c r="J1243" s="1" t="str">
        <f t="shared" si="329"/>
        <v>1900</v>
      </c>
      <c r="M1243" s="1">
        <f>HLOOKUP('Expense History'!$AD$3,$P$4:$X$2004,ROW('Apartment Expenses'!L1243)-3,0)</f>
        <v>0</v>
      </c>
      <c r="N1243" s="1">
        <f>IF('Expense History'!$AD$3=Data!$G$4,'Apartment Expenses'!AE1243,HLOOKUP('Expense History'!$AD$3,'Apartment Expenses'!$AE$4:$AL$2004,(ROW('Apartment Expenses'!M1243)-3)))</f>
        <v>0</v>
      </c>
      <c r="O1243" s="1" t="str">
        <f>IF($O$2="ALL",IF(VLOOKUP(AA1243,'Expense History'!$AA$6:$AB$36,2,0)="x","include",0),IF(AND(VLOOKUP(AA1243,'Expense History'!$AA$6:$AB$36,2,0)="x",AC1243=$O$2),"include",0))</f>
        <v>include</v>
      </c>
      <c r="P1243" s="1">
        <f>IF(O1243="include",IF(AE1243&gt;0,1+MAX(P1244:P$2005),0),0)</f>
        <v>0</v>
      </c>
      <c r="Q1243" s="1">
        <f>IF(AND(ISBLANK(AA1242),AE1242=0),0,(IF(MAX(Q1244:Q$2005)&gt;0,0,ROW(R1243))))</f>
        <v>0</v>
      </c>
      <c r="R1243" s="1">
        <f>IF($O1243="include",IF(AF1243&gt;0,1+MAX(R1244:R$2005),0),0)</f>
        <v>0</v>
      </c>
      <c r="S1243" s="1">
        <f>IF($O1243="include",IF(AG1243&gt;0,1+MAX(S1244:S$2005),0),0)</f>
        <v>0</v>
      </c>
      <c r="T1243" s="1">
        <f>IF($O1243="include",IF(AH1243&gt;0,1+MAX(T1244:T$2005),0),0)</f>
        <v>0</v>
      </c>
      <c r="U1243" s="1">
        <f>IF($O1243="include",IF(AI1243&gt;0,1+MAX(U1244:U$2005),0),0)</f>
        <v>0</v>
      </c>
      <c r="V1243" s="1">
        <f>IF($O1243="include",IF(AJ1243&gt;0,1+MAX(V1244:V$2005),0),0)</f>
        <v>0</v>
      </c>
      <c r="W1243" s="1">
        <f>IF($O1243="include",IF(AK1243&gt;0,1+MAX(W1244:W$2005),0),0)</f>
        <v>0</v>
      </c>
      <c r="X1243" s="1">
        <f>IF($O1243="include",IF(AL1243&gt;0,1+MAX(X1244:X$2005),0),0)</f>
        <v>0</v>
      </c>
      <c r="Y1243" s="22" t="str">
        <f t="shared" si="330"/>
        <v xml:space="preserve">1 - </v>
      </c>
      <c r="AA1243" s="42"/>
      <c r="AB1243" s="43"/>
      <c r="AC1243" s="43"/>
      <c r="AD1243" s="44"/>
      <c r="AE1243" s="11">
        <f t="shared" si="331"/>
        <v>0</v>
      </c>
      <c r="AF1243" s="41"/>
      <c r="AG1243" s="41"/>
      <c r="AH1243" s="41"/>
      <c r="AI1243" s="41"/>
      <c r="AJ1243" s="41"/>
      <c r="AK1243" s="41"/>
      <c r="AL1243" s="41"/>
      <c r="BA1243" s="1">
        <f t="shared" si="332"/>
        <v>0</v>
      </c>
      <c r="BB1243" s="1">
        <f t="shared" si="333"/>
        <v>0</v>
      </c>
      <c r="BC1243" s="1" t="str">
        <f t="shared" si="334"/>
        <v>No</v>
      </c>
      <c r="BD1243" s="1">
        <f t="shared" si="335"/>
        <v>0</v>
      </c>
      <c r="BE1243" s="1">
        <f t="shared" si="336"/>
        <v>0</v>
      </c>
      <c r="BF1243" s="1">
        <f t="shared" si="337"/>
        <v>0</v>
      </c>
      <c r="BG1243" s="1">
        <v>1239</v>
      </c>
      <c r="BH1243" s="1" t="e">
        <f t="shared" si="338"/>
        <v>#N/A</v>
      </c>
      <c r="BI1243" s="1">
        <f t="shared" si="340"/>
        <v>2</v>
      </c>
      <c r="BJ1243" s="1" t="e">
        <f t="shared" si="339"/>
        <v>#N/A</v>
      </c>
    </row>
    <row r="1244" spans="1:62" x14ac:dyDescent="0.25">
      <c r="A1244" s="1">
        <f t="shared" si="326"/>
        <v>1</v>
      </c>
      <c r="B1244" s="1">
        <f>IF(YEAR(AD1244)=$B$3,YEAR('Apartment Expenses'!AD1244)&amp;" - "&amp;'Apartment Expenses'!AC1244,0)</f>
        <v>0</v>
      </c>
      <c r="C1244" s="1">
        <f t="shared" si="327"/>
        <v>0</v>
      </c>
      <c r="E1244" s="1">
        <v>1240</v>
      </c>
      <c r="F1244" s="1">
        <f t="shared" si="328"/>
        <v>1</v>
      </c>
      <c r="G1244" s="1">
        <f t="shared" si="324"/>
        <v>0</v>
      </c>
      <c r="H1244" s="1">
        <f t="shared" si="325"/>
        <v>0</v>
      </c>
      <c r="J1244" s="1" t="str">
        <f t="shared" si="329"/>
        <v>1900</v>
      </c>
      <c r="M1244" s="1">
        <f>HLOOKUP('Expense History'!$AD$3,$P$4:$X$2004,ROW('Apartment Expenses'!L1244)-3,0)</f>
        <v>0</v>
      </c>
      <c r="N1244" s="1">
        <f>IF('Expense History'!$AD$3=Data!$G$4,'Apartment Expenses'!AE1244,HLOOKUP('Expense History'!$AD$3,'Apartment Expenses'!$AE$4:$AL$2004,(ROW('Apartment Expenses'!M1244)-3)))</f>
        <v>0</v>
      </c>
      <c r="O1244" s="1" t="str">
        <f>IF($O$2="ALL",IF(VLOOKUP(AA1244,'Expense History'!$AA$6:$AB$36,2,0)="x","include",0),IF(AND(VLOOKUP(AA1244,'Expense History'!$AA$6:$AB$36,2,0)="x",AC1244=$O$2),"include",0))</f>
        <v>include</v>
      </c>
      <c r="P1244" s="1">
        <f>IF(O1244="include",IF(AE1244&gt;0,1+MAX(P1245:P$2005),0),0)</f>
        <v>0</v>
      </c>
      <c r="Q1244" s="1">
        <f>IF(AND(ISBLANK(AA1243),AE1243=0),0,(IF(MAX(Q1245:Q$2005)&gt;0,0,ROW(R1244))))</f>
        <v>0</v>
      </c>
      <c r="R1244" s="1">
        <f>IF($O1244="include",IF(AF1244&gt;0,1+MAX(R1245:R$2005),0),0)</f>
        <v>0</v>
      </c>
      <c r="S1244" s="1">
        <f>IF($O1244="include",IF(AG1244&gt;0,1+MAX(S1245:S$2005),0),0)</f>
        <v>0</v>
      </c>
      <c r="T1244" s="1">
        <f>IF($O1244="include",IF(AH1244&gt;0,1+MAX(T1245:T$2005),0),0)</f>
        <v>0</v>
      </c>
      <c r="U1244" s="1">
        <f>IF($O1244="include",IF(AI1244&gt;0,1+MAX(U1245:U$2005),0),0)</f>
        <v>0</v>
      </c>
      <c r="V1244" s="1">
        <f>IF($O1244="include",IF(AJ1244&gt;0,1+MAX(V1245:V$2005),0),0)</f>
        <v>0</v>
      </c>
      <c r="W1244" s="1">
        <f>IF($O1244="include",IF(AK1244&gt;0,1+MAX(W1245:W$2005),0),0)</f>
        <v>0</v>
      </c>
      <c r="X1244" s="1">
        <f>IF($O1244="include",IF(AL1244&gt;0,1+MAX(X1245:X$2005),0),0)</f>
        <v>0</v>
      </c>
      <c r="Y1244" s="22" t="str">
        <f t="shared" si="330"/>
        <v xml:space="preserve">1 - </v>
      </c>
      <c r="AA1244" s="42"/>
      <c r="AB1244" s="43"/>
      <c r="AC1244" s="43"/>
      <c r="AD1244" s="44"/>
      <c r="AE1244" s="11">
        <f t="shared" si="331"/>
        <v>0</v>
      </c>
      <c r="AF1244" s="41"/>
      <c r="AG1244" s="41"/>
      <c r="AH1244" s="41"/>
      <c r="AI1244" s="41"/>
      <c r="AJ1244" s="41"/>
      <c r="AK1244" s="41"/>
      <c r="AL1244" s="41"/>
      <c r="BA1244" s="1">
        <f t="shared" si="332"/>
        <v>0</v>
      </c>
      <c r="BB1244" s="1">
        <f t="shared" si="333"/>
        <v>0</v>
      </c>
      <c r="BC1244" s="1" t="str">
        <f t="shared" si="334"/>
        <v>No</v>
      </c>
      <c r="BD1244" s="1">
        <f t="shared" si="335"/>
        <v>0</v>
      </c>
      <c r="BE1244" s="1">
        <f t="shared" si="336"/>
        <v>0</v>
      </c>
      <c r="BF1244" s="1">
        <f t="shared" si="337"/>
        <v>0</v>
      </c>
      <c r="BG1244" s="1">
        <v>1240</v>
      </c>
      <c r="BH1244" s="1" t="e">
        <f t="shared" si="338"/>
        <v>#N/A</v>
      </c>
      <c r="BI1244" s="1">
        <f t="shared" si="340"/>
        <v>2</v>
      </c>
      <c r="BJ1244" s="1" t="e">
        <f t="shared" si="339"/>
        <v>#N/A</v>
      </c>
    </row>
    <row r="1245" spans="1:62" x14ac:dyDescent="0.25">
      <c r="A1245" s="1">
        <f t="shared" si="326"/>
        <v>1</v>
      </c>
      <c r="B1245" s="1">
        <f>IF(YEAR(AD1245)=$B$3,YEAR('Apartment Expenses'!AD1245)&amp;" - "&amp;'Apartment Expenses'!AC1245,0)</f>
        <v>0</v>
      </c>
      <c r="C1245" s="1">
        <f t="shared" si="327"/>
        <v>0</v>
      </c>
      <c r="E1245" s="1">
        <v>1241</v>
      </c>
      <c r="F1245" s="1">
        <f t="shared" si="328"/>
        <v>1</v>
      </c>
      <c r="G1245" s="1">
        <f t="shared" si="324"/>
        <v>0</v>
      </c>
      <c r="H1245" s="1">
        <f t="shared" si="325"/>
        <v>0</v>
      </c>
      <c r="J1245" s="1" t="str">
        <f t="shared" si="329"/>
        <v>1900</v>
      </c>
      <c r="M1245" s="1">
        <f>HLOOKUP('Expense History'!$AD$3,$P$4:$X$2004,ROW('Apartment Expenses'!L1245)-3,0)</f>
        <v>0</v>
      </c>
      <c r="N1245" s="1">
        <f>IF('Expense History'!$AD$3=Data!$G$4,'Apartment Expenses'!AE1245,HLOOKUP('Expense History'!$AD$3,'Apartment Expenses'!$AE$4:$AL$2004,(ROW('Apartment Expenses'!M1245)-3)))</f>
        <v>0</v>
      </c>
      <c r="O1245" s="1" t="str">
        <f>IF($O$2="ALL",IF(VLOOKUP(AA1245,'Expense History'!$AA$6:$AB$36,2,0)="x","include",0),IF(AND(VLOOKUP(AA1245,'Expense History'!$AA$6:$AB$36,2,0)="x",AC1245=$O$2),"include",0))</f>
        <v>include</v>
      </c>
      <c r="P1245" s="1">
        <f>IF(O1245="include",IF(AE1245&gt;0,1+MAX(P1246:P$2005),0),0)</f>
        <v>0</v>
      </c>
      <c r="Q1245" s="1">
        <f>IF(AND(ISBLANK(AA1244),AE1244=0),0,(IF(MAX(Q1246:Q$2005)&gt;0,0,ROW(R1245))))</f>
        <v>0</v>
      </c>
      <c r="R1245" s="1">
        <f>IF($O1245="include",IF(AF1245&gt;0,1+MAX(R1246:R$2005),0),0)</f>
        <v>0</v>
      </c>
      <c r="S1245" s="1">
        <f>IF($O1245="include",IF(AG1245&gt;0,1+MAX(S1246:S$2005),0),0)</f>
        <v>0</v>
      </c>
      <c r="T1245" s="1">
        <f>IF($O1245="include",IF(AH1245&gt;0,1+MAX(T1246:T$2005),0),0)</f>
        <v>0</v>
      </c>
      <c r="U1245" s="1">
        <f>IF($O1245="include",IF(AI1245&gt;0,1+MAX(U1246:U$2005),0),0)</f>
        <v>0</v>
      </c>
      <c r="V1245" s="1">
        <f>IF($O1245="include",IF(AJ1245&gt;0,1+MAX(V1246:V$2005),0),0)</f>
        <v>0</v>
      </c>
      <c r="W1245" s="1">
        <f>IF($O1245="include",IF(AK1245&gt;0,1+MAX(W1246:W$2005),0),0)</f>
        <v>0</v>
      </c>
      <c r="X1245" s="1">
        <f>IF($O1245="include",IF(AL1245&gt;0,1+MAX(X1246:X$2005),0),0)</f>
        <v>0</v>
      </c>
      <c r="Y1245" s="22" t="str">
        <f t="shared" si="330"/>
        <v xml:space="preserve">1 - </v>
      </c>
      <c r="AA1245" s="42"/>
      <c r="AB1245" s="43"/>
      <c r="AC1245" s="43"/>
      <c r="AD1245" s="44"/>
      <c r="AE1245" s="11">
        <f t="shared" si="331"/>
        <v>0</v>
      </c>
      <c r="AF1245" s="41"/>
      <c r="AG1245" s="41"/>
      <c r="AH1245" s="41"/>
      <c r="AI1245" s="41"/>
      <c r="AJ1245" s="41"/>
      <c r="AK1245" s="41"/>
      <c r="AL1245" s="41"/>
      <c r="BA1245" s="1">
        <f t="shared" si="332"/>
        <v>0</v>
      </c>
      <c r="BB1245" s="1">
        <f t="shared" si="333"/>
        <v>0</v>
      </c>
      <c r="BC1245" s="1" t="str">
        <f t="shared" si="334"/>
        <v>No</v>
      </c>
      <c r="BD1245" s="1">
        <f t="shared" si="335"/>
        <v>0</v>
      </c>
      <c r="BE1245" s="1">
        <f t="shared" si="336"/>
        <v>0</v>
      </c>
      <c r="BF1245" s="1">
        <f t="shared" si="337"/>
        <v>0</v>
      </c>
      <c r="BG1245" s="1">
        <v>1241</v>
      </c>
      <c r="BH1245" s="1" t="e">
        <f t="shared" si="338"/>
        <v>#N/A</v>
      </c>
      <c r="BI1245" s="1">
        <f t="shared" si="340"/>
        <v>2</v>
      </c>
      <c r="BJ1245" s="1" t="e">
        <f t="shared" si="339"/>
        <v>#N/A</v>
      </c>
    </row>
    <row r="1246" spans="1:62" x14ac:dyDescent="0.25">
      <c r="A1246" s="1">
        <f t="shared" si="326"/>
        <v>1</v>
      </c>
      <c r="B1246" s="1">
        <f>IF(YEAR(AD1246)=$B$3,YEAR('Apartment Expenses'!AD1246)&amp;" - "&amp;'Apartment Expenses'!AC1246,0)</f>
        <v>0</v>
      </c>
      <c r="C1246" s="1">
        <f t="shared" si="327"/>
        <v>0</v>
      </c>
      <c r="E1246" s="1">
        <v>1242</v>
      </c>
      <c r="F1246" s="1">
        <f t="shared" si="328"/>
        <v>1</v>
      </c>
      <c r="G1246" s="1">
        <f t="shared" si="324"/>
        <v>0</v>
      </c>
      <c r="H1246" s="1">
        <f t="shared" si="325"/>
        <v>0</v>
      </c>
      <c r="J1246" s="1" t="str">
        <f t="shared" si="329"/>
        <v>1900</v>
      </c>
      <c r="M1246" s="1">
        <f>HLOOKUP('Expense History'!$AD$3,$P$4:$X$2004,ROW('Apartment Expenses'!L1246)-3,0)</f>
        <v>0</v>
      </c>
      <c r="N1246" s="1">
        <f>IF('Expense History'!$AD$3=Data!$G$4,'Apartment Expenses'!AE1246,HLOOKUP('Expense History'!$AD$3,'Apartment Expenses'!$AE$4:$AL$2004,(ROW('Apartment Expenses'!M1246)-3)))</f>
        <v>0</v>
      </c>
      <c r="O1246" s="1" t="str">
        <f>IF($O$2="ALL",IF(VLOOKUP(AA1246,'Expense History'!$AA$6:$AB$36,2,0)="x","include",0),IF(AND(VLOOKUP(AA1246,'Expense History'!$AA$6:$AB$36,2,0)="x",AC1246=$O$2),"include",0))</f>
        <v>include</v>
      </c>
      <c r="P1246" s="1">
        <f>IF(O1246="include",IF(AE1246&gt;0,1+MAX(P1247:P$2005),0),0)</f>
        <v>0</v>
      </c>
      <c r="Q1246" s="1">
        <f>IF(AND(ISBLANK(AA1245),AE1245=0),0,(IF(MAX(Q1247:Q$2005)&gt;0,0,ROW(R1246))))</f>
        <v>0</v>
      </c>
      <c r="R1246" s="1">
        <f>IF($O1246="include",IF(AF1246&gt;0,1+MAX(R1247:R$2005),0),0)</f>
        <v>0</v>
      </c>
      <c r="S1246" s="1">
        <f>IF($O1246="include",IF(AG1246&gt;0,1+MAX(S1247:S$2005),0),0)</f>
        <v>0</v>
      </c>
      <c r="T1246" s="1">
        <f>IF($O1246="include",IF(AH1246&gt;0,1+MAX(T1247:T$2005),0),0)</f>
        <v>0</v>
      </c>
      <c r="U1246" s="1">
        <f>IF($O1246="include",IF(AI1246&gt;0,1+MAX(U1247:U$2005),0),0)</f>
        <v>0</v>
      </c>
      <c r="V1246" s="1">
        <f>IF($O1246="include",IF(AJ1246&gt;0,1+MAX(V1247:V$2005),0),0)</f>
        <v>0</v>
      </c>
      <c r="W1246" s="1">
        <f>IF($O1246="include",IF(AK1246&gt;0,1+MAX(W1247:W$2005),0),0)</f>
        <v>0</v>
      </c>
      <c r="X1246" s="1">
        <f>IF($O1246="include",IF(AL1246&gt;0,1+MAX(X1247:X$2005),0),0)</f>
        <v>0</v>
      </c>
      <c r="Y1246" s="22" t="str">
        <f t="shared" si="330"/>
        <v xml:space="preserve">1 - </v>
      </c>
      <c r="AA1246" s="42"/>
      <c r="AB1246" s="43"/>
      <c r="AC1246" s="43"/>
      <c r="AD1246" s="44"/>
      <c r="AE1246" s="11">
        <f t="shared" si="331"/>
        <v>0</v>
      </c>
      <c r="AF1246" s="41"/>
      <c r="AG1246" s="41"/>
      <c r="AH1246" s="41"/>
      <c r="AI1246" s="41"/>
      <c r="AJ1246" s="41"/>
      <c r="AK1246" s="41"/>
      <c r="AL1246" s="41"/>
      <c r="BA1246" s="1">
        <f t="shared" si="332"/>
        <v>0</v>
      </c>
      <c r="BB1246" s="1">
        <f t="shared" si="333"/>
        <v>0</v>
      </c>
      <c r="BC1246" s="1" t="str">
        <f t="shared" si="334"/>
        <v>No</v>
      </c>
      <c r="BD1246" s="1">
        <f t="shared" si="335"/>
        <v>0</v>
      </c>
      <c r="BE1246" s="1">
        <f t="shared" si="336"/>
        <v>0</v>
      </c>
      <c r="BF1246" s="1">
        <f t="shared" si="337"/>
        <v>0</v>
      </c>
      <c r="BG1246" s="1">
        <v>1242</v>
      </c>
      <c r="BH1246" s="1" t="e">
        <f t="shared" si="338"/>
        <v>#N/A</v>
      </c>
      <c r="BI1246" s="1">
        <f t="shared" si="340"/>
        <v>2</v>
      </c>
      <c r="BJ1246" s="1" t="e">
        <f t="shared" si="339"/>
        <v>#N/A</v>
      </c>
    </row>
    <row r="1247" spans="1:62" x14ac:dyDescent="0.25">
      <c r="A1247" s="1">
        <f t="shared" si="326"/>
        <v>1</v>
      </c>
      <c r="B1247" s="1">
        <f>IF(YEAR(AD1247)=$B$3,YEAR('Apartment Expenses'!AD1247)&amp;" - "&amp;'Apartment Expenses'!AC1247,0)</f>
        <v>0</v>
      </c>
      <c r="C1247" s="1">
        <f t="shared" si="327"/>
        <v>0</v>
      </c>
      <c r="E1247" s="1">
        <v>1243</v>
      </c>
      <c r="F1247" s="1">
        <f t="shared" si="328"/>
        <v>1</v>
      </c>
      <c r="G1247" s="1">
        <f t="shared" si="324"/>
        <v>0</v>
      </c>
      <c r="H1247" s="1">
        <f t="shared" si="325"/>
        <v>0</v>
      </c>
      <c r="J1247" s="1" t="str">
        <f t="shared" si="329"/>
        <v>1900</v>
      </c>
      <c r="M1247" s="1">
        <f>HLOOKUP('Expense History'!$AD$3,$P$4:$X$2004,ROW('Apartment Expenses'!L1247)-3,0)</f>
        <v>0</v>
      </c>
      <c r="N1247" s="1">
        <f>IF('Expense History'!$AD$3=Data!$G$4,'Apartment Expenses'!AE1247,HLOOKUP('Expense History'!$AD$3,'Apartment Expenses'!$AE$4:$AL$2004,(ROW('Apartment Expenses'!M1247)-3)))</f>
        <v>0</v>
      </c>
      <c r="O1247" s="1" t="str">
        <f>IF($O$2="ALL",IF(VLOOKUP(AA1247,'Expense History'!$AA$6:$AB$36,2,0)="x","include",0),IF(AND(VLOOKUP(AA1247,'Expense History'!$AA$6:$AB$36,2,0)="x",AC1247=$O$2),"include",0))</f>
        <v>include</v>
      </c>
      <c r="P1247" s="1">
        <f>IF(O1247="include",IF(AE1247&gt;0,1+MAX(P1248:P$2005),0),0)</f>
        <v>0</v>
      </c>
      <c r="Q1247" s="1">
        <f>IF(AND(ISBLANK(AA1246),AE1246=0),0,(IF(MAX(Q1248:Q$2005)&gt;0,0,ROW(R1247))))</f>
        <v>0</v>
      </c>
      <c r="R1247" s="1">
        <f>IF($O1247="include",IF(AF1247&gt;0,1+MAX(R1248:R$2005),0),0)</f>
        <v>0</v>
      </c>
      <c r="S1247" s="1">
        <f>IF($O1247="include",IF(AG1247&gt;0,1+MAX(S1248:S$2005),0),0)</f>
        <v>0</v>
      </c>
      <c r="T1247" s="1">
        <f>IF($O1247="include",IF(AH1247&gt;0,1+MAX(T1248:T$2005),0),0)</f>
        <v>0</v>
      </c>
      <c r="U1247" s="1">
        <f>IF($O1247="include",IF(AI1247&gt;0,1+MAX(U1248:U$2005),0),0)</f>
        <v>0</v>
      </c>
      <c r="V1247" s="1">
        <f>IF($O1247="include",IF(AJ1247&gt;0,1+MAX(V1248:V$2005),0),0)</f>
        <v>0</v>
      </c>
      <c r="W1247" s="1">
        <f>IF($O1247="include",IF(AK1247&gt;0,1+MAX(W1248:W$2005),0),0)</f>
        <v>0</v>
      </c>
      <c r="X1247" s="1">
        <f>IF($O1247="include",IF(AL1247&gt;0,1+MAX(X1248:X$2005),0),0)</f>
        <v>0</v>
      </c>
      <c r="Y1247" s="22" t="str">
        <f t="shared" si="330"/>
        <v xml:space="preserve">1 - </v>
      </c>
      <c r="AA1247" s="42"/>
      <c r="AB1247" s="43"/>
      <c r="AC1247" s="43"/>
      <c r="AD1247" s="44"/>
      <c r="AE1247" s="11">
        <f t="shared" si="331"/>
        <v>0</v>
      </c>
      <c r="AF1247" s="41"/>
      <c r="AG1247" s="41"/>
      <c r="AH1247" s="41"/>
      <c r="AI1247" s="41"/>
      <c r="AJ1247" s="41"/>
      <c r="AK1247" s="41"/>
      <c r="AL1247" s="41"/>
      <c r="BA1247" s="1">
        <f t="shared" si="332"/>
        <v>0</v>
      </c>
      <c r="BB1247" s="1">
        <f t="shared" si="333"/>
        <v>0</v>
      </c>
      <c r="BC1247" s="1" t="str">
        <f t="shared" si="334"/>
        <v>No</v>
      </c>
      <c r="BD1247" s="1">
        <f t="shared" si="335"/>
        <v>0</v>
      </c>
      <c r="BE1247" s="1">
        <f t="shared" si="336"/>
        <v>0</v>
      </c>
      <c r="BF1247" s="1">
        <f t="shared" si="337"/>
        <v>0</v>
      </c>
      <c r="BG1247" s="1">
        <v>1243</v>
      </c>
      <c r="BH1247" s="1" t="e">
        <f t="shared" si="338"/>
        <v>#N/A</v>
      </c>
      <c r="BI1247" s="1">
        <f t="shared" si="340"/>
        <v>2</v>
      </c>
      <c r="BJ1247" s="1" t="e">
        <f t="shared" si="339"/>
        <v>#N/A</v>
      </c>
    </row>
    <row r="1248" spans="1:62" x14ac:dyDescent="0.25">
      <c r="A1248" s="1">
        <f t="shared" si="326"/>
        <v>1</v>
      </c>
      <c r="B1248" s="1">
        <f>IF(YEAR(AD1248)=$B$3,YEAR('Apartment Expenses'!AD1248)&amp;" - "&amp;'Apartment Expenses'!AC1248,0)</f>
        <v>0</v>
      </c>
      <c r="C1248" s="1">
        <f t="shared" si="327"/>
        <v>0</v>
      </c>
      <c r="E1248" s="1">
        <v>1244</v>
      </c>
      <c r="F1248" s="1">
        <f t="shared" si="328"/>
        <v>1</v>
      </c>
      <c r="G1248" s="1">
        <f t="shared" si="324"/>
        <v>0</v>
      </c>
      <c r="H1248" s="1">
        <f t="shared" si="325"/>
        <v>0</v>
      </c>
      <c r="J1248" s="1" t="str">
        <f t="shared" si="329"/>
        <v>1900</v>
      </c>
      <c r="M1248" s="1">
        <f>HLOOKUP('Expense History'!$AD$3,$P$4:$X$2004,ROW('Apartment Expenses'!L1248)-3,0)</f>
        <v>0</v>
      </c>
      <c r="N1248" s="1">
        <f>IF('Expense History'!$AD$3=Data!$G$4,'Apartment Expenses'!AE1248,HLOOKUP('Expense History'!$AD$3,'Apartment Expenses'!$AE$4:$AL$2004,(ROW('Apartment Expenses'!M1248)-3)))</f>
        <v>0</v>
      </c>
      <c r="O1248" s="1" t="str">
        <f>IF($O$2="ALL",IF(VLOOKUP(AA1248,'Expense History'!$AA$6:$AB$36,2,0)="x","include",0),IF(AND(VLOOKUP(AA1248,'Expense History'!$AA$6:$AB$36,2,0)="x",AC1248=$O$2),"include",0))</f>
        <v>include</v>
      </c>
      <c r="P1248" s="1">
        <f>IF(O1248="include",IF(AE1248&gt;0,1+MAX(P1249:P$2005),0),0)</f>
        <v>0</v>
      </c>
      <c r="Q1248" s="1">
        <f>IF(AND(ISBLANK(AA1247),AE1247=0),0,(IF(MAX(Q1249:Q$2005)&gt;0,0,ROW(R1248))))</f>
        <v>0</v>
      </c>
      <c r="R1248" s="1">
        <f>IF($O1248="include",IF(AF1248&gt;0,1+MAX(R1249:R$2005),0),0)</f>
        <v>0</v>
      </c>
      <c r="S1248" s="1">
        <f>IF($O1248="include",IF(AG1248&gt;0,1+MAX(S1249:S$2005),0),0)</f>
        <v>0</v>
      </c>
      <c r="T1248" s="1">
        <f>IF($O1248="include",IF(AH1248&gt;0,1+MAX(T1249:T$2005),0),0)</f>
        <v>0</v>
      </c>
      <c r="U1248" s="1">
        <f>IF($O1248="include",IF(AI1248&gt;0,1+MAX(U1249:U$2005),0),0)</f>
        <v>0</v>
      </c>
      <c r="V1248" s="1">
        <f>IF($O1248="include",IF(AJ1248&gt;0,1+MAX(V1249:V$2005),0),0)</f>
        <v>0</v>
      </c>
      <c r="W1248" s="1">
        <f>IF($O1248="include",IF(AK1248&gt;0,1+MAX(W1249:W$2005),0),0)</f>
        <v>0</v>
      </c>
      <c r="X1248" s="1">
        <f>IF($O1248="include",IF(AL1248&gt;0,1+MAX(X1249:X$2005),0),0)</f>
        <v>0</v>
      </c>
      <c r="Y1248" s="22" t="str">
        <f t="shared" si="330"/>
        <v xml:space="preserve">1 - </v>
      </c>
      <c r="AA1248" s="42"/>
      <c r="AB1248" s="43"/>
      <c r="AC1248" s="43"/>
      <c r="AD1248" s="44"/>
      <c r="AE1248" s="11">
        <f t="shared" si="331"/>
        <v>0</v>
      </c>
      <c r="AF1248" s="41"/>
      <c r="AG1248" s="41"/>
      <c r="AH1248" s="41"/>
      <c r="AI1248" s="41"/>
      <c r="AJ1248" s="41"/>
      <c r="AK1248" s="41"/>
      <c r="AL1248" s="41"/>
      <c r="BA1248" s="1">
        <f t="shared" si="332"/>
        <v>0</v>
      </c>
      <c r="BB1248" s="1">
        <f t="shared" si="333"/>
        <v>0</v>
      </c>
      <c r="BC1248" s="1" t="str">
        <f t="shared" si="334"/>
        <v>No</v>
      </c>
      <c r="BD1248" s="1">
        <f t="shared" si="335"/>
        <v>0</v>
      </c>
      <c r="BE1248" s="1">
        <f t="shared" si="336"/>
        <v>0</v>
      </c>
      <c r="BF1248" s="1">
        <f t="shared" si="337"/>
        <v>0</v>
      </c>
      <c r="BG1248" s="1">
        <v>1244</v>
      </c>
      <c r="BH1248" s="1" t="e">
        <f t="shared" si="338"/>
        <v>#N/A</v>
      </c>
      <c r="BI1248" s="1">
        <f t="shared" si="340"/>
        <v>2</v>
      </c>
      <c r="BJ1248" s="1" t="e">
        <f t="shared" si="339"/>
        <v>#N/A</v>
      </c>
    </row>
    <row r="1249" spans="1:62" x14ac:dyDescent="0.25">
      <c r="A1249" s="1">
        <f t="shared" si="326"/>
        <v>1</v>
      </c>
      <c r="B1249" s="1">
        <f>IF(YEAR(AD1249)=$B$3,YEAR('Apartment Expenses'!AD1249)&amp;" - "&amp;'Apartment Expenses'!AC1249,0)</f>
        <v>0</v>
      </c>
      <c r="C1249" s="1">
        <f t="shared" si="327"/>
        <v>0</v>
      </c>
      <c r="E1249" s="1">
        <v>1245</v>
      </c>
      <c r="F1249" s="1">
        <f t="shared" si="328"/>
        <v>1</v>
      </c>
      <c r="G1249" s="1">
        <f t="shared" si="324"/>
        <v>0</v>
      </c>
      <c r="H1249" s="1">
        <f t="shared" si="325"/>
        <v>0</v>
      </c>
      <c r="J1249" s="1" t="str">
        <f t="shared" si="329"/>
        <v>1900</v>
      </c>
      <c r="M1249" s="1">
        <f>HLOOKUP('Expense History'!$AD$3,$P$4:$X$2004,ROW('Apartment Expenses'!L1249)-3,0)</f>
        <v>0</v>
      </c>
      <c r="N1249" s="1">
        <f>IF('Expense History'!$AD$3=Data!$G$4,'Apartment Expenses'!AE1249,HLOOKUP('Expense History'!$AD$3,'Apartment Expenses'!$AE$4:$AL$2004,(ROW('Apartment Expenses'!M1249)-3)))</f>
        <v>0</v>
      </c>
      <c r="O1249" s="1" t="str">
        <f>IF($O$2="ALL",IF(VLOOKUP(AA1249,'Expense History'!$AA$6:$AB$36,2,0)="x","include",0),IF(AND(VLOOKUP(AA1249,'Expense History'!$AA$6:$AB$36,2,0)="x",AC1249=$O$2),"include",0))</f>
        <v>include</v>
      </c>
      <c r="P1249" s="1">
        <f>IF(O1249="include",IF(AE1249&gt;0,1+MAX(P1250:P$2005),0),0)</f>
        <v>0</v>
      </c>
      <c r="Q1249" s="1">
        <f>IF(AND(ISBLANK(AA1248),AE1248=0),0,(IF(MAX(Q1250:Q$2005)&gt;0,0,ROW(R1249))))</f>
        <v>0</v>
      </c>
      <c r="R1249" s="1">
        <f>IF($O1249="include",IF(AF1249&gt;0,1+MAX(R1250:R$2005),0),0)</f>
        <v>0</v>
      </c>
      <c r="S1249" s="1">
        <f>IF($O1249="include",IF(AG1249&gt;0,1+MAX(S1250:S$2005),0),0)</f>
        <v>0</v>
      </c>
      <c r="T1249" s="1">
        <f>IF($O1249="include",IF(AH1249&gt;0,1+MAX(T1250:T$2005),0),0)</f>
        <v>0</v>
      </c>
      <c r="U1249" s="1">
        <f>IF($O1249="include",IF(AI1249&gt;0,1+MAX(U1250:U$2005),0),0)</f>
        <v>0</v>
      </c>
      <c r="V1249" s="1">
        <f>IF($O1249="include",IF(AJ1249&gt;0,1+MAX(V1250:V$2005),0),0)</f>
        <v>0</v>
      </c>
      <c r="W1249" s="1">
        <f>IF($O1249="include",IF(AK1249&gt;0,1+MAX(W1250:W$2005),0),0)</f>
        <v>0</v>
      </c>
      <c r="X1249" s="1">
        <f>IF($O1249="include",IF(AL1249&gt;0,1+MAX(X1250:X$2005),0),0)</f>
        <v>0</v>
      </c>
      <c r="Y1249" s="22" t="str">
        <f t="shared" si="330"/>
        <v xml:space="preserve">1 - </v>
      </c>
      <c r="AA1249" s="42"/>
      <c r="AB1249" s="43"/>
      <c r="AC1249" s="43"/>
      <c r="AD1249" s="44"/>
      <c r="AE1249" s="11">
        <f t="shared" si="331"/>
        <v>0</v>
      </c>
      <c r="AF1249" s="41"/>
      <c r="AG1249" s="41"/>
      <c r="AH1249" s="41"/>
      <c r="AI1249" s="41"/>
      <c r="AJ1249" s="41"/>
      <c r="AK1249" s="41"/>
      <c r="AL1249" s="41"/>
      <c r="BA1249" s="1">
        <f t="shared" si="332"/>
        <v>0</v>
      </c>
      <c r="BB1249" s="1">
        <f t="shared" si="333"/>
        <v>0</v>
      </c>
      <c r="BC1249" s="1" t="str">
        <f t="shared" si="334"/>
        <v>No</v>
      </c>
      <c r="BD1249" s="1">
        <f t="shared" si="335"/>
        <v>0</v>
      </c>
      <c r="BE1249" s="1">
        <f t="shared" si="336"/>
        <v>0</v>
      </c>
      <c r="BF1249" s="1">
        <f t="shared" si="337"/>
        <v>0</v>
      </c>
      <c r="BG1249" s="1">
        <v>1245</v>
      </c>
      <c r="BH1249" s="1" t="e">
        <f t="shared" si="338"/>
        <v>#N/A</v>
      </c>
      <c r="BI1249" s="1">
        <f t="shared" si="340"/>
        <v>2</v>
      </c>
      <c r="BJ1249" s="1" t="e">
        <f t="shared" si="339"/>
        <v>#N/A</v>
      </c>
    </row>
    <row r="1250" spans="1:62" x14ac:dyDescent="0.25">
      <c r="A1250" s="1">
        <f t="shared" si="326"/>
        <v>1</v>
      </c>
      <c r="B1250" s="1">
        <f>IF(YEAR(AD1250)=$B$3,YEAR('Apartment Expenses'!AD1250)&amp;" - "&amp;'Apartment Expenses'!AC1250,0)</f>
        <v>0</v>
      </c>
      <c r="C1250" s="1">
        <f t="shared" si="327"/>
        <v>0</v>
      </c>
      <c r="E1250" s="1">
        <v>1246</v>
      </c>
      <c r="F1250" s="1">
        <f t="shared" si="328"/>
        <v>1</v>
      </c>
      <c r="G1250" s="1">
        <f t="shared" si="324"/>
        <v>0</v>
      </c>
      <c r="H1250" s="1">
        <f t="shared" si="325"/>
        <v>0</v>
      </c>
      <c r="J1250" s="1" t="str">
        <f t="shared" si="329"/>
        <v>1900</v>
      </c>
      <c r="M1250" s="1">
        <f>HLOOKUP('Expense History'!$AD$3,$P$4:$X$2004,ROW('Apartment Expenses'!L1250)-3,0)</f>
        <v>0</v>
      </c>
      <c r="N1250" s="1">
        <f>IF('Expense History'!$AD$3=Data!$G$4,'Apartment Expenses'!AE1250,HLOOKUP('Expense History'!$AD$3,'Apartment Expenses'!$AE$4:$AL$2004,(ROW('Apartment Expenses'!M1250)-3)))</f>
        <v>0</v>
      </c>
      <c r="O1250" s="1" t="str">
        <f>IF($O$2="ALL",IF(VLOOKUP(AA1250,'Expense History'!$AA$6:$AB$36,2,0)="x","include",0),IF(AND(VLOOKUP(AA1250,'Expense History'!$AA$6:$AB$36,2,0)="x",AC1250=$O$2),"include",0))</f>
        <v>include</v>
      </c>
      <c r="P1250" s="1">
        <f>IF(O1250="include",IF(AE1250&gt;0,1+MAX(P1251:P$2005),0),0)</f>
        <v>0</v>
      </c>
      <c r="Q1250" s="1">
        <f>IF(AND(ISBLANK(AA1249),AE1249=0),0,(IF(MAX(Q1251:Q$2005)&gt;0,0,ROW(R1250))))</f>
        <v>0</v>
      </c>
      <c r="R1250" s="1">
        <f>IF($O1250="include",IF(AF1250&gt;0,1+MAX(R1251:R$2005),0),0)</f>
        <v>0</v>
      </c>
      <c r="S1250" s="1">
        <f>IF($O1250="include",IF(AG1250&gt;0,1+MAX(S1251:S$2005),0),0)</f>
        <v>0</v>
      </c>
      <c r="T1250" s="1">
        <f>IF($O1250="include",IF(AH1250&gt;0,1+MAX(T1251:T$2005),0),0)</f>
        <v>0</v>
      </c>
      <c r="U1250" s="1">
        <f>IF($O1250="include",IF(AI1250&gt;0,1+MAX(U1251:U$2005),0),0)</f>
        <v>0</v>
      </c>
      <c r="V1250" s="1">
        <f>IF($O1250="include",IF(AJ1250&gt;0,1+MAX(V1251:V$2005),0),0)</f>
        <v>0</v>
      </c>
      <c r="W1250" s="1">
        <f>IF($O1250="include",IF(AK1250&gt;0,1+MAX(W1251:W$2005),0),0)</f>
        <v>0</v>
      </c>
      <c r="X1250" s="1">
        <f>IF($O1250="include",IF(AL1250&gt;0,1+MAX(X1251:X$2005),0),0)</f>
        <v>0</v>
      </c>
      <c r="Y1250" s="22" t="str">
        <f t="shared" si="330"/>
        <v xml:space="preserve">1 - </v>
      </c>
      <c r="AA1250" s="42"/>
      <c r="AB1250" s="43"/>
      <c r="AC1250" s="43"/>
      <c r="AD1250" s="44"/>
      <c r="AE1250" s="11">
        <f t="shared" si="331"/>
        <v>0</v>
      </c>
      <c r="AF1250" s="41"/>
      <c r="AG1250" s="41"/>
      <c r="AH1250" s="41"/>
      <c r="AI1250" s="41"/>
      <c r="AJ1250" s="41"/>
      <c r="AK1250" s="41"/>
      <c r="AL1250" s="41"/>
      <c r="BA1250" s="1">
        <f t="shared" si="332"/>
        <v>0</v>
      </c>
      <c r="BB1250" s="1">
        <f t="shared" si="333"/>
        <v>0</v>
      </c>
      <c r="BC1250" s="1" t="str">
        <f t="shared" si="334"/>
        <v>No</v>
      </c>
      <c r="BD1250" s="1">
        <f t="shared" si="335"/>
        <v>0</v>
      </c>
      <c r="BE1250" s="1">
        <f t="shared" si="336"/>
        <v>0</v>
      </c>
      <c r="BF1250" s="1">
        <f t="shared" si="337"/>
        <v>0</v>
      </c>
      <c r="BG1250" s="1">
        <v>1246</v>
      </c>
      <c r="BH1250" s="1" t="e">
        <f t="shared" si="338"/>
        <v>#N/A</v>
      </c>
      <c r="BI1250" s="1">
        <f t="shared" si="340"/>
        <v>2</v>
      </c>
      <c r="BJ1250" s="1" t="e">
        <f t="shared" si="339"/>
        <v>#N/A</v>
      </c>
    </row>
    <row r="1251" spans="1:62" x14ac:dyDescent="0.25">
      <c r="A1251" s="1">
        <f t="shared" si="326"/>
        <v>1</v>
      </c>
      <c r="B1251" s="1">
        <f>IF(YEAR(AD1251)=$B$3,YEAR('Apartment Expenses'!AD1251)&amp;" - "&amp;'Apartment Expenses'!AC1251,0)</f>
        <v>0</v>
      </c>
      <c r="C1251" s="1">
        <f t="shared" si="327"/>
        <v>0</v>
      </c>
      <c r="E1251" s="1">
        <v>1247</v>
      </c>
      <c r="F1251" s="1">
        <f t="shared" si="328"/>
        <v>1</v>
      </c>
      <c r="G1251" s="1">
        <f t="shared" si="324"/>
        <v>0</v>
      </c>
      <c r="H1251" s="1">
        <f t="shared" si="325"/>
        <v>0</v>
      </c>
      <c r="J1251" s="1" t="str">
        <f t="shared" si="329"/>
        <v>1900</v>
      </c>
      <c r="M1251" s="1">
        <f>HLOOKUP('Expense History'!$AD$3,$P$4:$X$2004,ROW('Apartment Expenses'!L1251)-3,0)</f>
        <v>0</v>
      </c>
      <c r="N1251" s="1">
        <f>IF('Expense History'!$AD$3=Data!$G$4,'Apartment Expenses'!AE1251,HLOOKUP('Expense History'!$AD$3,'Apartment Expenses'!$AE$4:$AL$2004,(ROW('Apartment Expenses'!M1251)-3)))</f>
        <v>0</v>
      </c>
      <c r="O1251" s="1" t="str">
        <f>IF($O$2="ALL",IF(VLOOKUP(AA1251,'Expense History'!$AA$6:$AB$36,2,0)="x","include",0),IF(AND(VLOOKUP(AA1251,'Expense History'!$AA$6:$AB$36,2,0)="x",AC1251=$O$2),"include",0))</f>
        <v>include</v>
      </c>
      <c r="P1251" s="1">
        <f>IF(O1251="include",IF(AE1251&gt;0,1+MAX(P1252:P$2005),0),0)</f>
        <v>0</v>
      </c>
      <c r="Q1251" s="1">
        <f>IF(AND(ISBLANK(AA1250),AE1250=0),0,(IF(MAX(Q1252:Q$2005)&gt;0,0,ROW(R1251))))</f>
        <v>0</v>
      </c>
      <c r="R1251" s="1">
        <f>IF($O1251="include",IF(AF1251&gt;0,1+MAX(R1252:R$2005),0),0)</f>
        <v>0</v>
      </c>
      <c r="S1251" s="1">
        <f>IF($O1251="include",IF(AG1251&gt;0,1+MAX(S1252:S$2005),0),0)</f>
        <v>0</v>
      </c>
      <c r="T1251" s="1">
        <f>IF($O1251="include",IF(AH1251&gt;0,1+MAX(T1252:T$2005),0),0)</f>
        <v>0</v>
      </c>
      <c r="U1251" s="1">
        <f>IF($O1251="include",IF(AI1251&gt;0,1+MAX(U1252:U$2005),0),0)</f>
        <v>0</v>
      </c>
      <c r="V1251" s="1">
        <f>IF($O1251="include",IF(AJ1251&gt;0,1+MAX(V1252:V$2005),0),0)</f>
        <v>0</v>
      </c>
      <c r="W1251" s="1">
        <f>IF($O1251="include",IF(AK1251&gt;0,1+MAX(W1252:W$2005),0),0)</f>
        <v>0</v>
      </c>
      <c r="X1251" s="1">
        <f>IF($O1251="include",IF(AL1251&gt;0,1+MAX(X1252:X$2005),0),0)</f>
        <v>0</v>
      </c>
      <c r="Y1251" s="22" t="str">
        <f t="shared" si="330"/>
        <v xml:space="preserve">1 - </v>
      </c>
      <c r="AA1251" s="42"/>
      <c r="AB1251" s="43"/>
      <c r="AC1251" s="43"/>
      <c r="AD1251" s="44"/>
      <c r="AE1251" s="11">
        <f t="shared" si="331"/>
        <v>0</v>
      </c>
      <c r="AF1251" s="41"/>
      <c r="AG1251" s="41"/>
      <c r="AH1251" s="41"/>
      <c r="AI1251" s="41"/>
      <c r="AJ1251" s="41"/>
      <c r="AK1251" s="41"/>
      <c r="AL1251" s="41"/>
      <c r="BA1251" s="1">
        <f t="shared" si="332"/>
        <v>0</v>
      </c>
      <c r="BB1251" s="1">
        <f t="shared" si="333"/>
        <v>0</v>
      </c>
      <c r="BC1251" s="1" t="str">
        <f t="shared" si="334"/>
        <v>No</v>
      </c>
      <c r="BD1251" s="1">
        <f t="shared" si="335"/>
        <v>0</v>
      </c>
      <c r="BE1251" s="1">
        <f t="shared" si="336"/>
        <v>0</v>
      </c>
      <c r="BF1251" s="1">
        <f t="shared" si="337"/>
        <v>0</v>
      </c>
      <c r="BG1251" s="1">
        <v>1247</v>
      </c>
      <c r="BH1251" s="1" t="e">
        <f t="shared" si="338"/>
        <v>#N/A</v>
      </c>
      <c r="BI1251" s="1">
        <f t="shared" si="340"/>
        <v>2</v>
      </c>
      <c r="BJ1251" s="1" t="e">
        <f t="shared" si="339"/>
        <v>#N/A</v>
      </c>
    </row>
    <row r="1252" spans="1:62" x14ac:dyDescent="0.25">
      <c r="A1252" s="1">
        <f t="shared" si="326"/>
        <v>1</v>
      </c>
      <c r="B1252" s="1">
        <f>IF(YEAR(AD1252)=$B$3,YEAR('Apartment Expenses'!AD1252)&amp;" - "&amp;'Apartment Expenses'!AC1252,0)</f>
        <v>0</v>
      </c>
      <c r="C1252" s="1">
        <f t="shared" si="327"/>
        <v>0</v>
      </c>
      <c r="E1252" s="1">
        <v>1248</v>
      </c>
      <c r="F1252" s="1">
        <f t="shared" si="328"/>
        <v>1</v>
      </c>
      <c r="G1252" s="1">
        <f t="shared" si="324"/>
        <v>0</v>
      </c>
      <c r="H1252" s="1">
        <f t="shared" si="325"/>
        <v>0</v>
      </c>
      <c r="J1252" s="1" t="str">
        <f t="shared" si="329"/>
        <v>1900</v>
      </c>
      <c r="M1252" s="1">
        <f>HLOOKUP('Expense History'!$AD$3,$P$4:$X$2004,ROW('Apartment Expenses'!L1252)-3,0)</f>
        <v>0</v>
      </c>
      <c r="N1252" s="1">
        <f>IF('Expense History'!$AD$3=Data!$G$4,'Apartment Expenses'!AE1252,HLOOKUP('Expense History'!$AD$3,'Apartment Expenses'!$AE$4:$AL$2004,(ROW('Apartment Expenses'!M1252)-3)))</f>
        <v>0</v>
      </c>
      <c r="O1252" s="1" t="str">
        <f>IF($O$2="ALL",IF(VLOOKUP(AA1252,'Expense History'!$AA$6:$AB$36,2,0)="x","include",0),IF(AND(VLOOKUP(AA1252,'Expense History'!$AA$6:$AB$36,2,0)="x",AC1252=$O$2),"include",0))</f>
        <v>include</v>
      </c>
      <c r="P1252" s="1">
        <f>IF(O1252="include",IF(AE1252&gt;0,1+MAX(P1253:P$2005),0),0)</f>
        <v>0</v>
      </c>
      <c r="Q1252" s="1">
        <f>IF(AND(ISBLANK(AA1251),AE1251=0),0,(IF(MAX(Q1253:Q$2005)&gt;0,0,ROW(R1252))))</f>
        <v>0</v>
      </c>
      <c r="R1252" s="1">
        <f>IF($O1252="include",IF(AF1252&gt;0,1+MAX(R1253:R$2005),0),0)</f>
        <v>0</v>
      </c>
      <c r="S1252" s="1">
        <f>IF($O1252="include",IF(AG1252&gt;0,1+MAX(S1253:S$2005),0),0)</f>
        <v>0</v>
      </c>
      <c r="T1252" s="1">
        <f>IF($O1252="include",IF(AH1252&gt;0,1+MAX(T1253:T$2005),0),0)</f>
        <v>0</v>
      </c>
      <c r="U1252" s="1">
        <f>IF($O1252="include",IF(AI1252&gt;0,1+MAX(U1253:U$2005),0),0)</f>
        <v>0</v>
      </c>
      <c r="V1252" s="1">
        <f>IF($O1252="include",IF(AJ1252&gt;0,1+MAX(V1253:V$2005),0),0)</f>
        <v>0</v>
      </c>
      <c r="W1252" s="1">
        <f>IF($O1252="include",IF(AK1252&gt;0,1+MAX(W1253:W$2005),0),0)</f>
        <v>0</v>
      </c>
      <c r="X1252" s="1">
        <f>IF($O1252="include",IF(AL1252&gt;0,1+MAX(X1253:X$2005),0),0)</f>
        <v>0</v>
      </c>
      <c r="Y1252" s="22" t="str">
        <f t="shared" si="330"/>
        <v xml:space="preserve">1 - </v>
      </c>
      <c r="AA1252" s="42"/>
      <c r="AB1252" s="43"/>
      <c r="AC1252" s="43"/>
      <c r="AD1252" s="44"/>
      <c r="AE1252" s="11">
        <f t="shared" si="331"/>
        <v>0</v>
      </c>
      <c r="AF1252" s="41"/>
      <c r="AG1252" s="41"/>
      <c r="AH1252" s="41"/>
      <c r="AI1252" s="41"/>
      <c r="AJ1252" s="41"/>
      <c r="AK1252" s="41"/>
      <c r="AL1252" s="41"/>
      <c r="BA1252" s="1">
        <f t="shared" si="332"/>
        <v>0</v>
      </c>
      <c r="BB1252" s="1">
        <f t="shared" si="333"/>
        <v>0</v>
      </c>
      <c r="BC1252" s="1" t="str">
        <f t="shared" si="334"/>
        <v>No</v>
      </c>
      <c r="BD1252" s="1">
        <f t="shared" si="335"/>
        <v>0</v>
      </c>
      <c r="BE1252" s="1">
        <f t="shared" si="336"/>
        <v>0</v>
      </c>
      <c r="BF1252" s="1">
        <f t="shared" si="337"/>
        <v>0</v>
      </c>
      <c r="BG1252" s="1">
        <v>1248</v>
      </c>
      <c r="BH1252" s="1" t="e">
        <f t="shared" si="338"/>
        <v>#N/A</v>
      </c>
      <c r="BI1252" s="1">
        <f t="shared" si="340"/>
        <v>2</v>
      </c>
      <c r="BJ1252" s="1" t="e">
        <f t="shared" si="339"/>
        <v>#N/A</v>
      </c>
    </row>
    <row r="1253" spans="1:62" x14ac:dyDescent="0.25">
      <c r="A1253" s="1">
        <f t="shared" si="326"/>
        <v>1</v>
      </c>
      <c r="B1253" s="1">
        <f>IF(YEAR(AD1253)=$B$3,YEAR('Apartment Expenses'!AD1253)&amp;" - "&amp;'Apartment Expenses'!AC1253,0)</f>
        <v>0</v>
      </c>
      <c r="C1253" s="1">
        <f t="shared" si="327"/>
        <v>0</v>
      </c>
      <c r="E1253" s="1">
        <v>1249</v>
      </c>
      <c r="F1253" s="1">
        <f t="shared" si="328"/>
        <v>1</v>
      </c>
      <c r="G1253" s="1">
        <f t="shared" si="324"/>
        <v>0</v>
      </c>
      <c r="H1253" s="1">
        <f t="shared" si="325"/>
        <v>0</v>
      </c>
      <c r="J1253" s="1" t="str">
        <f t="shared" si="329"/>
        <v>1900</v>
      </c>
      <c r="M1253" s="1">
        <f>HLOOKUP('Expense History'!$AD$3,$P$4:$X$2004,ROW('Apartment Expenses'!L1253)-3,0)</f>
        <v>0</v>
      </c>
      <c r="N1253" s="1">
        <f>IF('Expense History'!$AD$3=Data!$G$4,'Apartment Expenses'!AE1253,HLOOKUP('Expense History'!$AD$3,'Apartment Expenses'!$AE$4:$AL$2004,(ROW('Apartment Expenses'!M1253)-3)))</f>
        <v>0</v>
      </c>
      <c r="O1253" s="1" t="str">
        <f>IF($O$2="ALL",IF(VLOOKUP(AA1253,'Expense History'!$AA$6:$AB$36,2,0)="x","include",0),IF(AND(VLOOKUP(AA1253,'Expense History'!$AA$6:$AB$36,2,0)="x",AC1253=$O$2),"include",0))</f>
        <v>include</v>
      </c>
      <c r="P1253" s="1">
        <f>IF(O1253="include",IF(AE1253&gt;0,1+MAX(P1254:P$2005),0),0)</f>
        <v>0</v>
      </c>
      <c r="Q1253" s="1">
        <f>IF(AND(ISBLANK(AA1252),AE1252=0),0,(IF(MAX(Q1254:Q$2005)&gt;0,0,ROW(R1253))))</f>
        <v>0</v>
      </c>
      <c r="R1253" s="1">
        <f>IF($O1253="include",IF(AF1253&gt;0,1+MAX(R1254:R$2005),0),0)</f>
        <v>0</v>
      </c>
      <c r="S1253" s="1">
        <f>IF($O1253="include",IF(AG1253&gt;0,1+MAX(S1254:S$2005),0),0)</f>
        <v>0</v>
      </c>
      <c r="T1253" s="1">
        <f>IF($O1253="include",IF(AH1253&gt;0,1+MAX(T1254:T$2005),0),0)</f>
        <v>0</v>
      </c>
      <c r="U1253" s="1">
        <f>IF($O1253="include",IF(AI1253&gt;0,1+MAX(U1254:U$2005),0),0)</f>
        <v>0</v>
      </c>
      <c r="V1253" s="1">
        <f>IF($O1253="include",IF(AJ1253&gt;0,1+MAX(V1254:V$2005),0),0)</f>
        <v>0</v>
      </c>
      <c r="W1253" s="1">
        <f>IF($O1253="include",IF(AK1253&gt;0,1+MAX(W1254:W$2005),0),0)</f>
        <v>0</v>
      </c>
      <c r="X1253" s="1">
        <f>IF($O1253="include",IF(AL1253&gt;0,1+MAX(X1254:X$2005),0),0)</f>
        <v>0</v>
      </c>
      <c r="Y1253" s="22" t="str">
        <f t="shared" si="330"/>
        <v xml:space="preserve">1 - </v>
      </c>
      <c r="AA1253" s="42"/>
      <c r="AB1253" s="43"/>
      <c r="AC1253" s="43"/>
      <c r="AD1253" s="44"/>
      <c r="AE1253" s="11">
        <f t="shared" si="331"/>
        <v>0</v>
      </c>
      <c r="AF1253" s="41"/>
      <c r="AG1253" s="41"/>
      <c r="AH1253" s="41"/>
      <c r="AI1253" s="41"/>
      <c r="AJ1253" s="41"/>
      <c r="AK1253" s="41"/>
      <c r="AL1253" s="41"/>
      <c r="BA1253" s="1">
        <f t="shared" si="332"/>
        <v>0</v>
      </c>
      <c r="BB1253" s="1">
        <f t="shared" si="333"/>
        <v>0</v>
      </c>
      <c r="BC1253" s="1" t="str">
        <f t="shared" si="334"/>
        <v>No</v>
      </c>
      <c r="BD1253" s="1">
        <f t="shared" si="335"/>
        <v>0</v>
      </c>
      <c r="BE1253" s="1">
        <f t="shared" si="336"/>
        <v>0</v>
      </c>
      <c r="BF1253" s="1">
        <f t="shared" si="337"/>
        <v>0</v>
      </c>
      <c r="BG1253" s="1">
        <v>1249</v>
      </c>
      <c r="BH1253" s="1" t="e">
        <f t="shared" si="338"/>
        <v>#N/A</v>
      </c>
      <c r="BI1253" s="1">
        <f t="shared" si="340"/>
        <v>2</v>
      </c>
      <c r="BJ1253" s="1" t="e">
        <f t="shared" si="339"/>
        <v>#N/A</v>
      </c>
    </row>
    <row r="1254" spans="1:62" x14ac:dyDescent="0.25">
      <c r="A1254" s="1">
        <f t="shared" si="326"/>
        <v>1</v>
      </c>
      <c r="B1254" s="1">
        <f>IF(YEAR(AD1254)=$B$3,YEAR('Apartment Expenses'!AD1254)&amp;" - "&amp;'Apartment Expenses'!AC1254,0)</f>
        <v>0</v>
      </c>
      <c r="C1254" s="1">
        <f t="shared" si="327"/>
        <v>0</v>
      </c>
      <c r="E1254" s="1">
        <v>1250</v>
      </c>
      <c r="F1254" s="1">
        <f t="shared" si="328"/>
        <v>1</v>
      </c>
      <c r="G1254" s="1">
        <f t="shared" si="324"/>
        <v>0</v>
      </c>
      <c r="H1254" s="1">
        <f t="shared" si="325"/>
        <v>0</v>
      </c>
      <c r="J1254" s="1" t="str">
        <f t="shared" si="329"/>
        <v>1900</v>
      </c>
      <c r="M1254" s="1">
        <f>HLOOKUP('Expense History'!$AD$3,$P$4:$X$2004,ROW('Apartment Expenses'!L1254)-3,0)</f>
        <v>0</v>
      </c>
      <c r="N1254" s="1">
        <f>IF('Expense History'!$AD$3=Data!$G$4,'Apartment Expenses'!AE1254,HLOOKUP('Expense History'!$AD$3,'Apartment Expenses'!$AE$4:$AL$2004,(ROW('Apartment Expenses'!M1254)-3)))</f>
        <v>0</v>
      </c>
      <c r="O1254" s="1" t="str">
        <f>IF($O$2="ALL",IF(VLOOKUP(AA1254,'Expense History'!$AA$6:$AB$36,2,0)="x","include",0),IF(AND(VLOOKUP(AA1254,'Expense History'!$AA$6:$AB$36,2,0)="x",AC1254=$O$2),"include",0))</f>
        <v>include</v>
      </c>
      <c r="P1254" s="1">
        <f>IF(O1254="include",IF(AE1254&gt;0,1+MAX(P1255:P$2005),0),0)</f>
        <v>0</v>
      </c>
      <c r="Q1254" s="1">
        <f>IF(AND(ISBLANK(AA1253),AE1253=0),0,(IF(MAX(Q1255:Q$2005)&gt;0,0,ROW(R1254))))</f>
        <v>0</v>
      </c>
      <c r="R1254" s="1">
        <f>IF($O1254="include",IF(AF1254&gt;0,1+MAX(R1255:R$2005),0),0)</f>
        <v>0</v>
      </c>
      <c r="S1254" s="1">
        <f>IF($O1254="include",IF(AG1254&gt;0,1+MAX(S1255:S$2005),0),0)</f>
        <v>0</v>
      </c>
      <c r="T1254" s="1">
        <f>IF($O1254="include",IF(AH1254&gt;0,1+MAX(T1255:T$2005),0),0)</f>
        <v>0</v>
      </c>
      <c r="U1254" s="1">
        <f>IF($O1254="include",IF(AI1254&gt;0,1+MAX(U1255:U$2005),0),0)</f>
        <v>0</v>
      </c>
      <c r="V1254" s="1">
        <f>IF($O1254="include",IF(AJ1254&gt;0,1+MAX(V1255:V$2005),0),0)</f>
        <v>0</v>
      </c>
      <c r="W1254" s="1">
        <f>IF($O1254="include",IF(AK1254&gt;0,1+MAX(W1255:W$2005),0),0)</f>
        <v>0</v>
      </c>
      <c r="X1254" s="1">
        <f>IF($O1254="include",IF(AL1254&gt;0,1+MAX(X1255:X$2005),0),0)</f>
        <v>0</v>
      </c>
      <c r="Y1254" s="22" t="str">
        <f t="shared" si="330"/>
        <v xml:space="preserve">1 - </v>
      </c>
      <c r="AA1254" s="42"/>
      <c r="AB1254" s="43"/>
      <c r="AC1254" s="43"/>
      <c r="AD1254" s="44"/>
      <c r="AE1254" s="11">
        <f t="shared" si="331"/>
        <v>0</v>
      </c>
      <c r="AF1254" s="41"/>
      <c r="AG1254" s="41"/>
      <c r="AH1254" s="41"/>
      <c r="AI1254" s="41"/>
      <c r="AJ1254" s="41"/>
      <c r="AK1254" s="41"/>
      <c r="AL1254" s="41"/>
      <c r="BA1254" s="1">
        <f t="shared" si="332"/>
        <v>0</v>
      </c>
      <c r="BB1254" s="1">
        <f t="shared" si="333"/>
        <v>0</v>
      </c>
      <c r="BC1254" s="1" t="str">
        <f t="shared" si="334"/>
        <v>No</v>
      </c>
      <c r="BD1254" s="1">
        <f t="shared" si="335"/>
        <v>0</v>
      </c>
      <c r="BE1254" s="1">
        <f t="shared" si="336"/>
        <v>0</v>
      </c>
      <c r="BF1254" s="1">
        <f t="shared" si="337"/>
        <v>0</v>
      </c>
      <c r="BG1254" s="1">
        <v>1250</v>
      </c>
      <c r="BH1254" s="1" t="e">
        <f t="shared" si="338"/>
        <v>#N/A</v>
      </c>
      <c r="BI1254" s="1">
        <f t="shared" si="340"/>
        <v>2</v>
      </c>
      <c r="BJ1254" s="1" t="e">
        <f t="shared" si="339"/>
        <v>#N/A</v>
      </c>
    </row>
    <row r="1255" spans="1:62" x14ac:dyDescent="0.25">
      <c r="A1255" s="1">
        <f t="shared" si="326"/>
        <v>1</v>
      </c>
      <c r="B1255" s="1">
        <f>IF(YEAR(AD1255)=$B$3,YEAR('Apartment Expenses'!AD1255)&amp;" - "&amp;'Apartment Expenses'!AC1255,0)</f>
        <v>0</v>
      </c>
      <c r="C1255" s="1">
        <f t="shared" si="327"/>
        <v>0</v>
      </c>
      <c r="E1255" s="1">
        <v>1251</v>
      </c>
      <c r="F1255" s="1">
        <f t="shared" si="328"/>
        <v>1</v>
      </c>
      <c r="G1255" s="1">
        <f t="shared" si="324"/>
        <v>0</v>
      </c>
      <c r="H1255" s="1">
        <f t="shared" si="325"/>
        <v>0</v>
      </c>
      <c r="J1255" s="1" t="str">
        <f t="shared" si="329"/>
        <v>1900</v>
      </c>
      <c r="M1255" s="1">
        <f>HLOOKUP('Expense History'!$AD$3,$P$4:$X$2004,ROW('Apartment Expenses'!L1255)-3,0)</f>
        <v>0</v>
      </c>
      <c r="N1255" s="1">
        <f>IF('Expense History'!$AD$3=Data!$G$4,'Apartment Expenses'!AE1255,HLOOKUP('Expense History'!$AD$3,'Apartment Expenses'!$AE$4:$AL$2004,(ROW('Apartment Expenses'!M1255)-3)))</f>
        <v>0</v>
      </c>
      <c r="O1255" s="1" t="str">
        <f>IF($O$2="ALL",IF(VLOOKUP(AA1255,'Expense History'!$AA$6:$AB$36,2,0)="x","include",0),IF(AND(VLOOKUP(AA1255,'Expense History'!$AA$6:$AB$36,2,0)="x",AC1255=$O$2),"include",0))</f>
        <v>include</v>
      </c>
      <c r="P1255" s="1">
        <f>IF(O1255="include",IF(AE1255&gt;0,1+MAX(P1256:P$2005),0),0)</f>
        <v>0</v>
      </c>
      <c r="Q1255" s="1">
        <f>IF(AND(ISBLANK(AA1254),AE1254=0),0,(IF(MAX(Q1256:Q$2005)&gt;0,0,ROW(R1255))))</f>
        <v>0</v>
      </c>
      <c r="R1255" s="1">
        <f>IF($O1255="include",IF(AF1255&gt;0,1+MAX(R1256:R$2005),0),0)</f>
        <v>0</v>
      </c>
      <c r="S1255" s="1">
        <f>IF($O1255="include",IF(AG1255&gt;0,1+MAX(S1256:S$2005),0),0)</f>
        <v>0</v>
      </c>
      <c r="T1255" s="1">
        <f>IF($O1255="include",IF(AH1255&gt;0,1+MAX(T1256:T$2005),0),0)</f>
        <v>0</v>
      </c>
      <c r="U1255" s="1">
        <f>IF($O1255="include",IF(AI1255&gt;0,1+MAX(U1256:U$2005),0),0)</f>
        <v>0</v>
      </c>
      <c r="V1255" s="1">
        <f>IF($O1255="include",IF(AJ1255&gt;0,1+MAX(V1256:V$2005),0),0)</f>
        <v>0</v>
      </c>
      <c r="W1255" s="1">
        <f>IF($O1255="include",IF(AK1255&gt;0,1+MAX(W1256:W$2005),0),0)</f>
        <v>0</v>
      </c>
      <c r="X1255" s="1">
        <f>IF($O1255="include",IF(AL1255&gt;0,1+MAX(X1256:X$2005),0),0)</f>
        <v>0</v>
      </c>
      <c r="Y1255" s="22" t="str">
        <f t="shared" si="330"/>
        <v xml:space="preserve">1 - </v>
      </c>
      <c r="AA1255" s="42"/>
      <c r="AB1255" s="43"/>
      <c r="AC1255" s="43"/>
      <c r="AD1255" s="44"/>
      <c r="AE1255" s="11">
        <f t="shared" si="331"/>
        <v>0</v>
      </c>
      <c r="AF1255" s="41"/>
      <c r="AG1255" s="41"/>
      <c r="AH1255" s="41"/>
      <c r="AI1255" s="41"/>
      <c r="AJ1255" s="41"/>
      <c r="AK1255" s="41"/>
      <c r="AL1255" s="41"/>
      <c r="BA1255" s="1">
        <f t="shared" si="332"/>
        <v>0</v>
      </c>
      <c r="BB1255" s="1">
        <f t="shared" si="333"/>
        <v>0</v>
      </c>
      <c r="BC1255" s="1" t="str">
        <f t="shared" si="334"/>
        <v>No</v>
      </c>
      <c r="BD1255" s="1">
        <f t="shared" si="335"/>
        <v>0</v>
      </c>
      <c r="BE1255" s="1">
        <f t="shared" si="336"/>
        <v>0</v>
      </c>
      <c r="BF1255" s="1">
        <f t="shared" si="337"/>
        <v>0</v>
      </c>
      <c r="BG1255" s="1">
        <v>1251</v>
      </c>
      <c r="BH1255" s="1" t="e">
        <f t="shared" si="338"/>
        <v>#N/A</v>
      </c>
      <c r="BI1255" s="1">
        <f t="shared" si="340"/>
        <v>2</v>
      </c>
      <c r="BJ1255" s="1" t="e">
        <f t="shared" si="339"/>
        <v>#N/A</v>
      </c>
    </row>
    <row r="1256" spans="1:62" x14ac:dyDescent="0.25">
      <c r="A1256" s="1">
        <f t="shared" si="326"/>
        <v>1</v>
      </c>
      <c r="B1256" s="1">
        <f>IF(YEAR(AD1256)=$B$3,YEAR('Apartment Expenses'!AD1256)&amp;" - "&amp;'Apartment Expenses'!AC1256,0)</f>
        <v>0</v>
      </c>
      <c r="C1256" s="1">
        <f t="shared" si="327"/>
        <v>0</v>
      </c>
      <c r="E1256" s="1">
        <v>1252</v>
      </c>
      <c r="F1256" s="1">
        <f t="shared" si="328"/>
        <v>1</v>
      </c>
      <c r="G1256" s="1">
        <f t="shared" si="324"/>
        <v>0</v>
      </c>
      <c r="H1256" s="1">
        <f t="shared" si="325"/>
        <v>0</v>
      </c>
      <c r="J1256" s="1" t="str">
        <f t="shared" si="329"/>
        <v>1900</v>
      </c>
      <c r="M1256" s="1">
        <f>HLOOKUP('Expense History'!$AD$3,$P$4:$X$2004,ROW('Apartment Expenses'!L1256)-3,0)</f>
        <v>0</v>
      </c>
      <c r="N1256" s="1">
        <f>IF('Expense History'!$AD$3=Data!$G$4,'Apartment Expenses'!AE1256,HLOOKUP('Expense History'!$AD$3,'Apartment Expenses'!$AE$4:$AL$2004,(ROW('Apartment Expenses'!M1256)-3)))</f>
        <v>0</v>
      </c>
      <c r="O1256" s="1" t="str">
        <f>IF($O$2="ALL",IF(VLOOKUP(AA1256,'Expense History'!$AA$6:$AB$36,2,0)="x","include",0),IF(AND(VLOOKUP(AA1256,'Expense History'!$AA$6:$AB$36,2,0)="x",AC1256=$O$2),"include",0))</f>
        <v>include</v>
      </c>
      <c r="P1256" s="1">
        <f>IF(O1256="include",IF(AE1256&gt;0,1+MAX(P1257:P$2005),0),0)</f>
        <v>0</v>
      </c>
      <c r="Q1256" s="1">
        <f>IF(AND(ISBLANK(AA1255),AE1255=0),0,(IF(MAX(Q1257:Q$2005)&gt;0,0,ROW(R1256))))</f>
        <v>0</v>
      </c>
      <c r="R1256" s="1">
        <f>IF($O1256="include",IF(AF1256&gt;0,1+MAX(R1257:R$2005),0),0)</f>
        <v>0</v>
      </c>
      <c r="S1256" s="1">
        <f>IF($O1256="include",IF(AG1256&gt;0,1+MAX(S1257:S$2005),0),0)</f>
        <v>0</v>
      </c>
      <c r="T1256" s="1">
        <f>IF($O1256="include",IF(AH1256&gt;0,1+MAX(T1257:T$2005),0),0)</f>
        <v>0</v>
      </c>
      <c r="U1256" s="1">
        <f>IF($O1256="include",IF(AI1256&gt;0,1+MAX(U1257:U$2005),0),0)</f>
        <v>0</v>
      </c>
      <c r="V1256" s="1">
        <f>IF($O1256="include",IF(AJ1256&gt;0,1+MAX(V1257:V$2005),0),0)</f>
        <v>0</v>
      </c>
      <c r="W1256" s="1">
        <f>IF($O1256="include",IF(AK1256&gt;0,1+MAX(W1257:W$2005),0),0)</f>
        <v>0</v>
      </c>
      <c r="X1256" s="1">
        <f>IF($O1256="include",IF(AL1256&gt;0,1+MAX(X1257:X$2005),0),0)</f>
        <v>0</v>
      </c>
      <c r="Y1256" s="22" t="str">
        <f t="shared" si="330"/>
        <v xml:space="preserve">1 - </v>
      </c>
      <c r="AA1256" s="42"/>
      <c r="AB1256" s="43"/>
      <c r="AC1256" s="43"/>
      <c r="AD1256" s="44"/>
      <c r="AE1256" s="11">
        <f t="shared" si="331"/>
        <v>0</v>
      </c>
      <c r="AF1256" s="41"/>
      <c r="AG1256" s="41"/>
      <c r="AH1256" s="41"/>
      <c r="AI1256" s="41"/>
      <c r="AJ1256" s="41"/>
      <c r="AK1256" s="41"/>
      <c r="AL1256" s="41"/>
      <c r="BA1256" s="1">
        <f t="shared" si="332"/>
        <v>0</v>
      </c>
      <c r="BB1256" s="1">
        <f t="shared" si="333"/>
        <v>0</v>
      </c>
      <c r="BC1256" s="1" t="str">
        <f t="shared" si="334"/>
        <v>No</v>
      </c>
      <c r="BD1256" s="1">
        <f t="shared" si="335"/>
        <v>0</v>
      </c>
      <c r="BE1256" s="1">
        <f t="shared" si="336"/>
        <v>0</v>
      </c>
      <c r="BF1256" s="1">
        <f t="shared" si="337"/>
        <v>0</v>
      </c>
      <c r="BG1256" s="1">
        <v>1252</v>
      </c>
      <c r="BH1256" s="1" t="e">
        <f t="shared" si="338"/>
        <v>#N/A</v>
      </c>
      <c r="BI1256" s="1">
        <f t="shared" si="340"/>
        <v>2</v>
      </c>
      <c r="BJ1256" s="1" t="e">
        <f t="shared" si="339"/>
        <v>#N/A</v>
      </c>
    </row>
    <row r="1257" spans="1:62" x14ac:dyDescent="0.25">
      <c r="A1257" s="1">
        <f t="shared" si="326"/>
        <v>1</v>
      </c>
      <c r="B1257" s="1">
        <f>IF(YEAR(AD1257)=$B$3,YEAR('Apartment Expenses'!AD1257)&amp;" - "&amp;'Apartment Expenses'!AC1257,0)</f>
        <v>0</v>
      </c>
      <c r="C1257" s="1">
        <f t="shared" si="327"/>
        <v>0</v>
      </c>
      <c r="E1257" s="1">
        <v>1253</v>
      </c>
      <c r="F1257" s="1">
        <f t="shared" si="328"/>
        <v>1</v>
      </c>
      <c r="G1257" s="1">
        <f t="shared" si="324"/>
        <v>0</v>
      </c>
      <c r="H1257" s="1">
        <f t="shared" si="325"/>
        <v>0</v>
      </c>
      <c r="J1257" s="1" t="str">
        <f t="shared" si="329"/>
        <v>1900</v>
      </c>
      <c r="M1257" s="1">
        <f>HLOOKUP('Expense History'!$AD$3,$P$4:$X$2004,ROW('Apartment Expenses'!L1257)-3,0)</f>
        <v>0</v>
      </c>
      <c r="N1257" s="1">
        <f>IF('Expense History'!$AD$3=Data!$G$4,'Apartment Expenses'!AE1257,HLOOKUP('Expense History'!$AD$3,'Apartment Expenses'!$AE$4:$AL$2004,(ROW('Apartment Expenses'!M1257)-3)))</f>
        <v>0</v>
      </c>
      <c r="O1257" s="1" t="str">
        <f>IF($O$2="ALL",IF(VLOOKUP(AA1257,'Expense History'!$AA$6:$AB$36,2,0)="x","include",0),IF(AND(VLOOKUP(AA1257,'Expense History'!$AA$6:$AB$36,2,0)="x",AC1257=$O$2),"include",0))</f>
        <v>include</v>
      </c>
      <c r="P1257" s="1">
        <f>IF(O1257="include",IF(AE1257&gt;0,1+MAX(P1258:P$2005),0),0)</f>
        <v>0</v>
      </c>
      <c r="Q1257" s="1">
        <f>IF(AND(ISBLANK(AA1256),AE1256=0),0,(IF(MAX(Q1258:Q$2005)&gt;0,0,ROW(R1257))))</f>
        <v>0</v>
      </c>
      <c r="R1257" s="1">
        <f>IF($O1257="include",IF(AF1257&gt;0,1+MAX(R1258:R$2005),0),0)</f>
        <v>0</v>
      </c>
      <c r="S1257" s="1">
        <f>IF($O1257="include",IF(AG1257&gt;0,1+MAX(S1258:S$2005),0),0)</f>
        <v>0</v>
      </c>
      <c r="T1257" s="1">
        <f>IF($O1257="include",IF(AH1257&gt;0,1+MAX(T1258:T$2005),0),0)</f>
        <v>0</v>
      </c>
      <c r="U1257" s="1">
        <f>IF($O1257="include",IF(AI1257&gt;0,1+MAX(U1258:U$2005),0),0)</f>
        <v>0</v>
      </c>
      <c r="V1257" s="1">
        <f>IF($O1257="include",IF(AJ1257&gt;0,1+MAX(V1258:V$2005),0),0)</f>
        <v>0</v>
      </c>
      <c r="W1257" s="1">
        <f>IF($O1257="include",IF(AK1257&gt;0,1+MAX(W1258:W$2005),0),0)</f>
        <v>0</v>
      </c>
      <c r="X1257" s="1">
        <f>IF($O1257="include",IF(AL1257&gt;0,1+MAX(X1258:X$2005),0),0)</f>
        <v>0</v>
      </c>
      <c r="Y1257" s="22" t="str">
        <f t="shared" si="330"/>
        <v xml:space="preserve">1 - </v>
      </c>
      <c r="AA1257" s="42"/>
      <c r="AB1257" s="43"/>
      <c r="AC1257" s="43"/>
      <c r="AD1257" s="44"/>
      <c r="AE1257" s="11">
        <f t="shared" si="331"/>
        <v>0</v>
      </c>
      <c r="AF1257" s="41"/>
      <c r="AG1257" s="41"/>
      <c r="AH1257" s="41"/>
      <c r="AI1257" s="41"/>
      <c r="AJ1257" s="41"/>
      <c r="AK1257" s="41"/>
      <c r="AL1257" s="41"/>
      <c r="BA1257" s="1">
        <f t="shared" si="332"/>
        <v>0</v>
      </c>
      <c r="BB1257" s="1">
        <f t="shared" si="333"/>
        <v>0</v>
      </c>
      <c r="BC1257" s="1" t="str">
        <f t="shared" si="334"/>
        <v>No</v>
      </c>
      <c r="BD1257" s="1">
        <f t="shared" si="335"/>
        <v>0</v>
      </c>
      <c r="BE1257" s="1">
        <f t="shared" si="336"/>
        <v>0</v>
      </c>
      <c r="BF1257" s="1">
        <f t="shared" si="337"/>
        <v>0</v>
      </c>
      <c r="BG1257" s="1">
        <v>1253</v>
      </c>
      <c r="BH1257" s="1" t="e">
        <f t="shared" si="338"/>
        <v>#N/A</v>
      </c>
      <c r="BI1257" s="1">
        <f t="shared" si="340"/>
        <v>2</v>
      </c>
      <c r="BJ1257" s="1" t="e">
        <f t="shared" si="339"/>
        <v>#N/A</v>
      </c>
    </row>
    <row r="1258" spans="1:62" x14ac:dyDescent="0.25">
      <c r="A1258" s="1">
        <f t="shared" si="326"/>
        <v>1</v>
      </c>
      <c r="B1258" s="1">
        <f>IF(YEAR(AD1258)=$B$3,YEAR('Apartment Expenses'!AD1258)&amp;" - "&amp;'Apartment Expenses'!AC1258,0)</f>
        <v>0</v>
      </c>
      <c r="C1258" s="1">
        <f t="shared" si="327"/>
        <v>0</v>
      </c>
      <c r="E1258" s="1">
        <v>1254</v>
      </c>
      <c r="F1258" s="1">
        <f t="shared" si="328"/>
        <v>1</v>
      </c>
      <c r="G1258" s="1">
        <f t="shared" si="324"/>
        <v>0</v>
      </c>
      <c r="H1258" s="1">
        <f t="shared" si="325"/>
        <v>0</v>
      </c>
      <c r="J1258" s="1" t="str">
        <f t="shared" si="329"/>
        <v>1900</v>
      </c>
      <c r="M1258" s="1">
        <f>HLOOKUP('Expense History'!$AD$3,$P$4:$X$2004,ROW('Apartment Expenses'!L1258)-3,0)</f>
        <v>0</v>
      </c>
      <c r="N1258" s="1">
        <f>IF('Expense History'!$AD$3=Data!$G$4,'Apartment Expenses'!AE1258,HLOOKUP('Expense History'!$AD$3,'Apartment Expenses'!$AE$4:$AL$2004,(ROW('Apartment Expenses'!M1258)-3)))</f>
        <v>0</v>
      </c>
      <c r="O1258" s="1" t="str">
        <f>IF($O$2="ALL",IF(VLOOKUP(AA1258,'Expense History'!$AA$6:$AB$36,2,0)="x","include",0),IF(AND(VLOOKUP(AA1258,'Expense History'!$AA$6:$AB$36,2,0)="x",AC1258=$O$2),"include",0))</f>
        <v>include</v>
      </c>
      <c r="P1258" s="1">
        <f>IF(O1258="include",IF(AE1258&gt;0,1+MAX(P1259:P$2005),0),0)</f>
        <v>0</v>
      </c>
      <c r="Q1258" s="1">
        <f>IF(AND(ISBLANK(AA1257),AE1257=0),0,(IF(MAX(Q1259:Q$2005)&gt;0,0,ROW(R1258))))</f>
        <v>0</v>
      </c>
      <c r="R1258" s="1">
        <f>IF($O1258="include",IF(AF1258&gt;0,1+MAX(R1259:R$2005),0),0)</f>
        <v>0</v>
      </c>
      <c r="S1258" s="1">
        <f>IF($O1258="include",IF(AG1258&gt;0,1+MAX(S1259:S$2005),0),0)</f>
        <v>0</v>
      </c>
      <c r="T1258" s="1">
        <f>IF($O1258="include",IF(AH1258&gt;0,1+MAX(T1259:T$2005),0),0)</f>
        <v>0</v>
      </c>
      <c r="U1258" s="1">
        <f>IF($O1258="include",IF(AI1258&gt;0,1+MAX(U1259:U$2005),0),0)</f>
        <v>0</v>
      </c>
      <c r="V1258" s="1">
        <f>IF($O1258="include",IF(AJ1258&gt;0,1+MAX(V1259:V$2005),0),0)</f>
        <v>0</v>
      </c>
      <c r="W1258" s="1">
        <f>IF($O1258="include",IF(AK1258&gt;0,1+MAX(W1259:W$2005),0),0)</f>
        <v>0</v>
      </c>
      <c r="X1258" s="1">
        <f>IF($O1258="include",IF(AL1258&gt;0,1+MAX(X1259:X$2005),0),0)</f>
        <v>0</v>
      </c>
      <c r="Y1258" s="22" t="str">
        <f t="shared" si="330"/>
        <v xml:space="preserve">1 - </v>
      </c>
      <c r="AA1258" s="42"/>
      <c r="AB1258" s="43"/>
      <c r="AC1258" s="43"/>
      <c r="AD1258" s="44"/>
      <c r="AE1258" s="11">
        <f t="shared" si="331"/>
        <v>0</v>
      </c>
      <c r="AF1258" s="41"/>
      <c r="AG1258" s="41"/>
      <c r="AH1258" s="41"/>
      <c r="AI1258" s="41"/>
      <c r="AJ1258" s="41"/>
      <c r="AK1258" s="41"/>
      <c r="AL1258" s="41"/>
      <c r="BA1258" s="1">
        <f t="shared" si="332"/>
        <v>0</v>
      </c>
      <c r="BB1258" s="1">
        <f t="shared" si="333"/>
        <v>0</v>
      </c>
      <c r="BC1258" s="1" t="str">
        <f t="shared" si="334"/>
        <v>No</v>
      </c>
      <c r="BD1258" s="1">
        <f t="shared" si="335"/>
        <v>0</v>
      </c>
      <c r="BE1258" s="1">
        <f t="shared" si="336"/>
        <v>0</v>
      </c>
      <c r="BF1258" s="1">
        <f t="shared" si="337"/>
        <v>0</v>
      </c>
      <c r="BG1258" s="1">
        <v>1254</v>
      </c>
      <c r="BH1258" s="1" t="e">
        <f t="shared" si="338"/>
        <v>#N/A</v>
      </c>
      <c r="BI1258" s="1">
        <f t="shared" si="340"/>
        <v>2</v>
      </c>
      <c r="BJ1258" s="1" t="e">
        <f t="shared" si="339"/>
        <v>#N/A</v>
      </c>
    </row>
    <row r="1259" spans="1:62" x14ac:dyDescent="0.25">
      <c r="A1259" s="1">
        <f t="shared" si="326"/>
        <v>1</v>
      </c>
      <c r="B1259" s="1">
        <f>IF(YEAR(AD1259)=$B$3,YEAR('Apartment Expenses'!AD1259)&amp;" - "&amp;'Apartment Expenses'!AC1259,0)</f>
        <v>0</v>
      </c>
      <c r="C1259" s="1">
        <f t="shared" si="327"/>
        <v>0</v>
      </c>
      <c r="E1259" s="1">
        <v>1255</v>
      </c>
      <c r="F1259" s="1">
        <f t="shared" si="328"/>
        <v>1</v>
      </c>
      <c r="G1259" s="1">
        <f t="shared" si="324"/>
        <v>0</v>
      </c>
      <c r="H1259" s="1">
        <f t="shared" si="325"/>
        <v>0</v>
      </c>
      <c r="J1259" s="1" t="str">
        <f t="shared" si="329"/>
        <v>1900</v>
      </c>
      <c r="M1259" s="1">
        <f>HLOOKUP('Expense History'!$AD$3,$P$4:$X$2004,ROW('Apartment Expenses'!L1259)-3,0)</f>
        <v>0</v>
      </c>
      <c r="N1259" s="1">
        <f>IF('Expense History'!$AD$3=Data!$G$4,'Apartment Expenses'!AE1259,HLOOKUP('Expense History'!$AD$3,'Apartment Expenses'!$AE$4:$AL$2004,(ROW('Apartment Expenses'!M1259)-3)))</f>
        <v>0</v>
      </c>
      <c r="O1259" s="1" t="str">
        <f>IF($O$2="ALL",IF(VLOOKUP(AA1259,'Expense History'!$AA$6:$AB$36,2,0)="x","include",0),IF(AND(VLOOKUP(AA1259,'Expense History'!$AA$6:$AB$36,2,0)="x",AC1259=$O$2),"include",0))</f>
        <v>include</v>
      </c>
      <c r="P1259" s="1">
        <f>IF(O1259="include",IF(AE1259&gt;0,1+MAX(P1260:P$2005),0),0)</f>
        <v>0</v>
      </c>
      <c r="Q1259" s="1">
        <f>IF(AND(ISBLANK(AA1258),AE1258=0),0,(IF(MAX(Q1260:Q$2005)&gt;0,0,ROW(R1259))))</f>
        <v>0</v>
      </c>
      <c r="R1259" s="1">
        <f>IF($O1259="include",IF(AF1259&gt;0,1+MAX(R1260:R$2005),0),0)</f>
        <v>0</v>
      </c>
      <c r="S1259" s="1">
        <f>IF($O1259="include",IF(AG1259&gt;0,1+MAX(S1260:S$2005),0),0)</f>
        <v>0</v>
      </c>
      <c r="T1259" s="1">
        <f>IF($O1259="include",IF(AH1259&gt;0,1+MAX(T1260:T$2005),0),0)</f>
        <v>0</v>
      </c>
      <c r="U1259" s="1">
        <f>IF($O1259="include",IF(AI1259&gt;0,1+MAX(U1260:U$2005),0),0)</f>
        <v>0</v>
      </c>
      <c r="V1259" s="1">
        <f>IF($O1259="include",IF(AJ1259&gt;0,1+MAX(V1260:V$2005),0),0)</f>
        <v>0</v>
      </c>
      <c r="W1259" s="1">
        <f>IF($O1259="include",IF(AK1259&gt;0,1+MAX(W1260:W$2005),0),0)</f>
        <v>0</v>
      </c>
      <c r="X1259" s="1">
        <f>IF($O1259="include",IF(AL1259&gt;0,1+MAX(X1260:X$2005),0),0)</f>
        <v>0</v>
      </c>
      <c r="Y1259" s="22" t="str">
        <f t="shared" si="330"/>
        <v xml:space="preserve">1 - </v>
      </c>
      <c r="AA1259" s="42"/>
      <c r="AB1259" s="43"/>
      <c r="AC1259" s="43"/>
      <c r="AD1259" s="44"/>
      <c r="AE1259" s="11">
        <f t="shared" si="331"/>
        <v>0</v>
      </c>
      <c r="AF1259" s="41"/>
      <c r="AG1259" s="41"/>
      <c r="AH1259" s="41"/>
      <c r="AI1259" s="41"/>
      <c r="AJ1259" s="41"/>
      <c r="AK1259" s="41"/>
      <c r="AL1259" s="41"/>
      <c r="BA1259" s="1">
        <f t="shared" si="332"/>
        <v>0</v>
      </c>
      <c r="BB1259" s="1">
        <f t="shared" si="333"/>
        <v>0</v>
      </c>
      <c r="BC1259" s="1" t="str">
        <f t="shared" si="334"/>
        <v>No</v>
      </c>
      <c r="BD1259" s="1">
        <f t="shared" si="335"/>
        <v>0</v>
      </c>
      <c r="BE1259" s="1">
        <f t="shared" si="336"/>
        <v>0</v>
      </c>
      <c r="BF1259" s="1">
        <f t="shared" si="337"/>
        <v>0</v>
      </c>
      <c r="BG1259" s="1">
        <v>1255</v>
      </c>
      <c r="BH1259" s="1" t="e">
        <f t="shared" si="338"/>
        <v>#N/A</v>
      </c>
      <c r="BI1259" s="1">
        <f t="shared" si="340"/>
        <v>2</v>
      </c>
      <c r="BJ1259" s="1" t="e">
        <f t="shared" si="339"/>
        <v>#N/A</v>
      </c>
    </row>
    <row r="1260" spans="1:62" x14ac:dyDescent="0.25">
      <c r="A1260" s="1">
        <f t="shared" si="326"/>
        <v>1</v>
      </c>
      <c r="B1260" s="1">
        <f>IF(YEAR(AD1260)=$B$3,YEAR('Apartment Expenses'!AD1260)&amp;" - "&amp;'Apartment Expenses'!AC1260,0)</f>
        <v>0</v>
      </c>
      <c r="C1260" s="1">
        <f t="shared" si="327"/>
        <v>0</v>
      </c>
      <c r="E1260" s="1">
        <v>1256</v>
      </c>
      <c r="F1260" s="1">
        <f t="shared" si="328"/>
        <v>1</v>
      </c>
      <c r="G1260" s="1">
        <f t="shared" si="324"/>
        <v>0</v>
      </c>
      <c r="H1260" s="1">
        <f t="shared" si="325"/>
        <v>0</v>
      </c>
      <c r="J1260" s="1" t="str">
        <f t="shared" si="329"/>
        <v>1900</v>
      </c>
      <c r="M1260" s="1">
        <f>HLOOKUP('Expense History'!$AD$3,$P$4:$X$2004,ROW('Apartment Expenses'!L1260)-3,0)</f>
        <v>0</v>
      </c>
      <c r="N1260" s="1">
        <f>IF('Expense History'!$AD$3=Data!$G$4,'Apartment Expenses'!AE1260,HLOOKUP('Expense History'!$AD$3,'Apartment Expenses'!$AE$4:$AL$2004,(ROW('Apartment Expenses'!M1260)-3)))</f>
        <v>0</v>
      </c>
      <c r="O1260" s="1" t="str">
        <f>IF($O$2="ALL",IF(VLOOKUP(AA1260,'Expense History'!$AA$6:$AB$36,2,0)="x","include",0),IF(AND(VLOOKUP(AA1260,'Expense History'!$AA$6:$AB$36,2,0)="x",AC1260=$O$2),"include",0))</f>
        <v>include</v>
      </c>
      <c r="P1260" s="1">
        <f>IF(O1260="include",IF(AE1260&gt;0,1+MAX(P1261:P$2005),0),0)</f>
        <v>0</v>
      </c>
      <c r="Q1260" s="1">
        <f>IF(AND(ISBLANK(AA1259),AE1259=0),0,(IF(MAX(Q1261:Q$2005)&gt;0,0,ROW(R1260))))</f>
        <v>0</v>
      </c>
      <c r="R1260" s="1">
        <f>IF($O1260="include",IF(AF1260&gt;0,1+MAX(R1261:R$2005),0),0)</f>
        <v>0</v>
      </c>
      <c r="S1260" s="1">
        <f>IF($O1260="include",IF(AG1260&gt;0,1+MAX(S1261:S$2005),0),0)</f>
        <v>0</v>
      </c>
      <c r="T1260" s="1">
        <f>IF($O1260="include",IF(AH1260&gt;0,1+MAX(T1261:T$2005),0),0)</f>
        <v>0</v>
      </c>
      <c r="U1260" s="1">
        <f>IF($O1260="include",IF(AI1260&gt;0,1+MAX(U1261:U$2005),0),0)</f>
        <v>0</v>
      </c>
      <c r="V1260" s="1">
        <f>IF($O1260="include",IF(AJ1260&gt;0,1+MAX(V1261:V$2005),0),0)</f>
        <v>0</v>
      </c>
      <c r="W1260" s="1">
        <f>IF($O1260="include",IF(AK1260&gt;0,1+MAX(W1261:W$2005),0),0)</f>
        <v>0</v>
      </c>
      <c r="X1260" s="1">
        <f>IF($O1260="include",IF(AL1260&gt;0,1+MAX(X1261:X$2005),0),0)</f>
        <v>0</v>
      </c>
      <c r="Y1260" s="22" t="str">
        <f t="shared" si="330"/>
        <v xml:space="preserve">1 - </v>
      </c>
      <c r="AA1260" s="42"/>
      <c r="AB1260" s="43"/>
      <c r="AC1260" s="43"/>
      <c r="AD1260" s="44"/>
      <c r="AE1260" s="11">
        <f t="shared" si="331"/>
        <v>0</v>
      </c>
      <c r="AF1260" s="41"/>
      <c r="AG1260" s="41"/>
      <c r="AH1260" s="41"/>
      <c r="AI1260" s="41"/>
      <c r="AJ1260" s="41"/>
      <c r="AK1260" s="41"/>
      <c r="AL1260" s="41"/>
      <c r="BA1260" s="1">
        <f t="shared" si="332"/>
        <v>0</v>
      </c>
      <c r="BB1260" s="1">
        <f t="shared" si="333"/>
        <v>0</v>
      </c>
      <c r="BC1260" s="1" t="str">
        <f t="shared" si="334"/>
        <v>No</v>
      </c>
      <c r="BD1260" s="1">
        <f t="shared" si="335"/>
        <v>0</v>
      </c>
      <c r="BE1260" s="1">
        <f t="shared" si="336"/>
        <v>0</v>
      </c>
      <c r="BF1260" s="1">
        <f t="shared" si="337"/>
        <v>0</v>
      </c>
      <c r="BG1260" s="1">
        <v>1256</v>
      </c>
      <c r="BH1260" s="1" t="e">
        <f t="shared" si="338"/>
        <v>#N/A</v>
      </c>
      <c r="BI1260" s="1">
        <f t="shared" si="340"/>
        <v>2</v>
      </c>
      <c r="BJ1260" s="1" t="e">
        <f t="shared" si="339"/>
        <v>#N/A</v>
      </c>
    </row>
    <row r="1261" spans="1:62" x14ac:dyDescent="0.25">
      <c r="A1261" s="1">
        <f t="shared" si="326"/>
        <v>1</v>
      </c>
      <c r="B1261" s="1">
        <f>IF(YEAR(AD1261)=$B$3,YEAR('Apartment Expenses'!AD1261)&amp;" - "&amp;'Apartment Expenses'!AC1261,0)</f>
        <v>0</v>
      </c>
      <c r="C1261" s="1">
        <f t="shared" si="327"/>
        <v>0</v>
      </c>
      <c r="E1261" s="1">
        <v>1257</v>
      </c>
      <c r="F1261" s="1">
        <f t="shared" si="328"/>
        <v>1</v>
      </c>
      <c r="G1261" s="1">
        <f t="shared" si="324"/>
        <v>0</v>
      </c>
      <c r="H1261" s="1">
        <f t="shared" si="325"/>
        <v>0</v>
      </c>
      <c r="J1261" s="1" t="str">
        <f t="shared" si="329"/>
        <v>1900</v>
      </c>
      <c r="M1261" s="1">
        <f>HLOOKUP('Expense History'!$AD$3,$P$4:$X$2004,ROW('Apartment Expenses'!L1261)-3,0)</f>
        <v>0</v>
      </c>
      <c r="N1261" s="1">
        <f>IF('Expense History'!$AD$3=Data!$G$4,'Apartment Expenses'!AE1261,HLOOKUP('Expense History'!$AD$3,'Apartment Expenses'!$AE$4:$AL$2004,(ROW('Apartment Expenses'!M1261)-3)))</f>
        <v>0</v>
      </c>
      <c r="O1261" s="1" t="str">
        <f>IF($O$2="ALL",IF(VLOOKUP(AA1261,'Expense History'!$AA$6:$AB$36,2,0)="x","include",0),IF(AND(VLOOKUP(AA1261,'Expense History'!$AA$6:$AB$36,2,0)="x",AC1261=$O$2),"include",0))</f>
        <v>include</v>
      </c>
      <c r="P1261" s="1">
        <f>IF(O1261="include",IF(AE1261&gt;0,1+MAX(P1262:P$2005),0),0)</f>
        <v>0</v>
      </c>
      <c r="Q1261" s="1">
        <f>IF(AND(ISBLANK(AA1260),AE1260=0),0,(IF(MAX(Q1262:Q$2005)&gt;0,0,ROW(R1261))))</f>
        <v>0</v>
      </c>
      <c r="R1261" s="1">
        <f>IF($O1261="include",IF(AF1261&gt;0,1+MAX(R1262:R$2005),0),0)</f>
        <v>0</v>
      </c>
      <c r="S1261" s="1">
        <f>IF($O1261="include",IF(AG1261&gt;0,1+MAX(S1262:S$2005),0),0)</f>
        <v>0</v>
      </c>
      <c r="T1261" s="1">
        <f>IF($O1261="include",IF(AH1261&gt;0,1+MAX(T1262:T$2005),0),0)</f>
        <v>0</v>
      </c>
      <c r="U1261" s="1">
        <f>IF($O1261="include",IF(AI1261&gt;0,1+MAX(U1262:U$2005),0),0)</f>
        <v>0</v>
      </c>
      <c r="V1261" s="1">
        <f>IF($O1261="include",IF(AJ1261&gt;0,1+MAX(V1262:V$2005),0),0)</f>
        <v>0</v>
      </c>
      <c r="W1261" s="1">
        <f>IF($O1261="include",IF(AK1261&gt;0,1+MAX(W1262:W$2005),0),0)</f>
        <v>0</v>
      </c>
      <c r="X1261" s="1">
        <f>IF($O1261="include",IF(AL1261&gt;0,1+MAX(X1262:X$2005),0),0)</f>
        <v>0</v>
      </c>
      <c r="Y1261" s="22" t="str">
        <f t="shared" si="330"/>
        <v xml:space="preserve">1 - </v>
      </c>
      <c r="AA1261" s="42"/>
      <c r="AB1261" s="43"/>
      <c r="AC1261" s="43"/>
      <c r="AD1261" s="44"/>
      <c r="AE1261" s="11">
        <f t="shared" si="331"/>
        <v>0</v>
      </c>
      <c r="AF1261" s="41"/>
      <c r="AG1261" s="41"/>
      <c r="AH1261" s="41"/>
      <c r="AI1261" s="41"/>
      <c r="AJ1261" s="41"/>
      <c r="AK1261" s="41"/>
      <c r="AL1261" s="41"/>
      <c r="BA1261" s="1">
        <f t="shared" si="332"/>
        <v>0</v>
      </c>
      <c r="BB1261" s="1">
        <f t="shared" si="333"/>
        <v>0</v>
      </c>
      <c r="BC1261" s="1" t="str">
        <f t="shared" si="334"/>
        <v>No</v>
      </c>
      <c r="BD1261" s="1">
        <f t="shared" si="335"/>
        <v>0</v>
      </c>
      <c r="BE1261" s="1">
        <f t="shared" si="336"/>
        <v>0</v>
      </c>
      <c r="BF1261" s="1">
        <f t="shared" si="337"/>
        <v>0</v>
      </c>
      <c r="BG1261" s="1">
        <v>1257</v>
      </c>
      <c r="BH1261" s="1" t="e">
        <f t="shared" si="338"/>
        <v>#N/A</v>
      </c>
      <c r="BI1261" s="1">
        <f t="shared" si="340"/>
        <v>2</v>
      </c>
      <c r="BJ1261" s="1" t="e">
        <f t="shared" si="339"/>
        <v>#N/A</v>
      </c>
    </row>
    <row r="1262" spans="1:62" x14ac:dyDescent="0.25">
      <c r="A1262" s="1">
        <f t="shared" si="326"/>
        <v>1</v>
      </c>
      <c r="B1262" s="1">
        <f>IF(YEAR(AD1262)=$B$3,YEAR('Apartment Expenses'!AD1262)&amp;" - "&amp;'Apartment Expenses'!AC1262,0)</f>
        <v>0</v>
      </c>
      <c r="C1262" s="1">
        <f t="shared" si="327"/>
        <v>0</v>
      </c>
      <c r="E1262" s="1">
        <v>1258</v>
      </c>
      <c r="F1262" s="1">
        <f t="shared" si="328"/>
        <v>1</v>
      </c>
      <c r="G1262" s="1">
        <f t="shared" si="324"/>
        <v>0</v>
      </c>
      <c r="H1262" s="1">
        <f t="shared" si="325"/>
        <v>0</v>
      </c>
      <c r="J1262" s="1" t="str">
        <f t="shared" si="329"/>
        <v>1900</v>
      </c>
      <c r="M1262" s="1">
        <f>HLOOKUP('Expense History'!$AD$3,$P$4:$X$2004,ROW('Apartment Expenses'!L1262)-3,0)</f>
        <v>0</v>
      </c>
      <c r="N1262" s="1">
        <f>IF('Expense History'!$AD$3=Data!$G$4,'Apartment Expenses'!AE1262,HLOOKUP('Expense History'!$AD$3,'Apartment Expenses'!$AE$4:$AL$2004,(ROW('Apartment Expenses'!M1262)-3)))</f>
        <v>0</v>
      </c>
      <c r="O1262" s="1" t="str">
        <f>IF($O$2="ALL",IF(VLOOKUP(AA1262,'Expense History'!$AA$6:$AB$36,2,0)="x","include",0),IF(AND(VLOOKUP(AA1262,'Expense History'!$AA$6:$AB$36,2,0)="x",AC1262=$O$2),"include",0))</f>
        <v>include</v>
      </c>
      <c r="P1262" s="1">
        <f>IF(O1262="include",IF(AE1262&gt;0,1+MAX(P1263:P$2005),0),0)</f>
        <v>0</v>
      </c>
      <c r="Q1262" s="1">
        <f>IF(AND(ISBLANK(AA1261),AE1261=0),0,(IF(MAX(Q1263:Q$2005)&gt;0,0,ROW(R1262))))</f>
        <v>0</v>
      </c>
      <c r="R1262" s="1">
        <f>IF($O1262="include",IF(AF1262&gt;0,1+MAX(R1263:R$2005),0),0)</f>
        <v>0</v>
      </c>
      <c r="S1262" s="1">
        <f>IF($O1262="include",IF(AG1262&gt;0,1+MAX(S1263:S$2005),0),0)</f>
        <v>0</v>
      </c>
      <c r="T1262" s="1">
        <f>IF($O1262="include",IF(AH1262&gt;0,1+MAX(T1263:T$2005),0),0)</f>
        <v>0</v>
      </c>
      <c r="U1262" s="1">
        <f>IF($O1262="include",IF(AI1262&gt;0,1+MAX(U1263:U$2005),0),0)</f>
        <v>0</v>
      </c>
      <c r="V1262" s="1">
        <f>IF($O1262="include",IF(AJ1262&gt;0,1+MAX(V1263:V$2005),0),0)</f>
        <v>0</v>
      </c>
      <c r="W1262" s="1">
        <f>IF($O1262="include",IF(AK1262&gt;0,1+MAX(W1263:W$2005),0),0)</f>
        <v>0</v>
      </c>
      <c r="X1262" s="1">
        <f>IF($O1262="include",IF(AL1262&gt;0,1+MAX(X1263:X$2005),0),0)</f>
        <v>0</v>
      </c>
      <c r="Y1262" s="22" t="str">
        <f t="shared" si="330"/>
        <v xml:space="preserve">1 - </v>
      </c>
      <c r="AA1262" s="42"/>
      <c r="AB1262" s="43"/>
      <c r="AC1262" s="43"/>
      <c r="AD1262" s="44"/>
      <c r="AE1262" s="11">
        <f t="shared" si="331"/>
        <v>0</v>
      </c>
      <c r="AF1262" s="41"/>
      <c r="AG1262" s="41"/>
      <c r="AH1262" s="41"/>
      <c r="AI1262" s="41"/>
      <c r="AJ1262" s="41"/>
      <c r="AK1262" s="41"/>
      <c r="AL1262" s="41"/>
      <c r="BA1262" s="1">
        <f t="shared" si="332"/>
        <v>0</v>
      </c>
      <c r="BB1262" s="1">
        <f t="shared" si="333"/>
        <v>0</v>
      </c>
      <c r="BC1262" s="1" t="str">
        <f t="shared" si="334"/>
        <v>No</v>
      </c>
      <c r="BD1262" s="1">
        <f t="shared" si="335"/>
        <v>0</v>
      </c>
      <c r="BE1262" s="1">
        <f t="shared" si="336"/>
        <v>0</v>
      </c>
      <c r="BF1262" s="1">
        <f t="shared" si="337"/>
        <v>0</v>
      </c>
      <c r="BG1262" s="1">
        <v>1258</v>
      </c>
      <c r="BH1262" s="1" t="e">
        <f t="shared" si="338"/>
        <v>#N/A</v>
      </c>
      <c r="BI1262" s="1">
        <f t="shared" si="340"/>
        <v>2</v>
      </c>
      <c r="BJ1262" s="1" t="e">
        <f t="shared" si="339"/>
        <v>#N/A</v>
      </c>
    </row>
    <row r="1263" spans="1:62" x14ac:dyDescent="0.25">
      <c r="A1263" s="1">
        <f t="shared" si="326"/>
        <v>1</v>
      </c>
      <c r="B1263" s="1">
        <f>IF(YEAR(AD1263)=$B$3,YEAR('Apartment Expenses'!AD1263)&amp;" - "&amp;'Apartment Expenses'!AC1263,0)</f>
        <v>0</v>
      </c>
      <c r="C1263" s="1">
        <f t="shared" si="327"/>
        <v>0</v>
      </c>
      <c r="E1263" s="1">
        <v>1259</v>
      </c>
      <c r="F1263" s="1">
        <f t="shared" si="328"/>
        <v>1</v>
      </c>
      <c r="G1263" s="1">
        <f t="shared" si="324"/>
        <v>0</v>
      </c>
      <c r="H1263" s="1">
        <f t="shared" si="325"/>
        <v>0</v>
      </c>
      <c r="J1263" s="1" t="str">
        <f t="shared" si="329"/>
        <v>1900</v>
      </c>
      <c r="M1263" s="1">
        <f>HLOOKUP('Expense History'!$AD$3,$P$4:$X$2004,ROW('Apartment Expenses'!L1263)-3,0)</f>
        <v>0</v>
      </c>
      <c r="N1263" s="1">
        <f>IF('Expense History'!$AD$3=Data!$G$4,'Apartment Expenses'!AE1263,HLOOKUP('Expense History'!$AD$3,'Apartment Expenses'!$AE$4:$AL$2004,(ROW('Apartment Expenses'!M1263)-3)))</f>
        <v>0</v>
      </c>
      <c r="O1263" s="1" t="str">
        <f>IF($O$2="ALL",IF(VLOOKUP(AA1263,'Expense History'!$AA$6:$AB$36,2,0)="x","include",0),IF(AND(VLOOKUP(AA1263,'Expense History'!$AA$6:$AB$36,2,0)="x",AC1263=$O$2),"include",0))</f>
        <v>include</v>
      </c>
      <c r="P1263" s="1">
        <f>IF(O1263="include",IF(AE1263&gt;0,1+MAX(P1264:P$2005),0),0)</f>
        <v>0</v>
      </c>
      <c r="Q1263" s="1">
        <f>IF(AND(ISBLANK(AA1262),AE1262=0),0,(IF(MAX(Q1264:Q$2005)&gt;0,0,ROW(R1263))))</f>
        <v>0</v>
      </c>
      <c r="R1263" s="1">
        <f>IF($O1263="include",IF(AF1263&gt;0,1+MAX(R1264:R$2005),0),0)</f>
        <v>0</v>
      </c>
      <c r="S1263" s="1">
        <f>IF($O1263="include",IF(AG1263&gt;0,1+MAX(S1264:S$2005),0),0)</f>
        <v>0</v>
      </c>
      <c r="T1263" s="1">
        <f>IF($O1263="include",IF(AH1263&gt;0,1+MAX(T1264:T$2005),0),0)</f>
        <v>0</v>
      </c>
      <c r="U1263" s="1">
        <f>IF($O1263="include",IF(AI1263&gt;0,1+MAX(U1264:U$2005),0),0)</f>
        <v>0</v>
      </c>
      <c r="V1263" s="1">
        <f>IF($O1263="include",IF(AJ1263&gt;0,1+MAX(V1264:V$2005),0),0)</f>
        <v>0</v>
      </c>
      <c r="W1263" s="1">
        <f>IF($O1263="include",IF(AK1263&gt;0,1+MAX(W1264:W$2005),0),0)</f>
        <v>0</v>
      </c>
      <c r="X1263" s="1">
        <f>IF($O1263="include",IF(AL1263&gt;0,1+MAX(X1264:X$2005),0),0)</f>
        <v>0</v>
      </c>
      <c r="Y1263" s="22" t="str">
        <f t="shared" si="330"/>
        <v xml:space="preserve">1 - </v>
      </c>
      <c r="AA1263" s="42"/>
      <c r="AB1263" s="43"/>
      <c r="AC1263" s="43"/>
      <c r="AD1263" s="44"/>
      <c r="AE1263" s="11">
        <f t="shared" si="331"/>
        <v>0</v>
      </c>
      <c r="AF1263" s="41"/>
      <c r="AG1263" s="41"/>
      <c r="AH1263" s="41"/>
      <c r="AI1263" s="41"/>
      <c r="AJ1263" s="41"/>
      <c r="AK1263" s="41"/>
      <c r="AL1263" s="41"/>
      <c r="BA1263" s="1">
        <f t="shared" si="332"/>
        <v>0</v>
      </c>
      <c r="BB1263" s="1">
        <f t="shared" si="333"/>
        <v>0</v>
      </c>
      <c r="BC1263" s="1" t="str">
        <f t="shared" si="334"/>
        <v>No</v>
      </c>
      <c r="BD1263" s="1">
        <f t="shared" si="335"/>
        <v>0</v>
      </c>
      <c r="BE1263" s="1">
        <f t="shared" si="336"/>
        <v>0</v>
      </c>
      <c r="BF1263" s="1">
        <f t="shared" si="337"/>
        <v>0</v>
      </c>
      <c r="BG1263" s="1">
        <v>1259</v>
      </c>
      <c r="BH1263" s="1" t="e">
        <f t="shared" si="338"/>
        <v>#N/A</v>
      </c>
      <c r="BI1263" s="1">
        <f t="shared" si="340"/>
        <v>2</v>
      </c>
      <c r="BJ1263" s="1" t="e">
        <f t="shared" si="339"/>
        <v>#N/A</v>
      </c>
    </row>
    <row r="1264" spans="1:62" x14ac:dyDescent="0.25">
      <c r="A1264" s="1">
        <f t="shared" si="326"/>
        <v>1</v>
      </c>
      <c r="B1264" s="1">
        <f>IF(YEAR(AD1264)=$B$3,YEAR('Apartment Expenses'!AD1264)&amp;" - "&amp;'Apartment Expenses'!AC1264,0)</f>
        <v>0</v>
      </c>
      <c r="C1264" s="1">
        <f t="shared" si="327"/>
        <v>0</v>
      </c>
      <c r="E1264" s="1">
        <v>1260</v>
      </c>
      <c r="F1264" s="1">
        <f t="shared" si="328"/>
        <v>1</v>
      </c>
      <c r="G1264" s="1">
        <f t="shared" si="324"/>
        <v>0</v>
      </c>
      <c r="H1264" s="1">
        <f t="shared" si="325"/>
        <v>0</v>
      </c>
      <c r="J1264" s="1" t="str">
        <f t="shared" si="329"/>
        <v>1900</v>
      </c>
      <c r="M1264" s="1">
        <f>HLOOKUP('Expense History'!$AD$3,$P$4:$X$2004,ROW('Apartment Expenses'!L1264)-3,0)</f>
        <v>0</v>
      </c>
      <c r="N1264" s="1">
        <f>IF('Expense History'!$AD$3=Data!$G$4,'Apartment Expenses'!AE1264,HLOOKUP('Expense History'!$AD$3,'Apartment Expenses'!$AE$4:$AL$2004,(ROW('Apartment Expenses'!M1264)-3)))</f>
        <v>0</v>
      </c>
      <c r="O1264" s="1" t="str">
        <f>IF($O$2="ALL",IF(VLOOKUP(AA1264,'Expense History'!$AA$6:$AB$36,2,0)="x","include",0),IF(AND(VLOOKUP(AA1264,'Expense History'!$AA$6:$AB$36,2,0)="x",AC1264=$O$2),"include",0))</f>
        <v>include</v>
      </c>
      <c r="P1264" s="1">
        <f>IF(O1264="include",IF(AE1264&gt;0,1+MAX(P1265:P$2005),0),0)</f>
        <v>0</v>
      </c>
      <c r="Q1264" s="1">
        <f>IF(AND(ISBLANK(AA1263),AE1263=0),0,(IF(MAX(Q1265:Q$2005)&gt;0,0,ROW(R1264))))</f>
        <v>0</v>
      </c>
      <c r="R1264" s="1">
        <f>IF($O1264="include",IF(AF1264&gt;0,1+MAX(R1265:R$2005),0),0)</f>
        <v>0</v>
      </c>
      <c r="S1264" s="1">
        <f>IF($O1264="include",IF(AG1264&gt;0,1+MAX(S1265:S$2005),0),0)</f>
        <v>0</v>
      </c>
      <c r="T1264" s="1">
        <f>IF($O1264="include",IF(AH1264&gt;0,1+MAX(T1265:T$2005),0),0)</f>
        <v>0</v>
      </c>
      <c r="U1264" s="1">
        <f>IF($O1264="include",IF(AI1264&gt;0,1+MAX(U1265:U$2005),0),0)</f>
        <v>0</v>
      </c>
      <c r="V1264" s="1">
        <f>IF($O1264="include",IF(AJ1264&gt;0,1+MAX(V1265:V$2005),0),0)</f>
        <v>0</v>
      </c>
      <c r="W1264" s="1">
        <f>IF($O1264="include",IF(AK1264&gt;0,1+MAX(W1265:W$2005),0),0)</f>
        <v>0</v>
      </c>
      <c r="X1264" s="1">
        <f>IF($O1264="include",IF(AL1264&gt;0,1+MAX(X1265:X$2005),0),0)</f>
        <v>0</v>
      </c>
      <c r="Y1264" s="22" t="str">
        <f t="shared" si="330"/>
        <v xml:space="preserve">1 - </v>
      </c>
      <c r="AA1264" s="42"/>
      <c r="AB1264" s="43"/>
      <c r="AC1264" s="43"/>
      <c r="AD1264" s="44"/>
      <c r="AE1264" s="11">
        <f t="shared" si="331"/>
        <v>0</v>
      </c>
      <c r="AF1264" s="41"/>
      <c r="AG1264" s="41"/>
      <c r="AH1264" s="41"/>
      <c r="AI1264" s="41"/>
      <c r="AJ1264" s="41"/>
      <c r="AK1264" s="41"/>
      <c r="AL1264" s="41"/>
      <c r="BA1264" s="1">
        <f t="shared" si="332"/>
        <v>0</v>
      </c>
      <c r="BB1264" s="1">
        <f t="shared" si="333"/>
        <v>0</v>
      </c>
      <c r="BC1264" s="1" t="str">
        <f t="shared" si="334"/>
        <v>No</v>
      </c>
      <c r="BD1264" s="1">
        <f t="shared" si="335"/>
        <v>0</v>
      </c>
      <c r="BE1264" s="1">
        <f t="shared" si="336"/>
        <v>0</v>
      </c>
      <c r="BF1264" s="1">
        <f t="shared" si="337"/>
        <v>0</v>
      </c>
      <c r="BG1264" s="1">
        <v>1260</v>
      </c>
      <c r="BH1264" s="1" t="e">
        <f t="shared" si="338"/>
        <v>#N/A</v>
      </c>
      <c r="BI1264" s="1">
        <f t="shared" si="340"/>
        <v>2</v>
      </c>
      <c r="BJ1264" s="1" t="e">
        <f t="shared" si="339"/>
        <v>#N/A</v>
      </c>
    </row>
    <row r="1265" spans="1:62" x14ac:dyDescent="0.25">
      <c r="A1265" s="1">
        <f t="shared" si="326"/>
        <v>1</v>
      </c>
      <c r="B1265" s="1">
        <f>IF(YEAR(AD1265)=$B$3,YEAR('Apartment Expenses'!AD1265)&amp;" - "&amp;'Apartment Expenses'!AC1265,0)</f>
        <v>0</v>
      </c>
      <c r="C1265" s="1">
        <f t="shared" si="327"/>
        <v>0</v>
      </c>
      <c r="E1265" s="1">
        <v>1261</v>
      </c>
      <c r="F1265" s="1">
        <f t="shared" si="328"/>
        <v>1</v>
      </c>
      <c r="G1265" s="1">
        <f t="shared" si="324"/>
        <v>0</v>
      </c>
      <c r="H1265" s="1">
        <f t="shared" si="325"/>
        <v>0</v>
      </c>
      <c r="J1265" s="1" t="str">
        <f t="shared" si="329"/>
        <v>1900</v>
      </c>
      <c r="M1265" s="1">
        <f>HLOOKUP('Expense History'!$AD$3,$P$4:$X$2004,ROW('Apartment Expenses'!L1265)-3,0)</f>
        <v>0</v>
      </c>
      <c r="N1265" s="1">
        <f>IF('Expense History'!$AD$3=Data!$G$4,'Apartment Expenses'!AE1265,HLOOKUP('Expense History'!$AD$3,'Apartment Expenses'!$AE$4:$AL$2004,(ROW('Apartment Expenses'!M1265)-3)))</f>
        <v>0</v>
      </c>
      <c r="O1265" s="1" t="str">
        <f>IF($O$2="ALL",IF(VLOOKUP(AA1265,'Expense History'!$AA$6:$AB$36,2,0)="x","include",0),IF(AND(VLOOKUP(AA1265,'Expense History'!$AA$6:$AB$36,2,0)="x",AC1265=$O$2),"include",0))</f>
        <v>include</v>
      </c>
      <c r="P1265" s="1">
        <f>IF(O1265="include",IF(AE1265&gt;0,1+MAX(P1266:P$2005),0),0)</f>
        <v>0</v>
      </c>
      <c r="Q1265" s="1">
        <f>IF(AND(ISBLANK(AA1264),AE1264=0),0,(IF(MAX(Q1266:Q$2005)&gt;0,0,ROW(R1265))))</f>
        <v>0</v>
      </c>
      <c r="R1265" s="1">
        <f>IF($O1265="include",IF(AF1265&gt;0,1+MAX(R1266:R$2005),0),0)</f>
        <v>0</v>
      </c>
      <c r="S1265" s="1">
        <f>IF($O1265="include",IF(AG1265&gt;0,1+MAX(S1266:S$2005),0),0)</f>
        <v>0</v>
      </c>
      <c r="T1265" s="1">
        <f>IF($O1265="include",IF(AH1265&gt;0,1+MAX(T1266:T$2005),0),0)</f>
        <v>0</v>
      </c>
      <c r="U1265" s="1">
        <f>IF($O1265="include",IF(AI1265&gt;0,1+MAX(U1266:U$2005),0),0)</f>
        <v>0</v>
      </c>
      <c r="V1265" s="1">
        <f>IF($O1265="include",IF(AJ1265&gt;0,1+MAX(V1266:V$2005),0),0)</f>
        <v>0</v>
      </c>
      <c r="W1265" s="1">
        <f>IF($O1265="include",IF(AK1265&gt;0,1+MAX(W1266:W$2005),0),0)</f>
        <v>0</v>
      </c>
      <c r="X1265" s="1">
        <f>IF($O1265="include",IF(AL1265&gt;0,1+MAX(X1266:X$2005),0),0)</f>
        <v>0</v>
      </c>
      <c r="Y1265" s="22" t="str">
        <f t="shared" si="330"/>
        <v xml:space="preserve">1 - </v>
      </c>
      <c r="AA1265" s="42"/>
      <c r="AB1265" s="43"/>
      <c r="AC1265" s="43"/>
      <c r="AD1265" s="44"/>
      <c r="AE1265" s="11">
        <f t="shared" si="331"/>
        <v>0</v>
      </c>
      <c r="AF1265" s="41"/>
      <c r="AG1265" s="41"/>
      <c r="AH1265" s="41"/>
      <c r="AI1265" s="41"/>
      <c r="AJ1265" s="41"/>
      <c r="AK1265" s="41"/>
      <c r="AL1265" s="41"/>
      <c r="BA1265" s="1">
        <f t="shared" si="332"/>
        <v>0</v>
      </c>
      <c r="BB1265" s="1">
        <f t="shared" si="333"/>
        <v>0</v>
      </c>
      <c r="BC1265" s="1" t="str">
        <f t="shared" si="334"/>
        <v>No</v>
      </c>
      <c r="BD1265" s="1">
        <f t="shared" si="335"/>
        <v>0</v>
      </c>
      <c r="BE1265" s="1">
        <f t="shared" si="336"/>
        <v>0</v>
      </c>
      <c r="BF1265" s="1">
        <f t="shared" si="337"/>
        <v>0</v>
      </c>
      <c r="BG1265" s="1">
        <v>1261</v>
      </c>
      <c r="BH1265" s="1" t="e">
        <f t="shared" si="338"/>
        <v>#N/A</v>
      </c>
      <c r="BI1265" s="1">
        <f t="shared" si="340"/>
        <v>2</v>
      </c>
      <c r="BJ1265" s="1" t="e">
        <f t="shared" si="339"/>
        <v>#N/A</v>
      </c>
    </row>
    <row r="1266" spans="1:62" x14ac:dyDescent="0.25">
      <c r="A1266" s="1">
        <f t="shared" si="326"/>
        <v>1</v>
      </c>
      <c r="B1266" s="1">
        <f>IF(YEAR(AD1266)=$B$3,YEAR('Apartment Expenses'!AD1266)&amp;" - "&amp;'Apartment Expenses'!AC1266,0)</f>
        <v>0</v>
      </c>
      <c r="C1266" s="1">
        <f t="shared" si="327"/>
        <v>0</v>
      </c>
      <c r="E1266" s="1">
        <v>1262</v>
      </c>
      <c r="F1266" s="1">
        <f t="shared" si="328"/>
        <v>1</v>
      </c>
      <c r="G1266" s="1">
        <f t="shared" si="324"/>
        <v>0</v>
      </c>
      <c r="H1266" s="1">
        <f t="shared" si="325"/>
        <v>0</v>
      </c>
      <c r="J1266" s="1" t="str">
        <f t="shared" si="329"/>
        <v>1900</v>
      </c>
      <c r="M1266" s="1">
        <f>HLOOKUP('Expense History'!$AD$3,$P$4:$X$2004,ROW('Apartment Expenses'!L1266)-3,0)</f>
        <v>0</v>
      </c>
      <c r="N1266" s="1">
        <f>IF('Expense History'!$AD$3=Data!$G$4,'Apartment Expenses'!AE1266,HLOOKUP('Expense History'!$AD$3,'Apartment Expenses'!$AE$4:$AL$2004,(ROW('Apartment Expenses'!M1266)-3)))</f>
        <v>0</v>
      </c>
      <c r="O1266" s="1" t="str">
        <f>IF($O$2="ALL",IF(VLOOKUP(AA1266,'Expense History'!$AA$6:$AB$36,2,0)="x","include",0),IF(AND(VLOOKUP(AA1266,'Expense History'!$AA$6:$AB$36,2,0)="x",AC1266=$O$2),"include",0))</f>
        <v>include</v>
      </c>
      <c r="P1266" s="1">
        <f>IF(O1266="include",IF(AE1266&gt;0,1+MAX(P1267:P$2005),0),0)</f>
        <v>0</v>
      </c>
      <c r="Q1266" s="1">
        <f>IF(AND(ISBLANK(AA1265),AE1265=0),0,(IF(MAX(Q1267:Q$2005)&gt;0,0,ROW(R1266))))</f>
        <v>0</v>
      </c>
      <c r="R1266" s="1">
        <f>IF($O1266="include",IF(AF1266&gt;0,1+MAX(R1267:R$2005),0),0)</f>
        <v>0</v>
      </c>
      <c r="S1266" s="1">
        <f>IF($O1266="include",IF(AG1266&gt;0,1+MAX(S1267:S$2005),0),0)</f>
        <v>0</v>
      </c>
      <c r="T1266" s="1">
        <f>IF($O1266="include",IF(AH1266&gt;0,1+MAX(T1267:T$2005),0),0)</f>
        <v>0</v>
      </c>
      <c r="U1266" s="1">
        <f>IF($O1266="include",IF(AI1266&gt;0,1+MAX(U1267:U$2005),0),0)</f>
        <v>0</v>
      </c>
      <c r="V1266" s="1">
        <f>IF($O1266="include",IF(AJ1266&gt;0,1+MAX(V1267:V$2005),0),0)</f>
        <v>0</v>
      </c>
      <c r="W1266" s="1">
        <f>IF($O1266="include",IF(AK1266&gt;0,1+MAX(W1267:W$2005),0),0)</f>
        <v>0</v>
      </c>
      <c r="X1266" s="1">
        <f>IF($O1266="include",IF(AL1266&gt;0,1+MAX(X1267:X$2005),0),0)</f>
        <v>0</v>
      </c>
      <c r="Y1266" s="22" t="str">
        <f t="shared" si="330"/>
        <v xml:space="preserve">1 - </v>
      </c>
      <c r="AA1266" s="42"/>
      <c r="AB1266" s="43"/>
      <c r="AC1266" s="43"/>
      <c r="AD1266" s="44"/>
      <c r="AE1266" s="11">
        <f t="shared" si="331"/>
        <v>0</v>
      </c>
      <c r="AF1266" s="41"/>
      <c r="AG1266" s="41"/>
      <c r="AH1266" s="41"/>
      <c r="AI1266" s="41"/>
      <c r="AJ1266" s="41"/>
      <c r="AK1266" s="41"/>
      <c r="AL1266" s="41"/>
      <c r="BA1266" s="1">
        <f t="shared" si="332"/>
        <v>0</v>
      </c>
      <c r="BB1266" s="1">
        <f t="shared" si="333"/>
        <v>0</v>
      </c>
      <c r="BC1266" s="1" t="str">
        <f t="shared" si="334"/>
        <v>No</v>
      </c>
      <c r="BD1266" s="1">
        <f t="shared" si="335"/>
        <v>0</v>
      </c>
      <c r="BE1266" s="1">
        <f t="shared" si="336"/>
        <v>0</v>
      </c>
      <c r="BF1266" s="1">
        <f t="shared" si="337"/>
        <v>0</v>
      </c>
      <c r="BG1266" s="1">
        <v>1262</v>
      </c>
      <c r="BH1266" s="1" t="e">
        <f t="shared" si="338"/>
        <v>#N/A</v>
      </c>
      <c r="BI1266" s="1">
        <f t="shared" si="340"/>
        <v>2</v>
      </c>
      <c r="BJ1266" s="1" t="e">
        <f t="shared" si="339"/>
        <v>#N/A</v>
      </c>
    </row>
    <row r="1267" spans="1:62" x14ac:dyDescent="0.25">
      <c r="A1267" s="1">
        <f t="shared" si="326"/>
        <v>1</v>
      </c>
      <c r="B1267" s="1">
        <f>IF(YEAR(AD1267)=$B$3,YEAR('Apartment Expenses'!AD1267)&amp;" - "&amp;'Apartment Expenses'!AC1267,0)</f>
        <v>0</v>
      </c>
      <c r="C1267" s="1">
        <f t="shared" si="327"/>
        <v>0</v>
      </c>
      <c r="E1267" s="1">
        <v>1263</v>
      </c>
      <c r="F1267" s="1">
        <f t="shared" si="328"/>
        <v>1</v>
      </c>
      <c r="G1267" s="1">
        <f t="shared" si="324"/>
        <v>0</v>
      </c>
      <c r="H1267" s="1">
        <f t="shared" si="325"/>
        <v>0</v>
      </c>
      <c r="J1267" s="1" t="str">
        <f t="shared" si="329"/>
        <v>1900</v>
      </c>
      <c r="M1267" s="1">
        <f>HLOOKUP('Expense History'!$AD$3,$P$4:$X$2004,ROW('Apartment Expenses'!L1267)-3,0)</f>
        <v>0</v>
      </c>
      <c r="N1267" s="1">
        <f>IF('Expense History'!$AD$3=Data!$G$4,'Apartment Expenses'!AE1267,HLOOKUP('Expense History'!$AD$3,'Apartment Expenses'!$AE$4:$AL$2004,(ROW('Apartment Expenses'!M1267)-3)))</f>
        <v>0</v>
      </c>
      <c r="O1267" s="1" t="str">
        <f>IF($O$2="ALL",IF(VLOOKUP(AA1267,'Expense History'!$AA$6:$AB$36,2,0)="x","include",0),IF(AND(VLOOKUP(AA1267,'Expense History'!$AA$6:$AB$36,2,0)="x",AC1267=$O$2),"include",0))</f>
        <v>include</v>
      </c>
      <c r="P1267" s="1">
        <f>IF(O1267="include",IF(AE1267&gt;0,1+MAX(P1268:P$2005),0),0)</f>
        <v>0</v>
      </c>
      <c r="Q1267" s="1">
        <f>IF(AND(ISBLANK(AA1266),AE1266=0),0,(IF(MAX(Q1268:Q$2005)&gt;0,0,ROW(R1267))))</f>
        <v>0</v>
      </c>
      <c r="R1267" s="1">
        <f>IF($O1267="include",IF(AF1267&gt;0,1+MAX(R1268:R$2005),0),0)</f>
        <v>0</v>
      </c>
      <c r="S1267" s="1">
        <f>IF($O1267="include",IF(AG1267&gt;0,1+MAX(S1268:S$2005),0),0)</f>
        <v>0</v>
      </c>
      <c r="T1267" s="1">
        <f>IF($O1267="include",IF(AH1267&gt;0,1+MAX(T1268:T$2005),0),0)</f>
        <v>0</v>
      </c>
      <c r="U1267" s="1">
        <f>IF($O1267="include",IF(AI1267&gt;0,1+MAX(U1268:U$2005),0),0)</f>
        <v>0</v>
      </c>
      <c r="V1267" s="1">
        <f>IF($O1267="include",IF(AJ1267&gt;0,1+MAX(V1268:V$2005),0),0)</f>
        <v>0</v>
      </c>
      <c r="W1267" s="1">
        <f>IF($O1267="include",IF(AK1267&gt;0,1+MAX(W1268:W$2005),0),0)</f>
        <v>0</v>
      </c>
      <c r="X1267" s="1">
        <f>IF($O1267="include",IF(AL1267&gt;0,1+MAX(X1268:X$2005),0),0)</f>
        <v>0</v>
      </c>
      <c r="Y1267" s="22" t="str">
        <f t="shared" si="330"/>
        <v xml:space="preserve">1 - </v>
      </c>
      <c r="AA1267" s="42"/>
      <c r="AB1267" s="43"/>
      <c r="AC1267" s="43"/>
      <c r="AD1267" s="44"/>
      <c r="AE1267" s="11">
        <f t="shared" si="331"/>
        <v>0</v>
      </c>
      <c r="AF1267" s="41"/>
      <c r="AG1267" s="41"/>
      <c r="AH1267" s="41"/>
      <c r="AI1267" s="41"/>
      <c r="AJ1267" s="41"/>
      <c r="AK1267" s="41"/>
      <c r="AL1267" s="41"/>
      <c r="BA1267" s="1">
        <f t="shared" si="332"/>
        <v>0</v>
      </c>
      <c r="BB1267" s="1">
        <f t="shared" si="333"/>
        <v>0</v>
      </c>
      <c r="BC1267" s="1" t="str">
        <f t="shared" si="334"/>
        <v>No</v>
      </c>
      <c r="BD1267" s="1">
        <f t="shared" si="335"/>
        <v>0</v>
      </c>
      <c r="BE1267" s="1">
        <f t="shared" si="336"/>
        <v>0</v>
      </c>
      <c r="BF1267" s="1">
        <f t="shared" si="337"/>
        <v>0</v>
      </c>
      <c r="BG1267" s="1">
        <v>1263</v>
      </c>
      <c r="BH1267" s="1" t="e">
        <f t="shared" si="338"/>
        <v>#N/A</v>
      </c>
      <c r="BI1267" s="1">
        <f t="shared" si="340"/>
        <v>2</v>
      </c>
      <c r="BJ1267" s="1" t="e">
        <f t="shared" si="339"/>
        <v>#N/A</v>
      </c>
    </row>
    <row r="1268" spans="1:62" x14ac:dyDescent="0.25">
      <c r="A1268" s="1">
        <f t="shared" si="326"/>
        <v>1</v>
      </c>
      <c r="B1268" s="1">
        <f>IF(YEAR(AD1268)=$B$3,YEAR('Apartment Expenses'!AD1268)&amp;" - "&amp;'Apartment Expenses'!AC1268,0)</f>
        <v>0</v>
      </c>
      <c r="C1268" s="1">
        <f t="shared" si="327"/>
        <v>0</v>
      </c>
      <c r="E1268" s="1">
        <v>1264</v>
      </c>
      <c r="F1268" s="1">
        <f t="shared" si="328"/>
        <v>1</v>
      </c>
      <c r="G1268" s="1">
        <f t="shared" si="324"/>
        <v>0</v>
      </c>
      <c r="H1268" s="1">
        <f t="shared" si="325"/>
        <v>0</v>
      </c>
      <c r="J1268" s="1" t="str">
        <f t="shared" si="329"/>
        <v>1900</v>
      </c>
      <c r="M1268" s="1">
        <f>HLOOKUP('Expense History'!$AD$3,$P$4:$X$2004,ROW('Apartment Expenses'!L1268)-3,0)</f>
        <v>0</v>
      </c>
      <c r="N1268" s="1">
        <f>IF('Expense History'!$AD$3=Data!$G$4,'Apartment Expenses'!AE1268,HLOOKUP('Expense History'!$AD$3,'Apartment Expenses'!$AE$4:$AL$2004,(ROW('Apartment Expenses'!M1268)-3)))</f>
        <v>0</v>
      </c>
      <c r="O1268" s="1" t="str">
        <f>IF($O$2="ALL",IF(VLOOKUP(AA1268,'Expense History'!$AA$6:$AB$36,2,0)="x","include",0),IF(AND(VLOOKUP(AA1268,'Expense History'!$AA$6:$AB$36,2,0)="x",AC1268=$O$2),"include",0))</f>
        <v>include</v>
      </c>
      <c r="P1268" s="1">
        <f>IF(O1268="include",IF(AE1268&gt;0,1+MAX(P1269:P$2005),0),0)</f>
        <v>0</v>
      </c>
      <c r="Q1268" s="1">
        <f>IF(AND(ISBLANK(AA1267),AE1267=0),0,(IF(MAX(Q1269:Q$2005)&gt;0,0,ROW(R1268))))</f>
        <v>0</v>
      </c>
      <c r="R1268" s="1">
        <f>IF($O1268="include",IF(AF1268&gt;0,1+MAX(R1269:R$2005),0),0)</f>
        <v>0</v>
      </c>
      <c r="S1268" s="1">
        <f>IF($O1268="include",IF(AG1268&gt;0,1+MAX(S1269:S$2005),0),0)</f>
        <v>0</v>
      </c>
      <c r="T1268" s="1">
        <f>IF($O1268="include",IF(AH1268&gt;0,1+MAX(T1269:T$2005),0),0)</f>
        <v>0</v>
      </c>
      <c r="U1268" s="1">
        <f>IF($O1268="include",IF(AI1268&gt;0,1+MAX(U1269:U$2005),0),0)</f>
        <v>0</v>
      </c>
      <c r="V1268" s="1">
        <f>IF($O1268="include",IF(AJ1268&gt;0,1+MAX(V1269:V$2005),0),0)</f>
        <v>0</v>
      </c>
      <c r="W1268" s="1">
        <f>IF($O1268="include",IF(AK1268&gt;0,1+MAX(W1269:W$2005),0),0)</f>
        <v>0</v>
      </c>
      <c r="X1268" s="1">
        <f>IF($O1268="include",IF(AL1268&gt;0,1+MAX(X1269:X$2005),0),0)</f>
        <v>0</v>
      </c>
      <c r="Y1268" s="22" t="str">
        <f t="shared" si="330"/>
        <v xml:space="preserve">1 - </v>
      </c>
      <c r="AA1268" s="42"/>
      <c r="AB1268" s="43"/>
      <c r="AC1268" s="43"/>
      <c r="AD1268" s="44"/>
      <c r="AE1268" s="11">
        <f t="shared" si="331"/>
        <v>0</v>
      </c>
      <c r="AF1268" s="41"/>
      <c r="AG1268" s="41"/>
      <c r="AH1268" s="41"/>
      <c r="AI1268" s="41"/>
      <c r="AJ1268" s="41"/>
      <c r="AK1268" s="41"/>
      <c r="AL1268" s="41"/>
      <c r="BA1268" s="1">
        <f t="shared" si="332"/>
        <v>0</v>
      </c>
      <c r="BB1268" s="1">
        <f t="shared" si="333"/>
        <v>0</v>
      </c>
      <c r="BC1268" s="1" t="str">
        <f t="shared" si="334"/>
        <v>No</v>
      </c>
      <c r="BD1268" s="1">
        <f t="shared" si="335"/>
        <v>0</v>
      </c>
      <c r="BE1268" s="1">
        <f t="shared" si="336"/>
        <v>0</v>
      </c>
      <c r="BF1268" s="1">
        <f t="shared" si="337"/>
        <v>0</v>
      </c>
      <c r="BG1268" s="1">
        <v>1264</v>
      </c>
      <c r="BH1268" s="1" t="e">
        <f t="shared" si="338"/>
        <v>#N/A</v>
      </c>
      <c r="BI1268" s="1">
        <f t="shared" si="340"/>
        <v>2</v>
      </c>
      <c r="BJ1268" s="1" t="e">
        <f t="shared" si="339"/>
        <v>#N/A</v>
      </c>
    </row>
    <row r="1269" spans="1:62" x14ac:dyDescent="0.25">
      <c r="A1269" s="1">
        <f t="shared" si="326"/>
        <v>1</v>
      </c>
      <c r="B1269" s="1">
        <f>IF(YEAR(AD1269)=$B$3,YEAR('Apartment Expenses'!AD1269)&amp;" - "&amp;'Apartment Expenses'!AC1269,0)</f>
        <v>0</v>
      </c>
      <c r="C1269" s="1">
        <f t="shared" si="327"/>
        <v>0</v>
      </c>
      <c r="E1269" s="1">
        <v>1265</v>
      </c>
      <c r="F1269" s="1">
        <f t="shared" si="328"/>
        <v>1</v>
      </c>
      <c r="G1269" s="1">
        <f t="shared" si="324"/>
        <v>0</v>
      </c>
      <c r="H1269" s="1">
        <f t="shared" si="325"/>
        <v>0</v>
      </c>
      <c r="J1269" s="1" t="str">
        <f t="shared" si="329"/>
        <v>1900</v>
      </c>
      <c r="M1269" s="1">
        <f>HLOOKUP('Expense History'!$AD$3,$P$4:$X$2004,ROW('Apartment Expenses'!L1269)-3,0)</f>
        <v>0</v>
      </c>
      <c r="N1269" s="1">
        <f>IF('Expense History'!$AD$3=Data!$G$4,'Apartment Expenses'!AE1269,HLOOKUP('Expense History'!$AD$3,'Apartment Expenses'!$AE$4:$AL$2004,(ROW('Apartment Expenses'!M1269)-3)))</f>
        <v>0</v>
      </c>
      <c r="O1269" s="1" t="str">
        <f>IF($O$2="ALL",IF(VLOOKUP(AA1269,'Expense History'!$AA$6:$AB$36,2,0)="x","include",0),IF(AND(VLOOKUP(AA1269,'Expense History'!$AA$6:$AB$36,2,0)="x",AC1269=$O$2),"include",0))</f>
        <v>include</v>
      </c>
      <c r="P1269" s="1">
        <f>IF(O1269="include",IF(AE1269&gt;0,1+MAX(P1270:P$2005),0),0)</f>
        <v>0</v>
      </c>
      <c r="Q1269" s="1">
        <f>IF(AND(ISBLANK(AA1268),AE1268=0),0,(IF(MAX(Q1270:Q$2005)&gt;0,0,ROW(R1269))))</f>
        <v>0</v>
      </c>
      <c r="R1269" s="1">
        <f>IF($O1269="include",IF(AF1269&gt;0,1+MAX(R1270:R$2005),0),0)</f>
        <v>0</v>
      </c>
      <c r="S1269" s="1">
        <f>IF($O1269="include",IF(AG1269&gt;0,1+MAX(S1270:S$2005),0),0)</f>
        <v>0</v>
      </c>
      <c r="T1269" s="1">
        <f>IF($O1269="include",IF(AH1269&gt;0,1+MAX(T1270:T$2005),0),0)</f>
        <v>0</v>
      </c>
      <c r="U1269" s="1">
        <f>IF($O1269="include",IF(AI1269&gt;0,1+MAX(U1270:U$2005),0),0)</f>
        <v>0</v>
      </c>
      <c r="V1269" s="1">
        <f>IF($O1269="include",IF(AJ1269&gt;0,1+MAX(V1270:V$2005),0),0)</f>
        <v>0</v>
      </c>
      <c r="W1269" s="1">
        <f>IF($O1269="include",IF(AK1269&gt;0,1+MAX(W1270:W$2005),0),0)</f>
        <v>0</v>
      </c>
      <c r="X1269" s="1">
        <f>IF($O1269="include",IF(AL1269&gt;0,1+MAX(X1270:X$2005),0),0)</f>
        <v>0</v>
      </c>
      <c r="Y1269" s="22" t="str">
        <f t="shared" si="330"/>
        <v xml:space="preserve">1 - </v>
      </c>
      <c r="AA1269" s="42"/>
      <c r="AB1269" s="43"/>
      <c r="AC1269" s="43"/>
      <c r="AD1269" s="44"/>
      <c r="AE1269" s="11">
        <f t="shared" si="331"/>
        <v>0</v>
      </c>
      <c r="AF1269" s="41"/>
      <c r="AG1269" s="41"/>
      <c r="AH1269" s="41"/>
      <c r="AI1269" s="41"/>
      <c r="AJ1269" s="41"/>
      <c r="AK1269" s="41"/>
      <c r="AL1269" s="41"/>
      <c r="BA1269" s="1">
        <f t="shared" si="332"/>
        <v>0</v>
      </c>
      <c r="BB1269" s="1">
        <f t="shared" si="333"/>
        <v>0</v>
      </c>
      <c r="BC1269" s="1" t="str">
        <f t="shared" si="334"/>
        <v>No</v>
      </c>
      <c r="BD1269" s="1">
        <f t="shared" si="335"/>
        <v>0</v>
      </c>
      <c r="BE1269" s="1">
        <f t="shared" si="336"/>
        <v>0</v>
      </c>
      <c r="BF1269" s="1">
        <f t="shared" si="337"/>
        <v>0</v>
      </c>
      <c r="BG1269" s="1">
        <v>1265</v>
      </c>
      <c r="BH1269" s="1" t="e">
        <f t="shared" si="338"/>
        <v>#N/A</v>
      </c>
      <c r="BI1269" s="1">
        <f t="shared" si="340"/>
        <v>2</v>
      </c>
      <c r="BJ1269" s="1" t="e">
        <f t="shared" si="339"/>
        <v>#N/A</v>
      </c>
    </row>
    <row r="1270" spans="1:62" x14ac:dyDescent="0.25">
      <c r="A1270" s="1">
        <f t="shared" si="326"/>
        <v>1</v>
      </c>
      <c r="B1270" s="1">
        <f>IF(YEAR(AD1270)=$B$3,YEAR('Apartment Expenses'!AD1270)&amp;" - "&amp;'Apartment Expenses'!AC1270,0)</f>
        <v>0</v>
      </c>
      <c r="C1270" s="1">
        <f t="shared" si="327"/>
        <v>0</v>
      </c>
      <c r="E1270" s="1">
        <v>1266</v>
      </c>
      <c r="F1270" s="1">
        <f t="shared" si="328"/>
        <v>1</v>
      </c>
      <c r="G1270" s="1">
        <f t="shared" si="324"/>
        <v>0</v>
      </c>
      <c r="H1270" s="1">
        <f t="shared" si="325"/>
        <v>0</v>
      </c>
      <c r="J1270" s="1" t="str">
        <f t="shared" si="329"/>
        <v>1900</v>
      </c>
      <c r="M1270" s="1">
        <f>HLOOKUP('Expense History'!$AD$3,$P$4:$X$2004,ROW('Apartment Expenses'!L1270)-3,0)</f>
        <v>0</v>
      </c>
      <c r="N1270" s="1">
        <f>IF('Expense History'!$AD$3=Data!$G$4,'Apartment Expenses'!AE1270,HLOOKUP('Expense History'!$AD$3,'Apartment Expenses'!$AE$4:$AL$2004,(ROW('Apartment Expenses'!M1270)-3)))</f>
        <v>0</v>
      </c>
      <c r="O1270" s="1" t="str">
        <f>IF($O$2="ALL",IF(VLOOKUP(AA1270,'Expense History'!$AA$6:$AB$36,2,0)="x","include",0),IF(AND(VLOOKUP(AA1270,'Expense History'!$AA$6:$AB$36,2,0)="x",AC1270=$O$2),"include",0))</f>
        <v>include</v>
      </c>
      <c r="P1270" s="1">
        <f>IF(O1270="include",IF(AE1270&gt;0,1+MAX(P1271:P$2005),0),0)</f>
        <v>0</v>
      </c>
      <c r="Q1270" s="1">
        <f>IF(AND(ISBLANK(AA1269),AE1269=0),0,(IF(MAX(Q1271:Q$2005)&gt;0,0,ROW(R1270))))</f>
        <v>0</v>
      </c>
      <c r="R1270" s="1">
        <f>IF($O1270="include",IF(AF1270&gt;0,1+MAX(R1271:R$2005),0),0)</f>
        <v>0</v>
      </c>
      <c r="S1270" s="1">
        <f>IF($O1270="include",IF(AG1270&gt;0,1+MAX(S1271:S$2005),0),0)</f>
        <v>0</v>
      </c>
      <c r="T1270" s="1">
        <f>IF($O1270="include",IF(AH1270&gt;0,1+MAX(T1271:T$2005),0),0)</f>
        <v>0</v>
      </c>
      <c r="U1270" s="1">
        <f>IF($O1270="include",IF(AI1270&gt;0,1+MAX(U1271:U$2005),0),0)</f>
        <v>0</v>
      </c>
      <c r="V1270" s="1">
        <f>IF($O1270="include",IF(AJ1270&gt;0,1+MAX(V1271:V$2005),0),0)</f>
        <v>0</v>
      </c>
      <c r="W1270" s="1">
        <f>IF($O1270="include",IF(AK1270&gt;0,1+MAX(W1271:W$2005),0),0)</f>
        <v>0</v>
      </c>
      <c r="X1270" s="1">
        <f>IF($O1270="include",IF(AL1270&gt;0,1+MAX(X1271:X$2005),0),0)</f>
        <v>0</v>
      </c>
      <c r="Y1270" s="22" t="str">
        <f t="shared" si="330"/>
        <v xml:space="preserve">1 - </v>
      </c>
      <c r="AA1270" s="42"/>
      <c r="AB1270" s="43"/>
      <c r="AC1270" s="43"/>
      <c r="AD1270" s="44"/>
      <c r="AE1270" s="11">
        <f t="shared" si="331"/>
        <v>0</v>
      </c>
      <c r="AF1270" s="41"/>
      <c r="AG1270" s="41"/>
      <c r="AH1270" s="41"/>
      <c r="AI1270" s="41"/>
      <c r="AJ1270" s="41"/>
      <c r="AK1270" s="41"/>
      <c r="AL1270" s="41"/>
      <c r="BA1270" s="1">
        <f t="shared" si="332"/>
        <v>0</v>
      </c>
      <c r="BB1270" s="1">
        <f t="shared" si="333"/>
        <v>0</v>
      </c>
      <c r="BC1270" s="1" t="str">
        <f t="shared" si="334"/>
        <v>No</v>
      </c>
      <c r="BD1270" s="1">
        <f t="shared" si="335"/>
        <v>0</v>
      </c>
      <c r="BE1270" s="1">
        <f t="shared" si="336"/>
        <v>0</v>
      </c>
      <c r="BF1270" s="1">
        <f t="shared" si="337"/>
        <v>0</v>
      </c>
      <c r="BG1270" s="1">
        <v>1266</v>
      </c>
      <c r="BH1270" s="1" t="e">
        <f t="shared" si="338"/>
        <v>#N/A</v>
      </c>
      <c r="BI1270" s="1">
        <f t="shared" si="340"/>
        <v>2</v>
      </c>
      <c r="BJ1270" s="1" t="e">
        <f t="shared" si="339"/>
        <v>#N/A</v>
      </c>
    </row>
    <row r="1271" spans="1:62" x14ac:dyDescent="0.25">
      <c r="A1271" s="1">
        <f t="shared" si="326"/>
        <v>1</v>
      </c>
      <c r="B1271" s="1">
        <f>IF(YEAR(AD1271)=$B$3,YEAR('Apartment Expenses'!AD1271)&amp;" - "&amp;'Apartment Expenses'!AC1271,0)</f>
        <v>0</v>
      </c>
      <c r="C1271" s="1">
        <f t="shared" si="327"/>
        <v>0</v>
      </c>
      <c r="E1271" s="1">
        <v>1267</v>
      </c>
      <c r="F1271" s="1">
        <f t="shared" si="328"/>
        <v>1</v>
      </c>
      <c r="G1271" s="1">
        <f t="shared" si="324"/>
        <v>0</v>
      </c>
      <c r="H1271" s="1">
        <f t="shared" si="325"/>
        <v>0</v>
      </c>
      <c r="J1271" s="1" t="str">
        <f t="shared" si="329"/>
        <v>1900</v>
      </c>
      <c r="M1271" s="1">
        <f>HLOOKUP('Expense History'!$AD$3,$P$4:$X$2004,ROW('Apartment Expenses'!L1271)-3,0)</f>
        <v>0</v>
      </c>
      <c r="N1271" s="1">
        <f>IF('Expense History'!$AD$3=Data!$G$4,'Apartment Expenses'!AE1271,HLOOKUP('Expense History'!$AD$3,'Apartment Expenses'!$AE$4:$AL$2004,(ROW('Apartment Expenses'!M1271)-3)))</f>
        <v>0</v>
      </c>
      <c r="O1271" s="1" t="str">
        <f>IF($O$2="ALL",IF(VLOOKUP(AA1271,'Expense History'!$AA$6:$AB$36,2,0)="x","include",0),IF(AND(VLOOKUP(AA1271,'Expense History'!$AA$6:$AB$36,2,0)="x",AC1271=$O$2),"include",0))</f>
        <v>include</v>
      </c>
      <c r="P1271" s="1">
        <f>IF(O1271="include",IF(AE1271&gt;0,1+MAX(P1272:P$2005),0),0)</f>
        <v>0</v>
      </c>
      <c r="Q1271" s="1">
        <f>IF(AND(ISBLANK(AA1270),AE1270=0),0,(IF(MAX(Q1272:Q$2005)&gt;0,0,ROW(R1271))))</f>
        <v>0</v>
      </c>
      <c r="R1271" s="1">
        <f>IF($O1271="include",IF(AF1271&gt;0,1+MAX(R1272:R$2005),0),0)</f>
        <v>0</v>
      </c>
      <c r="S1271" s="1">
        <f>IF($O1271="include",IF(AG1271&gt;0,1+MAX(S1272:S$2005),0),0)</f>
        <v>0</v>
      </c>
      <c r="T1271" s="1">
        <f>IF($O1271="include",IF(AH1271&gt;0,1+MAX(T1272:T$2005),0),0)</f>
        <v>0</v>
      </c>
      <c r="U1271" s="1">
        <f>IF($O1271="include",IF(AI1271&gt;0,1+MAX(U1272:U$2005),0),0)</f>
        <v>0</v>
      </c>
      <c r="V1271" s="1">
        <f>IF($O1271="include",IF(AJ1271&gt;0,1+MAX(V1272:V$2005),0),0)</f>
        <v>0</v>
      </c>
      <c r="W1271" s="1">
        <f>IF($O1271="include",IF(AK1271&gt;0,1+MAX(W1272:W$2005),0),0)</f>
        <v>0</v>
      </c>
      <c r="X1271" s="1">
        <f>IF($O1271="include",IF(AL1271&gt;0,1+MAX(X1272:X$2005),0),0)</f>
        <v>0</v>
      </c>
      <c r="Y1271" s="22" t="str">
        <f t="shared" si="330"/>
        <v xml:space="preserve">1 - </v>
      </c>
      <c r="AA1271" s="42"/>
      <c r="AB1271" s="43"/>
      <c r="AC1271" s="43"/>
      <c r="AD1271" s="44"/>
      <c r="AE1271" s="11">
        <f t="shared" si="331"/>
        <v>0</v>
      </c>
      <c r="AF1271" s="41"/>
      <c r="AG1271" s="41"/>
      <c r="AH1271" s="41"/>
      <c r="AI1271" s="41"/>
      <c r="AJ1271" s="41"/>
      <c r="AK1271" s="41"/>
      <c r="AL1271" s="41"/>
      <c r="BA1271" s="1">
        <f t="shared" si="332"/>
        <v>0</v>
      </c>
      <c r="BB1271" s="1">
        <f t="shared" si="333"/>
        <v>0</v>
      </c>
      <c r="BC1271" s="1" t="str">
        <f t="shared" si="334"/>
        <v>No</v>
      </c>
      <c r="BD1271" s="1">
        <f t="shared" si="335"/>
        <v>0</v>
      </c>
      <c r="BE1271" s="1">
        <f t="shared" si="336"/>
        <v>0</v>
      </c>
      <c r="BF1271" s="1">
        <f t="shared" si="337"/>
        <v>0</v>
      </c>
      <c r="BG1271" s="1">
        <v>1267</v>
      </c>
      <c r="BH1271" s="1" t="e">
        <f t="shared" si="338"/>
        <v>#N/A</v>
      </c>
      <c r="BI1271" s="1">
        <f t="shared" si="340"/>
        <v>2</v>
      </c>
      <c r="BJ1271" s="1" t="e">
        <f t="shared" si="339"/>
        <v>#N/A</v>
      </c>
    </row>
    <row r="1272" spans="1:62" x14ac:dyDescent="0.25">
      <c r="A1272" s="1">
        <f t="shared" si="326"/>
        <v>1</v>
      </c>
      <c r="B1272" s="1">
        <f>IF(YEAR(AD1272)=$B$3,YEAR('Apartment Expenses'!AD1272)&amp;" - "&amp;'Apartment Expenses'!AC1272,0)</f>
        <v>0</v>
      </c>
      <c r="C1272" s="1">
        <f t="shared" si="327"/>
        <v>0</v>
      </c>
      <c r="E1272" s="1">
        <v>1268</v>
      </c>
      <c r="F1272" s="1">
        <f t="shared" si="328"/>
        <v>1</v>
      </c>
      <c r="G1272" s="1">
        <f t="shared" si="324"/>
        <v>0</v>
      </c>
      <c r="H1272" s="1">
        <f t="shared" si="325"/>
        <v>0</v>
      </c>
      <c r="J1272" s="1" t="str">
        <f t="shared" si="329"/>
        <v>1900</v>
      </c>
      <c r="M1272" s="1">
        <f>HLOOKUP('Expense History'!$AD$3,$P$4:$X$2004,ROW('Apartment Expenses'!L1272)-3,0)</f>
        <v>0</v>
      </c>
      <c r="N1272" s="1">
        <f>IF('Expense History'!$AD$3=Data!$G$4,'Apartment Expenses'!AE1272,HLOOKUP('Expense History'!$AD$3,'Apartment Expenses'!$AE$4:$AL$2004,(ROW('Apartment Expenses'!M1272)-3)))</f>
        <v>0</v>
      </c>
      <c r="O1272" s="1" t="str">
        <f>IF($O$2="ALL",IF(VLOOKUP(AA1272,'Expense History'!$AA$6:$AB$36,2,0)="x","include",0),IF(AND(VLOOKUP(AA1272,'Expense History'!$AA$6:$AB$36,2,0)="x",AC1272=$O$2),"include",0))</f>
        <v>include</v>
      </c>
      <c r="P1272" s="1">
        <f>IF(O1272="include",IF(AE1272&gt;0,1+MAX(P1273:P$2005),0),0)</f>
        <v>0</v>
      </c>
      <c r="Q1272" s="1">
        <f>IF(AND(ISBLANK(AA1271),AE1271=0),0,(IF(MAX(Q1273:Q$2005)&gt;0,0,ROW(R1272))))</f>
        <v>0</v>
      </c>
      <c r="R1272" s="1">
        <f>IF($O1272="include",IF(AF1272&gt;0,1+MAX(R1273:R$2005),0),0)</f>
        <v>0</v>
      </c>
      <c r="S1272" s="1">
        <f>IF($O1272="include",IF(AG1272&gt;0,1+MAX(S1273:S$2005),0),0)</f>
        <v>0</v>
      </c>
      <c r="T1272" s="1">
        <f>IF($O1272="include",IF(AH1272&gt;0,1+MAX(T1273:T$2005),0),0)</f>
        <v>0</v>
      </c>
      <c r="U1272" s="1">
        <f>IF($O1272="include",IF(AI1272&gt;0,1+MAX(U1273:U$2005),0),0)</f>
        <v>0</v>
      </c>
      <c r="V1272" s="1">
        <f>IF($O1272="include",IF(AJ1272&gt;0,1+MAX(V1273:V$2005),0),0)</f>
        <v>0</v>
      </c>
      <c r="W1272" s="1">
        <f>IF($O1272="include",IF(AK1272&gt;0,1+MAX(W1273:W$2005),0),0)</f>
        <v>0</v>
      </c>
      <c r="X1272" s="1">
        <f>IF($O1272="include",IF(AL1272&gt;0,1+MAX(X1273:X$2005),0),0)</f>
        <v>0</v>
      </c>
      <c r="Y1272" s="22" t="str">
        <f t="shared" si="330"/>
        <v xml:space="preserve">1 - </v>
      </c>
      <c r="AA1272" s="42"/>
      <c r="AB1272" s="43"/>
      <c r="AC1272" s="43"/>
      <c r="AD1272" s="44"/>
      <c r="AE1272" s="11">
        <f t="shared" si="331"/>
        <v>0</v>
      </c>
      <c r="AF1272" s="41"/>
      <c r="AG1272" s="41"/>
      <c r="AH1272" s="41"/>
      <c r="AI1272" s="41"/>
      <c r="AJ1272" s="41"/>
      <c r="AK1272" s="41"/>
      <c r="AL1272" s="41"/>
      <c r="BA1272" s="1">
        <f t="shared" si="332"/>
        <v>0</v>
      </c>
      <c r="BB1272" s="1">
        <f t="shared" si="333"/>
        <v>0</v>
      </c>
      <c r="BC1272" s="1" t="str">
        <f t="shared" si="334"/>
        <v>No</v>
      </c>
      <c r="BD1272" s="1">
        <f t="shared" si="335"/>
        <v>0</v>
      </c>
      <c r="BE1272" s="1">
        <f t="shared" si="336"/>
        <v>0</v>
      </c>
      <c r="BF1272" s="1">
        <f t="shared" si="337"/>
        <v>0</v>
      </c>
      <c r="BG1272" s="1">
        <v>1268</v>
      </c>
      <c r="BH1272" s="1" t="e">
        <f t="shared" si="338"/>
        <v>#N/A</v>
      </c>
      <c r="BI1272" s="1">
        <f t="shared" si="340"/>
        <v>2</v>
      </c>
      <c r="BJ1272" s="1" t="e">
        <f t="shared" si="339"/>
        <v>#N/A</v>
      </c>
    </row>
    <row r="1273" spans="1:62" x14ac:dyDescent="0.25">
      <c r="A1273" s="1">
        <f t="shared" si="326"/>
        <v>1</v>
      </c>
      <c r="B1273" s="1">
        <f>IF(YEAR(AD1273)=$B$3,YEAR('Apartment Expenses'!AD1273)&amp;" - "&amp;'Apartment Expenses'!AC1273,0)</f>
        <v>0</v>
      </c>
      <c r="C1273" s="1">
        <f t="shared" si="327"/>
        <v>0</v>
      </c>
      <c r="E1273" s="1">
        <v>1269</v>
      </c>
      <c r="F1273" s="1">
        <f t="shared" si="328"/>
        <v>1</v>
      </c>
      <c r="G1273" s="1">
        <f t="shared" si="324"/>
        <v>0</v>
      </c>
      <c r="H1273" s="1">
        <f t="shared" si="325"/>
        <v>0</v>
      </c>
      <c r="J1273" s="1" t="str">
        <f t="shared" si="329"/>
        <v>1900</v>
      </c>
      <c r="M1273" s="1">
        <f>HLOOKUP('Expense History'!$AD$3,$P$4:$X$2004,ROW('Apartment Expenses'!L1273)-3,0)</f>
        <v>0</v>
      </c>
      <c r="N1273" s="1">
        <f>IF('Expense History'!$AD$3=Data!$G$4,'Apartment Expenses'!AE1273,HLOOKUP('Expense History'!$AD$3,'Apartment Expenses'!$AE$4:$AL$2004,(ROW('Apartment Expenses'!M1273)-3)))</f>
        <v>0</v>
      </c>
      <c r="O1273" s="1" t="str">
        <f>IF($O$2="ALL",IF(VLOOKUP(AA1273,'Expense History'!$AA$6:$AB$36,2,0)="x","include",0),IF(AND(VLOOKUP(AA1273,'Expense History'!$AA$6:$AB$36,2,0)="x",AC1273=$O$2),"include",0))</f>
        <v>include</v>
      </c>
      <c r="P1273" s="1">
        <f>IF(O1273="include",IF(AE1273&gt;0,1+MAX(P1274:P$2005),0),0)</f>
        <v>0</v>
      </c>
      <c r="Q1273" s="1">
        <f>IF(AND(ISBLANK(AA1272),AE1272=0),0,(IF(MAX(Q1274:Q$2005)&gt;0,0,ROW(R1273))))</f>
        <v>0</v>
      </c>
      <c r="R1273" s="1">
        <f>IF($O1273="include",IF(AF1273&gt;0,1+MAX(R1274:R$2005),0),0)</f>
        <v>0</v>
      </c>
      <c r="S1273" s="1">
        <f>IF($O1273="include",IF(AG1273&gt;0,1+MAX(S1274:S$2005),0),0)</f>
        <v>0</v>
      </c>
      <c r="T1273" s="1">
        <f>IF($O1273="include",IF(AH1273&gt;0,1+MAX(T1274:T$2005),0),0)</f>
        <v>0</v>
      </c>
      <c r="U1273" s="1">
        <f>IF($O1273="include",IF(AI1273&gt;0,1+MAX(U1274:U$2005),0),0)</f>
        <v>0</v>
      </c>
      <c r="V1273" s="1">
        <f>IF($O1273="include",IF(AJ1273&gt;0,1+MAX(V1274:V$2005),0),0)</f>
        <v>0</v>
      </c>
      <c r="W1273" s="1">
        <f>IF($O1273="include",IF(AK1273&gt;0,1+MAX(W1274:W$2005),0),0)</f>
        <v>0</v>
      </c>
      <c r="X1273" s="1">
        <f>IF($O1273="include",IF(AL1273&gt;0,1+MAX(X1274:X$2005),0),0)</f>
        <v>0</v>
      </c>
      <c r="Y1273" s="22" t="str">
        <f t="shared" si="330"/>
        <v xml:space="preserve">1 - </v>
      </c>
      <c r="AA1273" s="42"/>
      <c r="AB1273" s="43"/>
      <c r="AC1273" s="43"/>
      <c r="AD1273" s="44"/>
      <c r="AE1273" s="11">
        <f t="shared" si="331"/>
        <v>0</v>
      </c>
      <c r="AF1273" s="41"/>
      <c r="AG1273" s="41"/>
      <c r="AH1273" s="41"/>
      <c r="AI1273" s="41"/>
      <c r="AJ1273" s="41"/>
      <c r="AK1273" s="41"/>
      <c r="AL1273" s="41"/>
      <c r="BA1273" s="1">
        <f t="shared" si="332"/>
        <v>0</v>
      </c>
      <c r="BB1273" s="1">
        <f t="shared" si="333"/>
        <v>0</v>
      </c>
      <c r="BC1273" s="1" t="str">
        <f t="shared" si="334"/>
        <v>No</v>
      </c>
      <c r="BD1273" s="1">
        <f t="shared" si="335"/>
        <v>0</v>
      </c>
      <c r="BE1273" s="1">
        <f t="shared" si="336"/>
        <v>0</v>
      </c>
      <c r="BF1273" s="1">
        <f t="shared" si="337"/>
        <v>0</v>
      </c>
      <c r="BG1273" s="1">
        <v>1269</v>
      </c>
      <c r="BH1273" s="1" t="e">
        <f t="shared" si="338"/>
        <v>#N/A</v>
      </c>
      <c r="BI1273" s="1">
        <f t="shared" si="340"/>
        <v>2</v>
      </c>
      <c r="BJ1273" s="1" t="e">
        <f t="shared" si="339"/>
        <v>#N/A</v>
      </c>
    </row>
    <row r="1274" spans="1:62" x14ac:dyDescent="0.25">
      <c r="A1274" s="1">
        <f t="shared" si="326"/>
        <v>1</v>
      </c>
      <c r="B1274" s="1">
        <f>IF(YEAR(AD1274)=$B$3,YEAR('Apartment Expenses'!AD1274)&amp;" - "&amp;'Apartment Expenses'!AC1274,0)</f>
        <v>0</v>
      </c>
      <c r="C1274" s="1">
        <f t="shared" si="327"/>
        <v>0</v>
      </c>
      <c r="E1274" s="1">
        <v>1270</v>
      </c>
      <c r="F1274" s="1">
        <f t="shared" si="328"/>
        <v>1</v>
      </c>
      <c r="G1274" s="1">
        <f t="shared" si="324"/>
        <v>0</v>
      </c>
      <c r="H1274" s="1">
        <f t="shared" si="325"/>
        <v>0</v>
      </c>
      <c r="J1274" s="1" t="str">
        <f t="shared" si="329"/>
        <v>1900</v>
      </c>
      <c r="M1274" s="1">
        <f>HLOOKUP('Expense History'!$AD$3,$P$4:$X$2004,ROW('Apartment Expenses'!L1274)-3,0)</f>
        <v>0</v>
      </c>
      <c r="N1274" s="1">
        <f>IF('Expense History'!$AD$3=Data!$G$4,'Apartment Expenses'!AE1274,HLOOKUP('Expense History'!$AD$3,'Apartment Expenses'!$AE$4:$AL$2004,(ROW('Apartment Expenses'!M1274)-3)))</f>
        <v>0</v>
      </c>
      <c r="O1274" s="1" t="str">
        <f>IF($O$2="ALL",IF(VLOOKUP(AA1274,'Expense History'!$AA$6:$AB$36,2,0)="x","include",0),IF(AND(VLOOKUP(AA1274,'Expense History'!$AA$6:$AB$36,2,0)="x",AC1274=$O$2),"include",0))</f>
        <v>include</v>
      </c>
      <c r="P1274" s="1">
        <f>IF(O1274="include",IF(AE1274&gt;0,1+MAX(P1275:P$2005),0),0)</f>
        <v>0</v>
      </c>
      <c r="Q1274" s="1">
        <f>IF(AND(ISBLANK(AA1273),AE1273=0),0,(IF(MAX(Q1275:Q$2005)&gt;0,0,ROW(R1274))))</f>
        <v>0</v>
      </c>
      <c r="R1274" s="1">
        <f>IF($O1274="include",IF(AF1274&gt;0,1+MAX(R1275:R$2005),0),0)</f>
        <v>0</v>
      </c>
      <c r="S1274" s="1">
        <f>IF($O1274="include",IF(AG1274&gt;0,1+MAX(S1275:S$2005),0),0)</f>
        <v>0</v>
      </c>
      <c r="T1274" s="1">
        <f>IF($O1274="include",IF(AH1274&gt;0,1+MAX(T1275:T$2005),0),0)</f>
        <v>0</v>
      </c>
      <c r="U1274" s="1">
        <f>IF($O1274="include",IF(AI1274&gt;0,1+MAX(U1275:U$2005),0),0)</f>
        <v>0</v>
      </c>
      <c r="V1274" s="1">
        <f>IF($O1274="include",IF(AJ1274&gt;0,1+MAX(V1275:V$2005),0),0)</f>
        <v>0</v>
      </c>
      <c r="W1274" s="1">
        <f>IF($O1274="include",IF(AK1274&gt;0,1+MAX(W1275:W$2005),0),0)</f>
        <v>0</v>
      </c>
      <c r="X1274" s="1">
        <f>IF($O1274="include",IF(AL1274&gt;0,1+MAX(X1275:X$2005),0),0)</f>
        <v>0</v>
      </c>
      <c r="Y1274" s="22" t="str">
        <f t="shared" si="330"/>
        <v xml:space="preserve">1 - </v>
      </c>
      <c r="AA1274" s="42"/>
      <c r="AB1274" s="43"/>
      <c r="AC1274" s="43"/>
      <c r="AD1274" s="44"/>
      <c r="AE1274" s="11">
        <f t="shared" si="331"/>
        <v>0</v>
      </c>
      <c r="AF1274" s="41"/>
      <c r="AG1274" s="41"/>
      <c r="AH1274" s="41"/>
      <c r="AI1274" s="41"/>
      <c r="AJ1274" s="41"/>
      <c r="AK1274" s="41"/>
      <c r="AL1274" s="41"/>
      <c r="BA1274" s="1">
        <f t="shared" si="332"/>
        <v>0</v>
      </c>
      <c r="BB1274" s="1">
        <f t="shared" si="333"/>
        <v>0</v>
      </c>
      <c r="BC1274" s="1" t="str">
        <f t="shared" si="334"/>
        <v>No</v>
      </c>
      <c r="BD1274" s="1">
        <f t="shared" si="335"/>
        <v>0</v>
      </c>
      <c r="BE1274" s="1">
        <f t="shared" si="336"/>
        <v>0</v>
      </c>
      <c r="BF1274" s="1">
        <f t="shared" si="337"/>
        <v>0</v>
      </c>
      <c r="BG1274" s="1">
        <v>1270</v>
      </c>
      <c r="BH1274" s="1" t="e">
        <f t="shared" si="338"/>
        <v>#N/A</v>
      </c>
      <c r="BI1274" s="1">
        <f t="shared" si="340"/>
        <v>2</v>
      </c>
      <c r="BJ1274" s="1" t="e">
        <f t="shared" si="339"/>
        <v>#N/A</v>
      </c>
    </row>
    <row r="1275" spans="1:62" x14ac:dyDescent="0.25">
      <c r="A1275" s="1">
        <f t="shared" si="326"/>
        <v>1</v>
      </c>
      <c r="B1275" s="1">
        <f>IF(YEAR(AD1275)=$B$3,YEAR('Apartment Expenses'!AD1275)&amp;" - "&amp;'Apartment Expenses'!AC1275,0)</f>
        <v>0</v>
      </c>
      <c r="C1275" s="1">
        <f t="shared" si="327"/>
        <v>0</v>
      </c>
      <c r="E1275" s="1">
        <v>1271</v>
      </c>
      <c r="F1275" s="1">
        <f t="shared" si="328"/>
        <v>1</v>
      </c>
      <c r="G1275" s="1">
        <f t="shared" si="324"/>
        <v>0</v>
      </c>
      <c r="H1275" s="1">
        <f t="shared" si="325"/>
        <v>0</v>
      </c>
      <c r="J1275" s="1" t="str">
        <f t="shared" si="329"/>
        <v>1900</v>
      </c>
      <c r="M1275" s="1">
        <f>HLOOKUP('Expense History'!$AD$3,$P$4:$X$2004,ROW('Apartment Expenses'!L1275)-3,0)</f>
        <v>0</v>
      </c>
      <c r="N1275" s="1">
        <f>IF('Expense History'!$AD$3=Data!$G$4,'Apartment Expenses'!AE1275,HLOOKUP('Expense History'!$AD$3,'Apartment Expenses'!$AE$4:$AL$2004,(ROW('Apartment Expenses'!M1275)-3)))</f>
        <v>0</v>
      </c>
      <c r="O1275" s="1" t="str">
        <f>IF($O$2="ALL",IF(VLOOKUP(AA1275,'Expense History'!$AA$6:$AB$36,2,0)="x","include",0),IF(AND(VLOOKUP(AA1275,'Expense History'!$AA$6:$AB$36,2,0)="x",AC1275=$O$2),"include",0))</f>
        <v>include</v>
      </c>
      <c r="P1275" s="1">
        <f>IF(O1275="include",IF(AE1275&gt;0,1+MAX(P1276:P$2005),0),0)</f>
        <v>0</v>
      </c>
      <c r="Q1275" s="1">
        <f>IF(AND(ISBLANK(AA1274),AE1274=0),0,(IF(MAX(Q1276:Q$2005)&gt;0,0,ROW(R1275))))</f>
        <v>0</v>
      </c>
      <c r="R1275" s="1">
        <f>IF($O1275="include",IF(AF1275&gt;0,1+MAX(R1276:R$2005),0),0)</f>
        <v>0</v>
      </c>
      <c r="S1275" s="1">
        <f>IF($O1275="include",IF(AG1275&gt;0,1+MAX(S1276:S$2005),0),0)</f>
        <v>0</v>
      </c>
      <c r="T1275" s="1">
        <f>IF($O1275="include",IF(AH1275&gt;0,1+MAX(T1276:T$2005),0),0)</f>
        <v>0</v>
      </c>
      <c r="U1275" s="1">
        <f>IF($O1275="include",IF(AI1275&gt;0,1+MAX(U1276:U$2005),0),0)</f>
        <v>0</v>
      </c>
      <c r="V1275" s="1">
        <f>IF($O1275="include",IF(AJ1275&gt;0,1+MAX(V1276:V$2005),0),0)</f>
        <v>0</v>
      </c>
      <c r="W1275" s="1">
        <f>IF($O1275="include",IF(AK1275&gt;0,1+MAX(W1276:W$2005),0),0)</f>
        <v>0</v>
      </c>
      <c r="X1275" s="1">
        <f>IF($O1275="include",IF(AL1275&gt;0,1+MAX(X1276:X$2005),0),0)</f>
        <v>0</v>
      </c>
      <c r="Y1275" s="22" t="str">
        <f t="shared" si="330"/>
        <v xml:space="preserve">1 - </v>
      </c>
      <c r="AA1275" s="42"/>
      <c r="AB1275" s="43"/>
      <c r="AC1275" s="43"/>
      <c r="AD1275" s="44"/>
      <c r="AE1275" s="11">
        <f t="shared" si="331"/>
        <v>0</v>
      </c>
      <c r="AF1275" s="41"/>
      <c r="AG1275" s="41"/>
      <c r="AH1275" s="41"/>
      <c r="AI1275" s="41"/>
      <c r="AJ1275" s="41"/>
      <c r="AK1275" s="41"/>
      <c r="AL1275" s="41"/>
      <c r="BA1275" s="1">
        <f t="shared" si="332"/>
        <v>0</v>
      </c>
      <c r="BB1275" s="1">
        <f t="shared" si="333"/>
        <v>0</v>
      </c>
      <c r="BC1275" s="1" t="str">
        <f t="shared" si="334"/>
        <v>No</v>
      </c>
      <c r="BD1275" s="1">
        <f t="shared" si="335"/>
        <v>0</v>
      </c>
      <c r="BE1275" s="1">
        <f t="shared" si="336"/>
        <v>0</v>
      </c>
      <c r="BF1275" s="1">
        <f t="shared" si="337"/>
        <v>0</v>
      </c>
      <c r="BG1275" s="1">
        <v>1271</v>
      </c>
      <c r="BH1275" s="1" t="e">
        <f t="shared" si="338"/>
        <v>#N/A</v>
      </c>
      <c r="BI1275" s="1">
        <f t="shared" si="340"/>
        <v>2</v>
      </c>
      <c r="BJ1275" s="1" t="e">
        <f t="shared" si="339"/>
        <v>#N/A</v>
      </c>
    </row>
    <row r="1276" spans="1:62" x14ac:dyDescent="0.25">
      <c r="A1276" s="1">
        <f t="shared" si="326"/>
        <v>1</v>
      </c>
      <c r="B1276" s="1">
        <f>IF(YEAR(AD1276)=$B$3,YEAR('Apartment Expenses'!AD1276)&amp;" - "&amp;'Apartment Expenses'!AC1276,0)</f>
        <v>0</v>
      </c>
      <c r="C1276" s="1">
        <f t="shared" si="327"/>
        <v>0</v>
      </c>
      <c r="E1276" s="1">
        <v>1272</v>
      </c>
      <c r="F1276" s="1">
        <f t="shared" si="328"/>
        <v>1</v>
      </c>
      <c r="G1276" s="1">
        <f t="shared" si="324"/>
        <v>0</v>
      </c>
      <c r="H1276" s="1">
        <f t="shared" si="325"/>
        <v>0</v>
      </c>
      <c r="J1276" s="1" t="str">
        <f t="shared" si="329"/>
        <v>1900</v>
      </c>
      <c r="M1276" s="1">
        <f>HLOOKUP('Expense History'!$AD$3,$P$4:$X$2004,ROW('Apartment Expenses'!L1276)-3,0)</f>
        <v>0</v>
      </c>
      <c r="N1276" s="1">
        <f>IF('Expense History'!$AD$3=Data!$G$4,'Apartment Expenses'!AE1276,HLOOKUP('Expense History'!$AD$3,'Apartment Expenses'!$AE$4:$AL$2004,(ROW('Apartment Expenses'!M1276)-3)))</f>
        <v>0</v>
      </c>
      <c r="O1276" s="1" t="str">
        <f>IF($O$2="ALL",IF(VLOOKUP(AA1276,'Expense History'!$AA$6:$AB$36,2,0)="x","include",0),IF(AND(VLOOKUP(AA1276,'Expense History'!$AA$6:$AB$36,2,0)="x",AC1276=$O$2),"include",0))</f>
        <v>include</v>
      </c>
      <c r="P1276" s="1">
        <f>IF(O1276="include",IF(AE1276&gt;0,1+MAX(P1277:P$2005),0),0)</f>
        <v>0</v>
      </c>
      <c r="Q1276" s="1">
        <f>IF(AND(ISBLANK(AA1275),AE1275=0),0,(IF(MAX(Q1277:Q$2005)&gt;0,0,ROW(R1276))))</f>
        <v>0</v>
      </c>
      <c r="R1276" s="1">
        <f>IF($O1276="include",IF(AF1276&gt;0,1+MAX(R1277:R$2005),0),0)</f>
        <v>0</v>
      </c>
      <c r="S1276" s="1">
        <f>IF($O1276="include",IF(AG1276&gt;0,1+MAX(S1277:S$2005),0),0)</f>
        <v>0</v>
      </c>
      <c r="T1276" s="1">
        <f>IF($O1276="include",IF(AH1276&gt;0,1+MAX(T1277:T$2005),0),0)</f>
        <v>0</v>
      </c>
      <c r="U1276" s="1">
        <f>IF($O1276="include",IF(AI1276&gt;0,1+MAX(U1277:U$2005),0),0)</f>
        <v>0</v>
      </c>
      <c r="V1276" s="1">
        <f>IF($O1276="include",IF(AJ1276&gt;0,1+MAX(V1277:V$2005),0),0)</f>
        <v>0</v>
      </c>
      <c r="W1276" s="1">
        <f>IF($O1276="include",IF(AK1276&gt;0,1+MAX(W1277:W$2005),0),0)</f>
        <v>0</v>
      </c>
      <c r="X1276" s="1">
        <f>IF($O1276="include",IF(AL1276&gt;0,1+MAX(X1277:X$2005),0),0)</f>
        <v>0</v>
      </c>
      <c r="Y1276" s="22" t="str">
        <f t="shared" si="330"/>
        <v xml:space="preserve">1 - </v>
      </c>
      <c r="AA1276" s="42"/>
      <c r="AB1276" s="43"/>
      <c r="AC1276" s="43"/>
      <c r="AD1276" s="44"/>
      <c r="AE1276" s="11">
        <f t="shared" si="331"/>
        <v>0</v>
      </c>
      <c r="AF1276" s="41"/>
      <c r="AG1276" s="41"/>
      <c r="AH1276" s="41"/>
      <c r="AI1276" s="41"/>
      <c r="AJ1276" s="41"/>
      <c r="AK1276" s="41"/>
      <c r="AL1276" s="41"/>
      <c r="BA1276" s="1">
        <f t="shared" si="332"/>
        <v>0</v>
      </c>
      <c r="BB1276" s="1">
        <f t="shared" si="333"/>
        <v>0</v>
      </c>
      <c r="BC1276" s="1" t="str">
        <f t="shared" si="334"/>
        <v>No</v>
      </c>
      <c r="BD1276" s="1">
        <f t="shared" si="335"/>
        <v>0</v>
      </c>
      <c r="BE1276" s="1">
        <f t="shared" si="336"/>
        <v>0</v>
      </c>
      <c r="BF1276" s="1">
        <f t="shared" si="337"/>
        <v>0</v>
      </c>
      <c r="BG1276" s="1">
        <v>1272</v>
      </c>
      <c r="BH1276" s="1" t="e">
        <f t="shared" si="338"/>
        <v>#N/A</v>
      </c>
      <c r="BI1276" s="1">
        <f t="shared" si="340"/>
        <v>2</v>
      </c>
      <c r="BJ1276" s="1" t="e">
        <f t="shared" si="339"/>
        <v>#N/A</v>
      </c>
    </row>
    <row r="1277" spans="1:62" x14ac:dyDescent="0.25">
      <c r="A1277" s="1">
        <f t="shared" si="326"/>
        <v>1</v>
      </c>
      <c r="B1277" s="1">
        <f>IF(YEAR(AD1277)=$B$3,YEAR('Apartment Expenses'!AD1277)&amp;" - "&amp;'Apartment Expenses'!AC1277,0)</f>
        <v>0</v>
      </c>
      <c r="C1277" s="1">
        <f t="shared" si="327"/>
        <v>0</v>
      </c>
      <c r="E1277" s="1">
        <v>1273</v>
      </c>
      <c r="F1277" s="1">
        <f t="shared" si="328"/>
        <v>1</v>
      </c>
      <c r="G1277" s="1">
        <f t="shared" si="324"/>
        <v>0</v>
      </c>
      <c r="H1277" s="1">
        <f t="shared" si="325"/>
        <v>0</v>
      </c>
      <c r="J1277" s="1" t="str">
        <f t="shared" si="329"/>
        <v>1900</v>
      </c>
      <c r="M1277" s="1">
        <f>HLOOKUP('Expense History'!$AD$3,$P$4:$X$2004,ROW('Apartment Expenses'!L1277)-3,0)</f>
        <v>0</v>
      </c>
      <c r="N1277" s="1">
        <f>IF('Expense History'!$AD$3=Data!$G$4,'Apartment Expenses'!AE1277,HLOOKUP('Expense History'!$AD$3,'Apartment Expenses'!$AE$4:$AL$2004,(ROW('Apartment Expenses'!M1277)-3)))</f>
        <v>0</v>
      </c>
      <c r="O1277" s="1" t="str">
        <f>IF($O$2="ALL",IF(VLOOKUP(AA1277,'Expense History'!$AA$6:$AB$36,2,0)="x","include",0),IF(AND(VLOOKUP(AA1277,'Expense History'!$AA$6:$AB$36,2,0)="x",AC1277=$O$2),"include",0))</f>
        <v>include</v>
      </c>
      <c r="P1277" s="1">
        <f>IF(O1277="include",IF(AE1277&gt;0,1+MAX(P1278:P$2005),0),0)</f>
        <v>0</v>
      </c>
      <c r="Q1277" s="1">
        <f>IF(AND(ISBLANK(AA1276),AE1276=0),0,(IF(MAX(Q1278:Q$2005)&gt;0,0,ROW(R1277))))</f>
        <v>0</v>
      </c>
      <c r="R1277" s="1">
        <f>IF($O1277="include",IF(AF1277&gt;0,1+MAX(R1278:R$2005),0),0)</f>
        <v>0</v>
      </c>
      <c r="S1277" s="1">
        <f>IF($O1277="include",IF(AG1277&gt;0,1+MAX(S1278:S$2005),0),0)</f>
        <v>0</v>
      </c>
      <c r="T1277" s="1">
        <f>IF($O1277="include",IF(AH1277&gt;0,1+MAX(T1278:T$2005),0),0)</f>
        <v>0</v>
      </c>
      <c r="U1277" s="1">
        <f>IF($O1277="include",IF(AI1277&gt;0,1+MAX(U1278:U$2005),0),0)</f>
        <v>0</v>
      </c>
      <c r="V1277" s="1">
        <f>IF($O1277="include",IF(AJ1277&gt;0,1+MAX(V1278:V$2005),0),0)</f>
        <v>0</v>
      </c>
      <c r="W1277" s="1">
        <f>IF($O1277="include",IF(AK1277&gt;0,1+MAX(W1278:W$2005),0),0)</f>
        <v>0</v>
      </c>
      <c r="X1277" s="1">
        <f>IF($O1277="include",IF(AL1277&gt;0,1+MAX(X1278:X$2005),0),0)</f>
        <v>0</v>
      </c>
      <c r="Y1277" s="22" t="str">
        <f t="shared" si="330"/>
        <v xml:space="preserve">1 - </v>
      </c>
      <c r="AA1277" s="42"/>
      <c r="AB1277" s="43"/>
      <c r="AC1277" s="43"/>
      <c r="AD1277" s="44"/>
      <c r="AE1277" s="11">
        <f t="shared" si="331"/>
        <v>0</v>
      </c>
      <c r="AF1277" s="41"/>
      <c r="AG1277" s="41"/>
      <c r="AH1277" s="41"/>
      <c r="AI1277" s="41"/>
      <c r="AJ1277" s="41"/>
      <c r="AK1277" s="41"/>
      <c r="AL1277" s="41"/>
      <c r="BA1277" s="1">
        <f t="shared" si="332"/>
        <v>0</v>
      </c>
      <c r="BB1277" s="1">
        <f t="shared" si="333"/>
        <v>0</v>
      </c>
      <c r="BC1277" s="1" t="str">
        <f t="shared" si="334"/>
        <v>No</v>
      </c>
      <c r="BD1277" s="1">
        <f t="shared" si="335"/>
        <v>0</v>
      </c>
      <c r="BE1277" s="1">
        <f t="shared" si="336"/>
        <v>0</v>
      </c>
      <c r="BF1277" s="1">
        <f t="shared" si="337"/>
        <v>0</v>
      </c>
      <c r="BG1277" s="1">
        <v>1273</v>
      </c>
      <c r="BH1277" s="1" t="e">
        <f t="shared" si="338"/>
        <v>#N/A</v>
      </c>
      <c r="BI1277" s="1">
        <f t="shared" si="340"/>
        <v>2</v>
      </c>
      <c r="BJ1277" s="1" t="e">
        <f t="shared" si="339"/>
        <v>#N/A</v>
      </c>
    </row>
    <row r="1278" spans="1:62" x14ac:dyDescent="0.25">
      <c r="A1278" s="1">
        <f t="shared" si="326"/>
        <v>1</v>
      </c>
      <c r="B1278" s="1">
        <f>IF(YEAR(AD1278)=$B$3,YEAR('Apartment Expenses'!AD1278)&amp;" - "&amp;'Apartment Expenses'!AC1278,0)</f>
        <v>0</v>
      </c>
      <c r="C1278" s="1">
        <f t="shared" si="327"/>
        <v>0</v>
      </c>
      <c r="E1278" s="1">
        <v>1274</v>
      </c>
      <c r="F1278" s="1">
        <f t="shared" si="328"/>
        <v>1</v>
      </c>
      <c r="G1278" s="1">
        <f t="shared" si="324"/>
        <v>0</v>
      </c>
      <c r="H1278" s="1">
        <f t="shared" si="325"/>
        <v>0</v>
      </c>
      <c r="J1278" s="1" t="str">
        <f t="shared" si="329"/>
        <v>1900</v>
      </c>
      <c r="M1278" s="1">
        <f>HLOOKUP('Expense History'!$AD$3,$P$4:$X$2004,ROW('Apartment Expenses'!L1278)-3,0)</f>
        <v>0</v>
      </c>
      <c r="N1278" s="1">
        <f>IF('Expense History'!$AD$3=Data!$G$4,'Apartment Expenses'!AE1278,HLOOKUP('Expense History'!$AD$3,'Apartment Expenses'!$AE$4:$AL$2004,(ROW('Apartment Expenses'!M1278)-3)))</f>
        <v>0</v>
      </c>
      <c r="O1278" s="1" t="str">
        <f>IF($O$2="ALL",IF(VLOOKUP(AA1278,'Expense History'!$AA$6:$AB$36,2,0)="x","include",0),IF(AND(VLOOKUP(AA1278,'Expense History'!$AA$6:$AB$36,2,0)="x",AC1278=$O$2),"include",0))</f>
        <v>include</v>
      </c>
      <c r="P1278" s="1">
        <f>IF(O1278="include",IF(AE1278&gt;0,1+MAX(P1279:P$2005),0),0)</f>
        <v>0</v>
      </c>
      <c r="Q1278" s="1">
        <f>IF(AND(ISBLANK(AA1277),AE1277=0),0,(IF(MAX(Q1279:Q$2005)&gt;0,0,ROW(R1278))))</f>
        <v>0</v>
      </c>
      <c r="R1278" s="1">
        <f>IF($O1278="include",IF(AF1278&gt;0,1+MAX(R1279:R$2005),0),0)</f>
        <v>0</v>
      </c>
      <c r="S1278" s="1">
        <f>IF($O1278="include",IF(AG1278&gt;0,1+MAX(S1279:S$2005),0),0)</f>
        <v>0</v>
      </c>
      <c r="T1278" s="1">
        <f>IF($O1278="include",IF(AH1278&gt;0,1+MAX(T1279:T$2005),0),0)</f>
        <v>0</v>
      </c>
      <c r="U1278" s="1">
        <f>IF($O1278="include",IF(AI1278&gt;0,1+MAX(U1279:U$2005),0),0)</f>
        <v>0</v>
      </c>
      <c r="V1278" s="1">
        <f>IF($O1278="include",IF(AJ1278&gt;0,1+MAX(V1279:V$2005),0),0)</f>
        <v>0</v>
      </c>
      <c r="W1278" s="1">
        <f>IF($O1278="include",IF(AK1278&gt;0,1+MAX(W1279:W$2005),0),0)</f>
        <v>0</v>
      </c>
      <c r="X1278" s="1">
        <f>IF($O1278="include",IF(AL1278&gt;0,1+MAX(X1279:X$2005),0),0)</f>
        <v>0</v>
      </c>
      <c r="Y1278" s="22" t="str">
        <f t="shared" si="330"/>
        <v xml:space="preserve">1 - </v>
      </c>
      <c r="AA1278" s="42"/>
      <c r="AB1278" s="43"/>
      <c r="AC1278" s="43"/>
      <c r="AD1278" s="44"/>
      <c r="AE1278" s="11">
        <f t="shared" si="331"/>
        <v>0</v>
      </c>
      <c r="AF1278" s="41"/>
      <c r="AG1278" s="41"/>
      <c r="AH1278" s="41"/>
      <c r="AI1278" s="41"/>
      <c r="AJ1278" s="41"/>
      <c r="AK1278" s="41"/>
      <c r="AL1278" s="41"/>
      <c r="BA1278" s="1">
        <f t="shared" si="332"/>
        <v>0</v>
      </c>
      <c r="BB1278" s="1">
        <f t="shared" si="333"/>
        <v>0</v>
      </c>
      <c r="BC1278" s="1" t="str">
        <f t="shared" si="334"/>
        <v>No</v>
      </c>
      <c r="BD1278" s="1">
        <f t="shared" si="335"/>
        <v>0</v>
      </c>
      <c r="BE1278" s="1">
        <f t="shared" si="336"/>
        <v>0</v>
      </c>
      <c r="BF1278" s="1">
        <f t="shared" si="337"/>
        <v>0</v>
      </c>
      <c r="BG1278" s="1">
        <v>1274</v>
      </c>
      <c r="BH1278" s="1" t="e">
        <f t="shared" si="338"/>
        <v>#N/A</v>
      </c>
      <c r="BI1278" s="1">
        <f t="shared" si="340"/>
        <v>2</v>
      </c>
      <c r="BJ1278" s="1" t="e">
        <f t="shared" si="339"/>
        <v>#N/A</v>
      </c>
    </row>
    <row r="1279" spans="1:62" x14ac:dyDescent="0.25">
      <c r="A1279" s="1">
        <f t="shared" si="326"/>
        <v>1</v>
      </c>
      <c r="B1279" s="1">
        <f>IF(YEAR(AD1279)=$B$3,YEAR('Apartment Expenses'!AD1279)&amp;" - "&amp;'Apartment Expenses'!AC1279,0)</f>
        <v>0</v>
      </c>
      <c r="C1279" s="1">
        <f t="shared" si="327"/>
        <v>0</v>
      </c>
      <c r="E1279" s="1">
        <v>1275</v>
      </c>
      <c r="F1279" s="1">
        <f t="shared" si="328"/>
        <v>1</v>
      </c>
      <c r="G1279" s="1">
        <f t="shared" si="324"/>
        <v>0</v>
      </c>
      <c r="H1279" s="1">
        <f t="shared" si="325"/>
        <v>0</v>
      </c>
      <c r="J1279" s="1" t="str">
        <f t="shared" si="329"/>
        <v>1900</v>
      </c>
      <c r="M1279" s="1">
        <f>HLOOKUP('Expense History'!$AD$3,$P$4:$X$2004,ROW('Apartment Expenses'!L1279)-3,0)</f>
        <v>0</v>
      </c>
      <c r="N1279" s="1">
        <f>IF('Expense History'!$AD$3=Data!$G$4,'Apartment Expenses'!AE1279,HLOOKUP('Expense History'!$AD$3,'Apartment Expenses'!$AE$4:$AL$2004,(ROW('Apartment Expenses'!M1279)-3)))</f>
        <v>0</v>
      </c>
      <c r="O1279" s="1" t="str">
        <f>IF($O$2="ALL",IF(VLOOKUP(AA1279,'Expense History'!$AA$6:$AB$36,2,0)="x","include",0),IF(AND(VLOOKUP(AA1279,'Expense History'!$AA$6:$AB$36,2,0)="x",AC1279=$O$2),"include",0))</f>
        <v>include</v>
      </c>
      <c r="P1279" s="1">
        <f>IF(O1279="include",IF(AE1279&gt;0,1+MAX(P1280:P$2005),0),0)</f>
        <v>0</v>
      </c>
      <c r="Q1279" s="1">
        <f>IF(AND(ISBLANK(AA1278),AE1278=0),0,(IF(MAX(Q1280:Q$2005)&gt;0,0,ROW(R1279))))</f>
        <v>0</v>
      </c>
      <c r="R1279" s="1">
        <f>IF($O1279="include",IF(AF1279&gt;0,1+MAX(R1280:R$2005),0),0)</f>
        <v>0</v>
      </c>
      <c r="S1279" s="1">
        <f>IF($O1279="include",IF(AG1279&gt;0,1+MAX(S1280:S$2005),0),0)</f>
        <v>0</v>
      </c>
      <c r="T1279" s="1">
        <f>IF($O1279="include",IF(AH1279&gt;0,1+MAX(T1280:T$2005),0),0)</f>
        <v>0</v>
      </c>
      <c r="U1279" s="1">
        <f>IF($O1279="include",IF(AI1279&gt;0,1+MAX(U1280:U$2005),0),0)</f>
        <v>0</v>
      </c>
      <c r="V1279" s="1">
        <f>IF($O1279="include",IF(AJ1279&gt;0,1+MAX(V1280:V$2005),0),0)</f>
        <v>0</v>
      </c>
      <c r="W1279" s="1">
        <f>IF($O1279="include",IF(AK1279&gt;0,1+MAX(W1280:W$2005),0),0)</f>
        <v>0</v>
      </c>
      <c r="X1279" s="1">
        <f>IF($O1279="include",IF(AL1279&gt;0,1+MAX(X1280:X$2005),0),0)</f>
        <v>0</v>
      </c>
      <c r="Y1279" s="22" t="str">
        <f t="shared" si="330"/>
        <v xml:space="preserve">1 - </v>
      </c>
      <c r="AA1279" s="42"/>
      <c r="AB1279" s="43"/>
      <c r="AC1279" s="43"/>
      <c r="AD1279" s="44"/>
      <c r="AE1279" s="11">
        <f t="shared" si="331"/>
        <v>0</v>
      </c>
      <c r="AF1279" s="41"/>
      <c r="AG1279" s="41"/>
      <c r="AH1279" s="41"/>
      <c r="AI1279" s="41"/>
      <c r="AJ1279" s="41"/>
      <c r="AK1279" s="41"/>
      <c r="AL1279" s="41"/>
      <c r="BA1279" s="1">
        <f t="shared" si="332"/>
        <v>0</v>
      </c>
      <c r="BB1279" s="1">
        <f t="shared" si="333"/>
        <v>0</v>
      </c>
      <c r="BC1279" s="1" t="str">
        <f t="shared" si="334"/>
        <v>No</v>
      </c>
      <c r="BD1279" s="1">
        <f t="shared" si="335"/>
        <v>0</v>
      </c>
      <c r="BE1279" s="1">
        <f t="shared" si="336"/>
        <v>0</v>
      </c>
      <c r="BF1279" s="1">
        <f t="shared" si="337"/>
        <v>0</v>
      </c>
      <c r="BG1279" s="1">
        <v>1275</v>
      </c>
      <c r="BH1279" s="1" t="e">
        <f t="shared" si="338"/>
        <v>#N/A</v>
      </c>
      <c r="BI1279" s="1">
        <f t="shared" si="340"/>
        <v>2</v>
      </c>
      <c r="BJ1279" s="1" t="e">
        <f t="shared" si="339"/>
        <v>#N/A</v>
      </c>
    </row>
    <row r="1280" spans="1:62" x14ac:dyDescent="0.25">
      <c r="A1280" s="1">
        <f t="shared" si="326"/>
        <v>1</v>
      </c>
      <c r="B1280" s="1">
        <f>IF(YEAR(AD1280)=$B$3,YEAR('Apartment Expenses'!AD1280)&amp;" - "&amp;'Apartment Expenses'!AC1280,0)</f>
        <v>0</v>
      </c>
      <c r="C1280" s="1">
        <f t="shared" si="327"/>
        <v>0</v>
      </c>
      <c r="E1280" s="1">
        <v>1276</v>
      </c>
      <c r="F1280" s="1">
        <f t="shared" si="328"/>
        <v>1</v>
      </c>
      <c r="G1280" s="1">
        <f t="shared" si="324"/>
        <v>0</v>
      </c>
      <c r="H1280" s="1">
        <f t="shared" si="325"/>
        <v>0</v>
      </c>
      <c r="J1280" s="1" t="str">
        <f t="shared" si="329"/>
        <v>1900</v>
      </c>
      <c r="M1280" s="1">
        <f>HLOOKUP('Expense History'!$AD$3,$P$4:$X$2004,ROW('Apartment Expenses'!L1280)-3,0)</f>
        <v>0</v>
      </c>
      <c r="N1280" s="1">
        <f>IF('Expense History'!$AD$3=Data!$G$4,'Apartment Expenses'!AE1280,HLOOKUP('Expense History'!$AD$3,'Apartment Expenses'!$AE$4:$AL$2004,(ROW('Apartment Expenses'!M1280)-3)))</f>
        <v>0</v>
      </c>
      <c r="O1280" s="1" t="str">
        <f>IF($O$2="ALL",IF(VLOOKUP(AA1280,'Expense History'!$AA$6:$AB$36,2,0)="x","include",0),IF(AND(VLOOKUP(AA1280,'Expense History'!$AA$6:$AB$36,2,0)="x",AC1280=$O$2),"include",0))</f>
        <v>include</v>
      </c>
      <c r="P1280" s="1">
        <f>IF(O1280="include",IF(AE1280&gt;0,1+MAX(P1281:P$2005),0),0)</f>
        <v>0</v>
      </c>
      <c r="Q1280" s="1">
        <f>IF(AND(ISBLANK(AA1279),AE1279=0),0,(IF(MAX(Q1281:Q$2005)&gt;0,0,ROW(R1280))))</f>
        <v>0</v>
      </c>
      <c r="R1280" s="1">
        <f>IF($O1280="include",IF(AF1280&gt;0,1+MAX(R1281:R$2005),0),0)</f>
        <v>0</v>
      </c>
      <c r="S1280" s="1">
        <f>IF($O1280="include",IF(AG1280&gt;0,1+MAX(S1281:S$2005),0),0)</f>
        <v>0</v>
      </c>
      <c r="T1280" s="1">
        <f>IF($O1280="include",IF(AH1280&gt;0,1+MAX(T1281:T$2005),0),0)</f>
        <v>0</v>
      </c>
      <c r="U1280" s="1">
        <f>IF($O1280="include",IF(AI1280&gt;0,1+MAX(U1281:U$2005),0),0)</f>
        <v>0</v>
      </c>
      <c r="V1280" s="1">
        <f>IF($O1280="include",IF(AJ1280&gt;0,1+MAX(V1281:V$2005),0),0)</f>
        <v>0</v>
      </c>
      <c r="W1280" s="1">
        <f>IF($O1280="include",IF(AK1280&gt;0,1+MAX(W1281:W$2005),0),0)</f>
        <v>0</v>
      </c>
      <c r="X1280" s="1">
        <f>IF($O1280="include",IF(AL1280&gt;0,1+MAX(X1281:X$2005),0),0)</f>
        <v>0</v>
      </c>
      <c r="Y1280" s="22" t="str">
        <f t="shared" si="330"/>
        <v xml:space="preserve">1 - </v>
      </c>
      <c r="AA1280" s="42"/>
      <c r="AB1280" s="43"/>
      <c r="AC1280" s="43"/>
      <c r="AD1280" s="44"/>
      <c r="AE1280" s="11">
        <f t="shared" si="331"/>
        <v>0</v>
      </c>
      <c r="AF1280" s="41"/>
      <c r="AG1280" s="41"/>
      <c r="AH1280" s="41"/>
      <c r="AI1280" s="41"/>
      <c r="AJ1280" s="41"/>
      <c r="AK1280" s="41"/>
      <c r="AL1280" s="41"/>
      <c r="BA1280" s="1">
        <f t="shared" si="332"/>
        <v>0</v>
      </c>
      <c r="BB1280" s="1">
        <f t="shared" si="333"/>
        <v>0</v>
      </c>
      <c r="BC1280" s="1" t="str">
        <f t="shared" si="334"/>
        <v>No</v>
      </c>
      <c r="BD1280" s="1">
        <f t="shared" si="335"/>
        <v>0</v>
      </c>
      <c r="BE1280" s="1">
        <f t="shared" si="336"/>
        <v>0</v>
      </c>
      <c r="BF1280" s="1">
        <f t="shared" si="337"/>
        <v>0</v>
      </c>
      <c r="BG1280" s="1">
        <v>1276</v>
      </c>
      <c r="BH1280" s="1" t="e">
        <f t="shared" si="338"/>
        <v>#N/A</v>
      </c>
      <c r="BI1280" s="1">
        <f t="shared" si="340"/>
        <v>2</v>
      </c>
      <c r="BJ1280" s="1" t="e">
        <f t="shared" si="339"/>
        <v>#N/A</v>
      </c>
    </row>
    <row r="1281" spans="1:62" x14ac:dyDescent="0.25">
      <c r="A1281" s="1">
        <f t="shared" si="326"/>
        <v>1</v>
      </c>
      <c r="B1281" s="1">
        <f>IF(YEAR(AD1281)=$B$3,YEAR('Apartment Expenses'!AD1281)&amp;" - "&amp;'Apartment Expenses'!AC1281,0)</f>
        <v>0</v>
      </c>
      <c r="C1281" s="1">
        <f t="shared" si="327"/>
        <v>0</v>
      </c>
      <c r="E1281" s="1">
        <v>1277</v>
      </c>
      <c r="F1281" s="1">
        <f t="shared" si="328"/>
        <v>1</v>
      </c>
      <c r="G1281" s="1">
        <f t="shared" si="324"/>
        <v>0</v>
      </c>
      <c r="H1281" s="1">
        <f t="shared" si="325"/>
        <v>0</v>
      </c>
      <c r="J1281" s="1" t="str">
        <f t="shared" si="329"/>
        <v>1900</v>
      </c>
      <c r="M1281" s="1">
        <f>HLOOKUP('Expense History'!$AD$3,$P$4:$X$2004,ROW('Apartment Expenses'!L1281)-3,0)</f>
        <v>0</v>
      </c>
      <c r="N1281" s="1">
        <f>IF('Expense History'!$AD$3=Data!$G$4,'Apartment Expenses'!AE1281,HLOOKUP('Expense History'!$AD$3,'Apartment Expenses'!$AE$4:$AL$2004,(ROW('Apartment Expenses'!M1281)-3)))</f>
        <v>0</v>
      </c>
      <c r="O1281" s="1" t="str">
        <f>IF($O$2="ALL",IF(VLOOKUP(AA1281,'Expense History'!$AA$6:$AB$36,2,0)="x","include",0),IF(AND(VLOOKUP(AA1281,'Expense History'!$AA$6:$AB$36,2,0)="x",AC1281=$O$2),"include",0))</f>
        <v>include</v>
      </c>
      <c r="P1281" s="1">
        <f>IF(O1281="include",IF(AE1281&gt;0,1+MAX(P1282:P$2005),0),0)</f>
        <v>0</v>
      </c>
      <c r="Q1281" s="1">
        <f>IF(AND(ISBLANK(AA1280),AE1280=0),0,(IF(MAX(Q1282:Q$2005)&gt;0,0,ROW(R1281))))</f>
        <v>0</v>
      </c>
      <c r="R1281" s="1">
        <f>IF($O1281="include",IF(AF1281&gt;0,1+MAX(R1282:R$2005),0),0)</f>
        <v>0</v>
      </c>
      <c r="S1281" s="1">
        <f>IF($O1281="include",IF(AG1281&gt;0,1+MAX(S1282:S$2005),0),0)</f>
        <v>0</v>
      </c>
      <c r="T1281" s="1">
        <f>IF($O1281="include",IF(AH1281&gt;0,1+MAX(T1282:T$2005),0),0)</f>
        <v>0</v>
      </c>
      <c r="U1281" s="1">
        <f>IF($O1281="include",IF(AI1281&gt;0,1+MAX(U1282:U$2005),0),0)</f>
        <v>0</v>
      </c>
      <c r="V1281" s="1">
        <f>IF($O1281="include",IF(AJ1281&gt;0,1+MAX(V1282:V$2005),0),0)</f>
        <v>0</v>
      </c>
      <c r="W1281" s="1">
        <f>IF($O1281="include",IF(AK1281&gt;0,1+MAX(W1282:W$2005),0),0)</f>
        <v>0</v>
      </c>
      <c r="X1281" s="1">
        <f>IF($O1281="include",IF(AL1281&gt;0,1+MAX(X1282:X$2005),0),0)</f>
        <v>0</v>
      </c>
      <c r="Y1281" s="22" t="str">
        <f t="shared" si="330"/>
        <v xml:space="preserve">1 - </v>
      </c>
      <c r="AA1281" s="42"/>
      <c r="AB1281" s="43"/>
      <c r="AC1281" s="43"/>
      <c r="AD1281" s="44"/>
      <c r="AE1281" s="11">
        <f t="shared" si="331"/>
        <v>0</v>
      </c>
      <c r="AF1281" s="41"/>
      <c r="AG1281" s="41"/>
      <c r="AH1281" s="41"/>
      <c r="AI1281" s="41"/>
      <c r="AJ1281" s="41"/>
      <c r="AK1281" s="41"/>
      <c r="AL1281" s="41"/>
      <c r="BA1281" s="1">
        <f t="shared" si="332"/>
        <v>0</v>
      </c>
      <c r="BB1281" s="1">
        <f t="shared" si="333"/>
        <v>0</v>
      </c>
      <c r="BC1281" s="1" t="str">
        <f t="shared" si="334"/>
        <v>No</v>
      </c>
      <c r="BD1281" s="1">
        <f t="shared" si="335"/>
        <v>0</v>
      </c>
      <c r="BE1281" s="1">
        <f t="shared" si="336"/>
        <v>0</v>
      </c>
      <c r="BF1281" s="1">
        <f t="shared" si="337"/>
        <v>0</v>
      </c>
      <c r="BG1281" s="1">
        <v>1277</v>
      </c>
      <c r="BH1281" s="1" t="e">
        <f t="shared" si="338"/>
        <v>#N/A</v>
      </c>
      <c r="BI1281" s="1">
        <f t="shared" si="340"/>
        <v>2</v>
      </c>
      <c r="BJ1281" s="1" t="e">
        <f t="shared" si="339"/>
        <v>#N/A</v>
      </c>
    </row>
    <row r="1282" spans="1:62" x14ac:dyDescent="0.25">
      <c r="A1282" s="1">
        <f t="shared" si="326"/>
        <v>1</v>
      </c>
      <c r="B1282" s="1">
        <f>IF(YEAR(AD1282)=$B$3,YEAR('Apartment Expenses'!AD1282)&amp;" - "&amp;'Apartment Expenses'!AC1282,0)</f>
        <v>0</v>
      </c>
      <c r="C1282" s="1">
        <f t="shared" si="327"/>
        <v>0</v>
      </c>
      <c r="E1282" s="1">
        <v>1278</v>
      </c>
      <c r="F1282" s="1">
        <f t="shared" si="328"/>
        <v>1</v>
      </c>
      <c r="G1282" s="1">
        <f t="shared" si="324"/>
        <v>0</v>
      </c>
      <c r="H1282" s="1">
        <f t="shared" si="325"/>
        <v>0</v>
      </c>
      <c r="J1282" s="1" t="str">
        <f t="shared" si="329"/>
        <v>1900</v>
      </c>
      <c r="M1282" s="1">
        <f>HLOOKUP('Expense History'!$AD$3,$P$4:$X$2004,ROW('Apartment Expenses'!L1282)-3,0)</f>
        <v>0</v>
      </c>
      <c r="N1282" s="1">
        <f>IF('Expense History'!$AD$3=Data!$G$4,'Apartment Expenses'!AE1282,HLOOKUP('Expense History'!$AD$3,'Apartment Expenses'!$AE$4:$AL$2004,(ROW('Apartment Expenses'!M1282)-3)))</f>
        <v>0</v>
      </c>
      <c r="O1282" s="1" t="str">
        <f>IF($O$2="ALL",IF(VLOOKUP(AA1282,'Expense History'!$AA$6:$AB$36,2,0)="x","include",0),IF(AND(VLOOKUP(AA1282,'Expense History'!$AA$6:$AB$36,2,0)="x",AC1282=$O$2),"include",0))</f>
        <v>include</v>
      </c>
      <c r="P1282" s="1">
        <f>IF(O1282="include",IF(AE1282&gt;0,1+MAX(P1283:P$2005),0),0)</f>
        <v>0</v>
      </c>
      <c r="Q1282" s="1">
        <f>IF(AND(ISBLANK(AA1281),AE1281=0),0,(IF(MAX(Q1283:Q$2005)&gt;0,0,ROW(R1282))))</f>
        <v>0</v>
      </c>
      <c r="R1282" s="1">
        <f>IF($O1282="include",IF(AF1282&gt;0,1+MAX(R1283:R$2005),0),0)</f>
        <v>0</v>
      </c>
      <c r="S1282" s="1">
        <f>IF($O1282="include",IF(AG1282&gt;0,1+MAX(S1283:S$2005),0),0)</f>
        <v>0</v>
      </c>
      <c r="T1282" s="1">
        <f>IF($O1282="include",IF(AH1282&gt;0,1+MAX(T1283:T$2005),0),0)</f>
        <v>0</v>
      </c>
      <c r="U1282" s="1">
        <f>IF($O1282="include",IF(AI1282&gt;0,1+MAX(U1283:U$2005),0),0)</f>
        <v>0</v>
      </c>
      <c r="V1282" s="1">
        <f>IF($O1282="include",IF(AJ1282&gt;0,1+MAX(V1283:V$2005),0),0)</f>
        <v>0</v>
      </c>
      <c r="W1282" s="1">
        <f>IF($O1282="include",IF(AK1282&gt;0,1+MAX(W1283:W$2005),0),0)</f>
        <v>0</v>
      </c>
      <c r="X1282" s="1">
        <f>IF($O1282="include",IF(AL1282&gt;0,1+MAX(X1283:X$2005),0),0)</f>
        <v>0</v>
      </c>
      <c r="Y1282" s="22" t="str">
        <f t="shared" si="330"/>
        <v xml:space="preserve">1 - </v>
      </c>
      <c r="AA1282" s="42"/>
      <c r="AB1282" s="43"/>
      <c r="AC1282" s="43"/>
      <c r="AD1282" s="44"/>
      <c r="AE1282" s="11">
        <f t="shared" si="331"/>
        <v>0</v>
      </c>
      <c r="AF1282" s="41"/>
      <c r="AG1282" s="41"/>
      <c r="AH1282" s="41"/>
      <c r="AI1282" s="41"/>
      <c r="AJ1282" s="41"/>
      <c r="AK1282" s="41"/>
      <c r="AL1282" s="41"/>
      <c r="BA1282" s="1">
        <f t="shared" si="332"/>
        <v>0</v>
      </c>
      <c r="BB1282" s="1">
        <f t="shared" si="333"/>
        <v>0</v>
      </c>
      <c r="BC1282" s="1" t="str">
        <f t="shared" si="334"/>
        <v>No</v>
      </c>
      <c r="BD1282" s="1">
        <f t="shared" si="335"/>
        <v>0</v>
      </c>
      <c r="BE1282" s="1">
        <f t="shared" si="336"/>
        <v>0</v>
      </c>
      <c r="BF1282" s="1">
        <f t="shared" si="337"/>
        <v>0</v>
      </c>
      <c r="BG1282" s="1">
        <v>1278</v>
      </c>
      <c r="BH1282" s="1" t="e">
        <f t="shared" si="338"/>
        <v>#N/A</v>
      </c>
      <c r="BI1282" s="1">
        <f t="shared" si="340"/>
        <v>2</v>
      </c>
      <c r="BJ1282" s="1" t="e">
        <f t="shared" si="339"/>
        <v>#N/A</v>
      </c>
    </row>
    <row r="1283" spans="1:62" x14ac:dyDescent="0.25">
      <c r="A1283" s="1">
        <f t="shared" si="326"/>
        <v>1</v>
      </c>
      <c r="B1283" s="1">
        <f>IF(YEAR(AD1283)=$B$3,YEAR('Apartment Expenses'!AD1283)&amp;" - "&amp;'Apartment Expenses'!AC1283,0)</f>
        <v>0</v>
      </c>
      <c r="C1283" s="1">
        <f t="shared" si="327"/>
        <v>0</v>
      </c>
      <c r="E1283" s="1">
        <v>1279</v>
      </c>
      <c r="F1283" s="1">
        <f t="shared" si="328"/>
        <v>1</v>
      </c>
      <c r="G1283" s="1">
        <f t="shared" si="324"/>
        <v>0</v>
      </c>
      <c r="H1283" s="1">
        <f t="shared" si="325"/>
        <v>0</v>
      </c>
      <c r="J1283" s="1" t="str">
        <f t="shared" si="329"/>
        <v>1900</v>
      </c>
      <c r="M1283" s="1">
        <f>HLOOKUP('Expense History'!$AD$3,$P$4:$X$2004,ROW('Apartment Expenses'!L1283)-3,0)</f>
        <v>0</v>
      </c>
      <c r="N1283" s="1">
        <f>IF('Expense History'!$AD$3=Data!$G$4,'Apartment Expenses'!AE1283,HLOOKUP('Expense History'!$AD$3,'Apartment Expenses'!$AE$4:$AL$2004,(ROW('Apartment Expenses'!M1283)-3)))</f>
        <v>0</v>
      </c>
      <c r="O1283" s="1" t="str">
        <f>IF($O$2="ALL",IF(VLOOKUP(AA1283,'Expense History'!$AA$6:$AB$36,2,0)="x","include",0),IF(AND(VLOOKUP(AA1283,'Expense History'!$AA$6:$AB$36,2,0)="x",AC1283=$O$2),"include",0))</f>
        <v>include</v>
      </c>
      <c r="P1283" s="1">
        <f>IF(O1283="include",IF(AE1283&gt;0,1+MAX(P1284:P$2005),0),0)</f>
        <v>0</v>
      </c>
      <c r="Q1283" s="1">
        <f>IF(AND(ISBLANK(AA1282),AE1282=0),0,(IF(MAX(Q1284:Q$2005)&gt;0,0,ROW(R1283))))</f>
        <v>0</v>
      </c>
      <c r="R1283" s="1">
        <f>IF($O1283="include",IF(AF1283&gt;0,1+MAX(R1284:R$2005),0),0)</f>
        <v>0</v>
      </c>
      <c r="S1283" s="1">
        <f>IF($O1283="include",IF(AG1283&gt;0,1+MAX(S1284:S$2005),0),0)</f>
        <v>0</v>
      </c>
      <c r="T1283" s="1">
        <f>IF($O1283="include",IF(AH1283&gt;0,1+MAX(T1284:T$2005),0),0)</f>
        <v>0</v>
      </c>
      <c r="U1283" s="1">
        <f>IF($O1283="include",IF(AI1283&gt;0,1+MAX(U1284:U$2005),0),0)</f>
        <v>0</v>
      </c>
      <c r="V1283" s="1">
        <f>IF($O1283="include",IF(AJ1283&gt;0,1+MAX(V1284:V$2005),0),0)</f>
        <v>0</v>
      </c>
      <c r="W1283" s="1">
        <f>IF($O1283="include",IF(AK1283&gt;0,1+MAX(W1284:W$2005),0),0)</f>
        <v>0</v>
      </c>
      <c r="X1283" s="1">
        <f>IF($O1283="include",IF(AL1283&gt;0,1+MAX(X1284:X$2005),0),0)</f>
        <v>0</v>
      </c>
      <c r="Y1283" s="22" t="str">
        <f t="shared" si="330"/>
        <v xml:space="preserve">1 - </v>
      </c>
      <c r="AA1283" s="42"/>
      <c r="AB1283" s="43"/>
      <c r="AC1283" s="43"/>
      <c r="AD1283" s="44"/>
      <c r="AE1283" s="11">
        <f t="shared" si="331"/>
        <v>0</v>
      </c>
      <c r="AF1283" s="41"/>
      <c r="AG1283" s="41"/>
      <c r="AH1283" s="41"/>
      <c r="AI1283" s="41"/>
      <c r="AJ1283" s="41"/>
      <c r="AK1283" s="41"/>
      <c r="AL1283" s="41"/>
      <c r="BA1283" s="1">
        <f t="shared" si="332"/>
        <v>0</v>
      </c>
      <c r="BB1283" s="1">
        <f t="shared" si="333"/>
        <v>0</v>
      </c>
      <c r="BC1283" s="1" t="str">
        <f t="shared" si="334"/>
        <v>No</v>
      </c>
      <c r="BD1283" s="1">
        <f t="shared" si="335"/>
        <v>0</v>
      </c>
      <c r="BE1283" s="1">
        <f t="shared" si="336"/>
        <v>0</v>
      </c>
      <c r="BF1283" s="1">
        <f t="shared" si="337"/>
        <v>0</v>
      </c>
      <c r="BG1283" s="1">
        <v>1279</v>
      </c>
      <c r="BH1283" s="1" t="e">
        <f t="shared" si="338"/>
        <v>#N/A</v>
      </c>
      <c r="BI1283" s="1">
        <f t="shared" si="340"/>
        <v>2</v>
      </c>
      <c r="BJ1283" s="1" t="e">
        <f t="shared" si="339"/>
        <v>#N/A</v>
      </c>
    </row>
    <row r="1284" spans="1:62" x14ac:dyDescent="0.25">
      <c r="A1284" s="1">
        <f t="shared" si="326"/>
        <v>1</v>
      </c>
      <c r="B1284" s="1">
        <f>IF(YEAR(AD1284)=$B$3,YEAR('Apartment Expenses'!AD1284)&amp;" - "&amp;'Apartment Expenses'!AC1284,0)</f>
        <v>0</v>
      </c>
      <c r="C1284" s="1">
        <f t="shared" si="327"/>
        <v>0</v>
      </c>
      <c r="E1284" s="1">
        <v>1280</v>
      </c>
      <c r="F1284" s="1">
        <f t="shared" si="328"/>
        <v>1</v>
      </c>
      <c r="G1284" s="1">
        <f t="shared" si="324"/>
        <v>0</v>
      </c>
      <c r="H1284" s="1">
        <f t="shared" si="325"/>
        <v>0</v>
      </c>
      <c r="J1284" s="1" t="str">
        <f t="shared" si="329"/>
        <v>1900</v>
      </c>
      <c r="M1284" s="1">
        <f>HLOOKUP('Expense History'!$AD$3,$P$4:$X$2004,ROW('Apartment Expenses'!L1284)-3,0)</f>
        <v>0</v>
      </c>
      <c r="N1284" s="1">
        <f>IF('Expense History'!$AD$3=Data!$G$4,'Apartment Expenses'!AE1284,HLOOKUP('Expense History'!$AD$3,'Apartment Expenses'!$AE$4:$AL$2004,(ROW('Apartment Expenses'!M1284)-3)))</f>
        <v>0</v>
      </c>
      <c r="O1284" s="1" t="str">
        <f>IF($O$2="ALL",IF(VLOOKUP(AA1284,'Expense History'!$AA$6:$AB$36,2,0)="x","include",0),IF(AND(VLOOKUP(AA1284,'Expense History'!$AA$6:$AB$36,2,0)="x",AC1284=$O$2),"include",0))</f>
        <v>include</v>
      </c>
      <c r="P1284" s="1">
        <f>IF(O1284="include",IF(AE1284&gt;0,1+MAX(P1285:P$2005),0),0)</f>
        <v>0</v>
      </c>
      <c r="Q1284" s="1">
        <f>IF(AND(ISBLANK(AA1283),AE1283=0),0,(IF(MAX(Q1285:Q$2005)&gt;0,0,ROW(R1284))))</f>
        <v>0</v>
      </c>
      <c r="R1284" s="1">
        <f>IF($O1284="include",IF(AF1284&gt;0,1+MAX(R1285:R$2005),0),0)</f>
        <v>0</v>
      </c>
      <c r="S1284" s="1">
        <f>IF($O1284="include",IF(AG1284&gt;0,1+MAX(S1285:S$2005),0),0)</f>
        <v>0</v>
      </c>
      <c r="T1284" s="1">
        <f>IF($O1284="include",IF(AH1284&gt;0,1+MAX(T1285:T$2005),0),0)</f>
        <v>0</v>
      </c>
      <c r="U1284" s="1">
        <f>IF($O1284="include",IF(AI1284&gt;0,1+MAX(U1285:U$2005),0),0)</f>
        <v>0</v>
      </c>
      <c r="V1284" s="1">
        <f>IF($O1284="include",IF(AJ1284&gt;0,1+MAX(V1285:V$2005),0),0)</f>
        <v>0</v>
      </c>
      <c r="W1284" s="1">
        <f>IF($O1284="include",IF(AK1284&gt;0,1+MAX(W1285:W$2005),0),0)</f>
        <v>0</v>
      </c>
      <c r="X1284" s="1">
        <f>IF($O1284="include",IF(AL1284&gt;0,1+MAX(X1285:X$2005),0),0)</f>
        <v>0</v>
      </c>
      <c r="Y1284" s="22" t="str">
        <f t="shared" si="330"/>
        <v xml:space="preserve">1 - </v>
      </c>
      <c r="AA1284" s="42"/>
      <c r="AB1284" s="43"/>
      <c r="AC1284" s="43"/>
      <c r="AD1284" s="44"/>
      <c r="AE1284" s="11">
        <f t="shared" si="331"/>
        <v>0</v>
      </c>
      <c r="AF1284" s="41"/>
      <c r="AG1284" s="41"/>
      <c r="AH1284" s="41"/>
      <c r="AI1284" s="41"/>
      <c r="AJ1284" s="41"/>
      <c r="AK1284" s="41"/>
      <c r="AL1284" s="41"/>
      <c r="BA1284" s="1">
        <f t="shared" si="332"/>
        <v>0</v>
      </c>
      <c r="BB1284" s="1">
        <f t="shared" si="333"/>
        <v>0</v>
      </c>
      <c r="BC1284" s="1" t="str">
        <f t="shared" si="334"/>
        <v>No</v>
      </c>
      <c r="BD1284" s="1">
        <f t="shared" si="335"/>
        <v>0</v>
      </c>
      <c r="BE1284" s="1">
        <f t="shared" si="336"/>
        <v>0</v>
      </c>
      <c r="BF1284" s="1">
        <f t="shared" si="337"/>
        <v>0</v>
      </c>
      <c r="BG1284" s="1">
        <v>1280</v>
      </c>
      <c r="BH1284" s="1" t="e">
        <f t="shared" si="338"/>
        <v>#N/A</v>
      </c>
      <c r="BI1284" s="1">
        <f t="shared" si="340"/>
        <v>2</v>
      </c>
      <c r="BJ1284" s="1" t="e">
        <f t="shared" si="339"/>
        <v>#N/A</v>
      </c>
    </row>
    <row r="1285" spans="1:62" x14ac:dyDescent="0.25">
      <c r="A1285" s="1">
        <f t="shared" si="326"/>
        <v>1</v>
      </c>
      <c r="B1285" s="1">
        <f>IF(YEAR(AD1285)=$B$3,YEAR('Apartment Expenses'!AD1285)&amp;" - "&amp;'Apartment Expenses'!AC1285,0)</f>
        <v>0</v>
      </c>
      <c r="C1285" s="1">
        <f t="shared" si="327"/>
        <v>0</v>
      </c>
      <c r="E1285" s="1">
        <v>1281</v>
      </c>
      <c r="F1285" s="1">
        <f t="shared" si="328"/>
        <v>1</v>
      </c>
      <c r="G1285" s="1">
        <f t="shared" ref="G1285:G1348" si="341">IF(ISERROR(VLOOKUP(E1285,A:B,2,0)),0,VLOOKUP(E1285,A:B,2,0))</f>
        <v>0</v>
      </c>
      <c r="H1285" s="1">
        <f t="shared" ref="H1285:H1348" si="342">VLOOKUP(G1285,B:C,2,0)</f>
        <v>0</v>
      </c>
      <c r="J1285" s="1" t="str">
        <f t="shared" si="329"/>
        <v>1900</v>
      </c>
      <c r="M1285" s="1">
        <f>HLOOKUP('Expense History'!$AD$3,$P$4:$X$2004,ROW('Apartment Expenses'!L1285)-3,0)</f>
        <v>0</v>
      </c>
      <c r="N1285" s="1">
        <f>IF('Expense History'!$AD$3=Data!$G$4,'Apartment Expenses'!AE1285,HLOOKUP('Expense History'!$AD$3,'Apartment Expenses'!$AE$4:$AL$2004,(ROW('Apartment Expenses'!M1285)-3)))</f>
        <v>0</v>
      </c>
      <c r="O1285" s="1" t="str">
        <f>IF($O$2="ALL",IF(VLOOKUP(AA1285,'Expense History'!$AA$6:$AB$36,2,0)="x","include",0),IF(AND(VLOOKUP(AA1285,'Expense History'!$AA$6:$AB$36,2,0)="x",AC1285=$O$2),"include",0))</f>
        <v>include</v>
      </c>
      <c r="P1285" s="1">
        <f>IF(O1285="include",IF(AE1285&gt;0,1+MAX(P1286:P$2005),0),0)</f>
        <v>0</v>
      </c>
      <c r="Q1285" s="1">
        <f>IF(AND(ISBLANK(AA1284),AE1284=0),0,(IF(MAX(Q1286:Q$2005)&gt;0,0,ROW(R1285))))</f>
        <v>0</v>
      </c>
      <c r="R1285" s="1">
        <f>IF($O1285="include",IF(AF1285&gt;0,1+MAX(R1286:R$2005),0),0)</f>
        <v>0</v>
      </c>
      <c r="S1285" s="1">
        <f>IF($O1285="include",IF(AG1285&gt;0,1+MAX(S1286:S$2005),0),0)</f>
        <v>0</v>
      </c>
      <c r="T1285" s="1">
        <f>IF($O1285="include",IF(AH1285&gt;0,1+MAX(T1286:T$2005),0),0)</f>
        <v>0</v>
      </c>
      <c r="U1285" s="1">
        <f>IF($O1285="include",IF(AI1285&gt;0,1+MAX(U1286:U$2005),0),0)</f>
        <v>0</v>
      </c>
      <c r="V1285" s="1">
        <f>IF($O1285="include",IF(AJ1285&gt;0,1+MAX(V1286:V$2005),0),0)</f>
        <v>0</v>
      </c>
      <c r="W1285" s="1">
        <f>IF($O1285="include",IF(AK1285&gt;0,1+MAX(W1286:W$2005),0),0)</f>
        <v>0</v>
      </c>
      <c r="X1285" s="1">
        <f>IF($O1285="include",IF(AL1285&gt;0,1+MAX(X1286:X$2005),0),0)</f>
        <v>0</v>
      </c>
      <c r="Y1285" s="22" t="str">
        <f t="shared" si="330"/>
        <v xml:space="preserve">1 - </v>
      </c>
      <c r="AA1285" s="42"/>
      <c r="AB1285" s="43"/>
      <c r="AC1285" s="43"/>
      <c r="AD1285" s="44"/>
      <c r="AE1285" s="11">
        <f t="shared" si="331"/>
        <v>0</v>
      </c>
      <c r="AF1285" s="41"/>
      <c r="AG1285" s="41"/>
      <c r="AH1285" s="41"/>
      <c r="AI1285" s="41"/>
      <c r="AJ1285" s="41"/>
      <c r="AK1285" s="41"/>
      <c r="AL1285" s="41"/>
      <c r="BA1285" s="1">
        <f t="shared" si="332"/>
        <v>0</v>
      </c>
      <c r="BB1285" s="1">
        <f t="shared" si="333"/>
        <v>0</v>
      </c>
      <c r="BC1285" s="1" t="str">
        <f t="shared" si="334"/>
        <v>No</v>
      </c>
      <c r="BD1285" s="1">
        <f t="shared" si="335"/>
        <v>0</v>
      </c>
      <c r="BE1285" s="1">
        <f t="shared" si="336"/>
        <v>0</v>
      </c>
      <c r="BF1285" s="1">
        <f t="shared" si="337"/>
        <v>0</v>
      </c>
      <c r="BG1285" s="1">
        <v>1281</v>
      </c>
      <c r="BH1285" s="1" t="e">
        <f t="shared" si="338"/>
        <v>#N/A</v>
      </c>
      <c r="BI1285" s="1">
        <f t="shared" si="340"/>
        <v>2</v>
      </c>
      <c r="BJ1285" s="1" t="e">
        <f t="shared" si="339"/>
        <v>#N/A</v>
      </c>
    </row>
    <row r="1286" spans="1:62" x14ac:dyDescent="0.25">
      <c r="A1286" s="1">
        <f t="shared" ref="A1286:A1349" si="343">RANK(C1286,$C$5:$C$2004,0)</f>
        <v>1</v>
      </c>
      <c r="B1286" s="1">
        <f>IF(YEAR(AD1286)=$B$3,YEAR('Apartment Expenses'!AD1286)&amp;" - "&amp;'Apartment Expenses'!AC1286,0)</f>
        <v>0</v>
      </c>
      <c r="C1286" s="1">
        <f t="shared" ref="C1286:C1349" si="344">IF(YEAR(AD1286)=$B$3,SUMIF($B$5:$B$2004,B1286,$AE$5:$AE$2004),0)</f>
        <v>0</v>
      </c>
      <c r="E1286" s="1">
        <v>1282</v>
      </c>
      <c r="F1286" s="1">
        <f t="shared" ref="F1286:F1349" si="345">IF(G1286=0,F1285,F1285+1)</f>
        <v>1</v>
      </c>
      <c r="G1286" s="1">
        <f t="shared" si="341"/>
        <v>0</v>
      </c>
      <c r="H1286" s="1">
        <f t="shared" si="342"/>
        <v>0</v>
      </c>
      <c r="J1286" s="1" t="str">
        <f t="shared" ref="J1286:J1349" si="346">YEAR(AD1286)&amp;AC1286</f>
        <v>1900</v>
      </c>
      <c r="M1286" s="1">
        <f>HLOOKUP('Expense History'!$AD$3,$P$4:$X$2004,ROW('Apartment Expenses'!L1286)-3,0)</f>
        <v>0</v>
      </c>
      <c r="N1286" s="1">
        <f>IF('Expense History'!$AD$3=Data!$G$4,'Apartment Expenses'!AE1286,HLOOKUP('Expense History'!$AD$3,'Apartment Expenses'!$AE$4:$AL$2004,(ROW('Apartment Expenses'!M1286)-3)))</f>
        <v>0</v>
      </c>
      <c r="O1286" s="1" t="str">
        <f>IF($O$2="ALL",IF(VLOOKUP(AA1286,'Expense History'!$AA$6:$AB$36,2,0)="x","include",0),IF(AND(VLOOKUP(AA1286,'Expense History'!$AA$6:$AB$36,2,0)="x",AC1286=$O$2),"include",0))</f>
        <v>include</v>
      </c>
      <c r="P1286" s="1">
        <f>IF(O1286="include",IF(AE1286&gt;0,1+MAX(P1287:P$2005),0),0)</f>
        <v>0</v>
      </c>
      <c r="Q1286" s="1">
        <f>IF(AND(ISBLANK(AA1285),AE1285=0),0,(IF(MAX(Q1287:Q$2005)&gt;0,0,ROW(R1286))))</f>
        <v>0</v>
      </c>
      <c r="R1286" s="1">
        <f>IF($O1286="include",IF(AF1286&gt;0,1+MAX(R1287:R$2005),0),0)</f>
        <v>0</v>
      </c>
      <c r="S1286" s="1">
        <f>IF($O1286="include",IF(AG1286&gt;0,1+MAX(S1287:S$2005),0),0)</f>
        <v>0</v>
      </c>
      <c r="T1286" s="1">
        <f>IF($O1286="include",IF(AH1286&gt;0,1+MAX(T1287:T$2005),0),0)</f>
        <v>0</v>
      </c>
      <c r="U1286" s="1">
        <f>IF($O1286="include",IF(AI1286&gt;0,1+MAX(U1287:U$2005),0),0)</f>
        <v>0</v>
      </c>
      <c r="V1286" s="1">
        <f>IF($O1286="include",IF(AJ1286&gt;0,1+MAX(V1287:V$2005),0),0)</f>
        <v>0</v>
      </c>
      <c r="W1286" s="1">
        <f>IF($O1286="include",IF(AK1286&gt;0,1+MAX(W1287:W$2005),0),0)</f>
        <v>0</v>
      </c>
      <c r="X1286" s="1">
        <f>IF($O1286="include",IF(AL1286&gt;0,1+MAX(X1287:X$2005),0),0)</f>
        <v>0</v>
      </c>
      <c r="Y1286" s="22" t="str">
        <f t="shared" ref="Y1286:Y1349" si="347">DATEVALUE(MONTH(AD1286)&amp;"/1/"&amp;YEAR(AD1286))&amp;" - "&amp;AA1286</f>
        <v xml:space="preserve">1 - </v>
      </c>
      <c r="AA1286" s="42"/>
      <c r="AB1286" s="43"/>
      <c r="AC1286" s="43"/>
      <c r="AD1286" s="44"/>
      <c r="AE1286" s="11">
        <f t="shared" ref="AE1286:AE1349" si="348">SUM(AF1286:AL1286)</f>
        <v>0</v>
      </c>
      <c r="AF1286" s="41"/>
      <c r="AG1286" s="41"/>
      <c r="AH1286" s="41"/>
      <c r="AI1286" s="41"/>
      <c r="AJ1286" s="41"/>
      <c r="AK1286" s="41"/>
      <c r="AL1286" s="41"/>
      <c r="BA1286" s="1">
        <f t="shared" ref="BA1286:BA1349" si="349">AC1286</f>
        <v>0</v>
      </c>
      <c r="BB1286" s="1">
        <f t="shared" ref="BB1286:BB1349" si="350">SUMIF(AC:AC,BA1286,AE:AE)</f>
        <v>0</v>
      </c>
      <c r="BC1286" s="1" t="str">
        <f t="shared" ref="BC1286:BC1349" si="351">IF(ISERROR(VLOOKUP($B$3&amp;" - "&amp;BA1286,B:B,1,0)),"No","Yes")</f>
        <v>No</v>
      </c>
      <c r="BD1286" s="1">
        <f t="shared" ref="BD1286:BD1349" si="352">IF(BC1286="Yes",0,SUMIF(BA:BA,BA1286,BB:BB))</f>
        <v>0</v>
      </c>
      <c r="BE1286" s="1">
        <f t="shared" ref="BE1286:BE1349" si="353">IF(BD1286=0,0,RANK(BD1286,BD:BD))</f>
        <v>0</v>
      </c>
      <c r="BF1286" s="1">
        <f t="shared" ref="BF1286:BF1349" si="354">BA1286</f>
        <v>0</v>
      </c>
      <c r="BG1286" s="1">
        <v>1282</v>
      </c>
      <c r="BH1286" s="1" t="e">
        <f t="shared" ref="BH1286:BH1349" si="355">VLOOKUP(BG1286,BE:BF,2,0)</f>
        <v>#N/A</v>
      </c>
      <c r="BI1286" s="1">
        <f t="shared" si="340"/>
        <v>2</v>
      </c>
      <c r="BJ1286" s="1" t="e">
        <f t="shared" ref="BJ1286:BJ1349" si="356">BH1286</f>
        <v>#N/A</v>
      </c>
    </row>
    <row r="1287" spans="1:62" x14ac:dyDescent="0.25">
      <c r="A1287" s="1">
        <f t="shared" si="343"/>
        <v>1</v>
      </c>
      <c r="B1287" s="1">
        <f>IF(YEAR(AD1287)=$B$3,YEAR('Apartment Expenses'!AD1287)&amp;" - "&amp;'Apartment Expenses'!AC1287,0)</f>
        <v>0</v>
      </c>
      <c r="C1287" s="1">
        <f t="shared" si="344"/>
        <v>0</v>
      </c>
      <c r="E1287" s="1">
        <v>1283</v>
      </c>
      <c r="F1287" s="1">
        <f t="shared" si="345"/>
        <v>1</v>
      </c>
      <c r="G1287" s="1">
        <f t="shared" si="341"/>
        <v>0</v>
      </c>
      <c r="H1287" s="1">
        <f t="shared" si="342"/>
        <v>0</v>
      </c>
      <c r="J1287" s="1" t="str">
        <f t="shared" si="346"/>
        <v>1900</v>
      </c>
      <c r="M1287" s="1">
        <f>HLOOKUP('Expense History'!$AD$3,$P$4:$X$2004,ROW('Apartment Expenses'!L1287)-3,0)</f>
        <v>0</v>
      </c>
      <c r="N1287" s="1">
        <f>IF('Expense History'!$AD$3=Data!$G$4,'Apartment Expenses'!AE1287,HLOOKUP('Expense History'!$AD$3,'Apartment Expenses'!$AE$4:$AL$2004,(ROW('Apartment Expenses'!M1287)-3)))</f>
        <v>0</v>
      </c>
      <c r="O1287" s="1" t="str">
        <f>IF($O$2="ALL",IF(VLOOKUP(AA1287,'Expense History'!$AA$6:$AB$36,2,0)="x","include",0),IF(AND(VLOOKUP(AA1287,'Expense History'!$AA$6:$AB$36,2,0)="x",AC1287=$O$2),"include",0))</f>
        <v>include</v>
      </c>
      <c r="P1287" s="1">
        <f>IF(O1287="include",IF(AE1287&gt;0,1+MAX(P1288:P$2005),0),0)</f>
        <v>0</v>
      </c>
      <c r="Q1287" s="1">
        <f>IF(AND(ISBLANK(AA1286),AE1286=0),0,(IF(MAX(Q1288:Q$2005)&gt;0,0,ROW(R1287))))</f>
        <v>0</v>
      </c>
      <c r="R1287" s="1">
        <f>IF($O1287="include",IF(AF1287&gt;0,1+MAX(R1288:R$2005),0),0)</f>
        <v>0</v>
      </c>
      <c r="S1287" s="1">
        <f>IF($O1287="include",IF(AG1287&gt;0,1+MAX(S1288:S$2005),0),0)</f>
        <v>0</v>
      </c>
      <c r="T1287" s="1">
        <f>IF($O1287="include",IF(AH1287&gt;0,1+MAX(T1288:T$2005),0),0)</f>
        <v>0</v>
      </c>
      <c r="U1287" s="1">
        <f>IF($O1287="include",IF(AI1287&gt;0,1+MAX(U1288:U$2005),0),0)</f>
        <v>0</v>
      </c>
      <c r="V1287" s="1">
        <f>IF($O1287="include",IF(AJ1287&gt;0,1+MAX(V1288:V$2005),0),0)</f>
        <v>0</v>
      </c>
      <c r="W1287" s="1">
        <f>IF($O1287="include",IF(AK1287&gt;0,1+MAX(W1288:W$2005),0),0)</f>
        <v>0</v>
      </c>
      <c r="X1287" s="1">
        <f>IF($O1287="include",IF(AL1287&gt;0,1+MAX(X1288:X$2005),0),0)</f>
        <v>0</v>
      </c>
      <c r="Y1287" s="22" t="str">
        <f t="shared" si="347"/>
        <v xml:space="preserve">1 - </v>
      </c>
      <c r="AA1287" s="42"/>
      <c r="AB1287" s="43"/>
      <c r="AC1287" s="43"/>
      <c r="AD1287" s="44"/>
      <c r="AE1287" s="11">
        <f t="shared" si="348"/>
        <v>0</v>
      </c>
      <c r="AF1287" s="41"/>
      <c r="AG1287" s="41"/>
      <c r="AH1287" s="41"/>
      <c r="AI1287" s="41"/>
      <c r="AJ1287" s="41"/>
      <c r="AK1287" s="41"/>
      <c r="AL1287" s="41"/>
      <c r="BA1287" s="1">
        <f t="shared" si="349"/>
        <v>0</v>
      </c>
      <c r="BB1287" s="1">
        <f t="shared" si="350"/>
        <v>0</v>
      </c>
      <c r="BC1287" s="1" t="str">
        <f t="shared" si="351"/>
        <v>No</v>
      </c>
      <c r="BD1287" s="1">
        <f t="shared" si="352"/>
        <v>0</v>
      </c>
      <c r="BE1287" s="1">
        <f t="shared" si="353"/>
        <v>0</v>
      </c>
      <c r="BF1287" s="1">
        <f t="shared" si="354"/>
        <v>0</v>
      </c>
      <c r="BG1287" s="1">
        <v>1283</v>
      </c>
      <c r="BH1287" s="1" t="e">
        <f t="shared" si="355"/>
        <v>#N/A</v>
      </c>
      <c r="BI1287" s="1">
        <f t="shared" ref="BI1287:BI1350" si="357">IF(ISERROR(BH1287),BI1286,BI1286+1)</f>
        <v>2</v>
      </c>
      <c r="BJ1287" s="1" t="e">
        <f t="shared" si="356"/>
        <v>#N/A</v>
      </c>
    </row>
    <row r="1288" spans="1:62" x14ac:dyDescent="0.25">
      <c r="A1288" s="1">
        <f t="shared" si="343"/>
        <v>1</v>
      </c>
      <c r="B1288" s="1">
        <f>IF(YEAR(AD1288)=$B$3,YEAR('Apartment Expenses'!AD1288)&amp;" - "&amp;'Apartment Expenses'!AC1288,0)</f>
        <v>0</v>
      </c>
      <c r="C1288" s="1">
        <f t="shared" si="344"/>
        <v>0</v>
      </c>
      <c r="E1288" s="1">
        <v>1284</v>
      </c>
      <c r="F1288" s="1">
        <f t="shared" si="345"/>
        <v>1</v>
      </c>
      <c r="G1288" s="1">
        <f t="shared" si="341"/>
        <v>0</v>
      </c>
      <c r="H1288" s="1">
        <f t="shared" si="342"/>
        <v>0</v>
      </c>
      <c r="J1288" s="1" t="str">
        <f t="shared" si="346"/>
        <v>1900</v>
      </c>
      <c r="M1288" s="1">
        <f>HLOOKUP('Expense History'!$AD$3,$P$4:$X$2004,ROW('Apartment Expenses'!L1288)-3,0)</f>
        <v>0</v>
      </c>
      <c r="N1288" s="1">
        <f>IF('Expense History'!$AD$3=Data!$G$4,'Apartment Expenses'!AE1288,HLOOKUP('Expense History'!$AD$3,'Apartment Expenses'!$AE$4:$AL$2004,(ROW('Apartment Expenses'!M1288)-3)))</f>
        <v>0</v>
      </c>
      <c r="O1288" s="1" t="str">
        <f>IF($O$2="ALL",IF(VLOOKUP(AA1288,'Expense History'!$AA$6:$AB$36,2,0)="x","include",0),IF(AND(VLOOKUP(AA1288,'Expense History'!$AA$6:$AB$36,2,0)="x",AC1288=$O$2),"include",0))</f>
        <v>include</v>
      </c>
      <c r="P1288" s="1">
        <f>IF(O1288="include",IF(AE1288&gt;0,1+MAX(P1289:P$2005),0),0)</f>
        <v>0</v>
      </c>
      <c r="Q1288" s="1">
        <f>IF(AND(ISBLANK(AA1287),AE1287=0),0,(IF(MAX(Q1289:Q$2005)&gt;0,0,ROW(R1288))))</f>
        <v>0</v>
      </c>
      <c r="R1288" s="1">
        <f>IF($O1288="include",IF(AF1288&gt;0,1+MAX(R1289:R$2005),0),0)</f>
        <v>0</v>
      </c>
      <c r="S1288" s="1">
        <f>IF($O1288="include",IF(AG1288&gt;0,1+MAX(S1289:S$2005),0),0)</f>
        <v>0</v>
      </c>
      <c r="T1288" s="1">
        <f>IF($O1288="include",IF(AH1288&gt;0,1+MAX(T1289:T$2005),0),0)</f>
        <v>0</v>
      </c>
      <c r="U1288" s="1">
        <f>IF($O1288="include",IF(AI1288&gt;0,1+MAX(U1289:U$2005),0),0)</f>
        <v>0</v>
      </c>
      <c r="V1288" s="1">
        <f>IF($O1288="include",IF(AJ1288&gt;0,1+MAX(V1289:V$2005),0),0)</f>
        <v>0</v>
      </c>
      <c r="W1288" s="1">
        <f>IF($O1288="include",IF(AK1288&gt;0,1+MAX(W1289:W$2005),0),0)</f>
        <v>0</v>
      </c>
      <c r="X1288" s="1">
        <f>IF($O1288="include",IF(AL1288&gt;0,1+MAX(X1289:X$2005),0),0)</f>
        <v>0</v>
      </c>
      <c r="Y1288" s="22" t="str">
        <f t="shared" si="347"/>
        <v xml:space="preserve">1 - </v>
      </c>
      <c r="AA1288" s="42"/>
      <c r="AB1288" s="43"/>
      <c r="AC1288" s="43"/>
      <c r="AD1288" s="44"/>
      <c r="AE1288" s="11">
        <f t="shared" si="348"/>
        <v>0</v>
      </c>
      <c r="AF1288" s="41"/>
      <c r="AG1288" s="41"/>
      <c r="AH1288" s="41"/>
      <c r="AI1288" s="41"/>
      <c r="AJ1288" s="41"/>
      <c r="AK1288" s="41"/>
      <c r="AL1288" s="41"/>
      <c r="BA1288" s="1">
        <f t="shared" si="349"/>
        <v>0</v>
      </c>
      <c r="BB1288" s="1">
        <f t="shared" si="350"/>
        <v>0</v>
      </c>
      <c r="BC1288" s="1" t="str">
        <f t="shared" si="351"/>
        <v>No</v>
      </c>
      <c r="BD1288" s="1">
        <f t="shared" si="352"/>
        <v>0</v>
      </c>
      <c r="BE1288" s="1">
        <f t="shared" si="353"/>
        <v>0</v>
      </c>
      <c r="BF1288" s="1">
        <f t="shared" si="354"/>
        <v>0</v>
      </c>
      <c r="BG1288" s="1">
        <v>1284</v>
      </c>
      <c r="BH1288" s="1" t="e">
        <f t="shared" si="355"/>
        <v>#N/A</v>
      </c>
      <c r="BI1288" s="1">
        <f t="shared" si="357"/>
        <v>2</v>
      </c>
      <c r="BJ1288" s="1" t="e">
        <f t="shared" si="356"/>
        <v>#N/A</v>
      </c>
    </row>
    <row r="1289" spans="1:62" x14ac:dyDescent="0.25">
      <c r="A1289" s="1">
        <f t="shared" si="343"/>
        <v>1</v>
      </c>
      <c r="B1289" s="1">
        <f>IF(YEAR(AD1289)=$B$3,YEAR('Apartment Expenses'!AD1289)&amp;" - "&amp;'Apartment Expenses'!AC1289,0)</f>
        <v>0</v>
      </c>
      <c r="C1289" s="1">
        <f t="shared" si="344"/>
        <v>0</v>
      </c>
      <c r="E1289" s="1">
        <v>1285</v>
      </c>
      <c r="F1289" s="1">
        <f t="shared" si="345"/>
        <v>1</v>
      </c>
      <c r="G1289" s="1">
        <f t="shared" si="341"/>
        <v>0</v>
      </c>
      <c r="H1289" s="1">
        <f t="shared" si="342"/>
        <v>0</v>
      </c>
      <c r="J1289" s="1" t="str">
        <f t="shared" si="346"/>
        <v>1900</v>
      </c>
      <c r="M1289" s="1">
        <f>HLOOKUP('Expense History'!$AD$3,$P$4:$X$2004,ROW('Apartment Expenses'!L1289)-3,0)</f>
        <v>0</v>
      </c>
      <c r="N1289" s="1">
        <f>IF('Expense History'!$AD$3=Data!$G$4,'Apartment Expenses'!AE1289,HLOOKUP('Expense History'!$AD$3,'Apartment Expenses'!$AE$4:$AL$2004,(ROW('Apartment Expenses'!M1289)-3)))</f>
        <v>0</v>
      </c>
      <c r="O1289" s="1" t="str">
        <f>IF($O$2="ALL",IF(VLOOKUP(AA1289,'Expense History'!$AA$6:$AB$36,2,0)="x","include",0),IF(AND(VLOOKUP(AA1289,'Expense History'!$AA$6:$AB$36,2,0)="x",AC1289=$O$2),"include",0))</f>
        <v>include</v>
      </c>
      <c r="P1289" s="1">
        <f>IF(O1289="include",IF(AE1289&gt;0,1+MAX(P1290:P$2005),0),0)</f>
        <v>0</v>
      </c>
      <c r="Q1289" s="1">
        <f>IF(AND(ISBLANK(AA1288),AE1288=0),0,(IF(MAX(Q1290:Q$2005)&gt;0,0,ROW(R1289))))</f>
        <v>0</v>
      </c>
      <c r="R1289" s="1">
        <f>IF($O1289="include",IF(AF1289&gt;0,1+MAX(R1290:R$2005),0),0)</f>
        <v>0</v>
      </c>
      <c r="S1289" s="1">
        <f>IF($O1289="include",IF(AG1289&gt;0,1+MAX(S1290:S$2005),0),0)</f>
        <v>0</v>
      </c>
      <c r="T1289" s="1">
        <f>IF($O1289="include",IF(AH1289&gt;0,1+MAX(T1290:T$2005),0),0)</f>
        <v>0</v>
      </c>
      <c r="U1289" s="1">
        <f>IF($O1289="include",IF(AI1289&gt;0,1+MAX(U1290:U$2005),0),0)</f>
        <v>0</v>
      </c>
      <c r="V1289" s="1">
        <f>IF($O1289="include",IF(AJ1289&gt;0,1+MAX(V1290:V$2005),0),0)</f>
        <v>0</v>
      </c>
      <c r="W1289" s="1">
        <f>IF($O1289="include",IF(AK1289&gt;0,1+MAX(W1290:W$2005),0),0)</f>
        <v>0</v>
      </c>
      <c r="X1289" s="1">
        <f>IF($O1289="include",IF(AL1289&gt;0,1+MAX(X1290:X$2005),0),0)</f>
        <v>0</v>
      </c>
      <c r="Y1289" s="22" t="str">
        <f t="shared" si="347"/>
        <v xml:space="preserve">1 - </v>
      </c>
      <c r="AA1289" s="42"/>
      <c r="AB1289" s="43"/>
      <c r="AC1289" s="43"/>
      <c r="AD1289" s="44"/>
      <c r="AE1289" s="11">
        <f t="shared" si="348"/>
        <v>0</v>
      </c>
      <c r="AF1289" s="41"/>
      <c r="AG1289" s="41"/>
      <c r="AH1289" s="41"/>
      <c r="AI1289" s="41"/>
      <c r="AJ1289" s="41"/>
      <c r="AK1289" s="41"/>
      <c r="AL1289" s="41"/>
      <c r="BA1289" s="1">
        <f t="shared" si="349"/>
        <v>0</v>
      </c>
      <c r="BB1289" s="1">
        <f t="shared" si="350"/>
        <v>0</v>
      </c>
      <c r="BC1289" s="1" t="str">
        <f t="shared" si="351"/>
        <v>No</v>
      </c>
      <c r="BD1289" s="1">
        <f t="shared" si="352"/>
        <v>0</v>
      </c>
      <c r="BE1289" s="1">
        <f t="shared" si="353"/>
        <v>0</v>
      </c>
      <c r="BF1289" s="1">
        <f t="shared" si="354"/>
        <v>0</v>
      </c>
      <c r="BG1289" s="1">
        <v>1285</v>
      </c>
      <c r="BH1289" s="1" t="e">
        <f t="shared" si="355"/>
        <v>#N/A</v>
      </c>
      <c r="BI1289" s="1">
        <f t="shared" si="357"/>
        <v>2</v>
      </c>
      <c r="BJ1289" s="1" t="e">
        <f t="shared" si="356"/>
        <v>#N/A</v>
      </c>
    </row>
    <row r="1290" spans="1:62" x14ac:dyDescent="0.25">
      <c r="A1290" s="1">
        <f t="shared" si="343"/>
        <v>1</v>
      </c>
      <c r="B1290" s="1">
        <f>IF(YEAR(AD1290)=$B$3,YEAR('Apartment Expenses'!AD1290)&amp;" - "&amp;'Apartment Expenses'!AC1290,0)</f>
        <v>0</v>
      </c>
      <c r="C1290" s="1">
        <f t="shared" si="344"/>
        <v>0</v>
      </c>
      <c r="E1290" s="1">
        <v>1286</v>
      </c>
      <c r="F1290" s="1">
        <f t="shared" si="345"/>
        <v>1</v>
      </c>
      <c r="G1290" s="1">
        <f t="shared" si="341"/>
        <v>0</v>
      </c>
      <c r="H1290" s="1">
        <f t="shared" si="342"/>
        <v>0</v>
      </c>
      <c r="J1290" s="1" t="str">
        <f t="shared" si="346"/>
        <v>1900</v>
      </c>
      <c r="M1290" s="1">
        <f>HLOOKUP('Expense History'!$AD$3,$P$4:$X$2004,ROW('Apartment Expenses'!L1290)-3,0)</f>
        <v>0</v>
      </c>
      <c r="N1290" s="1">
        <f>IF('Expense History'!$AD$3=Data!$G$4,'Apartment Expenses'!AE1290,HLOOKUP('Expense History'!$AD$3,'Apartment Expenses'!$AE$4:$AL$2004,(ROW('Apartment Expenses'!M1290)-3)))</f>
        <v>0</v>
      </c>
      <c r="O1290" s="1" t="str">
        <f>IF($O$2="ALL",IF(VLOOKUP(AA1290,'Expense History'!$AA$6:$AB$36,2,0)="x","include",0),IF(AND(VLOOKUP(AA1290,'Expense History'!$AA$6:$AB$36,2,0)="x",AC1290=$O$2),"include",0))</f>
        <v>include</v>
      </c>
      <c r="P1290" s="1">
        <f>IF(O1290="include",IF(AE1290&gt;0,1+MAX(P1291:P$2005),0),0)</f>
        <v>0</v>
      </c>
      <c r="Q1290" s="1">
        <f>IF(AND(ISBLANK(AA1289),AE1289=0),0,(IF(MAX(Q1291:Q$2005)&gt;0,0,ROW(R1290))))</f>
        <v>0</v>
      </c>
      <c r="R1290" s="1">
        <f>IF($O1290="include",IF(AF1290&gt;0,1+MAX(R1291:R$2005),0),0)</f>
        <v>0</v>
      </c>
      <c r="S1290" s="1">
        <f>IF($O1290="include",IF(AG1290&gt;0,1+MAX(S1291:S$2005),0),0)</f>
        <v>0</v>
      </c>
      <c r="T1290" s="1">
        <f>IF($O1290="include",IF(AH1290&gt;0,1+MAX(T1291:T$2005),0),0)</f>
        <v>0</v>
      </c>
      <c r="U1290" s="1">
        <f>IF($O1290="include",IF(AI1290&gt;0,1+MAX(U1291:U$2005),0),0)</f>
        <v>0</v>
      </c>
      <c r="V1290" s="1">
        <f>IF($O1290="include",IF(AJ1290&gt;0,1+MAX(V1291:V$2005),0),0)</f>
        <v>0</v>
      </c>
      <c r="W1290" s="1">
        <f>IF($O1290="include",IF(AK1290&gt;0,1+MAX(W1291:W$2005),0),0)</f>
        <v>0</v>
      </c>
      <c r="X1290" s="1">
        <f>IF($O1290="include",IF(AL1290&gt;0,1+MAX(X1291:X$2005),0),0)</f>
        <v>0</v>
      </c>
      <c r="Y1290" s="22" t="str">
        <f t="shared" si="347"/>
        <v xml:space="preserve">1 - </v>
      </c>
      <c r="AA1290" s="42"/>
      <c r="AB1290" s="43"/>
      <c r="AC1290" s="43"/>
      <c r="AD1290" s="44"/>
      <c r="AE1290" s="11">
        <f t="shared" si="348"/>
        <v>0</v>
      </c>
      <c r="AF1290" s="41"/>
      <c r="AG1290" s="41"/>
      <c r="AH1290" s="41"/>
      <c r="AI1290" s="41"/>
      <c r="AJ1290" s="41"/>
      <c r="AK1290" s="41"/>
      <c r="AL1290" s="41"/>
      <c r="BA1290" s="1">
        <f t="shared" si="349"/>
        <v>0</v>
      </c>
      <c r="BB1290" s="1">
        <f t="shared" si="350"/>
        <v>0</v>
      </c>
      <c r="BC1290" s="1" t="str">
        <f t="shared" si="351"/>
        <v>No</v>
      </c>
      <c r="BD1290" s="1">
        <f t="shared" si="352"/>
        <v>0</v>
      </c>
      <c r="BE1290" s="1">
        <f t="shared" si="353"/>
        <v>0</v>
      </c>
      <c r="BF1290" s="1">
        <f t="shared" si="354"/>
        <v>0</v>
      </c>
      <c r="BG1290" s="1">
        <v>1286</v>
      </c>
      <c r="BH1290" s="1" t="e">
        <f t="shared" si="355"/>
        <v>#N/A</v>
      </c>
      <c r="BI1290" s="1">
        <f t="shared" si="357"/>
        <v>2</v>
      </c>
      <c r="BJ1290" s="1" t="e">
        <f t="shared" si="356"/>
        <v>#N/A</v>
      </c>
    </row>
    <row r="1291" spans="1:62" x14ac:dyDescent="0.25">
      <c r="A1291" s="1">
        <f t="shared" si="343"/>
        <v>1</v>
      </c>
      <c r="B1291" s="1">
        <f>IF(YEAR(AD1291)=$B$3,YEAR('Apartment Expenses'!AD1291)&amp;" - "&amp;'Apartment Expenses'!AC1291,0)</f>
        <v>0</v>
      </c>
      <c r="C1291" s="1">
        <f t="shared" si="344"/>
        <v>0</v>
      </c>
      <c r="E1291" s="1">
        <v>1287</v>
      </c>
      <c r="F1291" s="1">
        <f t="shared" si="345"/>
        <v>1</v>
      </c>
      <c r="G1291" s="1">
        <f t="shared" si="341"/>
        <v>0</v>
      </c>
      <c r="H1291" s="1">
        <f t="shared" si="342"/>
        <v>0</v>
      </c>
      <c r="J1291" s="1" t="str">
        <f t="shared" si="346"/>
        <v>1900</v>
      </c>
      <c r="M1291" s="1">
        <f>HLOOKUP('Expense History'!$AD$3,$P$4:$X$2004,ROW('Apartment Expenses'!L1291)-3,0)</f>
        <v>0</v>
      </c>
      <c r="N1291" s="1">
        <f>IF('Expense History'!$AD$3=Data!$G$4,'Apartment Expenses'!AE1291,HLOOKUP('Expense History'!$AD$3,'Apartment Expenses'!$AE$4:$AL$2004,(ROW('Apartment Expenses'!M1291)-3)))</f>
        <v>0</v>
      </c>
      <c r="O1291" s="1" t="str">
        <f>IF($O$2="ALL",IF(VLOOKUP(AA1291,'Expense History'!$AA$6:$AB$36,2,0)="x","include",0),IF(AND(VLOOKUP(AA1291,'Expense History'!$AA$6:$AB$36,2,0)="x",AC1291=$O$2),"include",0))</f>
        <v>include</v>
      </c>
      <c r="P1291" s="1">
        <f>IF(O1291="include",IF(AE1291&gt;0,1+MAX(P1292:P$2005),0),0)</f>
        <v>0</v>
      </c>
      <c r="Q1291" s="1">
        <f>IF(AND(ISBLANK(AA1290),AE1290=0),0,(IF(MAX(Q1292:Q$2005)&gt;0,0,ROW(R1291))))</f>
        <v>0</v>
      </c>
      <c r="R1291" s="1">
        <f>IF($O1291="include",IF(AF1291&gt;0,1+MAX(R1292:R$2005),0),0)</f>
        <v>0</v>
      </c>
      <c r="S1291" s="1">
        <f>IF($O1291="include",IF(AG1291&gt;0,1+MAX(S1292:S$2005),0),0)</f>
        <v>0</v>
      </c>
      <c r="T1291" s="1">
        <f>IF($O1291="include",IF(AH1291&gt;0,1+MAX(T1292:T$2005),0),0)</f>
        <v>0</v>
      </c>
      <c r="U1291" s="1">
        <f>IF($O1291="include",IF(AI1291&gt;0,1+MAX(U1292:U$2005),0),0)</f>
        <v>0</v>
      </c>
      <c r="V1291" s="1">
        <f>IF($O1291="include",IF(AJ1291&gt;0,1+MAX(V1292:V$2005),0),0)</f>
        <v>0</v>
      </c>
      <c r="W1291" s="1">
        <f>IF($O1291="include",IF(AK1291&gt;0,1+MAX(W1292:W$2005),0),0)</f>
        <v>0</v>
      </c>
      <c r="X1291" s="1">
        <f>IF($O1291="include",IF(AL1291&gt;0,1+MAX(X1292:X$2005),0),0)</f>
        <v>0</v>
      </c>
      <c r="Y1291" s="22" t="str">
        <f t="shared" si="347"/>
        <v xml:space="preserve">1 - </v>
      </c>
      <c r="AA1291" s="42"/>
      <c r="AB1291" s="43"/>
      <c r="AC1291" s="43"/>
      <c r="AD1291" s="44"/>
      <c r="AE1291" s="11">
        <f t="shared" si="348"/>
        <v>0</v>
      </c>
      <c r="AF1291" s="41"/>
      <c r="AG1291" s="41"/>
      <c r="AH1291" s="41"/>
      <c r="AI1291" s="41"/>
      <c r="AJ1291" s="41"/>
      <c r="AK1291" s="41"/>
      <c r="AL1291" s="41"/>
      <c r="BA1291" s="1">
        <f t="shared" si="349"/>
        <v>0</v>
      </c>
      <c r="BB1291" s="1">
        <f t="shared" si="350"/>
        <v>0</v>
      </c>
      <c r="BC1291" s="1" t="str">
        <f t="shared" si="351"/>
        <v>No</v>
      </c>
      <c r="BD1291" s="1">
        <f t="shared" si="352"/>
        <v>0</v>
      </c>
      <c r="BE1291" s="1">
        <f t="shared" si="353"/>
        <v>0</v>
      </c>
      <c r="BF1291" s="1">
        <f t="shared" si="354"/>
        <v>0</v>
      </c>
      <c r="BG1291" s="1">
        <v>1287</v>
      </c>
      <c r="BH1291" s="1" t="e">
        <f t="shared" si="355"/>
        <v>#N/A</v>
      </c>
      <c r="BI1291" s="1">
        <f t="shared" si="357"/>
        <v>2</v>
      </c>
      <c r="BJ1291" s="1" t="e">
        <f t="shared" si="356"/>
        <v>#N/A</v>
      </c>
    </row>
    <row r="1292" spans="1:62" x14ac:dyDescent="0.25">
      <c r="A1292" s="1">
        <f t="shared" si="343"/>
        <v>1</v>
      </c>
      <c r="B1292" s="1">
        <f>IF(YEAR(AD1292)=$B$3,YEAR('Apartment Expenses'!AD1292)&amp;" - "&amp;'Apartment Expenses'!AC1292,0)</f>
        <v>0</v>
      </c>
      <c r="C1292" s="1">
        <f t="shared" si="344"/>
        <v>0</v>
      </c>
      <c r="E1292" s="1">
        <v>1288</v>
      </c>
      <c r="F1292" s="1">
        <f t="shared" si="345"/>
        <v>1</v>
      </c>
      <c r="G1292" s="1">
        <f t="shared" si="341"/>
        <v>0</v>
      </c>
      <c r="H1292" s="1">
        <f t="shared" si="342"/>
        <v>0</v>
      </c>
      <c r="J1292" s="1" t="str">
        <f t="shared" si="346"/>
        <v>1900</v>
      </c>
      <c r="M1292" s="1">
        <f>HLOOKUP('Expense History'!$AD$3,$P$4:$X$2004,ROW('Apartment Expenses'!L1292)-3,0)</f>
        <v>0</v>
      </c>
      <c r="N1292" s="1">
        <f>IF('Expense History'!$AD$3=Data!$G$4,'Apartment Expenses'!AE1292,HLOOKUP('Expense History'!$AD$3,'Apartment Expenses'!$AE$4:$AL$2004,(ROW('Apartment Expenses'!M1292)-3)))</f>
        <v>0</v>
      </c>
      <c r="O1292" s="1" t="str">
        <f>IF($O$2="ALL",IF(VLOOKUP(AA1292,'Expense History'!$AA$6:$AB$36,2,0)="x","include",0),IF(AND(VLOOKUP(AA1292,'Expense History'!$AA$6:$AB$36,2,0)="x",AC1292=$O$2),"include",0))</f>
        <v>include</v>
      </c>
      <c r="P1292" s="1">
        <f>IF(O1292="include",IF(AE1292&gt;0,1+MAX(P1293:P$2005),0),0)</f>
        <v>0</v>
      </c>
      <c r="Q1292" s="1">
        <f>IF(AND(ISBLANK(AA1291),AE1291=0),0,(IF(MAX(Q1293:Q$2005)&gt;0,0,ROW(R1292))))</f>
        <v>0</v>
      </c>
      <c r="R1292" s="1">
        <f>IF($O1292="include",IF(AF1292&gt;0,1+MAX(R1293:R$2005),0),0)</f>
        <v>0</v>
      </c>
      <c r="S1292" s="1">
        <f>IF($O1292="include",IF(AG1292&gt;0,1+MAX(S1293:S$2005),0),0)</f>
        <v>0</v>
      </c>
      <c r="T1292" s="1">
        <f>IF($O1292="include",IF(AH1292&gt;0,1+MAX(T1293:T$2005),0),0)</f>
        <v>0</v>
      </c>
      <c r="U1292" s="1">
        <f>IF($O1292="include",IF(AI1292&gt;0,1+MAX(U1293:U$2005),0),0)</f>
        <v>0</v>
      </c>
      <c r="V1292" s="1">
        <f>IF($O1292="include",IF(AJ1292&gt;0,1+MAX(V1293:V$2005),0),0)</f>
        <v>0</v>
      </c>
      <c r="W1292" s="1">
        <f>IF($O1292="include",IF(AK1292&gt;0,1+MAX(W1293:W$2005),0),0)</f>
        <v>0</v>
      </c>
      <c r="X1292" s="1">
        <f>IF($O1292="include",IF(AL1292&gt;0,1+MAX(X1293:X$2005),0),0)</f>
        <v>0</v>
      </c>
      <c r="Y1292" s="22" t="str">
        <f t="shared" si="347"/>
        <v xml:space="preserve">1 - </v>
      </c>
      <c r="AA1292" s="42"/>
      <c r="AB1292" s="43"/>
      <c r="AC1292" s="43"/>
      <c r="AD1292" s="44"/>
      <c r="AE1292" s="11">
        <f t="shared" si="348"/>
        <v>0</v>
      </c>
      <c r="AF1292" s="41"/>
      <c r="AG1292" s="41"/>
      <c r="AH1292" s="41"/>
      <c r="AI1292" s="41"/>
      <c r="AJ1292" s="41"/>
      <c r="AK1292" s="41"/>
      <c r="AL1292" s="41"/>
      <c r="BA1292" s="1">
        <f t="shared" si="349"/>
        <v>0</v>
      </c>
      <c r="BB1292" s="1">
        <f t="shared" si="350"/>
        <v>0</v>
      </c>
      <c r="BC1292" s="1" t="str">
        <f t="shared" si="351"/>
        <v>No</v>
      </c>
      <c r="BD1292" s="1">
        <f t="shared" si="352"/>
        <v>0</v>
      </c>
      <c r="BE1292" s="1">
        <f t="shared" si="353"/>
        <v>0</v>
      </c>
      <c r="BF1292" s="1">
        <f t="shared" si="354"/>
        <v>0</v>
      </c>
      <c r="BG1292" s="1">
        <v>1288</v>
      </c>
      <c r="BH1292" s="1" t="e">
        <f t="shared" si="355"/>
        <v>#N/A</v>
      </c>
      <c r="BI1292" s="1">
        <f t="shared" si="357"/>
        <v>2</v>
      </c>
      <c r="BJ1292" s="1" t="e">
        <f t="shared" si="356"/>
        <v>#N/A</v>
      </c>
    </row>
    <row r="1293" spans="1:62" x14ac:dyDescent="0.25">
      <c r="A1293" s="1">
        <f t="shared" si="343"/>
        <v>1</v>
      </c>
      <c r="B1293" s="1">
        <f>IF(YEAR(AD1293)=$B$3,YEAR('Apartment Expenses'!AD1293)&amp;" - "&amp;'Apartment Expenses'!AC1293,0)</f>
        <v>0</v>
      </c>
      <c r="C1293" s="1">
        <f t="shared" si="344"/>
        <v>0</v>
      </c>
      <c r="E1293" s="1">
        <v>1289</v>
      </c>
      <c r="F1293" s="1">
        <f t="shared" si="345"/>
        <v>1</v>
      </c>
      <c r="G1293" s="1">
        <f t="shared" si="341"/>
        <v>0</v>
      </c>
      <c r="H1293" s="1">
        <f t="shared" si="342"/>
        <v>0</v>
      </c>
      <c r="J1293" s="1" t="str">
        <f t="shared" si="346"/>
        <v>1900</v>
      </c>
      <c r="M1293" s="1">
        <f>HLOOKUP('Expense History'!$AD$3,$P$4:$X$2004,ROW('Apartment Expenses'!L1293)-3,0)</f>
        <v>0</v>
      </c>
      <c r="N1293" s="1">
        <f>IF('Expense History'!$AD$3=Data!$G$4,'Apartment Expenses'!AE1293,HLOOKUP('Expense History'!$AD$3,'Apartment Expenses'!$AE$4:$AL$2004,(ROW('Apartment Expenses'!M1293)-3)))</f>
        <v>0</v>
      </c>
      <c r="O1293" s="1" t="str">
        <f>IF($O$2="ALL",IF(VLOOKUP(AA1293,'Expense History'!$AA$6:$AB$36,2,0)="x","include",0),IF(AND(VLOOKUP(AA1293,'Expense History'!$AA$6:$AB$36,2,0)="x",AC1293=$O$2),"include",0))</f>
        <v>include</v>
      </c>
      <c r="P1293" s="1">
        <f>IF(O1293="include",IF(AE1293&gt;0,1+MAX(P1294:P$2005),0),0)</f>
        <v>0</v>
      </c>
      <c r="Q1293" s="1">
        <f>IF(AND(ISBLANK(AA1292),AE1292=0),0,(IF(MAX(Q1294:Q$2005)&gt;0,0,ROW(R1293))))</f>
        <v>0</v>
      </c>
      <c r="R1293" s="1">
        <f>IF($O1293="include",IF(AF1293&gt;0,1+MAX(R1294:R$2005),0),0)</f>
        <v>0</v>
      </c>
      <c r="S1293" s="1">
        <f>IF($O1293="include",IF(AG1293&gt;0,1+MAX(S1294:S$2005),0),0)</f>
        <v>0</v>
      </c>
      <c r="T1293" s="1">
        <f>IF($O1293="include",IF(AH1293&gt;0,1+MAX(T1294:T$2005),0),0)</f>
        <v>0</v>
      </c>
      <c r="U1293" s="1">
        <f>IF($O1293="include",IF(AI1293&gt;0,1+MAX(U1294:U$2005),0),0)</f>
        <v>0</v>
      </c>
      <c r="V1293" s="1">
        <f>IF($O1293="include",IF(AJ1293&gt;0,1+MAX(V1294:V$2005),0),0)</f>
        <v>0</v>
      </c>
      <c r="W1293" s="1">
        <f>IF($O1293="include",IF(AK1293&gt;0,1+MAX(W1294:W$2005),0),0)</f>
        <v>0</v>
      </c>
      <c r="X1293" s="1">
        <f>IF($O1293="include",IF(AL1293&gt;0,1+MAX(X1294:X$2005),0),0)</f>
        <v>0</v>
      </c>
      <c r="Y1293" s="22" t="str">
        <f t="shared" si="347"/>
        <v xml:space="preserve">1 - </v>
      </c>
      <c r="AA1293" s="42"/>
      <c r="AB1293" s="43"/>
      <c r="AC1293" s="43"/>
      <c r="AD1293" s="44"/>
      <c r="AE1293" s="11">
        <f t="shared" si="348"/>
        <v>0</v>
      </c>
      <c r="AF1293" s="41"/>
      <c r="AG1293" s="41"/>
      <c r="AH1293" s="41"/>
      <c r="AI1293" s="41"/>
      <c r="AJ1293" s="41"/>
      <c r="AK1293" s="41"/>
      <c r="AL1293" s="41"/>
      <c r="BA1293" s="1">
        <f t="shared" si="349"/>
        <v>0</v>
      </c>
      <c r="BB1293" s="1">
        <f t="shared" si="350"/>
        <v>0</v>
      </c>
      <c r="BC1293" s="1" t="str">
        <f t="shared" si="351"/>
        <v>No</v>
      </c>
      <c r="BD1293" s="1">
        <f t="shared" si="352"/>
        <v>0</v>
      </c>
      <c r="BE1293" s="1">
        <f t="shared" si="353"/>
        <v>0</v>
      </c>
      <c r="BF1293" s="1">
        <f t="shared" si="354"/>
        <v>0</v>
      </c>
      <c r="BG1293" s="1">
        <v>1289</v>
      </c>
      <c r="BH1293" s="1" t="e">
        <f t="shared" si="355"/>
        <v>#N/A</v>
      </c>
      <c r="BI1293" s="1">
        <f t="shared" si="357"/>
        <v>2</v>
      </c>
      <c r="BJ1293" s="1" t="e">
        <f t="shared" si="356"/>
        <v>#N/A</v>
      </c>
    </row>
    <row r="1294" spans="1:62" x14ac:dyDescent="0.25">
      <c r="A1294" s="1">
        <f t="shared" si="343"/>
        <v>1</v>
      </c>
      <c r="B1294" s="1">
        <f>IF(YEAR(AD1294)=$B$3,YEAR('Apartment Expenses'!AD1294)&amp;" - "&amp;'Apartment Expenses'!AC1294,0)</f>
        <v>0</v>
      </c>
      <c r="C1294" s="1">
        <f t="shared" si="344"/>
        <v>0</v>
      </c>
      <c r="E1294" s="1">
        <v>1290</v>
      </c>
      <c r="F1294" s="1">
        <f t="shared" si="345"/>
        <v>1</v>
      </c>
      <c r="G1294" s="1">
        <f t="shared" si="341"/>
        <v>0</v>
      </c>
      <c r="H1294" s="1">
        <f t="shared" si="342"/>
        <v>0</v>
      </c>
      <c r="J1294" s="1" t="str">
        <f t="shared" si="346"/>
        <v>1900</v>
      </c>
      <c r="M1294" s="1">
        <f>HLOOKUP('Expense History'!$AD$3,$P$4:$X$2004,ROW('Apartment Expenses'!L1294)-3,0)</f>
        <v>0</v>
      </c>
      <c r="N1294" s="1">
        <f>IF('Expense History'!$AD$3=Data!$G$4,'Apartment Expenses'!AE1294,HLOOKUP('Expense History'!$AD$3,'Apartment Expenses'!$AE$4:$AL$2004,(ROW('Apartment Expenses'!M1294)-3)))</f>
        <v>0</v>
      </c>
      <c r="O1294" s="1" t="str">
        <f>IF($O$2="ALL",IF(VLOOKUP(AA1294,'Expense History'!$AA$6:$AB$36,2,0)="x","include",0),IF(AND(VLOOKUP(AA1294,'Expense History'!$AA$6:$AB$36,2,0)="x",AC1294=$O$2),"include",0))</f>
        <v>include</v>
      </c>
      <c r="P1294" s="1">
        <f>IF(O1294="include",IF(AE1294&gt;0,1+MAX(P1295:P$2005),0),0)</f>
        <v>0</v>
      </c>
      <c r="Q1294" s="1">
        <f>IF(AND(ISBLANK(AA1293),AE1293=0),0,(IF(MAX(Q1295:Q$2005)&gt;0,0,ROW(R1294))))</f>
        <v>0</v>
      </c>
      <c r="R1294" s="1">
        <f>IF($O1294="include",IF(AF1294&gt;0,1+MAX(R1295:R$2005),0),0)</f>
        <v>0</v>
      </c>
      <c r="S1294" s="1">
        <f>IF($O1294="include",IF(AG1294&gt;0,1+MAX(S1295:S$2005),0),0)</f>
        <v>0</v>
      </c>
      <c r="T1294" s="1">
        <f>IF($O1294="include",IF(AH1294&gt;0,1+MAX(T1295:T$2005),0),0)</f>
        <v>0</v>
      </c>
      <c r="U1294" s="1">
        <f>IF($O1294="include",IF(AI1294&gt;0,1+MAX(U1295:U$2005),0),0)</f>
        <v>0</v>
      </c>
      <c r="V1294" s="1">
        <f>IF($O1294="include",IF(AJ1294&gt;0,1+MAX(V1295:V$2005),0),0)</f>
        <v>0</v>
      </c>
      <c r="W1294" s="1">
        <f>IF($O1294="include",IF(AK1294&gt;0,1+MAX(W1295:W$2005),0),0)</f>
        <v>0</v>
      </c>
      <c r="X1294" s="1">
        <f>IF($O1294="include",IF(AL1294&gt;0,1+MAX(X1295:X$2005),0),0)</f>
        <v>0</v>
      </c>
      <c r="Y1294" s="22" t="str">
        <f t="shared" si="347"/>
        <v xml:space="preserve">1 - </v>
      </c>
      <c r="AA1294" s="42"/>
      <c r="AB1294" s="43"/>
      <c r="AC1294" s="43"/>
      <c r="AD1294" s="44"/>
      <c r="AE1294" s="11">
        <f t="shared" si="348"/>
        <v>0</v>
      </c>
      <c r="AF1294" s="41"/>
      <c r="AG1294" s="41"/>
      <c r="AH1294" s="41"/>
      <c r="AI1294" s="41"/>
      <c r="AJ1294" s="41"/>
      <c r="AK1294" s="41"/>
      <c r="AL1294" s="41"/>
      <c r="BA1294" s="1">
        <f t="shared" si="349"/>
        <v>0</v>
      </c>
      <c r="BB1294" s="1">
        <f t="shared" si="350"/>
        <v>0</v>
      </c>
      <c r="BC1294" s="1" t="str">
        <f t="shared" si="351"/>
        <v>No</v>
      </c>
      <c r="BD1294" s="1">
        <f t="shared" si="352"/>
        <v>0</v>
      </c>
      <c r="BE1294" s="1">
        <f t="shared" si="353"/>
        <v>0</v>
      </c>
      <c r="BF1294" s="1">
        <f t="shared" si="354"/>
        <v>0</v>
      </c>
      <c r="BG1294" s="1">
        <v>1290</v>
      </c>
      <c r="BH1294" s="1" t="e">
        <f t="shared" si="355"/>
        <v>#N/A</v>
      </c>
      <c r="BI1294" s="1">
        <f t="shared" si="357"/>
        <v>2</v>
      </c>
      <c r="BJ1294" s="1" t="e">
        <f t="shared" si="356"/>
        <v>#N/A</v>
      </c>
    </row>
    <row r="1295" spans="1:62" x14ac:dyDescent="0.25">
      <c r="A1295" s="1">
        <f t="shared" si="343"/>
        <v>1</v>
      </c>
      <c r="B1295" s="1">
        <f>IF(YEAR(AD1295)=$B$3,YEAR('Apartment Expenses'!AD1295)&amp;" - "&amp;'Apartment Expenses'!AC1295,0)</f>
        <v>0</v>
      </c>
      <c r="C1295" s="1">
        <f t="shared" si="344"/>
        <v>0</v>
      </c>
      <c r="E1295" s="1">
        <v>1291</v>
      </c>
      <c r="F1295" s="1">
        <f t="shared" si="345"/>
        <v>1</v>
      </c>
      <c r="G1295" s="1">
        <f t="shared" si="341"/>
        <v>0</v>
      </c>
      <c r="H1295" s="1">
        <f t="shared" si="342"/>
        <v>0</v>
      </c>
      <c r="J1295" s="1" t="str">
        <f t="shared" si="346"/>
        <v>1900</v>
      </c>
      <c r="M1295" s="1">
        <f>HLOOKUP('Expense History'!$AD$3,$P$4:$X$2004,ROW('Apartment Expenses'!L1295)-3,0)</f>
        <v>0</v>
      </c>
      <c r="N1295" s="1">
        <f>IF('Expense History'!$AD$3=Data!$G$4,'Apartment Expenses'!AE1295,HLOOKUP('Expense History'!$AD$3,'Apartment Expenses'!$AE$4:$AL$2004,(ROW('Apartment Expenses'!M1295)-3)))</f>
        <v>0</v>
      </c>
      <c r="O1295" s="1" t="str">
        <f>IF($O$2="ALL",IF(VLOOKUP(AA1295,'Expense History'!$AA$6:$AB$36,2,0)="x","include",0),IF(AND(VLOOKUP(AA1295,'Expense History'!$AA$6:$AB$36,2,0)="x",AC1295=$O$2),"include",0))</f>
        <v>include</v>
      </c>
      <c r="P1295" s="1">
        <f>IF(O1295="include",IF(AE1295&gt;0,1+MAX(P1296:P$2005),0),0)</f>
        <v>0</v>
      </c>
      <c r="Q1295" s="1">
        <f>IF(AND(ISBLANK(AA1294),AE1294=0),0,(IF(MAX(Q1296:Q$2005)&gt;0,0,ROW(R1295))))</f>
        <v>0</v>
      </c>
      <c r="R1295" s="1">
        <f>IF($O1295="include",IF(AF1295&gt;0,1+MAX(R1296:R$2005),0),0)</f>
        <v>0</v>
      </c>
      <c r="S1295" s="1">
        <f>IF($O1295="include",IF(AG1295&gt;0,1+MAX(S1296:S$2005),0),0)</f>
        <v>0</v>
      </c>
      <c r="T1295" s="1">
        <f>IF($O1295="include",IF(AH1295&gt;0,1+MAX(T1296:T$2005),0),0)</f>
        <v>0</v>
      </c>
      <c r="U1295" s="1">
        <f>IF($O1295="include",IF(AI1295&gt;0,1+MAX(U1296:U$2005),0),0)</f>
        <v>0</v>
      </c>
      <c r="V1295" s="1">
        <f>IF($O1295="include",IF(AJ1295&gt;0,1+MAX(V1296:V$2005),0),0)</f>
        <v>0</v>
      </c>
      <c r="W1295" s="1">
        <f>IF($O1295="include",IF(AK1295&gt;0,1+MAX(W1296:W$2005),0),0)</f>
        <v>0</v>
      </c>
      <c r="X1295" s="1">
        <f>IF($O1295="include",IF(AL1295&gt;0,1+MAX(X1296:X$2005),0),0)</f>
        <v>0</v>
      </c>
      <c r="Y1295" s="22" t="str">
        <f t="shared" si="347"/>
        <v xml:space="preserve">1 - </v>
      </c>
      <c r="AA1295" s="42"/>
      <c r="AB1295" s="43"/>
      <c r="AC1295" s="43"/>
      <c r="AD1295" s="44"/>
      <c r="AE1295" s="11">
        <f t="shared" si="348"/>
        <v>0</v>
      </c>
      <c r="AF1295" s="41"/>
      <c r="AG1295" s="41"/>
      <c r="AH1295" s="41"/>
      <c r="AI1295" s="41"/>
      <c r="AJ1295" s="41"/>
      <c r="AK1295" s="41"/>
      <c r="AL1295" s="41"/>
      <c r="BA1295" s="1">
        <f t="shared" si="349"/>
        <v>0</v>
      </c>
      <c r="BB1295" s="1">
        <f t="shared" si="350"/>
        <v>0</v>
      </c>
      <c r="BC1295" s="1" t="str">
        <f t="shared" si="351"/>
        <v>No</v>
      </c>
      <c r="BD1295" s="1">
        <f t="shared" si="352"/>
        <v>0</v>
      </c>
      <c r="BE1295" s="1">
        <f t="shared" si="353"/>
        <v>0</v>
      </c>
      <c r="BF1295" s="1">
        <f t="shared" si="354"/>
        <v>0</v>
      </c>
      <c r="BG1295" s="1">
        <v>1291</v>
      </c>
      <c r="BH1295" s="1" t="e">
        <f t="shared" si="355"/>
        <v>#N/A</v>
      </c>
      <c r="BI1295" s="1">
        <f t="shared" si="357"/>
        <v>2</v>
      </c>
      <c r="BJ1295" s="1" t="e">
        <f t="shared" si="356"/>
        <v>#N/A</v>
      </c>
    </row>
    <row r="1296" spans="1:62" x14ac:dyDescent="0.25">
      <c r="A1296" s="1">
        <f t="shared" si="343"/>
        <v>1</v>
      </c>
      <c r="B1296" s="1">
        <f>IF(YEAR(AD1296)=$B$3,YEAR('Apartment Expenses'!AD1296)&amp;" - "&amp;'Apartment Expenses'!AC1296,0)</f>
        <v>0</v>
      </c>
      <c r="C1296" s="1">
        <f t="shared" si="344"/>
        <v>0</v>
      </c>
      <c r="E1296" s="1">
        <v>1292</v>
      </c>
      <c r="F1296" s="1">
        <f t="shared" si="345"/>
        <v>1</v>
      </c>
      <c r="G1296" s="1">
        <f t="shared" si="341"/>
        <v>0</v>
      </c>
      <c r="H1296" s="1">
        <f t="shared" si="342"/>
        <v>0</v>
      </c>
      <c r="J1296" s="1" t="str">
        <f t="shared" si="346"/>
        <v>1900</v>
      </c>
      <c r="M1296" s="1">
        <f>HLOOKUP('Expense History'!$AD$3,$P$4:$X$2004,ROW('Apartment Expenses'!L1296)-3,0)</f>
        <v>0</v>
      </c>
      <c r="N1296" s="1">
        <f>IF('Expense History'!$AD$3=Data!$G$4,'Apartment Expenses'!AE1296,HLOOKUP('Expense History'!$AD$3,'Apartment Expenses'!$AE$4:$AL$2004,(ROW('Apartment Expenses'!M1296)-3)))</f>
        <v>0</v>
      </c>
      <c r="O1296" s="1" t="str">
        <f>IF($O$2="ALL",IF(VLOOKUP(AA1296,'Expense History'!$AA$6:$AB$36,2,0)="x","include",0),IF(AND(VLOOKUP(AA1296,'Expense History'!$AA$6:$AB$36,2,0)="x",AC1296=$O$2),"include",0))</f>
        <v>include</v>
      </c>
      <c r="P1296" s="1">
        <f>IF(O1296="include",IF(AE1296&gt;0,1+MAX(P1297:P$2005),0),0)</f>
        <v>0</v>
      </c>
      <c r="Q1296" s="1">
        <f>IF(AND(ISBLANK(AA1295),AE1295=0),0,(IF(MAX(Q1297:Q$2005)&gt;0,0,ROW(R1296))))</f>
        <v>0</v>
      </c>
      <c r="R1296" s="1">
        <f>IF($O1296="include",IF(AF1296&gt;0,1+MAX(R1297:R$2005),0),0)</f>
        <v>0</v>
      </c>
      <c r="S1296" s="1">
        <f>IF($O1296="include",IF(AG1296&gt;0,1+MAX(S1297:S$2005),0),0)</f>
        <v>0</v>
      </c>
      <c r="T1296" s="1">
        <f>IF($O1296="include",IF(AH1296&gt;0,1+MAX(T1297:T$2005),0),0)</f>
        <v>0</v>
      </c>
      <c r="U1296" s="1">
        <f>IF($O1296="include",IF(AI1296&gt;0,1+MAX(U1297:U$2005),0),0)</f>
        <v>0</v>
      </c>
      <c r="V1296" s="1">
        <f>IF($O1296="include",IF(AJ1296&gt;0,1+MAX(V1297:V$2005),0),0)</f>
        <v>0</v>
      </c>
      <c r="W1296" s="1">
        <f>IF($O1296="include",IF(AK1296&gt;0,1+MAX(W1297:W$2005),0),0)</f>
        <v>0</v>
      </c>
      <c r="X1296" s="1">
        <f>IF($O1296="include",IF(AL1296&gt;0,1+MAX(X1297:X$2005),0),0)</f>
        <v>0</v>
      </c>
      <c r="Y1296" s="22" t="str">
        <f t="shared" si="347"/>
        <v xml:space="preserve">1 - </v>
      </c>
      <c r="AA1296" s="42"/>
      <c r="AB1296" s="43"/>
      <c r="AC1296" s="43"/>
      <c r="AD1296" s="44"/>
      <c r="AE1296" s="11">
        <f t="shared" si="348"/>
        <v>0</v>
      </c>
      <c r="AF1296" s="41"/>
      <c r="AG1296" s="41"/>
      <c r="AH1296" s="41"/>
      <c r="AI1296" s="41"/>
      <c r="AJ1296" s="41"/>
      <c r="AK1296" s="41"/>
      <c r="AL1296" s="41"/>
      <c r="BA1296" s="1">
        <f t="shared" si="349"/>
        <v>0</v>
      </c>
      <c r="BB1296" s="1">
        <f t="shared" si="350"/>
        <v>0</v>
      </c>
      <c r="BC1296" s="1" t="str">
        <f t="shared" si="351"/>
        <v>No</v>
      </c>
      <c r="BD1296" s="1">
        <f t="shared" si="352"/>
        <v>0</v>
      </c>
      <c r="BE1296" s="1">
        <f t="shared" si="353"/>
        <v>0</v>
      </c>
      <c r="BF1296" s="1">
        <f t="shared" si="354"/>
        <v>0</v>
      </c>
      <c r="BG1296" s="1">
        <v>1292</v>
      </c>
      <c r="BH1296" s="1" t="e">
        <f t="shared" si="355"/>
        <v>#N/A</v>
      </c>
      <c r="BI1296" s="1">
        <f t="shared" si="357"/>
        <v>2</v>
      </c>
      <c r="BJ1296" s="1" t="e">
        <f t="shared" si="356"/>
        <v>#N/A</v>
      </c>
    </row>
    <row r="1297" spans="1:62" x14ac:dyDescent="0.25">
      <c r="A1297" s="1">
        <f t="shared" si="343"/>
        <v>1</v>
      </c>
      <c r="B1297" s="1">
        <f>IF(YEAR(AD1297)=$B$3,YEAR('Apartment Expenses'!AD1297)&amp;" - "&amp;'Apartment Expenses'!AC1297,0)</f>
        <v>0</v>
      </c>
      <c r="C1297" s="1">
        <f t="shared" si="344"/>
        <v>0</v>
      </c>
      <c r="E1297" s="1">
        <v>1293</v>
      </c>
      <c r="F1297" s="1">
        <f t="shared" si="345"/>
        <v>1</v>
      </c>
      <c r="G1297" s="1">
        <f t="shared" si="341"/>
        <v>0</v>
      </c>
      <c r="H1297" s="1">
        <f t="shared" si="342"/>
        <v>0</v>
      </c>
      <c r="J1297" s="1" t="str">
        <f t="shared" si="346"/>
        <v>1900</v>
      </c>
      <c r="M1297" s="1">
        <f>HLOOKUP('Expense History'!$AD$3,$P$4:$X$2004,ROW('Apartment Expenses'!L1297)-3,0)</f>
        <v>0</v>
      </c>
      <c r="N1297" s="1">
        <f>IF('Expense History'!$AD$3=Data!$G$4,'Apartment Expenses'!AE1297,HLOOKUP('Expense History'!$AD$3,'Apartment Expenses'!$AE$4:$AL$2004,(ROW('Apartment Expenses'!M1297)-3)))</f>
        <v>0</v>
      </c>
      <c r="O1297" s="1" t="str">
        <f>IF($O$2="ALL",IF(VLOOKUP(AA1297,'Expense History'!$AA$6:$AB$36,2,0)="x","include",0),IF(AND(VLOOKUP(AA1297,'Expense History'!$AA$6:$AB$36,2,0)="x",AC1297=$O$2),"include",0))</f>
        <v>include</v>
      </c>
      <c r="P1297" s="1">
        <f>IF(O1297="include",IF(AE1297&gt;0,1+MAX(P1298:P$2005),0),0)</f>
        <v>0</v>
      </c>
      <c r="Q1297" s="1">
        <f>IF(AND(ISBLANK(AA1296),AE1296=0),0,(IF(MAX(Q1298:Q$2005)&gt;0,0,ROW(R1297))))</f>
        <v>0</v>
      </c>
      <c r="R1297" s="1">
        <f>IF($O1297="include",IF(AF1297&gt;0,1+MAX(R1298:R$2005),0),0)</f>
        <v>0</v>
      </c>
      <c r="S1297" s="1">
        <f>IF($O1297="include",IF(AG1297&gt;0,1+MAX(S1298:S$2005),0),0)</f>
        <v>0</v>
      </c>
      <c r="T1297" s="1">
        <f>IF($O1297="include",IF(AH1297&gt;0,1+MAX(T1298:T$2005),0),0)</f>
        <v>0</v>
      </c>
      <c r="U1297" s="1">
        <f>IF($O1297="include",IF(AI1297&gt;0,1+MAX(U1298:U$2005),0),0)</f>
        <v>0</v>
      </c>
      <c r="V1297" s="1">
        <f>IF($O1297="include",IF(AJ1297&gt;0,1+MAX(V1298:V$2005),0),0)</f>
        <v>0</v>
      </c>
      <c r="W1297" s="1">
        <f>IF($O1297="include",IF(AK1297&gt;0,1+MAX(W1298:W$2005),0),0)</f>
        <v>0</v>
      </c>
      <c r="X1297" s="1">
        <f>IF($O1297="include",IF(AL1297&gt;0,1+MAX(X1298:X$2005),0),0)</f>
        <v>0</v>
      </c>
      <c r="Y1297" s="22" t="str">
        <f t="shared" si="347"/>
        <v xml:space="preserve">1 - </v>
      </c>
      <c r="AA1297" s="42"/>
      <c r="AB1297" s="43"/>
      <c r="AC1297" s="43"/>
      <c r="AD1297" s="44"/>
      <c r="AE1297" s="11">
        <f t="shared" si="348"/>
        <v>0</v>
      </c>
      <c r="AF1297" s="41"/>
      <c r="AG1297" s="41"/>
      <c r="AH1297" s="41"/>
      <c r="AI1297" s="41"/>
      <c r="AJ1297" s="41"/>
      <c r="AK1297" s="41"/>
      <c r="AL1297" s="41"/>
      <c r="BA1297" s="1">
        <f t="shared" si="349"/>
        <v>0</v>
      </c>
      <c r="BB1297" s="1">
        <f t="shared" si="350"/>
        <v>0</v>
      </c>
      <c r="BC1297" s="1" t="str">
        <f t="shared" si="351"/>
        <v>No</v>
      </c>
      <c r="BD1297" s="1">
        <f t="shared" si="352"/>
        <v>0</v>
      </c>
      <c r="BE1297" s="1">
        <f t="shared" si="353"/>
        <v>0</v>
      </c>
      <c r="BF1297" s="1">
        <f t="shared" si="354"/>
        <v>0</v>
      </c>
      <c r="BG1297" s="1">
        <v>1293</v>
      </c>
      <c r="BH1297" s="1" t="e">
        <f t="shared" si="355"/>
        <v>#N/A</v>
      </c>
      <c r="BI1297" s="1">
        <f t="shared" si="357"/>
        <v>2</v>
      </c>
      <c r="BJ1297" s="1" t="e">
        <f t="shared" si="356"/>
        <v>#N/A</v>
      </c>
    </row>
    <row r="1298" spans="1:62" x14ac:dyDescent="0.25">
      <c r="A1298" s="1">
        <f t="shared" si="343"/>
        <v>1</v>
      </c>
      <c r="B1298" s="1">
        <f>IF(YEAR(AD1298)=$B$3,YEAR('Apartment Expenses'!AD1298)&amp;" - "&amp;'Apartment Expenses'!AC1298,0)</f>
        <v>0</v>
      </c>
      <c r="C1298" s="1">
        <f t="shared" si="344"/>
        <v>0</v>
      </c>
      <c r="E1298" s="1">
        <v>1294</v>
      </c>
      <c r="F1298" s="1">
        <f t="shared" si="345"/>
        <v>1</v>
      </c>
      <c r="G1298" s="1">
        <f t="shared" si="341"/>
        <v>0</v>
      </c>
      <c r="H1298" s="1">
        <f t="shared" si="342"/>
        <v>0</v>
      </c>
      <c r="J1298" s="1" t="str">
        <f t="shared" si="346"/>
        <v>1900</v>
      </c>
      <c r="M1298" s="1">
        <f>HLOOKUP('Expense History'!$AD$3,$P$4:$X$2004,ROW('Apartment Expenses'!L1298)-3,0)</f>
        <v>0</v>
      </c>
      <c r="N1298" s="1">
        <f>IF('Expense History'!$AD$3=Data!$G$4,'Apartment Expenses'!AE1298,HLOOKUP('Expense History'!$AD$3,'Apartment Expenses'!$AE$4:$AL$2004,(ROW('Apartment Expenses'!M1298)-3)))</f>
        <v>0</v>
      </c>
      <c r="O1298" s="1" t="str">
        <f>IF($O$2="ALL",IF(VLOOKUP(AA1298,'Expense History'!$AA$6:$AB$36,2,0)="x","include",0),IF(AND(VLOOKUP(AA1298,'Expense History'!$AA$6:$AB$36,2,0)="x",AC1298=$O$2),"include",0))</f>
        <v>include</v>
      </c>
      <c r="P1298" s="1">
        <f>IF(O1298="include",IF(AE1298&gt;0,1+MAX(P1299:P$2005),0),0)</f>
        <v>0</v>
      </c>
      <c r="Q1298" s="1">
        <f>IF(AND(ISBLANK(AA1297),AE1297=0),0,(IF(MAX(Q1299:Q$2005)&gt;0,0,ROW(R1298))))</f>
        <v>0</v>
      </c>
      <c r="R1298" s="1">
        <f>IF($O1298="include",IF(AF1298&gt;0,1+MAX(R1299:R$2005),0),0)</f>
        <v>0</v>
      </c>
      <c r="S1298" s="1">
        <f>IF($O1298="include",IF(AG1298&gt;0,1+MAX(S1299:S$2005),0),0)</f>
        <v>0</v>
      </c>
      <c r="T1298" s="1">
        <f>IF($O1298="include",IF(AH1298&gt;0,1+MAX(T1299:T$2005),0),0)</f>
        <v>0</v>
      </c>
      <c r="U1298" s="1">
        <f>IF($O1298="include",IF(AI1298&gt;0,1+MAX(U1299:U$2005),0),0)</f>
        <v>0</v>
      </c>
      <c r="V1298" s="1">
        <f>IF($O1298="include",IF(AJ1298&gt;0,1+MAX(V1299:V$2005),0),0)</f>
        <v>0</v>
      </c>
      <c r="W1298" s="1">
        <f>IF($O1298="include",IF(AK1298&gt;0,1+MAX(W1299:W$2005),0),0)</f>
        <v>0</v>
      </c>
      <c r="X1298" s="1">
        <f>IF($O1298="include",IF(AL1298&gt;0,1+MAX(X1299:X$2005),0),0)</f>
        <v>0</v>
      </c>
      <c r="Y1298" s="22" t="str">
        <f t="shared" si="347"/>
        <v xml:space="preserve">1 - </v>
      </c>
      <c r="AA1298" s="42"/>
      <c r="AB1298" s="43"/>
      <c r="AC1298" s="43"/>
      <c r="AD1298" s="44"/>
      <c r="AE1298" s="11">
        <f t="shared" si="348"/>
        <v>0</v>
      </c>
      <c r="AF1298" s="41"/>
      <c r="AG1298" s="41"/>
      <c r="AH1298" s="41"/>
      <c r="AI1298" s="41"/>
      <c r="AJ1298" s="41"/>
      <c r="AK1298" s="41"/>
      <c r="AL1298" s="41"/>
      <c r="BA1298" s="1">
        <f t="shared" si="349"/>
        <v>0</v>
      </c>
      <c r="BB1298" s="1">
        <f t="shared" si="350"/>
        <v>0</v>
      </c>
      <c r="BC1298" s="1" t="str">
        <f t="shared" si="351"/>
        <v>No</v>
      </c>
      <c r="BD1298" s="1">
        <f t="shared" si="352"/>
        <v>0</v>
      </c>
      <c r="BE1298" s="1">
        <f t="shared" si="353"/>
        <v>0</v>
      </c>
      <c r="BF1298" s="1">
        <f t="shared" si="354"/>
        <v>0</v>
      </c>
      <c r="BG1298" s="1">
        <v>1294</v>
      </c>
      <c r="BH1298" s="1" t="e">
        <f t="shared" si="355"/>
        <v>#N/A</v>
      </c>
      <c r="BI1298" s="1">
        <f t="shared" si="357"/>
        <v>2</v>
      </c>
      <c r="BJ1298" s="1" t="e">
        <f t="shared" si="356"/>
        <v>#N/A</v>
      </c>
    </row>
    <row r="1299" spans="1:62" x14ac:dyDescent="0.25">
      <c r="A1299" s="1">
        <f t="shared" si="343"/>
        <v>1</v>
      </c>
      <c r="B1299" s="1">
        <f>IF(YEAR(AD1299)=$B$3,YEAR('Apartment Expenses'!AD1299)&amp;" - "&amp;'Apartment Expenses'!AC1299,0)</f>
        <v>0</v>
      </c>
      <c r="C1299" s="1">
        <f t="shared" si="344"/>
        <v>0</v>
      </c>
      <c r="E1299" s="1">
        <v>1295</v>
      </c>
      <c r="F1299" s="1">
        <f t="shared" si="345"/>
        <v>1</v>
      </c>
      <c r="G1299" s="1">
        <f t="shared" si="341"/>
        <v>0</v>
      </c>
      <c r="H1299" s="1">
        <f t="shared" si="342"/>
        <v>0</v>
      </c>
      <c r="J1299" s="1" t="str">
        <f t="shared" si="346"/>
        <v>1900</v>
      </c>
      <c r="M1299" s="1">
        <f>HLOOKUP('Expense History'!$AD$3,$P$4:$X$2004,ROW('Apartment Expenses'!L1299)-3,0)</f>
        <v>0</v>
      </c>
      <c r="N1299" s="1">
        <f>IF('Expense History'!$AD$3=Data!$G$4,'Apartment Expenses'!AE1299,HLOOKUP('Expense History'!$AD$3,'Apartment Expenses'!$AE$4:$AL$2004,(ROW('Apartment Expenses'!M1299)-3)))</f>
        <v>0</v>
      </c>
      <c r="O1299" s="1" t="str">
        <f>IF($O$2="ALL",IF(VLOOKUP(AA1299,'Expense History'!$AA$6:$AB$36,2,0)="x","include",0),IF(AND(VLOOKUP(AA1299,'Expense History'!$AA$6:$AB$36,2,0)="x",AC1299=$O$2),"include",0))</f>
        <v>include</v>
      </c>
      <c r="P1299" s="1">
        <f>IF(O1299="include",IF(AE1299&gt;0,1+MAX(P1300:P$2005),0),0)</f>
        <v>0</v>
      </c>
      <c r="Q1299" s="1">
        <f>IF(AND(ISBLANK(AA1298),AE1298=0),0,(IF(MAX(Q1300:Q$2005)&gt;0,0,ROW(R1299))))</f>
        <v>0</v>
      </c>
      <c r="R1299" s="1">
        <f>IF($O1299="include",IF(AF1299&gt;0,1+MAX(R1300:R$2005),0),0)</f>
        <v>0</v>
      </c>
      <c r="S1299" s="1">
        <f>IF($O1299="include",IF(AG1299&gt;0,1+MAX(S1300:S$2005),0),0)</f>
        <v>0</v>
      </c>
      <c r="T1299" s="1">
        <f>IF($O1299="include",IF(AH1299&gt;0,1+MAX(T1300:T$2005),0),0)</f>
        <v>0</v>
      </c>
      <c r="U1299" s="1">
        <f>IF($O1299="include",IF(AI1299&gt;0,1+MAX(U1300:U$2005),0),0)</f>
        <v>0</v>
      </c>
      <c r="V1299" s="1">
        <f>IF($O1299="include",IF(AJ1299&gt;0,1+MAX(V1300:V$2005),0),0)</f>
        <v>0</v>
      </c>
      <c r="W1299" s="1">
        <f>IF($O1299="include",IF(AK1299&gt;0,1+MAX(W1300:W$2005),0),0)</f>
        <v>0</v>
      </c>
      <c r="X1299" s="1">
        <f>IF($O1299="include",IF(AL1299&gt;0,1+MAX(X1300:X$2005),0),0)</f>
        <v>0</v>
      </c>
      <c r="Y1299" s="22" t="str">
        <f t="shared" si="347"/>
        <v xml:space="preserve">1 - </v>
      </c>
      <c r="AA1299" s="42"/>
      <c r="AB1299" s="43"/>
      <c r="AC1299" s="43"/>
      <c r="AD1299" s="44"/>
      <c r="AE1299" s="11">
        <f t="shared" si="348"/>
        <v>0</v>
      </c>
      <c r="AF1299" s="41"/>
      <c r="AG1299" s="41"/>
      <c r="AH1299" s="41"/>
      <c r="AI1299" s="41"/>
      <c r="AJ1299" s="41"/>
      <c r="AK1299" s="41"/>
      <c r="AL1299" s="41"/>
      <c r="BA1299" s="1">
        <f t="shared" si="349"/>
        <v>0</v>
      </c>
      <c r="BB1299" s="1">
        <f t="shared" si="350"/>
        <v>0</v>
      </c>
      <c r="BC1299" s="1" t="str">
        <f t="shared" si="351"/>
        <v>No</v>
      </c>
      <c r="BD1299" s="1">
        <f t="shared" si="352"/>
        <v>0</v>
      </c>
      <c r="BE1299" s="1">
        <f t="shared" si="353"/>
        <v>0</v>
      </c>
      <c r="BF1299" s="1">
        <f t="shared" si="354"/>
        <v>0</v>
      </c>
      <c r="BG1299" s="1">
        <v>1295</v>
      </c>
      <c r="BH1299" s="1" t="e">
        <f t="shared" si="355"/>
        <v>#N/A</v>
      </c>
      <c r="BI1299" s="1">
        <f t="shared" si="357"/>
        <v>2</v>
      </c>
      <c r="BJ1299" s="1" t="e">
        <f t="shared" si="356"/>
        <v>#N/A</v>
      </c>
    </row>
    <row r="1300" spans="1:62" x14ac:dyDescent="0.25">
      <c r="A1300" s="1">
        <f t="shared" si="343"/>
        <v>1</v>
      </c>
      <c r="B1300" s="1">
        <f>IF(YEAR(AD1300)=$B$3,YEAR('Apartment Expenses'!AD1300)&amp;" - "&amp;'Apartment Expenses'!AC1300,0)</f>
        <v>0</v>
      </c>
      <c r="C1300" s="1">
        <f t="shared" si="344"/>
        <v>0</v>
      </c>
      <c r="E1300" s="1">
        <v>1296</v>
      </c>
      <c r="F1300" s="1">
        <f t="shared" si="345"/>
        <v>1</v>
      </c>
      <c r="G1300" s="1">
        <f t="shared" si="341"/>
        <v>0</v>
      </c>
      <c r="H1300" s="1">
        <f t="shared" si="342"/>
        <v>0</v>
      </c>
      <c r="J1300" s="1" t="str">
        <f t="shared" si="346"/>
        <v>1900</v>
      </c>
      <c r="M1300" s="1">
        <f>HLOOKUP('Expense History'!$AD$3,$P$4:$X$2004,ROW('Apartment Expenses'!L1300)-3,0)</f>
        <v>0</v>
      </c>
      <c r="N1300" s="1">
        <f>IF('Expense History'!$AD$3=Data!$G$4,'Apartment Expenses'!AE1300,HLOOKUP('Expense History'!$AD$3,'Apartment Expenses'!$AE$4:$AL$2004,(ROW('Apartment Expenses'!M1300)-3)))</f>
        <v>0</v>
      </c>
      <c r="O1300" s="1" t="str">
        <f>IF($O$2="ALL",IF(VLOOKUP(AA1300,'Expense History'!$AA$6:$AB$36,2,0)="x","include",0),IF(AND(VLOOKUP(AA1300,'Expense History'!$AA$6:$AB$36,2,0)="x",AC1300=$O$2),"include",0))</f>
        <v>include</v>
      </c>
      <c r="P1300" s="1">
        <f>IF(O1300="include",IF(AE1300&gt;0,1+MAX(P1301:P$2005),0),0)</f>
        <v>0</v>
      </c>
      <c r="Q1300" s="1">
        <f>IF(AND(ISBLANK(AA1299),AE1299=0),0,(IF(MAX(Q1301:Q$2005)&gt;0,0,ROW(R1300))))</f>
        <v>0</v>
      </c>
      <c r="R1300" s="1">
        <f>IF($O1300="include",IF(AF1300&gt;0,1+MAX(R1301:R$2005),0),0)</f>
        <v>0</v>
      </c>
      <c r="S1300" s="1">
        <f>IF($O1300="include",IF(AG1300&gt;0,1+MAX(S1301:S$2005),0),0)</f>
        <v>0</v>
      </c>
      <c r="T1300" s="1">
        <f>IF($O1300="include",IF(AH1300&gt;0,1+MAX(T1301:T$2005),0),0)</f>
        <v>0</v>
      </c>
      <c r="U1300" s="1">
        <f>IF($O1300="include",IF(AI1300&gt;0,1+MAX(U1301:U$2005),0),0)</f>
        <v>0</v>
      </c>
      <c r="V1300" s="1">
        <f>IF($O1300="include",IF(AJ1300&gt;0,1+MAX(V1301:V$2005),0),0)</f>
        <v>0</v>
      </c>
      <c r="W1300" s="1">
        <f>IF($O1300="include",IF(AK1300&gt;0,1+MAX(W1301:W$2005),0),0)</f>
        <v>0</v>
      </c>
      <c r="X1300" s="1">
        <f>IF($O1300="include",IF(AL1300&gt;0,1+MAX(X1301:X$2005),0),0)</f>
        <v>0</v>
      </c>
      <c r="Y1300" s="22" t="str">
        <f t="shared" si="347"/>
        <v xml:space="preserve">1 - </v>
      </c>
      <c r="AA1300" s="42"/>
      <c r="AB1300" s="43"/>
      <c r="AC1300" s="43"/>
      <c r="AD1300" s="44"/>
      <c r="AE1300" s="11">
        <f t="shared" si="348"/>
        <v>0</v>
      </c>
      <c r="AF1300" s="41"/>
      <c r="AG1300" s="41"/>
      <c r="AH1300" s="41"/>
      <c r="AI1300" s="41"/>
      <c r="AJ1300" s="41"/>
      <c r="AK1300" s="41"/>
      <c r="AL1300" s="41"/>
      <c r="BA1300" s="1">
        <f t="shared" si="349"/>
        <v>0</v>
      </c>
      <c r="BB1300" s="1">
        <f t="shared" si="350"/>
        <v>0</v>
      </c>
      <c r="BC1300" s="1" t="str">
        <f t="shared" si="351"/>
        <v>No</v>
      </c>
      <c r="BD1300" s="1">
        <f t="shared" si="352"/>
        <v>0</v>
      </c>
      <c r="BE1300" s="1">
        <f t="shared" si="353"/>
        <v>0</v>
      </c>
      <c r="BF1300" s="1">
        <f t="shared" si="354"/>
        <v>0</v>
      </c>
      <c r="BG1300" s="1">
        <v>1296</v>
      </c>
      <c r="BH1300" s="1" t="e">
        <f t="shared" si="355"/>
        <v>#N/A</v>
      </c>
      <c r="BI1300" s="1">
        <f t="shared" si="357"/>
        <v>2</v>
      </c>
      <c r="BJ1300" s="1" t="e">
        <f t="shared" si="356"/>
        <v>#N/A</v>
      </c>
    </row>
    <row r="1301" spans="1:62" x14ac:dyDescent="0.25">
      <c r="A1301" s="1">
        <f t="shared" si="343"/>
        <v>1</v>
      </c>
      <c r="B1301" s="1">
        <f>IF(YEAR(AD1301)=$B$3,YEAR('Apartment Expenses'!AD1301)&amp;" - "&amp;'Apartment Expenses'!AC1301,0)</f>
        <v>0</v>
      </c>
      <c r="C1301" s="1">
        <f t="shared" si="344"/>
        <v>0</v>
      </c>
      <c r="E1301" s="1">
        <v>1297</v>
      </c>
      <c r="F1301" s="1">
        <f t="shared" si="345"/>
        <v>1</v>
      </c>
      <c r="G1301" s="1">
        <f t="shared" si="341"/>
        <v>0</v>
      </c>
      <c r="H1301" s="1">
        <f t="shared" si="342"/>
        <v>0</v>
      </c>
      <c r="J1301" s="1" t="str">
        <f t="shared" si="346"/>
        <v>1900</v>
      </c>
      <c r="M1301" s="1">
        <f>HLOOKUP('Expense History'!$AD$3,$P$4:$X$2004,ROW('Apartment Expenses'!L1301)-3,0)</f>
        <v>0</v>
      </c>
      <c r="N1301" s="1">
        <f>IF('Expense History'!$AD$3=Data!$G$4,'Apartment Expenses'!AE1301,HLOOKUP('Expense History'!$AD$3,'Apartment Expenses'!$AE$4:$AL$2004,(ROW('Apartment Expenses'!M1301)-3)))</f>
        <v>0</v>
      </c>
      <c r="O1301" s="1" t="str">
        <f>IF($O$2="ALL",IF(VLOOKUP(AA1301,'Expense History'!$AA$6:$AB$36,2,0)="x","include",0),IF(AND(VLOOKUP(AA1301,'Expense History'!$AA$6:$AB$36,2,0)="x",AC1301=$O$2),"include",0))</f>
        <v>include</v>
      </c>
      <c r="P1301" s="1">
        <f>IF(O1301="include",IF(AE1301&gt;0,1+MAX(P1302:P$2005),0),0)</f>
        <v>0</v>
      </c>
      <c r="Q1301" s="1">
        <f>IF(AND(ISBLANK(AA1300),AE1300=0),0,(IF(MAX(Q1302:Q$2005)&gt;0,0,ROW(R1301))))</f>
        <v>0</v>
      </c>
      <c r="R1301" s="1">
        <f>IF($O1301="include",IF(AF1301&gt;0,1+MAX(R1302:R$2005),0),0)</f>
        <v>0</v>
      </c>
      <c r="S1301" s="1">
        <f>IF($O1301="include",IF(AG1301&gt;0,1+MAX(S1302:S$2005),0),0)</f>
        <v>0</v>
      </c>
      <c r="T1301" s="1">
        <f>IF($O1301="include",IF(AH1301&gt;0,1+MAX(T1302:T$2005),0),0)</f>
        <v>0</v>
      </c>
      <c r="U1301" s="1">
        <f>IF($O1301="include",IF(AI1301&gt;0,1+MAX(U1302:U$2005),0),0)</f>
        <v>0</v>
      </c>
      <c r="V1301" s="1">
        <f>IF($O1301="include",IF(AJ1301&gt;0,1+MAX(V1302:V$2005),0),0)</f>
        <v>0</v>
      </c>
      <c r="W1301" s="1">
        <f>IF($O1301="include",IF(AK1301&gt;0,1+MAX(W1302:W$2005),0),0)</f>
        <v>0</v>
      </c>
      <c r="X1301" s="1">
        <f>IF($O1301="include",IF(AL1301&gt;0,1+MAX(X1302:X$2005),0),0)</f>
        <v>0</v>
      </c>
      <c r="Y1301" s="22" t="str">
        <f t="shared" si="347"/>
        <v xml:space="preserve">1 - </v>
      </c>
      <c r="AA1301" s="42"/>
      <c r="AB1301" s="43"/>
      <c r="AC1301" s="43"/>
      <c r="AD1301" s="44"/>
      <c r="AE1301" s="11">
        <f t="shared" si="348"/>
        <v>0</v>
      </c>
      <c r="AF1301" s="41"/>
      <c r="AG1301" s="41"/>
      <c r="AH1301" s="41"/>
      <c r="AI1301" s="41"/>
      <c r="AJ1301" s="41"/>
      <c r="AK1301" s="41"/>
      <c r="AL1301" s="41"/>
      <c r="BA1301" s="1">
        <f t="shared" si="349"/>
        <v>0</v>
      </c>
      <c r="BB1301" s="1">
        <f t="shared" si="350"/>
        <v>0</v>
      </c>
      <c r="BC1301" s="1" t="str">
        <f t="shared" si="351"/>
        <v>No</v>
      </c>
      <c r="BD1301" s="1">
        <f t="shared" si="352"/>
        <v>0</v>
      </c>
      <c r="BE1301" s="1">
        <f t="shared" si="353"/>
        <v>0</v>
      </c>
      <c r="BF1301" s="1">
        <f t="shared" si="354"/>
        <v>0</v>
      </c>
      <c r="BG1301" s="1">
        <v>1297</v>
      </c>
      <c r="BH1301" s="1" t="e">
        <f t="shared" si="355"/>
        <v>#N/A</v>
      </c>
      <c r="BI1301" s="1">
        <f t="shared" si="357"/>
        <v>2</v>
      </c>
      <c r="BJ1301" s="1" t="e">
        <f t="shared" si="356"/>
        <v>#N/A</v>
      </c>
    </row>
    <row r="1302" spans="1:62" x14ac:dyDescent="0.25">
      <c r="A1302" s="1">
        <f t="shared" si="343"/>
        <v>1</v>
      </c>
      <c r="B1302" s="1">
        <f>IF(YEAR(AD1302)=$B$3,YEAR('Apartment Expenses'!AD1302)&amp;" - "&amp;'Apartment Expenses'!AC1302,0)</f>
        <v>0</v>
      </c>
      <c r="C1302" s="1">
        <f t="shared" si="344"/>
        <v>0</v>
      </c>
      <c r="E1302" s="1">
        <v>1298</v>
      </c>
      <c r="F1302" s="1">
        <f t="shared" si="345"/>
        <v>1</v>
      </c>
      <c r="G1302" s="1">
        <f t="shared" si="341"/>
        <v>0</v>
      </c>
      <c r="H1302" s="1">
        <f t="shared" si="342"/>
        <v>0</v>
      </c>
      <c r="J1302" s="1" t="str">
        <f t="shared" si="346"/>
        <v>1900</v>
      </c>
      <c r="M1302" s="1">
        <f>HLOOKUP('Expense History'!$AD$3,$P$4:$X$2004,ROW('Apartment Expenses'!L1302)-3,0)</f>
        <v>0</v>
      </c>
      <c r="N1302" s="1">
        <f>IF('Expense History'!$AD$3=Data!$G$4,'Apartment Expenses'!AE1302,HLOOKUP('Expense History'!$AD$3,'Apartment Expenses'!$AE$4:$AL$2004,(ROW('Apartment Expenses'!M1302)-3)))</f>
        <v>0</v>
      </c>
      <c r="O1302" s="1" t="str">
        <f>IF($O$2="ALL",IF(VLOOKUP(AA1302,'Expense History'!$AA$6:$AB$36,2,0)="x","include",0),IF(AND(VLOOKUP(AA1302,'Expense History'!$AA$6:$AB$36,2,0)="x",AC1302=$O$2),"include",0))</f>
        <v>include</v>
      </c>
      <c r="P1302" s="1">
        <f>IF(O1302="include",IF(AE1302&gt;0,1+MAX(P1303:P$2005),0),0)</f>
        <v>0</v>
      </c>
      <c r="Q1302" s="1">
        <f>IF(AND(ISBLANK(AA1301),AE1301=0),0,(IF(MAX(Q1303:Q$2005)&gt;0,0,ROW(R1302))))</f>
        <v>0</v>
      </c>
      <c r="R1302" s="1">
        <f>IF($O1302="include",IF(AF1302&gt;0,1+MAX(R1303:R$2005),0),0)</f>
        <v>0</v>
      </c>
      <c r="S1302" s="1">
        <f>IF($O1302="include",IF(AG1302&gt;0,1+MAX(S1303:S$2005),0),0)</f>
        <v>0</v>
      </c>
      <c r="T1302" s="1">
        <f>IF($O1302="include",IF(AH1302&gt;0,1+MAX(T1303:T$2005),0),0)</f>
        <v>0</v>
      </c>
      <c r="U1302" s="1">
        <f>IF($O1302="include",IF(AI1302&gt;0,1+MAX(U1303:U$2005),0),0)</f>
        <v>0</v>
      </c>
      <c r="V1302" s="1">
        <f>IF($O1302="include",IF(AJ1302&gt;0,1+MAX(V1303:V$2005),0),0)</f>
        <v>0</v>
      </c>
      <c r="W1302" s="1">
        <f>IF($O1302="include",IF(AK1302&gt;0,1+MAX(W1303:W$2005),0),0)</f>
        <v>0</v>
      </c>
      <c r="X1302" s="1">
        <f>IF($O1302="include",IF(AL1302&gt;0,1+MAX(X1303:X$2005),0),0)</f>
        <v>0</v>
      </c>
      <c r="Y1302" s="22" t="str">
        <f t="shared" si="347"/>
        <v xml:space="preserve">1 - </v>
      </c>
      <c r="AA1302" s="42"/>
      <c r="AB1302" s="43"/>
      <c r="AC1302" s="43"/>
      <c r="AD1302" s="44"/>
      <c r="AE1302" s="11">
        <f t="shared" si="348"/>
        <v>0</v>
      </c>
      <c r="AF1302" s="41"/>
      <c r="AG1302" s="41"/>
      <c r="AH1302" s="41"/>
      <c r="AI1302" s="41"/>
      <c r="AJ1302" s="41"/>
      <c r="AK1302" s="41"/>
      <c r="AL1302" s="41"/>
      <c r="BA1302" s="1">
        <f t="shared" si="349"/>
        <v>0</v>
      </c>
      <c r="BB1302" s="1">
        <f t="shared" si="350"/>
        <v>0</v>
      </c>
      <c r="BC1302" s="1" t="str">
        <f t="shared" si="351"/>
        <v>No</v>
      </c>
      <c r="BD1302" s="1">
        <f t="shared" si="352"/>
        <v>0</v>
      </c>
      <c r="BE1302" s="1">
        <f t="shared" si="353"/>
        <v>0</v>
      </c>
      <c r="BF1302" s="1">
        <f t="shared" si="354"/>
        <v>0</v>
      </c>
      <c r="BG1302" s="1">
        <v>1298</v>
      </c>
      <c r="BH1302" s="1" t="e">
        <f t="shared" si="355"/>
        <v>#N/A</v>
      </c>
      <c r="BI1302" s="1">
        <f t="shared" si="357"/>
        <v>2</v>
      </c>
      <c r="BJ1302" s="1" t="e">
        <f t="shared" si="356"/>
        <v>#N/A</v>
      </c>
    </row>
    <row r="1303" spans="1:62" x14ac:dyDescent="0.25">
      <c r="A1303" s="1">
        <f t="shared" si="343"/>
        <v>1</v>
      </c>
      <c r="B1303" s="1">
        <f>IF(YEAR(AD1303)=$B$3,YEAR('Apartment Expenses'!AD1303)&amp;" - "&amp;'Apartment Expenses'!AC1303,0)</f>
        <v>0</v>
      </c>
      <c r="C1303" s="1">
        <f t="shared" si="344"/>
        <v>0</v>
      </c>
      <c r="E1303" s="1">
        <v>1299</v>
      </c>
      <c r="F1303" s="1">
        <f t="shared" si="345"/>
        <v>1</v>
      </c>
      <c r="G1303" s="1">
        <f t="shared" si="341"/>
        <v>0</v>
      </c>
      <c r="H1303" s="1">
        <f t="shared" si="342"/>
        <v>0</v>
      </c>
      <c r="J1303" s="1" t="str">
        <f t="shared" si="346"/>
        <v>1900</v>
      </c>
      <c r="M1303" s="1">
        <f>HLOOKUP('Expense History'!$AD$3,$P$4:$X$2004,ROW('Apartment Expenses'!L1303)-3,0)</f>
        <v>0</v>
      </c>
      <c r="N1303" s="1">
        <f>IF('Expense History'!$AD$3=Data!$G$4,'Apartment Expenses'!AE1303,HLOOKUP('Expense History'!$AD$3,'Apartment Expenses'!$AE$4:$AL$2004,(ROW('Apartment Expenses'!M1303)-3)))</f>
        <v>0</v>
      </c>
      <c r="O1303" s="1" t="str">
        <f>IF($O$2="ALL",IF(VLOOKUP(AA1303,'Expense History'!$AA$6:$AB$36,2,0)="x","include",0),IF(AND(VLOOKUP(AA1303,'Expense History'!$AA$6:$AB$36,2,0)="x",AC1303=$O$2),"include",0))</f>
        <v>include</v>
      </c>
      <c r="P1303" s="1">
        <f>IF(O1303="include",IF(AE1303&gt;0,1+MAX(P1304:P$2005),0),0)</f>
        <v>0</v>
      </c>
      <c r="Q1303" s="1">
        <f>IF(AND(ISBLANK(AA1302),AE1302=0),0,(IF(MAX(Q1304:Q$2005)&gt;0,0,ROW(R1303))))</f>
        <v>0</v>
      </c>
      <c r="R1303" s="1">
        <f>IF($O1303="include",IF(AF1303&gt;0,1+MAX(R1304:R$2005),0),0)</f>
        <v>0</v>
      </c>
      <c r="S1303" s="1">
        <f>IF($O1303="include",IF(AG1303&gt;0,1+MAX(S1304:S$2005),0),0)</f>
        <v>0</v>
      </c>
      <c r="T1303" s="1">
        <f>IF($O1303="include",IF(AH1303&gt;0,1+MAX(T1304:T$2005),0),0)</f>
        <v>0</v>
      </c>
      <c r="U1303" s="1">
        <f>IF($O1303="include",IF(AI1303&gt;0,1+MAX(U1304:U$2005),0),0)</f>
        <v>0</v>
      </c>
      <c r="V1303" s="1">
        <f>IF($O1303="include",IF(AJ1303&gt;0,1+MAX(V1304:V$2005),0),0)</f>
        <v>0</v>
      </c>
      <c r="W1303" s="1">
        <f>IF($O1303="include",IF(AK1303&gt;0,1+MAX(W1304:W$2005),0),0)</f>
        <v>0</v>
      </c>
      <c r="X1303" s="1">
        <f>IF($O1303="include",IF(AL1303&gt;0,1+MAX(X1304:X$2005),0),0)</f>
        <v>0</v>
      </c>
      <c r="Y1303" s="22" t="str">
        <f t="shared" si="347"/>
        <v xml:space="preserve">1 - </v>
      </c>
      <c r="AA1303" s="42"/>
      <c r="AB1303" s="43"/>
      <c r="AC1303" s="43"/>
      <c r="AD1303" s="44"/>
      <c r="AE1303" s="11">
        <f t="shared" si="348"/>
        <v>0</v>
      </c>
      <c r="AF1303" s="41"/>
      <c r="AG1303" s="41"/>
      <c r="AH1303" s="41"/>
      <c r="AI1303" s="41"/>
      <c r="AJ1303" s="41"/>
      <c r="AK1303" s="41"/>
      <c r="AL1303" s="41"/>
      <c r="BA1303" s="1">
        <f t="shared" si="349"/>
        <v>0</v>
      </c>
      <c r="BB1303" s="1">
        <f t="shared" si="350"/>
        <v>0</v>
      </c>
      <c r="BC1303" s="1" t="str">
        <f t="shared" si="351"/>
        <v>No</v>
      </c>
      <c r="BD1303" s="1">
        <f t="shared" si="352"/>
        <v>0</v>
      </c>
      <c r="BE1303" s="1">
        <f t="shared" si="353"/>
        <v>0</v>
      </c>
      <c r="BF1303" s="1">
        <f t="shared" si="354"/>
        <v>0</v>
      </c>
      <c r="BG1303" s="1">
        <v>1299</v>
      </c>
      <c r="BH1303" s="1" t="e">
        <f t="shared" si="355"/>
        <v>#N/A</v>
      </c>
      <c r="BI1303" s="1">
        <f t="shared" si="357"/>
        <v>2</v>
      </c>
      <c r="BJ1303" s="1" t="e">
        <f t="shared" si="356"/>
        <v>#N/A</v>
      </c>
    </row>
    <row r="1304" spans="1:62" x14ac:dyDescent="0.25">
      <c r="A1304" s="1">
        <f t="shared" si="343"/>
        <v>1</v>
      </c>
      <c r="B1304" s="1">
        <f>IF(YEAR(AD1304)=$B$3,YEAR('Apartment Expenses'!AD1304)&amp;" - "&amp;'Apartment Expenses'!AC1304,0)</f>
        <v>0</v>
      </c>
      <c r="C1304" s="1">
        <f t="shared" si="344"/>
        <v>0</v>
      </c>
      <c r="E1304" s="1">
        <v>1300</v>
      </c>
      <c r="F1304" s="1">
        <f t="shared" si="345"/>
        <v>1</v>
      </c>
      <c r="G1304" s="1">
        <f t="shared" si="341"/>
        <v>0</v>
      </c>
      <c r="H1304" s="1">
        <f t="shared" si="342"/>
        <v>0</v>
      </c>
      <c r="J1304" s="1" t="str">
        <f t="shared" si="346"/>
        <v>1900</v>
      </c>
      <c r="M1304" s="1">
        <f>HLOOKUP('Expense History'!$AD$3,$P$4:$X$2004,ROW('Apartment Expenses'!L1304)-3,0)</f>
        <v>0</v>
      </c>
      <c r="N1304" s="1">
        <f>IF('Expense History'!$AD$3=Data!$G$4,'Apartment Expenses'!AE1304,HLOOKUP('Expense History'!$AD$3,'Apartment Expenses'!$AE$4:$AL$2004,(ROW('Apartment Expenses'!M1304)-3)))</f>
        <v>0</v>
      </c>
      <c r="O1304" s="1" t="str">
        <f>IF($O$2="ALL",IF(VLOOKUP(AA1304,'Expense History'!$AA$6:$AB$36,2,0)="x","include",0),IF(AND(VLOOKUP(AA1304,'Expense History'!$AA$6:$AB$36,2,0)="x",AC1304=$O$2),"include",0))</f>
        <v>include</v>
      </c>
      <c r="P1304" s="1">
        <f>IF(O1304="include",IF(AE1304&gt;0,1+MAX(P1305:P$2005),0),0)</f>
        <v>0</v>
      </c>
      <c r="Q1304" s="1">
        <f>IF(AND(ISBLANK(AA1303),AE1303=0),0,(IF(MAX(Q1305:Q$2005)&gt;0,0,ROW(R1304))))</f>
        <v>0</v>
      </c>
      <c r="R1304" s="1">
        <f>IF($O1304="include",IF(AF1304&gt;0,1+MAX(R1305:R$2005),0),0)</f>
        <v>0</v>
      </c>
      <c r="S1304" s="1">
        <f>IF($O1304="include",IF(AG1304&gt;0,1+MAX(S1305:S$2005),0),0)</f>
        <v>0</v>
      </c>
      <c r="T1304" s="1">
        <f>IF($O1304="include",IF(AH1304&gt;0,1+MAX(T1305:T$2005),0),0)</f>
        <v>0</v>
      </c>
      <c r="U1304" s="1">
        <f>IF($O1304="include",IF(AI1304&gt;0,1+MAX(U1305:U$2005),0),0)</f>
        <v>0</v>
      </c>
      <c r="V1304" s="1">
        <f>IF($O1304="include",IF(AJ1304&gt;0,1+MAX(V1305:V$2005),0),0)</f>
        <v>0</v>
      </c>
      <c r="W1304" s="1">
        <f>IF($O1304="include",IF(AK1304&gt;0,1+MAX(W1305:W$2005),0),0)</f>
        <v>0</v>
      </c>
      <c r="X1304" s="1">
        <f>IF($O1304="include",IF(AL1304&gt;0,1+MAX(X1305:X$2005),0),0)</f>
        <v>0</v>
      </c>
      <c r="Y1304" s="22" t="str">
        <f t="shared" si="347"/>
        <v xml:space="preserve">1 - </v>
      </c>
      <c r="AA1304" s="42"/>
      <c r="AB1304" s="43"/>
      <c r="AC1304" s="43"/>
      <c r="AD1304" s="44"/>
      <c r="AE1304" s="11">
        <f t="shared" si="348"/>
        <v>0</v>
      </c>
      <c r="AF1304" s="41"/>
      <c r="AG1304" s="41"/>
      <c r="AH1304" s="41"/>
      <c r="AI1304" s="41"/>
      <c r="AJ1304" s="41"/>
      <c r="AK1304" s="41"/>
      <c r="AL1304" s="41"/>
      <c r="BA1304" s="1">
        <f t="shared" si="349"/>
        <v>0</v>
      </c>
      <c r="BB1304" s="1">
        <f t="shared" si="350"/>
        <v>0</v>
      </c>
      <c r="BC1304" s="1" t="str">
        <f t="shared" si="351"/>
        <v>No</v>
      </c>
      <c r="BD1304" s="1">
        <f t="shared" si="352"/>
        <v>0</v>
      </c>
      <c r="BE1304" s="1">
        <f t="shared" si="353"/>
        <v>0</v>
      </c>
      <c r="BF1304" s="1">
        <f t="shared" si="354"/>
        <v>0</v>
      </c>
      <c r="BG1304" s="1">
        <v>1300</v>
      </c>
      <c r="BH1304" s="1" t="e">
        <f t="shared" si="355"/>
        <v>#N/A</v>
      </c>
      <c r="BI1304" s="1">
        <f t="shared" si="357"/>
        <v>2</v>
      </c>
      <c r="BJ1304" s="1" t="e">
        <f t="shared" si="356"/>
        <v>#N/A</v>
      </c>
    </row>
    <row r="1305" spans="1:62" x14ac:dyDescent="0.25">
      <c r="A1305" s="1">
        <f t="shared" si="343"/>
        <v>1</v>
      </c>
      <c r="B1305" s="1">
        <f>IF(YEAR(AD1305)=$B$3,YEAR('Apartment Expenses'!AD1305)&amp;" - "&amp;'Apartment Expenses'!AC1305,0)</f>
        <v>0</v>
      </c>
      <c r="C1305" s="1">
        <f t="shared" si="344"/>
        <v>0</v>
      </c>
      <c r="E1305" s="1">
        <v>1301</v>
      </c>
      <c r="F1305" s="1">
        <f t="shared" si="345"/>
        <v>1</v>
      </c>
      <c r="G1305" s="1">
        <f t="shared" si="341"/>
        <v>0</v>
      </c>
      <c r="H1305" s="1">
        <f t="shared" si="342"/>
        <v>0</v>
      </c>
      <c r="J1305" s="1" t="str">
        <f t="shared" si="346"/>
        <v>1900</v>
      </c>
      <c r="M1305" s="1">
        <f>HLOOKUP('Expense History'!$AD$3,$P$4:$X$2004,ROW('Apartment Expenses'!L1305)-3,0)</f>
        <v>0</v>
      </c>
      <c r="N1305" s="1">
        <f>IF('Expense History'!$AD$3=Data!$G$4,'Apartment Expenses'!AE1305,HLOOKUP('Expense History'!$AD$3,'Apartment Expenses'!$AE$4:$AL$2004,(ROW('Apartment Expenses'!M1305)-3)))</f>
        <v>0</v>
      </c>
      <c r="O1305" s="1" t="str">
        <f>IF($O$2="ALL",IF(VLOOKUP(AA1305,'Expense History'!$AA$6:$AB$36,2,0)="x","include",0),IF(AND(VLOOKUP(AA1305,'Expense History'!$AA$6:$AB$36,2,0)="x",AC1305=$O$2),"include",0))</f>
        <v>include</v>
      </c>
      <c r="P1305" s="1">
        <f>IF(O1305="include",IF(AE1305&gt;0,1+MAX(P1306:P$2005),0),0)</f>
        <v>0</v>
      </c>
      <c r="Q1305" s="1">
        <f>IF(AND(ISBLANK(AA1304),AE1304=0),0,(IF(MAX(Q1306:Q$2005)&gt;0,0,ROW(R1305))))</f>
        <v>0</v>
      </c>
      <c r="R1305" s="1">
        <f>IF($O1305="include",IF(AF1305&gt;0,1+MAX(R1306:R$2005),0),0)</f>
        <v>0</v>
      </c>
      <c r="S1305" s="1">
        <f>IF($O1305="include",IF(AG1305&gt;0,1+MAX(S1306:S$2005),0),0)</f>
        <v>0</v>
      </c>
      <c r="T1305" s="1">
        <f>IF($O1305="include",IF(AH1305&gt;0,1+MAX(T1306:T$2005),0),0)</f>
        <v>0</v>
      </c>
      <c r="U1305" s="1">
        <f>IF($O1305="include",IF(AI1305&gt;0,1+MAX(U1306:U$2005),0),0)</f>
        <v>0</v>
      </c>
      <c r="V1305" s="1">
        <f>IF($O1305="include",IF(AJ1305&gt;0,1+MAX(V1306:V$2005),0),0)</f>
        <v>0</v>
      </c>
      <c r="W1305" s="1">
        <f>IF($O1305="include",IF(AK1305&gt;0,1+MAX(W1306:W$2005),0),0)</f>
        <v>0</v>
      </c>
      <c r="X1305" s="1">
        <f>IF($O1305="include",IF(AL1305&gt;0,1+MAX(X1306:X$2005),0),0)</f>
        <v>0</v>
      </c>
      <c r="Y1305" s="22" t="str">
        <f t="shared" si="347"/>
        <v xml:space="preserve">1 - </v>
      </c>
      <c r="AA1305" s="42"/>
      <c r="AB1305" s="43"/>
      <c r="AC1305" s="43"/>
      <c r="AD1305" s="44"/>
      <c r="AE1305" s="11">
        <f t="shared" si="348"/>
        <v>0</v>
      </c>
      <c r="AF1305" s="41"/>
      <c r="AG1305" s="41"/>
      <c r="AH1305" s="41"/>
      <c r="AI1305" s="41"/>
      <c r="AJ1305" s="41"/>
      <c r="AK1305" s="41"/>
      <c r="AL1305" s="41"/>
      <c r="BA1305" s="1">
        <f t="shared" si="349"/>
        <v>0</v>
      </c>
      <c r="BB1305" s="1">
        <f t="shared" si="350"/>
        <v>0</v>
      </c>
      <c r="BC1305" s="1" t="str">
        <f t="shared" si="351"/>
        <v>No</v>
      </c>
      <c r="BD1305" s="1">
        <f t="shared" si="352"/>
        <v>0</v>
      </c>
      <c r="BE1305" s="1">
        <f t="shared" si="353"/>
        <v>0</v>
      </c>
      <c r="BF1305" s="1">
        <f t="shared" si="354"/>
        <v>0</v>
      </c>
      <c r="BG1305" s="1">
        <v>1301</v>
      </c>
      <c r="BH1305" s="1" t="e">
        <f t="shared" si="355"/>
        <v>#N/A</v>
      </c>
      <c r="BI1305" s="1">
        <f t="shared" si="357"/>
        <v>2</v>
      </c>
      <c r="BJ1305" s="1" t="e">
        <f t="shared" si="356"/>
        <v>#N/A</v>
      </c>
    </row>
    <row r="1306" spans="1:62" x14ac:dyDescent="0.25">
      <c r="A1306" s="1">
        <f t="shared" si="343"/>
        <v>1</v>
      </c>
      <c r="B1306" s="1">
        <f>IF(YEAR(AD1306)=$B$3,YEAR('Apartment Expenses'!AD1306)&amp;" - "&amp;'Apartment Expenses'!AC1306,0)</f>
        <v>0</v>
      </c>
      <c r="C1306" s="1">
        <f t="shared" si="344"/>
        <v>0</v>
      </c>
      <c r="E1306" s="1">
        <v>1302</v>
      </c>
      <c r="F1306" s="1">
        <f t="shared" si="345"/>
        <v>1</v>
      </c>
      <c r="G1306" s="1">
        <f t="shared" si="341"/>
        <v>0</v>
      </c>
      <c r="H1306" s="1">
        <f t="shared" si="342"/>
        <v>0</v>
      </c>
      <c r="J1306" s="1" t="str">
        <f t="shared" si="346"/>
        <v>1900</v>
      </c>
      <c r="M1306" s="1">
        <f>HLOOKUP('Expense History'!$AD$3,$P$4:$X$2004,ROW('Apartment Expenses'!L1306)-3,0)</f>
        <v>0</v>
      </c>
      <c r="N1306" s="1">
        <f>IF('Expense History'!$AD$3=Data!$G$4,'Apartment Expenses'!AE1306,HLOOKUP('Expense History'!$AD$3,'Apartment Expenses'!$AE$4:$AL$2004,(ROW('Apartment Expenses'!M1306)-3)))</f>
        <v>0</v>
      </c>
      <c r="O1306" s="1" t="str">
        <f>IF($O$2="ALL",IF(VLOOKUP(AA1306,'Expense History'!$AA$6:$AB$36,2,0)="x","include",0),IF(AND(VLOOKUP(AA1306,'Expense History'!$AA$6:$AB$36,2,0)="x",AC1306=$O$2),"include",0))</f>
        <v>include</v>
      </c>
      <c r="P1306" s="1">
        <f>IF(O1306="include",IF(AE1306&gt;0,1+MAX(P1307:P$2005),0),0)</f>
        <v>0</v>
      </c>
      <c r="Q1306" s="1">
        <f>IF(AND(ISBLANK(AA1305),AE1305=0),0,(IF(MAX(Q1307:Q$2005)&gt;0,0,ROW(R1306))))</f>
        <v>0</v>
      </c>
      <c r="R1306" s="1">
        <f>IF($O1306="include",IF(AF1306&gt;0,1+MAX(R1307:R$2005),0),0)</f>
        <v>0</v>
      </c>
      <c r="S1306" s="1">
        <f>IF($O1306="include",IF(AG1306&gt;0,1+MAX(S1307:S$2005),0),0)</f>
        <v>0</v>
      </c>
      <c r="T1306" s="1">
        <f>IF($O1306="include",IF(AH1306&gt;0,1+MAX(T1307:T$2005),0),0)</f>
        <v>0</v>
      </c>
      <c r="U1306" s="1">
        <f>IF($O1306="include",IF(AI1306&gt;0,1+MAX(U1307:U$2005),0),0)</f>
        <v>0</v>
      </c>
      <c r="V1306" s="1">
        <f>IF($O1306="include",IF(AJ1306&gt;0,1+MAX(V1307:V$2005),0),0)</f>
        <v>0</v>
      </c>
      <c r="W1306" s="1">
        <f>IF($O1306="include",IF(AK1306&gt;0,1+MAX(W1307:W$2005),0),0)</f>
        <v>0</v>
      </c>
      <c r="X1306" s="1">
        <f>IF($O1306="include",IF(AL1306&gt;0,1+MAX(X1307:X$2005),0),0)</f>
        <v>0</v>
      </c>
      <c r="Y1306" s="22" t="str">
        <f t="shared" si="347"/>
        <v xml:space="preserve">1 - </v>
      </c>
      <c r="AA1306" s="42"/>
      <c r="AB1306" s="43"/>
      <c r="AC1306" s="43"/>
      <c r="AD1306" s="44"/>
      <c r="AE1306" s="11">
        <f t="shared" si="348"/>
        <v>0</v>
      </c>
      <c r="AF1306" s="41"/>
      <c r="AG1306" s="41"/>
      <c r="AH1306" s="41"/>
      <c r="AI1306" s="41"/>
      <c r="AJ1306" s="41"/>
      <c r="AK1306" s="41"/>
      <c r="AL1306" s="41"/>
      <c r="BA1306" s="1">
        <f t="shared" si="349"/>
        <v>0</v>
      </c>
      <c r="BB1306" s="1">
        <f t="shared" si="350"/>
        <v>0</v>
      </c>
      <c r="BC1306" s="1" t="str">
        <f t="shared" si="351"/>
        <v>No</v>
      </c>
      <c r="BD1306" s="1">
        <f t="shared" si="352"/>
        <v>0</v>
      </c>
      <c r="BE1306" s="1">
        <f t="shared" si="353"/>
        <v>0</v>
      </c>
      <c r="BF1306" s="1">
        <f t="shared" si="354"/>
        <v>0</v>
      </c>
      <c r="BG1306" s="1">
        <v>1302</v>
      </c>
      <c r="BH1306" s="1" t="e">
        <f t="shared" si="355"/>
        <v>#N/A</v>
      </c>
      <c r="BI1306" s="1">
        <f t="shared" si="357"/>
        <v>2</v>
      </c>
      <c r="BJ1306" s="1" t="e">
        <f t="shared" si="356"/>
        <v>#N/A</v>
      </c>
    </row>
    <row r="1307" spans="1:62" x14ac:dyDescent="0.25">
      <c r="A1307" s="1">
        <f t="shared" si="343"/>
        <v>1</v>
      </c>
      <c r="B1307" s="1">
        <f>IF(YEAR(AD1307)=$B$3,YEAR('Apartment Expenses'!AD1307)&amp;" - "&amp;'Apartment Expenses'!AC1307,0)</f>
        <v>0</v>
      </c>
      <c r="C1307" s="1">
        <f t="shared" si="344"/>
        <v>0</v>
      </c>
      <c r="E1307" s="1">
        <v>1303</v>
      </c>
      <c r="F1307" s="1">
        <f t="shared" si="345"/>
        <v>1</v>
      </c>
      <c r="G1307" s="1">
        <f t="shared" si="341"/>
        <v>0</v>
      </c>
      <c r="H1307" s="1">
        <f t="shared" si="342"/>
        <v>0</v>
      </c>
      <c r="J1307" s="1" t="str">
        <f t="shared" si="346"/>
        <v>1900</v>
      </c>
      <c r="M1307" s="1">
        <f>HLOOKUP('Expense History'!$AD$3,$P$4:$X$2004,ROW('Apartment Expenses'!L1307)-3,0)</f>
        <v>0</v>
      </c>
      <c r="N1307" s="1">
        <f>IF('Expense History'!$AD$3=Data!$G$4,'Apartment Expenses'!AE1307,HLOOKUP('Expense History'!$AD$3,'Apartment Expenses'!$AE$4:$AL$2004,(ROW('Apartment Expenses'!M1307)-3)))</f>
        <v>0</v>
      </c>
      <c r="O1307" s="1" t="str">
        <f>IF($O$2="ALL",IF(VLOOKUP(AA1307,'Expense History'!$AA$6:$AB$36,2,0)="x","include",0),IF(AND(VLOOKUP(AA1307,'Expense History'!$AA$6:$AB$36,2,0)="x",AC1307=$O$2),"include",0))</f>
        <v>include</v>
      </c>
      <c r="P1307" s="1">
        <f>IF(O1307="include",IF(AE1307&gt;0,1+MAX(P1308:P$2005),0),0)</f>
        <v>0</v>
      </c>
      <c r="Q1307" s="1">
        <f>IF(AND(ISBLANK(AA1306),AE1306=0),0,(IF(MAX(Q1308:Q$2005)&gt;0,0,ROW(R1307))))</f>
        <v>0</v>
      </c>
      <c r="R1307" s="1">
        <f>IF($O1307="include",IF(AF1307&gt;0,1+MAX(R1308:R$2005),0),0)</f>
        <v>0</v>
      </c>
      <c r="S1307" s="1">
        <f>IF($O1307="include",IF(AG1307&gt;0,1+MAX(S1308:S$2005),0),0)</f>
        <v>0</v>
      </c>
      <c r="T1307" s="1">
        <f>IF($O1307="include",IF(AH1307&gt;0,1+MAX(T1308:T$2005),0),0)</f>
        <v>0</v>
      </c>
      <c r="U1307" s="1">
        <f>IF($O1307="include",IF(AI1307&gt;0,1+MAX(U1308:U$2005),0),0)</f>
        <v>0</v>
      </c>
      <c r="V1307" s="1">
        <f>IF($O1307="include",IF(AJ1307&gt;0,1+MAX(V1308:V$2005),0),0)</f>
        <v>0</v>
      </c>
      <c r="W1307" s="1">
        <f>IF($O1307="include",IF(AK1307&gt;0,1+MAX(W1308:W$2005),0),0)</f>
        <v>0</v>
      </c>
      <c r="X1307" s="1">
        <f>IF($O1307="include",IF(AL1307&gt;0,1+MAX(X1308:X$2005),0),0)</f>
        <v>0</v>
      </c>
      <c r="Y1307" s="22" t="str">
        <f t="shared" si="347"/>
        <v xml:space="preserve">1 - </v>
      </c>
      <c r="AA1307" s="42"/>
      <c r="AB1307" s="43"/>
      <c r="AC1307" s="43"/>
      <c r="AD1307" s="44"/>
      <c r="AE1307" s="11">
        <f t="shared" si="348"/>
        <v>0</v>
      </c>
      <c r="AF1307" s="41"/>
      <c r="AG1307" s="41"/>
      <c r="AH1307" s="41"/>
      <c r="AI1307" s="41"/>
      <c r="AJ1307" s="41"/>
      <c r="AK1307" s="41"/>
      <c r="AL1307" s="41"/>
      <c r="BA1307" s="1">
        <f t="shared" si="349"/>
        <v>0</v>
      </c>
      <c r="BB1307" s="1">
        <f t="shared" si="350"/>
        <v>0</v>
      </c>
      <c r="BC1307" s="1" t="str">
        <f t="shared" si="351"/>
        <v>No</v>
      </c>
      <c r="BD1307" s="1">
        <f t="shared" si="352"/>
        <v>0</v>
      </c>
      <c r="BE1307" s="1">
        <f t="shared" si="353"/>
        <v>0</v>
      </c>
      <c r="BF1307" s="1">
        <f t="shared" si="354"/>
        <v>0</v>
      </c>
      <c r="BG1307" s="1">
        <v>1303</v>
      </c>
      <c r="BH1307" s="1" t="e">
        <f t="shared" si="355"/>
        <v>#N/A</v>
      </c>
      <c r="BI1307" s="1">
        <f t="shared" si="357"/>
        <v>2</v>
      </c>
      <c r="BJ1307" s="1" t="e">
        <f t="shared" si="356"/>
        <v>#N/A</v>
      </c>
    </row>
    <row r="1308" spans="1:62" x14ac:dyDescent="0.25">
      <c r="A1308" s="1">
        <f t="shared" si="343"/>
        <v>1</v>
      </c>
      <c r="B1308" s="1">
        <f>IF(YEAR(AD1308)=$B$3,YEAR('Apartment Expenses'!AD1308)&amp;" - "&amp;'Apartment Expenses'!AC1308,0)</f>
        <v>0</v>
      </c>
      <c r="C1308" s="1">
        <f t="shared" si="344"/>
        <v>0</v>
      </c>
      <c r="E1308" s="1">
        <v>1304</v>
      </c>
      <c r="F1308" s="1">
        <f t="shared" si="345"/>
        <v>1</v>
      </c>
      <c r="G1308" s="1">
        <f t="shared" si="341"/>
        <v>0</v>
      </c>
      <c r="H1308" s="1">
        <f t="shared" si="342"/>
        <v>0</v>
      </c>
      <c r="J1308" s="1" t="str">
        <f t="shared" si="346"/>
        <v>1900</v>
      </c>
      <c r="M1308" s="1">
        <f>HLOOKUP('Expense History'!$AD$3,$P$4:$X$2004,ROW('Apartment Expenses'!L1308)-3,0)</f>
        <v>0</v>
      </c>
      <c r="N1308" s="1">
        <f>IF('Expense History'!$AD$3=Data!$G$4,'Apartment Expenses'!AE1308,HLOOKUP('Expense History'!$AD$3,'Apartment Expenses'!$AE$4:$AL$2004,(ROW('Apartment Expenses'!M1308)-3)))</f>
        <v>0</v>
      </c>
      <c r="O1308" s="1" t="str">
        <f>IF($O$2="ALL",IF(VLOOKUP(AA1308,'Expense History'!$AA$6:$AB$36,2,0)="x","include",0),IF(AND(VLOOKUP(AA1308,'Expense History'!$AA$6:$AB$36,2,0)="x",AC1308=$O$2),"include",0))</f>
        <v>include</v>
      </c>
      <c r="P1308" s="1">
        <f>IF(O1308="include",IF(AE1308&gt;0,1+MAX(P1309:P$2005),0),0)</f>
        <v>0</v>
      </c>
      <c r="Q1308" s="1">
        <f>IF(AND(ISBLANK(AA1307),AE1307=0),0,(IF(MAX(Q1309:Q$2005)&gt;0,0,ROW(R1308))))</f>
        <v>0</v>
      </c>
      <c r="R1308" s="1">
        <f>IF($O1308="include",IF(AF1308&gt;0,1+MAX(R1309:R$2005),0),0)</f>
        <v>0</v>
      </c>
      <c r="S1308" s="1">
        <f>IF($O1308="include",IF(AG1308&gt;0,1+MAX(S1309:S$2005),0),0)</f>
        <v>0</v>
      </c>
      <c r="T1308" s="1">
        <f>IF($O1308="include",IF(AH1308&gt;0,1+MAX(T1309:T$2005),0),0)</f>
        <v>0</v>
      </c>
      <c r="U1308" s="1">
        <f>IF($O1308="include",IF(AI1308&gt;0,1+MAX(U1309:U$2005),0),0)</f>
        <v>0</v>
      </c>
      <c r="V1308" s="1">
        <f>IF($O1308="include",IF(AJ1308&gt;0,1+MAX(V1309:V$2005),0),0)</f>
        <v>0</v>
      </c>
      <c r="W1308" s="1">
        <f>IF($O1308="include",IF(AK1308&gt;0,1+MAX(W1309:W$2005),0),0)</f>
        <v>0</v>
      </c>
      <c r="X1308" s="1">
        <f>IF($O1308="include",IF(AL1308&gt;0,1+MAX(X1309:X$2005),0),0)</f>
        <v>0</v>
      </c>
      <c r="Y1308" s="22" t="str">
        <f t="shared" si="347"/>
        <v xml:space="preserve">1 - </v>
      </c>
      <c r="AA1308" s="42"/>
      <c r="AB1308" s="43"/>
      <c r="AC1308" s="43"/>
      <c r="AD1308" s="44"/>
      <c r="AE1308" s="11">
        <f t="shared" si="348"/>
        <v>0</v>
      </c>
      <c r="AF1308" s="41"/>
      <c r="AG1308" s="41"/>
      <c r="AH1308" s="41"/>
      <c r="AI1308" s="41"/>
      <c r="AJ1308" s="41"/>
      <c r="AK1308" s="41"/>
      <c r="AL1308" s="41"/>
      <c r="BA1308" s="1">
        <f t="shared" si="349"/>
        <v>0</v>
      </c>
      <c r="BB1308" s="1">
        <f t="shared" si="350"/>
        <v>0</v>
      </c>
      <c r="BC1308" s="1" t="str">
        <f t="shared" si="351"/>
        <v>No</v>
      </c>
      <c r="BD1308" s="1">
        <f t="shared" si="352"/>
        <v>0</v>
      </c>
      <c r="BE1308" s="1">
        <f t="shared" si="353"/>
        <v>0</v>
      </c>
      <c r="BF1308" s="1">
        <f t="shared" si="354"/>
        <v>0</v>
      </c>
      <c r="BG1308" s="1">
        <v>1304</v>
      </c>
      <c r="BH1308" s="1" t="e">
        <f t="shared" si="355"/>
        <v>#N/A</v>
      </c>
      <c r="BI1308" s="1">
        <f t="shared" si="357"/>
        <v>2</v>
      </c>
      <c r="BJ1308" s="1" t="e">
        <f t="shared" si="356"/>
        <v>#N/A</v>
      </c>
    </row>
    <row r="1309" spans="1:62" x14ac:dyDescent="0.25">
      <c r="A1309" s="1">
        <f t="shared" si="343"/>
        <v>1</v>
      </c>
      <c r="B1309" s="1">
        <f>IF(YEAR(AD1309)=$B$3,YEAR('Apartment Expenses'!AD1309)&amp;" - "&amp;'Apartment Expenses'!AC1309,0)</f>
        <v>0</v>
      </c>
      <c r="C1309" s="1">
        <f t="shared" si="344"/>
        <v>0</v>
      </c>
      <c r="E1309" s="1">
        <v>1305</v>
      </c>
      <c r="F1309" s="1">
        <f t="shared" si="345"/>
        <v>1</v>
      </c>
      <c r="G1309" s="1">
        <f t="shared" si="341"/>
        <v>0</v>
      </c>
      <c r="H1309" s="1">
        <f t="shared" si="342"/>
        <v>0</v>
      </c>
      <c r="J1309" s="1" t="str">
        <f t="shared" si="346"/>
        <v>1900</v>
      </c>
      <c r="M1309" s="1">
        <f>HLOOKUP('Expense History'!$AD$3,$P$4:$X$2004,ROW('Apartment Expenses'!L1309)-3,0)</f>
        <v>0</v>
      </c>
      <c r="N1309" s="1">
        <f>IF('Expense History'!$AD$3=Data!$G$4,'Apartment Expenses'!AE1309,HLOOKUP('Expense History'!$AD$3,'Apartment Expenses'!$AE$4:$AL$2004,(ROW('Apartment Expenses'!M1309)-3)))</f>
        <v>0</v>
      </c>
      <c r="O1309" s="1" t="str">
        <f>IF($O$2="ALL",IF(VLOOKUP(AA1309,'Expense History'!$AA$6:$AB$36,2,0)="x","include",0),IF(AND(VLOOKUP(AA1309,'Expense History'!$AA$6:$AB$36,2,0)="x",AC1309=$O$2),"include",0))</f>
        <v>include</v>
      </c>
      <c r="P1309" s="1">
        <f>IF(O1309="include",IF(AE1309&gt;0,1+MAX(P1310:P$2005),0),0)</f>
        <v>0</v>
      </c>
      <c r="Q1309" s="1">
        <f>IF(AND(ISBLANK(AA1308),AE1308=0),0,(IF(MAX(Q1310:Q$2005)&gt;0,0,ROW(R1309))))</f>
        <v>0</v>
      </c>
      <c r="R1309" s="1">
        <f>IF($O1309="include",IF(AF1309&gt;0,1+MAX(R1310:R$2005),0),0)</f>
        <v>0</v>
      </c>
      <c r="S1309" s="1">
        <f>IF($O1309="include",IF(AG1309&gt;0,1+MAX(S1310:S$2005),0),0)</f>
        <v>0</v>
      </c>
      <c r="T1309" s="1">
        <f>IF($O1309="include",IF(AH1309&gt;0,1+MAX(T1310:T$2005),0),0)</f>
        <v>0</v>
      </c>
      <c r="U1309" s="1">
        <f>IF($O1309="include",IF(AI1309&gt;0,1+MAX(U1310:U$2005),0),0)</f>
        <v>0</v>
      </c>
      <c r="V1309" s="1">
        <f>IF($O1309="include",IF(AJ1309&gt;0,1+MAX(V1310:V$2005),0),0)</f>
        <v>0</v>
      </c>
      <c r="W1309" s="1">
        <f>IF($O1309="include",IF(AK1309&gt;0,1+MAX(W1310:W$2005),0),0)</f>
        <v>0</v>
      </c>
      <c r="X1309" s="1">
        <f>IF($O1309="include",IF(AL1309&gt;0,1+MAX(X1310:X$2005),0),0)</f>
        <v>0</v>
      </c>
      <c r="Y1309" s="22" t="str">
        <f t="shared" si="347"/>
        <v xml:space="preserve">1 - </v>
      </c>
      <c r="AA1309" s="42"/>
      <c r="AB1309" s="43"/>
      <c r="AC1309" s="43"/>
      <c r="AD1309" s="44"/>
      <c r="AE1309" s="11">
        <f t="shared" si="348"/>
        <v>0</v>
      </c>
      <c r="AF1309" s="41"/>
      <c r="AG1309" s="41"/>
      <c r="AH1309" s="41"/>
      <c r="AI1309" s="41"/>
      <c r="AJ1309" s="41"/>
      <c r="AK1309" s="41"/>
      <c r="AL1309" s="41"/>
      <c r="BA1309" s="1">
        <f t="shared" si="349"/>
        <v>0</v>
      </c>
      <c r="BB1309" s="1">
        <f t="shared" si="350"/>
        <v>0</v>
      </c>
      <c r="BC1309" s="1" t="str">
        <f t="shared" si="351"/>
        <v>No</v>
      </c>
      <c r="BD1309" s="1">
        <f t="shared" si="352"/>
        <v>0</v>
      </c>
      <c r="BE1309" s="1">
        <f t="shared" si="353"/>
        <v>0</v>
      </c>
      <c r="BF1309" s="1">
        <f t="shared" si="354"/>
        <v>0</v>
      </c>
      <c r="BG1309" s="1">
        <v>1305</v>
      </c>
      <c r="BH1309" s="1" t="e">
        <f t="shared" si="355"/>
        <v>#N/A</v>
      </c>
      <c r="BI1309" s="1">
        <f t="shared" si="357"/>
        <v>2</v>
      </c>
      <c r="BJ1309" s="1" t="e">
        <f t="shared" si="356"/>
        <v>#N/A</v>
      </c>
    </row>
    <row r="1310" spans="1:62" x14ac:dyDescent="0.25">
      <c r="A1310" s="1">
        <f t="shared" si="343"/>
        <v>1</v>
      </c>
      <c r="B1310" s="1">
        <f>IF(YEAR(AD1310)=$B$3,YEAR('Apartment Expenses'!AD1310)&amp;" - "&amp;'Apartment Expenses'!AC1310,0)</f>
        <v>0</v>
      </c>
      <c r="C1310" s="1">
        <f t="shared" si="344"/>
        <v>0</v>
      </c>
      <c r="E1310" s="1">
        <v>1306</v>
      </c>
      <c r="F1310" s="1">
        <f t="shared" si="345"/>
        <v>1</v>
      </c>
      <c r="G1310" s="1">
        <f t="shared" si="341"/>
        <v>0</v>
      </c>
      <c r="H1310" s="1">
        <f t="shared" si="342"/>
        <v>0</v>
      </c>
      <c r="J1310" s="1" t="str">
        <f t="shared" si="346"/>
        <v>1900</v>
      </c>
      <c r="M1310" s="1">
        <f>HLOOKUP('Expense History'!$AD$3,$P$4:$X$2004,ROW('Apartment Expenses'!L1310)-3,0)</f>
        <v>0</v>
      </c>
      <c r="N1310" s="1">
        <f>IF('Expense History'!$AD$3=Data!$G$4,'Apartment Expenses'!AE1310,HLOOKUP('Expense History'!$AD$3,'Apartment Expenses'!$AE$4:$AL$2004,(ROW('Apartment Expenses'!M1310)-3)))</f>
        <v>0</v>
      </c>
      <c r="O1310" s="1" t="str">
        <f>IF($O$2="ALL",IF(VLOOKUP(AA1310,'Expense History'!$AA$6:$AB$36,2,0)="x","include",0),IF(AND(VLOOKUP(AA1310,'Expense History'!$AA$6:$AB$36,2,0)="x",AC1310=$O$2),"include",0))</f>
        <v>include</v>
      </c>
      <c r="P1310" s="1">
        <f>IF(O1310="include",IF(AE1310&gt;0,1+MAX(P1311:P$2005),0),0)</f>
        <v>0</v>
      </c>
      <c r="Q1310" s="1">
        <f>IF(AND(ISBLANK(AA1309),AE1309=0),0,(IF(MAX(Q1311:Q$2005)&gt;0,0,ROW(R1310))))</f>
        <v>0</v>
      </c>
      <c r="R1310" s="1">
        <f>IF($O1310="include",IF(AF1310&gt;0,1+MAX(R1311:R$2005),0),0)</f>
        <v>0</v>
      </c>
      <c r="S1310" s="1">
        <f>IF($O1310="include",IF(AG1310&gt;0,1+MAX(S1311:S$2005),0),0)</f>
        <v>0</v>
      </c>
      <c r="T1310" s="1">
        <f>IF($O1310="include",IF(AH1310&gt;0,1+MAX(T1311:T$2005),0),0)</f>
        <v>0</v>
      </c>
      <c r="U1310" s="1">
        <f>IF($O1310="include",IF(AI1310&gt;0,1+MAX(U1311:U$2005),0),0)</f>
        <v>0</v>
      </c>
      <c r="V1310" s="1">
        <f>IF($O1310="include",IF(AJ1310&gt;0,1+MAX(V1311:V$2005),0),0)</f>
        <v>0</v>
      </c>
      <c r="W1310" s="1">
        <f>IF($O1310="include",IF(AK1310&gt;0,1+MAX(W1311:W$2005),0),0)</f>
        <v>0</v>
      </c>
      <c r="X1310" s="1">
        <f>IF($O1310="include",IF(AL1310&gt;0,1+MAX(X1311:X$2005),0),0)</f>
        <v>0</v>
      </c>
      <c r="Y1310" s="22" t="str">
        <f t="shared" si="347"/>
        <v xml:space="preserve">1 - </v>
      </c>
      <c r="AA1310" s="42"/>
      <c r="AB1310" s="43"/>
      <c r="AC1310" s="43"/>
      <c r="AD1310" s="44"/>
      <c r="AE1310" s="11">
        <f t="shared" si="348"/>
        <v>0</v>
      </c>
      <c r="AF1310" s="41"/>
      <c r="AG1310" s="41"/>
      <c r="AH1310" s="41"/>
      <c r="AI1310" s="41"/>
      <c r="AJ1310" s="41"/>
      <c r="AK1310" s="41"/>
      <c r="AL1310" s="41"/>
      <c r="BA1310" s="1">
        <f t="shared" si="349"/>
        <v>0</v>
      </c>
      <c r="BB1310" s="1">
        <f t="shared" si="350"/>
        <v>0</v>
      </c>
      <c r="BC1310" s="1" t="str">
        <f t="shared" si="351"/>
        <v>No</v>
      </c>
      <c r="BD1310" s="1">
        <f t="shared" si="352"/>
        <v>0</v>
      </c>
      <c r="BE1310" s="1">
        <f t="shared" si="353"/>
        <v>0</v>
      </c>
      <c r="BF1310" s="1">
        <f t="shared" si="354"/>
        <v>0</v>
      </c>
      <c r="BG1310" s="1">
        <v>1306</v>
      </c>
      <c r="BH1310" s="1" t="e">
        <f t="shared" si="355"/>
        <v>#N/A</v>
      </c>
      <c r="BI1310" s="1">
        <f t="shared" si="357"/>
        <v>2</v>
      </c>
      <c r="BJ1310" s="1" t="e">
        <f t="shared" si="356"/>
        <v>#N/A</v>
      </c>
    </row>
    <row r="1311" spans="1:62" x14ac:dyDescent="0.25">
      <c r="A1311" s="1">
        <f t="shared" si="343"/>
        <v>1</v>
      </c>
      <c r="B1311" s="1">
        <f>IF(YEAR(AD1311)=$B$3,YEAR('Apartment Expenses'!AD1311)&amp;" - "&amp;'Apartment Expenses'!AC1311,0)</f>
        <v>0</v>
      </c>
      <c r="C1311" s="1">
        <f t="shared" si="344"/>
        <v>0</v>
      </c>
      <c r="E1311" s="1">
        <v>1307</v>
      </c>
      <c r="F1311" s="1">
        <f t="shared" si="345"/>
        <v>1</v>
      </c>
      <c r="G1311" s="1">
        <f t="shared" si="341"/>
        <v>0</v>
      </c>
      <c r="H1311" s="1">
        <f t="shared" si="342"/>
        <v>0</v>
      </c>
      <c r="J1311" s="1" t="str">
        <f t="shared" si="346"/>
        <v>1900</v>
      </c>
      <c r="M1311" s="1">
        <f>HLOOKUP('Expense History'!$AD$3,$P$4:$X$2004,ROW('Apartment Expenses'!L1311)-3,0)</f>
        <v>0</v>
      </c>
      <c r="N1311" s="1">
        <f>IF('Expense History'!$AD$3=Data!$G$4,'Apartment Expenses'!AE1311,HLOOKUP('Expense History'!$AD$3,'Apartment Expenses'!$AE$4:$AL$2004,(ROW('Apartment Expenses'!M1311)-3)))</f>
        <v>0</v>
      </c>
      <c r="O1311" s="1" t="str">
        <f>IF($O$2="ALL",IF(VLOOKUP(AA1311,'Expense History'!$AA$6:$AB$36,2,0)="x","include",0),IF(AND(VLOOKUP(AA1311,'Expense History'!$AA$6:$AB$36,2,0)="x",AC1311=$O$2),"include",0))</f>
        <v>include</v>
      </c>
      <c r="P1311" s="1">
        <f>IF(O1311="include",IF(AE1311&gt;0,1+MAX(P1312:P$2005),0),0)</f>
        <v>0</v>
      </c>
      <c r="Q1311" s="1">
        <f>IF(AND(ISBLANK(AA1310),AE1310=0),0,(IF(MAX(Q1312:Q$2005)&gt;0,0,ROW(R1311))))</f>
        <v>0</v>
      </c>
      <c r="R1311" s="1">
        <f>IF($O1311="include",IF(AF1311&gt;0,1+MAX(R1312:R$2005),0),0)</f>
        <v>0</v>
      </c>
      <c r="S1311" s="1">
        <f>IF($O1311="include",IF(AG1311&gt;0,1+MAX(S1312:S$2005),0),0)</f>
        <v>0</v>
      </c>
      <c r="T1311" s="1">
        <f>IF($O1311="include",IF(AH1311&gt;0,1+MAX(T1312:T$2005),0),0)</f>
        <v>0</v>
      </c>
      <c r="U1311" s="1">
        <f>IF($O1311="include",IF(AI1311&gt;0,1+MAX(U1312:U$2005),0),0)</f>
        <v>0</v>
      </c>
      <c r="V1311" s="1">
        <f>IF($O1311="include",IF(AJ1311&gt;0,1+MAX(V1312:V$2005),0),0)</f>
        <v>0</v>
      </c>
      <c r="W1311" s="1">
        <f>IF($O1311="include",IF(AK1311&gt;0,1+MAX(W1312:W$2005),0),0)</f>
        <v>0</v>
      </c>
      <c r="X1311" s="1">
        <f>IF($O1311="include",IF(AL1311&gt;0,1+MAX(X1312:X$2005),0),0)</f>
        <v>0</v>
      </c>
      <c r="Y1311" s="22" t="str">
        <f t="shared" si="347"/>
        <v xml:space="preserve">1 - </v>
      </c>
      <c r="AA1311" s="42"/>
      <c r="AB1311" s="43"/>
      <c r="AC1311" s="43"/>
      <c r="AD1311" s="44"/>
      <c r="AE1311" s="11">
        <f t="shared" si="348"/>
        <v>0</v>
      </c>
      <c r="AF1311" s="41"/>
      <c r="AG1311" s="41"/>
      <c r="AH1311" s="41"/>
      <c r="AI1311" s="41"/>
      <c r="AJ1311" s="41"/>
      <c r="AK1311" s="41"/>
      <c r="AL1311" s="41"/>
      <c r="BA1311" s="1">
        <f t="shared" si="349"/>
        <v>0</v>
      </c>
      <c r="BB1311" s="1">
        <f t="shared" si="350"/>
        <v>0</v>
      </c>
      <c r="BC1311" s="1" t="str">
        <f t="shared" si="351"/>
        <v>No</v>
      </c>
      <c r="BD1311" s="1">
        <f t="shared" si="352"/>
        <v>0</v>
      </c>
      <c r="BE1311" s="1">
        <f t="shared" si="353"/>
        <v>0</v>
      </c>
      <c r="BF1311" s="1">
        <f t="shared" si="354"/>
        <v>0</v>
      </c>
      <c r="BG1311" s="1">
        <v>1307</v>
      </c>
      <c r="BH1311" s="1" t="e">
        <f t="shared" si="355"/>
        <v>#N/A</v>
      </c>
      <c r="BI1311" s="1">
        <f t="shared" si="357"/>
        <v>2</v>
      </c>
      <c r="BJ1311" s="1" t="e">
        <f t="shared" si="356"/>
        <v>#N/A</v>
      </c>
    </row>
    <row r="1312" spans="1:62" x14ac:dyDescent="0.25">
      <c r="A1312" s="1">
        <f t="shared" si="343"/>
        <v>1</v>
      </c>
      <c r="B1312" s="1">
        <f>IF(YEAR(AD1312)=$B$3,YEAR('Apartment Expenses'!AD1312)&amp;" - "&amp;'Apartment Expenses'!AC1312,0)</f>
        <v>0</v>
      </c>
      <c r="C1312" s="1">
        <f t="shared" si="344"/>
        <v>0</v>
      </c>
      <c r="E1312" s="1">
        <v>1308</v>
      </c>
      <c r="F1312" s="1">
        <f t="shared" si="345"/>
        <v>1</v>
      </c>
      <c r="G1312" s="1">
        <f t="shared" si="341"/>
        <v>0</v>
      </c>
      <c r="H1312" s="1">
        <f t="shared" si="342"/>
        <v>0</v>
      </c>
      <c r="J1312" s="1" t="str">
        <f t="shared" si="346"/>
        <v>1900</v>
      </c>
      <c r="M1312" s="1">
        <f>HLOOKUP('Expense History'!$AD$3,$P$4:$X$2004,ROW('Apartment Expenses'!L1312)-3,0)</f>
        <v>0</v>
      </c>
      <c r="N1312" s="1">
        <f>IF('Expense History'!$AD$3=Data!$G$4,'Apartment Expenses'!AE1312,HLOOKUP('Expense History'!$AD$3,'Apartment Expenses'!$AE$4:$AL$2004,(ROW('Apartment Expenses'!M1312)-3)))</f>
        <v>0</v>
      </c>
      <c r="O1312" s="1" t="str">
        <f>IF($O$2="ALL",IF(VLOOKUP(AA1312,'Expense History'!$AA$6:$AB$36,2,0)="x","include",0),IF(AND(VLOOKUP(AA1312,'Expense History'!$AA$6:$AB$36,2,0)="x",AC1312=$O$2),"include",0))</f>
        <v>include</v>
      </c>
      <c r="P1312" s="1">
        <f>IF(O1312="include",IF(AE1312&gt;0,1+MAX(P1313:P$2005),0),0)</f>
        <v>0</v>
      </c>
      <c r="Q1312" s="1">
        <f>IF(AND(ISBLANK(AA1311),AE1311=0),0,(IF(MAX(Q1313:Q$2005)&gt;0,0,ROW(R1312))))</f>
        <v>0</v>
      </c>
      <c r="R1312" s="1">
        <f>IF($O1312="include",IF(AF1312&gt;0,1+MAX(R1313:R$2005),0),0)</f>
        <v>0</v>
      </c>
      <c r="S1312" s="1">
        <f>IF($O1312="include",IF(AG1312&gt;0,1+MAX(S1313:S$2005),0),0)</f>
        <v>0</v>
      </c>
      <c r="T1312" s="1">
        <f>IF($O1312="include",IF(AH1312&gt;0,1+MAX(T1313:T$2005),0),0)</f>
        <v>0</v>
      </c>
      <c r="U1312" s="1">
        <f>IF($O1312="include",IF(AI1312&gt;0,1+MAX(U1313:U$2005),0),0)</f>
        <v>0</v>
      </c>
      <c r="V1312" s="1">
        <f>IF($O1312="include",IF(AJ1312&gt;0,1+MAX(V1313:V$2005),0),0)</f>
        <v>0</v>
      </c>
      <c r="W1312" s="1">
        <f>IF($O1312="include",IF(AK1312&gt;0,1+MAX(W1313:W$2005),0),0)</f>
        <v>0</v>
      </c>
      <c r="X1312" s="1">
        <f>IF($O1312="include",IF(AL1312&gt;0,1+MAX(X1313:X$2005),0),0)</f>
        <v>0</v>
      </c>
      <c r="Y1312" s="22" t="str">
        <f t="shared" si="347"/>
        <v xml:space="preserve">1 - </v>
      </c>
      <c r="AA1312" s="42"/>
      <c r="AB1312" s="43"/>
      <c r="AC1312" s="43"/>
      <c r="AD1312" s="44"/>
      <c r="AE1312" s="11">
        <f t="shared" si="348"/>
        <v>0</v>
      </c>
      <c r="AF1312" s="41"/>
      <c r="AG1312" s="41"/>
      <c r="AH1312" s="41"/>
      <c r="AI1312" s="41"/>
      <c r="AJ1312" s="41"/>
      <c r="AK1312" s="41"/>
      <c r="AL1312" s="41"/>
      <c r="BA1312" s="1">
        <f t="shared" si="349"/>
        <v>0</v>
      </c>
      <c r="BB1312" s="1">
        <f t="shared" si="350"/>
        <v>0</v>
      </c>
      <c r="BC1312" s="1" t="str">
        <f t="shared" si="351"/>
        <v>No</v>
      </c>
      <c r="BD1312" s="1">
        <f t="shared" si="352"/>
        <v>0</v>
      </c>
      <c r="BE1312" s="1">
        <f t="shared" si="353"/>
        <v>0</v>
      </c>
      <c r="BF1312" s="1">
        <f t="shared" si="354"/>
        <v>0</v>
      </c>
      <c r="BG1312" s="1">
        <v>1308</v>
      </c>
      <c r="BH1312" s="1" t="e">
        <f t="shared" si="355"/>
        <v>#N/A</v>
      </c>
      <c r="BI1312" s="1">
        <f t="shared" si="357"/>
        <v>2</v>
      </c>
      <c r="BJ1312" s="1" t="e">
        <f t="shared" si="356"/>
        <v>#N/A</v>
      </c>
    </row>
    <row r="1313" spans="1:62" x14ac:dyDescent="0.25">
      <c r="A1313" s="1">
        <f t="shared" si="343"/>
        <v>1</v>
      </c>
      <c r="B1313" s="1">
        <f>IF(YEAR(AD1313)=$B$3,YEAR('Apartment Expenses'!AD1313)&amp;" - "&amp;'Apartment Expenses'!AC1313,0)</f>
        <v>0</v>
      </c>
      <c r="C1313" s="1">
        <f t="shared" si="344"/>
        <v>0</v>
      </c>
      <c r="E1313" s="1">
        <v>1309</v>
      </c>
      <c r="F1313" s="1">
        <f t="shared" si="345"/>
        <v>1</v>
      </c>
      <c r="G1313" s="1">
        <f t="shared" si="341"/>
        <v>0</v>
      </c>
      <c r="H1313" s="1">
        <f t="shared" si="342"/>
        <v>0</v>
      </c>
      <c r="J1313" s="1" t="str">
        <f t="shared" si="346"/>
        <v>1900</v>
      </c>
      <c r="M1313" s="1">
        <f>HLOOKUP('Expense History'!$AD$3,$P$4:$X$2004,ROW('Apartment Expenses'!L1313)-3,0)</f>
        <v>0</v>
      </c>
      <c r="N1313" s="1">
        <f>IF('Expense History'!$AD$3=Data!$G$4,'Apartment Expenses'!AE1313,HLOOKUP('Expense History'!$AD$3,'Apartment Expenses'!$AE$4:$AL$2004,(ROW('Apartment Expenses'!M1313)-3)))</f>
        <v>0</v>
      </c>
      <c r="O1313" s="1" t="str">
        <f>IF($O$2="ALL",IF(VLOOKUP(AA1313,'Expense History'!$AA$6:$AB$36,2,0)="x","include",0),IF(AND(VLOOKUP(AA1313,'Expense History'!$AA$6:$AB$36,2,0)="x",AC1313=$O$2),"include",0))</f>
        <v>include</v>
      </c>
      <c r="P1313" s="1">
        <f>IF(O1313="include",IF(AE1313&gt;0,1+MAX(P1314:P$2005),0),0)</f>
        <v>0</v>
      </c>
      <c r="Q1313" s="1">
        <f>IF(AND(ISBLANK(AA1312),AE1312=0),0,(IF(MAX(Q1314:Q$2005)&gt;0,0,ROW(R1313))))</f>
        <v>0</v>
      </c>
      <c r="R1313" s="1">
        <f>IF($O1313="include",IF(AF1313&gt;0,1+MAX(R1314:R$2005),0),0)</f>
        <v>0</v>
      </c>
      <c r="S1313" s="1">
        <f>IF($O1313="include",IF(AG1313&gt;0,1+MAX(S1314:S$2005),0),0)</f>
        <v>0</v>
      </c>
      <c r="T1313" s="1">
        <f>IF($O1313="include",IF(AH1313&gt;0,1+MAX(T1314:T$2005),0),0)</f>
        <v>0</v>
      </c>
      <c r="U1313" s="1">
        <f>IF($O1313="include",IF(AI1313&gt;0,1+MAX(U1314:U$2005),0),0)</f>
        <v>0</v>
      </c>
      <c r="V1313" s="1">
        <f>IF($O1313="include",IF(AJ1313&gt;0,1+MAX(V1314:V$2005),0),0)</f>
        <v>0</v>
      </c>
      <c r="W1313" s="1">
        <f>IF($O1313="include",IF(AK1313&gt;0,1+MAX(W1314:W$2005),0),0)</f>
        <v>0</v>
      </c>
      <c r="X1313" s="1">
        <f>IF($O1313="include",IF(AL1313&gt;0,1+MAX(X1314:X$2005),0),0)</f>
        <v>0</v>
      </c>
      <c r="Y1313" s="22" t="str">
        <f t="shared" si="347"/>
        <v xml:space="preserve">1 - </v>
      </c>
      <c r="AA1313" s="42"/>
      <c r="AB1313" s="43"/>
      <c r="AC1313" s="43"/>
      <c r="AD1313" s="44"/>
      <c r="AE1313" s="11">
        <f t="shared" si="348"/>
        <v>0</v>
      </c>
      <c r="AF1313" s="41"/>
      <c r="AG1313" s="41"/>
      <c r="AH1313" s="41"/>
      <c r="AI1313" s="41"/>
      <c r="AJ1313" s="41"/>
      <c r="AK1313" s="41"/>
      <c r="AL1313" s="41"/>
      <c r="BA1313" s="1">
        <f t="shared" si="349"/>
        <v>0</v>
      </c>
      <c r="BB1313" s="1">
        <f t="shared" si="350"/>
        <v>0</v>
      </c>
      <c r="BC1313" s="1" t="str">
        <f t="shared" si="351"/>
        <v>No</v>
      </c>
      <c r="BD1313" s="1">
        <f t="shared" si="352"/>
        <v>0</v>
      </c>
      <c r="BE1313" s="1">
        <f t="shared" si="353"/>
        <v>0</v>
      </c>
      <c r="BF1313" s="1">
        <f t="shared" si="354"/>
        <v>0</v>
      </c>
      <c r="BG1313" s="1">
        <v>1309</v>
      </c>
      <c r="BH1313" s="1" t="e">
        <f t="shared" si="355"/>
        <v>#N/A</v>
      </c>
      <c r="BI1313" s="1">
        <f t="shared" si="357"/>
        <v>2</v>
      </c>
      <c r="BJ1313" s="1" t="e">
        <f t="shared" si="356"/>
        <v>#N/A</v>
      </c>
    </row>
    <row r="1314" spans="1:62" x14ac:dyDescent="0.25">
      <c r="A1314" s="1">
        <f t="shared" si="343"/>
        <v>1</v>
      </c>
      <c r="B1314" s="1">
        <f>IF(YEAR(AD1314)=$B$3,YEAR('Apartment Expenses'!AD1314)&amp;" - "&amp;'Apartment Expenses'!AC1314,0)</f>
        <v>0</v>
      </c>
      <c r="C1314" s="1">
        <f t="shared" si="344"/>
        <v>0</v>
      </c>
      <c r="E1314" s="1">
        <v>1310</v>
      </c>
      <c r="F1314" s="1">
        <f t="shared" si="345"/>
        <v>1</v>
      </c>
      <c r="G1314" s="1">
        <f t="shared" si="341"/>
        <v>0</v>
      </c>
      <c r="H1314" s="1">
        <f t="shared" si="342"/>
        <v>0</v>
      </c>
      <c r="J1314" s="1" t="str">
        <f t="shared" si="346"/>
        <v>1900</v>
      </c>
      <c r="M1314" s="1">
        <f>HLOOKUP('Expense History'!$AD$3,$P$4:$X$2004,ROW('Apartment Expenses'!L1314)-3,0)</f>
        <v>0</v>
      </c>
      <c r="N1314" s="1">
        <f>IF('Expense History'!$AD$3=Data!$G$4,'Apartment Expenses'!AE1314,HLOOKUP('Expense History'!$AD$3,'Apartment Expenses'!$AE$4:$AL$2004,(ROW('Apartment Expenses'!M1314)-3)))</f>
        <v>0</v>
      </c>
      <c r="O1314" s="1" t="str">
        <f>IF($O$2="ALL",IF(VLOOKUP(AA1314,'Expense History'!$AA$6:$AB$36,2,0)="x","include",0),IF(AND(VLOOKUP(AA1314,'Expense History'!$AA$6:$AB$36,2,0)="x",AC1314=$O$2),"include",0))</f>
        <v>include</v>
      </c>
      <c r="P1314" s="1">
        <f>IF(O1314="include",IF(AE1314&gt;0,1+MAX(P1315:P$2005),0),0)</f>
        <v>0</v>
      </c>
      <c r="Q1314" s="1">
        <f>IF(AND(ISBLANK(AA1313),AE1313=0),0,(IF(MAX(Q1315:Q$2005)&gt;0,0,ROW(R1314))))</f>
        <v>0</v>
      </c>
      <c r="R1314" s="1">
        <f>IF($O1314="include",IF(AF1314&gt;0,1+MAX(R1315:R$2005),0),0)</f>
        <v>0</v>
      </c>
      <c r="S1314" s="1">
        <f>IF($O1314="include",IF(AG1314&gt;0,1+MAX(S1315:S$2005),0),0)</f>
        <v>0</v>
      </c>
      <c r="T1314" s="1">
        <f>IF($O1314="include",IF(AH1314&gt;0,1+MAX(T1315:T$2005),0),0)</f>
        <v>0</v>
      </c>
      <c r="U1314" s="1">
        <f>IF($O1314="include",IF(AI1314&gt;0,1+MAX(U1315:U$2005),0),0)</f>
        <v>0</v>
      </c>
      <c r="V1314" s="1">
        <f>IF($O1314="include",IF(AJ1314&gt;0,1+MAX(V1315:V$2005),0),0)</f>
        <v>0</v>
      </c>
      <c r="W1314" s="1">
        <f>IF($O1314="include",IF(AK1314&gt;0,1+MAX(W1315:W$2005),0),0)</f>
        <v>0</v>
      </c>
      <c r="X1314" s="1">
        <f>IF($O1314="include",IF(AL1314&gt;0,1+MAX(X1315:X$2005),0),0)</f>
        <v>0</v>
      </c>
      <c r="Y1314" s="22" t="str">
        <f t="shared" si="347"/>
        <v xml:space="preserve">1 - </v>
      </c>
      <c r="AA1314" s="42"/>
      <c r="AB1314" s="43"/>
      <c r="AC1314" s="43"/>
      <c r="AD1314" s="44"/>
      <c r="AE1314" s="11">
        <f t="shared" si="348"/>
        <v>0</v>
      </c>
      <c r="AF1314" s="41"/>
      <c r="AG1314" s="41"/>
      <c r="AH1314" s="41"/>
      <c r="AI1314" s="41"/>
      <c r="AJ1314" s="41"/>
      <c r="AK1314" s="41"/>
      <c r="AL1314" s="41"/>
      <c r="BA1314" s="1">
        <f t="shared" si="349"/>
        <v>0</v>
      </c>
      <c r="BB1314" s="1">
        <f t="shared" si="350"/>
        <v>0</v>
      </c>
      <c r="BC1314" s="1" t="str">
        <f t="shared" si="351"/>
        <v>No</v>
      </c>
      <c r="BD1314" s="1">
        <f t="shared" si="352"/>
        <v>0</v>
      </c>
      <c r="BE1314" s="1">
        <f t="shared" si="353"/>
        <v>0</v>
      </c>
      <c r="BF1314" s="1">
        <f t="shared" si="354"/>
        <v>0</v>
      </c>
      <c r="BG1314" s="1">
        <v>1310</v>
      </c>
      <c r="BH1314" s="1" t="e">
        <f t="shared" si="355"/>
        <v>#N/A</v>
      </c>
      <c r="BI1314" s="1">
        <f t="shared" si="357"/>
        <v>2</v>
      </c>
      <c r="BJ1314" s="1" t="e">
        <f t="shared" si="356"/>
        <v>#N/A</v>
      </c>
    </row>
    <row r="1315" spans="1:62" x14ac:dyDescent="0.25">
      <c r="A1315" s="1">
        <f t="shared" si="343"/>
        <v>1</v>
      </c>
      <c r="B1315" s="1">
        <f>IF(YEAR(AD1315)=$B$3,YEAR('Apartment Expenses'!AD1315)&amp;" - "&amp;'Apartment Expenses'!AC1315,0)</f>
        <v>0</v>
      </c>
      <c r="C1315" s="1">
        <f t="shared" si="344"/>
        <v>0</v>
      </c>
      <c r="E1315" s="1">
        <v>1311</v>
      </c>
      <c r="F1315" s="1">
        <f t="shared" si="345"/>
        <v>1</v>
      </c>
      <c r="G1315" s="1">
        <f t="shared" si="341"/>
        <v>0</v>
      </c>
      <c r="H1315" s="1">
        <f t="shared" si="342"/>
        <v>0</v>
      </c>
      <c r="J1315" s="1" t="str">
        <f t="shared" si="346"/>
        <v>1900</v>
      </c>
      <c r="M1315" s="1">
        <f>HLOOKUP('Expense History'!$AD$3,$P$4:$X$2004,ROW('Apartment Expenses'!L1315)-3,0)</f>
        <v>0</v>
      </c>
      <c r="N1315" s="1">
        <f>IF('Expense History'!$AD$3=Data!$G$4,'Apartment Expenses'!AE1315,HLOOKUP('Expense History'!$AD$3,'Apartment Expenses'!$AE$4:$AL$2004,(ROW('Apartment Expenses'!M1315)-3)))</f>
        <v>0</v>
      </c>
      <c r="O1315" s="1" t="str">
        <f>IF($O$2="ALL",IF(VLOOKUP(AA1315,'Expense History'!$AA$6:$AB$36,2,0)="x","include",0),IF(AND(VLOOKUP(AA1315,'Expense History'!$AA$6:$AB$36,2,0)="x",AC1315=$O$2),"include",0))</f>
        <v>include</v>
      </c>
      <c r="P1315" s="1">
        <f>IF(O1315="include",IF(AE1315&gt;0,1+MAX(P1316:P$2005),0),0)</f>
        <v>0</v>
      </c>
      <c r="Q1315" s="1">
        <f>IF(AND(ISBLANK(AA1314),AE1314=0),0,(IF(MAX(Q1316:Q$2005)&gt;0,0,ROW(R1315))))</f>
        <v>0</v>
      </c>
      <c r="R1315" s="1">
        <f>IF($O1315="include",IF(AF1315&gt;0,1+MAX(R1316:R$2005),0),0)</f>
        <v>0</v>
      </c>
      <c r="S1315" s="1">
        <f>IF($O1315="include",IF(AG1315&gt;0,1+MAX(S1316:S$2005),0),0)</f>
        <v>0</v>
      </c>
      <c r="T1315" s="1">
        <f>IF($O1315="include",IF(AH1315&gt;0,1+MAX(T1316:T$2005),0),0)</f>
        <v>0</v>
      </c>
      <c r="U1315" s="1">
        <f>IF($O1315="include",IF(AI1315&gt;0,1+MAX(U1316:U$2005),0),0)</f>
        <v>0</v>
      </c>
      <c r="V1315" s="1">
        <f>IF($O1315="include",IF(AJ1315&gt;0,1+MAX(V1316:V$2005),0),0)</f>
        <v>0</v>
      </c>
      <c r="W1315" s="1">
        <f>IF($O1315="include",IF(AK1315&gt;0,1+MAX(W1316:W$2005),0),0)</f>
        <v>0</v>
      </c>
      <c r="X1315" s="1">
        <f>IF($O1315="include",IF(AL1315&gt;0,1+MAX(X1316:X$2005),0),0)</f>
        <v>0</v>
      </c>
      <c r="Y1315" s="22" t="str">
        <f t="shared" si="347"/>
        <v xml:space="preserve">1 - </v>
      </c>
      <c r="AA1315" s="42"/>
      <c r="AB1315" s="43"/>
      <c r="AC1315" s="43"/>
      <c r="AD1315" s="44"/>
      <c r="AE1315" s="11">
        <f t="shared" si="348"/>
        <v>0</v>
      </c>
      <c r="AF1315" s="41"/>
      <c r="AG1315" s="41"/>
      <c r="AH1315" s="41"/>
      <c r="AI1315" s="41"/>
      <c r="AJ1315" s="41"/>
      <c r="AK1315" s="41"/>
      <c r="AL1315" s="41"/>
      <c r="BA1315" s="1">
        <f t="shared" si="349"/>
        <v>0</v>
      </c>
      <c r="BB1315" s="1">
        <f t="shared" si="350"/>
        <v>0</v>
      </c>
      <c r="BC1315" s="1" t="str">
        <f t="shared" si="351"/>
        <v>No</v>
      </c>
      <c r="BD1315" s="1">
        <f t="shared" si="352"/>
        <v>0</v>
      </c>
      <c r="BE1315" s="1">
        <f t="shared" si="353"/>
        <v>0</v>
      </c>
      <c r="BF1315" s="1">
        <f t="shared" si="354"/>
        <v>0</v>
      </c>
      <c r="BG1315" s="1">
        <v>1311</v>
      </c>
      <c r="BH1315" s="1" t="e">
        <f t="shared" si="355"/>
        <v>#N/A</v>
      </c>
      <c r="BI1315" s="1">
        <f t="shared" si="357"/>
        <v>2</v>
      </c>
      <c r="BJ1315" s="1" t="e">
        <f t="shared" si="356"/>
        <v>#N/A</v>
      </c>
    </row>
    <row r="1316" spans="1:62" x14ac:dyDescent="0.25">
      <c r="A1316" s="1">
        <f t="shared" si="343"/>
        <v>1</v>
      </c>
      <c r="B1316" s="1">
        <f>IF(YEAR(AD1316)=$B$3,YEAR('Apartment Expenses'!AD1316)&amp;" - "&amp;'Apartment Expenses'!AC1316,0)</f>
        <v>0</v>
      </c>
      <c r="C1316" s="1">
        <f t="shared" si="344"/>
        <v>0</v>
      </c>
      <c r="E1316" s="1">
        <v>1312</v>
      </c>
      <c r="F1316" s="1">
        <f t="shared" si="345"/>
        <v>1</v>
      </c>
      <c r="G1316" s="1">
        <f t="shared" si="341"/>
        <v>0</v>
      </c>
      <c r="H1316" s="1">
        <f t="shared" si="342"/>
        <v>0</v>
      </c>
      <c r="J1316" s="1" t="str">
        <f t="shared" si="346"/>
        <v>1900</v>
      </c>
      <c r="M1316" s="1">
        <f>HLOOKUP('Expense History'!$AD$3,$P$4:$X$2004,ROW('Apartment Expenses'!L1316)-3,0)</f>
        <v>0</v>
      </c>
      <c r="N1316" s="1">
        <f>IF('Expense History'!$AD$3=Data!$G$4,'Apartment Expenses'!AE1316,HLOOKUP('Expense History'!$AD$3,'Apartment Expenses'!$AE$4:$AL$2004,(ROW('Apartment Expenses'!M1316)-3)))</f>
        <v>0</v>
      </c>
      <c r="O1316" s="1" t="str">
        <f>IF($O$2="ALL",IF(VLOOKUP(AA1316,'Expense History'!$AA$6:$AB$36,2,0)="x","include",0),IF(AND(VLOOKUP(AA1316,'Expense History'!$AA$6:$AB$36,2,0)="x",AC1316=$O$2),"include",0))</f>
        <v>include</v>
      </c>
      <c r="P1316" s="1">
        <f>IF(O1316="include",IF(AE1316&gt;0,1+MAX(P1317:P$2005),0),0)</f>
        <v>0</v>
      </c>
      <c r="Q1316" s="1">
        <f>IF(AND(ISBLANK(AA1315),AE1315=0),0,(IF(MAX(Q1317:Q$2005)&gt;0,0,ROW(R1316))))</f>
        <v>0</v>
      </c>
      <c r="R1316" s="1">
        <f>IF($O1316="include",IF(AF1316&gt;0,1+MAX(R1317:R$2005),0),0)</f>
        <v>0</v>
      </c>
      <c r="S1316" s="1">
        <f>IF($O1316="include",IF(AG1316&gt;0,1+MAX(S1317:S$2005),0),0)</f>
        <v>0</v>
      </c>
      <c r="T1316" s="1">
        <f>IF($O1316="include",IF(AH1316&gt;0,1+MAX(T1317:T$2005),0),0)</f>
        <v>0</v>
      </c>
      <c r="U1316" s="1">
        <f>IF($O1316="include",IF(AI1316&gt;0,1+MAX(U1317:U$2005),0),0)</f>
        <v>0</v>
      </c>
      <c r="V1316" s="1">
        <f>IF($O1316="include",IF(AJ1316&gt;0,1+MAX(V1317:V$2005),0),0)</f>
        <v>0</v>
      </c>
      <c r="W1316" s="1">
        <f>IF($O1316="include",IF(AK1316&gt;0,1+MAX(W1317:W$2005),0),0)</f>
        <v>0</v>
      </c>
      <c r="X1316" s="1">
        <f>IF($O1316="include",IF(AL1316&gt;0,1+MAX(X1317:X$2005),0),0)</f>
        <v>0</v>
      </c>
      <c r="Y1316" s="22" t="str">
        <f t="shared" si="347"/>
        <v xml:space="preserve">1 - </v>
      </c>
      <c r="AA1316" s="42"/>
      <c r="AB1316" s="43"/>
      <c r="AC1316" s="43"/>
      <c r="AD1316" s="44"/>
      <c r="AE1316" s="11">
        <f t="shared" si="348"/>
        <v>0</v>
      </c>
      <c r="AF1316" s="41"/>
      <c r="AG1316" s="41"/>
      <c r="AH1316" s="41"/>
      <c r="AI1316" s="41"/>
      <c r="AJ1316" s="41"/>
      <c r="AK1316" s="41"/>
      <c r="AL1316" s="41"/>
      <c r="BA1316" s="1">
        <f t="shared" si="349"/>
        <v>0</v>
      </c>
      <c r="BB1316" s="1">
        <f t="shared" si="350"/>
        <v>0</v>
      </c>
      <c r="BC1316" s="1" t="str">
        <f t="shared" si="351"/>
        <v>No</v>
      </c>
      <c r="BD1316" s="1">
        <f t="shared" si="352"/>
        <v>0</v>
      </c>
      <c r="BE1316" s="1">
        <f t="shared" si="353"/>
        <v>0</v>
      </c>
      <c r="BF1316" s="1">
        <f t="shared" si="354"/>
        <v>0</v>
      </c>
      <c r="BG1316" s="1">
        <v>1312</v>
      </c>
      <c r="BH1316" s="1" t="e">
        <f t="shared" si="355"/>
        <v>#N/A</v>
      </c>
      <c r="BI1316" s="1">
        <f t="shared" si="357"/>
        <v>2</v>
      </c>
      <c r="BJ1316" s="1" t="e">
        <f t="shared" si="356"/>
        <v>#N/A</v>
      </c>
    </row>
    <row r="1317" spans="1:62" x14ac:dyDescent="0.25">
      <c r="A1317" s="1">
        <f t="shared" si="343"/>
        <v>1</v>
      </c>
      <c r="B1317" s="1">
        <f>IF(YEAR(AD1317)=$B$3,YEAR('Apartment Expenses'!AD1317)&amp;" - "&amp;'Apartment Expenses'!AC1317,0)</f>
        <v>0</v>
      </c>
      <c r="C1317" s="1">
        <f t="shared" si="344"/>
        <v>0</v>
      </c>
      <c r="E1317" s="1">
        <v>1313</v>
      </c>
      <c r="F1317" s="1">
        <f t="shared" si="345"/>
        <v>1</v>
      </c>
      <c r="G1317" s="1">
        <f t="shared" si="341"/>
        <v>0</v>
      </c>
      <c r="H1317" s="1">
        <f t="shared" si="342"/>
        <v>0</v>
      </c>
      <c r="J1317" s="1" t="str">
        <f t="shared" si="346"/>
        <v>1900</v>
      </c>
      <c r="M1317" s="1">
        <f>HLOOKUP('Expense History'!$AD$3,$P$4:$X$2004,ROW('Apartment Expenses'!L1317)-3,0)</f>
        <v>0</v>
      </c>
      <c r="N1317" s="1">
        <f>IF('Expense History'!$AD$3=Data!$G$4,'Apartment Expenses'!AE1317,HLOOKUP('Expense History'!$AD$3,'Apartment Expenses'!$AE$4:$AL$2004,(ROW('Apartment Expenses'!M1317)-3)))</f>
        <v>0</v>
      </c>
      <c r="O1317" s="1" t="str">
        <f>IF($O$2="ALL",IF(VLOOKUP(AA1317,'Expense History'!$AA$6:$AB$36,2,0)="x","include",0),IF(AND(VLOOKUP(AA1317,'Expense History'!$AA$6:$AB$36,2,0)="x",AC1317=$O$2),"include",0))</f>
        <v>include</v>
      </c>
      <c r="P1317" s="1">
        <f>IF(O1317="include",IF(AE1317&gt;0,1+MAX(P1318:P$2005),0),0)</f>
        <v>0</v>
      </c>
      <c r="Q1317" s="1">
        <f>IF(AND(ISBLANK(AA1316),AE1316=0),0,(IF(MAX(Q1318:Q$2005)&gt;0,0,ROW(R1317))))</f>
        <v>0</v>
      </c>
      <c r="R1317" s="1">
        <f>IF($O1317="include",IF(AF1317&gt;0,1+MAX(R1318:R$2005),0),0)</f>
        <v>0</v>
      </c>
      <c r="S1317" s="1">
        <f>IF($O1317="include",IF(AG1317&gt;0,1+MAX(S1318:S$2005),0),0)</f>
        <v>0</v>
      </c>
      <c r="T1317" s="1">
        <f>IF($O1317="include",IF(AH1317&gt;0,1+MAX(T1318:T$2005),0),0)</f>
        <v>0</v>
      </c>
      <c r="U1317" s="1">
        <f>IF($O1317="include",IF(AI1317&gt;0,1+MAX(U1318:U$2005),0),0)</f>
        <v>0</v>
      </c>
      <c r="V1317" s="1">
        <f>IF($O1317="include",IF(AJ1317&gt;0,1+MAX(V1318:V$2005),0),0)</f>
        <v>0</v>
      </c>
      <c r="W1317" s="1">
        <f>IF($O1317="include",IF(AK1317&gt;0,1+MAX(W1318:W$2005),0),0)</f>
        <v>0</v>
      </c>
      <c r="X1317" s="1">
        <f>IF($O1317="include",IF(AL1317&gt;0,1+MAX(X1318:X$2005),0),0)</f>
        <v>0</v>
      </c>
      <c r="Y1317" s="22" t="str">
        <f t="shared" si="347"/>
        <v xml:space="preserve">1 - </v>
      </c>
      <c r="AA1317" s="42"/>
      <c r="AB1317" s="43"/>
      <c r="AC1317" s="43"/>
      <c r="AD1317" s="44"/>
      <c r="AE1317" s="11">
        <f t="shared" si="348"/>
        <v>0</v>
      </c>
      <c r="AF1317" s="41"/>
      <c r="AG1317" s="41"/>
      <c r="AH1317" s="41"/>
      <c r="AI1317" s="41"/>
      <c r="AJ1317" s="41"/>
      <c r="AK1317" s="41"/>
      <c r="AL1317" s="41"/>
      <c r="BA1317" s="1">
        <f t="shared" si="349"/>
        <v>0</v>
      </c>
      <c r="BB1317" s="1">
        <f t="shared" si="350"/>
        <v>0</v>
      </c>
      <c r="BC1317" s="1" t="str">
        <f t="shared" si="351"/>
        <v>No</v>
      </c>
      <c r="BD1317" s="1">
        <f t="shared" si="352"/>
        <v>0</v>
      </c>
      <c r="BE1317" s="1">
        <f t="shared" si="353"/>
        <v>0</v>
      </c>
      <c r="BF1317" s="1">
        <f t="shared" si="354"/>
        <v>0</v>
      </c>
      <c r="BG1317" s="1">
        <v>1313</v>
      </c>
      <c r="BH1317" s="1" t="e">
        <f t="shared" si="355"/>
        <v>#N/A</v>
      </c>
      <c r="BI1317" s="1">
        <f t="shared" si="357"/>
        <v>2</v>
      </c>
      <c r="BJ1317" s="1" t="e">
        <f t="shared" si="356"/>
        <v>#N/A</v>
      </c>
    </row>
    <row r="1318" spans="1:62" x14ac:dyDescent="0.25">
      <c r="A1318" s="1">
        <f t="shared" si="343"/>
        <v>1</v>
      </c>
      <c r="B1318" s="1">
        <f>IF(YEAR(AD1318)=$B$3,YEAR('Apartment Expenses'!AD1318)&amp;" - "&amp;'Apartment Expenses'!AC1318,0)</f>
        <v>0</v>
      </c>
      <c r="C1318" s="1">
        <f t="shared" si="344"/>
        <v>0</v>
      </c>
      <c r="E1318" s="1">
        <v>1314</v>
      </c>
      <c r="F1318" s="1">
        <f t="shared" si="345"/>
        <v>1</v>
      </c>
      <c r="G1318" s="1">
        <f t="shared" si="341"/>
        <v>0</v>
      </c>
      <c r="H1318" s="1">
        <f t="shared" si="342"/>
        <v>0</v>
      </c>
      <c r="J1318" s="1" t="str">
        <f t="shared" si="346"/>
        <v>1900</v>
      </c>
      <c r="M1318" s="1">
        <f>HLOOKUP('Expense History'!$AD$3,$P$4:$X$2004,ROW('Apartment Expenses'!L1318)-3,0)</f>
        <v>0</v>
      </c>
      <c r="N1318" s="1">
        <f>IF('Expense History'!$AD$3=Data!$G$4,'Apartment Expenses'!AE1318,HLOOKUP('Expense History'!$AD$3,'Apartment Expenses'!$AE$4:$AL$2004,(ROW('Apartment Expenses'!M1318)-3)))</f>
        <v>0</v>
      </c>
      <c r="O1318" s="1" t="str">
        <f>IF($O$2="ALL",IF(VLOOKUP(AA1318,'Expense History'!$AA$6:$AB$36,2,0)="x","include",0),IF(AND(VLOOKUP(AA1318,'Expense History'!$AA$6:$AB$36,2,0)="x",AC1318=$O$2),"include",0))</f>
        <v>include</v>
      </c>
      <c r="P1318" s="1">
        <f>IF(O1318="include",IF(AE1318&gt;0,1+MAX(P1319:P$2005),0),0)</f>
        <v>0</v>
      </c>
      <c r="Q1318" s="1">
        <f>IF(AND(ISBLANK(AA1317),AE1317=0),0,(IF(MAX(Q1319:Q$2005)&gt;0,0,ROW(R1318))))</f>
        <v>0</v>
      </c>
      <c r="R1318" s="1">
        <f>IF($O1318="include",IF(AF1318&gt;0,1+MAX(R1319:R$2005),0),0)</f>
        <v>0</v>
      </c>
      <c r="S1318" s="1">
        <f>IF($O1318="include",IF(AG1318&gt;0,1+MAX(S1319:S$2005),0),0)</f>
        <v>0</v>
      </c>
      <c r="T1318" s="1">
        <f>IF($O1318="include",IF(AH1318&gt;0,1+MAX(T1319:T$2005),0),0)</f>
        <v>0</v>
      </c>
      <c r="U1318" s="1">
        <f>IF($O1318="include",IF(AI1318&gt;0,1+MAX(U1319:U$2005),0),0)</f>
        <v>0</v>
      </c>
      <c r="V1318" s="1">
        <f>IF($O1318="include",IF(AJ1318&gt;0,1+MAX(V1319:V$2005),0),0)</f>
        <v>0</v>
      </c>
      <c r="W1318" s="1">
        <f>IF($O1318="include",IF(AK1318&gt;0,1+MAX(W1319:W$2005),0),0)</f>
        <v>0</v>
      </c>
      <c r="X1318" s="1">
        <f>IF($O1318="include",IF(AL1318&gt;0,1+MAX(X1319:X$2005),0),0)</f>
        <v>0</v>
      </c>
      <c r="Y1318" s="22" t="str">
        <f t="shared" si="347"/>
        <v xml:space="preserve">1 - </v>
      </c>
      <c r="AA1318" s="42"/>
      <c r="AB1318" s="43"/>
      <c r="AC1318" s="43"/>
      <c r="AD1318" s="44"/>
      <c r="AE1318" s="11">
        <f t="shared" si="348"/>
        <v>0</v>
      </c>
      <c r="AF1318" s="41"/>
      <c r="AG1318" s="41"/>
      <c r="AH1318" s="41"/>
      <c r="AI1318" s="41"/>
      <c r="AJ1318" s="41"/>
      <c r="AK1318" s="41"/>
      <c r="AL1318" s="41"/>
      <c r="BA1318" s="1">
        <f t="shared" si="349"/>
        <v>0</v>
      </c>
      <c r="BB1318" s="1">
        <f t="shared" si="350"/>
        <v>0</v>
      </c>
      <c r="BC1318" s="1" t="str">
        <f t="shared" si="351"/>
        <v>No</v>
      </c>
      <c r="BD1318" s="1">
        <f t="shared" si="352"/>
        <v>0</v>
      </c>
      <c r="BE1318" s="1">
        <f t="shared" si="353"/>
        <v>0</v>
      </c>
      <c r="BF1318" s="1">
        <f t="shared" si="354"/>
        <v>0</v>
      </c>
      <c r="BG1318" s="1">
        <v>1314</v>
      </c>
      <c r="BH1318" s="1" t="e">
        <f t="shared" si="355"/>
        <v>#N/A</v>
      </c>
      <c r="BI1318" s="1">
        <f t="shared" si="357"/>
        <v>2</v>
      </c>
      <c r="BJ1318" s="1" t="e">
        <f t="shared" si="356"/>
        <v>#N/A</v>
      </c>
    </row>
    <row r="1319" spans="1:62" x14ac:dyDescent="0.25">
      <c r="A1319" s="1">
        <f t="shared" si="343"/>
        <v>1</v>
      </c>
      <c r="B1319" s="1">
        <f>IF(YEAR(AD1319)=$B$3,YEAR('Apartment Expenses'!AD1319)&amp;" - "&amp;'Apartment Expenses'!AC1319,0)</f>
        <v>0</v>
      </c>
      <c r="C1319" s="1">
        <f t="shared" si="344"/>
        <v>0</v>
      </c>
      <c r="E1319" s="1">
        <v>1315</v>
      </c>
      <c r="F1319" s="1">
        <f t="shared" si="345"/>
        <v>1</v>
      </c>
      <c r="G1319" s="1">
        <f t="shared" si="341"/>
        <v>0</v>
      </c>
      <c r="H1319" s="1">
        <f t="shared" si="342"/>
        <v>0</v>
      </c>
      <c r="J1319" s="1" t="str">
        <f t="shared" si="346"/>
        <v>1900</v>
      </c>
      <c r="M1319" s="1">
        <f>HLOOKUP('Expense History'!$AD$3,$P$4:$X$2004,ROW('Apartment Expenses'!L1319)-3,0)</f>
        <v>0</v>
      </c>
      <c r="N1319" s="1">
        <f>IF('Expense History'!$AD$3=Data!$G$4,'Apartment Expenses'!AE1319,HLOOKUP('Expense History'!$AD$3,'Apartment Expenses'!$AE$4:$AL$2004,(ROW('Apartment Expenses'!M1319)-3)))</f>
        <v>0</v>
      </c>
      <c r="O1319" s="1" t="str">
        <f>IF($O$2="ALL",IF(VLOOKUP(AA1319,'Expense History'!$AA$6:$AB$36,2,0)="x","include",0),IF(AND(VLOOKUP(AA1319,'Expense History'!$AA$6:$AB$36,2,0)="x",AC1319=$O$2),"include",0))</f>
        <v>include</v>
      </c>
      <c r="P1319" s="1">
        <f>IF(O1319="include",IF(AE1319&gt;0,1+MAX(P1320:P$2005),0),0)</f>
        <v>0</v>
      </c>
      <c r="Q1319" s="1">
        <f>IF(AND(ISBLANK(AA1318),AE1318=0),0,(IF(MAX(Q1320:Q$2005)&gt;0,0,ROW(R1319))))</f>
        <v>0</v>
      </c>
      <c r="R1319" s="1">
        <f>IF($O1319="include",IF(AF1319&gt;0,1+MAX(R1320:R$2005),0),0)</f>
        <v>0</v>
      </c>
      <c r="S1319" s="1">
        <f>IF($O1319="include",IF(AG1319&gt;0,1+MAX(S1320:S$2005),0),0)</f>
        <v>0</v>
      </c>
      <c r="T1319" s="1">
        <f>IF($O1319="include",IF(AH1319&gt;0,1+MAX(T1320:T$2005),0),0)</f>
        <v>0</v>
      </c>
      <c r="U1319" s="1">
        <f>IF($O1319="include",IF(AI1319&gt;0,1+MAX(U1320:U$2005),0),0)</f>
        <v>0</v>
      </c>
      <c r="V1319" s="1">
        <f>IF($O1319="include",IF(AJ1319&gt;0,1+MAX(V1320:V$2005),0),0)</f>
        <v>0</v>
      </c>
      <c r="W1319" s="1">
        <f>IF($O1319="include",IF(AK1319&gt;0,1+MAX(W1320:W$2005),0),0)</f>
        <v>0</v>
      </c>
      <c r="X1319" s="1">
        <f>IF($O1319="include",IF(AL1319&gt;0,1+MAX(X1320:X$2005),0),0)</f>
        <v>0</v>
      </c>
      <c r="Y1319" s="22" t="str">
        <f t="shared" si="347"/>
        <v xml:space="preserve">1 - </v>
      </c>
      <c r="AA1319" s="42"/>
      <c r="AB1319" s="43"/>
      <c r="AC1319" s="43"/>
      <c r="AD1319" s="44"/>
      <c r="AE1319" s="11">
        <f t="shared" si="348"/>
        <v>0</v>
      </c>
      <c r="AF1319" s="41"/>
      <c r="AG1319" s="41"/>
      <c r="AH1319" s="41"/>
      <c r="AI1319" s="41"/>
      <c r="AJ1319" s="41"/>
      <c r="AK1319" s="41"/>
      <c r="AL1319" s="41"/>
      <c r="BA1319" s="1">
        <f t="shared" si="349"/>
        <v>0</v>
      </c>
      <c r="BB1319" s="1">
        <f t="shared" si="350"/>
        <v>0</v>
      </c>
      <c r="BC1319" s="1" t="str">
        <f t="shared" si="351"/>
        <v>No</v>
      </c>
      <c r="BD1319" s="1">
        <f t="shared" si="352"/>
        <v>0</v>
      </c>
      <c r="BE1319" s="1">
        <f t="shared" si="353"/>
        <v>0</v>
      </c>
      <c r="BF1319" s="1">
        <f t="shared" si="354"/>
        <v>0</v>
      </c>
      <c r="BG1319" s="1">
        <v>1315</v>
      </c>
      <c r="BH1319" s="1" t="e">
        <f t="shared" si="355"/>
        <v>#N/A</v>
      </c>
      <c r="BI1319" s="1">
        <f t="shared" si="357"/>
        <v>2</v>
      </c>
      <c r="BJ1319" s="1" t="e">
        <f t="shared" si="356"/>
        <v>#N/A</v>
      </c>
    </row>
    <row r="1320" spans="1:62" x14ac:dyDescent="0.25">
      <c r="A1320" s="1">
        <f t="shared" si="343"/>
        <v>1</v>
      </c>
      <c r="B1320" s="1">
        <f>IF(YEAR(AD1320)=$B$3,YEAR('Apartment Expenses'!AD1320)&amp;" - "&amp;'Apartment Expenses'!AC1320,0)</f>
        <v>0</v>
      </c>
      <c r="C1320" s="1">
        <f t="shared" si="344"/>
        <v>0</v>
      </c>
      <c r="E1320" s="1">
        <v>1316</v>
      </c>
      <c r="F1320" s="1">
        <f t="shared" si="345"/>
        <v>1</v>
      </c>
      <c r="G1320" s="1">
        <f t="shared" si="341"/>
        <v>0</v>
      </c>
      <c r="H1320" s="1">
        <f t="shared" si="342"/>
        <v>0</v>
      </c>
      <c r="J1320" s="1" t="str">
        <f t="shared" si="346"/>
        <v>1900</v>
      </c>
      <c r="M1320" s="1">
        <f>HLOOKUP('Expense History'!$AD$3,$P$4:$X$2004,ROW('Apartment Expenses'!L1320)-3,0)</f>
        <v>0</v>
      </c>
      <c r="N1320" s="1">
        <f>IF('Expense History'!$AD$3=Data!$G$4,'Apartment Expenses'!AE1320,HLOOKUP('Expense History'!$AD$3,'Apartment Expenses'!$AE$4:$AL$2004,(ROW('Apartment Expenses'!M1320)-3)))</f>
        <v>0</v>
      </c>
      <c r="O1320" s="1" t="str">
        <f>IF($O$2="ALL",IF(VLOOKUP(AA1320,'Expense History'!$AA$6:$AB$36,2,0)="x","include",0),IF(AND(VLOOKUP(AA1320,'Expense History'!$AA$6:$AB$36,2,0)="x",AC1320=$O$2),"include",0))</f>
        <v>include</v>
      </c>
      <c r="P1320" s="1">
        <f>IF(O1320="include",IF(AE1320&gt;0,1+MAX(P1321:P$2005),0),0)</f>
        <v>0</v>
      </c>
      <c r="Q1320" s="1">
        <f>IF(AND(ISBLANK(AA1319),AE1319=0),0,(IF(MAX(Q1321:Q$2005)&gt;0,0,ROW(R1320))))</f>
        <v>0</v>
      </c>
      <c r="R1320" s="1">
        <f>IF($O1320="include",IF(AF1320&gt;0,1+MAX(R1321:R$2005),0),0)</f>
        <v>0</v>
      </c>
      <c r="S1320" s="1">
        <f>IF($O1320="include",IF(AG1320&gt;0,1+MAX(S1321:S$2005),0),0)</f>
        <v>0</v>
      </c>
      <c r="T1320" s="1">
        <f>IF($O1320="include",IF(AH1320&gt;0,1+MAX(T1321:T$2005),0),0)</f>
        <v>0</v>
      </c>
      <c r="U1320" s="1">
        <f>IF($O1320="include",IF(AI1320&gt;0,1+MAX(U1321:U$2005),0),0)</f>
        <v>0</v>
      </c>
      <c r="V1320" s="1">
        <f>IF($O1320="include",IF(AJ1320&gt;0,1+MAX(V1321:V$2005),0),0)</f>
        <v>0</v>
      </c>
      <c r="W1320" s="1">
        <f>IF($O1320="include",IF(AK1320&gt;0,1+MAX(W1321:W$2005),0),0)</f>
        <v>0</v>
      </c>
      <c r="X1320" s="1">
        <f>IF($O1320="include",IF(AL1320&gt;0,1+MAX(X1321:X$2005),0),0)</f>
        <v>0</v>
      </c>
      <c r="Y1320" s="22" t="str">
        <f t="shared" si="347"/>
        <v xml:space="preserve">1 - </v>
      </c>
      <c r="AA1320" s="42"/>
      <c r="AB1320" s="43"/>
      <c r="AC1320" s="43"/>
      <c r="AD1320" s="44"/>
      <c r="AE1320" s="11">
        <f t="shared" si="348"/>
        <v>0</v>
      </c>
      <c r="AF1320" s="41"/>
      <c r="AG1320" s="41"/>
      <c r="AH1320" s="41"/>
      <c r="AI1320" s="41"/>
      <c r="AJ1320" s="41"/>
      <c r="AK1320" s="41"/>
      <c r="AL1320" s="41"/>
      <c r="BA1320" s="1">
        <f t="shared" si="349"/>
        <v>0</v>
      </c>
      <c r="BB1320" s="1">
        <f t="shared" si="350"/>
        <v>0</v>
      </c>
      <c r="BC1320" s="1" t="str">
        <f t="shared" si="351"/>
        <v>No</v>
      </c>
      <c r="BD1320" s="1">
        <f t="shared" si="352"/>
        <v>0</v>
      </c>
      <c r="BE1320" s="1">
        <f t="shared" si="353"/>
        <v>0</v>
      </c>
      <c r="BF1320" s="1">
        <f t="shared" si="354"/>
        <v>0</v>
      </c>
      <c r="BG1320" s="1">
        <v>1316</v>
      </c>
      <c r="BH1320" s="1" t="e">
        <f t="shared" si="355"/>
        <v>#N/A</v>
      </c>
      <c r="BI1320" s="1">
        <f t="shared" si="357"/>
        <v>2</v>
      </c>
      <c r="BJ1320" s="1" t="e">
        <f t="shared" si="356"/>
        <v>#N/A</v>
      </c>
    </row>
    <row r="1321" spans="1:62" x14ac:dyDescent="0.25">
      <c r="A1321" s="1">
        <f t="shared" si="343"/>
        <v>1</v>
      </c>
      <c r="B1321" s="1">
        <f>IF(YEAR(AD1321)=$B$3,YEAR('Apartment Expenses'!AD1321)&amp;" - "&amp;'Apartment Expenses'!AC1321,0)</f>
        <v>0</v>
      </c>
      <c r="C1321" s="1">
        <f t="shared" si="344"/>
        <v>0</v>
      </c>
      <c r="E1321" s="1">
        <v>1317</v>
      </c>
      <c r="F1321" s="1">
        <f t="shared" si="345"/>
        <v>1</v>
      </c>
      <c r="G1321" s="1">
        <f t="shared" si="341"/>
        <v>0</v>
      </c>
      <c r="H1321" s="1">
        <f t="shared" si="342"/>
        <v>0</v>
      </c>
      <c r="J1321" s="1" t="str">
        <f t="shared" si="346"/>
        <v>1900</v>
      </c>
      <c r="M1321" s="1">
        <f>HLOOKUP('Expense History'!$AD$3,$P$4:$X$2004,ROW('Apartment Expenses'!L1321)-3,0)</f>
        <v>0</v>
      </c>
      <c r="N1321" s="1">
        <f>IF('Expense History'!$AD$3=Data!$G$4,'Apartment Expenses'!AE1321,HLOOKUP('Expense History'!$AD$3,'Apartment Expenses'!$AE$4:$AL$2004,(ROW('Apartment Expenses'!M1321)-3)))</f>
        <v>0</v>
      </c>
      <c r="O1321" s="1" t="str">
        <f>IF($O$2="ALL",IF(VLOOKUP(AA1321,'Expense History'!$AA$6:$AB$36,2,0)="x","include",0),IF(AND(VLOOKUP(AA1321,'Expense History'!$AA$6:$AB$36,2,0)="x",AC1321=$O$2),"include",0))</f>
        <v>include</v>
      </c>
      <c r="P1321" s="1">
        <f>IF(O1321="include",IF(AE1321&gt;0,1+MAX(P1322:P$2005),0),0)</f>
        <v>0</v>
      </c>
      <c r="Q1321" s="1">
        <f>IF(AND(ISBLANK(AA1320),AE1320=0),0,(IF(MAX(Q1322:Q$2005)&gt;0,0,ROW(R1321))))</f>
        <v>0</v>
      </c>
      <c r="R1321" s="1">
        <f>IF($O1321="include",IF(AF1321&gt;0,1+MAX(R1322:R$2005),0),0)</f>
        <v>0</v>
      </c>
      <c r="S1321" s="1">
        <f>IF($O1321="include",IF(AG1321&gt;0,1+MAX(S1322:S$2005),0),0)</f>
        <v>0</v>
      </c>
      <c r="T1321" s="1">
        <f>IF($O1321="include",IF(AH1321&gt;0,1+MAX(T1322:T$2005),0),0)</f>
        <v>0</v>
      </c>
      <c r="U1321" s="1">
        <f>IF($O1321="include",IF(AI1321&gt;0,1+MAX(U1322:U$2005),0),0)</f>
        <v>0</v>
      </c>
      <c r="V1321" s="1">
        <f>IF($O1321="include",IF(AJ1321&gt;0,1+MAX(V1322:V$2005),0),0)</f>
        <v>0</v>
      </c>
      <c r="W1321" s="1">
        <f>IF($O1321="include",IF(AK1321&gt;0,1+MAX(W1322:W$2005),0),0)</f>
        <v>0</v>
      </c>
      <c r="X1321" s="1">
        <f>IF($O1321="include",IF(AL1321&gt;0,1+MAX(X1322:X$2005),0),0)</f>
        <v>0</v>
      </c>
      <c r="Y1321" s="22" t="str">
        <f t="shared" si="347"/>
        <v xml:space="preserve">1 - </v>
      </c>
      <c r="AA1321" s="42"/>
      <c r="AB1321" s="43"/>
      <c r="AC1321" s="43"/>
      <c r="AD1321" s="44"/>
      <c r="AE1321" s="11">
        <f t="shared" si="348"/>
        <v>0</v>
      </c>
      <c r="AF1321" s="41"/>
      <c r="AG1321" s="41"/>
      <c r="AH1321" s="41"/>
      <c r="AI1321" s="41"/>
      <c r="AJ1321" s="41"/>
      <c r="AK1321" s="41"/>
      <c r="AL1321" s="41"/>
      <c r="BA1321" s="1">
        <f t="shared" si="349"/>
        <v>0</v>
      </c>
      <c r="BB1321" s="1">
        <f t="shared" si="350"/>
        <v>0</v>
      </c>
      <c r="BC1321" s="1" t="str">
        <f t="shared" si="351"/>
        <v>No</v>
      </c>
      <c r="BD1321" s="1">
        <f t="shared" si="352"/>
        <v>0</v>
      </c>
      <c r="BE1321" s="1">
        <f t="shared" si="353"/>
        <v>0</v>
      </c>
      <c r="BF1321" s="1">
        <f t="shared" si="354"/>
        <v>0</v>
      </c>
      <c r="BG1321" s="1">
        <v>1317</v>
      </c>
      <c r="BH1321" s="1" t="e">
        <f t="shared" si="355"/>
        <v>#N/A</v>
      </c>
      <c r="BI1321" s="1">
        <f t="shared" si="357"/>
        <v>2</v>
      </c>
      <c r="BJ1321" s="1" t="e">
        <f t="shared" si="356"/>
        <v>#N/A</v>
      </c>
    </row>
    <row r="1322" spans="1:62" x14ac:dyDescent="0.25">
      <c r="A1322" s="1">
        <f t="shared" si="343"/>
        <v>1</v>
      </c>
      <c r="B1322" s="1">
        <f>IF(YEAR(AD1322)=$B$3,YEAR('Apartment Expenses'!AD1322)&amp;" - "&amp;'Apartment Expenses'!AC1322,0)</f>
        <v>0</v>
      </c>
      <c r="C1322" s="1">
        <f t="shared" si="344"/>
        <v>0</v>
      </c>
      <c r="E1322" s="1">
        <v>1318</v>
      </c>
      <c r="F1322" s="1">
        <f t="shared" si="345"/>
        <v>1</v>
      </c>
      <c r="G1322" s="1">
        <f t="shared" si="341"/>
        <v>0</v>
      </c>
      <c r="H1322" s="1">
        <f t="shared" si="342"/>
        <v>0</v>
      </c>
      <c r="J1322" s="1" t="str">
        <f t="shared" si="346"/>
        <v>1900</v>
      </c>
      <c r="M1322" s="1">
        <f>HLOOKUP('Expense History'!$AD$3,$P$4:$X$2004,ROW('Apartment Expenses'!L1322)-3,0)</f>
        <v>0</v>
      </c>
      <c r="N1322" s="1">
        <f>IF('Expense History'!$AD$3=Data!$G$4,'Apartment Expenses'!AE1322,HLOOKUP('Expense History'!$AD$3,'Apartment Expenses'!$AE$4:$AL$2004,(ROW('Apartment Expenses'!M1322)-3)))</f>
        <v>0</v>
      </c>
      <c r="O1322" s="1" t="str">
        <f>IF($O$2="ALL",IF(VLOOKUP(AA1322,'Expense History'!$AA$6:$AB$36,2,0)="x","include",0),IF(AND(VLOOKUP(AA1322,'Expense History'!$AA$6:$AB$36,2,0)="x",AC1322=$O$2),"include",0))</f>
        <v>include</v>
      </c>
      <c r="P1322" s="1">
        <f>IF(O1322="include",IF(AE1322&gt;0,1+MAX(P1323:P$2005),0),0)</f>
        <v>0</v>
      </c>
      <c r="Q1322" s="1">
        <f>IF(AND(ISBLANK(AA1321),AE1321=0),0,(IF(MAX(Q1323:Q$2005)&gt;0,0,ROW(R1322))))</f>
        <v>0</v>
      </c>
      <c r="R1322" s="1">
        <f>IF($O1322="include",IF(AF1322&gt;0,1+MAX(R1323:R$2005),0),0)</f>
        <v>0</v>
      </c>
      <c r="S1322" s="1">
        <f>IF($O1322="include",IF(AG1322&gt;0,1+MAX(S1323:S$2005),0),0)</f>
        <v>0</v>
      </c>
      <c r="T1322" s="1">
        <f>IF($O1322="include",IF(AH1322&gt;0,1+MAX(T1323:T$2005),0),0)</f>
        <v>0</v>
      </c>
      <c r="U1322" s="1">
        <f>IF($O1322="include",IF(AI1322&gt;0,1+MAX(U1323:U$2005),0),0)</f>
        <v>0</v>
      </c>
      <c r="V1322" s="1">
        <f>IF($O1322="include",IF(AJ1322&gt;0,1+MAX(V1323:V$2005),0),0)</f>
        <v>0</v>
      </c>
      <c r="W1322" s="1">
        <f>IF($O1322="include",IF(AK1322&gt;0,1+MAX(W1323:W$2005),0),0)</f>
        <v>0</v>
      </c>
      <c r="X1322" s="1">
        <f>IF($O1322="include",IF(AL1322&gt;0,1+MAX(X1323:X$2005),0),0)</f>
        <v>0</v>
      </c>
      <c r="Y1322" s="22" t="str">
        <f t="shared" si="347"/>
        <v xml:space="preserve">1 - </v>
      </c>
      <c r="AA1322" s="42"/>
      <c r="AB1322" s="43"/>
      <c r="AC1322" s="43"/>
      <c r="AD1322" s="44"/>
      <c r="AE1322" s="11">
        <f t="shared" si="348"/>
        <v>0</v>
      </c>
      <c r="AF1322" s="41"/>
      <c r="AG1322" s="41"/>
      <c r="AH1322" s="41"/>
      <c r="AI1322" s="41"/>
      <c r="AJ1322" s="41"/>
      <c r="AK1322" s="41"/>
      <c r="AL1322" s="41"/>
      <c r="BA1322" s="1">
        <f t="shared" si="349"/>
        <v>0</v>
      </c>
      <c r="BB1322" s="1">
        <f t="shared" si="350"/>
        <v>0</v>
      </c>
      <c r="BC1322" s="1" t="str">
        <f t="shared" si="351"/>
        <v>No</v>
      </c>
      <c r="BD1322" s="1">
        <f t="shared" si="352"/>
        <v>0</v>
      </c>
      <c r="BE1322" s="1">
        <f t="shared" si="353"/>
        <v>0</v>
      </c>
      <c r="BF1322" s="1">
        <f t="shared" si="354"/>
        <v>0</v>
      </c>
      <c r="BG1322" s="1">
        <v>1318</v>
      </c>
      <c r="BH1322" s="1" t="e">
        <f t="shared" si="355"/>
        <v>#N/A</v>
      </c>
      <c r="BI1322" s="1">
        <f t="shared" si="357"/>
        <v>2</v>
      </c>
      <c r="BJ1322" s="1" t="e">
        <f t="shared" si="356"/>
        <v>#N/A</v>
      </c>
    </row>
    <row r="1323" spans="1:62" x14ac:dyDescent="0.25">
      <c r="A1323" s="1">
        <f t="shared" si="343"/>
        <v>1</v>
      </c>
      <c r="B1323" s="1">
        <f>IF(YEAR(AD1323)=$B$3,YEAR('Apartment Expenses'!AD1323)&amp;" - "&amp;'Apartment Expenses'!AC1323,0)</f>
        <v>0</v>
      </c>
      <c r="C1323" s="1">
        <f t="shared" si="344"/>
        <v>0</v>
      </c>
      <c r="E1323" s="1">
        <v>1319</v>
      </c>
      <c r="F1323" s="1">
        <f t="shared" si="345"/>
        <v>1</v>
      </c>
      <c r="G1323" s="1">
        <f t="shared" si="341"/>
        <v>0</v>
      </c>
      <c r="H1323" s="1">
        <f t="shared" si="342"/>
        <v>0</v>
      </c>
      <c r="J1323" s="1" t="str">
        <f t="shared" si="346"/>
        <v>1900</v>
      </c>
      <c r="M1323" s="1">
        <f>HLOOKUP('Expense History'!$AD$3,$P$4:$X$2004,ROW('Apartment Expenses'!L1323)-3,0)</f>
        <v>0</v>
      </c>
      <c r="N1323" s="1">
        <f>IF('Expense History'!$AD$3=Data!$G$4,'Apartment Expenses'!AE1323,HLOOKUP('Expense History'!$AD$3,'Apartment Expenses'!$AE$4:$AL$2004,(ROW('Apartment Expenses'!M1323)-3)))</f>
        <v>0</v>
      </c>
      <c r="O1323" s="1" t="str">
        <f>IF($O$2="ALL",IF(VLOOKUP(AA1323,'Expense History'!$AA$6:$AB$36,2,0)="x","include",0),IF(AND(VLOOKUP(AA1323,'Expense History'!$AA$6:$AB$36,2,0)="x",AC1323=$O$2),"include",0))</f>
        <v>include</v>
      </c>
      <c r="P1323" s="1">
        <f>IF(O1323="include",IF(AE1323&gt;0,1+MAX(P1324:P$2005),0),0)</f>
        <v>0</v>
      </c>
      <c r="Q1323" s="1">
        <f>IF(AND(ISBLANK(AA1322),AE1322=0),0,(IF(MAX(Q1324:Q$2005)&gt;0,0,ROW(R1323))))</f>
        <v>0</v>
      </c>
      <c r="R1323" s="1">
        <f>IF($O1323="include",IF(AF1323&gt;0,1+MAX(R1324:R$2005),0),0)</f>
        <v>0</v>
      </c>
      <c r="S1323" s="1">
        <f>IF($O1323="include",IF(AG1323&gt;0,1+MAX(S1324:S$2005),0),0)</f>
        <v>0</v>
      </c>
      <c r="T1323" s="1">
        <f>IF($O1323="include",IF(AH1323&gt;0,1+MAX(T1324:T$2005),0),0)</f>
        <v>0</v>
      </c>
      <c r="U1323" s="1">
        <f>IF($O1323="include",IF(AI1323&gt;0,1+MAX(U1324:U$2005),0),0)</f>
        <v>0</v>
      </c>
      <c r="V1323" s="1">
        <f>IF($O1323="include",IF(AJ1323&gt;0,1+MAX(V1324:V$2005),0),0)</f>
        <v>0</v>
      </c>
      <c r="W1323" s="1">
        <f>IF($O1323="include",IF(AK1323&gt;0,1+MAX(W1324:W$2005),0),0)</f>
        <v>0</v>
      </c>
      <c r="X1323" s="1">
        <f>IF($O1323="include",IF(AL1323&gt;0,1+MAX(X1324:X$2005),0),0)</f>
        <v>0</v>
      </c>
      <c r="Y1323" s="22" t="str">
        <f t="shared" si="347"/>
        <v xml:space="preserve">1 - </v>
      </c>
      <c r="AA1323" s="42"/>
      <c r="AB1323" s="43"/>
      <c r="AC1323" s="43"/>
      <c r="AD1323" s="44"/>
      <c r="AE1323" s="11">
        <f t="shared" si="348"/>
        <v>0</v>
      </c>
      <c r="AF1323" s="41"/>
      <c r="AG1323" s="41"/>
      <c r="AH1323" s="41"/>
      <c r="AI1323" s="41"/>
      <c r="AJ1323" s="41"/>
      <c r="AK1323" s="41"/>
      <c r="AL1323" s="41"/>
      <c r="BA1323" s="1">
        <f t="shared" si="349"/>
        <v>0</v>
      </c>
      <c r="BB1323" s="1">
        <f t="shared" si="350"/>
        <v>0</v>
      </c>
      <c r="BC1323" s="1" t="str">
        <f t="shared" si="351"/>
        <v>No</v>
      </c>
      <c r="BD1323" s="1">
        <f t="shared" si="352"/>
        <v>0</v>
      </c>
      <c r="BE1323" s="1">
        <f t="shared" si="353"/>
        <v>0</v>
      </c>
      <c r="BF1323" s="1">
        <f t="shared" si="354"/>
        <v>0</v>
      </c>
      <c r="BG1323" s="1">
        <v>1319</v>
      </c>
      <c r="BH1323" s="1" t="e">
        <f t="shared" si="355"/>
        <v>#N/A</v>
      </c>
      <c r="BI1323" s="1">
        <f t="shared" si="357"/>
        <v>2</v>
      </c>
      <c r="BJ1323" s="1" t="e">
        <f t="shared" si="356"/>
        <v>#N/A</v>
      </c>
    </row>
    <row r="1324" spans="1:62" x14ac:dyDescent="0.25">
      <c r="A1324" s="1">
        <f t="shared" si="343"/>
        <v>1</v>
      </c>
      <c r="B1324" s="1">
        <f>IF(YEAR(AD1324)=$B$3,YEAR('Apartment Expenses'!AD1324)&amp;" - "&amp;'Apartment Expenses'!AC1324,0)</f>
        <v>0</v>
      </c>
      <c r="C1324" s="1">
        <f t="shared" si="344"/>
        <v>0</v>
      </c>
      <c r="E1324" s="1">
        <v>1320</v>
      </c>
      <c r="F1324" s="1">
        <f t="shared" si="345"/>
        <v>1</v>
      </c>
      <c r="G1324" s="1">
        <f t="shared" si="341"/>
        <v>0</v>
      </c>
      <c r="H1324" s="1">
        <f t="shared" si="342"/>
        <v>0</v>
      </c>
      <c r="J1324" s="1" t="str">
        <f t="shared" si="346"/>
        <v>1900</v>
      </c>
      <c r="M1324" s="1">
        <f>HLOOKUP('Expense History'!$AD$3,$P$4:$X$2004,ROW('Apartment Expenses'!L1324)-3,0)</f>
        <v>0</v>
      </c>
      <c r="N1324" s="1">
        <f>IF('Expense History'!$AD$3=Data!$G$4,'Apartment Expenses'!AE1324,HLOOKUP('Expense History'!$AD$3,'Apartment Expenses'!$AE$4:$AL$2004,(ROW('Apartment Expenses'!M1324)-3)))</f>
        <v>0</v>
      </c>
      <c r="O1324" s="1" t="str">
        <f>IF($O$2="ALL",IF(VLOOKUP(AA1324,'Expense History'!$AA$6:$AB$36,2,0)="x","include",0),IF(AND(VLOOKUP(AA1324,'Expense History'!$AA$6:$AB$36,2,0)="x",AC1324=$O$2),"include",0))</f>
        <v>include</v>
      </c>
      <c r="P1324" s="1">
        <f>IF(O1324="include",IF(AE1324&gt;0,1+MAX(P1325:P$2005),0),0)</f>
        <v>0</v>
      </c>
      <c r="Q1324" s="1">
        <f>IF(AND(ISBLANK(AA1323),AE1323=0),0,(IF(MAX(Q1325:Q$2005)&gt;0,0,ROW(R1324))))</f>
        <v>0</v>
      </c>
      <c r="R1324" s="1">
        <f>IF($O1324="include",IF(AF1324&gt;0,1+MAX(R1325:R$2005),0),0)</f>
        <v>0</v>
      </c>
      <c r="S1324" s="1">
        <f>IF($O1324="include",IF(AG1324&gt;0,1+MAX(S1325:S$2005),0),0)</f>
        <v>0</v>
      </c>
      <c r="T1324" s="1">
        <f>IF($O1324="include",IF(AH1324&gt;0,1+MAX(T1325:T$2005),0),0)</f>
        <v>0</v>
      </c>
      <c r="U1324" s="1">
        <f>IF($O1324="include",IF(AI1324&gt;0,1+MAX(U1325:U$2005),0),0)</f>
        <v>0</v>
      </c>
      <c r="V1324" s="1">
        <f>IF($O1324="include",IF(AJ1324&gt;0,1+MAX(V1325:V$2005),0),0)</f>
        <v>0</v>
      </c>
      <c r="W1324" s="1">
        <f>IF($O1324="include",IF(AK1324&gt;0,1+MAX(W1325:W$2005),0),0)</f>
        <v>0</v>
      </c>
      <c r="X1324" s="1">
        <f>IF($O1324="include",IF(AL1324&gt;0,1+MAX(X1325:X$2005),0),0)</f>
        <v>0</v>
      </c>
      <c r="Y1324" s="22" t="str">
        <f t="shared" si="347"/>
        <v xml:space="preserve">1 - </v>
      </c>
      <c r="AA1324" s="42"/>
      <c r="AB1324" s="43"/>
      <c r="AC1324" s="43"/>
      <c r="AD1324" s="44"/>
      <c r="AE1324" s="11">
        <f t="shared" si="348"/>
        <v>0</v>
      </c>
      <c r="AF1324" s="41"/>
      <c r="AG1324" s="41"/>
      <c r="AH1324" s="41"/>
      <c r="AI1324" s="41"/>
      <c r="AJ1324" s="41"/>
      <c r="AK1324" s="41"/>
      <c r="AL1324" s="41"/>
      <c r="BA1324" s="1">
        <f t="shared" si="349"/>
        <v>0</v>
      </c>
      <c r="BB1324" s="1">
        <f t="shared" si="350"/>
        <v>0</v>
      </c>
      <c r="BC1324" s="1" t="str">
        <f t="shared" si="351"/>
        <v>No</v>
      </c>
      <c r="BD1324" s="1">
        <f t="shared" si="352"/>
        <v>0</v>
      </c>
      <c r="BE1324" s="1">
        <f t="shared" si="353"/>
        <v>0</v>
      </c>
      <c r="BF1324" s="1">
        <f t="shared" si="354"/>
        <v>0</v>
      </c>
      <c r="BG1324" s="1">
        <v>1320</v>
      </c>
      <c r="BH1324" s="1" t="e">
        <f t="shared" si="355"/>
        <v>#N/A</v>
      </c>
      <c r="BI1324" s="1">
        <f t="shared" si="357"/>
        <v>2</v>
      </c>
      <c r="BJ1324" s="1" t="e">
        <f t="shared" si="356"/>
        <v>#N/A</v>
      </c>
    </row>
    <row r="1325" spans="1:62" x14ac:dyDescent="0.25">
      <c r="A1325" s="1">
        <f t="shared" si="343"/>
        <v>1</v>
      </c>
      <c r="B1325" s="1">
        <f>IF(YEAR(AD1325)=$B$3,YEAR('Apartment Expenses'!AD1325)&amp;" - "&amp;'Apartment Expenses'!AC1325,0)</f>
        <v>0</v>
      </c>
      <c r="C1325" s="1">
        <f t="shared" si="344"/>
        <v>0</v>
      </c>
      <c r="E1325" s="1">
        <v>1321</v>
      </c>
      <c r="F1325" s="1">
        <f t="shared" si="345"/>
        <v>1</v>
      </c>
      <c r="G1325" s="1">
        <f t="shared" si="341"/>
        <v>0</v>
      </c>
      <c r="H1325" s="1">
        <f t="shared" si="342"/>
        <v>0</v>
      </c>
      <c r="J1325" s="1" t="str">
        <f t="shared" si="346"/>
        <v>1900</v>
      </c>
      <c r="M1325" s="1">
        <f>HLOOKUP('Expense History'!$AD$3,$P$4:$X$2004,ROW('Apartment Expenses'!L1325)-3,0)</f>
        <v>0</v>
      </c>
      <c r="N1325" s="1">
        <f>IF('Expense History'!$AD$3=Data!$G$4,'Apartment Expenses'!AE1325,HLOOKUP('Expense History'!$AD$3,'Apartment Expenses'!$AE$4:$AL$2004,(ROW('Apartment Expenses'!M1325)-3)))</f>
        <v>0</v>
      </c>
      <c r="O1325" s="1" t="str">
        <f>IF($O$2="ALL",IF(VLOOKUP(AA1325,'Expense History'!$AA$6:$AB$36,2,0)="x","include",0),IF(AND(VLOOKUP(AA1325,'Expense History'!$AA$6:$AB$36,2,0)="x",AC1325=$O$2),"include",0))</f>
        <v>include</v>
      </c>
      <c r="P1325" s="1">
        <f>IF(O1325="include",IF(AE1325&gt;0,1+MAX(P1326:P$2005),0),0)</f>
        <v>0</v>
      </c>
      <c r="Q1325" s="1">
        <f>IF(AND(ISBLANK(AA1324),AE1324=0),0,(IF(MAX(Q1326:Q$2005)&gt;0,0,ROW(R1325))))</f>
        <v>0</v>
      </c>
      <c r="R1325" s="1">
        <f>IF($O1325="include",IF(AF1325&gt;0,1+MAX(R1326:R$2005),0),0)</f>
        <v>0</v>
      </c>
      <c r="S1325" s="1">
        <f>IF($O1325="include",IF(AG1325&gt;0,1+MAX(S1326:S$2005),0),0)</f>
        <v>0</v>
      </c>
      <c r="T1325" s="1">
        <f>IF($O1325="include",IF(AH1325&gt;0,1+MAX(T1326:T$2005),0),0)</f>
        <v>0</v>
      </c>
      <c r="U1325" s="1">
        <f>IF($O1325="include",IF(AI1325&gt;0,1+MAX(U1326:U$2005),0),0)</f>
        <v>0</v>
      </c>
      <c r="V1325" s="1">
        <f>IF($O1325="include",IF(AJ1325&gt;0,1+MAX(V1326:V$2005),0),0)</f>
        <v>0</v>
      </c>
      <c r="W1325" s="1">
        <f>IF($O1325="include",IF(AK1325&gt;0,1+MAX(W1326:W$2005),0),0)</f>
        <v>0</v>
      </c>
      <c r="X1325" s="1">
        <f>IF($O1325="include",IF(AL1325&gt;0,1+MAX(X1326:X$2005),0),0)</f>
        <v>0</v>
      </c>
      <c r="Y1325" s="22" t="str">
        <f t="shared" si="347"/>
        <v xml:space="preserve">1 - </v>
      </c>
      <c r="AA1325" s="42"/>
      <c r="AB1325" s="43"/>
      <c r="AC1325" s="43"/>
      <c r="AD1325" s="44"/>
      <c r="AE1325" s="11">
        <f t="shared" si="348"/>
        <v>0</v>
      </c>
      <c r="AF1325" s="41"/>
      <c r="AG1325" s="41"/>
      <c r="AH1325" s="41"/>
      <c r="AI1325" s="41"/>
      <c r="AJ1325" s="41"/>
      <c r="AK1325" s="41"/>
      <c r="AL1325" s="41"/>
      <c r="BA1325" s="1">
        <f t="shared" si="349"/>
        <v>0</v>
      </c>
      <c r="BB1325" s="1">
        <f t="shared" si="350"/>
        <v>0</v>
      </c>
      <c r="BC1325" s="1" t="str">
        <f t="shared" si="351"/>
        <v>No</v>
      </c>
      <c r="BD1325" s="1">
        <f t="shared" si="352"/>
        <v>0</v>
      </c>
      <c r="BE1325" s="1">
        <f t="shared" si="353"/>
        <v>0</v>
      </c>
      <c r="BF1325" s="1">
        <f t="shared" si="354"/>
        <v>0</v>
      </c>
      <c r="BG1325" s="1">
        <v>1321</v>
      </c>
      <c r="BH1325" s="1" t="e">
        <f t="shared" si="355"/>
        <v>#N/A</v>
      </c>
      <c r="BI1325" s="1">
        <f t="shared" si="357"/>
        <v>2</v>
      </c>
      <c r="BJ1325" s="1" t="e">
        <f t="shared" si="356"/>
        <v>#N/A</v>
      </c>
    </row>
    <row r="1326" spans="1:62" x14ac:dyDescent="0.25">
      <c r="A1326" s="1">
        <f t="shared" si="343"/>
        <v>1</v>
      </c>
      <c r="B1326" s="1">
        <f>IF(YEAR(AD1326)=$B$3,YEAR('Apartment Expenses'!AD1326)&amp;" - "&amp;'Apartment Expenses'!AC1326,0)</f>
        <v>0</v>
      </c>
      <c r="C1326" s="1">
        <f t="shared" si="344"/>
        <v>0</v>
      </c>
      <c r="E1326" s="1">
        <v>1322</v>
      </c>
      <c r="F1326" s="1">
        <f t="shared" si="345"/>
        <v>1</v>
      </c>
      <c r="G1326" s="1">
        <f t="shared" si="341"/>
        <v>0</v>
      </c>
      <c r="H1326" s="1">
        <f t="shared" si="342"/>
        <v>0</v>
      </c>
      <c r="J1326" s="1" t="str">
        <f t="shared" si="346"/>
        <v>1900</v>
      </c>
      <c r="M1326" s="1">
        <f>HLOOKUP('Expense History'!$AD$3,$P$4:$X$2004,ROW('Apartment Expenses'!L1326)-3,0)</f>
        <v>0</v>
      </c>
      <c r="N1326" s="1">
        <f>IF('Expense History'!$AD$3=Data!$G$4,'Apartment Expenses'!AE1326,HLOOKUP('Expense History'!$AD$3,'Apartment Expenses'!$AE$4:$AL$2004,(ROW('Apartment Expenses'!M1326)-3)))</f>
        <v>0</v>
      </c>
      <c r="O1326" s="1" t="str">
        <f>IF($O$2="ALL",IF(VLOOKUP(AA1326,'Expense History'!$AA$6:$AB$36,2,0)="x","include",0),IF(AND(VLOOKUP(AA1326,'Expense History'!$AA$6:$AB$36,2,0)="x",AC1326=$O$2),"include",0))</f>
        <v>include</v>
      </c>
      <c r="P1326" s="1">
        <f>IF(O1326="include",IF(AE1326&gt;0,1+MAX(P1327:P$2005),0),0)</f>
        <v>0</v>
      </c>
      <c r="Q1326" s="1">
        <f>IF(AND(ISBLANK(AA1325),AE1325=0),0,(IF(MAX(Q1327:Q$2005)&gt;0,0,ROW(R1326))))</f>
        <v>0</v>
      </c>
      <c r="R1326" s="1">
        <f>IF($O1326="include",IF(AF1326&gt;0,1+MAX(R1327:R$2005),0),0)</f>
        <v>0</v>
      </c>
      <c r="S1326" s="1">
        <f>IF($O1326="include",IF(AG1326&gt;0,1+MAX(S1327:S$2005),0),0)</f>
        <v>0</v>
      </c>
      <c r="T1326" s="1">
        <f>IF($O1326="include",IF(AH1326&gt;0,1+MAX(T1327:T$2005),0),0)</f>
        <v>0</v>
      </c>
      <c r="U1326" s="1">
        <f>IF($O1326="include",IF(AI1326&gt;0,1+MAX(U1327:U$2005),0),0)</f>
        <v>0</v>
      </c>
      <c r="V1326" s="1">
        <f>IF($O1326="include",IF(AJ1326&gt;0,1+MAX(V1327:V$2005),0),0)</f>
        <v>0</v>
      </c>
      <c r="W1326" s="1">
        <f>IF($O1326="include",IF(AK1326&gt;0,1+MAX(W1327:W$2005),0),0)</f>
        <v>0</v>
      </c>
      <c r="X1326" s="1">
        <f>IF($O1326="include",IF(AL1326&gt;0,1+MAX(X1327:X$2005),0),0)</f>
        <v>0</v>
      </c>
      <c r="Y1326" s="22" t="str">
        <f t="shared" si="347"/>
        <v xml:space="preserve">1 - </v>
      </c>
      <c r="AA1326" s="42"/>
      <c r="AB1326" s="43"/>
      <c r="AC1326" s="43"/>
      <c r="AD1326" s="44"/>
      <c r="AE1326" s="11">
        <f t="shared" si="348"/>
        <v>0</v>
      </c>
      <c r="AF1326" s="41"/>
      <c r="AG1326" s="41"/>
      <c r="AH1326" s="41"/>
      <c r="AI1326" s="41"/>
      <c r="AJ1326" s="41"/>
      <c r="AK1326" s="41"/>
      <c r="AL1326" s="41"/>
      <c r="BA1326" s="1">
        <f t="shared" si="349"/>
        <v>0</v>
      </c>
      <c r="BB1326" s="1">
        <f t="shared" si="350"/>
        <v>0</v>
      </c>
      <c r="BC1326" s="1" t="str">
        <f t="shared" si="351"/>
        <v>No</v>
      </c>
      <c r="BD1326" s="1">
        <f t="shared" si="352"/>
        <v>0</v>
      </c>
      <c r="BE1326" s="1">
        <f t="shared" si="353"/>
        <v>0</v>
      </c>
      <c r="BF1326" s="1">
        <f t="shared" si="354"/>
        <v>0</v>
      </c>
      <c r="BG1326" s="1">
        <v>1322</v>
      </c>
      <c r="BH1326" s="1" t="e">
        <f t="shared" si="355"/>
        <v>#N/A</v>
      </c>
      <c r="BI1326" s="1">
        <f t="shared" si="357"/>
        <v>2</v>
      </c>
      <c r="BJ1326" s="1" t="e">
        <f t="shared" si="356"/>
        <v>#N/A</v>
      </c>
    </row>
    <row r="1327" spans="1:62" x14ac:dyDescent="0.25">
      <c r="A1327" s="1">
        <f t="shared" si="343"/>
        <v>1</v>
      </c>
      <c r="B1327" s="1">
        <f>IF(YEAR(AD1327)=$B$3,YEAR('Apartment Expenses'!AD1327)&amp;" - "&amp;'Apartment Expenses'!AC1327,0)</f>
        <v>0</v>
      </c>
      <c r="C1327" s="1">
        <f t="shared" si="344"/>
        <v>0</v>
      </c>
      <c r="E1327" s="1">
        <v>1323</v>
      </c>
      <c r="F1327" s="1">
        <f t="shared" si="345"/>
        <v>1</v>
      </c>
      <c r="G1327" s="1">
        <f t="shared" si="341"/>
        <v>0</v>
      </c>
      <c r="H1327" s="1">
        <f t="shared" si="342"/>
        <v>0</v>
      </c>
      <c r="J1327" s="1" t="str">
        <f t="shared" si="346"/>
        <v>1900</v>
      </c>
      <c r="M1327" s="1">
        <f>HLOOKUP('Expense History'!$AD$3,$P$4:$X$2004,ROW('Apartment Expenses'!L1327)-3,0)</f>
        <v>0</v>
      </c>
      <c r="N1327" s="1">
        <f>IF('Expense History'!$AD$3=Data!$G$4,'Apartment Expenses'!AE1327,HLOOKUP('Expense History'!$AD$3,'Apartment Expenses'!$AE$4:$AL$2004,(ROW('Apartment Expenses'!M1327)-3)))</f>
        <v>0</v>
      </c>
      <c r="O1327" s="1" t="str">
        <f>IF($O$2="ALL",IF(VLOOKUP(AA1327,'Expense History'!$AA$6:$AB$36,2,0)="x","include",0),IF(AND(VLOOKUP(AA1327,'Expense History'!$AA$6:$AB$36,2,0)="x",AC1327=$O$2),"include",0))</f>
        <v>include</v>
      </c>
      <c r="P1327" s="1">
        <f>IF(O1327="include",IF(AE1327&gt;0,1+MAX(P1328:P$2005),0),0)</f>
        <v>0</v>
      </c>
      <c r="Q1327" s="1">
        <f>IF(AND(ISBLANK(AA1326),AE1326=0),0,(IF(MAX(Q1328:Q$2005)&gt;0,0,ROW(R1327))))</f>
        <v>0</v>
      </c>
      <c r="R1327" s="1">
        <f>IF($O1327="include",IF(AF1327&gt;0,1+MAX(R1328:R$2005),0),0)</f>
        <v>0</v>
      </c>
      <c r="S1327" s="1">
        <f>IF($O1327="include",IF(AG1327&gt;0,1+MAX(S1328:S$2005),0),0)</f>
        <v>0</v>
      </c>
      <c r="T1327" s="1">
        <f>IF($O1327="include",IF(AH1327&gt;0,1+MAX(T1328:T$2005),0),0)</f>
        <v>0</v>
      </c>
      <c r="U1327" s="1">
        <f>IF($O1327="include",IF(AI1327&gt;0,1+MAX(U1328:U$2005),0),0)</f>
        <v>0</v>
      </c>
      <c r="V1327" s="1">
        <f>IF($O1327="include",IF(AJ1327&gt;0,1+MAX(V1328:V$2005),0),0)</f>
        <v>0</v>
      </c>
      <c r="W1327" s="1">
        <f>IF($O1327="include",IF(AK1327&gt;0,1+MAX(W1328:W$2005),0),0)</f>
        <v>0</v>
      </c>
      <c r="X1327" s="1">
        <f>IF($O1327="include",IF(AL1327&gt;0,1+MAX(X1328:X$2005),0),0)</f>
        <v>0</v>
      </c>
      <c r="Y1327" s="22" t="str">
        <f t="shared" si="347"/>
        <v xml:space="preserve">1 - </v>
      </c>
      <c r="AA1327" s="42"/>
      <c r="AB1327" s="43"/>
      <c r="AC1327" s="43"/>
      <c r="AD1327" s="44"/>
      <c r="AE1327" s="11">
        <f t="shared" si="348"/>
        <v>0</v>
      </c>
      <c r="AF1327" s="41"/>
      <c r="AG1327" s="41"/>
      <c r="AH1327" s="41"/>
      <c r="AI1327" s="41"/>
      <c r="AJ1327" s="41"/>
      <c r="AK1327" s="41"/>
      <c r="AL1327" s="41"/>
      <c r="BA1327" s="1">
        <f t="shared" si="349"/>
        <v>0</v>
      </c>
      <c r="BB1327" s="1">
        <f t="shared" si="350"/>
        <v>0</v>
      </c>
      <c r="BC1327" s="1" t="str">
        <f t="shared" si="351"/>
        <v>No</v>
      </c>
      <c r="BD1327" s="1">
        <f t="shared" si="352"/>
        <v>0</v>
      </c>
      <c r="BE1327" s="1">
        <f t="shared" si="353"/>
        <v>0</v>
      </c>
      <c r="BF1327" s="1">
        <f t="shared" si="354"/>
        <v>0</v>
      </c>
      <c r="BG1327" s="1">
        <v>1323</v>
      </c>
      <c r="BH1327" s="1" t="e">
        <f t="shared" si="355"/>
        <v>#N/A</v>
      </c>
      <c r="BI1327" s="1">
        <f t="shared" si="357"/>
        <v>2</v>
      </c>
      <c r="BJ1327" s="1" t="e">
        <f t="shared" si="356"/>
        <v>#N/A</v>
      </c>
    </row>
    <row r="1328" spans="1:62" x14ac:dyDescent="0.25">
      <c r="A1328" s="1">
        <f t="shared" si="343"/>
        <v>1</v>
      </c>
      <c r="B1328" s="1">
        <f>IF(YEAR(AD1328)=$B$3,YEAR('Apartment Expenses'!AD1328)&amp;" - "&amp;'Apartment Expenses'!AC1328,0)</f>
        <v>0</v>
      </c>
      <c r="C1328" s="1">
        <f t="shared" si="344"/>
        <v>0</v>
      </c>
      <c r="E1328" s="1">
        <v>1324</v>
      </c>
      <c r="F1328" s="1">
        <f t="shared" si="345"/>
        <v>1</v>
      </c>
      <c r="G1328" s="1">
        <f t="shared" si="341"/>
        <v>0</v>
      </c>
      <c r="H1328" s="1">
        <f t="shared" si="342"/>
        <v>0</v>
      </c>
      <c r="J1328" s="1" t="str">
        <f t="shared" si="346"/>
        <v>1900</v>
      </c>
      <c r="M1328" s="1">
        <f>HLOOKUP('Expense History'!$AD$3,$P$4:$X$2004,ROW('Apartment Expenses'!L1328)-3,0)</f>
        <v>0</v>
      </c>
      <c r="N1328" s="1">
        <f>IF('Expense History'!$AD$3=Data!$G$4,'Apartment Expenses'!AE1328,HLOOKUP('Expense History'!$AD$3,'Apartment Expenses'!$AE$4:$AL$2004,(ROW('Apartment Expenses'!M1328)-3)))</f>
        <v>0</v>
      </c>
      <c r="O1328" s="1" t="str">
        <f>IF($O$2="ALL",IF(VLOOKUP(AA1328,'Expense History'!$AA$6:$AB$36,2,0)="x","include",0),IF(AND(VLOOKUP(AA1328,'Expense History'!$AA$6:$AB$36,2,0)="x",AC1328=$O$2),"include",0))</f>
        <v>include</v>
      </c>
      <c r="P1328" s="1">
        <f>IF(O1328="include",IF(AE1328&gt;0,1+MAX(P1329:P$2005),0),0)</f>
        <v>0</v>
      </c>
      <c r="Q1328" s="1">
        <f>IF(AND(ISBLANK(AA1327),AE1327=0),0,(IF(MAX(Q1329:Q$2005)&gt;0,0,ROW(R1328))))</f>
        <v>0</v>
      </c>
      <c r="R1328" s="1">
        <f>IF($O1328="include",IF(AF1328&gt;0,1+MAX(R1329:R$2005),0),0)</f>
        <v>0</v>
      </c>
      <c r="S1328" s="1">
        <f>IF($O1328="include",IF(AG1328&gt;0,1+MAX(S1329:S$2005),0),0)</f>
        <v>0</v>
      </c>
      <c r="T1328" s="1">
        <f>IF($O1328="include",IF(AH1328&gt;0,1+MAX(T1329:T$2005),0),0)</f>
        <v>0</v>
      </c>
      <c r="U1328" s="1">
        <f>IF($O1328="include",IF(AI1328&gt;0,1+MAX(U1329:U$2005),0),0)</f>
        <v>0</v>
      </c>
      <c r="V1328" s="1">
        <f>IF($O1328="include",IF(AJ1328&gt;0,1+MAX(V1329:V$2005),0),0)</f>
        <v>0</v>
      </c>
      <c r="W1328" s="1">
        <f>IF($O1328="include",IF(AK1328&gt;0,1+MAX(W1329:W$2005),0),0)</f>
        <v>0</v>
      </c>
      <c r="X1328" s="1">
        <f>IF($O1328="include",IF(AL1328&gt;0,1+MAX(X1329:X$2005),0),0)</f>
        <v>0</v>
      </c>
      <c r="Y1328" s="22" t="str">
        <f t="shared" si="347"/>
        <v xml:space="preserve">1 - </v>
      </c>
      <c r="AA1328" s="42"/>
      <c r="AB1328" s="43"/>
      <c r="AC1328" s="43"/>
      <c r="AD1328" s="44"/>
      <c r="AE1328" s="11">
        <f t="shared" si="348"/>
        <v>0</v>
      </c>
      <c r="AF1328" s="41"/>
      <c r="AG1328" s="41"/>
      <c r="AH1328" s="41"/>
      <c r="AI1328" s="41"/>
      <c r="AJ1328" s="41"/>
      <c r="AK1328" s="41"/>
      <c r="AL1328" s="41"/>
      <c r="BA1328" s="1">
        <f t="shared" si="349"/>
        <v>0</v>
      </c>
      <c r="BB1328" s="1">
        <f t="shared" si="350"/>
        <v>0</v>
      </c>
      <c r="BC1328" s="1" t="str">
        <f t="shared" si="351"/>
        <v>No</v>
      </c>
      <c r="BD1328" s="1">
        <f t="shared" si="352"/>
        <v>0</v>
      </c>
      <c r="BE1328" s="1">
        <f t="shared" si="353"/>
        <v>0</v>
      </c>
      <c r="BF1328" s="1">
        <f t="shared" si="354"/>
        <v>0</v>
      </c>
      <c r="BG1328" s="1">
        <v>1324</v>
      </c>
      <c r="BH1328" s="1" t="e">
        <f t="shared" si="355"/>
        <v>#N/A</v>
      </c>
      <c r="BI1328" s="1">
        <f t="shared" si="357"/>
        <v>2</v>
      </c>
      <c r="BJ1328" s="1" t="e">
        <f t="shared" si="356"/>
        <v>#N/A</v>
      </c>
    </row>
    <row r="1329" spans="1:62" x14ac:dyDescent="0.25">
      <c r="A1329" s="1">
        <f t="shared" si="343"/>
        <v>1</v>
      </c>
      <c r="B1329" s="1">
        <f>IF(YEAR(AD1329)=$B$3,YEAR('Apartment Expenses'!AD1329)&amp;" - "&amp;'Apartment Expenses'!AC1329,0)</f>
        <v>0</v>
      </c>
      <c r="C1329" s="1">
        <f t="shared" si="344"/>
        <v>0</v>
      </c>
      <c r="E1329" s="1">
        <v>1325</v>
      </c>
      <c r="F1329" s="1">
        <f t="shared" si="345"/>
        <v>1</v>
      </c>
      <c r="G1329" s="1">
        <f t="shared" si="341"/>
        <v>0</v>
      </c>
      <c r="H1329" s="1">
        <f t="shared" si="342"/>
        <v>0</v>
      </c>
      <c r="J1329" s="1" t="str">
        <f t="shared" si="346"/>
        <v>1900</v>
      </c>
      <c r="M1329" s="1">
        <f>HLOOKUP('Expense History'!$AD$3,$P$4:$X$2004,ROW('Apartment Expenses'!L1329)-3,0)</f>
        <v>0</v>
      </c>
      <c r="N1329" s="1">
        <f>IF('Expense History'!$AD$3=Data!$G$4,'Apartment Expenses'!AE1329,HLOOKUP('Expense History'!$AD$3,'Apartment Expenses'!$AE$4:$AL$2004,(ROW('Apartment Expenses'!M1329)-3)))</f>
        <v>0</v>
      </c>
      <c r="O1329" s="1" t="str">
        <f>IF($O$2="ALL",IF(VLOOKUP(AA1329,'Expense History'!$AA$6:$AB$36,2,0)="x","include",0),IF(AND(VLOOKUP(AA1329,'Expense History'!$AA$6:$AB$36,2,0)="x",AC1329=$O$2),"include",0))</f>
        <v>include</v>
      </c>
      <c r="P1329" s="1">
        <f>IF(O1329="include",IF(AE1329&gt;0,1+MAX(P1330:P$2005),0),0)</f>
        <v>0</v>
      </c>
      <c r="Q1329" s="1">
        <f>IF(AND(ISBLANK(AA1328),AE1328=0),0,(IF(MAX(Q1330:Q$2005)&gt;0,0,ROW(R1329))))</f>
        <v>0</v>
      </c>
      <c r="R1329" s="1">
        <f>IF($O1329="include",IF(AF1329&gt;0,1+MAX(R1330:R$2005),0),0)</f>
        <v>0</v>
      </c>
      <c r="S1329" s="1">
        <f>IF($O1329="include",IF(AG1329&gt;0,1+MAX(S1330:S$2005),0),0)</f>
        <v>0</v>
      </c>
      <c r="T1329" s="1">
        <f>IF($O1329="include",IF(AH1329&gt;0,1+MAX(T1330:T$2005),0),0)</f>
        <v>0</v>
      </c>
      <c r="U1329" s="1">
        <f>IF($O1329="include",IF(AI1329&gt;0,1+MAX(U1330:U$2005),0),0)</f>
        <v>0</v>
      </c>
      <c r="V1329" s="1">
        <f>IF($O1329="include",IF(AJ1329&gt;0,1+MAX(V1330:V$2005),0),0)</f>
        <v>0</v>
      </c>
      <c r="W1329" s="1">
        <f>IF($O1329="include",IF(AK1329&gt;0,1+MAX(W1330:W$2005),0),0)</f>
        <v>0</v>
      </c>
      <c r="X1329" s="1">
        <f>IF($O1329="include",IF(AL1329&gt;0,1+MAX(X1330:X$2005),0),0)</f>
        <v>0</v>
      </c>
      <c r="Y1329" s="22" t="str">
        <f t="shared" si="347"/>
        <v xml:space="preserve">1 - </v>
      </c>
      <c r="AA1329" s="42"/>
      <c r="AB1329" s="43"/>
      <c r="AC1329" s="43"/>
      <c r="AD1329" s="44"/>
      <c r="AE1329" s="11">
        <f t="shared" si="348"/>
        <v>0</v>
      </c>
      <c r="AF1329" s="41"/>
      <c r="AG1329" s="41"/>
      <c r="AH1329" s="41"/>
      <c r="AI1329" s="41"/>
      <c r="AJ1329" s="41"/>
      <c r="AK1329" s="41"/>
      <c r="AL1329" s="41"/>
      <c r="BA1329" s="1">
        <f t="shared" si="349"/>
        <v>0</v>
      </c>
      <c r="BB1329" s="1">
        <f t="shared" si="350"/>
        <v>0</v>
      </c>
      <c r="BC1329" s="1" t="str">
        <f t="shared" si="351"/>
        <v>No</v>
      </c>
      <c r="BD1329" s="1">
        <f t="shared" si="352"/>
        <v>0</v>
      </c>
      <c r="BE1329" s="1">
        <f t="shared" si="353"/>
        <v>0</v>
      </c>
      <c r="BF1329" s="1">
        <f t="shared" si="354"/>
        <v>0</v>
      </c>
      <c r="BG1329" s="1">
        <v>1325</v>
      </c>
      <c r="BH1329" s="1" t="e">
        <f t="shared" si="355"/>
        <v>#N/A</v>
      </c>
      <c r="BI1329" s="1">
        <f t="shared" si="357"/>
        <v>2</v>
      </c>
      <c r="BJ1329" s="1" t="e">
        <f t="shared" si="356"/>
        <v>#N/A</v>
      </c>
    </row>
    <row r="1330" spans="1:62" x14ac:dyDescent="0.25">
      <c r="A1330" s="1">
        <f t="shared" si="343"/>
        <v>1</v>
      </c>
      <c r="B1330" s="1">
        <f>IF(YEAR(AD1330)=$B$3,YEAR('Apartment Expenses'!AD1330)&amp;" - "&amp;'Apartment Expenses'!AC1330,0)</f>
        <v>0</v>
      </c>
      <c r="C1330" s="1">
        <f t="shared" si="344"/>
        <v>0</v>
      </c>
      <c r="E1330" s="1">
        <v>1326</v>
      </c>
      <c r="F1330" s="1">
        <f t="shared" si="345"/>
        <v>1</v>
      </c>
      <c r="G1330" s="1">
        <f t="shared" si="341"/>
        <v>0</v>
      </c>
      <c r="H1330" s="1">
        <f t="shared" si="342"/>
        <v>0</v>
      </c>
      <c r="J1330" s="1" t="str">
        <f t="shared" si="346"/>
        <v>1900</v>
      </c>
      <c r="M1330" s="1">
        <f>HLOOKUP('Expense History'!$AD$3,$P$4:$X$2004,ROW('Apartment Expenses'!L1330)-3,0)</f>
        <v>0</v>
      </c>
      <c r="N1330" s="1">
        <f>IF('Expense History'!$AD$3=Data!$G$4,'Apartment Expenses'!AE1330,HLOOKUP('Expense History'!$AD$3,'Apartment Expenses'!$AE$4:$AL$2004,(ROW('Apartment Expenses'!M1330)-3)))</f>
        <v>0</v>
      </c>
      <c r="O1330" s="1" t="str">
        <f>IF($O$2="ALL",IF(VLOOKUP(AA1330,'Expense History'!$AA$6:$AB$36,2,0)="x","include",0),IF(AND(VLOOKUP(AA1330,'Expense History'!$AA$6:$AB$36,2,0)="x",AC1330=$O$2),"include",0))</f>
        <v>include</v>
      </c>
      <c r="P1330" s="1">
        <f>IF(O1330="include",IF(AE1330&gt;0,1+MAX(P1331:P$2005),0),0)</f>
        <v>0</v>
      </c>
      <c r="Q1330" s="1">
        <f>IF(AND(ISBLANK(AA1329),AE1329=0),0,(IF(MAX(Q1331:Q$2005)&gt;0,0,ROW(R1330))))</f>
        <v>0</v>
      </c>
      <c r="R1330" s="1">
        <f>IF($O1330="include",IF(AF1330&gt;0,1+MAX(R1331:R$2005),0),0)</f>
        <v>0</v>
      </c>
      <c r="S1330" s="1">
        <f>IF($O1330="include",IF(AG1330&gt;0,1+MAX(S1331:S$2005),0),0)</f>
        <v>0</v>
      </c>
      <c r="T1330" s="1">
        <f>IF($O1330="include",IF(AH1330&gt;0,1+MAX(T1331:T$2005),0),0)</f>
        <v>0</v>
      </c>
      <c r="U1330" s="1">
        <f>IF($O1330="include",IF(AI1330&gt;0,1+MAX(U1331:U$2005),0),0)</f>
        <v>0</v>
      </c>
      <c r="V1330" s="1">
        <f>IF($O1330="include",IF(AJ1330&gt;0,1+MAX(V1331:V$2005),0),0)</f>
        <v>0</v>
      </c>
      <c r="W1330" s="1">
        <f>IF($O1330="include",IF(AK1330&gt;0,1+MAX(W1331:W$2005),0),0)</f>
        <v>0</v>
      </c>
      <c r="X1330" s="1">
        <f>IF($O1330="include",IF(AL1330&gt;0,1+MAX(X1331:X$2005),0),0)</f>
        <v>0</v>
      </c>
      <c r="Y1330" s="22" t="str">
        <f t="shared" si="347"/>
        <v xml:space="preserve">1 - </v>
      </c>
      <c r="AA1330" s="42"/>
      <c r="AB1330" s="43"/>
      <c r="AC1330" s="43"/>
      <c r="AD1330" s="44"/>
      <c r="AE1330" s="11">
        <f t="shared" si="348"/>
        <v>0</v>
      </c>
      <c r="AF1330" s="41"/>
      <c r="AG1330" s="41"/>
      <c r="AH1330" s="41"/>
      <c r="AI1330" s="41"/>
      <c r="AJ1330" s="41"/>
      <c r="AK1330" s="41"/>
      <c r="AL1330" s="41"/>
      <c r="BA1330" s="1">
        <f t="shared" si="349"/>
        <v>0</v>
      </c>
      <c r="BB1330" s="1">
        <f t="shared" si="350"/>
        <v>0</v>
      </c>
      <c r="BC1330" s="1" t="str">
        <f t="shared" si="351"/>
        <v>No</v>
      </c>
      <c r="BD1330" s="1">
        <f t="shared" si="352"/>
        <v>0</v>
      </c>
      <c r="BE1330" s="1">
        <f t="shared" si="353"/>
        <v>0</v>
      </c>
      <c r="BF1330" s="1">
        <f t="shared" si="354"/>
        <v>0</v>
      </c>
      <c r="BG1330" s="1">
        <v>1326</v>
      </c>
      <c r="BH1330" s="1" t="e">
        <f t="shared" si="355"/>
        <v>#N/A</v>
      </c>
      <c r="BI1330" s="1">
        <f t="shared" si="357"/>
        <v>2</v>
      </c>
      <c r="BJ1330" s="1" t="e">
        <f t="shared" si="356"/>
        <v>#N/A</v>
      </c>
    </row>
    <row r="1331" spans="1:62" x14ac:dyDescent="0.25">
      <c r="A1331" s="1">
        <f t="shared" si="343"/>
        <v>1</v>
      </c>
      <c r="B1331" s="1">
        <f>IF(YEAR(AD1331)=$B$3,YEAR('Apartment Expenses'!AD1331)&amp;" - "&amp;'Apartment Expenses'!AC1331,0)</f>
        <v>0</v>
      </c>
      <c r="C1331" s="1">
        <f t="shared" si="344"/>
        <v>0</v>
      </c>
      <c r="E1331" s="1">
        <v>1327</v>
      </c>
      <c r="F1331" s="1">
        <f t="shared" si="345"/>
        <v>1</v>
      </c>
      <c r="G1331" s="1">
        <f t="shared" si="341"/>
        <v>0</v>
      </c>
      <c r="H1331" s="1">
        <f t="shared" si="342"/>
        <v>0</v>
      </c>
      <c r="J1331" s="1" t="str">
        <f t="shared" si="346"/>
        <v>1900</v>
      </c>
      <c r="M1331" s="1">
        <f>HLOOKUP('Expense History'!$AD$3,$P$4:$X$2004,ROW('Apartment Expenses'!L1331)-3,0)</f>
        <v>0</v>
      </c>
      <c r="N1331" s="1">
        <f>IF('Expense History'!$AD$3=Data!$G$4,'Apartment Expenses'!AE1331,HLOOKUP('Expense History'!$AD$3,'Apartment Expenses'!$AE$4:$AL$2004,(ROW('Apartment Expenses'!M1331)-3)))</f>
        <v>0</v>
      </c>
      <c r="O1331" s="1" t="str">
        <f>IF($O$2="ALL",IF(VLOOKUP(AA1331,'Expense History'!$AA$6:$AB$36,2,0)="x","include",0),IF(AND(VLOOKUP(AA1331,'Expense History'!$AA$6:$AB$36,2,0)="x",AC1331=$O$2),"include",0))</f>
        <v>include</v>
      </c>
      <c r="P1331" s="1">
        <f>IF(O1331="include",IF(AE1331&gt;0,1+MAX(P1332:P$2005),0),0)</f>
        <v>0</v>
      </c>
      <c r="Q1331" s="1">
        <f>IF(AND(ISBLANK(AA1330),AE1330=0),0,(IF(MAX(Q1332:Q$2005)&gt;0,0,ROW(R1331))))</f>
        <v>0</v>
      </c>
      <c r="R1331" s="1">
        <f>IF($O1331="include",IF(AF1331&gt;0,1+MAX(R1332:R$2005),0),0)</f>
        <v>0</v>
      </c>
      <c r="S1331" s="1">
        <f>IF($O1331="include",IF(AG1331&gt;0,1+MAX(S1332:S$2005),0),0)</f>
        <v>0</v>
      </c>
      <c r="T1331" s="1">
        <f>IF($O1331="include",IF(AH1331&gt;0,1+MAX(T1332:T$2005),0),0)</f>
        <v>0</v>
      </c>
      <c r="U1331" s="1">
        <f>IF($O1331="include",IF(AI1331&gt;0,1+MAX(U1332:U$2005),0),0)</f>
        <v>0</v>
      </c>
      <c r="V1331" s="1">
        <f>IF($O1331="include",IF(AJ1331&gt;0,1+MAX(V1332:V$2005),0),0)</f>
        <v>0</v>
      </c>
      <c r="W1331" s="1">
        <f>IF($O1331="include",IF(AK1331&gt;0,1+MAX(W1332:W$2005),0),0)</f>
        <v>0</v>
      </c>
      <c r="X1331" s="1">
        <f>IF($O1331="include",IF(AL1331&gt;0,1+MAX(X1332:X$2005),0),0)</f>
        <v>0</v>
      </c>
      <c r="Y1331" s="22" t="str">
        <f t="shared" si="347"/>
        <v xml:space="preserve">1 - </v>
      </c>
      <c r="AA1331" s="42"/>
      <c r="AB1331" s="43"/>
      <c r="AC1331" s="43"/>
      <c r="AD1331" s="44"/>
      <c r="AE1331" s="11">
        <f t="shared" si="348"/>
        <v>0</v>
      </c>
      <c r="AF1331" s="41"/>
      <c r="AG1331" s="41"/>
      <c r="AH1331" s="41"/>
      <c r="AI1331" s="41"/>
      <c r="AJ1331" s="41"/>
      <c r="AK1331" s="41"/>
      <c r="AL1331" s="41"/>
      <c r="BA1331" s="1">
        <f t="shared" si="349"/>
        <v>0</v>
      </c>
      <c r="BB1331" s="1">
        <f t="shared" si="350"/>
        <v>0</v>
      </c>
      <c r="BC1331" s="1" t="str">
        <f t="shared" si="351"/>
        <v>No</v>
      </c>
      <c r="BD1331" s="1">
        <f t="shared" si="352"/>
        <v>0</v>
      </c>
      <c r="BE1331" s="1">
        <f t="shared" si="353"/>
        <v>0</v>
      </c>
      <c r="BF1331" s="1">
        <f t="shared" si="354"/>
        <v>0</v>
      </c>
      <c r="BG1331" s="1">
        <v>1327</v>
      </c>
      <c r="BH1331" s="1" t="e">
        <f t="shared" si="355"/>
        <v>#N/A</v>
      </c>
      <c r="BI1331" s="1">
        <f t="shared" si="357"/>
        <v>2</v>
      </c>
      <c r="BJ1331" s="1" t="e">
        <f t="shared" si="356"/>
        <v>#N/A</v>
      </c>
    </row>
    <row r="1332" spans="1:62" x14ac:dyDescent="0.25">
      <c r="A1332" s="1">
        <f t="shared" si="343"/>
        <v>1</v>
      </c>
      <c r="B1332" s="1">
        <f>IF(YEAR(AD1332)=$B$3,YEAR('Apartment Expenses'!AD1332)&amp;" - "&amp;'Apartment Expenses'!AC1332,0)</f>
        <v>0</v>
      </c>
      <c r="C1332" s="1">
        <f t="shared" si="344"/>
        <v>0</v>
      </c>
      <c r="E1332" s="1">
        <v>1328</v>
      </c>
      <c r="F1332" s="1">
        <f t="shared" si="345"/>
        <v>1</v>
      </c>
      <c r="G1332" s="1">
        <f t="shared" si="341"/>
        <v>0</v>
      </c>
      <c r="H1332" s="1">
        <f t="shared" si="342"/>
        <v>0</v>
      </c>
      <c r="J1332" s="1" t="str">
        <f t="shared" si="346"/>
        <v>1900</v>
      </c>
      <c r="M1332" s="1">
        <f>HLOOKUP('Expense History'!$AD$3,$P$4:$X$2004,ROW('Apartment Expenses'!L1332)-3,0)</f>
        <v>0</v>
      </c>
      <c r="N1332" s="1">
        <f>IF('Expense History'!$AD$3=Data!$G$4,'Apartment Expenses'!AE1332,HLOOKUP('Expense History'!$AD$3,'Apartment Expenses'!$AE$4:$AL$2004,(ROW('Apartment Expenses'!M1332)-3)))</f>
        <v>0</v>
      </c>
      <c r="O1332" s="1" t="str">
        <f>IF($O$2="ALL",IF(VLOOKUP(AA1332,'Expense History'!$AA$6:$AB$36,2,0)="x","include",0),IF(AND(VLOOKUP(AA1332,'Expense History'!$AA$6:$AB$36,2,0)="x",AC1332=$O$2),"include",0))</f>
        <v>include</v>
      </c>
      <c r="P1332" s="1">
        <f>IF(O1332="include",IF(AE1332&gt;0,1+MAX(P1333:P$2005),0),0)</f>
        <v>0</v>
      </c>
      <c r="Q1332" s="1">
        <f>IF(AND(ISBLANK(AA1331),AE1331=0),0,(IF(MAX(Q1333:Q$2005)&gt;0,0,ROW(R1332))))</f>
        <v>0</v>
      </c>
      <c r="R1332" s="1">
        <f>IF($O1332="include",IF(AF1332&gt;0,1+MAX(R1333:R$2005),0),0)</f>
        <v>0</v>
      </c>
      <c r="S1332" s="1">
        <f>IF($O1332="include",IF(AG1332&gt;0,1+MAX(S1333:S$2005),0),0)</f>
        <v>0</v>
      </c>
      <c r="T1332" s="1">
        <f>IF($O1332="include",IF(AH1332&gt;0,1+MAX(T1333:T$2005),0),0)</f>
        <v>0</v>
      </c>
      <c r="U1332" s="1">
        <f>IF($O1332="include",IF(AI1332&gt;0,1+MAX(U1333:U$2005),0),0)</f>
        <v>0</v>
      </c>
      <c r="V1332" s="1">
        <f>IF($O1332="include",IF(AJ1332&gt;0,1+MAX(V1333:V$2005),0),0)</f>
        <v>0</v>
      </c>
      <c r="W1332" s="1">
        <f>IF($O1332="include",IF(AK1332&gt;0,1+MAX(W1333:W$2005),0),0)</f>
        <v>0</v>
      </c>
      <c r="X1332" s="1">
        <f>IF($O1332="include",IF(AL1332&gt;0,1+MAX(X1333:X$2005),0),0)</f>
        <v>0</v>
      </c>
      <c r="Y1332" s="22" t="str">
        <f t="shared" si="347"/>
        <v xml:space="preserve">1 - </v>
      </c>
      <c r="AA1332" s="42"/>
      <c r="AB1332" s="43"/>
      <c r="AC1332" s="43"/>
      <c r="AD1332" s="44"/>
      <c r="AE1332" s="11">
        <f t="shared" si="348"/>
        <v>0</v>
      </c>
      <c r="AF1332" s="41"/>
      <c r="AG1332" s="41"/>
      <c r="AH1332" s="41"/>
      <c r="AI1332" s="41"/>
      <c r="AJ1332" s="41"/>
      <c r="AK1332" s="41"/>
      <c r="AL1332" s="41"/>
      <c r="BA1332" s="1">
        <f t="shared" si="349"/>
        <v>0</v>
      </c>
      <c r="BB1332" s="1">
        <f t="shared" si="350"/>
        <v>0</v>
      </c>
      <c r="BC1332" s="1" t="str">
        <f t="shared" si="351"/>
        <v>No</v>
      </c>
      <c r="BD1332" s="1">
        <f t="shared" si="352"/>
        <v>0</v>
      </c>
      <c r="BE1332" s="1">
        <f t="shared" si="353"/>
        <v>0</v>
      </c>
      <c r="BF1332" s="1">
        <f t="shared" si="354"/>
        <v>0</v>
      </c>
      <c r="BG1332" s="1">
        <v>1328</v>
      </c>
      <c r="BH1332" s="1" t="e">
        <f t="shared" si="355"/>
        <v>#N/A</v>
      </c>
      <c r="BI1332" s="1">
        <f t="shared" si="357"/>
        <v>2</v>
      </c>
      <c r="BJ1332" s="1" t="e">
        <f t="shared" si="356"/>
        <v>#N/A</v>
      </c>
    </row>
    <row r="1333" spans="1:62" x14ac:dyDescent="0.25">
      <c r="A1333" s="1">
        <f t="shared" si="343"/>
        <v>1</v>
      </c>
      <c r="B1333" s="1">
        <f>IF(YEAR(AD1333)=$B$3,YEAR('Apartment Expenses'!AD1333)&amp;" - "&amp;'Apartment Expenses'!AC1333,0)</f>
        <v>0</v>
      </c>
      <c r="C1333" s="1">
        <f t="shared" si="344"/>
        <v>0</v>
      </c>
      <c r="E1333" s="1">
        <v>1329</v>
      </c>
      <c r="F1333" s="1">
        <f t="shared" si="345"/>
        <v>1</v>
      </c>
      <c r="G1333" s="1">
        <f t="shared" si="341"/>
        <v>0</v>
      </c>
      <c r="H1333" s="1">
        <f t="shared" si="342"/>
        <v>0</v>
      </c>
      <c r="J1333" s="1" t="str">
        <f t="shared" si="346"/>
        <v>1900</v>
      </c>
      <c r="M1333" s="1">
        <f>HLOOKUP('Expense History'!$AD$3,$P$4:$X$2004,ROW('Apartment Expenses'!L1333)-3,0)</f>
        <v>0</v>
      </c>
      <c r="N1333" s="1">
        <f>IF('Expense History'!$AD$3=Data!$G$4,'Apartment Expenses'!AE1333,HLOOKUP('Expense History'!$AD$3,'Apartment Expenses'!$AE$4:$AL$2004,(ROW('Apartment Expenses'!M1333)-3)))</f>
        <v>0</v>
      </c>
      <c r="O1333" s="1" t="str">
        <f>IF($O$2="ALL",IF(VLOOKUP(AA1333,'Expense History'!$AA$6:$AB$36,2,0)="x","include",0),IF(AND(VLOOKUP(AA1333,'Expense History'!$AA$6:$AB$36,2,0)="x",AC1333=$O$2),"include",0))</f>
        <v>include</v>
      </c>
      <c r="P1333" s="1">
        <f>IF(O1333="include",IF(AE1333&gt;0,1+MAX(P1334:P$2005),0),0)</f>
        <v>0</v>
      </c>
      <c r="Q1333" s="1">
        <f>IF(AND(ISBLANK(AA1332),AE1332=0),0,(IF(MAX(Q1334:Q$2005)&gt;0,0,ROW(R1333))))</f>
        <v>0</v>
      </c>
      <c r="R1333" s="1">
        <f>IF($O1333="include",IF(AF1333&gt;0,1+MAX(R1334:R$2005),0),0)</f>
        <v>0</v>
      </c>
      <c r="S1333" s="1">
        <f>IF($O1333="include",IF(AG1333&gt;0,1+MAX(S1334:S$2005),0),0)</f>
        <v>0</v>
      </c>
      <c r="T1333" s="1">
        <f>IF($O1333="include",IF(AH1333&gt;0,1+MAX(T1334:T$2005),0),0)</f>
        <v>0</v>
      </c>
      <c r="U1333" s="1">
        <f>IF($O1333="include",IF(AI1333&gt;0,1+MAX(U1334:U$2005),0),0)</f>
        <v>0</v>
      </c>
      <c r="V1333" s="1">
        <f>IF($O1333="include",IF(AJ1333&gt;0,1+MAX(V1334:V$2005),0),0)</f>
        <v>0</v>
      </c>
      <c r="W1333" s="1">
        <f>IF($O1333="include",IF(AK1333&gt;0,1+MAX(W1334:W$2005),0),0)</f>
        <v>0</v>
      </c>
      <c r="X1333" s="1">
        <f>IF($O1333="include",IF(AL1333&gt;0,1+MAX(X1334:X$2005),0),0)</f>
        <v>0</v>
      </c>
      <c r="Y1333" s="22" t="str">
        <f t="shared" si="347"/>
        <v xml:space="preserve">1 - </v>
      </c>
      <c r="AA1333" s="42"/>
      <c r="AB1333" s="43"/>
      <c r="AC1333" s="43"/>
      <c r="AD1333" s="44"/>
      <c r="AE1333" s="11">
        <f t="shared" si="348"/>
        <v>0</v>
      </c>
      <c r="AF1333" s="41"/>
      <c r="AG1333" s="41"/>
      <c r="AH1333" s="41"/>
      <c r="AI1333" s="41"/>
      <c r="AJ1333" s="41"/>
      <c r="AK1333" s="41"/>
      <c r="AL1333" s="41"/>
      <c r="BA1333" s="1">
        <f t="shared" si="349"/>
        <v>0</v>
      </c>
      <c r="BB1333" s="1">
        <f t="shared" si="350"/>
        <v>0</v>
      </c>
      <c r="BC1333" s="1" t="str">
        <f t="shared" si="351"/>
        <v>No</v>
      </c>
      <c r="BD1333" s="1">
        <f t="shared" si="352"/>
        <v>0</v>
      </c>
      <c r="BE1333" s="1">
        <f t="shared" si="353"/>
        <v>0</v>
      </c>
      <c r="BF1333" s="1">
        <f t="shared" si="354"/>
        <v>0</v>
      </c>
      <c r="BG1333" s="1">
        <v>1329</v>
      </c>
      <c r="BH1333" s="1" t="e">
        <f t="shared" si="355"/>
        <v>#N/A</v>
      </c>
      <c r="BI1333" s="1">
        <f t="shared" si="357"/>
        <v>2</v>
      </c>
      <c r="BJ1333" s="1" t="e">
        <f t="shared" si="356"/>
        <v>#N/A</v>
      </c>
    </row>
    <row r="1334" spans="1:62" x14ac:dyDescent="0.25">
      <c r="A1334" s="1">
        <f t="shared" si="343"/>
        <v>1</v>
      </c>
      <c r="B1334" s="1">
        <f>IF(YEAR(AD1334)=$B$3,YEAR('Apartment Expenses'!AD1334)&amp;" - "&amp;'Apartment Expenses'!AC1334,0)</f>
        <v>0</v>
      </c>
      <c r="C1334" s="1">
        <f t="shared" si="344"/>
        <v>0</v>
      </c>
      <c r="E1334" s="1">
        <v>1330</v>
      </c>
      <c r="F1334" s="1">
        <f t="shared" si="345"/>
        <v>1</v>
      </c>
      <c r="G1334" s="1">
        <f t="shared" si="341"/>
        <v>0</v>
      </c>
      <c r="H1334" s="1">
        <f t="shared" si="342"/>
        <v>0</v>
      </c>
      <c r="J1334" s="1" t="str">
        <f t="shared" si="346"/>
        <v>1900</v>
      </c>
      <c r="M1334" s="1">
        <f>HLOOKUP('Expense History'!$AD$3,$P$4:$X$2004,ROW('Apartment Expenses'!L1334)-3,0)</f>
        <v>0</v>
      </c>
      <c r="N1334" s="1">
        <f>IF('Expense History'!$AD$3=Data!$G$4,'Apartment Expenses'!AE1334,HLOOKUP('Expense History'!$AD$3,'Apartment Expenses'!$AE$4:$AL$2004,(ROW('Apartment Expenses'!M1334)-3)))</f>
        <v>0</v>
      </c>
      <c r="O1334" s="1" t="str">
        <f>IF($O$2="ALL",IF(VLOOKUP(AA1334,'Expense History'!$AA$6:$AB$36,2,0)="x","include",0),IF(AND(VLOOKUP(AA1334,'Expense History'!$AA$6:$AB$36,2,0)="x",AC1334=$O$2),"include",0))</f>
        <v>include</v>
      </c>
      <c r="P1334" s="1">
        <f>IF(O1334="include",IF(AE1334&gt;0,1+MAX(P1335:P$2005),0),0)</f>
        <v>0</v>
      </c>
      <c r="Q1334" s="1">
        <f>IF(AND(ISBLANK(AA1333),AE1333=0),0,(IF(MAX(Q1335:Q$2005)&gt;0,0,ROW(R1334))))</f>
        <v>0</v>
      </c>
      <c r="R1334" s="1">
        <f>IF($O1334="include",IF(AF1334&gt;0,1+MAX(R1335:R$2005),0),0)</f>
        <v>0</v>
      </c>
      <c r="S1334" s="1">
        <f>IF($O1334="include",IF(AG1334&gt;0,1+MAX(S1335:S$2005),0),0)</f>
        <v>0</v>
      </c>
      <c r="T1334" s="1">
        <f>IF($O1334="include",IF(AH1334&gt;0,1+MAX(T1335:T$2005),0),0)</f>
        <v>0</v>
      </c>
      <c r="U1334" s="1">
        <f>IF($O1334="include",IF(AI1334&gt;0,1+MAX(U1335:U$2005),0),0)</f>
        <v>0</v>
      </c>
      <c r="V1334" s="1">
        <f>IF($O1334="include",IF(AJ1334&gt;0,1+MAX(V1335:V$2005),0),0)</f>
        <v>0</v>
      </c>
      <c r="W1334" s="1">
        <f>IF($O1334="include",IF(AK1334&gt;0,1+MAX(W1335:W$2005),0),0)</f>
        <v>0</v>
      </c>
      <c r="X1334" s="1">
        <f>IF($O1334="include",IF(AL1334&gt;0,1+MAX(X1335:X$2005),0),0)</f>
        <v>0</v>
      </c>
      <c r="Y1334" s="22" t="str">
        <f t="shared" si="347"/>
        <v xml:space="preserve">1 - </v>
      </c>
      <c r="AA1334" s="42"/>
      <c r="AB1334" s="43"/>
      <c r="AC1334" s="43"/>
      <c r="AD1334" s="44"/>
      <c r="AE1334" s="11">
        <f t="shared" si="348"/>
        <v>0</v>
      </c>
      <c r="AF1334" s="41"/>
      <c r="AG1334" s="41"/>
      <c r="AH1334" s="41"/>
      <c r="AI1334" s="41"/>
      <c r="AJ1334" s="41"/>
      <c r="AK1334" s="41"/>
      <c r="AL1334" s="41"/>
      <c r="BA1334" s="1">
        <f t="shared" si="349"/>
        <v>0</v>
      </c>
      <c r="BB1334" s="1">
        <f t="shared" si="350"/>
        <v>0</v>
      </c>
      <c r="BC1334" s="1" t="str">
        <f t="shared" si="351"/>
        <v>No</v>
      </c>
      <c r="BD1334" s="1">
        <f t="shared" si="352"/>
        <v>0</v>
      </c>
      <c r="BE1334" s="1">
        <f t="shared" si="353"/>
        <v>0</v>
      </c>
      <c r="BF1334" s="1">
        <f t="shared" si="354"/>
        <v>0</v>
      </c>
      <c r="BG1334" s="1">
        <v>1330</v>
      </c>
      <c r="BH1334" s="1" t="e">
        <f t="shared" si="355"/>
        <v>#N/A</v>
      </c>
      <c r="BI1334" s="1">
        <f t="shared" si="357"/>
        <v>2</v>
      </c>
      <c r="BJ1334" s="1" t="e">
        <f t="shared" si="356"/>
        <v>#N/A</v>
      </c>
    </row>
    <row r="1335" spans="1:62" x14ac:dyDescent="0.25">
      <c r="A1335" s="1">
        <f t="shared" si="343"/>
        <v>1</v>
      </c>
      <c r="B1335" s="1">
        <f>IF(YEAR(AD1335)=$B$3,YEAR('Apartment Expenses'!AD1335)&amp;" - "&amp;'Apartment Expenses'!AC1335,0)</f>
        <v>0</v>
      </c>
      <c r="C1335" s="1">
        <f t="shared" si="344"/>
        <v>0</v>
      </c>
      <c r="E1335" s="1">
        <v>1331</v>
      </c>
      <c r="F1335" s="1">
        <f t="shared" si="345"/>
        <v>1</v>
      </c>
      <c r="G1335" s="1">
        <f t="shared" si="341"/>
        <v>0</v>
      </c>
      <c r="H1335" s="1">
        <f t="shared" si="342"/>
        <v>0</v>
      </c>
      <c r="J1335" s="1" t="str">
        <f t="shared" si="346"/>
        <v>1900</v>
      </c>
      <c r="M1335" s="1">
        <f>HLOOKUP('Expense History'!$AD$3,$P$4:$X$2004,ROW('Apartment Expenses'!L1335)-3,0)</f>
        <v>0</v>
      </c>
      <c r="N1335" s="1">
        <f>IF('Expense History'!$AD$3=Data!$G$4,'Apartment Expenses'!AE1335,HLOOKUP('Expense History'!$AD$3,'Apartment Expenses'!$AE$4:$AL$2004,(ROW('Apartment Expenses'!M1335)-3)))</f>
        <v>0</v>
      </c>
      <c r="O1335" s="1" t="str">
        <f>IF($O$2="ALL",IF(VLOOKUP(AA1335,'Expense History'!$AA$6:$AB$36,2,0)="x","include",0),IF(AND(VLOOKUP(AA1335,'Expense History'!$AA$6:$AB$36,2,0)="x",AC1335=$O$2),"include",0))</f>
        <v>include</v>
      </c>
      <c r="P1335" s="1">
        <f>IF(O1335="include",IF(AE1335&gt;0,1+MAX(P1336:P$2005),0),0)</f>
        <v>0</v>
      </c>
      <c r="Q1335" s="1">
        <f>IF(AND(ISBLANK(AA1334),AE1334=0),0,(IF(MAX(Q1336:Q$2005)&gt;0,0,ROW(R1335))))</f>
        <v>0</v>
      </c>
      <c r="R1335" s="1">
        <f>IF($O1335="include",IF(AF1335&gt;0,1+MAX(R1336:R$2005),0),0)</f>
        <v>0</v>
      </c>
      <c r="S1335" s="1">
        <f>IF($O1335="include",IF(AG1335&gt;0,1+MAX(S1336:S$2005),0),0)</f>
        <v>0</v>
      </c>
      <c r="T1335" s="1">
        <f>IF($O1335="include",IF(AH1335&gt;0,1+MAX(T1336:T$2005),0),0)</f>
        <v>0</v>
      </c>
      <c r="U1335" s="1">
        <f>IF($O1335="include",IF(AI1335&gt;0,1+MAX(U1336:U$2005),0),0)</f>
        <v>0</v>
      </c>
      <c r="V1335" s="1">
        <f>IF($O1335="include",IF(AJ1335&gt;0,1+MAX(V1336:V$2005),0),0)</f>
        <v>0</v>
      </c>
      <c r="W1335" s="1">
        <f>IF($O1335="include",IF(AK1335&gt;0,1+MAX(W1336:W$2005),0),0)</f>
        <v>0</v>
      </c>
      <c r="X1335" s="1">
        <f>IF($O1335="include",IF(AL1335&gt;0,1+MAX(X1336:X$2005),0),0)</f>
        <v>0</v>
      </c>
      <c r="Y1335" s="22" t="str">
        <f t="shared" si="347"/>
        <v xml:space="preserve">1 - </v>
      </c>
      <c r="AA1335" s="42"/>
      <c r="AB1335" s="43"/>
      <c r="AC1335" s="43"/>
      <c r="AD1335" s="44"/>
      <c r="AE1335" s="11">
        <f t="shared" si="348"/>
        <v>0</v>
      </c>
      <c r="AF1335" s="41"/>
      <c r="AG1335" s="41"/>
      <c r="AH1335" s="41"/>
      <c r="AI1335" s="41"/>
      <c r="AJ1335" s="41"/>
      <c r="AK1335" s="41"/>
      <c r="AL1335" s="41"/>
      <c r="BA1335" s="1">
        <f t="shared" si="349"/>
        <v>0</v>
      </c>
      <c r="BB1335" s="1">
        <f t="shared" si="350"/>
        <v>0</v>
      </c>
      <c r="BC1335" s="1" t="str">
        <f t="shared" si="351"/>
        <v>No</v>
      </c>
      <c r="BD1335" s="1">
        <f t="shared" si="352"/>
        <v>0</v>
      </c>
      <c r="BE1335" s="1">
        <f t="shared" si="353"/>
        <v>0</v>
      </c>
      <c r="BF1335" s="1">
        <f t="shared" si="354"/>
        <v>0</v>
      </c>
      <c r="BG1335" s="1">
        <v>1331</v>
      </c>
      <c r="BH1335" s="1" t="e">
        <f t="shared" si="355"/>
        <v>#N/A</v>
      </c>
      <c r="BI1335" s="1">
        <f t="shared" si="357"/>
        <v>2</v>
      </c>
      <c r="BJ1335" s="1" t="e">
        <f t="shared" si="356"/>
        <v>#N/A</v>
      </c>
    </row>
    <row r="1336" spans="1:62" x14ac:dyDescent="0.25">
      <c r="A1336" s="1">
        <f t="shared" si="343"/>
        <v>1</v>
      </c>
      <c r="B1336" s="1">
        <f>IF(YEAR(AD1336)=$B$3,YEAR('Apartment Expenses'!AD1336)&amp;" - "&amp;'Apartment Expenses'!AC1336,0)</f>
        <v>0</v>
      </c>
      <c r="C1336" s="1">
        <f t="shared" si="344"/>
        <v>0</v>
      </c>
      <c r="E1336" s="1">
        <v>1332</v>
      </c>
      <c r="F1336" s="1">
        <f t="shared" si="345"/>
        <v>1</v>
      </c>
      <c r="G1336" s="1">
        <f t="shared" si="341"/>
        <v>0</v>
      </c>
      <c r="H1336" s="1">
        <f t="shared" si="342"/>
        <v>0</v>
      </c>
      <c r="J1336" s="1" t="str">
        <f t="shared" si="346"/>
        <v>1900</v>
      </c>
      <c r="M1336" s="1">
        <f>HLOOKUP('Expense History'!$AD$3,$P$4:$X$2004,ROW('Apartment Expenses'!L1336)-3,0)</f>
        <v>0</v>
      </c>
      <c r="N1336" s="1">
        <f>IF('Expense History'!$AD$3=Data!$G$4,'Apartment Expenses'!AE1336,HLOOKUP('Expense History'!$AD$3,'Apartment Expenses'!$AE$4:$AL$2004,(ROW('Apartment Expenses'!M1336)-3)))</f>
        <v>0</v>
      </c>
      <c r="O1336" s="1" t="str">
        <f>IF($O$2="ALL",IF(VLOOKUP(AA1336,'Expense History'!$AA$6:$AB$36,2,0)="x","include",0),IF(AND(VLOOKUP(AA1336,'Expense History'!$AA$6:$AB$36,2,0)="x",AC1336=$O$2),"include",0))</f>
        <v>include</v>
      </c>
      <c r="P1336" s="1">
        <f>IF(O1336="include",IF(AE1336&gt;0,1+MAX(P1337:P$2005),0),0)</f>
        <v>0</v>
      </c>
      <c r="Q1336" s="1">
        <f>IF(AND(ISBLANK(AA1335),AE1335=0),0,(IF(MAX(Q1337:Q$2005)&gt;0,0,ROW(R1336))))</f>
        <v>0</v>
      </c>
      <c r="R1336" s="1">
        <f>IF($O1336="include",IF(AF1336&gt;0,1+MAX(R1337:R$2005),0),0)</f>
        <v>0</v>
      </c>
      <c r="S1336" s="1">
        <f>IF($O1336="include",IF(AG1336&gt;0,1+MAX(S1337:S$2005),0),0)</f>
        <v>0</v>
      </c>
      <c r="T1336" s="1">
        <f>IF($O1336="include",IF(AH1336&gt;0,1+MAX(T1337:T$2005),0),0)</f>
        <v>0</v>
      </c>
      <c r="U1336" s="1">
        <f>IF($O1336="include",IF(AI1336&gt;0,1+MAX(U1337:U$2005),0),0)</f>
        <v>0</v>
      </c>
      <c r="V1336" s="1">
        <f>IF($O1336="include",IF(AJ1336&gt;0,1+MAX(V1337:V$2005),0),0)</f>
        <v>0</v>
      </c>
      <c r="W1336" s="1">
        <f>IF($O1336="include",IF(AK1336&gt;0,1+MAX(W1337:W$2005),0),0)</f>
        <v>0</v>
      </c>
      <c r="X1336" s="1">
        <f>IF($O1336="include",IF(AL1336&gt;0,1+MAX(X1337:X$2005),0),0)</f>
        <v>0</v>
      </c>
      <c r="Y1336" s="22" t="str">
        <f t="shared" si="347"/>
        <v xml:space="preserve">1 - </v>
      </c>
      <c r="AA1336" s="42"/>
      <c r="AB1336" s="43"/>
      <c r="AC1336" s="43"/>
      <c r="AD1336" s="44"/>
      <c r="AE1336" s="11">
        <f t="shared" si="348"/>
        <v>0</v>
      </c>
      <c r="AF1336" s="41"/>
      <c r="AG1336" s="41"/>
      <c r="AH1336" s="41"/>
      <c r="AI1336" s="41"/>
      <c r="AJ1336" s="41"/>
      <c r="AK1336" s="41"/>
      <c r="AL1336" s="41"/>
      <c r="BA1336" s="1">
        <f t="shared" si="349"/>
        <v>0</v>
      </c>
      <c r="BB1336" s="1">
        <f t="shared" si="350"/>
        <v>0</v>
      </c>
      <c r="BC1336" s="1" t="str">
        <f t="shared" si="351"/>
        <v>No</v>
      </c>
      <c r="BD1336" s="1">
        <f t="shared" si="352"/>
        <v>0</v>
      </c>
      <c r="BE1336" s="1">
        <f t="shared" si="353"/>
        <v>0</v>
      </c>
      <c r="BF1336" s="1">
        <f t="shared" si="354"/>
        <v>0</v>
      </c>
      <c r="BG1336" s="1">
        <v>1332</v>
      </c>
      <c r="BH1336" s="1" t="e">
        <f t="shared" si="355"/>
        <v>#N/A</v>
      </c>
      <c r="BI1336" s="1">
        <f t="shared" si="357"/>
        <v>2</v>
      </c>
      <c r="BJ1336" s="1" t="e">
        <f t="shared" si="356"/>
        <v>#N/A</v>
      </c>
    </row>
    <row r="1337" spans="1:62" x14ac:dyDescent="0.25">
      <c r="A1337" s="1">
        <f t="shared" si="343"/>
        <v>1</v>
      </c>
      <c r="B1337" s="1">
        <f>IF(YEAR(AD1337)=$B$3,YEAR('Apartment Expenses'!AD1337)&amp;" - "&amp;'Apartment Expenses'!AC1337,0)</f>
        <v>0</v>
      </c>
      <c r="C1337" s="1">
        <f t="shared" si="344"/>
        <v>0</v>
      </c>
      <c r="E1337" s="1">
        <v>1333</v>
      </c>
      <c r="F1337" s="1">
        <f t="shared" si="345"/>
        <v>1</v>
      </c>
      <c r="G1337" s="1">
        <f t="shared" si="341"/>
        <v>0</v>
      </c>
      <c r="H1337" s="1">
        <f t="shared" si="342"/>
        <v>0</v>
      </c>
      <c r="J1337" s="1" t="str">
        <f t="shared" si="346"/>
        <v>1900</v>
      </c>
      <c r="M1337" s="1">
        <f>HLOOKUP('Expense History'!$AD$3,$P$4:$X$2004,ROW('Apartment Expenses'!L1337)-3,0)</f>
        <v>0</v>
      </c>
      <c r="N1337" s="1">
        <f>IF('Expense History'!$AD$3=Data!$G$4,'Apartment Expenses'!AE1337,HLOOKUP('Expense History'!$AD$3,'Apartment Expenses'!$AE$4:$AL$2004,(ROW('Apartment Expenses'!M1337)-3)))</f>
        <v>0</v>
      </c>
      <c r="O1337" s="1" t="str">
        <f>IF($O$2="ALL",IF(VLOOKUP(AA1337,'Expense History'!$AA$6:$AB$36,2,0)="x","include",0),IF(AND(VLOOKUP(AA1337,'Expense History'!$AA$6:$AB$36,2,0)="x",AC1337=$O$2),"include",0))</f>
        <v>include</v>
      </c>
      <c r="P1337" s="1">
        <f>IF(O1337="include",IF(AE1337&gt;0,1+MAX(P1338:P$2005),0),0)</f>
        <v>0</v>
      </c>
      <c r="Q1337" s="1">
        <f>IF(AND(ISBLANK(AA1336),AE1336=0),0,(IF(MAX(Q1338:Q$2005)&gt;0,0,ROW(R1337))))</f>
        <v>0</v>
      </c>
      <c r="R1337" s="1">
        <f>IF($O1337="include",IF(AF1337&gt;0,1+MAX(R1338:R$2005),0),0)</f>
        <v>0</v>
      </c>
      <c r="S1337" s="1">
        <f>IF($O1337="include",IF(AG1337&gt;0,1+MAX(S1338:S$2005),0),0)</f>
        <v>0</v>
      </c>
      <c r="T1337" s="1">
        <f>IF($O1337="include",IF(AH1337&gt;0,1+MAX(T1338:T$2005),0),0)</f>
        <v>0</v>
      </c>
      <c r="U1337" s="1">
        <f>IF($O1337="include",IF(AI1337&gt;0,1+MAX(U1338:U$2005),0),0)</f>
        <v>0</v>
      </c>
      <c r="V1337" s="1">
        <f>IF($O1337="include",IF(AJ1337&gt;0,1+MAX(V1338:V$2005),0),0)</f>
        <v>0</v>
      </c>
      <c r="W1337" s="1">
        <f>IF($O1337="include",IF(AK1337&gt;0,1+MAX(W1338:W$2005),0),0)</f>
        <v>0</v>
      </c>
      <c r="X1337" s="1">
        <f>IF($O1337="include",IF(AL1337&gt;0,1+MAX(X1338:X$2005),0),0)</f>
        <v>0</v>
      </c>
      <c r="Y1337" s="22" t="str">
        <f t="shared" si="347"/>
        <v xml:space="preserve">1 - </v>
      </c>
      <c r="AA1337" s="42"/>
      <c r="AB1337" s="43"/>
      <c r="AC1337" s="43"/>
      <c r="AD1337" s="44"/>
      <c r="AE1337" s="11">
        <f t="shared" si="348"/>
        <v>0</v>
      </c>
      <c r="AF1337" s="41"/>
      <c r="AG1337" s="41"/>
      <c r="AH1337" s="41"/>
      <c r="AI1337" s="41"/>
      <c r="AJ1337" s="41"/>
      <c r="AK1337" s="41"/>
      <c r="AL1337" s="41"/>
      <c r="BA1337" s="1">
        <f t="shared" si="349"/>
        <v>0</v>
      </c>
      <c r="BB1337" s="1">
        <f t="shared" si="350"/>
        <v>0</v>
      </c>
      <c r="BC1337" s="1" t="str">
        <f t="shared" si="351"/>
        <v>No</v>
      </c>
      <c r="BD1337" s="1">
        <f t="shared" si="352"/>
        <v>0</v>
      </c>
      <c r="BE1337" s="1">
        <f t="shared" si="353"/>
        <v>0</v>
      </c>
      <c r="BF1337" s="1">
        <f t="shared" si="354"/>
        <v>0</v>
      </c>
      <c r="BG1337" s="1">
        <v>1333</v>
      </c>
      <c r="BH1337" s="1" t="e">
        <f t="shared" si="355"/>
        <v>#N/A</v>
      </c>
      <c r="BI1337" s="1">
        <f t="shared" si="357"/>
        <v>2</v>
      </c>
      <c r="BJ1337" s="1" t="e">
        <f t="shared" si="356"/>
        <v>#N/A</v>
      </c>
    </row>
    <row r="1338" spans="1:62" x14ac:dyDescent="0.25">
      <c r="A1338" s="1">
        <f t="shared" si="343"/>
        <v>1</v>
      </c>
      <c r="B1338" s="1">
        <f>IF(YEAR(AD1338)=$B$3,YEAR('Apartment Expenses'!AD1338)&amp;" - "&amp;'Apartment Expenses'!AC1338,0)</f>
        <v>0</v>
      </c>
      <c r="C1338" s="1">
        <f t="shared" si="344"/>
        <v>0</v>
      </c>
      <c r="E1338" s="1">
        <v>1334</v>
      </c>
      <c r="F1338" s="1">
        <f t="shared" si="345"/>
        <v>1</v>
      </c>
      <c r="G1338" s="1">
        <f t="shared" si="341"/>
        <v>0</v>
      </c>
      <c r="H1338" s="1">
        <f t="shared" si="342"/>
        <v>0</v>
      </c>
      <c r="J1338" s="1" t="str">
        <f t="shared" si="346"/>
        <v>1900</v>
      </c>
      <c r="M1338" s="1">
        <f>HLOOKUP('Expense History'!$AD$3,$P$4:$X$2004,ROW('Apartment Expenses'!L1338)-3,0)</f>
        <v>0</v>
      </c>
      <c r="N1338" s="1">
        <f>IF('Expense History'!$AD$3=Data!$G$4,'Apartment Expenses'!AE1338,HLOOKUP('Expense History'!$AD$3,'Apartment Expenses'!$AE$4:$AL$2004,(ROW('Apartment Expenses'!M1338)-3)))</f>
        <v>0</v>
      </c>
      <c r="O1338" s="1" t="str">
        <f>IF($O$2="ALL",IF(VLOOKUP(AA1338,'Expense History'!$AA$6:$AB$36,2,0)="x","include",0),IF(AND(VLOOKUP(AA1338,'Expense History'!$AA$6:$AB$36,2,0)="x",AC1338=$O$2),"include",0))</f>
        <v>include</v>
      </c>
      <c r="P1338" s="1">
        <f>IF(O1338="include",IF(AE1338&gt;0,1+MAX(P1339:P$2005),0),0)</f>
        <v>0</v>
      </c>
      <c r="Q1338" s="1">
        <f>IF(AND(ISBLANK(AA1337),AE1337=0),0,(IF(MAX(Q1339:Q$2005)&gt;0,0,ROW(R1338))))</f>
        <v>0</v>
      </c>
      <c r="R1338" s="1">
        <f>IF($O1338="include",IF(AF1338&gt;0,1+MAX(R1339:R$2005),0),0)</f>
        <v>0</v>
      </c>
      <c r="S1338" s="1">
        <f>IF($O1338="include",IF(AG1338&gt;0,1+MAX(S1339:S$2005),0),0)</f>
        <v>0</v>
      </c>
      <c r="T1338" s="1">
        <f>IF($O1338="include",IF(AH1338&gt;0,1+MAX(T1339:T$2005),0),0)</f>
        <v>0</v>
      </c>
      <c r="U1338" s="1">
        <f>IF($O1338="include",IF(AI1338&gt;0,1+MAX(U1339:U$2005),0),0)</f>
        <v>0</v>
      </c>
      <c r="V1338" s="1">
        <f>IF($O1338="include",IF(AJ1338&gt;0,1+MAX(V1339:V$2005),0),0)</f>
        <v>0</v>
      </c>
      <c r="W1338" s="1">
        <f>IF($O1338="include",IF(AK1338&gt;0,1+MAX(W1339:W$2005),0),0)</f>
        <v>0</v>
      </c>
      <c r="X1338" s="1">
        <f>IF($O1338="include",IF(AL1338&gt;0,1+MAX(X1339:X$2005),0),0)</f>
        <v>0</v>
      </c>
      <c r="Y1338" s="22" t="str">
        <f t="shared" si="347"/>
        <v xml:space="preserve">1 - </v>
      </c>
      <c r="AA1338" s="42"/>
      <c r="AB1338" s="43"/>
      <c r="AC1338" s="43"/>
      <c r="AD1338" s="44"/>
      <c r="AE1338" s="11">
        <f t="shared" si="348"/>
        <v>0</v>
      </c>
      <c r="AF1338" s="41"/>
      <c r="AG1338" s="41"/>
      <c r="AH1338" s="41"/>
      <c r="AI1338" s="41"/>
      <c r="AJ1338" s="41"/>
      <c r="AK1338" s="41"/>
      <c r="AL1338" s="41"/>
      <c r="BA1338" s="1">
        <f t="shared" si="349"/>
        <v>0</v>
      </c>
      <c r="BB1338" s="1">
        <f t="shared" si="350"/>
        <v>0</v>
      </c>
      <c r="BC1338" s="1" t="str">
        <f t="shared" si="351"/>
        <v>No</v>
      </c>
      <c r="BD1338" s="1">
        <f t="shared" si="352"/>
        <v>0</v>
      </c>
      <c r="BE1338" s="1">
        <f t="shared" si="353"/>
        <v>0</v>
      </c>
      <c r="BF1338" s="1">
        <f t="shared" si="354"/>
        <v>0</v>
      </c>
      <c r="BG1338" s="1">
        <v>1334</v>
      </c>
      <c r="BH1338" s="1" t="e">
        <f t="shared" si="355"/>
        <v>#N/A</v>
      </c>
      <c r="BI1338" s="1">
        <f t="shared" si="357"/>
        <v>2</v>
      </c>
      <c r="BJ1338" s="1" t="e">
        <f t="shared" si="356"/>
        <v>#N/A</v>
      </c>
    </row>
    <row r="1339" spans="1:62" x14ac:dyDescent="0.25">
      <c r="A1339" s="1">
        <f t="shared" si="343"/>
        <v>1</v>
      </c>
      <c r="B1339" s="1">
        <f>IF(YEAR(AD1339)=$B$3,YEAR('Apartment Expenses'!AD1339)&amp;" - "&amp;'Apartment Expenses'!AC1339,0)</f>
        <v>0</v>
      </c>
      <c r="C1339" s="1">
        <f t="shared" si="344"/>
        <v>0</v>
      </c>
      <c r="E1339" s="1">
        <v>1335</v>
      </c>
      <c r="F1339" s="1">
        <f t="shared" si="345"/>
        <v>1</v>
      </c>
      <c r="G1339" s="1">
        <f t="shared" si="341"/>
        <v>0</v>
      </c>
      <c r="H1339" s="1">
        <f t="shared" si="342"/>
        <v>0</v>
      </c>
      <c r="J1339" s="1" t="str">
        <f t="shared" si="346"/>
        <v>1900</v>
      </c>
      <c r="M1339" s="1">
        <f>HLOOKUP('Expense History'!$AD$3,$P$4:$X$2004,ROW('Apartment Expenses'!L1339)-3,0)</f>
        <v>0</v>
      </c>
      <c r="N1339" s="1">
        <f>IF('Expense History'!$AD$3=Data!$G$4,'Apartment Expenses'!AE1339,HLOOKUP('Expense History'!$AD$3,'Apartment Expenses'!$AE$4:$AL$2004,(ROW('Apartment Expenses'!M1339)-3)))</f>
        <v>0</v>
      </c>
      <c r="O1339" s="1" t="str">
        <f>IF($O$2="ALL",IF(VLOOKUP(AA1339,'Expense History'!$AA$6:$AB$36,2,0)="x","include",0),IF(AND(VLOOKUP(AA1339,'Expense History'!$AA$6:$AB$36,2,0)="x",AC1339=$O$2),"include",0))</f>
        <v>include</v>
      </c>
      <c r="P1339" s="1">
        <f>IF(O1339="include",IF(AE1339&gt;0,1+MAX(P1340:P$2005),0),0)</f>
        <v>0</v>
      </c>
      <c r="Q1339" s="1">
        <f>IF(AND(ISBLANK(AA1338),AE1338=0),0,(IF(MAX(Q1340:Q$2005)&gt;0,0,ROW(R1339))))</f>
        <v>0</v>
      </c>
      <c r="R1339" s="1">
        <f>IF($O1339="include",IF(AF1339&gt;0,1+MAX(R1340:R$2005),0),0)</f>
        <v>0</v>
      </c>
      <c r="S1339" s="1">
        <f>IF($O1339="include",IF(AG1339&gt;0,1+MAX(S1340:S$2005),0),0)</f>
        <v>0</v>
      </c>
      <c r="T1339" s="1">
        <f>IF($O1339="include",IF(AH1339&gt;0,1+MAX(T1340:T$2005),0),0)</f>
        <v>0</v>
      </c>
      <c r="U1339" s="1">
        <f>IF($O1339="include",IF(AI1339&gt;0,1+MAX(U1340:U$2005),0),0)</f>
        <v>0</v>
      </c>
      <c r="V1339" s="1">
        <f>IF($O1339="include",IF(AJ1339&gt;0,1+MAX(V1340:V$2005),0),0)</f>
        <v>0</v>
      </c>
      <c r="W1339" s="1">
        <f>IF($O1339="include",IF(AK1339&gt;0,1+MAX(W1340:W$2005),0),0)</f>
        <v>0</v>
      </c>
      <c r="X1339" s="1">
        <f>IF($O1339="include",IF(AL1339&gt;0,1+MAX(X1340:X$2005),0),0)</f>
        <v>0</v>
      </c>
      <c r="Y1339" s="22" t="str">
        <f t="shared" si="347"/>
        <v xml:space="preserve">1 - </v>
      </c>
      <c r="AA1339" s="42"/>
      <c r="AB1339" s="43"/>
      <c r="AC1339" s="43"/>
      <c r="AD1339" s="44"/>
      <c r="AE1339" s="11">
        <f t="shared" si="348"/>
        <v>0</v>
      </c>
      <c r="AF1339" s="41"/>
      <c r="AG1339" s="41"/>
      <c r="AH1339" s="41"/>
      <c r="AI1339" s="41"/>
      <c r="AJ1339" s="41"/>
      <c r="AK1339" s="41"/>
      <c r="AL1339" s="41"/>
      <c r="BA1339" s="1">
        <f t="shared" si="349"/>
        <v>0</v>
      </c>
      <c r="BB1339" s="1">
        <f t="shared" si="350"/>
        <v>0</v>
      </c>
      <c r="BC1339" s="1" t="str">
        <f t="shared" si="351"/>
        <v>No</v>
      </c>
      <c r="BD1339" s="1">
        <f t="shared" si="352"/>
        <v>0</v>
      </c>
      <c r="BE1339" s="1">
        <f t="shared" si="353"/>
        <v>0</v>
      </c>
      <c r="BF1339" s="1">
        <f t="shared" si="354"/>
        <v>0</v>
      </c>
      <c r="BG1339" s="1">
        <v>1335</v>
      </c>
      <c r="BH1339" s="1" t="e">
        <f t="shared" si="355"/>
        <v>#N/A</v>
      </c>
      <c r="BI1339" s="1">
        <f t="shared" si="357"/>
        <v>2</v>
      </c>
      <c r="BJ1339" s="1" t="e">
        <f t="shared" si="356"/>
        <v>#N/A</v>
      </c>
    </row>
    <row r="1340" spans="1:62" x14ac:dyDescent="0.25">
      <c r="A1340" s="1">
        <f t="shared" si="343"/>
        <v>1</v>
      </c>
      <c r="B1340" s="1">
        <f>IF(YEAR(AD1340)=$B$3,YEAR('Apartment Expenses'!AD1340)&amp;" - "&amp;'Apartment Expenses'!AC1340,0)</f>
        <v>0</v>
      </c>
      <c r="C1340" s="1">
        <f t="shared" si="344"/>
        <v>0</v>
      </c>
      <c r="E1340" s="1">
        <v>1336</v>
      </c>
      <c r="F1340" s="1">
        <f t="shared" si="345"/>
        <v>1</v>
      </c>
      <c r="G1340" s="1">
        <f t="shared" si="341"/>
        <v>0</v>
      </c>
      <c r="H1340" s="1">
        <f t="shared" si="342"/>
        <v>0</v>
      </c>
      <c r="J1340" s="1" t="str">
        <f t="shared" si="346"/>
        <v>1900</v>
      </c>
      <c r="M1340" s="1">
        <f>HLOOKUP('Expense History'!$AD$3,$P$4:$X$2004,ROW('Apartment Expenses'!L1340)-3,0)</f>
        <v>0</v>
      </c>
      <c r="N1340" s="1">
        <f>IF('Expense History'!$AD$3=Data!$G$4,'Apartment Expenses'!AE1340,HLOOKUP('Expense History'!$AD$3,'Apartment Expenses'!$AE$4:$AL$2004,(ROW('Apartment Expenses'!M1340)-3)))</f>
        <v>0</v>
      </c>
      <c r="O1340" s="1" t="str">
        <f>IF($O$2="ALL",IF(VLOOKUP(AA1340,'Expense History'!$AA$6:$AB$36,2,0)="x","include",0),IF(AND(VLOOKUP(AA1340,'Expense History'!$AA$6:$AB$36,2,0)="x",AC1340=$O$2),"include",0))</f>
        <v>include</v>
      </c>
      <c r="P1340" s="1">
        <f>IF(O1340="include",IF(AE1340&gt;0,1+MAX(P1341:P$2005),0),0)</f>
        <v>0</v>
      </c>
      <c r="Q1340" s="1">
        <f>IF(AND(ISBLANK(AA1339),AE1339=0),0,(IF(MAX(Q1341:Q$2005)&gt;0,0,ROW(R1340))))</f>
        <v>0</v>
      </c>
      <c r="R1340" s="1">
        <f>IF($O1340="include",IF(AF1340&gt;0,1+MAX(R1341:R$2005),0),0)</f>
        <v>0</v>
      </c>
      <c r="S1340" s="1">
        <f>IF($O1340="include",IF(AG1340&gt;0,1+MAX(S1341:S$2005),0),0)</f>
        <v>0</v>
      </c>
      <c r="T1340" s="1">
        <f>IF($O1340="include",IF(AH1340&gt;0,1+MAX(T1341:T$2005),0),0)</f>
        <v>0</v>
      </c>
      <c r="U1340" s="1">
        <f>IF($O1340="include",IF(AI1340&gt;0,1+MAX(U1341:U$2005),0),0)</f>
        <v>0</v>
      </c>
      <c r="V1340" s="1">
        <f>IF($O1340="include",IF(AJ1340&gt;0,1+MAX(V1341:V$2005),0),0)</f>
        <v>0</v>
      </c>
      <c r="W1340" s="1">
        <f>IF($O1340="include",IF(AK1340&gt;0,1+MAX(W1341:W$2005),0),0)</f>
        <v>0</v>
      </c>
      <c r="X1340" s="1">
        <f>IF($O1340="include",IF(AL1340&gt;0,1+MAX(X1341:X$2005),0),0)</f>
        <v>0</v>
      </c>
      <c r="Y1340" s="22" t="str">
        <f t="shared" si="347"/>
        <v xml:space="preserve">1 - </v>
      </c>
      <c r="AA1340" s="42"/>
      <c r="AB1340" s="43"/>
      <c r="AC1340" s="43"/>
      <c r="AD1340" s="44"/>
      <c r="AE1340" s="11">
        <f t="shared" si="348"/>
        <v>0</v>
      </c>
      <c r="AF1340" s="41"/>
      <c r="AG1340" s="41"/>
      <c r="AH1340" s="41"/>
      <c r="AI1340" s="41"/>
      <c r="AJ1340" s="41"/>
      <c r="AK1340" s="41"/>
      <c r="AL1340" s="41"/>
      <c r="BA1340" s="1">
        <f t="shared" si="349"/>
        <v>0</v>
      </c>
      <c r="BB1340" s="1">
        <f t="shared" si="350"/>
        <v>0</v>
      </c>
      <c r="BC1340" s="1" t="str">
        <f t="shared" si="351"/>
        <v>No</v>
      </c>
      <c r="BD1340" s="1">
        <f t="shared" si="352"/>
        <v>0</v>
      </c>
      <c r="BE1340" s="1">
        <f t="shared" si="353"/>
        <v>0</v>
      </c>
      <c r="BF1340" s="1">
        <f t="shared" si="354"/>
        <v>0</v>
      </c>
      <c r="BG1340" s="1">
        <v>1336</v>
      </c>
      <c r="BH1340" s="1" t="e">
        <f t="shared" si="355"/>
        <v>#N/A</v>
      </c>
      <c r="BI1340" s="1">
        <f t="shared" si="357"/>
        <v>2</v>
      </c>
      <c r="BJ1340" s="1" t="e">
        <f t="shared" si="356"/>
        <v>#N/A</v>
      </c>
    </row>
    <row r="1341" spans="1:62" x14ac:dyDescent="0.25">
      <c r="A1341" s="1">
        <f t="shared" si="343"/>
        <v>1</v>
      </c>
      <c r="B1341" s="1">
        <f>IF(YEAR(AD1341)=$B$3,YEAR('Apartment Expenses'!AD1341)&amp;" - "&amp;'Apartment Expenses'!AC1341,0)</f>
        <v>0</v>
      </c>
      <c r="C1341" s="1">
        <f t="shared" si="344"/>
        <v>0</v>
      </c>
      <c r="E1341" s="1">
        <v>1337</v>
      </c>
      <c r="F1341" s="1">
        <f t="shared" si="345"/>
        <v>1</v>
      </c>
      <c r="G1341" s="1">
        <f t="shared" si="341"/>
        <v>0</v>
      </c>
      <c r="H1341" s="1">
        <f t="shared" si="342"/>
        <v>0</v>
      </c>
      <c r="J1341" s="1" t="str">
        <f t="shared" si="346"/>
        <v>1900</v>
      </c>
      <c r="M1341" s="1">
        <f>HLOOKUP('Expense History'!$AD$3,$P$4:$X$2004,ROW('Apartment Expenses'!L1341)-3,0)</f>
        <v>0</v>
      </c>
      <c r="N1341" s="1">
        <f>IF('Expense History'!$AD$3=Data!$G$4,'Apartment Expenses'!AE1341,HLOOKUP('Expense History'!$AD$3,'Apartment Expenses'!$AE$4:$AL$2004,(ROW('Apartment Expenses'!M1341)-3)))</f>
        <v>0</v>
      </c>
      <c r="O1341" s="1" t="str">
        <f>IF($O$2="ALL",IF(VLOOKUP(AA1341,'Expense History'!$AA$6:$AB$36,2,0)="x","include",0),IF(AND(VLOOKUP(AA1341,'Expense History'!$AA$6:$AB$36,2,0)="x",AC1341=$O$2),"include",0))</f>
        <v>include</v>
      </c>
      <c r="P1341" s="1">
        <f>IF(O1341="include",IF(AE1341&gt;0,1+MAX(P1342:P$2005),0),0)</f>
        <v>0</v>
      </c>
      <c r="Q1341" s="1">
        <f>IF(AND(ISBLANK(AA1340),AE1340=0),0,(IF(MAX(Q1342:Q$2005)&gt;0,0,ROW(R1341))))</f>
        <v>0</v>
      </c>
      <c r="R1341" s="1">
        <f>IF($O1341="include",IF(AF1341&gt;0,1+MAX(R1342:R$2005),0),0)</f>
        <v>0</v>
      </c>
      <c r="S1341" s="1">
        <f>IF($O1341="include",IF(AG1341&gt;0,1+MAX(S1342:S$2005),0),0)</f>
        <v>0</v>
      </c>
      <c r="T1341" s="1">
        <f>IF($O1341="include",IF(AH1341&gt;0,1+MAX(T1342:T$2005),0),0)</f>
        <v>0</v>
      </c>
      <c r="U1341" s="1">
        <f>IF($O1341="include",IF(AI1341&gt;0,1+MAX(U1342:U$2005),0),0)</f>
        <v>0</v>
      </c>
      <c r="V1341" s="1">
        <f>IF($O1341="include",IF(AJ1341&gt;0,1+MAX(V1342:V$2005),0),0)</f>
        <v>0</v>
      </c>
      <c r="W1341" s="1">
        <f>IF($O1341="include",IF(AK1341&gt;0,1+MAX(W1342:W$2005),0),0)</f>
        <v>0</v>
      </c>
      <c r="X1341" s="1">
        <f>IF($O1341="include",IF(AL1341&gt;0,1+MAX(X1342:X$2005),0),0)</f>
        <v>0</v>
      </c>
      <c r="Y1341" s="22" t="str">
        <f t="shared" si="347"/>
        <v xml:space="preserve">1 - </v>
      </c>
      <c r="AA1341" s="42"/>
      <c r="AB1341" s="43"/>
      <c r="AC1341" s="43"/>
      <c r="AD1341" s="44"/>
      <c r="AE1341" s="11">
        <f t="shared" si="348"/>
        <v>0</v>
      </c>
      <c r="AF1341" s="41"/>
      <c r="AG1341" s="41"/>
      <c r="AH1341" s="41"/>
      <c r="AI1341" s="41"/>
      <c r="AJ1341" s="41"/>
      <c r="AK1341" s="41"/>
      <c r="AL1341" s="41"/>
      <c r="BA1341" s="1">
        <f t="shared" si="349"/>
        <v>0</v>
      </c>
      <c r="BB1341" s="1">
        <f t="shared" si="350"/>
        <v>0</v>
      </c>
      <c r="BC1341" s="1" t="str">
        <f t="shared" si="351"/>
        <v>No</v>
      </c>
      <c r="BD1341" s="1">
        <f t="shared" si="352"/>
        <v>0</v>
      </c>
      <c r="BE1341" s="1">
        <f t="shared" si="353"/>
        <v>0</v>
      </c>
      <c r="BF1341" s="1">
        <f t="shared" si="354"/>
        <v>0</v>
      </c>
      <c r="BG1341" s="1">
        <v>1337</v>
      </c>
      <c r="BH1341" s="1" t="e">
        <f t="shared" si="355"/>
        <v>#N/A</v>
      </c>
      <c r="BI1341" s="1">
        <f t="shared" si="357"/>
        <v>2</v>
      </c>
      <c r="BJ1341" s="1" t="e">
        <f t="shared" si="356"/>
        <v>#N/A</v>
      </c>
    </row>
    <row r="1342" spans="1:62" x14ac:dyDescent="0.25">
      <c r="A1342" s="1">
        <f t="shared" si="343"/>
        <v>1</v>
      </c>
      <c r="B1342" s="1">
        <f>IF(YEAR(AD1342)=$B$3,YEAR('Apartment Expenses'!AD1342)&amp;" - "&amp;'Apartment Expenses'!AC1342,0)</f>
        <v>0</v>
      </c>
      <c r="C1342" s="1">
        <f t="shared" si="344"/>
        <v>0</v>
      </c>
      <c r="E1342" s="1">
        <v>1338</v>
      </c>
      <c r="F1342" s="1">
        <f t="shared" si="345"/>
        <v>1</v>
      </c>
      <c r="G1342" s="1">
        <f t="shared" si="341"/>
        <v>0</v>
      </c>
      <c r="H1342" s="1">
        <f t="shared" si="342"/>
        <v>0</v>
      </c>
      <c r="J1342" s="1" t="str">
        <f t="shared" si="346"/>
        <v>1900</v>
      </c>
      <c r="M1342" s="1">
        <f>HLOOKUP('Expense History'!$AD$3,$P$4:$X$2004,ROW('Apartment Expenses'!L1342)-3,0)</f>
        <v>0</v>
      </c>
      <c r="N1342" s="1">
        <f>IF('Expense History'!$AD$3=Data!$G$4,'Apartment Expenses'!AE1342,HLOOKUP('Expense History'!$AD$3,'Apartment Expenses'!$AE$4:$AL$2004,(ROW('Apartment Expenses'!M1342)-3)))</f>
        <v>0</v>
      </c>
      <c r="O1342" s="1" t="str">
        <f>IF($O$2="ALL",IF(VLOOKUP(AA1342,'Expense History'!$AA$6:$AB$36,2,0)="x","include",0),IF(AND(VLOOKUP(AA1342,'Expense History'!$AA$6:$AB$36,2,0)="x",AC1342=$O$2),"include",0))</f>
        <v>include</v>
      </c>
      <c r="P1342" s="1">
        <f>IF(O1342="include",IF(AE1342&gt;0,1+MAX(P1343:P$2005),0),0)</f>
        <v>0</v>
      </c>
      <c r="Q1342" s="1">
        <f>IF(AND(ISBLANK(AA1341),AE1341=0),0,(IF(MAX(Q1343:Q$2005)&gt;0,0,ROW(R1342))))</f>
        <v>0</v>
      </c>
      <c r="R1342" s="1">
        <f>IF($O1342="include",IF(AF1342&gt;0,1+MAX(R1343:R$2005),0),0)</f>
        <v>0</v>
      </c>
      <c r="S1342" s="1">
        <f>IF($O1342="include",IF(AG1342&gt;0,1+MAX(S1343:S$2005),0),0)</f>
        <v>0</v>
      </c>
      <c r="T1342" s="1">
        <f>IF($O1342="include",IF(AH1342&gt;0,1+MAX(T1343:T$2005),0),0)</f>
        <v>0</v>
      </c>
      <c r="U1342" s="1">
        <f>IF($O1342="include",IF(AI1342&gt;0,1+MAX(U1343:U$2005),0),0)</f>
        <v>0</v>
      </c>
      <c r="V1342" s="1">
        <f>IF($O1342="include",IF(AJ1342&gt;0,1+MAX(V1343:V$2005),0),0)</f>
        <v>0</v>
      </c>
      <c r="W1342" s="1">
        <f>IF($O1342="include",IF(AK1342&gt;0,1+MAX(W1343:W$2005),0),0)</f>
        <v>0</v>
      </c>
      <c r="X1342" s="1">
        <f>IF($O1342="include",IF(AL1342&gt;0,1+MAX(X1343:X$2005),0),0)</f>
        <v>0</v>
      </c>
      <c r="Y1342" s="22" t="str">
        <f t="shared" si="347"/>
        <v xml:space="preserve">1 - </v>
      </c>
      <c r="AA1342" s="42"/>
      <c r="AB1342" s="43"/>
      <c r="AC1342" s="43"/>
      <c r="AD1342" s="44"/>
      <c r="AE1342" s="11">
        <f t="shared" si="348"/>
        <v>0</v>
      </c>
      <c r="AF1342" s="41"/>
      <c r="AG1342" s="41"/>
      <c r="AH1342" s="41"/>
      <c r="AI1342" s="41"/>
      <c r="AJ1342" s="41"/>
      <c r="AK1342" s="41"/>
      <c r="AL1342" s="41"/>
      <c r="BA1342" s="1">
        <f t="shared" si="349"/>
        <v>0</v>
      </c>
      <c r="BB1342" s="1">
        <f t="shared" si="350"/>
        <v>0</v>
      </c>
      <c r="BC1342" s="1" t="str">
        <f t="shared" si="351"/>
        <v>No</v>
      </c>
      <c r="BD1342" s="1">
        <f t="shared" si="352"/>
        <v>0</v>
      </c>
      <c r="BE1342" s="1">
        <f t="shared" si="353"/>
        <v>0</v>
      </c>
      <c r="BF1342" s="1">
        <f t="shared" si="354"/>
        <v>0</v>
      </c>
      <c r="BG1342" s="1">
        <v>1338</v>
      </c>
      <c r="BH1342" s="1" t="e">
        <f t="shared" si="355"/>
        <v>#N/A</v>
      </c>
      <c r="BI1342" s="1">
        <f t="shared" si="357"/>
        <v>2</v>
      </c>
      <c r="BJ1342" s="1" t="e">
        <f t="shared" si="356"/>
        <v>#N/A</v>
      </c>
    </row>
    <row r="1343" spans="1:62" x14ac:dyDescent="0.25">
      <c r="A1343" s="1">
        <f t="shared" si="343"/>
        <v>1</v>
      </c>
      <c r="B1343" s="1">
        <f>IF(YEAR(AD1343)=$B$3,YEAR('Apartment Expenses'!AD1343)&amp;" - "&amp;'Apartment Expenses'!AC1343,0)</f>
        <v>0</v>
      </c>
      <c r="C1343" s="1">
        <f t="shared" si="344"/>
        <v>0</v>
      </c>
      <c r="E1343" s="1">
        <v>1339</v>
      </c>
      <c r="F1343" s="1">
        <f t="shared" si="345"/>
        <v>1</v>
      </c>
      <c r="G1343" s="1">
        <f t="shared" si="341"/>
        <v>0</v>
      </c>
      <c r="H1343" s="1">
        <f t="shared" si="342"/>
        <v>0</v>
      </c>
      <c r="J1343" s="1" t="str">
        <f t="shared" si="346"/>
        <v>1900</v>
      </c>
      <c r="M1343" s="1">
        <f>HLOOKUP('Expense History'!$AD$3,$P$4:$X$2004,ROW('Apartment Expenses'!L1343)-3,0)</f>
        <v>0</v>
      </c>
      <c r="N1343" s="1">
        <f>IF('Expense History'!$AD$3=Data!$G$4,'Apartment Expenses'!AE1343,HLOOKUP('Expense History'!$AD$3,'Apartment Expenses'!$AE$4:$AL$2004,(ROW('Apartment Expenses'!M1343)-3)))</f>
        <v>0</v>
      </c>
      <c r="O1343" s="1" t="str">
        <f>IF($O$2="ALL",IF(VLOOKUP(AA1343,'Expense History'!$AA$6:$AB$36,2,0)="x","include",0),IF(AND(VLOOKUP(AA1343,'Expense History'!$AA$6:$AB$36,2,0)="x",AC1343=$O$2),"include",0))</f>
        <v>include</v>
      </c>
      <c r="P1343" s="1">
        <f>IF(O1343="include",IF(AE1343&gt;0,1+MAX(P1344:P$2005),0),0)</f>
        <v>0</v>
      </c>
      <c r="Q1343" s="1">
        <f>IF(AND(ISBLANK(AA1342),AE1342=0),0,(IF(MAX(Q1344:Q$2005)&gt;0,0,ROW(R1343))))</f>
        <v>0</v>
      </c>
      <c r="R1343" s="1">
        <f>IF($O1343="include",IF(AF1343&gt;0,1+MAX(R1344:R$2005),0),0)</f>
        <v>0</v>
      </c>
      <c r="S1343" s="1">
        <f>IF($O1343="include",IF(AG1343&gt;0,1+MAX(S1344:S$2005),0),0)</f>
        <v>0</v>
      </c>
      <c r="T1343" s="1">
        <f>IF($O1343="include",IF(AH1343&gt;0,1+MAX(T1344:T$2005),0),0)</f>
        <v>0</v>
      </c>
      <c r="U1343" s="1">
        <f>IF($O1343="include",IF(AI1343&gt;0,1+MAX(U1344:U$2005),0),0)</f>
        <v>0</v>
      </c>
      <c r="V1343" s="1">
        <f>IF($O1343="include",IF(AJ1343&gt;0,1+MAX(V1344:V$2005),0),0)</f>
        <v>0</v>
      </c>
      <c r="W1343" s="1">
        <f>IF($O1343="include",IF(AK1343&gt;0,1+MAX(W1344:W$2005),0),0)</f>
        <v>0</v>
      </c>
      <c r="X1343" s="1">
        <f>IF($O1343="include",IF(AL1343&gt;0,1+MAX(X1344:X$2005),0),0)</f>
        <v>0</v>
      </c>
      <c r="Y1343" s="22" t="str">
        <f t="shared" si="347"/>
        <v xml:space="preserve">1 - </v>
      </c>
      <c r="AA1343" s="42"/>
      <c r="AB1343" s="43"/>
      <c r="AC1343" s="43"/>
      <c r="AD1343" s="44"/>
      <c r="AE1343" s="11">
        <f t="shared" si="348"/>
        <v>0</v>
      </c>
      <c r="AF1343" s="41"/>
      <c r="AG1343" s="41"/>
      <c r="AH1343" s="41"/>
      <c r="AI1343" s="41"/>
      <c r="AJ1343" s="41"/>
      <c r="AK1343" s="41"/>
      <c r="AL1343" s="41"/>
      <c r="BA1343" s="1">
        <f t="shared" si="349"/>
        <v>0</v>
      </c>
      <c r="BB1343" s="1">
        <f t="shared" si="350"/>
        <v>0</v>
      </c>
      <c r="BC1343" s="1" t="str">
        <f t="shared" si="351"/>
        <v>No</v>
      </c>
      <c r="BD1343" s="1">
        <f t="shared" si="352"/>
        <v>0</v>
      </c>
      <c r="BE1343" s="1">
        <f t="shared" si="353"/>
        <v>0</v>
      </c>
      <c r="BF1343" s="1">
        <f t="shared" si="354"/>
        <v>0</v>
      </c>
      <c r="BG1343" s="1">
        <v>1339</v>
      </c>
      <c r="BH1343" s="1" t="e">
        <f t="shared" si="355"/>
        <v>#N/A</v>
      </c>
      <c r="BI1343" s="1">
        <f t="shared" si="357"/>
        <v>2</v>
      </c>
      <c r="BJ1343" s="1" t="e">
        <f t="shared" si="356"/>
        <v>#N/A</v>
      </c>
    </row>
    <row r="1344" spans="1:62" x14ac:dyDescent="0.25">
      <c r="A1344" s="1">
        <f t="shared" si="343"/>
        <v>1</v>
      </c>
      <c r="B1344" s="1">
        <f>IF(YEAR(AD1344)=$B$3,YEAR('Apartment Expenses'!AD1344)&amp;" - "&amp;'Apartment Expenses'!AC1344,0)</f>
        <v>0</v>
      </c>
      <c r="C1344" s="1">
        <f t="shared" si="344"/>
        <v>0</v>
      </c>
      <c r="E1344" s="1">
        <v>1340</v>
      </c>
      <c r="F1344" s="1">
        <f t="shared" si="345"/>
        <v>1</v>
      </c>
      <c r="G1344" s="1">
        <f t="shared" si="341"/>
        <v>0</v>
      </c>
      <c r="H1344" s="1">
        <f t="shared" si="342"/>
        <v>0</v>
      </c>
      <c r="J1344" s="1" t="str">
        <f t="shared" si="346"/>
        <v>1900</v>
      </c>
      <c r="M1344" s="1">
        <f>HLOOKUP('Expense History'!$AD$3,$P$4:$X$2004,ROW('Apartment Expenses'!L1344)-3,0)</f>
        <v>0</v>
      </c>
      <c r="N1344" s="1">
        <f>IF('Expense History'!$AD$3=Data!$G$4,'Apartment Expenses'!AE1344,HLOOKUP('Expense History'!$AD$3,'Apartment Expenses'!$AE$4:$AL$2004,(ROW('Apartment Expenses'!M1344)-3)))</f>
        <v>0</v>
      </c>
      <c r="O1344" s="1" t="str">
        <f>IF($O$2="ALL",IF(VLOOKUP(AA1344,'Expense History'!$AA$6:$AB$36,2,0)="x","include",0),IF(AND(VLOOKUP(AA1344,'Expense History'!$AA$6:$AB$36,2,0)="x",AC1344=$O$2),"include",0))</f>
        <v>include</v>
      </c>
      <c r="P1344" s="1">
        <f>IF(O1344="include",IF(AE1344&gt;0,1+MAX(P1345:P$2005),0),0)</f>
        <v>0</v>
      </c>
      <c r="Q1344" s="1">
        <f>IF(AND(ISBLANK(AA1343),AE1343=0),0,(IF(MAX(Q1345:Q$2005)&gt;0,0,ROW(R1344))))</f>
        <v>0</v>
      </c>
      <c r="R1344" s="1">
        <f>IF($O1344="include",IF(AF1344&gt;0,1+MAX(R1345:R$2005),0),0)</f>
        <v>0</v>
      </c>
      <c r="S1344" s="1">
        <f>IF($O1344="include",IF(AG1344&gt;0,1+MAX(S1345:S$2005),0),0)</f>
        <v>0</v>
      </c>
      <c r="T1344" s="1">
        <f>IF($O1344="include",IF(AH1344&gt;0,1+MAX(T1345:T$2005),0),0)</f>
        <v>0</v>
      </c>
      <c r="U1344" s="1">
        <f>IF($O1344="include",IF(AI1344&gt;0,1+MAX(U1345:U$2005),0),0)</f>
        <v>0</v>
      </c>
      <c r="V1344" s="1">
        <f>IF($O1344="include",IF(AJ1344&gt;0,1+MAX(V1345:V$2005),0),0)</f>
        <v>0</v>
      </c>
      <c r="W1344" s="1">
        <f>IF($O1344="include",IF(AK1344&gt;0,1+MAX(W1345:W$2005),0),0)</f>
        <v>0</v>
      </c>
      <c r="X1344" s="1">
        <f>IF($O1344="include",IF(AL1344&gt;0,1+MAX(X1345:X$2005),0),0)</f>
        <v>0</v>
      </c>
      <c r="Y1344" s="22" t="str">
        <f t="shared" si="347"/>
        <v xml:space="preserve">1 - </v>
      </c>
      <c r="AA1344" s="42"/>
      <c r="AB1344" s="43"/>
      <c r="AC1344" s="43"/>
      <c r="AD1344" s="44"/>
      <c r="AE1344" s="11">
        <f t="shared" si="348"/>
        <v>0</v>
      </c>
      <c r="AF1344" s="41"/>
      <c r="AG1344" s="41"/>
      <c r="AH1344" s="41"/>
      <c r="AI1344" s="41"/>
      <c r="AJ1344" s="41"/>
      <c r="AK1344" s="41"/>
      <c r="AL1344" s="41"/>
      <c r="BA1344" s="1">
        <f t="shared" si="349"/>
        <v>0</v>
      </c>
      <c r="BB1344" s="1">
        <f t="shared" si="350"/>
        <v>0</v>
      </c>
      <c r="BC1344" s="1" t="str">
        <f t="shared" si="351"/>
        <v>No</v>
      </c>
      <c r="BD1344" s="1">
        <f t="shared" si="352"/>
        <v>0</v>
      </c>
      <c r="BE1344" s="1">
        <f t="shared" si="353"/>
        <v>0</v>
      </c>
      <c r="BF1344" s="1">
        <f t="shared" si="354"/>
        <v>0</v>
      </c>
      <c r="BG1344" s="1">
        <v>1340</v>
      </c>
      <c r="BH1344" s="1" t="e">
        <f t="shared" si="355"/>
        <v>#N/A</v>
      </c>
      <c r="BI1344" s="1">
        <f t="shared" si="357"/>
        <v>2</v>
      </c>
      <c r="BJ1344" s="1" t="e">
        <f t="shared" si="356"/>
        <v>#N/A</v>
      </c>
    </row>
    <row r="1345" spans="1:62" x14ac:dyDescent="0.25">
      <c r="A1345" s="1">
        <f t="shared" si="343"/>
        <v>1</v>
      </c>
      <c r="B1345" s="1">
        <f>IF(YEAR(AD1345)=$B$3,YEAR('Apartment Expenses'!AD1345)&amp;" - "&amp;'Apartment Expenses'!AC1345,0)</f>
        <v>0</v>
      </c>
      <c r="C1345" s="1">
        <f t="shared" si="344"/>
        <v>0</v>
      </c>
      <c r="E1345" s="1">
        <v>1341</v>
      </c>
      <c r="F1345" s="1">
        <f t="shared" si="345"/>
        <v>1</v>
      </c>
      <c r="G1345" s="1">
        <f t="shared" si="341"/>
        <v>0</v>
      </c>
      <c r="H1345" s="1">
        <f t="shared" si="342"/>
        <v>0</v>
      </c>
      <c r="J1345" s="1" t="str">
        <f t="shared" si="346"/>
        <v>1900</v>
      </c>
      <c r="M1345" s="1">
        <f>HLOOKUP('Expense History'!$AD$3,$P$4:$X$2004,ROW('Apartment Expenses'!L1345)-3,0)</f>
        <v>0</v>
      </c>
      <c r="N1345" s="1">
        <f>IF('Expense History'!$AD$3=Data!$G$4,'Apartment Expenses'!AE1345,HLOOKUP('Expense History'!$AD$3,'Apartment Expenses'!$AE$4:$AL$2004,(ROW('Apartment Expenses'!M1345)-3)))</f>
        <v>0</v>
      </c>
      <c r="O1345" s="1" t="str">
        <f>IF($O$2="ALL",IF(VLOOKUP(AA1345,'Expense History'!$AA$6:$AB$36,2,0)="x","include",0),IF(AND(VLOOKUP(AA1345,'Expense History'!$AA$6:$AB$36,2,0)="x",AC1345=$O$2),"include",0))</f>
        <v>include</v>
      </c>
      <c r="P1345" s="1">
        <f>IF(O1345="include",IF(AE1345&gt;0,1+MAX(P1346:P$2005),0),0)</f>
        <v>0</v>
      </c>
      <c r="Q1345" s="1">
        <f>IF(AND(ISBLANK(AA1344),AE1344=0),0,(IF(MAX(Q1346:Q$2005)&gt;0,0,ROW(R1345))))</f>
        <v>0</v>
      </c>
      <c r="R1345" s="1">
        <f>IF($O1345="include",IF(AF1345&gt;0,1+MAX(R1346:R$2005),0),0)</f>
        <v>0</v>
      </c>
      <c r="S1345" s="1">
        <f>IF($O1345="include",IF(AG1345&gt;0,1+MAX(S1346:S$2005),0),0)</f>
        <v>0</v>
      </c>
      <c r="T1345" s="1">
        <f>IF($O1345="include",IF(AH1345&gt;0,1+MAX(T1346:T$2005),0),0)</f>
        <v>0</v>
      </c>
      <c r="U1345" s="1">
        <f>IF($O1345="include",IF(AI1345&gt;0,1+MAX(U1346:U$2005),0),0)</f>
        <v>0</v>
      </c>
      <c r="V1345" s="1">
        <f>IF($O1345="include",IF(AJ1345&gt;0,1+MAX(V1346:V$2005),0),0)</f>
        <v>0</v>
      </c>
      <c r="W1345" s="1">
        <f>IF($O1345="include",IF(AK1345&gt;0,1+MAX(W1346:W$2005),0),0)</f>
        <v>0</v>
      </c>
      <c r="X1345" s="1">
        <f>IF($O1345="include",IF(AL1345&gt;0,1+MAX(X1346:X$2005),0),0)</f>
        <v>0</v>
      </c>
      <c r="Y1345" s="22" t="str">
        <f t="shared" si="347"/>
        <v xml:space="preserve">1 - </v>
      </c>
      <c r="AA1345" s="42"/>
      <c r="AB1345" s="43"/>
      <c r="AC1345" s="43"/>
      <c r="AD1345" s="44"/>
      <c r="AE1345" s="11">
        <f t="shared" si="348"/>
        <v>0</v>
      </c>
      <c r="AF1345" s="41"/>
      <c r="AG1345" s="41"/>
      <c r="AH1345" s="41"/>
      <c r="AI1345" s="41"/>
      <c r="AJ1345" s="41"/>
      <c r="AK1345" s="41"/>
      <c r="AL1345" s="41"/>
      <c r="BA1345" s="1">
        <f t="shared" si="349"/>
        <v>0</v>
      </c>
      <c r="BB1345" s="1">
        <f t="shared" si="350"/>
        <v>0</v>
      </c>
      <c r="BC1345" s="1" t="str">
        <f t="shared" si="351"/>
        <v>No</v>
      </c>
      <c r="BD1345" s="1">
        <f t="shared" si="352"/>
        <v>0</v>
      </c>
      <c r="BE1345" s="1">
        <f t="shared" si="353"/>
        <v>0</v>
      </c>
      <c r="BF1345" s="1">
        <f t="shared" si="354"/>
        <v>0</v>
      </c>
      <c r="BG1345" s="1">
        <v>1341</v>
      </c>
      <c r="BH1345" s="1" t="e">
        <f t="shared" si="355"/>
        <v>#N/A</v>
      </c>
      <c r="BI1345" s="1">
        <f t="shared" si="357"/>
        <v>2</v>
      </c>
      <c r="BJ1345" s="1" t="e">
        <f t="shared" si="356"/>
        <v>#N/A</v>
      </c>
    </row>
    <row r="1346" spans="1:62" x14ac:dyDescent="0.25">
      <c r="A1346" s="1">
        <f t="shared" si="343"/>
        <v>1</v>
      </c>
      <c r="B1346" s="1">
        <f>IF(YEAR(AD1346)=$B$3,YEAR('Apartment Expenses'!AD1346)&amp;" - "&amp;'Apartment Expenses'!AC1346,0)</f>
        <v>0</v>
      </c>
      <c r="C1346" s="1">
        <f t="shared" si="344"/>
        <v>0</v>
      </c>
      <c r="E1346" s="1">
        <v>1342</v>
      </c>
      <c r="F1346" s="1">
        <f t="shared" si="345"/>
        <v>1</v>
      </c>
      <c r="G1346" s="1">
        <f t="shared" si="341"/>
        <v>0</v>
      </c>
      <c r="H1346" s="1">
        <f t="shared" si="342"/>
        <v>0</v>
      </c>
      <c r="J1346" s="1" t="str">
        <f t="shared" si="346"/>
        <v>1900</v>
      </c>
      <c r="M1346" s="1">
        <f>HLOOKUP('Expense History'!$AD$3,$P$4:$X$2004,ROW('Apartment Expenses'!L1346)-3,0)</f>
        <v>0</v>
      </c>
      <c r="N1346" s="1">
        <f>IF('Expense History'!$AD$3=Data!$G$4,'Apartment Expenses'!AE1346,HLOOKUP('Expense History'!$AD$3,'Apartment Expenses'!$AE$4:$AL$2004,(ROW('Apartment Expenses'!M1346)-3)))</f>
        <v>0</v>
      </c>
      <c r="O1346" s="1" t="str">
        <f>IF($O$2="ALL",IF(VLOOKUP(AA1346,'Expense History'!$AA$6:$AB$36,2,0)="x","include",0),IF(AND(VLOOKUP(AA1346,'Expense History'!$AA$6:$AB$36,2,0)="x",AC1346=$O$2),"include",0))</f>
        <v>include</v>
      </c>
      <c r="P1346" s="1">
        <f>IF(O1346="include",IF(AE1346&gt;0,1+MAX(P1347:P$2005),0),0)</f>
        <v>0</v>
      </c>
      <c r="Q1346" s="1">
        <f>IF(AND(ISBLANK(AA1345),AE1345=0),0,(IF(MAX(Q1347:Q$2005)&gt;0,0,ROW(R1346))))</f>
        <v>0</v>
      </c>
      <c r="R1346" s="1">
        <f>IF($O1346="include",IF(AF1346&gt;0,1+MAX(R1347:R$2005),0),0)</f>
        <v>0</v>
      </c>
      <c r="S1346" s="1">
        <f>IF($O1346="include",IF(AG1346&gt;0,1+MAX(S1347:S$2005),0),0)</f>
        <v>0</v>
      </c>
      <c r="T1346" s="1">
        <f>IF($O1346="include",IF(AH1346&gt;0,1+MAX(T1347:T$2005),0),0)</f>
        <v>0</v>
      </c>
      <c r="U1346" s="1">
        <f>IF($O1346="include",IF(AI1346&gt;0,1+MAX(U1347:U$2005),0),0)</f>
        <v>0</v>
      </c>
      <c r="V1346" s="1">
        <f>IF($O1346="include",IF(AJ1346&gt;0,1+MAX(V1347:V$2005),0),0)</f>
        <v>0</v>
      </c>
      <c r="W1346" s="1">
        <f>IF($O1346="include",IF(AK1346&gt;0,1+MAX(W1347:W$2005),0),0)</f>
        <v>0</v>
      </c>
      <c r="X1346" s="1">
        <f>IF($O1346="include",IF(AL1346&gt;0,1+MAX(X1347:X$2005),0),0)</f>
        <v>0</v>
      </c>
      <c r="Y1346" s="22" t="str">
        <f t="shared" si="347"/>
        <v xml:space="preserve">1 - </v>
      </c>
      <c r="AA1346" s="42"/>
      <c r="AB1346" s="43"/>
      <c r="AC1346" s="43"/>
      <c r="AD1346" s="44"/>
      <c r="AE1346" s="11">
        <f t="shared" si="348"/>
        <v>0</v>
      </c>
      <c r="AF1346" s="41"/>
      <c r="AG1346" s="41"/>
      <c r="AH1346" s="41"/>
      <c r="AI1346" s="41"/>
      <c r="AJ1346" s="41"/>
      <c r="AK1346" s="41"/>
      <c r="AL1346" s="41"/>
      <c r="BA1346" s="1">
        <f t="shared" si="349"/>
        <v>0</v>
      </c>
      <c r="BB1346" s="1">
        <f t="shared" si="350"/>
        <v>0</v>
      </c>
      <c r="BC1346" s="1" t="str">
        <f t="shared" si="351"/>
        <v>No</v>
      </c>
      <c r="BD1346" s="1">
        <f t="shared" si="352"/>
        <v>0</v>
      </c>
      <c r="BE1346" s="1">
        <f t="shared" si="353"/>
        <v>0</v>
      </c>
      <c r="BF1346" s="1">
        <f t="shared" si="354"/>
        <v>0</v>
      </c>
      <c r="BG1346" s="1">
        <v>1342</v>
      </c>
      <c r="BH1346" s="1" t="e">
        <f t="shared" si="355"/>
        <v>#N/A</v>
      </c>
      <c r="BI1346" s="1">
        <f t="shared" si="357"/>
        <v>2</v>
      </c>
      <c r="BJ1346" s="1" t="e">
        <f t="shared" si="356"/>
        <v>#N/A</v>
      </c>
    </row>
    <row r="1347" spans="1:62" x14ac:dyDescent="0.25">
      <c r="A1347" s="1">
        <f t="shared" si="343"/>
        <v>1</v>
      </c>
      <c r="B1347" s="1">
        <f>IF(YEAR(AD1347)=$B$3,YEAR('Apartment Expenses'!AD1347)&amp;" - "&amp;'Apartment Expenses'!AC1347,0)</f>
        <v>0</v>
      </c>
      <c r="C1347" s="1">
        <f t="shared" si="344"/>
        <v>0</v>
      </c>
      <c r="E1347" s="1">
        <v>1343</v>
      </c>
      <c r="F1347" s="1">
        <f t="shared" si="345"/>
        <v>1</v>
      </c>
      <c r="G1347" s="1">
        <f t="shared" si="341"/>
        <v>0</v>
      </c>
      <c r="H1347" s="1">
        <f t="shared" si="342"/>
        <v>0</v>
      </c>
      <c r="J1347" s="1" t="str">
        <f t="shared" si="346"/>
        <v>1900</v>
      </c>
      <c r="M1347" s="1">
        <f>HLOOKUP('Expense History'!$AD$3,$P$4:$X$2004,ROW('Apartment Expenses'!L1347)-3,0)</f>
        <v>0</v>
      </c>
      <c r="N1347" s="1">
        <f>IF('Expense History'!$AD$3=Data!$G$4,'Apartment Expenses'!AE1347,HLOOKUP('Expense History'!$AD$3,'Apartment Expenses'!$AE$4:$AL$2004,(ROW('Apartment Expenses'!M1347)-3)))</f>
        <v>0</v>
      </c>
      <c r="O1347" s="1" t="str">
        <f>IF($O$2="ALL",IF(VLOOKUP(AA1347,'Expense History'!$AA$6:$AB$36,2,0)="x","include",0),IF(AND(VLOOKUP(AA1347,'Expense History'!$AA$6:$AB$36,2,0)="x",AC1347=$O$2),"include",0))</f>
        <v>include</v>
      </c>
      <c r="P1347" s="1">
        <f>IF(O1347="include",IF(AE1347&gt;0,1+MAX(P1348:P$2005),0),0)</f>
        <v>0</v>
      </c>
      <c r="Q1347" s="1">
        <f>IF(AND(ISBLANK(AA1346),AE1346=0),0,(IF(MAX(Q1348:Q$2005)&gt;0,0,ROW(R1347))))</f>
        <v>0</v>
      </c>
      <c r="R1347" s="1">
        <f>IF($O1347="include",IF(AF1347&gt;0,1+MAX(R1348:R$2005),0),0)</f>
        <v>0</v>
      </c>
      <c r="S1347" s="1">
        <f>IF($O1347="include",IF(AG1347&gt;0,1+MAX(S1348:S$2005),0),0)</f>
        <v>0</v>
      </c>
      <c r="T1347" s="1">
        <f>IF($O1347="include",IF(AH1347&gt;0,1+MAX(T1348:T$2005),0),0)</f>
        <v>0</v>
      </c>
      <c r="U1347" s="1">
        <f>IF($O1347="include",IF(AI1347&gt;0,1+MAX(U1348:U$2005),0),0)</f>
        <v>0</v>
      </c>
      <c r="V1347" s="1">
        <f>IF($O1347="include",IF(AJ1347&gt;0,1+MAX(V1348:V$2005),0),0)</f>
        <v>0</v>
      </c>
      <c r="W1347" s="1">
        <f>IF($O1347="include",IF(AK1347&gt;0,1+MAX(W1348:W$2005),0),0)</f>
        <v>0</v>
      </c>
      <c r="X1347" s="1">
        <f>IF($O1347="include",IF(AL1347&gt;0,1+MAX(X1348:X$2005),0),0)</f>
        <v>0</v>
      </c>
      <c r="Y1347" s="22" t="str">
        <f t="shared" si="347"/>
        <v xml:space="preserve">1 - </v>
      </c>
      <c r="AA1347" s="42"/>
      <c r="AB1347" s="43"/>
      <c r="AC1347" s="43"/>
      <c r="AD1347" s="44"/>
      <c r="AE1347" s="11">
        <f t="shared" si="348"/>
        <v>0</v>
      </c>
      <c r="AF1347" s="41"/>
      <c r="AG1347" s="41"/>
      <c r="AH1347" s="41"/>
      <c r="AI1347" s="41"/>
      <c r="AJ1347" s="41"/>
      <c r="AK1347" s="41"/>
      <c r="AL1347" s="41"/>
      <c r="BA1347" s="1">
        <f t="shared" si="349"/>
        <v>0</v>
      </c>
      <c r="BB1347" s="1">
        <f t="shared" si="350"/>
        <v>0</v>
      </c>
      <c r="BC1347" s="1" t="str">
        <f t="shared" si="351"/>
        <v>No</v>
      </c>
      <c r="BD1347" s="1">
        <f t="shared" si="352"/>
        <v>0</v>
      </c>
      <c r="BE1347" s="1">
        <f t="shared" si="353"/>
        <v>0</v>
      </c>
      <c r="BF1347" s="1">
        <f t="shared" si="354"/>
        <v>0</v>
      </c>
      <c r="BG1347" s="1">
        <v>1343</v>
      </c>
      <c r="BH1347" s="1" t="e">
        <f t="shared" si="355"/>
        <v>#N/A</v>
      </c>
      <c r="BI1347" s="1">
        <f t="shared" si="357"/>
        <v>2</v>
      </c>
      <c r="BJ1347" s="1" t="e">
        <f t="shared" si="356"/>
        <v>#N/A</v>
      </c>
    </row>
    <row r="1348" spans="1:62" x14ac:dyDescent="0.25">
      <c r="A1348" s="1">
        <f t="shared" si="343"/>
        <v>1</v>
      </c>
      <c r="B1348" s="1">
        <f>IF(YEAR(AD1348)=$B$3,YEAR('Apartment Expenses'!AD1348)&amp;" - "&amp;'Apartment Expenses'!AC1348,0)</f>
        <v>0</v>
      </c>
      <c r="C1348" s="1">
        <f t="shared" si="344"/>
        <v>0</v>
      </c>
      <c r="E1348" s="1">
        <v>1344</v>
      </c>
      <c r="F1348" s="1">
        <f t="shared" si="345"/>
        <v>1</v>
      </c>
      <c r="G1348" s="1">
        <f t="shared" si="341"/>
        <v>0</v>
      </c>
      <c r="H1348" s="1">
        <f t="shared" si="342"/>
        <v>0</v>
      </c>
      <c r="J1348" s="1" t="str">
        <f t="shared" si="346"/>
        <v>1900</v>
      </c>
      <c r="M1348" s="1">
        <f>HLOOKUP('Expense History'!$AD$3,$P$4:$X$2004,ROW('Apartment Expenses'!L1348)-3,0)</f>
        <v>0</v>
      </c>
      <c r="N1348" s="1">
        <f>IF('Expense History'!$AD$3=Data!$G$4,'Apartment Expenses'!AE1348,HLOOKUP('Expense History'!$AD$3,'Apartment Expenses'!$AE$4:$AL$2004,(ROW('Apartment Expenses'!M1348)-3)))</f>
        <v>0</v>
      </c>
      <c r="O1348" s="1" t="str">
        <f>IF($O$2="ALL",IF(VLOOKUP(AA1348,'Expense History'!$AA$6:$AB$36,2,0)="x","include",0),IF(AND(VLOOKUP(AA1348,'Expense History'!$AA$6:$AB$36,2,0)="x",AC1348=$O$2),"include",0))</f>
        <v>include</v>
      </c>
      <c r="P1348" s="1">
        <f>IF(O1348="include",IF(AE1348&gt;0,1+MAX(P1349:P$2005),0),0)</f>
        <v>0</v>
      </c>
      <c r="Q1348" s="1">
        <f>IF(AND(ISBLANK(AA1347),AE1347=0),0,(IF(MAX(Q1349:Q$2005)&gt;0,0,ROW(R1348))))</f>
        <v>0</v>
      </c>
      <c r="R1348" s="1">
        <f>IF($O1348="include",IF(AF1348&gt;0,1+MAX(R1349:R$2005),0),0)</f>
        <v>0</v>
      </c>
      <c r="S1348" s="1">
        <f>IF($O1348="include",IF(AG1348&gt;0,1+MAX(S1349:S$2005),0),0)</f>
        <v>0</v>
      </c>
      <c r="T1348" s="1">
        <f>IF($O1348="include",IF(AH1348&gt;0,1+MAX(T1349:T$2005),0),0)</f>
        <v>0</v>
      </c>
      <c r="U1348" s="1">
        <f>IF($O1348="include",IF(AI1348&gt;0,1+MAX(U1349:U$2005),0),0)</f>
        <v>0</v>
      </c>
      <c r="V1348" s="1">
        <f>IF($O1348="include",IF(AJ1348&gt;0,1+MAX(V1349:V$2005),0),0)</f>
        <v>0</v>
      </c>
      <c r="W1348" s="1">
        <f>IF($O1348="include",IF(AK1348&gt;0,1+MAX(W1349:W$2005),0),0)</f>
        <v>0</v>
      </c>
      <c r="X1348" s="1">
        <f>IF($O1348="include",IF(AL1348&gt;0,1+MAX(X1349:X$2005),0),0)</f>
        <v>0</v>
      </c>
      <c r="Y1348" s="22" t="str">
        <f t="shared" si="347"/>
        <v xml:space="preserve">1 - </v>
      </c>
      <c r="AA1348" s="42"/>
      <c r="AB1348" s="43"/>
      <c r="AC1348" s="43"/>
      <c r="AD1348" s="44"/>
      <c r="AE1348" s="11">
        <f t="shared" si="348"/>
        <v>0</v>
      </c>
      <c r="AF1348" s="41"/>
      <c r="AG1348" s="41"/>
      <c r="AH1348" s="41"/>
      <c r="AI1348" s="41"/>
      <c r="AJ1348" s="41"/>
      <c r="AK1348" s="41"/>
      <c r="AL1348" s="41"/>
      <c r="BA1348" s="1">
        <f t="shared" si="349"/>
        <v>0</v>
      </c>
      <c r="BB1348" s="1">
        <f t="shared" si="350"/>
        <v>0</v>
      </c>
      <c r="BC1348" s="1" t="str">
        <f t="shared" si="351"/>
        <v>No</v>
      </c>
      <c r="BD1348" s="1">
        <f t="shared" si="352"/>
        <v>0</v>
      </c>
      <c r="BE1348" s="1">
        <f t="shared" si="353"/>
        <v>0</v>
      </c>
      <c r="BF1348" s="1">
        <f t="shared" si="354"/>
        <v>0</v>
      </c>
      <c r="BG1348" s="1">
        <v>1344</v>
      </c>
      <c r="BH1348" s="1" t="e">
        <f t="shared" si="355"/>
        <v>#N/A</v>
      </c>
      <c r="BI1348" s="1">
        <f t="shared" si="357"/>
        <v>2</v>
      </c>
      <c r="BJ1348" s="1" t="e">
        <f t="shared" si="356"/>
        <v>#N/A</v>
      </c>
    </row>
    <row r="1349" spans="1:62" x14ac:dyDescent="0.25">
      <c r="A1349" s="1">
        <f t="shared" si="343"/>
        <v>1</v>
      </c>
      <c r="B1349" s="1">
        <f>IF(YEAR(AD1349)=$B$3,YEAR('Apartment Expenses'!AD1349)&amp;" - "&amp;'Apartment Expenses'!AC1349,0)</f>
        <v>0</v>
      </c>
      <c r="C1349" s="1">
        <f t="shared" si="344"/>
        <v>0</v>
      </c>
      <c r="E1349" s="1">
        <v>1345</v>
      </c>
      <c r="F1349" s="1">
        <f t="shared" si="345"/>
        <v>1</v>
      </c>
      <c r="G1349" s="1">
        <f t="shared" ref="G1349:G1412" si="358">IF(ISERROR(VLOOKUP(E1349,A:B,2,0)),0,VLOOKUP(E1349,A:B,2,0))</f>
        <v>0</v>
      </c>
      <c r="H1349" s="1">
        <f t="shared" ref="H1349:H1412" si="359">VLOOKUP(G1349,B:C,2,0)</f>
        <v>0</v>
      </c>
      <c r="J1349" s="1" t="str">
        <f t="shared" si="346"/>
        <v>1900</v>
      </c>
      <c r="M1349" s="1">
        <f>HLOOKUP('Expense History'!$AD$3,$P$4:$X$2004,ROW('Apartment Expenses'!L1349)-3,0)</f>
        <v>0</v>
      </c>
      <c r="N1349" s="1">
        <f>IF('Expense History'!$AD$3=Data!$G$4,'Apartment Expenses'!AE1349,HLOOKUP('Expense History'!$AD$3,'Apartment Expenses'!$AE$4:$AL$2004,(ROW('Apartment Expenses'!M1349)-3)))</f>
        <v>0</v>
      </c>
      <c r="O1349" s="1" t="str">
        <f>IF($O$2="ALL",IF(VLOOKUP(AA1349,'Expense History'!$AA$6:$AB$36,2,0)="x","include",0),IF(AND(VLOOKUP(AA1349,'Expense History'!$AA$6:$AB$36,2,0)="x",AC1349=$O$2),"include",0))</f>
        <v>include</v>
      </c>
      <c r="P1349" s="1">
        <f>IF(O1349="include",IF(AE1349&gt;0,1+MAX(P1350:P$2005),0),0)</f>
        <v>0</v>
      </c>
      <c r="Q1349" s="1">
        <f>IF(AND(ISBLANK(AA1348),AE1348=0),0,(IF(MAX(Q1350:Q$2005)&gt;0,0,ROW(R1349))))</f>
        <v>0</v>
      </c>
      <c r="R1349" s="1">
        <f>IF($O1349="include",IF(AF1349&gt;0,1+MAX(R1350:R$2005),0),0)</f>
        <v>0</v>
      </c>
      <c r="S1349" s="1">
        <f>IF($O1349="include",IF(AG1349&gt;0,1+MAX(S1350:S$2005),0),0)</f>
        <v>0</v>
      </c>
      <c r="T1349" s="1">
        <f>IF($O1349="include",IF(AH1349&gt;0,1+MAX(T1350:T$2005),0),0)</f>
        <v>0</v>
      </c>
      <c r="U1349" s="1">
        <f>IF($O1349="include",IF(AI1349&gt;0,1+MAX(U1350:U$2005),0),0)</f>
        <v>0</v>
      </c>
      <c r="V1349" s="1">
        <f>IF($O1349="include",IF(AJ1349&gt;0,1+MAX(V1350:V$2005),0),0)</f>
        <v>0</v>
      </c>
      <c r="W1349" s="1">
        <f>IF($O1349="include",IF(AK1349&gt;0,1+MAX(W1350:W$2005),0),0)</f>
        <v>0</v>
      </c>
      <c r="X1349" s="1">
        <f>IF($O1349="include",IF(AL1349&gt;0,1+MAX(X1350:X$2005),0),0)</f>
        <v>0</v>
      </c>
      <c r="Y1349" s="22" t="str">
        <f t="shared" si="347"/>
        <v xml:space="preserve">1 - </v>
      </c>
      <c r="AA1349" s="42"/>
      <c r="AB1349" s="43"/>
      <c r="AC1349" s="43"/>
      <c r="AD1349" s="44"/>
      <c r="AE1349" s="11">
        <f t="shared" si="348"/>
        <v>0</v>
      </c>
      <c r="AF1349" s="41"/>
      <c r="AG1349" s="41"/>
      <c r="AH1349" s="41"/>
      <c r="AI1349" s="41"/>
      <c r="AJ1349" s="41"/>
      <c r="AK1349" s="41"/>
      <c r="AL1349" s="41"/>
      <c r="BA1349" s="1">
        <f t="shared" si="349"/>
        <v>0</v>
      </c>
      <c r="BB1349" s="1">
        <f t="shared" si="350"/>
        <v>0</v>
      </c>
      <c r="BC1349" s="1" t="str">
        <f t="shared" si="351"/>
        <v>No</v>
      </c>
      <c r="BD1349" s="1">
        <f t="shared" si="352"/>
        <v>0</v>
      </c>
      <c r="BE1349" s="1">
        <f t="shared" si="353"/>
        <v>0</v>
      </c>
      <c r="BF1349" s="1">
        <f t="shared" si="354"/>
        <v>0</v>
      </c>
      <c r="BG1349" s="1">
        <v>1345</v>
      </c>
      <c r="BH1349" s="1" t="e">
        <f t="shared" si="355"/>
        <v>#N/A</v>
      </c>
      <c r="BI1349" s="1">
        <f t="shared" si="357"/>
        <v>2</v>
      </c>
      <c r="BJ1349" s="1" t="e">
        <f t="shared" si="356"/>
        <v>#N/A</v>
      </c>
    </row>
    <row r="1350" spans="1:62" x14ac:dyDescent="0.25">
      <c r="A1350" s="1">
        <f t="shared" ref="A1350:A1413" si="360">RANK(C1350,$C$5:$C$2004,0)</f>
        <v>1</v>
      </c>
      <c r="B1350" s="1">
        <f>IF(YEAR(AD1350)=$B$3,YEAR('Apartment Expenses'!AD1350)&amp;" - "&amp;'Apartment Expenses'!AC1350,0)</f>
        <v>0</v>
      </c>
      <c r="C1350" s="1">
        <f t="shared" ref="C1350:C1413" si="361">IF(YEAR(AD1350)=$B$3,SUMIF($B$5:$B$2004,B1350,$AE$5:$AE$2004),0)</f>
        <v>0</v>
      </c>
      <c r="E1350" s="1">
        <v>1346</v>
      </c>
      <c r="F1350" s="1">
        <f t="shared" ref="F1350:F1413" si="362">IF(G1350=0,F1349,F1349+1)</f>
        <v>1</v>
      </c>
      <c r="G1350" s="1">
        <f t="shared" si="358"/>
        <v>0</v>
      </c>
      <c r="H1350" s="1">
        <f t="shared" si="359"/>
        <v>0</v>
      </c>
      <c r="J1350" s="1" t="str">
        <f t="shared" ref="J1350:J1413" si="363">YEAR(AD1350)&amp;AC1350</f>
        <v>1900</v>
      </c>
      <c r="M1350" s="1">
        <f>HLOOKUP('Expense History'!$AD$3,$P$4:$X$2004,ROW('Apartment Expenses'!L1350)-3,0)</f>
        <v>0</v>
      </c>
      <c r="N1350" s="1">
        <f>IF('Expense History'!$AD$3=Data!$G$4,'Apartment Expenses'!AE1350,HLOOKUP('Expense History'!$AD$3,'Apartment Expenses'!$AE$4:$AL$2004,(ROW('Apartment Expenses'!M1350)-3)))</f>
        <v>0</v>
      </c>
      <c r="O1350" s="1" t="str">
        <f>IF($O$2="ALL",IF(VLOOKUP(AA1350,'Expense History'!$AA$6:$AB$36,2,0)="x","include",0),IF(AND(VLOOKUP(AA1350,'Expense History'!$AA$6:$AB$36,2,0)="x",AC1350=$O$2),"include",0))</f>
        <v>include</v>
      </c>
      <c r="P1350" s="1">
        <f>IF(O1350="include",IF(AE1350&gt;0,1+MAX(P1351:P$2005),0),0)</f>
        <v>0</v>
      </c>
      <c r="Q1350" s="1">
        <f>IF(AND(ISBLANK(AA1349),AE1349=0),0,(IF(MAX(Q1351:Q$2005)&gt;0,0,ROW(R1350))))</f>
        <v>0</v>
      </c>
      <c r="R1350" s="1">
        <f>IF($O1350="include",IF(AF1350&gt;0,1+MAX(R1351:R$2005),0),0)</f>
        <v>0</v>
      </c>
      <c r="S1350" s="1">
        <f>IF($O1350="include",IF(AG1350&gt;0,1+MAX(S1351:S$2005),0),0)</f>
        <v>0</v>
      </c>
      <c r="T1350" s="1">
        <f>IF($O1350="include",IF(AH1350&gt;0,1+MAX(T1351:T$2005),0),0)</f>
        <v>0</v>
      </c>
      <c r="U1350" s="1">
        <f>IF($O1350="include",IF(AI1350&gt;0,1+MAX(U1351:U$2005),0),0)</f>
        <v>0</v>
      </c>
      <c r="V1350" s="1">
        <f>IF($O1350="include",IF(AJ1350&gt;0,1+MAX(V1351:V$2005),0),0)</f>
        <v>0</v>
      </c>
      <c r="W1350" s="1">
        <f>IF($O1350="include",IF(AK1350&gt;0,1+MAX(W1351:W$2005),0),0)</f>
        <v>0</v>
      </c>
      <c r="X1350" s="1">
        <f>IF($O1350="include",IF(AL1350&gt;0,1+MAX(X1351:X$2005),0),0)</f>
        <v>0</v>
      </c>
      <c r="Y1350" s="22" t="str">
        <f t="shared" ref="Y1350:Y1413" si="364">DATEVALUE(MONTH(AD1350)&amp;"/1/"&amp;YEAR(AD1350))&amp;" - "&amp;AA1350</f>
        <v xml:space="preserve">1 - </v>
      </c>
      <c r="AA1350" s="42"/>
      <c r="AB1350" s="43"/>
      <c r="AC1350" s="43"/>
      <c r="AD1350" s="44"/>
      <c r="AE1350" s="11">
        <f t="shared" ref="AE1350:AE1413" si="365">SUM(AF1350:AL1350)</f>
        <v>0</v>
      </c>
      <c r="AF1350" s="41"/>
      <c r="AG1350" s="41"/>
      <c r="AH1350" s="41"/>
      <c r="AI1350" s="41"/>
      <c r="AJ1350" s="41"/>
      <c r="AK1350" s="41"/>
      <c r="AL1350" s="41"/>
      <c r="BA1350" s="1">
        <f t="shared" ref="BA1350:BA1413" si="366">AC1350</f>
        <v>0</v>
      </c>
      <c r="BB1350" s="1">
        <f t="shared" ref="BB1350:BB1413" si="367">SUMIF(AC:AC,BA1350,AE:AE)</f>
        <v>0</v>
      </c>
      <c r="BC1350" s="1" t="str">
        <f t="shared" ref="BC1350:BC1413" si="368">IF(ISERROR(VLOOKUP($B$3&amp;" - "&amp;BA1350,B:B,1,0)),"No","Yes")</f>
        <v>No</v>
      </c>
      <c r="BD1350" s="1">
        <f t="shared" ref="BD1350:BD1413" si="369">IF(BC1350="Yes",0,SUMIF(BA:BA,BA1350,BB:BB))</f>
        <v>0</v>
      </c>
      <c r="BE1350" s="1">
        <f t="shared" ref="BE1350:BE1413" si="370">IF(BD1350=0,0,RANK(BD1350,BD:BD))</f>
        <v>0</v>
      </c>
      <c r="BF1350" s="1">
        <f t="shared" ref="BF1350:BF1413" si="371">BA1350</f>
        <v>0</v>
      </c>
      <c r="BG1350" s="1">
        <v>1346</v>
      </c>
      <c r="BH1350" s="1" t="e">
        <f t="shared" ref="BH1350:BH1413" si="372">VLOOKUP(BG1350,BE:BF,2,0)</f>
        <v>#N/A</v>
      </c>
      <c r="BI1350" s="1">
        <f t="shared" si="357"/>
        <v>2</v>
      </c>
      <c r="BJ1350" s="1" t="e">
        <f t="shared" ref="BJ1350:BJ1413" si="373">BH1350</f>
        <v>#N/A</v>
      </c>
    </row>
    <row r="1351" spans="1:62" x14ac:dyDescent="0.25">
      <c r="A1351" s="1">
        <f t="shared" si="360"/>
        <v>1</v>
      </c>
      <c r="B1351" s="1">
        <f>IF(YEAR(AD1351)=$B$3,YEAR('Apartment Expenses'!AD1351)&amp;" - "&amp;'Apartment Expenses'!AC1351,0)</f>
        <v>0</v>
      </c>
      <c r="C1351" s="1">
        <f t="shared" si="361"/>
        <v>0</v>
      </c>
      <c r="E1351" s="1">
        <v>1347</v>
      </c>
      <c r="F1351" s="1">
        <f t="shared" si="362"/>
        <v>1</v>
      </c>
      <c r="G1351" s="1">
        <f t="shared" si="358"/>
        <v>0</v>
      </c>
      <c r="H1351" s="1">
        <f t="shared" si="359"/>
        <v>0</v>
      </c>
      <c r="J1351" s="1" t="str">
        <f t="shared" si="363"/>
        <v>1900</v>
      </c>
      <c r="M1351" s="1">
        <f>HLOOKUP('Expense History'!$AD$3,$P$4:$X$2004,ROW('Apartment Expenses'!L1351)-3,0)</f>
        <v>0</v>
      </c>
      <c r="N1351" s="1">
        <f>IF('Expense History'!$AD$3=Data!$G$4,'Apartment Expenses'!AE1351,HLOOKUP('Expense History'!$AD$3,'Apartment Expenses'!$AE$4:$AL$2004,(ROW('Apartment Expenses'!M1351)-3)))</f>
        <v>0</v>
      </c>
      <c r="O1351" s="1" t="str">
        <f>IF($O$2="ALL",IF(VLOOKUP(AA1351,'Expense History'!$AA$6:$AB$36,2,0)="x","include",0),IF(AND(VLOOKUP(AA1351,'Expense History'!$AA$6:$AB$36,2,0)="x",AC1351=$O$2),"include",0))</f>
        <v>include</v>
      </c>
      <c r="P1351" s="1">
        <f>IF(O1351="include",IF(AE1351&gt;0,1+MAX(P1352:P$2005),0),0)</f>
        <v>0</v>
      </c>
      <c r="Q1351" s="1">
        <f>IF(AND(ISBLANK(AA1350),AE1350=0),0,(IF(MAX(Q1352:Q$2005)&gt;0,0,ROW(R1351))))</f>
        <v>0</v>
      </c>
      <c r="R1351" s="1">
        <f>IF($O1351="include",IF(AF1351&gt;0,1+MAX(R1352:R$2005),0),0)</f>
        <v>0</v>
      </c>
      <c r="S1351" s="1">
        <f>IF($O1351="include",IF(AG1351&gt;0,1+MAX(S1352:S$2005),0),0)</f>
        <v>0</v>
      </c>
      <c r="T1351" s="1">
        <f>IF($O1351="include",IF(AH1351&gt;0,1+MAX(T1352:T$2005),0),0)</f>
        <v>0</v>
      </c>
      <c r="U1351" s="1">
        <f>IF($O1351="include",IF(AI1351&gt;0,1+MAX(U1352:U$2005),0),0)</f>
        <v>0</v>
      </c>
      <c r="V1351" s="1">
        <f>IF($O1351="include",IF(AJ1351&gt;0,1+MAX(V1352:V$2005),0),0)</f>
        <v>0</v>
      </c>
      <c r="W1351" s="1">
        <f>IF($O1351="include",IF(AK1351&gt;0,1+MAX(W1352:W$2005),0),0)</f>
        <v>0</v>
      </c>
      <c r="X1351" s="1">
        <f>IF($O1351="include",IF(AL1351&gt;0,1+MAX(X1352:X$2005),0),0)</f>
        <v>0</v>
      </c>
      <c r="Y1351" s="22" t="str">
        <f t="shared" si="364"/>
        <v xml:space="preserve">1 - </v>
      </c>
      <c r="AA1351" s="42"/>
      <c r="AB1351" s="43"/>
      <c r="AC1351" s="43"/>
      <c r="AD1351" s="44"/>
      <c r="AE1351" s="11">
        <f t="shared" si="365"/>
        <v>0</v>
      </c>
      <c r="AF1351" s="41"/>
      <c r="AG1351" s="41"/>
      <c r="AH1351" s="41"/>
      <c r="AI1351" s="41"/>
      <c r="AJ1351" s="41"/>
      <c r="AK1351" s="41"/>
      <c r="AL1351" s="41"/>
      <c r="BA1351" s="1">
        <f t="shared" si="366"/>
        <v>0</v>
      </c>
      <c r="BB1351" s="1">
        <f t="shared" si="367"/>
        <v>0</v>
      </c>
      <c r="BC1351" s="1" t="str">
        <f t="shared" si="368"/>
        <v>No</v>
      </c>
      <c r="BD1351" s="1">
        <f t="shared" si="369"/>
        <v>0</v>
      </c>
      <c r="BE1351" s="1">
        <f t="shared" si="370"/>
        <v>0</v>
      </c>
      <c r="BF1351" s="1">
        <f t="shared" si="371"/>
        <v>0</v>
      </c>
      <c r="BG1351" s="1">
        <v>1347</v>
      </c>
      <c r="BH1351" s="1" t="e">
        <f t="shared" si="372"/>
        <v>#N/A</v>
      </c>
      <c r="BI1351" s="1">
        <f t="shared" ref="BI1351:BI1414" si="374">IF(ISERROR(BH1351),BI1350,BI1350+1)</f>
        <v>2</v>
      </c>
      <c r="BJ1351" s="1" t="e">
        <f t="shared" si="373"/>
        <v>#N/A</v>
      </c>
    </row>
    <row r="1352" spans="1:62" x14ac:dyDescent="0.25">
      <c r="A1352" s="1">
        <f t="shared" si="360"/>
        <v>1</v>
      </c>
      <c r="B1352" s="1">
        <f>IF(YEAR(AD1352)=$B$3,YEAR('Apartment Expenses'!AD1352)&amp;" - "&amp;'Apartment Expenses'!AC1352,0)</f>
        <v>0</v>
      </c>
      <c r="C1352" s="1">
        <f t="shared" si="361"/>
        <v>0</v>
      </c>
      <c r="E1352" s="1">
        <v>1348</v>
      </c>
      <c r="F1352" s="1">
        <f t="shared" si="362"/>
        <v>1</v>
      </c>
      <c r="G1352" s="1">
        <f t="shared" si="358"/>
        <v>0</v>
      </c>
      <c r="H1352" s="1">
        <f t="shared" si="359"/>
        <v>0</v>
      </c>
      <c r="J1352" s="1" t="str">
        <f t="shared" si="363"/>
        <v>1900</v>
      </c>
      <c r="M1352" s="1">
        <f>HLOOKUP('Expense History'!$AD$3,$P$4:$X$2004,ROW('Apartment Expenses'!L1352)-3,0)</f>
        <v>0</v>
      </c>
      <c r="N1352" s="1">
        <f>IF('Expense History'!$AD$3=Data!$G$4,'Apartment Expenses'!AE1352,HLOOKUP('Expense History'!$AD$3,'Apartment Expenses'!$AE$4:$AL$2004,(ROW('Apartment Expenses'!M1352)-3)))</f>
        <v>0</v>
      </c>
      <c r="O1352" s="1" t="str">
        <f>IF($O$2="ALL",IF(VLOOKUP(AA1352,'Expense History'!$AA$6:$AB$36,2,0)="x","include",0),IF(AND(VLOOKUP(AA1352,'Expense History'!$AA$6:$AB$36,2,0)="x",AC1352=$O$2),"include",0))</f>
        <v>include</v>
      </c>
      <c r="P1352" s="1">
        <f>IF(O1352="include",IF(AE1352&gt;0,1+MAX(P1353:P$2005),0),0)</f>
        <v>0</v>
      </c>
      <c r="Q1352" s="1">
        <f>IF(AND(ISBLANK(AA1351),AE1351=0),0,(IF(MAX(Q1353:Q$2005)&gt;0,0,ROW(R1352))))</f>
        <v>0</v>
      </c>
      <c r="R1352" s="1">
        <f>IF($O1352="include",IF(AF1352&gt;0,1+MAX(R1353:R$2005),0),0)</f>
        <v>0</v>
      </c>
      <c r="S1352" s="1">
        <f>IF($O1352="include",IF(AG1352&gt;0,1+MAX(S1353:S$2005),0),0)</f>
        <v>0</v>
      </c>
      <c r="T1352" s="1">
        <f>IF($O1352="include",IF(AH1352&gt;0,1+MAX(T1353:T$2005),0),0)</f>
        <v>0</v>
      </c>
      <c r="U1352" s="1">
        <f>IF($O1352="include",IF(AI1352&gt;0,1+MAX(U1353:U$2005),0),0)</f>
        <v>0</v>
      </c>
      <c r="V1352" s="1">
        <f>IF($O1352="include",IF(AJ1352&gt;0,1+MAX(V1353:V$2005),0),0)</f>
        <v>0</v>
      </c>
      <c r="W1352" s="1">
        <f>IF($O1352="include",IF(AK1352&gt;0,1+MAX(W1353:W$2005),0),0)</f>
        <v>0</v>
      </c>
      <c r="X1352" s="1">
        <f>IF($O1352="include",IF(AL1352&gt;0,1+MAX(X1353:X$2005),0),0)</f>
        <v>0</v>
      </c>
      <c r="Y1352" s="22" t="str">
        <f t="shared" si="364"/>
        <v xml:space="preserve">1 - </v>
      </c>
      <c r="AA1352" s="42"/>
      <c r="AB1352" s="43"/>
      <c r="AC1352" s="43"/>
      <c r="AD1352" s="44"/>
      <c r="AE1352" s="11">
        <f t="shared" si="365"/>
        <v>0</v>
      </c>
      <c r="AF1352" s="41"/>
      <c r="AG1352" s="41"/>
      <c r="AH1352" s="41"/>
      <c r="AI1352" s="41"/>
      <c r="AJ1352" s="41"/>
      <c r="AK1352" s="41"/>
      <c r="AL1352" s="41"/>
      <c r="BA1352" s="1">
        <f t="shared" si="366"/>
        <v>0</v>
      </c>
      <c r="BB1352" s="1">
        <f t="shared" si="367"/>
        <v>0</v>
      </c>
      <c r="BC1352" s="1" t="str">
        <f t="shared" si="368"/>
        <v>No</v>
      </c>
      <c r="BD1352" s="1">
        <f t="shared" si="369"/>
        <v>0</v>
      </c>
      <c r="BE1352" s="1">
        <f t="shared" si="370"/>
        <v>0</v>
      </c>
      <c r="BF1352" s="1">
        <f t="shared" si="371"/>
        <v>0</v>
      </c>
      <c r="BG1352" s="1">
        <v>1348</v>
      </c>
      <c r="BH1352" s="1" t="e">
        <f t="shared" si="372"/>
        <v>#N/A</v>
      </c>
      <c r="BI1352" s="1">
        <f t="shared" si="374"/>
        <v>2</v>
      </c>
      <c r="BJ1352" s="1" t="e">
        <f t="shared" si="373"/>
        <v>#N/A</v>
      </c>
    </row>
    <row r="1353" spans="1:62" x14ac:dyDescent="0.25">
      <c r="A1353" s="1">
        <f t="shared" si="360"/>
        <v>1</v>
      </c>
      <c r="B1353" s="1">
        <f>IF(YEAR(AD1353)=$B$3,YEAR('Apartment Expenses'!AD1353)&amp;" - "&amp;'Apartment Expenses'!AC1353,0)</f>
        <v>0</v>
      </c>
      <c r="C1353" s="1">
        <f t="shared" si="361"/>
        <v>0</v>
      </c>
      <c r="E1353" s="1">
        <v>1349</v>
      </c>
      <c r="F1353" s="1">
        <f t="shared" si="362"/>
        <v>1</v>
      </c>
      <c r="G1353" s="1">
        <f t="shared" si="358"/>
        <v>0</v>
      </c>
      <c r="H1353" s="1">
        <f t="shared" si="359"/>
        <v>0</v>
      </c>
      <c r="J1353" s="1" t="str">
        <f t="shared" si="363"/>
        <v>1900</v>
      </c>
      <c r="M1353" s="1">
        <f>HLOOKUP('Expense History'!$AD$3,$P$4:$X$2004,ROW('Apartment Expenses'!L1353)-3,0)</f>
        <v>0</v>
      </c>
      <c r="N1353" s="1">
        <f>IF('Expense History'!$AD$3=Data!$G$4,'Apartment Expenses'!AE1353,HLOOKUP('Expense History'!$AD$3,'Apartment Expenses'!$AE$4:$AL$2004,(ROW('Apartment Expenses'!M1353)-3)))</f>
        <v>0</v>
      </c>
      <c r="O1353" s="1" t="str">
        <f>IF($O$2="ALL",IF(VLOOKUP(AA1353,'Expense History'!$AA$6:$AB$36,2,0)="x","include",0),IF(AND(VLOOKUP(AA1353,'Expense History'!$AA$6:$AB$36,2,0)="x",AC1353=$O$2),"include",0))</f>
        <v>include</v>
      </c>
      <c r="P1353" s="1">
        <f>IF(O1353="include",IF(AE1353&gt;0,1+MAX(P1354:P$2005),0),0)</f>
        <v>0</v>
      </c>
      <c r="Q1353" s="1">
        <f>IF(AND(ISBLANK(AA1352),AE1352=0),0,(IF(MAX(Q1354:Q$2005)&gt;0,0,ROW(R1353))))</f>
        <v>0</v>
      </c>
      <c r="R1353" s="1">
        <f>IF($O1353="include",IF(AF1353&gt;0,1+MAX(R1354:R$2005),0),0)</f>
        <v>0</v>
      </c>
      <c r="S1353" s="1">
        <f>IF($O1353="include",IF(AG1353&gt;0,1+MAX(S1354:S$2005),0),0)</f>
        <v>0</v>
      </c>
      <c r="T1353" s="1">
        <f>IF($O1353="include",IF(AH1353&gt;0,1+MAX(T1354:T$2005),0),0)</f>
        <v>0</v>
      </c>
      <c r="U1353" s="1">
        <f>IF($O1353="include",IF(AI1353&gt;0,1+MAX(U1354:U$2005),0),0)</f>
        <v>0</v>
      </c>
      <c r="V1353" s="1">
        <f>IF($O1353="include",IF(AJ1353&gt;0,1+MAX(V1354:V$2005),0),0)</f>
        <v>0</v>
      </c>
      <c r="W1353" s="1">
        <f>IF($O1353="include",IF(AK1353&gt;0,1+MAX(W1354:W$2005),0),0)</f>
        <v>0</v>
      </c>
      <c r="X1353" s="1">
        <f>IF($O1353="include",IF(AL1353&gt;0,1+MAX(X1354:X$2005),0),0)</f>
        <v>0</v>
      </c>
      <c r="Y1353" s="22" t="str">
        <f t="shared" si="364"/>
        <v xml:space="preserve">1 - </v>
      </c>
      <c r="AA1353" s="42"/>
      <c r="AB1353" s="43"/>
      <c r="AC1353" s="43"/>
      <c r="AD1353" s="44"/>
      <c r="AE1353" s="11">
        <f t="shared" si="365"/>
        <v>0</v>
      </c>
      <c r="AF1353" s="41"/>
      <c r="AG1353" s="41"/>
      <c r="AH1353" s="41"/>
      <c r="AI1353" s="41"/>
      <c r="AJ1353" s="41"/>
      <c r="AK1353" s="41"/>
      <c r="AL1353" s="41"/>
      <c r="BA1353" s="1">
        <f t="shared" si="366"/>
        <v>0</v>
      </c>
      <c r="BB1353" s="1">
        <f t="shared" si="367"/>
        <v>0</v>
      </c>
      <c r="BC1353" s="1" t="str">
        <f t="shared" si="368"/>
        <v>No</v>
      </c>
      <c r="BD1353" s="1">
        <f t="shared" si="369"/>
        <v>0</v>
      </c>
      <c r="BE1353" s="1">
        <f t="shared" si="370"/>
        <v>0</v>
      </c>
      <c r="BF1353" s="1">
        <f t="shared" si="371"/>
        <v>0</v>
      </c>
      <c r="BG1353" s="1">
        <v>1349</v>
      </c>
      <c r="BH1353" s="1" t="e">
        <f t="shared" si="372"/>
        <v>#N/A</v>
      </c>
      <c r="BI1353" s="1">
        <f t="shared" si="374"/>
        <v>2</v>
      </c>
      <c r="BJ1353" s="1" t="e">
        <f t="shared" si="373"/>
        <v>#N/A</v>
      </c>
    </row>
    <row r="1354" spans="1:62" x14ac:dyDescent="0.25">
      <c r="A1354" s="1">
        <f t="shared" si="360"/>
        <v>1</v>
      </c>
      <c r="B1354" s="1">
        <f>IF(YEAR(AD1354)=$B$3,YEAR('Apartment Expenses'!AD1354)&amp;" - "&amp;'Apartment Expenses'!AC1354,0)</f>
        <v>0</v>
      </c>
      <c r="C1354" s="1">
        <f t="shared" si="361"/>
        <v>0</v>
      </c>
      <c r="E1354" s="1">
        <v>1350</v>
      </c>
      <c r="F1354" s="1">
        <f t="shared" si="362"/>
        <v>1</v>
      </c>
      <c r="G1354" s="1">
        <f t="shared" si="358"/>
        <v>0</v>
      </c>
      <c r="H1354" s="1">
        <f t="shared" si="359"/>
        <v>0</v>
      </c>
      <c r="J1354" s="1" t="str">
        <f t="shared" si="363"/>
        <v>1900</v>
      </c>
      <c r="M1354" s="1">
        <f>HLOOKUP('Expense History'!$AD$3,$P$4:$X$2004,ROW('Apartment Expenses'!L1354)-3,0)</f>
        <v>0</v>
      </c>
      <c r="N1354" s="1">
        <f>IF('Expense History'!$AD$3=Data!$G$4,'Apartment Expenses'!AE1354,HLOOKUP('Expense History'!$AD$3,'Apartment Expenses'!$AE$4:$AL$2004,(ROW('Apartment Expenses'!M1354)-3)))</f>
        <v>0</v>
      </c>
      <c r="O1354" s="1" t="str">
        <f>IF($O$2="ALL",IF(VLOOKUP(AA1354,'Expense History'!$AA$6:$AB$36,2,0)="x","include",0),IF(AND(VLOOKUP(AA1354,'Expense History'!$AA$6:$AB$36,2,0)="x",AC1354=$O$2),"include",0))</f>
        <v>include</v>
      </c>
      <c r="P1354" s="1">
        <f>IF(O1354="include",IF(AE1354&gt;0,1+MAX(P1355:P$2005),0),0)</f>
        <v>0</v>
      </c>
      <c r="Q1354" s="1">
        <f>IF(AND(ISBLANK(AA1353),AE1353=0),0,(IF(MAX(Q1355:Q$2005)&gt;0,0,ROW(R1354))))</f>
        <v>0</v>
      </c>
      <c r="R1354" s="1">
        <f>IF($O1354="include",IF(AF1354&gt;0,1+MAX(R1355:R$2005),0),0)</f>
        <v>0</v>
      </c>
      <c r="S1354" s="1">
        <f>IF($O1354="include",IF(AG1354&gt;0,1+MAX(S1355:S$2005),0),0)</f>
        <v>0</v>
      </c>
      <c r="T1354" s="1">
        <f>IF($O1354="include",IF(AH1354&gt;0,1+MAX(T1355:T$2005),0),0)</f>
        <v>0</v>
      </c>
      <c r="U1354" s="1">
        <f>IF($O1354="include",IF(AI1354&gt;0,1+MAX(U1355:U$2005),0),0)</f>
        <v>0</v>
      </c>
      <c r="V1354" s="1">
        <f>IF($O1354="include",IF(AJ1354&gt;0,1+MAX(V1355:V$2005),0),0)</f>
        <v>0</v>
      </c>
      <c r="W1354" s="1">
        <f>IF($O1354="include",IF(AK1354&gt;0,1+MAX(W1355:W$2005),0),0)</f>
        <v>0</v>
      </c>
      <c r="X1354" s="1">
        <f>IF($O1354="include",IF(AL1354&gt;0,1+MAX(X1355:X$2005),0),0)</f>
        <v>0</v>
      </c>
      <c r="Y1354" s="22" t="str">
        <f t="shared" si="364"/>
        <v xml:space="preserve">1 - </v>
      </c>
      <c r="AA1354" s="42"/>
      <c r="AB1354" s="43"/>
      <c r="AC1354" s="43"/>
      <c r="AD1354" s="44"/>
      <c r="AE1354" s="11">
        <f t="shared" si="365"/>
        <v>0</v>
      </c>
      <c r="AF1354" s="41"/>
      <c r="AG1354" s="41"/>
      <c r="AH1354" s="41"/>
      <c r="AI1354" s="41"/>
      <c r="AJ1354" s="41"/>
      <c r="AK1354" s="41"/>
      <c r="AL1354" s="41"/>
      <c r="BA1354" s="1">
        <f t="shared" si="366"/>
        <v>0</v>
      </c>
      <c r="BB1354" s="1">
        <f t="shared" si="367"/>
        <v>0</v>
      </c>
      <c r="BC1354" s="1" t="str">
        <f t="shared" si="368"/>
        <v>No</v>
      </c>
      <c r="BD1354" s="1">
        <f t="shared" si="369"/>
        <v>0</v>
      </c>
      <c r="BE1354" s="1">
        <f t="shared" si="370"/>
        <v>0</v>
      </c>
      <c r="BF1354" s="1">
        <f t="shared" si="371"/>
        <v>0</v>
      </c>
      <c r="BG1354" s="1">
        <v>1350</v>
      </c>
      <c r="BH1354" s="1" t="e">
        <f t="shared" si="372"/>
        <v>#N/A</v>
      </c>
      <c r="BI1354" s="1">
        <f t="shared" si="374"/>
        <v>2</v>
      </c>
      <c r="BJ1354" s="1" t="e">
        <f t="shared" si="373"/>
        <v>#N/A</v>
      </c>
    </row>
    <row r="1355" spans="1:62" x14ac:dyDescent="0.25">
      <c r="A1355" s="1">
        <f t="shared" si="360"/>
        <v>1</v>
      </c>
      <c r="B1355" s="1">
        <f>IF(YEAR(AD1355)=$B$3,YEAR('Apartment Expenses'!AD1355)&amp;" - "&amp;'Apartment Expenses'!AC1355,0)</f>
        <v>0</v>
      </c>
      <c r="C1355" s="1">
        <f t="shared" si="361"/>
        <v>0</v>
      </c>
      <c r="E1355" s="1">
        <v>1351</v>
      </c>
      <c r="F1355" s="1">
        <f t="shared" si="362"/>
        <v>1</v>
      </c>
      <c r="G1355" s="1">
        <f t="shared" si="358"/>
        <v>0</v>
      </c>
      <c r="H1355" s="1">
        <f t="shared" si="359"/>
        <v>0</v>
      </c>
      <c r="J1355" s="1" t="str">
        <f t="shared" si="363"/>
        <v>1900</v>
      </c>
      <c r="M1355" s="1">
        <f>HLOOKUP('Expense History'!$AD$3,$P$4:$X$2004,ROW('Apartment Expenses'!L1355)-3,0)</f>
        <v>0</v>
      </c>
      <c r="N1355" s="1">
        <f>IF('Expense History'!$AD$3=Data!$G$4,'Apartment Expenses'!AE1355,HLOOKUP('Expense History'!$AD$3,'Apartment Expenses'!$AE$4:$AL$2004,(ROW('Apartment Expenses'!M1355)-3)))</f>
        <v>0</v>
      </c>
      <c r="O1355" s="1" t="str">
        <f>IF($O$2="ALL",IF(VLOOKUP(AA1355,'Expense History'!$AA$6:$AB$36,2,0)="x","include",0),IF(AND(VLOOKUP(AA1355,'Expense History'!$AA$6:$AB$36,2,0)="x",AC1355=$O$2),"include",0))</f>
        <v>include</v>
      </c>
      <c r="P1355" s="1">
        <f>IF(O1355="include",IF(AE1355&gt;0,1+MAX(P1356:P$2005),0),0)</f>
        <v>0</v>
      </c>
      <c r="Q1355" s="1">
        <f>IF(AND(ISBLANK(AA1354),AE1354=0),0,(IF(MAX(Q1356:Q$2005)&gt;0,0,ROW(R1355))))</f>
        <v>0</v>
      </c>
      <c r="R1355" s="1">
        <f>IF($O1355="include",IF(AF1355&gt;0,1+MAX(R1356:R$2005),0),0)</f>
        <v>0</v>
      </c>
      <c r="S1355" s="1">
        <f>IF($O1355="include",IF(AG1355&gt;0,1+MAX(S1356:S$2005),0),0)</f>
        <v>0</v>
      </c>
      <c r="T1355" s="1">
        <f>IF($O1355="include",IF(AH1355&gt;0,1+MAX(T1356:T$2005),0),0)</f>
        <v>0</v>
      </c>
      <c r="U1355" s="1">
        <f>IF($O1355="include",IF(AI1355&gt;0,1+MAX(U1356:U$2005),0),0)</f>
        <v>0</v>
      </c>
      <c r="V1355" s="1">
        <f>IF($O1355="include",IF(AJ1355&gt;0,1+MAX(V1356:V$2005),0),0)</f>
        <v>0</v>
      </c>
      <c r="W1355" s="1">
        <f>IF($O1355="include",IF(AK1355&gt;0,1+MAX(W1356:W$2005),0),0)</f>
        <v>0</v>
      </c>
      <c r="X1355" s="1">
        <f>IF($O1355="include",IF(AL1355&gt;0,1+MAX(X1356:X$2005),0),0)</f>
        <v>0</v>
      </c>
      <c r="Y1355" s="22" t="str">
        <f t="shared" si="364"/>
        <v xml:space="preserve">1 - </v>
      </c>
      <c r="AA1355" s="42"/>
      <c r="AB1355" s="43"/>
      <c r="AC1355" s="43"/>
      <c r="AD1355" s="44"/>
      <c r="AE1355" s="11">
        <f t="shared" si="365"/>
        <v>0</v>
      </c>
      <c r="AF1355" s="41"/>
      <c r="AG1355" s="41"/>
      <c r="AH1355" s="41"/>
      <c r="AI1355" s="41"/>
      <c r="AJ1355" s="41"/>
      <c r="AK1355" s="41"/>
      <c r="AL1355" s="41"/>
      <c r="BA1355" s="1">
        <f t="shared" si="366"/>
        <v>0</v>
      </c>
      <c r="BB1355" s="1">
        <f t="shared" si="367"/>
        <v>0</v>
      </c>
      <c r="BC1355" s="1" t="str">
        <f t="shared" si="368"/>
        <v>No</v>
      </c>
      <c r="BD1355" s="1">
        <f t="shared" si="369"/>
        <v>0</v>
      </c>
      <c r="BE1355" s="1">
        <f t="shared" si="370"/>
        <v>0</v>
      </c>
      <c r="BF1355" s="1">
        <f t="shared" si="371"/>
        <v>0</v>
      </c>
      <c r="BG1355" s="1">
        <v>1351</v>
      </c>
      <c r="BH1355" s="1" t="e">
        <f t="shared" si="372"/>
        <v>#N/A</v>
      </c>
      <c r="BI1355" s="1">
        <f t="shared" si="374"/>
        <v>2</v>
      </c>
      <c r="BJ1355" s="1" t="e">
        <f t="shared" si="373"/>
        <v>#N/A</v>
      </c>
    </row>
    <row r="1356" spans="1:62" x14ac:dyDescent="0.25">
      <c r="A1356" s="1">
        <f t="shared" si="360"/>
        <v>1</v>
      </c>
      <c r="B1356" s="1">
        <f>IF(YEAR(AD1356)=$B$3,YEAR('Apartment Expenses'!AD1356)&amp;" - "&amp;'Apartment Expenses'!AC1356,0)</f>
        <v>0</v>
      </c>
      <c r="C1356" s="1">
        <f t="shared" si="361"/>
        <v>0</v>
      </c>
      <c r="E1356" s="1">
        <v>1352</v>
      </c>
      <c r="F1356" s="1">
        <f t="shared" si="362"/>
        <v>1</v>
      </c>
      <c r="G1356" s="1">
        <f t="shared" si="358"/>
        <v>0</v>
      </c>
      <c r="H1356" s="1">
        <f t="shared" si="359"/>
        <v>0</v>
      </c>
      <c r="J1356" s="1" t="str">
        <f t="shared" si="363"/>
        <v>1900</v>
      </c>
      <c r="M1356" s="1">
        <f>HLOOKUP('Expense History'!$AD$3,$P$4:$X$2004,ROW('Apartment Expenses'!L1356)-3,0)</f>
        <v>0</v>
      </c>
      <c r="N1356" s="1">
        <f>IF('Expense History'!$AD$3=Data!$G$4,'Apartment Expenses'!AE1356,HLOOKUP('Expense History'!$AD$3,'Apartment Expenses'!$AE$4:$AL$2004,(ROW('Apartment Expenses'!M1356)-3)))</f>
        <v>0</v>
      </c>
      <c r="O1356" s="1" t="str">
        <f>IF($O$2="ALL",IF(VLOOKUP(AA1356,'Expense History'!$AA$6:$AB$36,2,0)="x","include",0),IF(AND(VLOOKUP(AA1356,'Expense History'!$AA$6:$AB$36,2,0)="x",AC1356=$O$2),"include",0))</f>
        <v>include</v>
      </c>
      <c r="P1356" s="1">
        <f>IF(O1356="include",IF(AE1356&gt;0,1+MAX(P1357:P$2005),0),0)</f>
        <v>0</v>
      </c>
      <c r="Q1356" s="1">
        <f>IF(AND(ISBLANK(AA1355),AE1355=0),0,(IF(MAX(Q1357:Q$2005)&gt;0,0,ROW(R1356))))</f>
        <v>0</v>
      </c>
      <c r="R1356" s="1">
        <f>IF($O1356="include",IF(AF1356&gt;0,1+MAX(R1357:R$2005),0),0)</f>
        <v>0</v>
      </c>
      <c r="S1356" s="1">
        <f>IF($O1356="include",IF(AG1356&gt;0,1+MAX(S1357:S$2005),0),0)</f>
        <v>0</v>
      </c>
      <c r="T1356" s="1">
        <f>IF($O1356="include",IF(AH1356&gt;0,1+MAX(T1357:T$2005),0),0)</f>
        <v>0</v>
      </c>
      <c r="U1356" s="1">
        <f>IF($O1356="include",IF(AI1356&gt;0,1+MAX(U1357:U$2005),0),0)</f>
        <v>0</v>
      </c>
      <c r="V1356" s="1">
        <f>IF($O1356="include",IF(AJ1356&gt;0,1+MAX(V1357:V$2005),0),0)</f>
        <v>0</v>
      </c>
      <c r="W1356" s="1">
        <f>IF($O1356="include",IF(AK1356&gt;0,1+MAX(W1357:W$2005),0),0)</f>
        <v>0</v>
      </c>
      <c r="X1356" s="1">
        <f>IF($O1356="include",IF(AL1356&gt;0,1+MAX(X1357:X$2005),0),0)</f>
        <v>0</v>
      </c>
      <c r="Y1356" s="22" t="str">
        <f t="shared" si="364"/>
        <v xml:space="preserve">1 - </v>
      </c>
      <c r="AA1356" s="42"/>
      <c r="AB1356" s="43"/>
      <c r="AC1356" s="43"/>
      <c r="AD1356" s="44"/>
      <c r="AE1356" s="11">
        <f t="shared" si="365"/>
        <v>0</v>
      </c>
      <c r="AF1356" s="41"/>
      <c r="AG1356" s="41"/>
      <c r="AH1356" s="41"/>
      <c r="AI1356" s="41"/>
      <c r="AJ1356" s="41"/>
      <c r="AK1356" s="41"/>
      <c r="AL1356" s="41"/>
      <c r="BA1356" s="1">
        <f t="shared" si="366"/>
        <v>0</v>
      </c>
      <c r="BB1356" s="1">
        <f t="shared" si="367"/>
        <v>0</v>
      </c>
      <c r="BC1356" s="1" t="str">
        <f t="shared" si="368"/>
        <v>No</v>
      </c>
      <c r="BD1356" s="1">
        <f t="shared" si="369"/>
        <v>0</v>
      </c>
      <c r="BE1356" s="1">
        <f t="shared" si="370"/>
        <v>0</v>
      </c>
      <c r="BF1356" s="1">
        <f t="shared" si="371"/>
        <v>0</v>
      </c>
      <c r="BG1356" s="1">
        <v>1352</v>
      </c>
      <c r="BH1356" s="1" t="e">
        <f t="shared" si="372"/>
        <v>#N/A</v>
      </c>
      <c r="BI1356" s="1">
        <f t="shared" si="374"/>
        <v>2</v>
      </c>
      <c r="BJ1356" s="1" t="e">
        <f t="shared" si="373"/>
        <v>#N/A</v>
      </c>
    </row>
    <row r="1357" spans="1:62" x14ac:dyDescent="0.25">
      <c r="A1357" s="1">
        <f t="shared" si="360"/>
        <v>1</v>
      </c>
      <c r="B1357" s="1">
        <f>IF(YEAR(AD1357)=$B$3,YEAR('Apartment Expenses'!AD1357)&amp;" - "&amp;'Apartment Expenses'!AC1357,0)</f>
        <v>0</v>
      </c>
      <c r="C1357" s="1">
        <f t="shared" si="361"/>
        <v>0</v>
      </c>
      <c r="E1357" s="1">
        <v>1353</v>
      </c>
      <c r="F1357" s="1">
        <f t="shared" si="362"/>
        <v>1</v>
      </c>
      <c r="G1357" s="1">
        <f t="shared" si="358"/>
        <v>0</v>
      </c>
      <c r="H1357" s="1">
        <f t="shared" si="359"/>
        <v>0</v>
      </c>
      <c r="J1357" s="1" t="str">
        <f t="shared" si="363"/>
        <v>1900</v>
      </c>
      <c r="M1357" s="1">
        <f>HLOOKUP('Expense History'!$AD$3,$P$4:$X$2004,ROW('Apartment Expenses'!L1357)-3,0)</f>
        <v>0</v>
      </c>
      <c r="N1357" s="1">
        <f>IF('Expense History'!$AD$3=Data!$G$4,'Apartment Expenses'!AE1357,HLOOKUP('Expense History'!$AD$3,'Apartment Expenses'!$AE$4:$AL$2004,(ROW('Apartment Expenses'!M1357)-3)))</f>
        <v>0</v>
      </c>
      <c r="O1357" s="1" t="str">
        <f>IF($O$2="ALL",IF(VLOOKUP(AA1357,'Expense History'!$AA$6:$AB$36,2,0)="x","include",0),IF(AND(VLOOKUP(AA1357,'Expense History'!$AA$6:$AB$36,2,0)="x",AC1357=$O$2),"include",0))</f>
        <v>include</v>
      </c>
      <c r="P1357" s="1">
        <f>IF(O1357="include",IF(AE1357&gt;0,1+MAX(P1358:P$2005),0),0)</f>
        <v>0</v>
      </c>
      <c r="Q1357" s="1">
        <f>IF(AND(ISBLANK(AA1356),AE1356=0),0,(IF(MAX(Q1358:Q$2005)&gt;0,0,ROW(R1357))))</f>
        <v>0</v>
      </c>
      <c r="R1357" s="1">
        <f>IF($O1357="include",IF(AF1357&gt;0,1+MAX(R1358:R$2005),0),0)</f>
        <v>0</v>
      </c>
      <c r="S1357" s="1">
        <f>IF($O1357="include",IF(AG1357&gt;0,1+MAX(S1358:S$2005),0),0)</f>
        <v>0</v>
      </c>
      <c r="T1357" s="1">
        <f>IF($O1357="include",IF(AH1357&gt;0,1+MAX(T1358:T$2005),0),0)</f>
        <v>0</v>
      </c>
      <c r="U1357" s="1">
        <f>IF($O1357="include",IF(AI1357&gt;0,1+MAX(U1358:U$2005),0),0)</f>
        <v>0</v>
      </c>
      <c r="V1357" s="1">
        <f>IF($O1357="include",IF(AJ1357&gt;0,1+MAX(V1358:V$2005),0),0)</f>
        <v>0</v>
      </c>
      <c r="W1357" s="1">
        <f>IF($O1357="include",IF(AK1357&gt;0,1+MAX(W1358:W$2005),0),0)</f>
        <v>0</v>
      </c>
      <c r="X1357" s="1">
        <f>IF($O1357="include",IF(AL1357&gt;0,1+MAX(X1358:X$2005),0),0)</f>
        <v>0</v>
      </c>
      <c r="Y1357" s="22" t="str">
        <f t="shared" si="364"/>
        <v xml:space="preserve">1 - </v>
      </c>
      <c r="AA1357" s="42"/>
      <c r="AB1357" s="43"/>
      <c r="AC1357" s="43"/>
      <c r="AD1357" s="44"/>
      <c r="AE1357" s="11">
        <f t="shared" si="365"/>
        <v>0</v>
      </c>
      <c r="AF1357" s="41"/>
      <c r="AG1357" s="41"/>
      <c r="AH1357" s="41"/>
      <c r="AI1357" s="41"/>
      <c r="AJ1357" s="41"/>
      <c r="AK1357" s="41"/>
      <c r="AL1357" s="41"/>
      <c r="BA1357" s="1">
        <f t="shared" si="366"/>
        <v>0</v>
      </c>
      <c r="BB1357" s="1">
        <f t="shared" si="367"/>
        <v>0</v>
      </c>
      <c r="BC1357" s="1" t="str">
        <f t="shared" si="368"/>
        <v>No</v>
      </c>
      <c r="BD1357" s="1">
        <f t="shared" si="369"/>
        <v>0</v>
      </c>
      <c r="BE1357" s="1">
        <f t="shared" si="370"/>
        <v>0</v>
      </c>
      <c r="BF1357" s="1">
        <f t="shared" si="371"/>
        <v>0</v>
      </c>
      <c r="BG1357" s="1">
        <v>1353</v>
      </c>
      <c r="BH1357" s="1" t="e">
        <f t="shared" si="372"/>
        <v>#N/A</v>
      </c>
      <c r="BI1357" s="1">
        <f t="shared" si="374"/>
        <v>2</v>
      </c>
      <c r="BJ1357" s="1" t="e">
        <f t="shared" si="373"/>
        <v>#N/A</v>
      </c>
    </row>
    <row r="1358" spans="1:62" x14ac:dyDescent="0.25">
      <c r="A1358" s="1">
        <f t="shared" si="360"/>
        <v>1</v>
      </c>
      <c r="B1358" s="1">
        <f>IF(YEAR(AD1358)=$B$3,YEAR('Apartment Expenses'!AD1358)&amp;" - "&amp;'Apartment Expenses'!AC1358,0)</f>
        <v>0</v>
      </c>
      <c r="C1358" s="1">
        <f t="shared" si="361"/>
        <v>0</v>
      </c>
      <c r="E1358" s="1">
        <v>1354</v>
      </c>
      <c r="F1358" s="1">
        <f t="shared" si="362"/>
        <v>1</v>
      </c>
      <c r="G1358" s="1">
        <f t="shared" si="358"/>
        <v>0</v>
      </c>
      <c r="H1358" s="1">
        <f t="shared" si="359"/>
        <v>0</v>
      </c>
      <c r="J1358" s="1" t="str">
        <f t="shared" si="363"/>
        <v>1900</v>
      </c>
      <c r="M1358" s="1">
        <f>HLOOKUP('Expense History'!$AD$3,$P$4:$X$2004,ROW('Apartment Expenses'!L1358)-3,0)</f>
        <v>0</v>
      </c>
      <c r="N1358" s="1">
        <f>IF('Expense History'!$AD$3=Data!$G$4,'Apartment Expenses'!AE1358,HLOOKUP('Expense History'!$AD$3,'Apartment Expenses'!$AE$4:$AL$2004,(ROW('Apartment Expenses'!M1358)-3)))</f>
        <v>0</v>
      </c>
      <c r="O1358" s="1" t="str">
        <f>IF($O$2="ALL",IF(VLOOKUP(AA1358,'Expense History'!$AA$6:$AB$36,2,0)="x","include",0),IF(AND(VLOOKUP(AA1358,'Expense History'!$AA$6:$AB$36,2,0)="x",AC1358=$O$2),"include",0))</f>
        <v>include</v>
      </c>
      <c r="P1358" s="1">
        <f>IF(O1358="include",IF(AE1358&gt;0,1+MAX(P1359:P$2005),0),0)</f>
        <v>0</v>
      </c>
      <c r="Q1358" s="1">
        <f>IF(AND(ISBLANK(AA1357),AE1357=0),0,(IF(MAX(Q1359:Q$2005)&gt;0,0,ROW(R1358))))</f>
        <v>0</v>
      </c>
      <c r="R1358" s="1">
        <f>IF($O1358="include",IF(AF1358&gt;0,1+MAX(R1359:R$2005),0),0)</f>
        <v>0</v>
      </c>
      <c r="S1358" s="1">
        <f>IF($O1358="include",IF(AG1358&gt;0,1+MAX(S1359:S$2005),0),0)</f>
        <v>0</v>
      </c>
      <c r="T1358" s="1">
        <f>IF($O1358="include",IF(AH1358&gt;0,1+MAX(T1359:T$2005),0),0)</f>
        <v>0</v>
      </c>
      <c r="U1358" s="1">
        <f>IF($O1358="include",IF(AI1358&gt;0,1+MAX(U1359:U$2005),0),0)</f>
        <v>0</v>
      </c>
      <c r="V1358" s="1">
        <f>IF($O1358="include",IF(AJ1358&gt;0,1+MAX(V1359:V$2005),0),0)</f>
        <v>0</v>
      </c>
      <c r="W1358" s="1">
        <f>IF($O1358="include",IF(AK1358&gt;0,1+MAX(W1359:W$2005),0),0)</f>
        <v>0</v>
      </c>
      <c r="X1358" s="1">
        <f>IF($O1358="include",IF(AL1358&gt;0,1+MAX(X1359:X$2005),0),0)</f>
        <v>0</v>
      </c>
      <c r="Y1358" s="22" t="str">
        <f t="shared" si="364"/>
        <v xml:space="preserve">1 - </v>
      </c>
      <c r="AA1358" s="42"/>
      <c r="AB1358" s="43"/>
      <c r="AC1358" s="43"/>
      <c r="AD1358" s="44"/>
      <c r="AE1358" s="11">
        <f t="shared" si="365"/>
        <v>0</v>
      </c>
      <c r="AF1358" s="41"/>
      <c r="AG1358" s="41"/>
      <c r="AH1358" s="41"/>
      <c r="AI1358" s="41"/>
      <c r="AJ1358" s="41"/>
      <c r="AK1358" s="41"/>
      <c r="AL1358" s="41"/>
      <c r="BA1358" s="1">
        <f t="shared" si="366"/>
        <v>0</v>
      </c>
      <c r="BB1358" s="1">
        <f t="shared" si="367"/>
        <v>0</v>
      </c>
      <c r="BC1358" s="1" t="str">
        <f t="shared" si="368"/>
        <v>No</v>
      </c>
      <c r="BD1358" s="1">
        <f t="shared" si="369"/>
        <v>0</v>
      </c>
      <c r="BE1358" s="1">
        <f t="shared" si="370"/>
        <v>0</v>
      </c>
      <c r="BF1358" s="1">
        <f t="shared" si="371"/>
        <v>0</v>
      </c>
      <c r="BG1358" s="1">
        <v>1354</v>
      </c>
      <c r="BH1358" s="1" t="e">
        <f t="shared" si="372"/>
        <v>#N/A</v>
      </c>
      <c r="BI1358" s="1">
        <f t="shared" si="374"/>
        <v>2</v>
      </c>
      <c r="BJ1358" s="1" t="e">
        <f t="shared" si="373"/>
        <v>#N/A</v>
      </c>
    </row>
    <row r="1359" spans="1:62" x14ac:dyDescent="0.25">
      <c r="A1359" s="1">
        <f t="shared" si="360"/>
        <v>1</v>
      </c>
      <c r="B1359" s="1">
        <f>IF(YEAR(AD1359)=$B$3,YEAR('Apartment Expenses'!AD1359)&amp;" - "&amp;'Apartment Expenses'!AC1359,0)</f>
        <v>0</v>
      </c>
      <c r="C1359" s="1">
        <f t="shared" si="361"/>
        <v>0</v>
      </c>
      <c r="E1359" s="1">
        <v>1355</v>
      </c>
      <c r="F1359" s="1">
        <f t="shared" si="362"/>
        <v>1</v>
      </c>
      <c r="G1359" s="1">
        <f t="shared" si="358"/>
        <v>0</v>
      </c>
      <c r="H1359" s="1">
        <f t="shared" si="359"/>
        <v>0</v>
      </c>
      <c r="J1359" s="1" t="str">
        <f t="shared" si="363"/>
        <v>1900</v>
      </c>
      <c r="M1359" s="1">
        <f>HLOOKUP('Expense History'!$AD$3,$P$4:$X$2004,ROW('Apartment Expenses'!L1359)-3,0)</f>
        <v>0</v>
      </c>
      <c r="N1359" s="1">
        <f>IF('Expense History'!$AD$3=Data!$G$4,'Apartment Expenses'!AE1359,HLOOKUP('Expense History'!$AD$3,'Apartment Expenses'!$AE$4:$AL$2004,(ROW('Apartment Expenses'!M1359)-3)))</f>
        <v>0</v>
      </c>
      <c r="O1359" s="1" t="str">
        <f>IF($O$2="ALL",IF(VLOOKUP(AA1359,'Expense History'!$AA$6:$AB$36,2,0)="x","include",0),IF(AND(VLOOKUP(AA1359,'Expense History'!$AA$6:$AB$36,2,0)="x",AC1359=$O$2),"include",0))</f>
        <v>include</v>
      </c>
      <c r="P1359" s="1">
        <f>IF(O1359="include",IF(AE1359&gt;0,1+MAX(P1360:P$2005),0),0)</f>
        <v>0</v>
      </c>
      <c r="Q1359" s="1">
        <f>IF(AND(ISBLANK(AA1358),AE1358=0),0,(IF(MAX(Q1360:Q$2005)&gt;0,0,ROW(R1359))))</f>
        <v>0</v>
      </c>
      <c r="R1359" s="1">
        <f>IF($O1359="include",IF(AF1359&gt;0,1+MAX(R1360:R$2005),0),0)</f>
        <v>0</v>
      </c>
      <c r="S1359" s="1">
        <f>IF($O1359="include",IF(AG1359&gt;0,1+MAX(S1360:S$2005),0),0)</f>
        <v>0</v>
      </c>
      <c r="T1359" s="1">
        <f>IF($O1359="include",IF(AH1359&gt;0,1+MAX(T1360:T$2005),0),0)</f>
        <v>0</v>
      </c>
      <c r="U1359" s="1">
        <f>IF($O1359="include",IF(AI1359&gt;0,1+MAX(U1360:U$2005),0),0)</f>
        <v>0</v>
      </c>
      <c r="V1359" s="1">
        <f>IF($O1359="include",IF(AJ1359&gt;0,1+MAX(V1360:V$2005),0),0)</f>
        <v>0</v>
      </c>
      <c r="W1359" s="1">
        <f>IF($O1359="include",IF(AK1359&gt;0,1+MAX(W1360:W$2005),0),0)</f>
        <v>0</v>
      </c>
      <c r="X1359" s="1">
        <f>IF($O1359="include",IF(AL1359&gt;0,1+MAX(X1360:X$2005),0),0)</f>
        <v>0</v>
      </c>
      <c r="Y1359" s="22" t="str">
        <f t="shared" si="364"/>
        <v xml:space="preserve">1 - </v>
      </c>
      <c r="AA1359" s="42"/>
      <c r="AB1359" s="43"/>
      <c r="AC1359" s="43"/>
      <c r="AD1359" s="44"/>
      <c r="AE1359" s="11">
        <f t="shared" si="365"/>
        <v>0</v>
      </c>
      <c r="AF1359" s="41"/>
      <c r="AG1359" s="41"/>
      <c r="AH1359" s="41"/>
      <c r="AI1359" s="41"/>
      <c r="AJ1359" s="41"/>
      <c r="AK1359" s="41"/>
      <c r="AL1359" s="41"/>
      <c r="BA1359" s="1">
        <f t="shared" si="366"/>
        <v>0</v>
      </c>
      <c r="BB1359" s="1">
        <f t="shared" si="367"/>
        <v>0</v>
      </c>
      <c r="BC1359" s="1" t="str">
        <f t="shared" si="368"/>
        <v>No</v>
      </c>
      <c r="BD1359" s="1">
        <f t="shared" si="369"/>
        <v>0</v>
      </c>
      <c r="BE1359" s="1">
        <f t="shared" si="370"/>
        <v>0</v>
      </c>
      <c r="BF1359" s="1">
        <f t="shared" si="371"/>
        <v>0</v>
      </c>
      <c r="BG1359" s="1">
        <v>1355</v>
      </c>
      <c r="BH1359" s="1" t="e">
        <f t="shared" si="372"/>
        <v>#N/A</v>
      </c>
      <c r="BI1359" s="1">
        <f t="shared" si="374"/>
        <v>2</v>
      </c>
      <c r="BJ1359" s="1" t="e">
        <f t="shared" si="373"/>
        <v>#N/A</v>
      </c>
    </row>
    <row r="1360" spans="1:62" x14ac:dyDescent="0.25">
      <c r="A1360" s="1">
        <f t="shared" si="360"/>
        <v>1</v>
      </c>
      <c r="B1360" s="1">
        <f>IF(YEAR(AD1360)=$B$3,YEAR('Apartment Expenses'!AD1360)&amp;" - "&amp;'Apartment Expenses'!AC1360,0)</f>
        <v>0</v>
      </c>
      <c r="C1360" s="1">
        <f t="shared" si="361"/>
        <v>0</v>
      </c>
      <c r="E1360" s="1">
        <v>1356</v>
      </c>
      <c r="F1360" s="1">
        <f t="shared" si="362"/>
        <v>1</v>
      </c>
      <c r="G1360" s="1">
        <f t="shared" si="358"/>
        <v>0</v>
      </c>
      <c r="H1360" s="1">
        <f t="shared" si="359"/>
        <v>0</v>
      </c>
      <c r="J1360" s="1" t="str">
        <f t="shared" si="363"/>
        <v>1900</v>
      </c>
      <c r="M1360" s="1">
        <f>HLOOKUP('Expense History'!$AD$3,$P$4:$X$2004,ROW('Apartment Expenses'!L1360)-3,0)</f>
        <v>0</v>
      </c>
      <c r="N1360" s="1">
        <f>IF('Expense History'!$AD$3=Data!$G$4,'Apartment Expenses'!AE1360,HLOOKUP('Expense History'!$AD$3,'Apartment Expenses'!$AE$4:$AL$2004,(ROW('Apartment Expenses'!M1360)-3)))</f>
        <v>0</v>
      </c>
      <c r="O1360" s="1" t="str">
        <f>IF($O$2="ALL",IF(VLOOKUP(AA1360,'Expense History'!$AA$6:$AB$36,2,0)="x","include",0),IF(AND(VLOOKUP(AA1360,'Expense History'!$AA$6:$AB$36,2,0)="x",AC1360=$O$2),"include",0))</f>
        <v>include</v>
      </c>
      <c r="P1360" s="1">
        <f>IF(O1360="include",IF(AE1360&gt;0,1+MAX(P1361:P$2005),0),0)</f>
        <v>0</v>
      </c>
      <c r="Q1360" s="1">
        <f>IF(AND(ISBLANK(AA1359),AE1359=0),0,(IF(MAX(Q1361:Q$2005)&gt;0,0,ROW(R1360))))</f>
        <v>0</v>
      </c>
      <c r="R1360" s="1">
        <f>IF($O1360="include",IF(AF1360&gt;0,1+MAX(R1361:R$2005),0),0)</f>
        <v>0</v>
      </c>
      <c r="S1360" s="1">
        <f>IF($O1360="include",IF(AG1360&gt;0,1+MAX(S1361:S$2005),0),0)</f>
        <v>0</v>
      </c>
      <c r="T1360" s="1">
        <f>IF($O1360="include",IF(AH1360&gt;0,1+MAX(T1361:T$2005),0),0)</f>
        <v>0</v>
      </c>
      <c r="U1360" s="1">
        <f>IF($O1360="include",IF(AI1360&gt;0,1+MAX(U1361:U$2005),0),0)</f>
        <v>0</v>
      </c>
      <c r="V1360" s="1">
        <f>IF($O1360="include",IF(AJ1360&gt;0,1+MAX(V1361:V$2005),0),0)</f>
        <v>0</v>
      </c>
      <c r="W1360" s="1">
        <f>IF($O1360="include",IF(AK1360&gt;0,1+MAX(W1361:W$2005),0),0)</f>
        <v>0</v>
      </c>
      <c r="X1360" s="1">
        <f>IF($O1360="include",IF(AL1360&gt;0,1+MAX(X1361:X$2005),0),0)</f>
        <v>0</v>
      </c>
      <c r="Y1360" s="22" t="str">
        <f t="shared" si="364"/>
        <v xml:space="preserve">1 - </v>
      </c>
      <c r="AA1360" s="42"/>
      <c r="AB1360" s="43"/>
      <c r="AC1360" s="43"/>
      <c r="AD1360" s="44"/>
      <c r="AE1360" s="11">
        <f t="shared" si="365"/>
        <v>0</v>
      </c>
      <c r="AF1360" s="41"/>
      <c r="AG1360" s="41"/>
      <c r="AH1360" s="41"/>
      <c r="AI1360" s="41"/>
      <c r="AJ1360" s="41"/>
      <c r="AK1360" s="41"/>
      <c r="AL1360" s="41"/>
      <c r="BA1360" s="1">
        <f t="shared" si="366"/>
        <v>0</v>
      </c>
      <c r="BB1360" s="1">
        <f t="shared" si="367"/>
        <v>0</v>
      </c>
      <c r="BC1360" s="1" t="str">
        <f t="shared" si="368"/>
        <v>No</v>
      </c>
      <c r="BD1360" s="1">
        <f t="shared" si="369"/>
        <v>0</v>
      </c>
      <c r="BE1360" s="1">
        <f t="shared" si="370"/>
        <v>0</v>
      </c>
      <c r="BF1360" s="1">
        <f t="shared" si="371"/>
        <v>0</v>
      </c>
      <c r="BG1360" s="1">
        <v>1356</v>
      </c>
      <c r="BH1360" s="1" t="e">
        <f t="shared" si="372"/>
        <v>#N/A</v>
      </c>
      <c r="BI1360" s="1">
        <f t="shared" si="374"/>
        <v>2</v>
      </c>
      <c r="BJ1360" s="1" t="e">
        <f t="shared" si="373"/>
        <v>#N/A</v>
      </c>
    </row>
    <row r="1361" spans="1:62" x14ac:dyDescent="0.25">
      <c r="A1361" s="1">
        <f t="shared" si="360"/>
        <v>1</v>
      </c>
      <c r="B1361" s="1">
        <f>IF(YEAR(AD1361)=$B$3,YEAR('Apartment Expenses'!AD1361)&amp;" - "&amp;'Apartment Expenses'!AC1361,0)</f>
        <v>0</v>
      </c>
      <c r="C1361" s="1">
        <f t="shared" si="361"/>
        <v>0</v>
      </c>
      <c r="E1361" s="1">
        <v>1357</v>
      </c>
      <c r="F1361" s="1">
        <f t="shared" si="362"/>
        <v>1</v>
      </c>
      <c r="G1361" s="1">
        <f t="shared" si="358"/>
        <v>0</v>
      </c>
      <c r="H1361" s="1">
        <f t="shared" si="359"/>
        <v>0</v>
      </c>
      <c r="J1361" s="1" t="str">
        <f t="shared" si="363"/>
        <v>1900</v>
      </c>
      <c r="M1361" s="1">
        <f>HLOOKUP('Expense History'!$AD$3,$P$4:$X$2004,ROW('Apartment Expenses'!L1361)-3,0)</f>
        <v>0</v>
      </c>
      <c r="N1361" s="1">
        <f>IF('Expense History'!$AD$3=Data!$G$4,'Apartment Expenses'!AE1361,HLOOKUP('Expense History'!$AD$3,'Apartment Expenses'!$AE$4:$AL$2004,(ROW('Apartment Expenses'!M1361)-3)))</f>
        <v>0</v>
      </c>
      <c r="O1361" s="1" t="str">
        <f>IF($O$2="ALL",IF(VLOOKUP(AA1361,'Expense History'!$AA$6:$AB$36,2,0)="x","include",0),IF(AND(VLOOKUP(AA1361,'Expense History'!$AA$6:$AB$36,2,0)="x",AC1361=$O$2),"include",0))</f>
        <v>include</v>
      </c>
      <c r="P1361" s="1">
        <f>IF(O1361="include",IF(AE1361&gt;0,1+MAX(P1362:P$2005),0),0)</f>
        <v>0</v>
      </c>
      <c r="Q1361" s="1">
        <f>IF(AND(ISBLANK(AA1360),AE1360=0),0,(IF(MAX(Q1362:Q$2005)&gt;0,0,ROW(R1361))))</f>
        <v>0</v>
      </c>
      <c r="R1361" s="1">
        <f>IF($O1361="include",IF(AF1361&gt;0,1+MAX(R1362:R$2005),0),0)</f>
        <v>0</v>
      </c>
      <c r="S1361" s="1">
        <f>IF($O1361="include",IF(AG1361&gt;0,1+MAX(S1362:S$2005),0),0)</f>
        <v>0</v>
      </c>
      <c r="T1361" s="1">
        <f>IF($O1361="include",IF(AH1361&gt;0,1+MAX(T1362:T$2005),0),0)</f>
        <v>0</v>
      </c>
      <c r="U1361" s="1">
        <f>IF($O1361="include",IF(AI1361&gt;0,1+MAX(U1362:U$2005),0),0)</f>
        <v>0</v>
      </c>
      <c r="V1361" s="1">
        <f>IF($O1361="include",IF(AJ1361&gt;0,1+MAX(V1362:V$2005),0),0)</f>
        <v>0</v>
      </c>
      <c r="W1361" s="1">
        <f>IF($O1361="include",IF(AK1361&gt;0,1+MAX(W1362:W$2005),0),0)</f>
        <v>0</v>
      </c>
      <c r="X1361" s="1">
        <f>IF($O1361="include",IF(AL1361&gt;0,1+MAX(X1362:X$2005),0),0)</f>
        <v>0</v>
      </c>
      <c r="Y1361" s="22" t="str">
        <f t="shared" si="364"/>
        <v xml:space="preserve">1 - </v>
      </c>
      <c r="AA1361" s="42"/>
      <c r="AB1361" s="43"/>
      <c r="AC1361" s="43"/>
      <c r="AD1361" s="44"/>
      <c r="AE1361" s="11">
        <f t="shared" si="365"/>
        <v>0</v>
      </c>
      <c r="AF1361" s="41"/>
      <c r="AG1361" s="41"/>
      <c r="AH1361" s="41"/>
      <c r="AI1361" s="41"/>
      <c r="AJ1361" s="41"/>
      <c r="AK1361" s="41"/>
      <c r="AL1361" s="41"/>
      <c r="BA1361" s="1">
        <f t="shared" si="366"/>
        <v>0</v>
      </c>
      <c r="BB1361" s="1">
        <f t="shared" si="367"/>
        <v>0</v>
      </c>
      <c r="BC1361" s="1" t="str">
        <f t="shared" si="368"/>
        <v>No</v>
      </c>
      <c r="BD1361" s="1">
        <f t="shared" si="369"/>
        <v>0</v>
      </c>
      <c r="BE1361" s="1">
        <f t="shared" si="370"/>
        <v>0</v>
      </c>
      <c r="BF1361" s="1">
        <f t="shared" si="371"/>
        <v>0</v>
      </c>
      <c r="BG1361" s="1">
        <v>1357</v>
      </c>
      <c r="BH1361" s="1" t="e">
        <f t="shared" si="372"/>
        <v>#N/A</v>
      </c>
      <c r="BI1361" s="1">
        <f t="shared" si="374"/>
        <v>2</v>
      </c>
      <c r="BJ1361" s="1" t="e">
        <f t="shared" si="373"/>
        <v>#N/A</v>
      </c>
    </row>
    <row r="1362" spans="1:62" x14ac:dyDescent="0.25">
      <c r="A1362" s="1">
        <f t="shared" si="360"/>
        <v>1</v>
      </c>
      <c r="B1362" s="1">
        <f>IF(YEAR(AD1362)=$B$3,YEAR('Apartment Expenses'!AD1362)&amp;" - "&amp;'Apartment Expenses'!AC1362,0)</f>
        <v>0</v>
      </c>
      <c r="C1362" s="1">
        <f t="shared" si="361"/>
        <v>0</v>
      </c>
      <c r="E1362" s="1">
        <v>1358</v>
      </c>
      <c r="F1362" s="1">
        <f t="shared" si="362"/>
        <v>1</v>
      </c>
      <c r="G1362" s="1">
        <f t="shared" si="358"/>
        <v>0</v>
      </c>
      <c r="H1362" s="1">
        <f t="shared" si="359"/>
        <v>0</v>
      </c>
      <c r="J1362" s="1" t="str">
        <f t="shared" si="363"/>
        <v>1900</v>
      </c>
      <c r="M1362" s="1">
        <f>HLOOKUP('Expense History'!$AD$3,$P$4:$X$2004,ROW('Apartment Expenses'!L1362)-3,0)</f>
        <v>0</v>
      </c>
      <c r="N1362" s="1">
        <f>IF('Expense History'!$AD$3=Data!$G$4,'Apartment Expenses'!AE1362,HLOOKUP('Expense History'!$AD$3,'Apartment Expenses'!$AE$4:$AL$2004,(ROW('Apartment Expenses'!M1362)-3)))</f>
        <v>0</v>
      </c>
      <c r="O1362" s="1" t="str">
        <f>IF($O$2="ALL",IF(VLOOKUP(AA1362,'Expense History'!$AA$6:$AB$36,2,0)="x","include",0),IF(AND(VLOOKUP(AA1362,'Expense History'!$AA$6:$AB$36,2,0)="x",AC1362=$O$2),"include",0))</f>
        <v>include</v>
      </c>
      <c r="P1362" s="1">
        <f>IF(O1362="include",IF(AE1362&gt;0,1+MAX(P1363:P$2005),0),0)</f>
        <v>0</v>
      </c>
      <c r="Q1362" s="1">
        <f>IF(AND(ISBLANK(AA1361),AE1361=0),0,(IF(MAX(Q1363:Q$2005)&gt;0,0,ROW(R1362))))</f>
        <v>0</v>
      </c>
      <c r="R1362" s="1">
        <f>IF($O1362="include",IF(AF1362&gt;0,1+MAX(R1363:R$2005),0),0)</f>
        <v>0</v>
      </c>
      <c r="S1362" s="1">
        <f>IF($O1362="include",IF(AG1362&gt;0,1+MAX(S1363:S$2005),0),0)</f>
        <v>0</v>
      </c>
      <c r="T1362" s="1">
        <f>IF($O1362="include",IF(AH1362&gt;0,1+MAX(T1363:T$2005),0),0)</f>
        <v>0</v>
      </c>
      <c r="U1362" s="1">
        <f>IF($O1362="include",IF(AI1362&gt;0,1+MAX(U1363:U$2005),0),0)</f>
        <v>0</v>
      </c>
      <c r="V1362" s="1">
        <f>IF($O1362="include",IF(AJ1362&gt;0,1+MAX(V1363:V$2005),0),0)</f>
        <v>0</v>
      </c>
      <c r="W1362" s="1">
        <f>IF($O1362="include",IF(AK1362&gt;0,1+MAX(W1363:W$2005),0),0)</f>
        <v>0</v>
      </c>
      <c r="X1362" s="1">
        <f>IF($O1362="include",IF(AL1362&gt;0,1+MAX(X1363:X$2005),0),0)</f>
        <v>0</v>
      </c>
      <c r="Y1362" s="22" t="str">
        <f t="shared" si="364"/>
        <v xml:space="preserve">1 - </v>
      </c>
      <c r="AA1362" s="42"/>
      <c r="AB1362" s="43"/>
      <c r="AC1362" s="43"/>
      <c r="AD1362" s="44"/>
      <c r="AE1362" s="11">
        <f t="shared" si="365"/>
        <v>0</v>
      </c>
      <c r="AF1362" s="41"/>
      <c r="AG1362" s="41"/>
      <c r="AH1362" s="41"/>
      <c r="AI1362" s="41"/>
      <c r="AJ1362" s="41"/>
      <c r="AK1362" s="41"/>
      <c r="AL1362" s="41"/>
      <c r="BA1362" s="1">
        <f t="shared" si="366"/>
        <v>0</v>
      </c>
      <c r="BB1362" s="1">
        <f t="shared" si="367"/>
        <v>0</v>
      </c>
      <c r="BC1362" s="1" t="str">
        <f t="shared" si="368"/>
        <v>No</v>
      </c>
      <c r="BD1362" s="1">
        <f t="shared" si="369"/>
        <v>0</v>
      </c>
      <c r="BE1362" s="1">
        <f t="shared" si="370"/>
        <v>0</v>
      </c>
      <c r="BF1362" s="1">
        <f t="shared" si="371"/>
        <v>0</v>
      </c>
      <c r="BG1362" s="1">
        <v>1358</v>
      </c>
      <c r="BH1362" s="1" t="e">
        <f t="shared" si="372"/>
        <v>#N/A</v>
      </c>
      <c r="BI1362" s="1">
        <f t="shared" si="374"/>
        <v>2</v>
      </c>
      <c r="BJ1362" s="1" t="e">
        <f t="shared" si="373"/>
        <v>#N/A</v>
      </c>
    </row>
    <row r="1363" spans="1:62" x14ac:dyDescent="0.25">
      <c r="A1363" s="1">
        <f t="shared" si="360"/>
        <v>1</v>
      </c>
      <c r="B1363" s="1">
        <f>IF(YEAR(AD1363)=$B$3,YEAR('Apartment Expenses'!AD1363)&amp;" - "&amp;'Apartment Expenses'!AC1363,0)</f>
        <v>0</v>
      </c>
      <c r="C1363" s="1">
        <f t="shared" si="361"/>
        <v>0</v>
      </c>
      <c r="E1363" s="1">
        <v>1359</v>
      </c>
      <c r="F1363" s="1">
        <f t="shared" si="362"/>
        <v>1</v>
      </c>
      <c r="G1363" s="1">
        <f t="shared" si="358"/>
        <v>0</v>
      </c>
      <c r="H1363" s="1">
        <f t="shared" si="359"/>
        <v>0</v>
      </c>
      <c r="J1363" s="1" t="str">
        <f t="shared" si="363"/>
        <v>1900</v>
      </c>
      <c r="M1363" s="1">
        <f>HLOOKUP('Expense History'!$AD$3,$P$4:$X$2004,ROW('Apartment Expenses'!L1363)-3,0)</f>
        <v>0</v>
      </c>
      <c r="N1363" s="1">
        <f>IF('Expense History'!$AD$3=Data!$G$4,'Apartment Expenses'!AE1363,HLOOKUP('Expense History'!$AD$3,'Apartment Expenses'!$AE$4:$AL$2004,(ROW('Apartment Expenses'!M1363)-3)))</f>
        <v>0</v>
      </c>
      <c r="O1363" s="1" t="str">
        <f>IF($O$2="ALL",IF(VLOOKUP(AA1363,'Expense History'!$AA$6:$AB$36,2,0)="x","include",0),IF(AND(VLOOKUP(AA1363,'Expense History'!$AA$6:$AB$36,2,0)="x",AC1363=$O$2),"include",0))</f>
        <v>include</v>
      </c>
      <c r="P1363" s="1">
        <f>IF(O1363="include",IF(AE1363&gt;0,1+MAX(P1364:P$2005),0),0)</f>
        <v>0</v>
      </c>
      <c r="Q1363" s="1">
        <f>IF(AND(ISBLANK(AA1362),AE1362=0),0,(IF(MAX(Q1364:Q$2005)&gt;0,0,ROW(R1363))))</f>
        <v>0</v>
      </c>
      <c r="R1363" s="1">
        <f>IF($O1363="include",IF(AF1363&gt;0,1+MAX(R1364:R$2005),0),0)</f>
        <v>0</v>
      </c>
      <c r="S1363" s="1">
        <f>IF($O1363="include",IF(AG1363&gt;0,1+MAX(S1364:S$2005),0),0)</f>
        <v>0</v>
      </c>
      <c r="T1363" s="1">
        <f>IF($O1363="include",IF(AH1363&gt;0,1+MAX(T1364:T$2005),0),0)</f>
        <v>0</v>
      </c>
      <c r="U1363" s="1">
        <f>IF($O1363="include",IF(AI1363&gt;0,1+MAX(U1364:U$2005),0),0)</f>
        <v>0</v>
      </c>
      <c r="V1363" s="1">
        <f>IF($O1363="include",IF(AJ1363&gt;0,1+MAX(V1364:V$2005),0),0)</f>
        <v>0</v>
      </c>
      <c r="W1363" s="1">
        <f>IF($O1363="include",IF(AK1363&gt;0,1+MAX(W1364:W$2005),0),0)</f>
        <v>0</v>
      </c>
      <c r="X1363" s="1">
        <f>IF($O1363="include",IF(AL1363&gt;0,1+MAX(X1364:X$2005),0),0)</f>
        <v>0</v>
      </c>
      <c r="Y1363" s="22" t="str">
        <f t="shared" si="364"/>
        <v xml:space="preserve">1 - </v>
      </c>
      <c r="AA1363" s="42"/>
      <c r="AB1363" s="43"/>
      <c r="AC1363" s="43"/>
      <c r="AD1363" s="44"/>
      <c r="AE1363" s="11">
        <f t="shared" si="365"/>
        <v>0</v>
      </c>
      <c r="AF1363" s="41"/>
      <c r="AG1363" s="41"/>
      <c r="AH1363" s="41"/>
      <c r="AI1363" s="41"/>
      <c r="AJ1363" s="41"/>
      <c r="AK1363" s="41"/>
      <c r="AL1363" s="41"/>
      <c r="BA1363" s="1">
        <f t="shared" si="366"/>
        <v>0</v>
      </c>
      <c r="BB1363" s="1">
        <f t="shared" si="367"/>
        <v>0</v>
      </c>
      <c r="BC1363" s="1" t="str">
        <f t="shared" si="368"/>
        <v>No</v>
      </c>
      <c r="BD1363" s="1">
        <f t="shared" si="369"/>
        <v>0</v>
      </c>
      <c r="BE1363" s="1">
        <f t="shared" si="370"/>
        <v>0</v>
      </c>
      <c r="BF1363" s="1">
        <f t="shared" si="371"/>
        <v>0</v>
      </c>
      <c r="BG1363" s="1">
        <v>1359</v>
      </c>
      <c r="BH1363" s="1" t="e">
        <f t="shared" si="372"/>
        <v>#N/A</v>
      </c>
      <c r="BI1363" s="1">
        <f t="shared" si="374"/>
        <v>2</v>
      </c>
      <c r="BJ1363" s="1" t="e">
        <f t="shared" si="373"/>
        <v>#N/A</v>
      </c>
    </row>
    <row r="1364" spans="1:62" x14ac:dyDescent="0.25">
      <c r="A1364" s="1">
        <f t="shared" si="360"/>
        <v>1</v>
      </c>
      <c r="B1364" s="1">
        <f>IF(YEAR(AD1364)=$B$3,YEAR('Apartment Expenses'!AD1364)&amp;" - "&amp;'Apartment Expenses'!AC1364,0)</f>
        <v>0</v>
      </c>
      <c r="C1364" s="1">
        <f t="shared" si="361"/>
        <v>0</v>
      </c>
      <c r="E1364" s="1">
        <v>1360</v>
      </c>
      <c r="F1364" s="1">
        <f t="shared" si="362"/>
        <v>1</v>
      </c>
      <c r="G1364" s="1">
        <f t="shared" si="358"/>
        <v>0</v>
      </c>
      <c r="H1364" s="1">
        <f t="shared" si="359"/>
        <v>0</v>
      </c>
      <c r="J1364" s="1" t="str">
        <f t="shared" si="363"/>
        <v>1900</v>
      </c>
      <c r="M1364" s="1">
        <f>HLOOKUP('Expense History'!$AD$3,$P$4:$X$2004,ROW('Apartment Expenses'!L1364)-3,0)</f>
        <v>0</v>
      </c>
      <c r="N1364" s="1">
        <f>IF('Expense History'!$AD$3=Data!$G$4,'Apartment Expenses'!AE1364,HLOOKUP('Expense History'!$AD$3,'Apartment Expenses'!$AE$4:$AL$2004,(ROW('Apartment Expenses'!M1364)-3)))</f>
        <v>0</v>
      </c>
      <c r="O1364" s="1" t="str">
        <f>IF($O$2="ALL",IF(VLOOKUP(AA1364,'Expense History'!$AA$6:$AB$36,2,0)="x","include",0),IF(AND(VLOOKUP(AA1364,'Expense History'!$AA$6:$AB$36,2,0)="x",AC1364=$O$2),"include",0))</f>
        <v>include</v>
      </c>
      <c r="P1364" s="1">
        <f>IF(O1364="include",IF(AE1364&gt;0,1+MAX(P1365:P$2005),0),0)</f>
        <v>0</v>
      </c>
      <c r="Q1364" s="1">
        <f>IF(AND(ISBLANK(AA1363),AE1363=0),0,(IF(MAX(Q1365:Q$2005)&gt;0,0,ROW(R1364))))</f>
        <v>0</v>
      </c>
      <c r="R1364" s="1">
        <f>IF($O1364="include",IF(AF1364&gt;0,1+MAX(R1365:R$2005),0),0)</f>
        <v>0</v>
      </c>
      <c r="S1364" s="1">
        <f>IF($O1364="include",IF(AG1364&gt;0,1+MAX(S1365:S$2005),0),0)</f>
        <v>0</v>
      </c>
      <c r="T1364" s="1">
        <f>IF($O1364="include",IF(AH1364&gt;0,1+MAX(T1365:T$2005),0),0)</f>
        <v>0</v>
      </c>
      <c r="U1364" s="1">
        <f>IF($O1364="include",IF(AI1364&gt;0,1+MAX(U1365:U$2005),0),0)</f>
        <v>0</v>
      </c>
      <c r="V1364" s="1">
        <f>IF($O1364="include",IF(AJ1364&gt;0,1+MAX(V1365:V$2005),0),0)</f>
        <v>0</v>
      </c>
      <c r="W1364" s="1">
        <f>IF($O1364="include",IF(AK1364&gt;0,1+MAX(W1365:W$2005),0),0)</f>
        <v>0</v>
      </c>
      <c r="X1364" s="1">
        <f>IF($O1364="include",IF(AL1364&gt;0,1+MAX(X1365:X$2005),0),0)</f>
        <v>0</v>
      </c>
      <c r="Y1364" s="22" t="str">
        <f t="shared" si="364"/>
        <v xml:space="preserve">1 - </v>
      </c>
      <c r="AA1364" s="42"/>
      <c r="AB1364" s="43"/>
      <c r="AC1364" s="43"/>
      <c r="AD1364" s="44"/>
      <c r="AE1364" s="11">
        <f t="shared" si="365"/>
        <v>0</v>
      </c>
      <c r="AF1364" s="41"/>
      <c r="AG1364" s="41"/>
      <c r="AH1364" s="41"/>
      <c r="AI1364" s="41"/>
      <c r="AJ1364" s="41"/>
      <c r="AK1364" s="41"/>
      <c r="AL1364" s="41"/>
      <c r="BA1364" s="1">
        <f t="shared" si="366"/>
        <v>0</v>
      </c>
      <c r="BB1364" s="1">
        <f t="shared" si="367"/>
        <v>0</v>
      </c>
      <c r="BC1364" s="1" t="str">
        <f t="shared" si="368"/>
        <v>No</v>
      </c>
      <c r="BD1364" s="1">
        <f t="shared" si="369"/>
        <v>0</v>
      </c>
      <c r="BE1364" s="1">
        <f t="shared" si="370"/>
        <v>0</v>
      </c>
      <c r="BF1364" s="1">
        <f t="shared" si="371"/>
        <v>0</v>
      </c>
      <c r="BG1364" s="1">
        <v>1360</v>
      </c>
      <c r="BH1364" s="1" t="e">
        <f t="shared" si="372"/>
        <v>#N/A</v>
      </c>
      <c r="BI1364" s="1">
        <f t="shared" si="374"/>
        <v>2</v>
      </c>
      <c r="BJ1364" s="1" t="e">
        <f t="shared" si="373"/>
        <v>#N/A</v>
      </c>
    </row>
    <row r="1365" spans="1:62" x14ac:dyDescent="0.25">
      <c r="A1365" s="1">
        <f t="shared" si="360"/>
        <v>1</v>
      </c>
      <c r="B1365" s="1">
        <f>IF(YEAR(AD1365)=$B$3,YEAR('Apartment Expenses'!AD1365)&amp;" - "&amp;'Apartment Expenses'!AC1365,0)</f>
        <v>0</v>
      </c>
      <c r="C1365" s="1">
        <f t="shared" si="361"/>
        <v>0</v>
      </c>
      <c r="E1365" s="1">
        <v>1361</v>
      </c>
      <c r="F1365" s="1">
        <f t="shared" si="362"/>
        <v>1</v>
      </c>
      <c r="G1365" s="1">
        <f t="shared" si="358"/>
        <v>0</v>
      </c>
      <c r="H1365" s="1">
        <f t="shared" si="359"/>
        <v>0</v>
      </c>
      <c r="J1365" s="1" t="str">
        <f t="shared" si="363"/>
        <v>1900</v>
      </c>
      <c r="M1365" s="1">
        <f>HLOOKUP('Expense History'!$AD$3,$P$4:$X$2004,ROW('Apartment Expenses'!L1365)-3,0)</f>
        <v>0</v>
      </c>
      <c r="N1365" s="1">
        <f>IF('Expense History'!$AD$3=Data!$G$4,'Apartment Expenses'!AE1365,HLOOKUP('Expense History'!$AD$3,'Apartment Expenses'!$AE$4:$AL$2004,(ROW('Apartment Expenses'!M1365)-3)))</f>
        <v>0</v>
      </c>
      <c r="O1365" s="1" t="str">
        <f>IF($O$2="ALL",IF(VLOOKUP(AA1365,'Expense History'!$AA$6:$AB$36,2,0)="x","include",0),IF(AND(VLOOKUP(AA1365,'Expense History'!$AA$6:$AB$36,2,0)="x",AC1365=$O$2),"include",0))</f>
        <v>include</v>
      </c>
      <c r="P1365" s="1">
        <f>IF(O1365="include",IF(AE1365&gt;0,1+MAX(P1366:P$2005),0),0)</f>
        <v>0</v>
      </c>
      <c r="Q1365" s="1">
        <f>IF(AND(ISBLANK(AA1364),AE1364=0),0,(IF(MAX(Q1366:Q$2005)&gt;0,0,ROW(R1365))))</f>
        <v>0</v>
      </c>
      <c r="R1365" s="1">
        <f>IF($O1365="include",IF(AF1365&gt;0,1+MAX(R1366:R$2005),0),0)</f>
        <v>0</v>
      </c>
      <c r="S1365" s="1">
        <f>IF($O1365="include",IF(AG1365&gt;0,1+MAX(S1366:S$2005),0),0)</f>
        <v>0</v>
      </c>
      <c r="T1365" s="1">
        <f>IF($O1365="include",IF(AH1365&gt;0,1+MAX(T1366:T$2005),0),0)</f>
        <v>0</v>
      </c>
      <c r="U1365" s="1">
        <f>IF($O1365="include",IF(AI1365&gt;0,1+MAX(U1366:U$2005),0),0)</f>
        <v>0</v>
      </c>
      <c r="V1365" s="1">
        <f>IF($O1365="include",IF(AJ1365&gt;0,1+MAX(V1366:V$2005),0),0)</f>
        <v>0</v>
      </c>
      <c r="W1365" s="1">
        <f>IF($O1365="include",IF(AK1365&gt;0,1+MAX(W1366:W$2005),0),0)</f>
        <v>0</v>
      </c>
      <c r="X1365" s="1">
        <f>IF($O1365="include",IF(AL1365&gt;0,1+MAX(X1366:X$2005),0),0)</f>
        <v>0</v>
      </c>
      <c r="Y1365" s="22" t="str">
        <f t="shared" si="364"/>
        <v xml:space="preserve">1 - </v>
      </c>
      <c r="AA1365" s="42"/>
      <c r="AB1365" s="43"/>
      <c r="AC1365" s="43"/>
      <c r="AD1365" s="44"/>
      <c r="AE1365" s="11">
        <f t="shared" si="365"/>
        <v>0</v>
      </c>
      <c r="AF1365" s="41"/>
      <c r="AG1365" s="41"/>
      <c r="AH1365" s="41"/>
      <c r="AI1365" s="41"/>
      <c r="AJ1365" s="41"/>
      <c r="AK1365" s="41"/>
      <c r="AL1365" s="41"/>
      <c r="BA1365" s="1">
        <f t="shared" si="366"/>
        <v>0</v>
      </c>
      <c r="BB1365" s="1">
        <f t="shared" si="367"/>
        <v>0</v>
      </c>
      <c r="BC1365" s="1" t="str">
        <f t="shared" si="368"/>
        <v>No</v>
      </c>
      <c r="BD1365" s="1">
        <f t="shared" si="369"/>
        <v>0</v>
      </c>
      <c r="BE1365" s="1">
        <f t="shared" si="370"/>
        <v>0</v>
      </c>
      <c r="BF1365" s="1">
        <f t="shared" si="371"/>
        <v>0</v>
      </c>
      <c r="BG1365" s="1">
        <v>1361</v>
      </c>
      <c r="BH1365" s="1" t="e">
        <f t="shared" si="372"/>
        <v>#N/A</v>
      </c>
      <c r="BI1365" s="1">
        <f t="shared" si="374"/>
        <v>2</v>
      </c>
      <c r="BJ1365" s="1" t="e">
        <f t="shared" si="373"/>
        <v>#N/A</v>
      </c>
    </row>
    <row r="1366" spans="1:62" x14ac:dyDescent="0.25">
      <c r="A1366" s="1">
        <f t="shared" si="360"/>
        <v>1</v>
      </c>
      <c r="B1366" s="1">
        <f>IF(YEAR(AD1366)=$B$3,YEAR('Apartment Expenses'!AD1366)&amp;" - "&amp;'Apartment Expenses'!AC1366,0)</f>
        <v>0</v>
      </c>
      <c r="C1366" s="1">
        <f t="shared" si="361"/>
        <v>0</v>
      </c>
      <c r="E1366" s="1">
        <v>1362</v>
      </c>
      <c r="F1366" s="1">
        <f t="shared" si="362"/>
        <v>1</v>
      </c>
      <c r="G1366" s="1">
        <f t="shared" si="358"/>
        <v>0</v>
      </c>
      <c r="H1366" s="1">
        <f t="shared" si="359"/>
        <v>0</v>
      </c>
      <c r="J1366" s="1" t="str">
        <f t="shared" si="363"/>
        <v>1900</v>
      </c>
      <c r="M1366" s="1">
        <f>HLOOKUP('Expense History'!$AD$3,$P$4:$X$2004,ROW('Apartment Expenses'!L1366)-3,0)</f>
        <v>0</v>
      </c>
      <c r="N1366" s="1">
        <f>IF('Expense History'!$AD$3=Data!$G$4,'Apartment Expenses'!AE1366,HLOOKUP('Expense History'!$AD$3,'Apartment Expenses'!$AE$4:$AL$2004,(ROW('Apartment Expenses'!M1366)-3)))</f>
        <v>0</v>
      </c>
      <c r="O1366" s="1" t="str">
        <f>IF($O$2="ALL",IF(VLOOKUP(AA1366,'Expense History'!$AA$6:$AB$36,2,0)="x","include",0),IF(AND(VLOOKUP(AA1366,'Expense History'!$AA$6:$AB$36,2,0)="x",AC1366=$O$2),"include",0))</f>
        <v>include</v>
      </c>
      <c r="P1366" s="1">
        <f>IF(O1366="include",IF(AE1366&gt;0,1+MAX(P1367:P$2005),0),0)</f>
        <v>0</v>
      </c>
      <c r="Q1366" s="1">
        <f>IF(AND(ISBLANK(AA1365),AE1365=0),0,(IF(MAX(Q1367:Q$2005)&gt;0,0,ROW(R1366))))</f>
        <v>0</v>
      </c>
      <c r="R1366" s="1">
        <f>IF($O1366="include",IF(AF1366&gt;0,1+MAX(R1367:R$2005),0),0)</f>
        <v>0</v>
      </c>
      <c r="S1366" s="1">
        <f>IF($O1366="include",IF(AG1366&gt;0,1+MAX(S1367:S$2005),0),0)</f>
        <v>0</v>
      </c>
      <c r="T1366" s="1">
        <f>IF($O1366="include",IF(AH1366&gt;0,1+MAX(T1367:T$2005),0),0)</f>
        <v>0</v>
      </c>
      <c r="U1366" s="1">
        <f>IF($O1366="include",IF(AI1366&gt;0,1+MAX(U1367:U$2005),0),0)</f>
        <v>0</v>
      </c>
      <c r="V1366" s="1">
        <f>IF($O1366="include",IF(AJ1366&gt;0,1+MAX(V1367:V$2005),0),0)</f>
        <v>0</v>
      </c>
      <c r="W1366" s="1">
        <f>IF($O1366="include",IF(AK1366&gt;0,1+MAX(W1367:W$2005),0),0)</f>
        <v>0</v>
      </c>
      <c r="X1366" s="1">
        <f>IF($O1366="include",IF(AL1366&gt;0,1+MAX(X1367:X$2005),0),0)</f>
        <v>0</v>
      </c>
      <c r="Y1366" s="22" t="str">
        <f t="shared" si="364"/>
        <v xml:space="preserve">1 - </v>
      </c>
      <c r="AA1366" s="42"/>
      <c r="AB1366" s="43"/>
      <c r="AC1366" s="43"/>
      <c r="AD1366" s="44"/>
      <c r="AE1366" s="11">
        <f t="shared" si="365"/>
        <v>0</v>
      </c>
      <c r="AF1366" s="41"/>
      <c r="AG1366" s="41"/>
      <c r="AH1366" s="41"/>
      <c r="AI1366" s="41"/>
      <c r="AJ1366" s="41"/>
      <c r="AK1366" s="41"/>
      <c r="AL1366" s="41"/>
      <c r="BA1366" s="1">
        <f t="shared" si="366"/>
        <v>0</v>
      </c>
      <c r="BB1366" s="1">
        <f t="shared" si="367"/>
        <v>0</v>
      </c>
      <c r="BC1366" s="1" t="str">
        <f t="shared" si="368"/>
        <v>No</v>
      </c>
      <c r="BD1366" s="1">
        <f t="shared" si="369"/>
        <v>0</v>
      </c>
      <c r="BE1366" s="1">
        <f t="shared" si="370"/>
        <v>0</v>
      </c>
      <c r="BF1366" s="1">
        <f t="shared" si="371"/>
        <v>0</v>
      </c>
      <c r="BG1366" s="1">
        <v>1362</v>
      </c>
      <c r="BH1366" s="1" t="e">
        <f t="shared" si="372"/>
        <v>#N/A</v>
      </c>
      <c r="BI1366" s="1">
        <f t="shared" si="374"/>
        <v>2</v>
      </c>
      <c r="BJ1366" s="1" t="e">
        <f t="shared" si="373"/>
        <v>#N/A</v>
      </c>
    </row>
    <row r="1367" spans="1:62" x14ac:dyDescent="0.25">
      <c r="A1367" s="1">
        <f t="shared" si="360"/>
        <v>1</v>
      </c>
      <c r="B1367" s="1">
        <f>IF(YEAR(AD1367)=$B$3,YEAR('Apartment Expenses'!AD1367)&amp;" - "&amp;'Apartment Expenses'!AC1367,0)</f>
        <v>0</v>
      </c>
      <c r="C1367" s="1">
        <f t="shared" si="361"/>
        <v>0</v>
      </c>
      <c r="E1367" s="1">
        <v>1363</v>
      </c>
      <c r="F1367" s="1">
        <f t="shared" si="362"/>
        <v>1</v>
      </c>
      <c r="G1367" s="1">
        <f t="shared" si="358"/>
        <v>0</v>
      </c>
      <c r="H1367" s="1">
        <f t="shared" si="359"/>
        <v>0</v>
      </c>
      <c r="J1367" s="1" t="str">
        <f t="shared" si="363"/>
        <v>1900</v>
      </c>
      <c r="M1367" s="1">
        <f>HLOOKUP('Expense History'!$AD$3,$P$4:$X$2004,ROW('Apartment Expenses'!L1367)-3,0)</f>
        <v>0</v>
      </c>
      <c r="N1367" s="1">
        <f>IF('Expense History'!$AD$3=Data!$G$4,'Apartment Expenses'!AE1367,HLOOKUP('Expense History'!$AD$3,'Apartment Expenses'!$AE$4:$AL$2004,(ROW('Apartment Expenses'!M1367)-3)))</f>
        <v>0</v>
      </c>
      <c r="O1367" s="1" t="str">
        <f>IF($O$2="ALL",IF(VLOOKUP(AA1367,'Expense History'!$AA$6:$AB$36,2,0)="x","include",0),IF(AND(VLOOKUP(AA1367,'Expense History'!$AA$6:$AB$36,2,0)="x",AC1367=$O$2),"include",0))</f>
        <v>include</v>
      </c>
      <c r="P1367" s="1">
        <f>IF(O1367="include",IF(AE1367&gt;0,1+MAX(P1368:P$2005),0),0)</f>
        <v>0</v>
      </c>
      <c r="Q1367" s="1">
        <f>IF(AND(ISBLANK(AA1366),AE1366=0),0,(IF(MAX(Q1368:Q$2005)&gt;0,0,ROW(R1367))))</f>
        <v>0</v>
      </c>
      <c r="R1367" s="1">
        <f>IF($O1367="include",IF(AF1367&gt;0,1+MAX(R1368:R$2005),0),0)</f>
        <v>0</v>
      </c>
      <c r="S1367" s="1">
        <f>IF($O1367="include",IF(AG1367&gt;0,1+MAX(S1368:S$2005),0),0)</f>
        <v>0</v>
      </c>
      <c r="T1367" s="1">
        <f>IF($O1367="include",IF(AH1367&gt;0,1+MAX(T1368:T$2005),0),0)</f>
        <v>0</v>
      </c>
      <c r="U1367" s="1">
        <f>IF($O1367="include",IF(AI1367&gt;0,1+MAX(U1368:U$2005),0),0)</f>
        <v>0</v>
      </c>
      <c r="V1367" s="1">
        <f>IF($O1367="include",IF(AJ1367&gt;0,1+MAX(V1368:V$2005),0),0)</f>
        <v>0</v>
      </c>
      <c r="W1367" s="1">
        <f>IF($O1367="include",IF(AK1367&gt;0,1+MAX(W1368:W$2005),0),0)</f>
        <v>0</v>
      </c>
      <c r="X1367" s="1">
        <f>IF($O1367="include",IF(AL1367&gt;0,1+MAX(X1368:X$2005),0),0)</f>
        <v>0</v>
      </c>
      <c r="Y1367" s="22" t="str">
        <f t="shared" si="364"/>
        <v xml:space="preserve">1 - </v>
      </c>
      <c r="AA1367" s="42"/>
      <c r="AB1367" s="43"/>
      <c r="AC1367" s="43"/>
      <c r="AD1367" s="44"/>
      <c r="AE1367" s="11">
        <f t="shared" si="365"/>
        <v>0</v>
      </c>
      <c r="AF1367" s="41"/>
      <c r="AG1367" s="41"/>
      <c r="AH1367" s="41"/>
      <c r="AI1367" s="41"/>
      <c r="AJ1367" s="41"/>
      <c r="AK1367" s="41"/>
      <c r="AL1367" s="41"/>
      <c r="BA1367" s="1">
        <f t="shared" si="366"/>
        <v>0</v>
      </c>
      <c r="BB1367" s="1">
        <f t="shared" si="367"/>
        <v>0</v>
      </c>
      <c r="BC1367" s="1" t="str">
        <f t="shared" si="368"/>
        <v>No</v>
      </c>
      <c r="BD1367" s="1">
        <f t="shared" si="369"/>
        <v>0</v>
      </c>
      <c r="BE1367" s="1">
        <f t="shared" si="370"/>
        <v>0</v>
      </c>
      <c r="BF1367" s="1">
        <f t="shared" si="371"/>
        <v>0</v>
      </c>
      <c r="BG1367" s="1">
        <v>1363</v>
      </c>
      <c r="BH1367" s="1" t="e">
        <f t="shared" si="372"/>
        <v>#N/A</v>
      </c>
      <c r="BI1367" s="1">
        <f t="shared" si="374"/>
        <v>2</v>
      </c>
      <c r="BJ1367" s="1" t="e">
        <f t="shared" si="373"/>
        <v>#N/A</v>
      </c>
    </row>
    <row r="1368" spans="1:62" x14ac:dyDescent="0.25">
      <c r="A1368" s="1">
        <f t="shared" si="360"/>
        <v>1</v>
      </c>
      <c r="B1368" s="1">
        <f>IF(YEAR(AD1368)=$B$3,YEAR('Apartment Expenses'!AD1368)&amp;" - "&amp;'Apartment Expenses'!AC1368,0)</f>
        <v>0</v>
      </c>
      <c r="C1368" s="1">
        <f t="shared" si="361"/>
        <v>0</v>
      </c>
      <c r="E1368" s="1">
        <v>1364</v>
      </c>
      <c r="F1368" s="1">
        <f t="shared" si="362"/>
        <v>1</v>
      </c>
      <c r="G1368" s="1">
        <f t="shared" si="358"/>
        <v>0</v>
      </c>
      <c r="H1368" s="1">
        <f t="shared" si="359"/>
        <v>0</v>
      </c>
      <c r="J1368" s="1" t="str">
        <f t="shared" si="363"/>
        <v>1900</v>
      </c>
      <c r="M1368" s="1">
        <f>HLOOKUP('Expense History'!$AD$3,$P$4:$X$2004,ROW('Apartment Expenses'!L1368)-3,0)</f>
        <v>0</v>
      </c>
      <c r="N1368" s="1">
        <f>IF('Expense History'!$AD$3=Data!$G$4,'Apartment Expenses'!AE1368,HLOOKUP('Expense History'!$AD$3,'Apartment Expenses'!$AE$4:$AL$2004,(ROW('Apartment Expenses'!M1368)-3)))</f>
        <v>0</v>
      </c>
      <c r="O1368" s="1" t="str">
        <f>IF($O$2="ALL",IF(VLOOKUP(AA1368,'Expense History'!$AA$6:$AB$36,2,0)="x","include",0),IF(AND(VLOOKUP(AA1368,'Expense History'!$AA$6:$AB$36,2,0)="x",AC1368=$O$2),"include",0))</f>
        <v>include</v>
      </c>
      <c r="P1368" s="1">
        <f>IF(O1368="include",IF(AE1368&gt;0,1+MAX(P1369:P$2005),0),0)</f>
        <v>0</v>
      </c>
      <c r="Q1368" s="1">
        <f>IF(AND(ISBLANK(AA1367),AE1367=0),0,(IF(MAX(Q1369:Q$2005)&gt;0,0,ROW(R1368))))</f>
        <v>0</v>
      </c>
      <c r="R1368" s="1">
        <f>IF($O1368="include",IF(AF1368&gt;0,1+MAX(R1369:R$2005),0),0)</f>
        <v>0</v>
      </c>
      <c r="S1368" s="1">
        <f>IF($O1368="include",IF(AG1368&gt;0,1+MAX(S1369:S$2005),0),0)</f>
        <v>0</v>
      </c>
      <c r="T1368" s="1">
        <f>IF($O1368="include",IF(AH1368&gt;0,1+MAX(T1369:T$2005),0),0)</f>
        <v>0</v>
      </c>
      <c r="U1368" s="1">
        <f>IF($O1368="include",IF(AI1368&gt;0,1+MAX(U1369:U$2005),0),0)</f>
        <v>0</v>
      </c>
      <c r="V1368" s="1">
        <f>IF($O1368="include",IF(AJ1368&gt;0,1+MAX(V1369:V$2005),0),0)</f>
        <v>0</v>
      </c>
      <c r="W1368" s="1">
        <f>IF($O1368="include",IF(AK1368&gt;0,1+MAX(W1369:W$2005),0),0)</f>
        <v>0</v>
      </c>
      <c r="X1368" s="1">
        <f>IF($O1368="include",IF(AL1368&gt;0,1+MAX(X1369:X$2005),0),0)</f>
        <v>0</v>
      </c>
      <c r="Y1368" s="22" t="str">
        <f t="shared" si="364"/>
        <v xml:space="preserve">1 - </v>
      </c>
      <c r="AA1368" s="42"/>
      <c r="AB1368" s="43"/>
      <c r="AC1368" s="43"/>
      <c r="AD1368" s="44"/>
      <c r="AE1368" s="11">
        <f t="shared" si="365"/>
        <v>0</v>
      </c>
      <c r="AF1368" s="41"/>
      <c r="AG1368" s="41"/>
      <c r="AH1368" s="41"/>
      <c r="AI1368" s="41"/>
      <c r="AJ1368" s="41"/>
      <c r="AK1368" s="41"/>
      <c r="AL1368" s="41"/>
      <c r="BA1368" s="1">
        <f t="shared" si="366"/>
        <v>0</v>
      </c>
      <c r="BB1368" s="1">
        <f t="shared" si="367"/>
        <v>0</v>
      </c>
      <c r="BC1368" s="1" t="str">
        <f t="shared" si="368"/>
        <v>No</v>
      </c>
      <c r="BD1368" s="1">
        <f t="shared" si="369"/>
        <v>0</v>
      </c>
      <c r="BE1368" s="1">
        <f t="shared" si="370"/>
        <v>0</v>
      </c>
      <c r="BF1368" s="1">
        <f t="shared" si="371"/>
        <v>0</v>
      </c>
      <c r="BG1368" s="1">
        <v>1364</v>
      </c>
      <c r="BH1368" s="1" t="e">
        <f t="shared" si="372"/>
        <v>#N/A</v>
      </c>
      <c r="BI1368" s="1">
        <f t="shared" si="374"/>
        <v>2</v>
      </c>
      <c r="BJ1368" s="1" t="e">
        <f t="shared" si="373"/>
        <v>#N/A</v>
      </c>
    </row>
    <row r="1369" spans="1:62" x14ac:dyDescent="0.25">
      <c r="A1369" s="1">
        <f t="shared" si="360"/>
        <v>1</v>
      </c>
      <c r="B1369" s="1">
        <f>IF(YEAR(AD1369)=$B$3,YEAR('Apartment Expenses'!AD1369)&amp;" - "&amp;'Apartment Expenses'!AC1369,0)</f>
        <v>0</v>
      </c>
      <c r="C1369" s="1">
        <f t="shared" si="361"/>
        <v>0</v>
      </c>
      <c r="E1369" s="1">
        <v>1365</v>
      </c>
      <c r="F1369" s="1">
        <f t="shared" si="362"/>
        <v>1</v>
      </c>
      <c r="G1369" s="1">
        <f t="shared" si="358"/>
        <v>0</v>
      </c>
      <c r="H1369" s="1">
        <f t="shared" si="359"/>
        <v>0</v>
      </c>
      <c r="J1369" s="1" t="str">
        <f t="shared" si="363"/>
        <v>1900</v>
      </c>
      <c r="M1369" s="1">
        <f>HLOOKUP('Expense History'!$AD$3,$P$4:$X$2004,ROW('Apartment Expenses'!L1369)-3,0)</f>
        <v>0</v>
      </c>
      <c r="N1369" s="1">
        <f>IF('Expense History'!$AD$3=Data!$G$4,'Apartment Expenses'!AE1369,HLOOKUP('Expense History'!$AD$3,'Apartment Expenses'!$AE$4:$AL$2004,(ROW('Apartment Expenses'!M1369)-3)))</f>
        <v>0</v>
      </c>
      <c r="O1369" s="1" t="str">
        <f>IF($O$2="ALL",IF(VLOOKUP(AA1369,'Expense History'!$AA$6:$AB$36,2,0)="x","include",0),IF(AND(VLOOKUP(AA1369,'Expense History'!$AA$6:$AB$36,2,0)="x",AC1369=$O$2),"include",0))</f>
        <v>include</v>
      </c>
      <c r="P1369" s="1">
        <f>IF(O1369="include",IF(AE1369&gt;0,1+MAX(P1370:P$2005),0),0)</f>
        <v>0</v>
      </c>
      <c r="Q1369" s="1">
        <f>IF(AND(ISBLANK(AA1368),AE1368=0),0,(IF(MAX(Q1370:Q$2005)&gt;0,0,ROW(R1369))))</f>
        <v>0</v>
      </c>
      <c r="R1369" s="1">
        <f>IF($O1369="include",IF(AF1369&gt;0,1+MAX(R1370:R$2005),0),0)</f>
        <v>0</v>
      </c>
      <c r="S1369" s="1">
        <f>IF($O1369="include",IF(AG1369&gt;0,1+MAX(S1370:S$2005),0),0)</f>
        <v>0</v>
      </c>
      <c r="T1369" s="1">
        <f>IF($O1369="include",IF(AH1369&gt;0,1+MAX(T1370:T$2005),0),0)</f>
        <v>0</v>
      </c>
      <c r="U1369" s="1">
        <f>IF($O1369="include",IF(AI1369&gt;0,1+MAX(U1370:U$2005),0),0)</f>
        <v>0</v>
      </c>
      <c r="V1369" s="1">
        <f>IF($O1369="include",IF(AJ1369&gt;0,1+MAX(V1370:V$2005),0),0)</f>
        <v>0</v>
      </c>
      <c r="W1369" s="1">
        <f>IF($O1369="include",IF(AK1369&gt;0,1+MAX(W1370:W$2005),0),0)</f>
        <v>0</v>
      </c>
      <c r="X1369" s="1">
        <f>IF($O1369="include",IF(AL1369&gt;0,1+MAX(X1370:X$2005),0),0)</f>
        <v>0</v>
      </c>
      <c r="Y1369" s="22" t="str">
        <f t="shared" si="364"/>
        <v xml:space="preserve">1 - </v>
      </c>
      <c r="AA1369" s="42"/>
      <c r="AB1369" s="43"/>
      <c r="AC1369" s="43"/>
      <c r="AD1369" s="44"/>
      <c r="AE1369" s="11">
        <f t="shared" si="365"/>
        <v>0</v>
      </c>
      <c r="AF1369" s="41"/>
      <c r="AG1369" s="41"/>
      <c r="AH1369" s="41"/>
      <c r="AI1369" s="41"/>
      <c r="AJ1369" s="41"/>
      <c r="AK1369" s="41"/>
      <c r="AL1369" s="41"/>
      <c r="BA1369" s="1">
        <f t="shared" si="366"/>
        <v>0</v>
      </c>
      <c r="BB1369" s="1">
        <f t="shared" si="367"/>
        <v>0</v>
      </c>
      <c r="BC1369" s="1" t="str">
        <f t="shared" si="368"/>
        <v>No</v>
      </c>
      <c r="BD1369" s="1">
        <f t="shared" si="369"/>
        <v>0</v>
      </c>
      <c r="BE1369" s="1">
        <f t="shared" si="370"/>
        <v>0</v>
      </c>
      <c r="BF1369" s="1">
        <f t="shared" si="371"/>
        <v>0</v>
      </c>
      <c r="BG1369" s="1">
        <v>1365</v>
      </c>
      <c r="BH1369" s="1" t="e">
        <f t="shared" si="372"/>
        <v>#N/A</v>
      </c>
      <c r="BI1369" s="1">
        <f t="shared" si="374"/>
        <v>2</v>
      </c>
      <c r="BJ1369" s="1" t="e">
        <f t="shared" si="373"/>
        <v>#N/A</v>
      </c>
    </row>
    <row r="1370" spans="1:62" x14ac:dyDescent="0.25">
      <c r="A1370" s="1">
        <f t="shared" si="360"/>
        <v>1</v>
      </c>
      <c r="B1370" s="1">
        <f>IF(YEAR(AD1370)=$B$3,YEAR('Apartment Expenses'!AD1370)&amp;" - "&amp;'Apartment Expenses'!AC1370,0)</f>
        <v>0</v>
      </c>
      <c r="C1370" s="1">
        <f t="shared" si="361"/>
        <v>0</v>
      </c>
      <c r="E1370" s="1">
        <v>1366</v>
      </c>
      <c r="F1370" s="1">
        <f t="shared" si="362"/>
        <v>1</v>
      </c>
      <c r="G1370" s="1">
        <f t="shared" si="358"/>
        <v>0</v>
      </c>
      <c r="H1370" s="1">
        <f t="shared" si="359"/>
        <v>0</v>
      </c>
      <c r="J1370" s="1" t="str">
        <f t="shared" si="363"/>
        <v>1900</v>
      </c>
      <c r="M1370" s="1">
        <f>HLOOKUP('Expense History'!$AD$3,$P$4:$X$2004,ROW('Apartment Expenses'!L1370)-3,0)</f>
        <v>0</v>
      </c>
      <c r="N1370" s="1">
        <f>IF('Expense History'!$AD$3=Data!$G$4,'Apartment Expenses'!AE1370,HLOOKUP('Expense History'!$AD$3,'Apartment Expenses'!$AE$4:$AL$2004,(ROW('Apartment Expenses'!M1370)-3)))</f>
        <v>0</v>
      </c>
      <c r="O1370" s="1" t="str">
        <f>IF($O$2="ALL",IF(VLOOKUP(AA1370,'Expense History'!$AA$6:$AB$36,2,0)="x","include",0),IF(AND(VLOOKUP(AA1370,'Expense History'!$AA$6:$AB$36,2,0)="x",AC1370=$O$2),"include",0))</f>
        <v>include</v>
      </c>
      <c r="P1370" s="1">
        <f>IF(O1370="include",IF(AE1370&gt;0,1+MAX(P1371:P$2005),0),0)</f>
        <v>0</v>
      </c>
      <c r="Q1370" s="1">
        <f>IF(AND(ISBLANK(AA1369),AE1369=0),0,(IF(MAX(Q1371:Q$2005)&gt;0,0,ROW(R1370))))</f>
        <v>0</v>
      </c>
      <c r="R1370" s="1">
        <f>IF($O1370="include",IF(AF1370&gt;0,1+MAX(R1371:R$2005),0),0)</f>
        <v>0</v>
      </c>
      <c r="S1370" s="1">
        <f>IF($O1370="include",IF(AG1370&gt;0,1+MAX(S1371:S$2005),0),0)</f>
        <v>0</v>
      </c>
      <c r="T1370" s="1">
        <f>IF($O1370="include",IF(AH1370&gt;0,1+MAX(T1371:T$2005),0),0)</f>
        <v>0</v>
      </c>
      <c r="U1370" s="1">
        <f>IF($O1370="include",IF(AI1370&gt;0,1+MAX(U1371:U$2005),0),0)</f>
        <v>0</v>
      </c>
      <c r="V1370" s="1">
        <f>IF($O1370="include",IF(AJ1370&gt;0,1+MAX(V1371:V$2005),0),0)</f>
        <v>0</v>
      </c>
      <c r="W1370" s="1">
        <f>IF($O1370="include",IF(AK1370&gt;0,1+MAX(W1371:W$2005),0),0)</f>
        <v>0</v>
      </c>
      <c r="X1370" s="1">
        <f>IF($O1370="include",IF(AL1370&gt;0,1+MAX(X1371:X$2005),0),0)</f>
        <v>0</v>
      </c>
      <c r="Y1370" s="22" t="str">
        <f t="shared" si="364"/>
        <v xml:space="preserve">1 - </v>
      </c>
      <c r="AA1370" s="42"/>
      <c r="AB1370" s="43"/>
      <c r="AC1370" s="43"/>
      <c r="AD1370" s="44"/>
      <c r="AE1370" s="11">
        <f t="shared" si="365"/>
        <v>0</v>
      </c>
      <c r="AF1370" s="41"/>
      <c r="AG1370" s="41"/>
      <c r="AH1370" s="41"/>
      <c r="AI1370" s="41"/>
      <c r="AJ1370" s="41"/>
      <c r="AK1370" s="41"/>
      <c r="AL1370" s="41"/>
      <c r="BA1370" s="1">
        <f t="shared" si="366"/>
        <v>0</v>
      </c>
      <c r="BB1370" s="1">
        <f t="shared" si="367"/>
        <v>0</v>
      </c>
      <c r="BC1370" s="1" t="str">
        <f t="shared" si="368"/>
        <v>No</v>
      </c>
      <c r="BD1370" s="1">
        <f t="shared" si="369"/>
        <v>0</v>
      </c>
      <c r="BE1370" s="1">
        <f t="shared" si="370"/>
        <v>0</v>
      </c>
      <c r="BF1370" s="1">
        <f t="shared" si="371"/>
        <v>0</v>
      </c>
      <c r="BG1370" s="1">
        <v>1366</v>
      </c>
      <c r="BH1370" s="1" t="e">
        <f t="shared" si="372"/>
        <v>#N/A</v>
      </c>
      <c r="BI1370" s="1">
        <f t="shared" si="374"/>
        <v>2</v>
      </c>
      <c r="BJ1370" s="1" t="e">
        <f t="shared" si="373"/>
        <v>#N/A</v>
      </c>
    </row>
    <row r="1371" spans="1:62" x14ac:dyDescent="0.25">
      <c r="A1371" s="1">
        <f t="shared" si="360"/>
        <v>1</v>
      </c>
      <c r="B1371" s="1">
        <f>IF(YEAR(AD1371)=$B$3,YEAR('Apartment Expenses'!AD1371)&amp;" - "&amp;'Apartment Expenses'!AC1371,0)</f>
        <v>0</v>
      </c>
      <c r="C1371" s="1">
        <f t="shared" si="361"/>
        <v>0</v>
      </c>
      <c r="E1371" s="1">
        <v>1367</v>
      </c>
      <c r="F1371" s="1">
        <f t="shared" si="362"/>
        <v>1</v>
      </c>
      <c r="G1371" s="1">
        <f t="shared" si="358"/>
        <v>0</v>
      </c>
      <c r="H1371" s="1">
        <f t="shared" si="359"/>
        <v>0</v>
      </c>
      <c r="J1371" s="1" t="str">
        <f t="shared" si="363"/>
        <v>1900</v>
      </c>
      <c r="M1371" s="1">
        <f>HLOOKUP('Expense History'!$AD$3,$P$4:$X$2004,ROW('Apartment Expenses'!L1371)-3,0)</f>
        <v>0</v>
      </c>
      <c r="N1371" s="1">
        <f>IF('Expense History'!$AD$3=Data!$G$4,'Apartment Expenses'!AE1371,HLOOKUP('Expense History'!$AD$3,'Apartment Expenses'!$AE$4:$AL$2004,(ROW('Apartment Expenses'!M1371)-3)))</f>
        <v>0</v>
      </c>
      <c r="O1371" s="1" t="str">
        <f>IF($O$2="ALL",IF(VLOOKUP(AA1371,'Expense History'!$AA$6:$AB$36,2,0)="x","include",0),IF(AND(VLOOKUP(AA1371,'Expense History'!$AA$6:$AB$36,2,0)="x",AC1371=$O$2),"include",0))</f>
        <v>include</v>
      </c>
      <c r="P1371" s="1">
        <f>IF(O1371="include",IF(AE1371&gt;0,1+MAX(P1372:P$2005),0),0)</f>
        <v>0</v>
      </c>
      <c r="Q1371" s="1">
        <f>IF(AND(ISBLANK(AA1370),AE1370=0),0,(IF(MAX(Q1372:Q$2005)&gt;0,0,ROW(R1371))))</f>
        <v>0</v>
      </c>
      <c r="R1371" s="1">
        <f>IF($O1371="include",IF(AF1371&gt;0,1+MAX(R1372:R$2005),0),0)</f>
        <v>0</v>
      </c>
      <c r="S1371" s="1">
        <f>IF($O1371="include",IF(AG1371&gt;0,1+MAX(S1372:S$2005),0),0)</f>
        <v>0</v>
      </c>
      <c r="T1371" s="1">
        <f>IF($O1371="include",IF(AH1371&gt;0,1+MAX(T1372:T$2005),0),0)</f>
        <v>0</v>
      </c>
      <c r="U1371" s="1">
        <f>IF($O1371="include",IF(AI1371&gt;0,1+MAX(U1372:U$2005),0),0)</f>
        <v>0</v>
      </c>
      <c r="V1371" s="1">
        <f>IF($O1371="include",IF(AJ1371&gt;0,1+MAX(V1372:V$2005),0),0)</f>
        <v>0</v>
      </c>
      <c r="W1371" s="1">
        <f>IF($O1371="include",IF(AK1371&gt;0,1+MAX(W1372:W$2005),0),0)</f>
        <v>0</v>
      </c>
      <c r="X1371" s="1">
        <f>IF($O1371="include",IF(AL1371&gt;0,1+MAX(X1372:X$2005),0),0)</f>
        <v>0</v>
      </c>
      <c r="Y1371" s="22" t="str">
        <f t="shared" si="364"/>
        <v xml:space="preserve">1 - </v>
      </c>
      <c r="AA1371" s="42"/>
      <c r="AB1371" s="43"/>
      <c r="AC1371" s="43"/>
      <c r="AD1371" s="44"/>
      <c r="AE1371" s="11">
        <f t="shared" si="365"/>
        <v>0</v>
      </c>
      <c r="AF1371" s="41"/>
      <c r="AG1371" s="41"/>
      <c r="AH1371" s="41"/>
      <c r="AI1371" s="41"/>
      <c r="AJ1371" s="41"/>
      <c r="AK1371" s="41"/>
      <c r="AL1371" s="41"/>
      <c r="BA1371" s="1">
        <f t="shared" si="366"/>
        <v>0</v>
      </c>
      <c r="BB1371" s="1">
        <f t="shared" si="367"/>
        <v>0</v>
      </c>
      <c r="BC1371" s="1" t="str">
        <f t="shared" si="368"/>
        <v>No</v>
      </c>
      <c r="BD1371" s="1">
        <f t="shared" si="369"/>
        <v>0</v>
      </c>
      <c r="BE1371" s="1">
        <f t="shared" si="370"/>
        <v>0</v>
      </c>
      <c r="BF1371" s="1">
        <f t="shared" si="371"/>
        <v>0</v>
      </c>
      <c r="BG1371" s="1">
        <v>1367</v>
      </c>
      <c r="BH1371" s="1" t="e">
        <f t="shared" si="372"/>
        <v>#N/A</v>
      </c>
      <c r="BI1371" s="1">
        <f t="shared" si="374"/>
        <v>2</v>
      </c>
      <c r="BJ1371" s="1" t="e">
        <f t="shared" si="373"/>
        <v>#N/A</v>
      </c>
    </row>
    <row r="1372" spans="1:62" x14ac:dyDescent="0.25">
      <c r="A1372" s="1">
        <f t="shared" si="360"/>
        <v>1</v>
      </c>
      <c r="B1372" s="1">
        <f>IF(YEAR(AD1372)=$B$3,YEAR('Apartment Expenses'!AD1372)&amp;" - "&amp;'Apartment Expenses'!AC1372,0)</f>
        <v>0</v>
      </c>
      <c r="C1372" s="1">
        <f t="shared" si="361"/>
        <v>0</v>
      </c>
      <c r="E1372" s="1">
        <v>1368</v>
      </c>
      <c r="F1372" s="1">
        <f t="shared" si="362"/>
        <v>1</v>
      </c>
      <c r="G1372" s="1">
        <f t="shared" si="358"/>
        <v>0</v>
      </c>
      <c r="H1372" s="1">
        <f t="shared" si="359"/>
        <v>0</v>
      </c>
      <c r="J1372" s="1" t="str">
        <f t="shared" si="363"/>
        <v>1900</v>
      </c>
      <c r="M1372" s="1">
        <f>HLOOKUP('Expense History'!$AD$3,$P$4:$X$2004,ROW('Apartment Expenses'!L1372)-3,0)</f>
        <v>0</v>
      </c>
      <c r="N1372" s="1">
        <f>IF('Expense History'!$AD$3=Data!$G$4,'Apartment Expenses'!AE1372,HLOOKUP('Expense History'!$AD$3,'Apartment Expenses'!$AE$4:$AL$2004,(ROW('Apartment Expenses'!M1372)-3)))</f>
        <v>0</v>
      </c>
      <c r="O1372" s="1" t="str">
        <f>IF($O$2="ALL",IF(VLOOKUP(AA1372,'Expense History'!$AA$6:$AB$36,2,0)="x","include",0),IF(AND(VLOOKUP(AA1372,'Expense History'!$AA$6:$AB$36,2,0)="x",AC1372=$O$2),"include",0))</f>
        <v>include</v>
      </c>
      <c r="P1372" s="1">
        <f>IF(O1372="include",IF(AE1372&gt;0,1+MAX(P1373:P$2005),0),0)</f>
        <v>0</v>
      </c>
      <c r="Q1372" s="1">
        <f>IF(AND(ISBLANK(AA1371),AE1371=0),0,(IF(MAX(Q1373:Q$2005)&gt;0,0,ROW(R1372))))</f>
        <v>0</v>
      </c>
      <c r="R1372" s="1">
        <f>IF($O1372="include",IF(AF1372&gt;0,1+MAX(R1373:R$2005),0),0)</f>
        <v>0</v>
      </c>
      <c r="S1372" s="1">
        <f>IF($O1372="include",IF(AG1372&gt;0,1+MAX(S1373:S$2005),0),0)</f>
        <v>0</v>
      </c>
      <c r="T1372" s="1">
        <f>IF($O1372="include",IF(AH1372&gt;0,1+MAX(T1373:T$2005),0),0)</f>
        <v>0</v>
      </c>
      <c r="U1372" s="1">
        <f>IF($O1372="include",IF(AI1372&gt;0,1+MAX(U1373:U$2005),0),0)</f>
        <v>0</v>
      </c>
      <c r="V1372" s="1">
        <f>IF($O1372="include",IF(AJ1372&gt;0,1+MAX(V1373:V$2005),0),0)</f>
        <v>0</v>
      </c>
      <c r="W1372" s="1">
        <f>IF($O1372="include",IF(AK1372&gt;0,1+MAX(W1373:W$2005),0),0)</f>
        <v>0</v>
      </c>
      <c r="X1372" s="1">
        <f>IF($O1372="include",IF(AL1372&gt;0,1+MAX(X1373:X$2005),0),0)</f>
        <v>0</v>
      </c>
      <c r="Y1372" s="22" t="str">
        <f t="shared" si="364"/>
        <v xml:space="preserve">1 - </v>
      </c>
      <c r="AA1372" s="42"/>
      <c r="AB1372" s="43"/>
      <c r="AC1372" s="43"/>
      <c r="AD1372" s="44"/>
      <c r="AE1372" s="11">
        <f t="shared" si="365"/>
        <v>0</v>
      </c>
      <c r="AF1372" s="41"/>
      <c r="AG1372" s="41"/>
      <c r="AH1372" s="41"/>
      <c r="AI1372" s="41"/>
      <c r="AJ1372" s="41"/>
      <c r="AK1372" s="41"/>
      <c r="AL1372" s="41"/>
      <c r="BA1372" s="1">
        <f t="shared" si="366"/>
        <v>0</v>
      </c>
      <c r="BB1372" s="1">
        <f t="shared" si="367"/>
        <v>0</v>
      </c>
      <c r="BC1372" s="1" t="str">
        <f t="shared" si="368"/>
        <v>No</v>
      </c>
      <c r="BD1372" s="1">
        <f t="shared" si="369"/>
        <v>0</v>
      </c>
      <c r="BE1372" s="1">
        <f t="shared" si="370"/>
        <v>0</v>
      </c>
      <c r="BF1372" s="1">
        <f t="shared" si="371"/>
        <v>0</v>
      </c>
      <c r="BG1372" s="1">
        <v>1368</v>
      </c>
      <c r="BH1372" s="1" t="e">
        <f t="shared" si="372"/>
        <v>#N/A</v>
      </c>
      <c r="BI1372" s="1">
        <f t="shared" si="374"/>
        <v>2</v>
      </c>
      <c r="BJ1372" s="1" t="e">
        <f t="shared" si="373"/>
        <v>#N/A</v>
      </c>
    </row>
    <row r="1373" spans="1:62" x14ac:dyDescent="0.25">
      <c r="A1373" s="1">
        <f t="shared" si="360"/>
        <v>1</v>
      </c>
      <c r="B1373" s="1">
        <f>IF(YEAR(AD1373)=$B$3,YEAR('Apartment Expenses'!AD1373)&amp;" - "&amp;'Apartment Expenses'!AC1373,0)</f>
        <v>0</v>
      </c>
      <c r="C1373" s="1">
        <f t="shared" si="361"/>
        <v>0</v>
      </c>
      <c r="E1373" s="1">
        <v>1369</v>
      </c>
      <c r="F1373" s="1">
        <f t="shared" si="362"/>
        <v>1</v>
      </c>
      <c r="G1373" s="1">
        <f t="shared" si="358"/>
        <v>0</v>
      </c>
      <c r="H1373" s="1">
        <f t="shared" si="359"/>
        <v>0</v>
      </c>
      <c r="J1373" s="1" t="str">
        <f t="shared" si="363"/>
        <v>1900</v>
      </c>
      <c r="M1373" s="1">
        <f>HLOOKUP('Expense History'!$AD$3,$P$4:$X$2004,ROW('Apartment Expenses'!L1373)-3,0)</f>
        <v>0</v>
      </c>
      <c r="N1373" s="1">
        <f>IF('Expense History'!$AD$3=Data!$G$4,'Apartment Expenses'!AE1373,HLOOKUP('Expense History'!$AD$3,'Apartment Expenses'!$AE$4:$AL$2004,(ROW('Apartment Expenses'!M1373)-3)))</f>
        <v>0</v>
      </c>
      <c r="O1373" s="1" t="str">
        <f>IF($O$2="ALL",IF(VLOOKUP(AA1373,'Expense History'!$AA$6:$AB$36,2,0)="x","include",0),IF(AND(VLOOKUP(AA1373,'Expense History'!$AA$6:$AB$36,2,0)="x",AC1373=$O$2),"include",0))</f>
        <v>include</v>
      </c>
      <c r="P1373" s="1">
        <f>IF(O1373="include",IF(AE1373&gt;0,1+MAX(P1374:P$2005),0),0)</f>
        <v>0</v>
      </c>
      <c r="Q1373" s="1">
        <f>IF(AND(ISBLANK(AA1372),AE1372=0),0,(IF(MAX(Q1374:Q$2005)&gt;0,0,ROW(R1373))))</f>
        <v>0</v>
      </c>
      <c r="R1373" s="1">
        <f>IF($O1373="include",IF(AF1373&gt;0,1+MAX(R1374:R$2005),0),0)</f>
        <v>0</v>
      </c>
      <c r="S1373" s="1">
        <f>IF($O1373="include",IF(AG1373&gt;0,1+MAX(S1374:S$2005),0),0)</f>
        <v>0</v>
      </c>
      <c r="T1373" s="1">
        <f>IF($O1373="include",IF(AH1373&gt;0,1+MAX(T1374:T$2005),0),0)</f>
        <v>0</v>
      </c>
      <c r="U1373" s="1">
        <f>IF($O1373="include",IF(AI1373&gt;0,1+MAX(U1374:U$2005),0),0)</f>
        <v>0</v>
      </c>
      <c r="V1373" s="1">
        <f>IF($O1373="include",IF(AJ1373&gt;0,1+MAX(V1374:V$2005),0),0)</f>
        <v>0</v>
      </c>
      <c r="W1373" s="1">
        <f>IF($O1373="include",IF(AK1373&gt;0,1+MAX(W1374:W$2005),0),0)</f>
        <v>0</v>
      </c>
      <c r="X1373" s="1">
        <f>IF($O1373="include",IF(AL1373&gt;0,1+MAX(X1374:X$2005),0),0)</f>
        <v>0</v>
      </c>
      <c r="Y1373" s="22" t="str">
        <f t="shared" si="364"/>
        <v xml:space="preserve">1 - </v>
      </c>
      <c r="AA1373" s="42"/>
      <c r="AB1373" s="43"/>
      <c r="AC1373" s="43"/>
      <c r="AD1373" s="44"/>
      <c r="AE1373" s="11">
        <f t="shared" si="365"/>
        <v>0</v>
      </c>
      <c r="AF1373" s="41"/>
      <c r="AG1373" s="41"/>
      <c r="AH1373" s="41"/>
      <c r="AI1373" s="41"/>
      <c r="AJ1373" s="41"/>
      <c r="AK1373" s="41"/>
      <c r="AL1373" s="41"/>
      <c r="BA1373" s="1">
        <f t="shared" si="366"/>
        <v>0</v>
      </c>
      <c r="BB1373" s="1">
        <f t="shared" si="367"/>
        <v>0</v>
      </c>
      <c r="BC1373" s="1" t="str">
        <f t="shared" si="368"/>
        <v>No</v>
      </c>
      <c r="BD1373" s="1">
        <f t="shared" si="369"/>
        <v>0</v>
      </c>
      <c r="BE1373" s="1">
        <f t="shared" si="370"/>
        <v>0</v>
      </c>
      <c r="BF1373" s="1">
        <f t="shared" si="371"/>
        <v>0</v>
      </c>
      <c r="BG1373" s="1">
        <v>1369</v>
      </c>
      <c r="BH1373" s="1" t="e">
        <f t="shared" si="372"/>
        <v>#N/A</v>
      </c>
      <c r="BI1373" s="1">
        <f t="shared" si="374"/>
        <v>2</v>
      </c>
      <c r="BJ1373" s="1" t="e">
        <f t="shared" si="373"/>
        <v>#N/A</v>
      </c>
    </row>
    <row r="1374" spans="1:62" x14ac:dyDescent="0.25">
      <c r="A1374" s="1">
        <f t="shared" si="360"/>
        <v>1</v>
      </c>
      <c r="B1374" s="1">
        <f>IF(YEAR(AD1374)=$B$3,YEAR('Apartment Expenses'!AD1374)&amp;" - "&amp;'Apartment Expenses'!AC1374,0)</f>
        <v>0</v>
      </c>
      <c r="C1374" s="1">
        <f t="shared" si="361"/>
        <v>0</v>
      </c>
      <c r="E1374" s="1">
        <v>1370</v>
      </c>
      <c r="F1374" s="1">
        <f t="shared" si="362"/>
        <v>1</v>
      </c>
      <c r="G1374" s="1">
        <f t="shared" si="358"/>
        <v>0</v>
      </c>
      <c r="H1374" s="1">
        <f t="shared" si="359"/>
        <v>0</v>
      </c>
      <c r="J1374" s="1" t="str">
        <f t="shared" si="363"/>
        <v>1900</v>
      </c>
      <c r="M1374" s="1">
        <f>HLOOKUP('Expense History'!$AD$3,$P$4:$X$2004,ROW('Apartment Expenses'!L1374)-3,0)</f>
        <v>0</v>
      </c>
      <c r="N1374" s="1">
        <f>IF('Expense History'!$AD$3=Data!$G$4,'Apartment Expenses'!AE1374,HLOOKUP('Expense History'!$AD$3,'Apartment Expenses'!$AE$4:$AL$2004,(ROW('Apartment Expenses'!M1374)-3)))</f>
        <v>0</v>
      </c>
      <c r="O1374" s="1" t="str">
        <f>IF($O$2="ALL",IF(VLOOKUP(AA1374,'Expense History'!$AA$6:$AB$36,2,0)="x","include",0),IF(AND(VLOOKUP(AA1374,'Expense History'!$AA$6:$AB$36,2,0)="x",AC1374=$O$2),"include",0))</f>
        <v>include</v>
      </c>
      <c r="P1374" s="1">
        <f>IF(O1374="include",IF(AE1374&gt;0,1+MAX(P1375:P$2005),0),0)</f>
        <v>0</v>
      </c>
      <c r="Q1374" s="1">
        <f>IF(AND(ISBLANK(AA1373),AE1373=0),0,(IF(MAX(Q1375:Q$2005)&gt;0,0,ROW(R1374))))</f>
        <v>0</v>
      </c>
      <c r="R1374" s="1">
        <f>IF($O1374="include",IF(AF1374&gt;0,1+MAX(R1375:R$2005),0),0)</f>
        <v>0</v>
      </c>
      <c r="S1374" s="1">
        <f>IF($O1374="include",IF(AG1374&gt;0,1+MAX(S1375:S$2005),0),0)</f>
        <v>0</v>
      </c>
      <c r="T1374" s="1">
        <f>IF($O1374="include",IF(AH1374&gt;0,1+MAX(T1375:T$2005),0),0)</f>
        <v>0</v>
      </c>
      <c r="U1374" s="1">
        <f>IF($O1374="include",IF(AI1374&gt;0,1+MAX(U1375:U$2005),0),0)</f>
        <v>0</v>
      </c>
      <c r="V1374" s="1">
        <f>IF($O1374="include",IF(AJ1374&gt;0,1+MAX(V1375:V$2005),0),0)</f>
        <v>0</v>
      </c>
      <c r="W1374" s="1">
        <f>IF($O1374="include",IF(AK1374&gt;0,1+MAX(W1375:W$2005),0),0)</f>
        <v>0</v>
      </c>
      <c r="X1374" s="1">
        <f>IF($O1374="include",IF(AL1374&gt;0,1+MAX(X1375:X$2005),0),0)</f>
        <v>0</v>
      </c>
      <c r="Y1374" s="22" t="str">
        <f t="shared" si="364"/>
        <v xml:space="preserve">1 - </v>
      </c>
      <c r="AA1374" s="42"/>
      <c r="AB1374" s="43"/>
      <c r="AC1374" s="43"/>
      <c r="AD1374" s="44"/>
      <c r="AE1374" s="11">
        <f t="shared" si="365"/>
        <v>0</v>
      </c>
      <c r="AF1374" s="41"/>
      <c r="AG1374" s="41"/>
      <c r="AH1374" s="41"/>
      <c r="AI1374" s="41"/>
      <c r="AJ1374" s="41"/>
      <c r="AK1374" s="41"/>
      <c r="AL1374" s="41"/>
      <c r="BA1374" s="1">
        <f t="shared" si="366"/>
        <v>0</v>
      </c>
      <c r="BB1374" s="1">
        <f t="shared" si="367"/>
        <v>0</v>
      </c>
      <c r="BC1374" s="1" t="str">
        <f t="shared" si="368"/>
        <v>No</v>
      </c>
      <c r="BD1374" s="1">
        <f t="shared" si="369"/>
        <v>0</v>
      </c>
      <c r="BE1374" s="1">
        <f t="shared" si="370"/>
        <v>0</v>
      </c>
      <c r="BF1374" s="1">
        <f t="shared" si="371"/>
        <v>0</v>
      </c>
      <c r="BG1374" s="1">
        <v>1370</v>
      </c>
      <c r="BH1374" s="1" t="e">
        <f t="shared" si="372"/>
        <v>#N/A</v>
      </c>
      <c r="BI1374" s="1">
        <f t="shared" si="374"/>
        <v>2</v>
      </c>
      <c r="BJ1374" s="1" t="e">
        <f t="shared" si="373"/>
        <v>#N/A</v>
      </c>
    </row>
    <row r="1375" spans="1:62" x14ac:dyDescent="0.25">
      <c r="A1375" s="1">
        <f t="shared" si="360"/>
        <v>1</v>
      </c>
      <c r="B1375" s="1">
        <f>IF(YEAR(AD1375)=$B$3,YEAR('Apartment Expenses'!AD1375)&amp;" - "&amp;'Apartment Expenses'!AC1375,0)</f>
        <v>0</v>
      </c>
      <c r="C1375" s="1">
        <f t="shared" si="361"/>
        <v>0</v>
      </c>
      <c r="E1375" s="1">
        <v>1371</v>
      </c>
      <c r="F1375" s="1">
        <f t="shared" si="362"/>
        <v>1</v>
      </c>
      <c r="G1375" s="1">
        <f t="shared" si="358"/>
        <v>0</v>
      </c>
      <c r="H1375" s="1">
        <f t="shared" si="359"/>
        <v>0</v>
      </c>
      <c r="J1375" s="1" t="str">
        <f t="shared" si="363"/>
        <v>1900</v>
      </c>
      <c r="M1375" s="1">
        <f>HLOOKUP('Expense History'!$AD$3,$P$4:$X$2004,ROW('Apartment Expenses'!L1375)-3,0)</f>
        <v>0</v>
      </c>
      <c r="N1375" s="1">
        <f>IF('Expense History'!$AD$3=Data!$G$4,'Apartment Expenses'!AE1375,HLOOKUP('Expense History'!$AD$3,'Apartment Expenses'!$AE$4:$AL$2004,(ROW('Apartment Expenses'!M1375)-3)))</f>
        <v>0</v>
      </c>
      <c r="O1375" s="1" t="str">
        <f>IF($O$2="ALL",IF(VLOOKUP(AA1375,'Expense History'!$AA$6:$AB$36,2,0)="x","include",0),IF(AND(VLOOKUP(AA1375,'Expense History'!$AA$6:$AB$36,2,0)="x",AC1375=$O$2),"include",0))</f>
        <v>include</v>
      </c>
      <c r="P1375" s="1">
        <f>IF(O1375="include",IF(AE1375&gt;0,1+MAX(P1376:P$2005),0),0)</f>
        <v>0</v>
      </c>
      <c r="Q1375" s="1">
        <f>IF(AND(ISBLANK(AA1374),AE1374=0),0,(IF(MAX(Q1376:Q$2005)&gt;0,0,ROW(R1375))))</f>
        <v>0</v>
      </c>
      <c r="R1375" s="1">
        <f>IF($O1375="include",IF(AF1375&gt;0,1+MAX(R1376:R$2005),0),0)</f>
        <v>0</v>
      </c>
      <c r="S1375" s="1">
        <f>IF($O1375="include",IF(AG1375&gt;0,1+MAX(S1376:S$2005),0),0)</f>
        <v>0</v>
      </c>
      <c r="T1375" s="1">
        <f>IF($O1375="include",IF(AH1375&gt;0,1+MAX(T1376:T$2005),0),0)</f>
        <v>0</v>
      </c>
      <c r="U1375" s="1">
        <f>IF($O1375="include",IF(AI1375&gt;0,1+MAX(U1376:U$2005),0),0)</f>
        <v>0</v>
      </c>
      <c r="V1375" s="1">
        <f>IF($O1375="include",IF(AJ1375&gt;0,1+MAX(V1376:V$2005),0),0)</f>
        <v>0</v>
      </c>
      <c r="W1375" s="1">
        <f>IF($O1375="include",IF(AK1375&gt;0,1+MAX(W1376:W$2005),0),0)</f>
        <v>0</v>
      </c>
      <c r="X1375" s="1">
        <f>IF($O1375="include",IF(AL1375&gt;0,1+MAX(X1376:X$2005),0),0)</f>
        <v>0</v>
      </c>
      <c r="Y1375" s="22" t="str">
        <f t="shared" si="364"/>
        <v xml:space="preserve">1 - </v>
      </c>
      <c r="AA1375" s="42"/>
      <c r="AB1375" s="43"/>
      <c r="AC1375" s="43"/>
      <c r="AD1375" s="44"/>
      <c r="AE1375" s="11">
        <f t="shared" si="365"/>
        <v>0</v>
      </c>
      <c r="AF1375" s="41"/>
      <c r="AG1375" s="41"/>
      <c r="AH1375" s="41"/>
      <c r="AI1375" s="41"/>
      <c r="AJ1375" s="41"/>
      <c r="AK1375" s="41"/>
      <c r="AL1375" s="41"/>
      <c r="BA1375" s="1">
        <f t="shared" si="366"/>
        <v>0</v>
      </c>
      <c r="BB1375" s="1">
        <f t="shared" si="367"/>
        <v>0</v>
      </c>
      <c r="BC1375" s="1" t="str">
        <f t="shared" si="368"/>
        <v>No</v>
      </c>
      <c r="BD1375" s="1">
        <f t="shared" si="369"/>
        <v>0</v>
      </c>
      <c r="BE1375" s="1">
        <f t="shared" si="370"/>
        <v>0</v>
      </c>
      <c r="BF1375" s="1">
        <f t="shared" si="371"/>
        <v>0</v>
      </c>
      <c r="BG1375" s="1">
        <v>1371</v>
      </c>
      <c r="BH1375" s="1" t="e">
        <f t="shared" si="372"/>
        <v>#N/A</v>
      </c>
      <c r="BI1375" s="1">
        <f t="shared" si="374"/>
        <v>2</v>
      </c>
      <c r="BJ1375" s="1" t="e">
        <f t="shared" si="373"/>
        <v>#N/A</v>
      </c>
    </row>
    <row r="1376" spans="1:62" x14ac:dyDescent="0.25">
      <c r="A1376" s="1">
        <f t="shared" si="360"/>
        <v>1</v>
      </c>
      <c r="B1376" s="1">
        <f>IF(YEAR(AD1376)=$B$3,YEAR('Apartment Expenses'!AD1376)&amp;" - "&amp;'Apartment Expenses'!AC1376,0)</f>
        <v>0</v>
      </c>
      <c r="C1376" s="1">
        <f t="shared" si="361"/>
        <v>0</v>
      </c>
      <c r="E1376" s="1">
        <v>1372</v>
      </c>
      <c r="F1376" s="1">
        <f t="shared" si="362"/>
        <v>1</v>
      </c>
      <c r="G1376" s="1">
        <f t="shared" si="358"/>
        <v>0</v>
      </c>
      <c r="H1376" s="1">
        <f t="shared" si="359"/>
        <v>0</v>
      </c>
      <c r="J1376" s="1" t="str">
        <f t="shared" si="363"/>
        <v>1900</v>
      </c>
      <c r="M1376" s="1">
        <f>HLOOKUP('Expense History'!$AD$3,$P$4:$X$2004,ROW('Apartment Expenses'!L1376)-3,0)</f>
        <v>0</v>
      </c>
      <c r="N1376" s="1">
        <f>IF('Expense History'!$AD$3=Data!$G$4,'Apartment Expenses'!AE1376,HLOOKUP('Expense History'!$AD$3,'Apartment Expenses'!$AE$4:$AL$2004,(ROW('Apartment Expenses'!M1376)-3)))</f>
        <v>0</v>
      </c>
      <c r="O1376" s="1" t="str">
        <f>IF($O$2="ALL",IF(VLOOKUP(AA1376,'Expense History'!$AA$6:$AB$36,2,0)="x","include",0),IF(AND(VLOOKUP(AA1376,'Expense History'!$AA$6:$AB$36,2,0)="x",AC1376=$O$2),"include",0))</f>
        <v>include</v>
      </c>
      <c r="P1376" s="1">
        <f>IF(O1376="include",IF(AE1376&gt;0,1+MAX(P1377:P$2005),0),0)</f>
        <v>0</v>
      </c>
      <c r="Q1376" s="1">
        <f>IF(AND(ISBLANK(AA1375),AE1375=0),0,(IF(MAX(Q1377:Q$2005)&gt;0,0,ROW(R1376))))</f>
        <v>0</v>
      </c>
      <c r="R1376" s="1">
        <f>IF($O1376="include",IF(AF1376&gt;0,1+MAX(R1377:R$2005),0),0)</f>
        <v>0</v>
      </c>
      <c r="S1376" s="1">
        <f>IF($O1376="include",IF(AG1376&gt;0,1+MAX(S1377:S$2005),0),0)</f>
        <v>0</v>
      </c>
      <c r="T1376" s="1">
        <f>IF($O1376="include",IF(AH1376&gt;0,1+MAX(T1377:T$2005),0),0)</f>
        <v>0</v>
      </c>
      <c r="U1376" s="1">
        <f>IF($O1376="include",IF(AI1376&gt;0,1+MAX(U1377:U$2005),0),0)</f>
        <v>0</v>
      </c>
      <c r="V1376" s="1">
        <f>IF($O1376="include",IF(AJ1376&gt;0,1+MAX(V1377:V$2005),0),0)</f>
        <v>0</v>
      </c>
      <c r="W1376" s="1">
        <f>IF($O1376="include",IF(AK1376&gt;0,1+MAX(W1377:W$2005),0),0)</f>
        <v>0</v>
      </c>
      <c r="X1376" s="1">
        <f>IF($O1376="include",IF(AL1376&gt;0,1+MAX(X1377:X$2005),0),0)</f>
        <v>0</v>
      </c>
      <c r="Y1376" s="22" t="str">
        <f t="shared" si="364"/>
        <v xml:space="preserve">1 - </v>
      </c>
      <c r="AA1376" s="42"/>
      <c r="AB1376" s="43"/>
      <c r="AC1376" s="43"/>
      <c r="AD1376" s="44"/>
      <c r="AE1376" s="11">
        <f t="shared" si="365"/>
        <v>0</v>
      </c>
      <c r="AF1376" s="41"/>
      <c r="AG1376" s="41"/>
      <c r="AH1376" s="41"/>
      <c r="AI1376" s="41"/>
      <c r="AJ1376" s="41"/>
      <c r="AK1376" s="41"/>
      <c r="AL1376" s="41"/>
      <c r="BA1376" s="1">
        <f t="shared" si="366"/>
        <v>0</v>
      </c>
      <c r="BB1376" s="1">
        <f t="shared" si="367"/>
        <v>0</v>
      </c>
      <c r="BC1376" s="1" t="str">
        <f t="shared" si="368"/>
        <v>No</v>
      </c>
      <c r="BD1376" s="1">
        <f t="shared" si="369"/>
        <v>0</v>
      </c>
      <c r="BE1376" s="1">
        <f t="shared" si="370"/>
        <v>0</v>
      </c>
      <c r="BF1376" s="1">
        <f t="shared" si="371"/>
        <v>0</v>
      </c>
      <c r="BG1376" s="1">
        <v>1372</v>
      </c>
      <c r="BH1376" s="1" t="e">
        <f t="shared" si="372"/>
        <v>#N/A</v>
      </c>
      <c r="BI1376" s="1">
        <f t="shared" si="374"/>
        <v>2</v>
      </c>
      <c r="BJ1376" s="1" t="e">
        <f t="shared" si="373"/>
        <v>#N/A</v>
      </c>
    </row>
    <row r="1377" spans="1:62" x14ac:dyDescent="0.25">
      <c r="A1377" s="1">
        <f t="shared" si="360"/>
        <v>1</v>
      </c>
      <c r="B1377" s="1">
        <f>IF(YEAR(AD1377)=$B$3,YEAR('Apartment Expenses'!AD1377)&amp;" - "&amp;'Apartment Expenses'!AC1377,0)</f>
        <v>0</v>
      </c>
      <c r="C1377" s="1">
        <f t="shared" si="361"/>
        <v>0</v>
      </c>
      <c r="E1377" s="1">
        <v>1373</v>
      </c>
      <c r="F1377" s="1">
        <f t="shared" si="362"/>
        <v>1</v>
      </c>
      <c r="G1377" s="1">
        <f t="shared" si="358"/>
        <v>0</v>
      </c>
      <c r="H1377" s="1">
        <f t="shared" si="359"/>
        <v>0</v>
      </c>
      <c r="J1377" s="1" t="str">
        <f t="shared" si="363"/>
        <v>1900</v>
      </c>
      <c r="M1377" s="1">
        <f>HLOOKUP('Expense History'!$AD$3,$P$4:$X$2004,ROW('Apartment Expenses'!L1377)-3,0)</f>
        <v>0</v>
      </c>
      <c r="N1377" s="1">
        <f>IF('Expense History'!$AD$3=Data!$G$4,'Apartment Expenses'!AE1377,HLOOKUP('Expense History'!$AD$3,'Apartment Expenses'!$AE$4:$AL$2004,(ROW('Apartment Expenses'!M1377)-3)))</f>
        <v>0</v>
      </c>
      <c r="O1377" s="1" t="str">
        <f>IF($O$2="ALL",IF(VLOOKUP(AA1377,'Expense History'!$AA$6:$AB$36,2,0)="x","include",0),IF(AND(VLOOKUP(AA1377,'Expense History'!$AA$6:$AB$36,2,0)="x",AC1377=$O$2),"include",0))</f>
        <v>include</v>
      </c>
      <c r="P1377" s="1">
        <f>IF(O1377="include",IF(AE1377&gt;0,1+MAX(P1378:P$2005),0),0)</f>
        <v>0</v>
      </c>
      <c r="Q1377" s="1">
        <f>IF(AND(ISBLANK(AA1376),AE1376=0),0,(IF(MAX(Q1378:Q$2005)&gt;0,0,ROW(R1377))))</f>
        <v>0</v>
      </c>
      <c r="R1377" s="1">
        <f>IF($O1377="include",IF(AF1377&gt;0,1+MAX(R1378:R$2005),0),0)</f>
        <v>0</v>
      </c>
      <c r="S1377" s="1">
        <f>IF($O1377="include",IF(AG1377&gt;0,1+MAX(S1378:S$2005),0),0)</f>
        <v>0</v>
      </c>
      <c r="T1377" s="1">
        <f>IF($O1377="include",IF(AH1377&gt;0,1+MAX(T1378:T$2005),0),0)</f>
        <v>0</v>
      </c>
      <c r="U1377" s="1">
        <f>IF($O1377="include",IF(AI1377&gt;0,1+MAX(U1378:U$2005),0),0)</f>
        <v>0</v>
      </c>
      <c r="V1377" s="1">
        <f>IF($O1377="include",IF(AJ1377&gt;0,1+MAX(V1378:V$2005),0),0)</f>
        <v>0</v>
      </c>
      <c r="W1377" s="1">
        <f>IF($O1377="include",IF(AK1377&gt;0,1+MAX(W1378:W$2005),0),0)</f>
        <v>0</v>
      </c>
      <c r="X1377" s="1">
        <f>IF($O1377="include",IF(AL1377&gt;0,1+MAX(X1378:X$2005),0),0)</f>
        <v>0</v>
      </c>
      <c r="Y1377" s="22" t="str">
        <f t="shared" si="364"/>
        <v xml:space="preserve">1 - </v>
      </c>
      <c r="AA1377" s="42"/>
      <c r="AB1377" s="43"/>
      <c r="AC1377" s="43"/>
      <c r="AD1377" s="44"/>
      <c r="AE1377" s="11">
        <f t="shared" si="365"/>
        <v>0</v>
      </c>
      <c r="AF1377" s="41"/>
      <c r="AG1377" s="41"/>
      <c r="AH1377" s="41"/>
      <c r="AI1377" s="41"/>
      <c r="AJ1377" s="41"/>
      <c r="AK1377" s="41"/>
      <c r="AL1377" s="41"/>
      <c r="BA1377" s="1">
        <f t="shared" si="366"/>
        <v>0</v>
      </c>
      <c r="BB1377" s="1">
        <f t="shared" si="367"/>
        <v>0</v>
      </c>
      <c r="BC1377" s="1" t="str">
        <f t="shared" si="368"/>
        <v>No</v>
      </c>
      <c r="BD1377" s="1">
        <f t="shared" si="369"/>
        <v>0</v>
      </c>
      <c r="BE1377" s="1">
        <f t="shared" si="370"/>
        <v>0</v>
      </c>
      <c r="BF1377" s="1">
        <f t="shared" si="371"/>
        <v>0</v>
      </c>
      <c r="BG1377" s="1">
        <v>1373</v>
      </c>
      <c r="BH1377" s="1" t="e">
        <f t="shared" si="372"/>
        <v>#N/A</v>
      </c>
      <c r="BI1377" s="1">
        <f t="shared" si="374"/>
        <v>2</v>
      </c>
      <c r="BJ1377" s="1" t="e">
        <f t="shared" si="373"/>
        <v>#N/A</v>
      </c>
    </row>
    <row r="1378" spans="1:62" x14ac:dyDescent="0.25">
      <c r="A1378" s="1">
        <f t="shared" si="360"/>
        <v>1</v>
      </c>
      <c r="B1378" s="1">
        <f>IF(YEAR(AD1378)=$B$3,YEAR('Apartment Expenses'!AD1378)&amp;" - "&amp;'Apartment Expenses'!AC1378,0)</f>
        <v>0</v>
      </c>
      <c r="C1378" s="1">
        <f t="shared" si="361"/>
        <v>0</v>
      </c>
      <c r="E1378" s="1">
        <v>1374</v>
      </c>
      <c r="F1378" s="1">
        <f t="shared" si="362"/>
        <v>1</v>
      </c>
      <c r="G1378" s="1">
        <f t="shared" si="358"/>
        <v>0</v>
      </c>
      <c r="H1378" s="1">
        <f t="shared" si="359"/>
        <v>0</v>
      </c>
      <c r="J1378" s="1" t="str">
        <f t="shared" si="363"/>
        <v>1900</v>
      </c>
      <c r="M1378" s="1">
        <f>HLOOKUP('Expense History'!$AD$3,$P$4:$X$2004,ROW('Apartment Expenses'!L1378)-3,0)</f>
        <v>0</v>
      </c>
      <c r="N1378" s="1">
        <f>IF('Expense History'!$AD$3=Data!$G$4,'Apartment Expenses'!AE1378,HLOOKUP('Expense History'!$AD$3,'Apartment Expenses'!$AE$4:$AL$2004,(ROW('Apartment Expenses'!M1378)-3)))</f>
        <v>0</v>
      </c>
      <c r="O1378" s="1" t="str">
        <f>IF($O$2="ALL",IF(VLOOKUP(AA1378,'Expense History'!$AA$6:$AB$36,2,0)="x","include",0),IF(AND(VLOOKUP(AA1378,'Expense History'!$AA$6:$AB$36,2,0)="x",AC1378=$O$2),"include",0))</f>
        <v>include</v>
      </c>
      <c r="P1378" s="1">
        <f>IF(O1378="include",IF(AE1378&gt;0,1+MAX(P1379:P$2005),0),0)</f>
        <v>0</v>
      </c>
      <c r="Q1378" s="1">
        <f>IF(AND(ISBLANK(AA1377),AE1377=0),0,(IF(MAX(Q1379:Q$2005)&gt;0,0,ROW(R1378))))</f>
        <v>0</v>
      </c>
      <c r="R1378" s="1">
        <f>IF($O1378="include",IF(AF1378&gt;0,1+MAX(R1379:R$2005),0),0)</f>
        <v>0</v>
      </c>
      <c r="S1378" s="1">
        <f>IF($O1378="include",IF(AG1378&gt;0,1+MAX(S1379:S$2005),0),0)</f>
        <v>0</v>
      </c>
      <c r="T1378" s="1">
        <f>IF($O1378="include",IF(AH1378&gt;0,1+MAX(T1379:T$2005),0),0)</f>
        <v>0</v>
      </c>
      <c r="U1378" s="1">
        <f>IF($O1378="include",IF(AI1378&gt;0,1+MAX(U1379:U$2005),0),0)</f>
        <v>0</v>
      </c>
      <c r="V1378" s="1">
        <f>IF($O1378="include",IF(AJ1378&gt;0,1+MAX(V1379:V$2005),0),0)</f>
        <v>0</v>
      </c>
      <c r="W1378" s="1">
        <f>IF($O1378="include",IF(AK1378&gt;0,1+MAX(W1379:W$2005),0),0)</f>
        <v>0</v>
      </c>
      <c r="X1378" s="1">
        <f>IF($O1378="include",IF(AL1378&gt;0,1+MAX(X1379:X$2005),0),0)</f>
        <v>0</v>
      </c>
      <c r="Y1378" s="22" t="str">
        <f t="shared" si="364"/>
        <v xml:space="preserve">1 - </v>
      </c>
      <c r="AA1378" s="42"/>
      <c r="AB1378" s="43"/>
      <c r="AC1378" s="43"/>
      <c r="AD1378" s="44"/>
      <c r="AE1378" s="11">
        <f t="shared" si="365"/>
        <v>0</v>
      </c>
      <c r="AF1378" s="41"/>
      <c r="AG1378" s="41"/>
      <c r="AH1378" s="41"/>
      <c r="AI1378" s="41"/>
      <c r="AJ1378" s="41"/>
      <c r="AK1378" s="41"/>
      <c r="AL1378" s="41"/>
      <c r="BA1378" s="1">
        <f t="shared" si="366"/>
        <v>0</v>
      </c>
      <c r="BB1378" s="1">
        <f t="shared" si="367"/>
        <v>0</v>
      </c>
      <c r="BC1378" s="1" t="str">
        <f t="shared" si="368"/>
        <v>No</v>
      </c>
      <c r="BD1378" s="1">
        <f t="shared" si="369"/>
        <v>0</v>
      </c>
      <c r="BE1378" s="1">
        <f t="shared" si="370"/>
        <v>0</v>
      </c>
      <c r="BF1378" s="1">
        <f t="shared" si="371"/>
        <v>0</v>
      </c>
      <c r="BG1378" s="1">
        <v>1374</v>
      </c>
      <c r="BH1378" s="1" t="e">
        <f t="shared" si="372"/>
        <v>#N/A</v>
      </c>
      <c r="BI1378" s="1">
        <f t="shared" si="374"/>
        <v>2</v>
      </c>
      <c r="BJ1378" s="1" t="e">
        <f t="shared" si="373"/>
        <v>#N/A</v>
      </c>
    </row>
    <row r="1379" spans="1:62" x14ac:dyDescent="0.25">
      <c r="A1379" s="1">
        <f t="shared" si="360"/>
        <v>1</v>
      </c>
      <c r="B1379" s="1">
        <f>IF(YEAR(AD1379)=$B$3,YEAR('Apartment Expenses'!AD1379)&amp;" - "&amp;'Apartment Expenses'!AC1379,0)</f>
        <v>0</v>
      </c>
      <c r="C1379" s="1">
        <f t="shared" si="361"/>
        <v>0</v>
      </c>
      <c r="E1379" s="1">
        <v>1375</v>
      </c>
      <c r="F1379" s="1">
        <f t="shared" si="362"/>
        <v>1</v>
      </c>
      <c r="G1379" s="1">
        <f t="shared" si="358"/>
        <v>0</v>
      </c>
      <c r="H1379" s="1">
        <f t="shared" si="359"/>
        <v>0</v>
      </c>
      <c r="J1379" s="1" t="str">
        <f t="shared" si="363"/>
        <v>1900</v>
      </c>
      <c r="M1379" s="1">
        <f>HLOOKUP('Expense History'!$AD$3,$P$4:$X$2004,ROW('Apartment Expenses'!L1379)-3,0)</f>
        <v>0</v>
      </c>
      <c r="N1379" s="1">
        <f>IF('Expense History'!$AD$3=Data!$G$4,'Apartment Expenses'!AE1379,HLOOKUP('Expense History'!$AD$3,'Apartment Expenses'!$AE$4:$AL$2004,(ROW('Apartment Expenses'!M1379)-3)))</f>
        <v>0</v>
      </c>
      <c r="O1379" s="1" t="str">
        <f>IF($O$2="ALL",IF(VLOOKUP(AA1379,'Expense History'!$AA$6:$AB$36,2,0)="x","include",0),IF(AND(VLOOKUP(AA1379,'Expense History'!$AA$6:$AB$36,2,0)="x",AC1379=$O$2),"include",0))</f>
        <v>include</v>
      </c>
      <c r="P1379" s="1">
        <f>IF(O1379="include",IF(AE1379&gt;0,1+MAX(P1380:P$2005),0),0)</f>
        <v>0</v>
      </c>
      <c r="Q1379" s="1">
        <f>IF(AND(ISBLANK(AA1378),AE1378=0),0,(IF(MAX(Q1380:Q$2005)&gt;0,0,ROW(R1379))))</f>
        <v>0</v>
      </c>
      <c r="R1379" s="1">
        <f>IF($O1379="include",IF(AF1379&gt;0,1+MAX(R1380:R$2005),0),0)</f>
        <v>0</v>
      </c>
      <c r="S1379" s="1">
        <f>IF($O1379="include",IF(AG1379&gt;0,1+MAX(S1380:S$2005),0),0)</f>
        <v>0</v>
      </c>
      <c r="T1379" s="1">
        <f>IF($O1379="include",IF(AH1379&gt;0,1+MAX(T1380:T$2005),0),0)</f>
        <v>0</v>
      </c>
      <c r="U1379" s="1">
        <f>IF($O1379="include",IF(AI1379&gt;0,1+MAX(U1380:U$2005),0),0)</f>
        <v>0</v>
      </c>
      <c r="V1379" s="1">
        <f>IF($O1379="include",IF(AJ1379&gt;0,1+MAX(V1380:V$2005),0),0)</f>
        <v>0</v>
      </c>
      <c r="W1379" s="1">
        <f>IF($O1379="include",IF(AK1379&gt;0,1+MAX(W1380:W$2005),0),0)</f>
        <v>0</v>
      </c>
      <c r="X1379" s="1">
        <f>IF($O1379="include",IF(AL1379&gt;0,1+MAX(X1380:X$2005),0),0)</f>
        <v>0</v>
      </c>
      <c r="Y1379" s="22" t="str">
        <f t="shared" si="364"/>
        <v xml:space="preserve">1 - </v>
      </c>
      <c r="AA1379" s="42"/>
      <c r="AB1379" s="43"/>
      <c r="AC1379" s="43"/>
      <c r="AD1379" s="44"/>
      <c r="AE1379" s="11">
        <f t="shared" si="365"/>
        <v>0</v>
      </c>
      <c r="AF1379" s="41"/>
      <c r="AG1379" s="41"/>
      <c r="AH1379" s="41"/>
      <c r="AI1379" s="41"/>
      <c r="AJ1379" s="41"/>
      <c r="AK1379" s="41"/>
      <c r="AL1379" s="41"/>
      <c r="BA1379" s="1">
        <f t="shared" si="366"/>
        <v>0</v>
      </c>
      <c r="BB1379" s="1">
        <f t="shared" si="367"/>
        <v>0</v>
      </c>
      <c r="BC1379" s="1" t="str">
        <f t="shared" si="368"/>
        <v>No</v>
      </c>
      <c r="BD1379" s="1">
        <f t="shared" si="369"/>
        <v>0</v>
      </c>
      <c r="BE1379" s="1">
        <f t="shared" si="370"/>
        <v>0</v>
      </c>
      <c r="BF1379" s="1">
        <f t="shared" si="371"/>
        <v>0</v>
      </c>
      <c r="BG1379" s="1">
        <v>1375</v>
      </c>
      <c r="BH1379" s="1" t="e">
        <f t="shared" si="372"/>
        <v>#N/A</v>
      </c>
      <c r="BI1379" s="1">
        <f t="shared" si="374"/>
        <v>2</v>
      </c>
      <c r="BJ1379" s="1" t="e">
        <f t="shared" si="373"/>
        <v>#N/A</v>
      </c>
    </row>
    <row r="1380" spans="1:62" x14ac:dyDescent="0.25">
      <c r="A1380" s="1">
        <f t="shared" si="360"/>
        <v>1</v>
      </c>
      <c r="B1380" s="1">
        <f>IF(YEAR(AD1380)=$B$3,YEAR('Apartment Expenses'!AD1380)&amp;" - "&amp;'Apartment Expenses'!AC1380,0)</f>
        <v>0</v>
      </c>
      <c r="C1380" s="1">
        <f t="shared" si="361"/>
        <v>0</v>
      </c>
      <c r="E1380" s="1">
        <v>1376</v>
      </c>
      <c r="F1380" s="1">
        <f t="shared" si="362"/>
        <v>1</v>
      </c>
      <c r="G1380" s="1">
        <f t="shared" si="358"/>
        <v>0</v>
      </c>
      <c r="H1380" s="1">
        <f t="shared" si="359"/>
        <v>0</v>
      </c>
      <c r="J1380" s="1" t="str">
        <f t="shared" si="363"/>
        <v>1900</v>
      </c>
      <c r="M1380" s="1">
        <f>HLOOKUP('Expense History'!$AD$3,$P$4:$X$2004,ROW('Apartment Expenses'!L1380)-3,0)</f>
        <v>0</v>
      </c>
      <c r="N1380" s="1">
        <f>IF('Expense History'!$AD$3=Data!$G$4,'Apartment Expenses'!AE1380,HLOOKUP('Expense History'!$AD$3,'Apartment Expenses'!$AE$4:$AL$2004,(ROW('Apartment Expenses'!M1380)-3)))</f>
        <v>0</v>
      </c>
      <c r="O1380" s="1" t="str">
        <f>IF($O$2="ALL",IF(VLOOKUP(AA1380,'Expense History'!$AA$6:$AB$36,2,0)="x","include",0),IF(AND(VLOOKUP(AA1380,'Expense History'!$AA$6:$AB$36,2,0)="x",AC1380=$O$2),"include",0))</f>
        <v>include</v>
      </c>
      <c r="P1380" s="1">
        <f>IF(O1380="include",IF(AE1380&gt;0,1+MAX(P1381:P$2005),0),0)</f>
        <v>0</v>
      </c>
      <c r="Q1380" s="1">
        <f>IF(AND(ISBLANK(AA1379),AE1379=0),0,(IF(MAX(Q1381:Q$2005)&gt;0,0,ROW(R1380))))</f>
        <v>0</v>
      </c>
      <c r="R1380" s="1">
        <f>IF($O1380="include",IF(AF1380&gt;0,1+MAX(R1381:R$2005),0),0)</f>
        <v>0</v>
      </c>
      <c r="S1380" s="1">
        <f>IF($O1380="include",IF(AG1380&gt;0,1+MAX(S1381:S$2005),0),0)</f>
        <v>0</v>
      </c>
      <c r="T1380" s="1">
        <f>IF($O1380="include",IF(AH1380&gt;0,1+MAX(T1381:T$2005),0),0)</f>
        <v>0</v>
      </c>
      <c r="U1380" s="1">
        <f>IF($O1380="include",IF(AI1380&gt;0,1+MAX(U1381:U$2005),0),0)</f>
        <v>0</v>
      </c>
      <c r="V1380" s="1">
        <f>IF($O1380="include",IF(AJ1380&gt;0,1+MAX(V1381:V$2005),0),0)</f>
        <v>0</v>
      </c>
      <c r="W1380" s="1">
        <f>IF($O1380="include",IF(AK1380&gt;0,1+MAX(W1381:W$2005),0),0)</f>
        <v>0</v>
      </c>
      <c r="X1380" s="1">
        <f>IF($O1380="include",IF(AL1380&gt;0,1+MAX(X1381:X$2005),0),0)</f>
        <v>0</v>
      </c>
      <c r="Y1380" s="22" t="str">
        <f t="shared" si="364"/>
        <v xml:space="preserve">1 - </v>
      </c>
      <c r="AA1380" s="42"/>
      <c r="AB1380" s="43"/>
      <c r="AC1380" s="43"/>
      <c r="AD1380" s="44"/>
      <c r="AE1380" s="11">
        <f t="shared" si="365"/>
        <v>0</v>
      </c>
      <c r="AF1380" s="41"/>
      <c r="AG1380" s="41"/>
      <c r="AH1380" s="41"/>
      <c r="AI1380" s="41"/>
      <c r="AJ1380" s="41"/>
      <c r="AK1380" s="41"/>
      <c r="AL1380" s="41"/>
      <c r="BA1380" s="1">
        <f t="shared" si="366"/>
        <v>0</v>
      </c>
      <c r="BB1380" s="1">
        <f t="shared" si="367"/>
        <v>0</v>
      </c>
      <c r="BC1380" s="1" t="str">
        <f t="shared" si="368"/>
        <v>No</v>
      </c>
      <c r="BD1380" s="1">
        <f t="shared" si="369"/>
        <v>0</v>
      </c>
      <c r="BE1380" s="1">
        <f t="shared" si="370"/>
        <v>0</v>
      </c>
      <c r="BF1380" s="1">
        <f t="shared" si="371"/>
        <v>0</v>
      </c>
      <c r="BG1380" s="1">
        <v>1376</v>
      </c>
      <c r="BH1380" s="1" t="e">
        <f t="shared" si="372"/>
        <v>#N/A</v>
      </c>
      <c r="BI1380" s="1">
        <f t="shared" si="374"/>
        <v>2</v>
      </c>
      <c r="BJ1380" s="1" t="e">
        <f t="shared" si="373"/>
        <v>#N/A</v>
      </c>
    </row>
    <row r="1381" spans="1:62" x14ac:dyDescent="0.25">
      <c r="A1381" s="1">
        <f t="shared" si="360"/>
        <v>1</v>
      </c>
      <c r="B1381" s="1">
        <f>IF(YEAR(AD1381)=$B$3,YEAR('Apartment Expenses'!AD1381)&amp;" - "&amp;'Apartment Expenses'!AC1381,0)</f>
        <v>0</v>
      </c>
      <c r="C1381" s="1">
        <f t="shared" si="361"/>
        <v>0</v>
      </c>
      <c r="E1381" s="1">
        <v>1377</v>
      </c>
      <c r="F1381" s="1">
        <f t="shared" si="362"/>
        <v>1</v>
      </c>
      <c r="G1381" s="1">
        <f t="shared" si="358"/>
        <v>0</v>
      </c>
      <c r="H1381" s="1">
        <f t="shared" si="359"/>
        <v>0</v>
      </c>
      <c r="J1381" s="1" t="str">
        <f t="shared" si="363"/>
        <v>1900</v>
      </c>
      <c r="M1381" s="1">
        <f>HLOOKUP('Expense History'!$AD$3,$P$4:$X$2004,ROW('Apartment Expenses'!L1381)-3,0)</f>
        <v>0</v>
      </c>
      <c r="N1381" s="1">
        <f>IF('Expense History'!$AD$3=Data!$G$4,'Apartment Expenses'!AE1381,HLOOKUP('Expense History'!$AD$3,'Apartment Expenses'!$AE$4:$AL$2004,(ROW('Apartment Expenses'!M1381)-3)))</f>
        <v>0</v>
      </c>
      <c r="O1381" s="1" t="str">
        <f>IF($O$2="ALL",IF(VLOOKUP(AA1381,'Expense History'!$AA$6:$AB$36,2,0)="x","include",0),IF(AND(VLOOKUP(AA1381,'Expense History'!$AA$6:$AB$36,2,0)="x",AC1381=$O$2),"include",0))</f>
        <v>include</v>
      </c>
      <c r="P1381" s="1">
        <f>IF(O1381="include",IF(AE1381&gt;0,1+MAX(P1382:P$2005),0),0)</f>
        <v>0</v>
      </c>
      <c r="Q1381" s="1">
        <f>IF(AND(ISBLANK(AA1380),AE1380=0),0,(IF(MAX(Q1382:Q$2005)&gt;0,0,ROW(R1381))))</f>
        <v>0</v>
      </c>
      <c r="R1381" s="1">
        <f>IF($O1381="include",IF(AF1381&gt;0,1+MAX(R1382:R$2005),0),0)</f>
        <v>0</v>
      </c>
      <c r="S1381" s="1">
        <f>IF($O1381="include",IF(AG1381&gt;0,1+MAX(S1382:S$2005),0),0)</f>
        <v>0</v>
      </c>
      <c r="T1381" s="1">
        <f>IF($O1381="include",IF(AH1381&gt;0,1+MAX(T1382:T$2005),0),0)</f>
        <v>0</v>
      </c>
      <c r="U1381" s="1">
        <f>IF($O1381="include",IF(AI1381&gt;0,1+MAX(U1382:U$2005),0),0)</f>
        <v>0</v>
      </c>
      <c r="V1381" s="1">
        <f>IF($O1381="include",IF(AJ1381&gt;0,1+MAX(V1382:V$2005),0),0)</f>
        <v>0</v>
      </c>
      <c r="W1381" s="1">
        <f>IF($O1381="include",IF(AK1381&gt;0,1+MAX(W1382:W$2005),0),0)</f>
        <v>0</v>
      </c>
      <c r="X1381" s="1">
        <f>IF($O1381="include",IF(AL1381&gt;0,1+MAX(X1382:X$2005),0),0)</f>
        <v>0</v>
      </c>
      <c r="Y1381" s="22" t="str">
        <f t="shared" si="364"/>
        <v xml:space="preserve">1 - </v>
      </c>
      <c r="AA1381" s="42"/>
      <c r="AB1381" s="43"/>
      <c r="AC1381" s="43"/>
      <c r="AD1381" s="44"/>
      <c r="AE1381" s="11">
        <f t="shared" si="365"/>
        <v>0</v>
      </c>
      <c r="AF1381" s="41"/>
      <c r="AG1381" s="41"/>
      <c r="AH1381" s="41"/>
      <c r="AI1381" s="41"/>
      <c r="AJ1381" s="41"/>
      <c r="AK1381" s="41"/>
      <c r="AL1381" s="41"/>
      <c r="BA1381" s="1">
        <f t="shared" si="366"/>
        <v>0</v>
      </c>
      <c r="BB1381" s="1">
        <f t="shared" si="367"/>
        <v>0</v>
      </c>
      <c r="BC1381" s="1" t="str">
        <f t="shared" si="368"/>
        <v>No</v>
      </c>
      <c r="BD1381" s="1">
        <f t="shared" si="369"/>
        <v>0</v>
      </c>
      <c r="BE1381" s="1">
        <f t="shared" si="370"/>
        <v>0</v>
      </c>
      <c r="BF1381" s="1">
        <f t="shared" si="371"/>
        <v>0</v>
      </c>
      <c r="BG1381" s="1">
        <v>1377</v>
      </c>
      <c r="BH1381" s="1" t="e">
        <f t="shared" si="372"/>
        <v>#N/A</v>
      </c>
      <c r="BI1381" s="1">
        <f t="shared" si="374"/>
        <v>2</v>
      </c>
      <c r="BJ1381" s="1" t="e">
        <f t="shared" si="373"/>
        <v>#N/A</v>
      </c>
    </row>
    <row r="1382" spans="1:62" x14ac:dyDescent="0.25">
      <c r="A1382" s="1">
        <f t="shared" si="360"/>
        <v>1</v>
      </c>
      <c r="B1382" s="1">
        <f>IF(YEAR(AD1382)=$B$3,YEAR('Apartment Expenses'!AD1382)&amp;" - "&amp;'Apartment Expenses'!AC1382,0)</f>
        <v>0</v>
      </c>
      <c r="C1382" s="1">
        <f t="shared" si="361"/>
        <v>0</v>
      </c>
      <c r="E1382" s="1">
        <v>1378</v>
      </c>
      <c r="F1382" s="1">
        <f t="shared" si="362"/>
        <v>1</v>
      </c>
      <c r="G1382" s="1">
        <f t="shared" si="358"/>
        <v>0</v>
      </c>
      <c r="H1382" s="1">
        <f t="shared" si="359"/>
        <v>0</v>
      </c>
      <c r="J1382" s="1" t="str">
        <f t="shared" si="363"/>
        <v>1900</v>
      </c>
      <c r="M1382" s="1">
        <f>HLOOKUP('Expense History'!$AD$3,$P$4:$X$2004,ROW('Apartment Expenses'!L1382)-3,0)</f>
        <v>0</v>
      </c>
      <c r="N1382" s="1">
        <f>IF('Expense History'!$AD$3=Data!$G$4,'Apartment Expenses'!AE1382,HLOOKUP('Expense History'!$AD$3,'Apartment Expenses'!$AE$4:$AL$2004,(ROW('Apartment Expenses'!M1382)-3)))</f>
        <v>0</v>
      </c>
      <c r="O1382" s="1" t="str">
        <f>IF($O$2="ALL",IF(VLOOKUP(AA1382,'Expense History'!$AA$6:$AB$36,2,0)="x","include",0),IF(AND(VLOOKUP(AA1382,'Expense History'!$AA$6:$AB$36,2,0)="x",AC1382=$O$2),"include",0))</f>
        <v>include</v>
      </c>
      <c r="P1382" s="1">
        <f>IF(O1382="include",IF(AE1382&gt;0,1+MAX(P1383:P$2005),0),0)</f>
        <v>0</v>
      </c>
      <c r="Q1382" s="1">
        <f>IF(AND(ISBLANK(AA1381),AE1381=0),0,(IF(MAX(Q1383:Q$2005)&gt;0,0,ROW(R1382))))</f>
        <v>0</v>
      </c>
      <c r="R1382" s="1">
        <f>IF($O1382="include",IF(AF1382&gt;0,1+MAX(R1383:R$2005),0),0)</f>
        <v>0</v>
      </c>
      <c r="S1382" s="1">
        <f>IF($O1382="include",IF(AG1382&gt;0,1+MAX(S1383:S$2005),0),0)</f>
        <v>0</v>
      </c>
      <c r="T1382" s="1">
        <f>IF($O1382="include",IF(AH1382&gt;0,1+MAX(T1383:T$2005),0),0)</f>
        <v>0</v>
      </c>
      <c r="U1382" s="1">
        <f>IF($O1382="include",IF(AI1382&gt;0,1+MAX(U1383:U$2005),0),0)</f>
        <v>0</v>
      </c>
      <c r="V1382" s="1">
        <f>IF($O1382="include",IF(AJ1382&gt;0,1+MAX(V1383:V$2005),0),0)</f>
        <v>0</v>
      </c>
      <c r="W1382" s="1">
        <f>IF($O1382="include",IF(AK1382&gt;0,1+MAX(W1383:W$2005),0),0)</f>
        <v>0</v>
      </c>
      <c r="X1382" s="1">
        <f>IF($O1382="include",IF(AL1382&gt;0,1+MAX(X1383:X$2005),0),0)</f>
        <v>0</v>
      </c>
      <c r="Y1382" s="22" t="str">
        <f t="shared" si="364"/>
        <v xml:space="preserve">1 - </v>
      </c>
      <c r="AA1382" s="42"/>
      <c r="AB1382" s="43"/>
      <c r="AC1382" s="43"/>
      <c r="AD1382" s="44"/>
      <c r="AE1382" s="11">
        <f t="shared" si="365"/>
        <v>0</v>
      </c>
      <c r="AF1382" s="41"/>
      <c r="AG1382" s="41"/>
      <c r="AH1382" s="41"/>
      <c r="AI1382" s="41"/>
      <c r="AJ1382" s="41"/>
      <c r="AK1382" s="41"/>
      <c r="AL1382" s="41"/>
      <c r="BA1382" s="1">
        <f t="shared" si="366"/>
        <v>0</v>
      </c>
      <c r="BB1382" s="1">
        <f t="shared" si="367"/>
        <v>0</v>
      </c>
      <c r="BC1382" s="1" t="str">
        <f t="shared" si="368"/>
        <v>No</v>
      </c>
      <c r="BD1382" s="1">
        <f t="shared" si="369"/>
        <v>0</v>
      </c>
      <c r="BE1382" s="1">
        <f t="shared" si="370"/>
        <v>0</v>
      </c>
      <c r="BF1382" s="1">
        <f t="shared" si="371"/>
        <v>0</v>
      </c>
      <c r="BG1382" s="1">
        <v>1378</v>
      </c>
      <c r="BH1382" s="1" t="e">
        <f t="shared" si="372"/>
        <v>#N/A</v>
      </c>
      <c r="BI1382" s="1">
        <f t="shared" si="374"/>
        <v>2</v>
      </c>
      <c r="BJ1382" s="1" t="e">
        <f t="shared" si="373"/>
        <v>#N/A</v>
      </c>
    </row>
    <row r="1383" spans="1:62" x14ac:dyDescent="0.25">
      <c r="A1383" s="1">
        <f t="shared" si="360"/>
        <v>1</v>
      </c>
      <c r="B1383" s="1">
        <f>IF(YEAR(AD1383)=$B$3,YEAR('Apartment Expenses'!AD1383)&amp;" - "&amp;'Apartment Expenses'!AC1383,0)</f>
        <v>0</v>
      </c>
      <c r="C1383" s="1">
        <f t="shared" si="361"/>
        <v>0</v>
      </c>
      <c r="E1383" s="1">
        <v>1379</v>
      </c>
      <c r="F1383" s="1">
        <f t="shared" si="362"/>
        <v>1</v>
      </c>
      <c r="G1383" s="1">
        <f t="shared" si="358"/>
        <v>0</v>
      </c>
      <c r="H1383" s="1">
        <f t="shared" si="359"/>
        <v>0</v>
      </c>
      <c r="J1383" s="1" t="str">
        <f t="shared" si="363"/>
        <v>1900</v>
      </c>
      <c r="M1383" s="1">
        <f>HLOOKUP('Expense History'!$AD$3,$P$4:$X$2004,ROW('Apartment Expenses'!L1383)-3,0)</f>
        <v>0</v>
      </c>
      <c r="N1383" s="1">
        <f>IF('Expense History'!$AD$3=Data!$G$4,'Apartment Expenses'!AE1383,HLOOKUP('Expense History'!$AD$3,'Apartment Expenses'!$AE$4:$AL$2004,(ROW('Apartment Expenses'!M1383)-3)))</f>
        <v>0</v>
      </c>
      <c r="O1383" s="1" t="str">
        <f>IF($O$2="ALL",IF(VLOOKUP(AA1383,'Expense History'!$AA$6:$AB$36,2,0)="x","include",0),IF(AND(VLOOKUP(AA1383,'Expense History'!$AA$6:$AB$36,2,0)="x",AC1383=$O$2),"include",0))</f>
        <v>include</v>
      </c>
      <c r="P1383" s="1">
        <f>IF(O1383="include",IF(AE1383&gt;0,1+MAX(P1384:P$2005),0),0)</f>
        <v>0</v>
      </c>
      <c r="Q1383" s="1">
        <f>IF(AND(ISBLANK(AA1382),AE1382=0),0,(IF(MAX(Q1384:Q$2005)&gt;0,0,ROW(R1383))))</f>
        <v>0</v>
      </c>
      <c r="R1383" s="1">
        <f>IF($O1383="include",IF(AF1383&gt;0,1+MAX(R1384:R$2005),0),0)</f>
        <v>0</v>
      </c>
      <c r="S1383" s="1">
        <f>IF($O1383="include",IF(AG1383&gt;0,1+MAX(S1384:S$2005),0),0)</f>
        <v>0</v>
      </c>
      <c r="T1383" s="1">
        <f>IF($O1383="include",IF(AH1383&gt;0,1+MAX(T1384:T$2005),0),0)</f>
        <v>0</v>
      </c>
      <c r="U1383" s="1">
        <f>IF($O1383="include",IF(AI1383&gt;0,1+MAX(U1384:U$2005),0),0)</f>
        <v>0</v>
      </c>
      <c r="V1383" s="1">
        <f>IF($O1383="include",IF(AJ1383&gt;0,1+MAX(V1384:V$2005),0),0)</f>
        <v>0</v>
      </c>
      <c r="W1383" s="1">
        <f>IF($O1383="include",IF(AK1383&gt;0,1+MAX(W1384:W$2005),0),0)</f>
        <v>0</v>
      </c>
      <c r="X1383" s="1">
        <f>IF($O1383="include",IF(AL1383&gt;0,1+MAX(X1384:X$2005),0),0)</f>
        <v>0</v>
      </c>
      <c r="Y1383" s="22" t="str">
        <f t="shared" si="364"/>
        <v xml:space="preserve">1 - </v>
      </c>
      <c r="AA1383" s="42"/>
      <c r="AB1383" s="43"/>
      <c r="AC1383" s="43"/>
      <c r="AD1383" s="44"/>
      <c r="AE1383" s="11">
        <f t="shared" si="365"/>
        <v>0</v>
      </c>
      <c r="AF1383" s="41"/>
      <c r="AG1383" s="41"/>
      <c r="AH1383" s="41"/>
      <c r="AI1383" s="41"/>
      <c r="AJ1383" s="41"/>
      <c r="AK1383" s="41"/>
      <c r="AL1383" s="41"/>
      <c r="BA1383" s="1">
        <f t="shared" si="366"/>
        <v>0</v>
      </c>
      <c r="BB1383" s="1">
        <f t="shared" si="367"/>
        <v>0</v>
      </c>
      <c r="BC1383" s="1" t="str">
        <f t="shared" si="368"/>
        <v>No</v>
      </c>
      <c r="BD1383" s="1">
        <f t="shared" si="369"/>
        <v>0</v>
      </c>
      <c r="BE1383" s="1">
        <f t="shared" si="370"/>
        <v>0</v>
      </c>
      <c r="BF1383" s="1">
        <f t="shared" si="371"/>
        <v>0</v>
      </c>
      <c r="BG1383" s="1">
        <v>1379</v>
      </c>
      <c r="BH1383" s="1" t="e">
        <f t="shared" si="372"/>
        <v>#N/A</v>
      </c>
      <c r="BI1383" s="1">
        <f t="shared" si="374"/>
        <v>2</v>
      </c>
      <c r="BJ1383" s="1" t="e">
        <f t="shared" si="373"/>
        <v>#N/A</v>
      </c>
    </row>
    <row r="1384" spans="1:62" x14ac:dyDescent="0.25">
      <c r="A1384" s="1">
        <f t="shared" si="360"/>
        <v>1</v>
      </c>
      <c r="B1384" s="1">
        <f>IF(YEAR(AD1384)=$B$3,YEAR('Apartment Expenses'!AD1384)&amp;" - "&amp;'Apartment Expenses'!AC1384,0)</f>
        <v>0</v>
      </c>
      <c r="C1384" s="1">
        <f t="shared" si="361"/>
        <v>0</v>
      </c>
      <c r="E1384" s="1">
        <v>1380</v>
      </c>
      <c r="F1384" s="1">
        <f t="shared" si="362"/>
        <v>1</v>
      </c>
      <c r="G1384" s="1">
        <f t="shared" si="358"/>
        <v>0</v>
      </c>
      <c r="H1384" s="1">
        <f t="shared" si="359"/>
        <v>0</v>
      </c>
      <c r="J1384" s="1" t="str">
        <f t="shared" si="363"/>
        <v>1900</v>
      </c>
      <c r="M1384" s="1">
        <f>HLOOKUP('Expense History'!$AD$3,$P$4:$X$2004,ROW('Apartment Expenses'!L1384)-3,0)</f>
        <v>0</v>
      </c>
      <c r="N1384" s="1">
        <f>IF('Expense History'!$AD$3=Data!$G$4,'Apartment Expenses'!AE1384,HLOOKUP('Expense History'!$AD$3,'Apartment Expenses'!$AE$4:$AL$2004,(ROW('Apartment Expenses'!M1384)-3)))</f>
        <v>0</v>
      </c>
      <c r="O1384" s="1" t="str">
        <f>IF($O$2="ALL",IF(VLOOKUP(AA1384,'Expense History'!$AA$6:$AB$36,2,0)="x","include",0),IF(AND(VLOOKUP(AA1384,'Expense History'!$AA$6:$AB$36,2,0)="x",AC1384=$O$2),"include",0))</f>
        <v>include</v>
      </c>
      <c r="P1384" s="1">
        <f>IF(O1384="include",IF(AE1384&gt;0,1+MAX(P1385:P$2005),0),0)</f>
        <v>0</v>
      </c>
      <c r="Q1384" s="1">
        <f>IF(AND(ISBLANK(AA1383),AE1383=0),0,(IF(MAX(Q1385:Q$2005)&gt;0,0,ROW(R1384))))</f>
        <v>0</v>
      </c>
      <c r="R1384" s="1">
        <f>IF($O1384="include",IF(AF1384&gt;0,1+MAX(R1385:R$2005),0),0)</f>
        <v>0</v>
      </c>
      <c r="S1384" s="1">
        <f>IF($O1384="include",IF(AG1384&gt;0,1+MAX(S1385:S$2005),0),0)</f>
        <v>0</v>
      </c>
      <c r="T1384" s="1">
        <f>IF($O1384="include",IF(AH1384&gt;0,1+MAX(T1385:T$2005),0),0)</f>
        <v>0</v>
      </c>
      <c r="U1384" s="1">
        <f>IF($O1384="include",IF(AI1384&gt;0,1+MAX(U1385:U$2005),0),0)</f>
        <v>0</v>
      </c>
      <c r="V1384" s="1">
        <f>IF($O1384="include",IF(AJ1384&gt;0,1+MAX(V1385:V$2005),0),0)</f>
        <v>0</v>
      </c>
      <c r="W1384" s="1">
        <f>IF($O1384="include",IF(AK1384&gt;0,1+MAX(W1385:W$2005),0),0)</f>
        <v>0</v>
      </c>
      <c r="X1384" s="1">
        <f>IF($O1384="include",IF(AL1384&gt;0,1+MAX(X1385:X$2005),0),0)</f>
        <v>0</v>
      </c>
      <c r="Y1384" s="22" t="str">
        <f t="shared" si="364"/>
        <v xml:space="preserve">1 - </v>
      </c>
      <c r="AA1384" s="42"/>
      <c r="AB1384" s="43"/>
      <c r="AC1384" s="43"/>
      <c r="AD1384" s="44"/>
      <c r="AE1384" s="11">
        <f t="shared" si="365"/>
        <v>0</v>
      </c>
      <c r="AF1384" s="41"/>
      <c r="AG1384" s="41"/>
      <c r="AH1384" s="41"/>
      <c r="AI1384" s="41"/>
      <c r="AJ1384" s="41"/>
      <c r="AK1384" s="41"/>
      <c r="AL1384" s="41"/>
      <c r="BA1384" s="1">
        <f t="shared" si="366"/>
        <v>0</v>
      </c>
      <c r="BB1384" s="1">
        <f t="shared" si="367"/>
        <v>0</v>
      </c>
      <c r="BC1384" s="1" t="str">
        <f t="shared" si="368"/>
        <v>No</v>
      </c>
      <c r="BD1384" s="1">
        <f t="shared" si="369"/>
        <v>0</v>
      </c>
      <c r="BE1384" s="1">
        <f t="shared" si="370"/>
        <v>0</v>
      </c>
      <c r="BF1384" s="1">
        <f t="shared" si="371"/>
        <v>0</v>
      </c>
      <c r="BG1384" s="1">
        <v>1380</v>
      </c>
      <c r="BH1384" s="1" t="e">
        <f t="shared" si="372"/>
        <v>#N/A</v>
      </c>
      <c r="BI1384" s="1">
        <f t="shared" si="374"/>
        <v>2</v>
      </c>
      <c r="BJ1384" s="1" t="e">
        <f t="shared" si="373"/>
        <v>#N/A</v>
      </c>
    </row>
    <row r="1385" spans="1:62" x14ac:dyDescent="0.25">
      <c r="A1385" s="1">
        <f t="shared" si="360"/>
        <v>1</v>
      </c>
      <c r="B1385" s="1">
        <f>IF(YEAR(AD1385)=$B$3,YEAR('Apartment Expenses'!AD1385)&amp;" - "&amp;'Apartment Expenses'!AC1385,0)</f>
        <v>0</v>
      </c>
      <c r="C1385" s="1">
        <f t="shared" si="361"/>
        <v>0</v>
      </c>
      <c r="E1385" s="1">
        <v>1381</v>
      </c>
      <c r="F1385" s="1">
        <f t="shared" si="362"/>
        <v>1</v>
      </c>
      <c r="G1385" s="1">
        <f t="shared" si="358"/>
        <v>0</v>
      </c>
      <c r="H1385" s="1">
        <f t="shared" si="359"/>
        <v>0</v>
      </c>
      <c r="J1385" s="1" t="str">
        <f t="shared" si="363"/>
        <v>1900</v>
      </c>
      <c r="M1385" s="1">
        <f>HLOOKUP('Expense History'!$AD$3,$P$4:$X$2004,ROW('Apartment Expenses'!L1385)-3,0)</f>
        <v>0</v>
      </c>
      <c r="N1385" s="1">
        <f>IF('Expense History'!$AD$3=Data!$G$4,'Apartment Expenses'!AE1385,HLOOKUP('Expense History'!$AD$3,'Apartment Expenses'!$AE$4:$AL$2004,(ROW('Apartment Expenses'!M1385)-3)))</f>
        <v>0</v>
      </c>
      <c r="O1385" s="1" t="str">
        <f>IF($O$2="ALL",IF(VLOOKUP(AA1385,'Expense History'!$AA$6:$AB$36,2,0)="x","include",0),IF(AND(VLOOKUP(AA1385,'Expense History'!$AA$6:$AB$36,2,0)="x",AC1385=$O$2),"include",0))</f>
        <v>include</v>
      </c>
      <c r="P1385" s="1">
        <f>IF(O1385="include",IF(AE1385&gt;0,1+MAX(P1386:P$2005),0),0)</f>
        <v>0</v>
      </c>
      <c r="Q1385" s="1">
        <f>IF(AND(ISBLANK(AA1384),AE1384=0),0,(IF(MAX(Q1386:Q$2005)&gt;0,0,ROW(R1385))))</f>
        <v>0</v>
      </c>
      <c r="R1385" s="1">
        <f>IF($O1385="include",IF(AF1385&gt;0,1+MAX(R1386:R$2005),0),0)</f>
        <v>0</v>
      </c>
      <c r="S1385" s="1">
        <f>IF($O1385="include",IF(AG1385&gt;0,1+MAX(S1386:S$2005),0),0)</f>
        <v>0</v>
      </c>
      <c r="T1385" s="1">
        <f>IF($O1385="include",IF(AH1385&gt;0,1+MAX(T1386:T$2005),0),0)</f>
        <v>0</v>
      </c>
      <c r="U1385" s="1">
        <f>IF($O1385="include",IF(AI1385&gt;0,1+MAX(U1386:U$2005),0),0)</f>
        <v>0</v>
      </c>
      <c r="V1385" s="1">
        <f>IF($O1385="include",IF(AJ1385&gt;0,1+MAX(V1386:V$2005),0),0)</f>
        <v>0</v>
      </c>
      <c r="W1385" s="1">
        <f>IF($O1385="include",IF(AK1385&gt;0,1+MAX(W1386:W$2005),0),0)</f>
        <v>0</v>
      </c>
      <c r="X1385" s="1">
        <f>IF($O1385="include",IF(AL1385&gt;0,1+MAX(X1386:X$2005),0),0)</f>
        <v>0</v>
      </c>
      <c r="Y1385" s="22" t="str">
        <f t="shared" si="364"/>
        <v xml:space="preserve">1 - </v>
      </c>
      <c r="AA1385" s="42"/>
      <c r="AB1385" s="43"/>
      <c r="AC1385" s="43"/>
      <c r="AD1385" s="44"/>
      <c r="AE1385" s="11">
        <f t="shared" si="365"/>
        <v>0</v>
      </c>
      <c r="AF1385" s="41"/>
      <c r="AG1385" s="41"/>
      <c r="AH1385" s="41"/>
      <c r="AI1385" s="41"/>
      <c r="AJ1385" s="41"/>
      <c r="AK1385" s="41"/>
      <c r="AL1385" s="41"/>
      <c r="BA1385" s="1">
        <f t="shared" si="366"/>
        <v>0</v>
      </c>
      <c r="BB1385" s="1">
        <f t="shared" si="367"/>
        <v>0</v>
      </c>
      <c r="BC1385" s="1" t="str">
        <f t="shared" si="368"/>
        <v>No</v>
      </c>
      <c r="BD1385" s="1">
        <f t="shared" si="369"/>
        <v>0</v>
      </c>
      <c r="BE1385" s="1">
        <f t="shared" si="370"/>
        <v>0</v>
      </c>
      <c r="BF1385" s="1">
        <f t="shared" si="371"/>
        <v>0</v>
      </c>
      <c r="BG1385" s="1">
        <v>1381</v>
      </c>
      <c r="BH1385" s="1" t="e">
        <f t="shared" si="372"/>
        <v>#N/A</v>
      </c>
      <c r="BI1385" s="1">
        <f t="shared" si="374"/>
        <v>2</v>
      </c>
      <c r="BJ1385" s="1" t="e">
        <f t="shared" si="373"/>
        <v>#N/A</v>
      </c>
    </row>
    <row r="1386" spans="1:62" x14ac:dyDescent="0.25">
      <c r="A1386" s="1">
        <f t="shared" si="360"/>
        <v>1</v>
      </c>
      <c r="B1386" s="1">
        <f>IF(YEAR(AD1386)=$B$3,YEAR('Apartment Expenses'!AD1386)&amp;" - "&amp;'Apartment Expenses'!AC1386,0)</f>
        <v>0</v>
      </c>
      <c r="C1386" s="1">
        <f t="shared" si="361"/>
        <v>0</v>
      </c>
      <c r="E1386" s="1">
        <v>1382</v>
      </c>
      <c r="F1386" s="1">
        <f t="shared" si="362"/>
        <v>1</v>
      </c>
      <c r="G1386" s="1">
        <f t="shared" si="358"/>
        <v>0</v>
      </c>
      <c r="H1386" s="1">
        <f t="shared" si="359"/>
        <v>0</v>
      </c>
      <c r="J1386" s="1" t="str">
        <f t="shared" si="363"/>
        <v>1900</v>
      </c>
      <c r="M1386" s="1">
        <f>HLOOKUP('Expense History'!$AD$3,$P$4:$X$2004,ROW('Apartment Expenses'!L1386)-3,0)</f>
        <v>0</v>
      </c>
      <c r="N1386" s="1">
        <f>IF('Expense History'!$AD$3=Data!$G$4,'Apartment Expenses'!AE1386,HLOOKUP('Expense History'!$AD$3,'Apartment Expenses'!$AE$4:$AL$2004,(ROW('Apartment Expenses'!M1386)-3)))</f>
        <v>0</v>
      </c>
      <c r="O1386" s="1" t="str">
        <f>IF($O$2="ALL",IF(VLOOKUP(AA1386,'Expense History'!$AA$6:$AB$36,2,0)="x","include",0),IF(AND(VLOOKUP(AA1386,'Expense History'!$AA$6:$AB$36,2,0)="x",AC1386=$O$2),"include",0))</f>
        <v>include</v>
      </c>
      <c r="P1386" s="1">
        <f>IF(O1386="include",IF(AE1386&gt;0,1+MAX(P1387:P$2005),0),0)</f>
        <v>0</v>
      </c>
      <c r="Q1386" s="1">
        <f>IF(AND(ISBLANK(AA1385),AE1385=0),0,(IF(MAX(Q1387:Q$2005)&gt;0,0,ROW(R1386))))</f>
        <v>0</v>
      </c>
      <c r="R1386" s="1">
        <f>IF($O1386="include",IF(AF1386&gt;0,1+MAX(R1387:R$2005),0),0)</f>
        <v>0</v>
      </c>
      <c r="S1386" s="1">
        <f>IF($O1386="include",IF(AG1386&gt;0,1+MAX(S1387:S$2005),0),0)</f>
        <v>0</v>
      </c>
      <c r="T1386" s="1">
        <f>IF($O1386="include",IF(AH1386&gt;0,1+MAX(T1387:T$2005),0),0)</f>
        <v>0</v>
      </c>
      <c r="U1386" s="1">
        <f>IF($O1386="include",IF(AI1386&gt;0,1+MAX(U1387:U$2005),0),0)</f>
        <v>0</v>
      </c>
      <c r="V1386" s="1">
        <f>IF($O1386="include",IF(AJ1386&gt;0,1+MAX(V1387:V$2005),0),0)</f>
        <v>0</v>
      </c>
      <c r="W1386" s="1">
        <f>IF($O1386="include",IF(AK1386&gt;0,1+MAX(W1387:W$2005),0),0)</f>
        <v>0</v>
      </c>
      <c r="X1386" s="1">
        <f>IF($O1386="include",IF(AL1386&gt;0,1+MAX(X1387:X$2005),0),0)</f>
        <v>0</v>
      </c>
      <c r="Y1386" s="22" t="str">
        <f t="shared" si="364"/>
        <v xml:space="preserve">1 - </v>
      </c>
      <c r="AA1386" s="42"/>
      <c r="AB1386" s="43"/>
      <c r="AC1386" s="43"/>
      <c r="AD1386" s="44"/>
      <c r="AE1386" s="11">
        <f t="shared" si="365"/>
        <v>0</v>
      </c>
      <c r="AF1386" s="41"/>
      <c r="AG1386" s="41"/>
      <c r="AH1386" s="41"/>
      <c r="AI1386" s="41"/>
      <c r="AJ1386" s="41"/>
      <c r="AK1386" s="41"/>
      <c r="AL1386" s="41"/>
      <c r="BA1386" s="1">
        <f t="shared" si="366"/>
        <v>0</v>
      </c>
      <c r="BB1386" s="1">
        <f t="shared" si="367"/>
        <v>0</v>
      </c>
      <c r="BC1386" s="1" t="str">
        <f t="shared" si="368"/>
        <v>No</v>
      </c>
      <c r="BD1386" s="1">
        <f t="shared" si="369"/>
        <v>0</v>
      </c>
      <c r="BE1386" s="1">
        <f t="shared" si="370"/>
        <v>0</v>
      </c>
      <c r="BF1386" s="1">
        <f t="shared" si="371"/>
        <v>0</v>
      </c>
      <c r="BG1386" s="1">
        <v>1382</v>
      </c>
      <c r="BH1386" s="1" t="e">
        <f t="shared" si="372"/>
        <v>#N/A</v>
      </c>
      <c r="BI1386" s="1">
        <f t="shared" si="374"/>
        <v>2</v>
      </c>
      <c r="BJ1386" s="1" t="e">
        <f t="shared" si="373"/>
        <v>#N/A</v>
      </c>
    </row>
    <row r="1387" spans="1:62" x14ac:dyDescent="0.25">
      <c r="A1387" s="1">
        <f t="shared" si="360"/>
        <v>1</v>
      </c>
      <c r="B1387" s="1">
        <f>IF(YEAR(AD1387)=$B$3,YEAR('Apartment Expenses'!AD1387)&amp;" - "&amp;'Apartment Expenses'!AC1387,0)</f>
        <v>0</v>
      </c>
      <c r="C1387" s="1">
        <f t="shared" si="361"/>
        <v>0</v>
      </c>
      <c r="E1387" s="1">
        <v>1383</v>
      </c>
      <c r="F1387" s="1">
        <f t="shared" si="362"/>
        <v>1</v>
      </c>
      <c r="G1387" s="1">
        <f t="shared" si="358"/>
        <v>0</v>
      </c>
      <c r="H1387" s="1">
        <f t="shared" si="359"/>
        <v>0</v>
      </c>
      <c r="J1387" s="1" t="str">
        <f t="shared" si="363"/>
        <v>1900</v>
      </c>
      <c r="M1387" s="1">
        <f>HLOOKUP('Expense History'!$AD$3,$P$4:$X$2004,ROW('Apartment Expenses'!L1387)-3,0)</f>
        <v>0</v>
      </c>
      <c r="N1387" s="1">
        <f>IF('Expense History'!$AD$3=Data!$G$4,'Apartment Expenses'!AE1387,HLOOKUP('Expense History'!$AD$3,'Apartment Expenses'!$AE$4:$AL$2004,(ROW('Apartment Expenses'!M1387)-3)))</f>
        <v>0</v>
      </c>
      <c r="O1387" s="1" t="str">
        <f>IF($O$2="ALL",IF(VLOOKUP(AA1387,'Expense History'!$AA$6:$AB$36,2,0)="x","include",0),IF(AND(VLOOKUP(AA1387,'Expense History'!$AA$6:$AB$36,2,0)="x",AC1387=$O$2),"include",0))</f>
        <v>include</v>
      </c>
      <c r="P1387" s="1">
        <f>IF(O1387="include",IF(AE1387&gt;0,1+MAX(P1388:P$2005),0),0)</f>
        <v>0</v>
      </c>
      <c r="Q1387" s="1">
        <f>IF(AND(ISBLANK(AA1386),AE1386=0),0,(IF(MAX(Q1388:Q$2005)&gt;0,0,ROW(R1387))))</f>
        <v>0</v>
      </c>
      <c r="R1387" s="1">
        <f>IF($O1387="include",IF(AF1387&gt;0,1+MAX(R1388:R$2005),0),0)</f>
        <v>0</v>
      </c>
      <c r="S1387" s="1">
        <f>IF($O1387="include",IF(AG1387&gt;0,1+MAX(S1388:S$2005),0),0)</f>
        <v>0</v>
      </c>
      <c r="T1387" s="1">
        <f>IF($O1387="include",IF(AH1387&gt;0,1+MAX(T1388:T$2005),0),0)</f>
        <v>0</v>
      </c>
      <c r="U1387" s="1">
        <f>IF($O1387="include",IF(AI1387&gt;0,1+MAX(U1388:U$2005),0),0)</f>
        <v>0</v>
      </c>
      <c r="V1387" s="1">
        <f>IF($O1387="include",IF(AJ1387&gt;0,1+MAX(V1388:V$2005),0),0)</f>
        <v>0</v>
      </c>
      <c r="W1387" s="1">
        <f>IF($O1387="include",IF(AK1387&gt;0,1+MAX(W1388:W$2005),0),0)</f>
        <v>0</v>
      </c>
      <c r="X1387" s="1">
        <f>IF($O1387="include",IF(AL1387&gt;0,1+MAX(X1388:X$2005),0),0)</f>
        <v>0</v>
      </c>
      <c r="Y1387" s="22" t="str">
        <f t="shared" si="364"/>
        <v xml:space="preserve">1 - </v>
      </c>
      <c r="AA1387" s="42"/>
      <c r="AB1387" s="43"/>
      <c r="AC1387" s="43"/>
      <c r="AD1387" s="44"/>
      <c r="AE1387" s="11">
        <f t="shared" si="365"/>
        <v>0</v>
      </c>
      <c r="AF1387" s="41"/>
      <c r="AG1387" s="41"/>
      <c r="AH1387" s="41"/>
      <c r="AI1387" s="41"/>
      <c r="AJ1387" s="41"/>
      <c r="AK1387" s="41"/>
      <c r="AL1387" s="41"/>
      <c r="BA1387" s="1">
        <f t="shared" si="366"/>
        <v>0</v>
      </c>
      <c r="BB1387" s="1">
        <f t="shared" si="367"/>
        <v>0</v>
      </c>
      <c r="BC1387" s="1" t="str">
        <f t="shared" si="368"/>
        <v>No</v>
      </c>
      <c r="BD1387" s="1">
        <f t="shared" si="369"/>
        <v>0</v>
      </c>
      <c r="BE1387" s="1">
        <f t="shared" si="370"/>
        <v>0</v>
      </c>
      <c r="BF1387" s="1">
        <f t="shared" si="371"/>
        <v>0</v>
      </c>
      <c r="BG1387" s="1">
        <v>1383</v>
      </c>
      <c r="BH1387" s="1" t="e">
        <f t="shared" si="372"/>
        <v>#N/A</v>
      </c>
      <c r="BI1387" s="1">
        <f t="shared" si="374"/>
        <v>2</v>
      </c>
      <c r="BJ1387" s="1" t="e">
        <f t="shared" si="373"/>
        <v>#N/A</v>
      </c>
    </row>
    <row r="1388" spans="1:62" x14ac:dyDescent="0.25">
      <c r="A1388" s="1">
        <f t="shared" si="360"/>
        <v>1</v>
      </c>
      <c r="B1388" s="1">
        <f>IF(YEAR(AD1388)=$B$3,YEAR('Apartment Expenses'!AD1388)&amp;" - "&amp;'Apartment Expenses'!AC1388,0)</f>
        <v>0</v>
      </c>
      <c r="C1388" s="1">
        <f t="shared" si="361"/>
        <v>0</v>
      </c>
      <c r="E1388" s="1">
        <v>1384</v>
      </c>
      <c r="F1388" s="1">
        <f t="shared" si="362"/>
        <v>1</v>
      </c>
      <c r="G1388" s="1">
        <f t="shared" si="358"/>
        <v>0</v>
      </c>
      <c r="H1388" s="1">
        <f t="shared" si="359"/>
        <v>0</v>
      </c>
      <c r="J1388" s="1" t="str">
        <f t="shared" si="363"/>
        <v>1900</v>
      </c>
      <c r="M1388" s="1">
        <f>HLOOKUP('Expense History'!$AD$3,$P$4:$X$2004,ROW('Apartment Expenses'!L1388)-3,0)</f>
        <v>0</v>
      </c>
      <c r="N1388" s="1">
        <f>IF('Expense History'!$AD$3=Data!$G$4,'Apartment Expenses'!AE1388,HLOOKUP('Expense History'!$AD$3,'Apartment Expenses'!$AE$4:$AL$2004,(ROW('Apartment Expenses'!M1388)-3)))</f>
        <v>0</v>
      </c>
      <c r="O1388" s="1" t="str">
        <f>IF($O$2="ALL",IF(VLOOKUP(AA1388,'Expense History'!$AA$6:$AB$36,2,0)="x","include",0),IF(AND(VLOOKUP(AA1388,'Expense History'!$AA$6:$AB$36,2,0)="x",AC1388=$O$2),"include",0))</f>
        <v>include</v>
      </c>
      <c r="P1388" s="1">
        <f>IF(O1388="include",IF(AE1388&gt;0,1+MAX(P1389:P$2005),0),0)</f>
        <v>0</v>
      </c>
      <c r="Q1388" s="1">
        <f>IF(AND(ISBLANK(AA1387),AE1387=0),0,(IF(MAX(Q1389:Q$2005)&gt;0,0,ROW(R1388))))</f>
        <v>0</v>
      </c>
      <c r="R1388" s="1">
        <f>IF($O1388="include",IF(AF1388&gt;0,1+MAX(R1389:R$2005),0),0)</f>
        <v>0</v>
      </c>
      <c r="S1388" s="1">
        <f>IF($O1388="include",IF(AG1388&gt;0,1+MAX(S1389:S$2005),0),0)</f>
        <v>0</v>
      </c>
      <c r="T1388" s="1">
        <f>IF($O1388="include",IF(AH1388&gt;0,1+MAX(T1389:T$2005),0),0)</f>
        <v>0</v>
      </c>
      <c r="U1388" s="1">
        <f>IF($O1388="include",IF(AI1388&gt;0,1+MAX(U1389:U$2005),0),0)</f>
        <v>0</v>
      </c>
      <c r="V1388" s="1">
        <f>IF($O1388="include",IF(AJ1388&gt;0,1+MAX(V1389:V$2005),0),0)</f>
        <v>0</v>
      </c>
      <c r="W1388" s="1">
        <f>IF($O1388="include",IF(AK1388&gt;0,1+MAX(W1389:W$2005),0),0)</f>
        <v>0</v>
      </c>
      <c r="X1388" s="1">
        <f>IF($O1388="include",IF(AL1388&gt;0,1+MAX(X1389:X$2005),0),0)</f>
        <v>0</v>
      </c>
      <c r="Y1388" s="22" t="str">
        <f t="shared" si="364"/>
        <v xml:space="preserve">1 - </v>
      </c>
      <c r="AA1388" s="42"/>
      <c r="AB1388" s="43"/>
      <c r="AC1388" s="43"/>
      <c r="AD1388" s="44"/>
      <c r="AE1388" s="11">
        <f t="shared" si="365"/>
        <v>0</v>
      </c>
      <c r="AF1388" s="41"/>
      <c r="AG1388" s="41"/>
      <c r="AH1388" s="41"/>
      <c r="AI1388" s="41"/>
      <c r="AJ1388" s="41"/>
      <c r="AK1388" s="41"/>
      <c r="AL1388" s="41"/>
      <c r="BA1388" s="1">
        <f t="shared" si="366"/>
        <v>0</v>
      </c>
      <c r="BB1388" s="1">
        <f t="shared" si="367"/>
        <v>0</v>
      </c>
      <c r="BC1388" s="1" t="str">
        <f t="shared" si="368"/>
        <v>No</v>
      </c>
      <c r="BD1388" s="1">
        <f t="shared" si="369"/>
        <v>0</v>
      </c>
      <c r="BE1388" s="1">
        <f t="shared" si="370"/>
        <v>0</v>
      </c>
      <c r="BF1388" s="1">
        <f t="shared" si="371"/>
        <v>0</v>
      </c>
      <c r="BG1388" s="1">
        <v>1384</v>
      </c>
      <c r="BH1388" s="1" t="e">
        <f t="shared" si="372"/>
        <v>#N/A</v>
      </c>
      <c r="BI1388" s="1">
        <f t="shared" si="374"/>
        <v>2</v>
      </c>
      <c r="BJ1388" s="1" t="e">
        <f t="shared" si="373"/>
        <v>#N/A</v>
      </c>
    </row>
    <row r="1389" spans="1:62" x14ac:dyDescent="0.25">
      <c r="A1389" s="1">
        <f t="shared" si="360"/>
        <v>1</v>
      </c>
      <c r="B1389" s="1">
        <f>IF(YEAR(AD1389)=$B$3,YEAR('Apartment Expenses'!AD1389)&amp;" - "&amp;'Apartment Expenses'!AC1389,0)</f>
        <v>0</v>
      </c>
      <c r="C1389" s="1">
        <f t="shared" si="361"/>
        <v>0</v>
      </c>
      <c r="E1389" s="1">
        <v>1385</v>
      </c>
      <c r="F1389" s="1">
        <f t="shared" si="362"/>
        <v>1</v>
      </c>
      <c r="G1389" s="1">
        <f t="shared" si="358"/>
        <v>0</v>
      </c>
      <c r="H1389" s="1">
        <f t="shared" si="359"/>
        <v>0</v>
      </c>
      <c r="J1389" s="1" t="str">
        <f t="shared" si="363"/>
        <v>1900</v>
      </c>
      <c r="M1389" s="1">
        <f>HLOOKUP('Expense History'!$AD$3,$P$4:$X$2004,ROW('Apartment Expenses'!L1389)-3,0)</f>
        <v>0</v>
      </c>
      <c r="N1389" s="1">
        <f>IF('Expense History'!$AD$3=Data!$G$4,'Apartment Expenses'!AE1389,HLOOKUP('Expense History'!$AD$3,'Apartment Expenses'!$AE$4:$AL$2004,(ROW('Apartment Expenses'!M1389)-3)))</f>
        <v>0</v>
      </c>
      <c r="O1389" s="1" t="str">
        <f>IF($O$2="ALL",IF(VLOOKUP(AA1389,'Expense History'!$AA$6:$AB$36,2,0)="x","include",0),IF(AND(VLOOKUP(AA1389,'Expense History'!$AA$6:$AB$36,2,0)="x",AC1389=$O$2),"include",0))</f>
        <v>include</v>
      </c>
      <c r="P1389" s="1">
        <f>IF(O1389="include",IF(AE1389&gt;0,1+MAX(P1390:P$2005),0),0)</f>
        <v>0</v>
      </c>
      <c r="Q1389" s="1">
        <f>IF(AND(ISBLANK(AA1388),AE1388=0),0,(IF(MAX(Q1390:Q$2005)&gt;0,0,ROW(R1389))))</f>
        <v>0</v>
      </c>
      <c r="R1389" s="1">
        <f>IF($O1389="include",IF(AF1389&gt;0,1+MAX(R1390:R$2005),0),0)</f>
        <v>0</v>
      </c>
      <c r="S1389" s="1">
        <f>IF($O1389="include",IF(AG1389&gt;0,1+MAX(S1390:S$2005),0),0)</f>
        <v>0</v>
      </c>
      <c r="T1389" s="1">
        <f>IF($O1389="include",IF(AH1389&gt;0,1+MAX(T1390:T$2005),0),0)</f>
        <v>0</v>
      </c>
      <c r="U1389" s="1">
        <f>IF($O1389="include",IF(AI1389&gt;0,1+MAX(U1390:U$2005),0),0)</f>
        <v>0</v>
      </c>
      <c r="V1389" s="1">
        <f>IF($O1389="include",IF(AJ1389&gt;0,1+MAX(V1390:V$2005),0),0)</f>
        <v>0</v>
      </c>
      <c r="W1389" s="1">
        <f>IF($O1389="include",IF(AK1389&gt;0,1+MAX(W1390:W$2005),0),0)</f>
        <v>0</v>
      </c>
      <c r="X1389" s="1">
        <f>IF($O1389="include",IF(AL1389&gt;0,1+MAX(X1390:X$2005),0),0)</f>
        <v>0</v>
      </c>
      <c r="Y1389" s="22" t="str">
        <f t="shared" si="364"/>
        <v xml:space="preserve">1 - </v>
      </c>
      <c r="AA1389" s="42"/>
      <c r="AB1389" s="43"/>
      <c r="AC1389" s="43"/>
      <c r="AD1389" s="44"/>
      <c r="AE1389" s="11">
        <f t="shared" si="365"/>
        <v>0</v>
      </c>
      <c r="AF1389" s="41"/>
      <c r="AG1389" s="41"/>
      <c r="AH1389" s="41"/>
      <c r="AI1389" s="41"/>
      <c r="AJ1389" s="41"/>
      <c r="AK1389" s="41"/>
      <c r="AL1389" s="41"/>
      <c r="BA1389" s="1">
        <f t="shared" si="366"/>
        <v>0</v>
      </c>
      <c r="BB1389" s="1">
        <f t="shared" si="367"/>
        <v>0</v>
      </c>
      <c r="BC1389" s="1" t="str">
        <f t="shared" si="368"/>
        <v>No</v>
      </c>
      <c r="BD1389" s="1">
        <f t="shared" si="369"/>
        <v>0</v>
      </c>
      <c r="BE1389" s="1">
        <f t="shared" si="370"/>
        <v>0</v>
      </c>
      <c r="BF1389" s="1">
        <f t="shared" si="371"/>
        <v>0</v>
      </c>
      <c r="BG1389" s="1">
        <v>1385</v>
      </c>
      <c r="BH1389" s="1" t="e">
        <f t="shared" si="372"/>
        <v>#N/A</v>
      </c>
      <c r="BI1389" s="1">
        <f t="shared" si="374"/>
        <v>2</v>
      </c>
      <c r="BJ1389" s="1" t="e">
        <f t="shared" si="373"/>
        <v>#N/A</v>
      </c>
    </row>
    <row r="1390" spans="1:62" x14ac:dyDescent="0.25">
      <c r="A1390" s="1">
        <f t="shared" si="360"/>
        <v>1</v>
      </c>
      <c r="B1390" s="1">
        <f>IF(YEAR(AD1390)=$B$3,YEAR('Apartment Expenses'!AD1390)&amp;" - "&amp;'Apartment Expenses'!AC1390,0)</f>
        <v>0</v>
      </c>
      <c r="C1390" s="1">
        <f t="shared" si="361"/>
        <v>0</v>
      </c>
      <c r="E1390" s="1">
        <v>1386</v>
      </c>
      <c r="F1390" s="1">
        <f t="shared" si="362"/>
        <v>1</v>
      </c>
      <c r="G1390" s="1">
        <f t="shared" si="358"/>
        <v>0</v>
      </c>
      <c r="H1390" s="1">
        <f t="shared" si="359"/>
        <v>0</v>
      </c>
      <c r="J1390" s="1" t="str">
        <f t="shared" si="363"/>
        <v>1900</v>
      </c>
      <c r="M1390" s="1">
        <f>HLOOKUP('Expense History'!$AD$3,$P$4:$X$2004,ROW('Apartment Expenses'!L1390)-3,0)</f>
        <v>0</v>
      </c>
      <c r="N1390" s="1">
        <f>IF('Expense History'!$AD$3=Data!$G$4,'Apartment Expenses'!AE1390,HLOOKUP('Expense History'!$AD$3,'Apartment Expenses'!$AE$4:$AL$2004,(ROW('Apartment Expenses'!M1390)-3)))</f>
        <v>0</v>
      </c>
      <c r="O1390" s="1" t="str">
        <f>IF($O$2="ALL",IF(VLOOKUP(AA1390,'Expense History'!$AA$6:$AB$36,2,0)="x","include",0),IF(AND(VLOOKUP(AA1390,'Expense History'!$AA$6:$AB$36,2,0)="x",AC1390=$O$2),"include",0))</f>
        <v>include</v>
      </c>
      <c r="P1390" s="1">
        <f>IF(O1390="include",IF(AE1390&gt;0,1+MAX(P1391:P$2005),0),0)</f>
        <v>0</v>
      </c>
      <c r="Q1390" s="1">
        <f>IF(AND(ISBLANK(AA1389),AE1389=0),0,(IF(MAX(Q1391:Q$2005)&gt;0,0,ROW(R1390))))</f>
        <v>0</v>
      </c>
      <c r="R1390" s="1">
        <f>IF($O1390="include",IF(AF1390&gt;0,1+MAX(R1391:R$2005),0),0)</f>
        <v>0</v>
      </c>
      <c r="S1390" s="1">
        <f>IF($O1390="include",IF(AG1390&gt;0,1+MAX(S1391:S$2005),0),0)</f>
        <v>0</v>
      </c>
      <c r="T1390" s="1">
        <f>IF($O1390="include",IF(AH1390&gt;0,1+MAX(T1391:T$2005),0),0)</f>
        <v>0</v>
      </c>
      <c r="U1390" s="1">
        <f>IF($O1390="include",IF(AI1390&gt;0,1+MAX(U1391:U$2005),0),0)</f>
        <v>0</v>
      </c>
      <c r="V1390" s="1">
        <f>IF($O1390="include",IF(AJ1390&gt;0,1+MAX(V1391:V$2005),0),0)</f>
        <v>0</v>
      </c>
      <c r="W1390" s="1">
        <f>IF($O1390="include",IF(AK1390&gt;0,1+MAX(W1391:W$2005),0),0)</f>
        <v>0</v>
      </c>
      <c r="X1390" s="1">
        <f>IF($O1390="include",IF(AL1390&gt;0,1+MAX(X1391:X$2005),0),0)</f>
        <v>0</v>
      </c>
      <c r="Y1390" s="22" t="str">
        <f t="shared" si="364"/>
        <v xml:space="preserve">1 - </v>
      </c>
      <c r="AA1390" s="42"/>
      <c r="AB1390" s="43"/>
      <c r="AC1390" s="43"/>
      <c r="AD1390" s="44"/>
      <c r="AE1390" s="11">
        <f t="shared" si="365"/>
        <v>0</v>
      </c>
      <c r="AF1390" s="41"/>
      <c r="AG1390" s="41"/>
      <c r="AH1390" s="41"/>
      <c r="AI1390" s="41"/>
      <c r="AJ1390" s="41"/>
      <c r="AK1390" s="41"/>
      <c r="AL1390" s="41"/>
      <c r="BA1390" s="1">
        <f t="shared" si="366"/>
        <v>0</v>
      </c>
      <c r="BB1390" s="1">
        <f t="shared" si="367"/>
        <v>0</v>
      </c>
      <c r="BC1390" s="1" t="str">
        <f t="shared" si="368"/>
        <v>No</v>
      </c>
      <c r="BD1390" s="1">
        <f t="shared" si="369"/>
        <v>0</v>
      </c>
      <c r="BE1390" s="1">
        <f t="shared" si="370"/>
        <v>0</v>
      </c>
      <c r="BF1390" s="1">
        <f t="shared" si="371"/>
        <v>0</v>
      </c>
      <c r="BG1390" s="1">
        <v>1386</v>
      </c>
      <c r="BH1390" s="1" t="e">
        <f t="shared" si="372"/>
        <v>#N/A</v>
      </c>
      <c r="BI1390" s="1">
        <f t="shared" si="374"/>
        <v>2</v>
      </c>
      <c r="BJ1390" s="1" t="e">
        <f t="shared" si="373"/>
        <v>#N/A</v>
      </c>
    </row>
    <row r="1391" spans="1:62" x14ac:dyDescent="0.25">
      <c r="A1391" s="1">
        <f t="shared" si="360"/>
        <v>1</v>
      </c>
      <c r="B1391" s="1">
        <f>IF(YEAR(AD1391)=$B$3,YEAR('Apartment Expenses'!AD1391)&amp;" - "&amp;'Apartment Expenses'!AC1391,0)</f>
        <v>0</v>
      </c>
      <c r="C1391" s="1">
        <f t="shared" si="361"/>
        <v>0</v>
      </c>
      <c r="E1391" s="1">
        <v>1387</v>
      </c>
      <c r="F1391" s="1">
        <f t="shared" si="362"/>
        <v>1</v>
      </c>
      <c r="G1391" s="1">
        <f t="shared" si="358"/>
        <v>0</v>
      </c>
      <c r="H1391" s="1">
        <f t="shared" si="359"/>
        <v>0</v>
      </c>
      <c r="J1391" s="1" t="str">
        <f t="shared" si="363"/>
        <v>1900</v>
      </c>
      <c r="M1391" s="1">
        <f>HLOOKUP('Expense History'!$AD$3,$P$4:$X$2004,ROW('Apartment Expenses'!L1391)-3,0)</f>
        <v>0</v>
      </c>
      <c r="N1391" s="1">
        <f>IF('Expense History'!$AD$3=Data!$G$4,'Apartment Expenses'!AE1391,HLOOKUP('Expense History'!$AD$3,'Apartment Expenses'!$AE$4:$AL$2004,(ROW('Apartment Expenses'!M1391)-3)))</f>
        <v>0</v>
      </c>
      <c r="O1391" s="1" t="str">
        <f>IF($O$2="ALL",IF(VLOOKUP(AA1391,'Expense History'!$AA$6:$AB$36,2,0)="x","include",0),IF(AND(VLOOKUP(AA1391,'Expense History'!$AA$6:$AB$36,2,0)="x",AC1391=$O$2),"include",0))</f>
        <v>include</v>
      </c>
      <c r="P1391" s="1">
        <f>IF(O1391="include",IF(AE1391&gt;0,1+MAX(P1392:P$2005),0),0)</f>
        <v>0</v>
      </c>
      <c r="Q1391" s="1">
        <f>IF(AND(ISBLANK(AA1390),AE1390=0),0,(IF(MAX(Q1392:Q$2005)&gt;0,0,ROW(R1391))))</f>
        <v>0</v>
      </c>
      <c r="R1391" s="1">
        <f>IF($O1391="include",IF(AF1391&gt;0,1+MAX(R1392:R$2005),0),0)</f>
        <v>0</v>
      </c>
      <c r="S1391" s="1">
        <f>IF($O1391="include",IF(AG1391&gt;0,1+MAX(S1392:S$2005),0),0)</f>
        <v>0</v>
      </c>
      <c r="T1391" s="1">
        <f>IF($O1391="include",IF(AH1391&gt;0,1+MAX(T1392:T$2005),0),0)</f>
        <v>0</v>
      </c>
      <c r="U1391" s="1">
        <f>IF($O1391="include",IF(AI1391&gt;0,1+MAX(U1392:U$2005),0),0)</f>
        <v>0</v>
      </c>
      <c r="V1391" s="1">
        <f>IF($O1391="include",IF(AJ1391&gt;0,1+MAX(V1392:V$2005),0),0)</f>
        <v>0</v>
      </c>
      <c r="W1391" s="1">
        <f>IF($O1391="include",IF(AK1391&gt;0,1+MAX(W1392:W$2005),0),0)</f>
        <v>0</v>
      </c>
      <c r="X1391" s="1">
        <f>IF($O1391="include",IF(AL1391&gt;0,1+MAX(X1392:X$2005),0),0)</f>
        <v>0</v>
      </c>
      <c r="Y1391" s="22" t="str">
        <f t="shared" si="364"/>
        <v xml:space="preserve">1 - </v>
      </c>
      <c r="AA1391" s="42"/>
      <c r="AB1391" s="43"/>
      <c r="AC1391" s="43"/>
      <c r="AD1391" s="44"/>
      <c r="AE1391" s="11">
        <f t="shared" si="365"/>
        <v>0</v>
      </c>
      <c r="AF1391" s="41"/>
      <c r="AG1391" s="41"/>
      <c r="AH1391" s="41"/>
      <c r="AI1391" s="41"/>
      <c r="AJ1391" s="41"/>
      <c r="AK1391" s="41"/>
      <c r="AL1391" s="41"/>
      <c r="BA1391" s="1">
        <f t="shared" si="366"/>
        <v>0</v>
      </c>
      <c r="BB1391" s="1">
        <f t="shared" si="367"/>
        <v>0</v>
      </c>
      <c r="BC1391" s="1" t="str">
        <f t="shared" si="368"/>
        <v>No</v>
      </c>
      <c r="BD1391" s="1">
        <f t="shared" si="369"/>
        <v>0</v>
      </c>
      <c r="BE1391" s="1">
        <f t="shared" si="370"/>
        <v>0</v>
      </c>
      <c r="BF1391" s="1">
        <f t="shared" si="371"/>
        <v>0</v>
      </c>
      <c r="BG1391" s="1">
        <v>1387</v>
      </c>
      <c r="BH1391" s="1" t="e">
        <f t="shared" si="372"/>
        <v>#N/A</v>
      </c>
      <c r="BI1391" s="1">
        <f t="shared" si="374"/>
        <v>2</v>
      </c>
      <c r="BJ1391" s="1" t="e">
        <f t="shared" si="373"/>
        <v>#N/A</v>
      </c>
    </row>
    <row r="1392" spans="1:62" x14ac:dyDescent="0.25">
      <c r="A1392" s="1">
        <f t="shared" si="360"/>
        <v>1</v>
      </c>
      <c r="B1392" s="1">
        <f>IF(YEAR(AD1392)=$B$3,YEAR('Apartment Expenses'!AD1392)&amp;" - "&amp;'Apartment Expenses'!AC1392,0)</f>
        <v>0</v>
      </c>
      <c r="C1392" s="1">
        <f t="shared" si="361"/>
        <v>0</v>
      </c>
      <c r="E1392" s="1">
        <v>1388</v>
      </c>
      <c r="F1392" s="1">
        <f t="shared" si="362"/>
        <v>1</v>
      </c>
      <c r="G1392" s="1">
        <f t="shared" si="358"/>
        <v>0</v>
      </c>
      <c r="H1392" s="1">
        <f t="shared" si="359"/>
        <v>0</v>
      </c>
      <c r="J1392" s="1" t="str">
        <f t="shared" si="363"/>
        <v>1900</v>
      </c>
      <c r="M1392" s="1">
        <f>HLOOKUP('Expense History'!$AD$3,$P$4:$X$2004,ROW('Apartment Expenses'!L1392)-3,0)</f>
        <v>0</v>
      </c>
      <c r="N1392" s="1">
        <f>IF('Expense History'!$AD$3=Data!$G$4,'Apartment Expenses'!AE1392,HLOOKUP('Expense History'!$AD$3,'Apartment Expenses'!$AE$4:$AL$2004,(ROW('Apartment Expenses'!M1392)-3)))</f>
        <v>0</v>
      </c>
      <c r="O1392" s="1" t="str">
        <f>IF($O$2="ALL",IF(VLOOKUP(AA1392,'Expense History'!$AA$6:$AB$36,2,0)="x","include",0),IF(AND(VLOOKUP(AA1392,'Expense History'!$AA$6:$AB$36,2,0)="x",AC1392=$O$2),"include",0))</f>
        <v>include</v>
      </c>
      <c r="P1392" s="1">
        <f>IF(O1392="include",IF(AE1392&gt;0,1+MAX(P1393:P$2005),0),0)</f>
        <v>0</v>
      </c>
      <c r="Q1392" s="1">
        <f>IF(AND(ISBLANK(AA1391),AE1391=0),0,(IF(MAX(Q1393:Q$2005)&gt;0,0,ROW(R1392))))</f>
        <v>0</v>
      </c>
      <c r="R1392" s="1">
        <f>IF($O1392="include",IF(AF1392&gt;0,1+MAX(R1393:R$2005),0),0)</f>
        <v>0</v>
      </c>
      <c r="S1392" s="1">
        <f>IF($O1392="include",IF(AG1392&gt;0,1+MAX(S1393:S$2005),0),0)</f>
        <v>0</v>
      </c>
      <c r="T1392" s="1">
        <f>IF($O1392="include",IF(AH1392&gt;0,1+MAX(T1393:T$2005),0),0)</f>
        <v>0</v>
      </c>
      <c r="U1392" s="1">
        <f>IF($O1392="include",IF(AI1392&gt;0,1+MAX(U1393:U$2005),0),0)</f>
        <v>0</v>
      </c>
      <c r="V1392" s="1">
        <f>IF($O1392="include",IF(AJ1392&gt;0,1+MAX(V1393:V$2005),0),0)</f>
        <v>0</v>
      </c>
      <c r="W1392" s="1">
        <f>IF($O1392="include",IF(AK1392&gt;0,1+MAX(W1393:W$2005),0),0)</f>
        <v>0</v>
      </c>
      <c r="X1392" s="1">
        <f>IF($O1392="include",IF(AL1392&gt;0,1+MAX(X1393:X$2005),0),0)</f>
        <v>0</v>
      </c>
      <c r="Y1392" s="22" t="str">
        <f t="shared" si="364"/>
        <v xml:space="preserve">1 - </v>
      </c>
      <c r="AA1392" s="42"/>
      <c r="AB1392" s="43"/>
      <c r="AC1392" s="43"/>
      <c r="AD1392" s="44"/>
      <c r="AE1392" s="11">
        <f t="shared" si="365"/>
        <v>0</v>
      </c>
      <c r="AF1392" s="41"/>
      <c r="AG1392" s="41"/>
      <c r="AH1392" s="41"/>
      <c r="AI1392" s="41"/>
      <c r="AJ1392" s="41"/>
      <c r="AK1392" s="41"/>
      <c r="AL1392" s="41"/>
      <c r="BA1392" s="1">
        <f t="shared" si="366"/>
        <v>0</v>
      </c>
      <c r="BB1392" s="1">
        <f t="shared" si="367"/>
        <v>0</v>
      </c>
      <c r="BC1392" s="1" t="str">
        <f t="shared" si="368"/>
        <v>No</v>
      </c>
      <c r="BD1392" s="1">
        <f t="shared" si="369"/>
        <v>0</v>
      </c>
      <c r="BE1392" s="1">
        <f t="shared" si="370"/>
        <v>0</v>
      </c>
      <c r="BF1392" s="1">
        <f t="shared" si="371"/>
        <v>0</v>
      </c>
      <c r="BG1392" s="1">
        <v>1388</v>
      </c>
      <c r="BH1392" s="1" t="e">
        <f t="shared" si="372"/>
        <v>#N/A</v>
      </c>
      <c r="BI1392" s="1">
        <f t="shared" si="374"/>
        <v>2</v>
      </c>
      <c r="BJ1392" s="1" t="e">
        <f t="shared" si="373"/>
        <v>#N/A</v>
      </c>
    </row>
    <row r="1393" spans="1:62" x14ac:dyDescent="0.25">
      <c r="A1393" s="1">
        <f t="shared" si="360"/>
        <v>1</v>
      </c>
      <c r="B1393" s="1">
        <f>IF(YEAR(AD1393)=$B$3,YEAR('Apartment Expenses'!AD1393)&amp;" - "&amp;'Apartment Expenses'!AC1393,0)</f>
        <v>0</v>
      </c>
      <c r="C1393" s="1">
        <f t="shared" si="361"/>
        <v>0</v>
      </c>
      <c r="E1393" s="1">
        <v>1389</v>
      </c>
      <c r="F1393" s="1">
        <f t="shared" si="362"/>
        <v>1</v>
      </c>
      <c r="G1393" s="1">
        <f t="shared" si="358"/>
        <v>0</v>
      </c>
      <c r="H1393" s="1">
        <f t="shared" si="359"/>
        <v>0</v>
      </c>
      <c r="J1393" s="1" t="str">
        <f t="shared" si="363"/>
        <v>1900</v>
      </c>
      <c r="M1393" s="1">
        <f>HLOOKUP('Expense History'!$AD$3,$P$4:$X$2004,ROW('Apartment Expenses'!L1393)-3,0)</f>
        <v>0</v>
      </c>
      <c r="N1393" s="1">
        <f>IF('Expense History'!$AD$3=Data!$G$4,'Apartment Expenses'!AE1393,HLOOKUP('Expense History'!$AD$3,'Apartment Expenses'!$AE$4:$AL$2004,(ROW('Apartment Expenses'!M1393)-3)))</f>
        <v>0</v>
      </c>
      <c r="O1393" s="1" t="str">
        <f>IF($O$2="ALL",IF(VLOOKUP(AA1393,'Expense History'!$AA$6:$AB$36,2,0)="x","include",0),IF(AND(VLOOKUP(AA1393,'Expense History'!$AA$6:$AB$36,2,0)="x",AC1393=$O$2),"include",0))</f>
        <v>include</v>
      </c>
      <c r="P1393" s="1">
        <f>IF(O1393="include",IF(AE1393&gt;0,1+MAX(P1394:P$2005),0),0)</f>
        <v>0</v>
      </c>
      <c r="Q1393" s="1">
        <f>IF(AND(ISBLANK(AA1392),AE1392=0),0,(IF(MAX(Q1394:Q$2005)&gt;0,0,ROW(R1393))))</f>
        <v>0</v>
      </c>
      <c r="R1393" s="1">
        <f>IF($O1393="include",IF(AF1393&gt;0,1+MAX(R1394:R$2005),0),0)</f>
        <v>0</v>
      </c>
      <c r="S1393" s="1">
        <f>IF($O1393="include",IF(AG1393&gt;0,1+MAX(S1394:S$2005),0),0)</f>
        <v>0</v>
      </c>
      <c r="T1393" s="1">
        <f>IF($O1393="include",IF(AH1393&gt;0,1+MAX(T1394:T$2005),0),0)</f>
        <v>0</v>
      </c>
      <c r="U1393" s="1">
        <f>IF($O1393="include",IF(AI1393&gt;0,1+MAX(U1394:U$2005),0),0)</f>
        <v>0</v>
      </c>
      <c r="V1393" s="1">
        <f>IF($O1393="include",IF(AJ1393&gt;0,1+MAX(V1394:V$2005),0),0)</f>
        <v>0</v>
      </c>
      <c r="W1393" s="1">
        <f>IF($O1393="include",IF(AK1393&gt;0,1+MAX(W1394:W$2005),0),0)</f>
        <v>0</v>
      </c>
      <c r="X1393" s="1">
        <f>IF($O1393="include",IF(AL1393&gt;0,1+MAX(X1394:X$2005),0),0)</f>
        <v>0</v>
      </c>
      <c r="Y1393" s="22" t="str">
        <f t="shared" si="364"/>
        <v xml:space="preserve">1 - </v>
      </c>
      <c r="AA1393" s="42"/>
      <c r="AB1393" s="43"/>
      <c r="AC1393" s="43"/>
      <c r="AD1393" s="44"/>
      <c r="AE1393" s="11">
        <f t="shared" si="365"/>
        <v>0</v>
      </c>
      <c r="AF1393" s="41"/>
      <c r="AG1393" s="41"/>
      <c r="AH1393" s="41"/>
      <c r="AI1393" s="41"/>
      <c r="AJ1393" s="41"/>
      <c r="AK1393" s="41"/>
      <c r="AL1393" s="41"/>
      <c r="BA1393" s="1">
        <f t="shared" si="366"/>
        <v>0</v>
      </c>
      <c r="BB1393" s="1">
        <f t="shared" si="367"/>
        <v>0</v>
      </c>
      <c r="BC1393" s="1" t="str">
        <f t="shared" si="368"/>
        <v>No</v>
      </c>
      <c r="BD1393" s="1">
        <f t="shared" si="369"/>
        <v>0</v>
      </c>
      <c r="BE1393" s="1">
        <f t="shared" si="370"/>
        <v>0</v>
      </c>
      <c r="BF1393" s="1">
        <f t="shared" si="371"/>
        <v>0</v>
      </c>
      <c r="BG1393" s="1">
        <v>1389</v>
      </c>
      <c r="BH1393" s="1" t="e">
        <f t="shared" si="372"/>
        <v>#N/A</v>
      </c>
      <c r="BI1393" s="1">
        <f t="shared" si="374"/>
        <v>2</v>
      </c>
      <c r="BJ1393" s="1" t="e">
        <f t="shared" si="373"/>
        <v>#N/A</v>
      </c>
    </row>
    <row r="1394" spans="1:62" x14ac:dyDescent="0.25">
      <c r="A1394" s="1">
        <f t="shared" si="360"/>
        <v>1</v>
      </c>
      <c r="B1394" s="1">
        <f>IF(YEAR(AD1394)=$B$3,YEAR('Apartment Expenses'!AD1394)&amp;" - "&amp;'Apartment Expenses'!AC1394,0)</f>
        <v>0</v>
      </c>
      <c r="C1394" s="1">
        <f t="shared" si="361"/>
        <v>0</v>
      </c>
      <c r="E1394" s="1">
        <v>1390</v>
      </c>
      <c r="F1394" s="1">
        <f t="shared" si="362"/>
        <v>1</v>
      </c>
      <c r="G1394" s="1">
        <f t="shared" si="358"/>
        <v>0</v>
      </c>
      <c r="H1394" s="1">
        <f t="shared" si="359"/>
        <v>0</v>
      </c>
      <c r="J1394" s="1" t="str">
        <f t="shared" si="363"/>
        <v>1900</v>
      </c>
      <c r="M1394" s="1">
        <f>HLOOKUP('Expense History'!$AD$3,$P$4:$X$2004,ROW('Apartment Expenses'!L1394)-3,0)</f>
        <v>0</v>
      </c>
      <c r="N1394" s="1">
        <f>IF('Expense History'!$AD$3=Data!$G$4,'Apartment Expenses'!AE1394,HLOOKUP('Expense History'!$AD$3,'Apartment Expenses'!$AE$4:$AL$2004,(ROW('Apartment Expenses'!M1394)-3)))</f>
        <v>0</v>
      </c>
      <c r="O1394" s="1" t="str">
        <f>IF($O$2="ALL",IF(VLOOKUP(AA1394,'Expense History'!$AA$6:$AB$36,2,0)="x","include",0),IF(AND(VLOOKUP(AA1394,'Expense History'!$AA$6:$AB$36,2,0)="x",AC1394=$O$2),"include",0))</f>
        <v>include</v>
      </c>
      <c r="P1394" s="1">
        <f>IF(O1394="include",IF(AE1394&gt;0,1+MAX(P1395:P$2005),0),0)</f>
        <v>0</v>
      </c>
      <c r="Q1394" s="1">
        <f>IF(AND(ISBLANK(AA1393),AE1393=0),0,(IF(MAX(Q1395:Q$2005)&gt;0,0,ROW(R1394))))</f>
        <v>0</v>
      </c>
      <c r="R1394" s="1">
        <f>IF($O1394="include",IF(AF1394&gt;0,1+MAX(R1395:R$2005),0),0)</f>
        <v>0</v>
      </c>
      <c r="S1394" s="1">
        <f>IF($O1394="include",IF(AG1394&gt;0,1+MAX(S1395:S$2005),0),0)</f>
        <v>0</v>
      </c>
      <c r="T1394" s="1">
        <f>IF($O1394="include",IF(AH1394&gt;0,1+MAX(T1395:T$2005),0),0)</f>
        <v>0</v>
      </c>
      <c r="U1394" s="1">
        <f>IF($O1394="include",IF(AI1394&gt;0,1+MAX(U1395:U$2005),0),0)</f>
        <v>0</v>
      </c>
      <c r="V1394" s="1">
        <f>IF($O1394="include",IF(AJ1394&gt;0,1+MAX(V1395:V$2005),0),0)</f>
        <v>0</v>
      </c>
      <c r="W1394" s="1">
        <f>IF($O1394="include",IF(AK1394&gt;0,1+MAX(W1395:W$2005),0),0)</f>
        <v>0</v>
      </c>
      <c r="X1394" s="1">
        <f>IF($O1394="include",IF(AL1394&gt;0,1+MAX(X1395:X$2005),0),0)</f>
        <v>0</v>
      </c>
      <c r="Y1394" s="22" t="str">
        <f t="shared" si="364"/>
        <v xml:space="preserve">1 - </v>
      </c>
      <c r="AA1394" s="42"/>
      <c r="AB1394" s="43"/>
      <c r="AC1394" s="43"/>
      <c r="AD1394" s="44"/>
      <c r="AE1394" s="11">
        <f t="shared" si="365"/>
        <v>0</v>
      </c>
      <c r="AF1394" s="41"/>
      <c r="AG1394" s="41"/>
      <c r="AH1394" s="41"/>
      <c r="AI1394" s="41"/>
      <c r="AJ1394" s="41"/>
      <c r="AK1394" s="41"/>
      <c r="AL1394" s="41"/>
      <c r="BA1394" s="1">
        <f t="shared" si="366"/>
        <v>0</v>
      </c>
      <c r="BB1394" s="1">
        <f t="shared" si="367"/>
        <v>0</v>
      </c>
      <c r="BC1394" s="1" t="str">
        <f t="shared" si="368"/>
        <v>No</v>
      </c>
      <c r="BD1394" s="1">
        <f t="shared" si="369"/>
        <v>0</v>
      </c>
      <c r="BE1394" s="1">
        <f t="shared" si="370"/>
        <v>0</v>
      </c>
      <c r="BF1394" s="1">
        <f t="shared" si="371"/>
        <v>0</v>
      </c>
      <c r="BG1394" s="1">
        <v>1390</v>
      </c>
      <c r="BH1394" s="1" t="e">
        <f t="shared" si="372"/>
        <v>#N/A</v>
      </c>
      <c r="BI1394" s="1">
        <f t="shared" si="374"/>
        <v>2</v>
      </c>
      <c r="BJ1394" s="1" t="e">
        <f t="shared" si="373"/>
        <v>#N/A</v>
      </c>
    </row>
    <row r="1395" spans="1:62" x14ac:dyDescent="0.25">
      <c r="A1395" s="1">
        <f t="shared" si="360"/>
        <v>1</v>
      </c>
      <c r="B1395" s="1">
        <f>IF(YEAR(AD1395)=$B$3,YEAR('Apartment Expenses'!AD1395)&amp;" - "&amp;'Apartment Expenses'!AC1395,0)</f>
        <v>0</v>
      </c>
      <c r="C1395" s="1">
        <f t="shared" si="361"/>
        <v>0</v>
      </c>
      <c r="E1395" s="1">
        <v>1391</v>
      </c>
      <c r="F1395" s="1">
        <f t="shared" si="362"/>
        <v>1</v>
      </c>
      <c r="G1395" s="1">
        <f t="shared" si="358"/>
        <v>0</v>
      </c>
      <c r="H1395" s="1">
        <f t="shared" si="359"/>
        <v>0</v>
      </c>
      <c r="J1395" s="1" t="str">
        <f t="shared" si="363"/>
        <v>1900</v>
      </c>
      <c r="M1395" s="1">
        <f>HLOOKUP('Expense History'!$AD$3,$P$4:$X$2004,ROW('Apartment Expenses'!L1395)-3,0)</f>
        <v>0</v>
      </c>
      <c r="N1395" s="1">
        <f>IF('Expense History'!$AD$3=Data!$G$4,'Apartment Expenses'!AE1395,HLOOKUP('Expense History'!$AD$3,'Apartment Expenses'!$AE$4:$AL$2004,(ROW('Apartment Expenses'!M1395)-3)))</f>
        <v>0</v>
      </c>
      <c r="O1395" s="1" t="str">
        <f>IF($O$2="ALL",IF(VLOOKUP(AA1395,'Expense History'!$AA$6:$AB$36,2,0)="x","include",0),IF(AND(VLOOKUP(AA1395,'Expense History'!$AA$6:$AB$36,2,0)="x",AC1395=$O$2),"include",0))</f>
        <v>include</v>
      </c>
      <c r="P1395" s="1">
        <f>IF(O1395="include",IF(AE1395&gt;0,1+MAX(P1396:P$2005),0),0)</f>
        <v>0</v>
      </c>
      <c r="Q1395" s="1">
        <f>IF(AND(ISBLANK(AA1394),AE1394=0),0,(IF(MAX(Q1396:Q$2005)&gt;0,0,ROW(R1395))))</f>
        <v>0</v>
      </c>
      <c r="R1395" s="1">
        <f>IF($O1395="include",IF(AF1395&gt;0,1+MAX(R1396:R$2005),0),0)</f>
        <v>0</v>
      </c>
      <c r="S1395" s="1">
        <f>IF($O1395="include",IF(AG1395&gt;0,1+MAX(S1396:S$2005),0),0)</f>
        <v>0</v>
      </c>
      <c r="T1395" s="1">
        <f>IF($O1395="include",IF(AH1395&gt;0,1+MAX(T1396:T$2005),0),0)</f>
        <v>0</v>
      </c>
      <c r="U1395" s="1">
        <f>IF($O1395="include",IF(AI1395&gt;0,1+MAX(U1396:U$2005),0),0)</f>
        <v>0</v>
      </c>
      <c r="V1395" s="1">
        <f>IF($O1395="include",IF(AJ1395&gt;0,1+MAX(V1396:V$2005),0),0)</f>
        <v>0</v>
      </c>
      <c r="W1395" s="1">
        <f>IF($O1395="include",IF(AK1395&gt;0,1+MAX(W1396:W$2005),0),0)</f>
        <v>0</v>
      </c>
      <c r="X1395" s="1">
        <f>IF($O1395="include",IF(AL1395&gt;0,1+MAX(X1396:X$2005),0),0)</f>
        <v>0</v>
      </c>
      <c r="Y1395" s="22" t="str">
        <f t="shared" si="364"/>
        <v xml:space="preserve">1 - </v>
      </c>
      <c r="AA1395" s="42"/>
      <c r="AB1395" s="43"/>
      <c r="AC1395" s="43"/>
      <c r="AD1395" s="44"/>
      <c r="AE1395" s="11">
        <f t="shared" si="365"/>
        <v>0</v>
      </c>
      <c r="AF1395" s="41"/>
      <c r="AG1395" s="41"/>
      <c r="AH1395" s="41"/>
      <c r="AI1395" s="41"/>
      <c r="AJ1395" s="41"/>
      <c r="AK1395" s="41"/>
      <c r="AL1395" s="41"/>
      <c r="BA1395" s="1">
        <f t="shared" si="366"/>
        <v>0</v>
      </c>
      <c r="BB1395" s="1">
        <f t="shared" si="367"/>
        <v>0</v>
      </c>
      <c r="BC1395" s="1" t="str">
        <f t="shared" si="368"/>
        <v>No</v>
      </c>
      <c r="BD1395" s="1">
        <f t="shared" si="369"/>
        <v>0</v>
      </c>
      <c r="BE1395" s="1">
        <f t="shared" si="370"/>
        <v>0</v>
      </c>
      <c r="BF1395" s="1">
        <f t="shared" si="371"/>
        <v>0</v>
      </c>
      <c r="BG1395" s="1">
        <v>1391</v>
      </c>
      <c r="BH1395" s="1" t="e">
        <f t="shared" si="372"/>
        <v>#N/A</v>
      </c>
      <c r="BI1395" s="1">
        <f t="shared" si="374"/>
        <v>2</v>
      </c>
      <c r="BJ1395" s="1" t="e">
        <f t="shared" si="373"/>
        <v>#N/A</v>
      </c>
    </row>
    <row r="1396" spans="1:62" x14ac:dyDescent="0.25">
      <c r="A1396" s="1">
        <f t="shared" si="360"/>
        <v>1</v>
      </c>
      <c r="B1396" s="1">
        <f>IF(YEAR(AD1396)=$B$3,YEAR('Apartment Expenses'!AD1396)&amp;" - "&amp;'Apartment Expenses'!AC1396,0)</f>
        <v>0</v>
      </c>
      <c r="C1396" s="1">
        <f t="shared" si="361"/>
        <v>0</v>
      </c>
      <c r="E1396" s="1">
        <v>1392</v>
      </c>
      <c r="F1396" s="1">
        <f t="shared" si="362"/>
        <v>1</v>
      </c>
      <c r="G1396" s="1">
        <f t="shared" si="358"/>
        <v>0</v>
      </c>
      <c r="H1396" s="1">
        <f t="shared" si="359"/>
        <v>0</v>
      </c>
      <c r="J1396" s="1" t="str">
        <f t="shared" si="363"/>
        <v>1900</v>
      </c>
      <c r="M1396" s="1">
        <f>HLOOKUP('Expense History'!$AD$3,$P$4:$X$2004,ROW('Apartment Expenses'!L1396)-3,0)</f>
        <v>0</v>
      </c>
      <c r="N1396" s="1">
        <f>IF('Expense History'!$AD$3=Data!$G$4,'Apartment Expenses'!AE1396,HLOOKUP('Expense History'!$AD$3,'Apartment Expenses'!$AE$4:$AL$2004,(ROW('Apartment Expenses'!M1396)-3)))</f>
        <v>0</v>
      </c>
      <c r="O1396" s="1" t="str">
        <f>IF($O$2="ALL",IF(VLOOKUP(AA1396,'Expense History'!$AA$6:$AB$36,2,0)="x","include",0),IF(AND(VLOOKUP(AA1396,'Expense History'!$AA$6:$AB$36,2,0)="x",AC1396=$O$2),"include",0))</f>
        <v>include</v>
      </c>
      <c r="P1396" s="1">
        <f>IF(O1396="include",IF(AE1396&gt;0,1+MAX(P1397:P$2005),0),0)</f>
        <v>0</v>
      </c>
      <c r="Q1396" s="1">
        <f>IF(AND(ISBLANK(AA1395),AE1395=0),0,(IF(MAX(Q1397:Q$2005)&gt;0,0,ROW(R1396))))</f>
        <v>0</v>
      </c>
      <c r="R1396" s="1">
        <f>IF($O1396="include",IF(AF1396&gt;0,1+MAX(R1397:R$2005),0),0)</f>
        <v>0</v>
      </c>
      <c r="S1396" s="1">
        <f>IF($O1396="include",IF(AG1396&gt;0,1+MAX(S1397:S$2005),0),0)</f>
        <v>0</v>
      </c>
      <c r="T1396" s="1">
        <f>IF($O1396="include",IF(AH1396&gt;0,1+MAX(T1397:T$2005),0),0)</f>
        <v>0</v>
      </c>
      <c r="U1396" s="1">
        <f>IF($O1396="include",IF(AI1396&gt;0,1+MAX(U1397:U$2005),0),0)</f>
        <v>0</v>
      </c>
      <c r="V1396" s="1">
        <f>IF($O1396="include",IF(AJ1396&gt;0,1+MAX(V1397:V$2005),0),0)</f>
        <v>0</v>
      </c>
      <c r="W1396" s="1">
        <f>IF($O1396="include",IF(AK1396&gt;0,1+MAX(W1397:W$2005),0),0)</f>
        <v>0</v>
      </c>
      <c r="X1396" s="1">
        <f>IF($O1396="include",IF(AL1396&gt;0,1+MAX(X1397:X$2005),0),0)</f>
        <v>0</v>
      </c>
      <c r="Y1396" s="22" t="str">
        <f t="shared" si="364"/>
        <v xml:space="preserve">1 - </v>
      </c>
      <c r="AA1396" s="42"/>
      <c r="AB1396" s="43"/>
      <c r="AC1396" s="43"/>
      <c r="AD1396" s="44"/>
      <c r="AE1396" s="11">
        <f t="shared" si="365"/>
        <v>0</v>
      </c>
      <c r="AF1396" s="41"/>
      <c r="AG1396" s="41"/>
      <c r="AH1396" s="41"/>
      <c r="AI1396" s="41"/>
      <c r="AJ1396" s="41"/>
      <c r="AK1396" s="41"/>
      <c r="AL1396" s="41"/>
      <c r="BA1396" s="1">
        <f t="shared" si="366"/>
        <v>0</v>
      </c>
      <c r="BB1396" s="1">
        <f t="shared" si="367"/>
        <v>0</v>
      </c>
      <c r="BC1396" s="1" t="str">
        <f t="shared" si="368"/>
        <v>No</v>
      </c>
      <c r="BD1396" s="1">
        <f t="shared" si="369"/>
        <v>0</v>
      </c>
      <c r="BE1396" s="1">
        <f t="shared" si="370"/>
        <v>0</v>
      </c>
      <c r="BF1396" s="1">
        <f t="shared" si="371"/>
        <v>0</v>
      </c>
      <c r="BG1396" s="1">
        <v>1392</v>
      </c>
      <c r="BH1396" s="1" t="e">
        <f t="shared" si="372"/>
        <v>#N/A</v>
      </c>
      <c r="BI1396" s="1">
        <f t="shared" si="374"/>
        <v>2</v>
      </c>
      <c r="BJ1396" s="1" t="e">
        <f t="shared" si="373"/>
        <v>#N/A</v>
      </c>
    </row>
    <row r="1397" spans="1:62" x14ac:dyDescent="0.25">
      <c r="A1397" s="1">
        <f t="shared" si="360"/>
        <v>1</v>
      </c>
      <c r="B1397" s="1">
        <f>IF(YEAR(AD1397)=$B$3,YEAR('Apartment Expenses'!AD1397)&amp;" - "&amp;'Apartment Expenses'!AC1397,0)</f>
        <v>0</v>
      </c>
      <c r="C1397" s="1">
        <f t="shared" si="361"/>
        <v>0</v>
      </c>
      <c r="E1397" s="1">
        <v>1393</v>
      </c>
      <c r="F1397" s="1">
        <f t="shared" si="362"/>
        <v>1</v>
      </c>
      <c r="G1397" s="1">
        <f t="shared" si="358"/>
        <v>0</v>
      </c>
      <c r="H1397" s="1">
        <f t="shared" si="359"/>
        <v>0</v>
      </c>
      <c r="J1397" s="1" t="str">
        <f t="shared" si="363"/>
        <v>1900</v>
      </c>
      <c r="M1397" s="1">
        <f>HLOOKUP('Expense History'!$AD$3,$P$4:$X$2004,ROW('Apartment Expenses'!L1397)-3,0)</f>
        <v>0</v>
      </c>
      <c r="N1397" s="1">
        <f>IF('Expense History'!$AD$3=Data!$G$4,'Apartment Expenses'!AE1397,HLOOKUP('Expense History'!$AD$3,'Apartment Expenses'!$AE$4:$AL$2004,(ROW('Apartment Expenses'!M1397)-3)))</f>
        <v>0</v>
      </c>
      <c r="O1397" s="1" t="str">
        <f>IF($O$2="ALL",IF(VLOOKUP(AA1397,'Expense History'!$AA$6:$AB$36,2,0)="x","include",0),IF(AND(VLOOKUP(AA1397,'Expense History'!$AA$6:$AB$36,2,0)="x",AC1397=$O$2),"include",0))</f>
        <v>include</v>
      </c>
      <c r="P1397" s="1">
        <f>IF(O1397="include",IF(AE1397&gt;0,1+MAX(P1398:P$2005),0),0)</f>
        <v>0</v>
      </c>
      <c r="Q1397" s="1">
        <f>IF(AND(ISBLANK(AA1396),AE1396=0),0,(IF(MAX(Q1398:Q$2005)&gt;0,0,ROW(R1397))))</f>
        <v>0</v>
      </c>
      <c r="R1397" s="1">
        <f>IF($O1397="include",IF(AF1397&gt;0,1+MAX(R1398:R$2005),0),0)</f>
        <v>0</v>
      </c>
      <c r="S1397" s="1">
        <f>IF($O1397="include",IF(AG1397&gt;0,1+MAX(S1398:S$2005),0),0)</f>
        <v>0</v>
      </c>
      <c r="T1397" s="1">
        <f>IF($O1397="include",IF(AH1397&gt;0,1+MAX(T1398:T$2005),0),0)</f>
        <v>0</v>
      </c>
      <c r="U1397" s="1">
        <f>IF($O1397="include",IF(AI1397&gt;0,1+MAX(U1398:U$2005),0),0)</f>
        <v>0</v>
      </c>
      <c r="V1397" s="1">
        <f>IF($O1397="include",IF(AJ1397&gt;0,1+MAX(V1398:V$2005),0),0)</f>
        <v>0</v>
      </c>
      <c r="W1397" s="1">
        <f>IF($O1397="include",IF(AK1397&gt;0,1+MAX(W1398:W$2005),0),0)</f>
        <v>0</v>
      </c>
      <c r="X1397" s="1">
        <f>IF($O1397="include",IF(AL1397&gt;0,1+MAX(X1398:X$2005),0),0)</f>
        <v>0</v>
      </c>
      <c r="Y1397" s="22" t="str">
        <f t="shared" si="364"/>
        <v xml:space="preserve">1 - </v>
      </c>
      <c r="AA1397" s="42"/>
      <c r="AB1397" s="43"/>
      <c r="AC1397" s="43"/>
      <c r="AD1397" s="44"/>
      <c r="AE1397" s="11">
        <f t="shared" si="365"/>
        <v>0</v>
      </c>
      <c r="AF1397" s="41"/>
      <c r="AG1397" s="41"/>
      <c r="AH1397" s="41"/>
      <c r="AI1397" s="41"/>
      <c r="AJ1397" s="41"/>
      <c r="AK1397" s="41"/>
      <c r="AL1397" s="41"/>
      <c r="BA1397" s="1">
        <f t="shared" si="366"/>
        <v>0</v>
      </c>
      <c r="BB1397" s="1">
        <f t="shared" si="367"/>
        <v>0</v>
      </c>
      <c r="BC1397" s="1" t="str">
        <f t="shared" si="368"/>
        <v>No</v>
      </c>
      <c r="BD1397" s="1">
        <f t="shared" si="369"/>
        <v>0</v>
      </c>
      <c r="BE1397" s="1">
        <f t="shared" si="370"/>
        <v>0</v>
      </c>
      <c r="BF1397" s="1">
        <f t="shared" si="371"/>
        <v>0</v>
      </c>
      <c r="BG1397" s="1">
        <v>1393</v>
      </c>
      <c r="BH1397" s="1" t="e">
        <f t="shared" si="372"/>
        <v>#N/A</v>
      </c>
      <c r="BI1397" s="1">
        <f t="shared" si="374"/>
        <v>2</v>
      </c>
      <c r="BJ1397" s="1" t="e">
        <f t="shared" si="373"/>
        <v>#N/A</v>
      </c>
    </row>
    <row r="1398" spans="1:62" x14ac:dyDescent="0.25">
      <c r="A1398" s="1">
        <f t="shared" si="360"/>
        <v>1</v>
      </c>
      <c r="B1398" s="1">
        <f>IF(YEAR(AD1398)=$B$3,YEAR('Apartment Expenses'!AD1398)&amp;" - "&amp;'Apartment Expenses'!AC1398,0)</f>
        <v>0</v>
      </c>
      <c r="C1398" s="1">
        <f t="shared" si="361"/>
        <v>0</v>
      </c>
      <c r="E1398" s="1">
        <v>1394</v>
      </c>
      <c r="F1398" s="1">
        <f t="shared" si="362"/>
        <v>1</v>
      </c>
      <c r="G1398" s="1">
        <f t="shared" si="358"/>
        <v>0</v>
      </c>
      <c r="H1398" s="1">
        <f t="shared" si="359"/>
        <v>0</v>
      </c>
      <c r="J1398" s="1" t="str">
        <f t="shared" si="363"/>
        <v>1900</v>
      </c>
      <c r="M1398" s="1">
        <f>HLOOKUP('Expense History'!$AD$3,$P$4:$X$2004,ROW('Apartment Expenses'!L1398)-3,0)</f>
        <v>0</v>
      </c>
      <c r="N1398" s="1">
        <f>IF('Expense History'!$AD$3=Data!$G$4,'Apartment Expenses'!AE1398,HLOOKUP('Expense History'!$AD$3,'Apartment Expenses'!$AE$4:$AL$2004,(ROW('Apartment Expenses'!M1398)-3)))</f>
        <v>0</v>
      </c>
      <c r="O1398" s="1" t="str">
        <f>IF($O$2="ALL",IF(VLOOKUP(AA1398,'Expense History'!$AA$6:$AB$36,2,0)="x","include",0),IF(AND(VLOOKUP(AA1398,'Expense History'!$AA$6:$AB$36,2,0)="x",AC1398=$O$2),"include",0))</f>
        <v>include</v>
      </c>
      <c r="P1398" s="1">
        <f>IF(O1398="include",IF(AE1398&gt;0,1+MAX(P1399:P$2005),0),0)</f>
        <v>0</v>
      </c>
      <c r="Q1398" s="1">
        <f>IF(AND(ISBLANK(AA1397),AE1397=0),0,(IF(MAX(Q1399:Q$2005)&gt;0,0,ROW(R1398))))</f>
        <v>0</v>
      </c>
      <c r="R1398" s="1">
        <f>IF($O1398="include",IF(AF1398&gt;0,1+MAX(R1399:R$2005),0),0)</f>
        <v>0</v>
      </c>
      <c r="S1398" s="1">
        <f>IF($O1398="include",IF(AG1398&gt;0,1+MAX(S1399:S$2005),0),0)</f>
        <v>0</v>
      </c>
      <c r="T1398" s="1">
        <f>IF($O1398="include",IF(AH1398&gt;0,1+MAX(T1399:T$2005),0),0)</f>
        <v>0</v>
      </c>
      <c r="U1398" s="1">
        <f>IF($O1398="include",IF(AI1398&gt;0,1+MAX(U1399:U$2005),0),0)</f>
        <v>0</v>
      </c>
      <c r="V1398" s="1">
        <f>IF($O1398="include",IF(AJ1398&gt;0,1+MAX(V1399:V$2005),0),0)</f>
        <v>0</v>
      </c>
      <c r="W1398" s="1">
        <f>IF($O1398="include",IF(AK1398&gt;0,1+MAX(W1399:W$2005),0),0)</f>
        <v>0</v>
      </c>
      <c r="X1398" s="1">
        <f>IF($O1398="include",IF(AL1398&gt;0,1+MAX(X1399:X$2005),0),0)</f>
        <v>0</v>
      </c>
      <c r="Y1398" s="22" t="str">
        <f t="shared" si="364"/>
        <v xml:space="preserve">1 - </v>
      </c>
      <c r="AA1398" s="42"/>
      <c r="AB1398" s="43"/>
      <c r="AC1398" s="43"/>
      <c r="AD1398" s="44"/>
      <c r="AE1398" s="11">
        <f t="shared" si="365"/>
        <v>0</v>
      </c>
      <c r="AF1398" s="41"/>
      <c r="AG1398" s="41"/>
      <c r="AH1398" s="41"/>
      <c r="AI1398" s="41"/>
      <c r="AJ1398" s="41"/>
      <c r="AK1398" s="41"/>
      <c r="AL1398" s="41"/>
      <c r="BA1398" s="1">
        <f t="shared" si="366"/>
        <v>0</v>
      </c>
      <c r="BB1398" s="1">
        <f t="shared" si="367"/>
        <v>0</v>
      </c>
      <c r="BC1398" s="1" t="str">
        <f t="shared" si="368"/>
        <v>No</v>
      </c>
      <c r="BD1398" s="1">
        <f t="shared" si="369"/>
        <v>0</v>
      </c>
      <c r="BE1398" s="1">
        <f t="shared" si="370"/>
        <v>0</v>
      </c>
      <c r="BF1398" s="1">
        <f t="shared" si="371"/>
        <v>0</v>
      </c>
      <c r="BG1398" s="1">
        <v>1394</v>
      </c>
      <c r="BH1398" s="1" t="e">
        <f t="shared" si="372"/>
        <v>#N/A</v>
      </c>
      <c r="BI1398" s="1">
        <f t="shared" si="374"/>
        <v>2</v>
      </c>
      <c r="BJ1398" s="1" t="e">
        <f t="shared" si="373"/>
        <v>#N/A</v>
      </c>
    </row>
    <row r="1399" spans="1:62" x14ac:dyDescent="0.25">
      <c r="A1399" s="1">
        <f t="shared" si="360"/>
        <v>1</v>
      </c>
      <c r="B1399" s="1">
        <f>IF(YEAR(AD1399)=$B$3,YEAR('Apartment Expenses'!AD1399)&amp;" - "&amp;'Apartment Expenses'!AC1399,0)</f>
        <v>0</v>
      </c>
      <c r="C1399" s="1">
        <f t="shared" si="361"/>
        <v>0</v>
      </c>
      <c r="E1399" s="1">
        <v>1395</v>
      </c>
      <c r="F1399" s="1">
        <f t="shared" si="362"/>
        <v>1</v>
      </c>
      <c r="G1399" s="1">
        <f t="shared" si="358"/>
        <v>0</v>
      </c>
      <c r="H1399" s="1">
        <f t="shared" si="359"/>
        <v>0</v>
      </c>
      <c r="J1399" s="1" t="str">
        <f t="shared" si="363"/>
        <v>1900</v>
      </c>
      <c r="M1399" s="1">
        <f>HLOOKUP('Expense History'!$AD$3,$P$4:$X$2004,ROW('Apartment Expenses'!L1399)-3,0)</f>
        <v>0</v>
      </c>
      <c r="N1399" s="1">
        <f>IF('Expense History'!$AD$3=Data!$G$4,'Apartment Expenses'!AE1399,HLOOKUP('Expense History'!$AD$3,'Apartment Expenses'!$AE$4:$AL$2004,(ROW('Apartment Expenses'!M1399)-3)))</f>
        <v>0</v>
      </c>
      <c r="O1399" s="1" t="str">
        <f>IF($O$2="ALL",IF(VLOOKUP(AA1399,'Expense History'!$AA$6:$AB$36,2,0)="x","include",0),IF(AND(VLOOKUP(AA1399,'Expense History'!$AA$6:$AB$36,2,0)="x",AC1399=$O$2),"include",0))</f>
        <v>include</v>
      </c>
      <c r="P1399" s="1">
        <f>IF(O1399="include",IF(AE1399&gt;0,1+MAX(P1400:P$2005),0),0)</f>
        <v>0</v>
      </c>
      <c r="Q1399" s="1">
        <f>IF(AND(ISBLANK(AA1398),AE1398=0),0,(IF(MAX(Q1400:Q$2005)&gt;0,0,ROW(R1399))))</f>
        <v>0</v>
      </c>
      <c r="R1399" s="1">
        <f>IF($O1399="include",IF(AF1399&gt;0,1+MAX(R1400:R$2005),0),0)</f>
        <v>0</v>
      </c>
      <c r="S1399" s="1">
        <f>IF($O1399="include",IF(AG1399&gt;0,1+MAX(S1400:S$2005),0),0)</f>
        <v>0</v>
      </c>
      <c r="T1399" s="1">
        <f>IF($O1399="include",IF(AH1399&gt;0,1+MAX(T1400:T$2005),0),0)</f>
        <v>0</v>
      </c>
      <c r="U1399" s="1">
        <f>IF($O1399="include",IF(AI1399&gt;0,1+MAX(U1400:U$2005),0),0)</f>
        <v>0</v>
      </c>
      <c r="V1399" s="1">
        <f>IF($O1399="include",IF(AJ1399&gt;0,1+MAX(V1400:V$2005),0),0)</f>
        <v>0</v>
      </c>
      <c r="W1399" s="1">
        <f>IF($O1399="include",IF(AK1399&gt;0,1+MAX(W1400:W$2005),0),0)</f>
        <v>0</v>
      </c>
      <c r="X1399" s="1">
        <f>IF($O1399="include",IF(AL1399&gt;0,1+MAX(X1400:X$2005),0),0)</f>
        <v>0</v>
      </c>
      <c r="Y1399" s="22" t="str">
        <f t="shared" si="364"/>
        <v xml:space="preserve">1 - </v>
      </c>
      <c r="AA1399" s="42"/>
      <c r="AB1399" s="43"/>
      <c r="AC1399" s="43"/>
      <c r="AD1399" s="44"/>
      <c r="AE1399" s="11">
        <f t="shared" si="365"/>
        <v>0</v>
      </c>
      <c r="AF1399" s="41"/>
      <c r="AG1399" s="41"/>
      <c r="AH1399" s="41"/>
      <c r="AI1399" s="41"/>
      <c r="AJ1399" s="41"/>
      <c r="AK1399" s="41"/>
      <c r="AL1399" s="41"/>
      <c r="BA1399" s="1">
        <f t="shared" si="366"/>
        <v>0</v>
      </c>
      <c r="BB1399" s="1">
        <f t="shared" si="367"/>
        <v>0</v>
      </c>
      <c r="BC1399" s="1" t="str">
        <f t="shared" si="368"/>
        <v>No</v>
      </c>
      <c r="BD1399" s="1">
        <f t="shared" si="369"/>
        <v>0</v>
      </c>
      <c r="BE1399" s="1">
        <f t="shared" si="370"/>
        <v>0</v>
      </c>
      <c r="BF1399" s="1">
        <f t="shared" si="371"/>
        <v>0</v>
      </c>
      <c r="BG1399" s="1">
        <v>1395</v>
      </c>
      <c r="BH1399" s="1" t="e">
        <f t="shared" si="372"/>
        <v>#N/A</v>
      </c>
      <c r="BI1399" s="1">
        <f t="shared" si="374"/>
        <v>2</v>
      </c>
      <c r="BJ1399" s="1" t="e">
        <f t="shared" si="373"/>
        <v>#N/A</v>
      </c>
    </row>
    <row r="1400" spans="1:62" x14ac:dyDescent="0.25">
      <c r="A1400" s="1">
        <f t="shared" si="360"/>
        <v>1</v>
      </c>
      <c r="B1400" s="1">
        <f>IF(YEAR(AD1400)=$B$3,YEAR('Apartment Expenses'!AD1400)&amp;" - "&amp;'Apartment Expenses'!AC1400,0)</f>
        <v>0</v>
      </c>
      <c r="C1400" s="1">
        <f t="shared" si="361"/>
        <v>0</v>
      </c>
      <c r="E1400" s="1">
        <v>1396</v>
      </c>
      <c r="F1400" s="1">
        <f t="shared" si="362"/>
        <v>1</v>
      </c>
      <c r="G1400" s="1">
        <f t="shared" si="358"/>
        <v>0</v>
      </c>
      <c r="H1400" s="1">
        <f t="shared" si="359"/>
        <v>0</v>
      </c>
      <c r="J1400" s="1" t="str">
        <f t="shared" si="363"/>
        <v>1900</v>
      </c>
      <c r="M1400" s="1">
        <f>HLOOKUP('Expense History'!$AD$3,$P$4:$X$2004,ROW('Apartment Expenses'!L1400)-3,0)</f>
        <v>0</v>
      </c>
      <c r="N1400" s="1">
        <f>IF('Expense History'!$AD$3=Data!$G$4,'Apartment Expenses'!AE1400,HLOOKUP('Expense History'!$AD$3,'Apartment Expenses'!$AE$4:$AL$2004,(ROW('Apartment Expenses'!M1400)-3)))</f>
        <v>0</v>
      </c>
      <c r="O1400" s="1" t="str">
        <f>IF($O$2="ALL",IF(VLOOKUP(AA1400,'Expense History'!$AA$6:$AB$36,2,0)="x","include",0),IF(AND(VLOOKUP(AA1400,'Expense History'!$AA$6:$AB$36,2,0)="x",AC1400=$O$2),"include",0))</f>
        <v>include</v>
      </c>
      <c r="P1400" s="1">
        <f>IF(O1400="include",IF(AE1400&gt;0,1+MAX(P1401:P$2005),0),0)</f>
        <v>0</v>
      </c>
      <c r="Q1400" s="1">
        <f>IF(AND(ISBLANK(AA1399),AE1399=0),0,(IF(MAX(Q1401:Q$2005)&gt;0,0,ROW(R1400))))</f>
        <v>0</v>
      </c>
      <c r="R1400" s="1">
        <f>IF($O1400="include",IF(AF1400&gt;0,1+MAX(R1401:R$2005),0),0)</f>
        <v>0</v>
      </c>
      <c r="S1400" s="1">
        <f>IF($O1400="include",IF(AG1400&gt;0,1+MAX(S1401:S$2005),0),0)</f>
        <v>0</v>
      </c>
      <c r="T1400" s="1">
        <f>IF($O1400="include",IF(AH1400&gt;0,1+MAX(T1401:T$2005),0),0)</f>
        <v>0</v>
      </c>
      <c r="U1400" s="1">
        <f>IF($O1400="include",IF(AI1400&gt;0,1+MAX(U1401:U$2005),0),0)</f>
        <v>0</v>
      </c>
      <c r="V1400" s="1">
        <f>IF($O1400="include",IF(AJ1400&gt;0,1+MAX(V1401:V$2005),0),0)</f>
        <v>0</v>
      </c>
      <c r="W1400" s="1">
        <f>IF($O1400="include",IF(AK1400&gt;0,1+MAX(W1401:W$2005),0),0)</f>
        <v>0</v>
      </c>
      <c r="X1400" s="1">
        <f>IF($O1400="include",IF(AL1400&gt;0,1+MAX(X1401:X$2005),0),0)</f>
        <v>0</v>
      </c>
      <c r="Y1400" s="22" t="str">
        <f t="shared" si="364"/>
        <v xml:space="preserve">1 - </v>
      </c>
      <c r="AA1400" s="42"/>
      <c r="AB1400" s="43"/>
      <c r="AC1400" s="43"/>
      <c r="AD1400" s="44"/>
      <c r="AE1400" s="11">
        <f t="shared" si="365"/>
        <v>0</v>
      </c>
      <c r="AF1400" s="41"/>
      <c r="AG1400" s="41"/>
      <c r="AH1400" s="41"/>
      <c r="AI1400" s="41"/>
      <c r="AJ1400" s="41"/>
      <c r="AK1400" s="41"/>
      <c r="AL1400" s="41"/>
      <c r="BA1400" s="1">
        <f t="shared" si="366"/>
        <v>0</v>
      </c>
      <c r="BB1400" s="1">
        <f t="shared" si="367"/>
        <v>0</v>
      </c>
      <c r="BC1400" s="1" t="str">
        <f t="shared" si="368"/>
        <v>No</v>
      </c>
      <c r="BD1400" s="1">
        <f t="shared" si="369"/>
        <v>0</v>
      </c>
      <c r="BE1400" s="1">
        <f t="shared" si="370"/>
        <v>0</v>
      </c>
      <c r="BF1400" s="1">
        <f t="shared" si="371"/>
        <v>0</v>
      </c>
      <c r="BG1400" s="1">
        <v>1396</v>
      </c>
      <c r="BH1400" s="1" t="e">
        <f t="shared" si="372"/>
        <v>#N/A</v>
      </c>
      <c r="BI1400" s="1">
        <f t="shared" si="374"/>
        <v>2</v>
      </c>
      <c r="BJ1400" s="1" t="e">
        <f t="shared" si="373"/>
        <v>#N/A</v>
      </c>
    </row>
    <row r="1401" spans="1:62" x14ac:dyDescent="0.25">
      <c r="A1401" s="1">
        <f t="shared" si="360"/>
        <v>1</v>
      </c>
      <c r="B1401" s="1">
        <f>IF(YEAR(AD1401)=$B$3,YEAR('Apartment Expenses'!AD1401)&amp;" - "&amp;'Apartment Expenses'!AC1401,0)</f>
        <v>0</v>
      </c>
      <c r="C1401" s="1">
        <f t="shared" si="361"/>
        <v>0</v>
      </c>
      <c r="E1401" s="1">
        <v>1397</v>
      </c>
      <c r="F1401" s="1">
        <f t="shared" si="362"/>
        <v>1</v>
      </c>
      <c r="G1401" s="1">
        <f t="shared" si="358"/>
        <v>0</v>
      </c>
      <c r="H1401" s="1">
        <f t="shared" si="359"/>
        <v>0</v>
      </c>
      <c r="J1401" s="1" t="str">
        <f t="shared" si="363"/>
        <v>1900</v>
      </c>
      <c r="M1401" s="1">
        <f>HLOOKUP('Expense History'!$AD$3,$P$4:$X$2004,ROW('Apartment Expenses'!L1401)-3,0)</f>
        <v>0</v>
      </c>
      <c r="N1401" s="1">
        <f>IF('Expense History'!$AD$3=Data!$G$4,'Apartment Expenses'!AE1401,HLOOKUP('Expense History'!$AD$3,'Apartment Expenses'!$AE$4:$AL$2004,(ROW('Apartment Expenses'!M1401)-3)))</f>
        <v>0</v>
      </c>
      <c r="O1401" s="1" t="str">
        <f>IF($O$2="ALL",IF(VLOOKUP(AA1401,'Expense History'!$AA$6:$AB$36,2,0)="x","include",0),IF(AND(VLOOKUP(AA1401,'Expense History'!$AA$6:$AB$36,2,0)="x",AC1401=$O$2),"include",0))</f>
        <v>include</v>
      </c>
      <c r="P1401" s="1">
        <f>IF(O1401="include",IF(AE1401&gt;0,1+MAX(P1402:P$2005),0),0)</f>
        <v>0</v>
      </c>
      <c r="Q1401" s="1">
        <f>IF(AND(ISBLANK(AA1400),AE1400=0),0,(IF(MAX(Q1402:Q$2005)&gt;0,0,ROW(R1401))))</f>
        <v>0</v>
      </c>
      <c r="R1401" s="1">
        <f>IF($O1401="include",IF(AF1401&gt;0,1+MAX(R1402:R$2005),0),0)</f>
        <v>0</v>
      </c>
      <c r="S1401" s="1">
        <f>IF($O1401="include",IF(AG1401&gt;0,1+MAX(S1402:S$2005),0),0)</f>
        <v>0</v>
      </c>
      <c r="T1401" s="1">
        <f>IF($O1401="include",IF(AH1401&gt;0,1+MAX(T1402:T$2005),0),0)</f>
        <v>0</v>
      </c>
      <c r="U1401" s="1">
        <f>IF($O1401="include",IF(AI1401&gt;0,1+MAX(U1402:U$2005),0),0)</f>
        <v>0</v>
      </c>
      <c r="V1401" s="1">
        <f>IF($O1401="include",IF(AJ1401&gt;0,1+MAX(V1402:V$2005),0),0)</f>
        <v>0</v>
      </c>
      <c r="W1401" s="1">
        <f>IF($O1401="include",IF(AK1401&gt;0,1+MAX(W1402:W$2005),0),0)</f>
        <v>0</v>
      </c>
      <c r="X1401" s="1">
        <f>IF($O1401="include",IF(AL1401&gt;0,1+MAX(X1402:X$2005),0),0)</f>
        <v>0</v>
      </c>
      <c r="Y1401" s="22" t="str">
        <f t="shared" si="364"/>
        <v xml:space="preserve">1 - </v>
      </c>
      <c r="AA1401" s="42"/>
      <c r="AB1401" s="43"/>
      <c r="AC1401" s="43"/>
      <c r="AD1401" s="44"/>
      <c r="AE1401" s="11">
        <f t="shared" si="365"/>
        <v>0</v>
      </c>
      <c r="AF1401" s="41"/>
      <c r="AG1401" s="41"/>
      <c r="AH1401" s="41"/>
      <c r="AI1401" s="41"/>
      <c r="AJ1401" s="41"/>
      <c r="AK1401" s="41"/>
      <c r="AL1401" s="41"/>
      <c r="BA1401" s="1">
        <f t="shared" si="366"/>
        <v>0</v>
      </c>
      <c r="BB1401" s="1">
        <f t="shared" si="367"/>
        <v>0</v>
      </c>
      <c r="BC1401" s="1" t="str">
        <f t="shared" si="368"/>
        <v>No</v>
      </c>
      <c r="BD1401" s="1">
        <f t="shared" si="369"/>
        <v>0</v>
      </c>
      <c r="BE1401" s="1">
        <f t="shared" si="370"/>
        <v>0</v>
      </c>
      <c r="BF1401" s="1">
        <f t="shared" si="371"/>
        <v>0</v>
      </c>
      <c r="BG1401" s="1">
        <v>1397</v>
      </c>
      <c r="BH1401" s="1" t="e">
        <f t="shared" si="372"/>
        <v>#N/A</v>
      </c>
      <c r="BI1401" s="1">
        <f t="shared" si="374"/>
        <v>2</v>
      </c>
      <c r="BJ1401" s="1" t="e">
        <f t="shared" si="373"/>
        <v>#N/A</v>
      </c>
    </row>
    <row r="1402" spans="1:62" x14ac:dyDescent="0.25">
      <c r="A1402" s="1">
        <f t="shared" si="360"/>
        <v>1</v>
      </c>
      <c r="B1402" s="1">
        <f>IF(YEAR(AD1402)=$B$3,YEAR('Apartment Expenses'!AD1402)&amp;" - "&amp;'Apartment Expenses'!AC1402,0)</f>
        <v>0</v>
      </c>
      <c r="C1402" s="1">
        <f t="shared" si="361"/>
        <v>0</v>
      </c>
      <c r="E1402" s="1">
        <v>1398</v>
      </c>
      <c r="F1402" s="1">
        <f t="shared" si="362"/>
        <v>1</v>
      </c>
      <c r="G1402" s="1">
        <f t="shared" si="358"/>
        <v>0</v>
      </c>
      <c r="H1402" s="1">
        <f t="shared" si="359"/>
        <v>0</v>
      </c>
      <c r="J1402" s="1" t="str">
        <f t="shared" si="363"/>
        <v>1900</v>
      </c>
      <c r="M1402" s="1">
        <f>HLOOKUP('Expense History'!$AD$3,$P$4:$X$2004,ROW('Apartment Expenses'!L1402)-3,0)</f>
        <v>0</v>
      </c>
      <c r="N1402" s="1">
        <f>IF('Expense History'!$AD$3=Data!$G$4,'Apartment Expenses'!AE1402,HLOOKUP('Expense History'!$AD$3,'Apartment Expenses'!$AE$4:$AL$2004,(ROW('Apartment Expenses'!M1402)-3)))</f>
        <v>0</v>
      </c>
      <c r="O1402" s="1" t="str">
        <f>IF($O$2="ALL",IF(VLOOKUP(AA1402,'Expense History'!$AA$6:$AB$36,2,0)="x","include",0),IF(AND(VLOOKUP(AA1402,'Expense History'!$AA$6:$AB$36,2,0)="x",AC1402=$O$2),"include",0))</f>
        <v>include</v>
      </c>
      <c r="P1402" s="1">
        <f>IF(O1402="include",IF(AE1402&gt;0,1+MAX(P1403:P$2005),0),0)</f>
        <v>0</v>
      </c>
      <c r="Q1402" s="1">
        <f>IF(AND(ISBLANK(AA1401),AE1401=0),0,(IF(MAX(Q1403:Q$2005)&gt;0,0,ROW(R1402))))</f>
        <v>0</v>
      </c>
      <c r="R1402" s="1">
        <f>IF($O1402="include",IF(AF1402&gt;0,1+MAX(R1403:R$2005),0),0)</f>
        <v>0</v>
      </c>
      <c r="S1402" s="1">
        <f>IF($O1402="include",IF(AG1402&gt;0,1+MAX(S1403:S$2005),0),0)</f>
        <v>0</v>
      </c>
      <c r="T1402" s="1">
        <f>IF($O1402="include",IF(AH1402&gt;0,1+MAX(T1403:T$2005),0),0)</f>
        <v>0</v>
      </c>
      <c r="U1402" s="1">
        <f>IF($O1402="include",IF(AI1402&gt;0,1+MAX(U1403:U$2005),0),0)</f>
        <v>0</v>
      </c>
      <c r="V1402" s="1">
        <f>IF($O1402="include",IF(AJ1402&gt;0,1+MAX(V1403:V$2005),0),0)</f>
        <v>0</v>
      </c>
      <c r="W1402" s="1">
        <f>IF($O1402="include",IF(AK1402&gt;0,1+MAX(W1403:W$2005),0),0)</f>
        <v>0</v>
      </c>
      <c r="X1402" s="1">
        <f>IF($O1402="include",IF(AL1402&gt;0,1+MAX(X1403:X$2005),0),0)</f>
        <v>0</v>
      </c>
      <c r="Y1402" s="22" t="str">
        <f t="shared" si="364"/>
        <v xml:space="preserve">1 - </v>
      </c>
      <c r="AA1402" s="42"/>
      <c r="AB1402" s="43"/>
      <c r="AC1402" s="43"/>
      <c r="AD1402" s="44"/>
      <c r="AE1402" s="11">
        <f t="shared" si="365"/>
        <v>0</v>
      </c>
      <c r="AF1402" s="41"/>
      <c r="AG1402" s="41"/>
      <c r="AH1402" s="41"/>
      <c r="AI1402" s="41"/>
      <c r="AJ1402" s="41"/>
      <c r="AK1402" s="41"/>
      <c r="AL1402" s="41"/>
      <c r="BA1402" s="1">
        <f t="shared" si="366"/>
        <v>0</v>
      </c>
      <c r="BB1402" s="1">
        <f t="shared" si="367"/>
        <v>0</v>
      </c>
      <c r="BC1402" s="1" t="str">
        <f t="shared" si="368"/>
        <v>No</v>
      </c>
      <c r="BD1402" s="1">
        <f t="shared" si="369"/>
        <v>0</v>
      </c>
      <c r="BE1402" s="1">
        <f t="shared" si="370"/>
        <v>0</v>
      </c>
      <c r="BF1402" s="1">
        <f t="shared" si="371"/>
        <v>0</v>
      </c>
      <c r="BG1402" s="1">
        <v>1398</v>
      </c>
      <c r="BH1402" s="1" t="e">
        <f t="shared" si="372"/>
        <v>#N/A</v>
      </c>
      <c r="BI1402" s="1">
        <f t="shared" si="374"/>
        <v>2</v>
      </c>
      <c r="BJ1402" s="1" t="e">
        <f t="shared" si="373"/>
        <v>#N/A</v>
      </c>
    </row>
    <row r="1403" spans="1:62" x14ac:dyDescent="0.25">
      <c r="A1403" s="1">
        <f t="shared" si="360"/>
        <v>1</v>
      </c>
      <c r="B1403" s="1">
        <f>IF(YEAR(AD1403)=$B$3,YEAR('Apartment Expenses'!AD1403)&amp;" - "&amp;'Apartment Expenses'!AC1403,0)</f>
        <v>0</v>
      </c>
      <c r="C1403" s="1">
        <f t="shared" si="361"/>
        <v>0</v>
      </c>
      <c r="E1403" s="1">
        <v>1399</v>
      </c>
      <c r="F1403" s="1">
        <f t="shared" si="362"/>
        <v>1</v>
      </c>
      <c r="G1403" s="1">
        <f t="shared" si="358"/>
        <v>0</v>
      </c>
      <c r="H1403" s="1">
        <f t="shared" si="359"/>
        <v>0</v>
      </c>
      <c r="J1403" s="1" t="str">
        <f t="shared" si="363"/>
        <v>1900</v>
      </c>
      <c r="M1403" s="1">
        <f>HLOOKUP('Expense History'!$AD$3,$P$4:$X$2004,ROW('Apartment Expenses'!L1403)-3,0)</f>
        <v>0</v>
      </c>
      <c r="N1403" s="1">
        <f>IF('Expense History'!$AD$3=Data!$G$4,'Apartment Expenses'!AE1403,HLOOKUP('Expense History'!$AD$3,'Apartment Expenses'!$AE$4:$AL$2004,(ROW('Apartment Expenses'!M1403)-3)))</f>
        <v>0</v>
      </c>
      <c r="O1403" s="1" t="str">
        <f>IF($O$2="ALL",IF(VLOOKUP(AA1403,'Expense History'!$AA$6:$AB$36,2,0)="x","include",0),IF(AND(VLOOKUP(AA1403,'Expense History'!$AA$6:$AB$36,2,0)="x",AC1403=$O$2),"include",0))</f>
        <v>include</v>
      </c>
      <c r="P1403" s="1">
        <f>IF(O1403="include",IF(AE1403&gt;0,1+MAX(P1404:P$2005),0),0)</f>
        <v>0</v>
      </c>
      <c r="Q1403" s="1">
        <f>IF(AND(ISBLANK(AA1402),AE1402=0),0,(IF(MAX(Q1404:Q$2005)&gt;0,0,ROW(R1403))))</f>
        <v>0</v>
      </c>
      <c r="R1403" s="1">
        <f>IF($O1403="include",IF(AF1403&gt;0,1+MAX(R1404:R$2005),0),0)</f>
        <v>0</v>
      </c>
      <c r="S1403" s="1">
        <f>IF($O1403="include",IF(AG1403&gt;0,1+MAX(S1404:S$2005),0),0)</f>
        <v>0</v>
      </c>
      <c r="T1403" s="1">
        <f>IF($O1403="include",IF(AH1403&gt;0,1+MAX(T1404:T$2005),0),0)</f>
        <v>0</v>
      </c>
      <c r="U1403" s="1">
        <f>IF($O1403="include",IF(AI1403&gt;0,1+MAX(U1404:U$2005),0),0)</f>
        <v>0</v>
      </c>
      <c r="V1403" s="1">
        <f>IF($O1403="include",IF(AJ1403&gt;0,1+MAX(V1404:V$2005),0),0)</f>
        <v>0</v>
      </c>
      <c r="W1403" s="1">
        <f>IF($O1403="include",IF(AK1403&gt;0,1+MAX(W1404:W$2005),0),0)</f>
        <v>0</v>
      </c>
      <c r="X1403" s="1">
        <f>IF($O1403="include",IF(AL1403&gt;0,1+MAX(X1404:X$2005),0),0)</f>
        <v>0</v>
      </c>
      <c r="Y1403" s="22" t="str">
        <f t="shared" si="364"/>
        <v xml:space="preserve">1 - </v>
      </c>
      <c r="AA1403" s="42"/>
      <c r="AB1403" s="43"/>
      <c r="AC1403" s="43"/>
      <c r="AD1403" s="44"/>
      <c r="AE1403" s="11">
        <f t="shared" si="365"/>
        <v>0</v>
      </c>
      <c r="AF1403" s="41"/>
      <c r="AG1403" s="41"/>
      <c r="AH1403" s="41"/>
      <c r="AI1403" s="41"/>
      <c r="AJ1403" s="41"/>
      <c r="AK1403" s="41"/>
      <c r="AL1403" s="41"/>
      <c r="BA1403" s="1">
        <f t="shared" si="366"/>
        <v>0</v>
      </c>
      <c r="BB1403" s="1">
        <f t="shared" si="367"/>
        <v>0</v>
      </c>
      <c r="BC1403" s="1" t="str">
        <f t="shared" si="368"/>
        <v>No</v>
      </c>
      <c r="BD1403" s="1">
        <f t="shared" si="369"/>
        <v>0</v>
      </c>
      <c r="BE1403" s="1">
        <f t="shared" si="370"/>
        <v>0</v>
      </c>
      <c r="BF1403" s="1">
        <f t="shared" si="371"/>
        <v>0</v>
      </c>
      <c r="BG1403" s="1">
        <v>1399</v>
      </c>
      <c r="BH1403" s="1" t="e">
        <f t="shared" si="372"/>
        <v>#N/A</v>
      </c>
      <c r="BI1403" s="1">
        <f t="shared" si="374"/>
        <v>2</v>
      </c>
      <c r="BJ1403" s="1" t="e">
        <f t="shared" si="373"/>
        <v>#N/A</v>
      </c>
    </row>
    <row r="1404" spans="1:62" x14ac:dyDescent="0.25">
      <c r="A1404" s="1">
        <f t="shared" si="360"/>
        <v>1</v>
      </c>
      <c r="B1404" s="1">
        <f>IF(YEAR(AD1404)=$B$3,YEAR('Apartment Expenses'!AD1404)&amp;" - "&amp;'Apartment Expenses'!AC1404,0)</f>
        <v>0</v>
      </c>
      <c r="C1404" s="1">
        <f t="shared" si="361"/>
        <v>0</v>
      </c>
      <c r="E1404" s="1">
        <v>1400</v>
      </c>
      <c r="F1404" s="1">
        <f t="shared" si="362"/>
        <v>1</v>
      </c>
      <c r="G1404" s="1">
        <f t="shared" si="358"/>
        <v>0</v>
      </c>
      <c r="H1404" s="1">
        <f t="shared" si="359"/>
        <v>0</v>
      </c>
      <c r="J1404" s="1" t="str">
        <f t="shared" si="363"/>
        <v>1900</v>
      </c>
      <c r="M1404" s="1">
        <f>HLOOKUP('Expense History'!$AD$3,$P$4:$X$2004,ROW('Apartment Expenses'!L1404)-3,0)</f>
        <v>0</v>
      </c>
      <c r="N1404" s="1">
        <f>IF('Expense History'!$AD$3=Data!$G$4,'Apartment Expenses'!AE1404,HLOOKUP('Expense History'!$AD$3,'Apartment Expenses'!$AE$4:$AL$2004,(ROW('Apartment Expenses'!M1404)-3)))</f>
        <v>0</v>
      </c>
      <c r="O1404" s="1" t="str">
        <f>IF($O$2="ALL",IF(VLOOKUP(AA1404,'Expense History'!$AA$6:$AB$36,2,0)="x","include",0),IF(AND(VLOOKUP(AA1404,'Expense History'!$AA$6:$AB$36,2,0)="x",AC1404=$O$2),"include",0))</f>
        <v>include</v>
      </c>
      <c r="P1404" s="1">
        <f>IF(O1404="include",IF(AE1404&gt;0,1+MAX(P1405:P$2005),0),0)</f>
        <v>0</v>
      </c>
      <c r="Q1404" s="1">
        <f>IF(AND(ISBLANK(AA1403),AE1403=0),0,(IF(MAX(Q1405:Q$2005)&gt;0,0,ROW(R1404))))</f>
        <v>0</v>
      </c>
      <c r="R1404" s="1">
        <f>IF($O1404="include",IF(AF1404&gt;0,1+MAX(R1405:R$2005),0),0)</f>
        <v>0</v>
      </c>
      <c r="S1404" s="1">
        <f>IF($O1404="include",IF(AG1404&gt;0,1+MAX(S1405:S$2005),0),0)</f>
        <v>0</v>
      </c>
      <c r="T1404" s="1">
        <f>IF($O1404="include",IF(AH1404&gt;0,1+MAX(T1405:T$2005),0),0)</f>
        <v>0</v>
      </c>
      <c r="U1404" s="1">
        <f>IF($O1404="include",IF(AI1404&gt;0,1+MAX(U1405:U$2005),0),0)</f>
        <v>0</v>
      </c>
      <c r="V1404" s="1">
        <f>IF($O1404="include",IF(AJ1404&gt;0,1+MAX(V1405:V$2005),0),0)</f>
        <v>0</v>
      </c>
      <c r="W1404" s="1">
        <f>IF($O1404="include",IF(AK1404&gt;0,1+MAX(W1405:W$2005),0),0)</f>
        <v>0</v>
      </c>
      <c r="X1404" s="1">
        <f>IF($O1404="include",IF(AL1404&gt;0,1+MAX(X1405:X$2005),0),0)</f>
        <v>0</v>
      </c>
      <c r="Y1404" s="22" t="str">
        <f t="shared" si="364"/>
        <v xml:space="preserve">1 - </v>
      </c>
      <c r="AA1404" s="42"/>
      <c r="AB1404" s="43"/>
      <c r="AC1404" s="43"/>
      <c r="AD1404" s="44"/>
      <c r="AE1404" s="11">
        <f t="shared" si="365"/>
        <v>0</v>
      </c>
      <c r="AF1404" s="41"/>
      <c r="AG1404" s="41"/>
      <c r="AH1404" s="41"/>
      <c r="AI1404" s="41"/>
      <c r="AJ1404" s="41"/>
      <c r="AK1404" s="41"/>
      <c r="AL1404" s="41"/>
      <c r="BA1404" s="1">
        <f t="shared" si="366"/>
        <v>0</v>
      </c>
      <c r="BB1404" s="1">
        <f t="shared" si="367"/>
        <v>0</v>
      </c>
      <c r="BC1404" s="1" t="str">
        <f t="shared" si="368"/>
        <v>No</v>
      </c>
      <c r="BD1404" s="1">
        <f t="shared" si="369"/>
        <v>0</v>
      </c>
      <c r="BE1404" s="1">
        <f t="shared" si="370"/>
        <v>0</v>
      </c>
      <c r="BF1404" s="1">
        <f t="shared" si="371"/>
        <v>0</v>
      </c>
      <c r="BG1404" s="1">
        <v>1400</v>
      </c>
      <c r="BH1404" s="1" t="e">
        <f t="shared" si="372"/>
        <v>#N/A</v>
      </c>
      <c r="BI1404" s="1">
        <f t="shared" si="374"/>
        <v>2</v>
      </c>
      <c r="BJ1404" s="1" t="e">
        <f t="shared" si="373"/>
        <v>#N/A</v>
      </c>
    </row>
    <row r="1405" spans="1:62" x14ac:dyDescent="0.25">
      <c r="A1405" s="1">
        <f t="shared" si="360"/>
        <v>1</v>
      </c>
      <c r="B1405" s="1">
        <f>IF(YEAR(AD1405)=$B$3,YEAR('Apartment Expenses'!AD1405)&amp;" - "&amp;'Apartment Expenses'!AC1405,0)</f>
        <v>0</v>
      </c>
      <c r="C1405" s="1">
        <f t="shared" si="361"/>
        <v>0</v>
      </c>
      <c r="E1405" s="1">
        <v>1401</v>
      </c>
      <c r="F1405" s="1">
        <f t="shared" si="362"/>
        <v>1</v>
      </c>
      <c r="G1405" s="1">
        <f t="shared" si="358"/>
        <v>0</v>
      </c>
      <c r="H1405" s="1">
        <f t="shared" si="359"/>
        <v>0</v>
      </c>
      <c r="J1405" s="1" t="str">
        <f t="shared" si="363"/>
        <v>1900</v>
      </c>
      <c r="M1405" s="1">
        <f>HLOOKUP('Expense History'!$AD$3,$P$4:$X$2004,ROW('Apartment Expenses'!L1405)-3,0)</f>
        <v>0</v>
      </c>
      <c r="N1405" s="1">
        <f>IF('Expense History'!$AD$3=Data!$G$4,'Apartment Expenses'!AE1405,HLOOKUP('Expense History'!$AD$3,'Apartment Expenses'!$AE$4:$AL$2004,(ROW('Apartment Expenses'!M1405)-3)))</f>
        <v>0</v>
      </c>
      <c r="O1405" s="1" t="str">
        <f>IF($O$2="ALL",IF(VLOOKUP(AA1405,'Expense History'!$AA$6:$AB$36,2,0)="x","include",0),IF(AND(VLOOKUP(AA1405,'Expense History'!$AA$6:$AB$36,2,0)="x",AC1405=$O$2),"include",0))</f>
        <v>include</v>
      </c>
      <c r="P1405" s="1">
        <f>IF(O1405="include",IF(AE1405&gt;0,1+MAX(P1406:P$2005),0),0)</f>
        <v>0</v>
      </c>
      <c r="Q1405" s="1">
        <f>IF(AND(ISBLANK(AA1404),AE1404=0),0,(IF(MAX(Q1406:Q$2005)&gt;0,0,ROW(R1405))))</f>
        <v>0</v>
      </c>
      <c r="R1405" s="1">
        <f>IF($O1405="include",IF(AF1405&gt;0,1+MAX(R1406:R$2005),0),0)</f>
        <v>0</v>
      </c>
      <c r="S1405" s="1">
        <f>IF($O1405="include",IF(AG1405&gt;0,1+MAX(S1406:S$2005),0),0)</f>
        <v>0</v>
      </c>
      <c r="T1405" s="1">
        <f>IF($O1405="include",IF(AH1405&gt;0,1+MAX(T1406:T$2005),0),0)</f>
        <v>0</v>
      </c>
      <c r="U1405" s="1">
        <f>IF($O1405="include",IF(AI1405&gt;0,1+MAX(U1406:U$2005),0),0)</f>
        <v>0</v>
      </c>
      <c r="V1405" s="1">
        <f>IF($O1405="include",IF(AJ1405&gt;0,1+MAX(V1406:V$2005),0),0)</f>
        <v>0</v>
      </c>
      <c r="W1405" s="1">
        <f>IF($O1405="include",IF(AK1405&gt;0,1+MAX(W1406:W$2005),0),0)</f>
        <v>0</v>
      </c>
      <c r="X1405" s="1">
        <f>IF($O1405="include",IF(AL1405&gt;0,1+MAX(X1406:X$2005),0),0)</f>
        <v>0</v>
      </c>
      <c r="Y1405" s="22" t="str">
        <f t="shared" si="364"/>
        <v xml:space="preserve">1 - </v>
      </c>
      <c r="AA1405" s="42"/>
      <c r="AB1405" s="43"/>
      <c r="AC1405" s="43"/>
      <c r="AD1405" s="44"/>
      <c r="AE1405" s="11">
        <f t="shared" si="365"/>
        <v>0</v>
      </c>
      <c r="AF1405" s="41"/>
      <c r="AG1405" s="41"/>
      <c r="AH1405" s="41"/>
      <c r="AI1405" s="41"/>
      <c r="AJ1405" s="41"/>
      <c r="AK1405" s="41"/>
      <c r="AL1405" s="41"/>
      <c r="BA1405" s="1">
        <f t="shared" si="366"/>
        <v>0</v>
      </c>
      <c r="BB1405" s="1">
        <f t="shared" si="367"/>
        <v>0</v>
      </c>
      <c r="BC1405" s="1" t="str">
        <f t="shared" si="368"/>
        <v>No</v>
      </c>
      <c r="BD1405" s="1">
        <f t="shared" si="369"/>
        <v>0</v>
      </c>
      <c r="BE1405" s="1">
        <f t="shared" si="370"/>
        <v>0</v>
      </c>
      <c r="BF1405" s="1">
        <f t="shared" si="371"/>
        <v>0</v>
      </c>
      <c r="BG1405" s="1">
        <v>1401</v>
      </c>
      <c r="BH1405" s="1" t="e">
        <f t="shared" si="372"/>
        <v>#N/A</v>
      </c>
      <c r="BI1405" s="1">
        <f t="shared" si="374"/>
        <v>2</v>
      </c>
      <c r="BJ1405" s="1" t="e">
        <f t="shared" si="373"/>
        <v>#N/A</v>
      </c>
    </row>
    <row r="1406" spans="1:62" x14ac:dyDescent="0.25">
      <c r="A1406" s="1">
        <f t="shared" si="360"/>
        <v>1</v>
      </c>
      <c r="B1406" s="1">
        <f>IF(YEAR(AD1406)=$B$3,YEAR('Apartment Expenses'!AD1406)&amp;" - "&amp;'Apartment Expenses'!AC1406,0)</f>
        <v>0</v>
      </c>
      <c r="C1406" s="1">
        <f t="shared" si="361"/>
        <v>0</v>
      </c>
      <c r="E1406" s="1">
        <v>1402</v>
      </c>
      <c r="F1406" s="1">
        <f t="shared" si="362"/>
        <v>1</v>
      </c>
      <c r="G1406" s="1">
        <f t="shared" si="358"/>
        <v>0</v>
      </c>
      <c r="H1406" s="1">
        <f t="shared" si="359"/>
        <v>0</v>
      </c>
      <c r="J1406" s="1" t="str">
        <f t="shared" si="363"/>
        <v>1900</v>
      </c>
      <c r="M1406" s="1">
        <f>HLOOKUP('Expense History'!$AD$3,$P$4:$X$2004,ROW('Apartment Expenses'!L1406)-3,0)</f>
        <v>0</v>
      </c>
      <c r="N1406" s="1">
        <f>IF('Expense History'!$AD$3=Data!$G$4,'Apartment Expenses'!AE1406,HLOOKUP('Expense History'!$AD$3,'Apartment Expenses'!$AE$4:$AL$2004,(ROW('Apartment Expenses'!M1406)-3)))</f>
        <v>0</v>
      </c>
      <c r="O1406" s="1" t="str">
        <f>IF($O$2="ALL",IF(VLOOKUP(AA1406,'Expense History'!$AA$6:$AB$36,2,0)="x","include",0),IF(AND(VLOOKUP(AA1406,'Expense History'!$AA$6:$AB$36,2,0)="x",AC1406=$O$2),"include",0))</f>
        <v>include</v>
      </c>
      <c r="P1406" s="1">
        <f>IF(O1406="include",IF(AE1406&gt;0,1+MAX(P1407:P$2005),0),0)</f>
        <v>0</v>
      </c>
      <c r="Q1406" s="1">
        <f>IF(AND(ISBLANK(AA1405),AE1405=0),0,(IF(MAX(Q1407:Q$2005)&gt;0,0,ROW(R1406))))</f>
        <v>0</v>
      </c>
      <c r="R1406" s="1">
        <f>IF($O1406="include",IF(AF1406&gt;0,1+MAX(R1407:R$2005),0),0)</f>
        <v>0</v>
      </c>
      <c r="S1406" s="1">
        <f>IF($O1406="include",IF(AG1406&gt;0,1+MAX(S1407:S$2005),0),0)</f>
        <v>0</v>
      </c>
      <c r="T1406" s="1">
        <f>IF($O1406="include",IF(AH1406&gt;0,1+MAX(T1407:T$2005),0),0)</f>
        <v>0</v>
      </c>
      <c r="U1406" s="1">
        <f>IF($O1406="include",IF(AI1406&gt;0,1+MAX(U1407:U$2005),0),0)</f>
        <v>0</v>
      </c>
      <c r="V1406" s="1">
        <f>IF($O1406="include",IF(AJ1406&gt;0,1+MAX(V1407:V$2005),0),0)</f>
        <v>0</v>
      </c>
      <c r="W1406" s="1">
        <f>IF($O1406="include",IF(AK1406&gt;0,1+MAX(W1407:W$2005),0),0)</f>
        <v>0</v>
      </c>
      <c r="X1406" s="1">
        <f>IF($O1406="include",IF(AL1406&gt;0,1+MAX(X1407:X$2005),0),0)</f>
        <v>0</v>
      </c>
      <c r="Y1406" s="22" t="str">
        <f t="shared" si="364"/>
        <v xml:space="preserve">1 - </v>
      </c>
      <c r="AA1406" s="42"/>
      <c r="AB1406" s="43"/>
      <c r="AC1406" s="43"/>
      <c r="AD1406" s="44"/>
      <c r="AE1406" s="11">
        <f t="shared" si="365"/>
        <v>0</v>
      </c>
      <c r="AF1406" s="41"/>
      <c r="AG1406" s="41"/>
      <c r="AH1406" s="41"/>
      <c r="AI1406" s="41"/>
      <c r="AJ1406" s="41"/>
      <c r="AK1406" s="41"/>
      <c r="AL1406" s="41"/>
      <c r="BA1406" s="1">
        <f t="shared" si="366"/>
        <v>0</v>
      </c>
      <c r="BB1406" s="1">
        <f t="shared" si="367"/>
        <v>0</v>
      </c>
      <c r="BC1406" s="1" t="str">
        <f t="shared" si="368"/>
        <v>No</v>
      </c>
      <c r="BD1406" s="1">
        <f t="shared" si="369"/>
        <v>0</v>
      </c>
      <c r="BE1406" s="1">
        <f t="shared" si="370"/>
        <v>0</v>
      </c>
      <c r="BF1406" s="1">
        <f t="shared" si="371"/>
        <v>0</v>
      </c>
      <c r="BG1406" s="1">
        <v>1402</v>
      </c>
      <c r="BH1406" s="1" t="e">
        <f t="shared" si="372"/>
        <v>#N/A</v>
      </c>
      <c r="BI1406" s="1">
        <f t="shared" si="374"/>
        <v>2</v>
      </c>
      <c r="BJ1406" s="1" t="e">
        <f t="shared" si="373"/>
        <v>#N/A</v>
      </c>
    </row>
    <row r="1407" spans="1:62" x14ac:dyDescent="0.25">
      <c r="A1407" s="1">
        <f t="shared" si="360"/>
        <v>1</v>
      </c>
      <c r="B1407" s="1">
        <f>IF(YEAR(AD1407)=$B$3,YEAR('Apartment Expenses'!AD1407)&amp;" - "&amp;'Apartment Expenses'!AC1407,0)</f>
        <v>0</v>
      </c>
      <c r="C1407" s="1">
        <f t="shared" si="361"/>
        <v>0</v>
      </c>
      <c r="E1407" s="1">
        <v>1403</v>
      </c>
      <c r="F1407" s="1">
        <f t="shared" si="362"/>
        <v>1</v>
      </c>
      <c r="G1407" s="1">
        <f t="shared" si="358"/>
        <v>0</v>
      </c>
      <c r="H1407" s="1">
        <f t="shared" si="359"/>
        <v>0</v>
      </c>
      <c r="J1407" s="1" t="str">
        <f t="shared" si="363"/>
        <v>1900</v>
      </c>
      <c r="M1407" s="1">
        <f>HLOOKUP('Expense History'!$AD$3,$P$4:$X$2004,ROW('Apartment Expenses'!L1407)-3,0)</f>
        <v>0</v>
      </c>
      <c r="N1407" s="1">
        <f>IF('Expense History'!$AD$3=Data!$G$4,'Apartment Expenses'!AE1407,HLOOKUP('Expense History'!$AD$3,'Apartment Expenses'!$AE$4:$AL$2004,(ROW('Apartment Expenses'!M1407)-3)))</f>
        <v>0</v>
      </c>
      <c r="O1407" s="1" t="str">
        <f>IF($O$2="ALL",IF(VLOOKUP(AA1407,'Expense History'!$AA$6:$AB$36,2,0)="x","include",0),IF(AND(VLOOKUP(AA1407,'Expense History'!$AA$6:$AB$36,2,0)="x",AC1407=$O$2),"include",0))</f>
        <v>include</v>
      </c>
      <c r="P1407" s="1">
        <f>IF(O1407="include",IF(AE1407&gt;0,1+MAX(P1408:P$2005),0),0)</f>
        <v>0</v>
      </c>
      <c r="Q1407" s="1">
        <f>IF(AND(ISBLANK(AA1406),AE1406=0),0,(IF(MAX(Q1408:Q$2005)&gt;0,0,ROW(R1407))))</f>
        <v>0</v>
      </c>
      <c r="R1407" s="1">
        <f>IF($O1407="include",IF(AF1407&gt;0,1+MAX(R1408:R$2005),0),0)</f>
        <v>0</v>
      </c>
      <c r="S1407" s="1">
        <f>IF($O1407="include",IF(AG1407&gt;0,1+MAX(S1408:S$2005),0),0)</f>
        <v>0</v>
      </c>
      <c r="T1407" s="1">
        <f>IF($O1407="include",IF(AH1407&gt;0,1+MAX(T1408:T$2005),0),0)</f>
        <v>0</v>
      </c>
      <c r="U1407" s="1">
        <f>IF($O1407="include",IF(AI1407&gt;0,1+MAX(U1408:U$2005),0),0)</f>
        <v>0</v>
      </c>
      <c r="V1407" s="1">
        <f>IF($O1407="include",IF(AJ1407&gt;0,1+MAX(V1408:V$2005),0),0)</f>
        <v>0</v>
      </c>
      <c r="W1407" s="1">
        <f>IF($O1407="include",IF(AK1407&gt;0,1+MAX(W1408:W$2005),0),0)</f>
        <v>0</v>
      </c>
      <c r="X1407" s="1">
        <f>IF($O1407="include",IF(AL1407&gt;0,1+MAX(X1408:X$2005),0),0)</f>
        <v>0</v>
      </c>
      <c r="Y1407" s="22" t="str">
        <f t="shared" si="364"/>
        <v xml:space="preserve">1 - </v>
      </c>
      <c r="AA1407" s="42"/>
      <c r="AB1407" s="43"/>
      <c r="AC1407" s="43"/>
      <c r="AD1407" s="44"/>
      <c r="AE1407" s="11">
        <f t="shared" si="365"/>
        <v>0</v>
      </c>
      <c r="AF1407" s="41"/>
      <c r="AG1407" s="41"/>
      <c r="AH1407" s="41"/>
      <c r="AI1407" s="41"/>
      <c r="AJ1407" s="41"/>
      <c r="AK1407" s="41"/>
      <c r="AL1407" s="41"/>
      <c r="BA1407" s="1">
        <f t="shared" si="366"/>
        <v>0</v>
      </c>
      <c r="BB1407" s="1">
        <f t="shared" si="367"/>
        <v>0</v>
      </c>
      <c r="BC1407" s="1" t="str">
        <f t="shared" si="368"/>
        <v>No</v>
      </c>
      <c r="BD1407" s="1">
        <f t="shared" si="369"/>
        <v>0</v>
      </c>
      <c r="BE1407" s="1">
        <f t="shared" si="370"/>
        <v>0</v>
      </c>
      <c r="BF1407" s="1">
        <f t="shared" si="371"/>
        <v>0</v>
      </c>
      <c r="BG1407" s="1">
        <v>1403</v>
      </c>
      <c r="BH1407" s="1" t="e">
        <f t="shared" si="372"/>
        <v>#N/A</v>
      </c>
      <c r="BI1407" s="1">
        <f t="shared" si="374"/>
        <v>2</v>
      </c>
      <c r="BJ1407" s="1" t="e">
        <f t="shared" si="373"/>
        <v>#N/A</v>
      </c>
    </row>
    <row r="1408" spans="1:62" x14ac:dyDescent="0.25">
      <c r="A1408" s="1">
        <f t="shared" si="360"/>
        <v>1</v>
      </c>
      <c r="B1408" s="1">
        <f>IF(YEAR(AD1408)=$B$3,YEAR('Apartment Expenses'!AD1408)&amp;" - "&amp;'Apartment Expenses'!AC1408,0)</f>
        <v>0</v>
      </c>
      <c r="C1408" s="1">
        <f t="shared" si="361"/>
        <v>0</v>
      </c>
      <c r="E1408" s="1">
        <v>1404</v>
      </c>
      <c r="F1408" s="1">
        <f t="shared" si="362"/>
        <v>1</v>
      </c>
      <c r="G1408" s="1">
        <f t="shared" si="358"/>
        <v>0</v>
      </c>
      <c r="H1408" s="1">
        <f t="shared" si="359"/>
        <v>0</v>
      </c>
      <c r="J1408" s="1" t="str">
        <f t="shared" si="363"/>
        <v>1900</v>
      </c>
      <c r="M1408" s="1">
        <f>HLOOKUP('Expense History'!$AD$3,$P$4:$X$2004,ROW('Apartment Expenses'!L1408)-3,0)</f>
        <v>0</v>
      </c>
      <c r="N1408" s="1">
        <f>IF('Expense History'!$AD$3=Data!$G$4,'Apartment Expenses'!AE1408,HLOOKUP('Expense History'!$AD$3,'Apartment Expenses'!$AE$4:$AL$2004,(ROW('Apartment Expenses'!M1408)-3)))</f>
        <v>0</v>
      </c>
      <c r="O1408" s="1" t="str">
        <f>IF($O$2="ALL",IF(VLOOKUP(AA1408,'Expense History'!$AA$6:$AB$36,2,0)="x","include",0),IF(AND(VLOOKUP(AA1408,'Expense History'!$AA$6:$AB$36,2,0)="x",AC1408=$O$2),"include",0))</f>
        <v>include</v>
      </c>
      <c r="P1408" s="1">
        <f>IF(O1408="include",IF(AE1408&gt;0,1+MAX(P1409:P$2005),0),0)</f>
        <v>0</v>
      </c>
      <c r="Q1408" s="1">
        <f>IF(AND(ISBLANK(AA1407),AE1407=0),0,(IF(MAX(Q1409:Q$2005)&gt;0,0,ROW(R1408))))</f>
        <v>0</v>
      </c>
      <c r="R1408" s="1">
        <f>IF($O1408="include",IF(AF1408&gt;0,1+MAX(R1409:R$2005),0),0)</f>
        <v>0</v>
      </c>
      <c r="S1408" s="1">
        <f>IF($O1408="include",IF(AG1408&gt;0,1+MAX(S1409:S$2005),0),0)</f>
        <v>0</v>
      </c>
      <c r="T1408" s="1">
        <f>IF($O1408="include",IF(AH1408&gt;0,1+MAX(T1409:T$2005),0),0)</f>
        <v>0</v>
      </c>
      <c r="U1408" s="1">
        <f>IF($O1408="include",IF(AI1408&gt;0,1+MAX(U1409:U$2005),0),0)</f>
        <v>0</v>
      </c>
      <c r="V1408" s="1">
        <f>IF($O1408="include",IF(AJ1408&gt;0,1+MAX(V1409:V$2005),0),0)</f>
        <v>0</v>
      </c>
      <c r="W1408" s="1">
        <f>IF($O1408="include",IF(AK1408&gt;0,1+MAX(W1409:W$2005),0),0)</f>
        <v>0</v>
      </c>
      <c r="X1408" s="1">
        <f>IF($O1408="include",IF(AL1408&gt;0,1+MAX(X1409:X$2005),0),0)</f>
        <v>0</v>
      </c>
      <c r="Y1408" s="22" t="str">
        <f t="shared" si="364"/>
        <v xml:space="preserve">1 - </v>
      </c>
      <c r="AA1408" s="42"/>
      <c r="AB1408" s="43"/>
      <c r="AC1408" s="43"/>
      <c r="AD1408" s="44"/>
      <c r="AE1408" s="11">
        <f t="shared" si="365"/>
        <v>0</v>
      </c>
      <c r="AF1408" s="41"/>
      <c r="AG1408" s="41"/>
      <c r="AH1408" s="41"/>
      <c r="AI1408" s="41"/>
      <c r="AJ1408" s="41"/>
      <c r="AK1408" s="41"/>
      <c r="AL1408" s="41"/>
      <c r="BA1408" s="1">
        <f t="shared" si="366"/>
        <v>0</v>
      </c>
      <c r="BB1408" s="1">
        <f t="shared" si="367"/>
        <v>0</v>
      </c>
      <c r="BC1408" s="1" t="str">
        <f t="shared" si="368"/>
        <v>No</v>
      </c>
      <c r="BD1408" s="1">
        <f t="shared" si="369"/>
        <v>0</v>
      </c>
      <c r="BE1408" s="1">
        <f t="shared" si="370"/>
        <v>0</v>
      </c>
      <c r="BF1408" s="1">
        <f t="shared" si="371"/>
        <v>0</v>
      </c>
      <c r="BG1408" s="1">
        <v>1404</v>
      </c>
      <c r="BH1408" s="1" t="e">
        <f t="shared" si="372"/>
        <v>#N/A</v>
      </c>
      <c r="BI1408" s="1">
        <f t="shared" si="374"/>
        <v>2</v>
      </c>
      <c r="BJ1408" s="1" t="e">
        <f t="shared" si="373"/>
        <v>#N/A</v>
      </c>
    </row>
    <row r="1409" spans="1:62" x14ac:dyDescent="0.25">
      <c r="A1409" s="1">
        <f t="shared" si="360"/>
        <v>1</v>
      </c>
      <c r="B1409" s="1">
        <f>IF(YEAR(AD1409)=$B$3,YEAR('Apartment Expenses'!AD1409)&amp;" - "&amp;'Apartment Expenses'!AC1409,0)</f>
        <v>0</v>
      </c>
      <c r="C1409" s="1">
        <f t="shared" si="361"/>
        <v>0</v>
      </c>
      <c r="E1409" s="1">
        <v>1405</v>
      </c>
      <c r="F1409" s="1">
        <f t="shared" si="362"/>
        <v>1</v>
      </c>
      <c r="G1409" s="1">
        <f t="shared" si="358"/>
        <v>0</v>
      </c>
      <c r="H1409" s="1">
        <f t="shared" si="359"/>
        <v>0</v>
      </c>
      <c r="J1409" s="1" t="str">
        <f t="shared" si="363"/>
        <v>1900</v>
      </c>
      <c r="M1409" s="1">
        <f>HLOOKUP('Expense History'!$AD$3,$P$4:$X$2004,ROW('Apartment Expenses'!L1409)-3,0)</f>
        <v>0</v>
      </c>
      <c r="N1409" s="1">
        <f>IF('Expense History'!$AD$3=Data!$G$4,'Apartment Expenses'!AE1409,HLOOKUP('Expense History'!$AD$3,'Apartment Expenses'!$AE$4:$AL$2004,(ROW('Apartment Expenses'!M1409)-3)))</f>
        <v>0</v>
      </c>
      <c r="O1409" s="1" t="str">
        <f>IF($O$2="ALL",IF(VLOOKUP(AA1409,'Expense History'!$AA$6:$AB$36,2,0)="x","include",0),IF(AND(VLOOKUP(AA1409,'Expense History'!$AA$6:$AB$36,2,0)="x",AC1409=$O$2),"include",0))</f>
        <v>include</v>
      </c>
      <c r="P1409" s="1">
        <f>IF(O1409="include",IF(AE1409&gt;0,1+MAX(P1410:P$2005),0),0)</f>
        <v>0</v>
      </c>
      <c r="Q1409" s="1">
        <f>IF(AND(ISBLANK(AA1408),AE1408=0),0,(IF(MAX(Q1410:Q$2005)&gt;0,0,ROW(R1409))))</f>
        <v>0</v>
      </c>
      <c r="R1409" s="1">
        <f>IF($O1409="include",IF(AF1409&gt;0,1+MAX(R1410:R$2005),0),0)</f>
        <v>0</v>
      </c>
      <c r="S1409" s="1">
        <f>IF($O1409="include",IF(AG1409&gt;0,1+MAX(S1410:S$2005),0),0)</f>
        <v>0</v>
      </c>
      <c r="T1409" s="1">
        <f>IF($O1409="include",IF(AH1409&gt;0,1+MAX(T1410:T$2005),0),0)</f>
        <v>0</v>
      </c>
      <c r="U1409" s="1">
        <f>IF($O1409="include",IF(AI1409&gt;0,1+MAX(U1410:U$2005),0),0)</f>
        <v>0</v>
      </c>
      <c r="V1409" s="1">
        <f>IF($O1409="include",IF(AJ1409&gt;0,1+MAX(V1410:V$2005),0),0)</f>
        <v>0</v>
      </c>
      <c r="W1409" s="1">
        <f>IF($O1409="include",IF(AK1409&gt;0,1+MAX(W1410:W$2005),0),0)</f>
        <v>0</v>
      </c>
      <c r="X1409" s="1">
        <f>IF($O1409="include",IF(AL1409&gt;0,1+MAX(X1410:X$2005),0),0)</f>
        <v>0</v>
      </c>
      <c r="Y1409" s="22" t="str">
        <f t="shared" si="364"/>
        <v xml:space="preserve">1 - </v>
      </c>
      <c r="AA1409" s="42"/>
      <c r="AB1409" s="43"/>
      <c r="AC1409" s="43"/>
      <c r="AD1409" s="44"/>
      <c r="AE1409" s="11">
        <f t="shared" si="365"/>
        <v>0</v>
      </c>
      <c r="AF1409" s="41"/>
      <c r="AG1409" s="41"/>
      <c r="AH1409" s="41"/>
      <c r="AI1409" s="41"/>
      <c r="AJ1409" s="41"/>
      <c r="AK1409" s="41"/>
      <c r="AL1409" s="41"/>
      <c r="BA1409" s="1">
        <f t="shared" si="366"/>
        <v>0</v>
      </c>
      <c r="BB1409" s="1">
        <f t="shared" si="367"/>
        <v>0</v>
      </c>
      <c r="BC1409" s="1" t="str">
        <f t="shared" si="368"/>
        <v>No</v>
      </c>
      <c r="BD1409" s="1">
        <f t="shared" si="369"/>
        <v>0</v>
      </c>
      <c r="BE1409" s="1">
        <f t="shared" si="370"/>
        <v>0</v>
      </c>
      <c r="BF1409" s="1">
        <f t="shared" si="371"/>
        <v>0</v>
      </c>
      <c r="BG1409" s="1">
        <v>1405</v>
      </c>
      <c r="BH1409" s="1" t="e">
        <f t="shared" si="372"/>
        <v>#N/A</v>
      </c>
      <c r="BI1409" s="1">
        <f t="shared" si="374"/>
        <v>2</v>
      </c>
      <c r="BJ1409" s="1" t="e">
        <f t="shared" si="373"/>
        <v>#N/A</v>
      </c>
    </row>
    <row r="1410" spans="1:62" x14ac:dyDescent="0.25">
      <c r="A1410" s="1">
        <f t="shared" si="360"/>
        <v>1</v>
      </c>
      <c r="B1410" s="1">
        <f>IF(YEAR(AD1410)=$B$3,YEAR('Apartment Expenses'!AD1410)&amp;" - "&amp;'Apartment Expenses'!AC1410,0)</f>
        <v>0</v>
      </c>
      <c r="C1410" s="1">
        <f t="shared" si="361"/>
        <v>0</v>
      </c>
      <c r="E1410" s="1">
        <v>1406</v>
      </c>
      <c r="F1410" s="1">
        <f t="shared" si="362"/>
        <v>1</v>
      </c>
      <c r="G1410" s="1">
        <f t="shared" si="358"/>
        <v>0</v>
      </c>
      <c r="H1410" s="1">
        <f t="shared" si="359"/>
        <v>0</v>
      </c>
      <c r="J1410" s="1" t="str">
        <f t="shared" si="363"/>
        <v>1900</v>
      </c>
      <c r="M1410" s="1">
        <f>HLOOKUP('Expense History'!$AD$3,$P$4:$X$2004,ROW('Apartment Expenses'!L1410)-3,0)</f>
        <v>0</v>
      </c>
      <c r="N1410" s="1">
        <f>IF('Expense History'!$AD$3=Data!$G$4,'Apartment Expenses'!AE1410,HLOOKUP('Expense History'!$AD$3,'Apartment Expenses'!$AE$4:$AL$2004,(ROW('Apartment Expenses'!M1410)-3)))</f>
        <v>0</v>
      </c>
      <c r="O1410" s="1" t="str">
        <f>IF($O$2="ALL",IF(VLOOKUP(AA1410,'Expense History'!$AA$6:$AB$36,2,0)="x","include",0),IF(AND(VLOOKUP(AA1410,'Expense History'!$AA$6:$AB$36,2,0)="x",AC1410=$O$2),"include",0))</f>
        <v>include</v>
      </c>
      <c r="P1410" s="1">
        <f>IF(O1410="include",IF(AE1410&gt;0,1+MAX(P1411:P$2005),0),0)</f>
        <v>0</v>
      </c>
      <c r="Q1410" s="1">
        <f>IF(AND(ISBLANK(AA1409),AE1409=0),0,(IF(MAX(Q1411:Q$2005)&gt;0,0,ROW(R1410))))</f>
        <v>0</v>
      </c>
      <c r="R1410" s="1">
        <f>IF($O1410="include",IF(AF1410&gt;0,1+MAX(R1411:R$2005),0),0)</f>
        <v>0</v>
      </c>
      <c r="S1410" s="1">
        <f>IF($O1410="include",IF(AG1410&gt;0,1+MAX(S1411:S$2005),0),0)</f>
        <v>0</v>
      </c>
      <c r="T1410" s="1">
        <f>IF($O1410="include",IF(AH1410&gt;0,1+MAX(T1411:T$2005),0),0)</f>
        <v>0</v>
      </c>
      <c r="U1410" s="1">
        <f>IF($O1410="include",IF(AI1410&gt;0,1+MAX(U1411:U$2005),0),0)</f>
        <v>0</v>
      </c>
      <c r="V1410" s="1">
        <f>IF($O1410="include",IF(AJ1410&gt;0,1+MAX(V1411:V$2005),0),0)</f>
        <v>0</v>
      </c>
      <c r="W1410" s="1">
        <f>IF($O1410="include",IF(AK1410&gt;0,1+MAX(W1411:W$2005),0),0)</f>
        <v>0</v>
      </c>
      <c r="X1410" s="1">
        <f>IF($O1410="include",IF(AL1410&gt;0,1+MAX(X1411:X$2005),0),0)</f>
        <v>0</v>
      </c>
      <c r="Y1410" s="22" t="str">
        <f t="shared" si="364"/>
        <v xml:space="preserve">1 - </v>
      </c>
      <c r="AA1410" s="42"/>
      <c r="AB1410" s="43"/>
      <c r="AC1410" s="43"/>
      <c r="AD1410" s="44"/>
      <c r="AE1410" s="11">
        <f t="shared" si="365"/>
        <v>0</v>
      </c>
      <c r="AF1410" s="41"/>
      <c r="AG1410" s="41"/>
      <c r="AH1410" s="41"/>
      <c r="AI1410" s="41"/>
      <c r="AJ1410" s="41"/>
      <c r="AK1410" s="41"/>
      <c r="AL1410" s="41"/>
      <c r="BA1410" s="1">
        <f t="shared" si="366"/>
        <v>0</v>
      </c>
      <c r="BB1410" s="1">
        <f t="shared" si="367"/>
        <v>0</v>
      </c>
      <c r="BC1410" s="1" t="str">
        <f t="shared" si="368"/>
        <v>No</v>
      </c>
      <c r="BD1410" s="1">
        <f t="shared" si="369"/>
        <v>0</v>
      </c>
      <c r="BE1410" s="1">
        <f t="shared" si="370"/>
        <v>0</v>
      </c>
      <c r="BF1410" s="1">
        <f t="shared" si="371"/>
        <v>0</v>
      </c>
      <c r="BG1410" s="1">
        <v>1406</v>
      </c>
      <c r="BH1410" s="1" t="e">
        <f t="shared" si="372"/>
        <v>#N/A</v>
      </c>
      <c r="BI1410" s="1">
        <f t="shared" si="374"/>
        <v>2</v>
      </c>
      <c r="BJ1410" s="1" t="e">
        <f t="shared" si="373"/>
        <v>#N/A</v>
      </c>
    </row>
    <row r="1411" spans="1:62" x14ac:dyDescent="0.25">
      <c r="A1411" s="1">
        <f t="shared" si="360"/>
        <v>1</v>
      </c>
      <c r="B1411" s="1">
        <f>IF(YEAR(AD1411)=$B$3,YEAR('Apartment Expenses'!AD1411)&amp;" - "&amp;'Apartment Expenses'!AC1411,0)</f>
        <v>0</v>
      </c>
      <c r="C1411" s="1">
        <f t="shared" si="361"/>
        <v>0</v>
      </c>
      <c r="E1411" s="1">
        <v>1407</v>
      </c>
      <c r="F1411" s="1">
        <f t="shared" si="362"/>
        <v>1</v>
      </c>
      <c r="G1411" s="1">
        <f t="shared" si="358"/>
        <v>0</v>
      </c>
      <c r="H1411" s="1">
        <f t="shared" si="359"/>
        <v>0</v>
      </c>
      <c r="J1411" s="1" t="str">
        <f t="shared" si="363"/>
        <v>1900</v>
      </c>
      <c r="M1411" s="1">
        <f>HLOOKUP('Expense History'!$AD$3,$P$4:$X$2004,ROW('Apartment Expenses'!L1411)-3,0)</f>
        <v>0</v>
      </c>
      <c r="N1411" s="1">
        <f>IF('Expense History'!$AD$3=Data!$G$4,'Apartment Expenses'!AE1411,HLOOKUP('Expense History'!$AD$3,'Apartment Expenses'!$AE$4:$AL$2004,(ROW('Apartment Expenses'!M1411)-3)))</f>
        <v>0</v>
      </c>
      <c r="O1411" s="1" t="str">
        <f>IF($O$2="ALL",IF(VLOOKUP(AA1411,'Expense History'!$AA$6:$AB$36,2,0)="x","include",0),IF(AND(VLOOKUP(AA1411,'Expense History'!$AA$6:$AB$36,2,0)="x",AC1411=$O$2),"include",0))</f>
        <v>include</v>
      </c>
      <c r="P1411" s="1">
        <f>IF(O1411="include",IF(AE1411&gt;0,1+MAX(P1412:P$2005),0),0)</f>
        <v>0</v>
      </c>
      <c r="Q1411" s="1">
        <f>IF(AND(ISBLANK(AA1410),AE1410=0),0,(IF(MAX(Q1412:Q$2005)&gt;0,0,ROW(R1411))))</f>
        <v>0</v>
      </c>
      <c r="R1411" s="1">
        <f>IF($O1411="include",IF(AF1411&gt;0,1+MAX(R1412:R$2005),0),0)</f>
        <v>0</v>
      </c>
      <c r="S1411" s="1">
        <f>IF($O1411="include",IF(AG1411&gt;0,1+MAX(S1412:S$2005),0),0)</f>
        <v>0</v>
      </c>
      <c r="T1411" s="1">
        <f>IF($O1411="include",IF(AH1411&gt;0,1+MAX(T1412:T$2005),0),0)</f>
        <v>0</v>
      </c>
      <c r="U1411" s="1">
        <f>IF($O1411="include",IF(AI1411&gt;0,1+MAX(U1412:U$2005),0),0)</f>
        <v>0</v>
      </c>
      <c r="V1411" s="1">
        <f>IF($O1411="include",IF(AJ1411&gt;0,1+MAX(V1412:V$2005),0),0)</f>
        <v>0</v>
      </c>
      <c r="W1411" s="1">
        <f>IF($O1411="include",IF(AK1411&gt;0,1+MAX(W1412:W$2005),0),0)</f>
        <v>0</v>
      </c>
      <c r="X1411" s="1">
        <f>IF($O1411="include",IF(AL1411&gt;0,1+MAX(X1412:X$2005),0),0)</f>
        <v>0</v>
      </c>
      <c r="Y1411" s="22" t="str">
        <f t="shared" si="364"/>
        <v xml:space="preserve">1 - </v>
      </c>
      <c r="AA1411" s="42"/>
      <c r="AB1411" s="43"/>
      <c r="AC1411" s="43"/>
      <c r="AD1411" s="44"/>
      <c r="AE1411" s="11">
        <f t="shared" si="365"/>
        <v>0</v>
      </c>
      <c r="AF1411" s="41"/>
      <c r="AG1411" s="41"/>
      <c r="AH1411" s="41"/>
      <c r="AI1411" s="41"/>
      <c r="AJ1411" s="41"/>
      <c r="AK1411" s="41"/>
      <c r="AL1411" s="41"/>
      <c r="BA1411" s="1">
        <f t="shared" si="366"/>
        <v>0</v>
      </c>
      <c r="BB1411" s="1">
        <f t="shared" si="367"/>
        <v>0</v>
      </c>
      <c r="BC1411" s="1" t="str">
        <f t="shared" si="368"/>
        <v>No</v>
      </c>
      <c r="BD1411" s="1">
        <f t="shared" si="369"/>
        <v>0</v>
      </c>
      <c r="BE1411" s="1">
        <f t="shared" si="370"/>
        <v>0</v>
      </c>
      <c r="BF1411" s="1">
        <f t="shared" si="371"/>
        <v>0</v>
      </c>
      <c r="BG1411" s="1">
        <v>1407</v>
      </c>
      <c r="BH1411" s="1" t="e">
        <f t="shared" si="372"/>
        <v>#N/A</v>
      </c>
      <c r="BI1411" s="1">
        <f t="shared" si="374"/>
        <v>2</v>
      </c>
      <c r="BJ1411" s="1" t="e">
        <f t="shared" si="373"/>
        <v>#N/A</v>
      </c>
    </row>
    <row r="1412" spans="1:62" x14ac:dyDescent="0.25">
      <c r="A1412" s="1">
        <f t="shared" si="360"/>
        <v>1</v>
      </c>
      <c r="B1412" s="1">
        <f>IF(YEAR(AD1412)=$B$3,YEAR('Apartment Expenses'!AD1412)&amp;" - "&amp;'Apartment Expenses'!AC1412,0)</f>
        <v>0</v>
      </c>
      <c r="C1412" s="1">
        <f t="shared" si="361"/>
        <v>0</v>
      </c>
      <c r="E1412" s="1">
        <v>1408</v>
      </c>
      <c r="F1412" s="1">
        <f t="shared" si="362"/>
        <v>1</v>
      </c>
      <c r="G1412" s="1">
        <f t="shared" si="358"/>
        <v>0</v>
      </c>
      <c r="H1412" s="1">
        <f t="shared" si="359"/>
        <v>0</v>
      </c>
      <c r="J1412" s="1" t="str">
        <f t="shared" si="363"/>
        <v>1900</v>
      </c>
      <c r="M1412" s="1">
        <f>HLOOKUP('Expense History'!$AD$3,$P$4:$X$2004,ROW('Apartment Expenses'!L1412)-3,0)</f>
        <v>0</v>
      </c>
      <c r="N1412" s="1">
        <f>IF('Expense History'!$AD$3=Data!$G$4,'Apartment Expenses'!AE1412,HLOOKUP('Expense History'!$AD$3,'Apartment Expenses'!$AE$4:$AL$2004,(ROW('Apartment Expenses'!M1412)-3)))</f>
        <v>0</v>
      </c>
      <c r="O1412" s="1" t="str">
        <f>IF($O$2="ALL",IF(VLOOKUP(AA1412,'Expense History'!$AA$6:$AB$36,2,0)="x","include",0),IF(AND(VLOOKUP(AA1412,'Expense History'!$AA$6:$AB$36,2,0)="x",AC1412=$O$2),"include",0))</f>
        <v>include</v>
      </c>
      <c r="P1412" s="1">
        <f>IF(O1412="include",IF(AE1412&gt;0,1+MAX(P1413:P$2005),0),0)</f>
        <v>0</v>
      </c>
      <c r="Q1412" s="1">
        <f>IF(AND(ISBLANK(AA1411),AE1411=0),0,(IF(MAX(Q1413:Q$2005)&gt;0,0,ROW(R1412))))</f>
        <v>0</v>
      </c>
      <c r="R1412" s="1">
        <f>IF($O1412="include",IF(AF1412&gt;0,1+MAX(R1413:R$2005),0),0)</f>
        <v>0</v>
      </c>
      <c r="S1412" s="1">
        <f>IF($O1412="include",IF(AG1412&gt;0,1+MAX(S1413:S$2005),0),0)</f>
        <v>0</v>
      </c>
      <c r="T1412" s="1">
        <f>IF($O1412="include",IF(AH1412&gt;0,1+MAX(T1413:T$2005),0),0)</f>
        <v>0</v>
      </c>
      <c r="U1412" s="1">
        <f>IF($O1412="include",IF(AI1412&gt;0,1+MAX(U1413:U$2005),0),0)</f>
        <v>0</v>
      </c>
      <c r="V1412" s="1">
        <f>IF($O1412="include",IF(AJ1412&gt;0,1+MAX(V1413:V$2005),0),0)</f>
        <v>0</v>
      </c>
      <c r="W1412" s="1">
        <f>IF($O1412="include",IF(AK1412&gt;0,1+MAX(W1413:W$2005),0),0)</f>
        <v>0</v>
      </c>
      <c r="X1412" s="1">
        <f>IF($O1412="include",IF(AL1412&gt;0,1+MAX(X1413:X$2005),0),0)</f>
        <v>0</v>
      </c>
      <c r="Y1412" s="22" t="str">
        <f t="shared" si="364"/>
        <v xml:space="preserve">1 - </v>
      </c>
      <c r="AA1412" s="42"/>
      <c r="AB1412" s="43"/>
      <c r="AC1412" s="43"/>
      <c r="AD1412" s="44"/>
      <c r="AE1412" s="11">
        <f t="shared" si="365"/>
        <v>0</v>
      </c>
      <c r="AF1412" s="41"/>
      <c r="AG1412" s="41"/>
      <c r="AH1412" s="41"/>
      <c r="AI1412" s="41"/>
      <c r="AJ1412" s="41"/>
      <c r="AK1412" s="41"/>
      <c r="AL1412" s="41"/>
      <c r="BA1412" s="1">
        <f t="shared" si="366"/>
        <v>0</v>
      </c>
      <c r="BB1412" s="1">
        <f t="shared" si="367"/>
        <v>0</v>
      </c>
      <c r="BC1412" s="1" t="str">
        <f t="shared" si="368"/>
        <v>No</v>
      </c>
      <c r="BD1412" s="1">
        <f t="shared" si="369"/>
        <v>0</v>
      </c>
      <c r="BE1412" s="1">
        <f t="shared" si="370"/>
        <v>0</v>
      </c>
      <c r="BF1412" s="1">
        <f t="shared" si="371"/>
        <v>0</v>
      </c>
      <c r="BG1412" s="1">
        <v>1408</v>
      </c>
      <c r="BH1412" s="1" t="e">
        <f t="shared" si="372"/>
        <v>#N/A</v>
      </c>
      <c r="BI1412" s="1">
        <f t="shared" si="374"/>
        <v>2</v>
      </c>
      <c r="BJ1412" s="1" t="e">
        <f t="shared" si="373"/>
        <v>#N/A</v>
      </c>
    </row>
    <row r="1413" spans="1:62" x14ac:dyDescent="0.25">
      <c r="A1413" s="1">
        <f t="shared" si="360"/>
        <v>1</v>
      </c>
      <c r="B1413" s="1">
        <f>IF(YEAR(AD1413)=$B$3,YEAR('Apartment Expenses'!AD1413)&amp;" - "&amp;'Apartment Expenses'!AC1413,0)</f>
        <v>0</v>
      </c>
      <c r="C1413" s="1">
        <f t="shared" si="361"/>
        <v>0</v>
      </c>
      <c r="E1413" s="1">
        <v>1409</v>
      </c>
      <c r="F1413" s="1">
        <f t="shared" si="362"/>
        <v>1</v>
      </c>
      <c r="G1413" s="1">
        <f t="shared" ref="G1413:G1476" si="375">IF(ISERROR(VLOOKUP(E1413,A:B,2,0)),0,VLOOKUP(E1413,A:B,2,0))</f>
        <v>0</v>
      </c>
      <c r="H1413" s="1">
        <f t="shared" ref="H1413:H1476" si="376">VLOOKUP(G1413,B:C,2,0)</f>
        <v>0</v>
      </c>
      <c r="J1413" s="1" t="str">
        <f t="shared" si="363"/>
        <v>1900</v>
      </c>
      <c r="M1413" s="1">
        <f>HLOOKUP('Expense History'!$AD$3,$P$4:$X$2004,ROW('Apartment Expenses'!L1413)-3,0)</f>
        <v>0</v>
      </c>
      <c r="N1413" s="1">
        <f>IF('Expense History'!$AD$3=Data!$G$4,'Apartment Expenses'!AE1413,HLOOKUP('Expense History'!$AD$3,'Apartment Expenses'!$AE$4:$AL$2004,(ROW('Apartment Expenses'!M1413)-3)))</f>
        <v>0</v>
      </c>
      <c r="O1413" s="1" t="str">
        <f>IF($O$2="ALL",IF(VLOOKUP(AA1413,'Expense History'!$AA$6:$AB$36,2,0)="x","include",0),IF(AND(VLOOKUP(AA1413,'Expense History'!$AA$6:$AB$36,2,0)="x",AC1413=$O$2),"include",0))</f>
        <v>include</v>
      </c>
      <c r="P1413" s="1">
        <f>IF(O1413="include",IF(AE1413&gt;0,1+MAX(P1414:P$2005),0),0)</f>
        <v>0</v>
      </c>
      <c r="Q1413" s="1">
        <f>IF(AND(ISBLANK(AA1412),AE1412=0),0,(IF(MAX(Q1414:Q$2005)&gt;0,0,ROW(R1413))))</f>
        <v>0</v>
      </c>
      <c r="R1413" s="1">
        <f>IF($O1413="include",IF(AF1413&gt;0,1+MAX(R1414:R$2005),0),0)</f>
        <v>0</v>
      </c>
      <c r="S1413" s="1">
        <f>IF($O1413="include",IF(AG1413&gt;0,1+MAX(S1414:S$2005),0),0)</f>
        <v>0</v>
      </c>
      <c r="T1413" s="1">
        <f>IF($O1413="include",IF(AH1413&gt;0,1+MAX(T1414:T$2005),0),0)</f>
        <v>0</v>
      </c>
      <c r="U1413" s="1">
        <f>IF($O1413="include",IF(AI1413&gt;0,1+MAX(U1414:U$2005),0),0)</f>
        <v>0</v>
      </c>
      <c r="V1413" s="1">
        <f>IF($O1413="include",IF(AJ1413&gt;0,1+MAX(V1414:V$2005),0),0)</f>
        <v>0</v>
      </c>
      <c r="W1413" s="1">
        <f>IF($O1413="include",IF(AK1413&gt;0,1+MAX(W1414:W$2005),0),0)</f>
        <v>0</v>
      </c>
      <c r="X1413" s="1">
        <f>IF($O1413="include",IF(AL1413&gt;0,1+MAX(X1414:X$2005),0),0)</f>
        <v>0</v>
      </c>
      <c r="Y1413" s="22" t="str">
        <f t="shared" si="364"/>
        <v xml:space="preserve">1 - </v>
      </c>
      <c r="AA1413" s="42"/>
      <c r="AB1413" s="43"/>
      <c r="AC1413" s="43"/>
      <c r="AD1413" s="44"/>
      <c r="AE1413" s="11">
        <f t="shared" si="365"/>
        <v>0</v>
      </c>
      <c r="AF1413" s="41"/>
      <c r="AG1413" s="41"/>
      <c r="AH1413" s="41"/>
      <c r="AI1413" s="41"/>
      <c r="AJ1413" s="41"/>
      <c r="AK1413" s="41"/>
      <c r="AL1413" s="41"/>
      <c r="BA1413" s="1">
        <f t="shared" si="366"/>
        <v>0</v>
      </c>
      <c r="BB1413" s="1">
        <f t="shared" si="367"/>
        <v>0</v>
      </c>
      <c r="BC1413" s="1" t="str">
        <f t="shared" si="368"/>
        <v>No</v>
      </c>
      <c r="BD1413" s="1">
        <f t="shared" si="369"/>
        <v>0</v>
      </c>
      <c r="BE1413" s="1">
        <f t="shared" si="370"/>
        <v>0</v>
      </c>
      <c r="BF1413" s="1">
        <f t="shared" si="371"/>
        <v>0</v>
      </c>
      <c r="BG1413" s="1">
        <v>1409</v>
      </c>
      <c r="BH1413" s="1" t="e">
        <f t="shared" si="372"/>
        <v>#N/A</v>
      </c>
      <c r="BI1413" s="1">
        <f t="shared" si="374"/>
        <v>2</v>
      </c>
      <c r="BJ1413" s="1" t="e">
        <f t="shared" si="373"/>
        <v>#N/A</v>
      </c>
    </row>
    <row r="1414" spans="1:62" x14ac:dyDescent="0.25">
      <c r="A1414" s="1">
        <f t="shared" ref="A1414:A1477" si="377">RANK(C1414,$C$5:$C$2004,0)</f>
        <v>1</v>
      </c>
      <c r="B1414" s="1">
        <f>IF(YEAR(AD1414)=$B$3,YEAR('Apartment Expenses'!AD1414)&amp;" - "&amp;'Apartment Expenses'!AC1414,0)</f>
        <v>0</v>
      </c>
      <c r="C1414" s="1">
        <f t="shared" ref="C1414:C1477" si="378">IF(YEAR(AD1414)=$B$3,SUMIF($B$5:$B$2004,B1414,$AE$5:$AE$2004),0)</f>
        <v>0</v>
      </c>
      <c r="E1414" s="1">
        <v>1410</v>
      </c>
      <c r="F1414" s="1">
        <f t="shared" ref="F1414:F1477" si="379">IF(G1414=0,F1413,F1413+1)</f>
        <v>1</v>
      </c>
      <c r="G1414" s="1">
        <f t="shared" si="375"/>
        <v>0</v>
      </c>
      <c r="H1414" s="1">
        <f t="shared" si="376"/>
        <v>0</v>
      </c>
      <c r="J1414" s="1" t="str">
        <f t="shared" ref="J1414:J1477" si="380">YEAR(AD1414)&amp;AC1414</f>
        <v>1900</v>
      </c>
      <c r="M1414" s="1">
        <f>HLOOKUP('Expense History'!$AD$3,$P$4:$X$2004,ROW('Apartment Expenses'!L1414)-3,0)</f>
        <v>0</v>
      </c>
      <c r="N1414" s="1">
        <f>IF('Expense History'!$AD$3=Data!$G$4,'Apartment Expenses'!AE1414,HLOOKUP('Expense History'!$AD$3,'Apartment Expenses'!$AE$4:$AL$2004,(ROW('Apartment Expenses'!M1414)-3)))</f>
        <v>0</v>
      </c>
      <c r="O1414" s="1" t="str">
        <f>IF($O$2="ALL",IF(VLOOKUP(AA1414,'Expense History'!$AA$6:$AB$36,2,0)="x","include",0),IF(AND(VLOOKUP(AA1414,'Expense History'!$AA$6:$AB$36,2,0)="x",AC1414=$O$2),"include",0))</f>
        <v>include</v>
      </c>
      <c r="P1414" s="1">
        <f>IF(O1414="include",IF(AE1414&gt;0,1+MAX(P1415:P$2005),0),0)</f>
        <v>0</v>
      </c>
      <c r="Q1414" s="1">
        <f>IF(AND(ISBLANK(AA1413),AE1413=0),0,(IF(MAX(Q1415:Q$2005)&gt;0,0,ROW(R1414))))</f>
        <v>0</v>
      </c>
      <c r="R1414" s="1">
        <f>IF($O1414="include",IF(AF1414&gt;0,1+MAX(R1415:R$2005),0),0)</f>
        <v>0</v>
      </c>
      <c r="S1414" s="1">
        <f>IF($O1414="include",IF(AG1414&gt;0,1+MAX(S1415:S$2005),0),0)</f>
        <v>0</v>
      </c>
      <c r="T1414" s="1">
        <f>IF($O1414="include",IF(AH1414&gt;0,1+MAX(T1415:T$2005),0),0)</f>
        <v>0</v>
      </c>
      <c r="U1414" s="1">
        <f>IF($O1414="include",IF(AI1414&gt;0,1+MAX(U1415:U$2005),0),0)</f>
        <v>0</v>
      </c>
      <c r="V1414" s="1">
        <f>IF($O1414="include",IF(AJ1414&gt;0,1+MAX(V1415:V$2005),0),0)</f>
        <v>0</v>
      </c>
      <c r="W1414" s="1">
        <f>IF($O1414="include",IF(AK1414&gt;0,1+MAX(W1415:W$2005),0),0)</f>
        <v>0</v>
      </c>
      <c r="X1414" s="1">
        <f>IF($O1414="include",IF(AL1414&gt;0,1+MAX(X1415:X$2005),0),0)</f>
        <v>0</v>
      </c>
      <c r="Y1414" s="22" t="str">
        <f t="shared" ref="Y1414:Y1477" si="381">DATEVALUE(MONTH(AD1414)&amp;"/1/"&amp;YEAR(AD1414))&amp;" - "&amp;AA1414</f>
        <v xml:space="preserve">1 - </v>
      </c>
      <c r="AA1414" s="42"/>
      <c r="AB1414" s="43"/>
      <c r="AC1414" s="43"/>
      <c r="AD1414" s="44"/>
      <c r="AE1414" s="11">
        <f t="shared" ref="AE1414:AE1477" si="382">SUM(AF1414:AL1414)</f>
        <v>0</v>
      </c>
      <c r="AF1414" s="41"/>
      <c r="AG1414" s="41"/>
      <c r="AH1414" s="41"/>
      <c r="AI1414" s="41"/>
      <c r="AJ1414" s="41"/>
      <c r="AK1414" s="41"/>
      <c r="AL1414" s="41"/>
      <c r="BA1414" s="1">
        <f t="shared" ref="BA1414:BA1477" si="383">AC1414</f>
        <v>0</v>
      </c>
      <c r="BB1414" s="1">
        <f t="shared" ref="BB1414:BB1477" si="384">SUMIF(AC:AC,BA1414,AE:AE)</f>
        <v>0</v>
      </c>
      <c r="BC1414" s="1" t="str">
        <f t="shared" ref="BC1414:BC1477" si="385">IF(ISERROR(VLOOKUP($B$3&amp;" - "&amp;BA1414,B:B,1,0)),"No","Yes")</f>
        <v>No</v>
      </c>
      <c r="BD1414" s="1">
        <f t="shared" ref="BD1414:BD1477" si="386">IF(BC1414="Yes",0,SUMIF(BA:BA,BA1414,BB:BB))</f>
        <v>0</v>
      </c>
      <c r="BE1414" s="1">
        <f t="shared" ref="BE1414:BE1477" si="387">IF(BD1414=0,0,RANK(BD1414,BD:BD))</f>
        <v>0</v>
      </c>
      <c r="BF1414" s="1">
        <f t="shared" ref="BF1414:BF1477" si="388">BA1414</f>
        <v>0</v>
      </c>
      <c r="BG1414" s="1">
        <v>1410</v>
      </c>
      <c r="BH1414" s="1" t="e">
        <f t="shared" ref="BH1414:BH1477" si="389">VLOOKUP(BG1414,BE:BF,2,0)</f>
        <v>#N/A</v>
      </c>
      <c r="BI1414" s="1">
        <f t="shared" si="374"/>
        <v>2</v>
      </c>
      <c r="BJ1414" s="1" t="e">
        <f t="shared" ref="BJ1414:BJ1477" si="390">BH1414</f>
        <v>#N/A</v>
      </c>
    </row>
    <row r="1415" spans="1:62" x14ac:dyDescent="0.25">
      <c r="A1415" s="1">
        <f t="shared" si="377"/>
        <v>1</v>
      </c>
      <c r="B1415" s="1">
        <f>IF(YEAR(AD1415)=$B$3,YEAR('Apartment Expenses'!AD1415)&amp;" - "&amp;'Apartment Expenses'!AC1415,0)</f>
        <v>0</v>
      </c>
      <c r="C1415" s="1">
        <f t="shared" si="378"/>
        <v>0</v>
      </c>
      <c r="E1415" s="1">
        <v>1411</v>
      </c>
      <c r="F1415" s="1">
        <f t="shared" si="379"/>
        <v>1</v>
      </c>
      <c r="G1415" s="1">
        <f t="shared" si="375"/>
        <v>0</v>
      </c>
      <c r="H1415" s="1">
        <f t="shared" si="376"/>
        <v>0</v>
      </c>
      <c r="J1415" s="1" t="str">
        <f t="shared" si="380"/>
        <v>1900</v>
      </c>
      <c r="M1415" s="1">
        <f>HLOOKUP('Expense History'!$AD$3,$P$4:$X$2004,ROW('Apartment Expenses'!L1415)-3,0)</f>
        <v>0</v>
      </c>
      <c r="N1415" s="1">
        <f>IF('Expense History'!$AD$3=Data!$G$4,'Apartment Expenses'!AE1415,HLOOKUP('Expense History'!$AD$3,'Apartment Expenses'!$AE$4:$AL$2004,(ROW('Apartment Expenses'!M1415)-3)))</f>
        <v>0</v>
      </c>
      <c r="O1415" s="1" t="str">
        <f>IF($O$2="ALL",IF(VLOOKUP(AA1415,'Expense History'!$AA$6:$AB$36,2,0)="x","include",0),IF(AND(VLOOKUP(AA1415,'Expense History'!$AA$6:$AB$36,2,0)="x",AC1415=$O$2),"include",0))</f>
        <v>include</v>
      </c>
      <c r="P1415" s="1">
        <f>IF(O1415="include",IF(AE1415&gt;0,1+MAX(P1416:P$2005),0),0)</f>
        <v>0</v>
      </c>
      <c r="Q1415" s="1">
        <f>IF(AND(ISBLANK(AA1414),AE1414=0),0,(IF(MAX(Q1416:Q$2005)&gt;0,0,ROW(R1415))))</f>
        <v>0</v>
      </c>
      <c r="R1415" s="1">
        <f>IF($O1415="include",IF(AF1415&gt;0,1+MAX(R1416:R$2005),0),0)</f>
        <v>0</v>
      </c>
      <c r="S1415" s="1">
        <f>IF($O1415="include",IF(AG1415&gt;0,1+MAX(S1416:S$2005),0),0)</f>
        <v>0</v>
      </c>
      <c r="T1415" s="1">
        <f>IF($O1415="include",IF(AH1415&gt;0,1+MAX(T1416:T$2005),0),0)</f>
        <v>0</v>
      </c>
      <c r="U1415" s="1">
        <f>IF($O1415="include",IF(AI1415&gt;0,1+MAX(U1416:U$2005),0),0)</f>
        <v>0</v>
      </c>
      <c r="V1415" s="1">
        <f>IF($O1415="include",IF(AJ1415&gt;0,1+MAX(V1416:V$2005),0),0)</f>
        <v>0</v>
      </c>
      <c r="W1415" s="1">
        <f>IF($O1415="include",IF(AK1415&gt;0,1+MAX(W1416:W$2005),0),0)</f>
        <v>0</v>
      </c>
      <c r="X1415" s="1">
        <f>IF($O1415="include",IF(AL1415&gt;0,1+MAX(X1416:X$2005),0),0)</f>
        <v>0</v>
      </c>
      <c r="Y1415" s="22" t="str">
        <f t="shared" si="381"/>
        <v xml:space="preserve">1 - </v>
      </c>
      <c r="AA1415" s="42"/>
      <c r="AB1415" s="43"/>
      <c r="AC1415" s="43"/>
      <c r="AD1415" s="44"/>
      <c r="AE1415" s="11">
        <f t="shared" si="382"/>
        <v>0</v>
      </c>
      <c r="AF1415" s="41"/>
      <c r="AG1415" s="41"/>
      <c r="AH1415" s="41"/>
      <c r="AI1415" s="41"/>
      <c r="AJ1415" s="41"/>
      <c r="AK1415" s="41"/>
      <c r="AL1415" s="41"/>
      <c r="BA1415" s="1">
        <f t="shared" si="383"/>
        <v>0</v>
      </c>
      <c r="BB1415" s="1">
        <f t="shared" si="384"/>
        <v>0</v>
      </c>
      <c r="BC1415" s="1" t="str">
        <f t="shared" si="385"/>
        <v>No</v>
      </c>
      <c r="BD1415" s="1">
        <f t="shared" si="386"/>
        <v>0</v>
      </c>
      <c r="BE1415" s="1">
        <f t="shared" si="387"/>
        <v>0</v>
      </c>
      <c r="BF1415" s="1">
        <f t="shared" si="388"/>
        <v>0</v>
      </c>
      <c r="BG1415" s="1">
        <v>1411</v>
      </c>
      <c r="BH1415" s="1" t="e">
        <f t="shared" si="389"/>
        <v>#N/A</v>
      </c>
      <c r="BI1415" s="1">
        <f t="shared" ref="BI1415:BI1478" si="391">IF(ISERROR(BH1415),BI1414,BI1414+1)</f>
        <v>2</v>
      </c>
      <c r="BJ1415" s="1" t="e">
        <f t="shared" si="390"/>
        <v>#N/A</v>
      </c>
    </row>
    <row r="1416" spans="1:62" x14ac:dyDescent="0.25">
      <c r="A1416" s="1">
        <f t="shared" si="377"/>
        <v>1</v>
      </c>
      <c r="B1416" s="1">
        <f>IF(YEAR(AD1416)=$B$3,YEAR('Apartment Expenses'!AD1416)&amp;" - "&amp;'Apartment Expenses'!AC1416,0)</f>
        <v>0</v>
      </c>
      <c r="C1416" s="1">
        <f t="shared" si="378"/>
        <v>0</v>
      </c>
      <c r="E1416" s="1">
        <v>1412</v>
      </c>
      <c r="F1416" s="1">
        <f t="shared" si="379"/>
        <v>1</v>
      </c>
      <c r="G1416" s="1">
        <f t="shared" si="375"/>
        <v>0</v>
      </c>
      <c r="H1416" s="1">
        <f t="shared" si="376"/>
        <v>0</v>
      </c>
      <c r="J1416" s="1" t="str">
        <f t="shared" si="380"/>
        <v>1900</v>
      </c>
      <c r="M1416" s="1">
        <f>HLOOKUP('Expense History'!$AD$3,$P$4:$X$2004,ROW('Apartment Expenses'!L1416)-3,0)</f>
        <v>0</v>
      </c>
      <c r="N1416" s="1">
        <f>IF('Expense History'!$AD$3=Data!$G$4,'Apartment Expenses'!AE1416,HLOOKUP('Expense History'!$AD$3,'Apartment Expenses'!$AE$4:$AL$2004,(ROW('Apartment Expenses'!M1416)-3)))</f>
        <v>0</v>
      </c>
      <c r="O1416" s="1" t="str">
        <f>IF($O$2="ALL",IF(VLOOKUP(AA1416,'Expense History'!$AA$6:$AB$36,2,0)="x","include",0),IF(AND(VLOOKUP(AA1416,'Expense History'!$AA$6:$AB$36,2,0)="x",AC1416=$O$2),"include",0))</f>
        <v>include</v>
      </c>
      <c r="P1416" s="1">
        <f>IF(O1416="include",IF(AE1416&gt;0,1+MAX(P1417:P$2005),0),0)</f>
        <v>0</v>
      </c>
      <c r="Q1416" s="1">
        <f>IF(AND(ISBLANK(AA1415),AE1415=0),0,(IF(MAX(Q1417:Q$2005)&gt;0,0,ROW(R1416))))</f>
        <v>0</v>
      </c>
      <c r="R1416" s="1">
        <f>IF($O1416="include",IF(AF1416&gt;0,1+MAX(R1417:R$2005),0),0)</f>
        <v>0</v>
      </c>
      <c r="S1416" s="1">
        <f>IF($O1416="include",IF(AG1416&gt;0,1+MAX(S1417:S$2005),0),0)</f>
        <v>0</v>
      </c>
      <c r="T1416" s="1">
        <f>IF($O1416="include",IF(AH1416&gt;0,1+MAX(T1417:T$2005),0),0)</f>
        <v>0</v>
      </c>
      <c r="U1416" s="1">
        <f>IF($O1416="include",IF(AI1416&gt;0,1+MAX(U1417:U$2005),0),0)</f>
        <v>0</v>
      </c>
      <c r="V1416" s="1">
        <f>IF($O1416="include",IF(AJ1416&gt;0,1+MAX(V1417:V$2005),0),0)</f>
        <v>0</v>
      </c>
      <c r="W1416" s="1">
        <f>IF($O1416="include",IF(AK1416&gt;0,1+MAX(W1417:W$2005),0),0)</f>
        <v>0</v>
      </c>
      <c r="X1416" s="1">
        <f>IF($O1416="include",IF(AL1416&gt;0,1+MAX(X1417:X$2005),0),0)</f>
        <v>0</v>
      </c>
      <c r="Y1416" s="22" t="str">
        <f t="shared" si="381"/>
        <v xml:space="preserve">1 - </v>
      </c>
      <c r="AA1416" s="42"/>
      <c r="AB1416" s="43"/>
      <c r="AC1416" s="43"/>
      <c r="AD1416" s="44"/>
      <c r="AE1416" s="11">
        <f t="shared" si="382"/>
        <v>0</v>
      </c>
      <c r="AF1416" s="41"/>
      <c r="AG1416" s="41"/>
      <c r="AH1416" s="41"/>
      <c r="AI1416" s="41"/>
      <c r="AJ1416" s="41"/>
      <c r="AK1416" s="41"/>
      <c r="AL1416" s="41"/>
      <c r="BA1416" s="1">
        <f t="shared" si="383"/>
        <v>0</v>
      </c>
      <c r="BB1416" s="1">
        <f t="shared" si="384"/>
        <v>0</v>
      </c>
      <c r="BC1416" s="1" t="str">
        <f t="shared" si="385"/>
        <v>No</v>
      </c>
      <c r="BD1416" s="1">
        <f t="shared" si="386"/>
        <v>0</v>
      </c>
      <c r="BE1416" s="1">
        <f t="shared" si="387"/>
        <v>0</v>
      </c>
      <c r="BF1416" s="1">
        <f t="shared" si="388"/>
        <v>0</v>
      </c>
      <c r="BG1416" s="1">
        <v>1412</v>
      </c>
      <c r="BH1416" s="1" t="e">
        <f t="shared" si="389"/>
        <v>#N/A</v>
      </c>
      <c r="BI1416" s="1">
        <f t="shared" si="391"/>
        <v>2</v>
      </c>
      <c r="BJ1416" s="1" t="e">
        <f t="shared" si="390"/>
        <v>#N/A</v>
      </c>
    </row>
    <row r="1417" spans="1:62" x14ac:dyDescent="0.25">
      <c r="A1417" s="1">
        <f t="shared" si="377"/>
        <v>1</v>
      </c>
      <c r="B1417" s="1">
        <f>IF(YEAR(AD1417)=$B$3,YEAR('Apartment Expenses'!AD1417)&amp;" - "&amp;'Apartment Expenses'!AC1417,0)</f>
        <v>0</v>
      </c>
      <c r="C1417" s="1">
        <f t="shared" si="378"/>
        <v>0</v>
      </c>
      <c r="E1417" s="1">
        <v>1413</v>
      </c>
      <c r="F1417" s="1">
        <f t="shared" si="379"/>
        <v>1</v>
      </c>
      <c r="G1417" s="1">
        <f t="shared" si="375"/>
        <v>0</v>
      </c>
      <c r="H1417" s="1">
        <f t="shared" si="376"/>
        <v>0</v>
      </c>
      <c r="J1417" s="1" t="str">
        <f t="shared" si="380"/>
        <v>1900</v>
      </c>
      <c r="M1417" s="1">
        <f>HLOOKUP('Expense History'!$AD$3,$P$4:$X$2004,ROW('Apartment Expenses'!L1417)-3,0)</f>
        <v>0</v>
      </c>
      <c r="N1417" s="1">
        <f>IF('Expense History'!$AD$3=Data!$G$4,'Apartment Expenses'!AE1417,HLOOKUP('Expense History'!$AD$3,'Apartment Expenses'!$AE$4:$AL$2004,(ROW('Apartment Expenses'!M1417)-3)))</f>
        <v>0</v>
      </c>
      <c r="O1417" s="1" t="str">
        <f>IF($O$2="ALL",IF(VLOOKUP(AA1417,'Expense History'!$AA$6:$AB$36,2,0)="x","include",0),IF(AND(VLOOKUP(AA1417,'Expense History'!$AA$6:$AB$36,2,0)="x",AC1417=$O$2),"include",0))</f>
        <v>include</v>
      </c>
      <c r="P1417" s="1">
        <f>IF(O1417="include",IF(AE1417&gt;0,1+MAX(P1418:P$2005),0),0)</f>
        <v>0</v>
      </c>
      <c r="Q1417" s="1">
        <f>IF(AND(ISBLANK(AA1416),AE1416=0),0,(IF(MAX(Q1418:Q$2005)&gt;0,0,ROW(R1417))))</f>
        <v>0</v>
      </c>
      <c r="R1417" s="1">
        <f>IF($O1417="include",IF(AF1417&gt;0,1+MAX(R1418:R$2005),0),0)</f>
        <v>0</v>
      </c>
      <c r="S1417" s="1">
        <f>IF($O1417="include",IF(AG1417&gt;0,1+MAX(S1418:S$2005),0),0)</f>
        <v>0</v>
      </c>
      <c r="T1417" s="1">
        <f>IF($O1417="include",IF(AH1417&gt;0,1+MAX(T1418:T$2005),0),0)</f>
        <v>0</v>
      </c>
      <c r="U1417" s="1">
        <f>IF($O1417="include",IF(AI1417&gt;0,1+MAX(U1418:U$2005),0),0)</f>
        <v>0</v>
      </c>
      <c r="V1417" s="1">
        <f>IF($O1417="include",IF(AJ1417&gt;0,1+MAX(V1418:V$2005),0),0)</f>
        <v>0</v>
      </c>
      <c r="W1417" s="1">
        <f>IF($O1417="include",IF(AK1417&gt;0,1+MAX(W1418:W$2005),0),0)</f>
        <v>0</v>
      </c>
      <c r="X1417" s="1">
        <f>IF($O1417="include",IF(AL1417&gt;0,1+MAX(X1418:X$2005),0),0)</f>
        <v>0</v>
      </c>
      <c r="Y1417" s="22" t="str">
        <f t="shared" si="381"/>
        <v xml:space="preserve">1 - </v>
      </c>
      <c r="AA1417" s="42"/>
      <c r="AB1417" s="43"/>
      <c r="AC1417" s="43"/>
      <c r="AD1417" s="44"/>
      <c r="AE1417" s="11">
        <f t="shared" si="382"/>
        <v>0</v>
      </c>
      <c r="AF1417" s="41"/>
      <c r="AG1417" s="41"/>
      <c r="AH1417" s="41"/>
      <c r="AI1417" s="41"/>
      <c r="AJ1417" s="41"/>
      <c r="AK1417" s="41"/>
      <c r="AL1417" s="41"/>
      <c r="BA1417" s="1">
        <f t="shared" si="383"/>
        <v>0</v>
      </c>
      <c r="BB1417" s="1">
        <f t="shared" si="384"/>
        <v>0</v>
      </c>
      <c r="BC1417" s="1" t="str">
        <f t="shared" si="385"/>
        <v>No</v>
      </c>
      <c r="BD1417" s="1">
        <f t="shared" si="386"/>
        <v>0</v>
      </c>
      <c r="BE1417" s="1">
        <f t="shared" si="387"/>
        <v>0</v>
      </c>
      <c r="BF1417" s="1">
        <f t="shared" si="388"/>
        <v>0</v>
      </c>
      <c r="BG1417" s="1">
        <v>1413</v>
      </c>
      <c r="BH1417" s="1" t="e">
        <f t="shared" si="389"/>
        <v>#N/A</v>
      </c>
      <c r="BI1417" s="1">
        <f t="shared" si="391"/>
        <v>2</v>
      </c>
      <c r="BJ1417" s="1" t="e">
        <f t="shared" si="390"/>
        <v>#N/A</v>
      </c>
    </row>
    <row r="1418" spans="1:62" x14ac:dyDescent="0.25">
      <c r="A1418" s="1">
        <f t="shared" si="377"/>
        <v>1</v>
      </c>
      <c r="B1418" s="1">
        <f>IF(YEAR(AD1418)=$B$3,YEAR('Apartment Expenses'!AD1418)&amp;" - "&amp;'Apartment Expenses'!AC1418,0)</f>
        <v>0</v>
      </c>
      <c r="C1418" s="1">
        <f t="shared" si="378"/>
        <v>0</v>
      </c>
      <c r="E1418" s="1">
        <v>1414</v>
      </c>
      <c r="F1418" s="1">
        <f t="shared" si="379"/>
        <v>1</v>
      </c>
      <c r="G1418" s="1">
        <f t="shared" si="375"/>
        <v>0</v>
      </c>
      <c r="H1418" s="1">
        <f t="shared" si="376"/>
        <v>0</v>
      </c>
      <c r="J1418" s="1" t="str">
        <f t="shared" si="380"/>
        <v>1900</v>
      </c>
      <c r="M1418" s="1">
        <f>HLOOKUP('Expense History'!$AD$3,$P$4:$X$2004,ROW('Apartment Expenses'!L1418)-3,0)</f>
        <v>0</v>
      </c>
      <c r="N1418" s="1">
        <f>IF('Expense History'!$AD$3=Data!$G$4,'Apartment Expenses'!AE1418,HLOOKUP('Expense History'!$AD$3,'Apartment Expenses'!$AE$4:$AL$2004,(ROW('Apartment Expenses'!M1418)-3)))</f>
        <v>0</v>
      </c>
      <c r="O1418" s="1" t="str">
        <f>IF($O$2="ALL",IF(VLOOKUP(AA1418,'Expense History'!$AA$6:$AB$36,2,0)="x","include",0),IF(AND(VLOOKUP(AA1418,'Expense History'!$AA$6:$AB$36,2,0)="x",AC1418=$O$2),"include",0))</f>
        <v>include</v>
      </c>
      <c r="P1418" s="1">
        <f>IF(O1418="include",IF(AE1418&gt;0,1+MAX(P1419:P$2005),0),0)</f>
        <v>0</v>
      </c>
      <c r="Q1418" s="1">
        <f>IF(AND(ISBLANK(AA1417),AE1417=0),0,(IF(MAX(Q1419:Q$2005)&gt;0,0,ROW(R1418))))</f>
        <v>0</v>
      </c>
      <c r="R1418" s="1">
        <f>IF($O1418="include",IF(AF1418&gt;0,1+MAX(R1419:R$2005),0),0)</f>
        <v>0</v>
      </c>
      <c r="S1418" s="1">
        <f>IF($O1418="include",IF(AG1418&gt;0,1+MAX(S1419:S$2005),0),0)</f>
        <v>0</v>
      </c>
      <c r="T1418" s="1">
        <f>IF($O1418="include",IF(AH1418&gt;0,1+MAX(T1419:T$2005),0),0)</f>
        <v>0</v>
      </c>
      <c r="U1418" s="1">
        <f>IF($O1418="include",IF(AI1418&gt;0,1+MAX(U1419:U$2005),0),0)</f>
        <v>0</v>
      </c>
      <c r="V1418" s="1">
        <f>IF($O1418="include",IF(AJ1418&gt;0,1+MAX(V1419:V$2005),0),0)</f>
        <v>0</v>
      </c>
      <c r="W1418" s="1">
        <f>IF($O1418="include",IF(AK1418&gt;0,1+MAX(W1419:W$2005),0),0)</f>
        <v>0</v>
      </c>
      <c r="X1418" s="1">
        <f>IF($O1418="include",IF(AL1418&gt;0,1+MAX(X1419:X$2005),0),0)</f>
        <v>0</v>
      </c>
      <c r="Y1418" s="22" t="str">
        <f t="shared" si="381"/>
        <v xml:space="preserve">1 - </v>
      </c>
      <c r="AA1418" s="42"/>
      <c r="AB1418" s="43"/>
      <c r="AC1418" s="43"/>
      <c r="AD1418" s="44"/>
      <c r="AE1418" s="11">
        <f t="shared" si="382"/>
        <v>0</v>
      </c>
      <c r="AF1418" s="41"/>
      <c r="AG1418" s="41"/>
      <c r="AH1418" s="41"/>
      <c r="AI1418" s="41"/>
      <c r="AJ1418" s="41"/>
      <c r="AK1418" s="41"/>
      <c r="AL1418" s="41"/>
      <c r="BA1418" s="1">
        <f t="shared" si="383"/>
        <v>0</v>
      </c>
      <c r="BB1418" s="1">
        <f t="shared" si="384"/>
        <v>0</v>
      </c>
      <c r="BC1418" s="1" t="str">
        <f t="shared" si="385"/>
        <v>No</v>
      </c>
      <c r="BD1418" s="1">
        <f t="shared" si="386"/>
        <v>0</v>
      </c>
      <c r="BE1418" s="1">
        <f t="shared" si="387"/>
        <v>0</v>
      </c>
      <c r="BF1418" s="1">
        <f t="shared" si="388"/>
        <v>0</v>
      </c>
      <c r="BG1418" s="1">
        <v>1414</v>
      </c>
      <c r="BH1418" s="1" t="e">
        <f t="shared" si="389"/>
        <v>#N/A</v>
      </c>
      <c r="BI1418" s="1">
        <f t="shared" si="391"/>
        <v>2</v>
      </c>
      <c r="BJ1418" s="1" t="e">
        <f t="shared" si="390"/>
        <v>#N/A</v>
      </c>
    </row>
    <row r="1419" spans="1:62" x14ac:dyDescent="0.25">
      <c r="A1419" s="1">
        <f t="shared" si="377"/>
        <v>1</v>
      </c>
      <c r="B1419" s="1">
        <f>IF(YEAR(AD1419)=$B$3,YEAR('Apartment Expenses'!AD1419)&amp;" - "&amp;'Apartment Expenses'!AC1419,0)</f>
        <v>0</v>
      </c>
      <c r="C1419" s="1">
        <f t="shared" si="378"/>
        <v>0</v>
      </c>
      <c r="E1419" s="1">
        <v>1415</v>
      </c>
      <c r="F1419" s="1">
        <f t="shared" si="379"/>
        <v>1</v>
      </c>
      <c r="G1419" s="1">
        <f t="shared" si="375"/>
        <v>0</v>
      </c>
      <c r="H1419" s="1">
        <f t="shared" si="376"/>
        <v>0</v>
      </c>
      <c r="J1419" s="1" t="str">
        <f t="shared" si="380"/>
        <v>1900</v>
      </c>
      <c r="M1419" s="1">
        <f>HLOOKUP('Expense History'!$AD$3,$P$4:$X$2004,ROW('Apartment Expenses'!L1419)-3,0)</f>
        <v>0</v>
      </c>
      <c r="N1419" s="1">
        <f>IF('Expense History'!$AD$3=Data!$G$4,'Apartment Expenses'!AE1419,HLOOKUP('Expense History'!$AD$3,'Apartment Expenses'!$AE$4:$AL$2004,(ROW('Apartment Expenses'!M1419)-3)))</f>
        <v>0</v>
      </c>
      <c r="O1419" s="1" t="str">
        <f>IF($O$2="ALL",IF(VLOOKUP(AA1419,'Expense History'!$AA$6:$AB$36,2,0)="x","include",0),IF(AND(VLOOKUP(AA1419,'Expense History'!$AA$6:$AB$36,2,0)="x",AC1419=$O$2),"include",0))</f>
        <v>include</v>
      </c>
      <c r="P1419" s="1">
        <f>IF(O1419="include",IF(AE1419&gt;0,1+MAX(P1420:P$2005),0),0)</f>
        <v>0</v>
      </c>
      <c r="Q1419" s="1">
        <f>IF(AND(ISBLANK(AA1418),AE1418=0),0,(IF(MAX(Q1420:Q$2005)&gt;0,0,ROW(R1419))))</f>
        <v>0</v>
      </c>
      <c r="R1419" s="1">
        <f>IF($O1419="include",IF(AF1419&gt;0,1+MAX(R1420:R$2005),0),0)</f>
        <v>0</v>
      </c>
      <c r="S1419" s="1">
        <f>IF($O1419="include",IF(AG1419&gt;0,1+MAX(S1420:S$2005),0),0)</f>
        <v>0</v>
      </c>
      <c r="T1419" s="1">
        <f>IF($O1419="include",IF(AH1419&gt;0,1+MAX(T1420:T$2005),0),0)</f>
        <v>0</v>
      </c>
      <c r="U1419" s="1">
        <f>IF($O1419="include",IF(AI1419&gt;0,1+MAX(U1420:U$2005),0),0)</f>
        <v>0</v>
      </c>
      <c r="V1419" s="1">
        <f>IF($O1419="include",IF(AJ1419&gt;0,1+MAX(V1420:V$2005),0),0)</f>
        <v>0</v>
      </c>
      <c r="W1419" s="1">
        <f>IF($O1419="include",IF(AK1419&gt;0,1+MAX(W1420:W$2005),0),0)</f>
        <v>0</v>
      </c>
      <c r="X1419" s="1">
        <f>IF($O1419="include",IF(AL1419&gt;0,1+MAX(X1420:X$2005),0),0)</f>
        <v>0</v>
      </c>
      <c r="Y1419" s="22" t="str">
        <f t="shared" si="381"/>
        <v xml:space="preserve">1 - </v>
      </c>
      <c r="AA1419" s="42"/>
      <c r="AB1419" s="43"/>
      <c r="AC1419" s="43"/>
      <c r="AD1419" s="44"/>
      <c r="AE1419" s="11">
        <f t="shared" si="382"/>
        <v>0</v>
      </c>
      <c r="AF1419" s="41"/>
      <c r="AG1419" s="41"/>
      <c r="AH1419" s="41"/>
      <c r="AI1419" s="41"/>
      <c r="AJ1419" s="41"/>
      <c r="AK1419" s="41"/>
      <c r="AL1419" s="41"/>
      <c r="BA1419" s="1">
        <f t="shared" si="383"/>
        <v>0</v>
      </c>
      <c r="BB1419" s="1">
        <f t="shared" si="384"/>
        <v>0</v>
      </c>
      <c r="BC1419" s="1" t="str">
        <f t="shared" si="385"/>
        <v>No</v>
      </c>
      <c r="BD1419" s="1">
        <f t="shared" si="386"/>
        <v>0</v>
      </c>
      <c r="BE1419" s="1">
        <f t="shared" si="387"/>
        <v>0</v>
      </c>
      <c r="BF1419" s="1">
        <f t="shared" si="388"/>
        <v>0</v>
      </c>
      <c r="BG1419" s="1">
        <v>1415</v>
      </c>
      <c r="BH1419" s="1" t="e">
        <f t="shared" si="389"/>
        <v>#N/A</v>
      </c>
      <c r="BI1419" s="1">
        <f t="shared" si="391"/>
        <v>2</v>
      </c>
      <c r="BJ1419" s="1" t="e">
        <f t="shared" si="390"/>
        <v>#N/A</v>
      </c>
    </row>
    <row r="1420" spans="1:62" x14ac:dyDescent="0.25">
      <c r="A1420" s="1">
        <f t="shared" si="377"/>
        <v>1</v>
      </c>
      <c r="B1420" s="1">
        <f>IF(YEAR(AD1420)=$B$3,YEAR('Apartment Expenses'!AD1420)&amp;" - "&amp;'Apartment Expenses'!AC1420,0)</f>
        <v>0</v>
      </c>
      <c r="C1420" s="1">
        <f t="shared" si="378"/>
        <v>0</v>
      </c>
      <c r="E1420" s="1">
        <v>1416</v>
      </c>
      <c r="F1420" s="1">
        <f t="shared" si="379"/>
        <v>1</v>
      </c>
      <c r="G1420" s="1">
        <f t="shared" si="375"/>
        <v>0</v>
      </c>
      <c r="H1420" s="1">
        <f t="shared" si="376"/>
        <v>0</v>
      </c>
      <c r="J1420" s="1" t="str">
        <f t="shared" si="380"/>
        <v>1900</v>
      </c>
      <c r="M1420" s="1">
        <f>HLOOKUP('Expense History'!$AD$3,$P$4:$X$2004,ROW('Apartment Expenses'!L1420)-3,0)</f>
        <v>0</v>
      </c>
      <c r="N1420" s="1">
        <f>IF('Expense History'!$AD$3=Data!$G$4,'Apartment Expenses'!AE1420,HLOOKUP('Expense History'!$AD$3,'Apartment Expenses'!$AE$4:$AL$2004,(ROW('Apartment Expenses'!M1420)-3)))</f>
        <v>0</v>
      </c>
      <c r="O1420" s="1" t="str">
        <f>IF($O$2="ALL",IF(VLOOKUP(AA1420,'Expense History'!$AA$6:$AB$36,2,0)="x","include",0),IF(AND(VLOOKUP(AA1420,'Expense History'!$AA$6:$AB$36,2,0)="x",AC1420=$O$2),"include",0))</f>
        <v>include</v>
      </c>
      <c r="P1420" s="1">
        <f>IF(O1420="include",IF(AE1420&gt;0,1+MAX(P1421:P$2005),0),0)</f>
        <v>0</v>
      </c>
      <c r="Q1420" s="1">
        <f>IF(AND(ISBLANK(AA1419),AE1419=0),0,(IF(MAX(Q1421:Q$2005)&gt;0,0,ROW(R1420))))</f>
        <v>0</v>
      </c>
      <c r="R1420" s="1">
        <f>IF($O1420="include",IF(AF1420&gt;0,1+MAX(R1421:R$2005),0),0)</f>
        <v>0</v>
      </c>
      <c r="S1420" s="1">
        <f>IF($O1420="include",IF(AG1420&gt;0,1+MAX(S1421:S$2005),0),0)</f>
        <v>0</v>
      </c>
      <c r="T1420" s="1">
        <f>IF($O1420="include",IF(AH1420&gt;0,1+MAX(T1421:T$2005),0),0)</f>
        <v>0</v>
      </c>
      <c r="U1420" s="1">
        <f>IF($O1420="include",IF(AI1420&gt;0,1+MAX(U1421:U$2005),0),0)</f>
        <v>0</v>
      </c>
      <c r="V1420" s="1">
        <f>IF($O1420="include",IF(AJ1420&gt;0,1+MAX(V1421:V$2005),0),0)</f>
        <v>0</v>
      </c>
      <c r="W1420" s="1">
        <f>IF($O1420="include",IF(AK1420&gt;0,1+MAX(W1421:W$2005),0),0)</f>
        <v>0</v>
      </c>
      <c r="X1420" s="1">
        <f>IF($O1420="include",IF(AL1420&gt;0,1+MAX(X1421:X$2005),0),0)</f>
        <v>0</v>
      </c>
      <c r="Y1420" s="22" t="str">
        <f t="shared" si="381"/>
        <v xml:space="preserve">1 - </v>
      </c>
      <c r="AA1420" s="42"/>
      <c r="AB1420" s="43"/>
      <c r="AC1420" s="43"/>
      <c r="AD1420" s="44"/>
      <c r="AE1420" s="11">
        <f t="shared" si="382"/>
        <v>0</v>
      </c>
      <c r="AF1420" s="41"/>
      <c r="AG1420" s="41"/>
      <c r="AH1420" s="41"/>
      <c r="AI1420" s="41"/>
      <c r="AJ1420" s="41"/>
      <c r="AK1420" s="41"/>
      <c r="AL1420" s="41"/>
      <c r="BA1420" s="1">
        <f t="shared" si="383"/>
        <v>0</v>
      </c>
      <c r="BB1420" s="1">
        <f t="shared" si="384"/>
        <v>0</v>
      </c>
      <c r="BC1420" s="1" t="str">
        <f t="shared" si="385"/>
        <v>No</v>
      </c>
      <c r="BD1420" s="1">
        <f t="shared" si="386"/>
        <v>0</v>
      </c>
      <c r="BE1420" s="1">
        <f t="shared" si="387"/>
        <v>0</v>
      </c>
      <c r="BF1420" s="1">
        <f t="shared" si="388"/>
        <v>0</v>
      </c>
      <c r="BG1420" s="1">
        <v>1416</v>
      </c>
      <c r="BH1420" s="1" t="e">
        <f t="shared" si="389"/>
        <v>#N/A</v>
      </c>
      <c r="BI1420" s="1">
        <f t="shared" si="391"/>
        <v>2</v>
      </c>
      <c r="BJ1420" s="1" t="e">
        <f t="shared" si="390"/>
        <v>#N/A</v>
      </c>
    </row>
    <row r="1421" spans="1:62" x14ac:dyDescent="0.25">
      <c r="A1421" s="1">
        <f t="shared" si="377"/>
        <v>1</v>
      </c>
      <c r="B1421" s="1">
        <f>IF(YEAR(AD1421)=$B$3,YEAR('Apartment Expenses'!AD1421)&amp;" - "&amp;'Apartment Expenses'!AC1421,0)</f>
        <v>0</v>
      </c>
      <c r="C1421" s="1">
        <f t="shared" si="378"/>
        <v>0</v>
      </c>
      <c r="E1421" s="1">
        <v>1417</v>
      </c>
      <c r="F1421" s="1">
        <f t="shared" si="379"/>
        <v>1</v>
      </c>
      <c r="G1421" s="1">
        <f t="shared" si="375"/>
        <v>0</v>
      </c>
      <c r="H1421" s="1">
        <f t="shared" si="376"/>
        <v>0</v>
      </c>
      <c r="J1421" s="1" t="str">
        <f t="shared" si="380"/>
        <v>1900</v>
      </c>
      <c r="M1421" s="1">
        <f>HLOOKUP('Expense History'!$AD$3,$P$4:$X$2004,ROW('Apartment Expenses'!L1421)-3,0)</f>
        <v>0</v>
      </c>
      <c r="N1421" s="1">
        <f>IF('Expense History'!$AD$3=Data!$G$4,'Apartment Expenses'!AE1421,HLOOKUP('Expense History'!$AD$3,'Apartment Expenses'!$AE$4:$AL$2004,(ROW('Apartment Expenses'!M1421)-3)))</f>
        <v>0</v>
      </c>
      <c r="O1421" s="1" t="str">
        <f>IF($O$2="ALL",IF(VLOOKUP(AA1421,'Expense History'!$AA$6:$AB$36,2,0)="x","include",0),IF(AND(VLOOKUP(AA1421,'Expense History'!$AA$6:$AB$36,2,0)="x",AC1421=$O$2),"include",0))</f>
        <v>include</v>
      </c>
      <c r="P1421" s="1">
        <f>IF(O1421="include",IF(AE1421&gt;0,1+MAX(P1422:P$2005),0),0)</f>
        <v>0</v>
      </c>
      <c r="Q1421" s="1">
        <f>IF(AND(ISBLANK(AA1420),AE1420=0),0,(IF(MAX(Q1422:Q$2005)&gt;0,0,ROW(R1421))))</f>
        <v>0</v>
      </c>
      <c r="R1421" s="1">
        <f>IF($O1421="include",IF(AF1421&gt;0,1+MAX(R1422:R$2005),0),0)</f>
        <v>0</v>
      </c>
      <c r="S1421" s="1">
        <f>IF($O1421="include",IF(AG1421&gt;0,1+MAX(S1422:S$2005),0),0)</f>
        <v>0</v>
      </c>
      <c r="T1421" s="1">
        <f>IF($O1421="include",IF(AH1421&gt;0,1+MAX(T1422:T$2005),0),0)</f>
        <v>0</v>
      </c>
      <c r="U1421" s="1">
        <f>IF($O1421="include",IF(AI1421&gt;0,1+MAX(U1422:U$2005),0),0)</f>
        <v>0</v>
      </c>
      <c r="V1421" s="1">
        <f>IF($O1421="include",IF(AJ1421&gt;0,1+MAX(V1422:V$2005),0),0)</f>
        <v>0</v>
      </c>
      <c r="W1421" s="1">
        <f>IF($O1421="include",IF(AK1421&gt;0,1+MAX(W1422:W$2005),0),0)</f>
        <v>0</v>
      </c>
      <c r="X1421" s="1">
        <f>IF($O1421="include",IF(AL1421&gt;0,1+MAX(X1422:X$2005),0),0)</f>
        <v>0</v>
      </c>
      <c r="Y1421" s="22" t="str">
        <f t="shared" si="381"/>
        <v xml:space="preserve">1 - </v>
      </c>
      <c r="AA1421" s="42"/>
      <c r="AB1421" s="43"/>
      <c r="AC1421" s="43"/>
      <c r="AD1421" s="44"/>
      <c r="AE1421" s="11">
        <f t="shared" si="382"/>
        <v>0</v>
      </c>
      <c r="AF1421" s="41"/>
      <c r="AG1421" s="41"/>
      <c r="AH1421" s="41"/>
      <c r="AI1421" s="41"/>
      <c r="AJ1421" s="41"/>
      <c r="AK1421" s="41"/>
      <c r="AL1421" s="41"/>
      <c r="BA1421" s="1">
        <f t="shared" si="383"/>
        <v>0</v>
      </c>
      <c r="BB1421" s="1">
        <f t="shared" si="384"/>
        <v>0</v>
      </c>
      <c r="BC1421" s="1" t="str">
        <f t="shared" si="385"/>
        <v>No</v>
      </c>
      <c r="BD1421" s="1">
        <f t="shared" si="386"/>
        <v>0</v>
      </c>
      <c r="BE1421" s="1">
        <f t="shared" si="387"/>
        <v>0</v>
      </c>
      <c r="BF1421" s="1">
        <f t="shared" si="388"/>
        <v>0</v>
      </c>
      <c r="BG1421" s="1">
        <v>1417</v>
      </c>
      <c r="BH1421" s="1" t="e">
        <f t="shared" si="389"/>
        <v>#N/A</v>
      </c>
      <c r="BI1421" s="1">
        <f t="shared" si="391"/>
        <v>2</v>
      </c>
      <c r="BJ1421" s="1" t="e">
        <f t="shared" si="390"/>
        <v>#N/A</v>
      </c>
    </row>
    <row r="1422" spans="1:62" x14ac:dyDescent="0.25">
      <c r="A1422" s="1">
        <f t="shared" si="377"/>
        <v>1</v>
      </c>
      <c r="B1422" s="1">
        <f>IF(YEAR(AD1422)=$B$3,YEAR('Apartment Expenses'!AD1422)&amp;" - "&amp;'Apartment Expenses'!AC1422,0)</f>
        <v>0</v>
      </c>
      <c r="C1422" s="1">
        <f t="shared" si="378"/>
        <v>0</v>
      </c>
      <c r="E1422" s="1">
        <v>1418</v>
      </c>
      <c r="F1422" s="1">
        <f t="shared" si="379"/>
        <v>1</v>
      </c>
      <c r="G1422" s="1">
        <f t="shared" si="375"/>
        <v>0</v>
      </c>
      <c r="H1422" s="1">
        <f t="shared" si="376"/>
        <v>0</v>
      </c>
      <c r="J1422" s="1" t="str">
        <f t="shared" si="380"/>
        <v>1900</v>
      </c>
      <c r="M1422" s="1">
        <f>HLOOKUP('Expense History'!$AD$3,$P$4:$X$2004,ROW('Apartment Expenses'!L1422)-3,0)</f>
        <v>0</v>
      </c>
      <c r="N1422" s="1">
        <f>IF('Expense History'!$AD$3=Data!$G$4,'Apartment Expenses'!AE1422,HLOOKUP('Expense History'!$AD$3,'Apartment Expenses'!$AE$4:$AL$2004,(ROW('Apartment Expenses'!M1422)-3)))</f>
        <v>0</v>
      </c>
      <c r="O1422" s="1" t="str">
        <f>IF($O$2="ALL",IF(VLOOKUP(AA1422,'Expense History'!$AA$6:$AB$36,2,0)="x","include",0),IF(AND(VLOOKUP(AA1422,'Expense History'!$AA$6:$AB$36,2,0)="x",AC1422=$O$2),"include",0))</f>
        <v>include</v>
      </c>
      <c r="P1422" s="1">
        <f>IF(O1422="include",IF(AE1422&gt;0,1+MAX(P1423:P$2005),0),0)</f>
        <v>0</v>
      </c>
      <c r="Q1422" s="1">
        <f>IF(AND(ISBLANK(AA1421),AE1421=0),0,(IF(MAX(Q1423:Q$2005)&gt;0,0,ROW(R1422))))</f>
        <v>0</v>
      </c>
      <c r="R1422" s="1">
        <f>IF($O1422="include",IF(AF1422&gt;0,1+MAX(R1423:R$2005),0),0)</f>
        <v>0</v>
      </c>
      <c r="S1422" s="1">
        <f>IF($O1422="include",IF(AG1422&gt;0,1+MAX(S1423:S$2005),0),0)</f>
        <v>0</v>
      </c>
      <c r="T1422" s="1">
        <f>IF($O1422="include",IF(AH1422&gt;0,1+MAX(T1423:T$2005),0),0)</f>
        <v>0</v>
      </c>
      <c r="U1422" s="1">
        <f>IF($O1422="include",IF(AI1422&gt;0,1+MAX(U1423:U$2005),0),0)</f>
        <v>0</v>
      </c>
      <c r="V1422" s="1">
        <f>IF($O1422="include",IF(AJ1422&gt;0,1+MAX(V1423:V$2005),0),0)</f>
        <v>0</v>
      </c>
      <c r="W1422" s="1">
        <f>IF($O1422="include",IF(AK1422&gt;0,1+MAX(W1423:W$2005),0),0)</f>
        <v>0</v>
      </c>
      <c r="X1422" s="1">
        <f>IF($O1422="include",IF(AL1422&gt;0,1+MAX(X1423:X$2005),0),0)</f>
        <v>0</v>
      </c>
      <c r="Y1422" s="22" t="str">
        <f t="shared" si="381"/>
        <v xml:space="preserve">1 - </v>
      </c>
      <c r="AA1422" s="42"/>
      <c r="AB1422" s="43"/>
      <c r="AC1422" s="43"/>
      <c r="AD1422" s="44"/>
      <c r="AE1422" s="11">
        <f t="shared" si="382"/>
        <v>0</v>
      </c>
      <c r="AF1422" s="41"/>
      <c r="AG1422" s="41"/>
      <c r="AH1422" s="41"/>
      <c r="AI1422" s="41"/>
      <c r="AJ1422" s="41"/>
      <c r="AK1422" s="41"/>
      <c r="AL1422" s="41"/>
      <c r="BA1422" s="1">
        <f t="shared" si="383"/>
        <v>0</v>
      </c>
      <c r="BB1422" s="1">
        <f t="shared" si="384"/>
        <v>0</v>
      </c>
      <c r="BC1422" s="1" t="str">
        <f t="shared" si="385"/>
        <v>No</v>
      </c>
      <c r="BD1422" s="1">
        <f t="shared" si="386"/>
        <v>0</v>
      </c>
      <c r="BE1422" s="1">
        <f t="shared" si="387"/>
        <v>0</v>
      </c>
      <c r="BF1422" s="1">
        <f t="shared" si="388"/>
        <v>0</v>
      </c>
      <c r="BG1422" s="1">
        <v>1418</v>
      </c>
      <c r="BH1422" s="1" t="e">
        <f t="shared" si="389"/>
        <v>#N/A</v>
      </c>
      <c r="BI1422" s="1">
        <f t="shared" si="391"/>
        <v>2</v>
      </c>
      <c r="BJ1422" s="1" t="e">
        <f t="shared" si="390"/>
        <v>#N/A</v>
      </c>
    </row>
    <row r="1423" spans="1:62" x14ac:dyDescent="0.25">
      <c r="A1423" s="1">
        <f t="shared" si="377"/>
        <v>1</v>
      </c>
      <c r="B1423" s="1">
        <f>IF(YEAR(AD1423)=$B$3,YEAR('Apartment Expenses'!AD1423)&amp;" - "&amp;'Apartment Expenses'!AC1423,0)</f>
        <v>0</v>
      </c>
      <c r="C1423" s="1">
        <f t="shared" si="378"/>
        <v>0</v>
      </c>
      <c r="E1423" s="1">
        <v>1419</v>
      </c>
      <c r="F1423" s="1">
        <f t="shared" si="379"/>
        <v>1</v>
      </c>
      <c r="G1423" s="1">
        <f t="shared" si="375"/>
        <v>0</v>
      </c>
      <c r="H1423" s="1">
        <f t="shared" si="376"/>
        <v>0</v>
      </c>
      <c r="J1423" s="1" t="str">
        <f t="shared" si="380"/>
        <v>1900</v>
      </c>
      <c r="M1423" s="1">
        <f>HLOOKUP('Expense History'!$AD$3,$P$4:$X$2004,ROW('Apartment Expenses'!L1423)-3,0)</f>
        <v>0</v>
      </c>
      <c r="N1423" s="1">
        <f>IF('Expense History'!$AD$3=Data!$G$4,'Apartment Expenses'!AE1423,HLOOKUP('Expense History'!$AD$3,'Apartment Expenses'!$AE$4:$AL$2004,(ROW('Apartment Expenses'!M1423)-3)))</f>
        <v>0</v>
      </c>
      <c r="O1423" s="1" t="str">
        <f>IF($O$2="ALL",IF(VLOOKUP(AA1423,'Expense History'!$AA$6:$AB$36,2,0)="x","include",0),IF(AND(VLOOKUP(AA1423,'Expense History'!$AA$6:$AB$36,2,0)="x",AC1423=$O$2),"include",0))</f>
        <v>include</v>
      </c>
      <c r="P1423" s="1">
        <f>IF(O1423="include",IF(AE1423&gt;0,1+MAX(P1424:P$2005),0),0)</f>
        <v>0</v>
      </c>
      <c r="Q1423" s="1">
        <f>IF(AND(ISBLANK(AA1422),AE1422=0),0,(IF(MAX(Q1424:Q$2005)&gt;0,0,ROW(R1423))))</f>
        <v>0</v>
      </c>
      <c r="R1423" s="1">
        <f>IF($O1423="include",IF(AF1423&gt;0,1+MAX(R1424:R$2005),0),0)</f>
        <v>0</v>
      </c>
      <c r="S1423" s="1">
        <f>IF($O1423="include",IF(AG1423&gt;0,1+MAX(S1424:S$2005),0),0)</f>
        <v>0</v>
      </c>
      <c r="T1423" s="1">
        <f>IF($O1423="include",IF(AH1423&gt;0,1+MAX(T1424:T$2005),0),0)</f>
        <v>0</v>
      </c>
      <c r="U1423" s="1">
        <f>IF($O1423="include",IF(AI1423&gt;0,1+MAX(U1424:U$2005),0),0)</f>
        <v>0</v>
      </c>
      <c r="V1423" s="1">
        <f>IF($O1423="include",IF(AJ1423&gt;0,1+MAX(V1424:V$2005),0),0)</f>
        <v>0</v>
      </c>
      <c r="W1423" s="1">
        <f>IF($O1423="include",IF(AK1423&gt;0,1+MAX(W1424:W$2005),0),0)</f>
        <v>0</v>
      </c>
      <c r="X1423" s="1">
        <f>IF($O1423="include",IF(AL1423&gt;0,1+MAX(X1424:X$2005),0),0)</f>
        <v>0</v>
      </c>
      <c r="Y1423" s="22" t="str">
        <f t="shared" si="381"/>
        <v xml:space="preserve">1 - </v>
      </c>
      <c r="AA1423" s="42"/>
      <c r="AB1423" s="43"/>
      <c r="AC1423" s="43"/>
      <c r="AD1423" s="44"/>
      <c r="AE1423" s="11">
        <f t="shared" si="382"/>
        <v>0</v>
      </c>
      <c r="AF1423" s="41"/>
      <c r="AG1423" s="41"/>
      <c r="AH1423" s="41"/>
      <c r="AI1423" s="41"/>
      <c r="AJ1423" s="41"/>
      <c r="AK1423" s="41"/>
      <c r="AL1423" s="41"/>
      <c r="BA1423" s="1">
        <f t="shared" si="383"/>
        <v>0</v>
      </c>
      <c r="BB1423" s="1">
        <f t="shared" si="384"/>
        <v>0</v>
      </c>
      <c r="BC1423" s="1" t="str">
        <f t="shared" si="385"/>
        <v>No</v>
      </c>
      <c r="BD1423" s="1">
        <f t="shared" si="386"/>
        <v>0</v>
      </c>
      <c r="BE1423" s="1">
        <f t="shared" si="387"/>
        <v>0</v>
      </c>
      <c r="BF1423" s="1">
        <f t="shared" si="388"/>
        <v>0</v>
      </c>
      <c r="BG1423" s="1">
        <v>1419</v>
      </c>
      <c r="BH1423" s="1" t="e">
        <f t="shared" si="389"/>
        <v>#N/A</v>
      </c>
      <c r="BI1423" s="1">
        <f t="shared" si="391"/>
        <v>2</v>
      </c>
      <c r="BJ1423" s="1" t="e">
        <f t="shared" si="390"/>
        <v>#N/A</v>
      </c>
    </row>
    <row r="1424" spans="1:62" x14ac:dyDescent="0.25">
      <c r="A1424" s="1">
        <f t="shared" si="377"/>
        <v>1</v>
      </c>
      <c r="B1424" s="1">
        <f>IF(YEAR(AD1424)=$B$3,YEAR('Apartment Expenses'!AD1424)&amp;" - "&amp;'Apartment Expenses'!AC1424,0)</f>
        <v>0</v>
      </c>
      <c r="C1424" s="1">
        <f t="shared" si="378"/>
        <v>0</v>
      </c>
      <c r="E1424" s="1">
        <v>1420</v>
      </c>
      <c r="F1424" s="1">
        <f t="shared" si="379"/>
        <v>1</v>
      </c>
      <c r="G1424" s="1">
        <f t="shared" si="375"/>
        <v>0</v>
      </c>
      <c r="H1424" s="1">
        <f t="shared" si="376"/>
        <v>0</v>
      </c>
      <c r="J1424" s="1" t="str">
        <f t="shared" si="380"/>
        <v>1900</v>
      </c>
      <c r="M1424" s="1">
        <f>HLOOKUP('Expense History'!$AD$3,$P$4:$X$2004,ROW('Apartment Expenses'!L1424)-3,0)</f>
        <v>0</v>
      </c>
      <c r="N1424" s="1">
        <f>IF('Expense History'!$AD$3=Data!$G$4,'Apartment Expenses'!AE1424,HLOOKUP('Expense History'!$AD$3,'Apartment Expenses'!$AE$4:$AL$2004,(ROW('Apartment Expenses'!M1424)-3)))</f>
        <v>0</v>
      </c>
      <c r="O1424" s="1" t="str">
        <f>IF($O$2="ALL",IF(VLOOKUP(AA1424,'Expense History'!$AA$6:$AB$36,2,0)="x","include",0),IF(AND(VLOOKUP(AA1424,'Expense History'!$AA$6:$AB$36,2,0)="x",AC1424=$O$2),"include",0))</f>
        <v>include</v>
      </c>
      <c r="P1424" s="1">
        <f>IF(O1424="include",IF(AE1424&gt;0,1+MAX(P1425:P$2005),0),0)</f>
        <v>0</v>
      </c>
      <c r="Q1424" s="1">
        <f>IF(AND(ISBLANK(AA1423),AE1423=0),0,(IF(MAX(Q1425:Q$2005)&gt;0,0,ROW(R1424))))</f>
        <v>0</v>
      </c>
      <c r="R1424" s="1">
        <f>IF($O1424="include",IF(AF1424&gt;0,1+MAX(R1425:R$2005),0),0)</f>
        <v>0</v>
      </c>
      <c r="S1424" s="1">
        <f>IF($O1424="include",IF(AG1424&gt;0,1+MAX(S1425:S$2005),0),0)</f>
        <v>0</v>
      </c>
      <c r="T1424" s="1">
        <f>IF($O1424="include",IF(AH1424&gt;0,1+MAX(T1425:T$2005),0),0)</f>
        <v>0</v>
      </c>
      <c r="U1424" s="1">
        <f>IF($O1424="include",IF(AI1424&gt;0,1+MAX(U1425:U$2005),0),0)</f>
        <v>0</v>
      </c>
      <c r="V1424" s="1">
        <f>IF($O1424="include",IF(AJ1424&gt;0,1+MAX(V1425:V$2005),0),0)</f>
        <v>0</v>
      </c>
      <c r="W1424" s="1">
        <f>IF($O1424="include",IF(AK1424&gt;0,1+MAX(W1425:W$2005),0),0)</f>
        <v>0</v>
      </c>
      <c r="X1424" s="1">
        <f>IF($O1424="include",IF(AL1424&gt;0,1+MAX(X1425:X$2005),0),0)</f>
        <v>0</v>
      </c>
      <c r="Y1424" s="22" t="str">
        <f t="shared" si="381"/>
        <v xml:space="preserve">1 - </v>
      </c>
      <c r="AA1424" s="42"/>
      <c r="AB1424" s="43"/>
      <c r="AC1424" s="43"/>
      <c r="AD1424" s="44"/>
      <c r="AE1424" s="11">
        <f t="shared" si="382"/>
        <v>0</v>
      </c>
      <c r="AF1424" s="41"/>
      <c r="AG1424" s="41"/>
      <c r="AH1424" s="41"/>
      <c r="AI1424" s="41"/>
      <c r="AJ1424" s="41"/>
      <c r="AK1424" s="41"/>
      <c r="AL1424" s="41"/>
      <c r="BA1424" s="1">
        <f t="shared" si="383"/>
        <v>0</v>
      </c>
      <c r="BB1424" s="1">
        <f t="shared" si="384"/>
        <v>0</v>
      </c>
      <c r="BC1424" s="1" t="str">
        <f t="shared" si="385"/>
        <v>No</v>
      </c>
      <c r="BD1424" s="1">
        <f t="shared" si="386"/>
        <v>0</v>
      </c>
      <c r="BE1424" s="1">
        <f t="shared" si="387"/>
        <v>0</v>
      </c>
      <c r="BF1424" s="1">
        <f t="shared" si="388"/>
        <v>0</v>
      </c>
      <c r="BG1424" s="1">
        <v>1420</v>
      </c>
      <c r="BH1424" s="1" t="e">
        <f t="shared" si="389"/>
        <v>#N/A</v>
      </c>
      <c r="BI1424" s="1">
        <f t="shared" si="391"/>
        <v>2</v>
      </c>
      <c r="BJ1424" s="1" t="e">
        <f t="shared" si="390"/>
        <v>#N/A</v>
      </c>
    </row>
    <row r="1425" spans="1:62" x14ac:dyDescent="0.25">
      <c r="A1425" s="1">
        <f t="shared" si="377"/>
        <v>1</v>
      </c>
      <c r="B1425" s="1">
        <f>IF(YEAR(AD1425)=$B$3,YEAR('Apartment Expenses'!AD1425)&amp;" - "&amp;'Apartment Expenses'!AC1425,0)</f>
        <v>0</v>
      </c>
      <c r="C1425" s="1">
        <f t="shared" si="378"/>
        <v>0</v>
      </c>
      <c r="E1425" s="1">
        <v>1421</v>
      </c>
      <c r="F1425" s="1">
        <f t="shared" si="379"/>
        <v>1</v>
      </c>
      <c r="G1425" s="1">
        <f t="shared" si="375"/>
        <v>0</v>
      </c>
      <c r="H1425" s="1">
        <f t="shared" si="376"/>
        <v>0</v>
      </c>
      <c r="J1425" s="1" t="str">
        <f t="shared" si="380"/>
        <v>1900</v>
      </c>
      <c r="M1425" s="1">
        <f>HLOOKUP('Expense History'!$AD$3,$P$4:$X$2004,ROW('Apartment Expenses'!L1425)-3,0)</f>
        <v>0</v>
      </c>
      <c r="N1425" s="1">
        <f>IF('Expense History'!$AD$3=Data!$G$4,'Apartment Expenses'!AE1425,HLOOKUP('Expense History'!$AD$3,'Apartment Expenses'!$AE$4:$AL$2004,(ROW('Apartment Expenses'!M1425)-3)))</f>
        <v>0</v>
      </c>
      <c r="O1425" s="1" t="str">
        <f>IF($O$2="ALL",IF(VLOOKUP(AA1425,'Expense History'!$AA$6:$AB$36,2,0)="x","include",0),IF(AND(VLOOKUP(AA1425,'Expense History'!$AA$6:$AB$36,2,0)="x",AC1425=$O$2),"include",0))</f>
        <v>include</v>
      </c>
      <c r="P1425" s="1">
        <f>IF(O1425="include",IF(AE1425&gt;0,1+MAX(P1426:P$2005),0),0)</f>
        <v>0</v>
      </c>
      <c r="Q1425" s="1">
        <f>IF(AND(ISBLANK(AA1424),AE1424=0),0,(IF(MAX(Q1426:Q$2005)&gt;0,0,ROW(R1425))))</f>
        <v>0</v>
      </c>
      <c r="R1425" s="1">
        <f>IF($O1425="include",IF(AF1425&gt;0,1+MAX(R1426:R$2005),0),0)</f>
        <v>0</v>
      </c>
      <c r="S1425" s="1">
        <f>IF($O1425="include",IF(AG1425&gt;0,1+MAX(S1426:S$2005),0),0)</f>
        <v>0</v>
      </c>
      <c r="T1425" s="1">
        <f>IF($O1425="include",IF(AH1425&gt;0,1+MAX(T1426:T$2005),0),0)</f>
        <v>0</v>
      </c>
      <c r="U1425" s="1">
        <f>IF($O1425="include",IF(AI1425&gt;0,1+MAX(U1426:U$2005),0),0)</f>
        <v>0</v>
      </c>
      <c r="V1425" s="1">
        <f>IF($O1425="include",IF(AJ1425&gt;0,1+MAX(V1426:V$2005),0),0)</f>
        <v>0</v>
      </c>
      <c r="W1425" s="1">
        <f>IF($O1425="include",IF(AK1425&gt;0,1+MAX(W1426:W$2005),0),0)</f>
        <v>0</v>
      </c>
      <c r="X1425" s="1">
        <f>IF($O1425="include",IF(AL1425&gt;0,1+MAX(X1426:X$2005),0),0)</f>
        <v>0</v>
      </c>
      <c r="Y1425" s="22" t="str">
        <f t="shared" si="381"/>
        <v xml:space="preserve">1 - </v>
      </c>
      <c r="AA1425" s="42"/>
      <c r="AB1425" s="43"/>
      <c r="AC1425" s="43"/>
      <c r="AD1425" s="44"/>
      <c r="AE1425" s="11">
        <f t="shared" si="382"/>
        <v>0</v>
      </c>
      <c r="AF1425" s="41"/>
      <c r="AG1425" s="41"/>
      <c r="AH1425" s="41"/>
      <c r="AI1425" s="41"/>
      <c r="AJ1425" s="41"/>
      <c r="AK1425" s="41"/>
      <c r="AL1425" s="41"/>
      <c r="BA1425" s="1">
        <f t="shared" si="383"/>
        <v>0</v>
      </c>
      <c r="BB1425" s="1">
        <f t="shared" si="384"/>
        <v>0</v>
      </c>
      <c r="BC1425" s="1" t="str">
        <f t="shared" si="385"/>
        <v>No</v>
      </c>
      <c r="BD1425" s="1">
        <f t="shared" si="386"/>
        <v>0</v>
      </c>
      <c r="BE1425" s="1">
        <f t="shared" si="387"/>
        <v>0</v>
      </c>
      <c r="BF1425" s="1">
        <f t="shared" si="388"/>
        <v>0</v>
      </c>
      <c r="BG1425" s="1">
        <v>1421</v>
      </c>
      <c r="BH1425" s="1" t="e">
        <f t="shared" si="389"/>
        <v>#N/A</v>
      </c>
      <c r="BI1425" s="1">
        <f t="shared" si="391"/>
        <v>2</v>
      </c>
      <c r="BJ1425" s="1" t="e">
        <f t="shared" si="390"/>
        <v>#N/A</v>
      </c>
    </row>
    <row r="1426" spans="1:62" x14ac:dyDescent="0.25">
      <c r="A1426" s="1">
        <f t="shared" si="377"/>
        <v>1</v>
      </c>
      <c r="B1426" s="1">
        <f>IF(YEAR(AD1426)=$B$3,YEAR('Apartment Expenses'!AD1426)&amp;" - "&amp;'Apartment Expenses'!AC1426,0)</f>
        <v>0</v>
      </c>
      <c r="C1426" s="1">
        <f t="shared" si="378"/>
        <v>0</v>
      </c>
      <c r="E1426" s="1">
        <v>1422</v>
      </c>
      <c r="F1426" s="1">
        <f t="shared" si="379"/>
        <v>1</v>
      </c>
      <c r="G1426" s="1">
        <f t="shared" si="375"/>
        <v>0</v>
      </c>
      <c r="H1426" s="1">
        <f t="shared" si="376"/>
        <v>0</v>
      </c>
      <c r="J1426" s="1" t="str">
        <f t="shared" si="380"/>
        <v>1900</v>
      </c>
      <c r="M1426" s="1">
        <f>HLOOKUP('Expense History'!$AD$3,$P$4:$X$2004,ROW('Apartment Expenses'!L1426)-3,0)</f>
        <v>0</v>
      </c>
      <c r="N1426" s="1">
        <f>IF('Expense History'!$AD$3=Data!$G$4,'Apartment Expenses'!AE1426,HLOOKUP('Expense History'!$AD$3,'Apartment Expenses'!$AE$4:$AL$2004,(ROW('Apartment Expenses'!M1426)-3)))</f>
        <v>0</v>
      </c>
      <c r="O1426" s="1" t="str">
        <f>IF($O$2="ALL",IF(VLOOKUP(AA1426,'Expense History'!$AA$6:$AB$36,2,0)="x","include",0),IF(AND(VLOOKUP(AA1426,'Expense History'!$AA$6:$AB$36,2,0)="x",AC1426=$O$2),"include",0))</f>
        <v>include</v>
      </c>
      <c r="P1426" s="1">
        <f>IF(O1426="include",IF(AE1426&gt;0,1+MAX(P1427:P$2005),0),0)</f>
        <v>0</v>
      </c>
      <c r="Q1426" s="1">
        <f>IF(AND(ISBLANK(AA1425),AE1425=0),0,(IF(MAX(Q1427:Q$2005)&gt;0,0,ROW(R1426))))</f>
        <v>0</v>
      </c>
      <c r="R1426" s="1">
        <f>IF($O1426="include",IF(AF1426&gt;0,1+MAX(R1427:R$2005),0),0)</f>
        <v>0</v>
      </c>
      <c r="S1426" s="1">
        <f>IF($O1426="include",IF(AG1426&gt;0,1+MAX(S1427:S$2005),0),0)</f>
        <v>0</v>
      </c>
      <c r="T1426" s="1">
        <f>IF($O1426="include",IF(AH1426&gt;0,1+MAX(T1427:T$2005),0),0)</f>
        <v>0</v>
      </c>
      <c r="U1426" s="1">
        <f>IF($O1426="include",IF(AI1426&gt;0,1+MAX(U1427:U$2005),0),0)</f>
        <v>0</v>
      </c>
      <c r="V1426" s="1">
        <f>IF($O1426="include",IF(AJ1426&gt;0,1+MAX(V1427:V$2005),0),0)</f>
        <v>0</v>
      </c>
      <c r="W1426" s="1">
        <f>IF($O1426="include",IF(AK1426&gt;0,1+MAX(W1427:W$2005),0),0)</f>
        <v>0</v>
      </c>
      <c r="X1426" s="1">
        <f>IF($O1426="include",IF(AL1426&gt;0,1+MAX(X1427:X$2005),0),0)</f>
        <v>0</v>
      </c>
      <c r="Y1426" s="22" t="str">
        <f t="shared" si="381"/>
        <v xml:space="preserve">1 - </v>
      </c>
      <c r="AA1426" s="42"/>
      <c r="AB1426" s="43"/>
      <c r="AC1426" s="43"/>
      <c r="AD1426" s="44"/>
      <c r="AE1426" s="11">
        <f t="shared" si="382"/>
        <v>0</v>
      </c>
      <c r="AF1426" s="41"/>
      <c r="AG1426" s="41"/>
      <c r="AH1426" s="41"/>
      <c r="AI1426" s="41"/>
      <c r="AJ1426" s="41"/>
      <c r="AK1426" s="41"/>
      <c r="AL1426" s="41"/>
      <c r="BA1426" s="1">
        <f t="shared" si="383"/>
        <v>0</v>
      </c>
      <c r="BB1426" s="1">
        <f t="shared" si="384"/>
        <v>0</v>
      </c>
      <c r="BC1426" s="1" t="str">
        <f t="shared" si="385"/>
        <v>No</v>
      </c>
      <c r="BD1426" s="1">
        <f t="shared" si="386"/>
        <v>0</v>
      </c>
      <c r="BE1426" s="1">
        <f t="shared" si="387"/>
        <v>0</v>
      </c>
      <c r="BF1426" s="1">
        <f t="shared" si="388"/>
        <v>0</v>
      </c>
      <c r="BG1426" s="1">
        <v>1422</v>
      </c>
      <c r="BH1426" s="1" t="e">
        <f t="shared" si="389"/>
        <v>#N/A</v>
      </c>
      <c r="BI1426" s="1">
        <f t="shared" si="391"/>
        <v>2</v>
      </c>
      <c r="BJ1426" s="1" t="e">
        <f t="shared" si="390"/>
        <v>#N/A</v>
      </c>
    </row>
    <row r="1427" spans="1:62" x14ac:dyDescent="0.25">
      <c r="A1427" s="1">
        <f t="shared" si="377"/>
        <v>1</v>
      </c>
      <c r="B1427" s="1">
        <f>IF(YEAR(AD1427)=$B$3,YEAR('Apartment Expenses'!AD1427)&amp;" - "&amp;'Apartment Expenses'!AC1427,0)</f>
        <v>0</v>
      </c>
      <c r="C1427" s="1">
        <f t="shared" si="378"/>
        <v>0</v>
      </c>
      <c r="E1427" s="1">
        <v>1423</v>
      </c>
      <c r="F1427" s="1">
        <f t="shared" si="379"/>
        <v>1</v>
      </c>
      <c r="G1427" s="1">
        <f t="shared" si="375"/>
        <v>0</v>
      </c>
      <c r="H1427" s="1">
        <f t="shared" si="376"/>
        <v>0</v>
      </c>
      <c r="J1427" s="1" t="str">
        <f t="shared" si="380"/>
        <v>1900</v>
      </c>
      <c r="M1427" s="1">
        <f>HLOOKUP('Expense History'!$AD$3,$P$4:$X$2004,ROW('Apartment Expenses'!L1427)-3,0)</f>
        <v>0</v>
      </c>
      <c r="N1427" s="1">
        <f>IF('Expense History'!$AD$3=Data!$G$4,'Apartment Expenses'!AE1427,HLOOKUP('Expense History'!$AD$3,'Apartment Expenses'!$AE$4:$AL$2004,(ROW('Apartment Expenses'!M1427)-3)))</f>
        <v>0</v>
      </c>
      <c r="O1427" s="1" t="str">
        <f>IF($O$2="ALL",IF(VLOOKUP(AA1427,'Expense History'!$AA$6:$AB$36,2,0)="x","include",0),IF(AND(VLOOKUP(AA1427,'Expense History'!$AA$6:$AB$36,2,0)="x",AC1427=$O$2),"include",0))</f>
        <v>include</v>
      </c>
      <c r="P1427" s="1">
        <f>IF(O1427="include",IF(AE1427&gt;0,1+MAX(P1428:P$2005),0),0)</f>
        <v>0</v>
      </c>
      <c r="Q1427" s="1">
        <f>IF(AND(ISBLANK(AA1426),AE1426=0),0,(IF(MAX(Q1428:Q$2005)&gt;0,0,ROW(R1427))))</f>
        <v>0</v>
      </c>
      <c r="R1427" s="1">
        <f>IF($O1427="include",IF(AF1427&gt;0,1+MAX(R1428:R$2005),0),0)</f>
        <v>0</v>
      </c>
      <c r="S1427" s="1">
        <f>IF($O1427="include",IF(AG1427&gt;0,1+MAX(S1428:S$2005),0),0)</f>
        <v>0</v>
      </c>
      <c r="T1427" s="1">
        <f>IF($O1427="include",IF(AH1427&gt;0,1+MAX(T1428:T$2005),0),0)</f>
        <v>0</v>
      </c>
      <c r="U1427" s="1">
        <f>IF($O1427="include",IF(AI1427&gt;0,1+MAX(U1428:U$2005),0),0)</f>
        <v>0</v>
      </c>
      <c r="V1427" s="1">
        <f>IF($O1427="include",IF(AJ1427&gt;0,1+MAX(V1428:V$2005),0),0)</f>
        <v>0</v>
      </c>
      <c r="W1427" s="1">
        <f>IF($O1427="include",IF(AK1427&gt;0,1+MAX(W1428:W$2005),0),0)</f>
        <v>0</v>
      </c>
      <c r="X1427" s="1">
        <f>IF($O1427="include",IF(AL1427&gt;0,1+MAX(X1428:X$2005),0),0)</f>
        <v>0</v>
      </c>
      <c r="Y1427" s="22" t="str">
        <f t="shared" si="381"/>
        <v xml:space="preserve">1 - </v>
      </c>
      <c r="AA1427" s="42"/>
      <c r="AB1427" s="43"/>
      <c r="AC1427" s="43"/>
      <c r="AD1427" s="44"/>
      <c r="AE1427" s="11">
        <f t="shared" si="382"/>
        <v>0</v>
      </c>
      <c r="AF1427" s="41"/>
      <c r="AG1427" s="41"/>
      <c r="AH1427" s="41"/>
      <c r="AI1427" s="41"/>
      <c r="AJ1427" s="41"/>
      <c r="AK1427" s="41"/>
      <c r="AL1427" s="41"/>
      <c r="BA1427" s="1">
        <f t="shared" si="383"/>
        <v>0</v>
      </c>
      <c r="BB1427" s="1">
        <f t="shared" si="384"/>
        <v>0</v>
      </c>
      <c r="BC1427" s="1" t="str">
        <f t="shared" si="385"/>
        <v>No</v>
      </c>
      <c r="BD1427" s="1">
        <f t="shared" si="386"/>
        <v>0</v>
      </c>
      <c r="BE1427" s="1">
        <f t="shared" si="387"/>
        <v>0</v>
      </c>
      <c r="BF1427" s="1">
        <f t="shared" si="388"/>
        <v>0</v>
      </c>
      <c r="BG1427" s="1">
        <v>1423</v>
      </c>
      <c r="BH1427" s="1" t="e">
        <f t="shared" si="389"/>
        <v>#N/A</v>
      </c>
      <c r="BI1427" s="1">
        <f t="shared" si="391"/>
        <v>2</v>
      </c>
      <c r="BJ1427" s="1" t="e">
        <f t="shared" si="390"/>
        <v>#N/A</v>
      </c>
    </row>
    <row r="1428" spans="1:62" x14ac:dyDescent="0.25">
      <c r="A1428" s="1">
        <f t="shared" si="377"/>
        <v>1</v>
      </c>
      <c r="B1428" s="1">
        <f>IF(YEAR(AD1428)=$B$3,YEAR('Apartment Expenses'!AD1428)&amp;" - "&amp;'Apartment Expenses'!AC1428,0)</f>
        <v>0</v>
      </c>
      <c r="C1428" s="1">
        <f t="shared" si="378"/>
        <v>0</v>
      </c>
      <c r="E1428" s="1">
        <v>1424</v>
      </c>
      <c r="F1428" s="1">
        <f t="shared" si="379"/>
        <v>1</v>
      </c>
      <c r="G1428" s="1">
        <f t="shared" si="375"/>
        <v>0</v>
      </c>
      <c r="H1428" s="1">
        <f t="shared" si="376"/>
        <v>0</v>
      </c>
      <c r="J1428" s="1" t="str">
        <f t="shared" si="380"/>
        <v>1900</v>
      </c>
      <c r="M1428" s="1">
        <f>HLOOKUP('Expense History'!$AD$3,$P$4:$X$2004,ROW('Apartment Expenses'!L1428)-3,0)</f>
        <v>0</v>
      </c>
      <c r="N1428" s="1">
        <f>IF('Expense History'!$AD$3=Data!$G$4,'Apartment Expenses'!AE1428,HLOOKUP('Expense History'!$AD$3,'Apartment Expenses'!$AE$4:$AL$2004,(ROW('Apartment Expenses'!M1428)-3)))</f>
        <v>0</v>
      </c>
      <c r="O1428" s="1" t="str">
        <f>IF($O$2="ALL",IF(VLOOKUP(AA1428,'Expense History'!$AA$6:$AB$36,2,0)="x","include",0),IF(AND(VLOOKUP(AA1428,'Expense History'!$AA$6:$AB$36,2,0)="x",AC1428=$O$2),"include",0))</f>
        <v>include</v>
      </c>
      <c r="P1428" s="1">
        <f>IF(O1428="include",IF(AE1428&gt;0,1+MAX(P1429:P$2005),0),0)</f>
        <v>0</v>
      </c>
      <c r="Q1428" s="1">
        <f>IF(AND(ISBLANK(AA1427),AE1427=0),0,(IF(MAX(Q1429:Q$2005)&gt;0,0,ROW(R1428))))</f>
        <v>0</v>
      </c>
      <c r="R1428" s="1">
        <f>IF($O1428="include",IF(AF1428&gt;0,1+MAX(R1429:R$2005),0),0)</f>
        <v>0</v>
      </c>
      <c r="S1428" s="1">
        <f>IF($O1428="include",IF(AG1428&gt;0,1+MAX(S1429:S$2005),0),0)</f>
        <v>0</v>
      </c>
      <c r="T1428" s="1">
        <f>IF($O1428="include",IF(AH1428&gt;0,1+MAX(T1429:T$2005),0),0)</f>
        <v>0</v>
      </c>
      <c r="U1428" s="1">
        <f>IF($O1428="include",IF(AI1428&gt;0,1+MAX(U1429:U$2005),0),0)</f>
        <v>0</v>
      </c>
      <c r="V1428" s="1">
        <f>IF($O1428="include",IF(AJ1428&gt;0,1+MAX(V1429:V$2005),0),0)</f>
        <v>0</v>
      </c>
      <c r="W1428" s="1">
        <f>IF($O1428="include",IF(AK1428&gt;0,1+MAX(W1429:W$2005),0),0)</f>
        <v>0</v>
      </c>
      <c r="X1428" s="1">
        <f>IF($O1428="include",IF(AL1428&gt;0,1+MAX(X1429:X$2005),0),0)</f>
        <v>0</v>
      </c>
      <c r="Y1428" s="22" t="str">
        <f t="shared" si="381"/>
        <v xml:space="preserve">1 - </v>
      </c>
      <c r="AA1428" s="42"/>
      <c r="AB1428" s="43"/>
      <c r="AC1428" s="43"/>
      <c r="AD1428" s="44"/>
      <c r="AE1428" s="11">
        <f t="shared" si="382"/>
        <v>0</v>
      </c>
      <c r="AF1428" s="41"/>
      <c r="AG1428" s="41"/>
      <c r="AH1428" s="41"/>
      <c r="AI1428" s="41"/>
      <c r="AJ1428" s="41"/>
      <c r="AK1428" s="41"/>
      <c r="AL1428" s="41"/>
      <c r="BA1428" s="1">
        <f t="shared" si="383"/>
        <v>0</v>
      </c>
      <c r="BB1428" s="1">
        <f t="shared" si="384"/>
        <v>0</v>
      </c>
      <c r="BC1428" s="1" t="str">
        <f t="shared" si="385"/>
        <v>No</v>
      </c>
      <c r="BD1428" s="1">
        <f t="shared" si="386"/>
        <v>0</v>
      </c>
      <c r="BE1428" s="1">
        <f t="shared" si="387"/>
        <v>0</v>
      </c>
      <c r="BF1428" s="1">
        <f t="shared" si="388"/>
        <v>0</v>
      </c>
      <c r="BG1428" s="1">
        <v>1424</v>
      </c>
      <c r="BH1428" s="1" t="e">
        <f t="shared" si="389"/>
        <v>#N/A</v>
      </c>
      <c r="BI1428" s="1">
        <f t="shared" si="391"/>
        <v>2</v>
      </c>
      <c r="BJ1428" s="1" t="e">
        <f t="shared" si="390"/>
        <v>#N/A</v>
      </c>
    </row>
    <row r="1429" spans="1:62" x14ac:dyDescent="0.25">
      <c r="A1429" s="1">
        <f t="shared" si="377"/>
        <v>1</v>
      </c>
      <c r="B1429" s="1">
        <f>IF(YEAR(AD1429)=$B$3,YEAR('Apartment Expenses'!AD1429)&amp;" - "&amp;'Apartment Expenses'!AC1429,0)</f>
        <v>0</v>
      </c>
      <c r="C1429" s="1">
        <f t="shared" si="378"/>
        <v>0</v>
      </c>
      <c r="E1429" s="1">
        <v>1425</v>
      </c>
      <c r="F1429" s="1">
        <f t="shared" si="379"/>
        <v>1</v>
      </c>
      <c r="G1429" s="1">
        <f t="shared" si="375"/>
        <v>0</v>
      </c>
      <c r="H1429" s="1">
        <f t="shared" si="376"/>
        <v>0</v>
      </c>
      <c r="J1429" s="1" t="str">
        <f t="shared" si="380"/>
        <v>1900</v>
      </c>
      <c r="M1429" s="1">
        <f>HLOOKUP('Expense History'!$AD$3,$P$4:$X$2004,ROW('Apartment Expenses'!L1429)-3,0)</f>
        <v>0</v>
      </c>
      <c r="N1429" s="1">
        <f>IF('Expense History'!$AD$3=Data!$G$4,'Apartment Expenses'!AE1429,HLOOKUP('Expense History'!$AD$3,'Apartment Expenses'!$AE$4:$AL$2004,(ROW('Apartment Expenses'!M1429)-3)))</f>
        <v>0</v>
      </c>
      <c r="O1429" s="1" t="str">
        <f>IF($O$2="ALL",IF(VLOOKUP(AA1429,'Expense History'!$AA$6:$AB$36,2,0)="x","include",0),IF(AND(VLOOKUP(AA1429,'Expense History'!$AA$6:$AB$36,2,0)="x",AC1429=$O$2),"include",0))</f>
        <v>include</v>
      </c>
      <c r="P1429" s="1">
        <f>IF(O1429="include",IF(AE1429&gt;0,1+MAX(P1430:P$2005),0),0)</f>
        <v>0</v>
      </c>
      <c r="Q1429" s="1">
        <f>IF(AND(ISBLANK(AA1428),AE1428=0),0,(IF(MAX(Q1430:Q$2005)&gt;0,0,ROW(R1429))))</f>
        <v>0</v>
      </c>
      <c r="R1429" s="1">
        <f>IF($O1429="include",IF(AF1429&gt;0,1+MAX(R1430:R$2005),0),0)</f>
        <v>0</v>
      </c>
      <c r="S1429" s="1">
        <f>IF($O1429="include",IF(AG1429&gt;0,1+MAX(S1430:S$2005),0),0)</f>
        <v>0</v>
      </c>
      <c r="T1429" s="1">
        <f>IF($O1429="include",IF(AH1429&gt;0,1+MAX(T1430:T$2005),0),0)</f>
        <v>0</v>
      </c>
      <c r="U1429" s="1">
        <f>IF($O1429="include",IF(AI1429&gt;0,1+MAX(U1430:U$2005),0),0)</f>
        <v>0</v>
      </c>
      <c r="V1429" s="1">
        <f>IF($O1429="include",IF(AJ1429&gt;0,1+MAX(V1430:V$2005),0),0)</f>
        <v>0</v>
      </c>
      <c r="W1429" s="1">
        <f>IF($O1429="include",IF(AK1429&gt;0,1+MAX(W1430:W$2005),0),0)</f>
        <v>0</v>
      </c>
      <c r="X1429" s="1">
        <f>IF($O1429="include",IF(AL1429&gt;0,1+MAX(X1430:X$2005),0),0)</f>
        <v>0</v>
      </c>
      <c r="Y1429" s="22" t="str">
        <f t="shared" si="381"/>
        <v xml:space="preserve">1 - </v>
      </c>
      <c r="AA1429" s="42"/>
      <c r="AB1429" s="43"/>
      <c r="AC1429" s="43"/>
      <c r="AD1429" s="44"/>
      <c r="AE1429" s="11">
        <f t="shared" si="382"/>
        <v>0</v>
      </c>
      <c r="AF1429" s="41"/>
      <c r="AG1429" s="41"/>
      <c r="AH1429" s="41"/>
      <c r="AI1429" s="41"/>
      <c r="AJ1429" s="41"/>
      <c r="AK1429" s="41"/>
      <c r="AL1429" s="41"/>
      <c r="BA1429" s="1">
        <f t="shared" si="383"/>
        <v>0</v>
      </c>
      <c r="BB1429" s="1">
        <f t="shared" si="384"/>
        <v>0</v>
      </c>
      <c r="BC1429" s="1" t="str">
        <f t="shared" si="385"/>
        <v>No</v>
      </c>
      <c r="BD1429" s="1">
        <f t="shared" si="386"/>
        <v>0</v>
      </c>
      <c r="BE1429" s="1">
        <f t="shared" si="387"/>
        <v>0</v>
      </c>
      <c r="BF1429" s="1">
        <f t="shared" si="388"/>
        <v>0</v>
      </c>
      <c r="BG1429" s="1">
        <v>1425</v>
      </c>
      <c r="BH1429" s="1" t="e">
        <f t="shared" si="389"/>
        <v>#N/A</v>
      </c>
      <c r="BI1429" s="1">
        <f t="shared" si="391"/>
        <v>2</v>
      </c>
      <c r="BJ1429" s="1" t="e">
        <f t="shared" si="390"/>
        <v>#N/A</v>
      </c>
    </row>
    <row r="1430" spans="1:62" x14ac:dyDescent="0.25">
      <c r="A1430" s="1">
        <f t="shared" si="377"/>
        <v>1</v>
      </c>
      <c r="B1430" s="1">
        <f>IF(YEAR(AD1430)=$B$3,YEAR('Apartment Expenses'!AD1430)&amp;" - "&amp;'Apartment Expenses'!AC1430,0)</f>
        <v>0</v>
      </c>
      <c r="C1430" s="1">
        <f t="shared" si="378"/>
        <v>0</v>
      </c>
      <c r="E1430" s="1">
        <v>1426</v>
      </c>
      <c r="F1430" s="1">
        <f t="shared" si="379"/>
        <v>1</v>
      </c>
      <c r="G1430" s="1">
        <f t="shared" si="375"/>
        <v>0</v>
      </c>
      <c r="H1430" s="1">
        <f t="shared" si="376"/>
        <v>0</v>
      </c>
      <c r="J1430" s="1" t="str">
        <f t="shared" si="380"/>
        <v>1900</v>
      </c>
      <c r="M1430" s="1">
        <f>HLOOKUP('Expense History'!$AD$3,$P$4:$X$2004,ROW('Apartment Expenses'!L1430)-3,0)</f>
        <v>0</v>
      </c>
      <c r="N1430" s="1">
        <f>IF('Expense History'!$AD$3=Data!$G$4,'Apartment Expenses'!AE1430,HLOOKUP('Expense History'!$AD$3,'Apartment Expenses'!$AE$4:$AL$2004,(ROW('Apartment Expenses'!M1430)-3)))</f>
        <v>0</v>
      </c>
      <c r="O1430" s="1" t="str">
        <f>IF($O$2="ALL",IF(VLOOKUP(AA1430,'Expense History'!$AA$6:$AB$36,2,0)="x","include",0),IF(AND(VLOOKUP(AA1430,'Expense History'!$AA$6:$AB$36,2,0)="x",AC1430=$O$2),"include",0))</f>
        <v>include</v>
      </c>
      <c r="P1430" s="1">
        <f>IF(O1430="include",IF(AE1430&gt;0,1+MAX(P1431:P$2005),0),0)</f>
        <v>0</v>
      </c>
      <c r="Q1430" s="1">
        <f>IF(AND(ISBLANK(AA1429),AE1429=0),0,(IF(MAX(Q1431:Q$2005)&gt;0,0,ROW(R1430))))</f>
        <v>0</v>
      </c>
      <c r="R1430" s="1">
        <f>IF($O1430="include",IF(AF1430&gt;0,1+MAX(R1431:R$2005),0),0)</f>
        <v>0</v>
      </c>
      <c r="S1430" s="1">
        <f>IF($O1430="include",IF(AG1430&gt;0,1+MAX(S1431:S$2005),0),0)</f>
        <v>0</v>
      </c>
      <c r="T1430" s="1">
        <f>IF($O1430="include",IF(AH1430&gt;0,1+MAX(T1431:T$2005),0),0)</f>
        <v>0</v>
      </c>
      <c r="U1430" s="1">
        <f>IF($O1430="include",IF(AI1430&gt;0,1+MAX(U1431:U$2005),0),0)</f>
        <v>0</v>
      </c>
      <c r="V1430" s="1">
        <f>IF($O1430="include",IF(AJ1430&gt;0,1+MAX(V1431:V$2005),0),0)</f>
        <v>0</v>
      </c>
      <c r="W1430" s="1">
        <f>IF($O1430="include",IF(AK1430&gt;0,1+MAX(W1431:W$2005),0),0)</f>
        <v>0</v>
      </c>
      <c r="X1430" s="1">
        <f>IF($O1430="include",IF(AL1430&gt;0,1+MAX(X1431:X$2005),0),0)</f>
        <v>0</v>
      </c>
      <c r="Y1430" s="22" t="str">
        <f t="shared" si="381"/>
        <v xml:space="preserve">1 - </v>
      </c>
      <c r="AA1430" s="42"/>
      <c r="AB1430" s="43"/>
      <c r="AC1430" s="43"/>
      <c r="AD1430" s="44"/>
      <c r="AE1430" s="11">
        <f t="shared" si="382"/>
        <v>0</v>
      </c>
      <c r="AF1430" s="41"/>
      <c r="AG1430" s="41"/>
      <c r="AH1430" s="41"/>
      <c r="AI1430" s="41"/>
      <c r="AJ1430" s="41"/>
      <c r="AK1430" s="41"/>
      <c r="AL1430" s="41"/>
      <c r="BA1430" s="1">
        <f t="shared" si="383"/>
        <v>0</v>
      </c>
      <c r="BB1430" s="1">
        <f t="shared" si="384"/>
        <v>0</v>
      </c>
      <c r="BC1430" s="1" t="str">
        <f t="shared" si="385"/>
        <v>No</v>
      </c>
      <c r="BD1430" s="1">
        <f t="shared" si="386"/>
        <v>0</v>
      </c>
      <c r="BE1430" s="1">
        <f t="shared" si="387"/>
        <v>0</v>
      </c>
      <c r="BF1430" s="1">
        <f t="shared" si="388"/>
        <v>0</v>
      </c>
      <c r="BG1430" s="1">
        <v>1426</v>
      </c>
      <c r="BH1430" s="1" t="e">
        <f t="shared" si="389"/>
        <v>#N/A</v>
      </c>
      <c r="BI1430" s="1">
        <f t="shared" si="391"/>
        <v>2</v>
      </c>
      <c r="BJ1430" s="1" t="e">
        <f t="shared" si="390"/>
        <v>#N/A</v>
      </c>
    </row>
    <row r="1431" spans="1:62" x14ac:dyDescent="0.25">
      <c r="A1431" s="1">
        <f t="shared" si="377"/>
        <v>1</v>
      </c>
      <c r="B1431" s="1">
        <f>IF(YEAR(AD1431)=$B$3,YEAR('Apartment Expenses'!AD1431)&amp;" - "&amp;'Apartment Expenses'!AC1431,0)</f>
        <v>0</v>
      </c>
      <c r="C1431" s="1">
        <f t="shared" si="378"/>
        <v>0</v>
      </c>
      <c r="E1431" s="1">
        <v>1427</v>
      </c>
      <c r="F1431" s="1">
        <f t="shared" si="379"/>
        <v>1</v>
      </c>
      <c r="G1431" s="1">
        <f t="shared" si="375"/>
        <v>0</v>
      </c>
      <c r="H1431" s="1">
        <f t="shared" si="376"/>
        <v>0</v>
      </c>
      <c r="J1431" s="1" t="str">
        <f t="shared" si="380"/>
        <v>1900</v>
      </c>
      <c r="M1431" s="1">
        <f>HLOOKUP('Expense History'!$AD$3,$P$4:$X$2004,ROW('Apartment Expenses'!L1431)-3,0)</f>
        <v>0</v>
      </c>
      <c r="N1431" s="1">
        <f>IF('Expense History'!$AD$3=Data!$G$4,'Apartment Expenses'!AE1431,HLOOKUP('Expense History'!$AD$3,'Apartment Expenses'!$AE$4:$AL$2004,(ROW('Apartment Expenses'!M1431)-3)))</f>
        <v>0</v>
      </c>
      <c r="O1431" s="1" t="str">
        <f>IF($O$2="ALL",IF(VLOOKUP(AA1431,'Expense History'!$AA$6:$AB$36,2,0)="x","include",0),IF(AND(VLOOKUP(AA1431,'Expense History'!$AA$6:$AB$36,2,0)="x",AC1431=$O$2),"include",0))</f>
        <v>include</v>
      </c>
      <c r="P1431" s="1">
        <f>IF(O1431="include",IF(AE1431&gt;0,1+MAX(P1432:P$2005),0),0)</f>
        <v>0</v>
      </c>
      <c r="Q1431" s="1">
        <f>IF(AND(ISBLANK(AA1430),AE1430=0),0,(IF(MAX(Q1432:Q$2005)&gt;0,0,ROW(R1431))))</f>
        <v>0</v>
      </c>
      <c r="R1431" s="1">
        <f>IF($O1431="include",IF(AF1431&gt;0,1+MAX(R1432:R$2005),0),0)</f>
        <v>0</v>
      </c>
      <c r="S1431" s="1">
        <f>IF($O1431="include",IF(AG1431&gt;0,1+MAX(S1432:S$2005),0),0)</f>
        <v>0</v>
      </c>
      <c r="T1431" s="1">
        <f>IF($O1431="include",IF(AH1431&gt;0,1+MAX(T1432:T$2005),0),0)</f>
        <v>0</v>
      </c>
      <c r="U1431" s="1">
        <f>IF($O1431="include",IF(AI1431&gt;0,1+MAX(U1432:U$2005),0),0)</f>
        <v>0</v>
      </c>
      <c r="V1431" s="1">
        <f>IF($O1431="include",IF(AJ1431&gt;0,1+MAX(V1432:V$2005),0),0)</f>
        <v>0</v>
      </c>
      <c r="W1431" s="1">
        <f>IF($O1431="include",IF(AK1431&gt;0,1+MAX(W1432:W$2005),0),0)</f>
        <v>0</v>
      </c>
      <c r="X1431" s="1">
        <f>IF($O1431="include",IF(AL1431&gt;0,1+MAX(X1432:X$2005),0),0)</f>
        <v>0</v>
      </c>
      <c r="Y1431" s="22" t="str">
        <f t="shared" si="381"/>
        <v xml:space="preserve">1 - </v>
      </c>
      <c r="AA1431" s="42"/>
      <c r="AB1431" s="43"/>
      <c r="AC1431" s="43"/>
      <c r="AD1431" s="44"/>
      <c r="AE1431" s="11">
        <f t="shared" si="382"/>
        <v>0</v>
      </c>
      <c r="AF1431" s="41"/>
      <c r="AG1431" s="41"/>
      <c r="AH1431" s="41"/>
      <c r="AI1431" s="41"/>
      <c r="AJ1431" s="41"/>
      <c r="AK1431" s="41"/>
      <c r="AL1431" s="41"/>
      <c r="BA1431" s="1">
        <f t="shared" si="383"/>
        <v>0</v>
      </c>
      <c r="BB1431" s="1">
        <f t="shared" si="384"/>
        <v>0</v>
      </c>
      <c r="BC1431" s="1" t="str">
        <f t="shared" si="385"/>
        <v>No</v>
      </c>
      <c r="BD1431" s="1">
        <f t="shared" si="386"/>
        <v>0</v>
      </c>
      <c r="BE1431" s="1">
        <f t="shared" si="387"/>
        <v>0</v>
      </c>
      <c r="BF1431" s="1">
        <f t="shared" si="388"/>
        <v>0</v>
      </c>
      <c r="BG1431" s="1">
        <v>1427</v>
      </c>
      <c r="BH1431" s="1" t="e">
        <f t="shared" si="389"/>
        <v>#N/A</v>
      </c>
      <c r="BI1431" s="1">
        <f t="shared" si="391"/>
        <v>2</v>
      </c>
      <c r="BJ1431" s="1" t="e">
        <f t="shared" si="390"/>
        <v>#N/A</v>
      </c>
    </row>
    <row r="1432" spans="1:62" x14ac:dyDescent="0.25">
      <c r="A1432" s="1">
        <f t="shared" si="377"/>
        <v>1</v>
      </c>
      <c r="B1432" s="1">
        <f>IF(YEAR(AD1432)=$B$3,YEAR('Apartment Expenses'!AD1432)&amp;" - "&amp;'Apartment Expenses'!AC1432,0)</f>
        <v>0</v>
      </c>
      <c r="C1432" s="1">
        <f t="shared" si="378"/>
        <v>0</v>
      </c>
      <c r="E1432" s="1">
        <v>1428</v>
      </c>
      <c r="F1432" s="1">
        <f t="shared" si="379"/>
        <v>1</v>
      </c>
      <c r="G1432" s="1">
        <f t="shared" si="375"/>
        <v>0</v>
      </c>
      <c r="H1432" s="1">
        <f t="shared" si="376"/>
        <v>0</v>
      </c>
      <c r="J1432" s="1" t="str">
        <f t="shared" si="380"/>
        <v>1900</v>
      </c>
      <c r="M1432" s="1">
        <f>HLOOKUP('Expense History'!$AD$3,$P$4:$X$2004,ROW('Apartment Expenses'!L1432)-3,0)</f>
        <v>0</v>
      </c>
      <c r="N1432" s="1">
        <f>IF('Expense History'!$AD$3=Data!$G$4,'Apartment Expenses'!AE1432,HLOOKUP('Expense History'!$AD$3,'Apartment Expenses'!$AE$4:$AL$2004,(ROW('Apartment Expenses'!M1432)-3)))</f>
        <v>0</v>
      </c>
      <c r="O1432" s="1" t="str">
        <f>IF($O$2="ALL",IF(VLOOKUP(AA1432,'Expense History'!$AA$6:$AB$36,2,0)="x","include",0),IF(AND(VLOOKUP(AA1432,'Expense History'!$AA$6:$AB$36,2,0)="x",AC1432=$O$2),"include",0))</f>
        <v>include</v>
      </c>
      <c r="P1432" s="1">
        <f>IF(O1432="include",IF(AE1432&gt;0,1+MAX(P1433:P$2005),0),0)</f>
        <v>0</v>
      </c>
      <c r="Q1432" s="1">
        <f>IF(AND(ISBLANK(AA1431),AE1431=0),0,(IF(MAX(Q1433:Q$2005)&gt;0,0,ROW(R1432))))</f>
        <v>0</v>
      </c>
      <c r="R1432" s="1">
        <f>IF($O1432="include",IF(AF1432&gt;0,1+MAX(R1433:R$2005),0),0)</f>
        <v>0</v>
      </c>
      <c r="S1432" s="1">
        <f>IF($O1432="include",IF(AG1432&gt;0,1+MAX(S1433:S$2005),0),0)</f>
        <v>0</v>
      </c>
      <c r="T1432" s="1">
        <f>IF($O1432="include",IF(AH1432&gt;0,1+MAX(T1433:T$2005),0),0)</f>
        <v>0</v>
      </c>
      <c r="U1432" s="1">
        <f>IF($O1432="include",IF(AI1432&gt;0,1+MAX(U1433:U$2005),0),0)</f>
        <v>0</v>
      </c>
      <c r="V1432" s="1">
        <f>IF($O1432="include",IF(AJ1432&gt;0,1+MAX(V1433:V$2005),0),0)</f>
        <v>0</v>
      </c>
      <c r="W1432" s="1">
        <f>IF($O1432="include",IF(AK1432&gt;0,1+MAX(W1433:W$2005),0),0)</f>
        <v>0</v>
      </c>
      <c r="X1432" s="1">
        <f>IF($O1432="include",IF(AL1432&gt;0,1+MAX(X1433:X$2005),0),0)</f>
        <v>0</v>
      </c>
      <c r="Y1432" s="22" t="str">
        <f t="shared" si="381"/>
        <v xml:space="preserve">1 - </v>
      </c>
      <c r="AA1432" s="42"/>
      <c r="AB1432" s="43"/>
      <c r="AC1432" s="43"/>
      <c r="AD1432" s="44"/>
      <c r="AE1432" s="11">
        <f t="shared" si="382"/>
        <v>0</v>
      </c>
      <c r="AF1432" s="41"/>
      <c r="AG1432" s="41"/>
      <c r="AH1432" s="41"/>
      <c r="AI1432" s="41"/>
      <c r="AJ1432" s="41"/>
      <c r="AK1432" s="41"/>
      <c r="AL1432" s="41"/>
      <c r="BA1432" s="1">
        <f t="shared" si="383"/>
        <v>0</v>
      </c>
      <c r="BB1432" s="1">
        <f t="shared" si="384"/>
        <v>0</v>
      </c>
      <c r="BC1432" s="1" t="str">
        <f t="shared" si="385"/>
        <v>No</v>
      </c>
      <c r="BD1432" s="1">
        <f t="shared" si="386"/>
        <v>0</v>
      </c>
      <c r="BE1432" s="1">
        <f t="shared" si="387"/>
        <v>0</v>
      </c>
      <c r="BF1432" s="1">
        <f t="shared" si="388"/>
        <v>0</v>
      </c>
      <c r="BG1432" s="1">
        <v>1428</v>
      </c>
      <c r="BH1432" s="1" t="e">
        <f t="shared" si="389"/>
        <v>#N/A</v>
      </c>
      <c r="BI1432" s="1">
        <f t="shared" si="391"/>
        <v>2</v>
      </c>
      <c r="BJ1432" s="1" t="e">
        <f t="shared" si="390"/>
        <v>#N/A</v>
      </c>
    </row>
    <row r="1433" spans="1:62" x14ac:dyDescent="0.25">
      <c r="A1433" s="1">
        <f t="shared" si="377"/>
        <v>1</v>
      </c>
      <c r="B1433" s="1">
        <f>IF(YEAR(AD1433)=$B$3,YEAR('Apartment Expenses'!AD1433)&amp;" - "&amp;'Apartment Expenses'!AC1433,0)</f>
        <v>0</v>
      </c>
      <c r="C1433" s="1">
        <f t="shared" si="378"/>
        <v>0</v>
      </c>
      <c r="E1433" s="1">
        <v>1429</v>
      </c>
      <c r="F1433" s="1">
        <f t="shared" si="379"/>
        <v>1</v>
      </c>
      <c r="G1433" s="1">
        <f t="shared" si="375"/>
        <v>0</v>
      </c>
      <c r="H1433" s="1">
        <f t="shared" si="376"/>
        <v>0</v>
      </c>
      <c r="J1433" s="1" t="str">
        <f t="shared" si="380"/>
        <v>1900</v>
      </c>
      <c r="M1433" s="1">
        <f>HLOOKUP('Expense History'!$AD$3,$P$4:$X$2004,ROW('Apartment Expenses'!L1433)-3,0)</f>
        <v>0</v>
      </c>
      <c r="N1433" s="1">
        <f>IF('Expense History'!$AD$3=Data!$G$4,'Apartment Expenses'!AE1433,HLOOKUP('Expense History'!$AD$3,'Apartment Expenses'!$AE$4:$AL$2004,(ROW('Apartment Expenses'!M1433)-3)))</f>
        <v>0</v>
      </c>
      <c r="O1433" s="1" t="str">
        <f>IF($O$2="ALL",IF(VLOOKUP(AA1433,'Expense History'!$AA$6:$AB$36,2,0)="x","include",0),IF(AND(VLOOKUP(AA1433,'Expense History'!$AA$6:$AB$36,2,0)="x",AC1433=$O$2),"include",0))</f>
        <v>include</v>
      </c>
      <c r="P1433" s="1">
        <f>IF(O1433="include",IF(AE1433&gt;0,1+MAX(P1434:P$2005),0),0)</f>
        <v>0</v>
      </c>
      <c r="Q1433" s="1">
        <f>IF(AND(ISBLANK(AA1432),AE1432=0),0,(IF(MAX(Q1434:Q$2005)&gt;0,0,ROW(R1433))))</f>
        <v>0</v>
      </c>
      <c r="R1433" s="1">
        <f>IF($O1433="include",IF(AF1433&gt;0,1+MAX(R1434:R$2005),0),0)</f>
        <v>0</v>
      </c>
      <c r="S1433" s="1">
        <f>IF($O1433="include",IF(AG1433&gt;0,1+MAX(S1434:S$2005),0),0)</f>
        <v>0</v>
      </c>
      <c r="T1433" s="1">
        <f>IF($O1433="include",IF(AH1433&gt;0,1+MAX(T1434:T$2005),0),0)</f>
        <v>0</v>
      </c>
      <c r="U1433" s="1">
        <f>IF($O1433="include",IF(AI1433&gt;0,1+MAX(U1434:U$2005),0),0)</f>
        <v>0</v>
      </c>
      <c r="V1433" s="1">
        <f>IF($O1433="include",IF(AJ1433&gt;0,1+MAX(V1434:V$2005),0),0)</f>
        <v>0</v>
      </c>
      <c r="W1433" s="1">
        <f>IF($O1433="include",IF(AK1433&gt;0,1+MAX(W1434:W$2005),0),0)</f>
        <v>0</v>
      </c>
      <c r="X1433" s="1">
        <f>IF($O1433="include",IF(AL1433&gt;0,1+MAX(X1434:X$2005),0),0)</f>
        <v>0</v>
      </c>
      <c r="Y1433" s="22" t="str">
        <f t="shared" si="381"/>
        <v xml:space="preserve">1 - </v>
      </c>
      <c r="AA1433" s="42"/>
      <c r="AB1433" s="43"/>
      <c r="AC1433" s="43"/>
      <c r="AD1433" s="44"/>
      <c r="AE1433" s="11">
        <f t="shared" si="382"/>
        <v>0</v>
      </c>
      <c r="AF1433" s="41"/>
      <c r="AG1433" s="41"/>
      <c r="AH1433" s="41"/>
      <c r="AI1433" s="41"/>
      <c r="AJ1433" s="41"/>
      <c r="AK1433" s="41"/>
      <c r="AL1433" s="41"/>
      <c r="BA1433" s="1">
        <f t="shared" si="383"/>
        <v>0</v>
      </c>
      <c r="BB1433" s="1">
        <f t="shared" si="384"/>
        <v>0</v>
      </c>
      <c r="BC1433" s="1" t="str">
        <f t="shared" si="385"/>
        <v>No</v>
      </c>
      <c r="BD1433" s="1">
        <f t="shared" si="386"/>
        <v>0</v>
      </c>
      <c r="BE1433" s="1">
        <f t="shared" si="387"/>
        <v>0</v>
      </c>
      <c r="BF1433" s="1">
        <f t="shared" si="388"/>
        <v>0</v>
      </c>
      <c r="BG1433" s="1">
        <v>1429</v>
      </c>
      <c r="BH1433" s="1" t="e">
        <f t="shared" si="389"/>
        <v>#N/A</v>
      </c>
      <c r="BI1433" s="1">
        <f t="shared" si="391"/>
        <v>2</v>
      </c>
      <c r="BJ1433" s="1" t="e">
        <f t="shared" si="390"/>
        <v>#N/A</v>
      </c>
    </row>
    <row r="1434" spans="1:62" x14ac:dyDescent="0.25">
      <c r="A1434" s="1">
        <f t="shared" si="377"/>
        <v>1</v>
      </c>
      <c r="B1434" s="1">
        <f>IF(YEAR(AD1434)=$B$3,YEAR('Apartment Expenses'!AD1434)&amp;" - "&amp;'Apartment Expenses'!AC1434,0)</f>
        <v>0</v>
      </c>
      <c r="C1434" s="1">
        <f t="shared" si="378"/>
        <v>0</v>
      </c>
      <c r="E1434" s="1">
        <v>1430</v>
      </c>
      <c r="F1434" s="1">
        <f t="shared" si="379"/>
        <v>1</v>
      </c>
      <c r="G1434" s="1">
        <f t="shared" si="375"/>
        <v>0</v>
      </c>
      <c r="H1434" s="1">
        <f t="shared" si="376"/>
        <v>0</v>
      </c>
      <c r="J1434" s="1" t="str">
        <f t="shared" si="380"/>
        <v>1900</v>
      </c>
      <c r="M1434" s="1">
        <f>HLOOKUP('Expense History'!$AD$3,$P$4:$X$2004,ROW('Apartment Expenses'!L1434)-3,0)</f>
        <v>0</v>
      </c>
      <c r="N1434" s="1">
        <f>IF('Expense History'!$AD$3=Data!$G$4,'Apartment Expenses'!AE1434,HLOOKUP('Expense History'!$AD$3,'Apartment Expenses'!$AE$4:$AL$2004,(ROW('Apartment Expenses'!M1434)-3)))</f>
        <v>0</v>
      </c>
      <c r="O1434" s="1" t="str">
        <f>IF($O$2="ALL",IF(VLOOKUP(AA1434,'Expense History'!$AA$6:$AB$36,2,0)="x","include",0),IF(AND(VLOOKUP(AA1434,'Expense History'!$AA$6:$AB$36,2,0)="x",AC1434=$O$2),"include",0))</f>
        <v>include</v>
      </c>
      <c r="P1434" s="1">
        <f>IF(O1434="include",IF(AE1434&gt;0,1+MAX(P1435:P$2005),0),0)</f>
        <v>0</v>
      </c>
      <c r="Q1434" s="1">
        <f>IF(AND(ISBLANK(AA1433),AE1433=0),0,(IF(MAX(Q1435:Q$2005)&gt;0,0,ROW(R1434))))</f>
        <v>0</v>
      </c>
      <c r="R1434" s="1">
        <f>IF($O1434="include",IF(AF1434&gt;0,1+MAX(R1435:R$2005),0),0)</f>
        <v>0</v>
      </c>
      <c r="S1434" s="1">
        <f>IF($O1434="include",IF(AG1434&gt;0,1+MAX(S1435:S$2005),0),0)</f>
        <v>0</v>
      </c>
      <c r="T1434" s="1">
        <f>IF($O1434="include",IF(AH1434&gt;0,1+MAX(T1435:T$2005),0),0)</f>
        <v>0</v>
      </c>
      <c r="U1434" s="1">
        <f>IF($O1434="include",IF(AI1434&gt;0,1+MAX(U1435:U$2005),0),0)</f>
        <v>0</v>
      </c>
      <c r="V1434" s="1">
        <f>IF($O1434="include",IF(AJ1434&gt;0,1+MAX(V1435:V$2005),0),0)</f>
        <v>0</v>
      </c>
      <c r="W1434" s="1">
        <f>IF($O1434="include",IF(AK1434&gt;0,1+MAX(W1435:W$2005),0),0)</f>
        <v>0</v>
      </c>
      <c r="X1434" s="1">
        <f>IF($O1434="include",IF(AL1434&gt;0,1+MAX(X1435:X$2005),0),0)</f>
        <v>0</v>
      </c>
      <c r="Y1434" s="22" t="str">
        <f t="shared" si="381"/>
        <v xml:space="preserve">1 - </v>
      </c>
      <c r="AA1434" s="42"/>
      <c r="AB1434" s="43"/>
      <c r="AC1434" s="43"/>
      <c r="AD1434" s="44"/>
      <c r="AE1434" s="11">
        <f t="shared" si="382"/>
        <v>0</v>
      </c>
      <c r="AF1434" s="41"/>
      <c r="AG1434" s="41"/>
      <c r="AH1434" s="41"/>
      <c r="AI1434" s="41"/>
      <c r="AJ1434" s="41"/>
      <c r="AK1434" s="41"/>
      <c r="AL1434" s="41"/>
      <c r="BA1434" s="1">
        <f t="shared" si="383"/>
        <v>0</v>
      </c>
      <c r="BB1434" s="1">
        <f t="shared" si="384"/>
        <v>0</v>
      </c>
      <c r="BC1434" s="1" t="str">
        <f t="shared" si="385"/>
        <v>No</v>
      </c>
      <c r="BD1434" s="1">
        <f t="shared" si="386"/>
        <v>0</v>
      </c>
      <c r="BE1434" s="1">
        <f t="shared" si="387"/>
        <v>0</v>
      </c>
      <c r="BF1434" s="1">
        <f t="shared" si="388"/>
        <v>0</v>
      </c>
      <c r="BG1434" s="1">
        <v>1430</v>
      </c>
      <c r="BH1434" s="1" t="e">
        <f t="shared" si="389"/>
        <v>#N/A</v>
      </c>
      <c r="BI1434" s="1">
        <f t="shared" si="391"/>
        <v>2</v>
      </c>
      <c r="BJ1434" s="1" t="e">
        <f t="shared" si="390"/>
        <v>#N/A</v>
      </c>
    </row>
    <row r="1435" spans="1:62" x14ac:dyDescent="0.25">
      <c r="A1435" s="1">
        <f t="shared" si="377"/>
        <v>1</v>
      </c>
      <c r="B1435" s="1">
        <f>IF(YEAR(AD1435)=$B$3,YEAR('Apartment Expenses'!AD1435)&amp;" - "&amp;'Apartment Expenses'!AC1435,0)</f>
        <v>0</v>
      </c>
      <c r="C1435" s="1">
        <f t="shared" si="378"/>
        <v>0</v>
      </c>
      <c r="E1435" s="1">
        <v>1431</v>
      </c>
      <c r="F1435" s="1">
        <f t="shared" si="379"/>
        <v>1</v>
      </c>
      <c r="G1435" s="1">
        <f t="shared" si="375"/>
        <v>0</v>
      </c>
      <c r="H1435" s="1">
        <f t="shared" si="376"/>
        <v>0</v>
      </c>
      <c r="J1435" s="1" t="str">
        <f t="shared" si="380"/>
        <v>1900</v>
      </c>
      <c r="M1435" s="1">
        <f>HLOOKUP('Expense History'!$AD$3,$P$4:$X$2004,ROW('Apartment Expenses'!L1435)-3,0)</f>
        <v>0</v>
      </c>
      <c r="N1435" s="1">
        <f>IF('Expense History'!$AD$3=Data!$G$4,'Apartment Expenses'!AE1435,HLOOKUP('Expense History'!$AD$3,'Apartment Expenses'!$AE$4:$AL$2004,(ROW('Apartment Expenses'!M1435)-3)))</f>
        <v>0</v>
      </c>
      <c r="O1435" s="1" t="str">
        <f>IF($O$2="ALL",IF(VLOOKUP(AA1435,'Expense History'!$AA$6:$AB$36,2,0)="x","include",0),IF(AND(VLOOKUP(AA1435,'Expense History'!$AA$6:$AB$36,2,0)="x",AC1435=$O$2),"include",0))</f>
        <v>include</v>
      </c>
      <c r="P1435" s="1">
        <f>IF(O1435="include",IF(AE1435&gt;0,1+MAX(P1436:P$2005),0),0)</f>
        <v>0</v>
      </c>
      <c r="Q1435" s="1">
        <f>IF(AND(ISBLANK(AA1434),AE1434=0),0,(IF(MAX(Q1436:Q$2005)&gt;0,0,ROW(R1435))))</f>
        <v>0</v>
      </c>
      <c r="R1435" s="1">
        <f>IF($O1435="include",IF(AF1435&gt;0,1+MAX(R1436:R$2005),0),0)</f>
        <v>0</v>
      </c>
      <c r="S1435" s="1">
        <f>IF($O1435="include",IF(AG1435&gt;0,1+MAX(S1436:S$2005),0),0)</f>
        <v>0</v>
      </c>
      <c r="T1435" s="1">
        <f>IF($O1435="include",IF(AH1435&gt;0,1+MAX(T1436:T$2005),0),0)</f>
        <v>0</v>
      </c>
      <c r="U1435" s="1">
        <f>IF($O1435="include",IF(AI1435&gt;0,1+MAX(U1436:U$2005),0),0)</f>
        <v>0</v>
      </c>
      <c r="V1435" s="1">
        <f>IF($O1435="include",IF(AJ1435&gt;0,1+MAX(V1436:V$2005),0),0)</f>
        <v>0</v>
      </c>
      <c r="W1435" s="1">
        <f>IF($O1435="include",IF(AK1435&gt;0,1+MAX(W1436:W$2005),0),0)</f>
        <v>0</v>
      </c>
      <c r="X1435" s="1">
        <f>IF($O1435="include",IF(AL1435&gt;0,1+MAX(X1436:X$2005),0),0)</f>
        <v>0</v>
      </c>
      <c r="Y1435" s="22" t="str">
        <f t="shared" si="381"/>
        <v xml:space="preserve">1 - </v>
      </c>
      <c r="AA1435" s="42"/>
      <c r="AB1435" s="43"/>
      <c r="AC1435" s="43"/>
      <c r="AD1435" s="44"/>
      <c r="AE1435" s="11">
        <f t="shared" si="382"/>
        <v>0</v>
      </c>
      <c r="AF1435" s="41"/>
      <c r="AG1435" s="41"/>
      <c r="AH1435" s="41"/>
      <c r="AI1435" s="41"/>
      <c r="AJ1435" s="41"/>
      <c r="AK1435" s="41"/>
      <c r="AL1435" s="41"/>
      <c r="BA1435" s="1">
        <f t="shared" si="383"/>
        <v>0</v>
      </c>
      <c r="BB1435" s="1">
        <f t="shared" si="384"/>
        <v>0</v>
      </c>
      <c r="BC1435" s="1" t="str">
        <f t="shared" si="385"/>
        <v>No</v>
      </c>
      <c r="BD1435" s="1">
        <f t="shared" si="386"/>
        <v>0</v>
      </c>
      <c r="BE1435" s="1">
        <f t="shared" si="387"/>
        <v>0</v>
      </c>
      <c r="BF1435" s="1">
        <f t="shared" si="388"/>
        <v>0</v>
      </c>
      <c r="BG1435" s="1">
        <v>1431</v>
      </c>
      <c r="BH1435" s="1" t="e">
        <f t="shared" si="389"/>
        <v>#N/A</v>
      </c>
      <c r="BI1435" s="1">
        <f t="shared" si="391"/>
        <v>2</v>
      </c>
      <c r="BJ1435" s="1" t="e">
        <f t="shared" si="390"/>
        <v>#N/A</v>
      </c>
    </row>
    <row r="1436" spans="1:62" x14ac:dyDescent="0.25">
      <c r="A1436" s="1">
        <f t="shared" si="377"/>
        <v>1</v>
      </c>
      <c r="B1436" s="1">
        <f>IF(YEAR(AD1436)=$B$3,YEAR('Apartment Expenses'!AD1436)&amp;" - "&amp;'Apartment Expenses'!AC1436,0)</f>
        <v>0</v>
      </c>
      <c r="C1436" s="1">
        <f t="shared" si="378"/>
        <v>0</v>
      </c>
      <c r="E1436" s="1">
        <v>1432</v>
      </c>
      <c r="F1436" s="1">
        <f t="shared" si="379"/>
        <v>1</v>
      </c>
      <c r="G1436" s="1">
        <f t="shared" si="375"/>
        <v>0</v>
      </c>
      <c r="H1436" s="1">
        <f t="shared" si="376"/>
        <v>0</v>
      </c>
      <c r="J1436" s="1" t="str">
        <f t="shared" si="380"/>
        <v>1900</v>
      </c>
      <c r="M1436" s="1">
        <f>HLOOKUP('Expense History'!$AD$3,$P$4:$X$2004,ROW('Apartment Expenses'!L1436)-3,0)</f>
        <v>0</v>
      </c>
      <c r="N1436" s="1">
        <f>IF('Expense History'!$AD$3=Data!$G$4,'Apartment Expenses'!AE1436,HLOOKUP('Expense History'!$AD$3,'Apartment Expenses'!$AE$4:$AL$2004,(ROW('Apartment Expenses'!M1436)-3)))</f>
        <v>0</v>
      </c>
      <c r="O1436" s="1" t="str">
        <f>IF($O$2="ALL",IF(VLOOKUP(AA1436,'Expense History'!$AA$6:$AB$36,2,0)="x","include",0),IF(AND(VLOOKUP(AA1436,'Expense History'!$AA$6:$AB$36,2,0)="x",AC1436=$O$2),"include",0))</f>
        <v>include</v>
      </c>
      <c r="P1436" s="1">
        <f>IF(O1436="include",IF(AE1436&gt;0,1+MAX(P1437:P$2005),0),0)</f>
        <v>0</v>
      </c>
      <c r="Q1436" s="1">
        <f>IF(AND(ISBLANK(AA1435),AE1435=0),0,(IF(MAX(Q1437:Q$2005)&gt;0,0,ROW(R1436))))</f>
        <v>0</v>
      </c>
      <c r="R1436" s="1">
        <f>IF($O1436="include",IF(AF1436&gt;0,1+MAX(R1437:R$2005),0),0)</f>
        <v>0</v>
      </c>
      <c r="S1436" s="1">
        <f>IF($O1436="include",IF(AG1436&gt;0,1+MAX(S1437:S$2005),0),0)</f>
        <v>0</v>
      </c>
      <c r="T1436" s="1">
        <f>IF($O1436="include",IF(AH1436&gt;0,1+MAX(T1437:T$2005),0),0)</f>
        <v>0</v>
      </c>
      <c r="U1436" s="1">
        <f>IF($O1436="include",IF(AI1436&gt;0,1+MAX(U1437:U$2005),0),0)</f>
        <v>0</v>
      </c>
      <c r="V1436" s="1">
        <f>IF($O1436="include",IF(AJ1436&gt;0,1+MAX(V1437:V$2005),0),0)</f>
        <v>0</v>
      </c>
      <c r="W1436" s="1">
        <f>IF($O1436="include",IF(AK1436&gt;0,1+MAX(W1437:W$2005),0),0)</f>
        <v>0</v>
      </c>
      <c r="X1436" s="1">
        <f>IF($O1436="include",IF(AL1436&gt;0,1+MAX(X1437:X$2005),0),0)</f>
        <v>0</v>
      </c>
      <c r="Y1436" s="22" t="str">
        <f t="shared" si="381"/>
        <v xml:space="preserve">1 - </v>
      </c>
      <c r="AA1436" s="42"/>
      <c r="AB1436" s="43"/>
      <c r="AC1436" s="43"/>
      <c r="AD1436" s="44"/>
      <c r="AE1436" s="11">
        <f t="shared" si="382"/>
        <v>0</v>
      </c>
      <c r="AF1436" s="41"/>
      <c r="AG1436" s="41"/>
      <c r="AH1436" s="41"/>
      <c r="AI1436" s="41"/>
      <c r="AJ1436" s="41"/>
      <c r="AK1436" s="41"/>
      <c r="AL1436" s="41"/>
      <c r="BA1436" s="1">
        <f t="shared" si="383"/>
        <v>0</v>
      </c>
      <c r="BB1436" s="1">
        <f t="shared" si="384"/>
        <v>0</v>
      </c>
      <c r="BC1436" s="1" t="str">
        <f t="shared" si="385"/>
        <v>No</v>
      </c>
      <c r="BD1436" s="1">
        <f t="shared" si="386"/>
        <v>0</v>
      </c>
      <c r="BE1436" s="1">
        <f t="shared" si="387"/>
        <v>0</v>
      </c>
      <c r="BF1436" s="1">
        <f t="shared" si="388"/>
        <v>0</v>
      </c>
      <c r="BG1436" s="1">
        <v>1432</v>
      </c>
      <c r="BH1436" s="1" t="e">
        <f t="shared" si="389"/>
        <v>#N/A</v>
      </c>
      <c r="BI1436" s="1">
        <f t="shared" si="391"/>
        <v>2</v>
      </c>
      <c r="BJ1436" s="1" t="e">
        <f t="shared" si="390"/>
        <v>#N/A</v>
      </c>
    </row>
    <row r="1437" spans="1:62" x14ac:dyDescent="0.25">
      <c r="A1437" s="1">
        <f t="shared" si="377"/>
        <v>1</v>
      </c>
      <c r="B1437" s="1">
        <f>IF(YEAR(AD1437)=$B$3,YEAR('Apartment Expenses'!AD1437)&amp;" - "&amp;'Apartment Expenses'!AC1437,0)</f>
        <v>0</v>
      </c>
      <c r="C1437" s="1">
        <f t="shared" si="378"/>
        <v>0</v>
      </c>
      <c r="E1437" s="1">
        <v>1433</v>
      </c>
      <c r="F1437" s="1">
        <f t="shared" si="379"/>
        <v>1</v>
      </c>
      <c r="G1437" s="1">
        <f t="shared" si="375"/>
        <v>0</v>
      </c>
      <c r="H1437" s="1">
        <f t="shared" si="376"/>
        <v>0</v>
      </c>
      <c r="J1437" s="1" t="str">
        <f t="shared" si="380"/>
        <v>1900</v>
      </c>
      <c r="M1437" s="1">
        <f>HLOOKUP('Expense History'!$AD$3,$P$4:$X$2004,ROW('Apartment Expenses'!L1437)-3,0)</f>
        <v>0</v>
      </c>
      <c r="N1437" s="1">
        <f>IF('Expense History'!$AD$3=Data!$G$4,'Apartment Expenses'!AE1437,HLOOKUP('Expense History'!$AD$3,'Apartment Expenses'!$AE$4:$AL$2004,(ROW('Apartment Expenses'!M1437)-3)))</f>
        <v>0</v>
      </c>
      <c r="O1437" s="1" t="str">
        <f>IF($O$2="ALL",IF(VLOOKUP(AA1437,'Expense History'!$AA$6:$AB$36,2,0)="x","include",0),IF(AND(VLOOKUP(AA1437,'Expense History'!$AA$6:$AB$36,2,0)="x",AC1437=$O$2),"include",0))</f>
        <v>include</v>
      </c>
      <c r="P1437" s="1">
        <f>IF(O1437="include",IF(AE1437&gt;0,1+MAX(P1438:P$2005),0),0)</f>
        <v>0</v>
      </c>
      <c r="Q1437" s="1">
        <f>IF(AND(ISBLANK(AA1436),AE1436=0),0,(IF(MAX(Q1438:Q$2005)&gt;0,0,ROW(R1437))))</f>
        <v>0</v>
      </c>
      <c r="R1437" s="1">
        <f>IF($O1437="include",IF(AF1437&gt;0,1+MAX(R1438:R$2005),0),0)</f>
        <v>0</v>
      </c>
      <c r="S1437" s="1">
        <f>IF($O1437="include",IF(AG1437&gt;0,1+MAX(S1438:S$2005),0),0)</f>
        <v>0</v>
      </c>
      <c r="T1437" s="1">
        <f>IF($O1437="include",IF(AH1437&gt;0,1+MAX(T1438:T$2005),0),0)</f>
        <v>0</v>
      </c>
      <c r="U1437" s="1">
        <f>IF($O1437="include",IF(AI1437&gt;0,1+MAX(U1438:U$2005),0),0)</f>
        <v>0</v>
      </c>
      <c r="V1437" s="1">
        <f>IF($O1437="include",IF(AJ1437&gt;0,1+MAX(V1438:V$2005),0),0)</f>
        <v>0</v>
      </c>
      <c r="W1437" s="1">
        <f>IF($O1437="include",IF(AK1437&gt;0,1+MAX(W1438:W$2005),0),0)</f>
        <v>0</v>
      </c>
      <c r="X1437" s="1">
        <f>IF($O1437="include",IF(AL1437&gt;0,1+MAX(X1438:X$2005),0),0)</f>
        <v>0</v>
      </c>
      <c r="Y1437" s="22" t="str">
        <f t="shared" si="381"/>
        <v xml:space="preserve">1 - </v>
      </c>
      <c r="AA1437" s="42"/>
      <c r="AB1437" s="43"/>
      <c r="AC1437" s="43"/>
      <c r="AD1437" s="44"/>
      <c r="AE1437" s="11">
        <f t="shared" si="382"/>
        <v>0</v>
      </c>
      <c r="AF1437" s="41"/>
      <c r="AG1437" s="41"/>
      <c r="AH1437" s="41"/>
      <c r="AI1437" s="41"/>
      <c r="AJ1437" s="41"/>
      <c r="AK1437" s="41"/>
      <c r="AL1437" s="41"/>
      <c r="BA1437" s="1">
        <f t="shared" si="383"/>
        <v>0</v>
      </c>
      <c r="BB1437" s="1">
        <f t="shared" si="384"/>
        <v>0</v>
      </c>
      <c r="BC1437" s="1" t="str">
        <f t="shared" si="385"/>
        <v>No</v>
      </c>
      <c r="BD1437" s="1">
        <f t="shared" si="386"/>
        <v>0</v>
      </c>
      <c r="BE1437" s="1">
        <f t="shared" si="387"/>
        <v>0</v>
      </c>
      <c r="BF1437" s="1">
        <f t="shared" si="388"/>
        <v>0</v>
      </c>
      <c r="BG1437" s="1">
        <v>1433</v>
      </c>
      <c r="BH1437" s="1" t="e">
        <f t="shared" si="389"/>
        <v>#N/A</v>
      </c>
      <c r="BI1437" s="1">
        <f t="shared" si="391"/>
        <v>2</v>
      </c>
      <c r="BJ1437" s="1" t="e">
        <f t="shared" si="390"/>
        <v>#N/A</v>
      </c>
    </row>
    <row r="1438" spans="1:62" x14ac:dyDescent="0.25">
      <c r="A1438" s="1">
        <f t="shared" si="377"/>
        <v>1</v>
      </c>
      <c r="B1438" s="1">
        <f>IF(YEAR(AD1438)=$B$3,YEAR('Apartment Expenses'!AD1438)&amp;" - "&amp;'Apartment Expenses'!AC1438,0)</f>
        <v>0</v>
      </c>
      <c r="C1438" s="1">
        <f t="shared" si="378"/>
        <v>0</v>
      </c>
      <c r="E1438" s="1">
        <v>1434</v>
      </c>
      <c r="F1438" s="1">
        <f t="shared" si="379"/>
        <v>1</v>
      </c>
      <c r="G1438" s="1">
        <f t="shared" si="375"/>
        <v>0</v>
      </c>
      <c r="H1438" s="1">
        <f t="shared" si="376"/>
        <v>0</v>
      </c>
      <c r="J1438" s="1" t="str">
        <f t="shared" si="380"/>
        <v>1900</v>
      </c>
      <c r="M1438" s="1">
        <f>HLOOKUP('Expense History'!$AD$3,$P$4:$X$2004,ROW('Apartment Expenses'!L1438)-3,0)</f>
        <v>0</v>
      </c>
      <c r="N1438" s="1">
        <f>IF('Expense History'!$AD$3=Data!$G$4,'Apartment Expenses'!AE1438,HLOOKUP('Expense History'!$AD$3,'Apartment Expenses'!$AE$4:$AL$2004,(ROW('Apartment Expenses'!M1438)-3)))</f>
        <v>0</v>
      </c>
      <c r="O1438" s="1" t="str">
        <f>IF($O$2="ALL",IF(VLOOKUP(AA1438,'Expense History'!$AA$6:$AB$36,2,0)="x","include",0),IF(AND(VLOOKUP(AA1438,'Expense History'!$AA$6:$AB$36,2,0)="x",AC1438=$O$2),"include",0))</f>
        <v>include</v>
      </c>
      <c r="P1438" s="1">
        <f>IF(O1438="include",IF(AE1438&gt;0,1+MAX(P1439:P$2005),0),0)</f>
        <v>0</v>
      </c>
      <c r="Q1438" s="1">
        <f>IF(AND(ISBLANK(AA1437),AE1437=0),0,(IF(MAX(Q1439:Q$2005)&gt;0,0,ROW(R1438))))</f>
        <v>0</v>
      </c>
      <c r="R1438" s="1">
        <f>IF($O1438="include",IF(AF1438&gt;0,1+MAX(R1439:R$2005),0),0)</f>
        <v>0</v>
      </c>
      <c r="S1438" s="1">
        <f>IF($O1438="include",IF(AG1438&gt;0,1+MAX(S1439:S$2005),0),0)</f>
        <v>0</v>
      </c>
      <c r="T1438" s="1">
        <f>IF($O1438="include",IF(AH1438&gt;0,1+MAX(T1439:T$2005),0),0)</f>
        <v>0</v>
      </c>
      <c r="U1438" s="1">
        <f>IF($O1438="include",IF(AI1438&gt;0,1+MAX(U1439:U$2005),0),0)</f>
        <v>0</v>
      </c>
      <c r="V1438" s="1">
        <f>IF($O1438="include",IF(AJ1438&gt;0,1+MAX(V1439:V$2005),0),0)</f>
        <v>0</v>
      </c>
      <c r="W1438" s="1">
        <f>IF($O1438="include",IF(AK1438&gt;0,1+MAX(W1439:W$2005),0),0)</f>
        <v>0</v>
      </c>
      <c r="X1438" s="1">
        <f>IF($O1438="include",IF(AL1438&gt;0,1+MAX(X1439:X$2005),0),0)</f>
        <v>0</v>
      </c>
      <c r="Y1438" s="22" t="str">
        <f t="shared" si="381"/>
        <v xml:space="preserve">1 - </v>
      </c>
      <c r="AA1438" s="42"/>
      <c r="AB1438" s="43"/>
      <c r="AC1438" s="43"/>
      <c r="AD1438" s="44"/>
      <c r="AE1438" s="11">
        <f t="shared" si="382"/>
        <v>0</v>
      </c>
      <c r="AF1438" s="41"/>
      <c r="AG1438" s="41"/>
      <c r="AH1438" s="41"/>
      <c r="AI1438" s="41"/>
      <c r="AJ1438" s="41"/>
      <c r="AK1438" s="41"/>
      <c r="AL1438" s="41"/>
      <c r="BA1438" s="1">
        <f t="shared" si="383"/>
        <v>0</v>
      </c>
      <c r="BB1438" s="1">
        <f t="shared" si="384"/>
        <v>0</v>
      </c>
      <c r="BC1438" s="1" t="str">
        <f t="shared" si="385"/>
        <v>No</v>
      </c>
      <c r="BD1438" s="1">
        <f t="shared" si="386"/>
        <v>0</v>
      </c>
      <c r="BE1438" s="1">
        <f t="shared" si="387"/>
        <v>0</v>
      </c>
      <c r="BF1438" s="1">
        <f t="shared" si="388"/>
        <v>0</v>
      </c>
      <c r="BG1438" s="1">
        <v>1434</v>
      </c>
      <c r="BH1438" s="1" t="e">
        <f t="shared" si="389"/>
        <v>#N/A</v>
      </c>
      <c r="BI1438" s="1">
        <f t="shared" si="391"/>
        <v>2</v>
      </c>
      <c r="BJ1438" s="1" t="e">
        <f t="shared" si="390"/>
        <v>#N/A</v>
      </c>
    </row>
    <row r="1439" spans="1:62" x14ac:dyDescent="0.25">
      <c r="A1439" s="1">
        <f t="shared" si="377"/>
        <v>1</v>
      </c>
      <c r="B1439" s="1">
        <f>IF(YEAR(AD1439)=$B$3,YEAR('Apartment Expenses'!AD1439)&amp;" - "&amp;'Apartment Expenses'!AC1439,0)</f>
        <v>0</v>
      </c>
      <c r="C1439" s="1">
        <f t="shared" si="378"/>
        <v>0</v>
      </c>
      <c r="E1439" s="1">
        <v>1435</v>
      </c>
      <c r="F1439" s="1">
        <f t="shared" si="379"/>
        <v>1</v>
      </c>
      <c r="G1439" s="1">
        <f t="shared" si="375"/>
        <v>0</v>
      </c>
      <c r="H1439" s="1">
        <f t="shared" si="376"/>
        <v>0</v>
      </c>
      <c r="J1439" s="1" t="str">
        <f t="shared" si="380"/>
        <v>1900</v>
      </c>
      <c r="M1439" s="1">
        <f>HLOOKUP('Expense History'!$AD$3,$P$4:$X$2004,ROW('Apartment Expenses'!L1439)-3,0)</f>
        <v>0</v>
      </c>
      <c r="N1439" s="1">
        <f>IF('Expense History'!$AD$3=Data!$G$4,'Apartment Expenses'!AE1439,HLOOKUP('Expense History'!$AD$3,'Apartment Expenses'!$AE$4:$AL$2004,(ROW('Apartment Expenses'!M1439)-3)))</f>
        <v>0</v>
      </c>
      <c r="O1439" s="1" t="str">
        <f>IF($O$2="ALL",IF(VLOOKUP(AA1439,'Expense History'!$AA$6:$AB$36,2,0)="x","include",0),IF(AND(VLOOKUP(AA1439,'Expense History'!$AA$6:$AB$36,2,0)="x",AC1439=$O$2),"include",0))</f>
        <v>include</v>
      </c>
      <c r="P1439" s="1">
        <f>IF(O1439="include",IF(AE1439&gt;0,1+MAX(P1440:P$2005),0),0)</f>
        <v>0</v>
      </c>
      <c r="Q1439" s="1">
        <f>IF(AND(ISBLANK(AA1438),AE1438=0),0,(IF(MAX(Q1440:Q$2005)&gt;0,0,ROW(R1439))))</f>
        <v>0</v>
      </c>
      <c r="R1439" s="1">
        <f>IF($O1439="include",IF(AF1439&gt;0,1+MAX(R1440:R$2005),0),0)</f>
        <v>0</v>
      </c>
      <c r="S1439" s="1">
        <f>IF($O1439="include",IF(AG1439&gt;0,1+MAX(S1440:S$2005),0),0)</f>
        <v>0</v>
      </c>
      <c r="T1439" s="1">
        <f>IF($O1439="include",IF(AH1439&gt;0,1+MAX(T1440:T$2005),0),0)</f>
        <v>0</v>
      </c>
      <c r="U1439" s="1">
        <f>IF($O1439="include",IF(AI1439&gt;0,1+MAX(U1440:U$2005),0),0)</f>
        <v>0</v>
      </c>
      <c r="V1439" s="1">
        <f>IF($O1439="include",IF(AJ1439&gt;0,1+MAX(V1440:V$2005),0),0)</f>
        <v>0</v>
      </c>
      <c r="W1439" s="1">
        <f>IF($O1439="include",IF(AK1439&gt;0,1+MAX(W1440:W$2005),0),0)</f>
        <v>0</v>
      </c>
      <c r="X1439" s="1">
        <f>IF($O1439="include",IF(AL1439&gt;0,1+MAX(X1440:X$2005),0),0)</f>
        <v>0</v>
      </c>
      <c r="Y1439" s="22" t="str">
        <f t="shared" si="381"/>
        <v xml:space="preserve">1 - </v>
      </c>
      <c r="AA1439" s="42"/>
      <c r="AB1439" s="43"/>
      <c r="AC1439" s="43"/>
      <c r="AD1439" s="44"/>
      <c r="AE1439" s="11">
        <f t="shared" si="382"/>
        <v>0</v>
      </c>
      <c r="AF1439" s="41"/>
      <c r="AG1439" s="41"/>
      <c r="AH1439" s="41"/>
      <c r="AI1439" s="41"/>
      <c r="AJ1439" s="41"/>
      <c r="AK1439" s="41"/>
      <c r="AL1439" s="41"/>
      <c r="BA1439" s="1">
        <f t="shared" si="383"/>
        <v>0</v>
      </c>
      <c r="BB1439" s="1">
        <f t="shared" si="384"/>
        <v>0</v>
      </c>
      <c r="BC1439" s="1" t="str">
        <f t="shared" si="385"/>
        <v>No</v>
      </c>
      <c r="BD1439" s="1">
        <f t="shared" si="386"/>
        <v>0</v>
      </c>
      <c r="BE1439" s="1">
        <f t="shared" si="387"/>
        <v>0</v>
      </c>
      <c r="BF1439" s="1">
        <f t="shared" si="388"/>
        <v>0</v>
      </c>
      <c r="BG1439" s="1">
        <v>1435</v>
      </c>
      <c r="BH1439" s="1" t="e">
        <f t="shared" si="389"/>
        <v>#N/A</v>
      </c>
      <c r="BI1439" s="1">
        <f t="shared" si="391"/>
        <v>2</v>
      </c>
      <c r="BJ1439" s="1" t="e">
        <f t="shared" si="390"/>
        <v>#N/A</v>
      </c>
    </row>
    <row r="1440" spans="1:62" x14ac:dyDescent="0.25">
      <c r="A1440" s="1">
        <f t="shared" si="377"/>
        <v>1</v>
      </c>
      <c r="B1440" s="1">
        <f>IF(YEAR(AD1440)=$B$3,YEAR('Apartment Expenses'!AD1440)&amp;" - "&amp;'Apartment Expenses'!AC1440,0)</f>
        <v>0</v>
      </c>
      <c r="C1440" s="1">
        <f t="shared" si="378"/>
        <v>0</v>
      </c>
      <c r="E1440" s="1">
        <v>1436</v>
      </c>
      <c r="F1440" s="1">
        <f t="shared" si="379"/>
        <v>1</v>
      </c>
      <c r="G1440" s="1">
        <f t="shared" si="375"/>
        <v>0</v>
      </c>
      <c r="H1440" s="1">
        <f t="shared" si="376"/>
        <v>0</v>
      </c>
      <c r="J1440" s="1" t="str">
        <f t="shared" si="380"/>
        <v>1900</v>
      </c>
      <c r="M1440" s="1">
        <f>HLOOKUP('Expense History'!$AD$3,$P$4:$X$2004,ROW('Apartment Expenses'!L1440)-3,0)</f>
        <v>0</v>
      </c>
      <c r="N1440" s="1">
        <f>IF('Expense History'!$AD$3=Data!$G$4,'Apartment Expenses'!AE1440,HLOOKUP('Expense History'!$AD$3,'Apartment Expenses'!$AE$4:$AL$2004,(ROW('Apartment Expenses'!M1440)-3)))</f>
        <v>0</v>
      </c>
      <c r="O1440" s="1" t="str">
        <f>IF($O$2="ALL",IF(VLOOKUP(AA1440,'Expense History'!$AA$6:$AB$36,2,0)="x","include",0),IF(AND(VLOOKUP(AA1440,'Expense History'!$AA$6:$AB$36,2,0)="x",AC1440=$O$2),"include",0))</f>
        <v>include</v>
      </c>
      <c r="P1440" s="1">
        <f>IF(O1440="include",IF(AE1440&gt;0,1+MAX(P1441:P$2005),0),0)</f>
        <v>0</v>
      </c>
      <c r="Q1440" s="1">
        <f>IF(AND(ISBLANK(AA1439),AE1439=0),0,(IF(MAX(Q1441:Q$2005)&gt;0,0,ROW(R1440))))</f>
        <v>0</v>
      </c>
      <c r="R1440" s="1">
        <f>IF($O1440="include",IF(AF1440&gt;0,1+MAX(R1441:R$2005),0),0)</f>
        <v>0</v>
      </c>
      <c r="S1440" s="1">
        <f>IF($O1440="include",IF(AG1440&gt;0,1+MAX(S1441:S$2005),0),0)</f>
        <v>0</v>
      </c>
      <c r="T1440" s="1">
        <f>IF($O1440="include",IF(AH1440&gt;0,1+MAX(T1441:T$2005),0),0)</f>
        <v>0</v>
      </c>
      <c r="U1440" s="1">
        <f>IF($O1440="include",IF(AI1440&gt;0,1+MAX(U1441:U$2005),0),0)</f>
        <v>0</v>
      </c>
      <c r="V1440" s="1">
        <f>IF($O1440="include",IF(AJ1440&gt;0,1+MAX(V1441:V$2005),0),0)</f>
        <v>0</v>
      </c>
      <c r="W1440" s="1">
        <f>IF($O1440="include",IF(AK1440&gt;0,1+MAX(W1441:W$2005),0),0)</f>
        <v>0</v>
      </c>
      <c r="X1440" s="1">
        <f>IF($O1440="include",IF(AL1440&gt;0,1+MAX(X1441:X$2005),0),0)</f>
        <v>0</v>
      </c>
      <c r="Y1440" s="22" t="str">
        <f t="shared" si="381"/>
        <v xml:space="preserve">1 - </v>
      </c>
      <c r="AA1440" s="42"/>
      <c r="AB1440" s="43"/>
      <c r="AC1440" s="43"/>
      <c r="AD1440" s="44"/>
      <c r="AE1440" s="11">
        <f t="shared" si="382"/>
        <v>0</v>
      </c>
      <c r="AF1440" s="41"/>
      <c r="AG1440" s="41"/>
      <c r="AH1440" s="41"/>
      <c r="AI1440" s="41"/>
      <c r="AJ1440" s="41"/>
      <c r="AK1440" s="41"/>
      <c r="AL1440" s="41"/>
      <c r="BA1440" s="1">
        <f t="shared" si="383"/>
        <v>0</v>
      </c>
      <c r="BB1440" s="1">
        <f t="shared" si="384"/>
        <v>0</v>
      </c>
      <c r="BC1440" s="1" t="str">
        <f t="shared" si="385"/>
        <v>No</v>
      </c>
      <c r="BD1440" s="1">
        <f t="shared" si="386"/>
        <v>0</v>
      </c>
      <c r="BE1440" s="1">
        <f t="shared" si="387"/>
        <v>0</v>
      </c>
      <c r="BF1440" s="1">
        <f t="shared" si="388"/>
        <v>0</v>
      </c>
      <c r="BG1440" s="1">
        <v>1436</v>
      </c>
      <c r="BH1440" s="1" t="e">
        <f t="shared" si="389"/>
        <v>#N/A</v>
      </c>
      <c r="BI1440" s="1">
        <f t="shared" si="391"/>
        <v>2</v>
      </c>
      <c r="BJ1440" s="1" t="e">
        <f t="shared" si="390"/>
        <v>#N/A</v>
      </c>
    </row>
    <row r="1441" spans="1:62" x14ac:dyDescent="0.25">
      <c r="A1441" s="1">
        <f t="shared" si="377"/>
        <v>1</v>
      </c>
      <c r="B1441" s="1">
        <f>IF(YEAR(AD1441)=$B$3,YEAR('Apartment Expenses'!AD1441)&amp;" - "&amp;'Apartment Expenses'!AC1441,0)</f>
        <v>0</v>
      </c>
      <c r="C1441" s="1">
        <f t="shared" si="378"/>
        <v>0</v>
      </c>
      <c r="E1441" s="1">
        <v>1437</v>
      </c>
      <c r="F1441" s="1">
        <f t="shared" si="379"/>
        <v>1</v>
      </c>
      <c r="G1441" s="1">
        <f t="shared" si="375"/>
        <v>0</v>
      </c>
      <c r="H1441" s="1">
        <f t="shared" si="376"/>
        <v>0</v>
      </c>
      <c r="J1441" s="1" t="str">
        <f t="shared" si="380"/>
        <v>1900</v>
      </c>
      <c r="M1441" s="1">
        <f>HLOOKUP('Expense History'!$AD$3,$P$4:$X$2004,ROW('Apartment Expenses'!L1441)-3,0)</f>
        <v>0</v>
      </c>
      <c r="N1441" s="1">
        <f>IF('Expense History'!$AD$3=Data!$G$4,'Apartment Expenses'!AE1441,HLOOKUP('Expense History'!$AD$3,'Apartment Expenses'!$AE$4:$AL$2004,(ROW('Apartment Expenses'!M1441)-3)))</f>
        <v>0</v>
      </c>
      <c r="O1441" s="1" t="str">
        <f>IF($O$2="ALL",IF(VLOOKUP(AA1441,'Expense History'!$AA$6:$AB$36,2,0)="x","include",0),IF(AND(VLOOKUP(AA1441,'Expense History'!$AA$6:$AB$36,2,0)="x",AC1441=$O$2),"include",0))</f>
        <v>include</v>
      </c>
      <c r="P1441" s="1">
        <f>IF(O1441="include",IF(AE1441&gt;0,1+MAX(P1442:P$2005),0),0)</f>
        <v>0</v>
      </c>
      <c r="Q1441" s="1">
        <f>IF(AND(ISBLANK(AA1440),AE1440=0),0,(IF(MAX(Q1442:Q$2005)&gt;0,0,ROW(R1441))))</f>
        <v>0</v>
      </c>
      <c r="R1441" s="1">
        <f>IF($O1441="include",IF(AF1441&gt;0,1+MAX(R1442:R$2005),0),0)</f>
        <v>0</v>
      </c>
      <c r="S1441" s="1">
        <f>IF($O1441="include",IF(AG1441&gt;0,1+MAX(S1442:S$2005),0),0)</f>
        <v>0</v>
      </c>
      <c r="T1441" s="1">
        <f>IF($O1441="include",IF(AH1441&gt;0,1+MAX(T1442:T$2005),0),0)</f>
        <v>0</v>
      </c>
      <c r="U1441" s="1">
        <f>IF($O1441="include",IF(AI1441&gt;0,1+MAX(U1442:U$2005),0),0)</f>
        <v>0</v>
      </c>
      <c r="V1441" s="1">
        <f>IF($O1441="include",IF(AJ1441&gt;0,1+MAX(V1442:V$2005),0),0)</f>
        <v>0</v>
      </c>
      <c r="W1441" s="1">
        <f>IF($O1441="include",IF(AK1441&gt;0,1+MAX(W1442:W$2005),0),0)</f>
        <v>0</v>
      </c>
      <c r="X1441" s="1">
        <f>IF($O1441="include",IF(AL1441&gt;0,1+MAX(X1442:X$2005),0),0)</f>
        <v>0</v>
      </c>
      <c r="Y1441" s="22" t="str">
        <f t="shared" si="381"/>
        <v xml:space="preserve">1 - </v>
      </c>
      <c r="AA1441" s="42"/>
      <c r="AB1441" s="43"/>
      <c r="AC1441" s="43"/>
      <c r="AD1441" s="44"/>
      <c r="AE1441" s="11">
        <f t="shared" si="382"/>
        <v>0</v>
      </c>
      <c r="AF1441" s="41"/>
      <c r="AG1441" s="41"/>
      <c r="AH1441" s="41"/>
      <c r="AI1441" s="41"/>
      <c r="AJ1441" s="41"/>
      <c r="AK1441" s="41"/>
      <c r="AL1441" s="41"/>
      <c r="BA1441" s="1">
        <f t="shared" si="383"/>
        <v>0</v>
      </c>
      <c r="BB1441" s="1">
        <f t="shared" si="384"/>
        <v>0</v>
      </c>
      <c r="BC1441" s="1" t="str">
        <f t="shared" si="385"/>
        <v>No</v>
      </c>
      <c r="BD1441" s="1">
        <f t="shared" si="386"/>
        <v>0</v>
      </c>
      <c r="BE1441" s="1">
        <f t="shared" si="387"/>
        <v>0</v>
      </c>
      <c r="BF1441" s="1">
        <f t="shared" si="388"/>
        <v>0</v>
      </c>
      <c r="BG1441" s="1">
        <v>1437</v>
      </c>
      <c r="BH1441" s="1" t="e">
        <f t="shared" si="389"/>
        <v>#N/A</v>
      </c>
      <c r="BI1441" s="1">
        <f t="shared" si="391"/>
        <v>2</v>
      </c>
      <c r="BJ1441" s="1" t="e">
        <f t="shared" si="390"/>
        <v>#N/A</v>
      </c>
    </row>
    <row r="1442" spans="1:62" x14ac:dyDescent="0.25">
      <c r="A1442" s="1">
        <f t="shared" si="377"/>
        <v>1</v>
      </c>
      <c r="B1442" s="1">
        <f>IF(YEAR(AD1442)=$B$3,YEAR('Apartment Expenses'!AD1442)&amp;" - "&amp;'Apartment Expenses'!AC1442,0)</f>
        <v>0</v>
      </c>
      <c r="C1442" s="1">
        <f t="shared" si="378"/>
        <v>0</v>
      </c>
      <c r="E1442" s="1">
        <v>1438</v>
      </c>
      <c r="F1442" s="1">
        <f t="shared" si="379"/>
        <v>1</v>
      </c>
      <c r="G1442" s="1">
        <f t="shared" si="375"/>
        <v>0</v>
      </c>
      <c r="H1442" s="1">
        <f t="shared" si="376"/>
        <v>0</v>
      </c>
      <c r="J1442" s="1" t="str">
        <f t="shared" si="380"/>
        <v>1900</v>
      </c>
      <c r="M1442" s="1">
        <f>HLOOKUP('Expense History'!$AD$3,$P$4:$X$2004,ROW('Apartment Expenses'!L1442)-3,0)</f>
        <v>0</v>
      </c>
      <c r="N1442" s="1">
        <f>IF('Expense History'!$AD$3=Data!$G$4,'Apartment Expenses'!AE1442,HLOOKUP('Expense History'!$AD$3,'Apartment Expenses'!$AE$4:$AL$2004,(ROW('Apartment Expenses'!M1442)-3)))</f>
        <v>0</v>
      </c>
      <c r="O1442" s="1" t="str">
        <f>IF($O$2="ALL",IF(VLOOKUP(AA1442,'Expense History'!$AA$6:$AB$36,2,0)="x","include",0),IF(AND(VLOOKUP(AA1442,'Expense History'!$AA$6:$AB$36,2,0)="x",AC1442=$O$2),"include",0))</f>
        <v>include</v>
      </c>
      <c r="P1442" s="1">
        <f>IF(O1442="include",IF(AE1442&gt;0,1+MAX(P1443:P$2005),0),0)</f>
        <v>0</v>
      </c>
      <c r="Q1442" s="1">
        <f>IF(AND(ISBLANK(AA1441),AE1441=0),0,(IF(MAX(Q1443:Q$2005)&gt;0,0,ROW(R1442))))</f>
        <v>0</v>
      </c>
      <c r="R1442" s="1">
        <f>IF($O1442="include",IF(AF1442&gt;0,1+MAX(R1443:R$2005),0),0)</f>
        <v>0</v>
      </c>
      <c r="S1442" s="1">
        <f>IF($O1442="include",IF(AG1442&gt;0,1+MAX(S1443:S$2005),0),0)</f>
        <v>0</v>
      </c>
      <c r="T1442" s="1">
        <f>IF($O1442="include",IF(AH1442&gt;0,1+MAX(T1443:T$2005),0),0)</f>
        <v>0</v>
      </c>
      <c r="U1442" s="1">
        <f>IF($O1442="include",IF(AI1442&gt;0,1+MAX(U1443:U$2005),0),0)</f>
        <v>0</v>
      </c>
      <c r="V1442" s="1">
        <f>IF($O1442="include",IF(AJ1442&gt;0,1+MAX(V1443:V$2005),0),0)</f>
        <v>0</v>
      </c>
      <c r="W1442" s="1">
        <f>IF($O1442="include",IF(AK1442&gt;0,1+MAX(W1443:W$2005),0),0)</f>
        <v>0</v>
      </c>
      <c r="X1442" s="1">
        <f>IF($O1442="include",IF(AL1442&gt;0,1+MAX(X1443:X$2005),0),0)</f>
        <v>0</v>
      </c>
      <c r="Y1442" s="22" t="str">
        <f t="shared" si="381"/>
        <v xml:space="preserve">1 - </v>
      </c>
      <c r="AA1442" s="42"/>
      <c r="AB1442" s="43"/>
      <c r="AC1442" s="43"/>
      <c r="AD1442" s="44"/>
      <c r="AE1442" s="11">
        <f t="shared" si="382"/>
        <v>0</v>
      </c>
      <c r="AF1442" s="41"/>
      <c r="AG1442" s="41"/>
      <c r="AH1442" s="41"/>
      <c r="AI1442" s="41"/>
      <c r="AJ1442" s="41"/>
      <c r="AK1442" s="41"/>
      <c r="AL1442" s="41"/>
      <c r="BA1442" s="1">
        <f t="shared" si="383"/>
        <v>0</v>
      </c>
      <c r="BB1442" s="1">
        <f t="shared" si="384"/>
        <v>0</v>
      </c>
      <c r="BC1442" s="1" t="str">
        <f t="shared" si="385"/>
        <v>No</v>
      </c>
      <c r="BD1442" s="1">
        <f t="shared" si="386"/>
        <v>0</v>
      </c>
      <c r="BE1442" s="1">
        <f t="shared" si="387"/>
        <v>0</v>
      </c>
      <c r="BF1442" s="1">
        <f t="shared" si="388"/>
        <v>0</v>
      </c>
      <c r="BG1442" s="1">
        <v>1438</v>
      </c>
      <c r="BH1442" s="1" t="e">
        <f t="shared" si="389"/>
        <v>#N/A</v>
      </c>
      <c r="BI1442" s="1">
        <f t="shared" si="391"/>
        <v>2</v>
      </c>
      <c r="BJ1442" s="1" t="e">
        <f t="shared" si="390"/>
        <v>#N/A</v>
      </c>
    </row>
    <row r="1443" spans="1:62" x14ac:dyDescent="0.25">
      <c r="A1443" s="1">
        <f t="shared" si="377"/>
        <v>1</v>
      </c>
      <c r="B1443" s="1">
        <f>IF(YEAR(AD1443)=$B$3,YEAR('Apartment Expenses'!AD1443)&amp;" - "&amp;'Apartment Expenses'!AC1443,0)</f>
        <v>0</v>
      </c>
      <c r="C1443" s="1">
        <f t="shared" si="378"/>
        <v>0</v>
      </c>
      <c r="E1443" s="1">
        <v>1439</v>
      </c>
      <c r="F1443" s="1">
        <f t="shared" si="379"/>
        <v>1</v>
      </c>
      <c r="G1443" s="1">
        <f t="shared" si="375"/>
        <v>0</v>
      </c>
      <c r="H1443" s="1">
        <f t="shared" si="376"/>
        <v>0</v>
      </c>
      <c r="J1443" s="1" t="str">
        <f t="shared" si="380"/>
        <v>1900</v>
      </c>
      <c r="M1443" s="1">
        <f>HLOOKUP('Expense History'!$AD$3,$P$4:$X$2004,ROW('Apartment Expenses'!L1443)-3,0)</f>
        <v>0</v>
      </c>
      <c r="N1443" s="1">
        <f>IF('Expense History'!$AD$3=Data!$G$4,'Apartment Expenses'!AE1443,HLOOKUP('Expense History'!$AD$3,'Apartment Expenses'!$AE$4:$AL$2004,(ROW('Apartment Expenses'!M1443)-3)))</f>
        <v>0</v>
      </c>
      <c r="O1443" s="1" t="str">
        <f>IF($O$2="ALL",IF(VLOOKUP(AA1443,'Expense History'!$AA$6:$AB$36,2,0)="x","include",0),IF(AND(VLOOKUP(AA1443,'Expense History'!$AA$6:$AB$36,2,0)="x",AC1443=$O$2),"include",0))</f>
        <v>include</v>
      </c>
      <c r="P1443" s="1">
        <f>IF(O1443="include",IF(AE1443&gt;0,1+MAX(P1444:P$2005),0),0)</f>
        <v>0</v>
      </c>
      <c r="Q1443" s="1">
        <f>IF(AND(ISBLANK(AA1442),AE1442=0),0,(IF(MAX(Q1444:Q$2005)&gt;0,0,ROW(R1443))))</f>
        <v>0</v>
      </c>
      <c r="R1443" s="1">
        <f>IF($O1443="include",IF(AF1443&gt;0,1+MAX(R1444:R$2005),0),0)</f>
        <v>0</v>
      </c>
      <c r="S1443" s="1">
        <f>IF($O1443="include",IF(AG1443&gt;0,1+MAX(S1444:S$2005),0),0)</f>
        <v>0</v>
      </c>
      <c r="T1443" s="1">
        <f>IF($O1443="include",IF(AH1443&gt;0,1+MAX(T1444:T$2005),0),0)</f>
        <v>0</v>
      </c>
      <c r="U1443" s="1">
        <f>IF($O1443="include",IF(AI1443&gt;0,1+MAX(U1444:U$2005),0),0)</f>
        <v>0</v>
      </c>
      <c r="V1443" s="1">
        <f>IF($O1443="include",IF(AJ1443&gt;0,1+MAX(V1444:V$2005),0),0)</f>
        <v>0</v>
      </c>
      <c r="W1443" s="1">
        <f>IF($O1443="include",IF(AK1443&gt;0,1+MAX(W1444:W$2005),0),0)</f>
        <v>0</v>
      </c>
      <c r="X1443" s="1">
        <f>IF($O1443="include",IF(AL1443&gt;0,1+MAX(X1444:X$2005),0),0)</f>
        <v>0</v>
      </c>
      <c r="Y1443" s="22" t="str">
        <f t="shared" si="381"/>
        <v xml:space="preserve">1 - </v>
      </c>
      <c r="AA1443" s="42"/>
      <c r="AB1443" s="43"/>
      <c r="AC1443" s="43"/>
      <c r="AD1443" s="44"/>
      <c r="AE1443" s="11">
        <f t="shared" si="382"/>
        <v>0</v>
      </c>
      <c r="AF1443" s="41"/>
      <c r="AG1443" s="41"/>
      <c r="AH1443" s="41"/>
      <c r="AI1443" s="41"/>
      <c r="AJ1443" s="41"/>
      <c r="AK1443" s="41"/>
      <c r="AL1443" s="41"/>
      <c r="BA1443" s="1">
        <f t="shared" si="383"/>
        <v>0</v>
      </c>
      <c r="BB1443" s="1">
        <f t="shared" si="384"/>
        <v>0</v>
      </c>
      <c r="BC1443" s="1" t="str">
        <f t="shared" si="385"/>
        <v>No</v>
      </c>
      <c r="BD1443" s="1">
        <f t="shared" si="386"/>
        <v>0</v>
      </c>
      <c r="BE1443" s="1">
        <f t="shared" si="387"/>
        <v>0</v>
      </c>
      <c r="BF1443" s="1">
        <f t="shared" si="388"/>
        <v>0</v>
      </c>
      <c r="BG1443" s="1">
        <v>1439</v>
      </c>
      <c r="BH1443" s="1" t="e">
        <f t="shared" si="389"/>
        <v>#N/A</v>
      </c>
      <c r="BI1443" s="1">
        <f t="shared" si="391"/>
        <v>2</v>
      </c>
      <c r="BJ1443" s="1" t="e">
        <f t="shared" si="390"/>
        <v>#N/A</v>
      </c>
    </row>
    <row r="1444" spans="1:62" x14ac:dyDescent="0.25">
      <c r="A1444" s="1">
        <f t="shared" si="377"/>
        <v>1</v>
      </c>
      <c r="B1444" s="1">
        <f>IF(YEAR(AD1444)=$B$3,YEAR('Apartment Expenses'!AD1444)&amp;" - "&amp;'Apartment Expenses'!AC1444,0)</f>
        <v>0</v>
      </c>
      <c r="C1444" s="1">
        <f t="shared" si="378"/>
        <v>0</v>
      </c>
      <c r="E1444" s="1">
        <v>1440</v>
      </c>
      <c r="F1444" s="1">
        <f t="shared" si="379"/>
        <v>1</v>
      </c>
      <c r="G1444" s="1">
        <f t="shared" si="375"/>
        <v>0</v>
      </c>
      <c r="H1444" s="1">
        <f t="shared" si="376"/>
        <v>0</v>
      </c>
      <c r="J1444" s="1" t="str">
        <f t="shared" si="380"/>
        <v>1900</v>
      </c>
      <c r="M1444" s="1">
        <f>HLOOKUP('Expense History'!$AD$3,$P$4:$X$2004,ROW('Apartment Expenses'!L1444)-3,0)</f>
        <v>0</v>
      </c>
      <c r="N1444" s="1">
        <f>IF('Expense History'!$AD$3=Data!$G$4,'Apartment Expenses'!AE1444,HLOOKUP('Expense History'!$AD$3,'Apartment Expenses'!$AE$4:$AL$2004,(ROW('Apartment Expenses'!M1444)-3)))</f>
        <v>0</v>
      </c>
      <c r="O1444" s="1" t="str">
        <f>IF($O$2="ALL",IF(VLOOKUP(AA1444,'Expense History'!$AA$6:$AB$36,2,0)="x","include",0),IF(AND(VLOOKUP(AA1444,'Expense History'!$AA$6:$AB$36,2,0)="x",AC1444=$O$2),"include",0))</f>
        <v>include</v>
      </c>
      <c r="P1444" s="1">
        <f>IF(O1444="include",IF(AE1444&gt;0,1+MAX(P1445:P$2005),0),0)</f>
        <v>0</v>
      </c>
      <c r="Q1444" s="1">
        <f>IF(AND(ISBLANK(AA1443),AE1443=0),0,(IF(MAX(Q1445:Q$2005)&gt;0,0,ROW(R1444))))</f>
        <v>0</v>
      </c>
      <c r="R1444" s="1">
        <f>IF($O1444="include",IF(AF1444&gt;0,1+MAX(R1445:R$2005),0),0)</f>
        <v>0</v>
      </c>
      <c r="S1444" s="1">
        <f>IF($O1444="include",IF(AG1444&gt;0,1+MAX(S1445:S$2005),0),0)</f>
        <v>0</v>
      </c>
      <c r="T1444" s="1">
        <f>IF($O1444="include",IF(AH1444&gt;0,1+MAX(T1445:T$2005),0),0)</f>
        <v>0</v>
      </c>
      <c r="U1444" s="1">
        <f>IF($O1444="include",IF(AI1444&gt;0,1+MAX(U1445:U$2005),0),0)</f>
        <v>0</v>
      </c>
      <c r="V1444" s="1">
        <f>IF($O1444="include",IF(AJ1444&gt;0,1+MAX(V1445:V$2005),0),0)</f>
        <v>0</v>
      </c>
      <c r="W1444" s="1">
        <f>IF($O1444="include",IF(AK1444&gt;0,1+MAX(W1445:W$2005),0),0)</f>
        <v>0</v>
      </c>
      <c r="X1444" s="1">
        <f>IF($O1444="include",IF(AL1444&gt;0,1+MAX(X1445:X$2005),0),0)</f>
        <v>0</v>
      </c>
      <c r="Y1444" s="22" t="str">
        <f t="shared" si="381"/>
        <v xml:space="preserve">1 - </v>
      </c>
      <c r="AA1444" s="42"/>
      <c r="AB1444" s="43"/>
      <c r="AC1444" s="43"/>
      <c r="AD1444" s="44"/>
      <c r="AE1444" s="11">
        <f t="shared" si="382"/>
        <v>0</v>
      </c>
      <c r="AF1444" s="41"/>
      <c r="AG1444" s="41"/>
      <c r="AH1444" s="41"/>
      <c r="AI1444" s="41"/>
      <c r="AJ1444" s="41"/>
      <c r="AK1444" s="41"/>
      <c r="AL1444" s="41"/>
      <c r="BA1444" s="1">
        <f t="shared" si="383"/>
        <v>0</v>
      </c>
      <c r="BB1444" s="1">
        <f t="shared" si="384"/>
        <v>0</v>
      </c>
      <c r="BC1444" s="1" t="str">
        <f t="shared" si="385"/>
        <v>No</v>
      </c>
      <c r="BD1444" s="1">
        <f t="shared" si="386"/>
        <v>0</v>
      </c>
      <c r="BE1444" s="1">
        <f t="shared" si="387"/>
        <v>0</v>
      </c>
      <c r="BF1444" s="1">
        <f t="shared" si="388"/>
        <v>0</v>
      </c>
      <c r="BG1444" s="1">
        <v>1440</v>
      </c>
      <c r="BH1444" s="1" t="e">
        <f t="shared" si="389"/>
        <v>#N/A</v>
      </c>
      <c r="BI1444" s="1">
        <f t="shared" si="391"/>
        <v>2</v>
      </c>
      <c r="BJ1444" s="1" t="e">
        <f t="shared" si="390"/>
        <v>#N/A</v>
      </c>
    </row>
    <row r="1445" spans="1:62" x14ac:dyDescent="0.25">
      <c r="A1445" s="1">
        <f t="shared" si="377"/>
        <v>1</v>
      </c>
      <c r="B1445" s="1">
        <f>IF(YEAR(AD1445)=$B$3,YEAR('Apartment Expenses'!AD1445)&amp;" - "&amp;'Apartment Expenses'!AC1445,0)</f>
        <v>0</v>
      </c>
      <c r="C1445" s="1">
        <f t="shared" si="378"/>
        <v>0</v>
      </c>
      <c r="E1445" s="1">
        <v>1441</v>
      </c>
      <c r="F1445" s="1">
        <f t="shared" si="379"/>
        <v>1</v>
      </c>
      <c r="G1445" s="1">
        <f t="shared" si="375"/>
        <v>0</v>
      </c>
      <c r="H1445" s="1">
        <f t="shared" si="376"/>
        <v>0</v>
      </c>
      <c r="J1445" s="1" t="str">
        <f t="shared" si="380"/>
        <v>1900</v>
      </c>
      <c r="M1445" s="1">
        <f>HLOOKUP('Expense History'!$AD$3,$P$4:$X$2004,ROW('Apartment Expenses'!L1445)-3,0)</f>
        <v>0</v>
      </c>
      <c r="N1445" s="1">
        <f>IF('Expense History'!$AD$3=Data!$G$4,'Apartment Expenses'!AE1445,HLOOKUP('Expense History'!$AD$3,'Apartment Expenses'!$AE$4:$AL$2004,(ROW('Apartment Expenses'!M1445)-3)))</f>
        <v>0</v>
      </c>
      <c r="O1445" s="1" t="str">
        <f>IF($O$2="ALL",IF(VLOOKUP(AA1445,'Expense History'!$AA$6:$AB$36,2,0)="x","include",0),IF(AND(VLOOKUP(AA1445,'Expense History'!$AA$6:$AB$36,2,0)="x",AC1445=$O$2),"include",0))</f>
        <v>include</v>
      </c>
      <c r="P1445" s="1">
        <f>IF(O1445="include",IF(AE1445&gt;0,1+MAX(P1446:P$2005),0),0)</f>
        <v>0</v>
      </c>
      <c r="Q1445" s="1">
        <f>IF(AND(ISBLANK(AA1444),AE1444=0),0,(IF(MAX(Q1446:Q$2005)&gt;0,0,ROW(R1445))))</f>
        <v>0</v>
      </c>
      <c r="R1445" s="1">
        <f>IF($O1445="include",IF(AF1445&gt;0,1+MAX(R1446:R$2005),0),0)</f>
        <v>0</v>
      </c>
      <c r="S1445" s="1">
        <f>IF($O1445="include",IF(AG1445&gt;0,1+MAX(S1446:S$2005),0),0)</f>
        <v>0</v>
      </c>
      <c r="T1445" s="1">
        <f>IF($O1445="include",IF(AH1445&gt;0,1+MAX(T1446:T$2005),0),0)</f>
        <v>0</v>
      </c>
      <c r="U1445" s="1">
        <f>IF($O1445="include",IF(AI1445&gt;0,1+MAX(U1446:U$2005),0),0)</f>
        <v>0</v>
      </c>
      <c r="V1445" s="1">
        <f>IF($O1445="include",IF(AJ1445&gt;0,1+MAX(V1446:V$2005),0),0)</f>
        <v>0</v>
      </c>
      <c r="W1445" s="1">
        <f>IF($O1445="include",IF(AK1445&gt;0,1+MAX(W1446:W$2005),0),0)</f>
        <v>0</v>
      </c>
      <c r="X1445" s="1">
        <f>IF($O1445="include",IF(AL1445&gt;0,1+MAX(X1446:X$2005),0),0)</f>
        <v>0</v>
      </c>
      <c r="Y1445" s="22" t="str">
        <f t="shared" si="381"/>
        <v xml:space="preserve">1 - </v>
      </c>
      <c r="AA1445" s="42"/>
      <c r="AB1445" s="43"/>
      <c r="AC1445" s="43"/>
      <c r="AD1445" s="44"/>
      <c r="AE1445" s="11">
        <f t="shared" si="382"/>
        <v>0</v>
      </c>
      <c r="AF1445" s="41"/>
      <c r="AG1445" s="41"/>
      <c r="AH1445" s="41"/>
      <c r="AI1445" s="41"/>
      <c r="AJ1445" s="41"/>
      <c r="AK1445" s="41"/>
      <c r="AL1445" s="41"/>
      <c r="BA1445" s="1">
        <f t="shared" si="383"/>
        <v>0</v>
      </c>
      <c r="BB1445" s="1">
        <f t="shared" si="384"/>
        <v>0</v>
      </c>
      <c r="BC1445" s="1" t="str">
        <f t="shared" si="385"/>
        <v>No</v>
      </c>
      <c r="BD1445" s="1">
        <f t="shared" si="386"/>
        <v>0</v>
      </c>
      <c r="BE1445" s="1">
        <f t="shared" si="387"/>
        <v>0</v>
      </c>
      <c r="BF1445" s="1">
        <f t="shared" si="388"/>
        <v>0</v>
      </c>
      <c r="BG1445" s="1">
        <v>1441</v>
      </c>
      <c r="BH1445" s="1" t="e">
        <f t="shared" si="389"/>
        <v>#N/A</v>
      </c>
      <c r="BI1445" s="1">
        <f t="shared" si="391"/>
        <v>2</v>
      </c>
      <c r="BJ1445" s="1" t="e">
        <f t="shared" si="390"/>
        <v>#N/A</v>
      </c>
    </row>
    <row r="1446" spans="1:62" x14ac:dyDescent="0.25">
      <c r="A1446" s="1">
        <f t="shared" si="377"/>
        <v>1</v>
      </c>
      <c r="B1446" s="1">
        <f>IF(YEAR(AD1446)=$B$3,YEAR('Apartment Expenses'!AD1446)&amp;" - "&amp;'Apartment Expenses'!AC1446,0)</f>
        <v>0</v>
      </c>
      <c r="C1446" s="1">
        <f t="shared" si="378"/>
        <v>0</v>
      </c>
      <c r="E1446" s="1">
        <v>1442</v>
      </c>
      <c r="F1446" s="1">
        <f t="shared" si="379"/>
        <v>1</v>
      </c>
      <c r="G1446" s="1">
        <f t="shared" si="375"/>
        <v>0</v>
      </c>
      <c r="H1446" s="1">
        <f t="shared" si="376"/>
        <v>0</v>
      </c>
      <c r="J1446" s="1" t="str">
        <f t="shared" si="380"/>
        <v>1900</v>
      </c>
      <c r="M1446" s="1">
        <f>HLOOKUP('Expense History'!$AD$3,$P$4:$X$2004,ROW('Apartment Expenses'!L1446)-3,0)</f>
        <v>0</v>
      </c>
      <c r="N1446" s="1">
        <f>IF('Expense History'!$AD$3=Data!$G$4,'Apartment Expenses'!AE1446,HLOOKUP('Expense History'!$AD$3,'Apartment Expenses'!$AE$4:$AL$2004,(ROW('Apartment Expenses'!M1446)-3)))</f>
        <v>0</v>
      </c>
      <c r="O1446" s="1" t="str">
        <f>IF($O$2="ALL",IF(VLOOKUP(AA1446,'Expense History'!$AA$6:$AB$36,2,0)="x","include",0),IF(AND(VLOOKUP(AA1446,'Expense History'!$AA$6:$AB$36,2,0)="x",AC1446=$O$2),"include",0))</f>
        <v>include</v>
      </c>
      <c r="P1446" s="1">
        <f>IF(O1446="include",IF(AE1446&gt;0,1+MAX(P1447:P$2005),0),0)</f>
        <v>0</v>
      </c>
      <c r="Q1446" s="1">
        <f>IF(AND(ISBLANK(AA1445),AE1445=0),0,(IF(MAX(Q1447:Q$2005)&gt;0,0,ROW(R1446))))</f>
        <v>0</v>
      </c>
      <c r="R1446" s="1">
        <f>IF($O1446="include",IF(AF1446&gt;0,1+MAX(R1447:R$2005),0),0)</f>
        <v>0</v>
      </c>
      <c r="S1446" s="1">
        <f>IF($O1446="include",IF(AG1446&gt;0,1+MAX(S1447:S$2005),0),0)</f>
        <v>0</v>
      </c>
      <c r="T1446" s="1">
        <f>IF($O1446="include",IF(AH1446&gt;0,1+MAX(T1447:T$2005),0),0)</f>
        <v>0</v>
      </c>
      <c r="U1446" s="1">
        <f>IF($O1446="include",IF(AI1446&gt;0,1+MAX(U1447:U$2005),0),0)</f>
        <v>0</v>
      </c>
      <c r="V1446" s="1">
        <f>IF($O1446="include",IF(AJ1446&gt;0,1+MAX(V1447:V$2005),0),0)</f>
        <v>0</v>
      </c>
      <c r="W1446" s="1">
        <f>IF($O1446="include",IF(AK1446&gt;0,1+MAX(W1447:W$2005),0),0)</f>
        <v>0</v>
      </c>
      <c r="X1446" s="1">
        <f>IF($O1446="include",IF(AL1446&gt;0,1+MAX(X1447:X$2005),0),0)</f>
        <v>0</v>
      </c>
      <c r="Y1446" s="22" t="str">
        <f t="shared" si="381"/>
        <v xml:space="preserve">1 - </v>
      </c>
      <c r="AA1446" s="42"/>
      <c r="AB1446" s="43"/>
      <c r="AC1446" s="43"/>
      <c r="AD1446" s="44"/>
      <c r="AE1446" s="11">
        <f t="shared" si="382"/>
        <v>0</v>
      </c>
      <c r="AF1446" s="41"/>
      <c r="AG1446" s="41"/>
      <c r="AH1446" s="41"/>
      <c r="AI1446" s="41"/>
      <c r="AJ1446" s="41"/>
      <c r="AK1446" s="41"/>
      <c r="AL1446" s="41"/>
      <c r="BA1446" s="1">
        <f t="shared" si="383"/>
        <v>0</v>
      </c>
      <c r="BB1446" s="1">
        <f t="shared" si="384"/>
        <v>0</v>
      </c>
      <c r="BC1446" s="1" t="str">
        <f t="shared" si="385"/>
        <v>No</v>
      </c>
      <c r="BD1446" s="1">
        <f t="shared" si="386"/>
        <v>0</v>
      </c>
      <c r="BE1446" s="1">
        <f t="shared" si="387"/>
        <v>0</v>
      </c>
      <c r="BF1446" s="1">
        <f t="shared" si="388"/>
        <v>0</v>
      </c>
      <c r="BG1446" s="1">
        <v>1442</v>
      </c>
      <c r="BH1446" s="1" t="e">
        <f t="shared" si="389"/>
        <v>#N/A</v>
      </c>
      <c r="BI1446" s="1">
        <f t="shared" si="391"/>
        <v>2</v>
      </c>
      <c r="BJ1446" s="1" t="e">
        <f t="shared" si="390"/>
        <v>#N/A</v>
      </c>
    </row>
    <row r="1447" spans="1:62" x14ac:dyDescent="0.25">
      <c r="A1447" s="1">
        <f t="shared" si="377"/>
        <v>1</v>
      </c>
      <c r="B1447" s="1">
        <f>IF(YEAR(AD1447)=$B$3,YEAR('Apartment Expenses'!AD1447)&amp;" - "&amp;'Apartment Expenses'!AC1447,0)</f>
        <v>0</v>
      </c>
      <c r="C1447" s="1">
        <f t="shared" si="378"/>
        <v>0</v>
      </c>
      <c r="E1447" s="1">
        <v>1443</v>
      </c>
      <c r="F1447" s="1">
        <f t="shared" si="379"/>
        <v>1</v>
      </c>
      <c r="G1447" s="1">
        <f t="shared" si="375"/>
        <v>0</v>
      </c>
      <c r="H1447" s="1">
        <f t="shared" si="376"/>
        <v>0</v>
      </c>
      <c r="J1447" s="1" t="str">
        <f t="shared" si="380"/>
        <v>1900</v>
      </c>
      <c r="M1447" s="1">
        <f>HLOOKUP('Expense History'!$AD$3,$P$4:$X$2004,ROW('Apartment Expenses'!L1447)-3,0)</f>
        <v>0</v>
      </c>
      <c r="N1447" s="1">
        <f>IF('Expense History'!$AD$3=Data!$G$4,'Apartment Expenses'!AE1447,HLOOKUP('Expense History'!$AD$3,'Apartment Expenses'!$AE$4:$AL$2004,(ROW('Apartment Expenses'!M1447)-3)))</f>
        <v>0</v>
      </c>
      <c r="O1447" s="1" t="str">
        <f>IF($O$2="ALL",IF(VLOOKUP(AA1447,'Expense History'!$AA$6:$AB$36,2,0)="x","include",0),IF(AND(VLOOKUP(AA1447,'Expense History'!$AA$6:$AB$36,2,0)="x",AC1447=$O$2),"include",0))</f>
        <v>include</v>
      </c>
      <c r="P1447" s="1">
        <f>IF(O1447="include",IF(AE1447&gt;0,1+MAX(P1448:P$2005),0),0)</f>
        <v>0</v>
      </c>
      <c r="Q1447" s="1">
        <f>IF(AND(ISBLANK(AA1446),AE1446=0),0,(IF(MAX(Q1448:Q$2005)&gt;0,0,ROW(R1447))))</f>
        <v>0</v>
      </c>
      <c r="R1447" s="1">
        <f>IF($O1447="include",IF(AF1447&gt;0,1+MAX(R1448:R$2005),0),0)</f>
        <v>0</v>
      </c>
      <c r="S1447" s="1">
        <f>IF($O1447="include",IF(AG1447&gt;0,1+MAX(S1448:S$2005),0),0)</f>
        <v>0</v>
      </c>
      <c r="T1447" s="1">
        <f>IF($O1447="include",IF(AH1447&gt;0,1+MAX(T1448:T$2005),0),0)</f>
        <v>0</v>
      </c>
      <c r="U1447" s="1">
        <f>IF($O1447="include",IF(AI1447&gt;0,1+MAX(U1448:U$2005),0),0)</f>
        <v>0</v>
      </c>
      <c r="V1447" s="1">
        <f>IF($O1447="include",IF(AJ1447&gt;0,1+MAX(V1448:V$2005),0),0)</f>
        <v>0</v>
      </c>
      <c r="W1447" s="1">
        <f>IF($O1447="include",IF(AK1447&gt;0,1+MAX(W1448:W$2005),0),0)</f>
        <v>0</v>
      </c>
      <c r="X1447" s="1">
        <f>IF($O1447="include",IF(AL1447&gt;0,1+MAX(X1448:X$2005),0),0)</f>
        <v>0</v>
      </c>
      <c r="Y1447" s="22" t="str">
        <f t="shared" si="381"/>
        <v xml:space="preserve">1 - </v>
      </c>
      <c r="AA1447" s="42"/>
      <c r="AB1447" s="43"/>
      <c r="AC1447" s="43"/>
      <c r="AD1447" s="44"/>
      <c r="AE1447" s="11">
        <f t="shared" si="382"/>
        <v>0</v>
      </c>
      <c r="AF1447" s="41"/>
      <c r="AG1447" s="41"/>
      <c r="AH1447" s="41"/>
      <c r="AI1447" s="41"/>
      <c r="AJ1447" s="41"/>
      <c r="AK1447" s="41"/>
      <c r="AL1447" s="41"/>
      <c r="BA1447" s="1">
        <f t="shared" si="383"/>
        <v>0</v>
      </c>
      <c r="BB1447" s="1">
        <f t="shared" si="384"/>
        <v>0</v>
      </c>
      <c r="BC1447" s="1" t="str">
        <f t="shared" si="385"/>
        <v>No</v>
      </c>
      <c r="BD1447" s="1">
        <f t="shared" si="386"/>
        <v>0</v>
      </c>
      <c r="BE1447" s="1">
        <f t="shared" si="387"/>
        <v>0</v>
      </c>
      <c r="BF1447" s="1">
        <f t="shared" si="388"/>
        <v>0</v>
      </c>
      <c r="BG1447" s="1">
        <v>1443</v>
      </c>
      <c r="BH1447" s="1" t="e">
        <f t="shared" si="389"/>
        <v>#N/A</v>
      </c>
      <c r="BI1447" s="1">
        <f t="shared" si="391"/>
        <v>2</v>
      </c>
      <c r="BJ1447" s="1" t="e">
        <f t="shared" si="390"/>
        <v>#N/A</v>
      </c>
    </row>
    <row r="1448" spans="1:62" x14ac:dyDescent="0.25">
      <c r="A1448" s="1">
        <f t="shared" si="377"/>
        <v>1</v>
      </c>
      <c r="B1448" s="1">
        <f>IF(YEAR(AD1448)=$B$3,YEAR('Apartment Expenses'!AD1448)&amp;" - "&amp;'Apartment Expenses'!AC1448,0)</f>
        <v>0</v>
      </c>
      <c r="C1448" s="1">
        <f t="shared" si="378"/>
        <v>0</v>
      </c>
      <c r="E1448" s="1">
        <v>1444</v>
      </c>
      <c r="F1448" s="1">
        <f t="shared" si="379"/>
        <v>1</v>
      </c>
      <c r="G1448" s="1">
        <f t="shared" si="375"/>
        <v>0</v>
      </c>
      <c r="H1448" s="1">
        <f t="shared" si="376"/>
        <v>0</v>
      </c>
      <c r="J1448" s="1" t="str">
        <f t="shared" si="380"/>
        <v>1900</v>
      </c>
      <c r="M1448" s="1">
        <f>HLOOKUP('Expense History'!$AD$3,$P$4:$X$2004,ROW('Apartment Expenses'!L1448)-3,0)</f>
        <v>0</v>
      </c>
      <c r="N1448" s="1">
        <f>IF('Expense History'!$AD$3=Data!$G$4,'Apartment Expenses'!AE1448,HLOOKUP('Expense History'!$AD$3,'Apartment Expenses'!$AE$4:$AL$2004,(ROW('Apartment Expenses'!M1448)-3)))</f>
        <v>0</v>
      </c>
      <c r="O1448" s="1" t="str">
        <f>IF($O$2="ALL",IF(VLOOKUP(AA1448,'Expense History'!$AA$6:$AB$36,2,0)="x","include",0),IF(AND(VLOOKUP(AA1448,'Expense History'!$AA$6:$AB$36,2,0)="x",AC1448=$O$2),"include",0))</f>
        <v>include</v>
      </c>
      <c r="P1448" s="1">
        <f>IF(O1448="include",IF(AE1448&gt;0,1+MAX(P1449:P$2005),0),0)</f>
        <v>0</v>
      </c>
      <c r="Q1448" s="1">
        <f>IF(AND(ISBLANK(AA1447),AE1447=0),0,(IF(MAX(Q1449:Q$2005)&gt;0,0,ROW(R1448))))</f>
        <v>0</v>
      </c>
      <c r="R1448" s="1">
        <f>IF($O1448="include",IF(AF1448&gt;0,1+MAX(R1449:R$2005),0),0)</f>
        <v>0</v>
      </c>
      <c r="S1448" s="1">
        <f>IF($O1448="include",IF(AG1448&gt;0,1+MAX(S1449:S$2005),0),0)</f>
        <v>0</v>
      </c>
      <c r="T1448" s="1">
        <f>IF($O1448="include",IF(AH1448&gt;0,1+MAX(T1449:T$2005),0),0)</f>
        <v>0</v>
      </c>
      <c r="U1448" s="1">
        <f>IF($O1448="include",IF(AI1448&gt;0,1+MAX(U1449:U$2005),0),0)</f>
        <v>0</v>
      </c>
      <c r="V1448" s="1">
        <f>IF($O1448="include",IF(AJ1448&gt;0,1+MAX(V1449:V$2005),0),0)</f>
        <v>0</v>
      </c>
      <c r="W1448" s="1">
        <f>IF($O1448="include",IF(AK1448&gt;0,1+MAX(W1449:W$2005),0),0)</f>
        <v>0</v>
      </c>
      <c r="X1448" s="1">
        <f>IF($O1448="include",IF(AL1448&gt;0,1+MAX(X1449:X$2005),0),0)</f>
        <v>0</v>
      </c>
      <c r="Y1448" s="22" t="str">
        <f t="shared" si="381"/>
        <v xml:space="preserve">1 - </v>
      </c>
      <c r="AA1448" s="42"/>
      <c r="AB1448" s="43"/>
      <c r="AC1448" s="43"/>
      <c r="AD1448" s="44"/>
      <c r="AE1448" s="11">
        <f t="shared" si="382"/>
        <v>0</v>
      </c>
      <c r="AF1448" s="41"/>
      <c r="AG1448" s="41"/>
      <c r="AH1448" s="41"/>
      <c r="AI1448" s="41"/>
      <c r="AJ1448" s="41"/>
      <c r="AK1448" s="41"/>
      <c r="AL1448" s="41"/>
      <c r="BA1448" s="1">
        <f t="shared" si="383"/>
        <v>0</v>
      </c>
      <c r="BB1448" s="1">
        <f t="shared" si="384"/>
        <v>0</v>
      </c>
      <c r="BC1448" s="1" t="str">
        <f t="shared" si="385"/>
        <v>No</v>
      </c>
      <c r="BD1448" s="1">
        <f t="shared" si="386"/>
        <v>0</v>
      </c>
      <c r="BE1448" s="1">
        <f t="shared" si="387"/>
        <v>0</v>
      </c>
      <c r="BF1448" s="1">
        <f t="shared" si="388"/>
        <v>0</v>
      </c>
      <c r="BG1448" s="1">
        <v>1444</v>
      </c>
      <c r="BH1448" s="1" t="e">
        <f t="shared" si="389"/>
        <v>#N/A</v>
      </c>
      <c r="BI1448" s="1">
        <f t="shared" si="391"/>
        <v>2</v>
      </c>
      <c r="BJ1448" s="1" t="e">
        <f t="shared" si="390"/>
        <v>#N/A</v>
      </c>
    </row>
    <row r="1449" spans="1:62" x14ac:dyDescent="0.25">
      <c r="A1449" s="1">
        <f t="shared" si="377"/>
        <v>1</v>
      </c>
      <c r="B1449" s="1">
        <f>IF(YEAR(AD1449)=$B$3,YEAR('Apartment Expenses'!AD1449)&amp;" - "&amp;'Apartment Expenses'!AC1449,0)</f>
        <v>0</v>
      </c>
      <c r="C1449" s="1">
        <f t="shared" si="378"/>
        <v>0</v>
      </c>
      <c r="E1449" s="1">
        <v>1445</v>
      </c>
      <c r="F1449" s="1">
        <f t="shared" si="379"/>
        <v>1</v>
      </c>
      <c r="G1449" s="1">
        <f t="shared" si="375"/>
        <v>0</v>
      </c>
      <c r="H1449" s="1">
        <f t="shared" si="376"/>
        <v>0</v>
      </c>
      <c r="J1449" s="1" t="str">
        <f t="shared" si="380"/>
        <v>1900</v>
      </c>
      <c r="M1449" s="1">
        <f>HLOOKUP('Expense History'!$AD$3,$P$4:$X$2004,ROW('Apartment Expenses'!L1449)-3,0)</f>
        <v>0</v>
      </c>
      <c r="N1449" s="1">
        <f>IF('Expense History'!$AD$3=Data!$G$4,'Apartment Expenses'!AE1449,HLOOKUP('Expense History'!$AD$3,'Apartment Expenses'!$AE$4:$AL$2004,(ROW('Apartment Expenses'!M1449)-3)))</f>
        <v>0</v>
      </c>
      <c r="O1449" s="1" t="str">
        <f>IF($O$2="ALL",IF(VLOOKUP(AA1449,'Expense History'!$AA$6:$AB$36,2,0)="x","include",0),IF(AND(VLOOKUP(AA1449,'Expense History'!$AA$6:$AB$36,2,0)="x",AC1449=$O$2),"include",0))</f>
        <v>include</v>
      </c>
      <c r="P1449" s="1">
        <f>IF(O1449="include",IF(AE1449&gt;0,1+MAX(P1450:P$2005),0),0)</f>
        <v>0</v>
      </c>
      <c r="Q1449" s="1">
        <f>IF(AND(ISBLANK(AA1448),AE1448=0),0,(IF(MAX(Q1450:Q$2005)&gt;0,0,ROW(R1449))))</f>
        <v>0</v>
      </c>
      <c r="R1449" s="1">
        <f>IF($O1449="include",IF(AF1449&gt;0,1+MAX(R1450:R$2005),0),0)</f>
        <v>0</v>
      </c>
      <c r="S1449" s="1">
        <f>IF($O1449="include",IF(AG1449&gt;0,1+MAX(S1450:S$2005),0),0)</f>
        <v>0</v>
      </c>
      <c r="T1449" s="1">
        <f>IF($O1449="include",IF(AH1449&gt;0,1+MAX(T1450:T$2005),0),0)</f>
        <v>0</v>
      </c>
      <c r="U1449" s="1">
        <f>IF($O1449="include",IF(AI1449&gt;0,1+MAX(U1450:U$2005),0),0)</f>
        <v>0</v>
      </c>
      <c r="V1449" s="1">
        <f>IF($O1449="include",IF(AJ1449&gt;0,1+MAX(V1450:V$2005),0),0)</f>
        <v>0</v>
      </c>
      <c r="W1449" s="1">
        <f>IF($O1449="include",IF(AK1449&gt;0,1+MAX(W1450:W$2005),0),0)</f>
        <v>0</v>
      </c>
      <c r="X1449" s="1">
        <f>IF($O1449="include",IF(AL1449&gt;0,1+MAX(X1450:X$2005),0),0)</f>
        <v>0</v>
      </c>
      <c r="Y1449" s="22" t="str">
        <f t="shared" si="381"/>
        <v xml:space="preserve">1 - </v>
      </c>
      <c r="AA1449" s="42"/>
      <c r="AB1449" s="43"/>
      <c r="AC1449" s="43"/>
      <c r="AD1449" s="44"/>
      <c r="AE1449" s="11">
        <f t="shared" si="382"/>
        <v>0</v>
      </c>
      <c r="AF1449" s="41"/>
      <c r="AG1449" s="41"/>
      <c r="AH1449" s="41"/>
      <c r="AI1449" s="41"/>
      <c r="AJ1449" s="41"/>
      <c r="AK1449" s="41"/>
      <c r="AL1449" s="41"/>
      <c r="BA1449" s="1">
        <f t="shared" si="383"/>
        <v>0</v>
      </c>
      <c r="BB1449" s="1">
        <f t="shared" si="384"/>
        <v>0</v>
      </c>
      <c r="BC1449" s="1" t="str">
        <f t="shared" si="385"/>
        <v>No</v>
      </c>
      <c r="BD1449" s="1">
        <f t="shared" si="386"/>
        <v>0</v>
      </c>
      <c r="BE1449" s="1">
        <f t="shared" si="387"/>
        <v>0</v>
      </c>
      <c r="BF1449" s="1">
        <f t="shared" si="388"/>
        <v>0</v>
      </c>
      <c r="BG1449" s="1">
        <v>1445</v>
      </c>
      <c r="BH1449" s="1" t="e">
        <f t="shared" si="389"/>
        <v>#N/A</v>
      </c>
      <c r="BI1449" s="1">
        <f t="shared" si="391"/>
        <v>2</v>
      </c>
      <c r="BJ1449" s="1" t="e">
        <f t="shared" si="390"/>
        <v>#N/A</v>
      </c>
    </row>
    <row r="1450" spans="1:62" x14ac:dyDescent="0.25">
      <c r="A1450" s="1">
        <f t="shared" si="377"/>
        <v>1</v>
      </c>
      <c r="B1450" s="1">
        <f>IF(YEAR(AD1450)=$B$3,YEAR('Apartment Expenses'!AD1450)&amp;" - "&amp;'Apartment Expenses'!AC1450,0)</f>
        <v>0</v>
      </c>
      <c r="C1450" s="1">
        <f t="shared" si="378"/>
        <v>0</v>
      </c>
      <c r="E1450" s="1">
        <v>1446</v>
      </c>
      <c r="F1450" s="1">
        <f t="shared" si="379"/>
        <v>1</v>
      </c>
      <c r="G1450" s="1">
        <f t="shared" si="375"/>
        <v>0</v>
      </c>
      <c r="H1450" s="1">
        <f t="shared" si="376"/>
        <v>0</v>
      </c>
      <c r="J1450" s="1" t="str">
        <f t="shared" si="380"/>
        <v>1900</v>
      </c>
      <c r="M1450" s="1">
        <f>HLOOKUP('Expense History'!$AD$3,$P$4:$X$2004,ROW('Apartment Expenses'!L1450)-3,0)</f>
        <v>0</v>
      </c>
      <c r="N1450" s="1">
        <f>IF('Expense History'!$AD$3=Data!$G$4,'Apartment Expenses'!AE1450,HLOOKUP('Expense History'!$AD$3,'Apartment Expenses'!$AE$4:$AL$2004,(ROW('Apartment Expenses'!M1450)-3)))</f>
        <v>0</v>
      </c>
      <c r="O1450" s="1" t="str">
        <f>IF($O$2="ALL",IF(VLOOKUP(AA1450,'Expense History'!$AA$6:$AB$36,2,0)="x","include",0),IF(AND(VLOOKUP(AA1450,'Expense History'!$AA$6:$AB$36,2,0)="x",AC1450=$O$2),"include",0))</f>
        <v>include</v>
      </c>
      <c r="P1450" s="1">
        <f>IF(O1450="include",IF(AE1450&gt;0,1+MAX(P1451:P$2005),0),0)</f>
        <v>0</v>
      </c>
      <c r="Q1450" s="1">
        <f>IF(AND(ISBLANK(AA1449),AE1449=0),0,(IF(MAX(Q1451:Q$2005)&gt;0,0,ROW(R1450))))</f>
        <v>0</v>
      </c>
      <c r="R1450" s="1">
        <f>IF($O1450="include",IF(AF1450&gt;0,1+MAX(R1451:R$2005),0),0)</f>
        <v>0</v>
      </c>
      <c r="S1450" s="1">
        <f>IF($O1450="include",IF(AG1450&gt;0,1+MAX(S1451:S$2005),0),0)</f>
        <v>0</v>
      </c>
      <c r="T1450" s="1">
        <f>IF($O1450="include",IF(AH1450&gt;0,1+MAX(T1451:T$2005),0),0)</f>
        <v>0</v>
      </c>
      <c r="U1450" s="1">
        <f>IF($O1450="include",IF(AI1450&gt;0,1+MAX(U1451:U$2005),0),0)</f>
        <v>0</v>
      </c>
      <c r="V1450" s="1">
        <f>IF($O1450="include",IF(AJ1450&gt;0,1+MAX(V1451:V$2005),0),0)</f>
        <v>0</v>
      </c>
      <c r="W1450" s="1">
        <f>IF($O1450="include",IF(AK1450&gt;0,1+MAX(W1451:W$2005),0),0)</f>
        <v>0</v>
      </c>
      <c r="X1450" s="1">
        <f>IF($O1450="include",IF(AL1450&gt;0,1+MAX(X1451:X$2005),0),0)</f>
        <v>0</v>
      </c>
      <c r="Y1450" s="22" t="str">
        <f t="shared" si="381"/>
        <v xml:space="preserve">1 - </v>
      </c>
      <c r="AA1450" s="42"/>
      <c r="AB1450" s="43"/>
      <c r="AC1450" s="43"/>
      <c r="AD1450" s="44"/>
      <c r="AE1450" s="11">
        <f t="shared" si="382"/>
        <v>0</v>
      </c>
      <c r="AF1450" s="41"/>
      <c r="AG1450" s="41"/>
      <c r="AH1450" s="41"/>
      <c r="AI1450" s="41"/>
      <c r="AJ1450" s="41"/>
      <c r="AK1450" s="41"/>
      <c r="AL1450" s="41"/>
      <c r="BA1450" s="1">
        <f t="shared" si="383"/>
        <v>0</v>
      </c>
      <c r="BB1450" s="1">
        <f t="shared" si="384"/>
        <v>0</v>
      </c>
      <c r="BC1450" s="1" t="str">
        <f t="shared" si="385"/>
        <v>No</v>
      </c>
      <c r="BD1450" s="1">
        <f t="shared" si="386"/>
        <v>0</v>
      </c>
      <c r="BE1450" s="1">
        <f t="shared" si="387"/>
        <v>0</v>
      </c>
      <c r="BF1450" s="1">
        <f t="shared" si="388"/>
        <v>0</v>
      </c>
      <c r="BG1450" s="1">
        <v>1446</v>
      </c>
      <c r="BH1450" s="1" t="e">
        <f t="shared" si="389"/>
        <v>#N/A</v>
      </c>
      <c r="BI1450" s="1">
        <f t="shared" si="391"/>
        <v>2</v>
      </c>
      <c r="BJ1450" s="1" t="e">
        <f t="shared" si="390"/>
        <v>#N/A</v>
      </c>
    </row>
    <row r="1451" spans="1:62" x14ac:dyDescent="0.25">
      <c r="A1451" s="1">
        <f t="shared" si="377"/>
        <v>1</v>
      </c>
      <c r="B1451" s="1">
        <f>IF(YEAR(AD1451)=$B$3,YEAR('Apartment Expenses'!AD1451)&amp;" - "&amp;'Apartment Expenses'!AC1451,0)</f>
        <v>0</v>
      </c>
      <c r="C1451" s="1">
        <f t="shared" si="378"/>
        <v>0</v>
      </c>
      <c r="E1451" s="1">
        <v>1447</v>
      </c>
      <c r="F1451" s="1">
        <f t="shared" si="379"/>
        <v>1</v>
      </c>
      <c r="G1451" s="1">
        <f t="shared" si="375"/>
        <v>0</v>
      </c>
      <c r="H1451" s="1">
        <f t="shared" si="376"/>
        <v>0</v>
      </c>
      <c r="J1451" s="1" t="str">
        <f t="shared" si="380"/>
        <v>1900</v>
      </c>
      <c r="M1451" s="1">
        <f>HLOOKUP('Expense History'!$AD$3,$P$4:$X$2004,ROW('Apartment Expenses'!L1451)-3,0)</f>
        <v>0</v>
      </c>
      <c r="N1451" s="1">
        <f>IF('Expense History'!$AD$3=Data!$G$4,'Apartment Expenses'!AE1451,HLOOKUP('Expense History'!$AD$3,'Apartment Expenses'!$AE$4:$AL$2004,(ROW('Apartment Expenses'!M1451)-3)))</f>
        <v>0</v>
      </c>
      <c r="O1451" s="1" t="str">
        <f>IF($O$2="ALL",IF(VLOOKUP(AA1451,'Expense History'!$AA$6:$AB$36,2,0)="x","include",0),IF(AND(VLOOKUP(AA1451,'Expense History'!$AA$6:$AB$36,2,0)="x",AC1451=$O$2),"include",0))</f>
        <v>include</v>
      </c>
      <c r="P1451" s="1">
        <f>IF(O1451="include",IF(AE1451&gt;0,1+MAX(P1452:P$2005),0),0)</f>
        <v>0</v>
      </c>
      <c r="Q1451" s="1">
        <f>IF(AND(ISBLANK(AA1450),AE1450=0),0,(IF(MAX(Q1452:Q$2005)&gt;0,0,ROW(R1451))))</f>
        <v>0</v>
      </c>
      <c r="R1451" s="1">
        <f>IF($O1451="include",IF(AF1451&gt;0,1+MAX(R1452:R$2005),0),0)</f>
        <v>0</v>
      </c>
      <c r="S1451" s="1">
        <f>IF($O1451="include",IF(AG1451&gt;0,1+MAX(S1452:S$2005),0),0)</f>
        <v>0</v>
      </c>
      <c r="T1451" s="1">
        <f>IF($O1451="include",IF(AH1451&gt;0,1+MAX(T1452:T$2005),0),0)</f>
        <v>0</v>
      </c>
      <c r="U1451" s="1">
        <f>IF($O1451="include",IF(AI1451&gt;0,1+MAX(U1452:U$2005),0),0)</f>
        <v>0</v>
      </c>
      <c r="V1451" s="1">
        <f>IF($O1451="include",IF(AJ1451&gt;0,1+MAX(V1452:V$2005),0),0)</f>
        <v>0</v>
      </c>
      <c r="W1451" s="1">
        <f>IF($O1451="include",IF(AK1451&gt;0,1+MAX(W1452:W$2005),0),0)</f>
        <v>0</v>
      </c>
      <c r="X1451" s="1">
        <f>IF($O1451="include",IF(AL1451&gt;0,1+MAX(X1452:X$2005),0),0)</f>
        <v>0</v>
      </c>
      <c r="Y1451" s="22" t="str">
        <f t="shared" si="381"/>
        <v xml:space="preserve">1 - </v>
      </c>
      <c r="AA1451" s="42"/>
      <c r="AB1451" s="43"/>
      <c r="AC1451" s="43"/>
      <c r="AD1451" s="44"/>
      <c r="AE1451" s="11">
        <f t="shared" si="382"/>
        <v>0</v>
      </c>
      <c r="AF1451" s="41"/>
      <c r="AG1451" s="41"/>
      <c r="AH1451" s="41"/>
      <c r="AI1451" s="41"/>
      <c r="AJ1451" s="41"/>
      <c r="AK1451" s="41"/>
      <c r="AL1451" s="41"/>
      <c r="BA1451" s="1">
        <f t="shared" si="383"/>
        <v>0</v>
      </c>
      <c r="BB1451" s="1">
        <f t="shared" si="384"/>
        <v>0</v>
      </c>
      <c r="BC1451" s="1" t="str">
        <f t="shared" si="385"/>
        <v>No</v>
      </c>
      <c r="BD1451" s="1">
        <f t="shared" si="386"/>
        <v>0</v>
      </c>
      <c r="BE1451" s="1">
        <f t="shared" si="387"/>
        <v>0</v>
      </c>
      <c r="BF1451" s="1">
        <f t="shared" si="388"/>
        <v>0</v>
      </c>
      <c r="BG1451" s="1">
        <v>1447</v>
      </c>
      <c r="BH1451" s="1" t="e">
        <f t="shared" si="389"/>
        <v>#N/A</v>
      </c>
      <c r="BI1451" s="1">
        <f t="shared" si="391"/>
        <v>2</v>
      </c>
      <c r="BJ1451" s="1" t="e">
        <f t="shared" si="390"/>
        <v>#N/A</v>
      </c>
    </row>
    <row r="1452" spans="1:62" x14ac:dyDescent="0.25">
      <c r="A1452" s="1">
        <f t="shared" si="377"/>
        <v>1</v>
      </c>
      <c r="B1452" s="1">
        <f>IF(YEAR(AD1452)=$B$3,YEAR('Apartment Expenses'!AD1452)&amp;" - "&amp;'Apartment Expenses'!AC1452,0)</f>
        <v>0</v>
      </c>
      <c r="C1452" s="1">
        <f t="shared" si="378"/>
        <v>0</v>
      </c>
      <c r="E1452" s="1">
        <v>1448</v>
      </c>
      <c r="F1452" s="1">
        <f t="shared" si="379"/>
        <v>1</v>
      </c>
      <c r="G1452" s="1">
        <f t="shared" si="375"/>
        <v>0</v>
      </c>
      <c r="H1452" s="1">
        <f t="shared" si="376"/>
        <v>0</v>
      </c>
      <c r="J1452" s="1" t="str">
        <f t="shared" si="380"/>
        <v>1900</v>
      </c>
      <c r="M1452" s="1">
        <f>HLOOKUP('Expense History'!$AD$3,$P$4:$X$2004,ROW('Apartment Expenses'!L1452)-3,0)</f>
        <v>0</v>
      </c>
      <c r="N1452" s="1">
        <f>IF('Expense History'!$AD$3=Data!$G$4,'Apartment Expenses'!AE1452,HLOOKUP('Expense History'!$AD$3,'Apartment Expenses'!$AE$4:$AL$2004,(ROW('Apartment Expenses'!M1452)-3)))</f>
        <v>0</v>
      </c>
      <c r="O1452" s="1" t="str">
        <f>IF($O$2="ALL",IF(VLOOKUP(AA1452,'Expense History'!$AA$6:$AB$36,2,0)="x","include",0),IF(AND(VLOOKUP(AA1452,'Expense History'!$AA$6:$AB$36,2,0)="x",AC1452=$O$2),"include",0))</f>
        <v>include</v>
      </c>
      <c r="P1452" s="1">
        <f>IF(O1452="include",IF(AE1452&gt;0,1+MAX(P1453:P$2005),0),0)</f>
        <v>0</v>
      </c>
      <c r="Q1452" s="1">
        <f>IF(AND(ISBLANK(AA1451),AE1451=0),0,(IF(MAX(Q1453:Q$2005)&gt;0,0,ROW(R1452))))</f>
        <v>0</v>
      </c>
      <c r="R1452" s="1">
        <f>IF($O1452="include",IF(AF1452&gt;0,1+MAX(R1453:R$2005),0),0)</f>
        <v>0</v>
      </c>
      <c r="S1452" s="1">
        <f>IF($O1452="include",IF(AG1452&gt;0,1+MAX(S1453:S$2005),0),0)</f>
        <v>0</v>
      </c>
      <c r="T1452" s="1">
        <f>IF($O1452="include",IF(AH1452&gt;0,1+MAX(T1453:T$2005),0),0)</f>
        <v>0</v>
      </c>
      <c r="U1452" s="1">
        <f>IF($O1452="include",IF(AI1452&gt;0,1+MAX(U1453:U$2005),0),0)</f>
        <v>0</v>
      </c>
      <c r="V1452" s="1">
        <f>IF($O1452="include",IF(AJ1452&gt;0,1+MAX(V1453:V$2005),0),0)</f>
        <v>0</v>
      </c>
      <c r="W1452" s="1">
        <f>IF($O1452="include",IF(AK1452&gt;0,1+MAX(W1453:W$2005),0),0)</f>
        <v>0</v>
      </c>
      <c r="X1452" s="1">
        <f>IF($O1452="include",IF(AL1452&gt;0,1+MAX(X1453:X$2005),0),0)</f>
        <v>0</v>
      </c>
      <c r="Y1452" s="22" t="str">
        <f t="shared" si="381"/>
        <v xml:space="preserve">1 - </v>
      </c>
      <c r="AA1452" s="42"/>
      <c r="AB1452" s="43"/>
      <c r="AC1452" s="43"/>
      <c r="AD1452" s="44"/>
      <c r="AE1452" s="11">
        <f t="shared" si="382"/>
        <v>0</v>
      </c>
      <c r="AF1452" s="41"/>
      <c r="AG1452" s="41"/>
      <c r="AH1452" s="41"/>
      <c r="AI1452" s="41"/>
      <c r="AJ1452" s="41"/>
      <c r="AK1452" s="41"/>
      <c r="AL1452" s="41"/>
      <c r="BA1452" s="1">
        <f t="shared" si="383"/>
        <v>0</v>
      </c>
      <c r="BB1452" s="1">
        <f t="shared" si="384"/>
        <v>0</v>
      </c>
      <c r="BC1452" s="1" t="str">
        <f t="shared" si="385"/>
        <v>No</v>
      </c>
      <c r="BD1452" s="1">
        <f t="shared" si="386"/>
        <v>0</v>
      </c>
      <c r="BE1452" s="1">
        <f t="shared" si="387"/>
        <v>0</v>
      </c>
      <c r="BF1452" s="1">
        <f t="shared" si="388"/>
        <v>0</v>
      </c>
      <c r="BG1452" s="1">
        <v>1448</v>
      </c>
      <c r="BH1452" s="1" t="e">
        <f t="shared" si="389"/>
        <v>#N/A</v>
      </c>
      <c r="BI1452" s="1">
        <f t="shared" si="391"/>
        <v>2</v>
      </c>
      <c r="BJ1452" s="1" t="e">
        <f t="shared" si="390"/>
        <v>#N/A</v>
      </c>
    </row>
    <row r="1453" spans="1:62" x14ac:dyDescent="0.25">
      <c r="A1453" s="1">
        <f t="shared" si="377"/>
        <v>1</v>
      </c>
      <c r="B1453" s="1">
        <f>IF(YEAR(AD1453)=$B$3,YEAR('Apartment Expenses'!AD1453)&amp;" - "&amp;'Apartment Expenses'!AC1453,0)</f>
        <v>0</v>
      </c>
      <c r="C1453" s="1">
        <f t="shared" si="378"/>
        <v>0</v>
      </c>
      <c r="E1453" s="1">
        <v>1449</v>
      </c>
      <c r="F1453" s="1">
        <f t="shared" si="379"/>
        <v>1</v>
      </c>
      <c r="G1453" s="1">
        <f t="shared" si="375"/>
        <v>0</v>
      </c>
      <c r="H1453" s="1">
        <f t="shared" si="376"/>
        <v>0</v>
      </c>
      <c r="J1453" s="1" t="str">
        <f t="shared" si="380"/>
        <v>1900</v>
      </c>
      <c r="M1453" s="1">
        <f>HLOOKUP('Expense History'!$AD$3,$P$4:$X$2004,ROW('Apartment Expenses'!L1453)-3,0)</f>
        <v>0</v>
      </c>
      <c r="N1453" s="1">
        <f>IF('Expense History'!$AD$3=Data!$G$4,'Apartment Expenses'!AE1453,HLOOKUP('Expense History'!$AD$3,'Apartment Expenses'!$AE$4:$AL$2004,(ROW('Apartment Expenses'!M1453)-3)))</f>
        <v>0</v>
      </c>
      <c r="O1453" s="1" t="str">
        <f>IF($O$2="ALL",IF(VLOOKUP(AA1453,'Expense History'!$AA$6:$AB$36,2,0)="x","include",0),IF(AND(VLOOKUP(AA1453,'Expense History'!$AA$6:$AB$36,2,0)="x",AC1453=$O$2),"include",0))</f>
        <v>include</v>
      </c>
      <c r="P1453" s="1">
        <f>IF(O1453="include",IF(AE1453&gt;0,1+MAX(P1454:P$2005),0),0)</f>
        <v>0</v>
      </c>
      <c r="Q1453" s="1">
        <f>IF(AND(ISBLANK(AA1452),AE1452=0),0,(IF(MAX(Q1454:Q$2005)&gt;0,0,ROW(R1453))))</f>
        <v>0</v>
      </c>
      <c r="R1453" s="1">
        <f>IF($O1453="include",IF(AF1453&gt;0,1+MAX(R1454:R$2005),0),0)</f>
        <v>0</v>
      </c>
      <c r="S1453" s="1">
        <f>IF($O1453="include",IF(AG1453&gt;0,1+MAX(S1454:S$2005),0),0)</f>
        <v>0</v>
      </c>
      <c r="T1453" s="1">
        <f>IF($O1453="include",IF(AH1453&gt;0,1+MAX(T1454:T$2005),0),0)</f>
        <v>0</v>
      </c>
      <c r="U1453" s="1">
        <f>IF($O1453="include",IF(AI1453&gt;0,1+MAX(U1454:U$2005),0),0)</f>
        <v>0</v>
      </c>
      <c r="V1453" s="1">
        <f>IF($O1453="include",IF(AJ1453&gt;0,1+MAX(V1454:V$2005),0),0)</f>
        <v>0</v>
      </c>
      <c r="W1453" s="1">
        <f>IF($O1453="include",IF(AK1453&gt;0,1+MAX(W1454:W$2005),0),0)</f>
        <v>0</v>
      </c>
      <c r="X1453" s="1">
        <f>IF($O1453="include",IF(AL1453&gt;0,1+MAX(X1454:X$2005),0),0)</f>
        <v>0</v>
      </c>
      <c r="Y1453" s="22" t="str">
        <f t="shared" si="381"/>
        <v xml:space="preserve">1 - </v>
      </c>
      <c r="AA1453" s="42"/>
      <c r="AB1453" s="43"/>
      <c r="AC1453" s="43"/>
      <c r="AD1453" s="44"/>
      <c r="AE1453" s="11">
        <f t="shared" si="382"/>
        <v>0</v>
      </c>
      <c r="AF1453" s="41"/>
      <c r="AG1453" s="41"/>
      <c r="AH1453" s="41"/>
      <c r="AI1453" s="41"/>
      <c r="AJ1453" s="41"/>
      <c r="AK1453" s="41"/>
      <c r="AL1453" s="41"/>
      <c r="BA1453" s="1">
        <f t="shared" si="383"/>
        <v>0</v>
      </c>
      <c r="BB1453" s="1">
        <f t="shared" si="384"/>
        <v>0</v>
      </c>
      <c r="BC1453" s="1" t="str">
        <f t="shared" si="385"/>
        <v>No</v>
      </c>
      <c r="BD1453" s="1">
        <f t="shared" si="386"/>
        <v>0</v>
      </c>
      <c r="BE1453" s="1">
        <f t="shared" si="387"/>
        <v>0</v>
      </c>
      <c r="BF1453" s="1">
        <f t="shared" si="388"/>
        <v>0</v>
      </c>
      <c r="BG1453" s="1">
        <v>1449</v>
      </c>
      <c r="BH1453" s="1" t="e">
        <f t="shared" si="389"/>
        <v>#N/A</v>
      </c>
      <c r="BI1453" s="1">
        <f t="shared" si="391"/>
        <v>2</v>
      </c>
      <c r="BJ1453" s="1" t="e">
        <f t="shared" si="390"/>
        <v>#N/A</v>
      </c>
    </row>
    <row r="1454" spans="1:62" x14ac:dyDescent="0.25">
      <c r="A1454" s="1">
        <f t="shared" si="377"/>
        <v>1</v>
      </c>
      <c r="B1454" s="1">
        <f>IF(YEAR(AD1454)=$B$3,YEAR('Apartment Expenses'!AD1454)&amp;" - "&amp;'Apartment Expenses'!AC1454,0)</f>
        <v>0</v>
      </c>
      <c r="C1454" s="1">
        <f t="shared" si="378"/>
        <v>0</v>
      </c>
      <c r="E1454" s="1">
        <v>1450</v>
      </c>
      <c r="F1454" s="1">
        <f t="shared" si="379"/>
        <v>1</v>
      </c>
      <c r="G1454" s="1">
        <f t="shared" si="375"/>
        <v>0</v>
      </c>
      <c r="H1454" s="1">
        <f t="shared" si="376"/>
        <v>0</v>
      </c>
      <c r="J1454" s="1" t="str">
        <f t="shared" si="380"/>
        <v>1900</v>
      </c>
      <c r="M1454" s="1">
        <f>HLOOKUP('Expense History'!$AD$3,$P$4:$X$2004,ROW('Apartment Expenses'!L1454)-3,0)</f>
        <v>0</v>
      </c>
      <c r="N1454" s="1">
        <f>IF('Expense History'!$AD$3=Data!$G$4,'Apartment Expenses'!AE1454,HLOOKUP('Expense History'!$AD$3,'Apartment Expenses'!$AE$4:$AL$2004,(ROW('Apartment Expenses'!M1454)-3)))</f>
        <v>0</v>
      </c>
      <c r="O1454" s="1" t="str">
        <f>IF($O$2="ALL",IF(VLOOKUP(AA1454,'Expense History'!$AA$6:$AB$36,2,0)="x","include",0),IF(AND(VLOOKUP(AA1454,'Expense History'!$AA$6:$AB$36,2,0)="x",AC1454=$O$2),"include",0))</f>
        <v>include</v>
      </c>
      <c r="P1454" s="1">
        <f>IF(O1454="include",IF(AE1454&gt;0,1+MAX(P1455:P$2005),0),0)</f>
        <v>0</v>
      </c>
      <c r="Q1454" s="1">
        <f>IF(AND(ISBLANK(AA1453),AE1453=0),0,(IF(MAX(Q1455:Q$2005)&gt;0,0,ROW(R1454))))</f>
        <v>0</v>
      </c>
      <c r="R1454" s="1">
        <f>IF($O1454="include",IF(AF1454&gt;0,1+MAX(R1455:R$2005),0),0)</f>
        <v>0</v>
      </c>
      <c r="S1454" s="1">
        <f>IF($O1454="include",IF(AG1454&gt;0,1+MAX(S1455:S$2005),0),0)</f>
        <v>0</v>
      </c>
      <c r="T1454" s="1">
        <f>IF($O1454="include",IF(AH1454&gt;0,1+MAX(T1455:T$2005),0),0)</f>
        <v>0</v>
      </c>
      <c r="U1454" s="1">
        <f>IF($O1454="include",IF(AI1454&gt;0,1+MAX(U1455:U$2005),0),0)</f>
        <v>0</v>
      </c>
      <c r="V1454" s="1">
        <f>IF($O1454="include",IF(AJ1454&gt;0,1+MAX(V1455:V$2005),0),0)</f>
        <v>0</v>
      </c>
      <c r="W1454" s="1">
        <f>IF($O1454="include",IF(AK1454&gt;0,1+MAX(W1455:W$2005),0),0)</f>
        <v>0</v>
      </c>
      <c r="X1454" s="1">
        <f>IF($O1454="include",IF(AL1454&gt;0,1+MAX(X1455:X$2005),0),0)</f>
        <v>0</v>
      </c>
      <c r="Y1454" s="22" t="str">
        <f t="shared" si="381"/>
        <v xml:space="preserve">1 - </v>
      </c>
      <c r="AA1454" s="42"/>
      <c r="AB1454" s="43"/>
      <c r="AC1454" s="43"/>
      <c r="AD1454" s="44"/>
      <c r="AE1454" s="11">
        <f t="shared" si="382"/>
        <v>0</v>
      </c>
      <c r="AF1454" s="41"/>
      <c r="AG1454" s="41"/>
      <c r="AH1454" s="41"/>
      <c r="AI1454" s="41"/>
      <c r="AJ1454" s="41"/>
      <c r="AK1454" s="41"/>
      <c r="AL1454" s="41"/>
      <c r="BA1454" s="1">
        <f t="shared" si="383"/>
        <v>0</v>
      </c>
      <c r="BB1454" s="1">
        <f t="shared" si="384"/>
        <v>0</v>
      </c>
      <c r="BC1454" s="1" t="str">
        <f t="shared" si="385"/>
        <v>No</v>
      </c>
      <c r="BD1454" s="1">
        <f t="shared" si="386"/>
        <v>0</v>
      </c>
      <c r="BE1454" s="1">
        <f t="shared" si="387"/>
        <v>0</v>
      </c>
      <c r="BF1454" s="1">
        <f t="shared" si="388"/>
        <v>0</v>
      </c>
      <c r="BG1454" s="1">
        <v>1450</v>
      </c>
      <c r="BH1454" s="1" t="e">
        <f t="shared" si="389"/>
        <v>#N/A</v>
      </c>
      <c r="BI1454" s="1">
        <f t="shared" si="391"/>
        <v>2</v>
      </c>
      <c r="BJ1454" s="1" t="e">
        <f t="shared" si="390"/>
        <v>#N/A</v>
      </c>
    </row>
    <row r="1455" spans="1:62" x14ac:dyDescent="0.25">
      <c r="A1455" s="1">
        <f t="shared" si="377"/>
        <v>1</v>
      </c>
      <c r="B1455" s="1">
        <f>IF(YEAR(AD1455)=$B$3,YEAR('Apartment Expenses'!AD1455)&amp;" - "&amp;'Apartment Expenses'!AC1455,0)</f>
        <v>0</v>
      </c>
      <c r="C1455" s="1">
        <f t="shared" si="378"/>
        <v>0</v>
      </c>
      <c r="E1455" s="1">
        <v>1451</v>
      </c>
      <c r="F1455" s="1">
        <f t="shared" si="379"/>
        <v>1</v>
      </c>
      <c r="G1455" s="1">
        <f t="shared" si="375"/>
        <v>0</v>
      </c>
      <c r="H1455" s="1">
        <f t="shared" si="376"/>
        <v>0</v>
      </c>
      <c r="J1455" s="1" t="str">
        <f t="shared" si="380"/>
        <v>1900</v>
      </c>
      <c r="M1455" s="1">
        <f>HLOOKUP('Expense History'!$AD$3,$P$4:$X$2004,ROW('Apartment Expenses'!L1455)-3,0)</f>
        <v>0</v>
      </c>
      <c r="N1455" s="1">
        <f>IF('Expense History'!$AD$3=Data!$G$4,'Apartment Expenses'!AE1455,HLOOKUP('Expense History'!$AD$3,'Apartment Expenses'!$AE$4:$AL$2004,(ROW('Apartment Expenses'!M1455)-3)))</f>
        <v>0</v>
      </c>
      <c r="O1455" s="1" t="str">
        <f>IF($O$2="ALL",IF(VLOOKUP(AA1455,'Expense History'!$AA$6:$AB$36,2,0)="x","include",0),IF(AND(VLOOKUP(AA1455,'Expense History'!$AA$6:$AB$36,2,0)="x",AC1455=$O$2),"include",0))</f>
        <v>include</v>
      </c>
      <c r="P1455" s="1">
        <f>IF(O1455="include",IF(AE1455&gt;0,1+MAX(P1456:P$2005),0),0)</f>
        <v>0</v>
      </c>
      <c r="Q1455" s="1">
        <f>IF(AND(ISBLANK(AA1454),AE1454=0),0,(IF(MAX(Q1456:Q$2005)&gt;0,0,ROW(R1455))))</f>
        <v>0</v>
      </c>
      <c r="R1455" s="1">
        <f>IF($O1455="include",IF(AF1455&gt;0,1+MAX(R1456:R$2005),0),0)</f>
        <v>0</v>
      </c>
      <c r="S1455" s="1">
        <f>IF($O1455="include",IF(AG1455&gt;0,1+MAX(S1456:S$2005),0),0)</f>
        <v>0</v>
      </c>
      <c r="T1455" s="1">
        <f>IF($O1455="include",IF(AH1455&gt;0,1+MAX(T1456:T$2005),0),0)</f>
        <v>0</v>
      </c>
      <c r="U1455" s="1">
        <f>IF($O1455="include",IF(AI1455&gt;0,1+MAX(U1456:U$2005),0),0)</f>
        <v>0</v>
      </c>
      <c r="V1455" s="1">
        <f>IF($O1455="include",IF(AJ1455&gt;0,1+MAX(V1456:V$2005),0),0)</f>
        <v>0</v>
      </c>
      <c r="W1455" s="1">
        <f>IF($O1455="include",IF(AK1455&gt;0,1+MAX(W1456:W$2005),0),0)</f>
        <v>0</v>
      </c>
      <c r="X1455" s="1">
        <f>IF($O1455="include",IF(AL1455&gt;0,1+MAX(X1456:X$2005),0),0)</f>
        <v>0</v>
      </c>
      <c r="Y1455" s="22" t="str">
        <f t="shared" si="381"/>
        <v xml:space="preserve">1 - </v>
      </c>
      <c r="AA1455" s="42"/>
      <c r="AB1455" s="43"/>
      <c r="AC1455" s="43"/>
      <c r="AD1455" s="44"/>
      <c r="AE1455" s="11">
        <f t="shared" si="382"/>
        <v>0</v>
      </c>
      <c r="AF1455" s="41"/>
      <c r="AG1455" s="41"/>
      <c r="AH1455" s="41"/>
      <c r="AI1455" s="41"/>
      <c r="AJ1455" s="41"/>
      <c r="AK1455" s="41"/>
      <c r="AL1455" s="41"/>
      <c r="BA1455" s="1">
        <f t="shared" si="383"/>
        <v>0</v>
      </c>
      <c r="BB1455" s="1">
        <f t="shared" si="384"/>
        <v>0</v>
      </c>
      <c r="BC1455" s="1" t="str">
        <f t="shared" si="385"/>
        <v>No</v>
      </c>
      <c r="BD1455" s="1">
        <f t="shared" si="386"/>
        <v>0</v>
      </c>
      <c r="BE1455" s="1">
        <f t="shared" si="387"/>
        <v>0</v>
      </c>
      <c r="BF1455" s="1">
        <f t="shared" si="388"/>
        <v>0</v>
      </c>
      <c r="BG1455" s="1">
        <v>1451</v>
      </c>
      <c r="BH1455" s="1" t="e">
        <f t="shared" si="389"/>
        <v>#N/A</v>
      </c>
      <c r="BI1455" s="1">
        <f t="shared" si="391"/>
        <v>2</v>
      </c>
      <c r="BJ1455" s="1" t="e">
        <f t="shared" si="390"/>
        <v>#N/A</v>
      </c>
    </row>
    <row r="1456" spans="1:62" x14ac:dyDescent="0.25">
      <c r="A1456" s="1">
        <f t="shared" si="377"/>
        <v>1</v>
      </c>
      <c r="B1456" s="1">
        <f>IF(YEAR(AD1456)=$B$3,YEAR('Apartment Expenses'!AD1456)&amp;" - "&amp;'Apartment Expenses'!AC1456,0)</f>
        <v>0</v>
      </c>
      <c r="C1456" s="1">
        <f t="shared" si="378"/>
        <v>0</v>
      </c>
      <c r="E1456" s="1">
        <v>1452</v>
      </c>
      <c r="F1456" s="1">
        <f t="shared" si="379"/>
        <v>1</v>
      </c>
      <c r="G1456" s="1">
        <f t="shared" si="375"/>
        <v>0</v>
      </c>
      <c r="H1456" s="1">
        <f t="shared" si="376"/>
        <v>0</v>
      </c>
      <c r="J1456" s="1" t="str">
        <f t="shared" si="380"/>
        <v>1900</v>
      </c>
      <c r="M1456" s="1">
        <f>HLOOKUP('Expense History'!$AD$3,$P$4:$X$2004,ROW('Apartment Expenses'!L1456)-3,0)</f>
        <v>0</v>
      </c>
      <c r="N1456" s="1">
        <f>IF('Expense History'!$AD$3=Data!$G$4,'Apartment Expenses'!AE1456,HLOOKUP('Expense History'!$AD$3,'Apartment Expenses'!$AE$4:$AL$2004,(ROW('Apartment Expenses'!M1456)-3)))</f>
        <v>0</v>
      </c>
      <c r="O1456" s="1" t="str">
        <f>IF($O$2="ALL",IF(VLOOKUP(AA1456,'Expense History'!$AA$6:$AB$36,2,0)="x","include",0),IF(AND(VLOOKUP(AA1456,'Expense History'!$AA$6:$AB$36,2,0)="x",AC1456=$O$2),"include",0))</f>
        <v>include</v>
      </c>
      <c r="P1456" s="1">
        <f>IF(O1456="include",IF(AE1456&gt;0,1+MAX(P1457:P$2005),0),0)</f>
        <v>0</v>
      </c>
      <c r="Q1456" s="1">
        <f>IF(AND(ISBLANK(AA1455),AE1455=0),0,(IF(MAX(Q1457:Q$2005)&gt;0,0,ROW(R1456))))</f>
        <v>0</v>
      </c>
      <c r="R1456" s="1">
        <f>IF($O1456="include",IF(AF1456&gt;0,1+MAX(R1457:R$2005),0),0)</f>
        <v>0</v>
      </c>
      <c r="S1456" s="1">
        <f>IF($O1456="include",IF(AG1456&gt;0,1+MAX(S1457:S$2005),0),0)</f>
        <v>0</v>
      </c>
      <c r="T1456" s="1">
        <f>IF($O1456="include",IF(AH1456&gt;0,1+MAX(T1457:T$2005),0),0)</f>
        <v>0</v>
      </c>
      <c r="U1456" s="1">
        <f>IF($O1456="include",IF(AI1456&gt;0,1+MAX(U1457:U$2005),0),0)</f>
        <v>0</v>
      </c>
      <c r="V1456" s="1">
        <f>IF($O1456="include",IF(AJ1456&gt;0,1+MAX(V1457:V$2005),0),0)</f>
        <v>0</v>
      </c>
      <c r="W1456" s="1">
        <f>IF($O1456="include",IF(AK1456&gt;0,1+MAX(W1457:W$2005),0),0)</f>
        <v>0</v>
      </c>
      <c r="X1456" s="1">
        <f>IF($O1456="include",IF(AL1456&gt;0,1+MAX(X1457:X$2005),0),0)</f>
        <v>0</v>
      </c>
      <c r="Y1456" s="22" t="str">
        <f t="shared" si="381"/>
        <v xml:space="preserve">1 - </v>
      </c>
      <c r="AA1456" s="42"/>
      <c r="AB1456" s="43"/>
      <c r="AC1456" s="43"/>
      <c r="AD1456" s="44"/>
      <c r="AE1456" s="11">
        <f t="shared" si="382"/>
        <v>0</v>
      </c>
      <c r="AF1456" s="41"/>
      <c r="AG1456" s="41"/>
      <c r="AH1456" s="41"/>
      <c r="AI1456" s="41"/>
      <c r="AJ1456" s="41"/>
      <c r="AK1456" s="41"/>
      <c r="AL1456" s="41"/>
      <c r="BA1456" s="1">
        <f t="shared" si="383"/>
        <v>0</v>
      </c>
      <c r="BB1456" s="1">
        <f t="shared" si="384"/>
        <v>0</v>
      </c>
      <c r="BC1456" s="1" t="str">
        <f t="shared" si="385"/>
        <v>No</v>
      </c>
      <c r="BD1456" s="1">
        <f t="shared" si="386"/>
        <v>0</v>
      </c>
      <c r="BE1456" s="1">
        <f t="shared" si="387"/>
        <v>0</v>
      </c>
      <c r="BF1456" s="1">
        <f t="shared" si="388"/>
        <v>0</v>
      </c>
      <c r="BG1456" s="1">
        <v>1452</v>
      </c>
      <c r="BH1456" s="1" t="e">
        <f t="shared" si="389"/>
        <v>#N/A</v>
      </c>
      <c r="BI1456" s="1">
        <f t="shared" si="391"/>
        <v>2</v>
      </c>
      <c r="BJ1456" s="1" t="e">
        <f t="shared" si="390"/>
        <v>#N/A</v>
      </c>
    </row>
    <row r="1457" spans="1:62" x14ac:dyDescent="0.25">
      <c r="A1457" s="1">
        <f t="shared" si="377"/>
        <v>1</v>
      </c>
      <c r="B1457" s="1">
        <f>IF(YEAR(AD1457)=$B$3,YEAR('Apartment Expenses'!AD1457)&amp;" - "&amp;'Apartment Expenses'!AC1457,0)</f>
        <v>0</v>
      </c>
      <c r="C1457" s="1">
        <f t="shared" si="378"/>
        <v>0</v>
      </c>
      <c r="E1457" s="1">
        <v>1453</v>
      </c>
      <c r="F1457" s="1">
        <f t="shared" si="379"/>
        <v>1</v>
      </c>
      <c r="G1457" s="1">
        <f t="shared" si="375"/>
        <v>0</v>
      </c>
      <c r="H1457" s="1">
        <f t="shared" si="376"/>
        <v>0</v>
      </c>
      <c r="J1457" s="1" t="str">
        <f t="shared" si="380"/>
        <v>1900</v>
      </c>
      <c r="M1457" s="1">
        <f>HLOOKUP('Expense History'!$AD$3,$P$4:$X$2004,ROW('Apartment Expenses'!L1457)-3,0)</f>
        <v>0</v>
      </c>
      <c r="N1457" s="1">
        <f>IF('Expense History'!$AD$3=Data!$G$4,'Apartment Expenses'!AE1457,HLOOKUP('Expense History'!$AD$3,'Apartment Expenses'!$AE$4:$AL$2004,(ROW('Apartment Expenses'!M1457)-3)))</f>
        <v>0</v>
      </c>
      <c r="O1457" s="1" t="str">
        <f>IF($O$2="ALL",IF(VLOOKUP(AA1457,'Expense History'!$AA$6:$AB$36,2,0)="x","include",0),IF(AND(VLOOKUP(AA1457,'Expense History'!$AA$6:$AB$36,2,0)="x",AC1457=$O$2),"include",0))</f>
        <v>include</v>
      </c>
      <c r="P1457" s="1">
        <f>IF(O1457="include",IF(AE1457&gt;0,1+MAX(P1458:P$2005),0),0)</f>
        <v>0</v>
      </c>
      <c r="Q1457" s="1">
        <f>IF(AND(ISBLANK(AA1456),AE1456=0),0,(IF(MAX(Q1458:Q$2005)&gt;0,0,ROW(R1457))))</f>
        <v>0</v>
      </c>
      <c r="R1457" s="1">
        <f>IF($O1457="include",IF(AF1457&gt;0,1+MAX(R1458:R$2005),0),0)</f>
        <v>0</v>
      </c>
      <c r="S1457" s="1">
        <f>IF($O1457="include",IF(AG1457&gt;0,1+MAX(S1458:S$2005),0),0)</f>
        <v>0</v>
      </c>
      <c r="T1457" s="1">
        <f>IF($O1457="include",IF(AH1457&gt;0,1+MAX(T1458:T$2005),0),0)</f>
        <v>0</v>
      </c>
      <c r="U1457" s="1">
        <f>IF($O1457="include",IF(AI1457&gt;0,1+MAX(U1458:U$2005),0),0)</f>
        <v>0</v>
      </c>
      <c r="V1457" s="1">
        <f>IF($O1457="include",IF(AJ1457&gt;0,1+MAX(V1458:V$2005),0),0)</f>
        <v>0</v>
      </c>
      <c r="W1457" s="1">
        <f>IF($O1457="include",IF(AK1457&gt;0,1+MAX(W1458:W$2005),0),0)</f>
        <v>0</v>
      </c>
      <c r="X1457" s="1">
        <f>IF($O1457="include",IF(AL1457&gt;0,1+MAX(X1458:X$2005),0),0)</f>
        <v>0</v>
      </c>
      <c r="Y1457" s="22" t="str">
        <f t="shared" si="381"/>
        <v xml:space="preserve">1 - </v>
      </c>
      <c r="AA1457" s="42"/>
      <c r="AB1457" s="43"/>
      <c r="AC1457" s="43"/>
      <c r="AD1457" s="44"/>
      <c r="AE1457" s="11">
        <f t="shared" si="382"/>
        <v>0</v>
      </c>
      <c r="AF1457" s="41"/>
      <c r="AG1457" s="41"/>
      <c r="AH1457" s="41"/>
      <c r="AI1457" s="41"/>
      <c r="AJ1457" s="41"/>
      <c r="AK1457" s="41"/>
      <c r="AL1457" s="41"/>
      <c r="BA1457" s="1">
        <f t="shared" si="383"/>
        <v>0</v>
      </c>
      <c r="BB1457" s="1">
        <f t="shared" si="384"/>
        <v>0</v>
      </c>
      <c r="BC1457" s="1" t="str">
        <f t="shared" si="385"/>
        <v>No</v>
      </c>
      <c r="BD1457" s="1">
        <f t="shared" si="386"/>
        <v>0</v>
      </c>
      <c r="BE1457" s="1">
        <f t="shared" si="387"/>
        <v>0</v>
      </c>
      <c r="BF1457" s="1">
        <f t="shared" si="388"/>
        <v>0</v>
      </c>
      <c r="BG1457" s="1">
        <v>1453</v>
      </c>
      <c r="BH1457" s="1" t="e">
        <f t="shared" si="389"/>
        <v>#N/A</v>
      </c>
      <c r="BI1457" s="1">
        <f t="shared" si="391"/>
        <v>2</v>
      </c>
      <c r="BJ1457" s="1" t="e">
        <f t="shared" si="390"/>
        <v>#N/A</v>
      </c>
    </row>
    <row r="1458" spans="1:62" x14ac:dyDescent="0.25">
      <c r="A1458" s="1">
        <f t="shared" si="377"/>
        <v>1</v>
      </c>
      <c r="B1458" s="1">
        <f>IF(YEAR(AD1458)=$B$3,YEAR('Apartment Expenses'!AD1458)&amp;" - "&amp;'Apartment Expenses'!AC1458,0)</f>
        <v>0</v>
      </c>
      <c r="C1458" s="1">
        <f t="shared" si="378"/>
        <v>0</v>
      </c>
      <c r="E1458" s="1">
        <v>1454</v>
      </c>
      <c r="F1458" s="1">
        <f t="shared" si="379"/>
        <v>1</v>
      </c>
      <c r="G1458" s="1">
        <f t="shared" si="375"/>
        <v>0</v>
      </c>
      <c r="H1458" s="1">
        <f t="shared" si="376"/>
        <v>0</v>
      </c>
      <c r="J1458" s="1" t="str">
        <f t="shared" si="380"/>
        <v>1900</v>
      </c>
      <c r="M1458" s="1">
        <f>HLOOKUP('Expense History'!$AD$3,$P$4:$X$2004,ROW('Apartment Expenses'!L1458)-3,0)</f>
        <v>0</v>
      </c>
      <c r="N1458" s="1">
        <f>IF('Expense History'!$AD$3=Data!$G$4,'Apartment Expenses'!AE1458,HLOOKUP('Expense History'!$AD$3,'Apartment Expenses'!$AE$4:$AL$2004,(ROW('Apartment Expenses'!M1458)-3)))</f>
        <v>0</v>
      </c>
      <c r="O1458" s="1" t="str">
        <f>IF($O$2="ALL",IF(VLOOKUP(AA1458,'Expense History'!$AA$6:$AB$36,2,0)="x","include",0),IF(AND(VLOOKUP(AA1458,'Expense History'!$AA$6:$AB$36,2,0)="x",AC1458=$O$2),"include",0))</f>
        <v>include</v>
      </c>
      <c r="P1458" s="1">
        <f>IF(O1458="include",IF(AE1458&gt;0,1+MAX(P1459:P$2005),0),0)</f>
        <v>0</v>
      </c>
      <c r="Q1458" s="1">
        <f>IF(AND(ISBLANK(AA1457),AE1457=0),0,(IF(MAX(Q1459:Q$2005)&gt;0,0,ROW(R1458))))</f>
        <v>0</v>
      </c>
      <c r="R1458" s="1">
        <f>IF($O1458="include",IF(AF1458&gt;0,1+MAX(R1459:R$2005),0),0)</f>
        <v>0</v>
      </c>
      <c r="S1458" s="1">
        <f>IF($O1458="include",IF(AG1458&gt;0,1+MAX(S1459:S$2005),0),0)</f>
        <v>0</v>
      </c>
      <c r="T1458" s="1">
        <f>IF($O1458="include",IF(AH1458&gt;0,1+MAX(T1459:T$2005),0),0)</f>
        <v>0</v>
      </c>
      <c r="U1458" s="1">
        <f>IF($O1458="include",IF(AI1458&gt;0,1+MAX(U1459:U$2005),0),0)</f>
        <v>0</v>
      </c>
      <c r="V1458" s="1">
        <f>IF($O1458="include",IF(AJ1458&gt;0,1+MAX(V1459:V$2005),0),0)</f>
        <v>0</v>
      </c>
      <c r="W1458" s="1">
        <f>IF($O1458="include",IF(AK1458&gt;0,1+MAX(W1459:W$2005),0),0)</f>
        <v>0</v>
      </c>
      <c r="X1458" s="1">
        <f>IF($O1458="include",IF(AL1458&gt;0,1+MAX(X1459:X$2005),0),0)</f>
        <v>0</v>
      </c>
      <c r="Y1458" s="22" t="str">
        <f t="shared" si="381"/>
        <v xml:space="preserve">1 - </v>
      </c>
      <c r="AA1458" s="42"/>
      <c r="AB1458" s="43"/>
      <c r="AC1458" s="43"/>
      <c r="AD1458" s="44"/>
      <c r="AE1458" s="11">
        <f t="shared" si="382"/>
        <v>0</v>
      </c>
      <c r="AF1458" s="41"/>
      <c r="AG1458" s="41"/>
      <c r="AH1458" s="41"/>
      <c r="AI1458" s="41"/>
      <c r="AJ1458" s="41"/>
      <c r="AK1458" s="41"/>
      <c r="AL1458" s="41"/>
      <c r="BA1458" s="1">
        <f t="shared" si="383"/>
        <v>0</v>
      </c>
      <c r="BB1458" s="1">
        <f t="shared" si="384"/>
        <v>0</v>
      </c>
      <c r="BC1458" s="1" t="str">
        <f t="shared" si="385"/>
        <v>No</v>
      </c>
      <c r="BD1458" s="1">
        <f t="shared" si="386"/>
        <v>0</v>
      </c>
      <c r="BE1458" s="1">
        <f t="shared" si="387"/>
        <v>0</v>
      </c>
      <c r="BF1458" s="1">
        <f t="shared" si="388"/>
        <v>0</v>
      </c>
      <c r="BG1458" s="1">
        <v>1454</v>
      </c>
      <c r="BH1458" s="1" t="e">
        <f t="shared" si="389"/>
        <v>#N/A</v>
      </c>
      <c r="BI1458" s="1">
        <f t="shared" si="391"/>
        <v>2</v>
      </c>
      <c r="BJ1458" s="1" t="e">
        <f t="shared" si="390"/>
        <v>#N/A</v>
      </c>
    </row>
    <row r="1459" spans="1:62" x14ac:dyDescent="0.25">
      <c r="A1459" s="1">
        <f t="shared" si="377"/>
        <v>1</v>
      </c>
      <c r="B1459" s="1">
        <f>IF(YEAR(AD1459)=$B$3,YEAR('Apartment Expenses'!AD1459)&amp;" - "&amp;'Apartment Expenses'!AC1459,0)</f>
        <v>0</v>
      </c>
      <c r="C1459" s="1">
        <f t="shared" si="378"/>
        <v>0</v>
      </c>
      <c r="E1459" s="1">
        <v>1455</v>
      </c>
      <c r="F1459" s="1">
        <f t="shared" si="379"/>
        <v>1</v>
      </c>
      <c r="G1459" s="1">
        <f t="shared" si="375"/>
        <v>0</v>
      </c>
      <c r="H1459" s="1">
        <f t="shared" si="376"/>
        <v>0</v>
      </c>
      <c r="J1459" s="1" t="str">
        <f t="shared" si="380"/>
        <v>1900</v>
      </c>
      <c r="M1459" s="1">
        <f>HLOOKUP('Expense History'!$AD$3,$P$4:$X$2004,ROW('Apartment Expenses'!L1459)-3,0)</f>
        <v>0</v>
      </c>
      <c r="N1459" s="1">
        <f>IF('Expense History'!$AD$3=Data!$G$4,'Apartment Expenses'!AE1459,HLOOKUP('Expense History'!$AD$3,'Apartment Expenses'!$AE$4:$AL$2004,(ROW('Apartment Expenses'!M1459)-3)))</f>
        <v>0</v>
      </c>
      <c r="O1459" s="1" t="str">
        <f>IF($O$2="ALL",IF(VLOOKUP(AA1459,'Expense History'!$AA$6:$AB$36,2,0)="x","include",0),IF(AND(VLOOKUP(AA1459,'Expense History'!$AA$6:$AB$36,2,0)="x",AC1459=$O$2),"include",0))</f>
        <v>include</v>
      </c>
      <c r="P1459" s="1">
        <f>IF(O1459="include",IF(AE1459&gt;0,1+MAX(P1460:P$2005),0),0)</f>
        <v>0</v>
      </c>
      <c r="Q1459" s="1">
        <f>IF(AND(ISBLANK(AA1458),AE1458=0),0,(IF(MAX(Q1460:Q$2005)&gt;0,0,ROW(R1459))))</f>
        <v>0</v>
      </c>
      <c r="R1459" s="1">
        <f>IF($O1459="include",IF(AF1459&gt;0,1+MAX(R1460:R$2005),0),0)</f>
        <v>0</v>
      </c>
      <c r="S1459" s="1">
        <f>IF($O1459="include",IF(AG1459&gt;0,1+MAX(S1460:S$2005),0),0)</f>
        <v>0</v>
      </c>
      <c r="T1459" s="1">
        <f>IF($O1459="include",IF(AH1459&gt;0,1+MAX(T1460:T$2005),0),0)</f>
        <v>0</v>
      </c>
      <c r="U1459" s="1">
        <f>IF($O1459="include",IF(AI1459&gt;0,1+MAX(U1460:U$2005),0),0)</f>
        <v>0</v>
      </c>
      <c r="V1459" s="1">
        <f>IF($O1459="include",IF(AJ1459&gt;0,1+MAX(V1460:V$2005),0),0)</f>
        <v>0</v>
      </c>
      <c r="W1459" s="1">
        <f>IF($O1459="include",IF(AK1459&gt;0,1+MAX(W1460:W$2005),0),0)</f>
        <v>0</v>
      </c>
      <c r="X1459" s="1">
        <f>IF($O1459="include",IF(AL1459&gt;0,1+MAX(X1460:X$2005),0),0)</f>
        <v>0</v>
      </c>
      <c r="Y1459" s="22" t="str">
        <f t="shared" si="381"/>
        <v xml:space="preserve">1 - </v>
      </c>
      <c r="AA1459" s="42"/>
      <c r="AB1459" s="43"/>
      <c r="AC1459" s="43"/>
      <c r="AD1459" s="44"/>
      <c r="AE1459" s="11">
        <f t="shared" si="382"/>
        <v>0</v>
      </c>
      <c r="AF1459" s="41"/>
      <c r="AG1459" s="41"/>
      <c r="AH1459" s="41"/>
      <c r="AI1459" s="41"/>
      <c r="AJ1459" s="41"/>
      <c r="AK1459" s="41"/>
      <c r="AL1459" s="41"/>
      <c r="BA1459" s="1">
        <f t="shared" si="383"/>
        <v>0</v>
      </c>
      <c r="BB1459" s="1">
        <f t="shared" si="384"/>
        <v>0</v>
      </c>
      <c r="BC1459" s="1" t="str">
        <f t="shared" si="385"/>
        <v>No</v>
      </c>
      <c r="BD1459" s="1">
        <f t="shared" si="386"/>
        <v>0</v>
      </c>
      <c r="BE1459" s="1">
        <f t="shared" si="387"/>
        <v>0</v>
      </c>
      <c r="BF1459" s="1">
        <f t="shared" si="388"/>
        <v>0</v>
      </c>
      <c r="BG1459" s="1">
        <v>1455</v>
      </c>
      <c r="BH1459" s="1" t="e">
        <f t="shared" si="389"/>
        <v>#N/A</v>
      </c>
      <c r="BI1459" s="1">
        <f t="shared" si="391"/>
        <v>2</v>
      </c>
      <c r="BJ1459" s="1" t="e">
        <f t="shared" si="390"/>
        <v>#N/A</v>
      </c>
    </row>
    <row r="1460" spans="1:62" x14ac:dyDescent="0.25">
      <c r="A1460" s="1">
        <f t="shared" si="377"/>
        <v>1</v>
      </c>
      <c r="B1460" s="1">
        <f>IF(YEAR(AD1460)=$B$3,YEAR('Apartment Expenses'!AD1460)&amp;" - "&amp;'Apartment Expenses'!AC1460,0)</f>
        <v>0</v>
      </c>
      <c r="C1460" s="1">
        <f t="shared" si="378"/>
        <v>0</v>
      </c>
      <c r="E1460" s="1">
        <v>1456</v>
      </c>
      <c r="F1460" s="1">
        <f t="shared" si="379"/>
        <v>1</v>
      </c>
      <c r="G1460" s="1">
        <f t="shared" si="375"/>
        <v>0</v>
      </c>
      <c r="H1460" s="1">
        <f t="shared" si="376"/>
        <v>0</v>
      </c>
      <c r="J1460" s="1" t="str">
        <f t="shared" si="380"/>
        <v>1900</v>
      </c>
      <c r="M1460" s="1">
        <f>HLOOKUP('Expense History'!$AD$3,$P$4:$X$2004,ROW('Apartment Expenses'!L1460)-3,0)</f>
        <v>0</v>
      </c>
      <c r="N1460" s="1">
        <f>IF('Expense History'!$AD$3=Data!$G$4,'Apartment Expenses'!AE1460,HLOOKUP('Expense History'!$AD$3,'Apartment Expenses'!$AE$4:$AL$2004,(ROW('Apartment Expenses'!M1460)-3)))</f>
        <v>0</v>
      </c>
      <c r="O1460" s="1" t="str">
        <f>IF($O$2="ALL",IF(VLOOKUP(AA1460,'Expense History'!$AA$6:$AB$36,2,0)="x","include",0),IF(AND(VLOOKUP(AA1460,'Expense History'!$AA$6:$AB$36,2,0)="x",AC1460=$O$2),"include",0))</f>
        <v>include</v>
      </c>
      <c r="P1460" s="1">
        <f>IF(O1460="include",IF(AE1460&gt;0,1+MAX(P1461:P$2005),0),0)</f>
        <v>0</v>
      </c>
      <c r="Q1460" s="1">
        <f>IF(AND(ISBLANK(AA1459),AE1459=0),0,(IF(MAX(Q1461:Q$2005)&gt;0,0,ROW(R1460))))</f>
        <v>0</v>
      </c>
      <c r="R1460" s="1">
        <f>IF($O1460="include",IF(AF1460&gt;0,1+MAX(R1461:R$2005),0),0)</f>
        <v>0</v>
      </c>
      <c r="S1460" s="1">
        <f>IF($O1460="include",IF(AG1460&gt;0,1+MAX(S1461:S$2005),0),0)</f>
        <v>0</v>
      </c>
      <c r="T1460" s="1">
        <f>IF($O1460="include",IF(AH1460&gt;0,1+MAX(T1461:T$2005),0),0)</f>
        <v>0</v>
      </c>
      <c r="U1460" s="1">
        <f>IF($O1460="include",IF(AI1460&gt;0,1+MAX(U1461:U$2005),0),0)</f>
        <v>0</v>
      </c>
      <c r="V1460" s="1">
        <f>IF($O1460="include",IF(AJ1460&gt;0,1+MAX(V1461:V$2005),0),0)</f>
        <v>0</v>
      </c>
      <c r="W1460" s="1">
        <f>IF($O1460="include",IF(AK1460&gt;0,1+MAX(W1461:W$2005),0),0)</f>
        <v>0</v>
      </c>
      <c r="X1460" s="1">
        <f>IF($O1460="include",IF(AL1460&gt;0,1+MAX(X1461:X$2005),0),0)</f>
        <v>0</v>
      </c>
      <c r="Y1460" s="22" t="str">
        <f t="shared" si="381"/>
        <v xml:space="preserve">1 - </v>
      </c>
      <c r="AA1460" s="42"/>
      <c r="AB1460" s="43"/>
      <c r="AC1460" s="43"/>
      <c r="AD1460" s="44"/>
      <c r="AE1460" s="11">
        <f t="shared" si="382"/>
        <v>0</v>
      </c>
      <c r="AF1460" s="41"/>
      <c r="AG1460" s="41"/>
      <c r="AH1460" s="41"/>
      <c r="AI1460" s="41"/>
      <c r="AJ1460" s="41"/>
      <c r="AK1460" s="41"/>
      <c r="AL1460" s="41"/>
      <c r="BA1460" s="1">
        <f t="shared" si="383"/>
        <v>0</v>
      </c>
      <c r="BB1460" s="1">
        <f t="shared" si="384"/>
        <v>0</v>
      </c>
      <c r="BC1460" s="1" t="str">
        <f t="shared" si="385"/>
        <v>No</v>
      </c>
      <c r="BD1460" s="1">
        <f t="shared" si="386"/>
        <v>0</v>
      </c>
      <c r="BE1460" s="1">
        <f t="shared" si="387"/>
        <v>0</v>
      </c>
      <c r="BF1460" s="1">
        <f t="shared" si="388"/>
        <v>0</v>
      </c>
      <c r="BG1460" s="1">
        <v>1456</v>
      </c>
      <c r="BH1460" s="1" t="e">
        <f t="shared" si="389"/>
        <v>#N/A</v>
      </c>
      <c r="BI1460" s="1">
        <f t="shared" si="391"/>
        <v>2</v>
      </c>
      <c r="BJ1460" s="1" t="e">
        <f t="shared" si="390"/>
        <v>#N/A</v>
      </c>
    </row>
    <row r="1461" spans="1:62" x14ac:dyDescent="0.25">
      <c r="A1461" s="1">
        <f t="shared" si="377"/>
        <v>1</v>
      </c>
      <c r="B1461" s="1">
        <f>IF(YEAR(AD1461)=$B$3,YEAR('Apartment Expenses'!AD1461)&amp;" - "&amp;'Apartment Expenses'!AC1461,0)</f>
        <v>0</v>
      </c>
      <c r="C1461" s="1">
        <f t="shared" si="378"/>
        <v>0</v>
      </c>
      <c r="E1461" s="1">
        <v>1457</v>
      </c>
      <c r="F1461" s="1">
        <f t="shared" si="379"/>
        <v>1</v>
      </c>
      <c r="G1461" s="1">
        <f t="shared" si="375"/>
        <v>0</v>
      </c>
      <c r="H1461" s="1">
        <f t="shared" si="376"/>
        <v>0</v>
      </c>
      <c r="J1461" s="1" t="str">
        <f t="shared" si="380"/>
        <v>1900</v>
      </c>
      <c r="M1461" s="1">
        <f>HLOOKUP('Expense History'!$AD$3,$P$4:$X$2004,ROW('Apartment Expenses'!L1461)-3,0)</f>
        <v>0</v>
      </c>
      <c r="N1461" s="1">
        <f>IF('Expense History'!$AD$3=Data!$G$4,'Apartment Expenses'!AE1461,HLOOKUP('Expense History'!$AD$3,'Apartment Expenses'!$AE$4:$AL$2004,(ROW('Apartment Expenses'!M1461)-3)))</f>
        <v>0</v>
      </c>
      <c r="O1461" s="1" t="str">
        <f>IF($O$2="ALL",IF(VLOOKUP(AA1461,'Expense History'!$AA$6:$AB$36,2,0)="x","include",0),IF(AND(VLOOKUP(AA1461,'Expense History'!$AA$6:$AB$36,2,0)="x",AC1461=$O$2),"include",0))</f>
        <v>include</v>
      </c>
      <c r="P1461" s="1">
        <f>IF(O1461="include",IF(AE1461&gt;0,1+MAX(P1462:P$2005),0),0)</f>
        <v>0</v>
      </c>
      <c r="Q1461" s="1">
        <f>IF(AND(ISBLANK(AA1460),AE1460=0),0,(IF(MAX(Q1462:Q$2005)&gt;0,0,ROW(R1461))))</f>
        <v>0</v>
      </c>
      <c r="R1461" s="1">
        <f>IF($O1461="include",IF(AF1461&gt;0,1+MAX(R1462:R$2005),0),0)</f>
        <v>0</v>
      </c>
      <c r="S1461" s="1">
        <f>IF($O1461="include",IF(AG1461&gt;0,1+MAX(S1462:S$2005),0),0)</f>
        <v>0</v>
      </c>
      <c r="T1461" s="1">
        <f>IF($O1461="include",IF(AH1461&gt;0,1+MAX(T1462:T$2005),0),0)</f>
        <v>0</v>
      </c>
      <c r="U1461" s="1">
        <f>IF($O1461="include",IF(AI1461&gt;0,1+MAX(U1462:U$2005),0),0)</f>
        <v>0</v>
      </c>
      <c r="V1461" s="1">
        <f>IF($O1461="include",IF(AJ1461&gt;0,1+MAX(V1462:V$2005),0),0)</f>
        <v>0</v>
      </c>
      <c r="W1461" s="1">
        <f>IF($O1461="include",IF(AK1461&gt;0,1+MAX(W1462:W$2005),0),0)</f>
        <v>0</v>
      </c>
      <c r="X1461" s="1">
        <f>IF($O1461="include",IF(AL1461&gt;0,1+MAX(X1462:X$2005),0),0)</f>
        <v>0</v>
      </c>
      <c r="Y1461" s="22" t="str">
        <f t="shared" si="381"/>
        <v xml:space="preserve">1 - </v>
      </c>
      <c r="AA1461" s="42"/>
      <c r="AB1461" s="43"/>
      <c r="AC1461" s="43"/>
      <c r="AD1461" s="44"/>
      <c r="AE1461" s="11">
        <f t="shared" si="382"/>
        <v>0</v>
      </c>
      <c r="AF1461" s="41"/>
      <c r="AG1461" s="41"/>
      <c r="AH1461" s="41"/>
      <c r="AI1461" s="41"/>
      <c r="AJ1461" s="41"/>
      <c r="AK1461" s="41"/>
      <c r="AL1461" s="41"/>
      <c r="BA1461" s="1">
        <f t="shared" si="383"/>
        <v>0</v>
      </c>
      <c r="BB1461" s="1">
        <f t="shared" si="384"/>
        <v>0</v>
      </c>
      <c r="BC1461" s="1" t="str">
        <f t="shared" si="385"/>
        <v>No</v>
      </c>
      <c r="BD1461" s="1">
        <f t="shared" si="386"/>
        <v>0</v>
      </c>
      <c r="BE1461" s="1">
        <f t="shared" si="387"/>
        <v>0</v>
      </c>
      <c r="BF1461" s="1">
        <f t="shared" si="388"/>
        <v>0</v>
      </c>
      <c r="BG1461" s="1">
        <v>1457</v>
      </c>
      <c r="BH1461" s="1" t="e">
        <f t="shared" si="389"/>
        <v>#N/A</v>
      </c>
      <c r="BI1461" s="1">
        <f t="shared" si="391"/>
        <v>2</v>
      </c>
      <c r="BJ1461" s="1" t="e">
        <f t="shared" si="390"/>
        <v>#N/A</v>
      </c>
    </row>
    <row r="1462" spans="1:62" x14ac:dyDescent="0.25">
      <c r="A1462" s="1">
        <f t="shared" si="377"/>
        <v>1</v>
      </c>
      <c r="B1462" s="1">
        <f>IF(YEAR(AD1462)=$B$3,YEAR('Apartment Expenses'!AD1462)&amp;" - "&amp;'Apartment Expenses'!AC1462,0)</f>
        <v>0</v>
      </c>
      <c r="C1462" s="1">
        <f t="shared" si="378"/>
        <v>0</v>
      </c>
      <c r="E1462" s="1">
        <v>1458</v>
      </c>
      <c r="F1462" s="1">
        <f t="shared" si="379"/>
        <v>1</v>
      </c>
      <c r="G1462" s="1">
        <f t="shared" si="375"/>
        <v>0</v>
      </c>
      <c r="H1462" s="1">
        <f t="shared" si="376"/>
        <v>0</v>
      </c>
      <c r="J1462" s="1" t="str">
        <f t="shared" si="380"/>
        <v>1900</v>
      </c>
      <c r="M1462" s="1">
        <f>HLOOKUP('Expense History'!$AD$3,$P$4:$X$2004,ROW('Apartment Expenses'!L1462)-3,0)</f>
        <v>0</v>
      </c>
      <c r="N1462" s="1">
        <f>IF('Expense History'!$AD$3=Data!$G$4,'Apartment Expenses'!AE1462,HLOOKUP('Expense History'!$AD$3,'Apartment Expenses'!$AE$4:$AL$2004,(ROW('Apartment Expenses'!M1462)-3)))</f>
        <v>0</v>
      </c>
      <c r="O1462" s="1" t="str">
        <f>IF($O$2="ALL",IF(VLOOKUP(AA1462,'Expense History'!$AA$6:$AB$36,2,0)="x","include",0),IF(AND(VLOOKUP(AA1462,'Expense History'!$AA$6:$AB$36,2,0)="x",AC1462=$O$2),"include",0))</f>
        <v>include</v>
      </c>
      <c r="P1462" s="1">
        <f>IF(O1462="include",IF(AE1462&gt;0,1+MAX(P1463:P$2005),0),0)</f>
        <v>0</v>
      </c>
      <c r="Q1462" s="1">
        <f>IF(AND(ISBLANK(AA1461),AE1461=0),0,(IF(MAX(Q1463:Q$2005)&gt;0,0,ROW(R1462))))</f>
        <v>0</v>
      </c>
      <c r="R1462" s="1">
        <f>IF($O1462="include",IF(AF1462&gt;0,1+MAX(R1463:R$2005),0),0)</f>
        <v>0</v>
      </c>
      <c r="S1462" s="1">
        <f>IF($O1462="include",IF(AG1462&gt;0,1+MAX(S1463:S$2005),0),0)</f>
        <v>0</v>
      </c>
      <c r="T1462" s="1">
        <f>IF($O1462="include",IF(AH1462&gt;0,1+MAX(T1463:T$2005),0),0)</f>
        <v>0</v>
      </c>
      <c r="U1462" s="1">
        <f>IF($O1462="include",IF(AI1462&gt;0,1+MAX(U1463:U$2005),0),0)</f>
        <v>0</v>
      </c>
      <c r="V1462" s="1">
        <f>IF($O1462="include",IF(AJ1462&gt;0,1+MAX(V1463:V$2005),0),0)</f>
        <v>0</v>
      </c>
      <c r="W1462" s="1">
        <f>IF($O1462="include",IF(AK1462&gt;0,1+MAX(W1463:W$2005),0),0)</f>
        <v>0</v>
      </c>
      <c r="X1462" s="1">
        <f>IF($O1462="include",IF(AL1462&gt;0,1+MAX(X1463:X$2005),0),0)</f>
        <v>0</v>
      </c>
      <c r="Y1462" s="22" t="str">
        <f t="shared" si="381"/>
        <v xml:space="preserve">1 - </v>
      </c>
      <c r="AA1462" s="42"/>
      <c r="AB1462" s="43"/>
      <c r="AC1462" s="43"/>
      <c r="AD1462" s="44"/>
      <c r="AE1462" s="11">
        <f t="shared" si="382"/>
        <v>0</v>
      </c>
      <c r="AF1462" s="41"/>
      <c r="AG1462" s="41"/>
      <c r="AH1462" s="41"/>
      <c r="AI1462" s="41"/>
      <c r="AJ1462" s="41"/>
      <c r="AK1462" s="41"/>
      <c r="AL1462" s="41"/>
      <c r="BA1462" s="1">
        <f t="shared" si="383"/>
        <v>0</v>
      </c>
      <c r="BB1462" s="1">
        <f t="shared" si="384"/>
        <v>0</v>
      </c>
      <c r="BC1462" s="1" t="str">
        <f t="shared" si="385"/>
        <v>No</v>
      </c>
      <c r="BD1462" s="1">
        <f t="shared" si="386"/>
        <v>0</v>
      </c>
      <c r="BE1462" s="1">
        <f t="shared" si="387"/>
        <v>0</v>
      </c>
      <c r="BF1462" s="1">
        <f t="shared" si="388"/>
        <v>0</v>
      </c>
      <c r="BG1462" s="1">
        <v>1458</v>
      </c>
      <c r="BH1462" s="1" t="e">
        <f t="shared" si="389"/>
        <v>#N/A</v>
      </c>
      <c r="BI1462" s="1">
        <f t="shared" si="391"/>
        <v>2</v>
      </c>
      <c r="BJ1462" s="1" t="e">
        <f t="shared" si="390"/>
        <v>#N/A</v>
      </c>
    </row>
    <row r="1463" spans="1:62" x14ac:dyDescent="0.25">
      <c r="A1463" s="1">
        <f t="shared" si="377"/>
        <v>1</v>
      </c>
      <c r="B1463" s="1">
        <f>IF(YEAR(AD1463)=$B$3,YEAR('Apartment Expenses'!AD1463)&amp;" - "&amp;'Apartment Expenses'!AC1463,0)</f>
        <v>0</v>
      </c>
      <c r="C1463" s="1">
        <f t="shared" si="378"/>
        <v>0</v>
      </c>
      <c r="E1463" s="1">
        <v>1459</v>
      </c>
      <c r="F1463" s="1">
        <f t="shared" si="379"/>
        <v>1</v>
      </c>
      <c r="G1463" s="1">
        <f t="shared" si="375"/>
        <v>0</v>
      </c>
      <c r="H1463" s="1">
        <f t="shared" si="376"/>
        <v>0</v>
      </c>
      <c r="J1463" s="1" t="str">
        <f t="shared" si="380"/>
        <v>1900</v>
      </c>
      <c r="M1463" s="1">
        <f>HLOOKUP('Expense History'!$AD$3,$P$4:$X$2004,ROW('Apartment Expenses'!L1463)-3,0)</f>
        <v>0</v>
      </c>
      <c r="N1463" s="1">
        <f>IF('Expense History'!$AD$3=Data!$G$4,'Apartment Expenses'!AE1463,HLOOKUP('Expense History'!$AD$3,'Apartment Expenses'!$AE$4:$AL$2004,(ROW('Apartment Expenses'!M1463)-3)))</f>
        <v>0</v>
      </c>
      <c r="O1463" s="1" t="str">
        <f>IF($O$2="ALL",IF(VLOOKUP(AA1463,'Expense History'!$AA$6:$AB$36,2,0)="x","include",0),IF(AND(VLOOKUP(AA1463,'Expense History'!$AA$6:$AB$36,2,0)="x",AC1463=$O$2),"include",0))</f>
        <v>include</v>
      </c>
      <c r="P1463" s="1">
        <f>IF(O1463="include",IF(AE1463&gt;0,1+MAX(P1464:P$2005),0),0)</f>
        <v>0</v>
      </c>
      <c r="Q1463" s="1">
        <f>IF(AND(ISBLANK(AA1462),AE1462=0),0,(IF(MAX(Q1464:Q$2005)&gt;0,0,ROW(R1463))))</f>
        <v>0</v>
      </c>
      <c r="R1463" s="1">
        <f>IF($O1463="include",IF(AF1463&gt;0,1+MAX(R1464:R$2005),0),0)</f>
        <v>0</v>
      </c>
      <c r="S1463" s="1">
        <f>IF($O1463="include",IF(AG1463&gt;0,1+MAX(S1464:S$2005),0),0)</f>
        <v>0</v>
      </c>
      <c r="T1463" s="1">
        <f>IF($O1463="include",IF(AH1463&gt;0,1+MAX(T1464:T$2005),0),0)</f>
        <v>0</v>
      </c>
      <c r="U1463" s="1">
        <f>IF($O1463="include",IF(AI1463&gt;0,1+MAX(U1464:U$2005),0),0)</f>
        <v>0</v>
      </c>
      <c r="V1463" s="1">
        <f>IF($O1463="include",IF(AJ1463&gt;0,1+MAX(V1464:V$2005),0),0)</f>
        <v>0</v>
      </c>
      <c r="W1463" s="1">
        <f>IF($O1463="include",IF(AK1463&gt;0,1+MAX(W1464:W$2005),0),0)</f>
        <v>0</v>
      </c>
      <c r="X1463" s="1">
        <f>IF($O1463="include",IF(AL1463&gt;0,1+MAX(X1464:X$2005),0),0)</f>
        <v>0</v>
      </c>
      <c r="Y1463" s="22" t="str">
        <f t="shared" si="381"/>
        <v xml:space="preserve">1 - </v>
      </c>
      <c r="AA1463" s="42"/>
      <c r="AB1463" s="43"/>
      <c r="AC1463" s="43"/>
      <c r="AD1463" s="44"/>
      <c r="AE1463" s="11">
        <f t="shared" si="382"/>
        <v>0</v>
      </c>
      <c r="AF1463" s="41"/>
      <c r="AG1463" s="41"/>
      <c r="AH1463" s="41"/>
      <c r="AI1463" s="41"/>
      <c r="AJ1463" s="41"/>
      <c r="AK1463" s="41"/>
      <c r="AL1463" s="41"/>
      <c r="BA1463" s="1">
        <f t="shared" si="383"/>
        <v>0</v>
      </c>
      <c r="BB1463" s="1">
        <f t="shared" si="384"/>
        <v>0</v>
      </c>
      <c r="BC1463" s="1" t="str">
        <f t="shared" si="385"/>
        <v>No</v>
      </c>
      <c r="BD1463" s="1">
        <f t="shared" si="386"/>
        <v>0</v>
      </c>
      <c r="BE1463" s="1">
        <f t="shared" si="387"/>
        <v>0</v>
      </c>
      <c r="BF1463" s="1">
        <f t="shared" si="388"/>
        <v>0</v>
      </c>
      <c r="BG1463" s="1">
        <v>1459</v>
      </c>
      <c r="BH1463" s="1" t="e">
        <f t="shared" si="389"/>
        <v>#N/A</v>
      </c>
      <c r="BI1463" s="1">
        <f t="shared" si="391"/>
        <v>2</v>
      </c>
      <c r="BJ1463" s="1" t="e">
        <f t="shared" si="390"/>
        <v>#N/A</v>
      </c>
    </row>
    <row r="1464" spans="1:62" x14ac:dyDescent="0.25">
      <c r="A1464" s="1">
        <f t="shared" si="377"/>
        <v>1</v>
      </c>
      <c r="B1464" s="1">
        <f>IF(YEAR(AD1464)=$B$3,YEAR('Apartment Expenses'!AD1464)&amp;" - "&amp;'Apartment Expenses'!AC1464,0)</f>
        <v>0</v>
      </c>
      <c r="C1464" s="1">
        <f t="shared" si="378"/>
        <v>0</v>
      </c>
      <c r="E1464" s="1">
        <v>1460</v>
      </c>
      <c r="F1464" s="1">
        <f t="shared" si="379"/>
        <v>1</v>
      </c>
      <c r="G1464" s="1">
        <f t="shared" si="375"/>
        <v>0</v>
      </c>
      <c r="H1464" s="1">
        <f t="shared" si="376"/>
        <v>0</v>
      </c>
      <c r="J1464" s="1" t="str">
        <f t="shared" si="380"/>
        <v>1900</v>
      </c>
      <c r="M1464" s="1">
        <f>HLOOKUP('Expense History'!$AD$3,$P$4:$X$2004,ROW('Apartment Expenses'!L1464)-3,0)</f>
        <v>0</v>
      </c>
      <c r="N1464" s="1">
        <f>IF('Expense History'!$AD$3=Data!$G$4,'Apartment Expenses'!AE1464,HLOOKUP('Expense History'!$AD$3,'Apartment Expenses'!$AE$4:$AL$2004,(ROW('Apartment Expenses'!M1464)-3)))</f>
        <v>0</v>
      </c>
      <c r="O1464" s="1" t="str">
        <f>IF($O$2="ALL",IF(VLOOKUP(AA1464,'Expense History'!$AA$6:$AB$36,2,0)="x","include",0),IF(AND(VLOOKUP(AA1464,'Expense History'!$AA$6:$AB$36,2,0)="x",AC1464=$O$2),"include",0))</f>
        <v>include</v>
      </c>
      <c r="P1464" s="1">
        <f>IF(O1464="include",IF(AE1464&gt;0,1+MAX(P1465:P$2005),0),0)</f>
        <v>0</v>
      </c>
      <c r="Q1464" s="1">
        <f>IF(AND(ISBLANK(AA1463),AE1463=0),0,(IF(MAX(Q1465:Q$2005)&gt;0,0,ROW(R1464))))</f>
        <v>0</v>
      </c>
      <c r="R1464" s="1">
        <f>IF($O1464="include",IF(AF1464&gt;0,1+MAX(R1465:R$2005),0),0)</f>
        <v>0</v>
      </c>
      <c r="S1464" s="1">
        <f>IF($O1464="include",IF(AG1464&gt;0,1+MAX(S1465:S$2005),0),0)</f>
        <v>0</v>
      </c>
      <c r="T1464" s="1">
        <f>IF($O1464="include",IF(AH1464&gt;0,1+MAX(T1465:T$2005),0),0)</f>
        <v>0</v>
      </c>
      <c r="U1464" s="1">
        <f>IF($O1464="include",IF(AI1464&gt;0,1+MAX(U1465:U$2005),0),0)</f>
        <v>0</v>
      </c>
      <c r="V1464" s="1">
        <f>IF($O1464="include",IF(AJ1464&gt;0,1+MAX(V1465:V$2005),0),0)</f>
        <v>0</v>
      </c>
      <c r="W1464" s="1">
        <f>IF($O1464="include",IF(AK1464&gt;0,1+MAX(W1465:W$2005),0),0)</f>
        <v>0</v>
      </c>
      <c r="X1464" s="1">
        <f>IF($O1464="include",IF(AL1464&gt;0,1+MAX(X1465:X$2005),0),0)</f>
        <v>0</v>
      </c>
      <c r="Y1464" s="22" t="str">
        <f t="shared" si="381"/>
        <v xml:space="preserve">1 - </v>
      </c>
      <c r="AA1464" s="42"/>
      <c r="AB1464" s="43"/>
      <c r="AC1464" s="43"/>
      <c r="AD1464" s="44"/>
      <c r="AE1464" s="11">
        <f t="shared" si="382"/>
        <v>0</v>
      </c>
      <c r="AF1464" s="41"/>
      <c r="AG1464" s="41"/>
      <c r="AH1464" s="41"/>
      <c r="AI1464" s="41"/>
      <c r="AJ1464" s="41"/>
      <c r="AK1464" s="41"/>
      <c r="AL1464" s="41"/>
      <c r="BA1464" s="1">
        <f t="shared" si="383"/>
        <v>0</v>
      </c>
      <c r="BB1464" s="1">
        <f t="shared" si="384"/>
        <v>0</v>
      </c>
      <c r="BC1464" s="1" t="str">
        <f t="shared" si="385"/>
        <v>No</v>
      </c>
      <c r="BD1464" s="1">
        <f t="shared" si="386"/>
        <v>0</v>
      </c>
      <c r="BE1464" s="1">
        <f t="shared" si="387"/>
        <v>0</v>
      </c>
      <c r="BF1464" s="1">
        <f t="shared" si="388"/>
        <v>0</v>
      </c>
      <c r="BG1464" s="1">
        <v>1460</v>
      </c>
      <c r="BH1464" s="1" t="e">
        <f t="shared" si="389"/>
        <v>#N/A</v>
      </c>
      <c r="BI1464" s="1">
        <f t="shared" si="391"/>
        <v>2</v>
      </c>
      <c r="BJ1464" s="1" t="e">
        <f t="shared" si="390"/>
        <v>#N/A</v>
      </c>
    </row>
    <row r="1465" spans="1:62" x14ac:dyDescent="0.25">
      <c r="A1465" s="1">
        <f t="shared" si="377"/>
        <v>1</v>
      </c>
      <c r="B1465" s="1">
        <f>IF(YEAR(AD1465)=$B$3,YEAR('Apartment Expenses'!AD1465)&amp;" - "&amp;'Apartment Expenses'!AC1465,0)</f>
        <v>0</v>
      </c>
      <c r="C1465" s="1">
        <f t="shared" si="378"/>
        <v>0</v>
      </c>
      <c r="E1465" s="1">
        <v>1461</v>
      </c>
      <c r="F1465" s="1">
        <f t="shared" si="379"/>
        <v>1</v>
      </c>
      <c r="G1465" s="1">
        <f t="shared" si="375"/>
        <v>0</v>
      </c>
      <c r="H1465" s="1">
        <f t="shared" si="376"/>
        <v>0</v>
      </c>
      <c r="J1465" s="1" t="str">
        <f t="shared" si="380"/>
        <v>1900</v>
      </c>
      <c r="M1465" s="1">
        <f>HLOOKUP('Expense History'!$AD$3,$P$4:$X$2004,ROW('Apartment Expenses'!L1465)-3,0)</f>
        <v>0</v>
      </c>
      <c r="N1465" s="1">
        <f>IF('Expense History'!$AD$3=Data!$G$4,'Apartment Expenses'!AE1465,HLOOKUP('Expense History'!$AD$3,'Apartment Expenses'!$AE$4:$AL$2004,(ROW('Apartment Expenses'!M1465)-3)))</f>
        <v>0</v>
      </c>
      <c r="O1465" s="1" t="str">
        <f>IF($O$2="ALL",IF(VLOOKUP(AA1465,'Expense History'!$AA$6:$AB$36,2,0)="x","include",0),IF(AND(VLOOKUP(AA1465,'Expense History'!$AA$6:$AB$36,2,0)="x",AC1465=$O$2),"include",0))</f>
        <v>include</v>
      </c>
      <c r="P1465" s="1">
        <f>IF(O1465="include",IF(AE1465&gt;0,1+MAX(P1466:P$2005),0),0)</f>
        <v>0</v>
      </c>
      <c r="Q1465" s="1">
        <f>IF(AND(ISBLANK(AA1464),AE1464=0),0,(IF(MAX(Q1466:Q$2005)&gt;0,0,ROW(R1465))))</f>
        <v>0</v>
      </c>
      <c r="R1465" s="1">
        <f>IF($O1465="include",IF(AF1465&gt;0,1+MAX(R1466:R$2005),0),0)</f>
        <v>0</v>
      </c>
      <c r="S1465" s="1">
        <f>IF($O1465="include",IF(AG1465&gt;0,1+MAX(S1466:S$2005),0),0)</f>
        <v>0</v>
      </c>
      <c r="T1465" s="1">
        <f>IF($O1465="include",IF(AH1465&gt;0,1+MAX(T1466:T$2005),0),0)</f>
        <v>0</v>
      </c>
      <c r="U1465" s="1">
        <f>IF($O1465="include",IF(AI1465&gt;0,1+MAX(U1466:U$2005),0),0)</f>
        <v>0</v>
      </c>
      <c r="V1465" s="1">
        <f>IF($O1465="include",IF(AJ1465&gt;0,1+MAX(V1466:V$2005),0),0)</f>
        <v>0</v>
      </c>
      <c r="W1465" s="1">
        <f>IF($O1465="include",IF(AK1465&gt;0,1+MAX(W1466:W$2005),0),0)</f>
        <v>0</v>
      </c>
      <c r="X1465" s="1">
        <f>IF($O1465="include",IF(AL1465&gt;0,1+MAX(X1466:X$2005),0),0)</f>
        <v>0</v>
      </c>
      <c r="Y1465" s="22" t="str">
        <f t="shared" si="381"/>
        <v xml:space="preserve">1 - </v>
      </c>
      <c r="AA1465" s="42"/>
      <c r="AB1465" s="43"/>
      <c r="AC1465" s="43"/>
      <c r="AD1465" s="44"/>
      <c r="AE1465" s="11">
        <f t="shared" si="382"/>
        <v>0</v>
      </c>
      <c r="AF1465" s="41"/>
      <c r="AG1465" s="41"/>
      <c r="AH1465" s="41"/>
      <c r="AI1465" s="41"/>
      <c r="AJ1465" s="41"/>
      <c r="AK1465" s="41"/>
      <c r="AL1465" s="41"/>
      <c r="BA1465" s="1">
        <f t="shared" si="383"/>
        <v>0</v>
      </c>
      <c r="BB1465" s="1">
        <f t="shared" si="384"/>
        <v>0</v>
      </c>
      <c r="BC1465" s="1" t="str">
        <f t="shared" si="385"/>
        <v>No</v>
      </c>
      <c r="BD1465" s="1">
        <f t="shared" si="386"/>
        <v>0</v>
      </c>
      <c r="BE1465" s="1">
        <f t="shared" si="387"/>
        <v>0</v>
      </c>
      <c r="BF1465" s="1">
        <f t="shared" si="388"/>
        <v>0</v>
      </c>
      <c r="BG1465" s="1">
        <v>1461</v>
      </c>
      <c r="BH1465" s="1" t="e">
        <f t="shared" si="389"/>
        <v>#N/A</v>
      </c>
      <c r="BI1465" s="1">
        <f t="shared" si="391"/>
        <v>2</v>
      </c>
      <c r="BJ1465" s="1" t="e">
        <f t="shared" si="390"/>
        <v>#N/A</v>
      </c>
    </row>
    <row r="1466" spans="1:62" x14ac:dyDescent="0.25">
      <c r="A1466" s="1">
        <f t="shared" si="377"/>
        <v>1</v>
      </c>
      <c r="B1466" s="1">
        <f>IF(YEAR(AD1466)=$B$3,YEAR('Apartment Expenses'!AD1466)&amp;" - "&amp;'Apartment Expenses'!AC1466,0)</f>
        <v>0</v>
      </c>
      <c r="C1466" s="1">
        <f t="shared" si="378"/>
        <v>0</v>
      </c>
      <c r="E1466" s="1">
        <v>1462</v>
      </c>
      <c r="F1466" s="1">
        <f t="shared" si="379"/>
        <v>1</v>
      </c>
      <c r="G1466" s="1">
        <f t="shared" si="375"/>
        <v>0</v>
      </c>
      <c r="H1466" s="1">
        <f t="shared" si="376"/>
        <v>0</v>
      </c>
      <c r="J1466" s="1" t="str">
        <f t="shared" si="380"/>
        <v>1900</v>
      </c>
      <c r="M1466" s="1">
        <f>HLOOKUP('Expense History'!$AD$3,$P$4:$X$2004,ROW('Apartment Expenses'!L1466)-3,0)</f>
        <v>0</v>
      </c>
      <c r="N1466" s="1">
        <f>IF('Expense History'!$AD$3=Data!$G$4,'Apartment Expenses'!AE1466,HLOOKUP('Expense History'!$AD$3,'Apartment Expenses'!$AE$4:$AL$2004,(ROW('Apartment Expenses'!M1466)-3)))</f>
        <v>0</v>
      </c>
      <c r="O1466" s="1" t="str">
        <f>IF($O$2="ALL",IF(VLOOKUP(AA1466,'Expense History'!$AA$6:$AB$36,2,0)="x","include",0),IF(AND(VLOOKUP(AA1466,'Expense History'!$AA$6:$AB$36,2,0)="x",AC1466=$O$2),"include",0))</f>
        <v>include</v>
      </c>
      <c r="P1466" s="1">
        <f>IF(O1466="include",IF(AE1466&gt;0,1+MAX(P1467:P$2005),0),0)</f>
        <v>0</v>
      </c>
      <c r="Q1466" s="1">
        <f>IF(AND(ISBLANK(AA1465),AE1465=0),0,(IF(MAX(Q1467:Q$2005)&gt;0,0,ROW(R1466))))</f>
        <v>0</v>
      </c>
      <c r="R1466" s="1">
        <f>IF($O1466="include",IF(AF1466&gt;0,1+MAX(R1467:R$2005),0),0)</f>
        <v>0</v>
      </c>
      <c r="S1466" s="1">
        <f>IF($O1466="include",IF(AG1466&gt;0,1+MAX(S1467:S$2005),0),0)</f>
        <v>0</v>
      </c>
      <c r="T1466" s="1">
        <f>IF($O1466="include",IF(AH1466&gt;0,1+MAX(T1467:T$2005),0),0)</f>
        <v>0</v>
      </c>
      <c r="U1466" s="1">
        <f>IF($O1466="include",IF(AI1466&gt;0,1+MAX(U1467:U$2005),0),0)</f>
        <v>0</v>
      </c>
      <c r="V1466" s="1">
        <f>IF($O1466="include",IF(AJ1466&gt;0,1+MAX(V1467:V$2005),0),0)</f>
        <v>0</v>
      </c>
      <c r="W1466" s="1">
        <f>IF($O1466="include",IF(AK1466&gt;0,1+MAX(W1467:W$2005),0),0)</f>
        <v>0</v>
      </c>
      <c r="X1466" s="1">
        <f>IF($O1466="include",IF(AL1466&gt;0,1+MAX(X1467:X$2005),0),0)</f>
        <v>0</v>
      </c>
      <c r="Y1466" s="22" t="str">
        <f t="shared" si="381"/>
        <v xml:space="preserve">1 - </v>
      </c>
      <c r="AA1466" s="42"/>
      <c r="AB1466" s="43"/>
      <c r="AC1466" s="43"/>
      <c r="AD1466" s="44"/>
      <c r="AE1466" s="11">
        <f t="shared" si="382"/>
        <v>0</v>
      </c>
      <c r="AF1466" s="41"/>
      <c r="AG1466" s="41"/>
      <c r="AH1466" s="41"/>
      <c r="AI1466" s="41"/>
      <c r="AJ1466" s="41"/>
      <c r="AK1466" s="41"/>
      <c r="AL1466" s="41"/>
      <c r="BA1466" s="1">
        <f t="shared" si="383"/>
        <v>0</v>
      </c>
      <c r="BB1466" s="1">
        <f t="shared" si="384"/>
        <v>0</v>
      </c>
      <c r="BC1466" s="1" t="str">
        <f t="shared" si="385"/>
        <v>No</v>
      </c>
      <c r="BD1466" s="1">
        <f t="shared" si="386"/>
        <v>0</v>
      </c>
      <c r="BE1466" s="1">
        <f t="shared" si="387"/>
        <v>0</v>
      </c>
      <c r="BF1466" s="1">
        <f t="shared" si="388"/>
        <v>0</v>
      </c>
      <c r="BG1466" s="1">
        <v>1462</v>
      </c>
      <c r="BH1466" s="1" t="e">
        <f t="shared" si="389"/>
        <v>#N/A</v>
      </c>
      <c r="BI1466" s="1">
        <f t="shared" si="391"/>
        <v>2</v>
      </c>
      <c r="BJ1466" s="1" t="e">
        <f t="shared" si="390"/>
        <v>#N/A</v>
      </c>
    </row>
    <row r="1467" spans="1:62" x14ac:dyDescent="0.25">
      <c r="A1467" s="1">
        <f t="shared" si="377"/>
        <v>1</v>
      </c>
      <c r="B1467" s="1">
        <f>IF(YEAR(AD1467)=$B$3,YEAR('Apartment Expenses'!AD1467)&amp;" - "&amp;'Apartment Expenses'!AC1467,0)</f>
        <v>0</v>
      </c>
      <c r="C1467" s="1">
        <f t="shared" si="378"/>
        <v>0</v>
      </c>
      <c r="E1467" s="1">
        <v>1463</v>
      </c>
      <c r="F1467" s="1">
        <f t="shared" si="379"/>
        <v>1</v>
      </c>
      <c r="G1467" s="1">
        <f t="shared" si="375"/>
        <v>0</v>
      </c>
      <c r="H1467" s="1">
        <f t="shared" si="376"/>
        <v>0</v>
      </c>
      <c r="J1467" s="1" t="str">
        <f t="shared" si="380"/>
        <v>1900</v>
      </c>
      <c r="M1467" s="1">
        <f>HLOOKUP('Expense History'!$AD$3,$P$4:$X$2004,ROW('Apartment Expenses'!L1467)-3,0)</f>
        <v>0</v>
      </c>
      <c r="N1467" s="1">
        <f>IF('Expense History'!$AD$3=Data!$G$4,'Apartment Expenses'!AE1467,HLOOKUP('Expense History'!$AD$3,'Apartment Expenses'!$AE$4:$AL$2004,(ROW('Apartment Expenses'!M1467)-3)))</f>
        <v>0</v>
      </c>
      <c r="O1467" s="1" t="str">
        <f>IF($O$2="ALL",IF(VLOOKUP(AA1467,'Expense History'!$AA$6:$AB$36,2,0)="x","include",0),IF(AND(VLOOKUP(AA1467,'Expense History'!$AA$6:$AB$36,2,0)="x",AC1467=$O$2),"include",0))</f>
        <v>include</v>
      </c>
      <c r="P1467" s="1">
        <f>IF(O1467="include",IF(AE1467&gt;0,1+MAX(P1468:P$2005),0),0)</f>
        <v>0</v>
      </c>
      <c r="Q1467" s="1">
        <f>IF(AND(ISBLANK(AA1466),AE1466=0),0,(IF(MAX(Q1468:Q$2005)&gt;0,0,ROW(R1467))))</f>
        <v>0</v>
      </c>
      <c r="R1467" s="1">
        <f>IF($O1467="include",IF(AF1467&gt;0,1+MAX(R1468:R$2005),0),0)</f>
        <v>0</v>
      </c>
      <c r="S1467" s="1">
        <f>IF($O1467="include",IF(AG1467&gt;0,1+MAX(S1468:S$2005),0),0)</f>
        <v>0</v>
      </c>
      <c r="T1467" s="1">
        <f>IF($O1467="include",IF(AH1467&gt;0,1+MAX(T1468:T$2005),0),0)</f>
        <v>0</v>
      </c>
      <c r="U1467" s="1">
        <f>IF($O1467="include",IF(AI1467&gt;0,1+MAX(U1468:U$2005),0),0)</f>
        <v>0</v>
      </c>
      <c r="V1467" s="1">
        <f>IF($O1467="include",IF(AJ1467&gt;0,1+MAX(V1468:V$2005),0),0)</f>
        <v>0</v>
      </c>
      <c r="W1467" s="1">
        <f>IF($O1467="include",IF(AK1467&gt;0,1+MAX(W1468:W$2005),0),0)</f>
        <v>0</v>
      </c>
      <c r="X1467" s="1">
        <f>IF($O1467="include",IF(AL1467&gt;0,1+MAX(X1468:X$2005),0),0)</f>
        <v>0</v>
      </c>
      <c r="Y1467" s="22" t="str">
        <f t="shared" si="381"/>
        <v xml:space="preserve">1 - </v>
      </c>
      <c r="AA1467" s="42"/>
      <c r="AB1467" s="43"/>
      <c r="AC1467" s="43"/>
      <c r="AD1467" s="44"/>
      <c r="AE1467" s="11">
        <f t="shared" si="382"/>
        <v>0</v>
      </c>
      <c r="AF1467" s="41"/>
      <c r="AG1467" s="41"/>
      <c r="AH1467" s="41"/>
      <c r="AI1467" s="41"/>
      <c r="AJ1467" s="41"/>
      <c r="AK1467" s="41"/>
      <c r="AL1467" s="41"/>
      <c r="BA1467" s="1">
        <f t="shared" si="383"/>
        <v>0</v>
      </c>
      <c r="BB1467" s="1">
        <f t="shared" si="384"/>
        <v>0</v>
      </c>
      <c r="BC1467" s="1" t="str">
        <f t="shared" si="385"/>
        <v>No</v>
      </c>
      <c r="BD1467" s="1">
        <f t="shared" si="386"/>
        <v>0</v>
      </c>
      <c r="BE1467" s="1">
        <f t="shared" si="387"/>
        <v>0</v>
      </c>
      <c r="BF1467" s="1">
        <f t="shared" si="388"/>
        <v>0</v>
      </c>
      <c r="BG1467" s="1">
        <v>1463</v>
      </c>
      <c r="BH1467" s="1" t="e">
        <f t="shared" si="389"/>
        <v>#N/A</v>
      </c>
      <c r="BI1467" s="1">
        <f t="shared" si="391"/>
        <v>2</v>
      </c>
      <c r="BJ1467" s="1" t="e">
        <f t="shared" si="390"/>
        <v>#N/A</v>
      </c>
    </row>
    <row r="1468" spans="1:62" x14ac:dyDescent="0.25">
      <c r="A1468" s="1">
        <f t="shared" si="377"/>
        <v>1</v>
      </c>
      <c r="B1468" s="1">
        <f>IF(YEAR(AD1468)=$B$3,YEAR('Apartment Expenses'!AD1468)&amp;" - "&amp;'Apartment Expenses'!AC1468,0)</f>
        <v>0</v>
      </c>
      <c r="C1468" s="1">
        <f t="shared" si="378"/>
        <v>0</v>
      </c>
      <c r="E1468" s="1">
        <v>1464</v>
      </c>
      <c r="F1468" s="1">
        <f t="shared" si="379"/>
        <v>1</v>
      </c>
      <c r="G1468" s="1">
        <f t="shared" si="375"/>
        <v>0</v>
      </c>
      <c r="H1468" s="1">
        <f t="shared" si="376"/>
        <v>0</v>
      </c>
      <c r="J1468" s="1" t="str">
        <f t="shared" si="380"/>
        <v>1900</v>
      </c>
      <c r="M1468" s="1">
        <f>HLOOKUP('Expense History'!$AD$3,$P$4:$X$2004,ROW('Apartment Expenses'!L1468)-3,0)</f>
        <v>0</v>
      </c>
      <c r="N1468" s="1">
        <f>IF('Expense History'!$AD$3=Data!$G$4,'Apartment Expenses'!AE1468,HLOOKUP('Expense History'!$AD$3,'Apartment Expenses'!$AE$4:$AL$2004,(ROW('Apartment Expenses'!M1468)-3)))</f>
        <v>0</v>
      </c>
      <c r="O1468" s="1" t="str">
        <f>IF($O$2="ALL",IF(VLOOKUP(AA1468,'Expense History'!$AA$6:$AB$36,2,0)="x","include",0),IF(AND(VLOOKUP(AA1468,'Expense History'!$AA$6:$AB$36,2,0)="x",AC1468=$O$2),"include",0))</f>
        <v>include</v>
      </c>
      <c r="P1468" s="1">
        <f>IF(O1468="include",IF(AE1468&gt;0,1+MAX(P1469:P$2005),0),0)</f>
        <v>0</v>
      </c>
      <c r="Q1468" s="1">
        <f>IF(AND(ISBLANK(AA1467),AE1467=0),0,(IF(MAX(Q1469:Q$2005)&gt;0,0,ROW(R1468))))</f>
        <v>0</v>
      </c>
      <c r="R1468" s="1">
        <f>IF($O1468="include",IF(AF1468&gt;0,1+MAX(R1469:R$2005),0),0)</f>
        <v>0</v>
      </c>
      <c r="S1468" s="1">
        <f>IF($O1468="include",IF(AG1468&gt;0,1+MAX(S1469:S$2005),0),0)</f>
        <v>0</v>
      </c>
      <c r="T1468" s="1">
        <f>IF($O1468="include",IF(AH1468&gt;0,1+MAX(T1469:T$2005),0),0)</f>
        <v>0</v>
      </c>
      <c r="U1468" s="1">
        <f>IF($O1468="include",IF(AI1468&gt;0,1+MAX(U1469:U$2005),0),0)</f>
        <v>0</v>
      </c>
      <c r="V1468" s="1">
        <f>IF($O1468="include",IF(AJ1468&gt;0,1+MAX(V1469:V$2005),0),0)</f>
        <v>0</v>
      </c>
      <c r="W1468" s="1">
        <f>IF($O1468="include",IF(AK1468&gt;0,1+MAX(W1469:W$2005),0),0)</f>
        <v>0</v>
      </c>
      <c r="X1468" s="1">
        <f>IF($O1468="include",IF(AL1468&gt;0,1+MAX(X1469:X$2005),0),0)</f>
        <v>0</v>
      </c>
      <c r="Y1468" s="22" t="str">
        <f t="shared" si="381"/>
        <v xml:space="preserve">1 - </v>
      </c>
      <c r="AA1468" s="42"/>
      <c r="AB1468" s="43"/>
      <c r="AC1468" s="43"/>
      <c r="AD1468" s="44"/>
      <c r="AE1468" s="11">
        <f t="shared" si="382"/>
        <v>0</v>
      </c>
      <c r="AF1468" s="41"/>
      <c r="AG1468" s="41"/>
      <c r="AH1468" s="41"/>
      <c r="AI1468" s="41"/>
      <c r="AJ1468" s="41"/>
      <c r="AK1468" s="41"/>
      <c r="AL1468" s="41"/>
      <c r="BA1468" s="1">
        <f t="shared" si="383"/>
        <v>0</v>
      </c>
      <c r="BB1468" s="1">
        <f t="shared" si="384"/>
        <v>0</v>
      </c>
      <c r="BC1468" s="1" t="str">
        <f t="shared" si="385"/>
        <v>No</v>
      </c>
      <c r="BD1468" s="1">
        <f t="shared" si="386"/>
        <v>0</v>
      </c>
      <c r="BE1468" s="1">
        <f t="shared" si="387"/>
        <v>0</v>
      </c>
      <c r="BF1468" s="1">
        <f t="shared" si="388"/>
        <v>0</v>
      </c>
      <c r="BG1468" s="1">
        <v>1464</v>
      </c>
      <c r="BH1468" s="1" t="e">
        <f t="shared" si="389"/>
        <v>#N/A</v>
      </c>
      <c r="BI1468" s="1">
        <f t="shared" si="391"/>
        <v>2</v>
      </c>
      <c r="BJ1468" s="1" t="e">
        <f t="shared" si="390"/>
        <v>#N/A</v>
      </c>
    </row>
    <row r="1469" spans="1:62" x14ac:dyDescent="0.25">
      <c r="A1469" s="1">
        <f t="shared" si="377"/>
        <v>1</v>
      </c>
      <c r="B1469" s="1">
        <f>IF(YEAR(AD1469)=$B$3,YEAR('Apartment Expenses'!AD1469)&amp;" - "&amp;'Apartment Expenses'!AC1469,0)</f>
        <v>0</v>
      </c>
      <c r="C1469" s="1">
        <f t="shared" si="378"/>
        <v>0</v>
      </c>
      <c r="E1469" s="1">
        <v>1465</v>
      </c>
      <c r="F1469" s="1">
        <f t="shared" si="379"/>
        <v>1</v>
      </c>
      <c r="G1469" s="1">
        <f t="shared" si="375"/>
        <v>0</v>
      </c>
      <c r="H1469" s="1">
        <f t="shared" si="376"/>
        <v>0</v>
      </c>
      <c r="J1469" s="1" t="str">
        <f t="shared" si="380"/>
        <v>1900</v>
      </c>
      <c r="M1469" s="1">
        <f>HLOOKUP('Expense History'!$AD$3,$P$4:$X$2004,ROW('Apartment Expenses'!L1469)-3,0)</f>
        <v>0</v>
      </c>
      <c r="N1469" s="1">
        <f>IF('Expense History'!$AD$3=Data!$G$4,'Apartment Expenses'!AE1469,HLOOKUP('Expense History'!$AD$3,'Apartment Expenses'!$AE$4:$AL$2004,(ROW('Apartment Expenses'!M1469)-3)))</f>
        <v>0</v>
      </c>
      <c r="O1469" s="1" t="str">
        <f>IF($O$2="ALL",IF(VLOOKUP(AA1469,'Expense History'!$AA$6:$AB$36,2,0)="x","include",0),IF(AND(VLOOKUP(AA1469,'Expense History'!$AA$6:$AB$36,2,0)="x",AC1469=$O$2),"include",0))</f>
        <v>include</v>
      </c>
      <c r="P1469" s="1">
        <f>IF(O1469="include",IF(AE1469&gt;0,1+MAX(P1470:P$2005),0),0)</f>
        <v>0</v>
      </c>
      <c r="Q1469" s="1">
        <f>IF(AND(ISBLANK(AA1468),AE1468=0),0,(IF(MAX(Q1470:Q$2005)&gt;0,0,ROW(R1469))))</f>
        <v>0</v>
      </c>
      <c r="R1469" s="1">
        <f>IF($O1469="include",IF(AF1469&gt;0,1+MAX(R1470:R$2005),0),0)</f>
        <v>0</v>
      </c>
      <c r="S1469" s="1">
        <f>IF($O1469="include",IF(AG1469&gt;0,1+MAX(S1470:S$2005),0),0)</f>
        <v>0</v>
      </c>
      <c r="T1469" s="1">
        <f>IF($O1469="include",IF(AH1469&gt;0,1+MAX(T1470:T$2005),0),0)</f>
        <v>0</v>
      </c>
      <c r="U1469" s="1">
        <f>IF($O1469="include",IF(AI1469&gt;0,1+MAX(U1470:U$2005),0),0)</f>
        <v>0</v>
      </c>
      <c r="V1469" s="1">
        <f>IF($O1469="include",IF(AJ1469&gt;0,1+MAX(V1470:V$2005),0),0)</f>
        <v>0</v>
      </c>
      <c r="W1469" s="1">
        <f>IF($O1469="include",IF(AK1469&gt;0,1+MAX(W1470:W$2005),0),0)</f>
        <v>0</v>
      </c>
      <c r="X1469" s="1">
        <f>IF($O1469="include",IF(AL1469&gt;0,1+MAX(X1470:X$2005),0),0)</f>
        <v>0</v>
      </c>
      <c r="Y1469" s="22" t="str">
        <f t="shared" si="381"/>
        <v xml:space="preserve">1 - </v>
      </c>
      <c r="AA1469" s="42"/>
      <c r="AB1469" s="43"/>
      <c r="AC1469" s="43"/>
      <c r="AD1469" s="44"/>
      <c r="AE1469" s="11">
        <f t="shared" si="382"/>
        <v>0</v>
      </c>
      <c r="AF1469" s="41"/>
      <c r="AG1469" s="41"/>
      <c r="AH1469" s="41"/>
      <c r="AI1469" s="41"/>
      <c r="AJ1469" s="41"/>
      <c r="AK1469" s="41"/>
      <c r="AL1469" s="41"/>
      <c r="BA1469" s="1">
        <f t="shared" si="383"/>
        <v>0</v>
      </c>
      <c r="BB1469" s="1">
        <f t="shared" si="384"/>
        <v>0</v>
      </c>
      <c r="BC1469" s="1" t="str">
        <f t="shared" si="385"/>
        <v>No</v>
      </c>
      <c r="BD1469" s="1">
        <f t="shared" si="386"/>
        <v>0</v>
      </c>
      <c r="BE1469" s="1">
        <f t="shared" si="387"/>
        <v>0</v>
      </c>
      <c r="BF1469" s="1">
        <f t="shared" si="388"/>
        <v>0</v>
      </c>
      <c r="BG1469" s="1">
        <v>1465</v>
      </c>
      <c r="BH1469" s="1" t="e">
        <f t="shared" si="389"/>
        <v>#N/A</v>
      </c>
      <c r="BI1469" s="1">
        <f t="shared" si="391"/>
        <v>2</v>
      </c>
      <c r="BJ1469" s="1" t="e">
        <f t="shared" si="390"/>
        <v>#N/A</v>
      </c>
    </row>
    <row r="1470" spans="1:62" x14ac:dyDescent="0.25">
      <c r="A1470" s="1">
        <f t="shared" si="377"/>
        <v>1</v>
      </c>
      <c r="B1470" s="1">
        <f>IF(YEAR(AD1470)=$B$3,YEAR('Apartment Expenses'!AD1470)&amp;" - "&amp;'Apartment Expenses'!AC1470,0)</f>
        <v>0</v>
      </c>
      <c r="C1470" s="1">
        <f t="shared" si="378"/>
        <v>0</v>
      </c>
      <c r="E1470" s="1">
        <v>1466</v>
      </c>
      <c r="F1470" s="1">
        <f t="shared" si="379"/>
        <v>1</v>
      </c>
      <c r="G1470" s="1">
        <f t="shared" si="375"/>
        <v>0</v>
      </c>
      <c r="H1470" s="1">
        <f t="shared" si="376"/>
        <v>0</v>
      </c>
      <c r="J1470" s="1" t="str">
        <f t="shared" si="380"/>
        <v>1900</v>
      </c>
      <c r="M1470" s="1">
        <f>HLOOKUP('Expense History'!$AD$3,$P$4:$X$2004,ROW('Apartment Expenses'!L1470)-3,0)</f>
        <v>0</v>
      </c>
      <c r="N1470" s="1">
        <f>IF('Expense History'!$AD$3=Data!$G$4,'Apartment Expenses'!AE1470,HLOOKUP('Expense History'!$AD$3,'Apartment Expenses'!$AE$4:$AL$2004,(ROW('Apartment Expenses'!M1470)-3)))</f>
        <v>0</v>
      </c>
      <c r="O1470" s="1" t="str">
        <f>IF($O$2="ALL",IF(VLOOKUP(AA1470,'Expense History'!$AA$6:$AB$36,2,0)="x","include",0),IF(AND(VLOOKUP(AA1470,'Expense History'!$AA$6:$AB$36,2,0)="x",AC1470=$O$2),"include",0))</f>
        <v>include</v>
      </c>
      <c r="P1470" s="1">
        <f>IF(O1470="include",IF(AE1470&gt;0,1+MAX(P1471:P$2005),0),0)</f>
        <v>0</v>
      </c>
      <c r="Q1470" s="1">
        <f>IF(AND(ISBLANK(AA1469),AE1469=0),0,(IF(MAX(Q1471:Q$2005)&gt;0,0,ROW(R1470))))</f>
        <v>0</v>
      </c>
      <c r="R1470" s="1">
        <f>IF($O1470="include",IF(AF1470&gt;0,1+MAX(R1471:R$2005),0),0)</f>
        <v>0</v>
      </c>
      <c r="S1470" s="1">
        <f>IF($O1470="include",IF(AG1470&gt;0,1+MAX(S1471:S$2005),0),0)</f>
        <v>0</v>
      </c>
      <c r="T1470" s="1">
        <f>IF($O1470="include",IF(AH1470&gt;0,1+MAX(T1471:T$2005),0),0)</f>
        <v>0</v>
      </c>
      <c r="U1470" s="1">
        <f>IF($O1470="include",IF(AI1470&gt;0,1+MAX(U1471:U$2005),0),0)</f>
        <v>0</v>
      </c>
      <c r="V1470" s="1">
        <f>IF($O1470="include",IF(AJ1470&gt;0,1+MAX(V1471:V$2005),0),0)</f>
        <v>0</v>
      </c>
      <c r="W1470" s="1">
        <f>IF($O1470="include",IF(AK1470&gt;0,1+MAX(W1471:W$2005),0),0)</f>
        <v>0</v>
      </c>
      <c r="X1470" s="1">
        <f>IF($O1470="include",IF(AL1470&gt;0,1+MAX(X1471:X$2005),0),0)</f>
        <v>0</v>
      </c>
      <c r="Y1470" s="22" t="str">
        <f t="shared" si="381"/>
        <v xml:space="preserve">1 - </v>
      </c>
      <c r="AA1470" s="42"/>
      <c r="AB1470" s="43"/>
      <c r="AC1470" s="43"/>
      <c r="AD1470" s="44"/>
      <c r="AE1470" s="11">
        <f t="shared" si="382"/>
        <v>0</v>
      </c>
      <c r="AF1470" s="41"/>
      <c r="AG1470" s="41"/>
      <c r="AH1470" s="41"/>
      <c r="AI1470" s="41"/>
      <c r="AJ1470" s="41"/>
      <c r="AK1470" s="41"/>
      <c r="AL1470" s="41"/>
      <c r="BA1470" s="1">
        <f t="shared" si="383"/>
        <v>0</v>
      </c>
      <c r="BB1470" s="1">
        <f t="shared" si="384"/>
        <v>0</v>
      </c>
      <c r="BC1470" s="1" t="str">
        <f t="shared" si="385"/>
        <v>No</v>
      </c>
      <c r="BD1470" s="1">
        <f t="shared" si="386"/>
        <v>0</v>
      </c>
      <c r="BE1470" s="1">
        <f t="shared" si="387"/>
        <v>0</v>
      </c>
      <c r="BF1470" s="1">
        <f t="shared" si="388"/>
        <v>0</v>
      </c>
      <c r="BG1470" s="1">
        <v>1466</v>
      </c>
      <c r="BH1470" s="1" t="e">
        <f t="shared" si="389"/>
        <v>#N/A</v>
      </c>
      <c r="BI1470" s="1">
        <f t="shared" si="391"/>
        <v>2</v>
      </c>
      <c r="BJ1470" s="1" t="e">
        <f t="shared" si="390"/>
        <v>#N/A</v>
      </c>
    </row>
    <row r="1471" spans="1:62" x14ac:dyDescent="0.25">
      <c r="A1471" s="1">
        <f t="shared" si="377"/>
        <v>1</v>
      </c>
      <c r="B1471" s="1">
        <f>IF(YEAR(AD1471)=$B$3,YEAR('Apartment Expenses'!AD1471)&amp;" - "&amp;'Apartment Expenses'!AC1471,0)</f>
        <v>0</v>
      </c>
      <c r="C1471" s="1">
        <f t="shared" si="378"/>
        <v>0</v>
      </c>
      <c r="E1471" s="1">
        <v>1467</v>
      </c>
      <c r="F1471" s="1">
        <f t="shared" si="379"/>
        <v>1</v>
      </c>
      <c r="G1471" s="1">
        <f t="shared" si="375"/>
        <v>0</v>
      </c>
      <c r="H1471" s="1">
        <f t="shared" si="376"/>
        <v>0</v>
      </c>
      <c r="J1471" s="1" t="str">
        <f t="shared" si="380"/>
        <v>1900</v>
      </c>
      <c r="M1471" s="1">
        <f>HLOOKUP('Expense History'!$AD$3,$P$4:$X$2004,ROW('Apartment Expenses'!L1471)-3,0)</f>
        <v>0</v>
      </c>
      <c r="N1471" s="1">
        <f>IF('Expense History'!$AD$3=Data!$G$4,'Apartment Expenses'!AE1471,HLOOKUP('Expense History'!$AD$3,'Apartment Expenses'!$AE$4:$AL$2004,(ROW('Apartment Expenses'!M1471)-3)))</f>
        <v>0</v>
      </c>
      <c r="O1471" s="1" t="str">
        <f>IF($O$2="ALL",IF(VLOOKUP(AA1471,'Expense History'!$AA$6:$AB$36,2,0)="x","include",0),IF(AND(VLOOKUP(AA1471,'Expense History'!$AA$6:$AB$36,2,0)="x",AC1471=$O$2),"include",0))</f>
        <v>include</v>
      </c>
      <c r="P1471" s="1">
        <f>IF(O1471="include",IF(AE1471&gt;0,1+MAX(P1472:P$2005),0),0)</f>
        <v>0</v>
      </c>
      <c r="Q1471" s="1">
        <f>IF(AND(ISBLANK(AA1470),AE1470=0),0,(IF(MAX(Q1472:Q$2005)&gt;0,0,ROW(R1471))))</f>
        <v>0</v>
      </c>
      <c r="R1471" s="1">
        <f>IF($O1471="include",IF(AF1471&gt;0,1+MAX(R1472:R$2005),0),0)</f>
        <v>0</v>
      </c>
      <c r="S1471" s="1">
        <f>IF($O1471="include",IF(AG1471&gt;0,1+MAX(S1472:S$2005),0),0)</f>
        <v>0</v>
      </c>
      <c r="T1471" s="1">
        <f>IF($O1471="include",IF(AH1471&gt;0,1+MAX(T1472:T$2005),0),0)</f>
        <v>0</v>
      </c>
      <c r="U1471" s="1">
        <f>IF($O1471="include",IF(AI1471&gt;0,1+MAX(U1472:U$2005),0),0)</f>
        <v>0</v>
      </c>
      <c r="V1471" s="1">
        <f>IF($O1471="include",IF(AJ1471&gt;0,1+MAX(V1472:V$2005),0),0)</f>
        <v>0</v>
      </c>
      <c r="W1471" s="1">
        <f>IF($O1471="include",IF(AK1471&gt;0,1+MAX(W1472:W$2005),0),0)</f>
        <v>0</v>
      </c>
      <c r="X1471" s="1">
        <f>IF($O1471="include",IF(AL1471&gt;0,1+MAX(X1472:X$2005),0),0)</f>
        <v>0</v>
      </c>
      <c r="Y1471" s="22" t="str">
        <f t="shared" si="381"/>
        <v xml:space="preserve">1 - </v>
      </c>
      <c r="AA1471" s="42"/>
      <c r="AB1471" s="43"/>
      <c r="AC1471" s="43"/>
      <c r="AD1471" s="44"/>
      <c r="AE1471" s="11">
        <f t="shared" si="382"/>
        <v>0</v>
      </c>
      <c r="AF1471" s="41"/>
      <c r="AG1471" s="41"/>
      <c r="AH1471" s="41"/>
      <c r="AI1471" s="41"/>
      <c r="AJ1471" s="41"/>
      <c r="AK1471" s="41"/>
      <c r="AL1471" s="41"/>
      <c r="BA1471" s="1">
        <f t="shared" si="383"/>
        <v>0</v>
      </c>
      <c r="BB1471" s="1">
        <f t="shared" si="384"/>
        <v>0</v>
      </c>
      <c r="BC1471" s="1" t="str">
        <f t="shared" si="385"/>
        <v>No</v>
      </c>
      <c r="BD1471" s="1">
        <f t="shared" si="386"/>
        <v>0</v>
      </c>
      <c r="BE1471" s="1">
        <f t="shared" si="387"/>
        <v>0</v>
      </c>
      <c r="BF1471" s="1">
        <f t="shared" si="388"/>
        <v>0</v>
      </c>
      <c r="BG1471" s="1">
        <v>1467</v>
      </c>
      <c r="BH1471" s="1" t="e">
        <f t="shared" si="389"/>
        <v>#N/A</v>
      </c>
      <c r="BI1471" s="1">
        <f t="shared" si="391"/>
        <v>2</v>
      </c>
      <c r="BJ1471" s="1" t="e">
        <f t="shared" si="390"/>
        <v>#N/A</v>
      </c>
    </row>
    <row r="1472" spans="1:62" x14ac:dyDescent="0.25">
      <c r="A1472" s="1">
        <f t="shared" si="377"/>
        <v>1</v>
      </c>
      <c r="B1472" s="1">
        <f>IF(YEAR(AD1472)=$B$3,YEAR('Apartment Expenses'!AD1472)&amp;" - "&amp;'Apartment Expenses'!AC1472,0)</f>
        <v>0</v>
      </c>
      <c r="C1472" s="1">
        <f t="shared" si="378"/>
        <v>0</v>
      </c>
      <c r="E1472" s="1">
        <v>1468</v>
      </c>
      <c r="F1472" s="1">
        <f t="shared" si="379"/>
        <v>1</v>
      </c>
      <c r="G1472" s="1">
        <f t="shared" si="375"/>
        <v>0</v>
      </c>
      <c r="H1472" s="1">
        <f t="shared" si="376"/>
        <v>0</v>
      </c>
      <c r="J1472" s="1" t="str">
        <f t="shared" si="380"/>
        <v>1900</v>
      </c>
      <c r="M1472" s="1">
        <f>HLOOKUP('Expense History'!$AD$3,$P$4:$X$2004,ROW('Apartment Expenses'!L1472)-3,0)</f>
        <v>0</v>
      </c>
      <c r="N1472" s="1">
        <f>IF('Expense History'!$AD$3=Data!$G$4,'Apartment Expenses'!AE1472,HLOOKUP('Expense History'!$AD$3,'Apartment Expenses'!$AE$4:$AL$2004,(ROW('Apartment Expenses'!M1472)-3)))</f>
        <v>0</v>
      </c>
      <c r="O1472" s="1" t="str">
        <f>IF($O$2="ALL",IF(VLOOKUP(AA1472,'Expense History'!$AA$6:$AB$36,2,0)="x","include",0),IF(AND(VLOOKUP(AA1472,'Expense History'!$AA$6:$AB$36,2,0)="x",AC1472=$O$2),"include",0))</f>
        <v>include</v>
      </c>
      <c r="P1472" s="1">
        <f>IF(O1472="include",IF(AE1472&gt;0,1+MAX(P1473:P$2005),0),0)</f>
        <v>0</v>
      </c>
      <c r="Q1472" s="1">
        <f>IF(AND(ISBLANK(AA1471),AE1471=0),0,(IF(MAX(Q1473:Q$2005)&gt;0,0,ROW(R1472))))</f>
        <v>0</v>
      </c>
      <c r="R1472" s="1">
        <f>IF($O1472="include",IF(AF1472&gt;0,1+MAX(R1473:R$2005),0),0)</f>
        <v>0</v>
      </c>
      <c r="S1472" s="1">
        <f>IF($O1472="include",IF(AG1472&gt;0,1+MAX(S1473:S$2005),0),0)</f>
        <v>0</v>
      </c>
      <c r="T1472" s="1">
        <f>IF($O1472="include",IF(AH1472&gt;0,1+MAX(T1473:T$2005),0),0)</f>
        <v>0</v>
      </c>
      <c r="U1472" s="1">
        <f>IF($O1472="include",IF(AI1472&gt;0,1+MAX(U1473:U$2005),0),0)</f>
        <v>0</v>
      </c>
      <c r="V1472" s="1">
        <f>IF($O1472="include",IF(AJ1472&gt;0,1+MAX(V1473:V$2005),0),0)</f>
        <v>0</v>
      </c>
      <c r="W1472" s="1">
        <f>IF($O1472="include",IF(AK1472&gt;0,1+MAX(W1473:W$2005),0),0)</f>
        <v>0</v>
      </c>
      <c r="X1472" s="1">
        <f>IF($O1472="include",IF(AL1472&gt;0,1+MAX(X1473:X$2005),0),0)</f>
        <v>0</v>
      </c>
      <c r="Y1472" s="22" t="str">
        <f t="shared" si="381"/>
        <v xml:space="preserve">1 - </v>
      </c>
      <c r="AA1472" s="42"/>
      <c r="AB1472" s="43"/>
      <c r="AC1472" s="43"/>
      <c r="AD1472" s="44"/>
      <c r="AE1472" s="11">
        <f t="shared" si="382"/>
        <v>0</v>
      </c>
      <c r="AF1472" s="41"/>
      <c r="AG1472" s="41"/>
      <c r="AH1472" s="41"/>
      <c r="AI1472" s="41"/>
      <c r="AJ1472" s="41"/>
      <c r="AK1472" s="41"/>
      <c r="AL1472" s="41"/>
      <c r="BA1472" s="1">
        <f t="shared" si="383"/>
        <v>0</v>
      </c>
      <c r="BB1472" s="1">
        <f t="shared" si="384"/>
        <v>0</v>
      </c>
      <c r="BC1472" s="1" t="str">
        <f t="shared" si="385"/>
        <v>No</v>
      </c>
      <c r="BD1472" s="1">
        <f t="shared" si="386"/>
        <v>0</v>
      </c>
      <c r="BE1472" s="1">
        <f t="shared" si="387"/>
        <v>0</v>
      </c>
      <c r="BF1472" s="1">
        <f t="shared" si="388"/>
        <v>0</v>
      </c>
      <c r="BG1472" s="1">
        <v>1468</v>
      </c>
      <c r="BH1472" s="1" t="e">
        <f t="shared" si="389"/>
        <v>#N/A</v>
      </c>
      <c r="BI1472" s="1">
        <f t="shared" si="391"/>
        <v>2</v>
      </c>
      <c r="BJ1472" s="1" t="e">
        <f t="shared" si="390"/>
        <v>#N/A</v>
      </c>
    </row>
    <row r="1473" spans="1:62" x14ac:dyDescent="0.25">
      <c r="A1473" s="1">
        <f t="shared" si="377"/>
        <v>1</v>
      </c>
      <c r="B1473" s="1">
        <f>IF(YEAR(AD1473)=$B$3,YEAR('Apartment Expenses'!AD1473)&amp;" - "&amp;'Apartment Expenses'!AC1473,0)</f>
        <v>0</v>
      </c>
      <c r="C1473" s="1">
        <f t="shared" si="378"/>
        <v>0</v>
      </c>
      <c r="E1473" s="1">
        <v>1469</v>
      </c>
      <c r="F1473" s="1">
        <f t="shared" si="379"/>
        <v>1</v>
      </c>
      <c r="G1473" s="1">
        <f t="shared" si="375"/>
        <v>0</v>
      </c>
      <c r="H1473" s="1">
        <f t="shared" si="376"/>
        <v>0</v>
      </c>
      <c r="J1473" s="1" t="str">
        <f t="shared" si="380"/>
        <v>1900</v>
      </c>
      <c r="M1473" s="1">
        <f>HLOOKUP('Expense History'!$AD$3,$P$4:$X$2004,ROW('Apartment Expenses'!L1473)-3,0)</f>
        <v>0</v>
      </c>
      <c r="N1473" s="1">
        <f>IF('Expense History'!$AD$3=Data!$G$4,'Apartment Expenses'!AE1473,HLOOKUP('Expense History'!$AD$3,'Apartment Expenses'!$AE$4:$AL$2004,(ROW('Apartment Expenses'!M1473)-3)))</f>
        <v>0</v>
      </c>
      <c r="O1473" s="1" t="str">
        <f>IF($O$2="ALL",IF(VLOOKUP(AA1473,'Expense History'!$AA$6:$AB$36,2,0)="x","include",0),IF(AND(VLOOKUP(AA1473,'Expense History'!$AA$6:$AB$36,2,0)="x",AC1473=$O$2),"include",0))</f>
        <v>include</v>
      </c>
      <c r="P1473" s="1">
        <f>IF(O1473="include",IF(AE1473&gt;0,1+MAX(P1474:P$2005),0),0)</f>
        <v>0</v>
      </c>
      <c r="Q1473" s="1">
        <f>IF(AND(ISBLANK(AA1472),AE1472=0),0,(IF(MAX(Q1474:Q$2005)&gt;0,0,ROW(R1473))))</f>
        <v>0</v>
      </c>
      <c r="R1473" s="1">
        <f>IF($O1473="include",IF(AF1473&gt;0,1+MAX(R1474:R$2005),0),0)</f>
        <v>0</v>
      </c>
      <c r="S1473" s="1">
        <f>IF($O1473="include",IF(AG1473&gt;0,1+MAX(S1474:S$2005),0),0)</f>
        <v>0</v>
      </c>
      <c r="T1473" s="1">
        <f>IF($O1473="include",IF(AH1473&gt;0,1+MAX(T1474:T$2005),0),0)</f>
        <v>0</v>
      </c>
      <c r="U1473" s="1">
        <f>IF($O1473="include",IF(AI1473&gt;0,1+MAX(U1474:U$2005),0),0)</f>
        <v>0</v>
      </c>
      <c r="V1473" s="1">
        <f>IF($O1473="include",IF(AJ1473&gt;0,1+MAX(V1474:V$2005),0),0)</f>
        <v>0</v>
      </c>
      <c r="W1473" s="1">
        <f>IF($O1473="include",IF(AK1473&gt;0,1+MAX(W1474:W$2005),0),0)</f>
        <v>0</v>
      </c>
      <c r="X1473" s="1">
        <f>IF($O1473="include",IF(AL1473&gt;0,1+MAX(X1474:X$2005),0),0)</f>
        <v>0</v>
      </c>
      <c r="Y1473" s="22" t="str">
        <f t="shared" si="381"/>
        <v xml:space="preserve">1 - </v>
      </c>
      <c r="AA1473" s="42"/>
      <c r="AB1473" s="43"/>
      <c r="AC1473" s="43"/>
      <c r="AD1473" s="44"/>
      <c r="AE1473" s="11">
        <f t="shared" si="382"/>
        <v>0</v>
      </c>
      <c r="AF1473" s="41"/>
      <c r="AG1473" s="41"/>
      <c r="AH1473" s="41"/>
      <c r="AI1473" s="41"/>
      <c r="AJ1473" s="41"/>
      <c r="AK1473" s="41"/>
      <c r="AL1473" s="41"/>
      <c r="BA1473" s="1">
        <f t="shared" si="383"/>
        <v>0</v>
      </c>
      <c r="BB1473" s="1">
        <f t="shared" si="384"/>
        <v>0</v>
      </c>
      <c r="BC1473" s="1" t="str">
        <f t="shared" si="385"/>
        <v>No</v>
      </c>
      <c r="BD1473" s="1">
        <f t="shared" si="386"/>
        <v>0</v>
      </c>
      <c r="BE1473" s="1">
        <f t="shared" si="387"/>
        <v>0</v>
      </c>
      <c r="BF1473" s="1">
        <f t="shared" si="388"/>
        <v>0</v>
      </c>
      <c r="BG1473" s="1">
        <v>1469</v>
      </c>
      <c r="BH1473" s="1" t="e">
        <f t="shared" si="389"/>
        <v>#N/A</v>
      </c>
      <c r="BI1473" s="1">
        <f t="shared" si="391"/>
        <v>2</v>
      </c>
      <c r="BJ1473" s="1" t="e">
        <f t="shared" si="390"/>
        <v>#N/A</v>
      </c>
    </row>
    <row r="1474" spans="1:62" x14ac:dyDescent="0.25">
      <c r="A1474" s="1">
        <f t="shared" si="377"/>
        <v>1</v>
      </c>
      <c r="B1474" s="1">
        <f>IF(YEAR(AD1474)=$B$3,YEAR('Apartment Expenses'!AD1474)&amp;" - "&amp;'Apartment Expenses'!AC1474,0)</f>
        <v>0</v>
      </c>
      <c r="C1474" s="1">
        <f t="shared" si="378"/>
        <v>0</v>
      </c>
      <c r="E1474" s="1">
        <v>1470</v>
      </c>
      <c r="F1474" s="1">
        <f t="shared" si="379"/>
        <v>1</v>
      </c>
      <c r="G1474" s="1">
        <f t="shared" si="375"/>
        <v>0</v>
      </c>
      <c r="H1474" s="1">
        <f t="shared" si="376"/>
        <v>0</v>
      </c>
      <c r="J1474" s="1" t="str">
        <f t="shared" si="380"/>
        <v>1900</v>
      </c>
      <c r="M1474" s="1">
        <f>HLOOKUP('Expense History'!$AD$3,$P$4:$X$2004,ROW('Apartment Expenses'!L1474)-3,0)</f>
        <v>0</v>
      </c>
      <c r="N1474" s="1">
        <f>IF('Expense History'!$AD$3=Data!$G$4,'Apartment Expenses'!AE1474,HLOOKUP('Expense History'!$AD$3,'Apartment Expenses'!$AE$4:$AL$2004,(ROW('Apartment Expenses'!M1474)-3)))</f>
        <v>0</v>
      </c>
      <c r="O1474" s="1" t="str">
        <f>IF($O$2="ALL",IF(VLOOKUP(AA1474,'Expense History'!$AA$6:$AB$36,2,0)="x","include",0),IF(AND(VLOOKUP(AA1474,'Expense History'!$AA$6:$AB$36,2,0)="x",AC1474=$O$2),"include",0))</f>
        <v>include</v>
      </c>
      <c r="P1474" s="1">
        <f>IF(O1474="include",IF(AE1474&gt;0,1+MAX(P1475:P$2005),0),0)</f>
        <v>0</v>
      </c>
      <c r="Q1474" s="1">
        <f>IF(AND(ISBLANK(AA1473),AE1473=0),0,(IF(MAX(Q1475:Q$2005)&gt;0,0,ROW(R1474))))</f>
        <v>0</v>
      </c>
      <c r="R1474" s="1">
        <f>IF($O1474="include",IF(AF1474&gt;0,1+MAX(R1475:R$2005),0),0)</f>
        <v>0</v>
      </c>
      <c r="S1474" s="1">
        <f>IF($O1474="include",IF(AG1474&gt;0,1+MAX(S1475:S$2005),0),0)</f>
        <v>0</v>
      </c>
      <c r="T1474" s="1">
        <f>IF($O1474="include",IF(AH1474&gt;0,1+MAX(T1475:T$2005),0),0)</f>
        <v>0</v>
      </c>
      <c r="U1474" s="1">
        <f>IF($O1474="include",IF(AI1474&gt;0,1+MAX(U1475:U$2005),0),0)</f>
        <v>0</v>
      </c>
      <c r="V1474" s="1">
        <f>IF($O1474="include",IF(AJ1474&gt;0,1+MAX(V1475:V$2005),0),0)</f>
        <v>0</v>
      </c>
      <c r="W1474" s="1">
        <f>IF($O1474="include",IF(AK1474&gt;0,1+MAX(W1475:W$2005),0),0)</f>
        <v>0</v>
      </c>
      <c r="X1474" s="1">
        <f>IF($O1474="include",IF(AL1474&gt;0,1+MAX(X1475:X$2005),0),0)</f>
        <v>0</v>
      </c>
      <c r="Y1474" s="22" t="str">
        <f t="shared" si="381"/>
        <v xml:space="preserve">1 - </v>
      </c>
      <c r="AA1474" s="42"/>
      <c r="AB1474" s="43"/>
      <c r="AC1474" s="43"/>
      <c r="AD1474" s="44"/>
      <c r="AE1474" s="11">
        <f t="shared" si="382"/>
        <v>0</v>
      </c>
      <c r="AF1474" s="41"/>
      <c r="AG1474" s="41"/>
      <c r="AH1474" s="41"/>
      <c r="AI1474" s="41"/>
      <c r="AJ1474" s="41"/>
      <c r="AK1474" s="41"/>
      <c r="AL1474" s="41"/>
      <c r="BA1474" s="1">
        <f t="shared" si="383"/>
        <v>0</v>
      </c>
      <c r="BB1474" s="1">
        <f t="shared" si="384"/>
        <v>0</v>
      </c>
      <c r="BC1474" s="1" t="str">
        <f t="shared" si="385"/>
        <v>No</v>
      </c>
      <c r="BD1474" s="1">
        <f t="shared" si="386"/>
        <v>0</v>
      </c>
      <c r="BE1474" s="1">
        <f t="shared" si="387"/>
        <v>0</v>
      </c>
      <c r="BF1474" s="1">
        <f t="shared" si="388"/>
        <v>0</v>
      </c>
      <c r="BG1474" s="1">
        <v>1470</v>
      </c>
      <c r="BH1474" s="1" t="e">
        <f t="shared" si="389"/>
        <v>#N/A</v>
      </c>
      <c r="BI1474" s="1">
        <f t="shared" si="391"/>
        <v>2</v>
      </c>
      <c r="BJ1474" s="1" t="e">
        <f t="shared" si="390"/>
        <v>#N/A</v>
      </c>
    </row>
    <row r="1475" spans="1:62" x14ac:dyDescent="0.25">
      <c r="A1475" s="1">
        <f t="shared" si="377"/>
        <v>1</v>
      </c>
      <c r="B1475" s="1">
        <f>IF(YEAR(AD1475)=$B$3,YEAR('Apartment Expenses'!AD1475)&amp;" - "&amp;'Apartment Expenses'!AC1475,0)</f>
        <v>0</v>
      </c>
      <c r="C1475" s="1">
        <f t="shared" si="378"/>
        <v>0</v>
      </c>
      <c r="E1475" s="1">
        <v>1471</v>
      </c>
      <c r="F1475" s="1">
        <f t="shared" si="379"/>
        <v>1</v>
      </c>
      <c r="G1475" s="1">
        <f t="shared" si="375"/>
        <v>0</v>
      </c>
      <c r="H1475" s="1">
        <f t="shared" si="376"/>
        <v>0</v>
      </c>
      <c r="J1475" s="1" t="str">
        <f t="shared" si="380"/>
        <v>1900</v>
      </c>
      <c r="M1475" s="1">
        <f>HLOOKUP('Expense History'!$AD$3,$P$4:$X$2004,ROW('Apartment Expenses'!L1475)-3,0)</f>
        <v>0</v>
      </c>
      <c r="N1475" s="1">
        <f>IF('Expense History'!$AD$3=Data!$G$4,'Apartment Expenses'!AE1475,HLOOKUP('Expense History'!$AD$3,'Apartment Expenses'!$AE$4:$AL$2004,(ROW('Apartment Expenses'!M1475)-3)))</f>
        <v>0</v>
      </c>
      <c r="O1475" s="1" t="str">
        <f>IF($O$2="ALL",IF(VLOOKUP(AA1475,'Expense History'!$AA$6:$AB$36,2,0)="x","include",0),IF(AND(VLOOKUP(AA1475,'Expense History'!$AA$6:$AB$36,2,0)="x",AC1475=$O$2),"include",0))</f>
        <v>include</v>
      </c>
      <c r="P1475" s="1">
        <f>IF(O1475="include",IF(AE1475&gt;0,1+MAX(P1476:P$2005),0),0)</f>
        <v>0</v>
      </c>
      <c r="Q1475" s="1">
        <f>IF(AND(ISBLANK(AA1474),AE1474=0),0,(IF(MAX(Q1476:Q$2005)&gt;0,0,ROW(R1475))))</f>
        <v>0</v>
      </c>
      <c r="R1475" s="1">
        <f>IF($O1475="include",IF(AF1475&gt;0,1+MAX(R1476:R$2005),0),0)</f>
        <v>0</v>
      </c>
      <c r="S1475" s="1">
        <f>IF($O1475="include",IF(AG1475&gt;0,1+MAX(S1476:S$2005),0),0)</f>
        <v>0</v>
      </c>
      <c r="T1475" s="1">
        <f>IF($O1475="include",IF(AH1475&gt;0,1+MAX(T1476:T$2005),0),0)</f>
        <v>0</v>
      </c>
      <c r="U1475" s="1">
        <f>IF($O1475="include",IF(AI1475&gt;0,1+MAX(U1476:U$2005),0),0)</f>
        <v>0</v>
      </c>
      <c r="V1475" s="1">
        <f>IF($O1475="include",IF(AJ1475&gt;0,1+MAX(V1476:V$2005),0),0)</f>
        <v>0</v>
      </c>
      <c r="W1475" s="1">
        <f>IF($O1475="include",IF(AK1475&gt;0,1+MAX(W1476:W$2005),0),0)</f>
        <v>0</v>
      </c>
      <c r="X1475" s="1">
        <f>IF($O1475="include",IF(AL1475&gt;0,1+MAX(X1476:X$2005),0),0)</f>
        <v>0</v>
      </c>
      <c r="Y1475" s="22" t="str">
        <f t="shared" si="381"/>
        <v xml:space="preserve">1 - </v>
      </c>
      <c r="AA1475" s="42"/>
      <c r="AB1475" s="43"/>
      <c r="AC1475" s="43"/>
      <c r="AD1475" s="44"/>
      <c r="AE1475" s="11">
        <f t="shared" si="382"/>
        <v>0</v>
      </c>
      <c r="AF1475" s="41"/>
      <c r="AG1475" s="41"/>
      <c r="AH1475" s="41"/>
      <c r="AI1475" s="41"/>
      <c r="AJ1475" s="41"/>
      <c r="AK1475" s="41"/>
      <c r="AL1475" s="41"/>
      <c r="BA1475" s="1">
        <f t="shared" si="383"/>
        <v>0</v>
      </c>
      <c r="BB1475" s="1">
        <f t="shared" si="384"/>
        <v>0</v>
      </c>
      <c r="BC1475" s="1" t="str">
        <f t="shared" si="385"/>
        <v>No</v>
      </c>
      <c r="BD1475" s="1">
        <f t="shared" si="386"/>
        <v>0</v>
      </c>
      <c r="BE1475" s="1">
        <f t="shared" si="387"/>
        <v>0</v>
      </c>
      <c r="BF1475" s="1">
        <f t="shared" si="388"/>
        <v>0</v>
      </c>
      <c r="BG1475" s="1">
        <v>1471</v>
      </c>
      <c r="BH1475" s="1" t="e">
        <f t="shared" si="389"/>
        <v>#N/A</v>
      </c>
      <c r="BI1475" s="1">
        <f t="shared" si="391"/>
        <v>2</v>
      </c>
      <c r="BJ1475" s="1" t="e">
        <f t="shared" si="390"/>
        <v>#N/A</v>
      </c>
    </row>
    <row r="1476" spans="1:62" x14ac:dyDescent="0.25">
      <c r="A1476" s="1">
        <f t="shared" si="377"/>
        <v>1</v>
      </c>
      <c r="B1476" s="1">
        <f>IF(YEAR(AD1476)=$B$3,YEAR('Apartment Expenses'!AD1476)&amp;" - "&amp;'Apartment Expenses'!AC1476,0)</f>
        <v>0</v>
      </c>
      <c r="C1476" s="1">
        <f t="shared" si="378"/>
        <v>0</v>
      </c>
      <c r="E1476" s="1">
        <v>1472</v>
      </c>
      <c r="F1476" s="1">
        <f t="shared" si="379"/>
        <v>1</v>
      </c>
      <c r="G1476" s="1">
        <f t="shared" si="375"/>
        <v>0</v>
      </c>
      <c r="H1476" s="1">
        <f t="shared" si="376"/>
        <v>0</v>
      </c>
      <c r="J1476" s="1" t="str">
        <f t="shared" si="380"/>
        <v>1900</v>
      </c>
      <c r="M1476" s="1">
        <f>HLOOKUP('Expense History'!$AD$3,$P$4:$X$2004,ROW('Apartment Expenses'!L1476)-3,0)</f>
        <v>0</v>
      </c>
      <c r="N1476" s="1">
        <f>IF('Expense History'!$AD$3=Data!$G$4,'Apartment Expenses'!AE1476,HLOOKUP('Expense History'!$AD$3,'Apartment Expenses'!$AE$4:$AL$2004,(ROW('Apartment Expenses'!M1476)-3)))</f>
        <v>0</v>
      </c>
      <c r="O1476" s="1" t="str">
        <f>IF($O$2="ALL",IF(VLOOKUP(AA1476,'Expense History'!$AA$6:$AB$36,2,0)="x","include",0),IF(AND(VLOOKUP(AA1476,'Expense History'!$AA$6:$AB$36,2,0)="x",AC1476=$O$2),"include",0))</f>
        <v>include</v>
      </c>
      <c r="P1476" s="1">
        <f>IF(O1476="include",IF(AE1476&gt;0,1+MAX(P1477:P$2005),0),0)</f>
        <v>0</v>
      </c>
      <c r="Q1476" s="1">
        <f>IF(AND(ISBLANK(AA1475),AE1475=0),0,(IF(MAX(Q1477:Q$2005)&gt;0,0,ROW(R1476))))</f>
        <v>0</v>
      </c>
      <c r="R1476" s="1">
        <f>IF($O1476="include",IF(AF1476&gt;0,1+MAX(R1477:R$2005),0),0)</f>
        <v>0</v>
      </c>
      <c r="S1476" s="1">
        <f>IF($O1476="include",IF(AG1476&gt;0,1+MAX(S1477:S$2005),0),0)</f>
        <v>0</v>
      </c>
      <c r="T1476" s="1">
        <f>IF($O1476="include",IF(AH1476&gt;0,1+MAX(T1477:T$2005),0),0)</f>
        <v>0</v>
      </c>
      <c r="U1476" s="1">
        <f>IF($O1476="include",IF(AI1476&gt;0,1+MAX(U1477:U$2005),0),0)</f>
        <v>0</v>
      </c>
      <c r="V1476" s="1">
        <f>IF($O1476="include",IF(AJ1476&gt;0,1+MAX(V1477:V$2005),0),0)</f>
        <v>0</v>
      </c>
      <c r="W1476" s="1">
        <f>IF($O1476="include",IF(AK1476&gt;0,1+MAX(W1477:W$2005),0),0)</f>
        <v>0</v>
      </c>
      <c r="X1476" s="1">
        <f>IF($O1476="include",IF(AL1476&gt;0,1+MAX(X1477:X$2005),0),0)</f>
        <v>0</v>
      </c>
      <c r="Y1476" s="22" t="str">
        <f t="shared" si="381"/>
        <v xml:space="preserve">1 - </v>
      </c>
      <c r="AA1476" s="42"/>
      <c r="AB1476" s="43"/>
      <c r="AC1476" s="43"/>
      <c r="AD1476" s="44"/>
      <c r="AE1476" s="11">
        <f t="shared" si="382"/>
        <v>0</v>
      </c>
      <c r="AF1476" s="41"/>
      <c r="AG1476" s="41"/>
      <c r="AH1476" s="41"/>
      <c r="AI1476" s="41"/>
      <c r="AJ1476" s="41"/>
      <c r="AK1476" s="41"/>
      <c r="AL1476" s="41"/>
      <c r="BA1476" s="1">
        <f t="shared" si="383"/>
        <v>0</v>
      </c>
      <c r="BB1476" s="1">
        <f t="shared" si="384"/>
        <v>0</v>
      </c>
      <c r="BC1476" s="1" t="str">
        <f t="shared" si="385"/>
        <v>No</v>
      </c>
      <c r="BD1476" s="1">
        <f t="shared" si="386"/>
        <v>0</v>
      </c>
      <c r="BE1476" s="1">
        <f t="shared" si="387"/>
        <v>0</v>
      </c>
      <c r="BF1476" s="1">
        <f t="shared" si="388"/>
        <v>0</v>
      </c>
      <c r="BG1476" s="1">
        <v>1472</v>
      </c>
      <c r="BH1476" s="1" t="e">
        <f t="shared" si="389"/>
        <v>#N/A</v>
      </c>
      <c r="BI1476" s="1">
        <f t="shared" si="391"/>
        <v>2</v>
      </c>
      <c r="BJ1476" s="1" t="e">
        <f t="shared" si="390"/>
        <v>#N/A</v>
      </c>
    </row>
    <row r="1477" spans="1:62" x14ac:dyDescent="0.25">
      <c r="A1477" s="1">
        <f t="shared" si="377"/>
        <v>1</v>
      </c>
      <c r="B1477" s="1">
        <f>IF(YEAR(AD1477)=$B$3,YEAR('Apartment Expenses'!AD1477)&amp;" - "&amp;'Apartment Expenses'!AC1477,0)</f>
        <v>0</v>
      </c>
      <c r="C1477" s="1">
        <f t="shared" si="378"/>
        <v>0</v>
      </c>
      <c r="E1477" s="1">
        <v>1473</v>
      </c>
      <c r="F1477" s="1">
        <f t="shared" si="379"/>
        <v>1</v>
      </c>
      <c r="G1477" s="1">
        <f t="shared" ref="G1477:G1540" si="392">IF(ISERROR(VLOOKUP(E1477,A:B,2,0)),0,VLOOKUP(E1477,A:B,2,0))</f>
        <v>0</v>
      </c>
      <c r="H1477" s="1">
        <f t="shared" ref="H1477:H1540" si="393">VLOOKUP(G1477,B:C,2,0)</f>
        <v>0</v>
      </c>
      <c r="J1477" s="1" t="str">
        <f t="shared" si="380"/>
        <v>1900</v>
      </c>
      <c r="M1477" s="1">
        <f>HLOOKUP('Expense History'!$AD$3,$P$4:$X$2004,ROW('Apartment Expenses'!L1477)-3,0)</f>
        <v>0</v>
      </c>
      <c r="N1477" s="1">
        <f>IF('Expense History'!$AD$3=Data!$G$4,'Apartment Expenses'!AE1477,HLOOKUP('Expense History'!$AD$3,'Apartment Expenses'!$AE$4:$AL$2004,(ROW('Apartment Expenses'!M1477)-3)))</f>
        <v>0</v>
      </c>
      <c r="O1477" s="1" t="str">
        <f>IF($O$2="ALL",IF(VLOOKUP(AA1477,'Expense History'!$AA$6:$AB$36,2,0)="x","include",0),IF(AND(VLOOKUP(AA1477,'Expense History'!$AA$6:$AB$36,2,0)="x",AC1477=$O$2),"include",0))</f>
        <v>include</v>
      </c>
      <c r="P1477" s="1">
        <f>IF(O1477="include",IF(AE1477&gt;0,1+MAX(P1478:P$2005),0),0)</f>
        <v>0</v>
      </c>
      <c r="Q1477" s="1">
        <f>IF(AND(ISBLANK(AA1476),AE1476=0),0,(IF(MAX(Q1478:Q$2005)&gt;0,0,ROW(R1477))))</f>
        <v>0</v>
      </c>
      <c r="R1477" s="1">
        <f>IF($O1477="include",IF(AF1477&gt;0,1+MAX(R1478:R$2005),0),0)</f>
        <v>0</v>
      </c>
      <c r="S1477" s="1">
        <f>IF($O1477="include",IF(AG1477&gt;0,1+MAX(S1478:S$2005),0),0)</f>
        <v>0</v>
      </c>
      <c r="T1477" s="1">
        <f>IF($O1477="include",IF(AH1477&gt;0,1+MAX(T1478:T$2005),0),0)</f>
        <v>0</v>
      </c>
      <c r="U1477" s="1">
        <f>IF($O1477="include",IF(AI1477&gt;0,1+MAX(U1478:U$2005),0),0)</f>
        <v>0</v>
      </c>
      <c r="V1477" s="1">
        <f>IF($O1477="include",IF(AJ1477&gt;0,1+MAX(V1478:V$2005),0),0)</f>
        <v>0</v>
      </c>
      <c r="W1477" s="1">
        <f>IF($O1477="include",IF(AK1477&gt;0,1+MAX(W1478:W$2005),0),0)</f>
        <v>0</v>
      </c>
      <c r="X1477" s="1">
        <f>IF($O1477="include",IF(AL1477&gt;0,1+MAX(X1478:X$2005),0),0)</f>
        <v>0</v>
      </c>
      <c r="Y1477" s="22" t="str">
        <f t="shared" si="381"/>
        <v xml:space="preserve">1 - </v>
      </c>
      <c r="AA1477" s="42"/>
      <c r="AB1477" s="43"/>
      <c r="AC1477" s="43"/>
      <c r="AD1477" s="44"/>
      <c r="AE1477" s="11">
        <f t="shared" si="382"/>
        <v>0</v>
      </c>
      <c r="AF1477" s="41"/>
      <c r="AG1477" s="41"/>
      <c r="AH1477" s="41"/>
      <c r="AI1477" s="41"/>
      <c r="AJ1477" s="41"/>
      <c r="AK1477" s="41"/>
      <c r="AL1477" s="41"/>
      <c r="BA1477" s="1">
        <f t="shared" si="383"/>
        <v>0</v>
      </c>
      <c r="BB1477" s="1">
        <f t="shared" si="384"/>
        <v>0</v>
      </c>
      <c r="BC1477" s="1" t="str">
        <f t="shared" si="385"/>
        <v>No</v>
      </c>
      <c r="BD1477" s="1">
        <f t="shared" si="386"/>
        <v>0</v>
      </c>
      <c r="BE1477" s="1">
        <f t="shared" si="387"/>
        <v>0</v>
      </c>
      <c r="BF1477" s="1">
        <f t="shared" si="388"/>
        <v>0</v>
      </c>
      <c r="BG1477" s="1">
        <v>1473</v>
      </c>
      <c r="BH1477" s="1" t="e">
        <f t="shared" si="389"/>
        <v>#N/A</v>
      </c>
      <c r="BI1477" s="1">
        <f t="shared" si="391"/>
        <v>2</v>
      </c>
      <c r="BJ1477" s="1" t="e">
        <f t="shared" si="390"/>
        <v>#N/A</v>
      </c>
    </row>
    <row r="1478" spans="1:62" x14ac:dyDescent="0.25">
      <c r="A1478" s="1">
        <f t="shared" ref="A1478:A1541" si="394">RANK(C1478,$C$5:$C$2004,0)</f>
        <v>1</v>
      </c>
      <c r="B1478" s="1">
        <f>IF(YEAR(AD1478)=$B$3,YEAR('Apartment Expenses'!AD1478)&amp;" - "&amp;'Apartment Expenses'!AC1478,0)</f>
        <v>0</v>
      </c>
      <c r="C1478" s="1">
        <f t="shared" ref="C1478:C1541" si="395">IF(YEAR(AD1478)=$B$3,SUMIF($B$5:$B$2004,B1478,$AE$5:$AE$2004),0)</f>
        <v>0</v>
      </c>
      <c r="E1478" s="1">
        <v>1474</v>
      </c>
      <c r="F1478" s="1">
        <f t="shared" ref="F1478:F1541" si="396">IF(G1478=0,F1477,F1477+1)</f>
        <v>1</v>
      </c>
      <c r="G1478" s="1">
        <f t="shared" si="392"/>
        <v>0</v>
      </c>
      <c r="H1478" s="1">
        <f t="shared" si="393"/>
        <v>0</v>
      </c>
      <c r="J1478" s="1" t="str">
        <f t="shared" ref="J1478:J1541" si="397">YEAR(AD1478)&amp;AC1478</f>
        <v>1900</v>
      </c>
      <c r="M1478" s="1">
        <f>HLOOKUP('Expense History'!$AD$3,$P$4:$X$2004,ROW('Apartment Expenses'!L1478)-3,0)</f>
        <v>0</v>
      </c>
      <c r="N1478" s="1">
        <f>IF('Expense History'!$AD$3=Data!$G$4,'Apartment Expenses'!AE1478,HLOOKUP('Expense History'!$AD$3,'Apartment Expenses'!$AE$4:$AL$2004,(ROW('Apartment Expenses'!M1478)-3)))</f>
        <v>0</v>
      </c>
      <c r="O1478" s="1" t="str">
        <f>IF($O$2="ALL",IF(VLOOKUP(AA1478,'Expense History'!$AA$6:$AB$36,2,0)="x","include",0),IF(AND(VLOOKUP(AA1478,'Expense History'!$AA$6:$AB$36,2,0)="x",AC1478=$O$2),"include",0))</f>
        <v>include</v>
      </c>
      <c r="P1478" s="1">
        <f>IF(O1478="include",IF(AE1478&gt;0,1+MAX(P1479:P$2005),0),0)</f>
        <v>0</v>
      </c>
      <c r="Q1478" s="1">
        <f>IF(AND(ISBLANK(AA1477),AE1477=0),0,(IF(MAX(Q1479:Q$2005)&gt;0,0,ROW(R1478))))</f>
        <v>0</v>
      </c>
      <c r="R1478" s="1">
        <f>IF($O1478="include",IF(AF1478&gt;0,1+MAX(R1479:R$2005),0),0)</f>
        <v>0</v>
      </c>
      <c r="S1478" s="1">
        <f>IF($O1478="include",IF(AG1478&gt;0,1+MAX(S1479:S$2005),0),0)</f>
        <v>0</v>
      </c>
      <c r="T1478" s="1">
        <f>IF($O1478="include",IF(AH1478&gt;0,1+MAX(T1479:T$2005),0),0)</f>
        <v>0</v>
      </c>
      <c r="U1478" s="1">
        <f>IF($O1478="include",IF(AI1478&gt;0,1+MAX(U1479:U$2005),0),0)</f>
        <v>0</v>
      </c>
      <c r="V1478" s="1">
        <f>IF($O1478="include",IF(AJ1478&gt;0,1+MAX(V1479:V$2005),0),0)</f>
        <v>0</v>
      </c>
      <c r="W1478" s="1">
        <f>IF($O1478="include",IF(AK1478&gt;0,1+MAX(W1479:W$2005),0),0)</f>
        <v>0</v>
      </c>
      <c r="X1478" s="1">
        <f>IF($O1478="include",IF(AL1478&gt;0,1+MAX(X1479:X$2005),0),0)</f>
        <v>0</v>
      </c>
      <c r="Y1478" s="22" t="str">
        <f t="shared" ref="Y1478:Y1541" si="398">DATEVALUE(MONTH(AD1478)&amp;"/1/"&amp;YEAR(AD1478))&amp;" - "&amp;AA1478</f>
        <v xml:space="preserve">1 - </v>
      </c>
      <c r="AA1478" s="42"/>
      <c r="AB1478" s="43"/>
      <c r="AC1478" s="43"/>
      <c r="AD1478" s="44"/>
      <c r="AE1478" s="11">
        <f t="shared" ref="AE1478:AE1541" si="399">SUM(AF1478:AL1478)</f>
        <v>0</v>
      </c>
      <c r="AF1478" s="41"/>
      <c r="AG1478" s="41"/>
      <c r="AH1478" s="41"/>
      <c r="AI1478" s="41"/>
      <c r="AJ1478" s="41"/>
      <c r="AK1478" s="41"/>
      <c r="AL1478" s="41"/>
      <c r="BA1478" s="1">
        <f t="shared" ref="BA1478:BA1541" si="400">AC1478</f>
        <v>0</v>
      </c>
      <c r="BB1478" s="1">
        <f t="shared" ref="BB1478:BB1541" si="401">SUMIF(AC:AC,BA1478,AE:AE)</f>
        <v>0</v>
      </c>
      <c r="BC1478" s="1" t="str">
        <f t="shared" ref="BC1478:BC1541" si="402">IF(ISERROR(VLOOKUP($B$3&amp;" - "&amp;BA1478,B:B,1,0)),"No","Yes")</f>
        <v>No</v>
      </c>
      <c r="BD1478" s="1">
        <f t="shared" ref="BD1478:BD1541" si="403">IF(BC1478="Yes",0,SUMIF(BA:BA,BA1478,BB:BB))</f>
        <v>0</v>
      </c>
      <c r="BE1478" s="1">
        <f t="shared" ref="BE1478:BE1541" si="404">IF(BD1478=0,0,RANK(BD1478,BD:BD))</f>
        <v>0</v>
      </c>
      <c r="BF1478" s="1">
        <f t="shared" ref="BF1478:BF1541" si="405">BA1478</f>
        <v>0</v>
      </c>
      <c r="BG1478" s="1">
        <v>1474</v>
      </c>
      <c r="BH1478" s="1" t="e">
        <f t="shared" ref="BH1478:BH1541" si="406">VLOOKUP(BG1478,BE:BF,2,0)</f>
        <v>#N/A</v>
      </c>
      <c r="BI1478" s="1">
        <f t="shared" si="391"/>
        <v>2</v>
      </c>
      <c r="BJ1478" s="1" t="e">
        <f t="shared" ref="BJ1478:BJ1541" si="407">BH1478</f>
        <v>#N/A</v>
      </c>
    </row>
    <row r="1479" spans="1:62" x14ac:dyDescent="0.25">
      <c r="A1479" s="1">
        <f t="shared" si="394"/>
        <v>1</v>
      </c>
      <c r="B1479" s="1">
        <f>IF(YEAR(AD1479)=$B$3,YEAR('Apartment Expenses'!AD1479)&amp;" - "&amp;'Apartment Expenses'!AC1479,0)</f>
        <v>0</v>
      </c>
      <c r="C1479" s="1">
        <f t="shared" si="395"/>
        <v>0</v>
      </c>
      <c r="E1479" s="1">
        <v>1475</v>
      </c>
      <c r="F1479" s="1">
        <f t="shared" si="396"/>
        <v>1</v>
      </c>
      <c r="G1479" s="1">
        <f t="shared" si="392"/>
        <v>0</v>
      </c>
      <c r="H1479" s="1">
        <f t="shared" si="393"/>
        <v>0</v>
      </c>
      <c r="J1479" s="1" t="str">
        <f t="shared" si="397"/>
        <v>1900</v>
      </c>
      <c r="M1479" s="1">
        <f>HLOOKUP('Expense History'!$AD$3,$P$4:$X$2004,ROW('Apartment Expenses'!L1479)-3,0)</f>
        <v>0</v>
      </c>
      <c r="N1479" s="1">
        <f>IF('Expense History'!$AD$3=Data!$G$4,'Apartment Expenses'!AE1479,HLOOKUP('Expense History'!$AD$3,'Apartment Expenses'!$AE$4:$AL$2004,(ROW('Apartment Expenses'!M1479)-3)))</f>
        <v>0</v>
      </c>
      <c r="O1479" s="1" t="str">
        <f>IF($O$2="ALL",IF(VLOOKUP(AA1479,'Expense History'!$AA$6:$AB$36,2,0)="x","include",0),IF(AND(VLOOKUP(AA1479,'Expense History'!$AA$6:$AB$36,2,0)="x",AC1479=$O$2),"include",0))</f>
        <v>include</v>
      </c>
      <c r="P1479" s="1">
        <f>IF(O1479="include",IF(AE1479&gt;0,1+MAX(P1480:P$2005),0),0)</f>
        <v>0</v>
      </c>
      <c r="Q1479" s="1">
        <f>IF(AND(ISBLANK(AA1478),AE1478=0),0,(IF(MAX(Q1480:Q$2005)&gt;0,0,ROW(R1479))))</f>
        <v>0</v>
      </c>
      <c r="R1479" s="1">
        <f>IF($O1479="include",IF(AF1479&gt;0,1+MAX(R1480:R$2005),0),0)</f>
        <v>0</v>
      </c>
      <c r="S1479" s="1">
        <f>IF($O1479="include",IF(AG1479&gt;0,1+MAX(S1480:S$2005),0),0)</f>
        <v>0</v>
      </c>
      <c r="T1479" s="1">
        <f>IF($O1479="include",IF(AH1479&gt;0,1+MAX(T1480:T$2005),0),0)</f>
        <v>0</v>
      </c>
      <c r="U1479" s="1">
        <f>IF($O1479="include",IF(AI1479&gt;0,1+MAX(U1480:U$2005),0),0)</f>
        <v>0</v>
      </c>
      <c r="V1479" s="1">
        <f>IF($O1479="include",IF(AJ1479&gt;0,1+MAX(V1480:V$2005),0),0)</f>
        <v>0</v>
      </c>
      <c r="W1479" s="1">
        <f>IF($O1479="include",IF(AK1479&gt;0,1+MAX(W1480:W$2005),0),0)</f>
        <v>0</v>
      </c>
      <c r="X1479" s="1">
        <f>IF($O1479="include",IF(AL1479&gt;0,1+MAX(X1480:X$2005),0),0)</f>
        <v>0</v>
      </c>
      <c r="Y1479" s="22" t="str">
        <f t="shared" si="398"/>
        <v xml:space="preserve">1 - </v>
      </c>
      <c r="AA1479" s="42"/>
      <c r="AB1479" s="43"/>
      <c r="AC1479" s="43"/>
      <c r="AD1479" s="44"/>
      <c r="AE1479" s="11">
        <f t="shared" si="399"/>
        <v>0</v>
      </c>
      <c r="AF1479" s="41"/>
      <c r="AG1479" s="41"/>
      <c r="AH1479" s="41"/>
      <c r="AI1479" s="41"/>
      <c r="AJ1479" s="41"/>
      <c r="AK1479" s="41"/>
      <c r="AL1479" s="41"/>
      <c r="BA1479" s="1">
        <f t="shared" si="400"/>
        <v>0</v>
      </c>
      <c r="BB1479" s="1">
        <f t="shared" si="401"/>
        <v>0</v>
      </c>
      <c r="BC1479" s="1" t="str">
        <f t="shared" si="402"/>
        <v>No</v>
      </c>
      <c r="BD1479" s="1">
        <f t="shared" si="403"/>
        <v>0</v>
      </c>
      <c r="BE1479" s="1">
        <f t="shared" si="404"/>
        <v>0</v>
      </c>
      <c r="BF1479" s="1">
        <f t="shared" si="405"/>
        <v>0</v>
      </c>
      <c r="BG1479" s="1">
        <v>1475</v>
      </c>
      <c r="BH1479" s="1" t="e">
        <f t="shared" si="406"/>
        <v>#N/A</v>
      </c>
      <c r="BI1479" s="1">
        <f t="shared" ref="BI1479:BI1542" si="408">IF(ISERROR(BH1479),BI1478,BI1478+1)</f>
        <v>2</v>
      </c>
      <c r="BJ1479" s="1" t="e">
        <f t="shared" si="407"/>
        <v>#N/A</v>
      </c>
    </row>
    <row r="1480" spans="1:62" x14ac:dyDescent="0.25">
      <c r="A1480" s="1">
        <f t="shared" si="394"/>
        <v>1</v>
      </c>
      <c r="B1480" s="1">
        <f>IF(YEAR(AD1480)=$B$3,YEAR('Apartment Expenses'!AD1480)&amp;" - "&amp;'Apartment Expenses'!AC1480,0)</f>
        <v>0</v>
      </c>
      <c r="C1480" s="1">
        <f t="shared" si="395"/>
        <v>0</v>
      </c>
      <c r="E1480" s="1">
        <v>1476</v>
      </c>
      <c r="F1480" s="1">
        <f t="shared" si="396"/>
        <v>1</v>
      </c>
      <c r="G1480" s="1">
        <f t="shared" si="392"/>
        <v>0</v>
      </c>
      <c r="H1480" s="1">
        <f t="shared" si="393"/>
        <v>0</v>
      </c>
      <c r="J1480" s="1" t="str">
        <f t="shared" si="397"/>
        <v>1900</v>
      </c>
      <c r="M1480" s="1">
        <f>HLOOKUP('Expense History'!$AD$3,$P$4:$X$2004,ROW('Apartment Expenses'!L1480)-3,0)</f>
        <v>0</v>
      </c>
      <c r="N1480" s="1">
        <f>IF('Expense History'!$AD$3=Data!$G$4,'Apartment Expenses'!AE1480,HLOOKUP('Expense History'!$AD$3,'Apartment Expenses'!$AE$4:$AL$2004,(ROW('Apartment Expenses'!M1480)-3)))</f>
        <v>0</v>
      </c>
      <c r="O1480" s="1" t="str">
        <f>IF($O$2="ALL",IF(VLOOKUP(AA1480,'Expense History'!$AA$6:$AB$36,2,0)="x","include",0),IF(AND(VLOOKUP(AA1480,'Expense History'!$AA$6:$AB$36,2,0)="x",AC1480=$O$2),"include",0))</f>
        <v>include</v>
      </c>
      <c r="P1480" s="1">
        <f>IF(O1480="include",IF(AE1480&gt;0,1+MAX(P1481:P$2005),0),0)</f>
        <v>0</v>
      </c>
      <c r="Q1480" s="1">
        <f>IF(AND(ISBLANK(AA1479),AE1479=0),0,(IF(MAX(Q1481:Q$2005)&gt;0,0,ROW(R1480))))</f>
        <v>0</v>
      </c>
      <c r="R1480" s="1">
        <f>IF($O1480="include",IF(AF1480&gt;0,1+MAX(R1481:R$2005),0),0)</f>
        <v>0</v>
      </c>
      <c r="S1480" s="1">
        <f>IF($O1480="include",IF(AG1480&gt;0,1+MAX(S1481:S$2005),0),0)</f>
        <v>0</v>
      </c>
      <c r="T1480" s="1">
        <f>IF($O1480="include",IF(AH1480&gt;0,1+MAX(T1481:T$2005),0),0)</f>
        <v>0</v>
      </c>
      <c r="U1480" s="1">
        <f>IF($O1480="include",IF(AI1480&gt;0,1+MAX(U1481:U$2005),0),0)</f>
        <v>0</v>
      </c>
      <c r="V1480" s="1">
        <f>IF($O1480="include",IF(AJ1480&gt;0,1+MAX(V1481:V$2005),0),0)</f>
        <v>0</v>
      </c>
      <c r="W1480" s="1">
        <f>IF($O1480="include",IF(AK1480&gt;0,1+MAX(W1481:W$2005),0),0)</f>
        <v>0</v>
      </c>
      <c r="X1480" s="1">
        <f>IF($O1480="include",IF(AL1480&gt;0,1+MAX(X1481:X$2005),0),0)</f>
        <v>0</v>
      </c>
      <c r="Y1480" s="22" t="str">
        <f t="shared" si="398"/>
        <v xml:space="preserve">1 - </v>
      </c>
      <c r="AA1480" s="42"/>
      <c r="AB1480" s="43"/>
      <c r="AC1480" s="43"/>
      <c r="AD1480" s="44"/>
      <c r="AE1480" s="11">
        <f t="shared" si="399"/>
        <v>0</v>
      </c>
      <c r="AF1480" s="41"/>
      <c r="AG1480" s="41"/>
      <c r="AH1480" s="41"/>
      <c r="AI1480" s="41"/>
      <c r="AJ1480" s="41"/>
      <c r="AK1480" s="41"/>
      <c r="AL1480" s="41"/>
      <c r="BA1480" s="1">
        <f t="shared" si="400"/>
        <v>0</v>
      </c>
      <c r="BB1480" s="1">
        <f t="shared" si="401"/>
        <v>0</v>
      </c>
      <c r="BC1480" s="1" t="str">
        <f t="shared" si="402"/>
        <v>No</v>
      </c>
      <c r="BD1480" s="1">
        <f t="shared" si="403"/>
        <v>0</v>
      </c>
      <c r="BE1480" s="1">
        <f t="shared" si="404"/>
        <v>0</v>
      </c>
      <c r="BF1480" s="1">
        <f t="shared" si="405"/>
        <v>0</v>
      </c>
      <c r="BG1480" s="1">
        <v>1476</v>
      </c>
      <c r="BH1480" s="1" t="e">
        <f t="shared" si="406"/>
        <v>#N/A</v>
      </c>
      <c r="BI1480" s="1">
        <f t="shared" si="408"/>
        <v>2</v>
      </c>
      <c r="BJ1480" s="1" t="e">
        <f t="shared" si="407"/>
        <v>#N/A</v>
      </c>
    </row>
    <row r="1481" spans="1:62" x14ac:dyDescent="0.25">
      <c r="A1481" s="1">
        <f t="shared" si="394"/>
        <v>1</v>
      </c>
      <c r="B1481" s="1">
        <f>IF(YEAR(AD1481)=$B$3,YEAR('Apartment Expenses'!AD1481)&amp;" - "&amp;'Apartment Expenses'!AC1481,0)</f>
        <v>0</v>
      </c>
      <c r="C1481" s="1">
        <f t="shared" si="395"/>
        <v>0</v>
      </c>
      <c r="E1481" s="1">
        <v>1477</v>
      </c>
      <c r="F1481" s="1">
        <f t="shared" si="396"/>
        <v>1</v>
      </c>
      <c r="G1481" s="1">
        <f t="shared" si="392"/>
        <v>0</v>
      </c>
      <c r="H1481" s="1">
        <f t="shared" si="393"/>
        <v>0</v>
      </c>
      <c r="J1481" s="1" t="str">
        <f t="shared" si="397"/>
        <v>1900</v>
      </c>
      <c r="M1481" s="1">
        <f>HLOOKUP('Expense History'!$AD$3,$P$4:$X$2004,ROW('Apartment Expenses'!L1481)-3,0)</f>
        <v>0</v>
      </c>
      <c r="N1481" s="1">
        <f>IF('Expense History'!$AD$3=Data!$G$4,'Apartment Expenses'!AE1481,HLOOKUP('Expense History'!$AD$3,'Apartment Expenses'!$AE$4:$AL$2004,(ROW('Apartment Expenses'!M1481)-3)))</f>
        <v>0</v>
      </c>
      <c r="O1481" s="1" t="str">
        <f>IF($O$2="ALL",IF(VLOOKUP(AA1481,'Expense History'!$AA$6:$AB$36,2,0)="x","include",0),IF(AND(VLOOKUP(AA1481,'Expense History'!$AA$6:$AB$36,2,0)="x",AC1481=$O$2),"include",0))</f>
        <v>include</v>
      </c>
      <c r="P1481" s="1">
        <f>IF(O1481="include",IF(AE1481&gt;0,1+MAX(P1482:P$2005),0),0)</f>
        <v>0</v>
      </c>
      <c r="Q1481" s="1">
        <f>IF(AND(ISBLANK(AA1480),AE1480=0),0,(IF(MAX(Q1482:Q$2005)&gt;0,0,ROW(R1481))))</f>
        <v>0</v>
      </c>
      <c r="R1481" s="1">
        <f>IF($O1481="include",IF(AF1481&gt;0,1+MAX(R1482:R$2005),0),0)</f>
        <v>0</v>
      </c>
      <c r="S1481" s="1">
        <f>IF($O1481="include",IF(AG1481&gt;0,1+MAX(S1482:S$2005),0),0)</f>
        <v>0</v>
      </c>
      <c r="T1481" s="1">
        <f>IF($O1481="include",IF(AH1481&gt;0,1+MAX(T1482:T$2005),0),0)</f>
        <v>0</v>
      </c>
      <c r="U1481" s="1">
        <f>IF($O1481="include",IF(AI1481&gt;0,1+MAX(U1482:U$2005),0),0)</f>
        <v>0</v>
      </c>
      <c r="V1481" s="1">
        <f>IF($O1481="include",IF(AJ1481&gt;0,1+MAX(V1482:V$2005),0),0)</f>
        <v>0</v>
      </c>
      <c r="W1481" s="1">
        <f>IF($O1481="include",IF(AK1481&gt;0,1+MAX(W1482:W$2005),0),0)</f>
        <v>0</v>
      </c>
      <c r="X1481" s="1">
        <f>IF($O1481="include",IF(AL1481&gt;0,1+MAX(X1482:X$2005),0),0)</f>
        <v>0</v>
      </c>
      <c r="Y1481" s="22" t="str">
        <f t="shared" si="398"/>
        <v xml:space="preserve">1 - </v>
      </c>
      <c r="AA1481" s="42"/>
      <c r="AB1481" s="43"/>
      <c r="AC1481" s="43"/>
      <c r="AD1481" s="44"/>
      <c r="AE1481" s="11">
        <f t="shared" si="399"/>
        <v>0</v>
      </c>
      <c r="AF1481" s="41"/>
      <c r="AG1481" s="41"/>
      <c r="AH1481" s="41"/>
      <c r="AI1481" s="41"/>
      <c r="AJ1481" s="41"/>
      <c r="AK1481" s="41"/>
      <c r="AL1481" s="41"/>
      <c r="BA1481" s="1">
        <f t="shared" si="400"/>
        <v>0</v>
      </c>
      <c r="BB1481" s="1">
        <f t="shared" si="401"/>
        <v>0</v>
      </c>
      <c r="BC1481" s="1" t="str">
        <f t="shared" si="402"/>
        <v>No</v>
      </c>
      <c r="BD1481" s="1">
        <f t="shared" si="403"/>
        <v>0</v>
      </c>
      <c r="BE1481" s="1">
        <f t="shared" si="404"/>
        <v>0</v>
      </c>
      <c r="BF1481" s="1">
        <f t="shared" si="405"/>
        <v>0</v>
      </c>
      <c r="BG1481" s="1">
        <v>1477</v>
      </c>
      <c r="BH1481" s="1" t="e">
        <f t="shared" si="406"/>
        <v>#N/A</v>
      </c>
      <c r="BI1481" s="1">
        <f t="shared" si="408"/>
        <v>2</v>
      </c>
      <c r="BJ1481" s="1" t="e">
        <f t="shared" si="407"/>
        <v>#N/A</v>
      </c>
    </row>
    <row r="1482" spans="1:62" x14ac:dyDescent="0.25">
      <c r="A1482" s="1">
        <f t="shared" si="394"/>
        <v>1</v>
      </c>
      <c r="B1482" s="1">
        <f>IF(YEAR(AD1482)=$B$3,YEAR('Apartment Expenses'!AD1482)&amp;" - "&amp;'Apartment Expenses'!AC1482,0)</f>
        <v>0</v>
      </c>
      <c r="C1482" s="1">
        <f t="shared" si="395"/>
        <v>0</v>
      </c>
      <c r="E1482" s="1">
        <v>1478</v>
      </c>
      <c r="F1482" s="1">
        <f t="shared" si="396"/>
        <v>1</v>
      </c>
      <c r="G1482" s="1">
        <f t="shared" si="392"/>
        <v>0</v>
      </c>
      <c r="H1482" s="1">
        <f t="shared" si="393"/>
        <v>0</v>
      </c>
      <c r="J1482" s="1" t="str">
        <f t="shared" si="397"/>
        <v>1900</v>
      </c>
      <c r="M1482" s="1">
        <f>HLOOKUP('Expense History'!$AD$3,$P$4:$X$2004,ROW('Apartment Expenses'!L1482)-3,0)</f>
        <v>0</v>
      </c>
      <c r="N1482" s="1">
        <f>IF('Expense History'!$AD$3=Data!$G$4,'Apartment Expenses'!AE1482,HLOOKUP('Expense History'!$AD$3,'Apartment Expenses'!$AE$4:$AL$2004,(ROW('Apartment Expenses'!M1482)-3)))</f>
        <v>0</v>
      </c>
      <c r="O1482" s="1" t="str">
        <f>IF($O$2="ALL",IF(VLOOKUP(AA1482,'Expense History'!$AA$6:$AB$36,2,0)="x","include",0),IF(AND(VLOOKUP(AA1482,'Expense History'!$AA$6:$AB$36,2,0)="x",AC1482=$O$2),"include",0))</f>
        <v>include</v>
      </c>
      <c r="P1482" s="1">
        <f>IF(O1482="include",IF(AE1482&gt;0,1+MAX(P1483:P$2005),0),0)</f>
        <v>0</v>
      </c>
      <c r="Q1482" s="1">
        <f>IF(AND(ISBLANK(AA1481),AE1481=0),0,(IF(MAX(Q1483:Q$2005)&gt;0,0,ROW(R1482))))</f>
        <v>0</v>
      </c>
      <c r="R1482" s="1">
        <f>IF($O1482="include",IF(AF1482&gt;0,1+MAX(R1483:R$2005),0),0)</f>
        <v>0</v>
      </c>
      <c r="S1482" s="1">
        <f>IF($O1482="include",IF(AG1482&gt;0,1+MAX(S1483:S$2005),0),0)</f>
        <v>0</v>
      </c>
      <c r="T1482" s="1">
        <f>IF($O1482="include",IF(AH1482&gt;0,1+MAX(T1483:T$2005),0),0)</f>
        <v>0</v>
      </c>
      <c r="U1482" s="1">
        <f>IF($O1482="include",IF(AI1482&gt;0,1+MAX(U1483:U$2005),0),0)</f>
        <v>0</v>
      </c>
      <c r="V1482" s="1">
        <f>IF($O1482="include",IF(AJ1482&gt;0,1+MAX(V1483:V$2005),0),0)</f>
        <v>0</v>
      </c>
      <c r="W1482" s="1">
        <f>IF($O1482="include",IF(AK1482&gt;0,1+MAX(W1483:W$2005),0),0)</f>
        <v>0</v>
      </c>
      <c r="X1482" s="1">
        <f>IF($O1482="include",IF(AL1482&gt;0,1+MAX(X1483:X$2005),0),0)</f>
        <v>0</v>
      </c>
      <c r="Y1482" s="22" t="str">
        <f t="shared" si="398"/>
        <v xml:space="preserve">1 - </v>
      </c>
      <c r="AA1482" s="42"/>
      <c r="AB1482" s="43"/>
      <c r="AC1482" s="43"/>
      <c r="AD1482" s="44"/>
      <c r="AE1482" s="11">
        <f t="shared" si="399"/>
        <v>0</v>
      </c>
      <c r="AF1482" s="41"/>
      <c r="AG1482" s="41"/>
      <c r="AH1482" s="41"/>
      <c r="AI1482" s="41"/>
      <c r="AJ1482" s="41"/>
      <c r="AK1482" s="41"/>
      <c r="AL1482" s="41"/>
      <c r="BA1482" s="1">
        <f t="shared" si="400"/>
        <v>0</v>
      </c>
      <c r="BB1482" s="1">
        <f t="shared" si="401"/>
        <v>0</v>
      </c>
      <c r="BC1482" s="1" t="str">
        <f t="shared" si="402"/>
        <v>No</v>
      </c>
      <c r="BD1482" s="1">
        <f t="shared" si="403"/>
        <v>0</v>
      </c>
      <c r="BE1482" s="1">
        <f t="shared" si="404"/>
        <v>0</v>
      </c>
      <c r="BF1482" s="1">
        <f t="shared" si="405"/>
        <v>0</v>
      </c>
      <c r="BG1482" s="1">
        <v>1478</v>
      </c>
      <c r="BH1482" s="1" t="e">
        <f t="shared" si="406"/>
        <v>#N/A</v>
      </c>
      <c r="BI1482" s="1">
        <f t="shared" si="408"/>
        <v>2</v>
      </c>
      <c r="BJ1482" s="1" t="e">
        <f t="shared" si="407"/>
        <v>#N/A</v>
      </c>
    </row>
    <row r="1483" spans="1:62" x14ac:dyDescent="0.25">
      <c r="A1483" s="1">
        <f t="shared" si="394"/>
        <v>1</v>
      </c>
      <c r="B1483" s="1">
        <f>IF(YEAR(AD1483)=$B$3,YEAR('Apartment Expenses'!AD1483)&amp;" - "&amp;'Apartment Expenses'!AC1483,0)</f>
        <v>0</v>
      </c>
      <c r="C1483" s="1">
        <f t="shared" si="395"/>
        <v>0</v>
      </c>
      <c r="E1483" s="1">
        <v>1479</v>
      </c>
      <c r="F1483" s="1">
        <f t="shared" si="396"/>
        <v>1</v>
      </c>
      <c r="G1483" s="1">
        <f t="shared" si="392"/>
        <v>0</v>
      </c>
      <c r="H1483" s="1">
        <f t="shared" si="393"/>
        <v>0</v>
      </c>
      <c r="J1483" s="1" t="str">
        <f t="shared" si="397"/>
        <v>1900</v>
      </c>
      <c r="M1483" s="1">
        <f>HLOOKUP('Expense History'!$AD$3,$P$4:$X$2004,ROW('Apartment Expenses'!L1483)-3,0)</f>
        <v>0</v>
      </c>
      <c r="N1483" s="1">
        <f>IF('Expense History'!$AD$3=Data!$G$4,'Apartment Expenses'!AE1483,HLOOKUP('Expense History'!$AD$3,'Apartment Expenses'!$AE$4:$AL$2004,(ROW('Apartment Expenses'!M1483)-3)))</f>
        <v>0</v>
      </c>
      <c r="O1483" s="1" t="str">
        <f>IF($O$2="ALL",IF(VLOOKUP(AA1483,'Expense History'!$AA$6:$AB$36,2,0)="x","include",0),IF(AND(VLOOKUP(AA1483,'Expense History'!$AA$6:$AB$36,2,0)="x",AC1483=$O$2),"include",0))</f>
        <v>include</v>
      </c>
      <c r="P1483" s="1">
        <f>IF(O1483="include",IF(AE1483&gt;0,1+MAX(P1484:P$2005),0),0)</f>
        <v>0</v>
      </c>
      <c r="Q1483" s="1">
        <f>IF(AND(ISBLANK(AA1482),AE1482=0),0,(IF(MAX(Q1484:Q$2005)&gt;0,0,ROW(R1483))))</f>
        <v>0</v>
      </c>
      <c r="R1483" s="1">
        <f>IF($O1483="include",IF(AF1483&gt;0,1+MAX(R1484:R$2005),0),0)</f>
        <v>0</v>
      </c>
      <c r="S1483" s="1">
        <f>IF($O1483="include",IF(AG1483&gt;0,1+MAX(S1484:S$2005),0),0)</f>
        <v>0</v>
      </c>
      <c r="T1483" s="1">
        <f>IF($O1483="include",IF(AH1483&gt;0,1+MAX(T1484:T$2005),0),0)</f>
        <v>0</v>
      </c>
      <c r="U1483" s="1">
        <f>IF($O1483="include",IF(AI1483&gt;0,1+MAX(U1484:U$2005),0),0)</f>
        <v>0</v>
      </c>
      <c r="V1483" s="1">
        <f>IF($O1483="include",IF(AJ1483&gt;0,1+MAX(V1484:V$2005),0),0)</f>
        <v>0</v>
      </c>
      <c r="W1483" s="1">
        <f>IF($O1483="include",IF(AK1483&gt;0,1+MAX(W1484:W$2005),0),0)</f>
        <v>0</v>
      </c>
      <c r="X1483" s="1">
        <f>IF($O1483="include",IF(AL1483&gt;0,1+MAX(X1484:X$2005),0),0)</f>
        <v>0</v>
      </c>
      <c r="Y1483" s="22" t="str">
        <f t="shared" si="398"/>
        <v xml:space="preserve">1 - </v>
      </c>
      <c r="AA1483" s="42"/>
      <c r="AB1483" s="43"/>
      <c r="AC1483" s="43"/>
      <c r="AD1483" s="44"/>
      <c r="AE1483" s="11">
        <f t="shared" si="399"/>
        <v>0</v>
      </c>
      <c r="AF1483" s="41"/>
      <c r="AG1483" s="41"/>
      <c r="AH1483" s="41"/>
      <c r="AI1483" s="41"/>
      <c r="AJ1483" s="41"/>
      <c r="AK1483" s="41"/>
      <c r="AL1483" s="41"/>
      <c r="BA1483" s="1">
        <f t="shared" si="400"/>
        <v>0</v>
      </c>
      <c r="BB1483" s="1">
        <f t="shared" si="401"/>
        <v>0</v>
      </c>
      <c r="BC1483" s="1" t="str">
        <f t="shared" si="402"/>
        <v>No</v>
      </c>
      <c r="BD1483" s="1">
        <f t="shared" si="403"/>
        <v>0</v>
      </c>
      <c r="BE1483" s="1">
        <f t="shared" si="404"/>
        <v>0</v>
      </c>
      <c r="BF1483" s="1">
        <f t="shared" si="405"/>
        <v>0</v>
      </c>
      <c r="BG1483" s="1">
        <v>1479</v>
      </c>
      <c r="BH1483" s="1" t="e">
        <f t="shared" si="406"/>
        <v>#N/A</v>
      </c>
      <c r="BI1483" s="1">
        <f t="shared" si="408"/>
        <v>2</v>
      </c>
      <c r="BJ1483" s="1" t="e">
        <f t="shared" si="407"/>
        <v>#N/A</v>
      </c>
    </row>
    <row r="1484" spans="1:62" x14ac:dyDescent="0.25">
      <c r="A1484" s="1">
        <f t="shared" si="394"/>
        <v>1</v>
      </c>
      <c r="B1484" s="1">
        <f>IF(YEAR(AD1484)=$B$3,YEAR('Apartment Expenses'!AD1484)&amp;" - "&amp;'Apartment Expenses'!AC1484,0)</f>
        <v>0</v>
      </c>
      <c r="C1484" s="1">
        <f t="shared" si="395"/>
        <v>0</v>
      </c>
      <c r="E1484" s="1">
        <v>1480</v>
      </c>
      <c r="F1484" s="1">
        <f t="shared" si="396"/>
        <v>1</v>
      </c>
      <c r="G1484" s="1">
        <f t="shared" si="392"/>
        <v>0</v>
      </c>
      <c r="H1484" s="1">
        <f t="shared" si="393"/>
        <v>0</v>
      </c>
      <c r="J1484" s="1" t="str">
        <f t="shared" si="397"/>
        <v>1900</v>
      </c>
      <c r="M1484" s="1">
        <f>HLOOKUP('Expense History'!$AD$3,$P$4:$X$2004,ROW('Apartment Expenses'!L1484)-3,0)</f>
        <v>0</v>
      </c>
      <c r="N1484" s="1">
        <f>IF('Expense History'!$AD$3=Data!$G$4,'Apartment Expenses'!AE1484,HLOOKUP('Expense History'!$AD$3,'Apartment Expenses'!$AE$4:$AL$2004,(ROW('Apartment Expenses'!M1484)-3)))</f>
        <v>0</v>
      </c>
      <c r="O1484" s="1" t="str">
        <f>IF($O$2="ALL",IF(VLOOKUP(AA1484,'Expense History'!$AA$6:$AB$36,2,0)="x","include",0),IF(AND(VLOOKUP(AA1484,'Expense History'!$AA$6:$AB$36,2,0)="x",AC1484=$O$2),"include",0))</f>
        <v>include</v>
      </c>
      <c r="P1484" s="1">
        <f>IF(O1484="include",IF(AE1484&gt;0,1+MAX(P1485:P$2005),0),0)</f>
        <v>0</v>
      </c>
      <c r="Q1484" s="1">
        <f>IF(AND(ISBLANK(AA1483),AE1483=0),0,(IF(MAX(Q1485:Q$2005)&gt;0,0,ROW(R1484))))</f>
        <v>0</v>
      </c>
      <c r="R1484" s="1">
        <f>IF($O1484="include",IF(AF1484&gt;0,1+MAX(R1485:R$2005),0),0)</f>
        <v>0</v>
      </c>
      <c r="S1484" s="1">
        <f>IF($O1484="include",IF(AG1484&gt;0,1+MAX(S1485:S$2005),0),0)</f>
        <v>0</v>
      </c>
      <c r="T1484" s="1">
        <f>IF($O1484="include",IF(AH1484&gt;0,1+MAX(T1485:T$2005),0),0)</f>
        <v>0</v>
      </c>
      <c r="U1484" s="1">
        <f>IF($O1484="include",IF(AI1484&gt;0,1+MAX(U1485:U$2005),0),0)</f>
        <v>0</v>
      </c>
      <c r="V1484" s="1">
        <f>IF($O1484="include",IF(AJ1484&gt;0,1+MAX(V1485:V$2005),0),0)</f>
        <v>0</v>
      </c>
      <c r="W1484" s="1">
        <f>IF($O1484="include",IF(AK1484&gt;0,1+MAX(W1485:W$2005),0),0)</f>
        <v>0</v>
      </c>
      <c r="X1484" s="1">
        <f>IF($O1484="include",IF(AL1484&gt;0,1+MAX(X1485:X$2005),0),0)</f>
        <v>0</v>
      </c>
      <c r="Y1484" s="22" t="str">
        <f t="shared" si="398"/>
        <v xml:space="preserve">1 - </v>
      </c>
      <c r="AA1484" s="42"/>
      <c r="AB1484" s="43"/>
      <c r="AC1484" s="43"/>
      <c r="AD1484" s="44"/>
      <c r="AE1484" s="11">
        <f t="shared" si="399"/>
        <v>0</v>
      </c>
      <c r="AF1484" s="41"/>
      <c r="AG1484" s="41"/>
      <c r="AH1484" s="41"/>
      <c r="AI1484" s="41"/>
      <c r="AJ1484" s="41"/>
      <c r="AK1484" s="41"/>
      <c r="AL1484" s="41"/>
      <c r="BA1484" s="1">
        <f t="shared" si="400"/>
        <v>0</v>
      </c>
      <c r="BB1484" s="1">
        <f t="shared" si="401"/>
        <v>0</v>
      </c>
      <c r="BC1484" s="1" t="str">
        <f t="shared" si="402"/>
        <v>No</v>
      </c>
      <c r="BD1484" s="1">
        <f t="shared" si="403"/>
        <v>0</v>
      </c>
      <c r="BE1484" s="1">
        <f t="shared" si="404"/>
        <v>0</v>
      </c>
      <c r="BF1484" s="1">
        <f t="shared" si="405"/>
        <v>0</v>
      </c>
      <c r="BG1484" s="1">
        <v>1480</v>
      </c>
      <c r="BH1484" s="1" t="e">
        <f t="shared" si="406"/>
        <v>#N/A</v>
      </c>
      <c r="BI1484" s="1">
        <f t="shared" si="408"/>
        <v>2</v>
      </c>
      <c r="BJ1484" s="1" t="e">
        <f t="shared" si="407"/>
        <v>#N/A</v>
      </c>
    </row>
    <row r="1485" spans="1:62" x14ac:dyDescent="0.25">
      <c r="A1485" s="1">
        <f t="shared" si="394"/>
        <v>1</v>
      </c>
      <c r="B1485" s="1">
        <f>IF(YEAR(AD1485)=$B$3,YEAR('Apartment Expenses'!AD1485)&amp;" - "&amp;'Apartment Expenses'!AC1485,0)</f>
        <v>0</v>
      </c>
      <c r="C1485" s="1">
        <f t="shared" si="395"/>
        <v>0</v>
      </c>
      <c r="E1485" s="1">
        <v>1481</v>
      </c>
      <c r="F1485" s="1">
        <f t="shared" si="396"/>
        <v>1</v>
      </c>
      <c r="G1485" s="1">
        <f t="shared" si="392"/>
        <v>0</v>
      </c>
      <c r="H1485" s="1">
        <f t="shared" si="393"/>
        <v>0</v>
      </c>
      <c r="J1485" s="1" t="str">
        <f t="shared" si="397"/>
        <v>1900</v>
      </c>
      <c r="M1485" s="1">
        <f>HLOOKUP('Expense History'!$AD$3,$P$4:$X$2004,ROW('Apartment Expenses'!L1485)-3,0)</f>
        <v>0</v>
      </c>
      <c r="N1485" s="1">
        <f>IF('Expense History'!$AD$3=Data!$G$4,'Apartment Expenses'!AE1485,HLOOKUP('Expense History'!$AD$3,'Apartment Expenses'!$AE$4:$AL$2004,(ROW('Apartment Expenses'!M1485)-3)))</f>
        <v>0</v>
      </c>
      <c r="O1485" s="1" t="str">
        <f>IF($O$2="ALL",IF(VLOOKUP(AA1485,'Expense History'!$AA$6:$AB$36,2,0)="x","include",0),IF(AND(VLOOKUP(AA1485,'Expense History'!$AA$6:$AB$36,2,0)="x",AC1485=$O$2),"include",0))</f>
        <v>include</v>
      </c>
      <c r="P1485" s="1">
        <f>IF(O1485="include",IF(AE1485&gt;0,1+MAX(P1486:P$2005),0),0)</f>
        <v>0</v>
      </c>
      <c r="Q1485" s="1">
        <f>IF(AND(ISBLANK(AA1484),AE1484=0),0,(IF(MAX(Q1486:Q$2005)&gt;0,0,ROW(R1485))))</f>
        <v>0</v>
      </c>
      <c r="R1485" s="1">
        <f>IF($O1485="include",IF(AF1485&gt;0,1+MAX(R1486:R$2005),0),0)</f>
        <v>0</v>
      </c>
      <c r="S1485" s="1">
        <f>IF($O1485="include",IF(AG1485&gt;0,1+MAX(S1486:S$2005),0),0)</f>
        <v>0</v>
      </c>
      <c r="T1485" s="1">
        <f>IF($O1485="include",IF(AH1485&gt;0,1+MAX(T1486:T$2005),0),0)</f>
        <v>0</v>
      </c>
      <c r="U1485" s="1">
        <f>IF($O1485="include",IF(AI1485&gt;0,1+MAX(U1486:U$2005),0),0)</f>
        <v>0</v>
      </c>
      <c r="V1485" s="1">
        <f>IF($O1485="include",IF(AJ1485&gt;0,1+MAX(V1486:V$2005),0),0)</f>
        <v>0</v>
      </c>
      <c r="W1485" s="1">
        <f>IF($O1485="include",IF(AK1485&gt;0,1+MAX(W1486:W$2005),0),0)</f>
        <v>0</v>
      </c>
      <c r="X1485" s="1">
        <f>IF($O1485="include",IF(AL1485&gt;0,1+MAX(X1486:X$2005),0),0)</f>
        <v>0</v>
      </c>
      <c r="Y1485" s="22" t="str">
        <f t="shared" si="398"/>
        <v xml:space="preserve">1 - </v>
      </c>
      <c r="AA1485" s="42"/>
      <c r="AB1485" s="43"/>
      <c r="AC1485" s="43"/>
      <c r="AD1485" s="44"/>
      <c r="AE1485" s="11">
        <f t="shared" si="399"/>
        <v>0</v>
      </c>
      <c r="AF1485" s="41"/>
      <c r="AG1485" s="41"/>
      <c r="AH1485" s="41"/>
      <c r="AI1485" s="41"/>
      <c r="AJ1485" s="41"/>
      <c r="AK1485" s="41"/>
      <c r="AL1485" s="41"/>
      <c r="BA1485" s="1">
        <f t="shared" si="400"/>
        <v>0</v>
      </c>
      <c r="BB1485" s="1">
        <f t="shared" si="401"/>
        <v>0</v>
      </c>
      <c r="BC1485" s="1" t="str">
        <f t="shared" si="402"/>
        <v>No</v>
      </c>
      <c r="BD1485" s="1">
        <f t="shared" si="403"/>
        <v>0</v>
      </c>
      <c r="BE1485" s="1">
        <f t="shared" si="404"/>
        <v>0</v>
      </c>
      <c r="BF1485" s="1">
        <f t="shared" si="405"/>
        <v>0</v>
      </c>
      <c r="BG1485" s="1">
        <v>1481</v>
      </c>
      <c r="BH1485" s="1" t="e">
        <f t="shared" si="406"/>
        <v>#N/A</v>
      </c>
      <c r="BI1485" s="1">
        <f t="shared" si="408"/>
        <v>2</v>
      </c>
      <c r="BJ1485" s="1" t="e">
        <f t="shared" si="407"/>
        <v>#N/A</v>
      </c>
    </row>
    <row r="1486" spans="1:62" x14ac:dyDescent="0.25">
      <c r="A1486" s="1">
        <f t="shared" si="394"/>
        <v>1</v>
      </c>
      <c r="B1486" s="1">
        <f>IF(YEAR(AD1486)=$B$3,YEAR('Apartment Expenses'!AD1486)&amp;" - "&amp;'Apartment Expenses'!AC1486,0)</f>
        <v>0</v>
      </c>
      <c r="C1486" s="1">
        <f t="shared" si="395"/>
        <v>0</v>
      </c>
      <c r="E1486" s="1">
        <v>1482</v>
      </c>
      <c r="F1486" s="1">
        <f t="shared" si="396"/>
        <v>1</v>
      </c>
      <c r="G1486" s="1">
        <f t="shared" si="392"/>
        <v>0</v>
      </c>
      <c r="H1486" s="1">
        <f t="shared" si="393"/>
        <v>0</v>
      </c>
      <c r="J1486" s="1" t="str">
        <f t="shared" si="397"/>
        <v>1900</v>
      </c>
      <c r="M1486" s="1">
        <f>HLOOKUP('Expense History'!$AD$3,$P$4:$X$2004,ROW('Apartment Expenses'!L1486)-3,0)</f>
        <v>0</v>
      </c>
      <c r="N1486" s="1">
        <f>IF('Expense History'!$AD$3=Data!$G$4,'Apartment Expenses'!AE1486,HLOOKUP('Expense History'!$AD$3,'Apartment Expenses'!$AE$4:$AL$2004,(ROW('Apartment Expenses'!M1486)-3)))</f>
        <v>0</v>
      </c>
      <c r="O1486" s="1" t="str">
        <f>IF($O$2="ALL",IF(VLOOKUP(AA1486,'Expense History'!$AA$6:$AB$36,2,0)="x","include",0),IF(AND(VLOOKUP(AA1486,'Expense History'!$AA$6:$AB$36,2,0)="x",AC1486=$O$2),"include",0))</f>
        <v>include</v>
      </c>
      <c r="P1486" s="1">
        <f>IF(O1486="include",IF(AE1486&gt;0,1+MAX(P1487:P$2005),0),0)</f>
        <v>0</v>
      </c>
      <c r="Q1486" s="1">
        <f>IF(AND(ISBLANK(AA1485),AE1485=0),0,(IF(MAX(Q1487:Q$2005)&gt;0,0,ROW(R1486))))</f>
        <v>0</v>
      </c>
      <c r="R1486" s="1">
        <f>IF($O1486="include",IF(AF1486&gt;0,1+MAX(R1487:R$2005),0),0)</f>
        <v>0</v>
      </c>
      <c r="S1486" s="1">
        <f>IF($O1486="include",IF(AG1486&gt;0,1+MAX(S1487:S$2005),0),0)</f>
        <v>0</v>
      </c>
      <c r="T1486" s="1">
        <f>IF($O1486="include",IF(AH1486&gt;0,1+MAX(T1487:T$2005),0),0)</f>
        <v>0</v>
      </c>
      <c r="U1486" s="1">
        <f>IF($O1486="include",IF(AI1486&gt;0,1+MAX(U1487:U$2005),0),0)</f>
        <v>0</v>
      </c>
      <c r="V1486" s="1">
        <f>IF($O1486="include",IF(AJ1486&gt;0,1+MAX(V1487:V$2005),0),0)</f>
        <v>0</v>
      </c>
      <c r="W1486" s="1">
        <f>IF($O1486="include",IF(AK1486&gt;0,1+MAX(W1487:W$2005),0),0)</f>
        <v>0</v>
      </c>
      <c r="X1486" s="1">
        <f>IF($O1486="include",IF(AL1486&gt;0,1+MAX(X1487:X$2005),0),0)</f>
        <v>0</v>
      </c>
      <c r="Y1486" s="22" t="str">
        <f t="shared" si="398"/>
        <v xml:space="preserve">1 - </v>
      </c>
      <c r="AA1486" s="42"/>
      <c r="AB1486" s="43"/>
      <c r="AC1486" s="43"/>
      <c r="AD1486" s="44"/>
      <c r="AE1486" s="11">
        <f t="shared" si="399"/>
        <v>0</v>
      </c>
      <c r="AF1486" s="41"/>
      <c r="AG1486" s="41"/>
      <c r="AH1486" s="41"/>
      <c r="AI1486" s="41"/>
      <c r="AJ1486" s="41"/>
      <c r="AK1486" s="41"/>
      <c r="AL1486" s="41"/>
      <c r="BA1486" s="1">
        <f t="shared" si="400"/>
        <v>0</v>
      </c>
      <c r="BB1486" s="1">
        <f t="shared" si="401"/>
        <v>0</v>
      </c>
      <c r="BC1486" s="1" t="str">
        <f t="shared" si="402"/>
        <v>No</v>
      </c>
      <c r="BD1486" s="1">
        <f t="shared" si="403"/>
        <v>0</v>
      </c>
      <c r="BE1486" s="1">
        <f t="shared" si="404"/>
        <v>0</v>
      </c>
      <c r="BF1486" s="1">
        <f t="shared" si="405"/>
        <v>0</v>
      </c>
      <c r="BG1486" s="1">
        <v>1482</v>
      </c>
      <c r="BH1486" s="1" t="e">
        <f t="shared" si="406"/>
        <v>#N/A</v>
      </c>
      <c r="BI1486" s="1">
        <f t="shared" si="408"/>
        <v>2</v>
      </c>
      <c r="BJ1486" s="1" t="e">
        <f t="shared" si="407"/>
        <v>#N/A</v>
      </c>
    </row>
    <row r="1487" spans="1:62" x14ac:dyDescent="0.25">
      <c r="A1487" s="1">
        <f t="shared" si="394"/>
        <v>1</v>
      </c>
      <c r="B1487" s="1">
        <f>IF(YEAR(AD1487)=$B$3,YEAR('Apartment Expenses'!AD1487)&amp;" - "&amp;'Apartment Expenses'!AC1487,0)</f>
        <v>0</v>
      </c>
      <c r="C1487" s="1">
        <f t="shared" si="395"/>
        <v>0</v>
      </c>
      <c r="E1487" s="1">
        <v>1483</v>
      </c>
      <c r="F1487" s="1">
        <f t="shared" si="396"/>
        <v>1</v>
      </c>
      <c r="G1487" s="1">
        <f t="shared" si="392"/>
        <v>0</v>
      </c>
      <c r="H1487" s="1">
        <f t="shared" si="393"/>
        <v>0</v>
      </c>
      <c r="J1487" s="1" t="str">
        <f t="shared" si="397"/>
        <v>1900</v>
      </c>
      <c r="M1487" s="1">
        <f>HLOOKUP('Expense History'!$AD$3,$P$4:$X$2004,ROW('Apartment Expenses'!L1487)-3,0)</f>
        <v>0</v>
      </c>
      <c r="N1487" s="1">
        <f>IF('Expense History'!$AD$3=Data!$G$4,'Apartment Expenses'!AE1487,HLOOKUP('Expense History'!$AD$3,'Apartment Expenses'!$AE$4:$AL$2004,(ROW('Apartment Expenses'!M1487)-3)))</f>
        <v>0</v>
      </c>
      <c r="O1487" s="1" t="str">
        <f>IF($O$2="ALL",IF(VLOOKUP(AA1487,'Expense History'!$AA$6:$AB$36,2,0)="x","include",0),IF(AND(VLOOKUP(AA1487,'Expense History'!$AA$6:$AB$36,2,0)="x",AC1487=$O$2),"include",0))</f>
        <v>include</v>
      </c>
      <c r="P1487" s="1">
        <f>IF(O1487="include",IF(AE1487&gt;0,1+MAX(P1488:P$2005),0),0)</f>
        <v>0</v>
      </c>
      <c r="Q1487" s="1">
        <f>IF(AND(ISBLANK(AA1486),AE1486=0),0,(IF(MAX(Q1488:Q$2005)&gt;0,0,ROW(R1487))))</f>
        <v>0</v>
      </c>
      <c r="R1487" s="1">
        <f>IF($O1487="include",IF(AF1487&gt;0,1+MAX(R1488:R$2005),0),0)</f>
        <v>0</v>
      </c>
      <c r="S1487" s="1">
        <f>IF($O1487="include",IF(AG1487&gt;0,1+MAX(S1488:S$2005),0),0)</f>
        <v>0</v>
      </c>
      <c r="T1487" s="1">
        <f>IF($O1487="include",IF(AH1487&gt;0,1+MAX(T1488:T$2005),0),0)</f>
        <v>0</v>
      </c>
      <c r="U1487" s="1">
        <f>IF($O1487="include",IF(AI1487&gt;0,1+MAX(U1488:U$2005),0),0)</f>
        <v>0</v>
      </c>
      <c r="V1487" s="1">
        <f>IF($O1487="include",IF(AJ1487&gt;0,1+MAX(V1488:V$2005),0),0)</f>
        <v>0</v>
      </c>
      <c r="W1487" s="1">
        <f>IF($O1487="include",IF(AK1487&gt;0,1+MAX(W1488:W$2005),0),0)</f>
        <v>0</v>
      </c>
      <c r="X1487" s="1">
        <f>IF($O1487="include",IF(AL1487&gt;0,1+MAX(X1488:X$2005),0),0)</f>
        <v>0</v>
      </c>
      <c r="Y1487" s="22" t="str">
        <f t="shared" si="398"/>
        <v xml:space="preserve">1 - </v>
      </c>
      <c r="AA1487" s="42"/>
      <c r="AB1487" s="43"/>
      <c r="AC1487" s="43"/>
      <c r="AD1487" s="44"/>
      <c r="AE1487" s="11">
        <f t="shared" si="399"/>
        <v>0</v>
      </c>
      <c r="AF1487" s="41"/>
      <c r="AG1487" s="41"/>
      <c r="AH1487" s="41"/>
      <c r="AI1487" s="41"/>
      <c r="AJ1487" s="41"/>
      <c r="AK1487" s="41"/>
      <c r="AL1487" s="41"/>
      <c r="BA1487" s="1">
        <f t="shared" si="400"/>
        <v>0</v>
      </c>
      <c r="BB1487" s="1">
        <f t="shared" si="401"/>
        <v>0</v>
      </c>
      <c r="BC1487" s="1" t="str">
        <f t="shared" si="402"/>
        <v>No</v>
      </c>
      <c r="BD1487" s="1">
        <f t="shared" si="403"/>
        <v>0</v>
      </c>
      <c r="BE1487" s="1">
        <f t="shared" si="404"/>
        <v>0</v>
      </c>
      <c r="BF1487" s="1">
        <f t="shared" si="405"/>
        <v>0</v>
      </c>
      <c r="BG1487" s="1">
        <v>1483</v>
      </c>
      <c r="BH1487" s="1" t="e">
        <f t="shared" si="406"/>
        <v>#N/A</v>
      </c>
      <c r="BI1487" s="1">
        <f t="shared" si="408"/>
        <v>2</v>
      </c>
      <c r="BJ1487" s="1" t="e">
        <f t="shared" si="407"/>
        <v>#N/A</v>
      </c>
    </row>
    <row r="1488" spans="1:62" x14ac:dyDescent="0.25">
      <c r="A1488" s="1">
        <f t="shared" si="394"/>
        <v>1</v>
      </c>
      <c r="B1488" s="1">
        <f>IF(YEAR(AD1488)=$B$3,YEAR('Apartment Expenses'!AD1488)&amp;" - "&amp;'Apartment Expenses'!AC1488,0)</f>
        <v>0</v>
      </c>
      <c r="C1488" s="1">
        <f t="shared" si="395"/>
        <v>0</v>
      </c>
      <c r="E1488" s="1">
        <v>1484</v>
      </c>
      <c r="F1488" s="1">
        <f t="shared" si="396"/>
        <v>1</v>
      </c>
      <c r="G1488" s="1">
        <f t="shared" si="392"/>
        <v>0</v>
      </c>
      <c r="H1488" s="1">
        <f t="shared" si="393"/>
        <v>0</v>
      </c>
      <c r="J1488" s="1" t="str">
        <f t="shared" si="397"/>
        <v>1900</v>
      </c>
      <c r="M1488" s="1">
        <f>HLOOKUP('Expense History'!$AD$3,$P$4:$X$2004,ROW('Apartment Expenses'!L1488)-3,0)</f>
        <v>0</v>
      </c>
      <c r="N1488" s="1">
        <f>IF('Expense History'!$AD$3=Data!$G$4,'Apartment Expenses'!AE1488,HLOOKUP('Expense History'!$AD$3,'Apartment Expenses'!$AE$4:$AL$2004,(ROW('Apartment Expenses'!M1488)-3)))</f>
        <v>0</v>
      </c>
      <c r="O1488" s="1" t="str">
        <f>IF($O$2="ALL",IF(VLOOKUP(AA1488,'Expense History'!$AA$6:$AB$36,2,0)="x","include",0),IF(AND(VLOOKUP(AA1488,'Expense History'!$AA$6:$AB$36,2,0)="x",AC1488=$O$2),"include",0))</f>
        <v>include</v>
      </c>
      <c r="P1488" s="1">
        <f>IF(O1488="include",IF(AE1488&gt;0,1+MAX(P1489:P$2005),0),0)</f>
        <v>0</v>
      </c>
      <c r="Q1488" s="1">
        <f>IF(AND(ISBLANK(AA1487),AE1487=0),0,(IF(MAX(Q1489:Q$2005)&gt;0,0,ROW(R1488))))</f>
        <v>0</v>
      </c>
      <c r="R1488" s="1">
        <f>IF($O1488="include",IF(AF1488&gt;0,1+MAX(R1489:R$2005),0),0)</f>
        <v>0</v>
      </c>
      <c r="S1488" s="1">
        <f>IF($O1488="include",IF(AG1488&gt;0,1+MAX(S1489:S$2005),0),0)</f>
        <v>0</v>
      </c>
      <c r="T1488" s="1">
        <f>IF($O1488="include",IF(AH1488&gt;0,1+MAX(T1489:T$2005),0),0)</f>
        <v>0</v>
      </c>
      <c r="U1488" s="1">
        <f>IF($O1488="include",IF(AI1488&gt;0,1+MAX(U1489:U$2005),0),0)</f>
        <v>0</v>
      </c>
      <c r="V1488" s="1">
        <f>IF($O1488="include",IF(AJ1488&gt;0,1+MAX(V1489:V$2005),0),0)</f>
        <v>0</v>
      </c>
      <c r="W1488" s="1">
        <f>IF($O1488="include",IF(AK1488&gt;0,1+MAX(W1489:W$2005),0),0)</f>
        <v>0</v>
      </c>
      <c r="X1488" s="1">
        <f>IF($O1488="include",IF(AL1488&gt;0,1+MAX(X1489:X$2005),0),0)</f>
        <v>0</v>
      </c>
      <c r="Y1488" s="22" t="str">
        <f t="shared" si="398"/>
        <v xml:space="preserve">1 - </v>
      </c>
      <c r="AA1488" s="42"/>
      <c r="AB1488" s="43"/>
      <c r="AC1488" s="43"/>
      <c r="AD1488" s="44"/>
      <c r="AE1488" s="11">
        <f t="shared" si="399"/>
        <v>0</v>
      </c>
      <c r="AF1488" s="41"/>
      <c r="AG1488" s="41"/>
      <c r="AH1488" s="41"/>
      <c r="AI1488" s="41"/>
      <c r="AJ1488" s="41"/>
      <c r="AK1488" s="41"/>
      <c r="AL1488" s="41"/>
      <c r="BA1488" s="1">
        <f t="shared" si="400"/>
        <v>0</v>
      </c>
      <c r="BB1488" s="1">
        <f t="shared" si="401"/>
        <v>0</v>
      </c>
      <c r="BC1488" s="1" t="str">
        <f t="shared" si="402"/>
        <v>No</v>
      </c>
      <c r="BD1488" s="1">
        <f t="shared" si="403"/>
        <v>0</v>
      </c>
      <c r="BE1488" s="1">
        <f t="shared" si="404"/>
        <v>0</v>
      </c>
      <c r="BF1488" s="1">
        <f t="shared" si="405"/>
        <v>0</v>
      </c>
      <c r="BG1488" s="1">
        <v>1484</v>
      </c>
      <c r="BH1488" s="1" t="e">
        <f t="shared" si="406"/>
        <v>#N/A</v>
      </c>
      <c r="BI1488" s="1">
        <f t="shared" si="408"/>
        <v>2</v>
      </c>
      <c r="BJ1488" s="1" t="e">
        <f t="shared" si="407"/>
        <v>#N/A</v>
      </c>
    </row>
    <row r="1489" spans="1:62" x14ac:dyDescent="0.25">
      <c r="A1489" s="1">
        <f t="shared" si="394"/>
        <v>1</v>
      </c>
      <c r="B1489" s="1">
        <f>IF(YEAR(AD1489)=$B$3,YEAR('Apartment Expenses'!AD1489)&amp;" - "&amp;'Apartment Expenses'!AC1489,0)</f>
        <v>0</v>
      </c>
      <c r="C1489" s="1">
        <f t="shared" si="395"/>
        <v>0</v>
      </c>
      <c r="E1489" s="1">
        <v>1485</v>
      </c>
      <c r="F1489" s="1">
        <f t="shared" si="396"/>
        <v>1</v>
      </c>
      <c r="G1489" s="1">
        <f t="shared" si="392"/>
        <v>0</v>
      </c>
      <c r="H1489" s="1">
        <f t="shared" si="393"/>
        <v>0</v>
      </c>
      <c r="J1489" s="1" t="str">
        <f t="shared" si="397"/>
        <v>1900</v>
      </c>
      <c r="M1489" s="1">
        <f>HLOOKUP('Expense History'!$AD$3,$P$4:$X$2004,ROW('Apartment Expenses'!L1489)-3,0)</f>
        <v>0</v>
      </c>
      <c r="N1489" s="1">
        <f>IF('Expense History'!$AD$3=Data!$G$4,'Apartment Expenses'!AE1489,HLOOKUP('Expense History'!$AD$3,'Apartment Expenses'!$AE$4:$AL$2004,(ROW('Apartment Expenses'!M1489)-3)))</f>
        <v>0</v>
      </c>
      <c r="O1489" s="1" t="str">
        <f>IF($O$2="ALL",IF(VLOOKUP(AA1489,'Expense History'!$AA$6:$AB$36,2,0)="x","include",0),IF(AND(VLOOKUP(AA1489,'Expense History'!$AA$6:$AB$36,2,0)="x",AC1489=$O$2),"include",0))</f>
        <v>include</v>
      </c>
      <c r="P1489" s="1">
        <f>IF(O1489="include",IF(AE1489&gt;0,1+MAX(P1490:P$2005),0),0)</f>
        <v>0</v>
      </c>
      <c r="Q1489" s="1">
        <f>IF(AND(ISBLANK(AA1488),AE1488=0),0,(IF(MAX(Q1490:Q$2005)&gt;0,0,ROW(R1489))))</f>
        <v>0</v>
      </c>
      <c r="R1489" s="1">
        <f>IF($O1489="include",IF(AF1489&gt;0,1+MAX(R1490:R$2005),0),0)</f>
        <v>0</v>
      </c>
      <c r="S1489" s="1">
        <f>IF($O1489="include",IF(AG1489&gt;0,1+MAX(S1490:S$2005),0),0)</f>
        <v>0</v>
      </c>
      <c r="T1489" s="1">
        <f>IF($O1489="include",IF(AH1489&gt;0,1+MAX(T1490:T$2005),0),0)</f>
        <v>0</v>
      </c>
      <c r="U1489" s="1">
        <f>IF($O1489="include",IF(AI1489&gt;0,1+MAX(U1490:U$2005),0),0)</f>
        <v>0</v>
      </c>
      <c r="V1489" s="1">
        <f>IF($O1489="include",IF(AJ1489&gt;0,1+MAX(V1490:V$2005),0),0)</f>
        <v>0</v>
      </c>
      <c r="W1489" s="1">
        <f>IF($O1489="include",IF(AK1489&gt;0,1+MAX(W1490:W$2005),0),0)</f>
        <v>0</v>
      </c>
      <c r="X1489" s="1">
        <f>IF($O1489="include",IF(AL1489&gt;0,1+MAX(X1490:X$2005),0),0)</f>
        <v>0</v>
      </c>
      <c r="Y1489" s="22" t="str">
        <f t="shared" si="398"/>
        <v xml:space="preserve">1 - </v>
      </c>
      <c r="AA1489" s="42"/>
      <c r="AB1489" s="43"/>
      <c r="AC1489" s="43"/>
      <c r="AD1489" s="44"/>
      <c r="AE1489" s="11">
        <f t="shared" si="399"/>
        <v>0</v>
      </c>
      <c r="AF1489" s="41"/>
      <c r="AG1489" s="41"/>
      <c r="AH1489" s="41"/>
      <c r="AI1489" s="41"/>
      <c r="AJ1489" s="41"/>
      <c r="AK1489" s="41"/>
      <c r="AL1489" s="41"/>
      <c r="BA1489" s="1">
        <f t="shared" si="400"/>
        <v>0</v>
      </c>
      <c r="BB1489" s="1">
        <f t="shared" si="401"/>
        <v>0</v>
      </c>
      <c r="BC1489" s="1" t="str">
        <f t="shared" si="402"/>
        <v>No</v>
      </c>
      <c r="BD1489" s="1">
        <f t="shared" si="403"/>
        <v>0</v>
      </c>
      <c r="BE1489" s="1">
        <f t="shared" si="404"/>
        <v>0</v>
      </c>
      <c r="BF1489" s="1">
        <f t="shared" si="405"/>
        <v>0</v>
      </c>
      <c r="BG1489" s="1">
        <v>1485</v>
      </c>
      <c r="BH1489" s="1" t="e">
        <f t="shared" si="406"/>
        <v>#N/A</v>
      </c>
      <c r="BI1489" s="1">
        <f t="shared" si="408"/>
        <v>2</v>
      </c>
      <c r="BJ1489" s="1" t="e">
        <f t="shared" si="407"/>
        <v>#N/A</v>
      </c>
    </row>
    <row r="1490" spans="1:62" x14ac:dyDescent="0.25">
      <c r="A1490" s="1">
        <f t="shared" si="394"/>
        <v>1</v>
      </c>
      <c r="B1490" s="1">
        <f>IF(YEAR(AD1490)=$B$3,YEAR('Apartment Expenses'!AD1490)&amp;" - "&amp;'Apartment Expenses'!AC1490,0)</f>
        <v>0</v>
      </c>
      <c r="C1490" s="1">
        <f t="shared" si="395"/>
        <v>0</v>
      </c>
      <c r="E1490" s="1">
        <v>1486</v>
      </c>
      <c r="F1490" s="1">
        <f t="shared" si="396"/>
        <v>1</v>
      </c>
      <c r="G1490" s="1">
        <f t="shared" si="392"/>
        <v>0</v>
      </c>
      <c r="H1490" s="1">
        <f t="shared" si="393"/>
        <v>0</v>
      </c>
      <c r="J1490" s="1" t="str">
        <f t="shared" si="397"/>
        <v>1900</v>
      </c>
      <c r="M1490" s="1">
        <f>HLOOKUP('Expense History'!$AD$3,$P$4:$X$2004,ROW('Apartment Expenses'!L1490)-3,0)</f>
        <v>0</v>
      </c>
      <c r="N1490" s="1">
        <f>IF('Expense History'!$AD$3=Data!$G$4,'Apartment Expenses'!AE1490,HLOOKUP('Expense History'!$AD$3,'Apartment Expenses'!$AE$4:$AL$2004,(ROW('Apartment Expenses'!M1490)-3)))</f>
        <v>0</v>
      </c>
      <c r="O1490" s="1" t="str">
        <f>IF($O$2="ALL",IF(VLOOKUP(AA1490,'Expense History'!$AA$6:$AB$36,2,0)="x","include",0),IF(AND(VLOOKUP(AA1490,'Expense History'!$AA$6:$AB$36,2,0)="x",AC1490=$O$2),"include",0))</f>
        <v>include</v>
      </c>
      <c r="P1490" s="1">
        <f>IF(O1490="include",IF(AE1490&gt;0,1+MAX(P1491:P$2005),0),0)</f>
        <v>0</v>
      </c>
      <c r="Q1490" s="1">
        <f>IF(AND(ISBLANK(AA1489),AE1489=0),0,(IF(MAX(Q1491:Q$2005)&gt;0,0,ROW(R1490))))</f>
        <v>0</v>
      </c>
      <c r="R1490" s="1">
        <f>IF($O1490="include",IF(AF1490&gt;0,1+MAX(R1491:R$2005),0),0)</f>
        <v>0</v>
      </c>
      <c r="S1490" s="1">
        <f>IF($O1490="include",IF(AG1490&gt;0,1+MAX(S1491:S$2005),0),0)</f>
        <v>0</v>
      </c>
      <c r="T1490" s="1">
        <f>IF($O1490="include",IF(AH1490&gt;0,1+MAX(T1491:T$2005),0),0)</f>
        <v>0</v>
      </c>
      <c r="U1490" s="1">
        <f>IF($O1490="include",IF(AI1490&gt;0,1+MAX(U1491:U$2005),0),0)</f>
        <v>0</v>
      </c>
      <c r="V1490" s="1">
        <f>IF($O1490="include",IF(AJ1490&gt;0,1+MAX(V1491:V$2005),0),0)</f>
        <v>0</v>
      </c>
      <c r="W1490" s="1">
        <f>IF($O1490="include",IF(AK1490&gt;0,1+MAX(W1491:W$2005),0),0)</f>
        <v>0</v>
      </c>
      <c r="X1490" s="1">
        <f>IF($O1490="include",IF(AL1490&gt;0,1+MAX(X1491:X$2005),0),0)</f>
        <v>0</v>
      </c>
      <c r="Y1490" s="22" t="str">
        <f t="shared" si="398"/>
        <v xml:space="preserve">1 - </v>
      </c>
      <c r="AA1490" s="42"/>
      <c r="AB1490" s="43"/>
      <c r="AC1490" s="43"/>
      <c r="AD1490" s="44"/>
      <c r="AE1490" s="11">
        <f t="shared" si="399"/>
        <v>0</v>
      </c>
      <c r="AF1490" s="41"/>
      <c r="AG1490" s="41"/>
      <c r="AH1490" s="41"/>
      <c r="AI1490" s="41"/>
      <c r="AJ1490" s="41"/>
      <c r="AK1490" s="41"/>
      <c r="AL1490" s="41"/>
      <c r="BA1490" s="1">
        <f t="shared" si="400"/>
        <v>0</v>
      </c>
      <c r="BB1490" s="1">
        <f t="shared" si="401"/>
        <v>0</v>
      </c>
      <c r="BC1490" s="1" t="str">
        <f t="shared" si="402"/>
        <v>No</v>
      </c>
      <c r="BD1490" s="1">
        <f t="shared" si="403"/>
        <v>0</v>
      </c>
      <c r="BE1490" s="1">
        <f t="shared" si="404"/>
        <v>0</v>
      </c>
      <c r="BF1490" s="1">
        <f t="shared" si="405"/>
        <v>0</v>
      </c>
      <c r="BG1490" s="1">
        <v>1486</v>
      </c>
      <c r="BH1490" s="1" t="e">
        <f t="shared" si="406"/>
        <v>#N/A</v>
      </c>
      <c r="BI1490" s="1">
        <f t="shared" si="408"/>
        <v>2</v>
      </c>
      <c r="BJ1490" s="1" t="e">
        <f t="shared" si="407"/>
        <v>#N/A</v>
      </c>
    </row>
    <row r="1491" spans="1:62" x14ac:dyDescent="0.25">
      <c r="A1491" s="1">
        <f t="shared" si="394"/>
        <v>1</v>
      </c>
      <c r="B1491" s="1">
        <f>IF(YEAR(AD1491)=$B$3,YEAR('Apartment Expenses'!AD1491)&amp;" - "&amp;'Apartment Expenses'!AC1491,0)</f>
        <v>0</v>
      </c>
      <c r="C1491" s="1">
        <f t="shared" si="395"/>
        <v>0</v>
      </c>
      <c r="E1491" s="1">
        <v>1487</v>
      </c>
      <c r="F1491" s="1">
        <f t="shared" si="396"/>
        <v>1</v>
      </c>
      <c r="G1491" s="1">
        <f t="shared" si="392"/>
        <v>0</v>
      </c>
      <c r="H1491" s="1">
        <f t="shared" si="393"/>
        <v>0</v>
      </c>
      <c r="J1491" s="1" t="str">
        <f t="shared" si="397"/>
        <v>1900</v>
      </c>
      <c r="M1491" s="1">
        <f>HLOOKUP('Expense History'!$AD$3,$P$4:$X$2004,ROW('Apartment Expenses'!L1491)-3,0)</f>
        <v>0</v>
      </c>
      <c r="N1491" s="1">
        <f>IF('Expense History'!$AD$3=Data!$G$4,'Apartment Expenses'!AE1491,HLOOKUP('Expense History'!$AD$3,'Apartment Expenses'!$AE$4:$AL$2004,(ROW('Apartment Expenses'!M1491)-3)))</f>
        <v>0</v>
      </c>
      <c r="O1491" s="1" t="str">
        <f>IF($O$2="ALL",IF(VLOOKUP(AA1491,'Expense History'!$AA$6:$AB$36,2,0)="x","include",0),IF(AND(VLOOKUP(AA1491,'Expense History'!$AA$6:$AB$36,2,0)="x",AC1491=$O$2),"include",0))</f>
        <v>include</v>
      </c>
      <c r="P1491" s="1">
        <f>IF(O1491="include",IF(AE1491&gt;0,1+MAX(P1492:P$2005),0),0)</f>
        <v>0</v>
      </c>
      <c r="Q1491" s="1">
        <f>IF(AND(ISBLANK(AA1490),AE1490=0),0,(IF(MAX(Q1492:Q$2005)&gt;0,0,ROW(R1491))))</f>
        <v>0</v>
      </c>
      <c r="R1491" s="1">
        <f>IF($O1491="include",IF(AF1491&gt;0,1+MAX(R1492:R$2005),0),0)</f>
        <v>0</v>
      </c>
      <c r="S1491" s="1">
        <f>IF($O1491="include",IF(AG1491&gt;0,1+MAX(S1492:S$2005),0),0)</f>
        <v>0</v>
      </c>
      <c r="T1491" s="1">
        <f>IF($O1491="include",IF(AH1491&gt;0,1+MAX(T1492:T$2005),0),0)</f>
        <v>0</v>
      </c>
      <c r="U1491" s="1">
        <f>IF($O1491="include",IF(AI1491&gt;0,1+MAX(U1492:U$2005),0),0)</f>
        <v>0</v>
      </c>
      <c r="V1491" s="1">
        <f>IF($O1491="include",IF(AJ1491&gt;0,1+MAX(V1492:V$2005),0),0)</f>
        <v>0</v>
      </c>
      <c r="W1491" s="1">
        <f>IF($O1491="include",IF(AK1491&gt;0,1+MAX(W1492:W$2005),0),0)</f>
        <v>0</v>
      </c>
      <c r="X1491" s="1">
        <f>IF($O1491="include",IF(AL1491&gt;0,1+MAX(X1492:X$2005),0),0)</f>
        <v>0</v>
      </c>
      <c r="Y1491" s="22" t="str">
        <f t="shared" si="398"/>
        <v xml:space="preserve">1 - </v>
      </c>
      <c r="AA1491" s="42"/>
      <c r="AB1491" s="43"/>
      <c r="AC1491" s="43"/>
      <c r="AD1491" s="44"/>
      <c r="AE1491" s="11">
        <f t="shared" si="399"/>
        <v>0</v>
      </c>
      <c r="AF1491" s="41"/>
      <c r="AG1491" s="41"/>
      <c r="AH1491" s="41"/>
      <c r="AI1491" s="41"/>
      <c r="AJ1491" s="41"/>
      <c r="AK1491" s="41"/>
      <c r="AL1491" s="41"/>
      <c r="BA1491" s="1">
        <f t="shared" si="400"/>
        <v>0</v>
      </c>
      <c r="BB1491" s="1">
        <f t="shared" si="401"/>
        <v>0</v>
      </c>
      <c r="BC1491" s="1" t="str">
        <f t="shared" si="402"/>
        <v>No</v>
      </c>
      <c r="BD1491" s="1">
        <f t="shared" si="403"/>
        <v>0</v>
      </c>
      <c r="BE1491" s="1">
        <f t="shared" si="404"/>
        <v>0</v>
      </c>
      <c r="BF1491" s="1">
        <f t="shared" si="405"/>
        <v>0</v>
      </c>
      <c r="BG1491" s="1">
        <v>1487</v>
      </c>
      <c r="BH1491" s="1" t="e">
        <f t="shared" si="406"/>
        <v>#N/A</v>
      </c>
      <c r="BI1491" s="1">
        <f t="shared" si="408"/>
        <v>2</v>
      </c>
      <c r="BJ1491" s="1" t="e">
        <f t="shared" si="407"/>
        <v>#N/A</v>
      </c>
    </row>
    <row r="1492" spans="1:62" x14ac:dyDescent="0.25">
      <c r="A1492" s="1">
        <f t="shared" si="394"/>
        <v>1</v>
      </c>
      <c r="B1492" s="1">
        <f>IF(YEAR(AD1492)=$B$3,YEAR('Apartment Expenses'!AD1492)&amp;" - "&amp;'Apartment Expenses'!AC1492,0)</f>
        <v>0</v>
      </c>
      <c r="C1492" s="1">
        <f t="shared" si="395"/>
        <v>0</v>
      </c>
      <c r="E1492" s="1">
        <v>1488</v>
      </c>
      <c r="F1492" s="1">
        <f t="shared" si="396"/>
        <v>1</v>
      </c>
      <c r="G1492" s="1">
        <f t="shared" si="392"/>
        <v>0</v>
      </c>
      <c r="H1492" s="1">
        <f t="shared" si="393"/>
        <v>0</v>
      </c>
      <c r="J1492" s="1" t="str">
        <f t="shared" si="397"/>
        <v>1900</v>
      </c>
      <c r="M1492" s="1">
        <f>HLOOKUP('Expense History'!$AD$3,$P$4:$X$2004,ROW('Apartment Expenses'!L1492)-3,0)</f>
        <v>0</v>
      </c>
      <c r="N1492" s="1">
        <f>IF('Expense History'!$AD$3=Data!$G$4,'Apartment Expenses'!AE1492,HLOOKUP('Expense History'!$AD$3,'Apartment Expenses'!$AE$4:$AL$2004,(ROW('Apartment Expenses'!M1492)-3)))</f>
        <v>0</v>
      </c>
      <c r="O1492" s="1" t="str">
        <f>IF($O$2="ALL",IF(VLOOKUP(AA1492,'Expense History'!$AA$6:$AB$36,2,0)="x","include",0),IF(AND(VLOOKUP(AA1492,'Expense History'!$AA$6:$AB$36,2,0)="x",AC1492=$O$2),"include",0))</f>
        <v>include</v>
      </c>
      <c r="P1492" s="1">
        <f>IF(O1492="include",IF(AE1492&gt;0,1+MAX(P1493:P$2005),0),0)</f>
        <v>0</v>
      </c>
      <c r="Q1492" s="1">
        <f>IF(AND(ISBLANK(AA1491),AE1491=0),0,(IF(MAX(Q1493:Q$2005)&gt;0,0,ROW(R1492))))</f>
        <v>0</v>
      </c>
      <c r="R1492" s="1">
        <f>IF($O1492="include",IF(AF1492&gt;0,1+MAX(R1493:R$2005),0),0)</f>
        <v>0</v>
      </c>
      <c r="S1492" s="1">
        <f>IF($O1492="include",IF(AG1492&gt;0,1+MAX(S1493:S$2005),0),0)</f>
        <v>0</v>
      </c>
      <c r="T1492" s="1">
        <f>IF($O1492="include",IF(AH1492&gt;0,1+MAX(T1493:T$2005),0),0)</f>
        <v>0</v>
      </c>
      <c r="U1492" s="1">
        <f>IF($O1492="include",IF(AI1492&gt;0,1+MAX(U1493:U$2005),0),0)</f>
        <v>0</v>
      </c>
      <c r="V1492" s="1">
        <f>IF($O1492="include",IF(AJ1492&gt;0,1+MAX(V1493:V$2005),0),0)</f>
        <v>0</v>
      </c>
      <c r="W1492" s="1">
        <f>IF($O1492="include",IF(AK1492&gt;0,1+MAX(W1493:W$2005),0),0)</f>
        <v>0</v>
      </c>
      <c r="X1492" s="1">
        <f>IF($O1492="include",IF(AL1492&gt;0,1+MAX(X1493:X$2005),0),0)</f>
        <v>0</v>
      </c>
      <c r="Y1492" s="22" t="str">
        <f t="shared" si="398"/>
        <v xml:space="preserve">1 - </v>
      </c>
      <c r="AA1492" s="42"/>
      <c r="AB1492" s="43"/>
      <c r="AC1492" s="43"/>
      <c r="AD1492" s="44"/>
      <c r="AE1492" s="11">
        <f t="shared" si="399"/>
        <v>0</v>
      </c>
      <c r="AF1492" s="41"/>
      <c r="AG1492" s="41"/>
      <c r="AH1492" s="41"/>
      <c r="AI1492" s="41"/>
      <c r="AJ1492" s="41"/>
      <c r="AK1492" s="41"/>
      <c r="AL1492" s="41"/>
      <c r="BA1492" s="1">
        <f t="shared" si="400"/>
        <v>0</v>
      </c>
      <c r="BB1492" s="1">
        <f t="shared" si="401"/>
        <v>0</v>
      </c>
      <c r="BC1492" s="1" t="str">
        <f t="shared" si="402"/>
        <v>No</v>
      </c>
      <c r="BD1492" s="1">
        <f t="shared" si="403"/>
        <v>0</v>
      </c>
      <c r="BE1492" s="1">
        <f t="shared" si="404"/>
        <v>0</v>
      </c>
      <c r="BF1492" s="1">
        <f t="shared" si="405"/>
        <v>0</v>
      </c>
      <c r="BG1492" s="1">
        <v>1488</v>
      </c>
      <c r="BH1492" s="1" t="e">
        <f t="shared" si="406"/>
        <v>#N/A</v>
      </c>
      <c r="BI1492" s="1">
        <f t="shared" si="408"/>
        <v>2</v>
      </c>
      <c r="BJ1492" s="1" t="e">
        <f t="shared" si="407"/>
        <v>#N/A</v>
      </c>
    </row>
    <row r="1493" spans="1:62" x14ac:dyDescent="0.25">
      <c r="A1493" s="1">
        <f t="shared" si="394"/>
        <v>1</v>
      </c>
      <c r="B1493" s="1">
        <f>IF(YEAR(AD1493)=$B$3,YEAR('Apartment Expenses'!AD1493)&amp;" - "&amp;'Apartment Expenses'!AC1493,0)</f>
        <v>0</v>
      </c>
      <c r="C1493" s="1">
        <f t="shared" si="395"/>
        <v>0</v>
      </c>
      <c r="E1493" s="1">
        <v>1489</v>
      </c>
      <c r="F1493" s="1">
        <f t="shared" si="396"/>
        <v>1</v>
      </c>
      <c r="G1493" s="1">
        <f t="shared" si="392"/>
        <v>0</v>
      </c>
      <c r="H1493" s="1">
        <f t="shared" si="393"/>
        <v>0</v>
      </c>
      <c r="J1493" s="1" t="str">
        <f t="shared" si="397"/>
        <v>1900</v>
      </c>
      <c r="M1493" s="1">
        <f>HLOOKUP('Expense History'!$AD$3,$P$4:$X$2004,ROW('Apartment Expenses'!L1493)-3,0)</f>
        <v>0</v>
      </c>
      <c r="N1493" s="1">
        <f>IF('Expense History'!$AD$3=Data!$G$4,'Apartment Expenses'!AE1493,HLOOKUP('Expense History'!$AD$3,'Apartment Expenses'!$AE$4:$AL$2004,(ROW('Apartment Expenses'!M1493)-3)))</f>
        <v>0</v>
      </c>
      <c r="O1493" s="1" t="str">
        <f>IF($O$2="ALL",IF(VLOOKUP(AA1493,'Expense History'!$AA$6:$AB$36,2,0)="x","include",0),IF(AND(VLOOKUP(AA1493,'Expense History'!$AA$6:$AB$36,2,0)="x",AC1493=$O$2),"include",0))</f>
        <v>include</v>
      </c>
      <c r="P1493" s="1">
        <f>IF(O1493="include",IF(AE1493&gt;0,1+MAX(P1494:P$2005),0),0)</f>
        <v>0</v>
      </c>
      <c r="Q1493" s="1">
        <f>IF(AND(ISBLANK(AA1492),AE1492=0),0,(IF(MAX(Q1494:Q$2005)&gt;0,0,ROW(R1493))))</f>
        <v>0</v>
      </c>
      <c r="R1493" s="1">
        <f>IF($O1493="include",IF(AF1493&gt;0,1+MAX(R1494:R$2005),0),0)</f>
        <v>0</v>
      </c>
      <c r="S1493" s="1">
        <f>IF($O1493="include",IF(AG1493&gt;0,1+MAX(S1494:S$2005),0),0)</f>
        <v>0</v>
      </c>
      <c r="T1493" s="1">
        <f>IF($O1493="include",IF(AH1493&gt;0,1+MAX(T1494:T$2005),0),0)</f>
        <v>0</v>
      </c>
      <c r="U1493" s="1">
        <f>IF($O1493="include",IF(AI1493&gt;0,1+MAX(U1494:U$2005),0),0)</f>
        <v>0</v>
      </c>
      <c r="V1493" s="1">
        <f>IF($O1493="include",IF(AJ1493&gt;0,1+MAX(V1494:V$2005),0),0)</f>
        <v>0</v>
      </c>
      <c r="W1493" s="1">
        <f>IF($O1493="include",IF(AK1493&gt;0,1+MAX(W1494:W$2005),0),0)</f>
        <v>0</v>
      </c>
      <c r="X1493" s="1">
        <f>IF($O1493="include",IF(AL1493&gt;0,1+MAX(X1494:X$2005),0),0)</f>
        <v>0</v>
      </c>
      <c r="Y1493" s="22" t="str">
        <f t="shared" si="398"/>
        <v xml:space="preserve">1 - </v>
      </c>
      <c r="AA1493" s="42"/>
      <c r="AB1493" s="43"/>
      <c r="AC1493" s="43"/>
      <c r="AD1493" s="44"/>
      <c r="AE1493" s="11">
        <f t="shared" si="399"/>
        <v>0</v>
      </c>
      <c r="AF1493" s="41"/>
      <c r="AG1493" s="41"/>
      <c r="AH1493" s="41"/>
      <c r="AI1493" s="41"/>
      <c r="AJ1493" s="41"/>
      <c r="AK1493" s="41"/>
      <c r="AL1493" s="41"/>
      <c r="BA1493" s="1">
        <f t="shared" si="400"/>
        <v>0</v>
      </c>
      <c r="BB1493" s="1">
        <f t="shared" si="401"/>
        <v>0</v>
      </c>
      <c r="BC1493" s="1" t="str">
        <f t="shared" si="402"/>
        <v>No</v>
      </c>
      <c r="BD1493" s="1">
        <f t="shared" si="403"/>
        <v>0</v>
      </c>
      <c r="BE1493" s="1">
        <f t="shared" si="404"/>
        <v>0</v>
      </c>
      <c r="BF1493" s="1">
        <f t="shared" si="405"/>
        <v>0</v>
      </c>
      <c r="BG1493" s="1">
        <v>1489</v>
      </c>
      <c r="BH1493" s="1" t="e">
        <f t="shared" si="406"/>
        <v>#N/A</v>
      </c>
      <c r="BI1493" s="1">
        <f t="shared" si="408"/>
        <v>2</v>
      </c>
      <c r="BJ1493" s="1" t="e">
        <f t="shared" si="407"/>
        <v>#N/A</v>
      </c>
    </row>
    <row r="1494" spans="1:62" x14ac:dyDescent="0.25">
      <c r="A1494" s="1">
        <f t="shared" si="394"/>
        <v>1</v>
      </c>
      <c r="B1494" s="1">
        <f>IF(YEAR(AD1494)=$B$3,YEAR('Apartment Expenses'!AD1494)&amp;" - "&amp;'Apartment Expenses'!AC1494,0)</f>
        <v>0</v>
      </c>
      <c r="C1494" s="1">
        <f t="shared" si="395"/>
        <v>0</v>
      </c>
      <c r="E1494" s="1">
        <v>1490</v>
      </c>
      <c r="F1494" s="1">
        <f t="shared" si="396"/>
        <v>1</v>
      </c>
      <c r="G1494" s="1">
        <f t="shared" si="392"/>
        <v>0</v>
      </c>
      <c r="H1494" s="1">
        <f t="shared" si="393"/>
        <v>0</v>
      </c>
      <c r="J1494" s="1" t="str">
        <f t="shared" si="397"/>
        <v>1900</v>
      </c>
      <c r="M1494" s="1">
        <f>HLOOKUP('Expense History'!$AD$3,$P$4:$X$2004,ROW('Apartment Expenses'!L1494)-3,0)</f>
        <v>0</v>
      </c>
      <c r="N1494" s="1">
        <f>IF('Expense History'!$AD$3=Data!$G$4,'Apartment Expenses'!AE1494,HLOOKUP('Expense History'!$AD$3,'Apartment Expenses'!$AE$4:$AL$2004,(ROW('Apartment Expenses'!M1494)-3)))</f>
        <v>0</v>
      </c>
      <c r="O1494" s="1" t="str">
        <f>IF($O$2="ALL",IF(VLOOKUP(AA1494,'Expense History'!$AA$6:$AB$36,2,0)="x","include",0),IF(AND(VLOOKUP(AA1494,'Expense History'!$AA$6:$AB$36,2,0)="x",AC1494=$O$2),"include",0))</f>
        <v>include</v>
      </c>
      <c r="P1494" s="1">
        <f>IF(O1494="include",IF(AE1494&gt;0,1+MAX(P1495:P$2005),0),0)</f>
        <v>0</v>
      </c>
      <c r="Q1494" s="1">
        <f>IF(AND(ISBLANK(AA1493),AE1493=0),0,(IF(MAX(Q1495:Q$2005)&gt;0,0,ROW(R1494))))</f>
        <v>0</v>
      </c>
      <c r="R1494" s="1">
        <f>IF($O1494="include",IF(AF1494&gt;0,1+MAX(R1495:R$2005),0),0)</f>
        <v>0</v>
      </c>
      <c r="S1494" s="1">
        <f>IF($O1494="include",IF(AG1494&gt;0,1+MAX(S1495:S$2005),0),0)</f>
        <v>0</v>
      </c>
      <c r="T1494" s="1">
        <f>IF($O1494="include",IF(AH1494&gt;0,1+MAX(T1495:T$2005),0),0)</f>
        <v>0</v>
      </c>
      <c r="U1494" s="1">
        <f>IF($O1494="include",IF(AI1494&gt;0,1+MAX(U1495:U$2005),0),0)</f>
        <v>0</v>
      </c>
      <c r="V1494" s="1">
        <f>IF($O1494="include",IF(AJ1494&gt;0,1+MAX(V1495:V$2005),0),0)</f>
        <v>0</v>
      </c>
      <c r="W1494" s="1">
        <f>IF($O1494="include",IF(AK1494&gt;0,1+MAX(W1495:W$2005),0),0)</f>
        <v>0</v>
      </c>
      <c r="X1494" s="1">
        <f>IF($O1494="include",IF(AL1494&gt;0,1+MAX(X1495:X$2005),0),0)</f>
        <v>0</v>
      </c>
      <c r="Y1494" s="22" t="str">
        <f t="shared" si="398"/>
        <v xml:space="preserve">1 - </v>
      </c>
      <c r="AA1494" s="42"/>
      <c r="AB1494" s="43"/>
      <c r="AC1494" s="43"/>
      <c r="AD1494" s="44"/>
      <c r="AE1494" s="11">
        <f t="shared" si="399"/>
        <v>0</v>
      </c>
      <c r="AF1494" s="41"/>
      <c r="AG1494" s="41"/>
      <c r="AH1494" s="41"/>
      <c r="AI1494" s="41"/>
      <c r="AJ1494" s="41"/>
      <c r="AK1494" s="41"/>
      <c r="AL1494" s="41"/>
      <c r="BA1494" s="1">
        <f t="shared" si="400"/>
        <v>0</v>
      </c>
      <c r="BB1494" s="1">
        <f t="shared" si="401"/>
        <v>0</v>
      </c>
      <c r="BC1494" s="1" t="str">
        <f t="shared" si="402"/>
        <v>No</v>
      </c>
      <c r="BD1494" s="1">
        <f t="shared" si="403"/>
        <v>0</v>
      </c>
      <c r="BE1494" s="1">
        <f t="shared" si="404"/>
        <v>0</v>
      </c>
      <c r="BF1494" s="1">
        <f t="shared" si="405"/>
        <v>0</v>
      </c>
      <c r="BG1494" s="1">
        <v>1490</v>
      </c>
      <c r="BH1494" s="1" t="e">
        <f t="shared" si="406"/>
        <v>#N/A</v>
      </c>
      <c r="BI1494" s="1">
        <f t="shared" si="408"/>
        <v>2</v>
      </c>
      <c r="BJ1494" s="1" t="e">
        <f t="shared" si="407"/>
        <v>#N/A</v>
      </c>
    </row>
    <row r="1495" spans="1:62" x14ac:dyDescent="0.25">
      <c r="A1495" s="1">
        <f t="shared" si="394"/>
        <v>1</v>
      </c>
      <c r="B1495" s="1">
        <f>IF(YEAR(AD1495)=$B$3,YEAR('Apartment Expenses'!AD1495)&amp;" - "&amp;'Apartment Expenses'!AC1495,0)</f>
        <v>0</v>
      </c>
      <c r="C1495" s="1">
        <f t="shared" si="395"/>
        <v>0</v>
      </c>
      <c r="E1495" s="1">
        <v>1491</v>
      </c>
      <c r="F1495" s="1">
        <f t="shared" si="396"/>
        <v>1</v>
      </c>
      <c r="G1495" s="1">
        <f t="shared" si="392"/>
        <v>0</v>
      </c>
      <c r="H1495" s="1">
        <f t="shared" si="393"/>
        <v>0</v>
      </c>
      <c r="J1495" s="1" t="str">
        <f t="shared" si="397"/>
        <v>1900</v>
      </c>
      <c r="M1495" s="1">
        <f>HLOOKUP('Expense History'!$AD$3,$P$4:$X$2004,ROW('Apartment Expenses'!L1495)-3,0)</f>
        <v>0</v>
      </c>
      <c r="N1495" s="1">
        <f>IF('Expense History'!$AD$3=Data!$G$4,'Apartment Expenses'!AE1495,HLOOKUP('Expense History'!$AD$3,'Apartment Expenses'!$AE$4:$AL$2004,(ROW('Apartment Expenses'!M1495)-3)))</f>
        <v>0</v>
      </c>
      <c r="O1495" s="1" t="str">
        <f>IF($O$2="ALL",IF(VLOOKUP(AA1495,'Expense History'!$AA$6:$AB$36,2,0)="x","include",0),IF(AND(VLOOKUP(AA1495,'Expense History'!$AA$6:$AB$36,2,0)="x",AC1495=$O$2),"include",0))</f>
        <v>include</v>
      </c>
      <c r="P1495" s="1">
        <f>IF(O1495="include",IF(AE1495&gt;0,1+MAX(P1496:P$2005),0),0)</f>
        <v>0</v>
      </c>
      <c r="Q1495" s="1">
        <f>IF(AND(ISBLANK(AA1494),AE1494=0),0,(IF(MAX(Q1496:Q$2005)&gt;0,0,ROW(R1495))))</f>
        <v>0</v>
      </c>
      <c r="R1495" s="1">
        <f>IF($O1495="include",IF(AF1495&gt;0,1+MAX(R1496:R$2005),0),0)</f>
        <v>0</v>
      </c>
      <c r="S1495" s="1">
        <f>IF($O1495="include",IF(AG1495&gt;0,1+MAX(S1496:S$2005),0),0)</f>
        <v>0</v>
      </c>
      <c r="T1495" s="1">
        <f>IF($O1495="include",IF(AH1495&gt;0,1+MAX(T1496:T$2005),0),0)</f>
        <v>0</v>
      </c>
      <c r="U1495" s="1">
        <f>IF($O1495="include",IF(AI1495&gt;0,1+MAX(U1496:U$2005),0),0)</f>
        <v>0</v>
      </c>
      <c r="V1495" s="1">
        <f>IF($O1495="include",IF(AJ1495&gt;0,1+MAX(V1496:V$2005),0),0)</f>
        <v>0</v>
      </c>
      <c r="W1495" s="1">
        <f>IF($O1495="include",IF(AK1495&gt;0,1+MAX(W1496:W$2005),0),0)</f>
        <v>0</v>
      </c>
      <c r="X1495" s="1">
        <f>IF($O1495="include",IF(AL1495&gt;0,1+MAX(X1496:X$2005),0),0)</f>
        <v>0</v>
      </c>
      <c r="Y1495" s="22" t="str">
        <f t="shared" si="398"/>
        <v xml:space="preserve">1 - </v>
      </c>
      <c r="AA1495" s="42"/>
      <c r="AB1495" s="43"/>
      <c r="AC1495" s="43"/>
      <c r="AD1495" s="44"/>
      <c r="AE1495" s="11">
        <f t="shared" si="399"/>
        <v>0</v>
      </c>
      <c r="AF1495" s="41"/>
      <c r="AG1495" s="41"/>
      <c r="AH1495" s="41"/>
      <c r="AI1495" s="41"/>
      <c r="AJ1495" s="41"/>
      <c r="AK1495" s="41"/>
      <c r="AL1495" s="41"/>
      <c r="BA1495" s="1">
        <f t="shared" si="400"/>
        <v>0</v>
      </c>
      <c r="BB1495" s="1">
        <f t="shared" si="401"/>
        <v>0</v>
      </c>
      <c r="BC1495" s="1" t="str">
        <f t="shared" si="402"/>
        <v>No</v>
      </c>
      <c r="BD1495" s="1">
        <f t="shared" si="403"/>
        <v>0</v>
      </c>
      <c r="BE1495" s="1">
        <f t="shared" si="404"/>
        <v>0</v>
      </c>
      <c r="BF1495" s="1">
        <f t="shared" si="405"/>
        <v>0</v>
      </c>
      <c r="BG1495" s="1">
        <v>1491</v>
      </c>
      <c r="BH1495" s="1" t="e">
        <f t="shared" si="406"/>
        <v>#N/A</v>
      </c>
      <c r="BI1495" s="1">
        <f t="shared" si="408"/>
        <v>2</v>
      </c>
      <c r="BJ1495" s="1" t="e">
        <f t="shared" si="407"/>
        <v>#N/A</v>
      </c>
    </row>
    <row r="1496" spans="1:62" x14ac:dyDescent="0.25">
      <c r="A1496" s="1">
        <f t="shared" si="394"/>
        <v>1</v>
      </c>
      <c r="B1496" s="1">
        <f>IF(YEAR(AD1496)=$B$3,YEAR('Apartment Expenses'!AD1496)&amp;" - "&amp;'Apartment Expenses'!AC1496,0)</f>
        <v>0</v>
      </c>
      <c r="C1496" s="1">
        <f t="shared" si="395"/>
        <v>0</v>
      </c>
      <c r="E1496" s="1">
        <v>1492</v>
      </c>
      <c r="F1496" s="1">
        <f t="shared" si="396"/>
        <v>1</v>
      </c>
      <c r="G1496" s="1">
        <f t="shared" si="392"/>
        <v>0</v>
      </c>
      <c r="H1496" s="1">
        <f t="shared" si="393"/>
        <v>0</v>
      </c>
      <c r="J1496" s="1" t="str">
        <f t="shared" si="397"/>
        <v>1900</v>
      </c>
      <c r="M1496" s="1">
        <f>HLOOKUP('Expense History'!$AD$3,$P$4:$X$2004,ROW('Apartment Expenses'!L1496)-3,0)</f>
        <v>0</v>
      </c>
      <c r="N1496" s="1">
        <f>IF('Expense History'!$AD$3=Data!$G$4,'Apartment Expenses'!AE1496,HLOOKUP('Expense History'!$AD$3,'Apartment Expenses'!$AE$4:$AL$2004,(ROW('Apartment Expenses'!M1496)-3)))</f>
        <v>0</v>
      </c>
      <c r="O1496" s="1" t="str">
        <f>IF($O$2="ALL",IF(VLOOKUP(AA1496,'Expense History'!$AA$6:$AB$36,2,0)="x","include",0),IF(AND(VLOOKUP(AA1496,'Expense History'!$AA$6:$AB$36,2,0)="x",AC1496=$O$2),"include",0))</f>
        <v>include</v>
      </c>
      <c r="P1496" s="1">
        <f>IF(O1496="include",IF(AE1496&gt;0,1+MAX(P1497:P$2005),0),0)</f>
        <v>0</v>
      </c>
      <c r="Q1496" s="1">
        <f>IF(AND(ISBLANK(AA1495),AE1495=0),0,(IF(MAX(Q1497:Q$2005)&gt;0,0,ROW(R1496))))</f>
        <v>0</v>
      </c>
      <c r="R1496" s="1">
        <f>IF($O1496="include",IF(AF1496&gt;0,1+MAX(R1497:R$2005),0),0)</f>
        <v>0</v>
      </c>
      <c r="S1496" s="1">
        <f>IF($O1496="include",IF(AG1496&gt;0,1+MAX(S1497:S$2005),0),0)</f>
        <v>0</v>
      </c>
      <c r="T1496" s="1">
        <f>IF($O1496="include",IF(AH1496&gt;0,1+MAX(T1497:T$2005),0),0)</f>
        <v>0</v>
      </c>
      <c r="U1496" s="1">
        <f>IF($O1496="include",IF(AI1496&gt;0,1+MAX(U1497:U$2005),0),0)</f>
        <v>0</v>
      </c>
      <c r="V1496" s="1">
        <f>IF($O1496="include",IF(AJ1496&gt;0,1+MAX(V1497:V$2005),0),0)</f>
        <v>0</v>
      </c>
      <c r="W1496" s="1">
        <f>IF($O1496="include",IF(AK1496&gt;0,1+MAX(W1497:W$2005),0),0)</f>
        <v>0</v>
      </c>
      <c r="X1496" s="1">
        <f>IF($O1496="include",IF(AL1496&gt;0,1+MAX(X1497:X$2005),0),0)</f>
        <v>0</v>
      </c>
      <c r="Y1496" s="22" t="str">
        <f t="shared" si="398"/>
        <v xml:space="preserve">1 - </v>
      </c>
      <c r="AA1496" s="42"/>
      <c r="AB1496" s="43"/>
      <c r="AC1496" s="43"/>
      <c r="AD1496" s="44"/>
      <c r="AE1496" s="11">
        <f t="shared" si="399"/>
        <v>0</v>
      </c>
      <c r="AF1496" s="41"/>
      <c r="AG1496" s="41"/>
      <c r="AH1496" s="41"/>
      <c r="AI1496" s="41"/>
      <c r="AJ1496" s="41"/>
      <c r="AK1496" s="41"/>
      <c r="AL1496" s="41"/>
      <c r="BA1496" s="1">
        <f t="shared" si="400"/>
        <v>0</v>
      </c>
      <c r="BB1496" s="1">
        <f t="shared" si="401"/>
        <v>0</v>
      </c>
      <c r="BC1496" s="1" t="str">
        <f t="shared" si="402"/>
        <v>No</v>
      </c>
      <c r="BD1496" s="1">
        <f t="shared" si="403"/>
        <v>0</v>
      </c>
      <c r="BE1496" s="1">
        <f t="shared" si="404"/>
        <v>0</v>
      </c>
      <c r="BF1496" s="1">
        <f t="shared" si="405"/>
        <v>0</v>
      </c>
      <c r="BG1496" s="1">
        <v>1492</v>
      </c>
      <c r="BH1496" s="1" t="e">
        <f t="shared" si="406"/>
        <v>#N/A</v>
      </c>
      <c r="BI1496" s="1">
        <f t="shared" si="408"/>
        <v>2</v>
      </c>
      <c r="BJ1496" s="1" t="e">
        <f t="shared" si="407"/>
        <v>#N/A</v>
      </c>
    </row>
    <row r="1497" spans="1:62" x14ac:dyDescent="0.25">
      <c r="A1497" s="1">
        <f t="shared" si="394"/>
        <v>1</v>
      </c>
      <c r="B1497" s="1">
        <f>IF(YEAR(AD1497)=$B$3,YEAR('Apartment Expenses'!AD1497)&amp;" - "&amp;'Apartment Expenses'!AC1497,0)</f>
        <v>0</v>
      </c>
      <c r="C1497" s="1">
        <f t="shared" si="395"/>
        <v>0</v>
      </c>
      <c r="E1497" s="1">
        <v>1493</v>
      </c>
      <c r="F1497" s="1">
        <f t="shared" si="396"/>
        <v>1</v>
      </c>
      <c r="G1497" s="1">
        <f t="shared" si="392"/>
        <v>0</v>
      </c>
      <c r="H1497" s="1">
        <f t="shared" si="393"/>
        <v>0</v>
      </c>
      <c r="J1497" s="1" t="str">
        <f t="shared" si="397"/>
        <v>1900</v>
      </c>
      <c r="M1497" s="1">
        <f>HLOOKUP('Expense History'!$AD$3,$P$4:$X$2004,ROW('Apartment Expenses'!L1497)-3,0)</f>
        <v>0</v>
      </c>
      <c r="N1497" s="1">
        <f>IF('Expense History'!$AD$3=Data!$G$4,'Apartment Expenses'!AE1497,HLOOKUP('Expense History'!$AD$3,'Apartment Expenses'!$AE$4:$AL$2004,(ROW('Apartment Expenses'!M1497)-3)))</f>
        <v>0</v>
      </c>
      <c r="O1497" s="1" t="str">
        <f>IF($O$2="ALL",IF(VLOOKUP(AA1497,'Expense History'!$AA$6:$AB$36,2,0)="x","include",0),IF(AND(VLOOKUP(AA1497,'Expense History'!$AA$6:$AB$36,2,0)="x",AC1497=$O$2),"include",0))</f>
        <v>include</v>
      </c>
      <c r="P1497" s="1">
        <f>IF(O1497="include",IF(AE1497&gt;0,1+MAX(P1498:P$2005),0),0)</f>
        <v>0</v>
      </c>
      <c r="Q1497" s="1">
        <f>IF(AND(ISBLANK(AA1496),AE1496=0),0,(IF(MAX(Q1498:Q$2005)&gt;0,0,ROW(R1497))))</f>
        <v>0</v>
      </c>
      <c r="R1497" s="1">
        <f>IF($O1497="include",IF(AF1497&gt;0,1+MAX(R1498:R$2005),0),0)</f>
        <v>0</v>
      </c>
      <c r="S1497" s="1">
        <f>IF($O1497="include",IF(AG1497&gt;0,1+MAX(S1498:S$2005),0),0)</f>
        <v>0</v>
      </c>
      <c r="T1497" s="1">
        <f>IF($O1497="include",IF(AH1497&gt;0,1+MAX(T1498:T$2005),0),0)</f>
        <v>0</v>
      </c>
      <c r="U1497" s="1">
        <f>IF($O1497="include",IF(AI1497&gt;0,1+MAX(U1498:U$2005),0),0)</f>
        <v>0</v>
      </c>
      <c r="V1497" s="1">
        <f>IF($O1497="include",IF(AJ1497&gt;0,1+MAX(V1498:V$2005),0),0)</f>
        <v>0</v>
      </c>
      <c r="W1497" s="1">
        <f>IF($O1497="include",IF(AK1497&gt;0,1+MAX(W1498:W$2005),0),0)</f>
        <v>0</v>
      </c>
      <c r="X1497" s="1">
        <f>IF($O1497="include",IF(AL1497&gt;0,1+MAX(X1498:X$2005),0),0)</f>
        <v>0</v>
      </c>
      <c r="Y1497" s="22" t="str">
        <f t="shared" si="398"/>
        <v xml:space="preserve">1 - </v>
      </c>
      <c r="AA1497" s="42"/>
      <c r="AB1497" s="43"/>
      <c r="AC1497" s="43"/>
      <c r="AD1497" s="44"/>
      <c r="AE1497" s="11">
        <f t="shared" si="399"/>
        <v>0</v>
      </c>
      <c r="AF1497" s="41"/>
      <c r="AG1497" s="41"/>
      <c r="AH1497" s="41"/>
      <c r="AI1497" s="41"/>
      <c r="AJ1497" s="41"/>
      <c r="AK1497" s="41"/>
      <c r="AL1497" s="41"/>
      <c r="BA1497" s="1">
        <f t="shared" si="400"/>
        <v>0</v>
      </c>
      <c r="BB1497" s="1">
        <f t="shared" si="401"/>
        <v>0</v>
      </c>
      <c r="BC1497" s="1" t="str">
        <f t="shared" si="402"/>
        <v>No</v>
      </c>
      <c r="BD1497" s="1">
        <f t="shared" si="403"/>
        <v>0</v>
      </c>
      <c r="BE1497" s="1">
        <f t="shared" si="404"/>
        <v>0</v>
      </c>
      <c r="BF1497" s="1">
        <f t="shared" si="405"/>
        <v>0</v>
      </c>
      <c r="BG1497" s="1">
        <v>1493</v>
      </c>
      <c r="BH1497" s="1" t="e">
        <f t="shared" si="406"/>
        <v>#N/A</v>
      </c>
      <c r="BI1497" s="1">
        <f t="shared" si="408"/>
        <v>2</v>
      </c>
      <c r="BJ1497" s="1" t="e">
        <f t="shared" si="407"/>
        <v>#N/A</v>
      </c>
    </row>
    <row r="1498" spans="1:62" x14ac:dyDescent="0.25">
      <c r="A1498" s="1">
        <f t="shared" si="394"/>
        <v>1</v>
      </c>
      <c r="B1498" s="1">
        <f>IF(YEAR(AD1498)=$B$3,YEAR('Apartment Expenses'!AD1498)&amp;" - "&amp;'Apartment Expenses'!AC1498,0)</f>
        <v>0</v>
      </c>
      <c r="C1498" s="1">
        <f t="shared" si="395"/>
        <v>0</v>
      </c>
      <c r="E1498" s="1">
        <v>1494</v>
      </c>
      <c r="F1498" s="1">
        <f t="shared" si="396"/>
        <v>1</v>
      </c>
      <c r="G1498" s="1">
        <f t="shared" si="392"/>
        <v>0</v>
      </c>
      <c r="H1498" s="1">
        <f t="shared" si="393"/>
        <v>0</v>
      </c>
      <c r="J1498" s="1" t="str">
        <f t="shared" si="397"/>
        <v>1900</v>
      </c>
      <c r="M1498" s="1">
        <f>HLOOKUP('Expense History'!$AD$3,$P$4:$X$2004,ROW('Apartment Expenses'!L1498)-3,0)</f>
        <v>0</v>
      </c>
      <c r="N1498" s="1">
        <f>IF('Expense History'!$AD$3=Data!$G$4,'Apartment Expenses'!AE1498,HLOOKUP('Expense History'!$AD$3,'Apartment Expenses'!$AE$4:$AL$2004,(ROW('Apartment Expenses'!M1498)-3)))</f>
        <v>0</v>
      </c>
      <c r="O1498" s="1" t="str">
        <f>IF($O$2="ALL",IF(VLOOKUP(AA1498,'Expense History'!$AA$6:$AB$36,2,0)="x","include",0),IF(AND(VLOOKUP(AA1498,'Expense History'!$AA$6:$AB$36,2,0)="x",AC1498=$O$2),"include",0))</f>
        <v>include</v>
      </c>
      <c r="P1498" s="1">
        <f>IF(O1498="include",IF(AE1498&gt;0,1+MAX(P1499:P$2005),0),0)</f>
        <v>0</v>
      </c>
      <c r="Q1498" s="1">
        <f>IF(AND(ISBLANK(AA1497),AE1497=0),0,(IF(MAX(Q1499:Q$2005)&gt;0,0,ROW(R1498))))</f>
        <v>0</v>
      </c>
      <c r="R1498" s="1">
        <f>IF($O1498="include",IF(AF1498&gt;0,1+MAX(R1499:R$2005),0),0)</f>
        <v>0</v>
      </c>
      <c r="S1498" s="1">
        <f>IF($O1498="include",IF(AG1498&gt;0,1+MAX(S1499:S$2005),0),0)</f>
        <v>0</v>
      </c>
      <c r="T1498" s="1">
        <f>IF($O1498="include",IF(AH1498&gt;0,1+MAX(T1499:T$2005),0),0)</f>
        <v>0</v>
      </c>
      <c r="U1498" s="1">
        <f>IF($O1498="include",IF(AI1498&gt;0,1+MAX(U1499:U$2005),0),0)</f>
        <v>0</v>
      </c>
      <c r="V1498" s="1">
        <f>IF($O1498="include",IF(AJ1498&gt;0,1+MAX(V1499:V$2005),0),0)</f>
        <v>0</v>
      </c>
      <c r="W1498" s="1">
        <f>IF($O1498="include",IF(AK1498&gt;0,1+MAX(W1499:W$2005),0),0)</f>
        <v>0</v>
      </c>
      <c r="X1498" s="1">
        <f>IF($O1498="include",IF(AL1498&gt;0,1+MAX(X1499:X$2005),0),0)</f>
        <v>0</v>
      </c>
      <c r="Y1498" s="22" t="str">
        <f t="shared" si="398"/>
        <v xml:space="preserve">1 - </v>
      </c>
      <c r="AA1498" s="42"/>
      <c r="AB1498" s="43"/>
      <c r="AC1498" s="43"/>
      <c r="AD1498" s="44"/>
      <c r="AE1498" s="11">
        <f t="shared" si="399"/>
        <v>0</v>
      </c>
      <c r="AF1498" s="41"/>
      <c r="AG1498" s="41"/>
      <c r="AH1498" s="41"/>
      <c r="AI1498" s="41"/>
      <c r="AJ1498" s="41"/>
      <c r="AK1498" s="41"/>
      <c r="AL1498" s="41"/>
      <c r="BA1498" s="1">
        <f t="shared" si="400"/>
        <v>0</v>
      </c>
      <c r="BB1498" s="1">
        <f t="shared" si="401"/>
        <v>0</v>
      </c>
      <c r="BC1498" s="1" t="str">
        <f t="shared" si="402"/>
        <v>No</v>
      </c>
      <c r="BD1498" s="1">
        <f t="shared" si="403"/>
        <v>0</v>
      </c>
      <c r="BE1498" s="1">
        <f t="shared" si="404"/>
        <v>0</v>
      </c>
      <c r="BF1498" s="1">
        <f t="shared" si="405"/>
        <v>0</v>
      </c>
      <c r="BG1498" s="1">
        <v>1494</v>
      </c>
      <c r="BH1498" s="1" t="e">
        <f t="shared" si="406"/>
        <v>#N/A</v>
      </c>
      <c r="BI1498" s="1">
        <f t="shared" si="408"/>
        <v>2</v>
      </c>
      <c r="BJ1498" s="1" t="e">
        <f t="shared" si="407"/>
        <v>#N/A</v>
      </c>
    </row>
    <row r="1499" spans="1:62" x14ac:dyDescent="0.25">
      <c r="A1499" s="1">
        <f t="shared" si="394"/>
        <v>1</v>
      </c>
      <c r="B1499" s="1">
        <f>IF(YEAR(AD1499)=$B$3,YEAR('Apartment Expenses'!AD1499)&amp;" - "&amp;'Apartment Expenses'!AC1499,0)</f>
        <v>0</v>
      </c>
      <c r="C1499" s="1">
        <f t="shared" si="395"/>
        <v>0</v>
      </c>
      <c r="E1499" s="1">
        <v>1495</v>
      </c>
      <c r="F1499" s="1">
        <f t="shared" si="396"/>
        <v>1</v>
      </c>
      <c r="G1499" s="1">
        <f t="shared" si="392"/>
        <v>0</v>
      </c>
      <c r="H1499" s="1">
        <f t="shared" si="393"/>
        <v>0</v>
      </c>
      <c r="J1499" s="1" t="str">
        <f t="shared" si="397"/>
        <v>1900</v>
      </c>
      <c r="M1499" s="1">
        <f>HLOOKUP('Expense History'!$AD$3,$P$4:$X$2004,ROW('Apartment Expenses'!L1499)-3,0)</f>
        <v>0</v>
      </c>
      <c r="N1499" s="1">
        <f>IF('Expense History'!$AD$3=Data!$G$4,'Apartment Expenses'!AE1499,HLOOKUP('Expense History'!$AD$3,'Apartment Expenses'!$AE$4:$AL$2004,(ROW('Apartment Expenses'!M1499)-3)))</f>
        <v>0</v>
      </c>
      <c r="O1499" s="1" t="str">
        <f>IF($O$2="ALL",IF(VLOOKUP(AA1499,'Expense History'!$AA$6:$AB$36,2,0)="x","include",0),IF(AND(VLOOKUP(AA1499,'Expense History'!$AA$6:$AB$36,2,0)="x",AC1499=$O$2),"include",0))</f>
        <v>include</v>
      </c>
      <c r="P1499" s="1">
        <f>IF(O1499="include",IF(AE1499&gt;0,1+MAX(P1500:P$2005),0),0)</f>
        <v>0</v>
      </c>
      <c r="Q1499" s="1">
        <f>IF(AND(ISBLANK(AA1498),AE1498=0),0,(IF(MAX(Q1500:Q$2005)&gt;0,0,ROW(R1499))))</f>
        <v>0</v>
      </c>
      <c r="R1499" s="1">
        <f>IF($O1499="include",IF(AF1499&gt;0,1+MAX(R1500:R$2005),0),0)</f>
        <v>0</v>
      </c>
      <c r="S1499" s="1">
        <f>IF($O1499="include",IF(AG1499&gt;0,1+MAX(S1500:S$2005),0),0)</f>
        <v>0</v>
      </c>
      <c r="T1499" s="1">
        <f>IF($O1499="include",IF(AH1499&gt;0,1+MAX(T1500:T$2005),0),0)</f>
        <v>0</v>
      </c>
      <c r="U1499" s="1">
        <f>IF($O1499="include",IF(AI1499&gt;0,1+MAX(U1500:U$2005),0),0)</f>
        <v>0</v>
      </c>
      <c r="V1499" s="1">
        <f>IF($O1499="include",IF(AJ1499&gt;0,1+MAX(V1500:V$2005),0),0)</f>
        <v>0</v>
      </c>
      <c r="W1499" s="1">
        <f>IF($O1499="include",IF(AK1499&gt;0,1+MAX(W1500:W$2005),0),0)</f>
        <v>0</v>
      </c>
      <c r="X1499" s="1">
        <f>IF($O1499="include",IF(AL1499&gt;0,1+MAX(X1500:X$2005),0),0)</f>
        <v>0</v>
      </c>
      <c r="Y1499" s="22" t="str">
        <f t="shared" si="398"/>
        <v xml:space="preserve">1 - </v>
      </c>
      <c r="AA1499" s="42"/>
      <c r="AB1499" s="43"/>
      <c r="AC1499" s="43"/>
      <c r="AD1499" s="44"/>
      <c r="AE1499" s="11">
        <f t="shared" si="399"/>
        <v>0</v>
      </c>
      <c r="AF1499" s="41"/>
      <c r="AG1499" s="41"/>
      <c r="AH1499" s="41"/>
      <c r="AI1499" s="41"/>
      <c r="AJ1499" s="41"/>
      <c r="AK1499" s="41"/>
      <c r="AL1499" s="41"/>
      <c r="BA1499" s="1">
        <f t="shared" si="400"/>
        <v>0</v>
      </c>
      <c r="BB1499" s="1">
        <f t="shared" si="401"/>
        <v>0</v>
      </c>
      <c r="BC1499" s="1" t="str">
        <f t="shared" si="402"/>
        <v>No</v>
      </c>
      <c r="BD1499" s="1">
        <f t="shared" si="403"/>
        <v>0</v>
      </c>
      <c r="BE1499" s="1">
        <f t="shared" si="404"/>
        <v>0</v>
      </c>
      <c r="BF1499" s="1">
        <f t="shared" si="405"/>
        <v>0</v>
      </c>
      <c r="BG1499" s="1">
        <v>1495</v>
      </c>
      <c r="BH1499" s="1" t="e">
        <f t="shared" si="406"/>
        <v>#N/A</v>
      </c>
      <c r="BI1499" s="1">
        <f t="shared" si="408"/>
        <v>2</v>
      </c>
      <c r="BJ1499" s="1" t="e">
        <f t="shared" si="407"/>
        <v>#N/A</v>
      </c>
    </row>
    <row r="1500" spans="1:62" x14ac:dyDescent="0.25">
      <c r="A1500" s="1">
        <f t="shared" si="394"/>
        <v>1</v>
      </c>
      <c r="B1500" s="1">
        <f>IF(YEAR(AD1500)=$B$3,YEAR('Apartment Expenses'!AD1500)&amp;" - "&amp;'Apartment Expenses'!AC1500,0)</f>
        <v>0</v>
      </c>
      <c r="C1500" s="1">
        <f t="shared" si="395"/>
        <v>0</v>
      </c>
      <c r="E1500" s="1">
        <v>1496</v>
      </c>
      <c r="F1500" s="1">
        <f t="shared" si="396"/>
        <v>1</v>
      </c>
      <c r="G1500" s="1">
        <f t="shared" si="392"/>
        <v>0</v>
      </c>
      <c r="H1500" s="1">
        <f t="shared" si="393"/>
        <v>0</v>
      </c>
      <c r="J1500" s="1" t="str">
        <f t="shared" si="397"/>
        <v>1900</v>
      </c>
      <c r="M1500" s="1">
        <f>HLOOKUP('Expense History'!$AD$3,$P$4:$X$2004,ROW('Apartment Expenses'!L1500)-3,0)</f>
        <v>0</v>
      </c>
      <c r="N1500" s="1">
        <f>IF('Expense History'!$AD$3=Data!$G$4,'Apartment Expenses'!AE1500,HLOOKUP('Expense History'!$AD$3,'Apartment Expenses'!$AE$4:$AL$2004,(ROW('Apartment Expenses'!M1500)-3)))</f>
        <v>0</v>
      </c>
      <c r="O1500" s="1" t="str">
        <f>IF($O$2="ALL",IF(VLOOKUP(AA1500,'Expense History'!$AA$6:$AB$36,2,0)="x","include",0),IF(AND(VLOOKUP(AA1500,'Expense History'!$AA$6:$AB$36,2,0)="x",AC1500=$O$2),"include",0))</f>
        <v>include</v>
      </c>
      <c r="P1500" s="1">
        <f>IF(O1500="include",IF(AE1500&gt;0,1+MAX(P1501:P$2005),0),0)</f>
        <v>0</v>
      </c>
      <c r="Q1500" s="1">
        <f>IF(AND(ISBLANK(AA1499),AE1499=0),0,(IF(MAX(Q1501:Q$2005)&gt;0,0,ROW(R1500))))</f>
        <v>0</v>
      </c>
      <c r="R1500" s="1">
        <f>IF($O1500="include",IF(AF1500&gt;0,1+MAX(R1501:R$2005),0),0)</f>
        <v>0</v>
      </c>
      <c r="S1500" s="1">
        <f>IF($O1500="include",IF(AG1500&gt;0,1+MAX(S1501:S$2005),0),0)</f>
        <v>0</v>
      </c>
      <c r="T1500" s="1">
        <f>IF($O1500="include",IF(AH1500&gt;0,1+MAX(T1501:T$2005),0),0)</f>
        <v>0</v>
      </c>
      <c r="U1500" s="1">
        <f>IF($O1500="include",IF(AI1500&gt;0,1+MAX(U1501:U$2005),0),0)</f>
        <v>0</v>
      </c>
      <c r="V1500" s="1">
        <f>IF($O1500="include",IF(AJ1500&gt;0,1+MAX(V1501:V$2005),0),0)</f>
        <v>0</v>
      </c>
      <c r="W1500" s="1">
        <f>IF($O1500="include",IF(AK1500&gt;0,1+MAX(W1501:W$2005),0),0)</f>
        <v>0</v>
      </c>
      <c r="X1500" s="1">
        <f>IF($O1500="include",IF(AL1500&gt;0,1+MAX(X1501:X$2005),0),0)</f>
        <v>0</v>
      </c>
      <c r="Y1500" s="22" t="str">
        <f t="shared" si="398"/>
        <v xml:space="preserve">1 - </v>
      </c>
      <c r="AA1500" s="42"/>
      <c r="AB1500" s="43"/>
      <c r="AC1500" s="43"/>
      <c r="AD1500" s="44"/>
      <c r="AE1500" s="11">
        <f t="shared" si="399"/>
        <v>0</v>
      </c>
      <c r="AF1500" s="41"/>
      <c r="AG1500" s="41"/>
      <c r="AH1500" s="41"/>
      <c r="AI1500" s="41"/>
      <c r="AJ1500" s="41"/>
      <c r="AK1500" s="41"/>
      <c r="AL1500" s="41"/>
      <c r="BA1500" s="1">
        <f t="shared" si="400"/>
        <v>0</v>
      </c>
      <c r="BB1500" s="1">
        <f t="shared" si="401"/>
        <v>0</v>
      </c>
      <c r="BC1500" s="1" t="str">
        <f t="shared" si="402"/>
        <v>No</v>
      </c>
      <c r="BD1500" s="1">
        <f t="shared" si="403"/>
        <v>0</v>
      </c>
      <c r="BE1500" s="1">
        <f t="shared" si="404"/>
        <v>0</v>
      </c>
      <c r="BF1500" s="1">
        <f t="shared" si="405"/>
        <v>0</v>
      </c>
      <c r="BG1500" s="1">
        <v>1496</v>
      </c>
      <c r="BH1500" s="1" t="e">
        <f t="shared" si="406"/>
        <v>#N/A</v>
      </c>
      <c r="BI1500" s="1">
        <f t="shared" si="408"/>
        <v>2</v>
      </c>
      <c r="BJ1500" s="1" t="e">
        <f t="shared" si="407"/>
        <v>#N/A</v>
      </c>
    </row>
    <row r="1501" spans="1:62" x14ac:dyDescent="0.25">
      <c r="A1501" s="1">
        <f t="shared" si="394"/>
        <v>1</v>
      </c>
      <c r="B1501" s="1">
        <f>IF(YEAR(AD1501)=$B$3,YEAR('Apartment Expenses'!AD1501)&amp;" - "&amp;'Apartment Expenses'!AC1501,0)</f>
        <v>0</v>
      </c>
      <c r="C1501" s="1">
        <f t="shared" si="395"/>
        <v>0</v>
      </c>
      <c r="E1501" s="1">
        <v>1497</v>
      </c>
      <c r="F1501" s="1">
        <f t="shared" si="396"/>
        <v>1</v>
      </c>
      <c r="G1501" s="1">
        <f t="shared" si="392"/>
        <v>0</v>
      </c>
      <c r="H1501" s="1">
        <f t="shared" si="393"/>
        <v>0</v>
      </c>
      <c r="J1501" s="1" t="str">
        <f t="shared" si="397"/>
        <v>1900</v>
      </c>
      <c r="M1501" s="1">
        <f>HLOOKUP('Expense History'!$AD$3,$P$4:$X$2004,ROW('Apartment Expenses'!L1501)-3,0)</f>
        <v>0</v>
      </c>
      <c r="N1501" s="1">
        <f>IF('Expense History'!$AD$3=Data!$G$4,'Apartment Expenses'!AE1501,HLOOKUP('Expense History'!$AD$3,'Apartment Expenses'!$AE$4:$AL$2004,(ROW('Apartment Expenses'!M1501)-3)))</f>
        <v>0</v>
      </c>
      <c r="O1501" s="1" t="str">
        <f>IF($O$2="ALL",IF(VLOOKUP(AA1501,'Expense History'!$AA$6:$AB$36,2,0)="x","include",0),IF(AND(VLOOKUP(AA1501,'Expense History'!$AA$6:$AB$36,2,0)="x",AC1501=$O$2),"include",0))</f>
        <v>include</v>
      </c>
      <c r="P1501" s="1">
        <f>IF(O1501="include",IF(AE1501&gt;0,1+MAX(P1502:P$2005),0),0)</f>
        <v>0</v>
      </c>
      <c r="Q1501" s="1">
        <f>IF(AND(ISBLANK(AA1500),AE1500=0),0,(IF(MAX(Q1502:Q$2005)&gt;0,0,ROW(R1501))))</f>
        <v>0</v>
      </c>
      <c r="R1501" s="1">
        <f>IF($O1501="include",IF(AF1501&gt;0,1+MAX(R1502:R$2005),0),0)</f>
        <v>0</v>
      </c>
      <c r="S1501" s="1">
        <f>IF($O1501="include",IF(AG1501&gt;0,1+MAX(S1502:S$2005),0),0)</f>
        <v>0</v>
      </c>
      <c r="T1501" s="1">
        <f>IF($O1501="include",IF(AH1501&gt;0,1+MAX(T1502:T$2005),0),0)</f>
        <v>0</v>
      </c>
      <c r="U1501" s="1">
        <f>IF($O1501="include",IF(AI1501&gt;0,1+MAX(U1502:U$2005),0),0)</f>
        <v>0</v>
      </c>
      <c r="V1501" s="1">
        <f>IF($O1501="include",IF(AJ1501&gt;0,1+MAX(V1502:V$2005),0),0)</f>
        <v>0</v>
      </c>
      <c r="W1501" s="1">
        <f>IF($O1501="include",IF(AK1501&gt;0,1+MAX(W1502:W$2005),0),0)</f>
        <v>0</v>
      </c>
      <c r="X1501" s="1">
        <f>IF($O1501="include",IF(AL1501&gt;0,1+MAX(X1502:X$2005),0),0)</f>
        <v>0</v>
      </c>
      <c r="Y1501" s="22" t="str">
        <f t="shared" si="398"/>
        <v xml:space="preserve">1 - </v>
      </c>
      <c r="AA1501" s="42"/>
      <c r="AB1501" s="43"/>
      <c r="AC1501" s="43"/>
      <c r="AD1501" s="44"/>
      <c r="AE1501" s="11">
        <f t="shared" si="399"/>
        <v>0</v>
      </c>
      <c r="AF1501" s="41"/>
      <c r="AG1501" s="41"/>
      <c r="AH1501" s="41"/>
      <c r="AI1501" s="41"/>
      <c r="AJ1501" s="41"/>
      <c r="AK1501" s="41"/>
      <c r="AL1501" s="41"/>
      <c r="BA1501" s="1">
        <f t="shared" si="400"/>
        <v>0</v>
      </c>
      <c r="BB1501" s="1">
        <f t="shared" si="401"/>
        <v>0</v>
      </c>
      <c r="BC1501" s="1" t="str">
        <f t="shared" si="402"/>
        <v>No</v>
      </c>
      <c r="BD1501" s="1">
        <f t="shared" si="403"/>
        <v>0</v>
      </c>
      <c r="BE1501" s="1">
        <f t="shared" si="404"/>
        <v>0</v>
      </c>
      <c r="BF1501" s="1">
        <f t="shared" si="405"/>
        <v>0</v>
      </c>
      <c r="BG1501" s="1">
        <v>1497</v>
      </c>
      <c r="BH1501" s="1" t="e">
        <f t="shared" si="406"/>
        <v>#N/A</v>
      </c>
      <c r="BI1501" s="1">
        <f t="shared" si="408"/>
        <v>2</v>
      </c>
      <c r="BJ1501" s="1" t="e">
        <f t="shared" si="407"/>
        <v>#N/A</v>
      </c>
    </row>
    <row r="1502" spans="1:62" x14ac:dyDescent="0.25">
      <c r="A1502" s="1">
        <f t="shared" si="394"/>
        <v>1</v>
      </c>
      <c r="B1502" s="1">
        <f>IF(YEAR(AD1502)=$B$3,YEAR('Apartment Expenses'!AD1502)&amp;" - "&amp;'Apartment Expenses'!AC1502,0)</f>
        <v>0</v>
      </c>
      <c r="C1502" s="1">
        <f t="shared" si="395"/>
        <v>0</v>
      </c>
      <c r="E1502" s="1">
        <v>1498</v>
      </c>
      <c r="F1502" s="1">
        <f t="shared" si="396"/>
        <v>1</v>
      </c>
      <c r="G1502" s="1">
        <f t="shared" si="392"/>
        <v>0</v>
      </c>
      <c r="H1502" s="1">
        <f t="shared" si="393"/>
        <v>0</v>
      </c>
      <c r="J1502" s="1" t="str">
        <f t="shared" si="397"/>
        <v>1900</v>
      </c>
      <c r="M1502" s="1">
        <f>HLOOKUP('Expense History'!$AD$3,$P$4:$X$2004,ROW('Apartment Expenses'!L1502)-3,0)</f>
        <v>0</v>
      </c>
      <c r="N1502" s="1">
        <f>IF('Expense History'!$AD$3=Data!$G$4,'Apartment Expenses'!AE1502,HLOOKUP('Expense History'!$AD$3,'Apartment Expenses'!$AE$4:$AL$2004,(ROW('Apartment Expenses'!M1502)-3)))</f>
        <v>0</v>
      </c>
      <c r="O1502" s="1" t="str">
        <f>IF($O$2="ALL",IF(VLOOKUP(AA1502,'Expense History'!$AA$6:$AB$36,2,0)="x","include",0),IF(AND(VLOOKUP(AA1502,'Expense History'!$AA$6:$AB$36,2,0)="x",AC1502=$O$2),"include",0))</f>
        <v>include</v>
      </c>
      <c r="P1502" s="1">
        <f>IF(O1502="include",IF(AE1502&gt;0,1+MAX(P1503:P$2005),0),0)</f>
        <v>0</v>
      </c>
      <c r="Q1502" s="1">
        <f>IF(AND(ISBLANK(AA1501),AE1501=0),0,(IF(MAX(Q1503:Q$2005)&gt;0,0,ROW(R1502))))</f>
        <v>0</v>
      </c>
      <c r="R1502" s="1">
        <f>IF($O1502="include",IF(AF1502&gt;0,1+MAX(R1503:R$2005),0),0)</f>
        <v>0</v>
      </c>
      <c r="S1502" s="1">
        <f>IF($O1502="include",IF(AG1502&gt;0,1+MAX(S1503:S$2005),0),0)</f>
        <v>0</v>
      </c>
      <c r="T1502" s="1">
        <f>IF($O1502="include",IF(AH1502&gt;0,1+MAX(T1503:T$2005),0),0)</f>
        <v>0</v>
      </c>
      <c r="U1502" s="1">
        <f>IF($O1502="include",IF(AI1502&gt;0,1+MAX(U1503:U$2005),0),0)</f>
        <v>0</v>
      </c>
      <c r="V1502" s="1">
        <f>IF($O1502="include",IF(AJ1502&gt;0,1+MAX(V1503:V$2005),0),0)</f>
        <v>0</v>
      </c>
      <c r="W1502" s="1">
        <f>IF($O1502="include",IF(AK1502&gt;0,1+MAX(W1503:W$2005),0),0)</f>
        <v>0</v>
      </c>
      <c r="X1502" s="1">
        <f>IF($O1502="include",IF(AL1502&gt;0,1+MAX(X1503:X$2005),0),0)</f>
        <v>0</v>
      </c>
      <c r="Y1502" s="22" t="str">
        <f t="shared" si="398"/>
        <v xml:space="preserve">1 - </v>
      </c>
      <c r="AA1502" s="42"/>
      <c r="AB1502" s="43"/>
      <c r="AC1502" s="43"/>
      <c r="AD1502" s="44"/>
      <c r="AE1502" s="11">
        <f t="shared" si="399"/>
        <v>0</v>
      </c>
      <c r="AF1502" s="41"/>
      <c r="AG1502" s="41"/>
      <c r="AH1502" s="41"/>
      <c r="AI1502" s="41"/>
      <c r="AJ1502" s="41"/>
      <c r="AK1502" s="41"/>
      <c r="AL1502" s="41"/>
      <c r="BA1502" s="1">
        <f t="shared" si="400"/>
        <v>0</v>
      </c>
      <c r="BB1502" s="1">
        <f t="shared" si="401"/>
        <v>0</v>
      </c>
      <c r="BC1502" s="1" t="str">
        <f t="shared" si="402"/>
        <v>No</v>
      </c>
      <c r="BD1502" s="1">
        <f t="shared" si="403"/>
        <v>0</v>
      </c>
      <c r="BE1502" s="1">
        <f t="shared" si="404"/>
        <v>0</v>
      </c>
      <c r="BF1502" s="1">
        <f t="shared" si="405"/>
        <v>0</v>
      </c>
      <c r="BG1502" s="1">
        <v>1498</v>
      </c>
      <c r="BH1502" s="1" t="e">
        <f t="shared" si="406"/>
        <v>#N/A</v>
      </c>
      <c r="BI1502" s="1">
        <f t="shared" si="408"/>
        <v>2</v>
      </c>
      <c r="BJ1502" s="1" t="e">
        <f t="shared" si="407"/>
        <v>#N/A</v>
      </c>
    </row>
    <row r="1503" spans="1:62" x14ac:dyDescent="0.25">
      <c r="A1503" s="1">
        <f t="shared" si="394"/>
        <v>1</v>
      </c>
      <c r="B1503" s="1">
        <f>IF(YEAR(AD1503)=$B$3,YEAR('Apartment Expenses'!AD1503)&amp;" - "&amp;'Apartment Expenses'!AC1503,0)</f>
        <v>0</v>
      </c>
      <c r="C1503" s="1">
        <f t="shared" si="395"/>
        <v>0</v>
      </c>
      <c r="E1503" s="1">
        <v>1499</v>
      </c>
      <c r="F1503" s="1">
        <f t="shared" si="396"/>
        <v>1</v>
      </c>
      <c r="G1503" s="1">
        <f t="shared" si="392"/>
        <v>0</v>
      </c>
      <c r="H1503" s="1">
        <f t="shared" si="393"/>
        <v>0</v>
      </c>
      <c r="J1503" s="1" t="str">
        <f t="shared" si="397"/>
        <v>1900</v>
      </c>
      <c r="M1503" s="1">
        <f>HLOOKUP('Expense History'!$AD$3,$P$4:$X$2004,ROW('Apartment Expenses'!L1503)-3,0)</f>
        <v>0</v>
      </c>
      <c r="N1503" s="1">
        <f>IF('Expense History'!$AD$3=Data!$G$4,'Apartment Expenses'!AE1503,HLOOKUP('Expense History'!$AD$3,'Apartment Expenses'!$AE$4:$AL$2004,(ROW('Apartment Expenses'!M1503)-3)))</f>
        <v>0</v>
      </c>
      <c r="O1503" s="1" t="str">
        <f>IF($O$2="ALL",IF(VLOOKUP(AA1503,'Expense History'!$AA$6:$AB$36,2,0)="x","include",0),IF(AND(VLOOKUP(AA1503,'Expense History'!$AA$6:$AB$36,2,0)="x",AC1503=$O$2),"include",0))</f>
        <v>include</v>
      </c>
      <c r="P1503" s="1">
        <f>IF(O1503="include",IF(AE1503&gt;0,1+MAX(P1504:P$2005),0),0)</f>
        <v>0</v>
      </c>
      <c r="Q1503" s="1">
        <f>IF(AND(ISBLANK(AA1502),AE1502=0),0,(IF(MAX(Q1504:Q$2005)&gt;0,0,ROW(R1503))))</f>
        <v>0</v>
      </c>
      <c r="R1503" s="1">
        <f>IF($O1503="include",IF(AF1503&gt;0,1+MAX(R1504:R$2005),0),0)</f>
        <v>0</v>
      </c>
      <c r="S1503" s="1">
        <f>IF($O1503="include",IF(AG1503&gt;0,1+MAX(S1504:S$2005),0),0)</f>
        <v>0</v>
      </c>
      <c r="T1503" s="1">
        <f>IF($O1503="include",IF(AH1503&gt;0,1+MAX(T1504:T$2005),0),0)</f>
        <v>0</v>
      </c>
      <c r="U1503" s="1">
        <f>IF($O1503="include",IF(AI1503&gt;0,1+MAX(U1504:U$2005),0),0)</f>
        <v>0</v>
      </c>
      <c r="V1503" s="1">
        <f>IF($O1503="include",IF(AJ1503&gt;0,1+MAX(V1504:V$2005),0),0)</f>
        <v>0</v>
      </c>
      <c r="W1503" s="1">
        <f>IF($O1503="include",IF(AK1503&gt;0,1+MAX(W1504:W$2005),0),0)</f>
        <v>0</v>
      </c>
      <c r="X1503" s="1">
        <f>IF($O1503="include",IF(AL1503&gt;0,1+MAX(X1504:X$2005),0),0)</f>
        <v>0</v>
      </c>
      <c r="Y1503" s="22" t="str">
        <f t="shared" si="398"/>
        <v xml:space="preserve">1 - </v>
      </c>
      <c r="AA1503" s="42"/>
      <c r="AB1503" s="43"/>
      <c r="AC1503" s="43"/>
      <c r="AD1503" s="44"/>
      <c r="AE1503" s="11">
        <f t="shared" si="399"/>
        <v>0</v>
      </c>
      <c r="AF1503" s="41"/>
      <c r="AG1503" s="41"/>
      <c r="AH1503" s="41"/>
      <c r="AI1503" s="41"/>
      <c r="AJ1503" s="41"/>
      <c r="AK1503" s="41"/>
      <c r="AL1503" s="41"/>
      <c r="BA1503" s="1">
        <f t="shared" si="400"/>
        <v>0</v>
      </c>
      <c r="BB1503" s="1">
        <f t="shared" si="401"/>
        <v>0</v>
      </c>
      <c r="BC1503" s="1" t="str">
        <f t="shared" si="402"/>
        <v>No</v>
      </c>
      <c r="BD1503" s="1">
        <f t="shared" si="403"/>
        <v>0</v>
      </c>
      <c r="BE1503" s="1">
        <f t="shared" si="404"/>
        <v>0</v>
      </c>
      <c r="BF1503" s="1">
        <f t="shared" si="405"/>
        <v>0</v>
      </c>
      <c r="BG1503" s="1">
        <v>1499</v>
      </c>
      <c r="BH1503" s="1" t="e">
        <f t="shared" si="406"/>
        <v>#N/A</v>
      </c>
      <c r="BI1503" s="1">
        <f t="shared" si="408"/>
        <v>2</v>
      </c>
      <c r="BJ1503" s="1" t="e">
        <f t="shared" si="407"/>
        <v>#N/A</v>
      </c>
    </row>
    <row r="1504" spans="1:62" x14ac:dyDescent="0.25">
      <c r="A1504" s="1">
        <f t="shared" si="394"/>
        <v>1</v>
      </c>
      <c r="B1504" s="1">
        <f>IF(YEAR(AD1504)=$B$3,YEAR('Apartment Expenses'!AD1504)&amp;" - "&amp;'Apartment Expenses'!AC1504,0)</f>
        <v>0</v>
      </c>
      <c r="C1504" s="1">
        <f t="shared" si="395"/>
        <v>0</v>
      </c>
      <c r="E1504" s="1">
        <v>1500</v>
      </c>
      <c r="F1504" s="1">
        <f t="shared" si="396"/>
        <v>1</v>
      </c>
      <c r="G1504" s="1">
        <f t="shared" si="392"/>
        <v>0</v>
      </c>
      <c r="H1504" s="1">
        <f t="shared" si="393"/>
        <v>0</v>
      </c>
      <c r="J1504" s="1" t="str">
        <f t="shared" si="397"/>
        <v>1900</v>
      </c>
      <c r="M1504" s="1">
        <f>HLOOKUP('Expense History'!$AD$3,$P$4:$X$2004,ROW('Apartment Expenses'!L1504)-3,0)</f>
        <v>0</v>
      </c>
      <c r="N1504" s="1">
        <f>IF('Expense History'!$AD$3=Data!$G$4,'Apartment Expenses'!AE1504,HLOOKUP('Expense History'!$AD$3,'Apartment Expenses'!$AE$4:$AL$2004,(ROW('Apartment Expenses'!M1504)-3)))</f>
        <v>0</v>
      </c>
      <c r="O1504" s="1" t="str">
        <f>IF($O$2="ALL",IF(VLOOKUP(AA1504,'Expense History'!$AA$6:$AB$36,2,0)="x","include",0),IF(AND(VLOOKUP(AA1504,'Expense History'!$AA$6:$AB$36,2,0)="x",AC1504=$O$2),"include",0))</f>
        <v>include</v>
      </c>
      <c r="P1504" s="1">
        <f>IF(O1504="include",IF(AE1504&gt;0,1+MAX(P1505:P$2005),0),0)</f>
        <v>0</v>
      </c>
      <c r="Q1504" s="1">
        <f>IF(AND(ISBLANK(AA1503),AE1503=0),0,(IF(MAX(Q1505:Q$2005)&gt;0,0,ROW(R1504))))</f>
        <v>0</v>
      </c>
      <c r="R1504" s="1">
        <f>IF($O1504="include",IF(AF1504&gt;0,1+MAX(R1505:R$2005),0),0)</f>
        <v>0</v>
      </c>
      <c r="S1504" s="1">
        <f>IF($O1504="include",IF(AG1504&gt;0,1+MAX(S1505:S$2005),0),0)</f>
        <v>0</v>
      </c>
      <c r="T1504" s="1">
        <f>IF($O1504="include",IF(AH1504&gt;0,1+MAX(T1505:T$2005),0),0)</f>
        <v>0</v>
      </c>
      <c r="U1504" s="1">
        <f>IF($O1504="include",IF(AI1504&gt;0,1+MAX(U1505:U$2005),0),0)</f>
        <v>0</v>
      </c>
      <c r="V1504" s="1">
        <f>IF($O1504="include",IF(AJ1504&gt;0,1+MAX(V1505:V$2005),0),0)</f>
        <v>0</v>
      </c>
      <c r="W1504" s="1">
        <f>IF($O1504="include",IF(AK1504&gt;0,1+MAX(W1505:W$2005),0),0)</f>
        <v>0</v>
      </c>
      <c r="X1504" s="1">
        <f>IF($O1504="include",IF(AL1504&gt;0,1+MAX(X1505:X$2005),0),0)</f>
        <v>0</v>
      </c>
      <c r="Y1504" s="22" t="str">
        <f t="shared" si="398"/>
        <v xml:space="preserve">1 - </v>
      </c>
      <c r="AA1504" s="42"/>
      <c r="AB1504" s="43"/>
      <c r="AC1504" s="43"/>
      <c r="AD1504" s="44"/>
      <c r="AE1504" s="11">
        <f t="shared" si="399"/>
        <v>0</v>
      </c>
      <c r="AF1504" s="41"/>
      <c r="AG1504" s="41"/>
      <c r="AH1504" s="41"/>
      <c r="AI1504" s="41"/>
      <c r="AJ1504" s="41"/>
      <c r="AK1504" s="41"/>
      <c r="AL1504" s="41"/>
      <c r="BA1504" s="1">
        <f t="shared" si="400"/>
        <v>0</v>
      </c>
      <c r="BB1504" s="1">
        <f t="shared" si="401"/>
        <v>0</v>
      </c>
      <c r="BC1504" s="1" t="str">
        <f t="shared" si="402"/>
        <v>No</v>
      </c>
      <c r="BD1504" s="1">
        <f t="shared" si="403"/>
        <v>0</v>
      </c>
      <c r="BE1504" s="1">
        <f t="shared" si="404"/>
        <v>0</v>
      </c>
      <c r="BF1504" s="1">
        <f t="shared" si="405"/>
        <v>0</v>
      </c>
      <c r="BG1504" s="1">
        <v>1500</v>
      </c>
      <c r="BH1504" s="1" t="e">
        <f t="shared" si="406"/>
        <v>#N/A</v>
      </c>
      <c r="BI1504" s="1">
        <f t="shared" si="408"/>
        <v>2</v>
      </c>
      <c r="BJ1504" s="1" t="e">
        <f t="shared" si="407"/>
        <v>#N/A</v>
      </c>
    </row>
    <row r="1505" spans="1:62" x14ac:dyDescent="0.25">
      <c r="A1505" s="1">
        <f t="shared" si="394"/>
        <v>1</v>
      </c>
      <c r="B1505" s="1">
        <f>IF(YEAR(AD1505)=$B$3,YEAR('Apartment Expenses'!AD1505)&amp;" - "&amp;'Apartment Expenses'!AC1505,0)</f>
        <v>0</v>
      </c>
      <c r="C1505" s="1">
        <f t="shared" si="395"/>
        <v>0</v>
      </c>
      <c r="E1505" s="1">
        <v>1501</v>
      </c>
      <c r="F1505" s="1">
        <f t="shared" si="396"/>
        <v>1</v>
      </c>
      <c r="G1505" s="1">
        <f t="shared" si="392"/>
        <v>0</v>
      </c>
      <c r="H1505" s="1">
        <f t="shared" si="393"/>
        <v>0</v>
      </c>
      <c r="J1505" s="1" t="str">
        <f t="shared" si="397"/>
        <v>1900</v>
      </c>
      <c r="M1505" s="1">
        <f>HLOOKUP('Expense History'!$AD$3,$P$4:$X$2004,ROW('Apartment Expenses'!L1505)-3,0)</f>
        <v>0</v>
      </c>
      <c r="N1505" s="1">
        <f>IF('Expense History'!$AD$3=Data!$G$4,'Apartment Expenses'!AE1505,HLOOKUP('Expense History'!$AD$3,'Apartment Expenses'!$AE$4:$AL$2004,(ROW('Apartment Expenses'!M1505)-3)))</f>
        <v>0</v>
      </c>
      <c r="O1505" s="1" t="str">
        <f>IF($O$2="ALL",IF(VLOOKUP(AA1505,'Expense History'!$AA$6:$AB$36,2,0)="x","include",0),IF(AND(VLOOKUP(AA1505,'Expense History'!$AA$6:$AB$36,2,0)="x",AC1505=$O$2),"include",0))</f>
        <v>include</v>
      </c>
      <c r="P1505" s="1">
        <f>IF(O1505="include",IF(AE1505&gt;0,1+MAX(P1506:P$2005),0),0)</f>
        <v>0</v>
      </c>
      <c r="Q1505" s="1">
        <f>IF(AND(ISBLANK(AA1504),AE1504=0),0,(IF(MAX(Q1506:Q$2005)&gt;0,0,ROW(R1505))))</f>
        <v>0</v>
      </c>
      <c r="R1505" s="1">
        <f>IF($O1505="include",IF(AF1505&gt;0,1+MAX(R1506:R$2005),0),0)</f>
        <v>0</v>
      </c>
      <c r="S1505" s="1">
        <f>IF($O1505="include",IF(AG1505&gt;0,1+MAX(S1506:S$2005),0),0)</f>
        <v>0</v>
      </c>
      <c r="T1505" s="1">
        <f>IF($O1505="include",IF(AH1505&gt;0,1+MAX(T1506:T$2005),0),0)</f>
        <v>0</v>
      </c>
      <c r="U1505" s="1">
        <f>IF($O1505="include",IF(AI1505&gt;0,1+MAX(U1506:U$2005),0),0)</f>
        <v>0</v>
      </c>
      <c r="V1505" s="1">
        <f>IF($O1505="include",IF(AJ1505&gt;0,1+MAX(V1506:V$2005),0),0)</f>
        <v>0</v>
      </c>
      <c r="W1505" s="1">
        <f>IF($O1505="include",IF(AK1505&gt;0,1+MAX(W1506:W$2005),0),0)</f>
        <v>0</v>
      </c>
      <c r="X1505" s="1">
        <f>IF($O1505="include",IF(AL1505&gt;0,1+MAX(X1506:X$2005),0),0)</f>
        <v>0</v>
      </c>
      <c r="Y1505" s="22" t="str">
        <f t="shared" si="398"/>
        <v xml:space="preserve">1 - </v>
      </c>
      <c r="AA1505" s="42"/>
      <c r="AB1505" s="43"/>
      <c r="AC1505" s="43"/>
      <c r="AD1505" s="44"/>
      <c r="AE1505" s="11">
        <f t="shared" si="399"/>
        <v>0</v>
      </c>
      <c r="AF1505" s="41"/>
      <c r="AG1505" s="41"/>
      <c r="AH1505" s="41"/>
      <c r="AI1505" s="41"/>
      <c r="AJ1505" s="41"/>
      <c r="AK1505" s="41"/>
      <c r="AL1505" s="41"/>
      <c r="BA1505" s="1">
        <f t="shared" si="400"/>
        <v>0</v>
      </c>
      <c r="BB1505" s="1">
        <f t="shared" si="401"/>
        <v>0</v>
      </c>
      <c r="BC1505" s="1" t="str">
        <f t="shared" si="402"/>
        <v>No</v>
      </c>
      <c r="BD1505" s="1">
        <f t="shared" si="403"/>
        <v>0</v>
      </c>
      <c r="BE1505" s="1">
        <f t="shared" si="404"/>
        <v>0</v>
      </c>
      <c r="BF1505" s="1">
        <f t="shared" si="405"/>
        <v>0</v>
      </c>
      <c r="BG1505" s="1">
        <v>1501</v>
      </c>
      <c r="BH1505" s="1" t="e">
        <f t="shared" si="406"/>
        <v>#N/A</v>
      </c>
      <c r="BI1505" s="1">
        <f t="shared" si="408"/>
        <v>2</v>
      </c>
      <c r="BJ1505" s="1" t="e">
        <f t="shared" si="407"/>
        <v>#N/A</v>
      </c>
    </row>
    <row r="1506" spans="1:62" x14ac:dyDescent="0.25">
      <c r="A1506" s="1">
        <f t="shared" si="394"/>
        <v>1</v>
      </c>
      <c r="B1506" s="1">
        <f>IF(YEAR(AD1506)=$B$3,YEAR('Apartment Expenses'!AD1506)&amp;" - "&amp;'Apartment Expenses'!AC1506,0)</f>
        <v>0</v>
      </c>
      <c r="C1506" s="1">
        <f t="shared" si="395"/>
        <v>0</v>
      </c>
      <c r="E1506" s="1">
        <v>1502</v>
      </c>
      <c r="F1506" s="1">
        <f t="shared" si="396"/>
        <v>1</v>
      </c>
      <c r="G1506" s="1">
        <f t="shared" si="392"/>
        <v>0</v>
      </c>
      <c r="H1506" s="1">
        <f t="shared" si="393"/>
        <v>0</v>
      </c>
      <c r="J1506" s="1" t="str">
        <f t="shared" si="397"/>
        <v>1900</v>
      </c>
      <c r="M1506" s="1">
        <f>HLOOKUP('Expense History'!$AD$3,$P$4:$X$2004,ROW('Apartment Expenses'!L1506)-3,0)</f>
        <v>0</v>
      </c>
      <c r="N1506" s="1">
        <f>IF('Expense History'!$AD$3=Data!$G$4,'Apartment Expenses'!AE1506,HLOOKUP('Expense History'!$AD$3,'Apartment Expenses'!$AE$4:$AL$2004,(ROW('Apartment Expenses'!M1506)-3)))</f>
        <v>0</v>
      </c>
      <c r="O1506" s="1" t="str">
        <f>IF($O$2="ALL",IF(VLOOKUP(AA1506,'Expense History'!$AA$6:$AB$36,2,0)="x","include",0),IF(AND(VLOOKUP(AA1506,'Expense History'!$AA$6:$AB$36,2,0)="x",AC1506=$O$2),"include",0))</f>
        <v>include</v>
      </c>
      <c r="P1506" s="1">
        <f>IF(O1506="include",IF(AE1506&gt;0,1+MAX(P1507:P$2005),0),0)</f>
        <v>0</v>
      </c>
      <c r="Q1506" s="1">
        <f>IF(AND(ISBLANK(AA1505),AE1505=0),0,(IF(MAX(Q1507:Q$2005)&gt;0,0,ROW(R1506))))</f>
        <v>0</v>
      </c>
      <c r="R1506" s="1">
        <f>IF($O1506="include",IF(AF1506&gt;0,1+MAX(R1507:R$2005),0),0)</f>
        <v>0</v>
      </c>
      <c r="S1506" s="1">
        <f>IF($O1506="include",IF(AG1506&gt;0,1+MAX(S1507:S$2005),0),0)</f>
        <v>0</v>
      </c>
      <c r="T1506" s="1">
        <f>IF($O1506="include",IF(AH1506&gt;0,1+MAX(T1507:T$2005),0),0)</f>
        <v>0</v>
      </c>
      <c r="U1506" s="1">
        <f>IF($O1506="include",IF(AI1506&gt;0,1+MAX(U1507:U$2005),0),0)</f>
        <v>0</v>
      </c>
      <c r="V1506" s="1">
        <f>IF($O1506="include",IF(AJ1506&gt;0,1+MAX(V1507:V$2005),0),0)</f>
        <v>0</v>
      </c>
      <c r="W1506" s="1">
        <f>IF($O1506="include",IF(AK1506&gt;0,1+MAX(W1507:W$2005),0),0)</f>
        <v>0</v>
      </c>
      <c r="X1506" s="1">
        <f>IF($O1506="include",IF(AL1506&gt;0,1+MAX(X1507:X$2005),0),0)</f>
        <v>0</v>
      </c>
      <c r="Y1506" s="22" t="str">
        <f t="shared" si="398"/>
        <v xml:space="preserve">1 - </v>
      </c>
      <c r="AA1506" s="42"/>
      <c r="AB1506" s="43"/>
      <c r="AC1506" s="43"/>
      <c r="AD1506" s="44"/>
      <c r="AE1506" s="11">
        <f t="shared" si="399"/>
        <v>0</v>
      </c>
      <c r="AF1506" s="41"/>
      <c r="AG1506" s="41"/>
      <c r="AH1506" s="41"/>
      <c r="AI1506" s="41"/>
      <c r="AJ1506" s="41"/>
      <c r="AK1506" s="41"/>
      <c r="AL1506" s="41"/>
      <c r="BA1506" s="1">
        <f t="shared" si="400"/>
        <v>0</v>
      </c>
      <c r="BB1506" s="1">
        <f t="shared" si="401"/>
        <v>0</v>
      </c>
      <c r="BC1506" s="1" t="str">
        <f t="shared" si="402"/>
        <v>No</v>
      </c>
      <c r="BD1506" s="1">
        <f t="shared" si="403"/>
        <v>0</v>
      </c>
      <c r="BE1506" s="1">
        <f t="shared" si="404"/>
        <v>0</v>
      </c>
      <c r="BF1506" s="1">
        <f t="shared" si="405"/>
        <v>0</v>
      </c>
      <c r="BG1506" s="1">
        <v>1502</v>
      </c>
      <c r="BH1506" s="1" t="e">
        <f t="shared" si="406"/>
        <v>#N/A</v>
      </c>
      <c r="BI1506" s="1">
        <f t="shared" si="408"/>
        <v>2</v>
      </c>
      <c r="BJ1506" s="1" t="e">
        <f t="shared" si="407"/>
        <v>#N/A</v>
      </c>
    </row>
    <row r="1507" spans="1:62" x14ac:dyDescent="0.25">
      <c r="A1507" s="1">
        <f t="shared" si="394"/>
        <v>1</v>
      </c>
      <c r="B1507" s="1">
        <f>IF(YEAR(AD1507)=$B$3,YEAR('Apartment Expenses'!AD1507)&amp;" - "&amp;'Apartment Expenses'!AC1507,0)</f>
        <v>0</v>
      </c>
      <c r="C1507" s="1">
        <f t="shared" si="395"/>
        <v>0</v>
      </c>
      <c r="E1507" s="1">
        <v>1503</v>
      </c>
      <c r="F1507" s="1">
        <f t="shared" si="396"/>
        <v>1</v>
      </c>
      <c r="G1507" s="1">
        <f t="shared" si="392"/>
        <v>0</v>
      </c>
      <c r="H1507" s="1">
        <f t="shared" si="393"/>
        <v>0</v>
      </c>
      <c r="J1507" s="1" t="str">
        <f t="shared" si="397"/>
        <v>1900</v>
      </c>
      <c r="M1507" s="1">
        <f>HLOOKUP('Expense History'!$AD$3,$P$4:$X$2004,ROW('Apartment Expenses'!L1507)-3,0)</f>
        <v>0</v>
      </c>
      <c r="N1507" s="1">
        <f>IF('Expense History'!$AD$3=Data!$G$4,'Apartment Expenses'!AE1507,HLOOKUP('Expense History'!$AD$3,'Apartment Expenses'!$AE$4:$AL$2004,(ROW('Apartment Expenses'!M1507)-3)))</f>
        <v>0</v>
      </c>
      <c r="O1507" s="1" t="str">
        <f>IF($O$2="ALL",IF(VLOOKUP(AA1507,'Expense History'!$AA$6:$AB$36,2,0)="x","include",0),IF(AND(VLOOKUP(AA1507,'Expense History'!$AA$6:$AB$36,2,0)="x",AC1507=$O$2),"include",0))</f>
        <v>include</v>
      </c>
      <c r="P1507" s="1">
        <f>IF(O1507="include",IF(AE1507&gt;0,1+MAX(P1508:P$2005),0),0)</f>
        <v>0</v>
      </c>
      <c r="Q1507" s="1">
        <f>IF(AND(ISBLANK(AA1506),AE1506=0),0,(IF(MAX(Q1508:Q$2005)&gt;0,0,ROW(R1507))))</f>
        <v>0</v>
      </c>
      <c r="R1507" s="1">
        <f>IF($O1507="include",IF(AF1507&gt;0,1+MAX(R1508:R$2005),0),0)</f>
        <v>0</v>
      </c>
      <c r="S1507" s="1">
        <f>IF($O1507="include",IF(AG1507&gt;0,1+MAX(S1508:S$2005),0),0)</f>
        <v>0</v>
      </c>
      <c r="T1507" s="1">
        <f>IF($O1507="include",IF(AH1507&gt;0,1+MAX(T1508:T$2005),0),0)</f>
        <v>0</v>
      </c>
      <c r="U1507" s="1">
        <f>IF($O1507="include",IF(AI1507&gt;0,1+MAX(U1508:U$2005),0),0)</f>
        <v>0</v>
      </c>
      <c r="V1507" s="1">
        <f>IF($O1507="include",IF(AJ1507&gt;0,1+MAX(V1508:V$2005),0),0)</f>
        <v>0</v>
      </c>
      <c r="W1507" s="1">
        <f>IF($O1507="include",IF(AK1507&gt;0,1+MAX(W1508:W$2005),0),0)</f>
        <v>0</v>
      </c>
      <c r="X1507" s="1">
        <f>IF($O1507="include",IF(AL1507&gt;0,1+MAX(X1508:X$2005),0),0)</f>
        <v>0</v>
      </c>
      <c r="Y1507" s="22" t="str">
        <f t="shared" si="398"/>
        <v xml:space="preserve">1 - </v>
      </c>
      <c r="AA1507" s="42"/>
      <c r="AB1507" s="43"/>
      <c r="AC1507" s="43"/>
      <c r="AD1507" s="44"/>
      <c r="AE1507" s="11">
        <f t="shared" si="399"/>
        <v>0</v>
      </c>
      <c r="AF1507" s="41"/>
      <c r="AG1507" s="41"/>
      <c r="AH1507" s="41"/>
      <c r="AI1507" s="41"/>
      <c r="AJ1507" s="41"/>
      <c r="AK1507" s="41"/>
      <c r="AL1507" s="41"/>
      <c r="BA1507" s="1">
        <f t="shared" si="400"/>
        <v>0</v>
      </c>
      <c r="BB1507" s="1">
        <f t="shared" si="401"/>
        <v>0</v>
      </c>
      <c r="BC1507" s="1" t="str">
        <f t="shared" si="402"/>
        <v>No</v>
      </c>
      <c r="BD1507" s="1">
        <f t="shared" si="403"/>
        <v>0</v>
      </c>
      <c r="BE1507" s="1">
        <f t="shared" si="404"/>
        <v>0</v>
      </c>
      <c r="BF1507" s="1">
        <f t="shared" si="405"/>
        <v>0</v>
      </c>
      <c r="BG1507" s="1">
        <v>1503</v>
      </c>
      <c r="BH1507" s="1" t="e">
        <f t="shared" si="406"/>
        <v>#N/A</v>
      </c>
      <c r="BI1507" s="1">
        <f t="shared" si="408"/>
        <v>2</v>
      </c>
      <c r="BJ1507" s="1" t="e">
        <f t="shared" si="407"/>
        <v>#N/A</v>
      </c>
    </row>
    <row r="1508" spans="1:62" x14ac:dyDescent="0.25">
      <c r="A1508" s="1">
        <f t="shared" si="394"/>
        <v>1</v>
      </c>
      <c r="B1508" s="1">
        <f>IF(YEAR(AD1508)=$B$3,YEAR('Apartment Expenses'!AD1508)&amp;" - "&amp;'Apartment Expenses'!AC1508,0)</f>
        <v>0</v>
      </c>
      <c r="C1508" s="1">
        <f t="shared" si="395"/>
        <v>0</v>
      </c>
      <c r="E1508" s="1">
        <v>1504</v>
      </c>
      <c r="F1508" s="1">
        <f t="shared" si="396"/>
        <v>1</v>
      </c>
      <c r="G1508" s="1">
        <f t="shared" si="392"/>
        <v>0</v>
      </c>
      <c r="H1508" s="1">
        <f t="shared" si="393"/>
        <v>0</v>
      </c>
      <c r="J1508" s="1" t="str">
        <f t="shared" si="397"/>
        <v>1900</v>
      </c>
      <c r="M1508" s="1">
        <f>HLOOKUP('Expense History'!$AD$3,$P$4:$X$2004,ROW('Apartment Expenses'!L1508)-3,0)</f>
        <v>0</v>
      </c>
      <c r="N1508" s="1">
        <f>IF('Expense History'!$AD$3=Data!$G$4,'Apartment Expenses'!AE1508,HLOOKUP('Expense History'!$AD$3,'Apartment Expenses'!$AE$4:$AL$2004,(ROW('Apartment Expenses'!M1508)-3)))</f>
        <v>0</v>
      </c>
      <c r="O1508" s="1" t="str">
        <f>IF($O$2="ALL",IF(VLOOKUP(AA1508,'Expense History'!$AA$6:$AB$36,2,0)="x","include",0),IF(AND(VLOOKUP(AA1508,'Expense History'!$AA$6:$AB$36,2,0)="x",AC1508=$O$2),"include",0))</f>
        <v>include</v>
      </c>
      <c r="P1508" s="1">
        <f>IF(O1508="include",IF(AE1508&gt;0,1+MAX(P1509:P$2005),0),0)</f>
        <v>0</v>
      </c>
      <c r="Q1508" s="1">
        <f>IF(AND(ISBLANK(AA1507),AE1507=0),0,(IF(MAX(Q1509:Q$2005)&gt;0,0,ROW(R1508))))</f>
        <v>0</v>
      </c>
      <c r="R1508" s="1">
        <f>IF($O1508="include",IF(AF1508&gt;0,1+MAX(R1509:R$2005),0),0)</f>
        <v>0</v>
      </c>
      <c r="S1508" s="1">
        <f>IF($O1508="include",IF(AG1508&gt;0,1+MAX(S1509:S$2005),0),0)</f>
        <v>0</v>
      </c>
      <c r="T1508" s="1">
        <f>IF($O1508="include",IF(AH1508&gt;0,1+MAX(T1509:T$2005),0),0)</f>
        <v>0</v>
      </c>
      <c r="U1508" s="1">
        <f>IF($O1508="include",IF(AI1508&gt;0,1+MAX(U1509:U$2005),0),0)</f>
        <v>0</v>
      </c>
      <c r="V1508" s="1">
        <f>IF($O1508="include",IF(AJ1508&gt;0,1+MAX(V1509:V$2005),0),0)</f>
        <v>0</v>
      </c>
      <c r="W1508" s="1">
        <f>IF($O1508="include",IF(AK1508&gt;0,1+MAX(W1509:W$2005),0),0)</f>
        <v>0</v>
      </c>
      <c r="X1508" s="1">
        <f>IF($O1508="include",IF(AL1508&gt;0,1+MAX(X1509:X$2005),0),0)</f>
        <v>0</v>
      </c>
      <c r="Y1508" s="22" t="str">
        <f t="shared" si="398"/>
        <v xml:space="preserve">1 - </v>
      </c>
      <c r="AA1508" s="42"/>
      <c r="AB1508" s="43"/>
      <c r="AC1508" s="43"/>
      <c r="AD1508" s="44"/>
      <c r="AE1508" s="11">
        <f t="shared" si="399"/>
        <v>0</v>
      </c>
      <c r="AF1508" s="41"/>
      <c r="AG1508" s="41"/>
      <c r="AH1508" s="41"/>
      <c r="AI1508" s="41"/>
      <c r="AJ1508" s="41"/>
      <c r="AK1508" s="41"/>
      <c r="AL1508" s="41"/>
      <c r="BA1508" s="1">
        <f t="shared" si="400"/>
        <v>0</v>
      </c>
      <c r="BB1508" s="1">
        <f t="shared" si="401"/>
        <v>0</v>
      </c>
      <c r="BC1508" s="1" t="str">
        <f t="shared" si="402"/>
        <v>No</v>
      </c>
      <c r="BD1508" s="1">
        <f t="shared" si="403"/>
        <v>0</v>
      </c>
      <c r="BE1508" s="1">
        <f t="shared" si="404"/>
        <v>0</v>
      </c>
      <c r="BF1508" s="1">
        <f t="shared" si="405"/>
        <v>0</v>
      </c>
      <c r="BG1508" s="1">
        <v>1504</v>
      </c>
      <c r="BH1508" s="1" t="e">
        <f t="shared" si="406"/>
        <v>#N/A</v>
      </c>
      <c r="BI1508" s="1">
        <f t="shared" si="408"/>
        <v>2</v>
      </c>
      <c r="BJ1508" s="1" t="e">
        <f t="shared" si="407"/>
        <v>#N/A</v>
      </c>
    </row>
    <row r="1509" spans="1:62" x14ac:dyDescent="0.25">
      <c r="A1509" s="1">
        <f t="shared" si="394"/>
        <v>1</v>
      </c>
      <c r="B1509" s="1">
        <f>IF(YEAR(AD1509)=$B$3,YEAR('Apartment Expenses'!AD1509)&amp;" - "&amp;'Apartment Expenses'!AC1509,0)</f>
        <v>0</v>
      </c>
      <c r="C1509" s="1">
        <f t="shared" si="395"/>
        <v>0</v>
      </c>
      <c r="E1509" s="1">
        <v>1505</v>
      </c>
      <c r="F1509" s="1">
        <f t="shared" si="396"/>
        <v>1</v>
      </c>
      <c r="G1509" s="1">
        <f t="shared" si="392"/>
        <v>0</v>
      </c>
      <c r="H1509" s="1">
        <f t="shared" si="393"/>
        <v>0</v>
      </c>
      <c r="J1509" s="1" t="str">
        <f t="shared" si="397"/>
        <v>1900</v>
      </c>
      <c r="M1509" s="1">
        <f>HLOOKUP('Expense History'!$AD$3,$P$4:$X$2004,ROW('Apartment Expenses'!L1509)-3,0)</f>
        <v>0</v>
      </c>
      <c r="N1509" s="1">
        <f>IF('Expense History'!$AD$3=Data!$G$4,'Apartment Expenses'!AE1509,HLOOKUP('Expense History'!$AD$3,'Apartment Expenses'!$AE$4:$AL$2004,(ROW('Apartment Expenses'!M1509)-3)))</f>
        <v>0</v>
      </c>
      <c r="O1509" s="1" t="str">
        <f>IF($O$2="ALL",IF(VLOOKUP(AA1509,'Expense History'!$AA$6:$AB$36,2,0)="x","include",0),IF(AND(VLOOKUP(AA1509,'Expense History'!$AA$6:$AB$36,2,0)="x",AC1509=$O$2),"include",0))</f>
        <v>include</v>
      </c>
      <c r="P1509" s="1">
        <f>IF(O1509="include",IF(AE1509&gt;0,1+MAX(P1510:P$2005),0),0)</f>
        <v>0</v>
      </c>
      <c r="Q1509" s="1">
        <f>IF(AND(ISBLANK(AA1508),AE1508=0),0,(IF(MAX(Q1510:Q$2005)&gt;0,0,ROW(R1509))))</f>
        <v>0</v>
      </c>
      <c r="R1509" s="1">
        <f>IF($O1509="include",IF(AF1509&gt;0,1+MAX(R1510:R$2005),0),0)</f>
        <v>0</v>
      </c>
      <c r="S1509" s="1">
        <f>IF($O1509="include",IF(AG1509&gt;0,1+MAX(S1510:S$2005),0),0)</f>
        <v>0</v>
      </c>
      <c r="T1509" s="1">
        <f>IF($O1509="include",IF(AH1509&gt;0,1+MAX(T1510:T$2005),0),0)</f>
        <v>0</v>
      </c>
      <c r="U1509" s="1">
        <f>IF($O1509="include",IF(AI1509&gt;0,1+MAX(U1510:U$2005),0),0)</f>
        <v>0</v>
      </c>
      <c r="V1509" s="1">
        <f>IF($O1509="include",IF(AJ1509&gt;0,1+MAX(V1510:V$2005),0),0)</f>
        <v>0</v>
      </c>
      <c r="W1509" s="1">
        <f>IF($O1509="include",IF(AK1509&gt;0,1+MAX(W1510:W$2005),0),0)</f>
        <v>0</v>
      </c>
      <c r="X1509" s="1">
        <f>IF($O1509="include",IF(AL1509&gt;0,1+MAX(X1510:X$2005),0),0)</f>
        <v>0</v>
      </c>
      <c r="Y1509" s="22" t="str">
        <f t="shared" si="398"/>
        <v xml:space="preserve">1 - </v>
      </c>
      <c r="AA1509" s="42"/>
      <c r="AB1509" s="43"/>
      <c r="AC1509" s="43"/>
      <c r="AD1509" s="44"/>
      <c r="AE1509" s="11">
        <f t="shared" si="399"/>
        <v>0</v>
      </c>
      <c r="AF1509" s="41"/>
      <c r="AG1509" s="41"/>
      <c r="AH1509" s="41"/>
      <c r="AI1509" s="41"/>
      <c r="AJ1509" s="41"/>
      <c r="AK1509" s="41"/>
      <c r="AL1509" s="41"/>
      <c r="BA1509" s="1">
        <f t="shared" si="400"/>
        <v>0</v>
      </c>
      <c r="BB1509" s="1">
        <f t="shared" si="401"/>
        <v>0</v>
      </c>
      <c r="BC1509" s="1" t="str">
        <f t="shared" si="402"/>
        <v>No</v>
      </c>
      <c r="BD1509" s="1">
        <f t="shared" si="403"/>
        <v>0</v>
      </c>
      <c r="BE1509" s="1">
        <f t="shared" si="404"/>
        <v>0</v>
      </c>
      <c r="BF1509" s="1">
        <f t="shared" si="405"/>
        <v>0</v>
      </c>
      <c r="BG1509" s="1">
        <v>1505</v>
      </c>
      <c r="BH1509" s="1" t="e">
        <f t="shared" si="406"/>
        <v>#N/A</v>
      </c>
      <c r="BI1509" s="1">
        <f t="shared" si="408"/>
        <v>2</v>
      </c>
      <c r="BJ1509" s="1" t="e">
        <f t="shared" si="407"/>
        <v>#N/A</v>
      </c>
    </row>
    <row r="1510" spans="1:62" x14ac:dyDescent="0.25">
      <c r="A1510" s="1">
        <f t="shared" si="394"/>
        <v>1</v>
      </c>
      <c r="B1510" s="1">
        <f>IF(YEAR(AD1510)=$B$3,YEAR('Apartment Expenses'!AD1510)&amp;" - "&amp;'Apartment Expenses'!AC1510,0)</f>
        <v>0</v>
      </c>
      <c r="C1510" s="1">
        <f t="shared" si="395"/>
        <v>0</v>
      </c>
      <c r="E1510" s="1">
        <v>1506</v>
      </c>
      <c r="F1510" s="1">
        <f t="shared" si="396"/>
        <v>1</v>
      </c>
      <c r="G1510" s="1">
        <f t="shared" si="392"/>
        <v>0</v>
      </c>
      <c r="H1510" s="1">
        <f t="shared" si="393"/>
        <v>0</v>
      </c>
      <c r="J1510" s="1" t="str">
        <f t="shared" si="397"/>
        <v>1900</v>
      </c>
      <c r="M1510" s="1">
        <f>HLOOKUP('Expense History'!$AD$3,$P$4:$X$2004,ROW('Apartment Expenses'!L1510)-3,0)</f>
        <v>0</v>
      </c>
      <c r="N1510" s="1">
        <f>IF('Expense History'!$AD$3=Data!$G$4,'Apartment Expenses'!AE1510,HLOOKUP('Expense History'!$AD$3,'Apartment Expenses'!$AE$4:$AL$2004,(ROW('Apartment Expenses'!M1510)-3)))</f>
        <v>0</v>
      </c>
      <c r="O1510" s="1" t="str">
        <f>IF($O$2="ALL",IF(VLOOKUP(AA1510,'Expense History'!$AA$6:$AB$36,2,0)="x","include",0),IF(AND(VLOOKUP(AA1510,'Expense History'!$AA$6:$AB$36,2,0)="x",AC1510=$O$2),"include",0))</f>
        <v>include</v>
      </c>
      <c r="P1510" s="1">
        <f>IF(O1510="include",IF(AE1510&gt;0,1+MAX(P1511:P$2005),0),0)</f>
        <v>0</v>
      </c>
      <c r="Q1510" s="1">
        <f>IF(AND(ISBLANK(AA1509),AE1509=0),0,(IF(MAX(Q1511:Q$2005)&gt;0,0,ROW(R1510))))</f>
        <v>0</v>
      </c>
      <c r="R1510" s="1">
        <f>IF($O1510="include",IF(AF1510&gt;0,1+MAX(R1511:R$2005),0),0)</f>
        <v>0</v>
      </c>
      <c r="S1510" s="1">
        <f>IF($O1510="include",IF(AG1510&gt;0,1+MAX(S1511:S$2005),0),0)</f>
        <v>0</v>
      </c>
      <c r="T1510" s="1">
        <f>IF($O1510="include",IF(AH1510&gt;0,1+MAX(T1511:T$2005),0),0)</f>
        <v>0</v>
      </c>
      <c r="U1510" s="1">
        <f>IF($O1510="include",IF(AI1510&gt;0,1+MAX(U1511:U$2005),0),0)</f>
        <v>0</v>
      </c>
      <c r="V1510" s="1">
        <f>IF($O1510="include",IF(AJ1510&gt;0,1+MAX(V1511:V$2005),0),0)</f>
        <v>0</v>
      </c>
      <c r="W1510" s="1">
        <f>IF($O1510="include",IF(AK1510&gt;0,1+MAX(W1511:W$2005),0),0)</f>
        <v>0</v>
      </c>
      <c r="X1510" s="1">
        <f>IF($O1510="include",IF(AL1510&gt;0,1+MAX(X1511:X$2005),0),0)</f>
        <v>0</v>
      </c>
      <c r="Y1510" s="22" t="str">
        <f t="shared" si="398"/>
        <v xml:space="preserve">1 - </v>
      </c>
      <c r="AA1510" s="42"/>
      <c r="AB1510" s="43"/>
      <c r="AC1510" s="43"/>
      <c r="AD1510" s="44"/>
      <c r="AE1510" s="11">
        <f t="shared" si="399"/>
        <v>0</v>
      </c>
      <c r="AF1510" s="41"/>
      <c r="AG1510" s="41"/>
      <c r="AH1510" s="41"/>
      <c r="AI1510" s="41"/>
      <c r="AJ1510" s="41"/>
      <c r="AK1510" s="41"/>
      <c r="AL1510" s="41"/>
      <c r="BA1510" s="1">
        <f t="shared" si="400"/>
        <v>0</v>
      </c>
      <c r="BB1510" s="1">
        <f t="shared" si="401"/>
        <v>0</v>
      </c>
      <c r="BC1510" s="1" t="str">
        <f t="shared" si="402"/>
        <v>No</v>
      </c>
      <c r="BD1510" s="1">
        <f t="shared" si="403"/>
        <v>0</v>
      </c>
      <c r="BE1510" s="1">
        <f t="shared" si="404"/>
        <v>0</v>
      </c>
      <c r="BF1510" s="1">
        <f t="shared" si="405"/>
        <v>0</v>
      </c>
      <c r="BG1510" s="1">
        <v>1506</v>
      </c>
      <c r="BH1510" s="1" t="e">
        <f t="shared" si="406"/>
        <v>#N/A</v>
      </c>
      <c r="BI1510" s="1">
        <f t="shared" si="408"/>
        <v>2</v>
      </c>
      <c r="BJ1510" s="1" t="e">
        <f t="shared" si="407"/>
        <v>#N/A</v>
      </c>
    </row>
    <row r="1511" spans="1:62" x14ac:dyDescent="0.25">
      <c r="A1511" s="1">
        <f t="shared" si="394"/>
        <v>1</v>
      </c>
      <c r="B1511" s="1">
        <f>IF(YEAR(AD1511)=$B$3,YEAR('Apartment Expenses'!AD1511)&amp;" - "&amp;'Apartment Expenses'!AC1511,0)</f>
        <v>0</v>
      </c>
      <c r="C1511" s="1">
        <f t="shared" si="395"/>
        <v>0</v>
      </c>
      <c r="E1511" s="1">
        <v>1507</v>
      </c>
      <c r="F1511" s="1">
        <f t="shared" si="396"/>
        <v>1</v>
      </c>
      <c r="G1511" s="1">
        <f t="shared" si="392"/>
        <v>0</v>
      </c>
      <c r="H1511" s="1">
        <f t="shared" si="393"/>
        <v>0</v>
      </c>
      <c r="J1511" s="1" t="str">
        <f t="shared" si="397"/>
        <v>1900</v>
      </c>
      <c r="M1511" s="1">
        <f>HLOOKUP('Expense History'!$AD$3,$P$4:$X$2004,ROW('Apartment Expenses'!L1511)-3,0)</f>
        <v>0</v>
      </c>
      <c r="N1511" s="1">
        <f>IF('Expense History'!$AD$3=Data!$G$4,'Apartment Expenses'!AE1511,HLOOKUP('Expense History'!$AD$3,'Apartment Expenses'!$AE$4:$AL$2004,(ROW('Apartment Expenses'!M1511)-3)))</f>
        <v>0</v>
      </c>
      <c r="O1511" s="1" t="str">
        <f>IF($O$2="ALL",IF(VLOOKUP(AA1511,'Expense History'!$AA$6:$AB$36,2,0)="x","include",0),IF(AND(VLOOKUP(AA1511,'Expense History'!$AA$6:$AB$36,2,0)="x",AC1511=$O$2),"include",0))</f>
        <v>include</v>
      </c>
      <c r="P1511" s="1">
        <f>IF(O1511="include",IF(AE1511&gt;0,1+MAX(P1512:P$2005),0),0)</f>
        <v>0</v>
      </c>
      <c r="Q1511" s="1">
        <f>IF(AND(ISBLANK(AA1510),AE1510=0),0,(IF(MAX(Q1512:Q$2005)&gt;0,0,ROW(R1511))))</f>
        <v>0</v>
      </c>
      <c r="R1511" s="1">
        <f>IF($O1511="include",IF(AF1511&gt;0,1+MAX(R1512:R$2005),0),0)</f>
        <v>0</v>
      </c>
      <c r="S1511" s="1">
        <f>IF($O1511="include",IF(AG1511&gt;0,1+MAX(S1512:S$2005),0),0)</f>
        <v>0</v>
      </c>
      <c r="T1511" s="1">
        <f>IF($O1511="include",IF(AH1511&gt;0,1+MAX(T1512:T$2005),0),0)</f>
        <v>0</v>
      </c>
      <c r="U1511" s="1">
        <f>IF($O1511="include",IF(AI1511&gt;0,1+MAX(U1512:U$2005),0),0)</f>
        <v>0</v>
      </c>
      <c r="V1511" s="1">
        <f>IF($O1511="include",IF(AJ1511&gt;0,1+MAX(V1512:V$2005),0),0)</f>
        <v>0</v>
      </c>
      <c r="W1511" s="1">
        <f>IF($O1511="include",IF(AK1511&gt;0,1+MAX(W1512:W$2005),0),0)</f>
        <v>0</v>
      </c>
      <c r="X1511" s="1">
        <f>IF($O1511="include",IF(AL1511&gt;0,1+MAX(X1512:X$2005),0),0)</f>
        <v>0</v>
      </c>
      <c r="Y1511" s="22" t="str">
        <f t="shared" si="398"/>
        <v xml:space="preserve">1 - </v>
      </c>
      <c r="AA1511" s="42"/>
      <c r="AB1511" s="43"/>
      <c r="AC1511" s="43"/>
      <c r="AD1511" s="44"/>
      <c r="AE1511" s="11">
        <f t="shared" si="399"/>
        <v>0</v>
      </c>
      <c r="AF1511" s="41"/>
      <c r="AG1511" s="41"/>
      <c r="AH1511" s="41"/>
      <c r="AI1511" s="41"/>
      <c r="AJ1511" s="41"/>
      <c r="AK1511" s="41"/>
      <c r="AL1511" s="41"/>
      <c r="BA1511" s="1">
        <f t="shared" si="400"/>
        <v>0</v>
      </c>
      <c r="BB1511" s="1">
        <f t="shared" si="401"/>
        <v>0</v>
      </c>
      <c r="BC1511" s="1" t="str">
        <f t="shared" si="402"/>
        <v>No</v>
      </c>
      <c r="BD1511" s="1">
        <f t="shared" si="403"/>
        <v>0</v>
      </c>
      <c r="BE1511" s="1">
        <f t="shared" si="404"/>
        <v>0</v>
      </c>
      <c r="BF1511" s="1">
        <f t="shared" si="405"/>
        <v>0</v>
      </c>
      <c r="BG1511" s="1">
        <v>1507</v>
      </c>
      <c r="BH1511" s="1" t="e">
        <f t="shared" si="406"/>
        <v>#N/A</v>
      </c>
      <c r="BI1511" s="1">
        <f t="shared" si="408"/>
        <v>2</v>
      </c>
      <c r="BJ1511" s="1" t="e">
        <f t="shared" si="407"/>
        <v>#N/A</v>
      </c>
    </row>
    <row r="1512" spans="1:62" x14ac:dyDescent="0.25">
      <c r="A1512" s="1">
        <f t="shared" si="394"/>
        <v>1</v>
      </c>
      <c r="B1512" s="1">
        <f>IF(YEAR(AD1512)=$B$3,YEAR('Apartment Expenses'!AD1512)&amp;" - "&amp;'Apartment Expenses'!AC1512,0)</f>
        <v>0</v>
      </c>
      <c r="C1512" s="1">
        <f t="shared" si="395"/>
        <v>0</v>
      </c>
      <c r="E1512" s="1">
        <v>1508</v>
      </c>
      <c r="F1512" s="1">
        <f t="shared" si="396"/>
        <v>1</v>
      </c>
      <c r="G1512" s="1">
        <f t="shared" si="392"/>
        <v>0</v>
      </c>
      <c r="H1512" s="1">
        <f t="shared" si="393"/>
        <v>0</v>
      </c>
      <c r="J1512" s="1" t="str">
        <f t="shared" si="397"/>
        <v>1900</v>
      </c>
      <c r="M1512" s="1">
        <f>HLOOKUP('Expense History'!$AD$3,$P$4:$X$2004,ROW('Apartment Expenses'!L1512)-3,0)</f>
        <v>0</v>
      </c>
      <c r="N1512" s="1">
        <f>IF('Expense History'!$AD$3=Data!$G$4,'Apartment Expenses'!AE1512,HLOOKUP('Expense History'!$AD$3,'Apartment Expenses'!$AE$4:$AL$2004,(ROW('Apartment Expenses'!M1512)-3)))</f>
        <v>0</v>
      </c>
      <c r="O1512" s="1" t="str">
        <f>IF($O$2="ALL",IF(VLOOKUP(AA1512,'Expense History'!$AA$6:$AB$36,2,0)="x","include",0),IF(AND(VLOOKUP(AA1512,'Expense History'!$AA$6:$AB$36,2,0)="x",AC1512=$O$2),"include",0))</f>
        <v>include</v>
      </c>
      <c r="P1512" s="1">
        <f>IF(O1512="include",IF(AE1512&gt;0,1+MAX(P1513:P$2005),0),0)</f>
        <v>0</v>
      </c>
      <c r="Q1512" s="1">
        <f>IF(AND(ISBLANK(AA1511),AE1511=0),0,(IF(MAX(Q1513:Q$2005)&gt;0,0,ROW(R1512))))</f>
        <v>0</v>
      </c>
      <c r="R1512" s="1">
        <f>IF($O1512="include",IF(AF1512&gt;0,1+MAX(R1513:R$2005),0),0)</f>
        <v>0</v>
      </c>
      <c r="S1512" s="1">
        <f>IF($O1512="include",IF(AG1512&gt;0,1+MAX(S1513:S$2005),0),0)</f>
        <v>0</v>
      </c>
      <c r="T1512" s="1">
        <f>IF($O1512="include",IF(AH1512&gt;0,1+MAX(T1513:T$2005),0),0)</f>
        <v>0</v>
      </c>
      <c r="U1512" s="1">
        <f>IF($O1512="include",IF(AI1512&gt;0,1+MAX(U1513:U$2005),0),0)</f>
        <v>0</v>
      </c>
      <c r="V1512" s="1">
        <f>IF($O1512="include",IF(AJ1512&gt;0,1+MAX(V1513:V$2005),0),0)</f>
        <v>0</v>
      </c>
      <c r="W1512" s="1">
        <f>IF($O1512="include",IF(AK1512&gt;0,1+MAX(W1513:W$2005),0),0)</f>
        <v>0</v>
      </c>
      <c r="X1512" s="1">
        <f>IF($O1512="include",IF(AL1512&gt;0,1+MAX(X1513:X$2005),0),0)</f>
        <v>0</v>
      </c>
      <c r="Y1512" s="22" t="str">
        <f t="shared" si="398"/>
        <v xml:space="preserve">1 - </v>
      </c>
      <c r="AA1512" s="42"/>
      <c r="AB1512" s="43"/>
      <c r="AC1512" s="43"/>
      <c r="AD1512" s="44"/>
      <c r="AE1512" s="11">
        <f t="shared" si="399"/>
        <v>0</v>
      </c>
      <c r="AF1512" s="41"/>
      <c r="AG1512" s="41"/>
      <c r="AH1512" s="41"/>
      <c r="AI1512" s="41"/>
      <c r="AJ1512" s="41"/>
      <c r="AK1512" s="41"/>
      <c r="AL1512" s="41"/>
      <c r="BA1512" s="1">
        <f t="shared" si="400"/>
        <v>0</v>
      </c>
      <c r="BB1512" s="1">
        <f t="shared" si="401"/>
        <v>0</v>
      </c>
      <c r="BC1512" s="1" t="str">
        <f t="shared" si="402"/>
        <v>No</v>
      </c>
      <c r="BD1512" s="1">
        <f t="shared" si="403"/>
        <v>0</v>
      </c>
      <c r="BE1512" s="1">
        <f t="shared" si="404"/>
        <v>0</v>
      </c>
      <c r="BF1512" s="1">
        <f t="shared" si="405"/>
        <v>0</v>
      </c>
      <c r="BG1512" s="1">
        <v>1508</v>
      </c>
      <c r="BH1512" s="1" t="e">
        <f t="shared" si="406"/>
        <v>#N/A</v>
      </c>
      <c r="BI1512" s="1">
        <f t="shared" si="408"/>
        <v>2</v>
      </c>
      <c r="BJ1512" s="1" t="e">
        <f t="shared" si="407"/>
        <v>#N/A</v>
      </c>
    </row>
    <row r="1513" spans="1:62" x14ac:dyDescent="0.25">
      <c r="A1513" s="1">
        <f t="shared" si="394"/>
        <v>1</v>
      </c>
      <c r="B1513" s="1">
        <f>IF(YEAR(AD1513)=$B$3,YEAR('Apartment Expenses'!AD1513)&amp;" - "&amp;'Apartment Expenses'!AC1513,0)</f>
        <v>0</v>
      </c>
      <c r="C1513" s="1">
        <f t="shared" si="395"/>
        <v>0</v>
      </c>
      <c r="E1513" s="1">
        <v>1509</v>
      </c>
      <c r="F1513" s="1">
        <f t="shared" si="396"/>
        <v>1</v>
      </c>
      <c r="G1513" s="1">
        <f t="shared" si="392"/>
        <v>0</v>
      </c>
      <c r="H1513" s="1">
        <f t="shared" si="393"/>
        <v>0</v>
      </c>
      <c r="J1513" s="1" t="str">
        <f t="shared" si="397"/>
        <v>1900</v>
      </c>
      <c r="M1513" s="1">
        <f>HLOOKUP('Expense History'!$AD$3,$P$4:$X$2004,ROW('Apartment Expenses'!L1513)-3,0)</f>
        <v>0</v>
      </c>
      <c r="N1513" s="1">
        <f>IF('Expense History'!$AD$3=Data!$G$4,'Apartment Expenses'!AE1513,HLOOKUP('Expense History'!$AD$3,'Apartment Expenses'!$AE$4:$AL$2004,(ROW('Apartment Expenses'!M1513)-3)))</f>
        <v>0</v>
      </c>
      <c r="O1513" s="1" t="str">
        <f>IF($O$2="ALL",IF(VLOOKUP(AA1513,'Expense History'!$AA$6:$AB$36,2,0)="x","include",0),IF(AND(VLOOKUP(AA1513,'Expense History'!$AA$6:$AB$36,2,0)="x",AC1513=$O$2),"include",0))</f>
        <v>include</v>
      </c>
      <c r="P1513" s="1">
        <f>IF(O1513="include",IF(AE1513&gt;0,1+MAX(P1514:P$2005),0),0)</f>
        <v>0</v>
      </c>
      <c r="Q1513" s="1">
        <f>IF(AND(ISBLANK(AA1512),AE1512=0),0,(IF(MAX(Q1514:Q$2005)&gt;0,0,ROW(R1513))))</f>
        <v>0</v>
      </c>
      <c r="R1513" s="1">
        <f>IF($O1513="include",IF(AF1513&gt;0,1+MAX(R1514:R$2005),0),0)</f>
        <v>0</v>
      </c>
      <c r="S1513" s="1">
        <f>IF($O1513="include",IF(AG1513&gt;0,1+MAX(S1514:S$2005),0),0)</f>
        <v>0</v>
      </c>
      <c r="T1513" s="1">
        <f>IF($O1513="include",IF(AH1513&gt;0,1+MAX(T1514:T$2005),0),0)</f>
        <v>0</v>
      </c>
      <c r="U1513" s="1">
        <f>IF($O1513="include",IF(AI1513&gt;0,1+MAX(U1514:U$2005),0),0)</f>
        <v>0</v>
      </c>
      <c r="V1513" s="1">
        <f>IF($O1513="include",IF(AJ1513&gt;0,1+MAX(V1514:V$2005),0),0)</f>
        <v>0</v>
      </c>
      <c r="W1513" s="1">
        <f>IF($O1513="include",IF(AK1513&gt;0,1+MAX(W1514:W$2005),0),0)</f>
        <v>0</v>
      </c>
      <c r="X1513" s="1">
        <f>IF($O1513="include",IF(AL1513&gt;0,1+MAX(X1514:X$2005),0),0)</f>
        <v>0</v>
      </c>
      <c r="Y1513" s="22" t="str">
        <f t="shared" si="398"/>
        <v xml:space="preserve">1 - </v>
      </c>
      <c r="AA1513" s="42"/>
      <c r="AB1513" s="43"/>
      <c r="AC1513" s="43"/>
      <c r="AD1513" s="44"/>
      <c r="AE1513" s="11">
        <f t="shared" si="399"/>
        <v>0</v>
      </c>
      <c r="AF1513" s="41"/>
      <c r="AG1513" s="41"/>
      <c r="AH1513" s="41"/>
      <c r="AI1513" s="41"/>
      <c r="AJ1513" s="41"/>
      <c r="AK1513" s="41"/>
      <c r="AL1513" s="41"/>
      <c r="BA1513" s="1">
        <f t="shared" si="400"/>
        <v>0</v>
      </c>
      <c r="BB1513" s="1">
        <f t="shared" si="401"/>
        <v>0</v>
      </c>
      <c r="BC1513" s="1" t="str">
        <f t="shared" si="402"/>
        <v>No</v>
      </c>
      <c r="BD1513" s="1">
        <f t="shared" si="403"/>
        <v>0</v>
      </c>
      <c r="BE1513" s="1">
        <f t="shared" si="404"/>
        <v>0</v>
      </c>
      <c r="BF1513" s="1">
        <f t="shared" si="405"/>
        <v>0</v>
      </c>
      <c r="BG1513" s="1">
        <v>1509</v>
      </c>
      <c r="BH1513" s="1" t="e">
        <f t="shared" si="406"/>
        <v>#N/A</v>
      </c>
      <c r="BI1513" s="1">
        <f t="shared" si="408"/>
        <v>2</v>
      </c>
      <c r="BJ1513" s="1" t="e">
        <f t="shared" si="407"/>
        <v>#N/A</v>
      </c>
    </row>
    <row r="1514" spans="1:62" x14ac:dyDescent="0.25">
      <c r="A1514" s="1">
        <f t="shared" si="394"/>
        <v>1</v>
      </c>
      <c r="B1514" s="1">
        <f>IF(YEAR(AD1514)=$B$3,YEAR('Apartment Expenses'!AD1514)&amp;" - "&amp;'Apartment Expenses'!AC1514,0)</f>
        <v>0</v>
      </c>
      <c r="C1514" s="1">
        <f t="shared" si="395"/>
        <v>0</v>
      </c>
      <c r="E1514" s="1">
        <v>1510</v>
      </c>
      <c r="F1514" s="1">
        <f t="shared" si="396"/>
        <v>1</v>
      </c>
      <c r="G1514" s="1">
        <f t="shared" si="392"/>
        <v>0</v>
      </c>
      <c r="H1514" s="1">
        <f t="shared" si="393"/>
        <v>0</v>
      </c>
      <c r="J1514" s="1" t="str">
        <f t="shared" si="397"/>
        <v>1900</v>
      </c>
      <c r="M1514" s="1">
        <f>HLOOKUP('Expense History'!$AD$3,$P$4:$X$2004,ROW('Apartment Expenses'!L1514)-3,0)</f>
        <v>0</v>
      </c>
      <c r="N1514" s="1">
        <f>IF('Expense History'!$AD$3=Data!$G$4,'Apartment Expenses'!AE1514,HLOOKUP('Expense History'!$AD$3,'Apartment Expenses'!$AE$4:$AL$2004,(ROW('Apartment Expenses'!M1514)-3)))</f>
        <v>0</v>
      </c>
      <c r="O1514" s="1" t="str">
        <f>IF($O$2="ALL",IF(VLOOKUP(AA1514,'Expense History'!$AA$6:$AB$36,2,0)="x","include",0),IF(AND(VLOOKUP(AA1514,'Expense History'!$AA$6:$AB$36,2,0)="x",AC1514=$O$2),"include",0))</f>
        <v>include</v>
      </c>
      <c r="P1514" s="1">
        <f>IF(O1514="include",IF(AE1514&gt;0,1+MAX(P1515:P$2005),0),0)</f>
        <v>0</v>
      </c>
      <c r="Q1514" s="1">
        <f>IF(AND(ISBLANK(AA1513),AE1513=0),0,(IF(MAX(Q1515:Q$2005)&gt;0,0,ROW(R1514))))</f>
        <v>0</v>
      </c>
      <c r="R1514" s="1">
        <f>IF($O1514="include",IF(AF1514&gt;0,1+MAX(R1515:R$2005),0),0)</f>
        <v>0</v>
      </c>
      <c r="S1514" s="1">
        <f>IF($O1514="include",IF(AG1514&gt;0,1+MAX(S1515:S$2005),0),0)</f>
        <v>0</v>
      </c>
      <c r="T1514" s="1">
        <f>IF($O1514="include",IF(AH1514&gt;0,1+MAX(T1515:T$2005),0),0)</f>
        <v>0</v>
      </c>
      <c r="U1514" s="1">
        <f>IF($O1514="include",IF(AI1514&gt;0,1+MAX(U1515:U$2005),0),0)</f>
        <v>0</v>
      </c>
      <c r="V1514" s="1">
        <f>IF($O1514="include",IF(AJ1514&gt;0,1+MAX(V1515:V$2005),0),0)</f>
        <v>0</v>
      </c>
      <c r="W1514" s="1">
        <f>IF($O1514="include",IF(AK1514&gt;0,1+MAX(W1515:W$2005),0),0)</f>
        <v>0</v>
      </c>
      <c r="X1514" s="1">
        <f>IF($O1514="include",IF(AL1514&gt;0,1+MAX(X1515:X$2005),0),0)</f>
        <v>0</v>
      </c>
      <c r="Y1514" s="22" t="str">
        <f t="shared" si="398"/>
        <v xml:space="preserve">1 - </v>
      </c>
      <c r="AA1514" s="42"/>
      <c r="AB1514" s="43"/>
      <c r="AC1514" s="43"/>
      <c r="AD1514" s="44"/>
      <c r="AE1514" s="11">
        <f t="shared" si="399"/>
        <v>0</v>
      </c>
      <c r="AF1514" s="41"/>
      <c r="AG1514" s="41"/>
      <c r="AH1514" s="41"/>
      <c r="AI1514" s="41"/>
      <c r="AJ1514" s="41"/>
      <c r="AK1514" s="41"/>
      <c r="AL1514" s="41"/>
      <c r="BA1514" s="1">
        <f t="shared" si="400"/>
        <v>0</v>
      </c>
      <c r="BB1514" s="1">
        <f t="shared" si="401"/>
        <v>0</v>
      </c>
      <c r="BC1514" s="1" t="str">
        <f t="shared" si="402"/>
        <v>No</v>
      </c>
      <c r="BD1514" s="1">
        <f t="shared" si="403"/>
        <v>0</v>
      </c>
      <c r="BE1514" s="1">
        <f t="shared" si="404"/>
        <v>0</v>
      </c>
      <c r="BF1514" s="1">
        <f t="shared" si="405"/>
        <v>0</v>
      </c>
      <c r="BG1514" s="1">
        <v>1510</v>
      </c>
      <c r="BH1514" s="1" t="e">
        <f t="shared" si="406"/>
        <v>#N/A</v>
      </c>
      <c r="BI1514" s="1">
        <f t="shared" si="408"/>
        <v>2</v>
      </c>
      <c r="BJ1514" s="1" t="e">
        <f t="shared" si="407"/>
        <v>#N/A</v>
      </c>
    </row>
    <row r="1515" spans="1:62" x14ac:dyDescent="0.25">
      <c r="A1515" s="1">
        <f t="shared" si="394"/>
        <v>1</v>
      </c>
      <c r="B1515" s="1">
        <f>IF(YEAR(AD1515)=$B$3,YEAR('Apartment Expenses'!AD1515)&amp;" - "&amp;'Apartment Expenses'!AC1515,0)</f>
        <v>0</v>
      </c>
      <c r="C1515" s="1">
        <f t="shared" si="395"/>
        <v>0</v>
      </c>
      <c r="E1515" s="1">
        <v>1511</v>
      </c>
      <c r="F1515" s="1">
        <f t="shared" si="396"/>
        <v>1</v>
      </c>
      <c r="G1515" s="1">
        <f t="shared" si="392"/>
        <v>0</v>
      </c>
      <c r="H1515" s="1">
        <f t="shared" si="393"/>
        <v>0</v>
      </c>
      <c r="J1515" s="1" t="str">
        <f t="shared" si="397"/>
        <v>1900</v>
      </c>
      <c r="M1515" s="1">
        <f>HLOOKUP('Expense History'!$AD$3,$P$4:$X$2004,ROW('Apartment Expenses'!L1515)-3,0)</f>
        <v>0</v>
      </c>
      <c r="N1515" s="1">
        <f>IF('Expense History'!$AD$3=Data!$G$4,'Apartment Expenses'!AE1515,HLOOKUP('Expense History'!$AD$3,'Apartment Expenses'!$AE$4:$AL$2004,(ROW('Apartment Expenses'!M1515)-3)))</f>
        <v>0</v>
      </c>
      <c r="O1515" s="1" t="str">
        <f>IF($O$2="ALL",IF(VLOOKUP(AA1515,'Expense History'!$AA$6:$AB$36,2,0)="x","include",0),IF(AND(VLOOKUP(AA1515,'Expense History'!$AA$6:$AB$36,2,0)="x",AC1515=$O$2),"include",0))</f>
        <v>include</v>
      </c>
      <c r="P1515" s="1">
        <f>IF(O1515="include",IF(AE1515&gt;0,1+MAX(P1516:P$2005),0),0)</f>
        <v>0</v>
      </c>
      <c r="Q1515" s="1">
        <f>IF(AND(ISBLANK(AA1514),AE1514=0),0,(IF(MAX(Q1516:Q$2005)&gt;0,0,ROW(R1515))))</f>
        <v>0</v>
      </c>
      <c r="R1515" s="1">
        <f>IF($O1515="include",IF(AF1515&gt;0,1+MAX(R1516:R$2005),0),0)</f>
        <v>0</v>
      </c>
      <c r="S1515" s="1">
        <f>IF($O1515="include",IF(AG1515&gt;0,1+MAX(S1516:S$2005),0),0)</f>
        <v>0</v>
      </c>
      <c r="T1515" s="1">
        <f>IF($O1515="include",IF(AH1515&gt;0,1+MAX(T1516:T$2005),0),0)</f>
        <v>0</v>
      </c>
      <c r="U1515" s="1">
        <f>IF($O1515="include",IF(AI1515&gt;0,1+MAX(U1516:U$2005),0),0)</f>
        <v>0</v>
      </c>
      <c r="V1515" s="1">
        <f>IF($O1515="include",IF(AJ1515&gt;0,1+MAX(V1516:V$2005),0),0)</f>
        <v>0</v>
      </c>
      <c r="W1515" s="1">
        <f>IF($O1515="include",IF(AK1515&gt;0,1+MAX(W1516:W$2005),0),0)</f>
        <v>0</v>
      </c>
      <c r="X1515" s="1">
        <f>IF($O1515="include",IF(AL1515&gt;0,1+MAX(X1516:X$2005),0),0)</f>
        <v>0</v>
      </c>
      <c r="Y1515" s="22" t="str">
        <f t="shared" si="398"/>
        <v xml:space="preserve">1 - </v>
      </c>
      <c r="AA1515" s="42"/>
      <c r="AB1515" s="43"/>
      <c r="AC1515" s="43"/>
      <c r="AD1515" s="44"/>
      <c r="AE1515" s="11">
        <f t="shared" si="399"/>
        <v>0</v>
      </c>
      <c r="AF1515" s="41"/>
      <c r="AG1515" s="41"/>
      <c r="AH1515" s="41"/>
      <c r="AI1515" s="41"/>
      <c r="AJ1515" s="41"/>
      <c r="AK1515" s="41"/>
      <c r="AL1515" s="41"/>
      <c r="BA1515" s="1">
        <f t="shared" si="400"/>
        <v>0</v>
      </c>
      <c r="BB1515" s="1">
        <f t="shared" si="401"/>
        <v>0</v>
      </c>
      <c r="BC1515" s="1" t="str">
        <f t="shared" si="402"/>
        <v>No</v>
      </c>
      <c r="BD1515" s="1">
        <f t="shared" si="403"/>
        <v>0</v>
      </c>
      <c r="BE1515" s="1">
        <f t="shared" si="404"/>
        <v>0</v>
      </c>
      <c r="BF1515" s="1">
        <f t="shared" si="405"/>
        <v>0</v>
      </c>
      <c r="BG1515" s="1">
        <v>1511</v>
      </c>
      <c r="BH1515" s="1" t="e">
        <f t="shared" si="406"/>
        <v>#N/A</v>
      </c>
      <c r="BI1515" s="1">
        <f t="shared" si="408"/>
        <v>2</v>
      </c>
      <c r="BJ1515" s="1" t="e">
        <f t="shared" si="407"/>
        <v>#N/A</v>
      </c>
    </row>
    <row r="1516" spans="1:62" x14ac:dyDescent="0.25">
      <c r="A1516" s="1">
        <f t="shared" si="394"/>
        <v>1</v>
      </c>
      <c r="B1516" s="1">
        <f>IF(YEAR(AD1516)=$B$3,YEAR('Apartment Expenses'!AD1516)&amp;" - "&amp;'Apartment Expenses'!AC1516,0)</f>
        <v>0</v>
      </c>
      <c r="C1516" s="1">
        <f t="shared" si="395"/>
        <v>0</v>
      </c>
      <c r="E1516" s="1">
        <v>1512</v>
      </c>
      <c r="F1516" s="1">
        <f t="shared" si="396"/>
        <v>1</v>
      </c>
      <c r="G1516" s="1">
        <f t="shared" si="392"/>
        <v>0</v>
      </c>
      <c r="H1516" s="1">
        <f t="shared" si="393"/>
        <v>0</v>
      </c>
      <c r="J1516" s="1" t="str">
        <f t="shared" si="397"/>
        <v>1900</v>
      </c>
      <c r="M1516" s="1">
        <f>HLOOKUP('Expense History'!$AD$3,$P$4:$X$2004,ROW('Apartment Expenses'!L1516)-3,0)</f>
        <v>0</v>
      </c>
      <c r="N1516" s="1">
        <f>IF('Expense History'!$AD$3=Data!$G$4,'Apartment Expenses'!AE1516,HLOOKUP('Expense History'!$AD$3,'Apartment Expenses'!$AE$4:$AL$2004,(ROW('Apartment Expenses'!M1516)-3)))</f>
        <v>0</v>
      </c>
      <c r="O1516" s="1" t="str">
        <f>IF($O$2="ALL",IF(VLOOKUP(AA1516,'Expense History'!$AA$6:$AB$36,2,0)="x","include",0),IF(AND(VLOOKUP(AA1516,'Expense History'!$AA$6:$AB$36,2,0)="x",AC1516=$O$2),"include",0))</f>
        <v>include</v>
      </c>
      <c r="P1516" s="1">
        <f>IF(O1516="include",IF(AE1516&gt;0,1+MAX(P1517:P$2005),0),0)</f>
        <v>0</v>
      </c>
      <c r="Q1516" s="1">
        <f>IF(AND(ISBLANK(AA1515),AE1515=0),0,(IF(MAX(Q1517:Q$2005)&gt;0,0,ROW(R1516))))</f>
        <v>0</v>
      </c>
      <c r="R1516" s="1">
        <f>IF($O1516="include",IF(AF1516&gt;0,1+MAX(R1517:R$2005),0),0)</f>
        <v>0</v>
      </c>
      <c r="S1516" s="1">
        <f>IF($O1516="include",IF(AG1516&gt;0,1+MAX(S1517:S$2005),0),0)</f>
        <v>0</v>
      </c>
      <c r="T1516" s="1">
        <f>IF($O1516="include",IF(AH1516&gt;0,1+MAX(T1517:T$2005),0),0)</f>
        <v>0</v>
      </c>
      <c r="U1516" s="1">
        <f>IF($O1516="include",IF(AI1516&gt;0,1+MAX(U1517:U$2005),0),0)</f>
        <v>0</v>
      </c>
      <c r="V1516" s="1">
        <f>IF($O1516="include",IF(AJ1516&gt;0,1+MAX(V1517:V$2005),0),0)</f>
        <v>0</v>
      </c>
      <c r="W1516" s="1">
        <f>IF($O1516="include",IF(AK1516&gt;0,1+MAX(W1517:W$2005),0),0)</f>
        <v>0</v>
      </c>
      <c r="X1516" s="1">
        <f>IF($O1516="include",IF(AL1516&gt;0,1+MAX(X1517:X$2005),0),0)</f>
        <v>0</v>
      </c>
      <c r="Y1516" s="22" t="str">
        <f t="shared" si="398"/>
        <v xml:space="preserve">1 - </v>
      </c>
      <c r="AA1516" s="42"/>
      <c r="AB1516" s="43"/>
      <c r="AC1516" s="43"/>
      <c r="AD1516" s="44"/>
      <c r="AE1516" s="11">
        <f t="shared" si="399"/>
        <v>0</v>
      </c>
      <c r="AF1516" s="41"/>
      <c r="AG1516" s="41"/>
      <c r="AH1516" s="41"/>
      <c r="AI1516" s="41"/>
      <c r="AJ1516" s="41"/>
      <c r="AK1516" s="41"/>
      <c r="AL1516" s="41"/>
      <c r="BA1516" s="1">
        <f t="shared" si="400"/>
        <v>0</v>
      </c>
      <c r="BB1516" s="1">
        <f t="shared" si="401"/>
        <v>0</v>
      </c>
      <c r="BC1516" s="1" t="str">
        <f t="shared" si="402"/>
        <v>No</v>
      </c>
      <c r="BD1516" s="1">
        <f t="shared" si="403"/>
        <v>0</v>
      </c>
      <c r="BE1516" s="1">
        <f t="shared" si="404"/>
        <v>0</v>
      </c>
      <c r="BF1516" s="1">
        <f t="shared" si="405"/>
        <v>0</v>
      </c>
      <c r="BG1516" s="1">
        <v>1512</v>
      </c>
      <c r="BH1516" s="1" t="e">
        <f t="shared" si="406"/>
        <v>#N/A</v>
      </c>
      <c r="BI1516" s="1">
        <f t="shared" si="408"/>
        <v>2</v>
      </c>
      <c r="BJ1516" s="1" t="e">
        <f t="shared" si="407"/>
        <v>#N/A</v>
      </c>
    </row>
    <row r="1517" spans="1:62" x14ac:dyDescent="0.25">
      <c r="A1517" s="1">
        <f t="shared" si="394"/>
        <v>1</v>
      </c>
      <c r="B1517" s="1">
        <f>IF(YEAR(AD1517)=$B$3,YEAR('Apartment Expenses'!AD1517)&amp;" - "&amp;'Apartment Expenses'!AC1517,0)</f>
        <v>0</v>
      </c>
      <c r="C1517" s="1">
        <f t="shared" si="395"/>
        <v>0</v>
      </c>
      <c r="E1517" s="1">
        <v>1513</v>
      </c>
      <c r="F1517" s="1">
        <f t="shared" si="396"/>
        <v>1</v>
      </c>
      <c r="G1517" s="1">
        <f t="shared" si="392"/>
        <v>0</v>
      </c>
      <c r="H1517" s="1">
        <f t="shared" si="393"/>
        <v>0</v>
      </c>
      <c r="J1517" s="1" t="str">
        <f t="shared" si="397"/>
        <v>1900</v>
      </c>
      <c r="M1517" s="1">
        <f>HLOOKUP('Expense History'!$AD$3,$P$4:$X$2004,ROW('Apartment Expenses'!L1517)-3,0)</f>
        <v>0</v>
      </c>
      <c r="N1517" s="1">
        <f>IF('Expense History'!$AD$3=Data!$G$4,'Apartment Expenses'!AE1517,HLOOKUP('Expense History'!$AD$3,'Apartment Expenses'!$AE$4:$AL$2004,(ROW('Apartment Expenses'!M1517)-3)))</f>
        <v>0</v>
      </c>
      <c r="O1517" s="1" t="str">
        <f>IF($O$2="ALL",IF(VLOOKUP(AA1517,'Expense History'!$AA$6:$AB$36,2,0)="x","include",0),IF(AND(VLOOKUP(AA1517,'Expense History'!$AA$6:$AB$36,2,0)="x",AC1517=$O$2),"include",0))</f>
        <v>include</v>
      </c>
      <c r="P1517" s="1">
        <f>IF(O1517="include",IF(AE1517&gt;0,1+MAX(P1518:P$2005),0),0)</f>
        <v>0</v>
      </c>
      <c r="Q1517" s="1">
        <f>IF(AND(ISBLANK(AA1516),AE1516=0),0,(IF(MAX(Q1518:Q$2005)&gt;0,0,ROW(R1517))))</f>
        <v>0</v>
      </c>
      <c r="R1517" s="1">
        <f>IF($O1517="include",IF(AF1517&gt;0,1+MAX(R1518:R$2005),0),0)</f>
        <v>0</v>
      </c>
      <c r="S1517" s="1">
        <f>IF($O1517="include",IF(AG1517&gt;0,1+MAX(S1518:S$2005),0),0)</f>
        <v>0</v>
      </c>
      <c r="T1517" s="1">
        <f>IF($O1517="include",IF(AH1517&gt;0,1+MAX(T1518:T$2005),0),0)</f>
        <v>0</v>
      </c>
      <c r="U1517" s="1">
        <f>IF($O1517="include",IF(AI1517&gt;0,1+MAX(U1518:U$2005),0),0)</f>
        <v>0</v>
      </c>
      <c r="V1517" s="1">
        <f>IF($O1517="include",IF(AJ1517&gt;0,1+MAX(V1518:V$2005),0),0)</f>
        <v>0</v>
      </c>
      <c r="W1517" s="1">
        <f>IF($O1517="include",IF(AK1517&gt;0,1+MAX(W1518:W$2005),0),0)</f>
        <v>0</v>
      </c>
      <c r="X1517" s="1">
        <f>IF($O1517="include",IF(AL1517&gt;0,1+MAX(X1518:X$2005),0),0)</f>
        <v>0</v>
      </c>
      <c r="Y1517" s="22" t="str">
        <f t="shared" si="398"/>
        <v xml:space="preserve">1 - </v>
      </c>
      <c r="AA1517" s="42"/>
      <c r="AB1517" s="43"/>
      <c r="AC1517" s="43"/>
      <c r="AD1517" s="44"/>
      <c r="AE1517" s="11">
        <f t="shared" si="399"/>
        <v>0</v>
      </c>
      <c r="AF1517" s="41"/>
      <c r="AG1517" s="41"/>
      <c r="AH1517" s="41"/>
      <c r="AI1517" s="41"/>
      <c r="AJ1517" s="41"/>
      <c r="AK1517" s="41"/>
      <c r="AL1517" s="41"/>
      <c r="BA1517" s="1">
        <f t="shared" si="400"/>
        <v>0</v>
      </c>
      <c r="BB1517" s="1">
        <f t="shared" si="401"/>
        <v>0</v>
      </c>
      <c r="BC1517" s="1" t="str">
        <f t="shared" si="402"/>
        <v>No</v>
      </c>
      <c r="BD1517" s="1">
        <f t="shared" si="403"/>
        <v>0</v>
      </c>
      <c r="BE1517" s="1">
        <f t="shared" si="404"/>
        <v>0</v>
      </c>
      <c r="BF1517" s="1">
        <f t="shared" si="405"/>
        <v>0</v>
      </c>
      <c r="BG1517" s="1">
        <v>1513</v>
      </c>
      <c r="BH1517" s="1" t="e">
        <f t="shared" si="406"/>
        <v>#N/A</v>
      </c>
      <c r="BI1517" s="1">
        <f t="shared" si="408"/>
        <v>2</v>
      </c>
      <c r="BJ1517" s="1" t="e">
        <f t="shared" si="407"/>
        <v>#N/A</v>
      </c>
    </row>
    <row r="1518" spans="1:62" x14ac:dyDescent="0.25">
      <c r="A1518" s="1">
        <f t="shared" si="394"/>
        <v>1</v>
      </c>
      <c r="B1518" s="1">
        <f>IF(YEAR(AD1518)=$B$3,YEAR('Apartment Expenses'!AD1518)&amp;" - "&amp;'Apartment Expenses'!AC1518,0)</f>
        <v>0</v>
      </c>
      <c r="C1518" s="1">
        <f t="shared" si="395"/>
        <v>0</v>
      </c>
      <c r="E1518" s="1">
        <v>1514</v>
      </c>
      <c r="F1518" s="1">
        <f t="shared" si="396"/>
        <v>1</v>
      </c>
      <c r="G1518" s="1">
        <f t="shared" si="392"/>
        <v>0</v>
      </c>
      <c r="H1518" s="1">
        <f t="shared" si="393"/>
        <v>0</v>
      </c>
      <c r="J1518" s="1" t="str">
        <f t="shared" si="397"/>
        <v>1900</v>
      </c>
      <c r="M1518" s="1">
        <f>HLOOKUP('Expense History'!$AD$3,$P$4:$X$2004,ROW('Apartment Expenses'!L1518)-3,0)</f>
        <v>0</v>
      </c>
      <c r="N1518" s="1">
        <f>IF('Expense History'!$AD$3=Data!$G$4,'Apartment Expenses'!AE1518,HLOOKUP('Expense History'!$AD$3,'Apartment Expenses'!$AE$4:$AL$2004,(ROW('Apartment Expenses'!M1518)-3)))</f>
        <v>0</v>
      </c>
      <c r="O1518" s="1" t="str">
        <f>IF($O$2="ALL",IF(VLOOKUP(AA1518,'Expense History'!$AA$6:$AB$36,2,0)="x","include",0),IF(AND(VLOOKUP(AA1518,'Expense History'!$AA$6:$AB$36,2,0)="x",AC1518=$O$2),"include",0))</f>
        <v>include</v>
      </c>
      <c r="P1518" s="1">
        <f>IF(O1518="include",IF(AE1518&gt;0,1+MAX(P1519:P$2005),0),0)</f>
        <v>0</v>
      </c>
      <c r="Q1518" s="1">
        <f>IF(AND(ISBLANK(AA1517),AE1517=0),0,(IF(MAX(Q1519:Q$2005)&gt;0,0,ROW(R1518))))</f>
        <v>0</v>
      </c>
      <c r="R1518" s="1">
        <f>IF($O1518="include",IF(AF1518&gt;0,1+MAX(R1519:R$2005),0),0)</f>
        <v>0</v>
      </c>
      <c r="S1518" s="1">
        <f>IF($O1518="include",IF(AG1518&gt;0,1+MAX(S1519:S$2005),0),0)</f>
        <v>0</v>
      </c>
      <c r="T1518" s="1">
        <f>IF($O1518="include",IF(AH1518&gt;0,1+MAX(T1519:T$2005),0),0)</f>
        <v>0</v>
      </c>
      <c r="U1518" s="1">
        <f>IF($O1518="include",IF(AI1518&gt;0,1+MAX(U1519:U$2005),0),0)</f>
        <v>0</v>
      </c>
      <c r="V1518" s="1">
        <f>IF($O1518="include",IF(AJ1518&gt;0,1+MAX(V1519:V$2005),0),0)</f>
        <v>0</v>
      </c>
      <c r="W1518" s="1">
        <f>IF($O1518="include",IF(AK1518&gt;0,1+MAX(W1519:W$2005),0),0)</f>
        <v>0</v>
      </c>
      <c r="X1518" s="1">
        <f>IF($O1518="include",IF(AL1518&gt;0,1+MAX(X1519:X$2005),0),0)</f>
        <v>0</v>
      </c>
      <c r="Y1518" s="22" t="str">
        <f t="shared" si="398"/>
        <v xml:space="preserve">1 - </v>
      </c>
      <c r="AA1518" s="42"/>
      <c r="AB1518" s="43"/>
      <c r="AC1518" s="43"/>
      <c r="AD1518" s="44"/>
      <c r="AE1518" s="11">
        <f t="shared" si="399"/>
        <v>0</v>
      </c>
      <c r="AF1518" s="41"/>
      <c r="AG1518" s="41"/>
      <c r="AH1518" s="41"/>
      <c r="AI1518" s="41"/>
      <c r="AJ1518" s="41"/>
      <c r="AK1518" s="41"/>
      <c r="AL1518" s="41"/>
      <c r="BA1518" s="1">
        <f t="shared" si="400"/>
        <v>0</v>
      </c>
      <c r="BB1518" s="1">
        <f t="shared" si="401"/>
        <v>0</v>
      </c>
      <c r="BC1518" s="1" t="str">
        <f t="shared" si="402"/>
        <v>No</v>
      </c>
      <c r="BD1518" s="1">
        <f t="shared" si="403"/>
        <v>0</v>
      </c>
      <c r="BE1518" s="1">
        <f t="shared" si="404"/>
        <v>0</v>
      </c>
      <c r="BF1518" s="1">
        <f t="shared" si="405"/>
        <v>0</v>
      </c>
      <c r="BG1518" s="1">
        <v>1514</v>
      </c>
      <c r="BH1518" s="1" t="e">
        <f t="shared" si="406"/>
        <v>#N/A</v>
      </c>
      <c r="BI1518" s="1">
        <f t="shared" si="408"/>
        <v>2</v>
      </c>
      <c r="BJ1518" s="1" t="e">
        <f t="shared" si="407"/>
        <v>#N/A</v>
      </c>
    </row>
    <row r="1519" spans="1:62" x14ac:dyDescent="0.25">
      <c r="A1519" s="1">
        <f t="shared" si="394"/>
        <v>1</v>
      </c>
      <c r="B1519" s="1">
        <f>IF(YEAR(AD1519)=$B$3,YEAR('Apartment Expenses'!AD1519)&amp;" - "&amp;'Apartment Expenses'!AC1519,0)</f>
        <v>0</v>
      </c>
      <c r="C1519" s="1">
        <f t="shared" si="395"/>
        <v>0</v>
      </c>
      <c r="E1519" s="1">
        <v>1515</v>
      </c>
      <c r="F1519" s="1">
        <f t="shared" si="396"/>
        <v>1</v>
      </c>
      <c r="G1519" s="1">
        <f t="shared" si="392"/>
        <v>0</v>
      </c>
      <c r="H1519" s="1">
        <f t="shared" si="393"/>
        <v>0</v>
      </c>
      <c r="J1519" s="1" t="str">
        <f t="shared" si="397"/>
        <v>1900</v>
      </c>
      <c r="M1519" s="1">
        <f>HLOOKUP('Expense History'!$AD$3,$P$4:$X$2004,ROW('Apartment Expenses'!L1519)-3,0)</f>
        <v>0</v>
      </c>
      <c r="N1519" s="1">
        <f>IF('Expense History'!$AD$3=Data!$G$4,'Apartment Expenses'!AE1519,HLOOKUP('Expense History'!$AD$3,'Apartment Expenses'!$AE$4:$AL$2004,(ROW('Apartment Expenses'!M1519)-3)))</f>
        <v>0</v>
      </c>
      <c r="O1519" s="1" t="str">
        <f>IF($O$2="ALL",IF(VLOOKUP(AA1519,'Expense History'!$AA$6:$AB$36,2,0)="x","include",0),IF(AND(VLOOKUP(AA1519,'Expense History'!$AA$6:$AB$36,2,0)="x",AC1519=$O$2),"include",0))</f>
        <v>include</v>
      </c>
      <c r="P1519" s="1">
        <f>IF(O1519="include",IF(AE1519&gt;0,1+MAX(P1520:P$2005),0),0)</f>
        <v>0</v>
      </c>
      <c r="Q1519" s="1">
        <f>IF(AND(ISBLANK(AA1518),AE1518=0),0,(IF(MAX(Q1520:Q$2005)&gt;0,0,ROW(R1519))))</f>
        <v>0</v>
      </c>
      <c r="R1519" s="1">
        <f>IF($O1519="include",IF(AF1519&gt;0,1+MAX(R1520:R$2005),0),0)</f>
        <v>0</v>
      </c>
      <c r="S1519" s="1">
        <f>IF($O1519="include",IF(AG1519&gt;0,1+MAX(S1520:S$2005),0),0)</f>
        <v>0</v>
      </c>
      <c r="T1519" s="1">
        <f>IF($O1519="include",IF(AH1519&gt;0,1+MAX(T1520:T$2005),0),0)</f>
        <v>0</v>
      </c>
      <c r="U1519" s="1">
        <f>IF($O1519="include",IF(AI1519&gt;0,1+MAX(U1520:U$2005),0),0)</f>
        <v>0</v>
      </c>
      <c r="V1519" s="1">
        <f>IF($O1519="include",IF(AJ1519&gt;0,1+MAX(V1520:V$2005),0),0)</f>
        <v>0</v>
      </c>
      <c r="W1519" s="1">
        <f>IF($O1519="include",IF(AK1519&gt;0,1+MAX(W1520:W$2005),0),0)</f>
        <v>0</v>
      </c>
      <c r="X1519" s="1">
        <f>IF($O1519="include",IF(AL1519&gt;0,1+MAX(X1520:X$2005),0),0)</f>
        <v>0</v>
      </c>
      <c r="Y1519" s="22" t="str">
        <f t="shared" si="398"/>
        <v xml:space="preserve">1 - </v>
      </c>
      <c r="AA1519" s="42"/>
      <c r="AB1519" s="43"/>
      <c r="AC1519" s="43"/>
      <c r="AD1519" s="44"/>
      <c r="AE1519" s="11">
        <f t="shared" si="399"/>
        <v>0</v>
      </c>
      <c r="AF1519" s="41"/>
      <c r="AG1519" s="41"/>
      <c r="AH1519" s="41"/>
      <c r="AI1519" s="41"/>
      <c r="AJ1519" s="41"/>
      <c r="AK1519" s="41"/>
      <c r="AL1519" s="41"/>
      <c r="BA1519" s="1">
        <f t="shared" si="400"/>
        <v>0</v>
      </c>
      <c r="BB1519" s="1">
        <f t="shared" si="401"/>
        <v>0</v>
      </c>
      <c r="BC1519" s="1" t="str">
        <f t="shared" si="402"/>
        <v>No</v>
      </c>
      <c r="BD1519" s="1">
        <f t="shared" si="403"/>
        <v>0</v>
      </c>
      <c r="BE1519" s="1">
        <f t="shared" si="404"/>
        <v>0</v>
      </c>
      <c r="BF1519" s="1">
        <f t="shared" si="405"/>
        <v>0</v>
      </c>
      <c r="BG1519" s="1">
        <v>1515</v>
      </c>
      <c r="BH1519" s="1" t="e">
        <f t="shared" si="406"/>
        <v>#N/A</v>
      </c>
      <c r="BI1519" s="1">
        <f t="shared" si="408"/>
        <v>2</v>
      </c>
      <c r="BJ1519" s="1" t="e">
        <f t="shared" si="407"/>
        <v>#N/A</v>
      </c>
    </row>
    <row r="1520" spans="1:62" x14ac:dyDescent="0.25">
      <c r="A1520" s="1">
        <f t="shared" si="394"/>
        <v>1</v>
      </c>
      <c r="B1520" s="1">
        <f>IF(YEAR(AD1520)=$B$3,YEAR('Apartment Expenses'!AD1520)&amp;" - "&amp;'Apartment Expenses'!AC1520,0)</f>
        <v>0</v>
      </c>
      <c r="C1520" s="1">
        <f t="shared" si="395"/>
        <v>0</v>
      </c>
      <c r="E1520" s="1">
        <v>1516</v>
      </c>
      <c r="F1520" s="1">
        <f t="shared" si="396"/>
        <v>1</v>
      </c>
      <c r="G1520" s="1">
        <f t="shared" si="392"/>
        <v>0</v>
      </c>
      <c r="H1520" s="1">
        <f t="shared" si="393"/>
        <v>0</v>
      </c>
      <c r="J1520" s="1" t="str">
        <f t="shared" si="397"/>
        <v>1900</v>
      </c>
      <c r="M1520" s="1">
        <f>HLOOKUP('Expense History'!$AD$3,$P$4:$X$2004,ROW('Apartment Expenses'!L1520)-3,0)</f>
        <v>0</v>
      </c>
      <c r="N1520" s="1">
        <f>IF('Expense History'!$AD$3=Data!$G$4,'Apartment Expenses'!AE1520,HLOOKUP('Expense History'!$AD$3,'Apartment Expenses'!$AE$4:$AL$2004,(ROW('Apartment Expenses'!M1520)-3)))</f>
        <v>0</v>
      </c>
      <c r="O1520" s="1" t="str">
        <f>IF($O$2="ALL",IF(VLOOKUP(AA1520,'Expense History'!$AA$6:$AB$36,2,0)="x","include",0),IF(AND(VLOOKUP(AA1520,'Expense History'!$AA$6:$AB$36,2,0)="x",AC1520=$O$2),"include",0))</f>
        <v>include</v>
      </c>
      <c r="P1520" s="1">
        <f>IF(O1520="include",IF(AE1520&gt;0,1+MAX(P1521:P$2005),0),0)</f>
        <v>0</v>
      </c>
      <c r="Q1520" s="1">
        <f>IF(AND(ISBLANK(AA1519),AE1519=0),0,(IF(MAX(Q1521:Q$2005)&gt;0,0,ROW(R1520))))</f>
        <v>0</v>
      </c>
      <c r="R1520" s="1">
        <f>IF($O1520="include",IF(AF1520&gt;0,1+MAX(R1521:R$2005),0),0)</f>
        <v>0</v>
      </c>
      <c r="S1520" s="1">
        <f>IF($O1520="include",IF(AG1520&gt;0,1+MAX(S1521:S$2005),0),0)</f>
        <v>0</v>
      </c>
      <c r="T1520" s="1">
        <f>IF($O1520="include",IF(AH1520&gt;0,1+MAX(T1521:T$2005),0),0)</f>
        <v>0</v>
      </c>
      <c r="U1520" s="1">
        <f>IF($O1520="include",IF(AI1520&gt;0,1+MAX(U1521:U$2005),0),0)</f>
        <v>0</v>
      </c>
      <c r="V1520" s="1">
        <f>IF($O1520="include",IF(AJ1520&gt;0,1+MAX(V1521:V$2005),0),0)</f>
        <v>0</v>
      </c>
      <c r="W1520" s="1">
        <f>IF($O1520="include",IF(AK1520&gt;0,1+MAX(W1521:W$2005),0),0)</f>
        <v>0</v>
      </c>
      <c r="X1520" s="1">
        <f>IF($O1520="include",IF(AL1520&gt;0,1+MAX(X1521:X$2005),0),0)</f>
        <v>0</v>
      </c>
      <c r="Y1520" s="22" t="str">
        <f t="shared" si="398"/>
        <v xml:space="preserve">1 - </v>
      </c>
      <c r="AA1520" s="42"/>
      <c r="AB1520" s="43"/>
      <c r="AC1520" s="43"/>
      <c r="AD1520" s="44"/>
      <c r="AE1520" s="11">
        <f t="shared" si="399"/>
        <v>0</v>
      </c>
      <c r="AF1520" s="41"/>
      <c r="AG1520" s="41"/>
      <c r="AH1520" s="41"/>
      <c r="AI1520" s="41"/>
      <c r="AJ1520" s="41"/>
      <c r="AK1520" s="41"/>
      <c r="AL1520" s="41"/>
      <c r="BA1520" s="1">
        <f t="shared" si="400"/>
        <v>0</v>
      </c>
      <c r="BB1520" s="1">
        <f t="shared" si="401"/>
        <v>0</v>
      </c>
      <c r="BC1520" s="1" t="str">
        <f t="shared" si="402"/>
        <v>No</v>
      </c>
      <c r="BD1520" s="1">
        <f t="shared" si="403"/>
        <v>0</v>
      </c>
      <c r="BE1520" s="1">
        <f t="shared" si="404"/>
        <v>0</v>
      </c>
      <c r="BF1520" s="1">
        <f t="shared" si="405"/>
        <v>0</v>
      </c>
      <c r="BG1520" s="1">
        <v>1516</v>
      </c>
      <c r="BH1520" s="1" t="e">
        <f t="shared" si="406"/>
        <v>#N/A</v>
      </c>
      <c r="BI1520" s="1">
        <f t="shared" si="408"/>
        <v>2</v>
      </c>
      <c r="BJ1520" s="1" t="e">
        <f t="shared" si="407"/>
        <v>#N/A</v>
      </c>
    </row>
    <row r="1521" spans="1:62" x14ac:dyDescent="0.25">
      <c r="A1521" s="1">
        <f t="shared" si="394"/>
        <v>1</v>
      </c>
      <c r="B1521" s="1">
        <f>IF(YEAR(AD1521)=$B$3,YEAR('Apartment Expenses'!AD1521)&amp;" - "&amp;'Apartment Expenses'!AC1521,0)</f>
        <v>0</v>
      </c>
      <c r="C1521" s="1">
        <f t="shared" si="395"/>
        <v>0</v>
      </c>
      <c r="E1521" s="1">
        <v>1517</v>
      </c>
      <c r="F1521" s="1">
        <f t="shared" si="396"/>
        <v>1</v>
      </c>
      <c r="G1521" s="1">
        <f t="shared" si="392"/>
        <v>0</v>
      </c>
      <c r="H1521" s="1">
        <f t="shared" si="393"/>
        <v>0</v>
      </c>
      <c r="J1521" s="1" t="str">
        <f t="shared" si="397"/>
        <v>1900</v>
      </c>
      <c r="M1521" s="1">
        <f>HLOOKUP('Expense History'!$AD$3,$P$4:$X$2004,ROW('Apartment Expenses'!L1521)-3,0)</f>
        <v>0</v>
      </c>
      <c r="N1521" s="1">
        <f>IF('Expense History'!$AD$3=Data!$G$4,'Apartment Expenses'!AE1521,HLOOKUP('Expense History'!$AD$3,'Apartment Expenses'!$AE$4:$AL$2004,(ROW('Apartment Expenses'!M1521)-3)))</f>
        <v>0</v>
      </c>
      <c r="O1521" s="1" t="str">
        <f>IF($O$2="ALL",IF(VLOOKUP(AA1521,'Expense History'!$AA$6:$AB$36,2,0)="x","include",0),IF(AND(VLOOKUP(AA1521,'Expense History'!$AA$6:$AB$36,2,0)="x",AC1521=$O$2),"include",0))</f>
        <v>include</v>
      </c>
      <c r="P1521" s="1">
        <f>IF(O1521="include",IF(AE1521&gt;0,1+MAX(P1522:P$2005),0),0)</f>
        <v>0</v>
      </c>
      <c r="Q1521" s="1">
        <f>IF(AND(ISBLANK(AA1520),AE1520=0),0,(IF(MAX(Q1522:Q$2005)&gt;0,0,ROW(R1521))))</f>
        <v>0</v>
      </c>
      <c r="R1521" s="1">
        <f>IF($O1521="include",IF(AF1521&gt;0,1+MAX(R1522:R$2005),0),0)</f>
        <v>0</v>
      </c>
      <c r="S1521" s="1">
        <f>IF($O1521="include",IF(AG1521&gt;0,1+MAX(S1522:S$2005),0),0)</f>
        <v>0</v>
      </c>
      <c r="T1521" s="1">
        <f>IF($O1521="include",IF(AH1521&gt;0,1+MAX(T1522:T$2005),0),0)</f>
        <v>0</v>
      </c>
      <c r="U1521" s="1">
        <f>IF($O1521="include",IF(AI1521&gt;0,1+MAX(U1522:U$2005),0),0)</f>
        <v>0</v>
      </c>
      <c r="V1521" s="1">
        <f>IF($O1521="include",IF(AJ1521&gt;0,1+MAX(V1522:V$2005),0),0)</f>
        <v>0</v>
      </c>
      <c r="W1521" s="1">
        <f>IF($O1521="include",IF(AK1521&gt;0,1+MAX(W1522:W$2005),0),0)</f>
        <v>0</v>
      </c>
      <c r="X1521" s="1">
        <f>IF($O1521="include",IF(AL1521&gt;0,1+MAX(X1522:X$2005),0),0)</f>
        <v>0</v>
      </c>
      <c r="Y1521" s="22" t="str">
        <f t="shared" si="398"/>
        <v xml:space="preserve">1 - </v>
      </c>
      <c r="AA1521" s="42"/>
      <c r="AB1521" s="43"/>
      <c r="AC1521" s="43"/>
      <c r="AD1521" s="44"/>
      <c r="AE1521" s="11">
        <f t="shared" si="399"/>
        <v>0</v>
      </c>
      <c r="AF1521" s="41"/>
      <c r="AG1521" s="41"/>
      <c r="AH1521" s="41"/>
      <c r="AI1521" s="41"/>
      <c r="AJ1521" s="41"/>
      <c r="AK1521" s="41"/>
      <c r="AL1521" s="41"/>
      <c r="BA1521" s="1">
        <f t="shared" si="400"/>
        <v>0</v>
      </c>
      <c r="BB1521" s="1">
        <f t="shared" si="401"/>
        <v>0</v>
      </c>
      <c r="BC1521" s="1" t="str">
        <f t="shared" si="402"/>
        <v>No</v>
      </c>
      <c r="BD1521" s="1">
        <f t="shared" si="403"/>
        <v>0</v>
      </c>
      <c r="BE1521" s="1">
        <f t="shared" si="404"/>
        <v>0</v>
      </c>
      <c r="BF1521" s="1">
        <f t="shared" si="405"/>
        <v>0</v>
      </c>
      <c r="BG1521" s="1">
        <v>1517</v>
      </c>
      <c r="BH1521" s="1" t="e">
        <f t="shared" si="406"/>
        <v>#N/A</v>
      </c>
      <c r="BI1521" s="1">
        <f t="shared" si="408"/>
        <v>2</v>
      </c>
      <c r="BJ1521" s="1" t="e">
        <f t="shared" si="407"/>
        <v>#N/A</v>
      </c>
    </row>
    <row r="1522" spans="1:62" x14ac:dyDescent="0.25">
      <c r="A1522" s="1">
        <f t="shared" si="394"/>
        <v>1</v>
      </c>
      <c r="B1522" s="1">
        <f>IF(YEAR(AD1522)=$B$3,YEAR('Apartment Expenses'!AD1522)&amp;" - "&amp;'Apartment Expenses'!AC1522,0)</f>
        <v>0</v>
      </c>
      <c r="C1522" s="1">
        <f t="shared" si="395"/>
        <v>0</v>
      </c>
      <c r="E1522" s="1">
        <v>1518</v>
      </c>
      <c r="F1522" s="1">
        <f t="shared" si="396"/>
        <v>1</v>
      </c>
      <c r="G1522" s="1">
        <f t="shared" si="392"/>
        <v>0</v>
      </c>
      <c r="H1522" s="1">
        <f t="shared" si="393"/>
        <v>0</v>
      </c>
      <c r="J1522" s="1" t="str">
        <f t="shared" si="397"/>
        <v>1900</v>
      </c>
      <c r="M1522" s="1">
        <f>HLOOKUP('Expense History'!$AD$3,$P$4:$X$2004,ROW('Apartment Expenses'!L1522)-3,0)</f>
        <v>0</v>
      </c>
      <c r="N1522" s="1">
        <f>IF('Expense History'!$AD$3=Data!$G$4,'Apartment Expenses'!AE1522,HLOOKUP('Expense History'!$AD$3,'Apartment Expenses'!$AE$4:$AL$2004,(ROW('Apartment Expenses'!M1522)-3)))</f>
        <v>0</v>
      </c>
      <c r="O1522" s="1" t="str">
        <f>IF($O$2="ALL",IF(VLOOKUP(AA1522,'Expense History'!$AA$6:$AB$36,2,0)="x","include",0),IF(AND(VLOOKUP(AA1522,'Expense History'!$AA$6:$AB$36,2,0)="x",AC1522=$O$2),"include",0))</f>
        <v>include</v>
      </c>
      <c r="P1522" s="1">
        <f>IF(O1522="include",IF(AE1522&gt;0,1+MAX(P1523:P$2005),0),0)</f>
        <v>0</v>
      </c>
      <c r="Q1522" s="1">
        <f>IF(AND(ISBLANK(AA1521),AE1521=0),0,(IF(MAX(Q1523:Q$2005)&gt;0,0,ROW(R1522))))</f>
        <v>0</v>
      </c>
      <c r="R1522" s="1">
        <f>IF($O1522="include",IF(AF1522&gt;0,1+MAX(R1523:R$2005),0),0)</f>
        <v>0</v>
      </c>
      <c r="S1522" s="1">
        <f>IF($O1522="include",IF(AG1522&gt;0,1+MAX(S1523:S$2005),0),0)</f>
        <v>0</v>
      </c>
      <c r="T1522" s="1">
        <f>IF($O1522="include",IF(AH1522&gt;0,1+MAX(T1523:T$2005),0),0)</f>
        <v>0</v>
      </c>
      <c r="U1522" s="1">
        <f>IF($O1522="include",IF(AI1522&gt;0,1+MAX(U1523:U$2005),0),0)</f>
        <v>0</v>
      </c>
      <c r="V1522" s="1">
        <f>IF($O1522="include",IF(AJ1522&gt;0,1+MAX(V1523:V$2005),0),0)</f>
        <v>0</v>
      </c>
      <c r="W1522" s="1">
        <f>IF($O1522="include",IF(AK1522&gt;0,1+MAX(W1523:W$2005),0),0)</f>
        <v>0</v>
      </c>
      <c r="X1522" s="1">
        <f>IF($O1522="include",IF(AL1522&gt;0,1+MAX(X1523:X$2005),0),0)</f>
        <v>0</v>
      </c>
      <c r="Y1522" s="22" t="str">
        <f t="shared" si="398"/>
        <v xml:space="preserve">1 - </v>
      </c>
      <c r="AA1522" s="42"/>
      <c r="AB1522" s="43"/>
      <c r="AC1522" s="43"/>
      <c r="AD1522" s="44"/>
      <c r="AE1522" s="11">
        <f t="shared" si="399"/>
        <v>0</v>
      </c>
      <c r="AF1522" s="41"/>
      <c r="AG1522" s="41"/>
      <c r="AH1522" s="41"/>
      <c r="AI1522" s="41"/>
      <c r="AJ1522" s="41"/>
      <c r="AK1522" s="41"/>
      <c r="AL1522" s="41"/>
      <c r="BA1522" s="1">
        <f t="shared" si="400"/>
        <v>0</v>
      </c>
      <c r="BB1522" s="1">
        <f t="shared" si="401"/>
        <v>0</v>
      </c>
      <c r="BC1522" s="1" t="str">
        <f t="shared" si="402"/>
        <v>No</v>
      </c>
      <c r="BD1522" s="1">
        <f t="shared" si="403"/>
        <v>0</v>
      </c>
      <c r="BE1522" s="1">
        <f t="shared" si="404"/>
        <v>0</v>
      </c>
      <c r="BF1522" s="1">
        <f t="shared" si="405"/>
        <v>0</v>
      </c>
      <c r="BG1522" s="1">
        <v>1518</v>
      </c>
      <c r="BH1522" s="1" t="e">
        <f t="shared" si="406"/>
        <v>#N/A</v>
      </c>
      <c r="BI1522" s="1">
        <f t="shared" si="408"/>
        <v>2</v>
      </c>
      <c r="BJ1522" s="1" t="e">
        <f t="shared" si="407"/>
        <v>#N/A</v>
      </c>
    </row>
    <row r="1523" spans="1:62" x14ac:dyDescent="0.25">
      <c r="A1523" s="1">
        <f t="shared" si="394"/>
        <v>1</v>
      </c>
      <c r="B1523" s="1">
        <f>IF(YEAR(AD1523)=$B$3,YEAR('Apartment Expenses'!AD1523)&amp;" - "&amp;'Apartment Expenses'!AC1523,0)</f>
        <v>0</v>
      </c>
      <c r="C1523" s="1">
        <f t="shared" si="395"/>
        <v>0</v>
      </c>
      <c r="E1523" s="1">
        <v>1519</v>
      </c>
      <c r="F1523" s="1">
        <f t="shared" si="396"/>
        <v>1</v>
      </c>
      <c r="G1523" s="1">
        <f t="shared" si="392"/>
        <v>0</v>
      </c>
      <c r="H1523" s="1">
        <f t="shared" si="393"/>
        <v>0</v>
      </c>
      <c r="J1523" s="1" t="str">
        <f t="shared" si="397"/>
        <v>1900</v>
      </c>
      <c r="M1523" s="1">
        <f>HLOOKUP('Expense History'!$AD$3,$P$4:$X$2004,ROW('Apartment Expenses'!L1523)-3,0)</f>
        <v>0</v>
      </c>
      <c r="N1523" s="1">
        <f>IF('Expense History'!$AD$3=Data!$G$4,'Apartment Expenses'!AE1523,HLOOKUP('Expense History'!$AD$3,'Apartment Expenses'!$AE$4:$AL$2004,(ROW('Apartment Expenses'!M1523)-3)))</f>
        <v>0</v>
      </c>
      <c r="O1523" s="1" t="str">
        <f>IF($O$2="ALL",IF(VLOOKUP(AA1523,'Expense History'!$AA$6:$AB$36,2,0)="x","include",0),IF(AND(VLOOKUP(AA1523,'Expense History'!$AA$6:$AB$36,2,0)="x",AC1523=$O$2),"include",0))</f>
        <v>include</v>
      </c>
      <c r="P1523" s="1">
        <f>IF(O1523="include",IF(AE1523&gt;0,1+MAX(P1524:P$2005),0),0)</f>
        <v>0</v>
      </c>
      <c r="Q1523" s="1">
        <f>IF(AND(ISBLANK(AA1522),AE1522=0),0,(IF(MAX(Q1524:Q$2005)&gt;0,0,ROW(R1523))))</f>
        <v>0</v>
      </c>
      <c r="R1523" s="1">
        <f>IF($O1523="include",IF(AF1523&gt;0,1+MAX(R1524:R$2005),0),0)</f>
        <v>0</v>
      </c>
      <c r="S1523" s="1">
        <f>IF($O1523="include",IF(AG1523&gt;0,1+MAX(S1524:S$2005),0),0)</f>
        <v>0</v>
      </c>
      <c r="T1523" s="1">
        <f>IF($O1523="include",IF(AH1523&gt;0,1+MAX(T1524:T$2005),0),0)</f>
        <v>0</v>
      </c>
      <c r="U1523" s="1">
        <f>IF($O1523="include",IF(AI1523&gt;0,1+MAX(U1524:U$2005),0),0)</f>
        <v>0</v>
      </c>
      <c r="V1523" s="1">
        <f>IF($O1523="include",IF(AJ1523&gt;0,1+MAX(V1524:V$2005),0),0)</f>
        <v>0</v>
      </c>
      <c r="W1523" s="1">
        <f>IF($O1523="include",IF(AK1523&gt;0,1+MAX(W1524:W$2005),0),0)</f>
        <v>0</v>
      </c>
      <c r="X1523" s="1">
        <f>IF($O1523="include",IF(AL1523&gt;0,1+MAX(X1524:X$2005),0),0)</f>
        <v>0</v>
      </c>
      <c r="Y1523" s="22" t="str">
        <f t="shared" si="398"/>
        <v xml:space="preserve">1 - </v>
      </c>
      <c r="AA1523" s="42"/>
      <c r="AB1523" s="43"/>
      <c r="AC1523" s="43"/>
      <c r="AD1523" s="44"/>
      <c r="AE1523" s="11">
        <f t="shared" si="399"/>
        <v>0</v>
      </c>
      <c r="AF1523" s="41"/>
      <c r="AG1523" s="41"/>
      <c r="AH1523" s="41"/>
      <c r="AI1523" s="41"/>
      <c r="AJ1523" s="41"/>
      <c r="AK1523" s="41"/>
      <c r="AL1523" s="41"/>
      <c r="BA1523" s="1">
        <f t="shared" si="400"/>
        <v>0</v>
      </c>
      <c r="BB1523" s="1">
        <f t="shared" si="401"/>
        <v>0</v>
      </c>
      <c r="BC1523" s="1" t="str">
        <f t="shared" si="402"/>
        <v>No</v>
      </c>
      <c r="BD1523" s="1">
        <f t="shared" si="403"/>
        <v>0</v>
      </c>
      <c r="BE1523" s="1">
        <f t="shared" si="404"/>
        <v>0</v>
      </c>
      <c r="BF1523" s="1">
        <f t="shared" si="405"/>
        <v>0</v>
      </c>
      <c r="BG1523" s="1">
        <v>1519</v>
      </c>
      <c r="BH1523" s="1" t="e">
        <f t="shared" si="406"/>
        <v>#N/A</v>
      </c>
      <c r="BI1523" s="1">
        <f t="shared" si="408"/>
        <v>2</v>
      </c>
      <c r="BJ1523" s="1" t="e">
        <f t="shared" si="407"/>
        <v>#N/A</v>
      </c>
    </row>
    <row r="1524" spans="1:62" x14ac:dyDescent="0.25">
      <c r="A1524" s="1">
        <f t="shared" si="394"/>
        <v>1</v>
      </c>
      <c r="B1524" s="1">
        <f>IF(YEAR(AD1524)=$B$3,YEAR('Apartment Expenses'!AD1524)&amp;" - "&amp;'Apartment Expenses'!AC1524,0)</f>
        <v>0</v>
      </c>
      <c r="C1524" s="1">
        <f t="shared" si="395"/>
        <v>0</v>
      </c>
      <c r="E1524" s="1">
        <v>1520</v>
      </c>
      <c r="F1524" s="1">
        <f t="shared" si="396"/>
        <v>1</v>
      </c>
      <c r="G1524" s="1">
        <f t="shared" si="392"/>
        <v>0</v>
      </c>
      <c r="H1524" s="1">
        <f t="shared" si="393"/>
        <v>0</v>
      </c>
      <c r="J1524" s="1" t="str">
        <f t="shared" si="397"/>
        <v>1900</v>
      </c>
      <c r="M1524" s="1">
        <f>HLOOKUP('Expense History'!$AD$3,$P$4:$X$2004,ROW('Apartment Expenses'!L1524)-3,0)</f>
        <v>0</v>
      </c>
      <c r="N1524" s="1">
        <f>IF('Expense History'!$AD$3=Data!$G$4,'Apartment Expenses'!AE1524,HLOOKUP('Expense History'!$AD$3,'Apartment Expenses'!$AE$4:$AL$2004,(ROW('Apartment Expenses'!M1524)-3)))</f>
        <v>0</v>
      </c>
      <c r="O1524" s="1" t="str">
        <f>IF($O$2="ALL",IF(VLOOKUP(AA1524,'Expense History'!$AA$6:$AB$36,2,0)="x","include",0),IF(AND(VLOOKUP(AA1524,'Expense History'!$AA$6:$AB$36,2,0)="x",AC1524=$O$2),"include",0))</f>
        <v>include</v>
      </c>
      <c r="P1524" s="1">
        <f>IF(O1524="include",IF(AE1524&gt;0,1+MAX(P1525:P$2005),0),0)</f>
        <v>0</v>
      </c>
      <c r="Q1524" s="1">
        <f>IF(AND(ISBLANK(AA1523),AE1523=0),0,(IF(MAX(Q1525:Q$2005)&gt;0,0,ROW(R1524))))</f>
        <v>0</v>
      </c>
      <c r="R1524" s="1">
        <f>IF($O1524="include",IF(AF1524&gt;0,1+MAX(R1525:R$2005),0),0)</f>
        <v>0</v>
      </c>
      <c r="S1524" s="1">
        <f>IF($O1524="include",IF(AG1524&gt;0,1+MAX(S1525:S$2005),0),0)</f>
        <v>0</v>
      </c>
      <c r="T1524" s="1">
        <f>IF($O1524="include",IF(AH1524&gt;0,1+MAX(T1525:T$2005),0),0)</f>
        <v>0</v>
      </c>
      <c r="U1524" s="1">
        <f>IF($O1524="include",IF(AI1524&gt;0,1+MAX(U1525:U$2005),0),0)</f>
        <v>0</v>
      </c>
      <c r="V1524" s="1">
        <f>IF($O1524="include",IF(AJ1524&gt;0,1+MAX(V1525:V$2005),0),0)</f>
        <v>0</v>
      </c>
      <c r="W1524" s="1">
        <f>IF($O1524="include",IF(AK1524&gt;0,1+MAX(W1525:W$2005),0),0)</f>
        <v>0</v>
      </c>
      <c r="X1524" s="1">
        <f>IF($O1524="include",IF(AL1524&gt;0,1+MAX(X1525:X$2005),0),0)</f>
        <v>0</v>
      </c>
      <c r="Y1524" s="22" t="str">
        <f t="shared" si="398"/>
        <v xml:space="preserve">1 - </v>
      </c>
      <c r="AA1524" s="42"/>
      <c r="AB1524" s="43"/>
      <c r="AC1524" s="43"/>
      <c r="AD1524" s="44"/>
      <c r="AE1524" s="11">
        <f t="shared" si="399"/>
        <v>0</v>
      </c>
      <c r="AF1524" s="41"/>
      <c r="AG1524" s="41"/>
      <c r="AH1524" s="41"/>
      <c r="AI1524" s="41"/>
      <c r="AJ1524" s="41"/>
      <c r="AK1524" s="41"/>
      <c r="AL1524" s="41"/>
      <c r="BA1524" s="1">
        <f t="shared" si="400"/>
        <v>0</v>
      </c>
      <c r="BB1524" s="1">
        <f t="shared" si="401"/>
        <v>0</v>
      </c>
      <c r="BC1524" s="1" t="str">
        <f t="shared" si="402"/>
        <v>No</v>
      </c>
      <c r="BD1524" s="1">
        <f t="shared" si="403"/>
        <v>0</v>
      </c>
      <c r="BE1524" s="1">
        <f t="shared" si="404"/>
        <v>0</v>
      </c>
      <c r="BF1524" s="1">
        <f t="shared" si="405"/>
        <v>0</v>
      </c>
      <c r="BG1524" s="1">
        <v>1520</v>
      </c>
      <c r="BH1524" s="1" t="e">
        <f t="shared" si="406"/>
        <v>#N/A</v>
      </c>
      <c r="BI1524" s="1">
        <f t="shared" si="408"/>
        <v>2</v>
      </c>
      <c r="BJ1524" s="1" t="e">
        <f t="shared" si="407"/>
        <v>#N/A</v>
      </c>
    </row>
    <row r="1525" spans="1:62" x14ac:dyDescent="0.25">
      <c r="A1525" s="1">
        <f t="shared" si="394"/>
        <v>1</v>
      </c>
      <c r="B1525" s="1">
        <f>IF(YEAR(AD1525)=$B$3,YEAR('Apartment Expenses'!AD1525)&amp;" - "&amp;'Apartment Expenses'!AC1525,0)</f>
        <v>0</v>
      </c>
      <c r="C1525" s="1">
        <f t="shared" si="395"/>
        <v>0</v>
      </c>
      <c r="E1525" s="1">
        <v>1521</v>
      </c>
      <c r="F1525" s="1">
        <f t="shared" si="396"/>
        <v>1</v>
      </c>
      <c r="G1525" s="1">
        <f t="shared" si="392"/>
        <v>0</v>
      </c>
      <c r="H1525" s="1">
        <f t="shared" si="393"/>
        <v>0</v>
      </c>
      <c r="J1525" s="1" t="str">
        <f t="shared" si="397"/>
        <v>1900</v>
      </c>
      <c r="M1525" s="1">
        <f>HLOOKUP('Expense History'!$AD$3,$P$4:$X$2004,ROW('Apartment Expenses'!L1525)-3,0)</f>
        <v>0</v>
      </c>
      <c r="N1525" s="1">
        <f>IF('Expense History'!$AD$3=Data!$G$4,'Apartment Expenses'!AE1525,HLOOKUP('Expense History'!$AD$3,'Apartment Expenses'!$AE$4:$AL$2004,(ROW('Apartment Expenses'!M1525)-3)))</f>
        <v>0</v>
      </c>
      <c r="O1525" s="1" t="str">
        <f>IF($O$2="ALL",IF(VLOOKUP(AA1525,'Expense History'!$AA$6:$AB$36,2,0)="x","include",0),IF(AND(VLOOKUP(AA1525,'Expense History'!$AA$6:$AB$36,2,0)="x",AC1525=$O$2),"include",0))</f>
        <v>include</v>
      </c>
      <c r="P1525" s="1">
        <f>IF(O1525="include",IF(AE1525&gt;0,1+MAX(P1526:P$2005),0),0)</f>
        <v>0</v>
      </c>
      <c r="Q1525" s="1">
        <f>IF(AND(ISBLANK(AA1524),AE1524=0),0,(IF(MAX(Q1526:Q$2005)&gt;0,0,ROW(R1525))))</f>
        <v>0</v>
      </c>
      <c r="R1525" s="1">
        <f>IF($O1525="include",IF(AF1525&gt;0,1+MAX(R1526:R$2005),0),0)</f>
        <v>0</v>
      </c>
      <c r="S1525" s="1">
        <f>IF($O1525="include",IF(AG1525&gt;0,1+MAX(S1526:S$2005),0),0)</f>
        <v>0</v>
      </c>
      <c r="T1525" s="1">
        <f>IF($O1525="include",IF(AH1525&gt;0,1+MAX(T1526:T$2005),0),0)</f>
        <v>0</v>
      </c>
      <c r="U1525" s="1">
        <f>IF($O1525="include",IF(AI1525&gt;0,1+MAX(U1526:U$2005),0),0)</f>
        <v>0</v>
      </c>
      <c r="V1525" s="1">
        <f>IF($O1525="include",IF(AJ1525&gt;0,1+MAX(V1526:V$2005),0),0)</f>
        <v>0</v>
      </c>
      <c r="W1525" s="1">
        <f>IF($O1525="include",IF(AK1525&gt;0,1+MAX(W1526:W$2005),0),0)</f>
        <v>0</v>
      </c>
      <c r="X1525" s="1">
        <f>IF($O1525="include",IF(AL1525&gt;0,1+MAX(X1526:X$2005),0),0)</f>
        <v>0</v>
      </c>
      <c r="Y1525" s="22" t="str">
        <f t="shared" si="398"/>
        <v xml:space="preserve">1 - </v>
      </c>
      <c r="AA1525" s="42"/>
      <c r="AB1525" s="43"/>
      <c r="AC1525" s="43"/>
      <c r="AD1525" s="44"/>
      <c r="AE1525" s="11">
        <f t="shared" si="399"/>
        <v>0</v>
      </c>
      <c r="AF1525" s="41"/>
      <c r="AG1525" s="41"/>
      <c r="AH1525" s="41"/>
      <c r="AI1525" s="41"/>
      <c r="AJ1525" s="41"/>
      <c r="AK1525" s="41"/>
      <c r="AL1525" s="41"/>
      <c r="BA1525" s="1">
        <f t="shared" si="400"/>
        <v>0</v>
      </c>
      <c r="BB1525" s="1">
        <f t="shared" si="401"/>
        <v>0</v>
      </c>
      <c r="BC1525" s="1" t="str">
        <f t="shared" si="402"/>
        <v>No</v>
      </c>
      <c r="BD1525" s="1">
        <f t="shared" si="403"/>
        <v>0</v>
      </c>
      <c r="BE1525" s="1">
        <f t="shared" si="404"/>
        <v>0</v>
      </c>
      <c r="BF1525" s="1">
        <f t="shared" si="405"/>
        <v>0</v>
      </c>
      <c r="BG1525" s="1">
        <v>1521</v>
      </c>
      <c r="BH1525" s="1" t="e">
        <f t="shared" si="406"/>
        <v>#N/A</v>
      </c>
      <c r="BI1525" s="1">
        <f t="shared" si="408"/>
        <v>2</v>
      </c>
      <c r="BJ1525" s="1" t="e">
        <f t="shared" si="407"/>
        <v>#N/A</v>
      </c>
    </row>
    <row r="1526" spans="1:62" x14ac:dyDescent="0.25">
      <c r="A1526" s="1">
        <f t="shared" si="394"/>
        <v>1</v>
      </c>
      <c r="B1526" s="1">
        <f>IF(YEAR(AD1526)=$B$3,YEAR('Apartment Expenses'!AD1526)&amp;" - "&amp;'Apartment Expenses'!AC1526,0)</f>
        <v>0</v>
      </c>
      <c r="C1526" s="1">
        <f t="shared" si="395"/>
        <v>0</v>
      </c>
      <c r="E1526" s="1">
        <v>1522</v>
      </c>
      <c r="F1526" s="1">
        <f t="shared" si="396"/>
        <v>1</v>
      </c>
      <c r="G1526" s="1">
        <f t="shared" si="392"/>
        <v>0</v>
      </c>
      <c r="H1526" s="1">
        <f t="shared" si="393"/>
        <v>0</v>
      </c>
      <c r="J1526" s="1" t="str">
        <f t="shared" si="397"/>
        <v>1900</v>
      </c>
      <c r="M1526" s="1">
        <f>HLOOKUP('Expense History'!$AD$3,$P$4:$X$2004,ROW('Apartment Expenses'!L1526)-3,0)</f>
        <v>0</v>
      </c>
      <c r="N1526" s="1">
        <f>IF('Expense History'!$AD$3=Data!$G$4,'Apartment Expenses'!AE1526,HLOOKUP('Expense History'!$AD$3,'Apartment Expenses'!$AE$4:$AL$2004,(ROW('Apartment Expenses'!M1526)-3)))</f>
        <v>0</v>
      </c>
      <c r="O1526" s="1" t="str">
        <f>IF($O$2="ALL",IF(VLOOKUP(AA1526,'Expense History'!$AA$6:$AB$36,2,0)="x","include",0),IF(AND(VLOOKUP(AA1526,'Expense History'!$AA$6:$AB$36,2,0)="x",AC1526=$O$2),"include",0))</f>
        <v>include</v>
      </c>
      <c r="P1526" s="1">
        <f>IF(O1526="include",IF(AE1526&gt;0,1+MAX(P1527:P$2005),0),0)</f>
        <v>0</v>
      </c>
      <c r="Q1526" s="1">
        <f>IF(AND(ISBLANK(AA1525),AE1525=0),0,(IF(MAX(Q1527:Q$2005)&gt;0,0,ROW(R1526))))</f>
        <v>0</v>
      </c>
      <c r="R1526" s="1">
        <f>IF($O1526="include",IF(AF1526&gt;0,1+MAX(R1527:R$2005),0),0)</f>
        <v>0</v>
      </c>
      <c r="S1526" s="1">
        <f>IF($O1526="include",IF(AG1526&gt;0,1+MAX(S1527:S$2005),0),0)</f>
        <v>0</v>
      </c>
      <c r="T1526" s="1">
        <f>IF($O1526="include",IF(AH1526&gt;0,1+MAX(T1527:T$2005),0),0)</f>
        <v>0</v>
      </c>
      <c r="U1526" s="1">
        <f>IF($O1526="include",IF(AI1526&gt;0,1+MAX(U1527:U$2005),0),0)</f>
        <v>0</v>
      </c>
      <c r="V1526" s="1">
        <f>IF($O1526="include",IF(AJ1526&gt;0,1+MAX(V1527:V$2005),0),0)</f>
        <v>0</v>
      </c>
      <c r="W1526" s="1">
        <f>IF($O1526="include",IF(AK1526&gt;0,1+MAX(W1527:W$2005),0),0)</f>
        <v>0</v>
      </c>
      <c r="X1526" s="1">
        <f>IF($O1526="include",IF(AL1526&gt;0,1+MAX(X1527:X$2005),0),0)</f>
        <v>0</v>
      </c>
      <c r="Y1526" s="22" t="str">
        <f t="shared" si="398"/>
        <v xml:space="preserve">1 - </v>
      </c>
      <c r="AA1526" s="42"/>
      <c r="AB1526" s="43"/>
      <c r="AC1526" s="43"/>
      <c r="AD1526" s="44"/>
      <c r="AE1526" s="11">
        <f t="shared" si="399"/>
        <v>0</v>
      </c>
      <c r="AF1526" s="41"/>
      <c r="AG1526" s="41"/>
      <c r="AH1526" s="41"/>
      <c r="AI1526" s="41"/>
      <c r="AJ1526" s="41"/>
      <c r="AK1526" s="41"/>
      <c r="AL1526" s="41"/>
      <c r="BA1526" s="1">
        <f t="shared" si="400"/>
        <v>0</v>
      </c>
      <c r="BB1526" s="1">
        <f t="shared" si="401"/>
        <v>0</v>
      </c>
      <c r="BC1526" s="1" t="str">
        <f t="shared" si="402"/>
        <v>No</v>
      </c>
      <c r="BD1526" s="1">
        <f t="shared" si="403"/>
        <v>0</v>
      </c>
      <c r="BE1526" s="1">
        <f t="shared" si="404"/>
        <v>0</v>
      </c>
      <c r="BF1526" s="1">
        <f t="shared" si="405"/>
        <v>0</v>
      </c>
      <c r="BG1526" s="1">
        <v>1522</v>
      </c>
      <c r="BH1526" s="1" t="e">
        <f t="shared" si="406"/>
        <v>#N/A</v>
      </c>
      <c r="BI1526" s="1">
        <f t="shared" si="408"/>
        <v>2</v>
      </c>
      <c r="BJ1526" s="1" t="e">
        <f t="shared" si="407"/>
        <v>#N/A</v>
      </c>
    </row>
    <row r="1527" spans="1:62" x14ac:dyDescent="0.25">
      <c r="A1527" s="1">
        <f t="shared" si="394"/>
        <v>1</v>
      </c>
      <c r="B1527" s="1">
        <f>IF(YEAR(AD1527)=$B$3,YEAR('Apartment Expenses'!AD1527)&amp;" - "&amp;'Apartment Expenses'!AC1527,0)</f>
        <v>0</v>
      </c>
      <c r="C1527" s="1">
        <f t="shared" si="395"/>
        <v>0</v>
      </c>
      <c r="E1527" s="1">
        <v>1523</v>
      </c>
      <c r="F1527" s="1">
        <f t="shared" si="396"/>
        <v>1</v>
      </c>
      <c r="G1527" s="1">
        <f t="shared" si="392"/>
        <v>0</v>
      </c>
      <c r="H1527" s="1">
        <f t="shared" si="393"/>
        <v>0</v>
      </c>
      <c r="J1527" s="1" t="str">
        <f t="shared" si="397"/>
        <v>1900</v>
      </c>
      <c r="M1527" s="1">
        <f>HLOOKUP('Expense History'!$AD$3,$P$4:$X$2004,ROW('Apartment Expenses'!L1527)-3,0)</f>
        <v>0</v>
      </c>
      <c r="N1527" s="1">
        <f>IF('Expense History'!$AD$3=Data!$G$4,'Apartment Expenses'!AE1527,HLOOKUP('Expense History'!$AD$3,'Apartment Expenses'!$AE$4:$AL$2004,(ROW('Apartment Expenses'!M1527)-3)))</f>
        <v>0</v>
      </c>
      <c r="O1527" s="1" t="str">
        <f>IF($O$2="ALL",IF(VLOOKUP(AA1527,'Expense History'!$AA$6:$AB$36,2,0)="x","include",0),IF(AND(VLOOKUP(AA1527,'Expense History'!$AA$6:$AB$36,2,0)="x",AC1527=$O$2),"include",0))</f>
        <v>include</v>
      </c>
      <c r="P1527" s="1">
        <f>IF(O1527="include",IF(AE1527&gt;0,1+MAX(P1528:P$2005),0),0)</f>
        <v>0</v>
      </c>
      <c r="Q1527" s="1">
        <f>IF(AND(ISBLANK(AA1526),AE1526=0),0,(IF(MAX(Q1528:Q$2005)&gt;0,0,ROW(R1527))))</f>
        <v>0</v>
      </c>
      <c r="R1527" s="1">
        <f>IF($O1527="include",IF(AF1527&gt;0,1+MAX(R1528:R$2005),0),0)</f>
        <v>0</v>
      </c>
      <c r="S1527" s="1">
        <f>IF($O1527="include",IF(AG1527&gt;0,1+MAX(S1528:S$2005),0),0)</f>
        <v>0</v>
      </c>
      <c r="T1527" s="1">
        <f>IF($O1527="include",IF(AH1527&gt;0,1+MAX(T1528:T$2005),0),0)</f>
        <v>0</v>
      </c>
      <c r="U1527" s="1">
        <f>IF($O1527="include",IF(AI1527&gt;0,1+MAX(U1528:U$2005),0),0)</f>
        <v>0</v>
      </c>
      <c r="V1527" s="1">
        <f>IF($O1527="include",IF(AJ1527&gt;0,1+MAX(V1528:V$2005),0),0)</f>
        <v>0</v>
      </c>
      <c r="W1527" s="1">
        <f>IF($O1527="include",IF(AK1527&gt;0,1+MAX(W1528:W$2005),0),0)</f>
        <v>0</v>
      </c>
      <c r="X1527" s="1">
        <f>IF($O1527="include",IF(AL1527&gt;0,1+MAX(X1528:X$2005),0),0)</f>
        <v>0</v>
      </c>
      <c r="Y1527" s="22" t="str">
        <f t="shared" si="398"/>
        <v xml:space="preserve">1 - </v>
      </c>
      <c r="AA1527" s="42"/>
      <c r="AB1527" s="43"/>
      <c r="AC1527" s="43"/>
      <c r="AD1527" s="44"/>
      <c r="AE1527" s="11">
        <f t="shared" si="399"/>
        <v>0</v>
      </c>
      <c r="AF1527" s="41"/>
      <c r="AG1527" s="41"/>
      <c r="AH1527" s="41"/>
      <c r="AI1527" s="41"/>
      <c r="AJ1527" s="41"/>
      <c r="AK1527" s="41"/>
      <c r="AL1527" s="41"/>
      <c r="BA1527" s="1">
        <f t="shared" si="400"/>
        <v>0</v>
      </c>
      <c r="BB1527" s="1">
        <f t="shared" si="401"/>
        <v>0</v>
      </c>
      <c r="BC1527" s="1" t="str">
        <f t="shared" si="402"/>
        <v>No</v>
      </c>
      <c r="BD1527" s="1">
        <f t="shared" si="403"/>
        <v>0</v>
      </c>
      <c r="BE1527" s="1">
        <f t="shared" si="404"/>
        <v>0</v>
      </c>
      <c r="BF1527" s="1">
        <f t="shared" si="405"/>
        <v>0</v>
      </c>
      <c r="BG1527" s="1">
        <v>1523</v>
      </c>
      <c r="BH1527" s="1" t="e">
        <f t="shared" si="406"/>
        <v>#N/A</v>
      </c>
      <c r="BI1527" s="1">
        <f t="shared" si="408"/>
        <v>2</v>
      </c>
      <c r="BJ1527" s="1" t="e">
        <f t="shared" si="407"/>
        <v>#N/A</v>
      </c>
    </row>
    <row r="1528" spans="1:62" x14ac:dyDescent="0.25">
      <c r="A1528" s="1">
        <f t="shared" si="394"/>
        <v>1</v>
      </c>
      <c r="B1528" s="1">
        <f>IF(YEAR(AD1528)=$B$3,YEAR('Apartment Expenses'!AD1528)&amp;" - "&amp;'Apartment Expenses'!AC1528,0)</f>
        <v>0</v>
      </c>
      <c r="C1528" s="1">
        <f t="shared" si="395"/>
        <v>0</v>
      </c>
      <c r="E1528" s="1">
        <v>1524</v>
      </c>
      <c r="F1528" s="1">
        <f t="shared" si="396"/>
        <v>1</v>
      </c>
      <c r="G1528" s="1">
        <f t="shared" si="392"/>
        <v>0</v>
      </c>
      <c r="H1528" s="1">
        <f t="shared" si="393"/>
        <v>0</v>
      </c>
      <c r="J1528" s="1" t="str">
        <f t="shared" si="397"/>
        <v>1900</v>
      </c>
      <c r="M1528" s="1">
        <f>HLOOKUP('Expense History'!$AD$3,$P$4:$X$2004,ROW('Apartment Expenses'!L1528)-3,0)</f>
        <v>0</v>
      </c>
      <c r="N1528" s="1">
        <f>IF('Expense History'!$AD$3=Data!$G$4,'Apartment Expenses'!AE1528,HLOOKUP('Expense History'!$AD$3,'Apartment Expenses'!$AE$4:$AL$2004,(ROW('Apartment Expenses'!M1528)-3)))</f>
        <v>0</v>
      </c>
      <c r="O1528" s="1" t="str">
        <f>IF($O$2="ALL",IF(VLOOKUP(AA1528,'Expense History'!$AA$6:$AB$36,2,0)="x","include",0),IF(AND(VLOOKUP(AA1528,'Expense History'!$AA$6:$AB$36,2,0)="x",AC1528=$O$2),"include",0))</f>
        <v>include</v>
      </c>
      <c r="P1528" s="1">
        <f>IF(O1528="include",IF(AE1528&gt;0,1+MAX(P1529:P$2005),0),0)</f>
        <v>0</v>
      </c>
      <c r="Q1528" s="1">
        <f>IF(AND(ISBLANK(AA1527),AE1527=0),0,(IF(MAX(Q1529:Q$2005)&gt;0,0,ROW(R1528))))</f>
        <v>0</v>
      </c>
      <c r="R1528" s="1">
        <f>IF($O1528="include",IF(AF1528&gt;0,1+MAX(R1529:R$2005),0),0)</f>
        <v>0</v>
      </c>
      <c r="S1528" s="1">
        <f>IF($O1528="include",IF(AG1528&gt;0,1+MAX(S1529:S$2005),0),0)</f>
        <v>0</v>
      </c>
      <c r="T1528" s="1">
        <f>IF($O1528="include",IF(AH1528&gt;0,1+MAX(T1529:T$2005),0),0)</f>
        <v>0</v>
      </c>
      <c r="U1528" s="1">
        <f>IF($O1528="include",IF(AI1528&gt;0,1+MAX(U1529:U$2005),0),0)</f>
        <v>0</v>
      </c>
      <c r="V1528" s="1">
        <f>IF($O1528="include",IF(AJ1528&gt;0,1+MAX(V1529:V$2005),0),0)</f>
        <v>0</v>
      </c>
      <c r="W1528" s="1">
        <f>IF($O1528="include",IF(AK1528&gt;0,1+MAX(W1529:W$2005),0),0)</f>
        <v>0</v>
      </c>
      <c r="X1528" s="1">
        <f>IF($O1528="include",IF(AL1528&gt;0,1+MAX(X1529:X$2005),0),0)</f>
        <v>0</v>
      </c>
      <c r="Y1528" s="22" t="str">
        <f t="shared" si="398"/>
        <v xml:space="preserve">1 - </v>
      </c>
      <c r="AA1528" s="42"/>
      <c r="AB1528" s="43"/>
      <c r="AC1528" s="43"/>
      <c r="AD1528" s="44"/>
      <c r="AE1528" s="11">
        <f t="shared" si="399"/>
        <v>0</v>
      </c>
      <c r="AF1528" s="41"/>
      <c r="AG1528" s="41"/>
      <c r="AH1528" s="41"/>
      <c r="AI1528" s="41"/>
      <c r="AJ1528" s="41"/>
      <c r="AK1528" s="41"/>
      <c r="AL1528" s="41"/>
      <c r="BA1528" s="1">
        <f t="shared" si="400"/>
        <v>0</v>
      </c>
      <c r="BB1528" s="1">
        <f t="shared" si="401"/>
        <v>0</v>
      </c>
      <c r="BC1528" s="1" t="str">
        <f t="shared" si="402"/>
        <v>No</v>
      </c>
      <c r="BD1528" s="1">
        <f t="shared" si="403"/>
        <v>0</v>
      </c>
      <c r="BE1528" s="1">
        <f t="shared" si="404"/>
        <v>0</v>
      </c>
      <c r="BF1528" s="1">
        <f t="shared" si="405"/>
        <v>0</v>
      </c>
      <c r="BG1528" s="1">
        <v>1524</v>
      </c>
      <c r="BH1528" s="1" t="e">
        <f t="shared" si="406"/>
        <v>#N/A</v>
      </c>
      <c r="BI1528" s="1">
        <f t="shared" si="408"/>
        <v>2</v>
      </c>
      <c r="BJ1528" s="1" t="e">
        <f t="shared" si="407"/>
        <v>#N/A</v>
      </c>
    </row>
    <row r="1529" spans="1:62" x14ac:dyDescent="0.25">
      <c r="A1529" s="1">
        <f t="shared" si="394"/>
        <v>1</v>
      </c>
      <c r="B1529" s="1">
        <f>IF(YEAR(AD1529)=$B$3,YEAR('Apartment Expenses'!AD1529)&amp;" - "&amp;'Apartment Expenses'!AC1529,0)</f>
        <v>0</v>
      </c>
      <c r="C1529" s="1">
        <f t="shared" si="395"/>
        <v>0</v>
      </c>
      <c r="E1529" s="1">
        <v>1525</v>
      </c>
      <c r="F1529" s="1">
        <f t="shared" si="396"/>
        <v>1</v>
      </c>
      <c r="G1529" s="1">
        <f t="shared" si="392"/>
        <v>0</v>
      </c>
      <c r="H1529" s="1">
        <f t="shared" si="393"/>
        <v>0</v>
      </c>
      <c r="J1529" s="1" t="str">
        <f t="shared" si="397"/>
        <v>1900</v>
      </c>
      <c r="M1529" s="1">
        <f>HLOOKUP('Expense History'!$AD$3,$P$4:$X$2004,ROW('Apartment Expenses'!L1529)-3,0)</f>
        <v>0</v>
      </c>
      <c r="N1529" s="1">
        <f>IF('Expense History'!$AD$3=Data!$G$4,'Apartment Expenses'!AE1529,HLOOKUP('Expense History'!$AD$3,'Apartment Expenses'!$AE$4:$AL$2004,(ROW('Apartment Expenses'!M1529)-3)))</f>
        <v>0</v>
      </c>
      <c r="O1529" s="1" t="str">
        <f>IF($O$2="ALL",IF(VLOOKUP(AA1529,'Expense History'!$AA$6:$AB$36,2,0)="x","include",0),IF(AND(VLOOKUP(AA1529,'Expense History'!$AA$6:$AB$36,2,0)="x",AC1529=$O$2),"include",0))</f>
        <v>include</v>
      </c>
      <c r="P1529" s="1">
        <f>IF(O1529="include",IF(AE1529&gt;0,1+MAX(P1530:P$2005),0),0)</f>
        <v>0</v>
      </c>
      <c r="Q1529" s="1">
        <f>IF(AND(ISBLANK(AA1528),AE1528=0),0,(IF(MAX(Q1530:Q$2005)&gt;0,0,ROW(R1529))))</f>
        <v>0</v>
      </c>
      <c r="R1529" s="1">
        <f>IF($O1529="include",IF(AF1529&gt;0,1+MAX(R1530:R$2005),0),0)</f>
        <v>0</v>
      </c>
      <c r="S1529" s="1">
        <f>IF($O1529="include",IF(AG1529&gt;0,1+MAX(S1530:S$2005),0),0)</f>
        <v>0</v>
      </c>
      <c r="T1529" s="1">
        <f>IF($O1529="include",IF(AH1529&gt;0,1+MAX(T1530:T$2005),0),0)</f>
        <v>0</v>
      </c>
      <c r="U1529" s="1">
        <f>IF($O1529="include",IF(AI1529&gt;0,1+MAX(U1530:U$2005),0),0)</f>
        <v>0</v>
      </c>
      <c r="V1529" s="1">
        <f>IF($O1529="include",IF(AJ1529&gt;0,1+MAX(V1530:V$2005),0),0)</f>
        <v>0</v>
      </c>
      <c r="W1529" s="1">
        <f>IF($O1529="include",IF(AK1529&gt;0,1+MAX(W1530:W$2005),0),0)</f>
        <v>0</v>
      </c>
      <c r="X1529" s="1">
        <f>IF($O1529="include",IF(AL1529&gt;0,1+MAX(X1530:X$2005),0),0)</f>
        <v>0</v>
      </c>
      <c r="Y1529" s="22" t="str">
        <f t="shared" si="398"/>
        <v xml:space="preserve">1 - </v>
      </c>
      <c r="AA1529" s="42"/>
      <c r="AB1529" s="43"/>
      <c r="AC1529" s="43"/>
      <c r="AD1529" s="44"/>
      <c r="AE1529" s="11">
        <f t="shared" si="399"/>
        <v>0</v>
      </c>
      <c r="AF1529" s="41"/>
      <c r="AG1529" s="41"/>
      <c r="AH1529" s="41"/>
      <c r="AI1529" s="41"/>
      <c r="AJ1529" s="41"/>
      <c r="AK1529" s="41"/>
      <c r="AL1529" s="41"/>
      <c r="BA1529" s="1">
        <f t="shared" si="400"/>
        <v>0</v>
      </c>
      <c r="BB1529" s="1">
        <f t="shared" si="401"/>
        <v>0</v>
      </c>
      <c r="BC1529" s="1" t="str">
        <f t="shared" si="402"/>
        <v>No</v>
      </c>
      <c r="BD1529" s="1">
        <f t="shared" si="403"/>
        <v>0</v>
      </c>
      <c r="BE1529" s="1">
        <f t="shared" si="404"/>
        <v>0</v>
      </c>
      <c r="BF1529" s="1">
        <f t="shared" si="405"/>
        <v>0</v>
      </c>
      <c r="BG1529" s="1">
        <v>1525</v>
      </c>
      <c r="BH1529" s="1" t="e">
        <f t="shared" si="406"/>
        <v>#N/A</v>
      </c>
      <c r="BI1529" s="1">
        <f t="shared" si="408"/>
        <v>2</v>
      </c>
      <c r="BJ1529" s="1" t="e">
        <f t="shared" si="407"/>
        <v>#N/A</v>
      </c>
    </row>
    <row r="1530" spans="1:62" x14ac:dyDescent="0.25">
      <c r="A1530" s="1">
        <f t="shared" si="394"/>
        <v>1</v>
      </c>
      <c r="B1530" s="1">
        <f>IF(YEAR(AD1530)=$B$3,YEAR('Apartment Expenses'!AD1530)&amp;" - "&amp;'Apartment Expenses'!AC1530,0)</f>
        <v>0</v>
      </c>
      <c r="C1530" s="1">
        <f t="shared" si="395"/>
        <v>0</v>
      </c>
      <c r="E1530" s="1">
        <v>1526</v>
      </c>
      <c r="F1530" s="1">
        <f t="shared" si="396"/>
        <v>1</v>
      </c>
      <c r="G1530" s="1">
        <f t="shared" si="392"/>
        <v>0</v>
      </c>
      <c r="H1530" s="1">
        <f t="shared" si="393"/>
        <v>0</v>
      </c>
      <c r="J1530" s="1" t="str">
        <f t="shared" si="397"/>
        <v>1900</v>
      </c>
      <c r="M1530" s="1">
        <f>HLOOKUP('Expense History'!$AD$3,$P$4:$X$2004,ROW('Apartment Expenses'!L1530)-3,0)</f>
        <v>0</v>
      </c>
      <c r="N1530" s="1">
        <f>IF('Expense History'!$AD$3=Data!$G$4,'Apartment Expenses'!AE1530,HLOOKUP('Expense History'!$AD$3,'Apartment Expenses'!$AE$4:$AL$2004,(ROW('Apartment Expenses'!M1530)-3)))</f>
        <v>0</v>
      </c>
      <c r="O1530" s="1" t="str">
        <f>IF($O$2="ALL",IF(VLOOKUP(AA1530,'Expense History'!$AA$6:$AB$36,2,0)="x","include",0),IF(AND(VLOOKUP(AA1530,'Expense History'!$AA$6:$AB$36,2,0)="x",AC1530=$O$2),"include",0))</f>
        <v>include</v>
      </c>
      <c r="P1530" s="1">
        <f>IF(O1530="include",IF(AE1530&gt;0,1+MAX(P1531:P$2005),0),0)</f>
        <v>0</v>
      </c>
      <c r="Q1530" s="1">
        <f>IF(AND(ISBLANK(AA1529),AE1529=0),0,(IF(MAX(Q1531:Q$2005)&gt;0,0,ROW(R1530))))</f>
        <v>0</v>
      </c>
      <c r="R1530" s="1">
        <f>IF($O1530="include",IF(AF1530&gt;0,1+MAX(R1531:R$2005),0),0)</f>
        <v>0</v>
      </c>
      <c r="S1530" s="1">
        <f>IF($O1530="include",IF(AG1530&gt;0,1+MAX(S1531:S$2005),0),0)</f>
        <v>0</v>
      </c>
      <c r="T1530" s="1">
        <f>IF($O1530="include",IF(AH1530&gt;0,1+MAX(T1531:T$2005),0),0)</f>
        <v>0</v>
      </c>
      <c r="U1530" s="1">
        <f>IF($O1530="include",IF(AI1530&gt;0,1+MAX(U1531:U$2005),0),0)</f>
        <v>0</v>
      </c>
      <c r="V1530" s="1">
        <f>IF($O1530="include",IF(AJ1530&gt;0,1+MAX(V1531:V$2005),0),0)</f>
        <v>0</v>
      </c>
      <c r="W1530" s="1">
        <f>IF($O1530="include",IF(AK1530&gt;0,1+MAX(W1531:W$2005),0),0)</f>
        <v>0</v>
      </c>
      <c r="X1530" s="1">
        <f>IF($O1530="include",IF(AL1530&gt;0,1+MAX(X1531:X$2005),0),0)</f>
        <v>0</v>
      </c>
      <c r="Y1530" s="22" t="str">
        <f t="shared" si="398"/>
        <v xml:space="preserve">1 - </v>
      </c>
      <c r="AA1530" s="42"/>
      <c r="AB1530" s="43"/>
      <c r="AC1530" s="43"/>
      <c r="AD1530" s="44"/>
      <c r="AE1530" s="11">
        <f t="shared" si="399"/>
        <v>0</v>
      </c>
      <c r="AF1530" s="41"/>
      <c r="AG1530" s="41"/>
      <c r="AH1530" s="41"/>
      <c r="AI1530" s="41"/>
      <c r="AJ1530" s="41"/>
      <c r="AK1530" s="41"/>
      <c r="AL1530" s="41"/>
      <c r="BA1530" s="1">
        <f t="shared" si="400"/>
        <v>0</v>
      </c>
      <c r="BB1530" s="1">
        <f t="shared" si="401"/>
        <v>0</v>
      </c>
      <c r="BC1530" s="1" t="str">
        <f t="shared" si="402"/>
        <v>No</v>
      </c>
      <c r="BD1530" s="1">
        <f t="shared" si="403"/>
        <v>0</v>
      </c>
      <c r="BE1530" s="1">
        <f t="shared" si="404"/>
        <v>0</v>
      </c>
      <c r="BF1530" s="1">
        <f t="shared" si="405"/>
        <v>0</v>
      </c>
      <c r="BG1530" s="1">
        <v>1526</v>
      </c>
      <c r="BH1530" s="1" t="e">
        <f t="shared" si="406"/>
        <v>#N/A</v>
      </c>
      <c r="BI1530" s="1">
        <f t="shared" si="408"/>
        <v>2</v>
      </c>
      <c r="BJ1530" s="1" t="e">
        <f t="shared" si="407"/>
        <v>#N/A</v>
      </c>
    </row>
    <row r="1531" spans="1:62" x14ac:dyDescent="0.25">
      <c r="A1531" s="1">
        <f t="shared" si="394"/>
        <v>1</v>
      </c>
      <c r="B1531" s="1">
        <f>IF(YEAR(AD1531)=$B$3,YEAR('Apartment Expenses'!AD1531)&amp;" - "&amp;'Apartment Expenses'!AC1531,0)</f>
        <v>0</v>
      </c>
      <c r="C1531" s="1">
        <f t="shared" si="395"/>
        <v>0</v>
      </c>
      <c r="E1531" s="1">
        <v>1527</v>
      </c>
      <c r="F1531" s="1">
        <f t="shared" si="396"/>
        <v>1</v>
      </c>
      <c r="G1531" s="1">
        <f t="shared" si="392"/>
        <v>0</v>
      </c>
      <c r="H1531" s="1">
        <f t="shared" si="393"/>
        <v>0</v>
      </c>
      <c r="J1531" s="1" t="str">
        <f t="shared" si="397"/>
        <v>1900</v>
      </c>
      <c r="M1531" s="1">
        <f>HLOOKUP('Expense History'!$AD$3,$P$4:$X$2004,ROW('Apartment Expenses'!L1531)-3,0)</f>
        <v>0</v>
      </c>
      <c r="N1531" s="1">
        <f>IF('Expense History'!$AD$3=Data!$G$4,'Apartment Expenses'!AE1531,HLOOKUP('Expense History'!$AD$3,'Apartment Expenses'!$AE$4:$AL$2004,(ROW('Apartment Expenses'!M1531)-3)))</f>
        <v>0</v>
      </c>
      <c r="O1531" s="1" t="str">
        <f>IF($O$2="ALL",IF(VLOOKUP(AA1531,'Expense History'!$AA$6:$AB$36,2,0)="x","include",0),IF(AND(VLOOKUP(AA1531,'Expense History'!$AA$6:$AB$36,2,0)="x",AC1531=$O$2),"include",0))</f>
        <v>include</v>
      </c>
      <c r="P1531" s="1">
        <f>IF(O1531="include",IF(AE1531&gt;0,1+MAX(P1532:P$2005),0),0)</f>
        <v>0</v>
      </c>
      <c r="Q1531" s="1">
        <f>IF(AND(ISBLANK(AA1530),AE1530=0),0,(IF(MAX(Q1532:Q$2005)&gt;0,0,ROW(R1531))))</f>
        <v>0</v>
      </c>
      <c r="R1531" s="1">
        <f>IF($O1531="include",IF(AF1531&gt;0,1+MAX(R1532:R$2005),0),0)</f>
        <v>0</v>
      </c>
      <c r="S1531" s="1">
        <f>IF($O1531="include",IF(AG1531&gt;0,1+MAX(S1532:S$2005),0),0)</f>
        <v>0</v>
      </c>
      <c r="T1531" s="1">
        <f>IF($O1531="include",IF(AH1531&gt;0,1+MAX(T1532:T$2005),0),0)</f>
        <v>0</v>
      </c>
      <c r="U1531" s="1">
        <f>IF($O1531="include",IF(AI1531&gt;0,1+MAX(U1532:U$2005),0),0)</f>
        <v>0</v>
      </c>
      <c r="V1531" s="1">
        <f>IF($O1531="include",IF(AJ1531&gt;0,1+MAX(V1532:V$2005),0),0)</f>
        <v>0</v>
      </c>
      <c r="W1531" s="1">
        <f>IF($O1531="include",IF(AK1531&gt;0,1+MAX(W1532:W$2005),0),0)</f>
        <v>0</v>
      </c>
      <c r="X1531" s="1">
        <f>IF($O1531="include",IF(AL1531&gt;0,1+MAX(X1532:X$2005),0),0)</f>
        <v>0</v>
      </c>
      <c r="Y1531" s="22" t="str">
        <f t="shared" si="398"/>
        <v xml:space="preserve">1 - </v>
      </c>
      <c r="AA1531" s="42"/>
      <c r="AB1531" s="43"/>
      <c r="AC1531" s="43"/>
      <c r="AD1531" s="44"/>
      <c r="AE1531" s="11">
        <f t="shared" si="399"/>
        <v>0</v>
      </c>
      <c r="AF1531" s="41"/>
      <c r="AG1531" s="41"/>
      <c r="AH1531" s="41"/>
      <c r="AI1531" s="41"/>
      <c r="AJ1531" s="41"/>
      <c r="AK1531" s="41"/>
      <c r="AL1531" s="41"/>
      <c r="BA1531" s="1">
        <f t="shared" si="400"/>
        <v>0</v>
      </c>
      <c r="BB1531" s="1">
        <f t="shared" si="401"/>
        <v>0</v>
      </c>
      <c r="BC1531" s="1" t="str">
        <f t="shared" si="402"/>
        <v>No</v>
      </c>
      <c r="BD1531" s="1">
        <f t="shared" si="403"/>
        <v>0</v>
      </c>
      <c r="BE1531" s="1">
        <f t="shared" si="404"/>
        <v>0</v>
      </c>
      <c r="BF1531" s="1">
        <f t="shared" si="405"/>
        <v>0</v>
      </c>
      <c r="BG1531" s="1">
        <v>1527</v>
      </c>
      <c r="BH1531" s="1" t="e">
        <f t="shared" si="406"/>
        <v>#N/A</v>
      </c>
      <c r="BI1531" s="1">
        <f t="shared" si="408"/>
        <v>2</v>
      </c>
      <c r="BJ1531" s="1" t="e">
        <f t="shared" si="407"/>
        <v>#N/A</v>
      </c>
    </row>
    <row r="1532" spans="1:62" x14ac:dyDescent="0.25">
      <c r="A1532" s="1">
        <f t="shared" si="394"/>
        <v>1</v>
      </c>
      <c r="B1532" s="1">
        <f>IF(YEAR(AD1532)=$B$3,YEAR('Apartment Expenses'!AD1532)&amp;" - "&amp;'Apartment Expenses'!AC1532,0)</f>
        <v>0</v>
      </c>
      <c r="C1532" s="1">
        <f t="shared" si="395"/>
        <v>0</v>
      </c>
      <c r="E1532" s="1">
        <v>1528</v>
      </c>
      <c r="F1532" s="1">
        <f t="shared" si="396"/>
        <v>1</v>
      </c>
      <c r="G1532" s="1">
        <f t="shared" si="392"/>
        <v>0</v>
      </c>
      <c r="H1532" s="1">
        <f t="shared" si="393"/>
        <v>0</v>
      </c>
      <c r="J1532" s="1" t="str">
        <f t="shared" si="397"/>
        <v>1900</v>
      </c>
      <c r="M1532" s="1">
        <f>HLOOKUP('Expense History'!$AD$3,$P$4:$X$2004,ROW('Apartment Expenses'!L1532)-3,0)</f>
        <v>0</v>
      </c>
      <c r="N1532" s="1">
        <f>IF('Expense History'!$AD$3=Data!$G$4,'Apartment Expenses'!AE1532,HLOOKUP('Expense History'!$AD$3,'Apartment Expenses'!$AE$4:$AL$2004,(ROW('Apartment Expenses'!M1532)-3)))</f>
        <v>0</v>
      </c>
      <c r="O1532" s="1" t="str">
        <f>IF($O$2="ALL",IF(VLOOKUP(AA1532,'Expense History'!$AA$6:$AB$36,2,0)="x","include",0),IF(AND(VLOOKUP(AA1532,'Expense History'!$AA$6:$AB$36,2,0)="x",AC1532=$O$2),"include",0))</f>
        <v>include</v>
      </c>
      <c r="P1532" s="1">
        <f>IF(O1532="include",IF(AE1532&gt;0,1+MAX(P1533:P$2005),0),0)</f>
        <v>0</v>
      </c>
      <c r="Q1532" s="1">
        <f>IF(AND(ISBLANK(AA1531),AE1531=0),0,(IF(MAX(Q1533:Q$2005)&gt;0,0,ROW(R1532))))</f>
        <v>0</v>
      </c>
      <c r="R1532" s="1">
        <f>IF($O1532="include",IF(AF1532&gt;0,1+MAX(R1533:R$2005),0),0)</f>
        <v>0</v>
      </c>
      <c r="S1532" s="1">
        <f>IF($O1532="include",IF(AG1532&gt;0,1+MAX(S1533:S$2005),0),0)</f>
        <v>0</v>
      </c>
      <c r="T1532" s="1">
        <f>IF($O1532="include",IF(AH1532&gt;0,1+MAX(T1533:T$2005),0),0)</f>
        <v>0</v>
      </c>
      <c r="U1532" s="1">
        <f>IF($O1532="include",IF(AI1532&gt;0,1+MAX(U1533:U$2005),0),0)</f>
        <v>0</v>
      </c>
      <c r="V1532" s="1">
        <f>IF($O1532="include",IF(AJ1532&gt;0,1+MAX(V1533:V$2005),0),0)</f>
        <v>0</v>
      </c>
      <c r="W1532" s="1">
        <f>IF($O1532="include",IF(AK1532&gt;0,1+MAX(W1533:W$2005),0),0)</f>
        <v>0</v>
      </c>
      <c r="X1532" s="1">
        <f>IF($O1532="include",IF(AL1532&gt;0,1+MAX(X1533:X$2005),0),0)</f>
        <v>0</v>
      </c>
      <c r="Y1532" s="22" t="str">
        <f t="shared" si="398"/>
        <v xml:space="preserve">1 - </v>
      </c>
      <c r="AA1532" s="42"/>
      <c r="AB1532" s="43"/>
      <c r="AC1532" s="43"/>
      <c r="AD1532" s="44"/>
      <c r="AE1532" s="11">
        <f t="shared" si="399"/>
        <v>0</v>
      </c>
      <c r="AF1532" s="41"/>
      <c r="AG1532" s="41"/>
      <c r="AH1532" s="41"/>
      <c r="AI1532" s="41"/>
      <c r="AJ1532" s="41"/>
      <c r="AK1532" s="41"/>
      <c r="AL1532" s="41"/>
      <c r="BA1532" s="1">
        <f t="shared" si="400"/>
        <v>0</v>
      </c>
      <c r="BB1532" s="1">
        <f t="shared" si="401"/>
        <v>0</v>
      </c>
      <c r="BC1532" s="1" t="str">
        <f t="shared" si="402"/>
        <v>No</v>
      </c>
      <c r="BD1532" s="1">
        <f t="shared" si="403"/>
        <v>0</v>
      </c>
      <c r="BE1532" s="1">
        <f t="shared" si="404"/>
        <v>0</v>
      </c>
      <c r="BF1532" s="1">
        <f t="shared" si="405"/>
        <v>0</v>
      </c>
      <c r="BG1532" s="1">
        <v>1528</v>
      </c>
      <c r="BH1532" s="1" t="e">
        <f t="shared" si="406"/>
        <v>#N/A</v>
      </c>
      <c r="BI1532" s="1">
        <f t="shared" si="408"/>
        <v>2</v>
      </c>
      <c r="BJ1532" s="1" t="e">
        <f t="shared" si="407"/>
        <v>#N/A</v>
      </c>
    </row>
    <row r="1533" spans="1:62" x14ac:dyDescent="0.25">
      <c r="A1533" s="1">
        <f t="shared" si="394"/>
        <v>1</v>
      </c>
      <c r="B1533" s="1">
        <f>IF(YEAR(AD1533)=$B$3,YEAR('Apartment Expenses'!AD1533)&amp;" - "&amp;'Apartment Expenses'!AC1533,0)</f>
        <v>0</v>
      </c>
      <c r="C1533" s="1">
        <f t="shared" si="395"/>
        <v>0</v>
      </c>
      <c r="E1533" s="1">
        <v>1529</v>
      </c>
      <c r="F1533" s="1">
        <f t="shared" si="396"/>
        <v>1</v>
      </c>
      <c r="G1533" s="1">
        <f t="shared" si="392"/>
        <v>0</v>
      </c>
      <c r="H1533" s="1">
        <f t="shared" si="393"/>
        <v>0</v>
      </c>
      <c r="J1533" s="1" t="str">
        <f t="shared" si="397"/>
        <v>1900</v>
      </c>
      <c r="M1533" s="1">
        <f>HLOOKUP('Expense History'!$AD$3,$P$4:$X$2004,ROW('Apartment Expenses'!L1533)-3,0)</f>
        <v>0</v>
      </c>
      <c r="N1533" s="1">
        <f>IF('Expense History'!$AD$3=Data!$G$4,'Apartment Expenses'!AE1533,HLOOKUP('Expense History'!$AD$3,'Apartment Expenses'!$AE$4:$AL$2004,(ROW('Apartment Expenses'!M1533)-3)))</f>
        <v>0</v>
      </c>
      <c r="O1533" s="1" t="str">
        <f>IF($O$2="ALL",IF(VLOOKUP(AA1533,'Expense History'!$AA$6:$AB$36,2,0)="x","include",0),IF(AND(VLOOKUP(AA1533,'Expense History'!$AA$6:$AB$36,2,0)="x",AC1533=$O$2),"include",0))</f>
        <v>include</v>
      </c>
      <c r="P1533" s="1">
        <f>IF(O1533="include",IF(AE1533&gt;0,1+MAX(P1534:P$2005),0),0)</f>
        <v>0</v>
      </c>
      <c r="Q1533" s="1">
        <f>IF(AND(ISBLANK(AA1532),AE1532=0),0,(IF(MAX(Q1534:Q$2005)&gt;0,0,ROW(R1533))))</f>
        <v>0</v>
      </c>
      <c r="R1533" s="1">
        <f>IF($O1533="include",IF(AF1533&gt;0,1+MAX(R1534:R$2005),0),0)</f>
        <v>0</v>
      </c>
      <c r="S1533" s="1">
        <f>IF($O1533="include",IF(AG1533&gt;0,1+MAX(S1534:S$2005),0),0)</f>
        <v>0</v>
      </c>
      <c r="T1533" s="1">
        <f>IF($O1533="include",IF(AH1533&gt;0,1+MAX(T1534:T$2005),0),0)</f>
        <v>0</v>
      </c>
      <c r="U1533" s="1">
        <f>IF($O1533="include",IF(AI1533&gt;0,1+MAX(U1534:U$2005),0),0)</f>
        <v>0</v>
      </c>
      <c r="V1533" s="1">
        <f>IF($O1533="include",IF(AJ1533&gt;0,1+MAX(V1534:V$2005),0),0)</f>
        <v>0</v>
      </c>
      <c r="W1533" s="1">
        <f>IF($O1533="include",IF(AK1533&gt;0,1+MAX(W1534:W$2005),0),0)</f>
        <v>0</v>
      </c>
      <c r="X1533" s="1">
        <f>IF($O1533="include",IF(AL1533&gt;0,1+MAX(X1534:X$2005),0),0)</f>
        <v>0</v>
      </c>
      <c r="Y1533" s="22" t="str">
        <f t="shared" si="398"/>
        <v xml:space="preserve">1 - </v>
      </c>
      <c r="AA1533" s="42"/>
      <c r="AB1533" s="43"/>
      <c r="AC1533" s="43"/>
      <c r="AD1533" s="44"/>
      <c r="AE1533" s="11">
        <f t="shared" si="399"/>
        <v>0</v>
      </c>
      <c r="AF1533" s="41"/>
      <c r="AG1533" s="41"/>
      <c r="AH1533" s="41"/>
      <c r="AI1533" s="41"/>
      <c r="AJ1533" s="41"/>
      <c r="AK1533" s="41"/>
      <c r="AL1533" s="41"/>
      <c r="BA1533" s="1">
        <f t="shared" si="400"/>
        <v>0</v>
      </c>
      <c r="BB1533" s="1">
        <f t="shared" si="401"/>
        <v>0</v>
      </c>
      <c r="BC1533" s="1" t="str">
        <f t="shared" si="402"/>
        <v>No</v>
      </c>
      <c r="BD1533" s="1">
        <f t="shared" si="403"/>
        <v>0</v>
      </c>
      <c r="BE1533" s="1">
        <f t="shared" si="404"/>
        <v>0</v>
      </c>
      <c r="BF1533" s="1">
        <f t="shared" si="405"/>
        <v>0</v>
      </c>
      <c r="BG1533" s="1">
        <v>1529</v>
      </c>
      <c r="BH1533" s="1" t="e">
        <f t="shared" si="406"/>
        <v>#N/A</v>
      </c>
      <c r="BI1533" s="1">
        <f t="shared" si="408"/>
        <v>2</v>
      </c>
      <c r="BJ1533" s="1" t="e">
        <f t="shared" si="407"/>
        <v>#N/A</v>
      </c>
    </row>
    <row r="1534" spans="1:62" x14ac:dyDescent="0.25">
      <c r="A1534" s="1">
        <f t="shared" si="394"/>
        <v>1</v>
      </c>
      <c r="B1534" s="1">
        <f>IF(YEAR(AD1534)=$B$3,YEAR('Apartment Expenses'!AD1534)&amp;" - "&amp;'Apartment Expenses'!AC1534,0)</f>
        <v>0</v>
      </c>
      <c r="C1534" s="1">
        <f t="shared" si="395"/>
        <v>0</v>
      </c>
      <c r="E1534" s="1">
        <v>1530</v>
      </c>
      <c r="F1534" s="1">
        <f t="shared" si="396"/>
        <v>1</v>
      </c>
      <c r="G1534" s="1">
        <f t="shared" si="392"/>
        <v>0</v>
      </c>
      <c r="H1534" s="1">
        <f t="shared" si="393"/>
        <v>0</v>
      </c>
      <c r="J1534" s="1" t="str">
        <f t="shared" si="397"/>
        <v>1900</v>
      </c>
      <c r="M1534" s="1">
        <f>HLOOKUP('Expense History'!$AD$3,$P$4:$X$2004,ROW('Apartment Expenses'!L1534)-3,0)</f>
        <v>0</v>
      </c>
      <c r="N1534" s="1">
        <f>IF('Expense History'!$AD$3=Data!$G$4,'Apartment Expenses'!AE1534,HLOOKUP('Expense History'!$AD$3,'Apartment Expenses'!$AE$4:$AL$2004,(ROW('Apartment Expenses'!M1534)-3)))</f>
        <v>0</v>
      </c>
      <c r="O1534" s="1" t="str">
        <f>IF($O$2="ALL",IF(VLOOKUP(AA1534,'Expense History'!$AA$6:$AB$36,2,0)="x","include",0),IF(AND(VLOOKUP(AA1534,'Expense History'!$AA$6:$AB$36,2,0)="x",AC1534=$O$2),"include",0))</f>
        <v>include</v>
      </c>
      <c r="P1534" s="1">
        <f>IF(O1534="include",IF(AE1534&gt;0,1+MAX(P1535:P$2005),0),0)</f>
        <v>0</v>
      </c>
      <c r="Q1534" s="1">
        <f>IF(AND(ISBLANK(AA1533),AE1533=0),0,(IF(MAX(Q1535:Q$2005)&gt;0,0,ROW(R1534))))</f>
        <v>0</v>
      </c>
      <c r="R1534" s="1">
        <f>IF($O1534="include",IF(AF1534&gt;0,1+MAX(R1535:R$2005),0),0)</f>
        <v>0</v>
      </c>
      <c r="S1534" s="1">
        <f>IF($O1534="include",IF(AG1534&gt;0,1+MAX(S1535:S$2005),0),0)</f>
        <v>0</v>
      </c>
      <c r="T1534" s="1">
        <f>IF($O1534="include",IF(AH1534&gt;0,1+MAX(T1535:T$2005),0),0)</f>
        <v>0</v>
      </c>
      <c r="U1534" s="1">
        <f>IF($O1534="include",IF(AI1534&gt;0,1+MAX(U1535:U$2005),0),0)</f>
        <v>0</v>
      </c>
      <c r="V1534" s="1">
        <f>IF($O1534="include",IF(AJ1534&gt;0,1+MAX(V1535:V$2005),0),0)</f>
        <v>0</v>
      </c>
      <c r="W1534" s="1">
        <f>IF($O1534="include",IF(AK1534&gt;0,1+MAX(W1535:W$2005),0),0)</f>
        <v>0</v>
      </c>
      <c r="X1534" s="1">
        <f>IF($O1534="include",IF(AL1534&gt;0,1+MAX(X1535:X$2005),0),0)</f>
        <v>0</v>
      </c>
      <c r="Y1534" s="22" t="str">
        <f t="shared" si="398"/>
        <v xml:space="preserve">1 - </v>
      </c>
      <c r="AA1534" s="42"/>
      <c r="AB1534" s="43"/>
      <c r="AC1534" s="43"/>
      <c r="AD1534" s="44"/>
      <c r="AE1534" s="11">
        <f t="shared" si="399"/>
        <v>0</v>
      </c>
      <c r="AF1534" s="41"/>
      <c r="AG1534" s="41"/>
      <c r="AH1534" s="41"/>
      <c r="AI1534" s="41"/>
      <c r="AJ1534" s="41"/>
      <c r="AK1534" s="41"/>
      <c r="AL1534" s="41"/>
      <c r="BA1534" s="1">
        <f t="shared" si="400"/>
        <v>0</v>
      </c>
      <c r="BB1534" s="1">
        <f t="shared" si="401"/>
        <v>0</v>
      </c>
      <c r="BC1534" s="1" t="str">
        <f t="shared" si="402"/>
        <v>No</v>
      </c>
      <c r="BD1534" s="1">
        <f t="shared" si="403"/>
        <v>0</v>
      </c>
      <c r="BE1534" s="1">
        <f t="shared" si="404"/>
        <v>0</v>
      </c>
      <c r="BF1534" s="1">
        <f t="shared" si="405"/>
        <v>0</v>
      </c>
      <c r="BG1534" s="1">
        <v>1530</v>
      </c>
      <c r="BH1534" s="1" t="e">
        <f t="shared" si="406"/>
        <v>#N/A</v>
      </c>
      <c r="BI1534" s="1">
        <f t="shared" si="408"/>
        <v>2</v>
      </c>
      <c r="BJ1534" s="1" t="e">
        <f t="shared" si="407"/>
        <v>#N/A</v>
      </c>
    </row>
    <row r="1535" spans="1:62" x14ac:dyDescent="0.25">
      <c r="A1535" s="1">
        <f t="shared" si="394"/>
        <v>1</v>
      </c>
      <c r="B1535" s="1">
        <f>IF(YEAR(AD1535)=$B$3,YEAR('Apartment Expenses'!AD1535)&amp;" - "&amp;'Apartment Expenses'!AC1535,0)</f>
        <v>0</v>
      </c>
      <c r="C1535" s="1">
        <f t="shared" si="395"/>
        <v>0</v>
      </c>
      <c r="E1535" s="1">
        <v>1531</v>
      </c>
      <c r="F1535" s="1">
        <f t="shared" si="396"/>
        <v>1</v>
      </c>
      <c r="G1535" s="1">
        <f t="shared" si="392"/>
        <v>0</v>
      </c>
      <c r="H1535" s="1">
        <f t="shared" si="393"/>
        <v>0</v>
      </c>
      <c r="J1535" s="1" t="str">
        <f t="shared" si="397"/>
        <v>1900</v>
      </c>
      <c r="M1535" s="1">
        <f>HLOOKUP('Expense History'!$AD$3,$P$4:$X$2004,ROW('Apartment Expenses'!L1535)-3,0)</f>
        <v>0</v>
      </c>
      <c r="N1535" s="1">
        <f>IF('Expense History'!$AD$3=Data!$G$4,'Apartment Expenses'!AE1535,HLOOKUP('Expense History'!$AD$3,'Apartment Expenses'!$AE$4:$AL$2004,(ROW('Apartment Expenses'!M1535)-3)))</f>
        <v>0</v>
      </c>
      <c r="O1535" s="1" t="str">
        <f>IF($O$2="ALL",IF(VLOOKUP(AA1535,'Expense History'!$AA$6:$AB$36,2,0)="x","include",0),IF(AND(VLOOKUP(AA1535,'Expense History'!$AA$6:$AB$36,2,0)="x",AC1535=$O$2),"include",0))</f>
        <v>include</v>
      </c>
      <c r="P1535" s="1">
        <f>IF(O1535="include",IF(AE1535&gt;0,1+MAX(P1536:P$2005),0),0)</f>
        <v>0</v>
      </c>
      <c r="Q1535" s="1">
        <f>IF(AND(ISBLANK(AA1534),AE1534=0),0,(IF(MAX(Q1536:Q$2005)&gt;0,0,ROW(R1535))))</f>
        <v>0</v>
      </c>
      <c r="R1535" s="1">
        <f>IF($O1535="include",IF(AF1535&gt;0,1+MAX(R1536:R$2005),0),0)</f>
        <v>0</v>
      </c>
      <c r="S1535" s="1">
        <f>IF($O1535="include",IF(AG1535&gt;0,1+MAX(S1536:S$2005),0),0)</f>
        <v>0</v>
      </c>
      <c r="T1535" s="1">
        <f>IF($O1535="include",IF(AH1535&gt;0,1+MAX(T1536:T$2005),0),0)</f>
        <v>0</v>
      </c>
      <c r="U1535" s="1">
        <f>IF($O1535="include",IF(AI1535&gt;0,1+MAX(U1536:U$2005),0),0)</f>
        <v>0</v>
      </c>
      <c r="V1535" s="1">
        <f>IF($O1535="include",IF(AJ1535&gt;0,1+MAX(V1536:V$2005),0),0)</f>
        <v>0</v>
      </c>
      <c r="W1535" s="1">
        <f>IF($O1535="include",IF(AK1535&gt;0,1+MAX(W1536:W$2005),0),0)</f>
        <v>0</v>
      </c>
      <c r="X1535" s="1">
        <f>IF($O1535="include",IF(AL1535&gt;0,1+MAX(X1536:X$2005),0),0)</f>
        <v>0</v>
      </c>
      <c r="Y1535" s="22" t="str">
        <f t="shared" si="398"/>
        <v xml:space="preserve">1 - </v>
      </c>
      <c r="AA1535" s="42"/>
      <c r="AB1535" s="43"/>
      <c r="AC1535" s="43"/>
      <c r="AD1535" s="44"/>
      <c r="AE1535" s="11">
        <f t="shared" si="399"/>
        <v>0</v>
      </c>
      <c r="AF1535" s="41"/>
      <c r="AG1535" s="41"/>
      <c r="AH1535" s="41"/>
      <c r="AI1535" s="41"/>
      <c r="AJ1535" s="41"/>
      <c r="AK1535" s="41"/>
      <c r="AL1535" s="41"/>
      <c r="BA1535" s="1">
        <f t="shared" si="400"/>
        <v>0</v>
      </c>
      <c r="BB1535" s="1">
        <f t="shared" si="401"/>
        <v>0</v>
      </c>
      <c r="BC1535" s="1" t="str">
        <f t="shared" si="402"/>
        <v>No</v>
      </c>
      <c r="BD1535" s="1">
        <f t="shared" si="403"/>
        <v>0</v>
      </c>
      <c r="BE1535" s="1">
        <f t="shared" si="404"/>
        <v>0</v>
      </c>
      <c r="BF1535" s="1">
        <f t="shared" si="405"/>
        <v>0</v>
      </c>
      <c r="BG1535" s="1">
        <v>1531</v>
      </c>
      <c r="BH1535" s="1" t="e">
        <f t="shared" si="406"/>
        <v>#N/A</v>
      </c>
      <c r="BI1535" s="1">
        <f t="shared" si="408"/>
        <v>2</v>
      </c>
      <c r="BJ1535" s="1" t="e">
        <f t="shared" si="407"/>
        <v>#N/A</v>
      </c>
    </row>
    <row r="1536" spans="1:62" x14ac:dyDescent="0.25">
      <c r="A1536" s="1">
        <f t="shared" si="394"/>
        <v>1</v>
      </c>
      <c r="B1536" s="1">
        <f>IF(YEAR(AD1536)=$B$3,YEAR('Apartment Expenses'!AD1536)&amp;" - "&amp;'Apartment Expenses'!AC1536,0)</f>
        <v>0</v>
      </c>
      <c r="C1536" s="1">
        <f t="shared" si="395"/>
        <v>0</v>
      </c>
      <c r="E1536" s="1">
        <v>1532</v>
      </c>
      <c r="F1536" s="1">
        <f t="shared" si="396"/>
        <v>1</v>
      </c>
      <c r="G1536" s="1">
        <f t="shared" si="392"/>
        <v>0</v>
      </c>
      <c r="H1536" s="1">
        <f t="shared" si="393"/>
        <v>0</v>
      </c>
      <c r="J1536" s="1" t="str">
        <f t="shared" si="397"/>
        <v>1900</v>
      </c>
      <c r="M1536" s="1">
        <f>HLOOKUP('Expense History'!$AD$3,$P$4:$X$2004,ROW('Apartment Expenses'!L1536)-3,0)</f>
        <v>0</v>
      </c>
      <c r="N1536" s="1">
        <f>IF('Expense History'!$AD$3=Data!$G$4,'Apartment Expenses'!AE1536,HLOOKUP('Expense History'!$AD$3,'Apartment Expenses'!$AE$4:$AL$2004,(ROW('Apartment Expenses'!M1536)-3)))</f>
        <v>0</v>
      </c>
      <c r="O1536" s="1" t="str">
        <f>IF($O$2="ALL",IF(VLOOKUP(AA1536,'Expense History'!$AA$6:$AB$36,2,0)="x","include",0),IF(AND(VLOOKUP(AA1536,'Expense History'!$AA$6:$AB$36,2,0)="x",AC1536=$O$2),"include",0))</f>
        <v>include</v>
      </c>
      <c r="P1536" s="1">
        <f>IF(O1536="include",IF(AE1536&gt;0,1+MAX(P1537:P$2005),0),0)</f>
        <v>0</v>
      </c>
      <c r="Q1536" s="1">
        <f>IF(AND(ISBLANK(AA1535),AE1535=0),0,(IF(MAX(Q1537:Q$2005)&gt;0,0,ROW(R1536))))</f>
        <v>0</v>
      </c>
      <c r="R1536" s="1">
        <f>IF($O1536="include",IF(AF1536&gt;0,1+MAX(R1537:R$2005),0),0)</f>
        <v>0</v>
      </c>
      <c r="S1536" s="1">
        <f>IF($O1536="include",IF(AG1536&gt;0,1+MAX(S1537:S$2005),0),0)</f>
        <v>0</v>
      </c>
      <c r="T1536" s="1">
        <f>IF($O1536="include",IF(AH1536&gt;0,1+MAX(T1537:T$2005),0),0)</f>
        <v>0</v>
      </c>
      <c r="U1536" s="1">
        <f>IF($O1536="include",IF(AI1536&gt;0,1+MAX(U1537:U$2005),0),0)</f>
        <v>0</v>
      </c>
      <c r="V1536" s="1">
        <f>IF($O1536="include",IF(AJ1536&gt;0,1+MAX(V1537:V$2005),0),0)</f>
        <v>0</v>
      </c>
      <c r="W1536" s="1">
        <f>IF($O1536="include",IF(AK1536&gt;0,1+MAX(W1537:W$2005),0),0)</f>
        <v>0</v>
      </c>
      <c r="X1536" s="1">
        <f>IF($O1536="include",IF(AL1536&gt;0,1+MAX(X1537:X$2005),0),0)</f>
        <v>0</v>
      </c>
      <c r="Y1536" s="22" t="str">
        <f t="shared" si="398"/>
        <v xml:space="preserve">1 - </v>
      </c>
      <c r="AA1536" s="42"/>
      <c r="AB1536" s="43"/>
      <c r="AC1536" s="43"/>
      <c r="AD1536" s="44"/>
      <c r="AE1536" s="11">
        <f t="shared" si="399"/>
        <v>0</v>
      </c>
      <c r="AF1536" s="41"/>
      <c r="AG1536" s="41"/>
      <c r="AH1536" s="41"/>
      <c r="AI1536" s="41"/>
      <c r="AJ1536" s="41"/>
      <c r="AK1536" s="41"/>
      <c r="AL1536" s="41"/>
      <c r="BA1536" s="1">
        <f t="shared" si="400"/>
        <v>0</v>
      </c>
      <c r="BB1536" s="1">
        <f t="shared" si="401"/>
        <v>0</v>
      </c>
      <c r="BC1536" s="1" t="str">
        <f t="shared" si="402"/>
        <v>No</v>
      </c>
      <c r="BD1536" s="1">
        <f t="shared" si="403"/>
        <v>0</v>
      </c>
      <c r="BE1536" s="1">
        <f t="shared" si="404"/>
        <v>0</v>
      </c>
      <c r="BF1536" s="1">
        <f t="shared" si="405"/>
        <v>0</v>
      </c>
      <c r="BG1536" s="1">
        <v>1532</v>
      </c>
      <c r="BH1536" s="1" t="e">
        <f t="shared" si="406"/>
        <v>#N/A</v>
      </c>
      <c r="BI1536" s="1">
        <f t="shared" si="408"/>
        <v>2</v>
      </c>
      <c r="BJ1536" s="1" t="e">
        <f t="shared" si="407"/>
        <v>#N/A</v>
      </c>
    </row>
    <row r="1537" spans="1:62" x14ac:dyDescent="0.25">
      <c r="A1537" s="1">
        <f t="shared" si="394"/>
        <v>1</v>
      </c>
      <c r="B1537" s="1">
        <f>IF(YEAR(AD1537)=$B$3,YEAR('Apartment Expenses'!AD1537)&amp;" - "&amp;'Apartment Expenses'!AC1537,0)</f>
        <v>0</v>
      </c>
      <c r="C1537" s="1">
        <f t="shared" si="395"/>
        <v>0</v>
      </c>
      <c r="E1537" s="1">
        <v>1533</v>
      </c>
      <c r="F1537" s="1">
        <f t="shared" si="396"/>
        <v>1</v>
      </c>
      <c r="G1537" s="1">
        <f t="shared" si="392"/>
        <v>0</v>
      </c>
      <c r="H1537" s="1">
        <f t="shared" si="393"/>
        <v>0</v>
      </c>
      <c r="J1537" s="1" t="str">
        <f t="shared" si="397"/>
        <v>1900</v>
      </c>
      <c r="M1537" s="1">
        <f>HLOOKUP('Expense History'!$AD$3,$P$4:$X$2004,ROW('Apartment Expenses'!L1537)-3,0)</f>
        <v>0</v>
      </c>
      <c r="N1537" s="1">
        <f>IF('Expense History'!$AD$3=Data!$G$4,'Apartment Expenses'!AE1537,HLOOKUP('Expense History'!$AD$3,'Apartment Expenses'!$AE$4:$AL$2004,(ROW('Apartment Expenses'!M1537)-3)))</f>
        <v>0</v>
      </c>
      <c r="O1537" s="1" t="str">
        <f>IF($O$2="ALL",IF(VLOOKUP(AA1537,'Expense History'!$AA$6:$AB$36,2,0)="x","include",0),IF(AND(VLOOKUP(AA1537,'Expense History'!$AA$6:$AB$36,2,0)="x",AC1537=$O$2),"include",0))</f>
        <v>include</v>
      </c>
      <c r="P1537" s="1">
        <f>IF(O1537="include",IF(AE1537&gt;0,1+MAX(P1538:P$2005),0),0)</f>
        <v>0</v>
      </c>
      <c r="Q1537" s="1">
        <f>IF(AND(ISBLANK(AA1536),AE1536=0),0,(IF(MAX(Q1538:Q$2005)&gt;0,0,ROW(R1537))))</f>
        <v>0</v>
      </c>
      <c r="R1537" s="1">
        <f>IF($O1537="include",IF(AF1537&gt;0,1+MAX(R1538:R$2005),0),0)</f>
        <v>0</v>
      </c>
      <c r="S1537" s="1">
        <f>IF($O1537="include",IF(AG1537&gt;0,1+MAX(S1538:S$2005),0),0)</f>
        <v>0</v>
      </c>
      <c r="T1537" s="1">
        <f>IF($O1537="include",IF(AH1537&gt;0,1+MAX(T1538:T$2005),0),0)</f>
        <v>0</v>
      </c>
      <c r="U1537" s="1">
        <f>IF($O1537="include",IF(AI1537&gt;0,1+MAX(U1538:U$2005),0),0)</f>
        <v>0</v>
      </c>
      <c r="V1537" s="1">
        <f>IF($O1537="include",IF(AJ1537&gt;0,1+MAX(V1538:V$2005),0),0)</f>
        <v>0</v>
      </c>
      <c r="W1537" s="1">
        <f>IF($O1537="include",IF(AK1537&gt;0,1+MAX(W1538:W$2005),0),0)</f>
        <v>0</v>
      </c>
      <c r="X1537" s="1">
        <f>IF($O1537="include",IF(AL1537&gt;0,1+MAX(X1538:X$2005),0),0)</f>
        <v>0</v>
      </c>
      <c r="Y1537" s="22" t="str">
        <f t="shared" si="398"/>
        <v xml:space="preserve">1 - </v>
      </c>
      <c r="AA1537" s="42"/>
      <c r="AB1537" s="43"/>
      <c r="AC1537" s="43"/>
      <c r="AD1537" s="44"/>
      <c r="AE1537" s="11">
        <f t="shared" si="399"/>
        <v>0</v>
      </c>
      <c r="AF1537" s="41"/>
      <c r="AG1537" s="41"/>
      <c r="AH1537" s="41"/>
      <c r="AI1537" s="41"/>
      <c r="AJ1537" s="41"/>
      <c r="AK1537" s="41"/>
      <c r="AL1537" s="41"/>
      <c r="BA1537" s="1">
        <f t="shared" si="400"/>
        <v>0</v>
      </c>
      <c r="BB1537" s="1">
        <f t="shared" si="401"/>
        <v>0</v>
      </c>
      <c r="BC1537" s="1" t="str">
        <f t="shared" si="402"/>
        <v>No</v>
      </c>
      <c r="BD1537" s="1">
        <f t="shared" si="403"/>
        <v>0</v>
      </c>
      <c r="BE1537" s="1">
        <f t="shared" si="404"/>
        <v>0</v>
      </c>
      <c r="BF1537" s="1">
        <f t="shared" si="405"/>
        <v>0</v>
      </c>
      <c r="BG1537" s="1">
        <v>1533</v>
      </c>
      <c r="BH1537" s="1" t="e">
        <f t="shared" si="406"/>
        <v>#N/A</v>
      </c>
      <c r="BI1537" s="1">
        <f t="shared" si="408"/>
        <v>2</v>
      </c>
      <c r="BJ1537" s="1" t="e">
        <f t="shared" si="407"/>
        <v>#N/A</v>
      </c>
    </row>
    <row r="1538" spans="1:62" x14ac:dyDescent="0.25">
      <c r="A1538" s="1">
        <f t="shared" si="394"/>
        <v>1</v>
      </c>
      <c r="B1538" s="1">
        <f>IF(YEAR(AD1538)=$B$3,YEAR('Apartment Expenses'!AD1538)&amp;" - "&amp;'Apartment Expenses'!AC1538,0)</f>
        <v>0</v>
      </c>
      <c r="C1538" s="1">
        <f t="shared" si="395"/>
        <v>0</v>
      </c>
      <c r="E1538" s="1">
        <v>1534</v>
      </c>
      <c r="F1538" s="1">
        <f t="shared" si="396"/>
        <v>1</v>
      </c>
      <c r="G1538" s="1">
        <f t="shared" si="392"/>
        <v>0</v>
      </c>
      <c r="H1538" s="1">
        <f t="shared" si="393"/>
        <v>0</v>
      </c>
      <c r="J1538" s="1" t="str">
        <f t="shared" si="397"/>
        <v>1900</v>
      </c>
      <c r="M1538" s="1">
        <f>HLOOKUP('Expense History'!$AD$3,$P$4:$X$2004,ROW('Apartment Expenses'!L1538)-3,0)</f>
        <v>0</v>
      </c>
      <c r="N1538" s="1">
        <f>IF('Expense History'!$AD$3=Data!$G$4,'Apartment Expenses'!AE1538,HLOOKUP('Expense History'!$AD$3,'Apartment Expenses'!$AE$4:$AL$2004,(ROW('Apartment Expenses'!M1538)-3)))</f>
        <v>0</v>
      </c>
      <c r="O1538" s="1" t="str">
        <f>IF($O$2="ALL",IF(VLOOKUP(AA1538,'Expense History'!$AA$6:$AB$36,2,0)="x","include",0),IF(AND(VLOOKUP(AA1538,'Expense History'!$AA$6:$AB$36,2,0)="x",AC1538=$O$2),"include",0))</f>
        <v>include</v>
      </c>
      <c r="P1538" s="1">
        <f>IF(O1538="include",IF(AE1538&gt;0,1+MAX(P1539:P$2005),0),0)</f>
        <v>0</v>
      </c>
      <c r="Q1538" s="1">
        <f>IF(AND(ISBLANK(AA1537),AE1537=0),0,(IF(MAX(Q1539:Q$2005)&gt;0,0,ROW(R1538))))</f>
        <v>0</v>
      </c>
      <c r="R1538" s="1">
        <f>IF($O1538="include",IF(AF1538&gt;0,1+MAX(R1539:R$2005),0),0)</f>
        <v>0</v>
      </c>
      <c r="S1538" s="1">
        <f>IF($O1538="include",IF(AG1538&gt;0,1+MAX(S1539:S$2005),0),0)</f>
        <v>0</v>
      </c>
      <c r="T1538" s="1">
        <f>IF($O1538="include",IF(AH1538&gt;0,1+MAX(T1539:T$2005),0),0)</f>
        <v>0</v>
      </c>
      <c r="U1538" s="1">
        <f>IF($O1538="include",IF(AI1538&gt;0,1+MAX(U1539:U$2005),0),0)</f>
        <v>0</v>
      </c>
      <c r="V1538" s="1">
        <f>IF($O1538="include",IF(AJ1538&gt;0,1+MAX(V1539:V$2005),0),0)</f>
        <v>0</v>
      </c>
      <c r="W1538" s="1">
        <f>IF($O1538="include",IF(AK1538&gt;0,1+MAX(W1539:W$2005),0),0)</f>
        <v>0</v>
      </c>
      <c r="X1538" s="1">
        <f>IF($O1538="include",IF(AL1538&gt;0,1+MAX(X1539:X$2005),0),0)</f>
        <v>0</v>
      </c>
      <c r="Y1538" s="22" t="str">
        <f t="shared" si="398"/>
        <v xml:space="preserve">1 - </v>
      </c>
      <c r="AA1538" s="42"/>
      <c r="AB1538" s="43"/>
      <c r="AC1538" s="43"/>
      <c r="AD1538" s="44"/>
      <c r="AE1538" s="11">
        <f t="shared" si="399"/>
        <v>0</v>
      </c>
      <c r="AF1538" s="41"/>
      <c r="AG1538" s="41"/>
      <c r="AH1538" s="41"/>
      <c r="AI1538" s="41"/>
      <c r="AJ1538" s="41"/>
      <c r="AK1538" s="41"/>
      <c r="AL1538" s="41"/>
      <c r="BA1538" s="1">
        <f t="shared" si="400"/>
        <v>0</v>
      </c>
      <c r="BB1538" s="1">
        <f t="shared" si="401"/>
        <v>0</v>
      </c>
      <c r="BC1538" s="1" t="str">
        <f t="shared" si="402"/>
        <v>No</v>
      </c>
      <c r="BD1538" s="1">
        <f t="shared" si="403"/>
        <v>0</v>
      </c>
      <c r="BE1538" s="1">
        <f t="shared" si="404"/>
        <v>0</v>
      </c>
      <c r="BF1538" s="1">
        <f t="shared" si="405"/>
        <v>0</v>
      </c>
      <c r="BG1538" s="1">
        <v>1534</v>
      </c>
      <c r="BH1538" s="1" t="e">
        <f t="shared" si="406"/>
        <v>#N/A</v>
      </c>
      <c r="BI1538" s="1">
        <f t="shared" si="408"/>
        <v>2</v>
      </c>
      <c r="BJ1538" s="1" t="e">
        <f t="shared" si="407"/>
        <v>#N/A</v>
      </c>
    </row>
    <row r="1539" spans="1:62" x14ac:dyDescent="0.25">
      <c r="A1539" s="1">
        <f t="shared" si="394"/>
        <v>1</v>
      </c>
      <c r="B1539" s="1">
        <f>IF(YEAR(AD1539)=$B$3,YEAR('Apartment Expenses'!AD1539)&amp;" - "&amp;'Apartment Expenses'!AC1539,0)</f>
        <v>0</v>
      </c>
      <c r="C1539" s="1">
        <f t="shared" si="395"/>
        <v>0</v>
      </c>
      <c r="E1539" s="1">
        <v>1535</v>
      </c>
      <c r="F1539" s="1">
        <f t="shared" si="396"/>
        <v>1</v>
      </c>
      <c r="G1539" s="1">
        <f t="shared" si="392"/>
        <v>0</v>
      </c>
      <c r="H1539" s="1">
        <f t="shared" si="393"/>
        <v>0</v>
      </c>
      <c r="J1539" s="1" t="str">
        <f t="shared" si="397"/>
        <v>1900</v>
      </c>
      <c r="M1539" s="1">
        <f>HLOOKUP('Expense History'!$AD$3,$P$4:$X$2004,ROW('Apartment Expenses'!L1539)-3,0)</f>
        <v>0</v>
      </c>
      <c r="N1539" s="1">
        <f>IF('Expense History'!$AD$3=Data!$G$4,'Apartment Expenses'!AE1539,HLOOKUP('Expense History'!$AD$3,'Apartment Expenses'!$AE$4:$AL$2004,(ROW('Apartment Expenses'!M1539)-3)))</f>
        <v>0</v>
      </c>
      <c r="O1539" s="1" t="str">
        <f>IF($O$2="ALL",IF(VLOOKUP(AA1539,'Expense History'!$AA$6:$AB$36,2,0)="x","include",0),IF(AND(VLOOKUP(AA1539,'Expense History'!$AA$6:$AB$36,2,0)="x",AC1539=$O$2),"include",0))</f>
        <v>include</v>
      </c>
      <c r="P1539" s="1">
        <f>IF(O1539="include",IF(AE1539&gt;0,1+MAX(P1540:P$2005),0),0)</f>
        <v>0</v>
      </c>
      <c r="Q1539" s="1">
        <f>IF(AND(ISBLANK(AA1538),AE1538=0),0,(IF(MAX(Q1540:Q$2005)&gt;0,0,ROW(R1539))))</f>
        <v>0</v>
      </c>
      <c r="R1539" s="1">
        <f>IF($O1539="include",IF(AF1539&gt;0,1+MAX(R1540:R$2005),0),0)</f>
        <v>0</v>
      </c>
      <c r="S1539" s="1">
        <f>IF($O1539="include",IF(AG1539&gt;0,1+MAX(S1540:S$2005),0),0)</f>
        <v>0</v>
      </c>
      <c r="T1539" s="1">
        <f>IF($O1539="include",IF(AH1539&gt;0,1+MAX(T1540:T$2005),0),0)</f>
        <v>0</v>
      </c>
      <c r="U1539" s="1">
        <f>IF($O1539="include",IF(AI1539&gt;0,1+MAX(U1540:U$2005),0),0)</f>
        <v>0</v>
      </c>
      <c r="V1539" s="1">
        <f>IF($O1539="include",IF(AJ1539&gt;0,1+MAX(V1540:V$2005),0),0)</f>
        <v>0</v>
      </c>
      <c r="W1539" s="1">
        <f>IF($O1539="include",IF(AK1539&gt;0,1+MAX(W1540:W$2005),0),0)</f>
        <v>0</v>
      </c>
      <c r="X1539" s="1">
        <f>IF($O1539="include",IF(AL1539&gt;0,1+MAX(X1540:X$2005),0),0)</f>
        <v>0</v>
      </c>
      <c r="Y1539" s="22" t="str">
        <f t="shared" si="398"/>
        <v xml:space="preserve">1 - </v>
      </c>
      <c r="AA1539" s="42"/>
      <c r="AB1539" s="43"/>
      <c r="AC1539" s="43"/>
      <c r="AD1539" s="44"/>
      <c r="AE1539" s="11">
        <f t="shared" si="399"/>
        <v>0</v>
      </c>
      <c r="AF1539" s="41"/>
      <c r="AG1539" s="41"/>
      <c r="AH1539" s="41"/>
      <c r="AI1539" s="41"/>
      <c r="AJ1539" s="41"/>
      <c r="AK1539" s="41"/>
      <c r="AL1539" s="41"/>
      <c r="BA1539" s="1">
        <f t="shared" si="400"/>
        <v>0</v>
      </c>
      <c r="BB1539" s="1">
        <f t="shared" si="401"/>
        <v>0</v>
      </c>
      <c r="BC1539" s="1" t="str">
        <f t="shared" si="402"/>
        <v>No</v>
      </c>
      <c r="BD1539" s="1">
        <f t="shared" si="403"/>
        <v>0</v>
      </c>
      <c r="BE1539" s="1">
        <f t="shared" si="404"/>
        <v>0</v>
      </c>
      <c r="BF1539" s="1">
        <f t="shared" si="405"/>
        <v>0</v>
      </c>
      <c r="BG1539" s="1">
        <v>1535</v>
      </c>
      <c r="BH1539" s="1" t="e">
        <f t="shared" si="406"/>
        <v>#N/A</v>
      </c>
      <c r="BI1539" s="1">
        <f t="shared" si="408"/>
        <v>2</v>
      </c>
      <c r="BJ1539" s="1" t="e">
        <f t="shared" si="407"/>
        <v>#N/A</v>
      </c>
    </row>
    <row r="1540" spans="1:62" x14ac:dyDescent="0.25">
      <c r="A1540" s="1">
        <f t="shared" si="394"/>
        <v>1</v>
      </c>
      <c r="B1540" s="1">
        <f>IF(YEAR(AD1540)=$B$3,YEAR('Apartment Expenses'!AD1540)&amp;" - "&amp;'Apartment Expenses'!AC1540,0)</f>
        <v>0</v>
      </c>
      <c r="C1540" s="1">
        <f t="shared" si="395"/>
        <v>0</v>
      </c>
      <c r="E1540" s="1">
        <v>1536</v>
      </c>
      <c r="F1540" s="1">
        <f t="shared" si="396"/>
        <v>1</v>
      </c>
      <c r="G1540" s="1">
        <f t="shared" si="392"/>
        <v>0</v>
      </c>
      <c r="H1540" s="1">
        <f t="shared" si="393"/>
        <v>0</v>
      </c>
      <c r="J1540" s="1" t="str">
        <f t="shared" si="397"/>
        <v>1900</v>
      </c>
      <c r="M1540" s="1">
        <f>HLOOKUP('Expense History'!$AD$3,$P$4:$X$2004,ROW('Apartment Expenses'!L1540)-3,0)</f>
        <v>0</v>
      </c>
      <c r="N1540" s="1">
        <f>IF('Expense History'!$AD$3=Data!$G$4,'Apartment Expenses'!AE1540,HLOOKUP('Expense History'!$AD$3,'Apartment Expenses'!$AE$4:$AL$2004,(ROW('Apartment Expenses'!M1540)-3)))</f>
        <v>0</v>
      </c>
      <c r="O1540" s="1" t="str">
        <f>IF($O$2="ALL",IF(VLOOKUP(AA1540,'Expense History'!$AA$6:$AB$36,2,0)="x","include",0),IF(AND(VLOOKUP(AA1540,'Expense History'!$AA$6:$AB$36,2,0)="x",AC1540=$O$2),"include",0))</f>
        <v>include</v>
      </c>
      <c r="P1540" s="1">
        <f>IF(O1540="include",IF(AE1540&gt;0,1+MAX(P1541:P$2005),0),0)</f>
        <v>0</v>
      </c>
      <c r="Q1540" s="1">
        <f>IF(AND(ISBLANK(AA1539),AE1539=0),0,(IF(MAX(Q1541:Q$2005)&gt;0,0,ROW(R1540))))</f>
        <v>0</v>
      </c>
      <c r="R1540" s="1">
        <f>IF($O1540="include",IF(AF1540&gt;0,1+MAX(R1541:R$2005),0),0)</f>
        <v>0</v>
      </c>
      <c r="S1540" s="1">
        <f>IF($O1540="include",IF(AG1540&gt;0,1+MAX(S1541:S$2005),0),0)</f>
        <v>0</v>
      </c>
      <c r="T1540" s="1">
        <f>IF($O1540="include",IF(AH1540&gt;0,1+MAX(T1541:T$2005),0),0)</f>
        <v>0</v>
      </c>
      <c r="U1540" s="1">
        <f>IF($O1540="include",IF(AI1540&gt;0,1+MAX(U1541:U$2005),0),0)</f>
        <v>0</v>
      </c>
      <c r="V1540" s="1">
        <f>IF($O1540="include",IF(AJ1540&gt;0,1+MAX(V1541:V$2005),0),0)</f>
        <v>0</v>
      </c>
      <c r="W1540" s="1">
        <f>IF($O1540="include",IF(AK1540&gt;0,1+MAX(W1541:W$2005),0),0)</f>
        <v>0</v>
      </c>
      <c r="X1540" s="1">
        <f>IF($O1540="include",IF(AL1540&gt;0,1+MAX(X1541:X$2005),0),0)</f>
        <v>0</v>
      </c>
      <c r="Y1540" s="22" t="str">
        <f t="shared" si="398"/>
        <v xml:space="preserve">1 - </v>
      </c>
      <c r="AA1540" s="42"/>
      <c r="AB1540" s="43"/>
      <c r="AC1540" s="43"/>
      <c r="AD1540" s="44"/>
      <c r="AE1540" s="11">
        <f t="shared" si="399"/>
        <v>0</v>
      </c>
      <c r="AF1540" s="41"/>
      <c r="AG1540" s="41"/>
      <c r="AH1540" s="41"/>
      <c r="AI1540" s="41"/>
      <c r="AJ1540" s="41"/>
      <c r="AK1540" s="41"/>
      <c r="AL1540" s="41"/>
      <c r="BA1540" s="1">
        <f t="shared" si="400"/>
        <v>0</v>
      </c>
      <c r="BB1540" s="1">
        <f t="shared" si="401"/>
        <v>0</v>
      </c>
      <c r="BC1540" s="1" t="str">
        <f t="shared" si="402"/>
        <v>No</v>
      </c>
      <c r="BD1540" s="1">
        <f t="shared" si="403"/>
        <v>0</v>
      </c>
      <c r="BE1540" s="1">
        <f t="shared" si="404"/>
        <v>0</v>
      </c>
      <c r="BF1540" s="1">
        <f t="shared" si="405"/>
        <v>0</v>
      </c>
      <c r="BG1540" s="1">
        <v>1536</v>
      </c>
      <c r="BH1540" s="1" t="e">
        <f t="shared" si="406"/>
        <v>#N/A</v>
      </c>
      <c r="BI1540" s="1">
        <f t="shared" si="408"/>
        <v>2</v>
      </c>
      <c r="BJ1540" s="1" t="e">
        <f t="shared" si="407"/>
        <v>#N/A</v>
      </c>
    </row>
    <row r="1541" spans="1:62" x14ac:dyDescent="0.25">
      <c r="A1541" s="1">
        <f t="shared" si="394"/>
        <v>1</v>
      </c>
      <c r="B1541" s="1">
        <f>IF(YEAR(AD1541)=$B$3,YEAR('Apartment Expenses'!AD1541)&amp;" - "&amp;'Apartment Expenses'!AC1541,0)</f>
        <v>0</v>
      </c>
      <c r="C1541" s="1">
        <f t="shared" si="395"/>
        <v>0</v>
      </c>
      <c r="E1541" s="1">
        <v>1537</v>
      </c>
      <c r="F1541" s="1">
        <f t="shared" si="396"/>
        <v>1</v>
      </c>
      <c r="G1541" s="1">
        <f t="shared" ref="G1541:G1604" si="409">IF(ISERROR(VLOOKUP(E1541,A:B,2,0)),0,VLOOKUP(E1541,A:B,2,0))</f>
        <v>0</v>
      </c>
      <c r="H1541" s="1">
        <f t="shared" ref="H1541:H1604" si="410">VLOOKUP(G1541,B:C,2,0)</f>
        <v>0</v>
      </c>
      <c r="J1541" s="1" t="str">
        <f t="shared" si="397"/>
        <v>1900</v>
      </c>
      <c r="M1541" s="1">
        <f>HLOOKUP('Expense History'!$AD$3,$P$4:$X$2004,ROW('Apartment Expenses'!L1541)-3,0)</f>
        <v>0</v>
      </c>
      <c r="N1541" s="1">
        <f>IF('Expense History'!$AD$3=Data!$G$4,'Apartment Expenses'!AE1541,HLOOKUP('Expense History'!$AD$3,'Apartment Expenses'!$AE$4:$AL$2004,(ROW('Apartment Expenses'!M1541)-3)))</f>
        <v>0</v>
      </c>
      <c r="O1541" s="1" t="str">
        <f>IF($O$2="ALL",IF(VLOOKUP(AA1541,'Expense History'!$AA$6:$AB$36,2,0)="x","include",0),IF(AND(VLOOKUP(AA1541,'Expense History'!$AA$6:$AB$36,2,0)="x",AC1541=$O$2),"include",0))</f>
        <v>include</v>
      </c>
      <c r="P1541" s="1">
        <f>IF(O1541="include",IF(AE1541&gt;0,1+MAX(P1542:P$2005),0),0)</f>
        <v>0</v>
      </c>
      <c r="Q1541" s="1">
        <f>IF(AND(ISBLANK(AA1540),AE1540=0),0,(IF(MAX(Q1542:Q$2005)&gt;0,0,ROW(R1541))))</f>
        <v>0</v>
      </c>
      <c r="R1541" s="1">
        <f>IF($O1541="include",IF(AF1541&gt;0,1+MAX(R1542:R$2005),0),0)</f>
        <v>0</v>
      </c>
      <c r="S1541" s="1">
        <f>IF($O1541="include",IF(AG1541&gt;0,1+MAX(S1542:S$2005),0),0)</f>
        <v>0</v>
      </c>
      <c r="T1541" s="1">
        <f>IF($O1541="include",IF(AH1541&gt;0,1+MAX(T1542:T$2005),0),0)</f>
        <v>0</v>
      </c>
      <c r="U1541" s="1">
        <f>IF($O1541="include",IF(AI1541&gt;0,1+MAX(U1542:U$2005),0),0)</f>
        <v>0</v>
      </c>
      <c r="V1541" s="1">
        <f>IF($O1541="include",IF(AJ1541&gt;0,1+MAX(V1542:V$2005),0),0)</f>
        <v>0</v>
      </c>
      <c r="W1541" s="1">
        <f>IF($O1541="include",IF(AK1541&gt;0,1+MAX(W1542:W$2005),0),0)</f>
        <v>0</v>
      </c>
      <c r="X1541" s="1">
        <f>IF($O1541="include",IF(AL1541&gt;0,1+MAX(X1542:X$2005),0),0)</f>
        <v>0</v>
      </c>
      <c r="Y1541" s="22" t="str">
        <f t="shared" si="398"/>
        <v xml:space="preserve">1 - </v>
      </c>
      <c r="AA1541" s="42"/>
      <c r="AB1541" s="43"/>
      <c r="AC1541" s="43"/>
      <c r="AD1541" s="44"/>
      <c r="AE1541" s="11">
        <f t="shared" si="399"/>
        <v>0</v>
      </c>
      <c r="AF1541" s="41"/>
      <c r="AG1541" s="41"/>
      <c r="AH1541" s="41"/>
      <c r="AI1541" s="41"/>
      <c r="AJ1541" s="41"/>
      <c r="AK1541" s="41"/>
      <c r="AL1541" s="41"/>
      <c r="BA1541" s="1">
        <f t="shared" si="400"/>
        <v>0</v>
      </c>
      <c r="BB1541" s="1">
        <f t="shared" si="401"/>
        <v>0</v>
      </c>
      <c r="BC1541" s="1" t="str">
        <f t="shared" si="402"/>
        <v>No</v>
      </c>
      <c r="BD1541" s="1">
        <f t="shared" si="403"/>
        <v>0</v>
      </c>
      <c r="BE1541" s="1">
        <f t="shared" si="404"/>
        <v>0</v>
      </c>
      <c r="BF1541" s="1">
        <f t="shared" si="405"/>
        <v>0</v>
      </c>
      <c r="BG1541" s="1">
        <v>1537</v>
      </c>
      <c r="BH1541" s="1" t="e">
        <f t="shared" si="406"/>
        <v>#N/A</v>
      </c>
      <c r="BI1541" s="1">
        <f t="shared" si="408"/>
        <v>2</v>
      </c>
      <c r="BJ1541" s="1" t="e">
        <f t="shared" si="407"/>
        <v>#N/A</v>
      </c>
    </row>
    <row r="1542" spans="1:62" x14ac:dyDescent="0.25">
      <c r="A1542" s="1">
        <f t="shared" ref="A1542:A1605" si="411">RANK(C1542,$C$5:$C$2004,0)</f>
        <v>1</v>
      </c>
      <c r="B1542" s="1">
        <f>IF(YEAR(AD1542)=$B$3,YEAR('Apartment Expenses'!AD1542)&amp;" - "&amp;'Apartment Expenses'!AC1542,0)</f>
        <v>0</v>
      </c>
      <c r="C1542" s="1">
        <f t="shared" ref="C1542:C1605" si="412">IF(YEAR(AD1542)=$B$3,SUMIF($B$5:$B$2004,B1542,$AE$5:$AE$2004),0)</f>
        <v>0</v>
      </c>
      <c r="E1542" s="1">
        <v>1538</v>
      </c>
      <c r="F1542" s="1">
        <f t="shared" ref="F1542:F1605" si="413">IF(G1542=0,F1541,F1541+1)</f>
        <v>1</v>
      </c>
      <c r="G1542" s="1">
        <f t="shared" si="409"/>
        <v>0</v>
      </c>
      <c r="H1542" s="1">
        <f t="shared" si="410"/>
        <v>0</v>
      </c>
      <c r="J1542" s="1" t="str">
        <f t="shared" ref="J1542:J1605" si="414">YEAR(AD1542)&amp;AC1542</f>
        <v>1900</v>
      </c>
      <c r="M1542" s="1">
        <f>HLOOKUP('Expense History'!$AD$3,$P$4:$X$2004,ROW('Apartment Expenses'!L1542)-3,0)</f>
        <v>0</v>
      </c>
      <c r="N1542" s="1">
        <f>IF('Expense History'!$AD$3=Data!$G$4,'Apartment Expenses'!AE1542,HLOOKUP('Expense History'!$AD$3,'Apartment Expenses'!$AE$4:$AL$2004,(ROW('Apartment Expenses'!M1542)-3)))</f>
        <v>0</v>
      </c>
      <c r="O1542" s="1" t="str">
        <f>IF($O$2="ALL",IF(VLOOKUP(AA1542,'Expense History'!$AA$6:$AB$36,2,0)="x","include",0),IF(AND(VLOOKUP(AA1542,'Expense History'!$AA$6:$AB$36,2,0)="x",AC1542=$O$2),"include",0))</f>
        <v>include</v>
      </c>
      <c r="P1542" s="1">
        <f>IF(O1542="include",IF(AE1542&gt;0,1+MAX(P1543:P$2005),0),0)</f>
        <v>0</v>
      </c>
      <c r="Q1542" s="1">
        <f>IF(AND(ISBLANK(AA1541),AE1541=0),0,(IF(MAX(Q1543:Q$2005)&gt;0,0,ROW(R1542))))</f>
        <v>0</v>
      </c>
      <c r="R1542" s="1">
        <f>IF($O1542="include",IF(AF1542&gt;0,1+MAX(R1543:R$2005),0),0)</f>
        <v>0</v>
      </c>
      <c r="S1542" s="1">
        <f>IF($O1542="include",IF(AG1542&gt;0,1+MAX(S1543:S$2005),0),0)</f>
        <v>0</v>
      </c>
      <c r="T1542" s="1">
        <f>IF($O1542="include",IF(AH1542&gt;0,1+MAX(T1543:T$2005),0),0)</f>
        <v>0</v>
      </c>
      <c r="U1542" s="1">
        <f>IF($O1542="include",IF(AI1542&gt;0,1+MAX(U1543:U$2005),0),0)</f>
        <v>0</v>
      </c>
      <c r="V1542" s="1">
        <f>IF($O1542="include",IF(AJ1542&gt;0,1+MAX(V1543:V$2005),0),0)</f>
        <v>0</v>
      </c>
      <c r="W1542" s="1">
        <f>IF($O1542="include",IF(AK1542&gt;0,1+MAX(W1543:W$2005),0),0)</f>
        <v>0</v>
      </c>
      <c r="X1542" s="1">
        <f>IF($O1542="include",IF(AL1542&gt;0,1+MAX(X1543:X$2005),0),0)</f>
        <v>0</v>
      </c>
      <c r="Y1542" s="22" t="str">
        <f t="shared" ref="Y1542:Y1605" si="415">DATEVALUE(MONTH(AD1542)&amp;"/1/"&amp;YEAR(AD1542))&amp;" - "&amp;AA1542</f>
        <v xml:space="preserve">1 - </v>
      </c>
      <c r="AA1542" s="42"/>
      <c r="AB1542" s="43"/>
      <c r="AC1542" s="43"/>
      <c r="AD1542" s="44"/>
      <c r="AE1542" s="11">
        <f t="shared" ref="AE1542:AE1605" si="416">SUM(AF1542:AL1542)</f>
        <v>0</v>
      </c>
      <c r="AF1542" s="41"/>
      <c r="AG1542" s="41"/>
      <c r="AH1542" s="41"/>
      <c r="AI1542" s="41"/>
      <c r="AJ1542" s="41"/>
      <c r="AK1542" s="41"/>
      <c r="AL1542" s="41"/>
      <c r="BA1542" s="1">
        <f t="shared" ref="BA1542:BA1605" si="417">AC1542</f>
        <v>0</v>
      </c>
      <c r="BB1542" s="1">
        <f t="shared" ref="BB1542:BB1605" si="418">SUMIF(AC:AC,BA1542,AE:AE)</f>
        <v>0</v>
      </c>
      <c r="BC1542" s="1" t="str">
        <f t="shared" ref="BC1542:BC1605" si="419">IF(ISERROR(VLOOKUP($B$3&amp;" - "&amp;BA1542,B:B,1,0)),"No","Yes")</f>
        <v>No</v>
      </c>
      <c r="BD1542" s="1">
        <f t="shared" ref="BD1542:BD1605" si="420">IF(BC1542="Yes",0,SUMIF(BA:BA,BA1542,BB:BB))</f>
        <v>0</v>
      </c>
      <c r="BE1542" s="1">
        <f t="shared" ref="BE1542:BE1605" si="421">IF(BD1542=0,0,RANK(BD1542,BD:BD))</f>
        <v>0</v>
      </c>
      <c r="BF1542" s="1">
        <f t="shared" ref="BF1542:BF1605" si="422">BA1542</f>
        <v>0</v>
      </c>
      <c r="BG1542" s="1">
        <v>1538</v>
      </c>
      <c r="BH1542" s="1" t="e">
        <f t="shared" ref="BH1542:BH1605" si="423">VLOOKUP(BG1542,BE:BF,2,0)</f>
        <v>#N/A</v>
      </c>
      <c r="BI1542" s="1">
        <f t="shared" si="408"/>
        <v>2</v>
      </c>
      <c r="BJ1542" s="1" t="e">
        <f t="shared" ref="BJ1542:BJ1605" si="424">BH1542</f>
        <v>#N/A</v>
      </c>
    </row>
    <row r="1543" spans="1:62" x14ac:dyDescent="0.25">
      <c r="A1543" s="1">
        <f t="shared" si="411"/>
        <v>1</v>
      </c>
      <c r="B1543" s="1">
        <f>IF(YEAR(AD1543)=$B$3,YEAR('Apartment Expenses'!AD1543)&amp;" - "&amp;'Apartment Expenses'!AC1543,0)</f>
        <v>0</v>
      </c>
      <c r="C1543" s="1">
        <f t="shared" si="412"/>
        <v>0</v>
      </c>
      <c r="E1543" s="1">
        <v>1539</v>
      </c>
      <c r="F1543" s="1">
        <f t="shared" si="413"/>
        <v>1</v>
      </c>
      <c r="G1543" s="1">
        <f t="shared" si="409"/>
        <v>0</v>
      </c>
      <c r="H1543" s="1">
        <f t="shared" si="410"/>
        <v>0</v>
      </c>
      <c r="J1543" s="1" t="str">
        <f t="shared" si="414"/>
        <v>1900</v>
      </c>
      <c r="M1543" s="1">
        <f>HLOOKUP('Expense History'!$AD$3,$P$4:$X$2004,ROW('Apartment Expenses'!L1543)-3,0)</f>
        <v>0</v>
      </c>
      <c r="N1543" s="1">
        <f>IF('Expense History'!$AD$3=Data!$G$4,'Apartment Expenses'!AE1543,HLOOKUP('Expense History'!$AD$3,'Apartment Expenses'!$AE$4:$AL$2004,(ROW('Apartment Expenses'!M1543)-3)))</f>
        <v>0</v>
      </c>
      <c r="O1543" s="1" t="str">
        <f>IF($O$2="ALL",IF(VLOOKUP(AA1543,'Expense History'!$AA$6:$AB$36,2,0)="x","include",0),IF(AND(VLOOKUP(AA1543,'Expense History'!$AA$6:$AB$36,2,0)="x",AC1543=$O$2),"include",0))</f>
        <v>include</v>
      </c>
      <c r="P1543" s="1">
        <f>IF(O1543="include",IF(AE1543&gt;0,1+MAX(P1544:P$2005),0),0)</f>
        <v>0</v>
      </c>
      <c r="Q1543" s="1">
        <f>IF(AND(ISBLANK(AA1542),AE1542=0),0,(IF(MAX(Q1544:Q$2005)&gt;0,0,ROW(R1543))))</f>
        <v>0</v>
      </c>
      <c r="R1543" s="1">
        <f>IF($O1543="include",IF(AF1543&gt;0,1+MAX(R1544:R$2005),0),0)</f>
        <v>0</v>
      </c>
      <c r="S1543" s="1">
        <f>IF($O1543="include",IF(AG1543&gt;0,1+MAX(S1544:S$2005),0),0)</f>
        <v>0</v>
      </c>
      <c r="T1543" s="1">
        <f>IF($O1543="include",IF(AH1543&gt;0,1+MAX(T1544:T$2005),0),0)</f>
        <v>0</v>
      </c>
      <c r="U1543" s="1">
        <f>IF($O1543="include",IF(AI1543&gt;0,1+MAX(U1544:U$2005),0),0)</f>
        <v>0</v>
      </c>
      <c r="V1543" s="1">
        <f>IF($O1543="include",IF(AJ1543&gt;0,1+MAX(V1544:V$2005),0),0)</f>
        <v>0</v>
      </c>
      <c r="W1543" s="1">
        <f>IF($O1543="include",IF(AK1543&gt;0,1+MAX(W1544:W$2005),0),0)</f>
        <v>0</v>
      </c>
      <c r="X1543" s="1">
        <f>IF($O1543="include",IF(AL1543&gt;0,1+MAX(X1544:X$2005),0),0)</f>
        <v>0</v>
      </c>
      <c r="Y1543" s="22" t="str">
        <f t="shared" si="415"/>
        <v xml:space="preserve">1 - </v>
      </c>
      <c r="AA1543" s="42"/>
      <c r="AB1543" s="43"/>
      <c r="AC1543" s="43"/>
      <c r="AD1543" s="44"/>
      <c r="AE1543" s="11">
        <f t="shared" si="416"/>
        <v>0</v>
      </c>
      <c r="AF1543" s="41"/>
      <c r="AG1543" s="41"/>
      <c r="AH1543" s="41"/>
      <c r="AI1543" s="41"/>
      <c r="AJ1543" s="41"/>
      <c r="AK1543" s="41"/>
      <c r="AL1543" s="41"/>
      <c r="BA1543" s="1">
        <f t="shared" si="417"/>
        <v>0</v>
      </c>
      <c r="BB1543" s="1">
        <f t="shared" si="418"/>
        <v>0</v>
      </c>
      <c r="BC1543" s="1" t="str">
        <f t="shared" si="419"/>
        <v>No</v>
      </c>
      <c r="BD1543" s="1">
        <f t="shared" si="420"/>
        <v>0</v>
      </c>
      <c r="BE1543" s="1">
        <f t="shared" si="421"/>
        <v>0</v>
      </c>
      <c r="BF1543" s="1">
        <f t="shared" si="422"/>
        <v>0</v>
      </c>
      <c r="BG1543" s="1">
        <v>1539</v>
      </c>
      <c r="BH1543" s="1" t="e">
        <f t="shared" si="423"/>
        <v>#N/A</v>
      </c>
      <c r="BI1543" s="1">
        <f t="shared" ref="BI1543:BI1606" si="425">IF(ISERROR(BH1543),BI1542,BI1542+1)</f>
        <v>2</v>
      </c>
      <c r="BJ1543" s="1" t="e">
        <f t="shared" si="424"/>
        <v>#N/A</v>
      </c>
    </row>
    <row r="1544" spans="1:62" x14ac:dyDescent="0.25">
      <c r="A1544" s="1">
        <f t="shared" si="411"/>
        <v>1</v>
      </c>
      <c r="B1544" s="1">
        <f>IF(YEAR(AD1544)=$B$3,YEAR('Apartment Expenses'!AD1544)&amp;" - "&amp;'Apartment Expenses'!AC1544,0)</f>
        <v>0</v>
      </c>
      <c r="C1544" s="1">
        <f t="shared" si="412"/>
        <v>0</v>
      </c>
      <c r="E1544" s="1">
        <v>1540</v>
      </c>
      <c r="F1544" s="1">
        <f t="shared" si="413"/>
        <v>1</v>
      </c>
      <c r="G1544" s="1">
        <f t="shared" si="409"/>
        <v>0</v>
      </c>
      <c r="H1544" s="1">
        <f t="shared" si="410"/>
        <v>0</v>
      </c>
      <c r="J1544" s="1" t="str">
        <f t="shared" si="414"/>
        <v>1900</v>
      </c>
      <c r="M1544" s="1">
        <f>HLOOKUP('Expense History'!$AD$3,$P$4:$X$2004,ROW('Apartment Expenses'!L1544)-3,0)</f>
        <v>0</v>
      </c>
      <c r="N1544" s="1">
        <f>IF('Expense History'!$AD$3=Data!$G$4,'Apartment Expenses'!AE1544,HLOOKUP('Expense History'!$AD$3,'Apartment Expenses'!$AE$4:$AL$2004,(ROW('Apartment Expenses'!M1544)-3)))</f>
        <v>0</v>
      </c>
      <c r="O1544" s="1" t="str">
        <f>IF($O$2="ALL",IF(VLOOKUP(AA1544,'Expense History'!$AA$6:$AB$36,2,0)="x","include",0),IF(AND(VLOOKUP(AA1544,'Expense History'!$AA$6:$AB$36,2,0)="x",AC1544=$O$2),"include",0))</f>
        <v>include</v>
      </c>
      <c r="P1544" s="1">
        <f>IF(O1544="include",IF(AE1544&gt;0,1+MAX(P1545:P$2005),0),0)</f>
        <v>0</v>
      </c>
      <c r="Q1544" s="1">
        <f>IF(AND(ISBLANK(AA1543),AE1543=0),0,(IF(MAX(Q1545:Q$2005)&gt;0,0,ROW(R1544))))</f>
        <v>0</v>
      </c>
      <c r="R1544" s="1">
        <f>IF($O1544="include",IF(AF1544&gt;0,1+MAX(R1545:R$2005),0),0)</f>
        <v>0</v>
      </c>
      <c r="S1544" s="1">
        <f>IF($O1544="include",IF(AG1544&gt;0,1+MAX(S1545:S$2005),0),0)</f>
        <v>0</v>
      </c>
      <c r="T1544" s="1">
        <f>IF($O1544="include",IF(AH1544&gt;0,1+MAX(T1545:T$2005),0),0)</f>
        <v>0</v>
      </c>
      <c r="U1544" s="1">
        <f>IF($O1544="include",IF(AI1544&gt;0,1+MAX(U1545:U$2005),0),0)</f>
        <v>0</v>
      </c>
      <c r="V1544" s="1">
        <f>IF($O1544="include",IF(AJ1544&gt;0,1+MAX(V1545:V$2005),0),0)</f>
        <v>0</v>
      </c>
      <c r="W1544" s="1">
        <f>IF($O1544="include",IF(AK1544&gt;0,1+MAX(W1545:W$2005),0),0)</f>
        <v>0</v>
      </c>
      <c r="X1544" s="1">
        <f>IF($O1544="include",IF(AL1544&gt;0,1+MAX(X1545:X$2005),0),0)</f>
        <v>0</v>
      </c>
      <c r="Y1544" s="22" t="str">
        <f t="shared" si="415"/>
        <v xml:space="preserve">1 - </v>
      </c>
      <c r="AA1544" s="42"/>
      <c r="AB1544" s="43"/>
      <c r="AC1544" s="43"/>
      <c r="AD1544" s="44"/>
      <c r="AE1544" s="11">
        <f t="shared" si="416"/>
        <v>0</v>
      </c>
      <c r="AF1544" s="41"/>
      <c r="AG1544" s="41"/>
      <c r="AH1544" s="41"/>
      <c r="AI1544" s="41"/>
      <c r="AJ1544" s="41"/>
      <c r="AK1544" s="41"/>
      <c r="AL1544" s="41"/>
      <c r="BA1544" s="1">
        <f t="shared" si="417"/>
        <v>0</v>
      </c>
      <c r="BB1544" s="1">
        <f t="shared" si="418"/>
        <v>0</v>
      </c>
      <c r="BC1544" s="1" t="str">
        <f t="shared" si="419"/>
        <v>No</v>
      </c>
      <c r="BD1544" s="1">
        <f t="shared" si="420"/>
        <v>0</v>
      </c>
      <c r="BE1544" s="1">
        <f t="shared" si="421"/>
        <v>0</v>
      </c>
      <c r="BF1544" s="1">
        <f t="shared" si="422"/>
        <v>0</v>
      </c>
      <c r="BG1544" s="1">
        <v>1540</v>
      </c>
      <c r="BH1544" s="1" t="e">
        <f t="shared" si="423"/>
        <v>#N/A</v>
      </c>
      <c r="BI1544" s="1">
        <f t="shared" si="425"/>
        <v>2</v>
      </c>
      <c r="BJ1544" s="1" t="e">
        <f t="shared" si="424"/>
        <v>#N/A</v>
      </c>
    </row>
    <row r="1545" spans="1:62" x14ac:dyDescent="0.25">
      <c r="A1545" s="1">
        <f t="shared" si="411"/>
        <v>1</v>
      </c>
      <c r="B1545" s="1">
        <f>IF(YEAR(AD1545)=$B$3,YEAR('Apartment Expenses'!AD1545)&amp;" - "&amp;'Apartment Expenses'!AC1545,0)</f>
        <v>0</v>
      </c>
      <c r="C1545" s="1">
        <f t="shared" si="412"/>
        <v>0</v>
      </c>
      <c r="E1545" s="1">
        <v>1541</v>
      </c>
      <c r="F1545" s="1">
        <f t="shared" si="413"/>
        <v>1</v>
      </c>
      <c r="G1545" s="1">
        <f t="shared" si="409"/>
        <v>0</v>
      </c>
      <c r="H1545" s="1">
        <f t="shared" si="410"/>
        <v>0</v>
      </c>
      <c r="J1545" s="1" t="str">
        <f t="shared" si="414"/>
        <v>1900</v>
      </c>
      <c r="M1545" s="1">
        <f>HLOOKUP('Expense History'!$AD$3,$P$4:$X$2004,ROW('Apartment Expenses'!L1545)-3,0)</f>
        <v>0</v>
      </c>
      <c r="N1545" s="1">
        <f>IF('Expense History'!$AD$3=Data!$G$4,'Apartment Expenses'!AE1545,HLOOKUP('Expense History'!$AD$3,'Apartment Expenses'!$AE$4:$AL$2004,(ROW('Apartment Expenses'!M1545)-3)))</f>
        <v>0</v>
      </c>
      <c r="O1545" s="1" t="str">
        <f>IF($O$2="ALL",IF(VLOOKUP(AA1545,'Expense History'!$AA$6:$AB$36,2,0)="x","include",0),IF(AND(VLOOKUP(AA1545,'Expense History'!$AA$6:$AB$36,2,0)="x",AC1545=$O$2),"include",0))</f>
        <v>include</v>
      </c>
      <c r="P1545" s="1">
        <f>IF(O1545="include",IF(AE1545&gt;0,1+MAX(P1546:P$2005),0),0)</f>
        <v>0</v>
      </c>
      <c r="Q1545" s="1">
        <f>IF(AND(ISBLANK(AA1544),AE1544=0),0,(IF(MAX(Q1546:Q$2005)&gt;0,0,ROW(R1545))))</f>
        <v>0</v>
      </c>
      <c r="R1545" s="1">
        <f>IF($O1545="include",IF(AF1545&gt;0,1+MAX(R1546:R$2005),0),0)</f>
        <v>0</v>
      </c>
      <c r="S1545" s="1">
        <f>IF($O1545="include",IF(AG1545&gt;0,1+MAX(S1546:S$2005),0),0)</f>
        <v>0</v>
      </c>
      <c r="T1545" s="1">
        <f>IF($O1545="include",IF(AH1545&gt;0,1+MAX(T1546:T$2005),0),0)</f>
        <v>0</v>
      </c>
      <c r="U1545" s="1">
        <f>IF($O1545="include",IF(AI1545&gt;0,1+MAX(U1546:U$2005),0),0)</f>
        <v>0</v>
      </c>
      <c r="V1545" s="1">
        <f>IF($O1545="include",IF(AJ1545&gt;0,1+MAX(V1546:V$2005),0),0)</f>
        <v>0</v>
      </c>
      <c r="W1545" s="1">
        <f>IF($O1545="include",IF(AK1545&gt;0,1+MAX(W1546:W$2005),0),0)</f>
        <v>0</v>
      </c>
      <c r="X1545" s="1">
        <f>IF($O1545="include",IF(AL1545&gt;0,1+MAX(X1546:X$2005),0),0)</f>
        <v>0</v>
      </c>
      <c r="Y1545" s="22" t="str">
        <f t="shared" si="415"/>
        <v xml:space="preserve">1 - </v>
      </c>
      <c r="AA1545" s="42"/>
      <c r="AB1545" s="43"/>
      <c r="AC1545" s="43"/>
      <c r="AD1545" s="44"/>
      <c r="AE1545" s="11">
        <f t="shared" si="416"/>
        <v>0</v>
      </c>
      <c r="AF1545" s="41"/>
      <c r="AG1545" s="41"/>
      <c r="AH1545" s="41"/>
      <c r="AI1545" s="41"/>
      <c r="AJ1545" s="41"/>
      <c r="AK1545" s="41"/>
      <c r="AL1545" s="41"/>
      <c r="BA1545" s="1">
        <f t="shared" si="417"/>
        <v>0</v>
      </c>
      <c r="BB1545" s="1">
        <f t="shared" si="418"/>
        <v>0</v>
      </c>
      <c r="BC1545" s="1" t="str">
        <f t="shared" si="419"/>
        <v>No</v>
      </c>
      <c r="BD1545" s="1">
        <f t="shared" si="420"/>
        <v>0</v>
      </c>
      <c r="BE1545" s="1">
        <f t="shared" si="421"/>
        <v>0</v>
      </c>
      <c r="BF1545" s="1">
        <f t="shared" si="422"/>
        <v>0</v>
      </c>
      <c r="BG1545" s="1">
        <v>1541</v>
      </c>
      <c r="BH1545" s="1" t="e">
        <f t="shared" si="423"/>
        <v>#N/A</v>
      </c>
      <c r="BI1545" s="1">
        <f t="shared" si="425"/>
        <v>2</v>
      </c>
      <c r="BJ1545" s="1" t="e">
        <f t="shared" si="424"/>
        <v>#N/A</v>
      </c>
    </row>
    <row r="1546" spans="1:62" x14ac:dyDescent="0.25">
      <c r="A1546" s="1">
        <f t="shared" si="411"/>
        <v>1</v>
      </c>
      <c r="B1546" s="1">
        <f>IF(YEAR(AD1546)=$B$3,YEAR('Apartment Expenses'!AD1546)&amp;" - "&amp;'Apartment Expenses'!AC1546,0)</f>
        <v>0</v>
      </c>
      <c r="C1546" s="1">
        <f t="shared" si="412"/>
        <v>0</v>
      </c>
      <c r="E1546" s="1">
        <v>1542</v>
      </c>
      <c r="F1546" s="1">
        <f t="shared" si="413"/>
        <v>1</v>
      </c>
      <c r="G1546" s="1">
        <f t="shared" si="409"/>
        <v>0</v>
      </c>
      <c r="H1546" s="1">
        <f t="shared" si="410"/>
        <v>0</v>
      </c>
      <c r="J1546" s="1" t="str">
        <f t="shared" si="414"/>
        <v>1900</v>
      </c>
      <c r="M1546" s="1">
        <f>HLOOKUP('Expense History'!$AD$3,$P$4:$X$2004,ROW('Apartment Expenses'!L1546)-3,0)</f>
        <v>0</v>
      </c>
      <c r="N1546" s="1">
        <f>IF('Expense History'!$AD$3=Data!$G$4,'Apartment Expenses'!AE1546,HLOOKUP('Expense History'!$AD$3,'Apartment Expenses'!$AE$4:$AL$2004,(ROW('Apartment Expenses'!M1546)-3)))</f>
        <v>0</v>
      </c>
      <c r="O1546" s="1" t="str">
        <f>IF($O$2="ALL",IF(VLOOKUP(AA1546,'Expense History'!$AA$6:$AB$36,2,0)="x","include",0),IF(AND(VLOOKUP(AA1546,'Expense History'!$AA$6:$AB$36,2,0)="x",AC1546=$O$2),"include",0))</f>
        <v>include</v>
      </c>
      <c r="P1546" s="1">
        <f>IF(O1546="include",IF(AE1546&gt;0,1+MAX(P1547:P$2005),0),0)</f>
        <v>0</v>
      </c>
      <c r="Q1546" s="1">
        <f>IF(AND(ISBLANK(AA1545),AE1545=0),0,(IF(MAX(Q1547:Q$2005)&gt;0,0,ROW(R1546))))</f>
        <v>0</v>
      </c>
      <c r="R1546" s="1">
        <f>IF($O1546="include",IF(AF1546&gt;0,1+MAX(R1547:R$2005),0),0)</f>
        <v>0</v>
      </c>
      <c r="S1546" s="1">
        <f>IF($O1546="include",IF(AG1546&gt;0,1+MAX(S1547:S$2005),0),0)</f>
        <v>0</v>
      </c>
      <c r="T1546" s="1">
        <f>IF($O1546="include",IF(AH1546&gt;0,1+MAX(T1547:T$2005),0),0)</f>
        <v>0</v>
      </c>
      <c r="U1546" s="1">
        <f>IF($O1546="include",IF(AI1546&gt;0,1+MAX(U1547:U$2005),0),0)</f>
        <v>0</v>
      </c>
      <c r="V1546" s="1">
        <f>IF($O1546="include",IF(AJ1546&gt;0,1+MAX(V1547:V$2005),0),0)</f>
        <v>0</v>
      </c>
      <c r="W1546" s="1">
        <f>IF($O1546="include",IF(AK1546&gt;0,1+MAX(W1547:W$2005),0),0)</f>
        <v>0</v>
      </c>
      <c r="X1546" s="1">
        <f>IF($O1546="include",IF(AL1546&gt;0,1+MAX(X1547:X$2005),0),0)</f>
        <v>0</v>
      </c>
      <c r="Y1546" s="22" t="str">
        <f t="shared" si="415"/>
        <v xml:space="preserve">1 - </v>
      </c>
      <c r="AA1546" s="42"/>
      <c r="AB1546" s="43"/>
      <c r="AC1546" s="43"/>
      <c r="AD1546" s="44"/>
      <c r="AE1546" s="11">
        <f t="shared" si="416"/>
        <v>0</v>
      </c>
      <c r="AF1546" s="41"/>
      <c r="AG1546" s="41"/>
      <c r="AH1546" s="41"/>
      <c r="AI1546" s="41"/>
      <c r="AJ1546" s="41"/>
      <c r="AK1546" s="41"/>
      <c r="AL1546" s="41"/>
      <c r="BA1546" s="1">
        <f t="shared" si="417"/>
        <v>0</v>
      </c>
      <c r="BB1546" s="1">
        <f t="shared" si="418"/>
        <v>0</v>
      </c>
      <c r="BC1546" s="1" t="str">
        <f t="shared" si="419"/>
        <v>No</v>
      </c>
      <c r="BD1546" s="1">
        <f t="shared" si="420"/>
        <v>0</v>
      </c>
      <c r="BE1546" s="1">
        <f t="shared" si="421"/>
        <v>0</v>
      </c>
      <c r="BF1546" s="1">
        <f t="shared" si="422"/>
        <v>0</v>
      </c>
      <c r="BG1546" s="1">
        <v>1542</v>
      </c>
      <c r="BH1546" s="1" t="e">
        <f t="shared" si="423"/>
        <v>#N/A</v>
      </c>
      <c r="BI1546" s="1">
        <f t="shared" si="425"/>
        <v>2</v>
      </c>
      <c r="BJ1546" s="1" t="e">
        <f t="shared" si="424"/>
        <v>#N/A</v>
      </c>
    </row>
    <row r="1547" spans="1:62" x14ac:dyDescent="0.25">
      <c r="A1547" s="1">
        <f t="shared" si="411"/>
        <v>1</v>
      </c>
      <c r="B1547" s="1">
        <f>IF(YEAR(AD1547)=$B$3,YEAR('Apartment Expenses'!AD1547)&amp;" - "&amp;'Apartment Expenses'!AC1547,0)</f>
        <v>0</v>
      </c>
      <c r="C1547" s="1">
        <f t="shared" si="412"/>
        <v>0</v>
      </c>
      <c r="E1547" s="1">
        <v>1543</v>
      </c>
      <c r="F1547" s="1">
        <f t="shared" si="413"/>
        <v>1</v>
      </c>
      <c r="G1547" s="1">
        <f t="shared" si="409"/>
        <v>0</v>
      </c>
      <c r="H1547" s="1">
        <f t="shared" si="410"/>
        <v>0</v>
      </c>
      <c r="J1547" s="1" t="str">
        <f t="shared" si="414"/>
        <v>1900</v>
      </c>
      <c r="M1547" s="1">
        <f>HLOOKUP('Expense History'!$AD$3,$P$4:$X$2004,ROW('Apartment Expenses'!L1547)-3,0)</f>
        <v>0</v>
      </c>
      <c r="N1547" s="1">
        <f>IF('Expense History'!$AD$3=Data!$G$4,'Apartment Expenses'!AE1547,HLOOKUP('Expense History'!$AD$3,'Apartment Expenses'!$AE$4:$AL$2004,(ROW('Apartment Expenses'!M1547)-3)))</f>
        <v>0</v>
      </c>
      <c r="O1547" s="1" t="str">
        <f>IF($O$2="ALL",IF(VLOOKUP(AA1547,'Expense History'!$AA$6:$AB$36,2,0)="x","include",0),IF(AND(VLOOKUP(AA1547,'Expense History'!$AA$6:$AB$36,2,0)="x",AC1547=$O$2),"include",0))</f>
        <v>include</v>
      </c>
      <c r="P1547" s="1">
        <f>IF(O1547="include",IF(AE1547&gt;0,1+MAX(P1548:P$2005),0),0)</f>
        <v>0</v>
      </c>
      <c r="Q1547" s="1">
        <f>IF(AND(ISBLANK(AA1546),AE1546=0),0,(IF(MAX(Q1548:Q$2005)&gt;0,0,ROW(R1547))))</f>
        <v>0</v>
      </c>
      <c r="R1547" s="1">
        <f>IF($O1547="include",IF(AF1547&gt;0,1+MAX(R1548:R$2005),0),0)</f>
        <v>0</v>
      </c>
      <c r="S1547" s="1">
        <f>IF($O1547="include",IF(AG1547&gt;0,1+MAX(S1548:S$2005),0),0)</f>
        <v>0</v>
      </c>
      <c r="T1547" s="1">
        <f>IF($O1547="include",IF(AH1547&gt;0,1+MAX(T1548:T$2005),0),0)</f>
        <v>0</v>
      </c>
      <c r="U1547" s="1">
        <f>IF($O1547="include",IF(AI1547&gt;0,1+MAX(U1548:U$2005),0),0)</f>
        <v>0</v>
      </c>
      <c r="V1547" s="1">
        <f>IF($O1547="include",IF(AJ1547&gt;0,1+MAX(V1548:V$2005),0),0)</f>
        <v>0</v>
      </c>
      <c r="W1547" s="1">
        <f>IF($O1547="include",IF(AK1547&gt;0,1+MAX(W1548:W$2005),0),0)</f>
        <v>0</v>
      </c>
      <c r="X1547" s="1">
        <f>IF($O1547="include",IF(AL1547&gt;0,1+MAX(X1548:X$2005),0),0)</f>
        <v>0</v>
      </c>
      <c r="Y1547" s="22" t="str">
        <f t="shared" si="415"/>
        <v xml:space="preserve">1 - </v>
      </c>
      <c r="AA1547" s="42"/>
      <c r="AB1547" s="43"/>
      <c r="AC1547" s="43"/>
      <c r="AD1547" s="44"/>
      <c r="AE1547" s="11">
        <f t="shared" si="416"/>
        <v>0</v>
      </c>
      <c r="AF1547" s="41"/>
      <c r="AG1547" s="41"/>
      <c r="AH1547" s="41"/>
      <c r="AI1547" s="41"/>
      <c r="AJ1547" s="41"/>
      <c r="AK1547" s="41"/>
      <c r="AL1547" s="41"/>
      <c r="BA1547" s="1">
        <f t="shared" si="417"/>
        <v>0</v>
      </c>
      <c r="BB1547" s="1">
        <f t="shared" si="418"/>
        <v>0</v>
      </c>
      <c r="BC1547" s="1" t="str">
        <f t="shared" si="419"/>
        <v>No</v>
      </c>
      <c r="BD1547" s="1">
        <f t="shared" si="420"/>
        <v>0</v>
      </c>
      <c r="BE1547" s="1">
        <f t="shared" si="421"/>
        <v>0</v>
      </c>
      <c r="BF1547" s="1">
        <f t="shared" si="422"/>
        <v>0</v>
      </c>
      <c r="BG1547" s="1">
        <v>1543</v>
      </c>
      <c r="BH1547" s="1" t="e">
        <f t="shared" si="423"/>
        <v>#N/A</v>
      </c>
      <c r="BI1547" s="1">
        <f t="shared" si="425"/>
        <v>2</v>
      </c>
      <c r="BJ1547" s="1" t="e">
        <f t="shared" si="424"/>
        <v>#N/A</v>
      </c>
    </row>
    <row r="1548" spans="1:62" x14ac:dyDescent="0.25">
      <c r="A1548" s="1">
        <f t="shared" si="411"/>
        <v>1</v>
      </c>
      <c r="B1548" s="1">
        <f>IF(YEAR(AD1548)=$B$3,YEAR('Apartment Expenses'!AD1548)&amp;" - "&amp;'Apartment Expenses'!AC1548,0)</f>
        <v>0</v>
      </c>
      <c r="C1548" s="1">
        <f t="shared" si="412"/>
        <v>0</v>
      </c>
      <c r="E1548" s="1">
        <v>1544</v>
      </c>
      <c r="F1548" s="1">
        <f t="shared" si="413"/>
        <v>1</v>
      </c>
      <c r="G1548" s="1">
        <f t="shared" si="409"/>
        <v>0</v>
      </c>
      <c r="H1548" s="1">
        <f t="shared" si="410"/>
        <v>0</v>
      </c>
      <c r="J1548" s="1" t="str">
        <f t="shared" si="414"/>
        <v>1900</v>
      </c>
      <c r="M1548" s="1">
        <f>HLOOKUP('Expense History'!$AD$3,$P$4:$X$2004,ROW('Apartment Expenses'!L1548)-3,0)</f>
        <v>0</v>
      </c>
      <c r="N1548" s="1">
        <f>IF('Expense History'!$AD$3=Data!$G$4,'Apartment Expenses'!AE1548,HLOOKUP('Expense History'!$AD$3,'Apartment Expenses'!$AE$4:$AL$2004,(ROW('Apartment Expenses'!M1548)-3)))</f>
        <v>0</v>
      </c>
      <c r="O1548" s="1" t="str">
        <f>IF($O$2="ALL",IF(VLOOKUP(AA1548,'Expense History'!$AA$6:$AB$36,2,0)="x","include",0),IF(AND(VLOOKUP(AA1548,'Expense History'!$AA$6:$AB$36,2,0)="x",AC1548=$O$2),"include",0))</f>
        <v>include</v>
      </c>
      <c r="P1548" s="1">
        <f>IF(O1548="include",IF(AE1548&gt;0,1+MAX(P1549:P$2005),0),0)</f>
        <v>0</v>
      </c>
      <c r="Q1548" s="1">
        <f>IF(AND(ISBLANK(AA1547),AE1547=0),0,(IF(MAX(Q1549:Q$2005)&gt;0,0,ROW(R1548))))</f>
        <v>0</v>
      </c>
      <c r="R1548" s="1">
        <f>IF($O1548="include",IF(AF1548&gt;0,1+MAX(R1549:R$2005),0),0)</f>
        <v>0</v>
      </c>
      <c r="S1548" s="1">
        <f>IF($O1548="include",IF(AG1548&gt;0,1+MAX(S1549:S$2005),0),0)</f>
        <v>0</v>
      </c>
      <c r="T1548" s="1">
        <f>IF($O1548="include",IF(AH1548&gt;0,1+MAX(T1549:T$2005),0),0)</f>
        <v>0</v>
      </c>
      <c r="U1548" s="1">
        <f>IF($O1548="include",IF(AI1548&gt;0,1+MAX(U1549:U$2005),0),0)</f>
        <v>0</v>
      </c>
      <c r="V1548" s="1">
        <f>IF($O1548="include",IF(AJ1548&gt;0,1+MAX(V1549:V$2005),0),0)</f>
        <v>0</v>
      </c>
      <c r="W1548" s="1">
        <f>IF($O1548="include",IF(AK1548&gt;0,1+MAX(W1549:W$2005),0),0)</f>
        <v>0</v>
      </c>
      <c r="X1548" s="1">
        <f>IF($O1548="include",IF(AL1548&gt;0,1+MAX(X1549:X$2005),0),0)</f>
        <v>0</v>
      </c>
      <c r="Y1548" s="22" t="str">
        <f t="shared" si="415"/>
        <v xml:space="preserve">1 - </v>
      </c>
      <c r="AA1548" s="42"/>
      <c r="AB1548" s="43"/>
      <c r="AC1548" s="43"/>
      <c r="AD1548" s="44"/>
      <c r="AE1548" s="11">
        <f t="shared" si="416"/>
        <v>0</v>
      </c>
      <c r="AF1548" s="41"/>
      <c r="AG1548" s="41"/>
      <c r="AH1548" s="41"/>
      <c r="AI1548" s="41"/>
      <c r="AJ1548" s="41"/>
      <c r="AK1548" s="41"/>
      <c r="AL1548" s="41"/>
      <c r="BA1548" s="1">
        <f t="shared" si="417"/>
        <v>0</v>
      </c>
      <c r="BB1548" s="1">
        <f t="shared" si="418"/>
        <v>0</v>
      </c>
      <c r="BC1548" s="1" t="str">
        <f t="shared" si="419"/>
        <v>No</v>
      </c>
      <c r="BD1548" s="1">
        <f t="shared" si="420"/>
        <v>0</v>
      </c>
      <c r="BE1548" s="1">
        <f t="shared" si="421"/>
        <v>0</v>
      </c>
      <c r="BF1548" s="1">
        <f t="shared" si="422"/>
        <v>0</v>
      </c>
      <c r="BG1548" s="1">
        <v>1544</v>
      </c>
      <c r="BH1548" s="1" t="e">
        <f t="shared" si="423"/>
        <v>#N/A</v>
      </c>
      <c r="BI1548" s="1">
        <f t="shared" si="425"/>
        <v>2</v>
      </c>
      <c r="BJ1548" s="1" t="e">
        <f t="shared" si="424"/>
        <v>#N/A</v>
      </c>
    </row>
    <row r="1549" spans="1:62" x14ac:dyDescent="0.25">
      <c r="A1549" s="1">
        <f t="shared" si="411"/>
        <v>1</v>
      </c>
      <c r="B1549" s="1">
        <f>IF(YEAR(AD1549)=$B$3,YEAR('Apartment Expenses'!AD1549)&amp;" - "&amp;'Apartment Expenses'!AC1549,0)</f>
        <v>0</v>
      </c>
      <c r="C1549" s="1">
        <f t="shared" si="412"/>
        <v>0</v>
      </c>
      <c r="E1549" s="1">
        <v>1545</v>
      </c>
      <c r="F1549" s="1">
        <f t="shared" si="413"/>
        <v>1</v>
      </c>
      <c r="G1549" s="1">
        <f t="shared" si="409"/>
        <v>0</v>
      </c>
      <c r="H1549" s="1">
        <f t="shared" si="410"/>
        <v>0</v>
      </c>
      <c r="J1549" s="1" t="str">
        <f t="shared" si="414"/>
        <v>1900</v>
      </c>
      <c r="M1549" s="1">
        <f>HLOOKUP('Expense History'!$AD$3,$P$4:$X$2004,ROW('Apartment Expenses'!L1549)-3,0)</f>
        <v>0</v>
      </c>
      <c r="N1549" s="1">
        <f>IF('Expense History'!$AD$3=Data!$G$4,'Apartment Expenses'!AE1549,HLOOKUP('Expense History'!$AD$3,'Apartment Expenses'!$AE$4:$AL$2004,(ROW('Apartment Expenses'!M1549)-3)))</f>
        <v>0</v>
      </c>
      <c r="O1549" s="1" t="str">
        <f>IF($O$2="ALL",IF(VLOOKUP(AA1549,'Expense History'!$AA$6:$AB$36,2,0)="x","include",0),IF(AND(VLOOKUP(AA1549,'Expense History'!$AA$6:$AB$36,2,0)="x",AC1549=$O$2),"include",0))</f>
        <v>include</v>
      </c>
      <c r="P1549" s="1">
        <f>IF(O1549="include",IF(AE1549&gt;0,1+MAX(P1550:P$2005),0),0)</f>
        <v>0</v>
      </c>
      <c r="Q1549" s="1">
        <f>IF(AND(ISBLANK(AA1548),AE1548=0),0,(IF(MAX(Q1550:Q$2005)&gt;0,0,ROW(R1549))))</f>
        <v>0</v>
      </c>
      <c r="R1549" s="1">
        <f>IF($O1549="include",IF(AF1549&gt;0,1+MAX(R1550:R$2005),0),0)</f>
        <v>0</v>
      </c>
      <c r="S1549" s="1">
        <f>IF($O1549="include",IF(AG1549&gt;0,1+MAX(S1550:S$2005),0),0)</f>
        <v>0</v>
      </c>
      <c r="T1549" s="1">
        <f>IF($O1549="include",IF(AH1549&gt;0,1+MAX(T1550:T$2005),0),0)</f>
        <v>0</v>
      </c>
      <c r="U1549" s="1">
        <f>IF($O1549="include",IF(AI1549&gt;0,1+MAX(U1550:U$2005),0),0)</f>
        <v>0</v>
      </c>
      <c r="V1549" s="1">
        <f>IF($O1549="include",IF(AJ1549&gt;0,1+MAX(V1550:V$2005),0),0)</f>
        <v>0</v>
      </c>
      <c r="W1549" s="1">
        <f>IF($O1549="include",IF(AK1549&gt;0,1+MAX(W1550:W$2005),0),0)</f>
        <v>0</v>
      </c>
      <c r="X1549" s="1">
        <f>IF($O1549="include",IF(AL1549&gt;0,1+MAX(X1550:X$2005),0),0)</f>
        <v>0</v>
      </c>
      <c r="Y1549" s="22" t="str">
        <f t="shared" si="415"/>
        <v xml:space="preserve">1 - </v>
      </c>
      <c r="AA1549" s="42"/>
      <c r="AB1549" s="43"/>
      <c r="AC1549" s="43"/>
      <c r="AD1549" s="44"/>
      <c r="AE1549" s="11">
        <f t="shared" si="416"/>
        <v>0</v>
      </c>
      <c r="AF1549" s="41"/>
      <c r="AG1549" s="41"/>
      <c r="AH1549" s="41"/>
      <c r="AI1549" s="41"/>
      <c r="AJ1549" s="41"/>
      <c r="AK1549" s="41"/>
      <c r="AL1549" s="41"/>
      <c r="BA1549" s="1">
        <f t="shared" si="417"/>
        <v>0</v>
      </c>
      <c r="BB1549" s="1">
        <f t="shared" si="418"/>
        <v>0</v>
      </c>
      <c r="BC1549" s="1" t="str">
        <f t="shared" si="419"/>
        <v>No</v>
      </c>
      <c r="BD1549" s="1">
        <f t="shared" si="420"/>
        <v>0</v>
      </c>
      <c r="BE1549" s="1">
        <f t="shared" si="421"/>
        <v>0</v>
      </c>
      <c r="BF1549" s="1">
        <f t="shared" si="422"/>
        <v>0</v>
      </c>
      <c r="BG1549" s="1">
        <v>1545</v>
      </c>
      <c r="BH1549" s="1" t="e">
        <f t="shared" si="423"/>
        <v>#N/A</v>
      </c>
      <c r="BI1549" s="1">
        <f t="shared" si="425"/>
        <v>2</v>
      </c>
      <c r="BJ1549" s="1" t="e">
        <f t="shared" si="424"/>
        <v>#N/A</v>
      </c>
    </row>
    <row r="1550" spans="1:62" x14ac:dyDescent="0.25">
      <c r="A1550" s="1">
        <f t="shared" si="411"/>
        <v>1</v>
      </c>
      <c r="B1550" s="1">
        <f>IF(YEAR(AD1550)=$B$3,YEAR('Apartment Expenses'!AD1550)&amp;" - "&amp;'Apartment Expenses'!AC1550,0)</f>
        <v>0</v>
      </c>
      <c r="C1550" s="1">
        <f t="shared" si="412"/>
        <v>0</v>
      </c>
      <c r="E1550" s="1">
        <v>1546</v>
      </c>
      <c r="F1550" s="1">
        <f t="shared" si="413"/>
        <v>1</v>
      </c>
      <c r="G1550" s="1">
        <f t="shared" si="409"/>
        <v>0</v>
      </c>
      <c r="H1550" s="1">
        <f t="shared" si="410"/>
        <v>0</v>
      </c>
      <c r="J1550" s="1" t="str">
        <f t="shared" si="414"/>
        <v>1900</v>
      </c>
      <c r="M1550" s="1">
        <f>HLOOKUP('Expense History'!$AD$3,$P$4:$X$2004,ROW('Apartment Expenses'!L1550)-3,0)</f>
        <v>0</v>
      </c>
      <c r="N1550" s="1">
        <f>IF('Expense History'!$AD$3=Data!$G$4,'Apartment Expenses'!AE1550,HLOOKUP('Expense History'!$AD$3,'Apartment Expenses'!$AE$4:$AL$2004,(ROW('Apartment Expenses'!M1550)-3)))</f>
        <v>0</v>
      </c>
      <c r="O1550" s="1" t="str">
        <f>IF($O$2="ALL",IF(VLOOKUP(AA1550,'Expense History'!$AA$6:$AB$36,2,0)="x","include",0),IF(AND(VLOOKUP(AA1550,'Expense History'!$AA$6:$AB$36,2,0)="x",AC1550=$O$2),"include",0))</f>
        <v>include</v>
      </c>
      <c r="P1550" s="1">
        <f>IF(O1550="include",IF(AE1550&gt;0,1+MAX(P1551:P$2005),0),0)</f>
        <v>0</v>
      </c>
      <c r="Q1550" s="1">
        <f>IF(AND(ISBLANK(AA1549),AE1549=0),0,(IF(MAX(Q1551:Q$2005)&gt;0,0,ROW(R1550))))</f>
        <v>0</v>
      </c>
      <c r="R1550" s="1">
        <f>IF($O1550="include",IF(AF1550&gt;0,1+MAX(R1551:R$2005),0),0)</f>
        <v>0</v>
      </c>
      <c r="S1550" s="1">
        <f>IF($O1550="include",IF(AG1550&gt;0,1+MAX(S1551:S$2005),0),0)</f>
        <v>0</v>
      </c>
      <c r="T1550" s="1">
        <f>IF($O1550="include",IF(AH1550&gt;0,1+MAX(T1551:T$2005),0),0)</f>
        <v>0</v>
      </c>
      <c r="U1550" s="1">
        <f>IF($O1550="include",IF(AI1550&gt;0,1+MAX(U1551:U$2005),0),0)</f>
        <v>0</v>
      </c>
      <c r="V1550" s="1">
        <f>IF($O1550="include",IF(AJ1550&gt;0,1+MAX(V1551:V$2005),0),0)</f>
        <v>0</v>
      </c>
      <c r="W1550" s="1">
        <f>IF($O1550="include",IF(AK1550&gt;0,1+MAX(W1551:W$2005),0),0)</f>
        <v>0</v>
      </c>
      <c r="X1550" s="1">
        <f>IF($O1550="include",IF(AL1550&gt;0,1+MAX(X1551:X$2005),0),0)</f>
        <v>0</v>
      </c>
      <c r="Y1550" s="22" t="str">
        <f t="shared" si="415"/>
        <v xml:space="preserve">1 - </v>
      </c>
      <c r="AA1550" s="42"/>
      <c r="AB1550" s="43"/>
      <c r="AC1550" s="43"/>
      <c r="AD1550" s="44"/>
      <c r="AE1550" s="11">
        <f t="shared" si="416"/>
        <v>0</v>
      </c>
      <c r="AF1550" s="41"/>
      <c r="AG1550" s="41"/>
      <c r="AH1550" s="41"/>
      <c r="AI1550" s="41"/>
      <c r="AJ1550" s="41"/>
      <c r="AK1550" s="41"/>
      <c r="AL1550" s="41"/>
      <c r="BA1550" s="1">
        <f t="shared" si="417"/>
        <v>0</v>
      </c>
      <c r="BB1550" s="1">
        <f t="shared" si="418"/>
        <v>0</v>
      </c>
      <c r="BC1550" s="1" t="str">
        <f t="shared" si="419"/>
        <v>No</v>
      </c>
      <c r="BD1550" s="1">
        <f t="shared" si="420"/>
        <v>0</v>
      </c>
      <c r="BE1550" s="1">
        <f t="shared" si="421"/>
        <v>0</v>
      </c>
      <c r="BF1550" s="1">
        <f t="shared" si="422"/>
        <v>0</v>
      </c>
      <c r="BG1550" s="1">
        <v>1546</v>
      </c>
      <c r="BH1550" s="1" t="e">
        <f t="shared" si="423"/>
        <v>#N/A</v>
      </c>
      <c r="BI1550" s="1">
        <f t="shared" si="425"/>
        <v>2</v>
      </c>
      <c r="BJ1550" s="1" t="e">
        <f t="shared" si="424"/>
        <v>#N/A</v>
      </c>
    </row>
    <row r="1551" spans="1:62" x14ac:dyDescent="0.25">
      <c r="A1551" s="1">
        <f t="shared" si="411"/>
        <v>1</v>
      </c>
      <c r="B1551" s="1">
        <f>IF(YEAR(AD1551)=$B$3,YEAR('Apartment Expenses'!AD1551)&amp;" - "&amp;'Apartment Expenses'!AC1551,0)</f>
        <v>0</v>
      </c>
      <c r="C1551" s="1">
        <f t="shared" si="412"/>
        <v>0</v>
      </c>
      <c r="E1551" s="1">
        <v>1547</v>
      </c>
      <c r="F1551" s="1">
        <f t="shared" si="413"/>
        <v>1</v>
      </c>
      <c r="G1551" s="1">
        <f t="shared" si="409"/>
        <v>0</v>
      </c>
      <c r="H1551" s="1">
        <f t="shared" si="410"/>
        <v>0</v>
      </c>
      <c r="J1551" s="1" t="str">
        <f t="shared" si="414"/>
        <v>1900</v>
      </c>
      <c r="M1551" s="1">
        <f>HLOOKUP('Expense History'!$AD$3,$P$4:$X$2004,ROW('Apartment Expenses'!L1551)-3,0)</f>
        <v>0</v>
      </c>
      <c r="N1551" s="1">
        <f>IF('Expense History'!$AD$3=Data!$G$4,'Apartment Expenses'!AE1551,HLOOKUP('Expense History'!$AD$3,'Apartment Expenses'!$AE$4:$AL$2004,(ROW('Apartment Expenses'!M1551)-3)))</f>
        <v>0</v>
      </c>
      <c r="O1551" s="1" t="str">
        <f>IF($O$2="ALL",IF(VLOOKUP(AA1551,'Expense History'!$AA$6:$AB$36,2,0)="x","include",0),IF(AND(VLOOKUP(AA1551,'Expense History'!$AA$6:$AB$36,2,0)="x",AC1551=$O$2),"include",0))</f>
        <v>include</v>
      </c>
      <c r="P1551" s="1">
        <f>IF(O1551="include",IF(AE1551&gt;0,1+MAX(P1552:P$2005),0),0)</f>
        <v>0</v>
      </c>
      <c r="Q1551" s="1">
        <f>IF(AND(ISBLANK(AA1550),AE1550=0),0,(IF(MAX(Q1552:Q$2005)&gt;0,0,ROW(R1551))))</f>
        <v>0</v>
      </c>
      <c r="R1551" s="1">
        <f>IF($O1551="include",IF(AF1551&gt;0,1+MAX(R1552:R$2005),0),0)</f>
        <v>0</v>
      </c>
      <c r="S1551" s="1">
        <f>IF($O1551="include",IF(AG1551&gt;0,1+MAX(S1552:S$2005),0),0)</f>
        <v>0</v>
      </c>
      <c r="T1551" s="1">
        <f>IF($O1551="include",IF(AH1551&gt;0,1+MAX(T1552:T$2005),0),0)</f>
        <v>0</v>
      </c>
      <c r="U1551" s="1">
        <f>IF($O1551="include",IF(AI1551&gt;0,1+MAX(U1552:U$2005),0),0)</f>
        <v>0</v>
      </c>
      <c r="V1551" s="1">
        <f>IF($O1551="include",IF(AJ1551&gt;0,1+MAX(V1552:V$2005),0),0)</f>
        <v>0</v>
      </c>
      <c r="W1551" s="1">
        <f>IF($O1551="include",IF(AK1551&gt;0,1+MAX(W1552:W$2005),0),0)</f>
        <v>0</v>
      </c>
      <c r="X1551" s="1">
        <f>IF($O1551="include",IF(AL1551&gt;0,1+MAX(X1552:X$2005),0),0)</f>
        <v>0</v>
      </c>
      <c r="Y1551" s="22" t="str">
        <f t="shared" si="415"/>
        <v xml:space="preserve">1 - </v>
      </c>
      <c r="AA1551" s="42"/>
      <c r="AB1551" s="43"/>
      <c r="AC1551" s="43"/>
      <c r="AD1551" s="44"/>
      <c r="AE1551" s="11">
        <f t="shared" si="416"/>
        <v>0</v>
      </c>
      <c r="AF1551" s="41"/>
      <c r="AG1551" s="41"/>
      <c r="AH1551" s="41"/>
      <c r="AI1551" s="41"/>
      <c r="AJ1551" s="41"/>
      <c r="AK1551" s="41"/>
      <c r="AL1551" s="41"/>
      <c r="BA1551" s="1">
        <f t="shared" si="417"/>
        <v>0</v>
      </c>
      <c r="BB1551" s="1">
        <f t="shared" si="418"/>
        <v>0</v>
      </c>
      <c r="BC1551" s="1" t="str">
        <f t="shared" si="419"/>
        <v>No</v>
      </c>
      <c r="BD1551" s="1">
        <f t="shared" si="420"/>
        <v>0</v>
      </c>
      <c r="BE1551" s="1">
        <f t="shared" si="421"/>
        <v>0</v>
      </c>
      <c r="BF1551" s="1">
        <f t="shared" si="422"/>
        <v>0</v>
      </c>
      <c r="BG1551" s="1">
        <v>1547</v>
      </c>
      <c r="BH1551" s="1" t="e">
        <f t="shared" si="423"/>
        <v>#N/A</v>
      </c>
      <c r="BI1551" s="1">
        <f t="shared" si="425"/>
        <v>2</v>
      </c>
      <c r="BJ1551" s="1" t="e">
        <f t="shared" si="424"/>
        <v>#N/A</v>
      </c>
    </row>
    <row r="1552" spans="1:62" x14ac:dyDescent="0.25">
      <c r="A1552" s="1">
        <f t="shared" si="411"/>
        <v>1</v>
      </c>
      <c r="B1552" s="1">
        <f>IF(YEAR(AD1552)=$B$3,YEAR('Apartment Expenses'!AD1552)&amp;" - "&amp;'Apartment Expenses'!AC1552,0)</f>
        <v>0</v>
      </c>
      <c r="C1552" s="1">
        <f t="shared" si="412"/>
        <v>0</v>
      </c>
      <c r="E1552" s="1">
        <v>1548</v>
      </c>
      <c r="F1552" s="1">
        <f t="shared" si="413"/>
        <v>1</v>
      </c>
      <c r="G1552" s="1">
        <f t="shared" si="409"/>
        <v>0</v>
      </c>
      <c r="H1552" s="1">
        <f t="shared" si="410"/>
        <v>0</v>
      </c>
      <c r="J1552" s="1" t="str">
        <f t="shared" si="414"/>
        <v>1900</v>
      </c>
      <c r="M1552" s="1">
        <f>HLOOKUP('Expense History'!$AD$3,$P$4:$X$2004,ROW('Apartment Expenses'!L1552)-3,0)</f>
        <v>0</v>
      </c>
      <c r="N1552" s="1">
        <f>IF('Expense History'!$AD$3=Data!$G$4,'Apartment Expenses'!AE1552,HLOOKUP('Expense History'!$AD$3,'Apartment Expenses'!$AE$4:$AL$2004,(ROW('Apartment Expenses'!M1552)-3)))</f>
        <v>0</v>
      </c>
      <c r="O1552" s="1" t="str">
        <f>IF($O$2="ALL",IF(VLOOKUP(AA1552,'Expense History'!$AA$6:$AB$36,2,0)="x","include",0),IF(AND(VLOOKUP(AA1552,'Expense History'!$AA$6:$AB$36,2,0)="x",AC1552=$O$2),"include",0))</f>
        <v>include</v>
      </c>
      <c r="P1552" s="1">
        <f>IF(O1552="include",IF(AE1552&gt;0,1+MAX(P1553:P$2005),0),0)</f>
        <v>0</v>
      </c>
      <c r="Q1552" s="1">
        <f>IF(AND(ISBLANK(AA1551),AE1551=0),0,(IF(MAX(Q1553:Q$2005)&gt;0,0,ROW(R1552))))</f>
        <v>0</v>
      </c>
      <c r="R1552" s="1">
        <f>IF($O1552="include",IF(AF1552&gt;0,1+MAX(R1553:R$2005),0),0)</f>
        <v>0</v>
      </c>
      <c r="S1552" s="1">
        <f>IF($O1552="include",IF(AG1552&gt;0,1+MAX(S1553:S$2005),0),0)</f>
        <v>0</v>
      </c>
      <c r="T1552" s="1">
        <f>IF($O1552="include",IF(AH1552&gt;0,1+MAX(T1553:T$2005),0),0)</f>
        <v>0</v>
      </c>
      <c r="U1552" s="1">
        <f>IF($O1552="include",IF(AI1552&gt;0,1+MAX(U1553:U$2005),0),0)</f>
        <v>0</v>
      </c>
      <c r="V1552" s="1">
        <f>IF($O1552="include",IF(AJ1552&gt;0,1+MAX(V1553:V$2005),0),0)</f>
        <v>0</v>
      </c>
      <c r="W1552" s="1">
        <f>IF($O1552="include",IF(AK1552&gt;0,1+MAX(W1553:W$2005),0),0)</f>
        <v>0</v>
      </c>
      <c r="X1552" s="1">
        <f>IF($O1552="include",IF(AL1552&gt;0,1+MAX(X1553:X$2005),0),0)</f>
        <v>0</v>
      </c>
      <c r="Y1552" s="22" t="str">
        <f t="shared" si="415"/>
        <v xml:space="preserve">1 - </v>
      </c>
      <c r="AA1552" s="42"/>
      <c r="AB1552" s="43"/>
      <c r="AC1552" s="43"/>
      <c r="AD1552" s="44"/>
      <c r="AE1552" s="11">
        <f t="shared" si="416"/>
        <v>0</v>
      </c>
      <c r="AF1552" s="41"/>
      <c r="AG1552" s="41"/>
      <c r="AH1552" s="41"/>
      <c r="AI1552" s="41"/>
      <c r="AJ1552" s="41"/>
      <c r="AK1552" s="41"/>
      <c r="AL1552" s="41"/>
      <c r="BA1552" s="1">
        <f t="shared" si="417"/>
        <v>0</v>
      </c>
      <c r="BB1552" s="1">
        <f t="shared" si="418"/>
        <v>0</v>
      </c>
      <c r="BC1552" s="1" t="str">
        <f t="shared" si="419"/>
        <v>No</v>
      </c>
      <c r="BD1552" s="1">
        <f t="shared" si="420"/>
        <v>0</v>
      </c>
      <c r="BE1552" s="1">
        <f t="shared" si="421"/>
        <v>0</v>
      </c>
      <c r="BF1552" s="1">
        <f t="shared" si="422"/>
        <v>0</v>
      </c>
      <c r="BG1552" s="1">
        <v>1548</v>
      </c>
      <c r="BH1552" s="1" t="e">
        <f t="shared" si="423"/>
        <v>#N/A</v>
      </c>
      <c r="BI1552" s="1">
        <f t="shared" si="425"/>
        <v>2</v>
      </c>
      <c r="BJ1552" s="1" t="e">
        <f t="shared" si="424"/>
        <v>#N/A</v>
      </c>
    </row>
    <row r="1553" spans="1:62" x14ac:dyDescent="0.25">
      <c r="A1553" s="1">
        <f t="shared" si="411"/>
        <v>1</v>
      </c>
      <c r="B1553" s="1">
        <f>IF(YEAR(AD1553)=$B$3,YEAR('Apartment Expenses'!AD1553)&amp;" - "&amp;'Apartment Expenses'!AC1553,0)</f>
        <v>0</v>
      </c>
      <c r="C1553" s="1">
        <f t="shared" si="412"/>
        <v>0</v>
      </c>
      <c r="E1553" s="1">
        <v>1549</v>
      </c>
      <c r="F1553" s="1">
        <f t="shared" si="413"/>
        <v>1</v>
      </c>
      <c r="G1553" s="1">
        <f t="shared" si="409"/>
        <v>0</v>
      </c>
      <c r="H1553" s="1">
        <f t="shared" si="410"/>
        <v>0</v>
      </c>
      <c r="J1553" s="1" t="str">
        <f t="shared" si="414"/>
        <v>1900</v>
      </c>
      <c r="M1553" s="1">
        <f>HLOOKUP('Expense History'!$AD$3,$P$4:$X$2004,ROW('Apartment Expenses'!L1553)-3,0)</f>
        <v>0</v>
      </c>
      <c r="N1553" s="1">
        <f>IF('Expense History'!$AD$3=Data!$G$4,'Apartment Expenses'!AE1553,HLOOKUP('Expense History'!$AD$3,'Apartment Expenses'!$AE$4:$AL$2004,(ROW('Apartment Expenses'!M1553)-3)))</f>
        <v>0</v>
      </c>
      <c r="O1553" s="1" t="str">
        <f>IF($O$2="ALL",IF(VLOOKUP(AA1553,'Expense History'!$AA$6:$AB$36,2,0)="x","include",0),IF(AND(VLOOKUP(AA1553,'Expense History'!$AA$6:$AB$36,2,0)="x",AC1553=$O$2),"include",0))</f>
        <v>include</v>
      </c>
      <c r="P1553" s="1">
        <f>IF(O1553="include",IF(AE1553&gt;0,1+MAX(P1554:P$2005),0),0)</f>
        <v>0</v>
      </c>
      <c r="Q1553" s="1">
        <f>IF(AND(ISBLANK(AA1552),AE1552=0),0,(IF(MAX(Q1554:Q$2005)&gt;0,0,ROW(R1553))))</f>
        <v>0</v>
      </c>
      <c r="R1553" s="1">
        <f>IF($O1553="include",IF(AF1553&gt;0,1+MAX(R1554:R$2005),0),0)</f>
        <v>0</v>
      </c>
      <c r="S1553" s="1">
        <f>IF($O1553="include",IF(AG1553&gt;0,1+MAX(S1554:S$2005),0),0)</f>
        <v>0</v>
      </c>
      <c r="T1553" s="1">
        <f>IF($O1553="include",IF(AH1553&gt;0,1+MAX(T1554:T$2005),0),0)</f>
        <v>0</v>
      </c>
      <c r="U1553" s="1">
        <f>IF($O1553="include",IF(AI1553&gt;0,1+MAX(U1554:U$2005),0),0)</f>
        <v>0</v>
      </c>
      <c r="V1553" s="1">
        <f>IF($O1553="include",IF(AJ1553&gt;0,1+MAX(V1554:V$2005),0),0)</f>
        <v>0</v>
      </c>
      <c r="W1553" s="1">
        <f>IF($O1553="include",IF(AK1553&gt;0,1+MAX(W1554:W$2005),0),0)</f>
        <v>0</v>
      </c>
      <c r="X1553" s="1">
        <f>IF($O1553="include",IF(AL1553&gt;0,1+MAX(X1554:X$2005),0),0)</f>
        <v>0</v>
      </c>
      <c r="Y1553" s="22" t="str">
        <f t="shared" si="415"/>
        <v xml:space="preserve">1 - </v>
      </c>
      <c r="AA1553" s="42"/>
      <c r="AB1553" s="43"/>
      <c r="AC1553" s="43"/>
      <c r="AD1553" s="44"/>
      <c r="AE1553" s="11">
        <f t="shared" si="416"/>
        <v>0</v>
      </c>
      <c r="AF1553" s="41"/>
      <c r="AG1553" s="41"/>
      <c r="AH1553" s="41"/>
      <c r="AI1553" s="41"/>
      <c r="AJ1553" s="41"/>
      <c r="AK1553" s="41"/>
      <c r="AL1553" s="41"/>
      <c r="BA1553" s="1">
        <f t="shared" si="417"/>
        <v>0</v>
      </c>
      <c r="BB1553" s="1">
        <f t="shared" si="418"/>
        <v>0</v>
      </c>
      <c r="BC1553" s="1" t="str">
        <f t="shared" si="419"/>
        <v>No</v>
      </c>
      <c r="BD1553" s="1">
        <f t="shared" si="420"/>
        <v>0</v>
      </c>
      <c r="BE1553" s="1">
        <f t="shared" si="421"/>
        <v>0</v>
      </c>
      <c r="BF1553" s="1">
        <f t="shared" si="422"/>
        <v>0</v>
      </c>
      <c r="BG1553" s="1">
        <v>1549</v>
      </c>
      <c r="BH1553" s="1" t="e">
        <f t="shared" si="423"/>
        <v>#N/A</v>
      </c>
      <c r="BI1553" s="1">
        <f t="shared" si="425"/>
        <v>2</v>
      </c>
      <c r="BJ1553" s="1" t="e">
        <f t="shared" si="424"/>
        <v>#N/A</v>
      </c>
    </row>
    <row r="1554" spans="1:62" x14ac:dyDescent="0.25">
      <c r="A1554" s="1">
        <f t="shared" si="411"/>
        <v>1</v>
      </c>
      <c r="B1554" s="1">
        <f>IF(YEAR(AD1554)=$B$3,YEAR('Apartment Expenses'!AD1554)&amp;" - "&amp;'Apartment Expenses'!AC1554,0)</f>
        <v>0</v>
      </c>
      <c r="C1554" s="1">
        <f t="shared" si="412"/>
        <v>0</v>
      </c>
      <c r="E1554" s="1">
        <v>1550</v>
      </c>
      <c r="F1554" s="1">
        <f t="shared" si="413"/>
        <v>1</v>
      </c>
      <c r="G1554" s="1">
        <f t="shared" si="409"/>
        <v>0</v>
      </c>
      <c r="H1554" s="1">
        <f t="shared" si="410"/>
        <v>0</v>
      </c>
      <c r="J1554" s="1" t="str">
        <f t="shared" si="414"/>
        <v>1900</v>
      </c>
      <c r="M1554" s="1">
        <f>HLOOKUP('Expense History'!$AD$3,$P$4:$X$2004,ROW('Apartment Expenses'!L1554)-3,0)</f>
        <v>0</v>
      </c>
      <c r="N1554" s="1">
        <f>IF('Expense History'!$AD$3=Data!$G$4,'Apartment Expenses'!AE1554,HLOOKUP('Expense History'!$AD$3,'Apartment Expenses'!$AE$4:$AL$2004,(ROW('Apartment Expenses'!M1554)-3)))</f>
        <v>0</v>
      </c>
      <c r="O1554" s="1" t="str">
        <f>IF($O$2="ALL",IF(VLOOKUP(AA1554,'Expense History'!$AA$6:$AB$36,2,0)="x","include",0),IF(AND(VLOOKUP(AA1554,'Expense History'!$AA$6:$AB$36,2,0)="x",AC1554=$O$2),"include",0))</f>
        <v>include</v>
      </c>
      <c r="P1554" s="1">
        <f>IF(O1554="include",IF(AE1554&gt;0,1+MAX(P1555:P$2005),0),0)</f>
        <v>0</v>
      </c>
      <c r="Q1554" s="1">
        <f>IF(AND(ISBLANK(AA1553),AE1553=0),0,(IF(MAX(Q1555:Q$2005)&gt;0,0,ROW(R1554))))</f>
        <v>0</v>
      </c>
      <c r="R1554" s="1">
        <f>IF($O1554="include",IF(AF1554&gt;0,1+MAX(R1555:R$2005),0),0)</f>
        <v>0</v>
      </c>
      <c r="S1554" s="1">
        <f>IF($O1554="include",IF(AG1554&gt;0,1+MAX(S1555:S$2005),0),0)</f>
        <v>0</v>
      </c>
      <c r="T1554" s="1">
        <f>IF($O1554="include",IF(AH1554&gt;0,1+MAX(T1555:T$2005),0),0)</f>
        <v>0</v>
      </c>
      <c r="U1554" s="1">
        <f>IF($O1554="include",IF(AI1554&gt;0,1+MAX(U1555:U$2005),0),0)</f>
        <v>0</v>
      </c>
      <c r="V1554" s="1">
        <f>IF($O1554="include",IF(AJ1554&gt;0,1+MAX(V1555:V$2005),0),0)</f>
        <v>0</v>
      </c>
      <c r="W1554" s="1">
        <f>IF($O1554="include",IF(AK1554&gt;0,1+MAX(W1555:W$2005),0),0)</f>
        <v>0</v>
      </c>
      <c r="X1554" s="1">
        <f>IF($O1554="include",IF(AL1554&gt;0,1+MAX(X1555:X$2005),0),0)</f>
        <v>0</v>
      </c>
      <c r="Y1554" s="22" t="str">
        <f t="shared" si="415"/>
        <v xml:space="preserve">1 - </v>
      </c>
      <c r="AA1554" s="42"/>
      <c r="AB1554" s="43"/>
      <c r="AC1554" s="43"/>
      <c r="AD1554" s="44"/>
      <c r="AE1554" s="11">
        <f t="shared" si="416"/>
        <v>0</v>
      </c>
      <c r="AF1554" s="41"/>
      <c r="AG1554" s="41"/>
      <c r="AH1554" s="41"/>
      <c r="AI1554" s="41"/>
      <c r="AJ1554" s="41"/>
      <c r="AK1554" s="41"/>
      <c r="AL1554" s="41"/>
      <c r="BA1554" s="1">
        <f t="shared" si="417"/>
        <v>0</v>
      </c>
      <c r="BB1554" s="1">
        <f t="shared" si="418"/>
        <v>0</v>
      </c>
      <c r="BC1554" s="1" t="str">
        <f t="shared" si="419"/>
        <v>No</v>
      </c>
      <c r="BD1554" s="1">
        <f t="shared" si="420"/>
        <v>0</v>
      </c>
      <c r="BE1554" s="1">
        <f t="shared" si="421"/>
        <v>0</v>
      </c>
      <c r="BF1554" s="1">
        <f t="shared" si="422"/>
        <v>0</v>
      </c>
      <c r="BG1554" s="1">
        <v>1550</v>
      </c>
      <c r="BH1554" s="1" t="e">
        <f t="shared" si="423"/>
        <v>#N/A</v>
      </c>
      <c r="BI1554" s="1">
        <f t="shared" si="425"/>
        <v>2</v>
      </c>
      <c r="BJ1554" s="1" t="e">
        <f t="shared" si="424"/>
        <v>#N/A</v>
      </c>
    </row>
    <row r="1555" spans="1:62" x14ac:dyDescent="0.25">
      <c r="A1555" s="1">
        <f t="shared" si="411"/>
        <v>1</v>
      </c>
      <c r="B1555" s="1">
        <f>IF(YEAR(AD1555)=$B$3,YEAR('Apartment Expenses'!AD1555)&amp;" - "&amp;'Apartment Expenses'!AC1555,0)</f>
        <v>0</v>
      </c>
      <c r="C1555" s="1">
        <f t="shared" si="412"/>
        <v>0</v>
      </c>
      <c r="E1555" s="1">
        <v>1551</v>
      </c>
      <c r="F1555" s="1">
        <f t="shared" si="413"/>
        <v>1</v>
      </c>
      <c r="G1555" s="1">
        <f t="shared" si="409"/>
        <v>0</v>
      </c>
      <c r="H1555" s="1">
        <f t="shared" si="410"/>
        <v>0</v>
      </c>
      <c r="J1555" s="1" t="str">
        <f t="shared" si="414"/>
        <v>1900</v>
      </c>
      <c r="M1555" s="1">
        <f>HLOOKUP('Expense History'!$AD$3,$P$4:$X$2004,ROW('Apartment Expenses'!L1555)-3,0)</f>
        <v>0</v>
      </c>
      <c r="N1555" s="1">
        <f>IF('Expense History'!$AD$3=Data!$G$4,'Apartment Expenses'!AE1555,HLOOKUP('Expense History'!$AD$3,'Apartment Expenses'!$AE$4:$AL$2004,(ROW('Apartment Expenses'!M1555)-3)))</f>
        <v>0</v>
      </c>
      <c r="O1555" s="1" t="str">
        <f>IF($O$2="ALL",IF(VLOOKUP(AA1555,'Expense History'!$AA$6:$AB$36,2,0)="x","include",0),IF(AND(VLOOKUP(AA1555,'Expense History'!$AA$6:$AB$36,2,0)="x",AC1555=$O$2),"include",0))</f>
        <v>include</v>
      </c>
      <c r="P1555" s="1">
        <f>IF(O1555="include",IF(AE1555&gt;0,1+MAX(P1556:P$2005),0),0)</f>
        <v>0</v>
      </c>
      <c r="Q1555" s="1">
        <f>IF(AND(ISBLANK(AA1554),AE1554=0),0,(IF(MAX(Q1556:Q$2005)&gt;0,0,ROW(R1555))))</f>
        <v>0</v>
      </c>
      <c r="R1555" s="1">
        <f>IF($O1555="include",IF(AF1555&gt;0,1+MAX(R1556:R$2005),0),0)</f>
        <v>0</v>
      </c>
      <c r="S1555" s="1">
        <f>IF($O1555="include",IF(AG1555&gt;0,1+MAX(S1556:S$2005),0),0)</f>
        <v>0</v>
      </c>
      <c r="T1555" s="1">
        <f>IF($O1555="include",IF(AH1555&gt;0,1+MAX(T1556:T$2005),0),0)</f>
        <v>0</v>
      </c>
      <c r="U1555" s="1">
        <f>IF($O1555="include",IF(AI1555&gt;0,1+MAX(U1556:U$2005),0),0)</f>
        <v>0</v>
      </c>
      <c r="V1555" s="1">
        <f>IF($O1555="include",IF(AJ1555&gt;0,1+MAX(V1556:V$2005),0),0)</f>
        <v>0</v>
      </c>
      <c r="W1555" s="1">
        <f>IF($O1555="include",IF(AK1555&gt;0,1+MAX(W1556:W$2005),0),0)</f>
        <v>0</v>
      </c>
      <c r="X1555" s="1">
        <f>IF($O1555="include",IF(AL1555&gt;0,1+MAX(X1556:X$2005),0),0)</f>
        <v>0</v>
      </c>
      <c r="Y1555" s="22" t="str">
        <f t="shared" si="415"/>
        <v xml:space="preserve">1 - </v>
      </c>
      <c r="AA1555" s="42"/>
      <c r="AB1555" s="43"/>
      <c r="AC1555" s="43"/>
      <c r="AD1555" s="44"/>
      <c r="AE1555" s="11">
        <f t="shared" si="416"/>
        <v>0</v>
      </c>
      <c r="AF1555" s="41"/>
      <c r="AG1555" s="41"/>
      <c r="AH1555" s="41"/>
      <c r="AI1555" s="41"/>
      <c r="AJ1555" s="41"/>
      <c r="AK1555" s="41"/>
      <c r="AL1555" s="41"/>
      <c r="BA1555" s="1">
        <f t="shared" si="417"/>
        <v>0</v>
      </c>
      <c r="BB1555" s="1">
        <f t="shared" si="418"/>
        <v>0</v>
      </c>
      <c r="BC1555" s="1" t="str">
        <f t="shared" si="419"/>
        <v>No</v>
      </c>
      <c r="BD1555" s="1">
        <f t="shared" si="420"/>
        <v>0</v>
      </c>
      <c r="BE1555" s="1">
        <f t="shared" si="421"/>
        <v>0</v>
      </c>
      <c r="BF1555" s="1">
        <f t="shared" si="422"/>
        <v>0</v>
      </c>
      <c r="BG1555" s="1">
        <v>1551</v>
      </c>
      <c r="BH1555" s="1" t="e">
        <f t="shared" si="423"/>
        <v>#N/A</v>
      </c>
      <c r="BI1555" s="1">
        <f t="shared" si="425"/>
        <v>2</v>
      </c>
      <c r="BJ1555" s="1" t="e">
        <f t="shared" si="424"/>
        <v>#N/A</v>
      </c>
    </row>
    <row r="1556" spans="1:62" x14ac:dyDescent="0.25">
      <c r="A1556" s="1">
        <f t="shared" si="411"/>
        <v>1</v>
      </c>
      <c r="B1556" s="1">
        <f>IF(YEAR(AD1556)=$B$3,YEAR('Apartment Expenses'!AD1556)&amp;" - "&amp;'Apartment Expenses'!AC1556,0)</f>
        <v>0</v>
      </c>
      <c r="C1556" s="1">
        <f t="shared" si="412"/>
        <v>0</v>
      </c>
      <c r="E1556" s="1">
        <v>1552</v>
      </c>
      <c r="F1556" s="1">
        <f t="shared" si="413"/>
        <v>1</v>
      </c>
      <c r="G1556" s="1">
        <f t="shared" si="409"/>
        <v>0</v>
      </c>
      <c r="H1556" s="1">
        <f t="shared" si="410"/>
        <v>0</v>
      </c>
      <c r="J1556" s="1" t="str">
        <f t="shared" si="414"/>
        <v>1900</v>
      </c>
      <c r="M1556" s="1">
        <f>HLOOKUP('Expense History'!$AD$3,$P$4:$X$2004,ROW('Apartment Expenses'!L1556)-3,0)</f>
        <v>0</v>
      </c>
      <c r="N1556" s="1">
        <f>IF('Expense History'!$AD$3=Data!$G$4,'Apartment Expenses'!AE1556,HLOOKUP('Expense History'!$AD$3,'Apartment Expenses'!$AE$4:$AL$2004,(ROW('Apartment Expenses'!M1556)-3)))</f>
        <v>0</v>
      </c>
      <c r="O1556" s="1" t="str">
        <f>IF($O$2="ALL",IF(VLOOKUP(AA1556,'Expense History'!$AA$6:$AB$36,2,0)="x","include",0),IF(AND(VLOOKUP(AA1556,'Expense History'!$AA$6:$AB$36,2,0)="x",AC1556=$O$2),"include",0))</f>
        <v>include</v>
      </c>
      <c r="P1556" s="1">
        <f>IF(O1556="include",IF(AE1556&gt;0,1+MAX(P1557:P$2005),0),0)</f>
        <v>0</v>
      </c>
      <c r="Q1556" s="1">
        <f>IF(AND(ISBLANK(AA1555),AE1555=0),0,(IF(MAX(Q1557:Q$2005)&gt;0,0,ROW(R1556))))</f>
        <v>0</v>
      </c>
      <c r="R1556" s="1">
        <f>IF($O1556="include",IF(AF1556&gt;0,1+MAX(R1557:R$2005),0),0)</f>
        <v>0</v>
      </c>
      <c r="S1556" s="1">
        <f>IF($O1556="include",IF(AG1556&gt;0,1+MAX(S1557:S$2005),0),0)</f>
        <v>0</v>
      </c>
      <c r="T1556" s="1">
        <f>IF($O1556="include",IF(AH1556&gt;0,1+MAX(T1557:T$2005),0),0)</f>
        <v>0</v>
      </c>
      <c r="U1556" s="1">
        <f>IF($O1556="include",IF(AI1556&gt;0,1+MAX(U1557:U$2005),0),0)</f>
        <v>0</v>
      </c>
      <c r="V1556" s="1">
        <f>IF($O1556="include",IF(AJ1556&gt;0,1+MAX(V1557:V$2005),0),0)</f>
        <v>0</v>
      </c>
      <c r="W1556" s="1">
        <f>IF($O1556="include",IF(AK1556&gt;0,1+MAX(W1557:W$2005),0),0)</f>
        <v>0</v>
      </c>
      <c r="X1556" s="1">
        <f>IF($O1556="include",IF(AL1556&gt;0,1+MAX(X1557:X$2005),0),0)</f>
        <v>0</v>
      </c>
      <c r="Y1556" s="22" t="str">
        <f t="shared" si="415"/>
        <v xml:space="preserve">1 - </v>
      </c>
      <c r="AA1556" s="42"/>
      <c r="AB1556" s="43"/>
      <c r="AC1556" s="43"/>
      <c r="AD1556" s="44"/>
      <c r="AE1556" s="11">
        <f t="shared" si="416"/>
        <v>0</v>
      </c>
      <c r="AF1556" s="41"/>
      <c r="AG1556" s="41"/>
      <c r="AH1556" s="41"/>
      <c r="AI1556" s="41"/>
      <c r="AJ1556" s="41"/>
      <c r="AK1556" s="41"/>
      <c r="AL1556" s="41"/>
      <c r="BA1556" s="1">
        <f t="shared" si="417"/>
        <v>0</v>
      </c>
      <c r="BB1556" s="1">
        <f t="shared" si="418"/>
        <v>0</v>
      </c>
      <c r="BC1556" s="1" t="str">
        <f t="shared" si="419"/>
        <v>No</v>
      </c>
      <c r="BD1556" s="1">
        <f t="shared" si="420"/>
        <v>0</v>
      </c>
      <c r="BE1556" s="1">
        <f t="shared" si="421"/>
        <v>0</v>
      </c>
      <c r="BF1556" s="1">
        <f t="shared" si="422"/>
        <v>0</v>
      </c>
      <c r="BG1556" s="1">
        <v>1552</v>
      </c>
      <c r="BH1556" s="1" t="e">
        <f t="shared" si="423"/>
        <v>#N/A</v>
      </c>
      <c r="BI1556" s="1">
        <f t="shared" si="425"/>
        <v>2</v>
      </c>
      <c r="BJ1556" s="1" t="e">
        <f t="shared" si="424"/>
        <v>#N/A</v>
      </c>
    </row>
    <row r="1557" spans="1:62" x14ac:dyDescent="0.25">
      <c r="A1557" s="1">
        <f t="shared" si="411"/>
        <v>1</v>
      </c>
      <c r="B1557" s="1">
        <f>IF(YEAR(AD1557)=$B$3,YEAR('Apartment Expenses'!AD1557)&amp;" - "&amp;'Apartment Expenses'!AC1557,0)</f>
        <v>0</v>
      </c>
      <c r="C1557" s="1">
        <f t="shared" si="412"/>
        <v>0</v>
      </c>
      <c r="E1557" s="1">
        <v>1553</v>
      </c>
      <c r="F1557" s="1">
        <f t="shared" si="413"/>
        <v>1</v>
      </c>
      <c r="G1557" s="1">
        <f t="shared" si="409"/>
        <v>0</v>
      </c>
      <c r="H1557" s="1">
        <f t="shared" si="410"/>
        <v>0</v>
      </c>
      <c r="J1557" s="1" t="str">
        <f t="shared" si="414"/>
        <v>1900</v>
      </c>
      <c r="M1557" s="1">
        <f>HLOOKUP('Expense History'!$AD$3,$P$4:$X$2004,ROW('Apartment Expenses'!L1557)-3,0)</f>
        <v>0</v>
      </c>
      <c r="N1557" s="1">
        <f>IF('Expense History'!$AD$3=Data!$G$4,'Apartment Expenses'!AE1557,HLOOKUP('Expense History'!$AD$3,'Apartment Expenses'!$AE$4:$AL$2004,(ROW('Apartment Expenses'!M1557)-3)))</f>
        <v>0</v>
      </c>
      <c r="O1557" s="1" t="str">
        <f>IF($O$2="ALL",IF(VLOOKUP(AA1557,'Expense History'!$AA$6:$AB$36,2,0)="x","include",0),IF(AND(VLOOKUP(AA1557,'Expense History'!$AA$6:$AB$36,2,0)="x",AC1557=$O$2),"include",0))</f>
        <v>include</v>
      </c>
      <c r="P1557" s="1">
        <f>IF(O1557="include",IF(AE1557&gt;0,1+MAX(P1558:P$2005),0),0)</f>
        <v>0</v>
      </c>
      <c r="Q1557" s="1">
        <f>IF(AND(ISBLANK(AA1556),AE1556=0),0,(IF(MAX(Q1558:Q$2005)&gt;0,0,ROW(R1557))))</f>
        <v>0</v>
      </c>
      <c r="R1557" s="1">
        <f>IF($O1557="include",IF(AF1557&gt;0,1+MAX(R1558:R$2005),0),0)</f>
        <v>0</v>
      </c>
      <c r="S1557" s="1">
        <f>IF($O1557="include",IF(AG1557&gt;0,1+MAX(S1558:S$2005),0),0)</f>
        <v>0</v>
      </c>
      <c r="T1557" s="1">
        <f>IF($O1557="include",IF(AH1557&gt;0,1+MAX(T1558:T$2005),0),0)</f>
        <v>0</v>
      </c>
      <c r="U1557" s="1">
        <f>IF($O1557="include",IF(AI1557&gt;0,1+MAX(U1558:U$2005),0),0)</f>
        <v>0</v>
      </c>
      <c r="V1557" s="1">
        <f>IF($O1557="include",IF(AJ1557&gt;0,1+MAX(V1558:V$2005),0),0)</f>
        <v>0</v>
      </c>
      <c r="W1557" s="1">
        <f>IF($O1557="include",IF(AK1557&gt;0,1+MAX(W1558:W$2005),0),0)</f>
        <v>0</v>
      </c>
      <c r="X1557" s="1">
        <f>IF($O1557="include",IF(AL1557&gt;0,1+MAX(X1558:X$2005),0),0)</f>
        <v>0</v>
      </c>
      <c r="Y1557" s="22" t="str">
        <f t="shared" si="415"/>
        <v xml:space="preserve">1 - </v>
      </c>
      <c r="AA1557" s="42"/>
      <c r="AB1557" s="43"/>
      <c r="AC1557" s="43"/>
      <c r="AD1557" s="44"/>
      <c r="AE1557" s="11">
        <f t="shared" si="416"/>
        <v>0</v>
      </c>
      <c r="AF1557" s="41"/>
      <c r="AG1557" s="41"/>
      <c r="AH1557" s="41"/>
      <c r="AI1557" s="41"/>
      <c r="AJ1557" s="41"/>
      <c r="AK1557" s="41"/>
      <c r="AL1557" s="41"/>
      <c r="BA1557" s="1">
        <f t="shared" si="417"/>
        <v>0</v>
      </c>
      <c r="BB1557" s="1">
        <f t="shared" si="418"/>
        <v>0</v>
      </c>
      <c r="BC1557" s="1" t="str">
        <f t="shared" si="419"/>
        <v>No</v>
      </c>
      <c r="BD1557" s="1">
        <f t="shared" si="420"/>
        <v>0</v>
      </c>
      <c r="BE1557" s="1">
        <f t="shared" si="421"/>
        <v>0</v>
      </c>
      <c r="BF1557" s="1">
        <f t="shared" si="422"/>
        <v>0</v>
      </c>
      <c r="BG1557" s="1">
        <v>1553</v>
      </c>
      <c r="BH1557" s="1" t="e">
        <f t="shared" si="423"/>
        <v>#N/A</v>
      </c>
      <c r="BI1557" s="1">
        <f t="shared" si="425"/>
        <v>2</v>
      </c>
      <c r="BJ1557" s="1" t="e">
        <f t="shared" si="424"/>
        <v>#N/A</v>
      </c>
    </row>
    <row r="1558" spans="1:62" x14ac:dyDescent="0.25">
      <c r="A1558" s="1">
        <f t="shared" si="411"/>
        <v>1</v>
      </c>
      <c r="B1558" s="1">
        <f>IF(YEAR(AD1558)=$B$3,YEAR('Apartment Expenses'!AD1558)&amp;" - "&amp;'Apartment Expenses'!AC1558,0)</f>
        <v>0</v>
      </c>
      <c r="C1558" s="1">
        <f t="shared" si="412"/>
        <v>0</v>
      </c>
      <c r="E1558" s="1">
        <v>1554</v>
      </c>
      <c r="F1558" s="1">
        <f t="shared" si="413"/>
        <v>1</v>
      </c>
      <c r="G1558" s="1">
        <f t="shared" si="409"/>
        <v>0</v>
      </c>
      <c r="H1558" s="1">
        <f t="shared" si="410"/>
        <v>0</v>
      </c>
      <c r="J1558" s="1" t="str">
        <f t="shared" si="414"/>
        <v>1900</v>
      </c>
      <c r="M1558" s="1">
        <f>HLOOKUP('Expense History'!$AD$3,$P$4:$X$2004,ROW('Apartment Expenses'!L1558)-3,0)</f>
        <v>0</v>
      </c>
      <c r="N1558" s="1">
        <f>IF('Expense History'!$AD$3=Data!$G$4,'Apartment Expenses'!AE1558,HLOOKUP('Expense History'!$AD$3,'Apartment Expenses'!$AE$4:$AL$2004,(ROW('Apartment Expenses'!M1558)-3)))</f>
        <v>0</v>
      </c>
      <c r="O1558" s="1" t="str">
        <f>IF($O$2="ALL",IF(VLOOKUP(AA1558,'Expense History'!$AA$6:$AB$36,2,0)="x","include",0),IF(AND(VLOOKUP(AA1558,'Expense History'!$AA$6:$AB$36,2,0)="x",AC1558=$O$2),"include",0))</f>
        <v>include</v>
      </c>
      <c r="P1558" s="1">
        <f>IF(O1558="include",IF(AE1558&gt;0,1+MAX(P1559:P$2005),0),0)</f>
        <v>0</v>
      </c>
      <c r="Q1558" s="1">
        <f>IF(AND(ISBLANK(AA1557),AE1557=0),0,(IF(MAX(Q1559:Q$2005)&gt;0,0,ROW(R1558))))</f>
        <v>0</v>
      </c>
      <c r="R1558" s="1">
        <f>IF($O1558="include",IF(AF1558&gt;0,1+MAX(R1559:R$2005),0),0)</f>
        <v>0</v>
      </c>
      <c r="S1558" s="1">
        <f>IF($O1558="include",IF(AG1558&gt;0,1+MAX(S1559:S$2005),0),0)</f>
        <v>0</v>
      </c>
      <c r="T1558" s="1">
        <f>IF($O1558="include",IF(AH1558&gt;0,1+MAX(T1559:T$2005),0),0)</f>
        <v>0</v>
      </c>
      <c r="U1558" s="1">
        <f>IF($O1558="include",IF(AI1558&gt;0,1+MAX(U1559:U$2005),0),0)</f>
        <v>0</v>
      </c>
      <c r="V1558" s="1">
        <f>IF($O1558="include",IF(AJ1558&gt;0,1+MAX(V1559:V$2005),0),0)</f>
        <v>0</v>
      </c>
      <c r="W1558" s="1">
        <f>IF($O1558="include",IF(AK1558&gt;0,1+MAX(W1559:W$2005),0),0)</f>
        <v>0</v>
      </c>
      <c r="X1558" s="1">
        <f>IF($O1558="include",IF(AL1558&gt;0,1+MAX(X1559:X$2005),0),0)</f>
        <v>0</v>
      </c>
      <c r="Y1558" s="22" t="str">
        <f t="shared" si="415"/>
        <v xml:space="preserve">1 - </v>
      </c>
      <c r="AA1558" s="42"/>
      <c r="AB1558" s="43"/>
      <c r="AC1558" s="43"/>
      <c r="AD1558" s="44"/>
      <c r="AE1558" s="11">
        <f t="shared" si="416"/>
        <v>0</v>
      </c>
      <c r="AF1558" s="41"/>
      <c r="AG1558" s="41"/>
      <c r="AH1558" s="41"/>
      <c r="AI1558" s="41"/>
      <c r="AJ1558" s="41"/>
      <c r="AK1558" s="41"/>
      <c r="AL1558" s="41"/>
      <c r="BA1558" s="1">
        <f t="shared" si="417"/>
        <v>0</v>
      </c>
      <c r="BB1558" s="1">
        <f t="shared" si="418"/>
        <v>0</v>
      </c>
      <c r="BC1558" s="1" t="str">
        <f t="shared" si="419"/>
        <v>No</v>
      </c>
      <c r="BD1558" s="1">
        <f t="shared" si="420"/>
        <v>0</v>
      </c>
      <c r="BE1558" s="1">
        <f t="shared" si="421"/>
        <v>0</v>
      </c>
      <c r="BF1558" s="1">
        <f t="shared" si="422"/>
        <v>0</v>
      </c>
      <c r="BG1558" s="1">
        <v>1554</v>
      </c>
      <c r="BH1558" s="1" t="e">
        <f t="shared" si="423"/>
        <v>#N/A</v>
      </c>
      <c r="BI1558" s="1">
        <f t="shared" si="425"/>
        <v>2</v>
      </c>
      <c r="BJ1558" s="1" t="e">
        <f t="shared" si="424"/>
        <v>#N/A</v>
      </c>
    </row>
    <row r="1559" spans="1:62" x14ac:dyDescent="0.25">
      <c r="A1559" s="1">
        <f t="shared" si="411"/>
        <v>1</v>
      </c>
      <c r="B1559" s="1">
        <f>IF(YEAR(AD1559)=$B$3,YEAR('Apartment Expenses'!AD1559)&amp;" - "&amp;'Apartment Expenses'!AC1559,0)</f>
        <v>0</v>
      </c>
      <c r="C1559" s="1">
        <f t="shared" si="412"/>
        <v>0</v>
      </c>
      <c r="E1559" s="1">
        <v>1555</v>
      </c>
      <c r="F1559" s="1">
        <f t="shared" si="413"/>
        <v>1</v>
      </c>
      <c r="G1559" s="1">
        <f t="shared" si="409"/>
        <v>0</v>
      </c>
      <c r="H1559" s="1">
        <f t="shared" si="410"/>
        <v>0</v>
      </c>
      <c r="J1559" s="1" t="str">
        <f t="shared" si="414"/>
        <v>1900</v>
      </c>
      <c r="M1559" s="1">
        <f>HLOOKUP('Expense History'!$AD$3,$P$4:$X$2004,ROW('Apartment Expenses'!L1559)-3,0)</f>
        <v>0</v>
      </c>
      <c r="N1559" s="1">
        <f>IF('Expense History'!$AD$3=Data!$G$4,'Apartment Expenses'!AE1559,HLOOKUP('Expense History'!$AD$3,'Apartment Expenses'!$AE$4:$AL$2004,(ROW('Apartment Expenses'!M1559)-3)))</f>
        <v>0</v>
      </c>
      <c r="O1559" s="1" t="str">
        <f>IF($O$2="ALL",IF(VLOOKUP(AA1559,'Expense History'!$AA$6:$AB$36,2,0)="x","include",0),IF(AND(VLOOKUP(AA1559,'Expense History'!$AA$6:$AB$36,2,0)="x",AC1559=$O$2),"include",0))</f>
        <v>include</v>
      </c>
      <c r="P1559" s="1">
        <f>IF(O1559="include",IF(AE1559&gt;0,1+MAX(P1560:P$2005),0),0)</f>
        <v>0</v>
      </c>
      <c r="Q1559" s="1">
        <f>IF(AND(ISBLANK(AA1558),AE1558=0),0,(IF(MAX(Q1560:Q$2005)&gt;0,0,ROW(R1559))))</f>
        <v>0</v>
      </c>
      <c r="R1559" s="1">
        <f>IF($O1559="include",IF(AF1559&gt;0,1+MAX(R1560:R$2005),0),0)</f>
        <v>0</v>
      </c>
      <c r="S1559" s="1">
        <f>IF($O1559="include",IF(AG1559&gt;0,1+MAX(S1560:S$2005),0),0)</f>
        <v>0</v>
      </c>
      <c r="T1559" s="1">
        <f>IF($O1559="include",IF(AH1559&gt;0,1+MAX(T1560:T$2005),0),0)</f>
        <v>0</v>
      </c>
      <c r="U1559" s="1">
        <f>IF($O1559="include",IF(AI1559&gt;0,1+MAX(U1560:U$2005),0),0)</f>
        <v>0</v>
      </c>
      <c r="V1559" s="1">
        <f>IF($O1559="include",IF(AJ1559&gt;0,1+MAX(V1560:V$2005),0),0)</f>
        <v>0</v>
      </c>
      <c r="W1559" s="1">
        <f>IF($O1559="include",IF(AK1559&gt;0,1+MAX(W1560:W$2005),0),0)</f>
        <v>0</v>
      </c>
      <c r="X1559" s="1">
        <f>IF($O1559="include",IF(AL1559&gt;0,1+MAX(X1560:X$2005),0),0)</f>
        <v>0</v>
      </c>
      <c r="Y1559" s="22" t="str">
        <f t="shared" si="415"/>
        <v xml:space="preserve">1 - </v>
      </c>
      <c r="AA1559" s="42"/>
      <c r="AB1559" s="43"/>
      <c r="AC1559" s="43"/>
      <c r="AD1559" s="44"/>
      <c r="AE1559" s="11">
        <f t="shared" si="416"/>
        <v>0</v>
      </c>
      <c r="AF1559" s="41"/>
      <c r="AG1559" s="41"/>
      <c r="AH1559" s="41"/>
      <c r="AI1559" s="41"/>
      <c r="AJ1559" s="41"/>
      <c r="AK1559" s="41"/>
      <c r="AL1559" s="41"/>
      <c r="BA1559" s="1">
        <f t="shared" si="417"/>
        <v>0</v>
      </c>
      <c r="BB1559" s="1">
        <f t="shared" si="418"/>
        <v>0</v>
      </c>
      <c r="BC1559" s="1" t="str">
        <f t="shared" si="419"/>
        <v>No</v>
      </c>
      <c r="BD1559" s="1">
        <f t="shared" si="420"/>
        <v>0</v>
      </c>
      <c r="BE1559" s="1">
        <f t="shared" si="421"/>
        <v>0</v>
      </c>
      <c r="BF1559" s="1">
        <f t="shared" si="422"/>
        <v>0</v>
      </c>
      <c r="BG1559" s="1">
        <v>1555</v>
      </c>
      <c r="BH1559" s="1" t="e">
        <f t="shared" si="423"/>
        <v>#N/A</v>
      </c>
      <c r="BI1559" s="1">
        <f t="shared" si="425"/>
        <v>2</v>
      </c>
      <c r="BJ1559" s="1" t="e">
        <f t="shared" si="424"/>
        <v>#N/A</v>
      </c>
    </row>
    <row r="1560" spans="1:62" x14ac:dyDescent="0.25">
      <c r="A1560" s="1">
        <f t="shared" si="411"/>
        <v>1</v>
      </c>
      <c r="B1560" s="1">
        <f>IF(YEAR(AD1560)=$B$3,YEAR('Apartment Expenses'!AD1560)&amp;" - "&amp;'Apartment Expenses'!AC1560,0)</f>
        <v>0</v>
      </c>
      <c r="C1560" s="1">
        <f t="shared" si="412"/>
        <v>0</v>
      </c>
      <c r="E1560" s="1">
        <v>1556</v>
      </c>
      <c r="F1560" s="1">
        <f t="shared" si="413"/>
        <v>1</v>
      </c>
      <c r="G1560" s="1">
        <f t="shared" si="409"/>
        <v>0</v>
      </c>
      <c r="H1560" s="1">
        <f t="shared" si="410"/>
        <v>0</v>
      </c>
      <c r="J1560" s="1" t="str">
        <f t="shared" si="414"/>
        <v>1900</v>
      </c>
      <c r="M1560" s="1">
        <f>HLOOKUP('Expense History'!$AD$3,$P$4:$X$2004,ROW('Apartment Expenses'!L1560)-3,0)</f>
        <v>0</v>
      </c>
      <c r="N1560" s="1">
        <f>IF('Expense History'!$AD$3=Data!$G$4,'Apartment Expenses'!AE1560,HLOOKUP('Expense History'!$AD$3,'Apartment Expenses'!$AE$4:$AL$2004,(ROW('Apartment Expenses'!M1560)-3)))</f>
        <v>0</v>
      </c>
      <c r="O1560" s="1" t="str">
        <f>IF($O$2="ALL",IF(VLOOKUP(AA1560,'Expense History'!$AA$6:$AB$36,2,0)="x","include",0),IF(AND(VLOOKUP(AA1560,'Expense History'!$AA$6:$AB$36,2,0)="x",AC1560=$O$2),"include",0))</f>
        <v>include</v>
      </c>
      <c r="P1560" s="1">
        <f>IF(O1560="include",IF(AE1560&gt;0,1+MAX(P1561:P$2005),0),0)</f>
        <v>0</v>
      </c>
      <c r="Q1560" s="1">
        <f>IF(AND(ISBLANK(AA1559),AE1559=0),0,(IF(MAX(Q1561:Q$2005)&gt;0,0,ROW(R1560))))</f>
        <v>0</v>
      </c>
      <c r="R1560" s="1">
        <f>IF($O1560="include",IF(AF1560&gt;0,1+MAX(R1561:R$2005),0),0)</f>
        <v>0</v>
      </c>
      <c r="S1560" s="1">
        <f>IF($O1560="include",IF(AG1560&gt;0,1+MAX(S1561:S$2005),0),0)</f>
        <v>0</v>
      </c>
      <c r="T1560" s="1">
        <f>IF($O1560="include",IF(AH1560&gt;0,1+MAX(T1561:T$2005),0),0)</f>
        <v>0</v>
      </c>
      <c r="U1560" s="1">
        <f>IF($O1560="include",IF(AI1560&gt;0,1+MAX(U1561:U$2005),0),0)</f>
        <v>0</v>
      </c>
      <c r="V1560" s="1">
        <f>IF($O1560="include",IF(AJ1560&gt;0,1+MAX(V1561:V$2005),0),0)</f>
        <v>0</v>
      </c>
      <c r="W1560" s="1">
        <f>IF($O1560="include",IF(AK1560&gt;0,1+MAX(W1561:W$2005),0),0)</f>
        <v>0</v>
      </c>
      <c r="X1560" s="1">
        <f>IF($O1560="include",IF(AL1560&gt;0,1+MAX(X1561:X$2005),0),0)</f>
        <v>0</v>
      </c>
      <c r="Y1560" s="22" t="str">
        <f t="shared" si="415"/>
        <v xml:space="preserve">1 - </v>
      </c>
      <c r="AA1560" s="42"/>
      <c r="AB1560" s="43"/>
      <c r="AC1560" s="43"/>
      <c r="AD1560" s="44"/>
      <c r="AE1560" s="11">
        <f t="shared" si="416"/>
        <v>0</v>
      </c>
      <c r="AF1560" s="41"/>
      <c r="AG1560" s="41"/>
      <c r="AH1560" s="41"/>
      <c r="AI1560" s="41"/>
      <c r="AJ1560" s="41"/>
      <c r="AK1560" s="41"/>
      <c r="AL1560" s="41"/>
      <c r="BA1560" s="1">
        <f t="shared" si="417"/>
        <v>0</v>
      </c>
      <c r="BB1560" s="1">
        <f t="shared" si="418"/>
        <v>0</v>
      </c>
      <c r="BC1560" s="1" t="str">
        <f t="shared" si="419"/>
        <v>No</v>
      </c>
      <c r="BD1560" s="1">
        <f t="shared" si="420"/>
        <v>0</v>
      </c>
      <c r="BE1560" s="1">
        <f t="shared" si="421"/>
        <v>0</v>
      </c>
      <c r="BF1560" s="1">
        <f t="shared" si="422"/>
        <v>0</v>
      </c>
      <c r="BG1560" s="1">
        <v>1556</v>
      </c>
      <c r="BH1560" s="1" t="e">
        <f t="shared" si="423"/>
        <v>#N/A</v>
      </c>
      <c r="BI1560" s="1">
        <f t="shared" si="425"/>
        <v>2</v>
      </c>
      <c r="BJ1560" s="1" t="e">
        <f t="shared" si="424"/>
        <v>#N/A</v>
      </c>
    </row>
    <row r="1561" spans="1:62" x14ac:dyDescent="0.25">
      <c r="A1561" s="1">
        <f t="shared" si="411"/>
        <v>1</v>
      </c>
      <c r="B1561" s="1">
        <f>IF(YEAR(AD1561)=$B$3,YEAR('Apartment Expenses'!AD1561)&amp;" - "&amp;'Apartment Expenses'!AC1561,0)</f>
        <v>0</v>
      </c>
      <c r="C1561" s="1">
        <f t="shared" si="412"/>
        <v>0</v>
      </c>
      <c r="E1561" s="1">
        <v>1557</v>
      </c>
      <c r="F1561" s="1">
        <f t="shared" si="413"/>
        <v>1</v>
      </c>
      <c r="G1561" s="1">
        <f t="shared" si="409"/>
        <v>0</v>
      </c>
      <c r="H1561" s="1">
        <f t="shared" si="410"/>
        <v>0</v>
      </c>
      <c r="J1561" s="1" t="str">
        <f t="shared" si="414"/>
        <v>1900</v>
      </c>
      <c r="M1561" s="1">
        <f>HLOOKUP('Expense History'!$AD$3,$P$4:$X$2004,ROW('Apartment Expenses'!L1561)-3,0)</f>
        <v>0</v>
      </c>
      <c r="N1561" s="1">
        <f>IF('Expense History'!$AD$3=Data!$G$4,'Apartment Expenses'!AE1561,HLOOKUP('Expense History'!$AD$3,'Apartment Expenses'!$AE$4:$AL$2004,(ROW('Apartment Expenses'!M1561)-3)))</f>
        <v>0</v>
      </c>
      <c r="O1561" s="1" t="str">
        <f>IF($O$2="ALL",IF(VLOOKUP(AA1561,'Expense History'!$AA$6:$AB$36,2,0)="x","include",0),IF(AND(VLOOKUP(AA1561,'Expense History'!$AA$6:$AB$36,2,0)="x",AC1561=$O$2),"include",0))</f>
        <v>include</v>
      </c>
      <c r="P1561" s="1">
        <f>IF(O1561="include",IF(AE1561&gt;0,1+MAX(P1562:P$2005),0),0)</f>
        <v>0</v>
      </c>
      <c r="Q1561" s="1">
        <f>IF(AND(ISBLANK(AA1560),AE1560=0),0,(IF(MAX(Q1562:Q$2005)&gt;0,0,ROW(R1561))))</f>
        <v>0</v>
      </c>
      <c r="R1561" s="1">
        <f>IF($O1561="include",IF(AF1561&gt;0,1+MAX(R1562:R$2005),0),0)</f>
        <v>0</v>
      </c>
      <c r="S1561" s="1">
        <f>IF($O1561="include",IF(AG1561&gt;0,1+MAX(S1562:S$2005),0),0)</f>
        <v>0</v>
      </c>
      <c r="T1561" s="1">
        <f>IF($O1561="include",IF(AH1561&gt;0,1+MAX(T1562:T$2005),0),0)</f>
        <v>0</v>
      </c>
      <c r="U1561" s="1">
        <f>IF($O1561="include",IF(AI1561&gt;0,1+MAX(U1562:U$2005),0),0)</f>
        <v>0</v>
      </c>
      <c r="V1561" s="1">
        <f>IF($O1561="include",IF(AJ1561&gt;0,1+MAX(V1562:V$2005),0),0)</f>
        <v>0</v>
      </c>
      <c r="W1561" s="1">
        <f>IF($O1561="include",IF(AK1561&gt;0,1+MAX(W1562:W$2005),0),0)</f>
        <v>0</v>
      </c>
      <c r="X1561" s="1">
        <f>IF($O1561="include",IF(AL1561&gt;0,1+MAX(X1562:X$2005),0),0)</f>
        <v>0</v>
      </c>
      <c r="Y1561" s="22" t="str">
        <f t="shared" si="415"/>
        <v xml:space="preserve">1 - </v>
      </c>
      <c r="AA1561" s="42"/>
      <c r="AB1561" s="43"/>
      <c r="AC1561" s="43"/>
      <c r="AD1561" s="44"/>
      <c r="AE1561" s="11">
        <f t="shared" si="416"/>
        <v>0</v>
      </c>
      <c r="AF1561" s="41"/>
      <c r="AG1561" s="41"/>
      <c r="AH1561" s="41"/>
      <c r="AI1561" s="41"/>
      <c r="AJ1561" s="41"/>
      <c r="AK1561" s="41"/>
      <c r="AL1561" s="41"/>
      <c r="BA1561" s="1">
        <f t="shared" si="417"/>
        <v>0</v>
      </c>
      <c r="BB1561" s="1">
        <f t="shared" si="418"/>
        <v>0</v>
      </c>
      <c r="BC1561" s="1" t="str">
        <f t="shared" si="419"/>
        <v>No</v>
      </c>
      <c r="BD1561" s="1">
        <f t="shared" si="420"/>
        <v>0</v>
      </c>
      <c r="BE1561" s="1">
        <f t="shared" si="421"/>
        <v>0</v>
      </c>
      <c r="BF1561" s="1">
        <f t="shared" si="422"/>
        <v>0</v>
      </c>
      <c r="BG1561" s="1">
        <v>1557</v>
      </c>
      <c r="BH1561" s="1" t="e">
        <f t="shared" si="423"/>
        <v>#N/A</v>
      </c>
      <c r="BI1561" s="1">
        <f t="shared" si="425"/>
        <v>2</v>
      </c>
      <c r="BJ1561" s="1" t="e">
        <f t="shared" si="424"/>
        <v>#N/A</v>
      </c>
    </row>
    <row r="1562" spans="1:62" x14ac:dyDescent="0.25">
      <c r="A1562" s="1">
        <f t="shared" si="411"/>
        <v>1</v>
      </c>
      <c r="B1562" s="1">
        <f>IF(YEAR(AD1562)=$B$3,YEAR('Apartment Expenses'!AD1562)&amp;" - "&amp;'Apartment Expenses'!AC1562,0)</f>
        <v>0</v>
      </c>
      <c r="C1562" s="1">
        <f t="shared" si="412"/>
        <v>0</v>
      </c>
      <c r="E1562" s="1">
        <v>1558</v>
      </c>
      <c r="F1562" s="1">
        <f t="shared" si="413"/>
        <v>1</v>
      </c>
      <c r="G1562" s="1">
        <f t="shared" si="409"/>
        <v>0</v>
      </c>
      <c r="H1562" s="1">
        <f t="shared" si="410"/>
        <v>0</v>
      </c>
      <c r="J1562" s="1" t="str">
        <f t="shared" si="414"/>
        <v>1900</v>
      </c>
      <c r="M1562" s="1">
        <f>HLOOKUP('Expense History'!$AD$3,$P$4:$X$2004,ROW('Apartment Expenses'!L1562)-3,0)</f>
        <v>0</v>
      </c>
      <c r="N1562" s="1">
        <f>IF('Expense History'!$AD$3=Data!$G$4,'Apartment Expenses'!AE1562,HLOOKUP('Expense History'!$AD$3,'Apartment Expenses'!$AE$4:$AL$2004,(ROW('Apartment Expenses'!M1562)-3)))</f>
        <v>0</v>
      </c>
      <c r="O1562" s="1" t="str">
        <f>IF($O$2="ALL",IF(VLOOKUP(AA1562,'Expense History'!$AA$6:$AB$36,2,0)="x","include",0),IF(AND(VLOOKUP(AA1562,'Expense History'!$AA$6:$AB$36,2,0)="x",AC1562=$O$2),"include",0))</f>
        <v>include</v>
      </c>
      <c r="P1562" s="1">
        <f>IF(O1562="include",IF(AE1562&gt;0,1+MAX(P1563:P$2005),0),0)</f>
        <v>0</v>
      </c>
      <c r="Q1562" s="1">
        <f>IF(AND(ISBLANK(AA1561),AE1561=0),0,(IF(MAX(Q1563:Q$2005)&gt;0,0,ROW(R1562))))</f>
        <v>0</v>
      </c>
      <c r="R1562" s="1">
        <f>IF($O1562="include",IF(AF1562&gt;0,1+MAX(R1563:R$2005),0),0)</f>
        <v>0</v>
      </c>
      <c r="S1562" s="1">
        <f>IF($O1562="include",IF(AG1562&gt;0,1+MAX(S1563:S$2005),0),0)</f>
        <v>0</v>
      </c>
      <c r="T1562" s="1">
        <f>IF($O1562="include",IF(AH1562&gt;0,1+MAX(T1563:T$2005),0),0)</f>
        <v>0</v>
      </c>
      <c r="U1562" s="1">
        <f>IF($O1562="include",IF(AI1562&gt;0,1+MAX(U1563:U$2005),0),0)</f>
        <v>0</v>
      </c>
      <c r="V1562" s="1">
        <f>IF($O1562="include",IF(AJ1562&gt;0,1+MAX(V1563:V$2005),0),0)</f>
        <v>0</v>
      </c>
      <c r="W1562" s="1">
        <f>IF($O1562="include",IF(AK1562&gt;0,1+MAX(W1563:W$2005),0),0)</f>
        <v>0</v>
      </c>
      <c r="X1562" s="1">
        <f>IF($O1562="include",IF(AL1562&gt;0,1+MAX(X1563:X$2005),0),0)</f>
        <v>0</v>
      </c>
      <c r="Y1562" s="22" t="str">
        <f t="shared" si="415"/>
        <v xml:space="preserve">1 - </v>
      </c>
      <c r="AA1562" s="42"/>
      <c r="AB1562" s="43"/>
      <c r="AC1562" s="43"/>
      <c r="AD1562" s="44"/>
      <c r="AE1562" s="11">
        <f t="shared" si="416"/>
        <v>0</v>
      </c>
      <c r="AF1562" s="41"/>
      <c r="AG1562" s="41"/>
      <c r="AH1562" s="41"/>
      <c r="AI1562" s="41"/>
      <c r="AJ1562" s="41"/>
      <c r="AK1562" s="41"/>
      <c r="AL1562" s="41"/>
      <c r="BA1562" s="1">
        <f t="shared" si="417"/>
        <v>0</v>
      </c>
      <c r="BB1562" s="1">
        <f t="shared" si="418"/>
        <v>0</v>
      </c>
      <c r="BC1562" s="1" t="str">
        <f t="shared" si="419"/>
        <v>No</v>
      </c>
      <c r="BD1562" s="1">
        <f t="shared" si="420"/>
        <v>0</v>
      </c>
      <c r="BE1562" s="1">
        <f t="shared" si="421"/>
        <v>0</v>
      </c>
      <c r="BF1562" s="1">
        <f t="shared" si="422"/>
        <v>0</v>
      </c>
      <c r="BG1562" s="1">
        <v>1558</v>
      </c>
      <c r="BH1562" s="1" t="e">
        <f t="shared" si="423"/>
        <v>#N/A</v>
      </c>
      <c r="BI1562" s="1">
        <f t="shared" si="425"/>
        <v>2</v>
      </c>
      <c r="BJ1562" s="1" t="e">
        <f t="shared" si="424"/>
        <v>#N/A</v>
      </c>
    </row>
    <row r="1563" spans="1:62" x14ac:dyDescent="0.25">
      <c r="A1563" s="1">
        <f t="shared" si="411"/>
        <v>1</v>
      </c>
      <c r="B1563" s="1">
        <f>IF(YEAR(AD1563)=$B$3,YEAR('Apartment Expenses'!AD1563)&amp;" - "&amp;'Apartment Expenses'!AC1563,0)</f>
        <v>0</v>
      </c>
      <c r="C1563" s="1">
        <f t="shared" si="412"/>
        <v>0</v>
      </c>
      <c r="E1563" s="1">
        <v>1559</v>
      </c>
      <c r="F1563" s="1">
        <f t="shared" si="413"/>
        <v>1</v>
      </c>
      <c r="G1563" s="1">
        <f t="shared" si="409"/>
        <v>0</v>
      </c>
      <c r="H1563" s="1">
        <f t="shared" si="410"/>
        <v>0</v>
      </c>
      <c r="J1563" s="1" t="str">
        <f t="shared" si="414"/>
        <v>1900</v>
      </c>
      <c r="M1563" s="1">
        <f>HLOOKUP('Expense History'!$AD$3,$P$4:$X$2004,ROW('Apartment Expenses'!L1563)-3,0)</f>
        <v>0</v>
      </c>
      <c r="N1563" s="1">
        <f>IF('Expense History'!$AD$3=Data!$G$4,'Apartment Expenses'!AE1563,HLOOKUP('Expense History'!$AD$3,'Apartment Expenses'!$AE$4:$AL$2004,(ROW('Apartment Expenses'!M1563)-3)))</f>
        <v>0</v>
      </c>
      <c r="O1563" s="1" t="str">
        <f>IF($O$2="ALL",IF(VLOOKUP(AA1563,'Expense History'!$AA$6:$AB$36,2,0)="x","include",0),IF(AND(VLOOKUP(AA1563,'Expense History'!$AA$6:$AB$36,2,0)="x",AC1563=$O$2),"include",0))</f>
        <v>include</v>
      </c>
      <c r="P1563" s="1">
        <f>IF(O1563="include",IF(AE1563&gt;0,1+MAX(P1564:P$2005),0),0)</f>
        <v>0</v>
      </c>
      <c r="Q1563" s="1">
        <f>IF(AND(ISBLANK(AA1562),AE1562=0),0,(IF(MAX(Q1564:Q$2005)&gt;0,0,ROW(R1563))))</f>
        <v>0</v>
      </c>
      <c r="R1563" s="1">
        <f>IF($O1563="include",IF(AF1563&gt;0,1+MAX(R1564:R$2005),0),0)</f>
        <v>0</v>
      </c>
      <c r="S1563" s="1">
        <f>IF($O1563="include",IF(AG1563&gt;0,1+MAX(S1564:S$2005),0),0)</f>
        <v>0</v>
      </c>
      <c r="T1563" s="1">
        <f>IF($O1563="include",IF(AH1563&gt;0,1+MAX(T1564:T$2005),0),0)</f>
        <v>0</v>
      </c>
      <c r="U1563" s="1">
        <f>IF($O1563="include",IF(AI1563&gt;0,1+MAX(U1564:U$2005),0),0)</f>
        <v>0</v>
      </c>
      <c r="V1563" s="1">
        <f>IF($O1563="include",IF(AJ1563&gt;0,1+MAX(V1564:V$2005),0),0)</f>
        <v>0</v>
      </c>
      <c r="W1563" s="1">
        <f>IF($O1563="include",IF(AK1563&gt;0,1+MAX(W1564:W$2005),0),0)</f>
        <v>0</v>
      </c>
      <c r="X1563" s="1">
        <f>IF($O1563="include",IF(AL1563&gt;0,1+MAX(X1564:X$2005),0),0)</f>
        <v>0</v>
      </c>
      <c r="Y1563" s="22" t="str">
        <f t="shared" si="415"/>
        <v xml:space="preserve">1 - </v>
      </c>
      <c r="AA1563" s="42"/>
      <c r="AB1563" s="43"/>
      <c r="AC1563" s="43"/>
      <c r="AD1563" s="44"/>
      <c r="AE1563" s="11">
        <f t="shared" si="416"/>
        <v>0</v>
      </c>
      <c r="AF1563" s="41"/>
      <c r="AG1563" s="41"/>
      <c r="AH1563" s="41"/>
      <c r="AI1563" s="41"/>
      <c r="AJ1563" s="41"/>
      <c r="AK1563" s="41"/>
      <c r="AL1563" s="41"/>
      <c r="BA1563" s="1">
        <f t="shared" si="417"/>
        <v>0</v>
      </c>
      <c r="BB1563" s="1">
        <f t="shared" si="418"/>
        <v>0</v>
      </c>
      <c r="BC1563" s="1" t="str">
        <f t="shared" si="419"/>
        <v>No</v>
      </c>
      <c r="BD1563" s="1">
        <f t="shared" si="420"/>
        <v>0</v>
      </c>
      <c r="BE1563" s="1">
        <f t="shared" si="421"/>
        <v>0</v>
      </c>
      <c r="BF1563" s="1">
        <f t="shared" si="422"/>
        <v>0</v>
      </c>
      <c r="BG1563" s="1">
        <v>1559</v>
      </c>
      <c r="BH1563" s="1" t="e">
        <f t="shared" si="423"/>
        <v>#N/A</v>
      </c>
      <c r="BI1563" s="1">
        <f t="shared" si="425"/>
        <v>2</v>
      </c>
      <c r="BJ1563" s="1" t="e">
        <f t="shared" si="424"/>
        <v>#N/A</v>
      </c>
    </row>
    <row r="1564" spans="1:62" x14ac:dyDescent="0.25">
      <c r="A1564" s="1">
        <f t="shared" si="411"/>
        <v>1</v>
      </c>
      <c r="B1564" s="1">
        <f>IF(YEAR(AD1564)=$B$3,YEAR('Apartment Expenses'!AD1564)&amp;" - "&amp;'Apartment Expenses'!AC1564,0)</f>
        <v>0</v>
      </c>
      <c r="C1564" s="1">
        <f t="shared" si="412"/>
        <v>0</v>
      </c>
      <c r="E1564" s="1">
        <v>1560</v>
      </c>
      <c r="F1564" s="1">
        <f t="shared" si="413"/>
        <v>1</v>
      </c>
      <c r="G1564" s="1">
        <f t="shared" si="409"/>
        <v>0</v>
      </c>
      <c r="H1564" s="1">
        <f t="shared" si="410"/>
        <v>0</v>
      </c>
      <c r="J1564" s="1" t="str">
        <f t="shared" si="414"/>
        <v>1900</v>
      </c>
      <c r="M1564" s="1">
        <f>HLOOKUP('Expense History'!$AD$3,$P$4:$X$2004,ROW('Apartment Expenses'!L1564)-3,0)</f>
        <v>0</v>
      </c>
      <c r="N1564" s="1">
        <f>IF('Expense History'!$AD$3=Data!$G$4,'Apartment Expenses'!AE1564,HLOOKUP('Expense History'!$AD$3,'Apartment Expenses'!$AE$4:$AL$2004,(ROW('Apartment Expenses'!M1564)-3)))</f>
        <v>0</v>
      </c>
      <c r="O1564" s="1" t="str">
        <f>IF($O$2="ALL",IF(VLOOKUP(AA1564,'Expense History'!$AA$6:$AB$36,2,0)="x","include",0),IF(AND(VLOOKUP(AA1564,'Expense History'!$AA$6:$AB$36,2,0)="x",AC1564=$O$2),"include",0))</f>
        <v>include</v>
      </c>
      <c r="P1564" s="1">
        <f>IF(O1564="include",IF(AE1564&gt;0,1+MAX(P1565:P$2005),0),0)</f>
        <v>0</v>
      </c>
      <c r="Q1564" s="1">
        <f>IF(AND(ISBLANK(AA1563),AE1563=0),0,(IF(MAX(Q1565:Q$2005)&gt;0,0,ROW(R1564))))</f>
        <v>0</v>
      </c>
      <c r="R1564" s="1">
        <f>IF($O1564="include",IF(AF1564&gt;0,1+MAX(R1565:R$2005),0),0)</f>
        <v>0</v>
      </c>
      <c r="S1564" s="1">
        <f>IF($O1564="include",IF(AG1564&gt;0,1+MAX(S1565:S$2005),0),0)</f>
        <v>0</v>
      </c>
      <c r="T1564" s="1">
        <f>IF($O1564="include",IF(AH1564&gt;0,1+MAX(T1565:T$2005),0),0)</f>
        <v>0</v>
      </c>
      <c r="U1564" s="1">
        <f>IF($O1564="include",IF(AI1564&gt;0,1+MAX(U1565:U$2005),0),0)</f>
        <v>0</v>
      </c>
      <c r="V1564" s="1">
        <f>IF($O1564="include",IF(AJ1564&gt;0,1+MAX(V1565:V$2005),0),0)</f>
        <v>0</v>
      </c>
      <c r="W1564" s="1">
        <f>IF($O1564="include",IF(AK1564&gt;0,1+MAX(W1565:W$2005),0),0)</f>
        <v>0</v>
      </c>
      <c r="X1564" s="1">
        <f>IF($O1564="include",IF(AL1564&gt;0,1+MAX(X1565:X$2005),0),0)</f>
        <v>0</v>
      </c>
      <c r="Y1564" s="22" t="str">
        <f t="shared" si="415"/>
        <v xml:space="preserve">1 - </v>
      </c>
      <c r="AA1564" s="42"/>
      <c r="AB1564" s="43"/>
      <c r="AC1564" s="43"/>
      <c r="AD1564" s="44"/>
      <c r="AE1564" s="11">
        <f t="shared" si="416"/>
        <v>0</v>
      </c>
      <c r="AF1564" s="41"/>
      <c r="AG1564" s="41"/>
      <c r="AH1564" s="41"/>
      <c r="AI1564" s="41"/>
      <c r="AJ1564" s="41"/>
      <c r="AK1564" s="41"/>
      <c r="AL1564" s="41"/>
      <c r="BA1564" s="1">
        <f t="shared" si="417"/>
        <v>0</v>
      </c>
      <c r="BB1564" s="1">
        <f t="shared" si="418"/>
        <v>0</v>
      </c>
      <c r="BC1564" s="1" t="str">
        <f t="shared" si="419"/>
        <v>No</v>
      </c>
      <c r="BD1564" s="1">
        <f t="shared" si="420"/>
        <v>0</v>
      </c>
      <c r="BE1564" s="1">
        <f t="shared" si="421"/>
        <v>0</v>
      </c>
      <c r="BF1564" s="1">
        <f t="shared" si="422"/>
        <v>0</v>
      </c>
      <c r="BG1564" s="1">
        <v>1560</v>
      </c>
      <c r="BH1564" s="1" t="e">
        <f t="shared" si="423"/>
        <v>#N/A</v>
      </c>
      <c r="BI1564" s="1">
        <f t="shared" si="425"/>
        <v>2</v>
      </c>
      <c r="BJ1564" s="1" t="e">
        <f t="shared" si="424"/>
        <v>#N/A</v>
      </c>
    </row>
    <row r="1565" spans="1:62" x14ac:dyDescent="0.25">
      <c r="A1565" s="1">
        <f t="shared" si="411"/>
        <v>1</v>
      </c>
      <c r="B1565" s="1">
        <f>IF(YEAR(AD1565)=$B$3,YEAR('Apartment Expenses'!AD1565)&amp;" - "&amp;'Apartment Expenses'!AC1565,0)</f>
        <v>0</v>
      </c>
      <c r="C1565" s="1">
        <f t="shared" si="412"/>
        <v>0</v>
      </c>
      <c r="E1565" s="1">
        <v>1561</v>
      </c>
      <c r="F1565" s="1">
        <f t="shared" si="413"/>
        <v>1</v>
      </c>
      <c r="G1565" s="1">
        <f t="shared" si="409"/>
        <v>0</v>
      </c>
      <c r="H1565" s="1">
        <f t="shared" si="410"/>
        <v>0</v>
      </c>
      <c r="J1565" s="1" t="str">
        <f t="shared" si="414"/>
        <v>1900</v>
      </c>
      <c r="M1565" s="1">
        <f>HLOOKUP('Expense History'!$AD$3,$P$4:$X$2004,ROW('Apartment Expenses'!L1565)-3,0)</f>
        <v>0</v>
      </c>
      <c r="N1565" s="1">
        <f>IF('Expense History'!$AD$3=Data!$G$4,'Apartment Expenses'!AE1565,HLOOKUP('Expense History'!$AD$3,'Apartment Expenses'!$AE$4:$AL$2004,(ROW('Apartment Expenses'!M1565)-3)))</f>
        <v>0</v>
      </c>
      <c r="O1565" s="1" t="str">
        <f>IF($O$2="ALL",IF(VLOOKUP(AA1565,'Expense History'!$AA$6:$AB$36,2,0)="x","include",0),IF(AND(VLOOKUP(AA1565,'Expense History'!$AA$6:$AB$36,2,0)="x",AC1565=$O$2),"include",0))</f>
        <v>include</v>
      </c>
      <c r="P1565" s="1">
        <f>IF(O1565="include",IF(AE1565&gt;0,1+MAX(P1566:P$2005),0),0)</f>
        <v>0</v>
      </c>
      <c r="Q1565" s="1">
        <f>IF(AND(ISBLANK(AA1564),AE1564=0),0,(IF(MAX(Q1566:Q$2005)&gt;0,0,ROW(R1565))))</f>
        <v>0</v>
      </c>
      <c r="R1565" s="1">
        <f>IF($O1565="include",IF(AF1565&gt;0,1+MAX(R1566:R$2005),0),0)</f>
        <v>0</v>
      </c>
      <c r="S1565" s="1">
        <f>IF($O1565="include",IF(AG1565&gt;0,1+MAX(S1566:S$2005),0),0)</f>
        <v>0</v>
      </c>
      <c r="T1565" s="1">
        <f>IF($O1565="include",IF(AH1565&gt;0,1+MAX(T1566:T$2005),0),0)</f>
        <v>0</v>
      </c>
      <c r="U1565" s="1">
        <f>IF($O1565="include",IF(AI1565&gt;0,1+MAX(U1566:U$2005),0),0)</f>
        <v>0</v>
      </c>
      <c r="V1565" s="1">
        <f>IF($O1565="include",IF(AJ1565&gt;0,1+MAX(V1566:V$2005),0),0)</f>
        <v>0</v>
      </c>
      <c r="W1565" s="1">
        <f>IF($O1565="include",IF(AK1565&gt;0,1+MAX(W1566:W$2005),0),0)</f>
        <v>0</v>
      </c>
      <c r="X1565" s="1">
        <f>IF($O1565="include",IF(AL1565&gt;0,1+MAX(X1566:X$2005),0),0)</f>
        <v>0</v>
      </c>
      <c r="Y1565" s="22" t="str">
        <f t="shared" si="415"/>
        <v xml:space="preserve">1 - </v>
      </c>
      <c r="AA1565" s="42"/>
      <c r="AB1565" s="43"/>
      <c r="AC1565" s="43"/>
      <c r="AD1565" s="44"/>
      <c r="AE1565" s="11">
        <f t="shared" si="416"/>
        <v>0</v>
      </c>
      <c r="AF1565" s="41"/>
      <c r="AG1565" s="41"/>
      <c r="AH1565" s="41"/>
      <c r="AI1565" s="41"/>
      <c r="AJ1565" s="41"/>
      <c r="AK1565" s="41"/>
      <c r="AL1565" s="41"/>
      <c r="BA1565" s="1">
        <f t="shared" si="417"/>
        <v>0</v>
      </c>
      <c r="BB1565" s="1">
        <f t="shared" si="418"/>
        <v>0</v>
      </c>
      <c r="BC1565" s="1" t="str">
        <f t="shared" si="419"/>
        <v>No</v>
      </c>
      <c r="BD1565" s="1">
        <f t="shared" si="420"/>
        <v>0</v>
      </c>
      <c r="BE1565" s="1">
        <f t="shared" si="421"/>
        <v>0</v>
      </c>
      <c r="BF1565" s="1">
        <f t="shared" si="422"/>
        <v>0</v>
      </c>
      <c r="BG1565" s="1">
        <v>1561</v>
      </c>
      <c r="BH1565" s="1" t="e">
        <f t="shared" si="423"/>
        <v>#N/A</v>
      </c>
      <c r="BI1565" s="1">
        <f t="shared" si="425"/>
        <v>2</v>
      </c>
      <c r="BJ1565" s="1" t="e">
        <f t="shared" si="424"/>
        <v>#N/A</v>
      </c>
    </row>
    <row r="1566" spans="1:62" x14ac:dyDescent="0.25">
      <c r="A1566" s="1">
        <f t="shared" si="411"/>
        <v>1</v>
      </c>
      <c r="B1566" s="1">
        <f>IF(YEAR(AD1566)=$B$3,YEAR('Apartment Expenses'!AD1566)&amp;" - "&amp;'Apartment Expenses'!AC1566,0)</f>
        <v>0</v>
      </c>
      <c r="C1566" s="1">
        <f t="shared" si="412"/>
        <v>0</v>
      </c>
      <c r="E1566" s="1">
        <v>1562</v>
      </c>
      <c r="F1566" s="1">
        <f t="shared" si="413"/>
        <v>1</v>
      </c>
      <c r="G1566" s="1">
        <f t="shared" si="409"/>
        <v>0</v>
      </c>
      <c r="H1566" s="1">
        <f t="shared" si="410"/>
        <v>0</v>
      </c>
      <c r="J1566" s="1" t="str">
        <f t="shared" si="414"/>
        <v>1900</v>
      </c>
      <c r="M1566" s="1">
        <f>HLOOKUP('Expense History'!$AD$3,$P$4:$X$2004,ROW('Apartment Expenses'!L1566)-3,0)</f>
        <v>0</v>
      </c>
      <c r="N1566" s="1">
        <f>IF('Expense History'!$AD$3=Data!$G$4,'Apartment Expenses'!AE1566,HLOOKUP('Expense History'!$AD$3,'Apartment Expenses'!$AE$4:$AL$2004,(ROW('Apartment Expenses'!M1566)-3)))</f>
        <v>0</v>
      </c>
      <c r="O1566" s="1" t="str">
        <f>IF($O$2="ALL",IF(VLOOKUP(AA1566,'Expense History'!$AA$6:$AB$36,2,0)="x","include",0),IF(AND(VLOOKUP(AA1566,'Expense History'!$AA$6:$AB$36,2,0)="x",AC1566=$O$2),"include",0))</f>
        <v>include</v>
      </c>
      <c r="P1566" s="1">
        <f>IF(O1566="include",IF(AE1566&gt;0,1+MAX(P1567:P$2005),0),0)</f>
        <v>0</v>
      </c>
      <c r="Q1566" s="1">
        <f>IF(AND(ISBLANK(AA1565),AE1565=0),0,(IF(MAX(Q1567:Q$2005)&gt;0,0,ROW(R1566))))</f>
        <v>0</v>
      </c>
      <c r="R1566" s="1">
        <f>IF($O1566="include",IF(AF1566&gt;0,1+MAX(R1567:R$2005),0),0)</f>
        <v>0</v>
      </c>
      <c r="S1566" s="1">
        <f>IF($O1566="include",IF(AG1566&gt;0,1+MAX(S1567:S$2005),0),0)</f>
        <v>0</v>
      </c>
      <c r="T1566" s="1">
        <f>IF($O1566="include",IF(AH1566&gt;0,1+MAX(T1567:T$2005),0),0)</f>
        <v>0</v>
      </c>
      <c r="U1566" s="1">
        <f>IF($O1566="include",IF(AI1566&gt;0,1+MAX(U1567:U$2005),0),0)</f>
        <v>0</v>
      </c>
      <c r="V1566" s="1">
        <f>IF($O1566="include",IF(AJ1566&gt;0,1+MAX(V1567:V$2005),0),0)</f>
        <v>0</v>
      </c>
      <c r="W1566" s="1">
        <f>IF($O1566="include",IF(AK1566&gt;0,1+MAX(W1567:W$2005),0),0)</f>
        <v>0</v>
      </c>
      <c r="X1566" s="1">
        <f>IF($O1566="include",IF(AL1566&gt;0,1+MAX(X1567:X$2005),0),0)</f>
        <v>0</v>
      </c>
      <c r="Y1566" s="22" t="str">
        <f t="shared" si="415"/>
        <v xml:space="preserve">1 - </v>
      </c>
      <c r="AA1566" s="42"/>
      <c r="AB1566" s="43"/>
      <c r="AC1566" s="43"/>
      <c r="AD1566" s="44"/>
      <c r="AE1566" s="11">
        <f t="shared" si="416"/>
        <v>0</v>
      </c>
      <c r="AF1566" s="41"/>
      <c r="AG1566" s="41"/>
      <c r="AH1566" s="41"/>
      <c r="AI1566" s="41"/>
      <c r="AJ1566" s="41"/>
      <c r="AK1566" s="41"/>
      <c r="AL1566" s="41"/>
      <c r="BA1566" s="1">
        <f t="shared" si="417"/>
        <v>0</v>
      </c>
      <c r="BB1566" s="1">
        <f t="shared" si="418"/>
        <v>0</v>
      </c>
      <c r="BC1566" s="1" t="str">
        <f t="shared" si="419"/>
        <v>No</v>
      </c>
      <c r="BD1566" s="1">
        <f t="shared" si="420"/>
        <v>0</v>
      </c>
      <c r="BE1566" s="1">
        <f t="shared" si="421"/>
        <v>0</v>
      </c>
      <c r="BF1566" s="1">
        <f t="shared" si="422"/>
        <v>0</v>
      </c>
      <c r="BG1566" s="1">
        <v>1562</v>
      </c>
      <c r="BH1566" s="1" t="e">
        <f t="shared" si="423"/>
        <v>#N/A</v>
      </c>
      <c r="BI1566" s="1">
        <f t="shared" si="425"/>
        <v>2</v>
      </c>
      <c r="BJ1566" s="1" t="e">
        <f t="shared" si="424"/>
        <v>#N/A</v>
      </c>
    </row>
    <row r="1567" spans="1:62" x14ac:dyDescent="0.25">
      <c r="A1567" s="1">
        <f t="shared" si="411"/>
        <v>1</v>
      </c>
      <c r="B1567" s="1">
        <f>IF(YEAR(AD1567)=$B$3,YEAR('Apartment Expenses'!AD1567)&amp;" - "&amp;'Apartment Expenses'!AC1567,0)</f>
        <v>0</v>
      </c>
      <c r="C1567" s="1">
        <f t="shared" si="412"/>
        <v>0</v>
      </c>
      <c r="E1567" s="1">
        <v>1563</v>
      </c>
      <c r="F1567" s="1">
        <f t="shared" si="413"/>
        <v>1</v>
      </c>
      <c r="G1567" s="1">
        <f t="shared" si="409"/>
        <v>0</v>
      </c>
      <c r="H1567" s="1">
        <f t="shared" si="410"/>
        <v>0</v>
      </c>
      <c r="J1567" s="1" t="str">
        <f t="shared" si="414"/>
        <v>1900</v>
      </c>
      <c r="M1567" s="1">
        <f>HLOOKUP('Expense History'!$AD$3,$P$4:$X$2004,ROW('Apartment Expenses'!L1567)-3,0)</f>
        <v>0</v>
      </c>
      <c r="N1567" s="1">
        <f>IF('Expense History'!$AD$3=Data!$G$4,'Apartment Expenses'!AE1567,HLOOKUP('Expense History'!$AD$3,'Apartment Expenses'!$AE$4:$AL$2004,(ROW('Apartment Expenses'!M1567)-3)))</f>
        <v>0</v>
      </c>
      <c r="O1567" s="1" t="str">
        <f>IF($O$2="ALL",IF(VLOOKUP(AA1567,'Expense History'!$AA$6:$AB$36,2,0)="x","include",0),IF(AND(VLOOKUP(AA1567,'Expense History'!$AA$6:$AB$36,2,0)="x",AC1567=$O$2),"include",0))</f>
        <v>include</v>
      </c>
      <c r="P1567" s="1">
        <f>IF(O1567="include",IF(AE1567&gt;0,1+MAX(P1568:P$2005),0),0)</f>
        <v>0</v>
      </c>
      <c r="Q1567" s="1">
        <f>IF(AND(ISBLANK(AA1566),AE1566=0),0,(IF(MAX(Q1568:Q$2005)&gt;0,0,ROW(R1567))))</f>
        <v>0</v>
      </c>
      <c r="R1567" s="1">
        <f>IF($O1567="include",IF(AF1567&gt;0,1+MAX(R1568:R$2005),0),0)</f>
        <v>0</v>
      </c>
      <c r="S1567" s="1">
        <f>IF($O1567="include",IF(AG1567&gt;0,1+MAX(S1568:S$2005),0),0)</f>
        <v>0</v>
      </c>
      <c r="T1567" s="1">
        <f>IF($O1567="include",IF(AH1567&gt;0,1+MAX(T1568:T$2005),0),0)</f>
        <v>0</v>
      </c>
      <c r="U1567" s="1">
        <f>IF($O1567="include",IF(AI1567&gt;0,1+MAX(U1568:U$2005),0),0)</f>
        <v>0</v>
      </c>
      <c r="V1567" s="1">
        <f>IF($O1567="include",IF(AJ1567&gt;0,1+MAX(V1568:V$2005),0),0)</f>
        <v>0</v>
      </c>
      <c r="W1567" s="1">
        <f>IF($O1567="include",IF(AK1567&gt;0,1+MAX(W1568:W$2005),0),0)</f>
        <v>0</v>
      </c>
      <c r="X1567" s="1">
        <f>IF($O1567="include",IF(AL1567&gt;0,1+MAX(X1568:X$2005),0),0)</f>
        <v>0</v>
      </c>
      <c r="Y1567" s="22" t="str">
        <f t="shared" si="415"/>
        <v xml:space="preserve">1 - </v>
      </c>
      <c r="AA1567" s="42"/>
      <c r="AB1567" s="43"/>
      <c r="AC1567" s="43"/>
      <c r="AD1567" s="44"/>
      <c r="AE1567" s="11">
        <f t="shared" si="416"/>
        <v>0</v>
      </c>
      <c r="AF1567" s="41"/>
      <c r="AG1567" s="41"/>
      <c r="AH1567" s="41"/>
      <c r="AI1567" s="41"/>
      <c r="AJ1567" s="41"/>
      <c r="AK1567" s="41"/>
      <c r="AL1567" s="41"/>
      <c r="BA1567" s="1">
        <f t="shared" si="417"/>
        <v>0</v>
      </c>
      <c r="BB1567" s="1">
        <f t="shared" si="418"/>
        <v>0</v>
      </c>
      <c r="BC1567" s="1" t="str">
        <f t="shared" si="419"/>
        <v>No</v>
      </c>
      <c r="BD1567" s="1">
        <f t="shared" si="420"/>
        <v>0</v>
      </c>
      <c r="BE1567" s="1">
        <f t="shared" si="421"/>
        <v>0</v>
      </c>
      <c r="BF1567" s="1">
        <f t="shared" si="422"/>
        <v>0</v>
      </c>
      <c r="BG1567" s="1">
        <v>1563</v>
      </c>
      <c r="BH1567" s="1" t="e">
        <f t="shared" si="423"/>
        <v>#N/A</v>
      </c>
      <c r="BI1567" s="1">
        <f t="shared" si="425"/>
        <v>2</v>
      </c>
      <c r="BJ1567" s="1" t="e">
        <f t="shared" si="424"/>
        <v>#N/A</v>
      </c>
    </row>
    <row r="1568" spans="1:62" x14ac:dyDescent="0.25">
      <c r="A1568" s="1">
        <f t="shared" si="411"/>
        <v>1</v>
      </c>
      <c r="B1568" s="1">
        <f>IF(YEAR(AD1568)=$B$3,YEAR('Apartment Expenses'!AD1568)&amp;" - "&amp;'Apartment Expenses'!AC1568,0)</f>
        <v>0</v>
      </c>
      <c r="C1568" s="1">
        <f t="shared" si="412"/>
        <v>0</v>
      </c>
      <c r="E1568" s="1">
        <v>1564</v>
      </c>
      <c r="F1568" s="1">
        <f t="shared" si="413"/>
        <v>1</v>
      </c>
      <c r="G1568" s="1">
        <f t="shared" si="409"/>
        <v>0</v>
      </c>
      <c r="H1568" s="1">
        <f t="shared" si="410"/>
        <v>0</v>
      </c>
      <c r="J1568" s="1" t="str">
        <f t="shared" si="414"/>
        <v>1900</v>
      </c>
      <c r="M1568" s="1">
        <f>HLOOKUP('Expense History'!$AD$3,$P$4:$X$2004,ROW('Apartment Expenses'!L1568)-3,0)</f>
        <v>0</v>
      </c>
      <c r="N1568" s="1">
        <f>IF('Expense History'!$AD$3=Data!$G$4,'Apartment Expenses'!AE1568,HLOOKUP('Expense History'!$AD$3,'Apartment Expenses'!$AE$4:$AL$2004,(ROW('Apartment Expenses'!M1568)-3)))</f>
        <v>0</v>
      </c>
      <c r="O1568" s="1" t="str">
        <f>IF($O$2="ALL",IF(VLOOKUP(AA1568,'Expense History'!$AA$6:$AB$36,2,0)="x","include",0),IF(AND(VLOOKUP(AA1568,'Expense History'!$AA$6:$AB$36,2,0)="x",AC1568=$O$2),"include",0))</f>
        <v>include</v>
      </c>
      <c r="P1568" s="1">
        <f>IF(O1568="include",IF(AE1568&gt;0,1+MAX(P1569:P$2005),0),0)</f>
        <v>0</v>
      </c>
      <c r="Q1568" s="1">
        <f>IF(AND(ISBLANK(AA1567),AE1567=0),0,(IF(MAX(Q1569:Q$2005)&gt;0,0,ROW(R1568))))</f>
        <v>0</v>
      </c>
      <c r="R1568" s="1">
        <f>IF($O1568="include",IF(AF1568&gt;0,1+MAX(R1569:R$2005),0),0)</f>
        <v>0</v>
      </c>
      <c r="S1568" s="1">
        <f>IF($O1568="include",IF(AG1568&gt;0,1+MAX(S1569:S$2005),0),0)</f>
        <v>0</v>
      </c>
      <c r="T1568" s="1">
        <f>IF($O1568="include",IF(AH1568&gt;0,1+MAX(T1569:T$2005),0),0)</f>
        <v>0</v>
      </c>
      <c r="U1568" s="1">
        <f>IF($O1568="include",IF(AI1568&gt;0,1+MAX(U1569:U$2005),0),0)</f>
        <v>0</v>
      </c>
      <c r="V1568" s="1">
        <f>IF($O1568="include",IF(AJ1568&gt;0,1+MAX(V1569:V$2005),0),0)</f>
        <v>0</v>
      </c>
      <c r="W1568" s="1">
        <f>IF($O1568="include",IF(AK1568&gt;0,1+MAX(W1569:W$2005),0),0)</f>
        <v>0</v>
      </c>
      <c r="X1568" s="1">
        <f>IF($O1568="include",IF(AL1568&gt;0,1+MAX(X1569:X$2005),0),0)</f>
        <v>0</v>
      </c>
      <c r="Y1568" s="22" t="str">
        <f t="shared" si="415"/>
        <v xml:space="preserve">1 - </v>
      </c>
      <c r="AA1568" s="42"/>
      <c r="AB1568" s="43"/>
      <c r="AC1568" s="43"/>
      <c r="AD1568" s="44"/>
      <c r="AE1568" s="11">
        <f t="shared" si="416"/>
        <v>0</v>
      </c>
      <c r="AF1568" s="41"/>
      <c r="AG1568" s="41"/>
      <c r="AH1568" s="41"/>
      <c r="AI1568" s="41"/>
      <c r="AJ1568" s="41"/>
      <c r="AK1568" s="41"/>
      <c r="AL1568" s="41"/>
      <c r="BA1568" s="1">
        <f t="shared" si="417"/>
        <v>0</v>
      </c>
      <c r="BB1568" s="1">
        <f t="shared" si="418"/>
        <v>0</v>
      </c>
      <c r="BC1568" s="1" t="str">
        <f t="shared" si="419"/>
        <v>No</v>
      </c>
      <c r="BD1568" s="1">
        <f t="shared" si="420"/>
        <v>0</v>
      </c>
      <c r="BE1568" s="1">
        <f t="shared" si="421"/>
        <v>0</v>
      </c>
      <c r="BF1568" s="1">
        <f t="shared" si="422"/>
        <v>0</v>
      </c>
      <c r="BG1568" s="1">
        <v>1564</v>
      </c>
      <c r="BH1568" s="1" t="e">
        <f t="shared" si="423"/>
        <v>#N/A</v>
      </c>
      <c r="BI1568" s="1">
        <f t="shared" si="425"/>
        <v>2</v>
      </c>
      <c r="BJ1568" s="1" t="e">
        <f t="shared" si="424"/>
        <v>#N/A</v>
      </c>
    </row>
    <row r="1569" spans="1:62" x14ac:dyDescent="0.25">
      <c r="A1569" s="1">
        <f t="shared" si="411"/>
        <v>1</v>
      </c>
      <c r="B1569" s="1">
        <f>IF(YEAR(AD1569)=$B$3,YEAR('Apartment Expenses'!AD1569)&amp;" - "&amp;'Apartment Expenses'!AC1569,0)</f>
        <v>0</v>
      </c>
      <c r="C1569" s="1">
        <f t="shared" si="412"/>
        <v>0</v>
      </c>
      <c r="E1569" s="1">
        <v>1565</v>
      </c>
      <c r="F1569" s="1">
        <f t="shared" si="413"/>
        <v>1</v>
      </c>
      <c r="G1569" s="1">
        <f t="shared" si="409"/>
        <v>0</v>
      </c>
      <c r="H1569" s="1">
        <f t="shared" si="410"/>
        <v>0</v>
      </c>
      <c r="J1569" s="1" t="str">
        <f t="shared" si="414"/>
        <v>1900</v>
      </c>
      <c r="M1569" s="1">
        <f>HLOOKUP('Expense History'!$AD$3,$P$4:$X$2004,ROW('Apartment Expenses'!L1569)-3,0)</f>
        <v>0</v>
      </c>
      <c r="N1569" s="1">
        <f>IF('Expense History'!$AD$3=Data!$G$4,'Apartment Expenses'!AE1569,HLOOKUP('Expense History'!$AD$3,'Apartment Expenses'!$AE$4:$AL$2004,(ROW('Apartment Expenses'!M1569)-3)))</f>
        <v>0</v>
      </c>
      <c r="O1569" s="1" t="str">
        <f>IF($O$2="ALL",IF(VLOOKUP(AA1569,'Expense History'!$AA$6:$AB$36,2,0)="x","include",0),IF(AND(VLOOKUP(AA1569,'Expense History'!$AA$6:$AB$36,2,0)="x",AC1569=$O$2),"include",0))</f>
        <v>include</v>
      </c>
      <c r="P1569" s="1">
        <f>IF(O1569="include",IF(AE1569&gt;0,1+MAX(P1570:P$2005),0),0)</f>
        <v>0</v>
      </c>
      <c r="Q1569" s="1">
        <f>IF(AND(ISBLANK(AA1568),AE1568=0),0,(IF(MAX(Q1570:Q$2005)&gt;0,0,ROW(R1569))))</f>
        <v>0</v>
      </c>
      <c r="R1569" s="1">
        <f>IF($O1569="include",IF(AF1569&gt;0,1+MAX(R1570:R$2005),0),0)</f>
        <v>0</v>
      </c>
      <c r="S1569" s="1">
        <f>IF($O1569="include",IF(AG1569&gt;0,1+MAX(S1570:S$2005),0),0)</f>
        <v>0</v>
      </c>
      <c r="T1569" s="1">
        <f>IF($O1569="include",IF(AH1569&gt;0,1+MAX(T1570:T$2005),0),0)</f>
        <v>0</v>
      </c>
      <c r="U1569" s="1">
        <f>IF($O1569="include",IF(AI1569&gt;0,1+MAX(U1570:U$2005),0),0)</f>
        <v>0</v>
      </c>
      <c r="V1569" s="1">
        <f>IF($O1569="include",IF(AJ1569&gt;0,1+MAX(V1570:V$2005),0),0)</f>
        <v>0</v>
      </c>
      <c r="W1569" s="1">
        <f>IF($O1569="include",IF(AK1569&gt;0,1+MAX(W1570:W$2005),0),0)</f>
        <v>0</v>
      </c>
      <c r="X1569" s="1">
        <f>IF($O1569="include",IF(AL1569&gt;0,1+MAX(X1570:X$2005),0),0)</f>
        <v>0</v>
      </c>
      <c r="Y1569" s="22" t="str">
        <f t="shared" si="415"/>
        <v xml:space="preserve">1 - </v>
      </c>
      <c r="AA1569" s="42"/>
      <c r="AB1569" s="43"/>
      <c r="AC1569" s="43"/>
      <c r="AD1569" s="44"/>
      <c r="AE1569" s="11">
        <f t="shared" si="416"/>
        <v>0</v>
      </c>
      <c r="AF1569" s="41"/>
      <c r="AG1569" s="41"/>
      <c r="AH1569" s="41"/>
      <c r="AI1569" s="41"/>
      <c r="AJ1569" s="41"/>
      <c r="AK1569" s="41"/>
      <c r="AL1569" s="41"/>
      <c r="BA1569" s="1">
        <f t="shared" si="417"/>
        <v>0</v>
      </c>
      <c r="BB1569" s="1">
        <f t="shared" si="418"/>
        <v>0</v>
      </c>
      <c r="BC1569" s="1" t="str">
        <f t="shared" si="419"/>
        <v>No</v>
      </c>
      <c r="BD1569" s="1">
        <f t="shared" si="420"/>
        <v>0</v>
      </c>
      <c r="BE1569" s="1">
        <f t="shared" si="421"/>
        <v>0</v>
      </c>
      <c r="BF1569" s="1">
        <f t="shared" si="422"/>
        <v>0</v>
      </c>
      <c r="BG1569" s="1">
        <v>1565</v>
      </c>
      <c r="BH1569" s="1" t="e">
        <f t="shared" si="423"/>
        <v>#N/A</v>
      </c>
      <c r="BI1569" s="1">
        <f t="shared" si="425"/>
        <v>2</v>
      </c>
      <c r="BJ1569" s="1" t="e">
        <f t="shared" si="424"/>
        <v>#N/A</v>
      </c>
    </row>
    <row r="1570" spans="1:62" x14ac:dyDescent="0.25">
      <c r="A1570" s="1">
        <f t="shared" si="411"/>
        <v>1</v>
      </c>
      <c r="B1570" s="1">
        <f>IF(YEAR(AD1570)=$B$3,YEAR('Apartment Expenses'!AD1570)&amp;" - "&amp;'Apartment Expenses'!AC1570,0)</f>
        <v>0</v>
      </c>
      <c r="C1570" s="1">
        <f t="shared" si="412"/>
        <v>0</v>
      </c>
      <c r="E1570" s="1">
        <v>1566</v>
      </c>
      <c r="F1570" s="1">
        <f t="shared" si="413"/>
        <v>1</v>
      </c>
      <c r="G1570" s="1">
        <f t="shared" si="409"/>
        <v>0</v>
      </c>
      <c r="H1570" s="1">
        <f t="shared" si="410"/>
        <v>0</v>
      </c>
      <c r="J1570" s="1" t="str">
        <f t="shared" si="414"/>
        <v>1900</v>
      </c>
      <c r="M1570" s="1">
        <f>HLOOKUP('Expense History'!$AD$3,$P$4:$X$2004,ROW('Apartment Expenses'!L1570)-3,0)</f>
        <v>0</v>
      </c>
      <c r="N1570" s="1">
        <f>IF('Expense History'!$AD$3=Data!$G$4,'Apartment Expenses'!AE1570,HLOOKUP('Expense History'!$AD$3,'Apartment Expenses'!$AE$4:$AL$2004,(ROW('Apartment Expenses'!M1570)-3)))</f>
        <v>0</v>
      </c>
      <c r="O1570" s="1" t="str">
        <f>IF($O$2="ALL",IF(VLOOKUP(AA1570,'Expense History'!$AA$6:$AB$36,2,0)="x","include",0),IF(AND(VLOOKUP(AA1570,'Expense History'!$AA$6:$AB$36,2,0)="x",AC1570=$O$2),"include",0))</f>
        <v>include</v>
      </c>
      <c r="P1570" s="1">
        <f>IF(O1570="include",IF(AE1570&gt;0,1+MAX(P1571:P$2005),0),0)</f>
        <v>0</v>
      </c>
      <c r="Q1570" s="1">
        <f>IF(AND(ISBLANK(AA1569),AE1569=0),0,(IF(MAX(Q1571:Q$2005)&gt;0,0,ROW(R1570))))</f>
        <v>0</v>
      </c>
      <c r="R1570" s="1">
        <f>IF($O1570="include",IF(AF1570&gt;0,1+MAX(R1571:R$2005),0),0)</f>
        <v>0</v>
      </c>
      <c r="S1570" s="1">
        <f>IF($O1570="include",IF(AG1570&gt;0,1+MAX(S1571:S$2005),0),0)</f>
        <v>0</v>
      </c>
      <c r="T1570" s="1">
        <f>IF($O1570="include",IF(AH1570&gt;0,1+MAX(T1571:T$2005),0),0)</f>
        <v>0</v>
      </c>
      <c r="U1570" s="1">
        <f>IF($O1570="include",IF(AI1570&gt;0,1+MAX(U1571:U$2005),0),0)</f>
        <v>0</v>
      </c>
      <c r="V1570" s="1">
        <f>IF($O1570="include",IF(AJ1570&gt;0,1+MAX(V1571:V$2005),0),0)</f>
        <v>0</v>
      </c>
      <c r="W1570" s="1">
        <f>IF($O1570="include",IF(AK1570&gt;0,1+MAX(W1571:W$2005),0),0)</f>
        <v>0</v>
      </c>
      <c r="X1570" s="1">
        <f>IF($O1570="include",IF(AL1570&gt;0,1+MAX(X1571:X$2005),0),0)</f>
        <v>0</v>
      </c>
      <c r="Y1570" s="22" t="str">
        <f t="shared" si="415"/>
        <v xml:space="preserve">1 - </v>
      </c>
      <c r="AA1570" s="42"/>
      <c r="AB1570" s="43"/>
      <c r="AC1570" s="43"/>
      <c r="AD1570" s="44"/>
      <c r="AE1570" s="11">
        <f t="shared" si="416"/>
        <v>0</v>
      </c>
      <c r="AF1570" s="41"/>
      <c r="AG1570" s="41"/>
      <c r="AH1570" s="41"/>
      <c r="AI1570" s="41"/>
      <c r="AJ1570" s="41"/>
      <c r="AK1570" s="41"/>
      <c r="AL1570" s="41"/>
      <c r="BA1570" s="1">
        <f t="shared" si="417"/>
        <v>0</v>
      </c>
      <c r="BB1570" s="1">
        <f t="shared" si="418"/>
        <v>0</v>
      </c>
      <c r="BC1570" s="1" t="str">
        <f t="shared" si="419"/>
        <v>No</v>
      </c>
      <c r="BD1570" s="1">
        <f t="shared" si="420"/>
        <v>0</v>
      </c>
      <c r="BE1570" s="1">
        <f t="shared" si="421"/>
        <v>0</v>
      </c>
      <c r="BF1570" s="1">
        <f t="shared" si="422"/>
        <v>0</v>
      </c>
      <c r="BG1570" s="1">
        <v>1566</v>
      </c>
      <c r="BH1570" s="1" t="e">
        <f t="shared" si="423"/>
        <v>#N/A</v>
      </c>
      <c r="BI1570" s="1">
        <f t="shared" si="425"/>
        <v>2</v>
      </c>
      <c r="BJ1570" s="1" t="e">
        <f t="shared" si="424"/>
        <v>#N/A</v>
      </c>
    </row>
    <row r="1571" spans="1:62" x14ac:dyDescent="0.25">
      <c r="A1571" s="1">
        <f t="shared" si="411"/>
        <v>1</v>
      </c>
      <c r="B1571" s="1">
        <f>IF(YEAR(AD1571)=$B$3,YEAR('Apartment Expenses'!AD1571)&amp;" - "&amp;'Apartment Expenses'!AC1571,0)</f>
        <v>0</v>
      </c>
      <c r="C1571" s="1">
        <f t="shared" si="412"/>
        <v>0</v>
      </c>
      <c r="E1571" s="1">
        <v>1567</v>
      </c>
      <c r="F1571" s="1">
        <f t="shared" si="413"/>
        <v>1</v>
      </c>
      <c r="G1571" s="1">
        <f t="shared" si="409"/>
        <v>0</v>
      </c>
      <c r="H1571" s="1">
        <f t="shared" si="410"/>
        <v>0</v>
      </c>
      <c r="J1571" s="1" t="str">
        <f t="shared" si="414"/>
        <v>1900</v>
      </c>
      <c r="M1571" s="1">
        <f>HLOOKUP('Expense History'!$AD$3,$P$4:$X$2004,ROW('Apartment Expenses'!L1571)-3,0)</f>
        <v>0</v>
      </c>
      <c r="N1571" s="1">
        <f>IF('Expense History'!$AD$3=Data!$G$4,'Apartment Expenses'!AE1571,HLOOKUP('Expense History'!$AD$3,'Apartment Expenses'!$AE$4:$AL$2004,(ROW('Apartment Expenses'!M1571)-3)))</f>
        <v>0</v>
      </c>
      <c r="O1571" s="1" t="str">
        <f>IF($O$2="ALL",IF(VLOOKUP(AA1571,'Expense History'!$AA$6:$AB$36,2,0)="x","include",0),IF(AND(VLOOKUP(AA1571,'Expense History'!$AA$6:$AB$36,2,0)="x",AC1571=$O$2),"include",0))</f>
        <v>include</v>
      </c>
      <c r="P1571" s="1">
        <f>IF(O1571="include",IF(AE1571&gt;0,1+MAX(P1572:P$2005),0),0)</f>
        <v>0</v>
      </c>
      <c r="Q1571" s="1">
        <f>IF(AND(ISBLANK(AA1570),AE1570=0),0,(IF(MAX(Q1572:Q$2005)&gt;0,0,ROW(R1571))))</f>
        <v>0</v>
      </c>
      <c r="R1571" s="1">
        <f>IF($O1571="include",IF(AF1571&gt;0,1+MAX(R1572:R$2005),0),0)</f>
        <v>0</v>
      </c>
      <c r="S1571" s="1">
        <f>IF($O1571="include",IF(AG1571&gt;0,1+MAX(S1572:S$2005),0),0)</f>
        <v>0</v>
      </c>
      <c r="T1571" s="1">
        <f>IF($O1571="include",IF(AH1571&gt;0,1+MAX(T1572:T$2005),0),0)</f>
        <v>0</v>
      </c>
      <c r="U1571" s="1">
        <f>IF($O1571="include",IF(AI1571&gt;0,1+MAX(U1572:U$2005),0),0)</f>
        <v>0</v>
      </c>
      <c r="V1571" s="1">
        <f>IF($O1571="include",IF(AJ1571&gt;0,1+MAX(V1572:V$2005),0),0)</f>
        <v>0</v>
      </c>
      <c r="W1571" s="1">
        <f>IF($O1571="include",IF(AK1571&gt;0,1+MAX(W1572:W$2005),0),0)</f>
        <v>0</v>
      </c>
      <c r="X1571" s="1">
        <f>IF($O1571="include",IF(AL1571&gt;0,1+MAX(X1572:X$2005),0),0)</f>
        <v>0</v>
      </c>
      <c r="Y1571" s="22" t="str">
        <f t="shared" si="415"/>
        <v xml:space="preserve">1 - </v>
      </c>
      <c r="AA1571" s="42"/>
      <c r="AB1571" s="43"/>
      <c r="AC1571" s="43"/>
      <c r="AD1571" s="44"/>
      <c r="AE1571" s="11">
        <f t="shared" si="416"/>
        <v>0</v>
      </c>
      <c r="AF1571" s="41"/>
      <c r="AG1571" s="41"/>
      <c r="AH1571" s="41"/>
      <c r="AI1571" s="41"/>
      <c r="AJ1571" s="41"/>
      <c r="AK1571" s="41"/>
      <c r="AL1571" s="41"/>
      <c r="BA1571" s="1">
        <f t="shared" si="417"/>
        <v>0</v>
      </c>
      <c r="BB1571" s="1">
        <f t="shared" si="418"/>
        <v>0</v>
      </c>
      <c r="BC1571" s="1" t="str">
        <f t="shared" si="419"/>
        <v>No</v>
      </c>
      <c r="BD1571" s="1">
        <f t="shared" si="420"/>
        <v>0</v>
      </c>
      <c r="BE1571" s="1">
        <f t="shared" si="421"/>
        <v>0</v>
      </c>
      <c r="BF1571" s="1">
        <f t="shared" si="422"/>
        <v>0</v>
      </c>
      <c r="BG1571" s="1">
        <v>1567</v>
      </c>
      <c r="BH1571" s="1" t="e">
        <f t="shared" si="423"/>
        <v>#N/A</v>
      </c>
      <c r="BI1571" s="1">
        <f t="shared" si="425"/>
        <v>2</v>
      </c>
      <c r="BJ1571" s="1" t="e">
        <f t="shared" si="424"/>
        <v>#N/A</v>
      </c>
    </row>
    <row r="1572" spans="1:62" x14ac:dyDescent="0.25">
      <c r="A1572" s="1">
        <f t="shared" si="411"/>
        <v>1</v>
      </c>
      <c r="B1572" s="1">
        <f>IF(YEAR(AD1572)=$B$3,YEAR('Apartment Expenses'!AD1572)&amp;" - "&amp;'Apartment Expenses'!AC1572,0)</f>
        <v>0</v>
      </c>
      <c r="C1572" s="1">
        <f t="shared" si="412"/>
        <v>0</v>
      </c>
      <c r="E1572" s="1">
        <v>1568</v>
      </c>
      <c r="F1572" s="1">
        <f t="shared" si="413"/>
        <v>1</v>
      </c>
      <c r="G1572" s="1">
        <f t="shared" si="409"/>
        <v>0</v>
      </c>
      <c r="H1572" s="1">
        <f t="shared" si="410"/>
        <v>0</v>
      </c>
      <c r="J1572" s="1" t="str">
        <f t="shared" si="414"/>
        <v>1900</v>
      </c>
      <c r="M1572" s="1">
        <f>HLOOKUP('Expense History'!$AD$3,$P$4:$X$2004,ROW('Apartment Expenses'!L1572)-3,0)</f>
        <v>0</v>
      </c>
      <c r="N1572" s="1">
        <f>IF('Expense History'!$AD$3=Data!$G$4,'Apartment Expenses'!AE1572,HLOOKUP('Expense History'!$AD$3,'Apartment Expenses'!$AE$4:$AL$2004,(ROW('Apartment Expenses'!M1572)-3)))</f>
        <v>0</v>
      </c>
      <c r="O1572" s="1" t="str">
        <f>IF($O$2="ALL",IF(VLOOKUP(AA1572,'Expense History'!$AA$6:$AB$36,2,0)="x","include",0),IF(AND(VLOOKUP(AA1572,'Expense History'!$AA$6:$AB$36,2,0)="x",AC1572=$O$2),"include",0))</f>
        <v>include</v>
      </c>
      <c r="P1572" s="1">
        <f>IF(O1572="include",IF(AE1572&gt;0,1+MAX(P1573:P$2005),0),0)</f>
        <v>0</v>
      </c>
      <c r="Q1572" s="1">
        <f>IF(AND(ISBLANK(AA1571),AE1571=0),0,(IF(MAX(Q1573:Q$2005)&gt;0,0,ROW(R1572))))</f>
        <v>0</v>
      </c>
      <c r="R1572" s="1">
        <f>IF($O1572="include",IF(AF1572&gt;0,1+MAX(R1573:R$2005),0),0)</f>
        <v>0</v>
      </c>
      <c r="S1572" s="1">
        <f>IF($O1572="include",IF(AG1572&gt;0,1+MAX(S1573:S$2005),0),0)</f>
        <v>0</v>
      </c>
      <c r="T1572" s="1">
        <f>IF($O1572="include",IF(AH1572&gt;0,1+MAX(T1573:T$2005),0),0)</f>
        <v>0</v>
      </c>
      <c r="U1572" s="1">
        <f>IF($O1572="include",IF(AI1572&gt;0,1+MAX(U1573:U$2005),0),0)</f>
        <v>0</v>
      </c>
      <c r="V1572" s="1">
        <f>IF($O1572="include",IF(AJ1572&gt;0,1+MAX(V1573:V$2005),0),0)</f>
        <v>0</v>
      </c>
      <c r="W1572" s="1">
        <f>IF($O1572="include",IF(AK1572&gt;0,1+MAX(W1573:W$2005),0),0)</f>
        <v>0</v>
      </c>
      <c r="X1572" s="1">
        <f>IF($O1572="include",IF(AL1572&gt;0,1+MAX(X1573:X$2005),0),0)</f>
        <v>0</v>
      </c>
      <c r="Y1572" s="22" t="str">
        <f t="shared" si="415"/>
        <v xml:space="preserve">1 - </v>
      </c>
      <c r="AA1572" s="42"/>
      <c r="AB1572" s="43"/>
      <c r="AC1572" s="43"/>
      <c r="AD1572" s="44"/>
      <c r="AE1572" s="11">
        <f t="shared" si="416"/>
        <v>0</v>
      </c>
      <c r="AF1572" s="41"/>
      <c r="AG1572" s="41"/>
      <c r="AH1572" s="41"/>
      <c r="AI1572" s="41"/>
      <c r="AJ1572" s="41"/>
      <c r="AK1572" s="41"/>
      <c r="AL1572" s="41"/>
      <c r="BA1572" s="1">
        <f t="shared" si="417"/>
        <v>0</v>
      </c>
      <c r="BB1572" s="1">
        <f t="shared" si="418"/>
        <v>0</v>
      </c>
      <c r="BC1572" s="1" t="str">
        <f t="shared" si="419"/>
        <v>No</v>
      </c>
      <c r="BD1572" s="1">
        <f t="shared" si="420"/>
        <v>0</v>
      </c>
      <c r="BE1572" s="1">
        <f t="shared" si="421"/>
        <v>0</v>
      </c>
      <c r="BF1572" s="1">
        <f t="shared" si="422"/>
        <v>0</v>
      </c>
      <c r="BG1572" s="1">
        <v>1568</v>
      </c>
      <c r="BH1572" s="1" t="e">
        <f t="shared" si="423"/>
        <v>#N/A</v>
      </c>
      <c r="BI1572" s="1">
        <f t="shared" si="425"/>
        <v>2</v>
      </c>
      <c r="BJ1572" s="1" t="e">
        <f t="shared" si="424"/>
        <v>#N/A</v>
      </c>
    </row>
    <row r="1573" spans="1:62" x14ac:dyDescent="0.25">
      <c r="A1573" s="1">
        <f t="shared" si="411"/>
        <v>1</v>
      </c>
      <c r="B1573" s="1">
        <f>IF(YEAR(AD1573)=$B$3,YEAR('Apartment Expenses'!AD1573)&amp;" - "&amp;'Apartment Expenses'!AC1573,0)</f>
        <v>0</v>
      </c>
      <c r="C1573" s="1">
        <f t="shared" si="412"/>
        <v>0</v>
      </c>
      <c r="E1573" s="1">
        <v>1569</v>
      </c>
      <c r="F1573" s="1">
        <f t="shared" si="413"/>
        <v>1</v>
      </c>
      <c r="G1573" s="1">
        <f t="shared" si="409"/>
        <v>0</v>
      </c>
      <c r="H1573" s="1">
        <f t="shared" si="410"/>
        <v>0</v>
      </c>
      <c r="J1573" s="1" t="str">
        <f t="shared" si="414"/>
        <v>1900</v>
      </c>
      <c r="M1573" s="1">
        <f>HLOOKUP('Expense History'!$AD$3,$P$4:$X$2004,ROW('Apartment Expenses'!L1573)-3,0)</f>
        <v>0</v>
      </c>
      <c r="N1573" s="1">
        <f>IF('Expense History'!$AD$3=Data!$G$4,'Apartment Expenses'!AE1573,HLOOKUP('Expense History'!$AD$3,'Apartment Expenses'!$AE$4:$AL$2004,(ROW('Apartment Expenses'!M1573)-3)))</f>
        <v>0</v>
      </c>
      <c r="O1573" s="1" t="str">
        <f>IF($O$2="ALL",IF(VLOOKUP(AA1573,'Expense History'!$AA$6:$AB$36,2,0)="x","include",0),IF(AND(VLOOKUP(AA1573,'Expense History'!$AA$6:$AB$36,2,0)="x",AC1573=$O$2),"include",0))</f>
        <v>include</v>
      </c>
      <c r="P1573" s="1">
        <f>IF(O1573="include",IF(AE1573&gt;0,1+MAX(P1574:P$2005),0),0)</f>
        <v>0</v>
      </c>
      <c r="Q1573" s="1">
        <f>IF(AND(ISBLANK(AA1572),AE1572=0),0,(IF(MAX(Q1574:Q$2005)&gt;0,0,ROW(R1573))))</f>
        <v>0</v>
      </c>
      <c r="R1573" s="1">
        <f>IF($O1573="include",IF(AF1573&gt;0,1+MAX(R1574:R$2005),0),0)</f>
        <v>0</v>
      </c>
      <c r="S1573" s="1">
        <f>IF($O1573="include",IF(AG1573&gt;0,1+MAX(S1574:S$2005),0),0)</f>
        <v>0</v>
      </c>
      <c r="T1573" s="1">
        <f>IF($O1573="include",IF(AH1573&gt;0,1+MAX(T1574:T$2005),0),0)</f>
        <v>0</v>
      </c>
      <c r="U1573" s="1">
        <f>IF($O1573="include",IF(AI1573&gt;0,1+MAX(U1574:U$2005),0),0)</f>
        <v>0</v>
      </c>
      <c r="V1573" s="1">
        <f>IF($O1573="include",IF(AJ1573&gt;0,1+MAX(V1574:V$2005),0),0)</f>
        <v>0</v>
      </c>
      <c r="W1573" s="1">
        <f>IF($O1573="include",IF(AK1573&gt;0,1+MAX(W1574:W$2005),0),0)</f>
        <v>0</v>
      </c>
      <c r="X1573" s="1">
        <f>IF($O1573="include",IF(AL1573&gt;0,1+MAX(X1574:X$2005),0),0)</f>
        <v>0</v>
      </c>
      <c r="Y1573" s="22" t="str">
        <f t="shared" si="415"/>
        <v xml:space="preserve">1 - </v>
      </c>
      <c r="AA1573" s="42"/>
      <c r="AB1573" s="43"/>
      <c r="AC1573" s="43"/>
      <c r="AD1573" s="44"/>
      <c r="AE1573" s="11">
        <f t="shared" si="416"/>
        <v>0</v>
      </c>
      <c r="AF1573" s="41"/>
      <c r="AG1573" s="41"/>
      <c r="AH1573" s="41"/>
      <c r="AI1573" s="41"/>
      <c r="AJ1573" s="41"/>
      <c r="AK1573" s="41"/>
      <c r="AL1573" s="41"/>
      <c r="BA1573" s="1">
        <f t="shared" si="417"/>
        <v>0</v>
      </c>
      <c r="BB1573" s="1">
        <f t="shared" si="418"/>
        <v>0</v>
      </c>
      <c r="BC1573" s="1" t="str">
        <f t="shared" si="419"/>
        <v>No</v>
      </c>
      <c r="BD1573" s="1">
        <f t="shared" si="420"/>
        <v>0</v>
      </c>
      <c r="BE1573" s="1">
        <f t="shared" si="421"/>
        <v>0</v>
      </c>
      <c r="BF1573" s="1">
        <f t="shared" si="422"/>
        <v>0</v>
      </c>
      <c r="BG1573" s="1">
        <v>1569</v>
      </c>
      <c r="BH1573" s="1" t="e">
        <f t="shared" si="423"/>
        <v>#N/A</v>
      </c>
      <c r="BI1573" s="1">
        <f t="shared" si="425"/>
        <v>2</v>
      </c>
      <c r="BJ1573" s="1" t="e">
        <f t="shared" si="424"/>
        <v>#N/A</v>
      </c>
    </row>
    <row r="1574" spans="1:62" x14ac:dyDescent="0.25">
      <c r="A1574" s="1">
        <f t="shared" si="411"/>
        <v>1</v>
      </c>
      <c r="B1574" s="1">
        <f>IF(YEAR(AD1574)=$B$3,YEAR('Apartment Expenses'!AD1574)&amp;" - "&amp;'Apartment Expenses'!AC1574,0)</f>
        <v>0</v>
      </c>
      <c r="C1574" s="1">
        <f t="shared" si="412"/>
        <v>0</v>
      </c>
      <c r="E1574" s="1">
        <v>1570</v>
      </c>
      <c r="F1574" s="1">
        <f t="shared" si="413"/>
        <v>1</v>
      </c>
      <c r="G1574" s="1">
        <f t="shared" si="409"/>
        <v>0</v>
      </c>
      <c r="H1574" s="1">
        <f t="shared" si="410"/>
        <v>0</v>
      </c>
      <c r="J1574" s="1" t="str">
        <f t="shared" si="414"/>
        <v>1900</v>
      </c>
      <c r="M1574" s="1">
        <f>HLOOKUP('Expense History'!$AD$3,$P$4:$X$2004,ROW('Apartment Expenses'!L1574)-3,0)</f>
        <v>0</v>
      </c>
      <c r="N1574" s="1">
        <f>IF('Expense History'!$AD$3=Data!$G$4,'Apartment Expenses'!AE1574,HLOOKUP('Expense History'!$AD$3,'Apartment Expenses'!$AE$4:$AL$2004,(ROW('Apartment Expenses'!M1574)-3)))</f>
        <v>0</v>
      </c>
      <c r="O1574" s="1" t="str">
        <f>IF($O$2="ALL",IF(VLOOKUP(AA1574,'Expense History'!$AA$6:$AB$36,2,0)="x","include",0),IF(AND(VLOOKUP(AA1574,'Expense History'!$AA$6:$AB$36,2,0)="x",AC1574=$O$2),"include",0))</f>
        <v>include</v>
      </c>
      <c r="P1574" s="1">
        <f>IF(O1574="include",IF(AE1574&gt;0,1+MAX(P1575:P$2005),0),0)</f>
        <v>0</v>
      </c>
      <c r="Q1574" s="1">
        <f>IF(AND(ISBLANK(AA1573),AE1573=0),0,(IF(MAX(Q1575:Q$2005)&gt;0,0,ROW(R1574))))</f>
        <v>0</v>
      </c>
      <c r="R1574" s="1">
        <f>IF($O1574="include",IF(AF1574&gt;0,1+MAX(R1575:R$2005),0),0)</f>
        <v>0</v>
      </c>
      <c r="S1574" s="1">
        <f>IF($O1574="include",IF(AG1574&gt;0,1+MAX(S1575:S$2005),0),0)</f>
        <v>0</v>
      </c>
      <c r="T1574" s="1">
        <f>IF($O1574="include",IF(AH1574&gt;0,1+MAX(T1575:T$2005),0),0)</f>
        <v>0</v>
      </c>
      <c r="U1574" s="1">
        <f>IF($O1574="include",IF(AI1574&gt;0,1+MAX(U1575:U$2005),0),0)</f>
        <v>0</v>
      </c>
      <c r="V1574" s="1">
        <f>IF($O1574="include",IF(AJ1574&gt;0,1+MAX(V1575:V$2005),0),0)</f>
        <v>0</v>
      </c>
      <c r="W1574" s="1">
        <f>IF($O1574="include",IF(AK1574&gt;0,1+MAX(W1575:W$2005),0),0)</f>
        <v>0</v>
      </c>
      <c r="X1574" s="1">
        <f>IF($O1574="include",IF(AL1574&gt;0,1+MAX(X1575:X$2005),0),0)</f>
        <v>0</v>
      </c>
      <c r="Y1574" s="22" t="str">
        <f t="shared" si="415"/>
        <v xml:space="preserve">1 - </v>
      </c>
      <c r="AA1574" s="42"/>
      <c r="AB1574" s="43"/>
      <c r="AC1574" s="43"/>
      <c r="AD1574" s="44"/>
      <c r="AE1574" s="11">
        <f t="shared" si="416"/>
        <v>0</v>
      </c>
      <c r="AF1574" s="41"/>
      <c r="AG1574" s="41"/>
      <c r="AH1574" s="41"/>
      <c r="AI1574" s="41"/>
      <c r="AJ1574" s="41"/>
      <c r="AK1574" s="41"/>
      <c r="AL1574" s="41"/>
      <c r="BA1574" s="1">
        <f t="shared" si="417"/>
        <v>0</v>
      </c>
      <c r="BB1574" s="1">
        <f t="shared" si="418"/>
        <v>0</v>
      </c>
      <c r="BC1574" s="1" t="str">
        <f t="shared" si="419"/>
        <v>No</v>
      </c>
      <c r="BD1574" s="1">
        <f t="shared" si="420"/>
        <v>0</v>
      </c>
      <c r="BE1574" s="1">
        <f t="shared" si="421"/>
        <v>0</v>
      </c>
      <c r="BF1574" s="1">
        <f t="shared" si="422"/>
        <v>0</v>
      </c>
      <c r="BG1574" s="1">
        <v>1570</v>
      </c>
      <c r="BH1574" s="1" t="e">
        <f t="shared" si="423"/>
        <v>#N/A</v>
      </c>
      <c r="BI1574" s="1">
        <f t="shared" si="425"/>
        <v>2</v>
      </c>
      <c r="BJ1574" s="1" t="e">
        <f t="shared" si="424"/>
        <v>#N/A</v>
      </c>
    </row>
    <row r="1575" spans="1:62" x14ac:dyDescent="0.25">
      <c r="A1575" s="1">
        <f t="shared" si="411"/>
        <v>1</v>
      </c>
      <c r="B1575" s="1">
        <f>IF(YEAR(AD1575)=$B$3,YEAR('Apartment Expenses'!AD1575)&amp;" - "&amp;'Apartment Expenses'!AC1575,0)</f>
        <v>0</v>
      </c>
      <c r="C1575" s="1">
        <f t="shared" si="412"/>
        <v>0</v>
      </c>
      <c r="E1575" s="1">
        <v>1571</v>
      </c>
      <c r="F1575" s="1">
        <f t="shared" si="413"/>
        <v>1</v>
      </c>
      <c r="G1575" s="1">
        <f t="shared" si="409"/>
        <v>0</v>
      </c>
      <c r="H1575" s="1">
        <f t="shared" si="410"/>
        <v>0</v>
      </c>
      <c r="J1575" s="1" t="str">
        <f t="shared" si="414"/>
        <v>1900</v>
      </c>
      <c r="M1575" s="1">
        <f>HLOOKUP('Expense History'!$AD$3,$P$4:$X$2004,ROW('Apartment Expenses'!L1575)-3,0)</f>
        <v>0</v>
      </c>
      <c r="N1575" s="1">
        <f>IF('Expense History'!$AD$3=Data!$G$4,'Apartment Expenses'!AE1575,HLOOKUP('Expense History'!$AD$3,'Apartment Expenses'!$AE$4:$AL$2004,(ROW('Apartment Expenses'!M1575)-3)))</f>
        <v>0</v>
      </c>
      <c r="O1575" s="1" t="str">
        <f>IF($O$2="ALL",IF(VLOOKUP(AA1575,'Expense History'!$AA$6:$AB$36,2,0)="x","include",0),IF(AND(VLOOKUP(AA1575,'Expense History'!$AA$6:$AB$36,2,0)="x",AC1575=$O$2),"include",0))</f>
        <v>include</v>
      </c>
      <c r="P1575" s="1">
        <f>IF(O1575="include",IF(AE1575&gt;0,1+MAX(P1576:P$2005),0),0)</f>
        <v>0</v>
      </c>
      <c r="Q1575" s="1">
        <f>IF(AND(ISBLANK(AA1574),AE1574=0),0,(IF(MAX(Q1576:Q$2005)&gt;0,0,ROW(R1575))))</f>
        <v>0</v>
      </c>
      <c r="R1575" s="1">
        <f>IF($O1575="include",IF(AF1575&gt;0,1+MAX(R1576:R$2005),0),0)</f>
        <v>0</v>
      </c>
      <c r="S1575" s="1">
        <f>IF($O1575="include",IF(AG1575&gt;0,1+MAX(S1576:S$2005),0),0)</f>
        <v>0</v>
      </c>
      <c r="T1575" s="1">
        <f>IF($O1575="include",IF(AH1575&gt;0,1+MAX(T1576:T$2005),0),0)</f>
        <v>0</v>
      </c>
      <c r="U1575" s="1">
        <f>IF($O1575="include",IF(AI1575&gt;0,1+MAX(U1576:U$2005),0),0)</f>
        <v>0</v>
      </c>
      <c r="V1575" s="1">
        <f>IF($O1575="include",IF(AJ1575&gt;0,1+MAX(V1576:V$2005),0),0)</f>
        <v>0</v>
      </c>
      <c r="W1575" s="1">
        <f>IF($O1575="include",IF(AK1575&gt;0,1+MAX(W1576:W$2005),0),0)</f>
        <v>0</v>
      </c>
      <c r="X1575" s="1">
        <f>IF($O1575="include",IF(AL1575&gt;0,1+MAX(X1576:X$2005),0),0)</f>
        <v>0</v>
      </c>
      <c r="Y1575" s="22" t="str">
        <f t="shared" si="415"/>
        <v xml:space="preserve">1 - </v>
      </c>
      <c r="AA1575" s="42"/>
      <c r="AB1575" s="43"/>
      <c r="AC1575" s="43"/>
      <c r="AD1575" s="44"/>
      <c r="AE1575" s="11">
        <f t="shared" si="416"/>
        <v>0</v>
      </c>
      <c r="AF1575" s="41"/>
      <c r="AG1575" s="41"/>
      <c r="AH1575" s="41"/>
      <c r="AI1575" s="41"/>
      <c r="AJ1575" s="41"/>
      <c r="AK1575" s="41"/>
      <c r="AL1575" s="41"/>
      <c r="BA1575" s="1">
        <f t="shared" si="417"/>
        <v>0</v>
      </c>
      <c r="BB1575" s="1">
        <f t="shared" si="418"/>
        <v>0</v>
      </c>
      <c r="BC1575" s="1" t="str">
        <f t="shared" si="419"/>
        <v>No</v>
      </c>
      <c r="BD1575" s="1">
        <f t="shared" si="420"/>
        <v>0</v>
      </c>
      <c r="BE1575" s="1">
        <f t="shared" si="421"/>
        <v>0</v>
      </c>
      <c r="BF1575" s="1">
        <f t="shared" si="422"/>
        <v>0</v>
      </c>
      <c r="BG1575" s="1">
        <v>1571</v>
      </c>
      <c r="BH1575" s="1" t="e">
        <f t="shared" si="423"/>
        <v>#N/A</v>
      </c>
      <c r="BI1575" s="1">
        <f t="shared" si="425"/>
        <v>2</v>
      </c>
      <c r="BJ1575" s="1" t="e">
        <f t="shared" si="424"/>
        <v>#N/A</v>
      </c>
    </row>
    <row r="1576" spans="1:62" x14ac:dyDescent="0.25">
      <c r="A1576" s="1">
        <f t="shared" si="411"/>
        <v>1</v>
      </c>
      <c r="B1576" s="1">
        <f>IF(YEAR(AD1576)=$B$3,YEAR('Apartment Expenses'!AD1576)&amp;" - "&amp;'Apartment Expenses'!AC1576,0)</f>
        <v>0</v>
      </c>
      <c r="C1576" s="1">
        <f t="shared" si="412"/>
        <v>0</v>
      </c>
      <c r="E1576" s="1">
        <v>1572</v>
      </c>
      <c r="F1576" s="1">
        <f t="shared" si="413"/>
        <v>1</v>
      </c>
      <c r="G1576" s="1">
        <f t="shared" si="409"/>
        <v>0</v>
      </c>
      <c r="H1576" s="1">
        <f t="shared" si="410"/>
        <v>0</v>
      </c>
      <c r="J1576" s="1" t="str">
        <f t="shared" si="414"/>
        <v>1900</v>
      </c>
      <c r="M1576" s="1">
        <f>HLOOKUP('Expense History'!$AD$3,$P$4:$X$2004,ROW('Apartment Expenses'!L1576)-3,0)</f>
        <v>0</v>
      </c>
      <c r="N1576" s="1">
        <f>IF('Expense History'!$AD$3=Data!$G$4,'Apartment Expenses'!AE1576,HLOOKUP('Expense History'!$AD$3,'Apartment Expenses'!$AE$4:$AL$2004,(ROW('Apartment Expenses'!M1576)-3)))</f>
        <v>0</v>
      </c>
      <c r="O1576" s="1" t="str">
        <f>IF($O$2="ALL",IF(VLOOKUP(AA1576,'Expense History'!$AA$6:$AB$36,2,0)="x","include",0),IF(AND(VLOOKUP(AA1576,'Expense History'!$AA$6:$AB$36,2,0)="x",AC1576=$O$2),"include",0))</f>
        <v>include</v>
      </c>
      <c r="P1576" s="1">
        <f>IF(O1576="include",IF(AE1576&gt;0,1+MAX(P1577:P$2005),0),0)</f>
        <v>0</v>
      </c>
      <c r="Q1576" s="1">
        <f>IF(AND(ISBLANK(AA1575),AE1575=0),0,(IF(MAX(Q1577:Q$2005)&gt;0,0,ROW(R1576))))</f>
        <v>0</v>
      </c>
      <c r="R1576" s="1">
        <f>IF($O1576="include",IF(AF1576&gt;0,1+MAX(R1577:R$2005),0),0)</f>
        <v>0</v>
      </c>
      <c r="S1576" s="1">
        <f>IF($O1576="include",IF(AG1576&gt;0,1+MAX(S1577:S$2005),0),0)</f>
        <v>0</v>
      </c>
      <c r="T1576" s="1">
        <f>IF($O1576="include",IF(AH1576&gt;0,1+MAX(T1577:T$2005),0),0)</f>
        <v>0</v>
      </c>
      <c r="U1576" s="1">
        <f>IF($O1576="include",IF(AI1576&gt;0,1+MAX(U1577:U$2005),0),0)</f>
        <v>0</v>
      </c>
      <c r="V1576" s="1">
        <f>IF($O1576="include",IF(AJ1576&gt;0,1+MAX(V1577:V$2005),0),0)</f>
        <v>0</v>
      </c>
      <c r="W1576" s="1">
        <f>IF($O1576="include",IF(AK1576&gt;0,1+MAX(W1577:W$2005),0),0)</f>
        <v>0</v>
      </c>
      <c r="X1576" s="1">
        <f>IF($O1576="include",IF(AL1576&gt;0,1+MAX(X1577:X$2005),0),0)</f>
        <v>0</v>
      </c>
      <c r="Y1576" s="22" t="str">
        <f t="shared" si="415"/>
        <v xml:space="preserve">1 - </v>
      </c>
      <c r="AA1576" s="42"/>
      <c r="AB1576" s="43"/>
      <c r="AC1576" s="43"/>
      <c r="AD1576" s="44"/>
      <c r="AE1576" s="11">
        <f t="shared" si="416"/>
        <v>0</v>
      </c>
      <c r="AF1576" s="41"/>
      <c r="AG1576" s="41"/>
      <c r="AH1576" s="41"/>
      <c r="AI1576" s="41"/>
      <c r="AJ1576" s="41"/>
      <c r="AK1576" s="41"/>
      <c r="AL1576" s="41"/>
      <c r="BA1576" s="1">
        <f t="shared" si="417"/>
        <v>0</v>
      </c>
      <c r="BB1576" s="1">
        <f t="shared" si="418"/>
        <v>0</v>
      </c>
      <c r="BC1576" s="1" t="str">
        <f t="shared" si="419"/>
        <v>No</v>
      </c>
      <c r="BD1576" s="1">
        <f t="shared" si="420"/>
        <v>0</v>
      </c>
      <c r="BE1576" s="1">
        <f t="shared" si="421"/>
        <v>0</v>
      </c>
      <c r="BF1576" s="1">
        <f t="shared" si="422"/>
        <v>0</v>
      </c>
      <c r="BG1576" s="1">
        <v>1572</v>
      </c>
      <c r="BH1576" s="1" t="e">
        <f t="shared" si="423"/>
        <v>#N/A</v>
      </c>
      <c r="BI1576" s="1">
        <f t="shared" si="425"/>
        <v>2</v>
      </c>
      <c r="BJ1576" s="1" t="e">
        <f t="shared" si="424"/>
        <v>#N/A</v>
      </c>
    </row>
    <row r="1577" spans="1:62" x14ac:dyDescent="0.25">
      <c r="A1577" s="1">
        <f t="shared" si="411"/>
        <v>1</v>
      </c>
      <c r="B1577" s="1">
        <f>IF(YEAR(AD1577)=$B$3,YEAR('Apartment Expenses'!AD1577)&amp;" - "&amp;'Apartment Expenses'!AC1577,0)</f>
        <v>0</v>
      </c>
      <c r="C1577" s="1">
        <f t="shared" si="412"/>
        <v>0</v>
      </c>
      <c r="E1577" s="1">
        <v>1573</v>
      </c>
      <c r="F1577" s="1">
        <f t="shared" si="413"/>
        <v>1</v>
      </c>
      <c r="G1577" s="1">
        <f t="shared" si="409"/>
        <v>0</v>
      </c>
      <c r="H1577" s="1">
        <f t="shared" si="410"/>
        <v>0</v>
      </c>
      <c r="J1577" s="1" t="str">
        <f t="shared" si="414"/>
        <v>1900</v>
      </c>
      <c r="M1577" s="1">
        <f>HLOOKUP('Expense History'!$AD$3,$P$4:$X$2004,ROW('Apartment Expenses'!L1577)-3,0)</f>
        <v>0</v>
      </c>
      <c r="N1577" s="1">
        <f>IF('Expense History'!$AD$3=Data!$G$4,'Apartment Expenses'!AE1577,HLOOKUP('Expense History'!$AD$3,'Apartment Expenses'!$AE$4:$AL$2004,(ROW('Apartment Expenses'!M1577)-3)))</f>
        <v>0</v>
      </c>
      <c r="O1577" s="1" t="str">
        <f>IF($O$2="ALL",IF(VLOOKUP(AA1577,'Expense History'!$AA$6:$AB$36,2,0)="x","include",0),IF(AND(VLOOKUP(AA1577,'Expense History'!$AA$6:$AB$36,2,0)="x",AC1577=$O$2),"include",0))</f>
        <v>include</v>
      </c>
      <c r="P1577" s="1">
        <f>IF(O1577="include",IF(AE1577&gt;0,1+MAX(P1578:P$2005),0),0)</f>
        <v>0</v>
      </c>
      <c r="Q1577" s="1">
        <f>IF(AND(ISBLANK(AA1576),AE1576=0),0,(IF(MAX(Q1578:Q$2005)&gt;0,0,ROW(R1577))))</f>
        <v>0</v>
      </c>
      <c r="R1577" s="1">
        <f>IF($O1577="include",IF(AF1577&gt;0,1+MAX(R1578:R$2005),0),0)</f>
        <v>0</v>
      </c>
      <c r="S1577" s="1">
        <f>IF($O1577="include",IF(AG1577&gt;0,1+MAX(S1578:S$2005),0),0)</f>
        <v>0</v>
      </c>
      <c r="T1577" s="1">
        <f>IF($O1577="include",IF(AH1577&gt;0,1+MAX(T1578:T$2005),0),0)</f>
        <v>0</v>
      </c>
      <c r="U1577" s="1">
        <f>IF($O1577="include",IF(AI1577&gt;0,1+MAX(U1578:U$2005),0),0)</f>
        <v>0</v>
      </c>
      <c r="V1577" s="1">
        <f>IF($O1577="include",IF(AJ1577&gt;0,1+MAX(V1578:V$2005),0),0)</f>
        <v>0</v>
      </c>
      <c r="W1577" s="1">
        <f>IF($O1577="include",IF(AK1577&gt;0,1+MAX(W1578:W$2005),0),0)</f>
        <v>0</v>
      </c>
      <c r="X1577" s="1">
        <f>IF($O1577="include",IF(AL1577&gt;0,1+MAX(X1578:X$2005),0),0)</f>
        <v>0</v>
      </c>
      <c r="Y1577" s="22" t="str">
        <f t="shared" si="415"/>
        <v xml:space="preserve">1 - </v>
      </c>
      <c r="AA1577" s="42"/>
      <c r="AB1577" s="43"/>
      <c r="AC1577" s="43"/>
      <c r="AD1577" s="44"/>
      <c r="AE1577" s="11">
        <f t="shared" si="416"/>
        <v>0</v>
      </c>
      <c r="AF1577" s="41"/>
      <c r="AG1577" s="41"/>
      <c r="AH1577" s="41"/>
      <c r="AI1577" s="41"/>
      <c r="AJ1577" s="41"/>
      <c r="AK1577" s="41"/>
      <c r="AL1577" s="41"/>
      <c r="BA1577" s="1">
        <f t="shared" si="417"/>
        <v>0</v>
      </c>
      <c r="BB1577" s="1">
        <f t="shared" si="418"/>
        <v>0</v>
      </c>
      <c r="BC1577" s="1" t="str">
        <f t="shared" si="419"/>
        <v>No</v>
      </c>
      <c r="BD1577" s="1">
        <f t="shared" si="420"/>
        <v>0</v>
      </c>
      <c r="BE1577" s="1">
        <f t="shared" si="421"/>
        <v>0</v>
      </c>
      <c r="BF1577" s="1">
        <f t="shared" si="422"/>
        <v>0</v>
      </c>
      <c r="BG1577" s="1">
        <v>1573</v>
      </c>
      <c r="BH1577" s="1" t="e">
        <f t="shared" si="423"/>
        <v>#N/A</v>
      </c>
      <c r="BI1577" s="1">
        <f t="shared" si="425"/>
        <v>2</v>
      </c>
      <c r="BJ1577" s="1" t="e">
        <f t="shared" si="424"/>
        <v>#N/A</v>
      </c>
    </row>
    <row r="1578" spans="1:62" x14ac:dyDescent="0.25">
      <c r="A1578" s="1">
        <f t="shared" si="411"/>
        <v>1</v>
      </c>
      <c r="B1578" s="1">
        <f>IF(YEAR(AD1578)=$B$3,YEAR('Apartment Expenses'!AD1578)&amp;" - "&amp;'Apartment Expenses'!AC1578,0)</f>
        <v>0</v>
      </c>
      <c r="C1578" s="1">
        <f t="shared" si="412"/>
        <v>0</v>
      </c>
      <c r="E1578" s="1">
        <v>1574</v>
      </c>
      <c r="F1578" s="1">
        <f t="shared" si="413"/>
        <v>1</v>
      </c>
      <c r="G1578" s="1">
        <f t="shared" si="409"/>
        <v>0</v>
      </c>
      <c r="H1578" s="1">
        <f t="shared" si="410"/>
        <v>0</v>
      </c>
      <c r="J1578" s="1" t="str">
        <f t="shared" si="414"/>
        <v>1900</v>
      </c>
      <c r="M1578" s="1">
        <f>HLOOKUP('Expense History'!$AD$3,$P$4:$X$2004,ROW('Apartment Expenses'!L1578)-3,0)</f>
        <v>0</v>
      </c>
      <c r="N1578" s="1">
        <f>IF('Expense History'!$AD$3=Data!$G$4,'Apartment Expenses'!AE1578,HLOOKUP('Expense History'!$AD$3,'Apartment Expenses'!$AE$4:$AL$2004,(ROW('Apartment Expenses'!M1578)-3)))</f>
        <v>0</v>
      </c>
      <c r="O1578" s="1" t="str">
        <f>IF($O$2="ALL",IF(VLOOKUP(AA1578,'Expense History'!$AA$6:$AB$36,2,0)="x","include",0),IF(AND(VLOOKUP(AA1578,'Expense History'!$AA$6:$AB$36,2,0)="x",AC1578=$O$2),"include",0))</f>
        <v>include</v>
      </c>
      <c r="P1578" s="1">
        <f>IF(O1578="include",IF(AE1578&gt;0,1+MAX(P1579:P$2005),0),0)</f>
        <v>0</v>
      </c>
      <c r="Q1578" s="1">
        <f>IF(AND(ISBLANK(AA1577),AE1577=0),0,(IF(MAX(Q1579:Q$2005)&gt;0,0,ROW(R1578))))</f>
        <v>0</v>
      </c>
      <c r="R1578" s="1">
        <f>IF($O1578="include",IF(AF1578&gt;0,1+MAX(R1579:R$2005),0),0)</f>
        <v>0</v>
      </c>
      <c r="S1578" s="1">
        <f>IF($O1578="include",IF(AG1578&gt;0,1+MAX(S1579:S$2005),0),0)</f>
        <v>0</v>
      </c>
      <c r="T1578" s="1">
        <f>IF($O1578="include",IF(AH1578&gt;0,1+MAX(T1579:T$2005),0),0)</f>
        <v>0</v>
      </c>
      <c r="U1578" s="1">
        <f>IF($O1578="include",IF(AI1578&gt;0,1+MAX(U1579:U$2005),0),0)</f>
        <v>0</v>
      </c>
      <c r="V1578" s="1">
        <f>IF($O1578="include",IF(AJ1578&gt;0,1+MAX(V1579:V$2005),0),0)</f>
        <v>0</v>
      </c>
      <c r="W1578" s="1">
        <f>IF($O1578="include",IF(AK1578&gt;0,1+MAX(W1579:W$2005),0),0)</f>
        <v>0</v>
      </c>
      <c r="X1578" s="1">
        <f>IF($O1578="include",IF(AL1578&gt;0,1+MAX(X1579:X$2005),0),0)</f>
        <v>0</v>
      </c>
      <c r="Y1578" s="22" t="str">
        <f t="shared" si="415"/>
        <v xml:space="preserve">1 - </v>
      </c>
      <c r="AA1578" s="42"/>
      <c r="AB1578" s="43"/>
      <c r="AC1578" s="43"/>
      <c r="AD1578" s="44"/>
      <c r="AE1578" s="11">
        <f t="shared" si="416"/>
        <v>0</v>
      </c>
      <c r="AF1578" s="41"/>
      <c r="AG1578" s="41"/>
      <c r="AH1578" s="41"/>
      <c r="AI1578" s="41"/>
      <c r="AJ1578" s="41"/>
      <c r="AK1578" s="41"/>
      <c r="AL1578" s="41"/>
      <c r="BA1578" s="1">
        <f t="shared" si="417"/>
        <v>0</v>
      </c>
      <c r="BB1578" s="1">
        <f t="shared" si="418"/>
        <v>0</v>
      </c>
      <c r="BC1578" s="1" t="str">
        <f t="shared" si="419"/>
        <v>No</v>
      </c>
      <c r="BD1578" s="1">
        <f t="shared" si="420"/>
        <v>0</v>
      </c>
      <c r="BE1578" s="1">
        <f t="shared" si="421"/>
        <v>0</v>
      </c>
      <c r="BF1578" s="1">
        <f t="shared" si="422"/>
        <v>0</v>
      </c>
      <c r="BG1578" s="1">
        <v>1574</v>
      </c>
      <c r="BH1578" s="1" t="e">
        <f t="shared" si="423"/>
        <v>#N/A</v>
      </c>
      <c r="BI1578" s="1">
        <f t="shared" si="425"/>
        <v>2</v>
      </c>
      <c r="BJ1578" s="1" t="e">
        <f t="shared" si="424"/>
        <v>#N/A</v>
      </c>
    </row>
    <row r="1579" spans="1:62" x14ac:dyDescent="0.25">
      <c r="A1579" s="1">
        <f t="shared" si="411"/>
        <v>1</v>
      </c>
      <c r="B1579" s="1">
        <f>IF(YEAR(AD1579)=$B$3,YEAR('Apartment Expenses'!AD1579)&amp;" - "&amp;'Apartment Expenses'!AC1579,0)</f>
        <v>0</v>
      </c>
      <c r="C1579" s="1">
        <f t="shared" si="412"/>
        <v>0</v>
      </c>
      <c r="E1579" s="1">
        <v>1575</v>
      </c>
      <c r="F1579" s="1">
        <f t="shared" si="413"/>
        <v>1</v>
      </c>
      <c r="G1579" s="1">
        <f t="shared" si="409"/>
        <v>0</v>
      </c>
      <c r="H1579" s="1">
        <f t="shared" si="410"/>
        <v>0</v>
      </c>
      <c r="J1579" s="1" t="str">
        <f t="shared" si="414"/>
        <v>1900</v>
      </c>
      <c r="M1579" s="1">
        <f>HLOOKUP('Expense History'!$AD$3,$P$4:$X$2004,ROW('Apartment Expenses'!L1579)-3,0)</f>
        <v>0</v>
      </c>
      <c r="N1579" s="1">
        <f>IF('Expense History'!$AD$3=Data!$G$4,'Apartment Expenses'!AE1579,HLOOKUP('Expense History'!$AD$3,'Apartment Expenses'!$AE$4:$AL$2004,(ROW('Apartment Expenses'!M1579)-3)))</f>
        <v>0</v>
      </c>
      <c r="O1579" s="1" t="str">
        <f>IF($O$2="ALL",IF(VLOOKUP(AA1579,'Expense History'!$AA$6:$AB$36,2,0)="x","include",0),IF(AND(VLOOKUP(AA1579,'Expense History'!$AA$6:$AB$36,2,0)="x",AC1579=$O$2),"include",0))</f>
        <v>include</v>
      </c>
      <c r="P1579" s="1">
        <f>IF(O1579="include",IF(AE1579&gt;0,1+MAX(P1580:P$2005),0),0)</f>
        <v>0</v>
      </c>
      <c r="Q1579" s="1">
        <f>IF(AND(ISBLANK(AA1578),AE1578=0),0,(IF(MAX(Q1580:Q$2005)&gt;0,0,ROW(R1579))))</f>
        <v>0</v>
      </c>
      <c r="R1579" s="1">
        <f>IF($O1579="include",IF(AF1579&gt;0,1+MAX(R1580:R$2005),0),0)</f>
        <v>0</v>
      </c>
      <c r="S1579" s="1">
        <f>IF($O1579="include",IF(AG1579&gt;0,1+MAX(S1580:S$2005),0),0)</f>
        <v>0</v>
      </c>
      <c r="T1579" s="1">
        <f>IF($O1579="include",IF(AH1579&gt;0,1+MAX(T1580:T$2005),0),0)</f>
        <v>0</v>
      </c>
      <c r="U1579" s="1">
        <f>IF($O1579="include",IF(AI1579&gt;0,1+MAX(U1580:U$2005),0),0)</f>
        <v>0</v>
      </c>
      <c r="V1579" s="1">
        <f>IF($O1579="include",IF(AJ1579&gt;0,1+MAX(V1580:V$2005),0),0)</f>
        <v>0</v>
      </c>
      <c r="W1579" s="1">
        <f>IF($O1579="include",IF(AK1579&gt;0,1+MAX(W1580:W$2005),0),0)</f>
        <v>0</v>
      </c>
      <c r="X1579" s="1">
        <f>IF($O1579="include",IF(AL1579&gt;0,1+MAX(X1580:X$2005),0),0)</f>
        <v>0</v>
      </c>
      <c r="Y1579" s="22" t="str">
        <f t="shared" si="415"/>
        <v xml:space="preserve">1 - </v>
      </c>
      <c r="AA1579" s="42"/>
      <c r="AB1579" s="43"/>
      <c r="AC1579" s="43"/>
      <c r="AD1579" s="44"/>
      <c r="AE1579" s="11">
        <f t="shared" si="416"/>
        <v>0</v>
      </c>
      <c r="AF1579" s="41"/>
      <c r="AG1579" s="41"/>
      <c r="AH1579" s="41"/>
      <c r="AI1579" s="41"/>
      <c r="AJ1579" s="41"/>
      <c r="AK1579" s="41"/>
      <c r="AL1579" s="41"/>
      <c r="BA1579" s="1">
        <f t="shared" si="417"/>
        <v>0</v>
      </c>
      <c r="BB1579" s="1">
        <f t="shared" si="418"/>
        <v>0</v>
      </c>
      <c r="BC1579" s="1" t="str">
        <f t="shared" si="419"/>
        <v>No</v>
      </c>
      <c r="BD1579" s="1">
        <f t="shared" si="420"/>
        <v>0</v>
      </c>
      <c r="BE1579" s="1">
        <f t="shared" si="421"/>
        <v>0</v>
      </c>
      <c r="BF1579" s="1">
        <f t="shared" si="422"/>
        <v>0</v>
      </c>
      <c r="BG1579" s="1">
        <v>1575</v>
      </c>
      <c r="BH1579" s="1" t="e">
        <f t="shared" si="423"/>
        <v>#N/A</v>
      </c>
      <c r="BI1579" s="1">
        <f t="shared" si="425"/>
        <v>2</v>
      </c>
      <c r="BJ1579" s="1" t="e">
        <f t="shared" si="424"/>
        <v>#N/A</v>
      </c>
    </row>
    <row r="1580" spans="1:62" x14ac:dyDescent="0.25">
      <c r="A1580" s="1">
        <f t="shared" si="411"/>
        <v>1</v>
      </c>
      <c r="B1580" s="1">
        <f>IF(YEAR(AD1580)=$B$3,YEAR('Apartment Expenses'!AD1580)&amp;" - "&amp;'Apartment Expenses'!AC1580,0)</f>
        <v>0</v>
      </c>
      <c r="C1580" s="1">
        <f t="shared" si="412"/>
        <v>0</v>
      </c>
      <c r="E1580" s="1">
        <v>1576</v>
      </c>
      <c r="F1580" s="1">
        <f t="shared" si="413"/>
        <v>1</v>
      </c>
      <c r="G1580" s="1">
        <f t="shared" si="409"/>
        <v>0</v>
      </c>
      <c r="H1580" s="1">
        <f t="shared" si="410"/>
        <v>0</v>
      </c>
      <c r="J1580" s="1" t="str">
        <f t="shared" si="414"/>
        <v>1900</v>
      </c>
      <c r="M1580" s="1">
        <f>HLOOKUP('Expense History'!$AD$3,$P$4:$X$2004,ROW('Apartment Expenses'!L1580)-3,0)</f>
        <v>0</v>
      </c>
      <c r="N1580" s="1">
        <f>IF('Expense History'!$AD$3=Data!$G$4,'Apartment Expenses'!AE1580,HLOOKUP('Expense History'!$AD$3,'Apartment Expenses'!$AE$4:$AL$2004,(ROW('Apartment Expenses'!M1580)-3)))</f>
        <v>0</v>
      </c>
      <c r="O1580" s="1" t="str">
        <f>IF($O$2="ALL",IF(VLOOKUP(AA1580,'Expense History'!$AA$6:$AB$36,2,0)="x","include",0),IF(AND(VLOOKUP(AA1580,'Expense History'!$AA$6:$AB$36,2,0)="x",AC1580=$O$2),"include",0))</f>
        <v>include</v>
      </c>
      <c r="P1580" s="1">
        <f>IF(O1580="include",IF(AE1580&gt;0,1+MAX(P1581:P$2005),0),0)</f>
        <v>0</v>
      </c>
      <c r="Q1580" s="1">
        <f>IF(AND(ISBLANK(AA1579),AE1579=0),0,(IF(MAX(Q1581:Q$2005)&gt;0,0,ROW(R1580))))</f>
        <v>0</v>
      </c>
      <c r="R1580" s="1">
        <f>IF($O1580="include",IF(AF1580&gt;0,1+MAX(R1581:R$2005),0),0)</f>
        <v>0</v>
      </c>
      <c r="S1580" s="1">
        <f>IF($O1580="include",IF(AG1580&gt;0,1+MAX(S1581:S$2005),0),0)</f>
        <v>0</v>
      </c>
      <c r="T1580" s="1">
        <f>IF($O1580="include",IF(AH1580&gt;0,1+MAX(T1581:T$2005),0),0)</f>
        <v>0</v>
      </c>
      <c r="U1580" s="1">
        <f>IF($O1580="include",IF(AI1580&gt;0,1+MAX(U1581:U$2005),0),0)</f>
        <v>0</v>
      </c>
      <c r="V1580" s="1">
        <f>IF($O1580="include",IF(AJ1580&gt;0,1+MAX(V1581:V$2005),0),0)</f>
        <v>0</v>
      </c>
      <c r="W1580" s="1">
        <f>IF($O1580="include",IF(AK1580&gt;0,1+MAX(W1581:W$2005),0),0)</f>
        <v>0</v>
      </c>
      <c r="X1580" s="1">
        <f>IF($O1580="include",IF(AL1580&gt;0,1+MAX(X1581:X$2005),0),0)</f>
        <v>0</v>
      </c>
      <c r="Y1580" s="22" t="str">
        <f t="shared" si="415"/>
        <v xml:space="preserve">1 - </v>
      </c>
      <c r="AA1580" s="42"/>
      <c r="AB1580" s="43"/>
      <c r="AC1580" s="43"/>
      <c r="AD1580" s="44"/>
      <c r="AE1580" s="11">
        <f t="shared" si="416"/>
        <v>0</v>
      </c>
      <c r="AF1580" s="41"/>
      <c r="AG1580" s="41"/>
      <c r="AH1580" s="41"/>
      <c r="AI1580" s="41"/>
      <c r="AJ1580" s="41"/>
      <c r="AK1580" s="41"/>
      <c r="AL1580" s="41"/>
      <c r="BA1580" s="1">
        <f t="shared" si="417"/>
        <v>0</v>
      </c>
      <c r="BB1580" s="1">
        <f t="shared" si="418"/>
        <v>0</v>
      </c>
      <c r="BC1580" s="1" t="str">
        <f t="shared" si="419"/>
        <v>No</v>
      </c>
      <c r="BD1580" s="1">
        <f t="shared" si="420"/>
        <v>0</v>
      </c>
      <c r="BE1580" s="1">
        <f t="shared" si="421"/>
        <v>0</v>
      </c>
      <c r="BF1580" s="1">
        <f t="shared" si="422"/>
        <v>0</v>
      </c>
      <c r="BG1580" s="1">
        <v>1576</v>
      </c>
      <c r="BH1580" s="1" t="e">
        <f t="shared" si="423"/>
        <v>#N/A</v>
      </c>
      <c r="BI1580" s="1">
        <f t="shared" si="425"/>
        <v>2</v>
      </c>
      <c r="BJ1580" s="1" t="e">
        <f t="shared" si="424"/>
        <v>#N/A</v>
      </c>
    </row>
    <row r="1581" spans="1:62" x14ac:dyDescent="0.25">
      <c r="A1581" s="1">
        <f t="shared" si="411"/>
        <v>1</v>
      </c>
      <c r="B1581" s="1">
        <f>IF(YEAR(AD1581)=$B$3,YEAR('Apartment Expenses'!AD1581)&amp;" - "&amp;'Apartment Expenses'!AC1581,0)</f>
        <v>0</v>
      </c>
      <c r="C1581" s="1">
        <f t="shared" si="412"/>
        <v>0</v>
      </c>
      <c r="E1581" s="1">
        <v>1577</v>
      </c>
      <c r="F1581" s="1">
        <f t="shared" si="413"/>
        <v>1</v>
      </c>
      <c r="G1581" s="1">
        <f t="shared" si="409"/>
        <v>0</v>
      </c>
      <c r="H1581" s="1">
        <f t="shared" si="410"/>
        <v>0</v>
      </c>
      <c r="J1581" s="1" t="str">
        <f t="shared" si="414"/>
        <v>1900</v>
      </c>
      <c r="M1581" s="1">
        <f>HLOOKUP('Expense History'!$AD$3,$P$4:$X$2004,ROW('Apartment Expenses'!L1581)-3,0)</f>
        <v>0</v>
      </c>
      <c r="N1581" s="1">
        <f>IF('Expense History'!$AD$3=Data!$G$4,'Apartment Expenses'!AE1581,HLOOKUP('Expense History'!$AD$3,'Apartment Expenses'!$AE$4:$AL$2004,(ROW('Apartment Expenses'!M1581)-3)))</f>
        <v>0</v>
      </c>
      <c r="O1581" s="1" t="str">
        <f>IF($O$2="ALL",IF(VLOOKUP(AA1581,'Expense History'!$AA$6:$AB$36,2,0)="x","include",0),IF(AND(VLOOKUP(AA1581,'Expense History'!$AA$6:$AB$36,2,0)="x",AC1581=$O$2),"include",0))</f>
        <v>include</v>
      </c>
      <c r="P1581" s="1">
        <f>IF(O1581="include",IF(AE1581&gt;0,1+MAX(P1582:P$2005),0),0)</f>
        <v>0</v>
      </c>
      <c r="Q1581" s="1">
        <f>IF(AND(ISBLANK(AA1580),AE1580=0),0,(IF(MAX(Q1582:Q$2005)&gt;0,0,ROW(R1581))))</f>
        <v>0</v>
      </c>
      <c r="R1581" s="1">
        <f>IF($O1581="include",IF(AF1581&gt;0,1+MAX(R1582:R$2005),0),0)</f>
        <v>0</v>
      </c>
      <c r="S1581" s="1">
        <f>IF($O1581="include",IF(AG1581&gt;0,1+MAX(S1582:S$2005),0),0)</f>
        <v>0</v>
      </c>
      <c r="T1581" s="1">
        <f>IF($O1581="include",IF(AH1581&gt;0,1+MAX(T1582:T$2005),0),0)</f>
        <v>0</v>
      </c>
      <c r="U1581" s="1">
        <f>IF($O1581="include",IF(AI1581&gt;0,1+MAX(U1582:U$2005),0),0)</f>
        <v>0</v>
      </c>
      <c r="V1581" s="1">
        <f>IF($O1581="include",IF(AJ1581&gt;0,1+MAX(V1582:V$2005),0),0)</f>
        <v>0</v>
      </c>
      <c r="W1581" s="1">
        <f>IF($O1581="include",IF(AK1581&gt;0,1+MAX(W1582:W$2005),0),0)</f>
        <v>0</v>
      </c>
      <c r="X1581" s="1">
        <f>IF($O1581="include",IF(AL1581&gt;0,1+MAX(X1582:X$2005),0),0)</f>
        <v>0</v>
      </c>
      <c r="Y1581" s="22" t="str">
        <f t="shared" si="415"/>
        <v xml:space="preserve">1 - </v>
      </c>
      <c r="AA1581" s="42"/>
      <c r="AB1581" s="43"/>
      <c r="AC1581" s="43"/>
      <c r="AD1581" s="44"/>
      <c r="AE1581" s="11">
        <f t="shared" si="416"/>
        <v>0</v>
      </c>
      <c r="AF1581" s="41"/>
      <c r="AG1581" s="41"/>
      <c r="AH1581" s="41"/>
      <c r="AI1581" s="41"/>
      <c r="AJ1581" s="41"/>
      <c r="AK1581" s="41"/>
      <c r="AL1581" s="41"/>
      <c r="BA1581" s="1">
        <f t="shared" si="417"/>
        <v>0</v>
      </c>
      <c r="BB1581" s="1">
        <f t="shared" si="418"/>
        <v>0</v>
      </c>
      <c r="BC1581" s="1" t="str">
        <f t="shared" si="419"/>
        <v>No</v>
      </c>
      <c r="BD1581" s="1">
        <f t="shared" si="420"/>
        <v>0</v>
      </c>
      <c r="BE1581" s="1">
        <f t="shared" si="421"/>
        <v>0</v>
      </c>
      <c r="BF1581" s="1">
        <f t="shared" si="422"/>
        <v>0</v>
      </c>
      <c r="BG1581" s="1">
        <v>1577</v>
      </c>
      <c r="BH1581" s="1" t="e">
        <f t="shared" si="423"/>
        <v>#N/A</v>
      </c>
      <c r="BI1581" s="1">
        <f t="shared" si="425"/>
        <v>2</v>
      </c>
      <c r="BJ1581" s="1" t="e">
        <f t="shared" si="424"/>
        <v>#N/A</v>
      </c>
    </row>
    <row r="1582" spans="1:62" x14ac:dyDescent="0.25">
      <c r="A1582" s="1">
        <f t="shared" si="411"/>
        <v>1</v>
      </c>
      <c r="B1582" s="1">
        <f>IF(YEAR(AD1582)=$B$3,YEAR('Apartment Expenses'!AD1582)&amp;" - "&amp;'Apartment Expenses'!AC1582,0)</f>
        <v>0</v>
      </c>
      <c r="C1582" s="1">
        <f t="shared" si="412"/>
        <v>0</v>
      </c>
      <c r="E1582" s="1">
        <v>1578</v>
      </c>
      <c r="F1582" s="1">
        <f t="shared" si="413"/>
        <v>1</v>
      </c>
      <c r="G1582" s="1">
        <f t="shared" si="409"/>
        <v>0</v>
      </c>
      <c r="H1582" s="1">
        <f t="shared" si="410"/>
        <v>0</v>
      </c>
      <c r="J1582" s="1" t="str">
        <f t="shared" si="414"/>
        <v>1900</v>
      </c>
      <c r="M1582" s="1">
        <f>HLOOKUP('Expense History'!$AD$3,$P$4:$X$2004,ROW('Apartment Expenses'!L1582)-3,0)</f>
        <v>0</v>
      </c>
      <c r="N1582" s="1">
        <f>IF('Expense History'!$AD$3=Data!$G$4,'Apartment Expenses'!AE1582,HLOOKUP('Expense History'!$AD$3,'Apartment Expenses'!$AE$4:$AL$2004,(ROW('Apartment Expenses'!M1582)-3)))</f>
        <v>0</v>
      </c>
      <c r="O1582" s="1" t="str">
        <f>IF($O$2="ALL",IF(VLOOKUP(AA1582,'Expense History'!$AA$6:$AB$36,2,0)="x","include",0),IF(AND(VLOOKUP(AA1582,'Expense History'!$AA$6:$AB$36,2,0)="x",AC1582=$O$2),"include",0))</f>
        <v>include</v>
      </c>
      <c r="P1582" s="1">
        <f>IF(O1582="include",IF(AE1582&gt;0,1+MAX(P1583:P$2005),0),0)</f>
        <v>0</v>
      </c>
      <c r="Q1582" s="1">
        <f>IF(AND(ISBLANK(AA1581),AE1581=0),0,(IF(MAX(Q1583:Q$2005)&gt;0,0,ROW(R1582))))</f>
        <v>0</v>
      </c>
      <c r="R1582" s="1">
        <f>IF($O1582="include",IF(AF1582&gt;0,1+MAX(R1583:R$2005),0),0)</f>
        <v>0</v>
      </c>
      <c r="S1582" s="1">
        <f>IF($O1582="include",IF(AG1582&gt;0,1+MAX(S1583:S$2005),0),0)</f>
        <v>0</v>
      </c>
      <c r="T1582" s="1">
        <f>IF($O1582="include",IF(AH1582&gt;0,1+MAX(T1583:T$2005),0),0)</f>
        <v>0</v>
      </c>
      <c r="U1582" s="1">
        <f>IF($O1582="include",IF(AI1582&gt;0,1+MAX(U1583:U$2005),0),0)</f>
        <v>0</v>
      </c>
      <c r="V1582" s="1">
        <f>IF($O1582="include",IF(AJ1582&gt;0,1+MAX(V1583:V$2005),0),0)</f>
        <v>0</v>
      </c>
      <c r="W1582" s="1">
        <f>IF($O1582="include",IF(AK1582&gt;0,1+MAX(W1583:W$2005),0),0)</f>
        <v>0</v>
      </c>
      <c r="X1582" s="1">
        <f>IF($O1582="include",IF(AL1582&gt;0,1+MAX(X1583:X$2005),0),0)</f>
        <v>0</v>
      </c>
      <c r="Y1582" s="22" t="str">
        <f t="shared" si="415"/>
        <v xml:space="preserve">1 - </v>
      </c>
      <c r="AA1582" s="42"/>
      <c r="AB1582" s="43"/>
      <c r="AC1582" s="43"/>
      <c r="AD1582" s="44"/>
      <c r="AE1582" s="11">
        <f t="shared" si="416"/>
        <v>0</v>
      </c>
      <c r="AF1582" s="41"/>
      <c r="AG1582" s="41"/>
      <c r="AH1582" s="41"/>
      <c r="AI1582" s="41"/>
      <c r="AJ1582" s="41"/>
      <c r="AK1582" s="41"/>
      <c r="AL1582" s="41"/>
      <c r="BA1582" s="1">
        <f t="shared" si="417"/>
        <v>0</v>
      </c>
      <c r="BB1582" s="1">
        <f t="shared" si="418"/>
        <v>0</v>
      </c>
      <c r="BC1582" s="1" t="str">
        <f t="shared" si="419"/>
        <v>No</v>
      </c>
      <c r="BD1582" s="1">
        <f t="shared" si="420"/>
        <v>0</v>
      </c>
      <c r="BE1582" s="1">
        <f t="shared" si="421"/>
        <v>0</v>
      </c>
      <c r="BF1582" s="1">
        <f t="shared" si="422"/>
        <v>0</v>
      </c>
      <c r="BG1582" s="1">
        <v>1578</v>
      </c>
      <c r="BH1582" s="1" t="e">
        <f t="shared" si="423"/>
        <v>#N/A</v>
      </c>
      <c r="BI1582" s="1">
        <f t="shared" si="425"/>
        <v>2</v>
      </c>
      <c r="BJ1582" s="1" t="e">
        <f t="shared" si="424"/>
        <v>#N/A</v>
      </c>
    </row>
    <row r="1583" spans="1:62" x14ac:dyDescent="0.25">
      <c r="A1583" s="1">
        <f t="shared" si="411"/>
        <v>1</v>
      </c>
      <c r="B1583" s="1">
        <f>IF(YEAR(AD1583)=$B$3,YEAR('Apartment Expenses'!AD1583)&amp;" - "&amp;'Apartment Expenses'!AC1583,0)</f>
        <v>0</v>
      </c>
      <c r="C1583" s="1">
        <f t="shared" si="412"/>
        <v>0</v>
      </c>
      <c r="E1583" s="1">
        <v>1579</v>
      </c>
      <c r="F1583" s="1">
        <f t="shared" si="413"/>
        <v>1</v>
      </c>
      <c r="G1583" s="1">
        <f t="shared" si="409"/>
        <v>0</v>
      </c>
      <c r="H1583" s="1">
        <f t="shared" si="410"/>
        <v>0</v>
      </c>
      <c r="J1583" s="1" t="str">
        <f t="shared" si="414"/>
        <v>1900</v>
      </c>
      <c r="M1583" s="1">
        <f>HLOOKUP('Expense History'!$AD$3,$P$4:$X$2004,ROW('Apartment Expenses'!L1583)-3,0)</f>
        <v>0</v>
      </c>
      <c r="N1583" s="1">
        <f>IF('Expense History'!$AD$3=Data!$G$4,'Apartment Expenses'!AE1583,HLOOKUP('Expense History'!$AD$3,'Apartment Expenses'!$AE$4:$AL$2004,(ROW('Apartment Expenses'!M1583)-3)))</f>
        <v>0</v>
      </c>
      <c r="O1583" s="1" t="str">
        <f>IF($O$2="ALL",IF(VLOOKUP(AA1583,'Expense History'!$AA$6:$AB$36,2,0)="x","include",0),IF(AND(VLOOKUP(AA1583,'Expense History'!$AA$6:$AB$36,2,0)="x",AC1583=$O$2),"include",0))</f>
        <v>include</v>
      </c>
      <c r="P1583" s="1">
        <f>IF(O1583="include",IF(AE1583&gt;0,1+MAX(P1584:P$2005),0),0)</f>
        <v>0</v>
      </c>
      <c r="Q1583" s="1">
        <f>IF(AND(ISBLANK(AA1582),AE1582=0),0,(IF(MAX(Q1584:Q$2005)&gt;0,0,ROW(R1583))))</f>
        <v>0</v>
      </c>
      <c r="R1583" s="1">
        <f>IF($O1583="include",IF(AF1583&gt;0,1+MAX(R1584:R$2005),0),0)</f>
        <v>0</v>
      </c>
      <c r="S1583" s="1">
        <f>IF($O1583="include",IF(AG1583&gt;0,1+MAX(S1584:S$2005),0),0)</f>
        <v>0</v>
      </c>
      <c r="T1583" s="1">
        <f>IF($O1583="include",IF(AH1583&gt;0,1+MAX(T1584:T$2005),0),0)</f>
        <v>0</v>
      </c>
      <c r="U1583" s="1">
        <f>IF($O1583="include",IF(AI1583&gt;0,1+MAX(U1584:U$2005),0),0)</f>
        <v>0</v>
      </c>
      <c r="V1583" s="1">
        <f>IF($O1583="include",IF(AJ1583&gt;0,1+MAX(V1584:V$2005),0),0)</f>
        <v>0</v>
      </c>
      <c r="W1583" s="1">
        <f>IF($O1583="include",IF(AK1583&gt;0,1+MAX(W1584:W$2005),0),0)</f>
        <v>0</v>
      </c>
      <c r="X1583" s="1">
        <f>IF($O1583="include",IF(AL1583&gt;0,1+MAX(X1584:X$2005),0),0)</f>
        <v>0</v>
      </c>
      <c r="Y1583" s="22" t="str">
        <f t="shared" si="415"/>
        <v xml:space="preserve">1 - </v>
      </c>
      <c r="AA1583" s="42"/>
      <c r="AB1583" s="43"/>
      <c r="AC1583" s="43"/>
      <c r="AD1583" s="44"/>
      <c r="AE1583" s="11">
        <f t="shared" si="416"/>
        <v>0</v>
      </c>
      <c r="AF1583" s="41"/>
      <c r="AG1583" s="41"/>
      <c r="AH1583" s="41"/>
      <c r="AI1583" s="41"/>
      <c r="AJ1583" s="41"/>
      <c r="AK1583" s="41"/>
      <c r="AL1583" s="41"/>
      <c r="BA1583" s="1">
        <f t="shared" si="417"/>
        <v>0</v>
      </c>
      <c r="BB1583" s="1">
        <f t="shared" si="418"/>
        <v>0</v>
      </c>
      <c r="BC1583" s="1" t="str">
        <f t="shared" si="419"/>
        <v>No</v>
      </c>
      <c r="BD1583" s="1">
        <f t="shared" si="420"/>
        <v>0</v>
      </c>
      <c r="BE1583" s="1">
        <f t="shared" si="421"/>
        <v>0</v>
      </c>
      <c r="BF1583" s="1">
        <f t="shared" si="422"/>
        <v>0</v>
      </c>
      <c r="BG1583" s="1">
        <v>1579</v>
      </c>
      <c r="BH1583" s="1" t="e">
        <f t="shared" si="423"/>
        <v>#N/A</v>
      </c>
      <c r="BI1583" s="1">
        <f t="shared" si="425"/>
        <v>2</v>
      </c>
      <c r="BJ1583" s="1" t="e">
        <f t="shared" si="424"/>
        <v>#N/A</v>
      </c>
    </row>
    <row r="1584" spans="1:62" x14ac:dyDescent="0.25">
      <c r="A1584" s="1">
        <f t="shared" si="411"/>
        <v>1</v>
      </c>
      <c r="B1584" s="1">
        <f>IF(YEAR(AD1584)=$B$3,YEAR('Apartment Expenses'!AD1584)&amp;" - "&amp;'Apartment Expenses'!AC1584,0)</f>
        <v>0</v>
      </c>
      <c r="C1584" s="1">
        <f t="shared" si="412"/>
        <v>0</v>
      </c>
      <c r="E1584" s="1">
        <v>1580</v>
      </c>
      <c r="F1584" s="1">
        <f t="shared" si="413"/>
        <v>1</v>
      </c>
      <c r="G1584" s="1">
        <f t="shared" si="409"/>
        <v>0</v>
      </c>
      <c r="H1584" s="1">
        <f t="shared" si="410"/>
        <v>0</v>
      </c>
      <c r="J1584" s="1" t="str">
        <f t="shared" si="414"/>
        <v>1900</v>
      </c>
      <c r="M1584" s="1">
        <f>HLOOKUP('Expense History'!$AD$3,$P$4:$X$2004,ROW('Apartment Expenses'!L1584)-3,0)</f>
        <v>0</v>
      </c>
      <c r="N1584" s="1">
        <f>IF('Expense History'!$AD$3=Data!$G$4,'Apartment Expenses'!AE1584,HLOOKUP('Expense History'!$AD$3,'Apartment Expenses'!$AE$4:$AL$2004,(ROW('Apartment Expenses'!M1584)-3)))</f>
        <v>0</v>
      </c>
      <c r="O1584" s="1" t="str">
        <f>IF($O$2="ALL",IF(VLOOKUP(AA1584,'Expense History'!$AA$6:$AB$36,2,0)="x","include",0),IF(AND(VLOOKUP(AA1584,'Expense History'!$AA$6:$AB$36,2,0)="x",AC1584=$O$2),"include",0))</f>
        <v>include</v>
      </c>
      <c r="P1584" s="1">
        <f>IF(O1584="include",IF(AE1584&gt;0,1+MAX(P1585:P$2005),0),0)</f>
        <v>0</v>
      </c>
      <c r="Q1584" s="1">
        <f>IF(AND(ISBLANK(AA1583),AE1583=0),0,(IF(MAX(Q1585:Q$2005)&gt;0,0,ROW(R1584))))</f>
        <v>0</v>
      </c>
      <c r="R1584" s="1">
        <f>IF($O1584="include",IF(AF1584&gt;0,1+MAX(R1585:R$2005),0),0)</f>
        <v>0</v>
      </c>
      <c r="S1584" s="1">
        <f>IF($O1584="include",IF(AG1584&gt;0,1+MAX(S1585:S$2005),0),0)</f>
        <v>0</v>
      </c>
      <c r="T1584" s="1">
        <f>IF($O1584="include",IF(AH1584&gt;0,1+MAX(T1585:T$2005),0),0)</f>
        <v>0</v>
      </c>
      <c r="U1584" s="1">
        <f>IF($O1584="include",IF(AI1584&gt;0,1+MAX(U1585:U$2005),0),0)</f>
        <v>0</v>
      </c>
      <c r="V1584" s="1">
        <f>IF($O1584="include",IF(AJ1584&gt;0,1+MAX(V1585:V$2005),0),0)</f>
        <v>0</v>
      </c>
      <c r="W1584" s="1">
        <f>IF($O1584="include",IF(AK1584&gt;0,1+MAX(W1585:W$2005),0),0)</f>
        <v>0</v>
      </c>
      <c r="X1584" s="1">
        <f>IF($O1584="include",IF(AL1584&gt;0,1+MAX(X1585:X$2005),0),0)</f>
        <v>0</v>
      </c>
      <c r="Y1584" s="22" t="str">
        <f t="shared" si="415"/>
        <v xml:space="preserve">1 - </v>
      </c>
      <c r="AA1584" s="42"/>
      <c r="AB1584" s="43"/>
      <c r="AC1584" s="43"/>
      <c r="AD1584" s="44"/>
      <c r="AE1584" s="11">
        <f t="shared" si="416"/>
        <v>0</v>
      </c>
      <c r="AF1584" s="41"/>
      <c r="AG1584" s="41"/>
      <c r="AH1584" s="41"/>
      <c r="AI1584" s="41"/>
      <c r="AJ1584" s="41"/>
      <c r="AK1584" s="41"/>
      <c r="AL1584" s="41"/>
      <c r="BA1584" s="1">
        <f t="shared" si="417"/>
        <v>0</v>
      </c>
      <c r="BB1584" s="1">
        <f t="shared" si="418"/>
        <v>0</v>
      </c>
      <c r="BC1584" s="1" t="str">
        <f t="shared" si="419"/>
        <v>No</v>
      </c>
      <c r="BD1584" s="1">
        <f t="shared" si="420"/>
        <v>0</v>
      </c>
      <c r="BE1584" s="1">
        <f t="shared" si="421"/>
        <v>0</v>
      </c>
      <c r="BF1584" s="1">
        <f t="shared" si="422"/>
        <v>0</v>
      </c>
      <c r="BG1584" s="1">
        <v>1580</v>
      </c>
      <c r="BH1584" s="1" t="e">
        <f t="shared" si="423"/>
        <v>#N/A</v>
      </c>
      <c r="BI1584" s="1">
        <f t="shared" si="425"/>
        <v>2</v>
      </c>
      <c r="BJ1584" s="1" t="e">
        <f t="shared" si="424"/>
        <v>#N/A</v>
      </c>
    </row>
    <row r="1585" spans="1:62" x14ac:dyDescent="0.25">
      <c r="A1585" s="1">
        <f t="shared" si="411"/>
        <v>1</v>
      </c>
      <c r="B1585" s="1">
        <f>IF(YEAR(AD1585)=$B$3,YEAR('Apartment Expenses'!AD1585)&amp;" - "&amp;'Apartment Expenses'!AC1585,0)</f>
        <v>0</v>
      </c>
      <c r="C1585" s="1">
        <f t="shared" si="412"/>
        <v>0</v>
      </c>
      <c r="E1585" s="1">
        <v>1581</v>
      </c>
      <c r="F1585" s="1">
        <f t="shared" si="413"/>
        <v>1</v>
      </c>
      <c r="G1585" s="1">
        <f t="shared" si="409"/>
        <v>0</v>
      </c>
      <c r="H1585" s="1">
        <f t="shared" si="410"/>
        <v>0</v>
      </c>
      <c r="J1585" s="1" t="str">
        <f t="shared" si="414"/>
        <v>1900</v>
      </c>
      <c r="M1585" s="1">
        <f>HLOOKUP('Expense History'!$AD$3,$P$4:$X$2004,ROW('Apartment Expenses'!L1585)-3,0)</f>
        <v>0</v>
      </c>
      <c r="N1585" s="1">
        <f>IF('Expense History'!$AD$3=Data!$G$4,'Apartment Expenses'!AE1585,HLOOKUP('Expense History'!$AD$3,'Apartment Expenses'!$AE$4:$AL$2004,(ROW('Apartment Expenses'!M1585)-3)))</f>
        <v>0</v>
      </c>
      <c r="O1585" s="1" t="str">
        <f>IF($O$2="ALL",IF(VLOOKUP(AA1585,'Expense History'!$AA$6:$AB$36,2,0)="x","include",0),IF(AND(VLOOKUP(AA1585,'Expense History'!$AA$6:$AB$36,2,0)="x",AC1585=$O$2),"include",0))</f>
        <v>include</v>
      </c>
      <c r="P1585" s="1">
        <f>IF(O1585="include",IF(AE1585&gt;0,1+MAX(P1586:P$2005),0),0)</f>
        <v>0</v>
      </c>
      <c r="Q1585" s="1">
        <f>IF(AND(ISBLANK(AA1584),AE1584=0),0,(IF(MAX(Q1586:Q$2005)&gt;0,0,ROW(R1585))))</f>
        <v>0</v>
      </c>
      <c r="R1585" s="1">
        <f>IF($O1585="include",IF(AF1585&gt;0,1+MAX(R1586:R$2005),0),0)</f>
        <v>0</v>
      </c>
      <c r="S1585" s="1">
        <f>IF($O1585="include",IF(AG1585&gt;0,1+MAX(S1586:S$2005),0),0)</f>
        <v>0</v>
      </c>
      <c r="T1585" s="1">
        <f>IF($O1585="include",IF(AH1585&gt;0,1+MAX(T1586:T$2005),0),0)</f>
        <v>0</v>
      </c>
      <c r="U1585" s="1">
        <f>IF($O1585="include",IF(AI1585&gt;0,1+MAX(U1586:U$2005),0),0)</f>
        <v>0</v>
      </c>
      <c r="V1585" s="1">
        <f>IF($O1585="include",IF(AJ1585&gt;0,1+MAX(V1586:V$2005),0),0)</f>
        <v>0</v>
      </c>
      <c r="W1585" s="1">
        <f>IF($O1585="include",IF(AK1585&gt;0,1+MAX(W1586:W$2005),0),0)</f>
        <v>0</v>
      </c>
      <c r="X1585" s="1">
        <f>IF($O1585="include",IF(AL1585&gt;0,1+MAX(X1586:X$2005),0),0)</f>
        <v>0</v>
      </c>
      <c r="Y1585" s="22" t="str">
        <f t="shared" si="415"/>
        <v xml:space="preserve">1 - </v>
      </c>
      <c r="AA1585" s="42"/>
      <c r="AB1585" s="43"/>
      <c r="AC1585" s="43"/>
      <c r="AD1585" s="44"/>
      <c r="AE1585" s="11">
        <f t="shared" si="416"/>
        <v>0</v>
      </c>
      <c r="AF1585" s="41"/>
      <c r="AG1585" s="41"/>
      <c r="AH1585" s="41"/>
      <c r="AI1585" s="41"/>
      <c r="AJ1585" s="41"/>
      <c r="AK1585" s="41"/>
      <c r="AL1585" s="41"/>
      <c r="BA1585" s="1">
        <f t="shared" si="417"/>
        <v>0</v>
      </c>
      <c r="BB1585" s="1">
        <f t="shared" si="418"/>
        <v>0</v>
      </c>
      <c r="BC1585" s="1" t="str">
        <f t="shared" si="419"/>
        <v>No</v>
      </c>
      <c r="BD1585" s="1">
        <f t="shared" si="420"/>
        <v>0</v>
      </c>
      <c r="BE1585" s="1">
        <f t="shared" si="421"/>
        <v>0</v>
      </c>
      <c r="BF1585" s="1">
        <f t="shared" si="422"/>
        <v>0</v>
      </c>
      <c r="BG1585" s="1">
        <v>1581</v>
      </c>
      <c r="BH1585" s="1" t="e">
        <f t="shared" si="423"/>
        <v>#N/A</v>
      </c>
      <c r="BI1585" s="1">
        <f t="shared" si="425"/>
        <v>2</v>
      </c>
      <c r="BJ1585" s="1" t="e">
        <f t="shared" si="424"/>
        <v>#N/A</v>
      </c>
    </row>
    <row r="1586" spans="1:62" x14ac:dyDescent="0.25">
      <c r="A1586" s="1">
        <f t="shared" si="411"/>
        <v>1</v>
      </c>
      <c r="B1586" s="1">
        <f>IF(YEAR(AD1586)=$B$3,YEAR('Apartment Expenses'!AD1586)&amp;" - "&amp;'Apartment Expenses'!AC1586,0)</f>
        <v>0</v>
      </c>
      <c r="C1586" s="1">
        <f t="shared" si="412"/>
        <v>0</v>
      </c>
      <c r="E1586" s="1">
        <v>1582</v>
      </c>
      <c r="F1586" s="1">
        <f t="shared" si="413"/>
        <v>1</v>
      </c>
      <c r="G1586" s="1">
        <f t="shared" si="409"/>
        <v>0</v>
      </c>
      <c r="H1586" s="1">
        <f t="shared" si="410"/>
        <v>0</v>
      </c>
      <c r="J1586" s="1" t="str">
        <f t="shared" si="414"/>
        <v>1900</v>
      </c>
      <c r="M1586" s="1">
        <f>HLOOKUP('Expense History'!$AD$3,$P$4:$X$2004,ROW('Apartment Expenses'!L1586)-3,0)</f>
        <v>0</v>
      </c>
      <c r="N1586" s="1">
        <f>IF('Expense History'!$AD$3=Data!$G$4,'Apartment Expenses'!AE1586,HLOOKUP('Expense History'!$AD$3,'Apartment Expenses'!$AE$4:$AL$2004,(ROW('Apartment Expenses'!M1586)-3)))</f>
        <v>0</v>
      </c>
      <c r="O1586" s="1" t="str">
        <f>IF($O$2="ALL",IF(VLOOKUP(AA1586,'Expense History'!$AA$6:$AB$36,2,0)="x","include",0),IF(AND(VLOOKUP(AA1586,'Expense History'!$AA$6:$AB$36,2,0)="x",AC1586=$O$2),"include",0))</f>
        <v>include</v>
      </c>
      <c r="P1586" s="1">
        <f>IF(O1586="include",IF(AE1586&gt;0,1+MAX(P1587:P$2005),0),0)</f>
        <v>0</v>
      </c>
      <c r="Q1586" s="1">
        <f>IF(AND(ISBLANK(AA1585),AE1585=0),0,(IF(MAX(Q1587:Q$2005)&gt;0,0,ROW(R1586))))</f>
        <v>0</v>
      </c>
      <c r="R1586" s="1">
        <f>IF($O1586="include",IF(AF1586&gt;0,1+MAX(R1587:R$2005),0),0)</f>
        <v>0</v>
      </c>
      <c r="S1586" s="1">
        <f>IF($O1586="include",IF(AG1586&gt;0,1+MAX(S1587:S$2005),0),0)</f>
        <v>0</v>
      </c>
      <c r="T1586" s="1">
        <f>IF($O1586="include",IF(AH1586&gt;0,1+MAX(T1587:T$2005),0),0)</f>
        <v>0</v>
      </c>
      <c r="U1586" s="1">
        <f>IF($O1586="include",IF(AI1586&gt;0,1+MAX(U1587:U$2005),0),0)</f>
        <v>0</v>
      </c>
      <c r="V1586" s="1">
        <f>IF($O1586="include",IF(AJ1586&gt;0,1+MAX(V1587:V$2005),0),0)</f>
        <v>0</v>
      </c>
      <c r="W1586" s="1">
        <f>IF($O1586="include",IF(AK1586&gt;0,1+MAX(W1587:W$2005),0),0)</f>
        <v>0</v>
      </c>
      <c r="X1586" s="1">
        <f>IF($O1586="include",IF(AL1586&gt;0,1+MAX(X1587:X$2005),0),0)</f>
        <v>0</v>
      </c>
      <c r="Y1586" s="22" t="str">
        <f t="shared" si="415"/>
        <v xml:space="preserve">1 - </v>
      </c>
      <c r="AA1586" s="42"/>
      <c r="AB1586" s="43"/>
      <c r="AC1586" s="43"/>
      <c r="AD1586" s="44"/>
      <c r="AE1586" s="11">
        <f t="shared" si="416"/>
        <v>0</v>
      </c>
      <c r="AF1586" s="41"/>
      <c r="AG1586" s="41"/>
      <c r="AH1586" s="41"/>
      <c r="AI1586" s="41"/>
      <c r="AJ1586" s="41"/>
      <c r="AK1586" s="41"/>
      <c r="AL1586" s="41"/>
      <c r="BA1586" s="1">
        <f t="shared" si="417"/>
        <v>0</v>
      </c>
      <c r="BB1586" s="1">
        <f t="shared" si="418"/>
        <v>0</v>
      </c>
      <c r="BC1586" s="1" t="str">
        <f t="shared" si="419"/>
        <v>No</v>
      </c>
      <c r="BD1586" s="1">
        <f t="shared" si="420"/>
        <v>0</v>
      </c>
      <c r="BE1586" s="1">
        <f t="shared" si="421"/>
        <v>0</v>
      </c>
      <c r="BF1586" s="1">
        <f t="shared" si="422"/>
        <v>0</v>
      </c>
      <c r="BG1586" s="1">
        <v>1582</v>
      </c>
      <c r="BH1586" s="1" t="e">
        <f t="shared" si="423"/>
        <v>#N/A</v>
      </c>
      <c r="BI1586" s="1">
        <f t="shared" si="425"/>
        <v>2</v>
      </c>
      <c r="BJ1586" s="1" t="e">
        <f t="shared" si="424"/>
        <v>#N/A</v>
      </c>
    </row>
    <row r="1587" spans="1:62" x14ac:dyDescent="0.25">
      <c r="A1587" s="1">
        <f t="shared" si="411"/>
        <v>1</v>
      </c>
      <c r="B1587" s="1">
        <f>IF(YEAR(AD1587)=$B$3,YEAR('Apartment Expenses'!AD1587)&amp;" - "&amp;'Apartment Expenses'!AC1587,0)</f>
        <v>0</v>
      </c>
      <c r="C1587" s="1">
        <f t="shared" si="412"/>
        <v>0</v>
      </c>
      <c r="E1587" s="1">
        <v>1583</v>
      </c>
      <c r="F1587" s="1">
        <f t="shared" si="413"/>
        <v>1</v>
      </c>
      <c r="G1587" s="1">
        <f t="shared" si="409"/>
        <v>0</v>
      </c>
      <c r="H1587" s="1">
        <f t="shared" si="410"/>
        <v>0</v>
      </c>
      <c r="J1587" s="1" t="str">
        <f t="shared" si="414"/>
        <v>1900</v>
      </c>
      <c r="M1587" s="1">
        <f>HLOOKUP('Expense History'!$AD$3,$P$4:$X$2004,ROW('Apartment Expenses'!L1587)-3,0)</f>
        <v>0</v>
      </c>
      <c r="N1587" s="1">
        <f>IF('Expense History'!$AD$3=Data!$G$4,'Apartment Expenses'!AE1587,HLOOKUP('Expense History'!$AD$3,'Apartment Expenses'!$AE$4:$AL$2004,(ROW('Apartment Expenses'!M1587)-3)))</f>
        <v>0</v>
      </c>
      <c r="O1587" s="1" t="str">
        <f>IF($O$2="ALL",IF(VLOOKUP(AA1587,'Expense History'!$AA$6:$AB$36,2,0)="x","include",0),IF(AND(VLOOKUP(AA1587,'Expense History'!$AA$6:$AB$36,2,0)="x",AC1587=$O$2),"include",0))</f>
        <v>include</v>
      </c>
      <c r="P1587" s="1">
        <f>IF(O1587="include",IF(AE1587&gt;0,1+MAX(P1588:P$2005),0),0)</f>
        <v>0</v>
      </c>
      <c r="Q1587" s="1">
        <f>IF(AND(ISBLANK(AA1586),AE1586=0),0,(IF(MAX(Q1588:Q$2005)&gt;0,0,ROW(R1587))))</f>
        <v>0</v>
      </c>
      <c r="R1587" s="1">
        <f>IF($O1587="include",IF(AF1587&gt;0,1+MAX(R1588:R$2005),0),0)</f>
        <v>0</v>
      </c>
      <c r="S1587" s="1">
        <f>IF($O1587="include",IF(AG1587&gt;0,1+MAX(S1588:S$2005),0),0)</f>
        <v>0</v>
      </c>
      <c r="T1587" s="1">
        <f>IF($O1587="include",IF(AH1587&gt;0,1+MAX(T1588:T$2005),0),0)</f>
        <v>0</v>
      </c>
      <c r="U1587" s="1">
        <f>IF($O1587="include",IF(AI1587&gt;0,1+MAX(U1588:U$2005),0),0)</f>
        <v>0</v>
      </c>
      <c r="V1587" s="1">
        <f>IF($O1587="include",IF(AJ1587&gt;0,1+MAX(V1588:V$2005),0),0)</f>
        <v>0</v>
      </c>
      <c r="W1587" s="1">
        <f>IF($O1587="include",IF(AK1587&gt;0,1+MAX(W1588:W$2005),0),0)</f>
        <v>0</v>
      </c>
      <c r="X1587" s="1">
        <f>IF($O1587="include",IF(AL1587&gt;0,1+MAX(X1588:X$2005),0),0)</f>
        <v>0</v>
      </c>
      <c r="Y1587" s="22" t="str">
        <f t="shared" si="415"/>
        <v xml:space="preserve">1 - </v>
      </c>
      <c r="AA1587" s="42"/>
      <c r="AB1587" s="43"/>
      <c r="AC1587" s="43"/>
      <c r="AD1587" s="44"/>
      <c r="AE1587" s="11">
        <f t="shared" si="416"/>
        <v>0</v>
      </c>
      <c r="AF1587" s="41"/>
      <c r="AG1587" s="41"/>
      <c r="AH1587" s="41"/>
      <c r="AI1587" s="41"/>
      <c r="AJ1587" s="41"/>
      <c r="AK1587" s="41"/>
      <c r="AL1587" s="41"/>
      <c r="BA1587" s="1">
        <f t="shared" si="417"/>
        <v>0</v>
      </c>
      <c r="BB1587" s="1">
        <f t="shared" si="418"/>
        <v>0</v>
      </c>
      <c r="BC1587" s="1" t="str">
        <f t="shared" si="419"/>
        <v>No</v>
      </c>
      <c r="BD1587" s="1">
        <f t="shared" si="420"/>
        <v>0</v>
      </c>
      <c r="BE1587" s="1">
        <f t="shared" si="421"/>
        <v>0</v>
      </c>
      <c r="BF1587" s="1">
        <f t="shared" si="422"/>
        <v>0</v>
      </c>
      <c r="BG1587" s="1">
        <v>1583</v>
      </c>
      <c r="BH1587" s="1" t="e">
        <f t="shared" si="423"/>
        <v>#N/A</v>
      </c>
      <c r="BI1587" s="1">
        <f t="shared" si="425"/>
        <v>2</v>
      </c>
      <c r="BJ1587" s="1" t="e">
        <f t="shared" si="424"/>
        <v>#N/A</v>
      </c>
    </row>
    <row r="1588" spans="1:62" x14ac:dyDescent="0.25">
      <c r="A1588" s="1">
        <f t="shared" si="411"/>
        <v>1</v>
      </c>
      <c r="B1588" s="1">
        <f>IF(YEAR(AD1588)=$B$3,YEAR('Apartment Expenses'!AD1588)&amp;" - "&amp;'Apartment Expenses'!AC1588,0)</f>
        <v>0</v>
      </c>
      <c r="C1588" s="1">
        <f t="shared" si="412"/>
        <v>0</v>
      </c>
      <c r="E1588" s="1">
        <v>1584</v>
      </c>
      <c r="F1588" s="1">
        <f t="shared" si="413"/>
        <v>1</v>
      </c>
      <c r="G1588" s="1">
        <f t="shared" si="409"/>
        <v>0</v>
      </c>
      <c r="H1588" s="1">
        <f t="shared" si="410"/>
        <v>0</v>
      </c>
      <c r="J1588" s="1" t="str">
        <f t="shared" si="414"/>
        <v>1900</v>
      </c>
      <c r="M1588" s="1">
        <f>HLOOKUP('Expense History'!$AD$3,$P$4:$X$2004,ROW('Apartment Expenses'!L1588)-3,0)</f>
        <v>0</v>
      </c>
      <c r="N1588" s="1">
        <f>IF('Expense History'!$AD$3=Data!$G$4,'Apartment Expenses'!AE1588,HLOOKUP('Expense History'!$AD$3,'Apartment Expenses'!$AE$4:$AL$2004,(ROW('Apartment Expenses'!M1588)-3)))</f>
        <v>0</v>
      </c>
      <c r="O1588" s="1" t="str">
        <f>IF($O$2="ALL",IF(VLOOKUP(AA1588,'Expense History'!$AA$6:$AB$36,2,0)="x","include",0),IF(AND(VLOOKUP(AA1588,'Expense History'!$AA$6:$AB$36,2,0)="x",AC1588=$O$2),"include",0))</f>
        <v>include</v>
      </c>
      <c r="P1588" s="1">
        <f>IF(O1588="include",IF(AE1588&gt;0,1+MAX(P1589:P$2005),0),0)</f>
        <v>0</v>
      </c>
      <c r="Q1588" s="1">
        <f>IF(AND(ISBLANK(AA1587),AE1587=0),0,(IF(MAX(Q1589:Q$2005)&gt;0,0,ROW(R1588))))</f>
        <v>0</v>
      </c>
      <c r="R1588" s="1">
        <f>IF($O1588="include",IF(AF1588&gt;0,1+MAX(R1589:R$2005),0),0)</f>
        <v>0</v>
      </c>
      <c r="S1588" s="1">
        <f>IF($O1588="include",IF(AG1588&gt;0,1+MAX(S1589:S$2005),0),0)</f>
        <v>0</v>
      </c>
      <c r="T1588" s="1">
        <f>IF($O1588="include",IF(AH1588&gt;0,1+MAX(T1589:T$2005),0),0)</f>
        <v>0</v>
      </c>
      <c r="U1588" s="1">
        <f>IF($O1588="include",IF(AI1588&gt;0,1+MAX(U1589:U$2005),0),0)</f>
        <v>0</v>
      </c>
      <c r="V1588" s="1">
        <f>IF($O1588="include",IF(AJ1588&gt;0,1+MAX(V1589:V$2005),0),0)</f>
        <v>0</v>
      </c>
      <c r="W1588" s="1">
        <f>IF($O1588="include",IF(AK1588&gt;0,1+MAX(W1589:W$2005),0),0)</f>
        <v>0</v>
      </c>
      <c r="X1588" s="1">
        <f>IF($O1588="include",IF(AL1588&gt;0,1+MAX(X1589:X$2005),0),0)</f>
        <v>0</v>
      </c>
      <c r="Y1588" s="22" t="str">
        <f t="shared" si="415"/>
        <v xml:space="preserve">1 - </v>
      </c>
      <c r="AA1588" s="42"/>
      <c r="AB1588" s="43"/>
      <c r="AC1588" s="43"/>
      <c r="AD1588" s="44"/>
      <c r="AE1588" s="11">
        <f t="shared" si="416"/>
        <v>0</v>
      </c>
      <c r="AF1588" s="41"/>
      <c r="AG1588" s="41"/>
      <c r="AH1588" s="41"/>
      <c r="AI1588" s="41"/>
      <c r="AJ1588" s="41"/>
      <c r="AK1588" s="41"/>
      <c r="AL1588" s="41"/>
      <c r="BA1588" s="1">
        <f t="shared" si="417"/>
        <v>0</v>
      </c>
      <c r="BB1588" s="1">
        <f t="shared" si="418"/>
        <v>0</v>
      </c>
      <c r="BC1588" s="1" t="str">
        <f t="shared" si="419"/>
        <v>No</v>
      </c>
      <c r="BD1588" s="1">
        <f t="shared" si="420"/>
        <v>0</v>
      </c>
      <c r="BE1588" s="1">
        <f t="shared" si="421"/>
        <v>0</v>
      </c>
      <c r="BF1588" s="1">
        <f t="shared" si="422"/>
        <v>0</v>
      </c>
      <c r="BG1588" s="1">
        <v>1584</v>
      </c>
      <c r="BH1588" s="1" t="e">
        <f t="shared" si="423"/>
        <v>#N/A</v>
      </c>
      <c r="BI1588" s="1">
        <f t="shared" si="425"/>
        <v>2</v>
      </c>
      <c r="BJ1588" s="1" t="e">
        <f t="shared" si="424"/>
        <v>#N/A</v>
      </c>
    </row>
    <row r="1589" spans="1:62" x14ac:dyDescent="0.25">
      <c r="A1589" s="1">
        <f t="shared" si="411"/>
        <v>1</v>
      </c>
      <c r="B1589" s="1">
        <f>IF(YEAR(AD1589)=$B$3,YEAR('Apartment Expenses'!AD1589)&amp;" - "&amp;'Apartment Expenses'!AC1589,0)</f>
        <v>0</v>
      </c>
      <c r="C1589" s="1">
        <f t="shared" si="412"/>
        <v>0</v>
      </c>
      <c r="E1589" s="1">
        <v>1585</v>
      </c>
      <c r="F1589" s="1">
        <f t="shared" si="413"/>
        <v>1</v>
      </c>
      <c r="G1589" s="1">
        <f t="shared" si="409"/>
        <v>0</v>
      </c>
      <c r="H1589" s="1">
        <f t="shared" si="410"/>
        <v>0</v>
      </c>
      <c r="J1589" s="1" t="str">
        <f t="shared" si="414"/>
        <v>1900</v>
      </c>
      <c r="M1589" s="1">
        <f>HLOOKUP('Expense History'!$AD$3,$P$4:$X$2004,ROW('Apartment Expenses'!L1589)-3,0)</f>
        <v>0</v>
      </c>
      <c r="N1589" s="1">
        <f>IF('Expense History'!$AD$3=Data!$G$4,'Apartment Expenses'!AE1589,HLOOKUP('Expense History'!$AD$3,'Apartment Expenses'!$AE$4:$AL$2004,(ROW('Apartment Expenses'!M1589)-3)))</f>
        <v>0</v>
      </c>
      <c r="O1589" s="1" t="str">
        <f>IF($O$2="ALL",IF(VLOOKUP(AA1589,'Expense History'!$AA$6:$AB$36,2,0)="x","include",0),IF(AND(VLOOKUP(AA1589,'Expense History'!$AA$6:$AB$36,2,0)="x",AC1589=$O$2),"include",0))</f>
        <v>include</v>
      </c>
      <c r="P1589" s="1">
        <f>IF(O1589="include",IF(AE1589&gt;0,1+MAX(P1590:P$2005),0),0)</f>
        <v>0</v>
      </c>
      <c r="Q1589" s="1">
        <f>IF(AND(ISBLANK(AA1588),AE1588=0),0,(IF(MAX(Q1590:Q$2005)&gt;0,0,ROW(R1589))))</f>
        <v>0</v>
      </c>
      <c r="R1589" s="1">
        <f>IF($O1589="include",IF(AF1589&gt;0,1+MAX(R1590:R$2005),0),0)</f>
        <v>0</v>
      </c>
      <c r="S1589" s="1">
        <f>IF($O1589="include",IF(AG1589&gt;0,1+MAX(S1590:S$2005),0),0)</f>
        <v>0</v>
      </c>
      <c r="T1589" s="1">
        <f>IF($O1589="include",IF(AH1589&gt;0,1+MAX(T1590:T$2005),0),0)</f>
        <v>0</v>
      </c>
      <c r="U1589" s="1">
        <f>IF($O1589="include",IF(AI1589&gt;0,1+MAX(U1590:U$2005),0),0)</f>
        <v>0</v>
      </c>
      <c r="V1589" s="1">
        <f>IF($O1589="include",IF(AJ1589&gt;0,1+MAX(V1590:V$2005),0),0)</f>
        <v>0</v>
      </c>
      <c r="W1589" s="1">
        <f>IF($O1589="include",IF(AK1589&gt;0,1+MAX(W1590:W$2005),0),0)</f>
        <v>0</v>
      </c>
      <c r="X1589" s="1">
        <f>IF($O1589="include",IF(AL1589&gt;0,1+MAX(X1590:X$2005),0),0)</f>
        <v>0</v>
      </c>
      <c r="Y1589" s="22" t="str">
        <f t="shared" si="415"/>
        <v xml:space="preserve">1 - </v>
      </c>
      <c r="AA1589" s="42"/>
      <c r="AB1589" s="43"/>
      <c r="AC1589" s="43"/>
      <c r="AD1589" s="44"/>
      <c r="AE1589" s="11">
        <f t="shared" si="416"/>
        <v>0</v>
      </c>
      <c r="AF1589" s="41"/>
      <c r="AG1589" s="41"/>
      <c r="AH1589" s="41"/>
      <c r="AI1589" s="41"/>
      <c r="AJ1589" s="41"/>
      <c r="AK1589" s="41"/>
      <c r="AL1589" s="41"/>
      <c r="BA1589" s="1">
        <f t="shared" si="417"/>
        <v>0</v>
      </c>
      <c r="BB1589" s="1">
        <f t="shared" si="418"/>
        <v>0</v>
      </c>
      <c r="BC1589" s="1" t="str">
        <f t="shared" si="419"/>
        <v>No</v>
      </c>
      <c r="BD1589" s="1">
        <f t="shared" si="420"/>
        <v>0</v>
      </c>
      <c r="BE1589" s="1">
        <f t="shared" si="421"/>
        <v>0</v>
      </c>
      <c r="BF1589" s="1">
        <f t="shared" si="422"/>
        <v>0</v>
      </c>
      <c r="BG1589" s="1">
        <v>1585</v>
      </c>
      <c r="BH1589" s="1" t="e">
        <f t="shared" si="423"/>
        <v>#N/A</v>
      </c>
      <c r="BI1589" s="1">
        <f t="shared" si="425"/>
        <v>2</v>
      </c>
      <c r="BJ1589" s="1" t="e">
        <f t="shared" si="424"/>
        <v>#N/A</v>
      </c>
    </row>
    <row r="1590" spans="1:62" x14ac:dyDescent="0.25">
      <c r="A1590" s="1">
        <f t="shared" si="411"/>
        <v>1</v>
      </c>
      <c r="B1590" s="1">
        <f>IF(YEAR(AD1590)=$B$3,YEAR('Apartment Expenses'!AD1590)&amp;" - "&amp;'Apartment Expenses'!AC1590,0)</f>
        <v>0</v>
      </c>
      <c r="C1590" s="1">
        <f t="shared" si="412"/>
        <v>0</v>
      </c>
      <c r="E1590" s="1">
        <v>1586</v>
      </c>
      <c r="F1590" s="1">
        <f t="shared" si="413"/>
        <v>1</v>
      </c>
      <c r="G1590" s="1">
        <f t="shared" si="409"/>
        <v>0</v>
      </c>
      <c r="H1590" s="1">
        <f t="shared" si="410"/>
        <v>0</v>
      </c>
      <c r="J1590" s="1" t="str">
        <f t="shared" si="414"/>
        <v>1900</v>
      </c>
      <c r="M1590" s="1">
        <f>HLOOKUP('Expense History'!$AD$3,$P$4:$X$2004,ROW('Apartment Expenses'!L1590)-3,0)</f>
        <v>0</v>
      </c>
      <c r="N1590" s="1">
        <f>IF('Expense History'!$AD$3=Data!$G$4,'Apartment Expenses'!AE1590,HLOOKUP('Expense History'!$AD$3,'Apartment Expenses'!$AE$4:$AL$2004,(ROW('Apartment Expenses'!M1590)-3)))</f>
        <v>0</v>
      </c>
      <c r="O1590" s="1" t="str">
        <f>IF($O$2="ALL",IF(VLOOKUP(AA1590,'Expense History'!$AA$6:$AB$36,2,0)="x","include",0),IF(AND(VLOOKUP(AA1590,'Expense History'!$AA$6:$AB$36,2,0)="x",AC1590=$O$2),"include",0))</f>
        <v>include</v>
      </c>
      <c r="P1590" s="1">
        <f>IF(O1590="include",IF(AE1590&gt;0,1+MAX(P1591:P$2005),0),0)</f>
        <v>0</v>
      </c>
      <c r="Q1590" s="1">
        <f>IF(AND(ISBLANK(AA1589),AE1589=0),0,(IF(MAX(Q1591:Q$2005)&gt;0,0,ROW(R1590))))</f>
        <v>0</v>
      </c>
      <c r="R1590" s="1">
        <f>IF($O1590="include",IF(AF1590&gt;0,1+MAX(R1591:R$2005),0),0)</f>
        <v>0</v>
      </c>
      <c r="S1590" s="1">
        <f>IF($O1590="include",IF(AG1590&gt;0,1+MAX(S1591:S$2005),0),0)</f>
        <v>0</v>
      </c>
      <c r="T1590" s="1">
        <f>IF($O1590="include",IF(AH1590&gt;0,1+MAX(T1591:T$2005),0),0)</f>
        <v>0</v>
      </c>
      <c r="U1590" s="1">
        <f>IF($O1590="include",IF(AI1590&gt;0,1+MAX(U1591:U$2005),0),0)</f>
        <v>0</v>
      </c>
      <c r="V1590" s="1">
        <f>IF($O1590="include",IF(AJ1590&gt;0,1+MAX(V1591:V$2005),0),0)</f>
        <v>0</v>
      </c>
      <c r="W1590" s="1">
        <f>IF($O1590="include",IF(AK1590&gt;0,1+MAX(W1591:W$2005),0),0)</f>
        <v>0</v>
      </c>
      <c r="X1590" s="1">
        <f>IF($O1590="include",IF(AL1590&gt;0,1+MAX(X1591:X$2005),0),0)</f>
        <v>0</v>
      </c>
      <c r="Y1590" s="22" t="str">
        <f t="shared" si="415"/>
        <v xml:space="preserve">1 - </v>
      </c>
      <c r="AA1590" s="42"/>
      <c r="AB1590" s="43"/>
      <c r="AC1590" s="43"/>
      <c r="AD1590" s="44"/>
      <c r="AE1590" s="11">
        <f t="shared" si="416"/>
        <v>0</v>
      </c>
      <c r="AF1590" s="41"/>
      <c r="AG1590" s="41"/>
      <c r="AH1590" s="41"/>
      <c r="AI1590" s="41"/>
      <c r="AJ1590" s="41"/>
      <c r="AK1590" s="41"/>
      <c r="AL1590" s="41"/>
      <c r="BA1590" s="1">
        <f t="shared" si="417"/>
        <v>0</v>
      </c>
      <c r="BB1590" s="1">
        <f t="shared" si="418"/>
        <v>0</v>
      </c>
      <c r="BC1590" s="1" t="str">
        <f t="shared" si="419"/>
        <v>No</v>
      </c>
      <c r="BD1590" s="1">
        <f t="shared" si="420"/>
        <v>0</v>
      </c>
      <c r="BE1590" s="1">
        <f t="shared" si="421"/>
        <v>0</v>
      </c>
      <c r="BF1590" s="1">
        <f t="shared" si="422"/>
        <v>0</v>
      </c>
      <c r="BG1590" s="1">
        <v>1586</v>
      </c>
      <c r="BH1590" s="1" t="e">
        <f t="shared" si="423"/>
        <v>#N/A</v>
      </c>
      <c r="BI1590" s="1">
        <f t="shared" si="425"/>
        <v>2</v>
      </c>
      <c r="BJ1590" s="1" t="e">
        <f t="shared" si="424"/>
        <v>#N/A</v>
      </c>
    </row>
    <row r="1591" spans="1:62" x14ac:dyDescent="0.25">
      <c r="A1591" s="1">
        <f t="shared" si="411"/>
        <v>1</v>
      </c>
      <c r="B1591" s="1">
        <f>IF(YEAR(AD1591)=$B$3,YEAR('Apartment Expenses'!AD1591)&amp;" - "&amp;'Apartment Expenses'!AC1591,0)</f>
        <v>0</v>
      </c>
      <c r="C1591" s="1">
        <f t="shared" si="412"/>
        <v>0</v>
      </c>
      <c r="E1591" s="1">
        <v>1587</v>
      </c>
      <c r="F1591" s="1">
        <f t="shared" si="413"/>
        <v>1</v>
      </c>
      <c r="G1591" s="1">
        <f t="shared" si="409"/>
        <v>0</v>
      </c>
      <c r="H1591" s="1">
        <f t="shared" si="410"/>
        <v>0</v>
      </c>
      <c r="J1591" s="1" t="str">
        <f t="shared" si="414"/>
        <v>1900</v>
      </c>
      <c r="M1591" s="1">
        <f>HLOOKUP('Expense History'!$AD$3,$P$4:$X$2004,ROW('Apartment Expenses'!L1591)-3,0)</f>
        <v>0</v>
      </c>
      <c r="N1591" s="1">
        <f>IF('Expense History'!$AD$3=Data!$G$4,'Apartment Expenses'!AE1591,HLOOKUP('Expense History'!$AD$3,'Apartment Expenses'!$AE$4:$AL$2004,(ROW('Apartment Expenses'!M1591)-3)))</f>
        <v>0</v>
      </c>
      <c r="O1591" s="1" t="str">
        <f>IF($O$2="ALL",IF(VLOOKUP(AA1591,'Expense History'!$AA$6:$AB$36,2,0)="x","include",0),IF(AND(VLOOKUP(AA1591,'Expense History'!$AA$6:$AB$36,2,0)="x",AC1591=$O$2),"include",0))</f>
        <v>include</v>
      </c>
      <c r="P1591" s="1">
        <f>IF(O1591="include",IF(AE1591&gt;0,1+MAX(P1592:P$2005),0),0)</f>
        <v>0</v>
      </c>
      <c r="Q1591" s="1">
        <f>IF(AND(ISBLANK(AA1590),AE1590=0),0,(IF(MAX(Q1592:Q$2005)&gt;0,0,ROW(R1591))))</f>
        <v>0</v>
      </c>
      <c r="R1591" s="1">
        <f>IF($O1591="include",IF(AF1591&gt;0,1+MAX(R1592:R$2005),0),0)</f>
        <v>0</v>
      </c>
      <c r="S1591" s="1">
        <f>IF($O1591="include",IF(AG1591&gt;0,1+MAX(S1592:S$2005),0),0)</f>
        <v>0</v>
      </c>
      <c r="T1591" s="1">
        <f>IF($O1591="include",IF(AH1591&gt;0,1+MAX(T1592:T$2005),0),0)</f>
        <v>0</v>
      </c>
      <c r="U1591" s="1">
        <f>IF($O1591="include",IF(AI1591&gt;0,1+MAX(U1592:U$2005),0),0)</f>
        <v>0</v>
      </c>
      <c r="V1591" s="1">
        <f>IF($O1591="include",IF(AJ1591&gt;0,1+MAX(V1592:V$2005),0),0)</f>
        <v>0</v>
      </c>
      <c r="W1591" s="1">
        <f>IF($O1591="include",IF(AK1591&gt;0,1+MAX(W1592:W$2005),0),0)</f>
        <v>0</v>
      </c>
      <c r="X1591" s="1">
        <f>IF($O1591="include",IF(AL1591&gt;0,1+MAX(X1592:X$2005),0),0)</f>
        <v>0</v>
      </c>
      <c r="Y1591" s="22" t="str">
        <f t="shared" si="415"/>
        <v xml:space="preserve">1 - </v>
      </c>
      <c r="AA1591" s="42"/>
      <c r="AB1591" s="43"/>
      <c r="AC1591" s="43"/>
      <c r="AD1591" s="44"/>
      <c r="AE1591" s="11">
        <f t="shared" si="416"/>
        <v>0</v>
      </c>
      <c r="AF1591" s="41"/>
      <c r="AG1591" s="41"/>
      <c r="AH1591" s="41"/>
      <c r="AI1591" s="41"/>
      <c r="AJ1591" s="41"/>
      <c r="AK1591" s="41"/>
      <c r="AL1591" s="41"/>
      <c r="BA1591" s="1">
        <f t="shared" si="417"/>
        <v>0</v>
      </c>
      <c r="BB1591" s="1">
        <f t="shared" si="418"/>
        <v>0</v>
      </c>
      <c r="BC1591" s="1" t="str">
        <f t="shared" si="419"/>
        <v>No</v>
      </c>
      <c r="BD1591" s="1">
        <f t="shared" si="420"/>
        <v>0</v>
      </c>
      <c r="BE1591" s="1">
        <f t="shared" si="421"/>
        <v>0</v>
      </c>
      <c r="BF1591" s="1">
        <f t="shared" si="422"/>
        <v>0</v>
      </c>
      <c r="BG1591" s="1">
        <v>1587</v>
      </c>
      <c r="BH1591" s="1" t="e">
        <f t="shared" si="423"/>
        <v>#N/A</v>
      </c>
      <c r="BI1591" s="1">
        <f t="shared" si="425"/>
        <v>2</v>
      </c>
      <c r="BJ1591" s="1" t="e">
        <f t="shared" si="424"/>
        <v>#N/A</v>
      </c>
    </row>
    <row r="1592" spans="1:62" x14ac:dyDescent="0.25">
      <c r="A1592" s="1">
        <f t="shared" si="411"/>
        <v>1</v>
      </c>
      <c r="B1592" s="1">
        <f>IF(YEAR(AD1592)=$B$3,YEAR('Apartment Expenses'!AD1592)&amp;" - "&amp;'Apartment Expenses'!AC1592,0)</f>
        <v>0</v>
      </c>
      <c r="C1592" s="1">
        <f t="shared" si="412"/>
        <v>0</v>
      </c>
      <c r="E1592" s="1">
        <v>1588</v>
      </c>
      <c r="F1592" s="1">
        <f t="shared" si="413"/>
        <v>1</v>
      </c>
      <c r="G1592" s="1">
        <f t="shared" si="409"/>
        <v>0</v>
      </c>
      <c r="H1592" s="1">
        <f t="shared" si="410"/>
        <v>0</v>
      </c>
      <c r="J1592" s="1" t="str">
        <f t="shared" si="414"/>
        <v>1900</v>
      </c>
      <c r="M1592" s="1">
        <f>HLOOKUP('Expense History'!$AD$3,$P$4:$X$2004,ROW('Apartment Expenses'!L1592)-3,0)</f>
        <v>0</v>
      </c>
      <c r="N1592" s="1">
        <f>IF('Expense History'!$AD$3=Data!$G$4,'Apartment Expenses'!AE1592,HLOOKUP('Expense History'!$AD$3,'Apartment Expenses'!$AE$4:$AL$2004,(ROW('Apartment Expenses'!M1592)-3)))</f>
        <v>0</v>
      </c>
      <c r="O1592" s="1" t="str">
        <f>IF($O$2="ALL",IF(VLOOKUP(AA1592,'Expense History'!$AA$6:$AB$36,2,0)="x","include",0),IF(AND(VLOOKUP(AA1592,'Expense History'!$AA$6:$AB$36,2,0)="x",AC1592=$O$2),"include",0))</f>
        <v>include</v>
      </c>
      <c r="P1592" s="1">
        <f>IF(O1592="include",IF(AE1592&gt;0,1+MAX(P1593:P$2005),0),0)</f>
        <v>0</v>
      </c>
      <c r="Q1592" s="1">
        <f>IF(AND(ISBLANK(AA1591),AE1591=0),0,(IF(MAX(Q1593:Q$2005)&gt;0,0,ROW(R1592))))</f>
        <v>0</v>
      </c>
      <c r="R1592" s="1">
        <f>IF($O1592="include",IF(AF1592&gt;0,1+MAX(R1593:R$2005),0),0)</f>
        <v>0</v>
      </c>
      <c r="S1592" s="1">
        <f>IF($O1592="include",IF(AG1592&gt;0,1+MAX(S1593:S$2005),0),0)</f>
        <v>0</v>
      </c>
      <c r="T1592" s="1">
        <f>IF($O1592="include",IF(AH1592&gt;0,1+MAX(T1593:T$2005),0),0)</f>
        <v>0</v>
      </c>
      <c r="U1592" s="1">
        <f>IF($O1592="include",IF(AI1592&gt;0,1+MAX(U1593:U$2005),0),0)</f>
        <v>0</v>
      </c>
      <c r="V1592" s="1">
        <f>IF($O1592="include",IF(AJ1592&gt;0,1+MAX(V1593:V$2005),0),0)</f>
        <v>0</v>
      </c>
      <c r="W1592" s="1">
        <f>IF($O1592="include",IF(AK1592&gt;0,1+MAX(W1593:W$2005),0),0)</f>
        <v>0</v>
      </c>
      <c r="X1592" s="1">
        <f>IF($O1592="include",IF(AL1592&gt;0,1+MAX(X1593:X$2005),0),0)</f>
        <v>0</v>
      </c>
      <c r="Y1592" s="22" t="str">
        <f t="shared" si="415"/>
        <v xml:space="preserve">1 - </v>
      </c>
      <c r="AA1592" s="42"/>
      <c r="AB1592" s="43"/>
      <c r="AC1592" s="43"/>
      <c r="AD1592" s="44"/>
      <c r="AE1592" s="11">
        <f t="shared" si="416"/>
        <v>0</v>
      </c>
      <c r="AF1592" s="41"/>
      <c r="AG1592" s="41"/>
      <c r="AH1592" s="41"/>
      <c r="AI1592" s="41"/>
      <c r="AJ1592" s="41"/>
      <c r="AK1592" s="41"/>
      <c r="AL1592" s="41"/>
      <c r="BA1592" s="1">
        <f t="shared" si="417"/>
        <v>0</v>
      </c>
      <c r="BB1592" s="1">
        <f t="shared" si="418"/>
        <v>0</v>
      </c>
      <c r="BC1592" s="1" t="str">
        <f t="shared" si="419"/>
        <v>No</v>
      </c>
      <c r="BD1592" s="1">
        <f t="shared" si="420"/>
        <v>0</v>
      </c>
      <c r="BE1592" s="1">
        <f t="shared" si="421"/>
        <v>0</v>
      </c>
      <c r="BF1592" s="1">
        <f t="shared" si="422"/>
        <v>0</v>
      </c>
      <c r="BG1592" s="1">
        <v>1588</v>
      </c>
      <c r="BH1592" s="1" t="e">
        <f t="shared" si="423"/>
        <v>#N/A</v>
      </c>
      <c r="BI1592" s="1">
        <f t="shared" si="425"/>
        <v>2</v>
      </c>
      <c r="BJ1592" s="1" t="e">
        <f t="shared" si="424"/>
        <v>#N/A</v>
      </c>
    </row>
    <row r="1593" spans="1:62" x14ac:dyDescent="0.25">
      <c r="A1593" s="1">
        <f t="shared" si="411"/>
        <v>1</v>
      </c>
      <c r="B1593" s="1">
        <f>IF(YEAR(AD1593)=$B$3,YEAR('Apartment Expenses'!AD1593)&amp;" - "&amp;'Apartment Expenses'!AC1593,0)</f>
        <v>0</v>
      </c>
      <c r="C1593" s="1">
        <f t="shared" si="412"/>
        <v>0</v>
      </c>
      <c r="E1593" s="1">
        <v>1589</v>
      </c>
      <c r="F1593" s="1">
        <f t="shared" si="413"/>
        <v>1</v>
      </c>
      <c r="G1593" s="1">
        <f t="shared" si="409"/>
        <v>0</v>
      </c>
      <c r="H1593" s="1">
        <f t="shared" si="410"/>
        <v>0</v>
      </c>
      <c r="J1593" s="1" t="str">
        <f t="shared" si="414"/>
        <v>1900</v>
      </c>
      <c r="M1593" s="1">
        <f>HLOOKUP('Expense History'!$AD$3,$P$4:$X$2004,ROW('Apartment Expenses'!L1593)-3,0)</f>
        <v>0</v>
      </c>
      <c r="N1593" s="1">
        <f>IF('Expense History'!$AD$3=Data!$G$4,'Apartment Expenses'!AE1593,HLOOKUP('Expense History'!$AD$3,'Apartment Expenses'!$AE$4:$AL$2004,(ROW('Apartment Expenses'!M1593)-3)))</f>
        <v>0</v>
      </c>
      <c r="O1593" s="1" t="str">
        <f>IF($O$2="ALL",IF(VLOOKUP(AA1593,'Expense History'!$AA$6:$AB$36,2,0)="x","include",0),IF(AND(VLOOKUP(AA1593,'Expense History'!$AA$6:$AB$36,2,0)="x",AC1593=$O$2),"include",0))</f>
        <v>include</v>
      </c>
      <c r="P1593" s="1">
        <f>IF(O1593="include",IF(AE1593&gt;0,1+MAX(P1594:P$2005),0),0)</f>
        <v>0</v>
      </c>
      <c r="Q1593" s="1">
        <f>IF(AND(ISBLANK(AA1592),AE1592=0),0,(IF(MAX(Q1594:Q$2005)&gt;0,0,ROW(R1593))))</f>
        <v>0</v>
      </c>
      <c r="R1593" s="1">
        <f>IF($O1593="include",IF(AF1593&gt;0,1+MAX(R1594:R$2005),0),0)</f>
        <v>0</v>
      </c>
      <c r="S1593" s="1">
        <f>IF($O1593="include",IF(AG1593&gt;0,1+MAX(S1594:S$2005),0),0)</f>
        <v>0</v>
      </c>
      <c r="T1593" s="1">
        <f>IF($O1593="include",IF(AH1593&gt;0,1+MAX(T1594:T$2005),0),0)</f>
        <v>0</v>
      </c>
      <c r="U1593" s="1">
        <f>IF($O1593="include",IF(AI1593&gt;0,1+MAX(U1594:U$2005),0),0)</f>
        <v>0</v>
      </c>
      <c r="V1593" s="1">
        <f>IF($O1593="include",IF(AJ1593&gt;0,1+MAX(V1594:V$2005),0),0)</f>
        <v>0</v>
      </c>
      <c r="W1593" s="1">
        <f>IF($O1593="include",IF(AK1593&gt;0,1+MAX(W1594:W$2005),0),0)</f>
        <v>0</v>
      </c>
      <c r="X1593" s="1">
        <f>IF($O1593="include",IF(AL1593&gt;0,1+MAX(X1594:X$2005),0),0)</f>
        <v>0</v>
      </c>
      <c r="Y1593" s="22" t="str">
        <f t="shared" si="415"/>
        <v xml:space="preserve">1 - </v>
      </c>
      <c r="AA1593" s="42"/>
      <c r="AB1593" s="43"/>
      <c r="AC1593" s="43"/>
      <c r="AD1593" s="44"/>
      <c r="AE1593" s="11">
        <f t="shared" si="416"/>
        <v>0</v>
      </c>
      <c r="AF1593" s="41"/>
      <c r="AG1593" s="41"/>
      <c r="AH1593" s="41"/>
      <c r="AI1593" s="41"/>
      <c r="AJ1593" s="41"/>
      <c r="AK1593" s="41"/>
      <c r="AL1593" s="41"/>
      <c r="BA1593" s="1">
        <f t="shared" si="417"/>
        <v>0</v>
      </c>
      <c r="BB1593" s="1">
        <f t="shared" si="418"/>
        <v>0</v>
      </c>
      <c r="BC1593" s="1" t="str">
        <f t="shared" si="419"/>
        <v>No</v>
      </c>
      <c r="BD1593" s="1">
        <f t="shared" si="420"/>
        <v>0</v>
      </c>
      <c r="BE1593" s="1">
        <f t="shared" si="421"/>
        <v>0</v>
      </c>
      <c r="BF1593" s="1">
        <f t="shared" si="422"/>
        <v>0</v>
      </c>
      <c r="BG1593" s="1">
        <v>1589</v>
      </c>
      <c r="BH1593" s="1" t="e">
        <f t="shared" si="423"/>
        <v>#N/A</v>
      </c>
      <c r="BI1593" s="1">
        <f t="shared" si="425"/>
        <v>2</v>
      </c>
      <c r="BJ1593" s="1" t="e">
        <f t="shared" si="424"/>
        <v>#N/A</v>
      </c>
    </row>
    <row r="1594" spans="1:62" x14ac:dyDescent="0.25">
      <c r="A1594" s="1">
        <f t="shared" si="411"/>
        <v>1</v>
      </c>
      <c r="B1594" s="1">
        <f>IF(YEAR(AD1594)=$B$3,YEAR('Apartment Expenses'!AD1594)&amp;" - "&amp;'Apartment Expenses'!AC1594,0)</f>
        <v>0</v>
      </c>
      <c r="C1594" s="1">
        <f t="shared" si="412"/>
        <v>0</v>
      </c>
      <c r="E1594" s="1">
        <v>1590</v>
      </c>
      <c r="F1594" s="1">
        <f t="shared" si="413"/>
        <v>1</v>
      </c>
      <c r="G1594" s="1">
        <f t="shared" si="409"/>
        <v>0</v>
      </c>
      <c r="H1594" s="1">
        <f t="shared" si="410"/>
        <v>0</v>
      </c>
      <c r="J1594" s="1" t="str">
        <f t="shared" si="414"/>
        <v>1900</v>
      </c>
      <c r="M1594" s="1">
        <f>HLOOKUP('Expense History'!$AD$3,$P$4:$X$2004,ROW('Apartment Expenses'!L1594)-3,0)</f>
        <v>0</v>
      </c>
      <c r="N1594" s="1">
        <f>IF('Expense History'!$AD$3=Data!$G$4,'Apartment Expenses'!AE1594,HLOOKUP('Expense History'!$AD$3,'Apartment Expenses'!$AE$4:$AL$2004,(ROW('Apartment Expenses'!M1594)-3)))</f>
        <v>0</v>
      </c>
      <c r="O1594" s="1" t="str">
        <f>IF($O$2="ALL",IF(VLOOKUP(AA1594,'Expense History'!$AA$6:$AB$36,2,0)="x","include",0),IF(AND(VLOOKUP(AA1594,'Expense History'!$AA$6:$AB$36,2,0)="x",AC1594=$O$2),"include",0))</f>
        <v>include</v>
      </c>
      <c r="P1594" s="1">
        <f>IF(O1594="include",IF(AE1594&gt;0,1+MAX(P1595:P$2005),0),0)</f>
        <v>0</v>
      </c>
      <c r="Q1594" s="1">
        <f>IF(AND(ISBLANK(AA1593),AE1593=0),0,(IF(MAX(Q1595:Q$2005)&gt;0,0,ROW(R1594))))</f>
        <v>0</v>
      </c>
      <c r="R1594" s="1">
        <f>IF($O1594="include",IF(AF1594&gt;0,1+MAX(R1595:R$2005),0),0)</f>
        <v>0</v>
      </c>
      <c r="S1594" s="1">
        <f>IF($O1594="include",IF(AG1594&gt;0,1+MAX(S1595:S$2005),0),0)</f>
        <v>0</v>
      </c>
      <c r="T1594" s="1">
        <f>IF($O1594="include",IF(AH1594&gt;0,1+MAX(T1595:T$2005),0),0)</f>
        <v>0</v>
      </c>
      <c r="U1594" s="1">
        <f>IF($O1594="include",IF(AI1594&gt;0,1+MAX(U1595:U$2005),0),0)</f>
        <v>0</v>
      </c>
      <c r="V1594" s="1">
        <f>IF($O1594="include",IF(AJ1594&gt;0,1+MAX(V1595:V$2005),0),0)</f>
        <v>0</v>
      </c>
      <c r="W1594" s="1">
        <f>IF($O1594="include",IF(AK1594&gt;0,1+MAX(W1595:W$2005),0),0)</f>
        <v>0</v>
      </c>
      <c r="X1594" s="1">
        <f>IF($O1594="include",IF(AL1594&gt;0,1+MAX(X1595:X$2005),0),0)</f>
        <v>0</v>
      </c>
      <c r="Y1594" s="22" t="str">
        <f t="shared" si="415"/>
        <v xml:space="preserve">1 - </v>
      </c>
      <c r="AA1594" s="42"/>
      <c r="AB1594" s="43"/>
      <c r="AC1594" s="43"/>
      <c r="AD1594" s="44"/>
      <c r="AE1594" s="11">
        <f t="shared" si="416"/>
        <v>0</v>
      </c>
      <c r="AF1594" s="41"/>
      <c r="AG1594" s="41"/>
      <c r="AH1594" s="41"/>
      <c r="AI1594" s="41"/>
      <c r="AJ1594" s="41"/>
      <c r="AK1594" s="41"/>
      <c r="AL1594" s="41"/>
      <c r="BA1594" s="1">
        <f t="shared" si="417"/>
        <v>0</v>
      </c>
      <c r="BB1594" s="1">
        <f t="shared" si="418"/>
        <v>0</v>
      </c>
      <c r="BC1594" s="1" t="str">
        <f t="shared" si="419"/>
        <v>No</v>
      </c>
      <c r="BD1594" s="1">
        <f t="shared" si="420"/>
        <v>0</v>
      </c>
      <c r="BE1594" s="1">
        <f t="shared" si="421"/>
        <v>0</v>
      </c>
      <c r="BF1594" s="1">
        <f t="shared" si="422"/>
        <v>0</v>
      </c>
      <c r="BG1594" s="1">
        <v>1590</v>
      </c>
      <c r="BH1594" s="1" t="e">
        <f t="shared" si="423"/>
        <v>#N/A</v>
      </c>
      <c r="BI1594" s="1">
        <f t="shared" si="425"/>
        <v>2</v>
      </c>
      <c r="BJ1594" s="1" t="e">
        <f t="shared" si="424"/>
        <v>#N/A</v>
      </c>
    </row>
    <row r="1595" spans="1:62" x14ac:dyDescent="0.25">
      <c r="A1595" s="1">
        <f t="shared" si="411"/>
        <v>1</v>
      </c>
      <c r="B1595" s="1">
        <f>IF(YEAR(AD1595)=$B$3,YEAR('Apartment Expenses'!AD1595)&amp;" - "&amp;'Apartment Expenses'!AC1595,0)</f>
        <v>0</v>
      </c>
      <c r="C1595" s="1">
        <f t="shared" si="412"/>
        <v>0</v>
      </c>
      <c r="E1595" s="1">
        <v>1591</v>
      </c>
      <c r="F1595" s="1">
        <f t="shared" si="413"/>
        <v>1</v>
      </c>
      <c r="G1595" s="1">
        <f t="shared" si="409"/>
        <v>0</v>
      </c>
      <c r="H1595" s="1">
        <f t="shared" si="410"/>
        <v>0</v>
      </c>
      <c r="J1595" s="1" t="str">
        <f t="shared" si="414"/>
        <v>1900</v>
      </c>
      <c r="M1595" s="1">
        <f>HLOOKUP('Expense History'!$AD$3,$P$4:$X$2004,ROW('Apartment Expenses'!L1595)-3,0)</f>
        <v>0</v>
      </c>
      <c r="N1595" s="1">
        <f>IF('Expense History'!$AD$3=Data!$G$4,'Apartment Expenses'!AE1595,HLOOKUP('Expense History'!$AD$3,'Apartment Expenses'!$AE$4:$AL$2004,(ROW('Apartment Expenses'!M1595)-3)))</f>
        <v>0</v>
      </c>
      <c r="O1595" s="1" t="str">
        <f>IF($O$2="ALL",IF(VLOOKUP(AA1595,'Expense History'!$AA$6:$AB$36,2,0)="x","include",0),IF(AND(VLOOKUP(AA1595,'Expense History'!$AA$6:$AB$36,2,0)="x",AC1595=$O$2),"include",0))</f>
        <v>include</v>
      </c>
      <c r="P1595" s="1">
        <f>IF(O1595="include",IF(AE1595&gt;0,1+MAX(P1596:P$2005),0),0)</f>
        <v>0</v>
      </c>
      <c r="Q1595" s="1">
        <f>IF(AND(ISBLANK(AA1594),AE1594=0),0,(IF(MAX(Q1596:Q$2005)&gt;0,0,ROW(R1595))))</f>
        <v>0</v>
      </c>
      <c r="R1595" s="1">
        <f>IF($O1595="include",IF(AF1595&gt;0,1+MAX(R1596:R$2005),0),0)</f>
        <v>0</v>
      </c>
      <c r="S1595" s="1">
        <f>IF($O1595="include",IF(AG1595&gt;0,1+MAX(S1596:S$2005),0),0)</f>
        <v>0</v>
      </c>
      <c r="T1595" s="1">
        <f>IF($O1595="include",IF(AH1595&gt;0,1+MAX(T1596:T$2005),0),0)</f>
        <v>0</v>
      </c>
      <c r="U1595" s="1">
        <f>IF($O1595="include",IF(AI1595&gt;0,1+MAX(U1596:U$2005),0),0)</f>
        <v>0</v>
      </c>
      <c r="V1595" s="1">
        <f>IF($O1595="include",IF(AJ1595&gt;0,1+MAX(V1596:V$2005),0),0)</f>
        <v>0</v>
      </c>
      <c r="W1595" s="1">
        <f>IF($O1595="include",IF(AK1595&gt;0,1+MAX(W1596:W$2005),0),0)</f>
        <v>0</v>
      </c>
      <c r="X1595" s="1">
        <f>IF($O1595="include",IF(AL1595&gt;0,1+MAX(X1596:X$2005),0),0)</f>
        <v>0</v>
      </c>
      <c r="Y1595" s="22" t="str">
        <f t="shared" si="415"/>
        <v xml:space="preserve">1 - </v>
      </c>
      <c r="AA1595" s="42"/>
      <c r="AB1595" s="43"/>
      <c r="AC1595" s="43"/>
      <c r="AD1595" s="44"/>
      <c r="AE1595" s="11">
        <f t="shared" si="416"/>
        <v>0</v>
      </c>
      <c r="AF1595" s="41"/>
      <c r="AG1595" s="41"/>
      <c r="AH1595" s="41"/>
      <c r="AI1595" s="41"/>
      <c r="AJ1595" s="41"/>
      <c r="AK1595" s="41"/>
      <c r="AL1595" s="41"/>
      <c r="BA1595" s="1">
        <f t="shared" si="417"/>
        <v>0</v>
      </c>
      <c r="BB1595" s="1">
        <f t="shared" si="418"/>
        <v>0</v>
      </c>
      <c r="BC1595" s="1" t="str">
        <f t="shared" si="419"/>
        <v>No</v>
      </c>
      <c r="BD1595" s="1">
        <f t="shared" si="420"/>
        <v>0</v>
      </c>
      <c r="BE1595" s="1">
        <f t="shared" si="421"/>
        <v>0</v>
      </c>
      <c r="BF1595" s="1">
        <f t="shared" si="422"/>
        <v>0</v>
      </c>
      <c r="BG1595" s="1">
        <v>1591</v>
      </c>
      <c r="BH1595" s="1" t="e">
        <f t="shared" si="423"/>
        <v>#N/A</v>
      </c>
      <c r="BI1595" s="1">
        <f t="shared" si="425"/>
        <v>2</v>
      </c>
      <c r="BJ1595" s="1" t="e">
        <f t="shared" si="424"/>
        <v>#N/A</v>
      </c>
    </row>
    <row r="1596" spans="1:62" x14ac:dyDescent="0.25">
      <c r="A1596" s="1">
        <f t="shared" si="411"/>
        <v>1</v>
      </c>
      <c r="B1596" s="1">
        <f>IF(YEAR(AD1596)=$B$3,YEAR('Apartment Expenses'!AD1596)&amp;" - "&amp;'Apartment Expenses'!AC1596,0)</f>
        <v>0</v>
      </c>
      <c r="C1596" s="1">
        <f t="shared" si="412"/>
        <v>0</v>
      </c>
      <c r="E1596" s="1">
        <v>1592</v>
      </c>
      <c r="F1596" s="1">
        <f t="shared" si="413"/>
        <v>1</v>
      </c>
      <c r="G1596" s="1">
        <f t="shared" si="409"/>
        <v>0</v>
      </c>
      <c r="H1596" s="1">
        <f t="shared" si="410"/>
        <v>0</v>
      </c>
      <c r="J1596" s="1" t="str">
        <f t="shared" si="414"/>
        <v>1900</v>
      </c>
      <c r="M1596" s="1">
        <f>HLOOKUP('Expense History'!$AD$3,$P$4:$X$2004,ROW('Apartment Expenses'!L1596)-3,0)</f>
        <v>0</v>
      </c>
      <c r="N1596" s="1">
        <f>IF('Expense History'!$AD$3=Data!$G$4,'Apartment Expenses'!AE1596,HLOOKUP('Expense History'!$AD$3,'Apartment Expenses'!$AE$4:$AL$2004,(ROW('Apartment Expenses'!M1596)-3)))</f>
        <v>0</v>
      </c>
      <c r="O1596" s="1" t="str">
        <f>IF($O$2="ALL",IF(VLOOKUP(AA1596,'Expense History'!$AA$6:$AB$36,2,0)="x","include",0),IF(AND(VLOOKUP(AA1596,'Expense History'!$AA$6:$AB$36,2,0)="x",AC1596=$O$2),"include",0))</f>
        <v>include</v>
      </c>
      <c r="P1596" s="1">
        <f>IF(O1596="include",IF(AE1596&gt;0,1+MAX(P1597:P$2005),0),0)</f>
        <v>0</v>
      </c>
      <c r="Q1596" s="1">
        <f>IF(AND(ISBLANK(AA1595),AE1595=0),0,(IF(MAX(Q1597:Q$2005)&gt;0,0,ROW(R1596))))</f>
        <v>0</v>
      </c>
      <c r="R1596" s="1">
        <f>IF($O1596="include",IF(AF1596&gt;0,1+MAX(R1597:R$2005),0),0)</f>
        <v>0</v>
      </c>
      <c r="S1596" s="1">
        <f>IF($O1596="include",IF(AG1596&gt;0,1+MAX(S1597:S$2005),0),0)</f>
        <v>0</v>
      </c>
      <c r="T1596" s="1">
        <f>IF($O1596="include",IF(AH1596&gt;0,1+MAX(T1597:T$2005),0),0)</f>
        <v>0</v>
      </c>
      <c r="U1596" s="1">
        <f>IF($O1596="include",IF(AI1596&gt;0,1+MAX(U1597:U$2005),0),0)</f>
        <v>0</v>
      </c>
      <c r="V1596" s="1">
        <f>IF($O1596="include",IF(AJ1596&gt;0,1+MAX(V1597:V$2005),0),0)</f>
        <v>0</v>
      </c>
      <c r="W1596" s="1">
        <f>IF($O1596="include",IF(AK1596&gt;0,1+MAX(W1597:W$2005),0),0)</f>
        <v>0</v>
      </c>
      <c r="X1596" s="1">
        <f>IF($O1596="include",IF(AL1596&gt;0,1+MAX(X1597:X$2005),0),0)</f>
        <v>0</v>
      </c>
      <c r="Y1596" s="22" t="str">
        <f t="shared" si="415"/>
        <v xml:space="preserve">1 - </v>
      </c>
      <c r="AA1596" s="42"/>
      <c r="AB1596" s="43"/>
      <c r="AC1596" s="43"/>
      <c r="AD1596" s="44"/>
      <c r="AE1596" s="11">
        <f t="shared" si="416"/>
        <v>0</v>
      </c>
      <c r="AF1596" s="41"/>
      <c r="AG1596" s="41"/>
      <c r="AH1596" s="41"/>
      <c r="AI1596" s="41"/>
      <c r="AJ1596" s="41"/>
      <c r="AK1596" s="41"/>
      <c r="AL1596" s="41"/>
      <c r="BA1596" s="1">
        <f t="shared" si="417"/>
        <v>0</v>
      </c>
      <c r="BB1596" s="1">
        <f t="shared" si="418"/>
        <v>0</v>
      </c>
      <c r="BC1596" s="1" t="str">
        <f t="shared" si="419"/>
        <v>No</v>
      </c>
      <c r="BD1596" s="1">
        <f t="shared" si="420"/>
        <v>0</v>
      </c>
      <c r="BE1596" s="1">
        <f t="shared" si="421"/>
        <v>0</v>
      </c>
      <c r="BF1596" s="1">
        <f t="shared" si="422"/>
        <v>0</v>
      </c>
      <c r="BG1596" s="1">
        <v>1592</v>
      </c>
      <c r="BH1596" s="1" t="e">
        <f t="shared" si="423"/>
        <v>#N/A</v>
      </c>
      <c r="BI1596" s="1">
        <f t="shared" si="425"/>
        <v>2</v>
      </c>
      <c r="BJ1596" s="1" t="e">
        <f t="shared" si="424"/>
        <v>#N/A</v>
      </c>
    </row>
    <row r="1597" spans="1:62" x14ac:dyDescent="0.25">
      <c r="A1597" s="1">
        <f t="shared" si="411"/>
        <v>1</v>
      </c>
      <c r="B1597" s="1">
        <f>IF(YEAR(AD1597)=$B$3,YEAR('Apartment Expenses'!AD1597)&amp;" - "&amp;'Apartment Expenses'!AC1597,0)</f>
        <v>0</v>
      </c>
      <c r="C1597" s="1">
        <f t="shared" si="412"/>
        <v>0</v>
      </c>
      <c r="E1597" s="1">
        <v>1593</v>
      </c>
      <c r="F1597" s="1">
        <f t="shared" si="413"/>
        <v>1</v>
      </c>
      <c r="G1597" s="1">
        <f t="shared" si="409"/>
        <v>0</v>
      </c>
      <c r="H1597" s="1">
        <f t="shared" si="410"/>
        <v>0</v>
      </c>
      <c r="J1597" s="1" t="str">
        <f t="shared" si="414"/>
        <v>1900</v>
      </c>
      <c r="M1597" s="1">
        <f>HLOOKUP('Expense History'!$AD$3,$P$4:$X$2004,ROW('Apartment Expenses'!L1597)-3,0)</f>
        <v>0</v>
      </c>
      <c r="N1597" s="1">
        <f>IF('Expense History'!$AD$3=Data!$G$4,'Apartment Expenses'!AE1597,HLOOKUP('Expense History'!$AD$3,'Apartment Expenses'!$AE$4:$AL$2004,(ROW('Apartment Expenses'!M1597)-3)))</f>
        <v>0</v>
      </c>
      <c r="O1597" s="1" t="str">
        <f>IF($O$2="ALL",IF(VLOOKUP(AA1597,'Expense History'!$AA$6:$AB$36,2,0)="x","include",0),IF(AND(VLOOKUP(AA1597,'Expense History'!$AA$6:$AB$36,2,0)="x",AC1597=$O$2),"include",0))</f>
        <v>include</v>
      </c>
      <c r="P1597" s="1">
        <f>IF(O1597="include",IF(AE1597&gt;0,1+MAX(P1598:P$2005),0),0)</f>
        <v>0</v>
      </c>
      <c r="Q1597" s="1">
        <f>IF(AND(ISBLANK(AA1596),AE1596=0),0,(IF(MAX(Q1598:Q$2005)&gt;0,0,ROW(R1597))))</f>
        <v>0</v>
      </c>
      <c r="R1597" s="1">
        <f>IF($O1597="include",IF(AF1597&gt;0,1+MAX(R1598:R$2005),0),0)</f>
        <v>0</v>
      </c>
      <c r="S1597" s="1">
        <f>IF($O1597="include",IF(AG1597&gt;0,1+MAX(S1598:S$2005),0),0)</f>
        <v>0</v>
      </c>
      <c r="T1597" s="1">
        <f>IF($O1597="include",IF(AH1597&gt;0,1+MAX(T1598:T$2005),0),0)</f>
        <v>0</v>
      </c>
      <c r="U1597" s="1">
        <f>IF($O1597="include",IF(AI1597&gt;0,1+MAX(U1598:U$2005),0),0)</f>
        <v>0</v>
      </c>
      <c r="V1597" s="1">
        <f>IF($O1597="include",IF(AJ1597&gt;0,1+MAX(V1598:V$2005),0),0)</f>
        <v>0</v>
      </c>
      <c r="W1597" s="1">
        <f>IF($O1597="include",IF(AK1597&gt;0,1+MAX(W1598:W$2005),0),0)</f>
        <v>0</v>
      </c>
      <c r="X1597" s="1">
        <f>IF($O1597="include",IF(AL1597&gt;0,1+MAX(X1598:X$2005),0),0)</f>
        <v>0</v>
      </c>
      <c r="Y1597" s="22" t="str">
        <f t="shared" si="415"/>
        <v xml:space="preserve">1 - </v>
      </c>
      <c r="AA1597" s="42"/>
      <c r="AB1597" s="43"/>
      <c r="AC1597" s="43"/>
      <c r="AD1597" s="44"/>
      <c r="AE1597" s="11">
        <f t="shared" si="416"/>
        <v>0</v>
      </c>
      <c r="AF1597" s="41"/>
      <c r="AG1597" s="41"/>
      <c r="AH1597" s="41"/>
      <c r="AI1597" s="41"/>
      <c r="AJ1597" s="41"/>
      <c r="AK1597" s="41"/>
      <c r="AL1597" s="41"/>
      <c r="BA1597" s="1">
        <f t="shared" si="417"/>
        <v>0</v>
      </c>
      <c r="BB1597" s="1">
        <f t="shared" si="418"/>
        <v>0</v>
      </c>
      <c r="BC1597" s="1" t="str">
        <f t="shared" si="419"/>
        <v>No</v>
      </c>
      <c r="BD1597" s="1">
        <f t="shared" si="420"/>
        <v>0</v>
      </c>
      <c r="BE1597" s="1">
        <f t="shared" si="421"/>
        <v>0</v>
      </c>
      <c r="BF1597" s="1">
        <f t="shared" si="422"/>
        <v>0</v>
      </c>
      <c r="BG1597" s="1">
        <v>1593</v>
      </c>
      <c r="BH1597" s="1" t="e">
        <f t="shared" si="423"/>
        <v>#N/A</v>
      </c>
      <c r="BI1597" s="1">
        <f t="shared" si="425"/>
        <v>2</v>
      </c>
      <c r="BJ1597" s="1" t="e">
        <f t="shared" si="424"/>
        <v>#N/A</v>
      </c>
    </row>
    <row r="1598" spans="1:62" x14ac:dyDescent="0.25">
      <c r="A1598" s="1">
        <f t="shared" si="411"/>
        <v>1</v>
      </c>
      <c r="B1598" s="1">
        <f>IF(YEAR(AD1598)=$B$3,YEAR('Apartment Expenses'!AD1598)&amp;" - "&amp;'Apartment Expenses'!AC1598,0)</f>
        <v>0</v>
      </c>
      <c r="C1598" s="1">
        <f t="shared" si="412"/>
        <v>0</v>
      </c>
      <c r="E1598" s="1">
        <v>1594</v>
      </c>
      <c r="F1598" s="1">
        <f t="shared" si="413"/>
        <v>1</v>
      </c>
      <c r="G1598" s="1">
        <f t="shared" si="409"/>
        <v>0</v>
      </c>
      <c r="H1598" s="1">
        <f t="shared" si="410"/>
        <v>0</v>
      </c>
      <c r="J1598" s="1" t="str">
        <f t="shared" si="414"/>
        <v>1900</v>
      </c>
      <c r="M1598" s="1">
        <f>HLOOKUP('Expense History'!$AD$3,$P$4:$X$2004,ROW('Apartment Expenses'!L1598)-3,0)</f>
        <v>0</v>
      </c>
      <c r="N1598" s="1">
        <f>IF('Expense History'!$AD$3=Data!$G$4,'Apartment Expenses'!AE1598,HLOOKUP('Expense History'!$AD$3,'Apartment Expenses'!$AE$4:$AL$2004,(ROW('Apartment Expenses'!M1598)-3)))</f>
        <v>0</v>
      </c>
      <c r="O1598" s="1" t="str">
        <f>IF($O$2="ALL",IF(VLOOKUP(AA1598,'Expense History'!$AA$6:$AB$36,2,0)="x","include",0),IF(AND(VLOOKUP(AA1598,'Expense History'!$AA$6:$AB$36,2,0)="x",AC1598=$O$2),"include",0))</f>
        <v>include</v>
      </c>
      <c r="P1598" s="1">
        <f>IF(O1598="include",IF(AE1598&gt;0,1+MAX(P1599:P$2005),0),0)</f>
        <v>0</v>
      </c>
      <c r="Q1598" s="1">
        <f>IF(AND(ISBLANK(AA1597),AE1597=0),0,(IF(MAX(Q1599:Q$2005)&gt;0,0,ROW(R1598))))</f>
        <v>0</v>
      </c>
      <c r="R1598" s="1">
        <f>IF($O1598="include",IF(AF1598&gt;0,1+MAX(R1599:R$2005),0),0)</f>
        <v>0</v>
      </c>
      <c r="S1598" s="1">
        <f>IF($O1598="include",IF(AG1598&gt;0,1+MAX(S1599:S$2005),0),0)</f>
        <v>0</v>
      </c>
      <c r="T1598" s="1">
        <f>IF($O1598="include",IF(AH1598&gt;0,1+MAX(T1599:T$2005),0),0)</f>
        <v>0</v>
      </c>
      <c r="U1598" s="1">
        <f>IF($O1598="include",IF(AI1598&gt;0,1+MAX(U1599:U$2005),0),0)</f>
        <v>0</v>
      </c>
      <c r="V1598" s="1">
        <f>IF($O1598="include",IF(AJ1598&gt;0,1+MAX(V1599:V$2005),0),0)</f>
        <v>0</v>
      </c>
      <c r="W1598" s="1">
        <f>IF($O1598="include",IF(AK1598&gt;0,1+MAX(W1599:W$2005),0),0)</f>
        <v>0</v>
      </c>
      <c r="X1598" s="1">
        <f>IF($O1598="include",IF(AL1598&gt;0,1+MAX(X1599:X$2005),0),0)</f>
        <v>0</v>
      </c>
      <c r="Y1598" s="22" t="str">
        <f t="shared" si="415"/>
        <v xml:space="preserve">1 - </v>
      </c>
      <c r="AA1598" s="42"/>
      <c r="AB1598" s="43"/>
      <c r="AC1598" s="43"/>
      <c r="AD1598" s="44"/>
      <c r="AE1598" s="11">
        <f t="shared" si="416"/>
        <v>0</v>
      </c>
      <c r="AF1598" s="41"/>
      <c r="AG1598" s="41"/>
      <c r="AH1598" s="41"/>
      <c r="AI1598" s="41"/>
      <c r="AJ1598" s="41"/>
      <c r="AK1598" s="41"/>
      <c r="AL1598" s="41"/>
      <c r="BA1598" s="1">
        <f t="shared" si="417"/>
        <v>0</v>
      </c>
      <c r="BB1598" s="1">
        <f t="shared" si="418"/>
        <v>0</v>
      </c>
      <c r="BC1598" s="1" t="str">
        <f t="shared" si="419"/>
        <v>No</v>
      </c>
      <c r="BD1598" s="1">
        <f t="shared" si="420"/>
        <v>0</v>
      </c>
      <c r="BE1598" s="1">
        <f t="shared" si="421"/>
        <v>0</v>
      </c>
      <c r="BF1598" s="1">
        <f t="shared" si="422"/>
        <v>0</v>
      </c>
      <c r="BG1598" s="1">
        <v>1594</v>
      </c>
      <c r="BH1598" s="1" t="e">
        <f t="shared" si="423"/>
        <v>#N/A</v>
      </c>
      <c r="BI1598" s="1">
        <f t="shared" si="425"/>
        <v>2</v>
      </c>
      <c r="BJ1598" s="1" t="e">
        <f t="shared" si="424"/>
        <v>#N/A</v>
      </c>
    </row>
    <row r="1599" spans="1:62" x14ac:dyDescent="0.25">
      <c r="A1599" s="1">
        <f t="shared" si="411"/>
        <v>1</v>
      </c>
      <c r="B1599" s="1">
        <f>IF(YEAR(AD1599)=$B$3,YEAR('Apartment Expenses'!AD1599)&amp;" - "&amp;'Apartment Expenses'!AC1599,0)</f>
        <v>0</v>
      </c>
      <c r="C1599" s="1">
        <f t="shared" si="412"/>
        <v>0</v>
      </c>
      <c r="E1599" s="1">
        <v>1595</v>
      </c>
      <c r="F1599" s="1">
        <f t="shared" si="413"/>
        <v>1</v>
      </c>
      <c r="G1599" s="1">
        <f t="shared" si="409"/>
        <v>0</v>
      </c>
      <c r="H1599" s="1">
        <f t="shared" si="410"/>
        <v>0</v>
      </c>
      <c r="J1599" s="1" t="str">
        <f t="shared" si="414"/>
        <v>1900</v>
      </c>
      <c r="M1599" s="1">
        <f>HLOOKUP('Expense History'!$AD$3,$P$4:$X$2004,ROW('Apartment Expenses'!L1599)-3,0)</f>
        <v>0</v>
      </c>
      <c r="N1599" s="1">
        <f>IF('Expense History'!$AD$3=Data!$G$4,'Apartment Expenses'!AE1599,HLOOKUP('Expense History'!$AD$3,'Apartment Expenses'!$AE$4:$AL$2004,(ROW('Apartment Expenses'!M1599)-3)))</f>
        <v>0</v>
      </c>
      <c r="O1599" s="1" t="str">
        <f>IF($O$2="ALL",IF(VLOOKUP(AA1599,'Expense History'!$AA$6:$AB$36,2,0)="x","include",0),IF(AND(VLOOKUP(AA1599,'Expense History'!$AA$6:$AB$36,2,0)="x",AC1599=$O$2),"include",0))</f>
        <v>include</v>
      </c>
      <c r="P1599" s="1">
        <f>IF(O1599="include",IF(AE1599&gt;0,1+MAX(P1600:P$2005),0),0)</f>
        <v>0</v>
      </c>
      <c r="Q1599" s="1">
        <f>IF(AND(ISBLANK(AA1598),AE1598=0),0,(IF(MAX(Q1600:Q$2005)&gt;0,0,ROW(R1599))))</f>
        <v>0</v>
      </c>
      <c r="R1599" s="1">
        <f>IF($O1599="include",IF(AF1599&gt;0,1+MAX(R1600:R$2005),0),0)</f>
        <v>0</v>
      </c>
      <c r="S1599" s="1">
        <f>IF($O1599="include",IF(AG1599&gt;0,1+MAX(S1600:S$2005),0),0)</f>
        <v>0</v>
      </c>
      <c r="T1599" s="1">
        <f>IF($O1599="include",IF(AH1599&gt;0,1+MAX(T1600:T$2005),0),0)</f>
        <v>0</v>
      </c>
      <c r="U1599" s="1">
        <f>IF($O1599="include",IF(AI1599&gt;0,1+MAX(U1600:U$2005),0),0)</f>
        <v>0</v>
      </c>
      <c r="V1599" s="1">
        <f>IF($O1599="include",IF(AJ1599&gt;0,1+MAX(V1600:V$2005),0),0)</f>
        <v>0</v>
      </c>
      <c r="W1599" s="1">
        <f>IF($O1599="include",IF(AK1599&gt;0,1+MAX(W1600:W$2005),0),0)</f>
        <v>0</v>
      </c>
      <c r="X1599" s="1">
        <f>IF($O1599="include",IF(AL1599&gt;0,1+MAX(X1600:X$2005),0),0)</f>
        <v>0</v>
      </c>
      <c r="Y1599" s="22" t="str">
        <f t="shared" si="415"/>
        <v xml:space="preserve">1 - </v>
      </c>
      <c r="AA1599" s="42"/>
      <c r="AB1599" s="43"/>
      <c r="AC1599" s="43"/>
      <c r="AD1599" s="44"/>
      <c r="AE1599" s="11">
        <f t="shared" si="416"/>
        <v>0</v>
      </c>
      <c r="AF1599" s="41"/>
      <c r="AG1599" s="41"/>
      <c r="AH1599" s="41"/>
      <c r="AI1599" s="41"/>
      <c r="AJ1599" s="41"/>
      <c r="AK1599" s="41"/>
      <c r="AL1599" s="41"/>
      <c r="BA1599" s="1">
        <f t="shared" si="417"/>
        <v>0</v>
      </c>
      <c r="BB1599" s="1">
        <f t="shared" si="418"/>
        <v>0</v>
      </c>
      <c r="BC1599" s="1" t="str">
        <f t="shared" si="419"/>
        <v>No</v>
      </c>
      <c r="BD1599" s="1">
        <f t="shared" si="420"/>
        <v>0</v>
      </c>
      <c r="BE1599" s="1">
        <f t="shared" si="421"/>
        <v>0</v>
      </c>
      <c r="BF1599" s="1">
        <f t="shared" si="422"/>
        <v>0</v>
      </c>
      <c r="BG1599" s="1">
        <v>1595</v>
      </c>
      <c r="BH1599" s="1" t="e">
        <f t="shared" si="423"/>
        <v>#N/A</v>
      </c>
      <c r="BI1599" s="1">
        <f t="shared" si="425"/>
        <v>2</v>
      </c>
      <c r="BJ1599" s="1" t="e">
        <f t="shared" si="424"/>
        <v>#N/A</v>
      </c>
    </row>
    <row r="1600" spans="1:62" x14ac:dyDescent="0.25">
      <c r="A1600" s="1">
        <f t="shared" si="411"/>
        <v>1</v>
      </c>
      <c r="B1600" s="1">
        <f>IF(YEAR(AD1600)=$B$3,YEAR('Apartment Expenses'!AD1600)&amp;" - "&amp;'Apartment Expenses'!AC1600,0)</f>
        <v>0</v>
      </c>
      <c r="C1600" s="1">
        <f t="shared" si="412"/>
        <v>0</v>
      </c>
      <c r="E1600" s="1">
        <v>1596</v>
      </c>
      <c r="F1600" s="1">
        <f t="shared" si="413"/>
        <v>1</v>
      </c>
      <c r="G1600" s="1">
        <f t="shared" si="409"/>
        <v>0</v>
      </c>
      <c r="H1600" s="1">
        <f t="shared" si="410"/>
        <v>0</v>
      </c>
      <c r="J1600" s="1" t="str">
        <f t="shared" si="414"/>
        <v>1900</v>
      </c>
      <c r="M1600" s="1">
        <f>HLOOKUP('Expense History'!$AD$3,$P$4:$X$2004,ROW('Apartment Expenses'!L1600)-3,0)</f>
        <v>0</v>
      </c>
      <c r="N1600" s="1">
        <f>IF('Expense History'!$AD$3=Data!$G$4,'Apartment Expenses'!AE1600,HLOOKUP('Expense History'!$AD$3,'Apartment Expenses'!$AE$4:$AL$2004,(ROW('Apartment Expenses'!M1600)-3)))</f>
        <v>0</v>
      </c>
      <c r="O1600" s="1" t="str">
        <f>IF($O$2="ALL",IF(VLOOKUP(AA1600,'Expense History'!$AA$6:$AB$36,2,0)="x","include",0),IF(AND(VLOOKUP(AA1600,'Expense History'!$AA$6:$AB$36,2,0)="x",AC1600=$O$2),"include",0))</f>
        <v>include</v>
      </c>
      <c r="P1600" s="1">
        <f>IF(O1600="include",IF(AE1600&gt;0,1+MAX(P1601:P$2005),0),0)</f>
        <v>0</v>
      </c>
      <c r="Q1600" s="1">
        <f>IF(AND(ISBLANK(AA1599),AE1599=0),0,(IF(MAX(Q1601:Q$2005)&gt;0,0,ROW(R1600))))</f>
        <v>0</v>
      </c>
      <c r="R1600" s="1">
        <f>IF($O1600="include",IF(AF1600&gt;0,1+MAX(R1601:R$2005),0),0)</f>
        <v>0</v>
      </c>
      <c r="S1600" s="1">
        <f>IF($O1600="include",IF(AG1600&gt;0,1+MAX(S1601:S$2005),0),0)</f>
        <v>0</v>
      </c>
      <c r="T1600" s="1">
        <f>IF($O1600="include",IF(AH1600&gt;0,1+MAX(T1601:T$2005),0),0)</f>
        <v>0</v>
      </c>
      <c r="U1600" s="1">
        <f>IF($O1600="include",IF(AI1600&gt;0,1+MAX(U1601:U$2005),0),0)</f>
        <v>0</v>
      </c>
      <c r="V1600" s="1">
        <f>IF($O1600="include",IF(AJ1600&gt;0,1+MAX(V1601:V$2005),0),0)</f>
        <v>0</v>
      </c>
      <c r="W1600" s="1">
        <f>IF($O1600="include",IF(AK1600&gt;0,1+MAX(W1601:W$2005),0),0)</f>
        <v>0</v>
      </c>
      <c r="X1600" s="1">
        <f>IF($O1600="include",IF(AL1600&gt;0,1+MAX(X1601:X$2005),0),0)</f>
        <v>0</v>
      </c>
      <c r="Y1600" s="22" t="str">
        <f t="shared" si="415"/>
        <v xml:space="preserve">1 - </v>
      </c>
      <c r="AA1600" s="42"/>
      <c r="AB1600" s="43"/>
      <c r="AC1600" s="43"/>
      <c r="AD1600" s="44"/>
      <c r="AE1600" s="11">
        <f t="shared" si="416"/>
        <v>0</v>
      </c>
      <c r="AF1600" s="41"/>
      <c r="AG1600" s="41"/>
      <c r="AH1600" s="41"/>
      <c r="AI1600" s="41"/>
      <c r="AJ1600" s="41"/>
      <c r="AK1600" s="41"/>
      <c r="AL1600" s="41"/>
      <c r="BA1600" s="1">
        <f t="shared" si="417"/>
        <v>0</v>
      </c>
      <c r="BB1600" s="1">
        <f t="shared" si="418"/>
        <v>0</v>
      </c>
      <c r="BC1600" s="1" t="str">
        <f t="shared" si="419"/>
        <v>No</v>
      </c>
      <c r="BD1600" s="1">
        <f t="shared" si="420"/>
        <v>0</v>
      </c>
      <c r="BE1600" s="1">
        <f t="shared" si="421"/>
        <v>0</v>
      </c>
      <c r="BF1600" s="1">
        <f t="shared" si="422"/>
        <v>0</v>
      </c>
      <c r="BG1600" s="1">
        <v>1596</v>
      </c>
      <c r="BH1600" s="1" t="e">
        <f t="shared" si="423"/>
        <v>#N/A</v>
      </c>
      <c r="BI1600" s="1">
        <f t="shared" si="425"/>
        <v>2</v>
      </c>
      <c r="BJ1600" s="1" t="e">
        <f t="shared" si="424"/>
        <v>#N/A</v>
      </c>
    </row>
    <row r="1601" spans="1:62" x14ac:dyDescent="0.25">
      <c r="A1601" s="1">
        <f t="shared" si="411"/>
        <v>1</v>
      </c>
      <c r="B1601" s="1">
        <f>IF(YEAR(AD1601)=$B$3,YEAR('Apartment Expenses'!AD1601)&amp;" - "&amp;'Apartment Expenses'!AC1601,0)</f>
        <v>0</v>
      </c>
      <c r="C1601" s="1">
        <f t="shared" si="412"/>
        <v>0</v>
      </c>
      <c r="E1601" s="1">
        <v>1597</v>
      </c>
      <c r="F1601" s="1">
        <f t="shared" si="413"/>
        <v>1</v>
      </c>
      <c r="G1601" s="1">
        <f t="shared" si="409"/>
        <v>0</v>
      </c>
      <c r="H1601" s="1">
        <f t="shared" si="410"/>
        <v>0</v>
      </c>
      <c r="J1601" s="1" t="str">
        <f t="shared" si="414"/>
        <v>1900</v>
      </c>
      <c r="M1601" s="1">
        <f>HLOOKUP('Expense History'!$AD$3,$P$4:$X$2004,ROW('Apartment Expenses'!L1601)-3,0)</f>
        <v>0</v>
      </c>
      <c r="N1601" s="1">
        <f>IF('Expense History'!$AD$3=Data!$G$4,'Apartment Expenses'!AE1601,HLOOKUP('Expense History'!$AD$3,'Apartment Expenses'!$AE$4:$AL$2004,(ROW('Apartment Expenses'!M1601)-3)))</f>
        <v>0</v>
      </c>
      <c r="O1601" s="1" t="str">
        <f>IF($O$2="ALL",IF(VLOOKUP(AA1601,'Expense History'!$AA$6:$AB$36,2,0)="x","include",0),IF(AND(VLOOKUP(AA1601,'Expense History'!$AA$6:$AB$36,2,0)="x",AC1601=$O$2),"include",0))</f>
        <v>include</v>
      </c>
      <c r="P1601" s="1">
        <f>IF(O1601="include",IF(AE1601&gt;0,1+MAX(P1602:P$2005),0),0)</f>
        <v>0</v>
      </c>
      <c r="Q1601" s="1">
        <f>IF(AND(ISBLANK(AA1600),AE1600=0),0,(IF(MAX(Q1602:Q$2005)&gt;0,0,ROW(R1601))))</f>
        <v>0</v>
      </c>
      <c r="R1601" s="1">
        <f>IF($O1601="include",IF(AF1601&gt;0,1+MAX(R1602:R$2005),0),0)</f>
        <v>0</v>
      </c>
      <c r="S1601" s="1">
        <f>IF($O1601="include",IF(AG1601&gt;0,1+MAX(S1602:S$2005),0),0)</f>
        <v>0</v>
      </c>
      <c r="T1601" s="1">
        <f>IF($O1601="include",IF(AH1601&gt;0,1+MAX(T1602:T$2005),0),0)</f>
        <v>0</v>
      </c>
      <c r="U1601" s="1">
        <f>IF($O1601="include",IF(AI1601&gt;0,1+MAX(U1602:U$2005),0),0)</f>
        <v>0</v>
      </c>
      <c r="V1601" s="1">
        <f>IF($O1601="include",IF(AJ1601&gt;0,1+MAX(V1602:V$2005),0),0)</f>
        <v>0</v>
      </c>
      <c r="W1601" s="1">
        <f>IF($O1601="include",IF(AK1601&gt;0,1+MAX(W1602:W$2005),0),0)</f>
        <v>0</v>
      </c>
      <c r="X1601" s="1">
        <f>IF($O1601="include",IF(AL1601&gt;0,1+MAX(X1602:X$2005),0),0)</f>
        <v>0</v>
      </c>
      <c r="Y1601" s="22" t="str">
        <f t="shared" si="415"/>
        <v xml:space="preserve">1 - </v>
      </c>
      <c r="AA1601" s="42"/>
      <c r="AB1601" s="43"/>
      <c r="AC1601" s="43"/>
      <c r="AD1601" s="44"/>
      <c r="AE1601" s="11">
        <f t="shared" si="416"/>
        <v>0</v>
      </c>
      <c r="AF1601" s="41"/>
      <c r="AG1601" s="41"/>
      <c r="AH1601" s="41"/>
      <c r="AI1601" s="41"/>
      <c r="AJ1601" s="41"/>
      <c r="AK1601" s="41"/>
      <c r="AL1601" s="41"/>
      <c r="BA1601" s="1">
        <f t="shared" si="417"/>
        <v>0</v>
      </c>
      <c r="BB1601" s="1">
        <f t="shared" si="418"/>
        <v>0</v>
      </c>
      <c r="BC1601" s="1" t="str">
        <f t="shared" si="419"/>
        <v>No</v>
      </c>
      <c r="BD1601" s="1">
        <f t="shared" si="420"/>
        <v>0</v>
      </c>
      <c r="BE1601" s="1">
        <f t="shared" si="421"/>
        <v>0</v>
      </c>
      <c r="BF1601" s="1">
        <f t="shared" si="422"/>
        <v>0</v>
      </c>
      <c r="BG1601" s="1">
        <v>1597</v>
      </c>
      <c r="BH1601" s="1" t="e">
        <f t="shared" si="423"/>
        <v>#N/A</v>
      </c>
      <c r="BI1601" s="1">
        <f t="shared" si="425"/>
        <v>2</v>
      </c>
      <c r="BJ1601" s="1" t="e">
        <f t="shared" si="424"/>
        <v>#N/A</v>
      </c>
    </row>
    <row r="1602" spans="1:62" x14ac:dyDescent="0.25">
      <c r="A1602" s="1">
        <f t="shared" si="411"/>
        <v>1</v>
      </c>
      <c r="B1602" s="1">
        <f>IF(YEAR(AD1602)=$B$3,YEAR('Apartment Expenses'!AD1602)&amp;" - "&amp;'Apartment Expenses'!AC1602,0)</f>
        <v>0</v>
      </c>
      <c r="C1602" s="1">
        <f t="shared" si="412"/>
        <v>0</v>
      </c>
      <c r="E1602" s="1">
        <v>1598</v>
      </c>
      <c r="F1602" s="1">
        <f t="shared" si="413"/>
        <v>1</v>
      </c>
      <c r="G1602" s="1">
        <f t="shared" si="409"/>
        <v>0</v>
      </c>
      <c r="H1602" s="1">
        <f t="shared" si="410"/>
        <v>0</v>
      </c>
      <c r="J1602" s="1" t="str">
        <f t="shared" si="414"/>
        <v>1900</v>
      </c>
      <c r="M1602" s="1">
        <f>HLOOKUP('Expense History'!$AD$3,$P$4:$X$2004,ROW('Apartment Expenses'!L1602)-3,0)</f>
        <v>0</v>
      </c>
      <c r="N1602" s="1">
        <f>IF('Expense History'!$AD$3=Data!$G$4,'Apartment Expenses'!AE1602,HLOOKUP('Expense History'!$AD$3,'Apartment Expenses'!$AE$4:$AL$2004,(ROW('Apartment Expenses'!M1602)-3)))</f>
        <v>0</v>
      </c>
      <c r="O1602" s="1" t="str">
        <f>IF($O$2="ALL",IF(VLOOKUP(AA1602,'Expense History'!$AA$6:$AB$36,2,0)="x","include",0),IF(AND(VLOOKUP(AA1602,'Expense History'!$AA$6:$AB$36,2,0)="x",AC1602=$O$2),"include",0))</f>
        <v>include</v>
      </c>
      <c r="P1602" s="1">
        <f>IF(O1602="include",IF(AE1602&gt;0,1+MAX(P1603:P$2005),0),0)</f>
        <v>0</v>
      </c>
      <c r="Q1602" s="1">
        <f>IF(AND(ISBLANK(AA1601),AE1601=0),0,(IF(MAX(Q1603:Q$2005)&gt;0,0,ROW(R1602))))</f>
        <v>0</v>
      </c>
      <c r="R1602" s="1">
        <f>IF($O1602="include",IF(AF1602&gt;0,1+MAX(R1603:R$2005),0),0)</f>
        <v>0</v>
      </c>
      <c r="S1602" s="1">
        <f>IF($O1602="include",IF(AG1602&gt;0,1+MAX(S1603:S$2005),0),0)</f>
        <v>0</v>
      </c>
      <c r="T1602" s="1">
        <f>IF($O1602="include",IF(AH1602&gt;0,1+MAX(T1603:T$2005),0),0)</f>
        <v>0</v>
      </c>
      <c r="U1602" s="1">
        <f>IF($O1602="include",IF(AI1602&gt;0,1+MAX(U1603:U$2005),0),0)</f>
        <v>0</v>
      </c>
      <c r="V1602" s="1">
        <f>IF($O1602="include",IF(AJ1602&gt;0,1+MAX(V1603:V$2005),0),0)</f>
        <v>0</v>
      </c>
      <c r="W1602" s="1">
        <f>IF($O1602="include",IF(AK1602&gt;0,1+MAX(W1603:W$2005),0),0)</f>
        <v>0</v>
      </c>
      <c r="X1602" s="1">
        <f>IF($O1602="include",IF(AL1602&gt;0,1+MAX(X1603:X$2005),0),0)</f>
        <v>0</v>
      </c>
      <c r="Y1602" s="22" t="str">
        <f t="shared" si="415"/>
        <v xml:space="preserve">1 - </v>
      </c>
      <c r="AA1602" s="42"/>
      <c r="AB1602" s="43"/>
      <c r="AC1602" s="43"/>
      <c r="AD1602" s="44"/>
      <c r="AE1602" s="11">
        <f t="shared" si="416"/>
        <v>0</v>
      </c>
      <c r="AF1602" s="41"/>
      <c r="AG1602" s="41"/>
      <c r="AH1602" s="41"/>
      <c r="AI1602" s="41"/>
      <c r="AJ1602" s="41"/>
      <c r="AK1602" s="41"/>
      <c r="AL1602" s="41"/>
      <c r="BA1602" s="1">
        <f t="shared" si="417"/>
        <v>0</v>
      </c>
      <c r="BB1602" s="1">
        <f t="shared" si="418"/>
        <v>0</v>
      </c>
      <c r="BC1602" s="1" t="str">
        <f t="shared" si="419"/>
        <v>No</v>
      </c>
      <c r="BD1602" s="1">
        <f t="shared" si="420"/>
        <v>0</v>
      </c>
      <c r="BE1602" s="1">
        <f t="shared" si="421"/>
        <v>0</v>
      </c>
      <c r="BF1602" s="1">
        <f t="shared" si="422"/>
        <v>0</v>
      </c>
      <c r="BG1602" s="1">
        <v>1598</v>
      </c>
      <c r="BH1602" s="1" t="e">
        <f t="shared" si="423"/>
        <v>#N/A</v>
      </c>
      <c r="BI1602" s="1">
        <f t="shared" si="425"/>
        <v>2</v>
      </c>
      <c r="BJ1602" s="1" t="e">
        <f t="shared" si="424"/>
        <v>#N/A</v>
      </c>
    </row>
    <row r="1603" spans="1:62" x14ac:dyDescent="0.25">
      <c r="A1603" s="1">
        <f t="shared" si="411"/>
        <v>1</v>
      </c>
      <c r="B1603" s="1">
        <f>IF(YEAR(AD1603)=$B$3,YEAR('Apartment Expenses'!AD1603)&amp;" - "&amp;'Apartment Expenses'!AC1603,0)</f>
        <v>0</v>
      </c>
      <c r="C1603" s="1">
        <f t="shared" si="412"/>
        <v>0</v>
      </c>
      <c r="E1603" s="1">
        <v>1599</v>
      </c>
      <c r="F1603" s="1">
        <f t="shared" si="413"/>
        <v>1</v>
      </c>
      <c r="G1603" s="1">
        <f t="shared" si="409"/>
        <v>0</v>
      </c>
      <c r="H1603" s="1">
        <f t="shared" si="410"/>
        <v>0</v>
      </c>
      <c r="J1603" s="1" t="str">
        <f t="shared" si="414"/>
        <v>1900</v>
      </c>
      <c r="M1603" s="1">
        <f>HLOOKUP('Expense History'!$AD$3,$P$4:$X$2004,ROW('Apartment Expenses'!L1603)-3,0)</f>
        <v>0</v>
      </c>
      <c r="N1603" s="1">
        <f>IF('Expense History'!$AD$3=Data!$G$4,'Apartment Expenses'!AE1603,HLOOKUP('Expense History'!$AD$3,'Apartment Expenses'!$AE$4:$AL$2004,(ROW('Apartment Expenses'!M1603)-3)))</f>
        <v>0</v>
      </c>
      <c r="O1603" s="1" t="str">
        <f>IF($O$2="ALL",IF(VLOOKUP(AA1603,'Expense History'!$AA$6:$AB$36,2,0)="x","include",0),IF(AND(VLOOKUP(AA1603,'Expense History'!$AA$6:$AB$36,2,0)="x",AC1603=$O$2),"include",0))</f>
        <v>include</v>
      </c>
      <c r="P1603" s="1">
        <f>IF(O1603="include",IF(AE1603&gt;0,1+MAX(P1604:P$2005),0),0)</f>
        <v>0</v>
      </c>
      <c r="Q1603" s="1">
        <f>IF(AND(ISBLANK(AA1602),AE1602=0),0,(IF(MAX(Q1604:Q$2005)&gt;0,0,ROW(R1603))))</f>
        <v>0</v>
      </c>
      <c r="R1603" s="1">
        <f>IF($O1603="include",IF(AF1603&gt;0,1+MAX(R1604:R$2005),0),0)</f>
        <v>0</v>
      </c>
      <c r="S1603" s="1">
        <f>IF($O1603="include",IF(AG1603&gt;0,1+MAX(S1604:S$2005),0),0)</f>
        <v>0</v>
      </c>
      <c r="T1603" s="1">
        <f>IF($O1603="include",IF(AH1603&gt;0,1+MAX(T1604:T$2005),0),0)</f>
        <v>0</v>
      </c>
      <c r="U1603" s="1">
        <f>IF($O1603="include",IF(AI1603&gt;0,1+MAX(U1604:U$2005),0),0)</f>
        <v>0</v>
      </c>
      <c r="V1603" s="1">
        <f>IF($O1603="include",IF(AJ1603&gt;0,1+MAX(V1604:V$2005),0),0)</f>
        <v>0</v>
      </c>
      <c r="W1603" s="1">
        <f>IF($O1603="include",IF(AK1603&gt;0,1+MAX(W1604:W$2005),0),0)</f>
        <v>0</v>
      </c>
      <c r="X1603" s="1">
        <f>IF($O1603="include",IF(AL1603&gt;0,1+MAX(X1604:X$2005),0),0)</f>
        <v>0</v>
      </c>
      <c r="Y1603" s="22" t="str">
        <f t="shared" si="415"/>
        <v xml:space="preserve">1 - </v>
      </c>
      <c r="AA1603" s="42"/>
      <c r="AB1603" s="43"/>
      <c r="AC1603" s="43"/>
      <c r="AD1603" s="44"/>
      <c r="AE1603" s="11">
        <f t="shared" si="416"/>
        <v>0</v>
      </c>
      <c r="AF1603" s="41"/>
      <c r="AG1603" s="41"/>
      <c r="AH1603" s="41"/>
      <c r="AI1603" s="41"/>
      <c r="AJ1603" s="41"/>
      <c r="AK1603" s="41"/>
      <c r="AL1603" s="41"/>
      <c r="BA1603" s="1">
        <f t="shared" si="417"/>
        <v>0</v>
      </c>
      <c r="BB1603" s="1">
        <f t="shared" si="418"/>
        <v>0</v>
      </c>
      <c r="BC1603" s="1" t="str">
        <f t="shared" si="419"/>
        <v>No</v>
      </c>
      <c r="BD1603" s="1">
        <f t="shared" si="420"/>
        <v>0</v>
      </c>
      <c r="BE1603" s="1">
        <f t="shared" si="421"/>
        <v>0</v>
      </c>
      <c r="BF1603" s="1">
        <f t="shared" si="422"/>
        <v>0</v>
      </c>
      <c r="BG1603" s="1">
        <v>1599</v>
      </c>
      <c r="BH1603" s="1" t="e">
        <f t="shared" si="423"/>
        <v>#N/A</v>
      </c>
      <c r="BI1603" s="1">
        <f t="shared" si="425"/>
        <v>2</v>
      </c>
      <c r="BJ1603" s="1" t="e">
        <f t="shared" si="424"/>
        <v>#N/A</v>
      </c>
    </row>
    <row r="1604" spans="1:62" x14ac:dyDescent="0.25">
      <c r="A1604" s="1">
        <f t="shared" si="411"/>
        <v>1</v>
      </c>
      <c r="B1604" s="1">
        <f>IF(YEAR(AD1604)=$B$3,YEAR('Apartment Expenses'!AD1604)&amp;" - "&amp;'Apartment Expenses'!AC1604,0)</f>
        <v>0</v>
      </c>
      <c r="C1604" s="1">
        <f t="shared" si="412"/>
        <v>0</v>
      </c>
      <c r="E1604" s="1">
        <v>1600</v>
      </c>
      <c r="F1604" s="1">
        <f t="shared" si="413"/>
        <v>1</v>
      </c>
      <c r="G1604" s="1">
        <f t="shared" si="409"/>
        <v>0</v>
      </c>
      <c r="H1604" s="1">
        <f t="shared" si="410"/>
        <v>0</v>
      </c>
      <c r="J1604" s="1" t="str">
        <f t="shared" si="414"/>
        <v>1900</v>
      </c>
      <c r="M1604" s="1">
        <f>HLOOKUP('Expense History'!$AD$3,$P$4:$X$2004,ROW('Apartment Expenses'!L1604)-3,0)</f>
        <v>0</v>
      </c>
      <c r="N1604" s="1">
        <f>IF('Expense History'!$AD$3=Data!$G$4,'Apartment Expenses'!AE1604,HLOOKUP('Expense History'!$AD$3,'Apartment Expenses'!$AE$4:$AL$2004,(ROW('Apartment Expenses'!M1604)-3)))</f>
        <v>0</v>
      </c>
      <c r="O1604" s="1" t="str">
        <f>IF($O$2="ALL",IF(VLOOKUP(AA1604,'Expense History'!$AA$6:$AB$36,2,0)="x","include",0),IF(AND(VLOOKUP(AA1604,'Expense History'!$AA$6:$AB$36,2,0)="x",AC1604=$O$2),"include",0))</f>
        <v>include</v>
      </c>
      <c r="P1604" s="1">
        <f>IF(O1604="include",IF(AE1604&gt;0,1+MAX(P1605:P$2005),0),0)</f>
        <v>0</v>
      </c>
      <c r="Q1604" s="1">
        <f>IF(AND(ISBLANK(AA1603),AE1603=0),0,(IF(MAX(Q1605:Q$2005)&gt;0,0,ROW(R1604))))</f>
        <v>0</v>
      </c>
      <c r="R1604" s="1">
        <f>IF($O1604="include",IF(AF1604&gt;0,1+MAX(R1605:R$2005),0),0)</f>
        <v>0</v>
      </c>
      <c r="S1604" s="1">
        <f>IF($O1604="include",IF(AG1604&gt;0,1+MAX(S1605:S$2005),0),0)</f>
        <v>0</v>
      </c>
      <c r="T1604" s="1">
        <f>IF($O1604="include",IF(AH1604&gt;0,1+MAX(T1605:T$2005),0),0)</f>
        <v>0</v>
      </c>
      <c r="U1604" s="1">
        <f>IF($O1604="include",IF(AI1604&gt;0,1+MAX(U1605:U$2005),0),0)</f>
        <v>0</v>
      </c>
      <c r="V1604" s="1">
        <f>IF($O1604="include",IF(AJ1604&gt;0,1+MAX(V1605:V$2005),0),0)</f>
        <v>0</v>
      </c>
      <c r="W1604" s="1">
        <f>IF($O1604="include",IF(AK1604&gt;0,1+MAX(W1605:W$2005),0),0)</f>
        <v>0</v>
      </c>
      <c r="X1604" s="1">
        <f>IF($O1604="include",IF(AL1604&gt;0,1+MAX(X1605:X$2005),0),0)</f>
        <v>0</v>
      </c>
      <c r="Y1604" s="22" t="str">
        <f t="shared" si="415"/>
        <v xml:space="preserve">1 - </v>
      </c>
      <c r="AA1604" s="42"/>
      <c r="AB1604" s="43"/>
      <c r="AC1604" s="43"/>
      <c r="AD1604" s="44"/>
      <c r="AE1604" s="11">
        <f t="shared" si="416"/>
        <v>0</v>
      </c>
      <c r="AF1604" s="41"/>
      <c r="AG1604" s="41"/>
      <c r="AH1604" s="41"/>
      <c r="AI1604" s="41"/>
      <c r="AJ1604" s="41"/>
      <c r="AK1604" s="41"/>
      <c r="AL1604" s="41"/>
      <c r="BA1604" s="1">
        <f t="shared" si="417"/>
        <v>0</v>
      </c>
      <c r="BB1604" s="1">
        <f t="shared" si="418"/>
        <v>0</v>
      </c>
      <c r="BC1604" s="1" t="str">
        <f t="shared" si="419"/>
        <v>No</v>
      </c>
      <c r="BD1604" s="1">
        <f t="shared" si="420"/>
        <v>0</v>
      </c>
      <c r="BE1604" s="1">
        <f t="shared" si="421"/>
        <v>0</v>
      </c>
      <c r="BF1604" s="1">
        <f t="shared" si="422"/>
        <v>0</v>
      </c>
      <c r="BG1604" s="1">
        <v>1600</v>
      </c>
      <c r="BH1604" s="1" t="e">
        <f t="shared" si="423"/>
        <v>#N/A</v>
      </c>
      <c r="BI1604" s="1">
        <f t="shared" si="425"/>
        <v>2</v>
      </c>
      <c r="BJ1604" s="1" t="e">
        <f t="shared" si="424"/>
        <v>#N/A</v>
      </c>
    </row>
    <row r="1605" spans="1:62" x14ac:dyDescent="0.25">
      <c r="A1605" s="1">
        <f t="shared" si="411"/>
        <v>1</v>
      </c>
      <c r="B1605" s="1">
        <f>IF(YEAR(AD1605)=$B$3,YEAR('Apartment Expenses'!AD1605)&amp;" - "&amp;'Apartment Expenses'!AC1605,0)</f>
        <v>0</v>
      </c>
      <c r="C1605" s="1">
        <f t="shared" si="412"/>
        <v>0</v>
      </c>
      <c r="E1605" s="1">
        <v>1601</v>
      </c>
      <c r="F1605" s="1">
        <f t="shared" si="413"/>
        <v>1</v>
      </c>
      <c r="G1605" s="1">
        <f t="shared" ref="G1605:G1668" si="426">IF(ISERROR(VLOOKUP(E1605,A:B,2,0)),0,VLOOKUP(E1605,A:B,2,0))</f>
        <v>0</v>
      </c>
      <c r="H1605" s="1">
        <f t="shared" ref="H1605:H1668" si="427">VLOOKUP(G1605,B:C,2,0)</f>
        <v>0</v>
      </c>
      <c r="J1605" s="1" t="str">
        <f t="shared" si="414"/>
        <v>1900</v>
      </c>
      <c r="M1605" s="1">
        <f>HLOOKUP('Expense History'!$AD$3,$P$4:$X$2004,ROW('Apartment Expenses'!L1605)-3,0)</f>
        <v>0</v>
      </c>
      <c r="N1605" s="1">
        <f>IF('Expense History'!$AD$3=Data!$G$4,'Apartment Expenses'!AE1605,HLOOKUP('Expense History'!$AD$3,'Apartment Expenses'!$AE$4:$AL$2004,(ROW('Apartment Expenses'!M1605)-3)))</f>
        <v>0</v>
      </c>
      <c r="O1605" s="1" t="str">
        <f>IF($O$2="ALL",IF(VLOOKUP(AA1605,'Expense History'!$AA$6:$AB$36,2,0)="x","include",0),IF(AND(VLOOKUP(AA1605,'Expense History'!$AA$6:$AB$36,2,0)="x",AC1605=$O$2),"include",0))</f>
        <v>include</v>
      </c>
      <c r="P1605" s="1">
        <f>IF(O1605="include",IF(AE1605&gt;0,1+MAX(P1606:P$2005),0),0)</f>
        <v>0</v>
      </c>
      <c r="Q1605" s="1">
        <f>IF(AND(ISBLANK(AA1604),AE1604=0),0,(IF(MAX(Q1606:Q$2005)&gt;0,0,ROW(R1605))))</f>
        <v>0</v>
      </c>
      <c r="R1605" s="1">
        <f>IF($O1605="include",IF(AF1605&gt;0,1+MAX(R1606:R$2005),0),0)</f>
        <v>0</v>
      </c>
      <c r="S1605" s="1">
        <f>IF($O1605="include",IF(AG1605&gt;0,1+MAX(S1606:S$2005),0),0)</f>
        <v>0</v>
      </c>
      <c r="T1605" s="1">
        <f>IF($O1605="include",IF(AH1605&gt;0,1+MAX(T1606:T$2005),0),0)</f>
        <v>0</v>
      </c>
      <c r="U1605" s="1">
        <f>IF($O1605="include",IF(AI1605&gt;0,1+MAX(U1606:U$2005),0),0)</f>
        <v>0</v>
      </c>
      <c r="V1605" s="1">
        <f>IF($O1605="include",IF(AJ1605&gt;0,1+MAX(V1606:V$2005),0),0)</f>
        <v>0</v>
      </c>
      <c r="W1605" s="1">
        <f>IF($O1605="include",IF(AK1605&gt;0,1+MAX(W1606:W$2005),0),0)</f>
        <v>0</v>
      </c>
      <c r="X1605" s="1">
        <f>IF($O1605="include",IF(AL1605&gt;0,1+MAX(X1606:X$2005),0),0)</f>
        <v>0</v>
      </c>
      <c r="Y1605" s="22" t="str">
        <f t="shared" si="415"/>
        <v xml:space="preserve">1 - </v>
      </c>
      <c r="AA1605" s="42"/>
      <c r="AB1605" s="43"/>
      <c r="AC1605" s="43"/>
      <c r="AD1605" s="44"/>
      <c r="AE1605" s="11">
        <f t="shared" si="416"/>
        <v>0</v>
      </c>
      <c r="AF1605" s="41"/>
      <c r="AG1605" s="41"/>
      <c r="AH1605" s="41"/>
      <c r="AI1605" s="41"/>
      <c r="AJ1605" s="41"/>
      <c r="AK1605" s="41"/>
      <c r="AL1605" s="41"/>
      <c r="BA1605" s="1">
        <f t="shared" si="417"/>
        <v>0</v>
      </c>
      <c r="BB1605" s="1">
        <f t="shared" si="418"/>
        <v>0</v>
      </c>
      <c r="BC1605" s="1" t="str">
        <f t="shared" si="419"/>
        <v>No</v>
      </c>
      <c r="BD1605" s="1">
        <f t="shared" si="420"/>
        <v>0</v>
      </c>
      <c r="BE1605" s="1">
        <f t="shared" si="421"/>
        <v>0</v>
      </c>
      <c r="BF1605" s="1">
        <f t="shared" si="422"/>
        <v>0</v>
      </c>
      <c r="BG1605" s="1">
        <v>1601</v>
      </c>
      <c r="BH1605" s="1" t="e">
        <f t="shared" si="423"/>
        <v>#N/A</v>
      </c>
      <c r="BI1605" s="1">
        <f t="shared" si="425"/>
        <v>2</v>
      </c>
      <c r="BJ1605" s="1" t="e">
        <f t="shared" si="424"/>
        <v>#N/A</v>
      </c>
    </row>
    <row r="1606" spans="1:62" x14ac:dyDescent="0.25">
      <c r="A1606" s="1">
        <f t="shared" ref="A1606:A1669" si="428">RANK(C1606,$C$5:$C$2004,0)</f>
        <v>1</v>
      </c>
      <c r="B1606" s="1">
        <f>IF(YEAR(AD1606)=$B$3,YEAR('Apartment Expenses'!AD1606)&amp;" - "&amp;'Apartment Expenses'!AC1606,0)</f>
        <v>0</v>
      </c>
      <c r="C1606" s="1">
        <f t="shared" ref="C1606:C1669" si="429">IF(YEAR(AD1606)=$B$3,SUMIF($B$5:$B$2004,B1606,$AE$5:$AE$2004),0)</f>
        <v>0</v>
      </c>
      <c r="E1606" s="1">
        <v>1602</v>
      </c>
      <c r="F1606" s="1">
        <f t="shared" ref="F1606:F1669" si="430">IF(G1606=0,F1605,F1605+1)</f>
        <v>1</v>
      </c>
      <c r="G1606" s="1">
        <f t="shared" si="426"/>
        <v>0</v>
      </c>
      <c r="H1606" s="1">
        <f t="shared" si="427"/>
        <v>0</v>
      </c>
      <c r="J1606" s="1" t="str">
        <f t="shared" ref="J1606:J1669" si="431">YEAR(AD1606)&amp;AC1606</f>
        <v>1900</v>
      </c>
      <c r="M1606" s="1">
        <f>HLOOKUP('Expense History'!$AD$3,$P$4:$X$2004,ROW('Apartment Expenses'!L1606)-3,0)</f>
        <v>0</v>
      </c>
      <c r="N1606" s="1">
        <f>IF('Expense History'!$AD$3=Data!$G$4,'Apartment Expenses'!AE1606,HLOOKUP('Expense History'!$AD$3,'Apartment Expenses'!$AE$4:$AL$2004,(ROW('Apartment Expenses'!M1606)-3)))</f>
        <v>0</v>
      </c>
      <c r="O1606" s="1" t="str">
        <f>IF($O$2="ALL",IF(VLOOKUP(AA1606,'Expense History'!$AA$6:$AB$36,2,0)="x","include",0),IF(AND(VLOOKUP(AA1606,'Expense History'!$AA$6:$AB$36,2,0)="x",AC1606=$O$2),"include",0))</f>
        <v>include</v>
      </c>
      <c r="P1606" s="1">
        <f>IF(O1606="include",IF(AE1606&gt;0,1+MAX(P1607:P$2005),0),0)</f>
        <v>0</v>
      </c>
      <c r="Q1606" s="1">
        <f>IF(AND(ISBLANK(AA1605),AE1605=0),0,(IF(MAX(Q1607:Q$2005)&gt;0,0,ROW(R1606))))</f>
        <v>0</v>
      </c>
      <c r="R1606" s="1">
        <f>IF($O1606="include",IF(AF1606&gt;0,1+MAX(R1607:R$2005),0),0)</f>
        <v>0</v>
      </c>
      <c r="S1606" s="1">
        <f>IF($O1606="include",IF(AG1606&gt;0,1+MAX(S1607:S$2005),0),0)</f>
        <v>0</v>
      </c>
      <c r="T1606" s="1">
        <f>IF($O1606="include",IF(AH1606&gt;0,1+MAX(T1607:T$2005),0),0)</f>
        <v>0</v>
      </c>
      <c r="U1606" s="1">
        <f>IF($O1606="include",IF(AI1606&gt;0,1+MAX(U1607:U$2005),0),0)</f>
        <v>0</v>
      </c>
      <c r="V1606" s="1">
        <f>IF($O1606="include",IF(AJ1606&gt;0,1+MAX(V1607:V$2005),0),0)</f>
        <v>0</v>
      </c>
      <c r="W1606" s="1">
        <f>IF($O1606="include",IF(AK1606&gt;0,1+MAX(W1607:W$2005),0),0)</f>
        <v>0</v>
      </c>
      <c r="X1606" s="1">
        <f>IF($O1606="include",IF(AL1606&gt;0,1+MAX(X1607:X$2005),0),0)</f>
        <v>0</v>
      </c>
      <c r="Y1606" s="22" t="str">
        <f t="shared" ref="Y1606:Y1669" si="432">DATEVALUE(MONTH(AD1606)&amp;"/1/"&amp;YEAR(AD1606))&amp;" - "&amp;AA1606</f>
        <v xml:space="preserve">1 - </v>
      </c>
      <c r="AA1606" s="42"/>
      <c r="AB1606" s="43"/>
      <c r="AC1606" s="43"/>
      <c r="AD1606" s="44"/>
      <c r="AE1606" s="11">
        <f t="shared" ref="AE1606:AE1669" si="433">SUM(AF1606:AL1606)</f>
        <v>0</v>
      </c>
      <c r="AF1606" s="41"/>
      <c r="AG1606" s="41"/>
      <c r="AH1606" s="41"/>
      <c r="AI1606" s="41"/>
      <c r="AJ1606" s="41"/>
      <c r="AK1606" s="41"/>
      <c r="AL1606" s="41"/>
      <c r="BA1606" s="1">
        <f t="shared" ref="BA1606:BA1669" si="434">AC1606</f>
        <v>0</v>
      </c>
      <c r="BB1606" s="1">
        <f t="shared" ref="BB1606:BB1669" si="435">SUMIF(AC:AC,BA1606,AE:AE)</f>
        <v>0</v>
      </c>
      <c r="BC1606" s="1" t="str">
        <f t="shared" ref="BC1606:BC1669" si="436">IF(ISERROR(VLOOKUP($B$3&amp;" - "&amp;BA1606,B:B,1,0)),"No","Yes")</f>
        <v>No</v>
      </c>
      <c r="BD1606" s="1">
        <f t="shared" ref="BD1606:BD1669" si="437">IF(BC1606="Yes",0,SUMIF(BA:BA,BA1606,BB:BB))</f>
        <v>0</v>
      </c>
      <c r="BE1606" s="1">
        <f t="shared" ref="BE1606:BE1669" si="438">IF(BD1606=0,0,RANK(BD1606,BD:BD))</f>
        <v>0</v>
      </c>
      <c r="BF1606" s="1">
        <f t="shared" ref="BF1606:BF1669" si="439">BA1606</f>
        <v>0</v>
      </c>
      <c r="BG1606" s="1">
        <v>1602</v>
      </c>
      <c r="BH1606" s="1" t="e">
        <f t="shared" ref="BH1606:BH1669" si="440">VLOOKUP(BG1606,BE:BF,2,0)</f>
        <v>#N/A</v>
      </c>
      <c r="BI1606" s="1">
        <f t="shared" si="425"/>
        <v>2</v>
      </c>
      <c r="BJ1606" s="1" t="e">
        <f t="shared" ref="BJ1606:BJ1669" si="441">BH1606</f>
        <v>#N/A</v>
      </c>
    </row>
    <row r="1607" spans="1:62" x14ac:dyDescent="0.25">
      <c r="A1607" s="1">
        <f t="shared" si="428"/>
        <v>1</v>
      </c>
      <c r="B1607" s="1">
        <f>IF(YEAR(AD1607)=$B$3,YEAR('Apartment Expenses'!AD1607)&amp;" - "&amp;'Apartment Expenses'!AC1607,0)</f>
        <v>0</v>
      </c>
      <c r="C1607" s="1">
        <f t="shared" si="429"/>
        <v>0</v>
      </c>
      <c r="E1607" s="1">
        <v>1603</v>
      </c>
      <c r="F1607" s="1">
        <f t="shared" si="430"/>
        <v>1</v>
      </c>
      <c r="G1607" s="1">
        <f t="shared" si="426"/>
        <v>0</v>
      </c>
      <c r="H1607" s="1">
        <f t="shared" si="427"/>
        <v>0</v>
      </c>
      <c r="J1607" s="1" t="str">
        <f t="shared" si="431"/>
        <v>1900</v>
      </c>
      <c r="M1607" s="1">
        <f>HLOOKUP('Expense History'!$AD$3,$P$4:$X$2004,ROW('Apartment Expenses'!L1607)-3,0)</f>
        <v>0</v>
      </c>
      <c r="N1607" s="1">
        <f>IF('Expense History'!$AD$3=Data!$G$4,'Apartment Expenses'!AE1607,HLOOKUP('Expense History'!$AD$3,'Apartment Expenses'!$AE$4:$AL$2004,(ROW('Apartment Expenses'!M1607)-3)))</f>
        <v>0</v>
      </c>
      <c r="O1607" s="1" t="str">
        <f>IF($O$2="ALL",IF(VLOOKUP(AA1607,'Expense History'!$AA$6:$AB$36,2,0)="x","include",0),IF(AND(VLOOKUP(AA1607,'Expense History'!$AA$6:$AB$36,2,0)="x",AC1607=$O$2),"include",0))</f>
        <v>include</v>
      </c>
      <c r="P1607" s="1">
        <f>IF(O1607="include",IF(AE1607&gt;0,1+MAX(P1608:P$2005),0),0)</f>
        <v>0</v>
      </c>
      <c r="Q1607" s="1">
        <f>IF(AND(ISBLANK(AA1606),AE1606=0),0,(IF(MAX(Q1608:Q$2005)&gt;0,0,ROW(R1607))))</f>
        <v>0</v>
      </c>
      <c r="R1607" s="1">
        <f>IF($O1607="include",IF(AF1607&gt;0,1+MAX(R1608:R$2005),0),0)</f>
        <v>0</v>
      </c>
      <c r="S1607" s="1">
        <f>IF($O1607="include",IF(AG1607&gt;0,1+MAX(S1608:S$2005),0),0)</f>
        <v>0</v>
      </c>
      <c r="T1607" s="1">
        <f>IF($O1607="include",IF(AH1607&gt;0,1+MAX(T1608:T$2005),0),0)</f>
        <v>0</v>
      </c>
      <c r="U1607" s="1">
        <f>IF($O1607="include",IF(AI1607&gt;0,1+MAX(U1608:U$2005),0),0)</f>
        <v>0</v>
      </c>
      <c r="V1607" s="1">
        <f>IF($O1607="include",IF(AJ1607&gt;0,1+MAX(V1608:V$2005),0),0)</f>
        <v>0</v>
      </c>
      <c r="W1607" s="1">
        <f>IF($O1607="include",IF(AK1607&gt;0,1+MAX(W1608:W$2005),0),0)</f>
        <v>0</v>
      </c>
      <c r="X1607" s="1">
        <f>IF($O1607="include",IF(AL1607&gt;0,1+MAX(X1608:X$2005),0),0)</f>
        <v>0</v>
      </c>
      <c r="Y1607" s="22" t="str">
        <f t="shared" si="432"/>
        <v xml:space="preserve">1 - </v>
      </c>
      <c r="AA1607" s="42"/>
      <c r="AB1607" s="43"/>
      <c r="AC1607" s="43"/>
      <c r="AD1607" s="44"/>
      <c r="AE1607" s="11">
        <f t="shared" si="433"/>
        <v>0</v>
      </c>
      <c r="AF1607" s="41"/>
      <c r="AG1607" s="41"/>
      <c r="AH1607" s="41"/>
      <c r="AI1607" s="41"/>
      <c r="AJ1607" s="41"/>
      <c r="AK1607" s="41"/>
      <c r="AL1607" s="41"/>
      <c r="BA1607" s="1">
        <f t="shared" si="434"/>
        <v>0</v>
      </c>
      <c r="BB1607" s="1">
        <f t="shared" si="435"/>
        <v>0</v>
      </c>
      <c r="BC1607" s="1" t="str">
        <f t="shared" si="436"/>
        <v>No</v>
      </c>
      <c r="BD1607" s="1">
        <f t="shared" si="437"/>
        <v>0</v>
      </c>
      <c r="BE1607" s="1">
        <f t="shared" si="438"/>
        <v>0</v>
      </c>
      <c r="BF1607" s="1">
        <f t="shared" si="439"/>
        <v>0</v>
      </c>
      <c r="BG1607" s="1">
        <v>1603</v>
      </c>
      <c r="BH1607" s="1" t="e">
        <f t="shared" si="440"/>
        <v>#N/A</v>
      </c>
      <c r="BI1607" s="1">
        <f t="shared" ref="BI1607:BI1670" si="442">IF(ISERROR(BH1607),BI1606,BI1606+1)</f>
        <v>2</v>
      </c>
      <c r="BJ1607" s="1" t="e">
        <f t="shared" si="441"/>
        <v>#N/A</v>
      </c>
    </row>
    <row r="1608" spans="1:62" x14ac:dyDescent="0.25">
      <c r="A1608" s="1">
        <f t="shared" si="428"/>
        <v>1</v>
      </c>
      <c r="B1608" s="1">
        <f>IF(YEAR(AD1608)=$B$3,YEAR('Apartment Expenses'!AD1608)&amp;" - "&amp;'Apartment Expenses'!AC1608,0)</f>
        <v>0</v>
      </c>
      <c r="C1608" s="1">
        <f t="shared" si="429"/>
        <v>0</v>
      </c>
      <c r="E1608" s="1">
        <v>1604</v>
      </c>
      <c r="F1608" s="1">
        <f t="shared" si="430"/>
        <v>1</v>
      </c>
      <c r="G1608" s="1">
        <f t="shared" si="426"/>
        <v>0</v>
      </c>
      <c r="H1608" s="1">
        <f t="shared" si="427"/>
        <v>0</v>
      </c>
      <c r="J1608" s="1" t="str">
        <f t="shared" si="431"/>
        <v>1900</v>
      </c>
      <c r="M1608" s="1">
        <f>HLOOKUP('Expense History'!$AD$3,$P$4:$X$2004,ROW('Apartment Expenses'!L1608)-3,0)</f>
        <v>0</v>
      </c>
      <c r="N1608" s="1">
        <f>IF('Expense History'!$AD$3=Data!$G$4,'Apartment Expenses'!AE1608,HLOOKUP('Expense History'!$AD$3,'Apartment Expenses'!$AE$4:$AL$2004,(ROW('Apartment Expenses'!M1608)-3)))</f>
        <v>0</v>
      </c>
      <c r="O1608" s="1" t="str">
        <f>IF($O$2="ALL",IF(VLOOKUP(AA1608,'Expense History'!$AA$6:$AB$36,2,0)="x","include",0),IF(AND(VLOOKUP(AA1608,'Expense History'!$AA$6:$AB$36,2,0)="x",AC1608=$O$2),"include",0))</f>
        <v>include</v>
      </c>
      <c r="P1608" s="1">
        <f>IF(O1608="include",IF(AE1608&gt;0,1+MAX(P1609:P$2005),0),0)</f>
        <v>0</v>
      </c>
      <c r="Q1608" s="1">
        <f>IF(AND(ISBLANK(AA1607),AE1607=0),0,(IF(MAX(Q1609:Q$2005)&gt;0,0,ROW(R1608))))</f>
        <v>0</v>
      </c>
      <c r="R1608" s="1">
        <f>IF($O1608="include",IF(AF1608&gt;0,1+MAX(R1609:R$2005),0),0)</f>
        <v>0</v>
      </c>
      <c r="S1608" s="1">
        <f>IF($O1608="include",IF(AG1608&gt;0,1+MAX(S1609:S$2005),0),0)</f>
        <v>0</v>
      </c>
      <c r="T1608" s="1">
        <f>IF($O1608="include",IF(AH1608&gt;0,1+MAX(T1609:T$2005),0),0)</f>
        <v>0</v>
      </c>
      <c r="U1608" s="1">
        <f>IF($O1608="include",IF(AI1608&gt;0,1+MAX(U1609:U$2005),0),0)</f>
        <v>0</v>
      </c>
      <c r="V1608" s="1">
        <f>IF($O1608="include",IF(AJ1608&gt;0,1+MAX(V1609:V$2005),0),0)</f>
        <v>0</v>
      </c>
      <c r="W1608" s="1">
        <f>IF($O1608="include",IF(AK1608&gt;0,1+MAX(W1609:W$2005),0),0)</f>
        <v>0</v>
      </c>
      <c r="X1608" s="1">
        <f>IF($O1608="include",IF(AL1608&gt;0,1+MAX(X1609:X$2005),0),0)</f>
        <v>0</v>
      </c>
      <c r="Y1608" s="22" t="str">
        <f t="shared" si="432"/>
        <v xml:space="preserve">1 - </v>
      </c>
      <c r="AA1608" s="42"/>
      <c r="AB1608" s="43"/>
      <c r="AC1608" s="43"/>
      <c r="AD1608" s="44"/>
      <c r="AE1608" s="11">
        <f t="shared" si="433"/>
        <v>0</v>
      </c>
      <c r="AF1608" s="41"/>
      <c r="AG1608" s="41"/>
      <c r="AH1608" s="41"/>
      <c r="AI1608" s="41"/>
      <c r="AJ1608" s="41"/>
      <c r="AK1608" s="41"/>
      <c r="AL1608" s="41"/>
      <c r="BA1608" s="1">
        <f t="shared" si="434"/>
        <v>0</v>
      </c>
      <c r="BB1608" s="1">
        <f t="shared" si="435"/>
        <v>0</v>
      </c>
      <c r="BC1608" s="1" t="str">
        <f t="shared" si="436"/>
        <v>No</v>
      </c>
      <c r="BD1608" s="1">
        <f t="shared" si="437"/>
        <v>0</v>
      </c>
      <c r="BE1608" s="1">
        <f t="shared" si="438"/>
        <v>0</v>
      </c>
      <c r="BF1608" s="1">
        <f t="shared" si="439"/>
        <v>0</v>
      </c>
      <c r="BG1608" s="1">
        <v>1604</v>
      </c>
      <c r="BH1608" s="1" t="e">
        <f t="shared" si="440"/>
        <v>#N/A</v>
      </c>
      <c r="BI1608" s="1">
        <f t="shared" si="442"/>
        <v>2</v>
      </c>
      <c r="BJ1608" s="1" t="e">
        <f t="shared" si="441"/>
        <v>#N/A</v>
      </c>
    </row>
    <row r="1609" spans="1:62" x14ac:dyDescent="0.25">
      <c r="A1609" s="1">
        <f t="shared" si="428"/>
        <v>1</v>
      </c>
      <c r="B1609" s="1">
        <f>IF(YEAR(AD1609)=$B$3,YEAR('Apartment Expenses'!AD1609)&amp;" - "&amp;'Apartment Expenses'!AC1609,0)</f>
        <v>0</v>
      </c>
      <c r="C1609" s="1">
        <f t="shared" si="429"/>
        <v>0</v>
      </c>
      <c r="E1609" s="1">
        <v>1605</v>
      </c>
      <c r="F1609" s="1">
        <f t="shared" si="430"/>
        <v>1</v>
      </c>
      <c r="G1609" s="1">
        <f t="shared" si="426"/>
        <v>0</v>
      </c>
      <c r="H1609" s="1">
        <f t="shared" si="427"/>
        <v>0</v>
      </c>
      <c r="J1609" s="1" t="str">
        <f t="shared" si="431"/>
        <v>1900</v>
      </c>
      <c r="M1609" s="1">
        <f>HLOOKUP('Expense History'!$AD$3,$P$4:$X$2004,ROW('Apartment Expenses'!L1609)-3,0)</f>
        <v>0</v>
      </c>
      <c r="N1609" s="1">
        <f>IF('Expense History'!$AD$3=Data!$G$4,'Apartment Expenses'!AE1609,HLOOKUP('Expense History'!$AD$3,'Apartment Expenses'!$AE$4:$AL$2004,(ROW('Apartment Expenses'!M1609)-3)))</f>
        <v>0</v>
      </c>
      <c r="O1609" s="1" t="str">
        <f>IF($O$2="ALL",IF(VLOOKUP(AA1609,'Expense History'!$AA$6:$AB$36,2,0)="x","include",0),IF(AND(VLOOKUP(AA1609,'Expense History'!$AA$6:$AB$36,2,0)="x",AC1609=$O$2),"include",0))</f>
        <v>include</v>
      </c>
      <c r="P1609" s="1">
        <f>IF(O1609="include",IF(AE1609&gt;0,1+MAX(P1610:P$2005),0),0)</f>
        <v>0</v>
      </c>
      <c r="Q1609" s="1">
        <f>IF(AND(ISBLANK(AA1608),AE1608=0),0,(IF(MAX(Q1610:Q$2005)&gt;0,0,ROW(R1609))))</f>
        <v>0</v>
      </c>
      <c r="R1609" s="1">
        <f>IF($O1609="include",IF(AF1609&gt;0,1+MAX(R1610:R$2005),0),0)</f>
        <v>0</v>
      </c>
      <c r="S1609" s="1">
        <f>IF($O1609="include",IF(AG1609&gt;0,1+MAX(S1610:S$2005),0),0)</f>
        <v>0</v>
      </c>
      <c r="T1609" s="1">
        <f>IF($O1609="include",IF(AH1609&gt;0,1+MAX(T1610:T$2005),0),0)</f>
        <v>0</v>
      </c>
      <c r="U1609" s="1">
        <f>IF($O1609="include",IF(AI1609&gt;0,1+MAX(U1610:U$2005),0),0)</f>
        <v>0</v>
      </c>
      <c r="V1609" s="1">
        <f>IF($O1609="include",IF(AJ1609&gt;0,1+MAX(V1610:V$2005),0),0)</f>
        <v>0</v>
      </c>
      <c r="W1609" s="1">
        <f>IF($O1609="include",IF(AK1609&gt;0,1+MAX(W1610:W$2005),0),0)</f>
        <v>0</v>
      </c>
      <c r="X1609" s="1">
        <f>IF($O1609="include",IF(AL1609&gt;0,1+MAX(X1610:X$2005),0),0)</f>
        <v>0</v>
      </c>
      <c r="Y1609" s="22" t="str">
        <f t="shared" si="432"/>
        <v xml:space="preserve">1 - </v>
      </c>
      <c r="AA1609" s="42"/>
      <c r="AB1609" s="43"/>
      <c r="AC1609" s="43"/>
      <c r="AD1609" s="44"/>
      <c r="AE1609" s="11">
        <f t="shared" si="433"/>
        <v>0</v>
      </c>
      <c r="AF1609" s="41"/>
      <c r="AG1609" s="41"/>
      <c r="AH1609" s="41"/>
      <c r="AI1609" s="41"/>
      <c r="AJ1609" s="41"/>
      <c r="AK1609" s="41"/>
      <c r="AL1609" s="41"/>
      <c r="BA1609" s="1">
        <f t="shared" si="434"/>
        <v>0</v>
      </c>
      <c r="BB1609" s="1">
        <f t="shared" si="435"/>
        <v>0</v>
      </c>
      <c r="BC1609" s="1" t="str">
        <f t="shared" si="436"/>
        <v>No</v>
      </c>
      <c r="BD1609" s="1">
        <f t="shared" si="437"/>
        <v>0</v>
      </c>
      <c r="BE1609" s="1">
        <f t="shared" si="438"/>
        <v>0</v>
      </c>
      <c r="BF1609" s="1">
        <f t="shared" si="439"/>
        <v>0</v>
      </c>
      <c r="BG1609" s="1">
        <v>1605</v>
      </c>
      <c r="BH1609" s="1" t="e">
        <f t="shared" si="440"/>
        <v>#N/A</v>
      </c>
      <c r="BI1609" s="1">
        <f t="shared" si="442"/>
        <v>2</v>
      </c>
      <c r="BJ1609" s="1" t="e">
        <f t="shared" si="441"/>
        <v>#N/A</v>
      </c>
    </row>
    <row r="1610" spans="1:62" x14ac:dyDescent="0.25">
      <c r="A1610" s="1">
        <f t="shared" si="428"/>
        <v>1</v>
      </c>
      <c r="B1610" s="1">
        <f>IF(YEAR(AD1610)=$B$3,YEAR('Apartment Expenses'!AD1610)&amp;" - "&amp;'Apartment Expenses'!AC1610,0)</f>
        <v>0</v>
      </c>
      <c r="C1610" s="1">
        <f t="shared" si="429"/>
        <v>0</v>
      </c>
      <c r="E1610" s="1">
        <v>1606</v>
      </c>
      <c r="F1610" s="1">
        <f t="shared" si="430"/>
        <v>1</v>
      </c>
      <c r="G1610" s="1">
        <f t="shared" si="426"/>
        <v>0</v>
      </c>
      <c r="H1610" s="1">
        <f t="shared" si="427"/>
        <v>0</v>
      </c>
      <c r="J1610" s="1" t="str">
        <f t="shared" si="431"/>
        <v>1900</v>
      </c>
      <c r="M1610" s="1">
        <f>HLOOKUP('Expense History'!$AD$3,$P$4:$X$2004,ROW('Apartment Expenses'!L1610)-3,0)</f>
        <v>0</v>
      </c>
      <c r="N1610" s="1">
        <f>IF('Expense History'!$AD$3=Data!$G$4,'Apartment Expenses'!AE1610,HLOOKUP('Expense History'!$AD$3,'Apartment Expenses'!$AE$4:$AL$2004,(ROW('Apartment Expenses'!M1610)-3)))</f>
        <v>0</v>
      </c>
      <c r="O1610" s="1" t="str">
        <f>IF($O$2="ALL",IF(VLOOKUP(AA1610,'Expense History'!$AA$6:$AB$36,2,0)="x","include",0),IF(AND(VLOOKUP(AA1610,'Expense History'!$AA$6:$AB$36,2,0)="x",AC1610=$O$2),"include",0))</f>
        <v>include</v>
      </c>
      <c r="P1610" s="1">
        <f>IF(O1610="include",IF(AE1610&gt;0,1+MAX(P1611:P$2005),0),0)</f>
        <v>0</v>
      </c>
      <c r="Q1610" s="1">
        <f>IF(AND(ISBLANK(AA1609),AE1609=0),0,(IF(MAX(Q1611:Q$2005)&gt;0,0,ROW(R1610))))</f>
        <v>0</v>
      </c>
      <c r="R1610" s="1">
        <f>IF($O1610="include",IF(AF1610&gt;0,1+MAX(R1611:R$2005),0),0)</f>
        <v>0</v>
      </c>
      <c r="S1610" s="1">
        <f>IF($O1610="include",IF(AG1610&gt;0,1+MAX(S1611:S$2005),0),0)</f>
        <v>0</v>
      </c>
      <c r="T1610" s="1">
        <f>IF($O1610="include",IF(AH1610&gt;0,1+MAX(T1611:T$2005),0),0)</f>
        <v>0</v>
      </c>
      <c r="U1610" s="1">
        <f>IF($O1610="include",IF(AI1610&gt;0,1+MAX(U1611:U$2005),0),0)</f>
        <v>0</v>
      </c>
      <c r="V1610" s="1">
        <f>IF($O1610="include",IF(AJ1610&gt;0,1+MAX(V1611:V$2005),0),0)</f>
        <v>0</v>
      </c>
      <c r="W1610" s="1">
        <f>IF($O1610="include",IF(AK1610&gt;0,1+MAX(W1611:W$2005),0),0)</f>
        <v>0</v>
      </c>
      <c r="X1610" s="1">
        <f>IF($O1610="include",IF(AL1610&gt;0,1+MAX(X1611:X$2005),0),0)</f>
        <v>0</v>
      </c>
      <c r="Y1610" s="22" t="str">
        <f t="shared" si="432"/>
        <v xml:space="preserve">1 - </v>
      </c>
      <c r="AA1610" s="42"/>
      <c r="AB1610" s="43"/>
      <c r="AC1610" s="43"/>
      <c r="AD1610" s="44"/>
      <c r="AE1610" s="11">
        <f t="shared" si="433"/>
        <v>0</v>
      </c>
      <c r="AF1610" s="41"/>
      <c r="AG1610" s="41"/>
      <c r="AH1610" s="41"/>
      <c r="AI1610" s="41"/>
      <c r="AJ1610" s="41"/>
      <c r="AK1610" s="41"/>
      <c r="AL1610" s="41"/>
      <c r="BA1610" s="1">
        <f t="shared" si="434"/>
        <v>0</v>
      </c>
      <c r="BB1610" s="1">
        <f t="shared" si="435"/>
        <v>0</v>
      </c>
      <c r="BC1610" s="1" t="str">
        <f t="shared" si="436"/>
        <v>No</v>
      </c>
      <c r="BD1610" s="1">
        <f t="shared" si="437"/>
        <v>0</v>
      </c>
      <c r="BE1610" s="1">
        <f t="shared" si="438"/>
        <v>0</v>
      </c>
      <c r="BF1610" s="1">
        <f t="shared" si="439"/>
        <v>0</v>
      </c>
      <c r="BG1610" s="1">
        <v>1606</v>
      </c>
      <c r="BH1610" s="1" t="e">
        <f t="shared" si="440"/>
        <v>#N/A</v>
      </c>
      <c r="BI1610" s="1">
        <f t="shared" si="442"/>
        <v>2</v>
      </c>
      <c r="BJ1610" s="1" t="e">
        <f t="shared" si="441"/>
        <v>#N/A</v>
      </c>
    </row>
    <row r="1611" spans="1:62" x14ac:dyDescent="0.25">
      <c r="A1611" s="1">
        <f t="shared" si="428"/>
        <v>1</v>
      </c>
      <c r="B1611" s="1">
        <f>IF(YEAR(AD1611)=$B$3,YEAR('Apartment Expenses'!AD1611)&amp;" - "&amp;'Apartment Expenses'!AC1611,0)</f>
        <v>0</v>
      </c>
      <c r="C1611" s="1">
        <f t="shared" si="429"/>
        <v>0</v>
      </c>
      <c r="E1611" s="1">
        <v>1607</v>
      </c>
      <c r="F1611" s="1">
        <f t="shared" si="430"/>
        <v>1</v>
      </c>
      <c r="G1611" s="1">
        <f t="shared" si="426"/>
        <v>0</v>
      </c>
      <c r="H1611" s="1">
        <f t="shared" si="427"/>
        <v>0</v>
      </c>
      <c r="J1611" s="1" t="str">
        <f t="shared" si="431"/>
        <v>1900</v>
      </c>
      <c r="M1611" s="1">
        <f>HLOOKUP('Expense History'!$AD$3,$P$4:$X$2004,ROW('Apartment Expenses'!L1611)-3,0)</f>
        <v>0</v>
      </c>
      <c r="N1611" s="1">
        <f>IF('Expense History'!$AD$3=Data!$G$4,'Apartment Expenses'!AE1611,HLOOKUP('Expense History'!$AD$3,'Apartment Expenses'!$AE$4:$AL$2004,(ROW('Apartment Expenses'!M1611)-3)))</f>
        <v>0</v>
      </c>
      <c r="O1611" s="1" t="str">
        <f>IF($O$2="ALL",IF(VLOOKUP(AA1611,'Expense History'!$AA$6:$AB$36,2,0)="x","include",0),IF(AND(VLOOKUP(AA1611,'Expense History'!$AA$6:$AB$36,2,0)="x",AC1611=$O$2),"include",0))</f>
        <v>include</v>
      </c>
      <c r="P1611" s="1">
        <f>IF(O1611="include",IF(AE1611&gt;0,1+MAX(P1612:P$2005),0),0)</f>
        <v>0</v>
      </c>
      <c r="Q1611" s="1">
        <f>IF(AND(ISBLANK(AA1610),AE1610=0),0,(IF(MAX(Q1612:Q$2005)&gt;0,0,ROW(R1611))))</f>
        <v>0</v>
      </c>
      <c r="R1611" s="1">
        <f>IF($O1611="include",IF(AF1611&gt;0,1+MAX(R1612:R$2005),0),0)</f>
        <v>0</v>
      </c>
      <c r="S1611" s="1">
        <f>IF($O1611="include",IF(AG1611&gt;0,1+MAX(S1612:S$2005),0),0)</f>
        <v>0</v>
      </c>
      <c r="T1611" s="1">
        <f>IF($O1611="include",IF(AH1611&gt;0,1+MAX(T1612:T$2005),0),0)</f>
        <v>0</v>
      </c>
      <c r="U1611" s="1">
        <f>IF($O1611="include",IF(AI1611&gt;0,1+MAX(U1612:U$2005),0),0)</f>
        <v>0</v>
      </c>
      <c r="V1611" s="1">
        <f>IF($O1611="include",IF(AJ1611&gt;0,1+MAX(V1612:V$2005),0),0)</f>
        <v>0</v>
      </c>
      <c r="W1611" s="1">
        <f>IF($O1611="include",IF(AK1611&gt;0,1+MAX(W1612:W$2005),0),0)</f>
        <v>0</v>
      </c>
      <c r="X1611" s="1">
        <f>IF($O1611="include",IF(AL1611&gt;0,1+MAX(X1612:X$2005),0),0)</f>
        <v>0</v>
      </c>
      <c r="Y1611" s="22" t="str">
        <f t="shared" si="432"/>
        <v xml:space="preserve">1 - </v>
      </c>
      <c r="AA1611" s="42"/>
      <c r="AB1611" s="43"/>
      <c r="AC1611" s="43"/>
      <c r="AD1611" s="44"/>
      <c r="AE1611" s="11">
        <f t="shared" si="433"/>
        <v>0</v>
      </c>
      <c r="AF1611" s="41"/>
      <c r="AG1611" s="41"/>
      <c r="AH1611" s="41"/>
      <c r="AI1611" s="41"/>
      <c r="AJ1611" s="41"/>
      <c r="AK1611" s="41"/>
      <c r="AL1611" s="41"/>
      <c r="BA1611" s="1">
        <f t="shared" si="434"/>
        <v>0</v>
      </c>
      <c r="BB1611" s="1">
        <f t="shared" si="435"/>
        <v>0</v>
      </c>
      <c r="BC1611" s="1" t="str">
        <f t="shared" si="436"/>
        <v>No</v>
      </c>
      <c r="BD1611" s="1">
        <f t="shared" si="437"/>
        <v>0</v>
      </c>
      <c r="BE1611" s="1">
        <f t="shared" si="438"/>
        <v>0</v>
      </c>
      <c r="BF1611" s="1">
        <f t="shared" si="439"/>
        <v>0</v>
      </c>
      <c r="BG1611" s="1">
        <v>1607</v>
      </c>
      <c r="BH1611" s="1" t="e">
        <f t="shared" si="440"/>
        <v>#N/A</v>
      </c>
      <c r="BI1611" s="1">
        <f t="shared" si="442"/>
        <v>2</v>
      </c>
      <c r="BJ1611" s="1" t="e">
        <f t="shared" si="441"/>
        <v>#N/A</v>
      </c>
    </row>
    <row r="1612" spans="1:62" x14ac:dyDescent="0.25">
      <c r="A1612" s="1">
        <f t="shared" si="428"/>
        <v>1</v>
      </c>
      <c r="B1612" s="1">
        <f>IF(YEAR(AD1612)=$B$3,YEAR('Apartment Expenses'!AD1612)&amp;" - "&amp;'Apartment Expenses'!AC1612,0)</f>
        <v>0</v>
      </c>
      <c r="C1612" s="1">
        <f t="shared" si="429"/>
        <v>0</v>
      </c>
      <c r="E1612" s="1">
        <v>1608</v>
      </c>
      <c r="F1612" s="1">
        <f t="shared" si="430"/>
        <v>1</v>
      </c>
      <c r="G1612" s="1">
        <f t="shared" si="426"/>
        <v>0</v>
      </c>
      <c r="H1612" s="1">
        <f t="shared" si="427"/>
        <v>0</v>
      </c>
      <c r="J1612" s="1" t="str">
        <f t="shared" si="431"/>
        <v>1900</v>
      </c>
      <c r="M1612" s="1">
        <f>HLOOKUP('Expense History'!$AD$3,$P$4:$X$2004,ROW('Apartment Expenses'!L1612)-3,0)</f>
        <v>0</v>
      </c>
      <c r="N1612" s="1">
        <f>IF('Expense History'!$AD$3=Data!$G$4,'Apartment Expenses'!AE1612,HLOOKUP('Expense History'!$AD$3,'Apartment Expenses'!$AE$4:$AL$2004,(ROW('Apartment Expenses'!M1612)-3)))</f>
        <v>0</v>
      </c>
      <c r="O1612" s="1" t="str">
        <f>IF($O$2="ALL",IF(VLOOKUP(AA1612,'Expense History'!$AA$6:$AB$36,2,0)="x","include",0),IF(AND(VLOOKUP(AA1612,'Expense History'!$AA$6:$AB$36,2,0)="x",AC1612=$O$2),"include",0))</f>
        <v>include</v>
      </c>
      <c r="P1612" s="1">
        <f>IF(O1612="include",IF(AE1612&gt;0,1+MAX(P1613:P$2005),0),0)</f>
        <v>0</v>
      </c>
      <c r="Q1612" s="1">
        <f>IF(AND(ISBLANK(AA1611),AE1611=0),0,(IF(MAX(Q1613:Q$2005)&gt;0,0,ROW(R1612))))</f>
        <v>0</v>
      </c>
      <c r="R1612" s="1">
        <f>IF($O1612="include",IF(AF1612&gt;0,1+MAX(R1613:R$2005),0),0)</f>
        <v>0</v>
      </c>
      <c r="S1612" s="1">
        <f>IF($O1612="include",IF(AG1612&gt;0,1+MAX(S1613:S$2005),0),0)</f>
        <v>0</v>
      </c>
      <c r="T1612" s="1">
        <f>IF($O1612="include",IF(AH1612&gt;0,1+MAX(T1613:T$2005),0),0)</f>
        <v>0</v>
      </c>
      <c r="U1612" s="1">
        <f>IF($O1612="include",IF(AI1612&gt;0,1+MAX(U1613:U$2005),0),0)</f>
        <v>0</v>
      </c>
      <c r="V1612" s="1">
        <f>IF($O1612="include",IF(AJ1612&gt;0,1+MAX(V1613:V$2005),0),0)</f>
        <v>0</v>
      </c>
      <c r="W1612" s="1">
        <f>IF($O1612="include",IF(AK1612&gt;0,1+MAX(W1613:W$2005),0),0)</f>
        <v>0</v>
      </c>
      <c r="X1612" s="1">
        <f>IF($O1612="include",IF(AL1612&gt;0,1+MAX(X1613:X$2005),0),0)</f>
        <v>0</v>
      </c>
      <c r="Y1612" s="22" t="str">
        <f t="shared" si="432"/>
        <v xml:space="preserve">1 - </v>
      </c>
      <c r="AA1612" s="42"/>
      <c r="AB1612" s="43"/>
      <c r="AC1612" s="43"/>
      <c r="AD1612" s="44"/>
      <c r="AE1612" s="11">
        <f t="shared" si="433"/>
        <v>0</v>
      </c>
      <c r="AF1612" s="41"/>
      <c r="AG1612" s="41"/>
      <c r="AH1612" s="41"/>
      <c r="AI1612" s="41"/>
      <c r="AJ1612" s="41"/>
      <c r="AK1612" s="41"/>
      <c r="AL1612" s="41"/>
      <c r="BA1612" s="1">
        <f t="shared" si="434"/>
        <v>0</v>
      </c>
      <c r="BB1612" s="1">
        <f t="shared" si="435"/>
        <v>0</v>
      </c>
      <c r="BC1612" s="1" t="str">
        <f t="shared" si="436"/>
        <v>No</v>
      </c>
      <c r="BD1612" s="1">
        <f t="shared" si="437"/>
        <v>0</v>
      </c>
      <c r="BE1612" s="1">
        <f t="shared" si="438"/>
        <v>0</v>
      </c>
      <c r="BF1612" s="1">
        <f t="shared" si="439"/>
        <v>0</v>
      </c>
      <c r="BG1612" s="1">
        <v>1608</v>
      </c>
      <c r="BH1612" s="1" t="e">
        <f t="shared" si="440"/>
        <v>#N/A</v>
      </c>
      <c r="BI1612" s="1">
        <f t="shared" si="442"/>
        <v>2</v>
      </c>
      <c r="BJ1612" s="1" t="e">
        <f t="shared" si="441"/>
        <v>#N/A</v>
      </c>
    </row>
    <row r="1613" spans="1:62" x14ac:dyDescent="0.25">
      <c r="A1613" s="1">
        <f t="shared" si="428"/>
        <v>1</v>
      </c>
      <c r="B1613" s="1">
        <f>IF(YEAR(AD1613)=$B$3,YEAR('Apartment Expenses'!AD1613)&amp;" - "&amp;'Apartment Expenses'!AC1613,0)</f>
        <v>0</v>
      </c>
      <c r="C1613" s="1">
        <f t="shared" si="429"/>
        <v>0</v>
      </c>
      <c r="E1613" s="1">
        <v>1609</v>
      </c>
      <c r="F1613" s="1">
        <f t="shared" si="430"/>
        <v>1</v>
      </c>
      <c r="G1613" s="1">
        <f t="shared" si="426"/>
        <v>0</v>
      </c>
      <c r="H1613" s="1">
        <f t="shared" si="427"/>
        <v>0</v>
      </c>
      <c r="J1613" s="1" t="str">
        <f t="shared" si="431"/>
        <v>1900</v>
      </c>
      <c r="M1613" s="1">
        <f>HLOOKUP('Expense History'!$AD$3,$P$4:$X$2004,ROW('Apartment Expenses'!L1613)-3,0)</f>
        <v>0</v>
      </c>
      <c r="N1613" s="1">
        <f>IF('Expense History'!$AD$3=Data!$G$4,'Apartment Expenses'!AE1613,HLOOKUP('Expense History'!$AD$3,'Apartment Expenses'!$AE$4:$AL$2004,(ROW('Apartment Expenses'!M1613)-3)))</f>
        <v>0</v>
      </c>
      <c r="O1613" s="1" t="str">
        <f>IF($O$2="ALL",IF(VLOOKUP(AA1613,'Expense History'!$AA$6:$AB$36,2,0)="x","include",0),IF(AND(VLOOKUP(AA1613,'Expense History'!$AA$6:$AB$36,2,0)="x",AC1613=$O$2),"include",0))</f>
        <v>include</v>
      </c>
      <c r="P1613" s="1">
        <f>IF(O1613="include",IF(AE1613&gt;0,1+MAX(P1614:P$2005),0),0)</f>
        <v>0</v>
      </c>
      <c r="Q1613" s="1">
        <f>IF(AND(ISBLANK(AA1612),AE1612=0),0,(IF(MAX(Q1614:Q$2005)&gt;0,0,ROW(R1613))))</f>
        <v>0</v>
      </c>
      <c r="R1613" s="1">
        <f>IF($O1613="include",IF(AF1613&gt;0,1+MAX(R1614:R$2005),0),0)</f>
        <v>0</v>
      </c>
      <c r="S1613" s="1">
        <f>IF($O1613="include",IF(AG1613&gt;0,1+MAX(S1614:S$2005),0),0)</f>
        <v>0</v>
      </c>
      <c r="T1613" s="1">
        <f>IF($O1613="include",IF(AH1613&gt;0,1+MAX(T1614:T$2005),0),0)</f>
        <v>0</v>
      </c>
      <c r="U1613" s="1">
        <f>IF($O1613="include",IF(AI1613&gt;0,1+MAX(U1614:U$2005),0),0)</f>
        <v>0</v>
      </c>
      <c r="V1613" s="1">
        <f>IF($O1613="include",IF(AJ1613&gt;0,1+MAX(V1614:V$2005),0),0)</f>
        <v>0</v>
      </c>
      <c r="W1613" s="1">
        <f>IF($O1613="include",IF(AK1613&gt;0,1+MAX(W1614:W$2005),0),0)</f>
        <v>0</v>
      </c>
      <c r="X1613" s="1">
        <f>IF($O1613="include",IF(AL1613&gt;0,1+MAX(X1614:X$2005),0),0)</f>
        <v>0</v>
      </c>
      <c r="Y1613" s="22" t="str">
        <f t="shared" si="432"/>
        <v xml:space="preserve">1 - </v>
      </c>
      <c r="AA1613" s="42"/>
      <c r="AB1613" s="43"/>
      <c r="AC1613" s="43"/>
      <c r="AD1613" s="44"/>
      <c r="AE1613" s="11">
        <f t="shared" si="433"/>
        <v>0</v>
      </c>
      <c r="AF1613" s="41"/>
      <c r="AG1613" s="41"/>
      <c r="AH1613" s="41"/>
      <c r="AI1613" s="41"/>
      <c r="AJ1613" s="41"/>
      <c r="AK1613" s="41"/>
      <c r="AL1613" s="41"/>
      <c r="BA1613" s="1">
        <f t="shared" si="434"/>
        <v>0</v>
      </c>
      <c r="BB1613" s="1">
        <f t="shared" si="435"/>
        <v>0</v>
      </c>
      <c r="BC1613" s="1" t="str">
        <f t="shared" si="436"/>
        <v>No</v>
      </c>
      <c r="BD1613" s="1">
        <f t="shared" si="437"/>
        <v>0</v>
      </c>
      <c r="BE1613" s="1">
        <f t="shared" si="438"/>
        <v>0</v>
      </c>
      <c r="BF1613" s="1">
        <f t="shared" si="439"/>
        <v>0</v>
      </c>
      <c r="BG1613" s="1">
        <v>1609</v>
      </c>
      <c r="BH1613" s="1" t="e">
        <f t="shared" si="440"/>
        <v>#N/A</v>
      </c>
      <c r="BI1613" s="1">
        <f t="shared" si="442"/>
        <v>2</v>
      </c>
      <c r="BJ1613" s="1" t="e">
        <f t="shared" si="441"/>
        <v>#N/A</v>
      </c>
    </row>
    <row r="1614" spans="1:62" x14ac:dyDescent="0.25">
      <c r="A1614" s="1">
        <f t="shared" si="428"/>
        <v>1</v>
      </c>
      <c r="B1614" s="1">
        <f>IF(YEAR(AD1614)=$B$3,YEAR('Apartment Expenses'!AD1614)&amp;" - "&amp;'Apartment Expenses'!AC1614,0)</f>
        <v>0</v>
      </c>
      <c r="C1614" s="1">
        <f t="shared" si="429"/>
        <v>0</v>
      </c>
      <c r="E1614" s="1">
        <v>1610</v>
      </c>
      <c r="F1614" s="1">
        <f t="shared" si="430"/>
        <v>1</v>
      </c>
      <c r="G1614" s="1">
        <f t="shared" si="426"/>
        <v>0</v>
      </c>
      <c r="H1614" s="1">
        <f t="shared" si="427"/>
        <v>0</v>
      </c>
      <c r="J1614" s="1" t="str">
        <f t="shared" si="431"/>
        <v>1900</v>
      </c>
      <c r="M1614" s="1">
        <f>HLOOKUP('Expense History'!$AD$3,$P$4:$X$2004,ROW('Apartment Expenses'!L1614)-3,0)</f>
        <v>0</v>
      </c>
      <c r="N1614" s="1">
        <f>IF('Expense History'!$AD$3=Data!$G$4,'Apartment Expenses'!AE1614,HLOOKUP('Expense History'!$AD$3,'Apartment Expenses'!$AE$4:$AL$2004,(ROW('Apartment Expenses'!M1614)-3)))</f>
        <v>0</v>
      </c>
      <c r="O1614" s="1" t="str">
        <f>IF($O$2="ALL",IF(VLOOKUP(AA1614,'Expense History'!$AA$6:$AB$36,2,0)="x","include",0),IF(AND(VLOOKUP(AA1614,'Expense History'!$AA$6:$AB$36,2,0)="x",AC1614=$O$2),"include",0))</f>
        <v>include</v>
      </c>
      <c r="P1614" s="1">
        <f>IF(O1614="include",IF(AE1614&gt;0,1+MAX(P1615:P$2005),0),0)</f>
        <v>0</v>
      </c>
      <c r="Q1614" s="1">
        <f>IF(AND(ISBLANK(AA1613),AE1613=0),0,(IF(MAX(Q1615:Q$2005)&gt;0,0,ROW(R1614))))</f>
        <v>0</v>
      </c>
      <c r="R1614" s="1">
        <f>IF($O1614="include",IF(AF1614&gt;0,1+MAX(R1615:R$2005),0),0)</f>
        <v>0</v>
      </c>
      <c r="S1614" s="1">
        <f>IF($O1614="include",IF(AG1614&gt;0,1+MAX(S1615:S$2005),0),0)</f>
        <v>0</v>
      </c>
      <c r="T1614" s="1">
        <f>IF($O1614="include",IF(AH1614&gt;0,1+MAX(T1615:T$2005),0),0)</f>
        <v>0</v>
      </c>
      <c r="U1614" s="1">
        <f>IF($O1614="include",IF(AI1614&gt;0,1+MAX(U1615:U$2005),0),0)</f>
        <v>0</v>
      </c>
      <c r="V1614" s="1">
        <f>IF($O1614="include",IF(AJ1614&gt;0,1+MAX(V1615:V$2005),0),0)</f>
        <v>0</v>
      </c>
      <c r="W1614" s="1">
        <f>IF($O1614="include",IF(AK1614&gt;0,1+MAX(W1615:W$2005),0),0)</f>
        <v>0</v>
      </c>
      <c r="X1614" s="1">
        <f>IF($O1614="include",IF(AL1614&gt;0,1+MAX(X1615:X$2005),0),0)</f>
        <v>0</v>
      </c>
      <c r="Y1614" s="22" t="str">
        <f t="shared" si="432"/>
        <v xml:space="preserve">1 - </v>
      </c>
      <c r="AA1614" s="42"/>
      <c r="AB1614" s="43"/>
      <c r="AC1614" s="43"/>
      <c r="AD1614" s="44"/>
      <c r="AE1614" s="11">
        <f t="shared" si="433"/>
        <v>0</v>
      </c>
      <c r="AF1614" s="41"/>
      <c r="AG1614" s="41"/>
      <c r="AH1614" s="41"/>
      <c r="AI1614" s="41"/>
      <c r="AJ1614" s="41"/>
      <c r="AK1614" s="41"/>
      <c r="AL1614" s="41"/>
      <c r="BA1614" s="1">
        <f t="shared" si="434"/>
        <v>0</v>
      </c>
      <c r="BB1614" s="1">
        <f t="shared" si="435"/>
        <v>0</v>
      </c>
      <c r="BC1614" s="1" t="str">
        <f t="shared" si="436"/>
        <v>No</v>
      </c>
      <c r="BD1614" s="1">
        <f t="shared" si="437"/>
        <v>0</v>
      </c>
      <c r="BE1614" s="1">
        <f t="shared" si="438"/>
        <v>0</v>
      </c>
      <c r="BF1614" s="1">
        <f t="shared" si="439"/>
        <v>0</v>
      </c>
      <c r="BG1614" s="1">
        <v>1610</v>
      </c>
      <c r="BH1614" s="1" t="e">
        <f t="shared" si="440"/>
        <v>#N/A</v>
      </c>
      <c r="BI1614" s="1">
        <f t="shared" si="442"/>
        <v>2</v>
      </c>
      <c r="BJ1614" s="1" t="e">
        <f t="shared" si="441"/>
        <v>#N/A</v>
      </c>
    </row>
    <row r="1615" spans="1:62" x14ac:dyDescent="0.25">
      <c r="A1615" s="1">
        <f t="shared" si="428"/>
        <v>1</v>
      </c>
      <c r="B1615" s="1">
        <f>IF(YEAR(AD1615)=$B$3,YEAR('Apartment Expenses'!AD1615)&amp;" - "&amp;'Apartment Expenses'!AC1615,0)</f>
        <v>0</v>
      </c>
      <c r="C1615" s="1">
        <f t="shared" si="429"/>
        <v>0</v>
      </c>
      <c r="E1615" s="1">
        <v>1611</v>
      </c>
      <c r="F1615" s="1">
        <f t="shared" si="430"/>
        <v>1</v>
      </c>
      <c r="G1615" s="1">
        <f t="shared" si="426"/>
        <v>0</v>
      </c>
      <c r="H1615" s="1">
        <f t="shared" si="427"/>
        <v>0</v>
      </c>
      <c r="J1615" s="1" t="str">
        <f t="shared" si="431"/>
        <v>1900</v>
      </c>
      <c r="M1615" s="1">
        <f>HLOOKUP('Expense History'!$AD$3,$P$4:$X$2004,ROW('Apartment Expenses'!L1615)-3,0)</f>
        <v>0</v>
      </c>
      <c r="N1615" s="1">
        <f>IF('Expense History'!$AD$3=Data!$G$4,'Apartment Expenses'!AE1615,HLOOKUP('Expense History'!$AD$3,'Apartment Expenses'!$AE$4:$AL$2004,(ROW('Apartment Expenses'!M1615)-3)))</f>
        <v>0</v>
      </c>
      <c r="O1615" s="1" t="str">
        <f>IF($O$2="ALL",IF(VLOOKUP(AA1615,'Expense History'!$AA$6:$AB$36,2,0)="x","include",0),IF(AND(VLOOKUP(AA1615,'Expense History'!$AA$6:$AB$36,2,0)="x",AC1615=$O$2),"include",0))</f>
        <v>include</v>
      </c>
      <c r="P1615" s="1">
        <f>IF(O1615="include",IF(AE1615&gt;0,1+MAX(P1616:P$2005),0),0)</f>
        <v>0</v>
      </c>
      <c r="Q1615" s="1">
        <f>IF(AND(ISBLANK(AA1614),AE1614=0),0,(IF(MAX(Q1616:Q$2005)&gt;0,0,ROW(R1615))))</f>
        <v>0</v>
      </c>
      <c r="R1615" s="1">
        <f>IF($O1615="include",IF(AF1615&gt;0,1+MAX(R1616:R$2005),0),0)</f>
        <v>0</v>
      </c>
      <c r="S1615" s="1">
        <f>IF($O1615="include",IF(AG1615&gt;0,1+MAX(S1616:S$2005),0),0)</f>
        <v>0</v>
      </c>
      <c r="T1615" s="1">
        <f>IF($O1615="include",IF(AH1615&gt;0,1+MAX(T1616:T$2005),0),0)</f>
        <v>0</v>
      </c>
      <c r="U1615" s="1">
        <f>IF($O1615="include",IF(AI1615&gt;0,1+MAX(U1616:U$2005),0),0)</f>
        <v>0</v>
      </c>
      <c r="V1615" s="1">
        <f>IF($O1615="include",IF(AJ1615&gt;0,1+MAX(V1616:V$2005),0),0)</f>
        <v>0</v>
      </c>
      <c r="W1615" s="1">
        <f>IF($O1615="include",IF(AK1615&gt;0,1+MAX(W1616:W$2005),0),0)</f>
        <v>0</v>
      </c>
      <c r="X1615" s="1">
        <f>IF($O1615="include",IF(AL1615&gt;0,1+MAX(X1616:X$2005),0),0)</f>
        <v>0</v>
      </c>
      <c r="Y1615" s="22" t="str">
        <f t="shared" si="432"/>
        <v xml:space="preserve">1 - </v>
      </c>
      <c r="AA1615" s="42"/>
      <c r="AB1615" s="43"/>
      <c r="AC1615" s="43"/>
      <c r="AD1615" s="44"/>
      <c r="AE1615" s="11">
        <f t="shared" si="433"/>
        <v>0</v>
      </c>
      <c r="AF1615" s="41"/>
      <c r="AG1615" s="41"/>
      <c r="AH1615" s="41"/>
      <c r="AI1615" s="41"/>
      <c r="AJ1615" s="41"/>
      <c r="AK1615" s="41"/>
      <c r="AL1615" s="41"/>
      <c r="BA1615" s="1">
        <f t="shared" si="434"/>
        <v>0</v>
      </c>
      <c r="BB1615" s="1">
        <f t="shared" si="435"/>
        <v>0</v>
      </c>
      <c r="BC1615" s="1" t="str">
        <f t="shared" si="436"/>
        <v>No</v>
      </c>
      <c r="BD1615" s="1">
        <f t="shared" si="437"/>
        <v>0</v>
      </c>
      <c r="BE1615" s="1">
        <f t="shared" si="438"/>
        <v>0</v>
      </c>
      <c r="BF1615" s="1">
        <f t="shared" si="439"/>
        <v>0</v>
      </c>
      <c r="BG1615" s="1">
        <v>1611</v>
      </c>
      <c r="BH1615" s="1" t="e">
        <f t="shared" si="440"/>
        <v>#N/A</v>
      </c>
      <c r="BI1615" s="1">
        <f t="shared" si="442"/>
        <v>2</v>
      </c>
      <c r="BJ1615" s="1" t="e">
        <f t="shared" si="441"/>
        <v>#N/A</v>
      </c>
    </row>
    <row r="1616" spans="1:62" x14ac:dyDescent="0.25">
      <c r="A1616" s="1">
        <f t="shared" si="428"/>
        <v>1</v>
      </c>
      <c r="B1616" s="1">
        <f>IF(YEAR(AD1616)=$B$3,YEAR('Apartment Expenses'!AD1616)&amp;" - "&amp;'Apartment Expenses'!AC1616,0)</f>
        <v>0</v>
      </c>
      <c r="C1616" s="1">
        <f t="shared" si="429"/>
        <v>0</v>
      </c>
      <c r="E1616" s="1">
        <v>1612</v>
      </c>
      <c r="F1616" s="1">
        <f t="shared" si="430"/>
        <v>1</v>
      </c>
      <c r="G1616" s="1">
        <f t="shared" si="426"/>
        <v>0</v>
      </c>
      <c r="H1616" s="1">
        <f t="shared" si="427"/>
        <v>0</v>
      </c>
      <c r="J1616" s="1" t="str">
        <f t="shared" si="431"/>
        <v>1900</v>
      </c>
      <c r="M1616" s="1">
        <f>HLOOKUP('Expense History'!$AD$3,$P$4:$X$2004,ROW('Apartment Expenses'!L1616)-3,0)</f>
        <v>0</v>
      </c>
      <c r="N1616" s="1">
        <f>IF('Expense History'!$AD$3=Data!$G$4,'Apartment Expenses'!AE1616,HLOOKUP('Expense History'!$AD$3,'Apartment Expenses'!$AE$4:$AL$2004,(ROW('Apartment Expenses'!M1616)-3)))</f>
        <v>0</v>
      </c>
      <c r="O1616" s="1" t="str">
        <f>IF($O$2="ALL",IF(VLOOKUP(AA1616,'Expense History'!$AA$6:$AB$36,2,0)="x","include",0),IF(AND(VLOOKUP(AA1616,'Expense History'!$AA$6:$AB$36,2,0)="x",AC1616=$O$2),"include",0))</f>
        <v>include</v>
      </c>
      <c r="P1616" s="1">
        <f>IF(O1616="include",IF(AE1616&gt;0,1+MAX(P1617:P$2005),0),0)</f>
        <v>0</v>
      </c>
      <c r="Q1616" s="1">
        <f>IF(AND(ISBLANK(AA1615),AE1615=0),0,(IF(MAX(Q1617:Q$2005)&gt;0,0,ROW(R1616))))</f>
        <v>0</v>
      </c>
      <c r="R1616" s="1">
        <f>IF($O1616="include",IF(AF1616&gt;0,1+MAX(R1617:R$2005),0),0)</f>
        <v>0</v>
      </c>
      <c r="S1616" s="1">
        <f>IF($O1616="include",IF(AG1616&gt;0,1+MAX(S1617:S$2005),0),0)</f>
        <v>0</v>
      </c>
      <c r="T1616" s="1">
        <f>IF($O1616="include",IF(AH1616&gt;0,1+MAX(T1617:T$2005),0),0)</f>
        <v>0</v>
      </c>
      <c r="U1616" s="1">
        <f>IF($O1616="include",IF(AI1616&gt;0,1+MAX(U1617:U$2005),0),0)</f>
        <v>0</v>
      </c>
      <c r="V1616" s="1">
        <f>IF($O1616="include",IF(AJ1616&gt;0,1+MAX(V1617:V$2005),0),0)</f>
        <v>0</v>
      </c>
      <c r="W1616" s="1">
        <f>IF($O1616="include",IF(AK1616&gt;0,1+MAX(W1617:W$2005),0),0)</f>
        <v>0</v>
      </c>
      <c r="X1616" s="1">
        <f>IF($O1616="include",IF(AL1616&gt;0,1+MAX(X1617:X$2005),0),0)</f>
        <v>0</v>
      </c>
      <c r="Y1616" s="22" t="str">
        <f t="shared" si="432"/>
        <v xml:space="preserve">1 - </v>
      </c>
      <c r="AA1616" s="42"/>
      <c r="AB1616" s="43"/>
      <c r="AC1616" s="43"/>
      <c r="AD1616" s="44"/>
      <c r="AE1616" s="11">
        <f t="shared" si="433"/>
        <v>0</v>
      </c>
      <c r="AF1616" s="41"/>
      <c r="AG1616" s="41"/>
      <c r="AH1616" s="41"/>
      <c r="AI1616" s="41"/>
      <c r="AJ1616" s="41"/>
      <c r="AK1616" s="41"/>
      <c r="AL1616" s="41"/>
      <c r="BA1616" s="1">
        <f t="shared" si="434"/>
        <v>0</v>
      </c>
      <c r="BB1616" s="1">
        <f t="shared" si="435"/>
        <v>0</v>
      </c>
      <c r="BC1616" s="1" t="str">
        <f t="shared" si="436"/>
        <v>No</v>
      </c>
      <c r="BD1616" s="1">
        <f t="shared" si="437"/>
        <v>0</v>
      </c>
      <c r="BE1616" s="1">
        <f t="shared" si="438"/>
        <v>0</v>
      </c>
      <c r="BF1616" s="1">
        <f t="shared" si="439"/>
        <v>0</v>
      </c>
      <c r="BG1616" s="1">
        <v>1612</v>
      </c>
      <c r="BH1616" s="1" t="e">
        <f t="shared" si="440"/>
        <v>#N/A</v>
      </c>
      <c r="BI1616" s="1">
        <f t="shared" si="442"/>
        <v>2</v>
      </c>
      <c r="BJ1616" s="1" t="e">
        <f t="shared" si="441"/>
        <v>#N/A</v>
      </c>
    </row>
    <row r="1617" spans="1:62" x14ac:dyDescent="0.25">
      <c r="A1617" s="1">
        <f t="shared" si="428"/>
        <v>1</v>
      </c>
      <c r="B1617" s="1">
        <f>IF(YEAR(AD1617)=$B$3,YEAR('Apartment Expenses'!AD1617)&amp;" - "&amp;'Apartment Expenses'!AC1617,0)</f>
        <v>0</v>
      </c>
      <c r="C1617" s="1">
        <f t="shared" si="429"/>
        <v>0</v>
      </c>
      <c r="E1617" s="1">
        <v>1613</v>
      </c>
      <c r="F1617" s="1">
        <f t="shared" si="430"/>
        <v>1</v>
      </c>
      <c r="G1617" s="1">
        <f t="shared" si="426"/>
        <v>0</v>
      </c>
      <c r="H1617" s="1">
        <f t="shared" si="427"/>
        <v>0</v>
      </c>
      <c r="J1617" s="1" t="str">
        <f t="shared" si="431"/>
        <v>1900</v>
      </c>
      <c r="M1617" s="1">
        <f>HLOOKUP('Expense History'!$AD$3,$P$4:$X$2004,ROW('Apartment Expenses'!L1617)-3,0)</f>
        <v>0</v>
      </c>
      <c r="N1617" s="1">
        <f>IF('Expense History'!$AD$3=Data!$G$4,'Apartment Expenses'!AE1617,HLOOKUP('Expense History'!$AD$3,'Apartment Expenses'!$AE$4:$AL$2004,(ROW('Apartment Expenses'!M1617)-3)))</f>
        <v>0</v>
      </c>
      <c r="O1617" s="1" t="str">
        <f>IF($O$2="ALL",IF(VLOOKUP(AA1617,'Expense History'!$AA$6:$AB$36,2,0)="x","include",0),IF(AND(VLOOKUP(AA1617,'Expense History'!$AA$6:$AB$36,2,0)="x",AC1617=$O$2),"include",0))</f>
        <v>include</v>
      </c>
      <c r="P1617" s="1">
        <f>IF(O1617="include",IF(AE1617&gt;0,1+MAX(P1618:P$2005),0),0)</f>
        <v>0</v>
      </c>
      <c r="Q1617" s="1">
        <f>IF(AND(ISBLANK(AA1616),AE1616=0),0,(IF(MAX(Q1618:Q$2005)&gt;0,0,ROW(R1617))))</f>
        <v>0</v>
      </c>
      <c r="R1617" s="1">
        <f>IF($O1617="include",IF(AF1617&gt;0,1+MAX(R1618:R$2005),0),0)</f>
        <v>0</v>
      </c>
      <c r="S1617" s="1">
        <f>IF($O1617="include",IF(AG1617&gt;0,1+MAX(S1618:S$2005),0),0)</f>
        <v>0</v>
      </c>
      <c r="T1617" s="1">
        <f>IF($O1617="include",IF(AH1617&gt;0,1+MAX(T1618:T$2005),0),0)</f>
        <v>0</v>
      </c>
      <c r="U1617" s="1">
        <f>IF($O1617="include",IF(AI1617&gt;0,1+MAX(U1618:U$2005),0),0)</f>
        <v>0</v>
      </c>
      <c r="V1617" s="1">
        <f>IF($O1617="include",IF(AJ1617&gt;0,1+MAX(V1618:V$2005),0),0)</f>
        <v>0</v>
      </c>
      <c r="W1617" s="1">
        <f>IF($O1617="include",IF(AK1617&gt;0,1+MAX(W1618:W$2005),0),0)</f>
        <v>0</v>
      </c>
      <c r="X1617" s="1">
        <f>IF($O1617="include",IF(AL1617&gt;0,1+MAX(X1618:X$2005),0),0)</f>
        <v>0</v>
      </c>
      <c r="Y1617" s="22" t="str">
        <f t="shared" si="432"/>
        <v xml:space="preserve">1 - </v>
      </c>
      <c r="AA1617" s="42"/>
      <c r="AB1617" s="43"/>
      <c r="AC1617" s="43"/>
      <c r="AD1617" s="44"/>
      <c r="AE1617" s="11">
        <f t="shared" si="433"/>
        <v>0</v>
      </c>
      <c r="AF1617" s="41"/>
      <c r="AG1617" s="41"/>
      <c r="AH1617" s="41"/>
      <c r="AI1617" s="41"/>
      <c r="AJ1617" s="41"/>
      <c r="AK1617" s="41"/>
      <c r="AL1617" s="41"/>
      <c r="BA1617" s="1">
        <f t="shared" si="434"/>
        <v>0</v>
      </c>
      <c r="BB1617" s="1">
        <f t="shared" si="435"/>
        <v>0</v>
      </c>
      <c r="BC1617" s="1" t="str">
        <f t="shared" si="436"/>
        <v>No</v>
      </c>
      <c r="BD1617" s="1">
        <f t="shared" si="437"/>
        <v>0</v>
      </c>
      <c r="BE1617" s="1">
        <f t="shared" si="438"/>
        <v>0</v>
      </c>
      <c r="BF1617" s="1">
        <f t="shared" si="439"/>
        <v>0</v>
      </c>
      <c r="BG1617" s="1">
        <v>1613</v>
      </c>
      <c r="BH1617" s="1" t="e">
        <f t="shared" si="440"/>
        <v>#N/A</v>
      </c>
      <c r="BI1617" s="1">
        <f t="shared" si="442"/>
        <v>2</v>
      </c>
      <c r="BJ1617" s="1" t="e">
        <f t="shared" si="441"/>
        <v>#N/A</v>
      </c>
    </row>
    <row r="1618" spans="1:62" x14ac:dyDescent="0.25">
      <c r="A1618" s="1">
        <f t="shared" si="428"/>
        <v>1</v>
      </c>
      <c r="B1618" s="1">
        <f>IF(YEAR(AD1618)=$B$3,YEAR('Apartment Expenses'!AD1618)&amp;" - "&amp;'Apartment Expenses'!AC1618,0)</f>
        <v>0</v>
      </c>
      <c r="C1618" s="1">
        <f t="shared" si="429"/>
        <v>0</v>
      </c>
      <c r="E1618" s="1">
        <v>1614</v>
      </c>
      <c r="F1618" s="1">
        <f t="shared" si="430"/>
        <v>1</v>
      </c>
      <c r="G1618" s="1">
        <f t="shared" si="426"/>
        <v>0</v>
      </c>
      <c r="H1618" s="1">
        <f t="shared" si="427"/>
        <v>0</v>
      </c>
      <c r="J1618" s="1" t="str">
        <f t="shared" si="431"/>
        <v>1900</v>
      </c>
      <c r="M1618" s="1">
        <f>HLOOKUP('Expense History'!$AD$3,$P$4:$X$2004,ROW('Apartment Expenses'!L1618)-3,0)</f>
        <v>0</v>
      </c>
      <c r="N1618" s="1">
        <f>IF('Expense History'!$AD$3=Data!$G$4,'Apartment Expenses'!AE1618,HLOOKUP('Expense History'!$AD$3,'Apartment Expenses'!$AE$4:$AL$2004,(ROW('Apartment Expenses'!M1618)-3)))</f>
        <v>0</v>
      </c>
      <c r="O1618" s="1" t="str">
        <f>IF($O$2="ALL",IF(VLOOKUP(AA1618,'Expense History'!$AA$6:$AB$36,2,0)="x","include",0),IF(AND(VLOOKUP(AA1618,'Expense History'!$AA$6:$AB$36,2,0)="x",AC1618=$O$2),"include",0))</f>
        <v>include</v>
      </c>
      <c r="P1618" s="1">
        <f>IF(O1618="include",IF(AE1618&gt;0,1+MAX(P1619:P$2005),0),0)</f>
        <v>0</v>
      </c>
      <c r="Q1618" s="1">
        <f>IF(AND(ISBLANK(AA1617),AE1617=0),0,(IF(MAX(Q1619:Q$2005)&gt;0,0,ROW(R1618))))</f>
        <v>0</v>
      </c>
      <c r="R1618" s="1">
        <f>IF($O1618="include",IF(AF1618&gt;0,1+MAX(R1619:R$2005),0),0)</f>
        <v>0</v>
      </c>
      <c r="S1618" s="1">
        <f>IF($O1618="include",IF(AG1618&gt;0,1+MAX(S1619:S$2005),0),0)</f>
        <v>0</v>
      </c>
      <c r="T1618" s="1">
        <f>IF($O1618="include",IF(AH1618&gt;0,1+MAX(T1619:T$2005),0),0)</f>
        <v>0</v>
      </c>
      <c r="U1618" s="1">
        <f>IF($O1618="include",IF(AI1618&gt;0,1+MAX(U1619:U$2005),0),0)</f>
        <v>0</v>
      </c>
      <c r="V1618" s="1">
        <f>IF($O1618="include",IF(AJ1618&gt;0,1+MAX(V1619:V$2005),0),0)</f>
        <v>0</v>
      </c>
      <c r="W1618" s="1">
        <f>IF($O1618="include",IF(AK1618&gt;0,1+MAX(W1619:W$2005),0),0)</f>
        <v>0</v>
      </c>
      <c r="X1618" s="1">
        <f>IF($O1618="include",IF(AL1618&gt;0,1+MAX(X1619:X$2005),0),0)</f>
        <v>0</v>
      </c>
      <c r="Y1618" s="22" t="str">
        <f t="shared" si="432"/>
        <v xml:space="preserve">1 - </v>
      </c>
      <c r="AA1618" s="42"/>
      <c r="AB1618" s="43"/>
      <c r="AC1618" s="43"/>
      <c r="AD1618" s="44"/>
      <c r="AE1618" s="11">
        <f t="shared" si="433"/>
        <v>0</v>
      </c>
      <c r="AF1618" s="41"/>
      <c r="AG1618" s="41"/>
      <c r="AH1618" s="41"/>
      <c r="AI1618" s="41"/>
      <c r="AJ1618" s="41"/>
      <c r="AK1618" s="41"/>
      <c r="AL1618" s="41"/>
      <c r="BA1618" s="1">
        <f t="shared" si="434"/>
        <v>0</v>
      </c>
      <c r="BB1618" s="1">
        <f t="shared" si="435"/>
        <v>0</v>
      </c>
      <c r="BC1618" s="1" t="str">
        <f t="shared" si="436"/>
        <v>No</v>
      </c>
      <c r="BD1618" s="1">
        <f t="shared" si="437"/>
        <v>0</v>
      </c>
      <c r="BE1618" s="1">
        <f t="shared" si="438"/>
        <v>0</v>
      </c>
      <c r="BF1618" s="1">
        <f t="shared" si="439"/>
        <v>0</v>
      </c>
      <c r="BG1618" s="1">
        <v>1614</v>
      </c>
      <c r="BH1618" s="1" t="e">
        <f t="shared" si="440"/>
        <v>#N/A</v>
      </c>
      <c r="BI1618" s="1">
        <f t="shared" si="442"/>
        <v>2</v>
      </c>
      <c r="BJ1618" s="1" t="e">
        <f t="shared" si="441"/>
        <v>#N/A</v>
      </c>
    </row>
    <row r="1619" spans="1:62" x14ac:dyDescent="0.25">
      <c r="A1619" s="1">
        <f t="shared" si="428"/>
        <v>1</v>
      </c>
      <c r="B1619" s="1">
        <f>IF(YEAR(AD1619)=$B$3,YEAR('Apartment Expenses'!AD1619)&amp;" - "&amp;'Apartment Expenses'!AC1619,0)</f>
        <v>0</v>
      </c>
      <c r="C1619" s="1">
        <f t="shared" si="429"/>
        <v>0</v>
      </c>
      <c r="E1619" s="1">
        <v>1615</v>
      </c>
      <c r="F1619" s="1">
        <f t="shared" si="430"/>
        <v>1</v>
      </c>
      <c r="G1619" s="1">
        <f t="shared" si="426"/>
        <v>0</v>
      </c>
      <c r="H1619" s="1">
        <f t="shared" si="427"/>
        <v>0</v>
      </c>
      <c r="J1619" s="1" t="str">
        <f t="shared" si="431"/>
        <v>1900</v>
      </c>
      <c r="M1619" s="1">
        <f>HLOOKUP('Expense History'!$AD$3,$P$4:$X$2004,ROW('Apartment Expenses'!L1619)-3,0)</f>
        <v>0</v>
      </c>
      <c r="N1619" s="1">
        <f>IF('Expense History'!$AD$3=Data!$G$4,'Apartment Expenses'!AE1619,HLOOKUP('Expense History'!$AD$3,'Apartment Expenses'!$AE$4:$AL$2004,(ROW('Apartment Expenses'!M1619)-3)))</f>
        <v>0</v>
      </c>
      <c r="O1619" s="1" t="str">
        <f>IF($O$2="ALL",IF(VLOOKUP(AA1619,'Expense History'!$AA$6:$AB$36,2,0)="x","include",0),IF(AND(VLOOKUP(AA1619,'Expense History'!$AA$6:$AB$36,2,0)="x",AC1619=$O$2),"include",0))</f>
        <v>include</v>
      </c>
      <c r="P1619" s="1">
        <f>IF(O1619="include",IF(AE1619&gt;0,1+MAX(P1620:P$2005),0),0)</f>
        <v>0</v>
      </c>
      <c r="Q1619" s="1">
        <f>IF(AND(ISBLANK(AA1618),AE1618=0),0,(IF(MAX(Q1620:Q$2005)&gt;0,0,ROW(R1619))))</f>
        <v>0</v>
      </c>
      <c r="R1619" s="1">
        <f>IF($O1619="include",IF(AF1619&gt;0,1+MAX(R1620:R$2005),0),0)</f>
        <v>0</v>
      </c>
      <c r="S1619" s="1">
        <f>IF($O1619="include",IF(AG1619&gt;0,1+MAX(S1620:S$2005),0),0)</f>
        <v>0</v>
      </c>
      <c r="T1619" s="1">
        <f>IF($O1619="include",IF(AH1619&gt;0,1+MAX(T1620:T$2005),0),0)</f>
        <v>0</v>
      </c>
      <c r="U1619" s="1">
        <f>IF($O1619="include",IF(AI1619&gt;0,1+MAX(U1620:U$2005),0),0)</f>
        <v>0</v>
      </c>
      <c r="V1619" s="1">
        <f>IF($O1619="include",IF(AJ1619&gt;0,1+MAX(V1620:V$2005),0),0)</f>
        <v>0</v>
      </c>
      <c r="W1619" s="1">
        <f>IF($O1619="include",IF(AK1619&gt;0,1+MAX(W1620:W$2005),0),0)</f>
        <v>0</v>
      </c>
      <c r="X1619" s="1">
        <f>IF($O1619="include",IF(AL1619&gt;0,1+MAX(X1620:X$2005),0),0)</f>
        <v>0</v>
      </c>
      <c r="Y1619" s="22" t="str">
        <f t="shared" si="432"/>
        <v xml:space="preserve">1 - </v>
      </c>
      <c r="AA1619" s="42"/>
      <c r="AB1619" s="43"/>
      <c r="AC1619" s="43"/>
      <c r="AD1619" s="44"/>
      <c r="AE1619" s="11">
        <f t="shared" si="433"/>
        <v>0</v>
      </c>
      <c r="AF1619" s="41"/>
      <c r="AG1619" s="41"/>
      <c r="AH1619" s="41"/>
      <c r="AI1619" s="41"/>
      <c r="AJ1619" s="41"/>
      <c r="AK1619" s="41"/>
      <c r="AL1619" s="41"/>
      <c r="BA1619" s="1">
        <f t="shared" si="434"/>
        <v>0</v>
      </c>
      <c r="BB1619" s="1">
        <f t="shared" si="435"/>
        <v>0</v>
      </c>
      <c r="BC1619" s="1" t="str">
        <f t="shared" si="436"/>
        <v>No</v>
      </c>
      <c r="BD1619" s="1">
        <f t="shared" si="437"/>
        <v>0</v>
      </c>
      <c r="BE1619" s="1">
        <f t="shared" si="438"/>
        <v>0</v>
      </c>
      <c r="BF1619" s="1">
        <f t="shared" si="439"/>
        <v>0</v>
      </c>
      <c r="BG1619" s="1">
        <v>1615</v>
      </c>
      <c r="BH1619" s="1" t="e">
        <f t="shared" si="440"/>
        <v>#N/A</v>
      </c>
      <c r="BI1619" s="1">
        <f t="shared" si="442"/>
        <v>2</v>
      </c>
      <c r="BJ1619" s="1" t="e">
        <f t="shared" si="441"/>
        <v>#N/A</v>
      </c>
    </row>
    <row r="1620" spans="1:62" x14ac:dyDescent="0.25">
      <c r="A1620" s="1">
        <f t="shared" si="428"/>
        <v>1</v>
      </c>
      <c r="B1620" s="1">
        <f>IF(YEAR(AD1620)=$B$3,YEAR('Apartment Expenses'!AD1620)&amp;" - "&amp;'Apartment Expenses'!AC1620,0)</f>
        <v>0</v>
      </c>
      <c r="C1620" s="1">
        <f t="shared" si="429"/>
        <v>0</v>
      </c>
      <c r="E1620" s="1">
        <v>1616</v>
      </c>
      <c r="F1620" s="1">
        <f t="shared" si="430"/>
        <v>1</v>
      </c>
      <c r="G1620" s="1">
        <f t="shared" si="426"/>
        <v>0</v>
      </c>
      <c r="H1620" s="1">
        <f t="shared" si="427"/>
        <v>0</v>
      </c>
      <c r="J1620" s="1" t="str">
        <f t="shared" si="431"/>
        <v>1900</v>
      </c>
      <c r="M1620" s="1">
        <f>HLOOKUP('Expense History'!$AD$3,$P$4:$X$2004,ROW('Apartment Expenses'!L1620)-3,0)</f>
        <v>0</v>
      </c>
      <c r="N1620" s="1">
        <f>IF('Expense History'!$AD$3=Data!$G$4,'Apartment Expenses'!AE1620,HLOOKUP('Expense History'!$AD$3,'Apartment Expenses'!$AE$4:$AL$2004,(ROW('Apartment Expenses'!M1620)-3)))</f>
        <v>0</v>
      </c>
      <c r="O1620" s="1" t="str">
        <f>IF($O$2="ALL",IF(VLOOKUP(AA1620,'Expense History'!$AA$6:$AB$36,2,0)="x","include",0),IF(AND(VLOOKUP(AA1620,'Expense History'!$AA$6:$AB$36,2,0)="x",AC1620=$O$2),"include",0))</f>
        <v>include</v>
      </c>
      <c r="P1620" s="1">
        <f>IF(O1620="include",IF(AE1620&gt;0,1+MAX(P1621:P$2005),0),0)</f>
        <v>0</v>
      </c>
      <c r="Q1620" s="1">
        <f>IF(AND(ISBLANK(AA1619),AE1619=0),0,(IF(MAX(Q1621:Q$2005)&gt;0,0,ROW(R1620))))</f>
        <v>0</v>
      </c>
      <c r="R1620" s="1">
        <f>IF($O1620="include",IF(AF1620&gt;0,1+MAX(R1621:R$2005),0),0)</f>
        <v>0</v>
      </c>
      <c r="S1620" s="1">
        <f>IF($O1620="include",IF(AG1620&gt;0,1+MAX(S1621:S$2005),0),0)</f>
        <v>0</v>
      </c>
      <c r="T1620" s="1">
        <f>IF($O1620="include",IF(AH1620&gt;0,1+MAX(T1621:T$2005),0),0)</f>
        <v>0</v>
      </c>
      <c r="U1620" s="1">
        <f>IF($O1620="include",IF(AI1620&gt;0,1+MAX(U1621:U$2005),0),0)</f>
        <v>0</v>
      </c>
      <c r="V1620" s="1">
        <f>IF($O1620="include",IF(AJ1620&gt;0,1+MAX(V1621:V$2005),0),0)</f>
        <v>0</v>
      </c>
      <c r="W1620" s="1">
        <f>IF($O1620="include",IF(AK1620&gt;0,1+MAX(W1621:W$2005),0),0)</f>
        <v>0</v>
      </c>
      <c r="X1620" s="1">
        <f>IF($O1620="include",IF(AL1620&gt;0,1+MAX(X1621:X$2005),0),0)</f>
        <v>0</v>
      </c>
      <c r="Y1620" s="22" t="str">
        <f t="shared" si="432"/>
        <v xml:space="preserve">1 - </v>
      </c>
      <c r="AA1620" s="42"/>
      <c r="AB1620" s="43"/>
      <c r="AC1620" s="43"/>
      <c r="AD1620" s="44"/>
      <c r="AE1620" s="11">
        <f t="shared" si="433"/>
        <v>0</v>
      </c>
      <c r="AF1620" s="41"/>
      <c r="AG1620" s="41"/>
      <c r="AH1620" s="41"/>
      <c r="AI1620" s="41"/>
      <c r="AJ1620" s="41"/>
      <c r="AK1620" s="41"/>
      <c r="AL1620" s="41"/>
      <c r="BA1620" s="1">
        <f t="shared" si="434"/>
        <v>0</v>
      </c>
      <c r="BB1620" s="1">
        <f t="shared" si="435"/>
        <v>0</v>
      </c>
      <c r="BC1620" s="1" t="str">
        <f t="shared" si="436"/>
        <v>No</v>
      </c>
      <c r="BD1620" s="1">
        <f t="shared" si="437"/>
        <v>0</v>
      </c>
      <c r="BE1620" s="1">
        <f t="shared" si="438"/>
        <v>0</v>
      </c>
      <c r="BF1620" s="1">
        <f t="shared" si="439"/>
        <v>0</v>
      </c>
      <c r="BG1620" s="1">
        <v>1616</v>
      </c>
      <c r="BH1620" s="1" t="e">
        <f t="shared" si="440"/>
        <v>#N/A</v>
      </c>
      <c r="BI1620" s="1">
        <f t="shared" si="442"/>
        <v>2</v>
      </c>
      <c r="BJ1620" s="1" t="e">
        <f t="shared" si="441"/>
        <v>#N/A</v>
      </c>
    </row>
    <row r="1621" spans="1:62" x14ac:dyDescent="0.25">
      <c r="A1621" s="1">
        <f t="shared" si="428"/>
        <v>1</v>
      </c>
      <c r="B1621" s="1">
        <f>IF(YEAR(AD1621)=$B$3,YEAR('Apartment Expenses'!AD1621)&amp;" - "&amp;'Apartment Expenses'!AC1621,0)</f>
        <v>0</v>
      </c>
      <c r="C1621" s="1">
        <f t="shared" si="429"/>
        <v>0</v>
      </c>
      <c r="E1621" s="1">
        <v>1617</v>
      </c>
      <c r="F1621" s="1">
        <f t="shared" si="430"/>
        <v>1</v>
      </c>
      <c r="G1621" s="1">
        <f t="shared" si="426"/>
        <v>0</v>
      </c>
      <c r="H1621" s="1">
        <f t="shared" si="427"/>
        <v>0</v>
      </c>
      <c r="J1621" s="1" t="str">
        <f t="shared" si="431"/>
        <v>1900</v>
      </c>
      <c r="M1621" s="1">
        <f>HLOOKUP('Expense History'!$AD$3,$P$4:$X$2004,ROW('Apartment Expenses'!L1621)-3,0)</f>
        <v>0</v>
      </c>
      <c r="N1621" s="1">
        <f>IF('Expense History'!$AD$3=Data!$G$4,'Apartment Expenses'!AE1621,HLOOKUP('Expense History'!$AD$3,'Apartment Expenses'!$AE$4:$AL$2004,(ROW('Apartment Expenses'!M1621)-3)))</f>
        <v>0</v>
      </c>
      <c r="O1621" s="1" t="str">
        <f>IF($O$2="ALL",IF(VLOOKUP(AA1621,'Expense History'!$AA$6:$AB$36,2,0)="x","include",0),IF(AND(VLOOKUP(AA1621,'Expense History'!$AA$6:$AB$36,2,0)="x",AC1621=$O$2),"include",0))</f>
        <v>include</v>
      </c>
      <c r="P1621" s="1">
        <f>IF(O1621="include",IF(AE1621&gt;0,1+MAX(P1622:P$2005),0),0)</f>
        <v>0</v>
      </c>
      <c r="Q1621" s="1">
        <f>IF(AND(ISBLANK(AA1620),AE1620=0),0,(IF(MAX(Q1622:Q$2005)&gt;0,0,ROW(R1621))))</f>
        <v>0</v>
      </c>
      <c r="R1621" s="1">
        <f>IF($O1621="include",IF(AF1621&gt;0,1+MAX(R1622:R$2005),0),0)</f>
        <v>0</v>
      </c>
      <c r="S1621" s="1">
        <f>IF($O1621="include",IF(AG1621&gt;0,1+MAX(S1622:S$2005),0),0)</f>
        <v>0</v>
      </c>
      <c r="T1621" s="1">
        <f>IF($O1621="include",IF(AH1621&gt;0,1+MAX(T1622:T$2005),0),0)</f>
        <v>0</v>
      </c>
      <c r="U1621" s="1">
        <f>IF($O1621="include",IF(AI1621&gt;0,1+MAX(U1622:U$2005),0),0)</f>
        <v>0</v>
      </c>
      <c r="V1621" s="1">
        <f>IF($O1621="include",IF(AJ1621&gt;0,1+MAX(V1622:V$2005),0),0)</f>
        <v>0</v>
      </c>
      <c r="W1621" s="1">
        <f>IF($O1621="include",IF(AK1621&gt;0,1+MAX(W1622:W$2005),0),0)</f>
        <v>0</v>
      </c>
      <c r="X1621" s="1">
        <f>IF($O1621="include",IF(AL1621&gt;0,1+MAX(X1622:X$2005),0),0)</f>
        <v>0</v>
      </c>
      <c r="Y1621" s="22" t="str">
        <f t="shared" si="432"/>
        <v xml:space="preserve">1 - </v>
      </c>
      <c r="AA1621" s="42"/>
      <c r="AB1621" s="43"/>
      <c r="AC1621" s="43"/>
      <c r="AD1621" s="44"/>
      <c r="AE1621" s="11">
        <f t="shared" si="433"/>
        <v>0</v>
      </c>
      <c r="AF1621" s="41"/>
      <c r="AG1621" s="41"/>
      <c r="AH1621" s="41"/>
      <c r="AI1621" s="41"/>
      <c r="AJ1621" s="41"/>
      <c r="AK1621" s="41"/>
      <c r="AL1621" s="41"/>
      <c r="BA1621" s="1">
        <f t="shared" si="434"/>
        <v>0</v>
      </c>
      <c r="BB1621" s="1">
        <f t="shared" si="435"/>
        <v>0</v>
      </c>
      <c r="BC1621" s="1" t="str">
        <f t="shared" si="436"/>
        <v>No</v>
      </c>
      <c r="BD1621" s="1">
        <f t="shared" si="437"/>
        <v>0</v>
      </c>
      <c r="BE1621" s="1">
        <f t="shared" si="438"/>
        <v>0</v>
      </c>
      <c r="BF1621" s="1">
        <f t="shared" si="439"/>
        <v>0</v>
      </c>
      <c r="BG1621" s="1">
        <v>1617</v>
      </c>
      <c r="BH1621" s="1" t="e">
        <f t="shared" si="440"/>
        <v>#N/A</v>
      </c>
      <c r="BI1621" s="1">
        <f t="shared" si="442"/>
        <v>2</v>
      </c>
      <c r="BJ1621" s="1" t="e">
        <f t="shared" si="441"/>
        <v>#N/A</v>
      </c>
    </row>
    <row r="1622" spans="1:62" x14ac:dyDescent="0.25">
      <c r="A1622" s="1">
        <f t="shared" si="428"/>
        <v>1</v>
      </c>
      <c r="B1622" s="1">
        <f>IF(YEAR(AD1622)=$B$3,YEAR('Apartment Expenses'!AD1622)&amp;" - "&amp;'Apartment Expenses'!AC1622,0)</f>
        <v>0</v>
      </c>
      <c r="C1622" s="1">
        <f t="shared" si="429"/>
        <v>0</v>
      </c>
      <c r="E1622" s="1">
        <v>1618</v>
      </c>
      <c r="F1622" s="1">
        <f t="shared" si="430"/>
        <v>1</v>
      </c>
      <c r="G1622" s="1">
        <f t="shared" si="426"/>
        <v>0</v>
      </c>
      <c r="H1622" s="1">
        <f t="shared" si="427"/>
        <v>0</v>
      </c>
      <c r="J1622" s="1" t="str">
        <f t="shared" si="431"/>
        <v>1900</v>
      </c>
      <c r="M1622" s="1">
        <f>HLOOKUP('Expense History'!$AD$3,$P$4:$X$2004,ROW('Apartment Expenses'!L1622)-3,0)</f>
        <v>0</v>
      </c>
      <c r="N1622" s="1">
        <f>IF('Expense History'!$AD$3=Data!$G$4,'Apartment Expenses'!AE1622,HLOOKUP('Expense History'!$AD$3,'Apartment Expenses'!$AE$4:$AL$2004,(ROW('Apartment Expenses'!M1622)-3)))</f>
        <v>0</v>
      </c>
      <c r="O1622" s="1" t="str">
        <f>IF($O$2="ALL",IF(VLOOKUP(AA1622,'Expense History'!$AA$6:$AB$36,2,0)="x","include",0),IF(AND(VLOOKUP(AA1622,'Expense History'!$AA$6:$AB$36,2,0)="x",AC1622=$O$2),"include",0))</f>
        <v>include</v>
      </c>
      <c r="P1622" s="1">
        <f>IF(O1622="include",IF(AE1622&gt;0,1+MAX(P1623:P$2005),0),0)</f>
        <v>0</v>
      </c>
      <c r="Q1622" s="1">
        <f>IF(AND(ISBLANK(AA1621),AE1621=0),0,(IF(MAX(Q1623:Q$2005)&gt;0,0,ROW(R1622))))</f>
        <v>0</v>
      </c>
      <c r="R1622" s="1">
        <f>IF($O1622="include",IF(AF1622&gt;0,1+MAX(R1623:R$2005),0),0)</f>
        <v>0</v>
      </c>
      <c r="S1622" s="1">
        <f>IF($O1622="include",IF(AG1622&gt;0,1+MAX(S1623:S$2005),0),0)</f>
        <v>0</v>
      </c>
      <c r="T1622" s="1">
        <f>IF($O1622="include",IF(AH1622&gt;0,1+MAX(T1623:T$2005),0),0)</f>
        <v>0</v>
      </c>
      <c r="U1622" s="1">
        <f>IF($O1622="include",IF(AI1622&gt;0,1+MAX(U1623:U$2005),0),0)</f>
        <v>0</v>
      </c>
      <c r="V1622" s="1">
        <f>IF($O1622="include",IF(AJ1622&gt;0,1+MAX(V1623:V$2005),0),0)</f>
        <v>0</v>
      </c>
      <c r="W1622" s="1">
        <f>IF($O1622="include",IF(AK1622&gt;0,1+MAX(W1623:W$2005),0),0)</f>
        <v>0</v>
      </c>
      <c r="X1622" s="1">
        <f>IF($O1622="include",IF(AL1622&gt;0,1+MAX(X1623:X$2005),0),0)</f>
        <v>0</v>
      </c>
      <c r="Y1622" s="22" t="str">
        <f t="shared" si="432"/>
        <v xml:space="preserve">1 - </v>
      </c>
      <c r="AA1622" s="42"/>
      <c r="AB1622" s="43"/>
      <c r="AC1622" s="43"/>
      <c r="AD1622" s="44"/>
      <c r="AE1622" s="11">
        <f t="shared" si="433"/>
        <v>0</v>
      </c>
      <c r="AF1622" s="41"/>
      <c r="AG1622" s="41"/>
      <c r="AH1622" s="41"/>
      <c r="AI1622" s="41"/>
      <c r="AJ1622" s="41"/>
      <c r="AK1622" s="41"/>
      <c r="AL1622" s="41"/>
      <c r="BA1622" s="1">
        <f t="shared" si="434"/>
        <v>0</v>
      </c>
      <c r="BB1622" s="1">
        <f t="shared" si="435"/>
        <v>0</v>
      </c>
      <c r="BC1622" s="1" t="str">
        <f t="shared" si="436"/>
        <v>No</v>
      </c>
      <c r="BD1622" s="1">
        <f t="shared" si="437"/>
        <v>0</v>
      </c>
      <c r="BE1622" s="1">
        <f t="shared" si="438"/>
        <v>0</v>
      </c>
      <c r="BF1622" s="1">
        <f t="shared" si="439"/>
        <v>0</v>
      </c>
      <c r="BG1622" s="1">
        <v>1618</v>
      </c>
      <c r="BH1622" s="1" t="e">
        <f t="shared" si="440"/>
        <v>#N/A</v>
      </c>
      <c r="BI1622" s="1">
        <f t="shared" si="442"/>
        <v>2</v>
      </c>
      <c r="BJ1622" s="1" t="e">
        <f t="shared" si="441"/>
        <v>#N/A</v>
      </c>
    </row>
    <row r="1623" spans="1:62" x14ac:dyDescent="0.25">
      <c r="A1623" s="1">
        <f t="shared" si="428"/>
        <v>1</v>
      </c>
      <c r="B1623" s="1">
        <f>IF(YEAR(AD1623)=$B$3,YEAR('Apartment Expenses'!AD1623)&amp;" - "&amp;'Apartment Expenses'!AC1623,0)</f>
        <v>0</v>
      </c>
      <c r="C1623" s="1">
        <f t="shared" si="429"/>
        <v>0</v>
      </c>
      <c r="E1623" s="1">
        <v>1619</v>
      </c>
      <c r="F1623" s="1">
        <f t="shared" si="430"/>
        <v>1</v>
      </c>
      <c r="G1623" s="1">
        <f t="shared" si="426"/>
        <v>0</v>
      </c>
      <c r="H1623" s="1">
        <f t="shared" si="427"/>
        <v>0</v>
      </c>
      <c r="J1623" s="1" t="str">
        <f t="shared" si="431"/>
        <v>1900</v>
      </c>
      <c r="M1623" s="1">
        <f>HLOOKUP('Expense History'!$AD$3,$P$4:$X$2004,ROW('Apartment Expenses'!L1623)-3,0)</f>
        <v>0</v>
      </c>
      <c r="N1623" s="1">
        <f>IF('Expense History'!$AD$3=Data!$G$4,'Apartment Expenses'!AE1623,HLOOKUP('Expense History'!$AD$3,'Apartment Expenses'!$AE$4:$AL$2004,(ROW('Apartment Expenses'!M1623)-3)))</f>
        <v>0</v>
      </c>
      <c r="O1623" s="1" t="str">
        <f>IF($O$2="ALL",IF(VLOOKUP(AA1623,'Expense History'!$AA$6:$AB$36,2,0)="x","include",0),IF(AND(VLOOKUP(AA1623,'Expense History'!$AA$6:$AB$36,2,0)="x",AC1623=$O$2),"include",0))</f>
        <v>include</v>
      </c>
      <c r="P1623" s="1">
        <f>IF(O1623="include",IF(AE1623&gt;0,1+MAX(P1624:P$2005),0),0)</f>
        <v>0</v>
      </c>
      <c r="Q1623" s="1">
        <f>IF(AND(ISBLANK(AA1622),AE1622=0),0,(IF(MAX(Q1624:Q$2005)&gt;0,0,ROW(R1623))))</f>
        <v>0</v>
      </c>
      <c r="R1623" s="1">
        <f>IF($O1623="include",IF(AF1623&gt;0,1+MAX(R1624:R$2005),0),0)</f>
        <v>0</v>
      </c>
      <c r="S1623" s="1">
        <f>IF($O1623="include",IF(AG1623&gt;0,1+MAX(S1624:S$2005),0),0)</f>
        <v>0</v>
      </c>
      <c r="T1623" s="1">
        <f>IF($O1623="include",IF(AH1623&gt;0,1+MAX(T1624:T$2005),0),0)</f>
        <v>0</v>
      </c>
      <c r="U1623" s="1">
        <f>IF($O1623="include",IF(AI1623&gt;0,1+MAX(U1624:U$2005),0),0)</f>
        <v>0</v>
      </c>
      <c r="V1623" s="1">
        <f>IF($O1623="include",IF(AJ1623&gt;0,1+MAX(V1624:V$2005),0),0)</f>
        <v>0</v>
      </c>
      <c r="W1623" s="1">
        <f>IF($O1623="include",IF(AK1623&gt;0,1+MAX(W1624:W$2005),0),0)</f>
        <v>0</v>
      </c>
      <c r="X1623" s="1">
        <f>IF($O1623="include",IF(AL1623&gt;0,1+MAX(X1624:X$2005),0),0)</f>
        <v>0</v>
      </c>
      <c r="Y1623" s="22" t="str">
        <f t="shared" si="432"/>
        <v xml:space="preserve">1 - </v>
      </c>
      <c r="AA1623" s="42"/>
      <c r="AB1623" s="43"/>
      <c r="AC1623" s="43"/>
      <c r="AD1623" s="44"/>
      <c r="AE1623" s="11">
        <f t="shared" si="433"/>
        <v>0</v>
      </c>
      <c r="AF1623" s="41"/>
      <c r="AG1623" s="41"/>
      <c r="AH1623" s="41"/>
      <c r="AI1623" s="41"/>
      <c r="AJ1623" s="41"/>
      <c r="AK1623" s="41"/>
      <c r="AL1623" s="41"/>
      <c r="BA1623" s="1">
        <f t="shared" si="434"/>
        <v>0</v>
      </c>
      <c r="BB1623" s="1">
        <f t="shared" si="435"/>
        <v>0</v>
      </c>
      <c r="BC1623" s="1" t="str">
        <f t="shared" si="436"/>
        <v>No</v>
      </c>
      <c r="BD1623" s="1">
        <f t="shared" si="437"/>
        <v>0</v>
      </c>
      <c r="BE1623" s="1">
        <f t="shared" si="438"/>
        <v>0</v>
      </c>
      <c r="BF1623" s="1">
        <f t="shared" si="439"/>
        <v>0</v>
      </c>
      <c r="BG1623" s="1">
        <v>1619</v>
      </c>
      <c r="BH1623" s="1" t="e">
        <f t="shared" si="440"/>
        <v>#N/A</v>
      </c>
      <c r="BI1623" s="1">
        <f t="shared" si="442"/>
        <v>2</v>
      </c>
      <c r="BJ1623" s="1" t="e">
        <f t="shared" si="441"/>
        <v>#N/A</v>
      </c>
    </row>
    <row r="1624" spans="1:62" x14ac:dyDescent="0.25">
      <c r="A1624" s="1">
        <f t="shared" si="428"/>
        <v>1</v>
      </c>
      <c r="B1624" s="1">
        <f>IF(YEAR(AD1624)=$B$3,YEAR('Apartment Expenses'!AD1624)&amp;" - "&amp;'Apartment Expenses'!AC1624,0)</f>
        <v>0</v>
      </c>
      <c r="C1624" s="1">
        <f t="shared" si="429"/>
        <v>0</v>
      </c>
      <c r="E1624" s="1">
        <v>1620</v>
      </c>
      <c r="F1624" s="1">
        <f t="shared" si="430"/>
        <v>1</v>
      </c>
      <c r="G1624" s="1">
        <f t="shared" si="426"/>
        <v>0</v>
      </c>
      <c r="H1624" s="1">
        <f t="shared" si="427"/>
        <v>0</v>
      </c>
      <c r="J1624" s="1" t="str">
        <f t="shared" si="431"/>
        <v>1900</v>
      </c>
      <c r="M1624" s="1">
        <f>HLOOKUP('Expense History'!$AD$3,$P$4:$X$2004,ROW('Apartment Expenses'!L1624)-3,0)</f>
        <v>0</v>
      </c>
      <c r="N1624" s="1">
        <f>IF('Expense History'!$AD$3=Data!$G$4,'Apartment Expenses'!AE1624,HLOOKUP('Expense History'!$AD$3,'Apartment Expenses'!$AE$4:$AL$2004,(ROW('Apartment Expenses'!M1624)-3)))</f>
        <v>0</v>
      </c>
      <c r="O1624" s="1" t="str">
        <f>IF($O$2="ALL",IF(VLOOKUP(AA1624,'Expense History'!$AA$6:$AB$36,2,0)="x","include",0),IF(AND(VLOOKUP(AA1624,'Expense History'!$AA$6:$AB$36,2,0)="x",AC1624=$O$2),"include",0))</f>
        <v>include</v>
      </c>
      <c r="P1624" s="1">
        <f>IF(O1624="include",IF(AE1624&gt;0,1+MAX(P1625:P$2005),0),0)</f>
        <v>0</v>
      </c>
      <c r="Q1624" s="1">
        <f>IF(AND(ISBLANK(AA1623),AE1623=0),0,(IF(MAX(Q1625:Q$2005)&gt;0,0,ROW(R1624))))</f>
        <v>0</v>
      </c>
      <c r="R1624" s="1">
        <f>IF($O1624="include",IF(AF1624&gt;0,1+MAX(R1625:R$2005),0),0)</f>
        <v>0</v>
      </c>
      <c r="S1624" s="1">
        <f>IF($O1624="include",IF(AG1624&gt;0,1+MAX(S1625:S$2005),0),0)</f>
        <v>0</v>
      </c>
      <c r="T1624" s="1">
        <f>IF($O1624="include",IF(AH1624&gt;0,1+MAX(T1625:T$2005),0),0)</f>
        <v>0</v>
      </c>
      <c r="U1624" s="1">
        <f>IF($O1624="include",IF(AI1624&gt;0,1+MAX(U1625:U$2005),0),0)</f>
        <v>0</v>
      </c>
      <c r="V1624" s="1">
        <f>IF($O1624="include",IF(AJ1624&gt;0,1+MAX(V1625:V$2005),0),0)</f>
        <v>0</v>
      </c>
      <c r="W1624" s="1">
        <f>IF($O1624="include",IF(AK1624&gt;0,1+MAX(W1625:W$2005),0),0)</f>
        <v>0</v>
      </c>
      <c r="X1624" s="1">
        <f>IF($O1624="include",IF(AL1624&gt;0,1+MAX(X1625:X$2005),0),0)</f>
        <v>0</v>
      </c>
      <c r="Y1624" s="22" t="str">
        <f t="shared" si="432"/>
        <v xml:space="preserve">1 - </v>
      </c>
      <c r="AA1624" s="42"/>
      <c r="AB1624" s="43"/>
      <c r="AC1624" s="43"/>
      <c r="AD1624" s="44"/>
      <c r="AE1624" s="11">
        <f t="shared" si="433"/>
        <v>0</v>
      </c>
      <c r="AF1624" s="41"/>
      <c r="AG1624" s="41"/>
      <c r="AH1624" s="41"/>
      <c r="AI1624" s="41"/>
      <c r="AJ1624" s="41"/>
      <c r="AK1624" s="41"/>
      <c r="AL1624" s="41"/>
      <c r="BA1624" s="1">
        <f t="shared" si="434"/>
        <v>0</v>
      </c>
      <c r="BB1624" s="1">
        <f t="shared" si="435"/>
        <v>0</v>
      </c>
      <c r="BC1624" s="1" t="str">
        <f t="shared" si="436"/>
        <v>No</v>
      </c>
      <c r="BD1624" s="1">
        <f t="shared" si="437"/>
        <v>0</v>
      </c>
      <c r="BE1624" s="1">
        <f t="shared" si="438"/>
        <v>0</v>
      </c>
      <c r="BF1624" s="1">
        <f t="shared" si="439"/>
        <v>0</v>
      </c>
      <c r="BG1624" s="1">
        <v>1620</v>
      </c>
      <c r="BH1624" s="1" t="e">
        <f t="shared" si="440"/>
        <v>#N/A</v>
      </c>
      <c r="BI1624" s="1">
        <f t="shared" si="442"/>
        <v>2</v>
      </c>
      <c r="BJ1624" s="1" t="e">
        <f t="shared" si="441"/>
        <v>#N/A</v>
      </c>
    </row>
    <row r="1625" spans="1:62" x14ac:dyDescent="0.25">
      <c r="A1625" s="1">
        <f t="shared" si="428"/>
        <v>1</v>
      </c>
      <c r="B1625" s="1">
        <f>IF(YEAR(AD1625)=$B$3,YEAR('Apartment Expenses'!AD1625)&amp;" - "&amp;'Apartment Expenses'!AC1625,0)</f>
        <v>0</v>
      </c>
      <c r="C1625" s="1">
        <f t="shared" si="429"/>
        <v>0</v>
      </c>
      <c r="E1625" s="1">
        <v>1621</v>
      </c>
      <c r="F1625" s="1">
        <f t="shared" si="430"/>
        <v>1</v>
      </c>
      <c r="G1625" s="1">
        <f t="shared" si="426"/>
        <v>0</v>
      </c>
      <c r="H1625" s="1">
        <f t="shared" si="427"/>
        <v>0</v>
      </c>
      <c r="J1625" s="1" t="str">
        <f t="shared" si="431"/>
        <v>1900</v>
      </c>
      <c r="M1625" s="1">
        <f>HLOOKUP('Expense History'!$AD$3,$P$4:$X$2004,ROW('Apartment Expenses'!L1625)-3,0)</f>
        <v>0</v>
      </c>
      <c r="N1625" s="1">
        <f>IF('Expense History'!$AD$3=Data!$G$4,'Apartment Expenses'!AE1625,HLOOKUP('Expense History'!$AD$3,'Apartment Expenses'!$AE$4:$AL$2004,(ROW('Apartment Expenses'!M1625)-3)))</f>
        <v>0</v>
      </c>
      <c r="O1625" s="1" t="str">
        <f>IF($O$2="ALL",IF(VLOOKUP(AA1625,'Expense History'!$AA$6:$AB$36,2,0)="x","include",0),IF(AND(VLOOKUP(AA1625,'Expense History'!$AA$6:$AB$36,2,0)="x",AC1625=$O$2),"include",0))</f>
        <v>include</v>
      </c>
      <c r="P1625" s="1">
        <f>IF(O1625="include",IF(AE1625&gt;0,1+MAX(P1626:P$2005),0),0)</f>
        <v>0</v>
      </c>
      <c r="Q1625" s="1">
        <f>IF(AND(ISBLANK(AA1624),AE1624=0),0,(IF(MAX(Q1626:Q$2005)&gt;0,0,ROW(R1625))))</f>
        <v>0</v>
      </c>
      <c r="R1625" s="1">
        <f>IF($O1625="include",IF(AF1625&gt;0,1+MAX(R1626:R$2005),0),0)</f>
        <v>0</v>
      </c>
      <c r="S1625" s="1">
        <f>IF($O1625="include",IF(AG1625&gt;0,1+MAX(S1626:S$2005),0),0)</f>
        <v>0</v>
      </c>
      <c r="T1625" s="1">
        <f>IF($O1625="include",IF(AH1625&gt;0,1+MAX(T1626:T$2005),0),0)</f>
        <v>0</v>
      </c>
      <c r="U1625" s="1">
        <f>IF($O1625="include",IF(AI1625&gt;0,1+MAX(U1626:U$2005),0),0)</f>
        <v>0</v>
      </c>
      <c r="V1625" s="1">
        <f>IF($O1625="include",IF(AJ1625&gt;0,1+MAX(V1626:V$2005),0),0)</f>
        <v>0</v>
      </c>
      <c r="W1625" s="1">
        <f>IF($O1625="include",IF(AK1625&gt;0,1+MAX(W1626:W$2005),0),0)</f>
        <v>0</v>
      </c>
      <c r="X1625" s="1">
        <f>IF($O1625="include",IF(AL1625&gt;0,1+MAX(X1626:X$2005),0),0)</f>
        <v>0</v>
      </c>
      <c r="Y1625" s="22" t="str">
        <f t="shared" si="432"/>
        <v xml:space="preserve">1 - </v>
      </c>
      <c r="AA1625" s="42"/>
      <c r="AB1625" s="43"/>
      <c r="AC1625" s="43"/>
      <c r="AD1625" s="44"/>
      <c r="AE1625" s="11">
        <f t="shared" si="433"/>
        <v>0</v>
      </c>
      <c r="AF1625" s="41"/>
      <c r="AG1625" s="41"/>
      <c r="AH1625" s="41"/>
      <c r="AI1625" s="41"/>
      <c r="AJ1625" s="41"/>
      <c r="AK1625" s="41"/>
      <c r="AL1625" s="41"/>
      <c r="BA1625" s="1">
        <f t="shared" si="434"/>
        <v>0</v>
      </c>
      <c r="BB1625" s="1">
        <f t="shared" si="435"/>
        <v>0</v>
      </c>
      <c r="BC1625" s="1" t="str">
        <f t="shared" si="436"/>
        <v>No</v>
      </c>
      <c r="BD1625" s="1">
        <f t="shared" si="437"/>
        <v>0</v>
      </c>
      <c r="BE1625" s="1">
        <f t="shared" si="438"/>
        <v>0</v>
      </c>
      <c r="BF1625" s="1">
        <f t="shared" si="439"/>
        <v>0</v>
      </c>
      <c r="BG1625" s="1">
        <v>1621</v>
      </c>
      <c r="BH1625" s="1" t="e">
        <f t="shared" si="440"/>
        <v>#N/A</v>
      </c>
      <c r="BI1625" s="1">
        <f t="shared" si="442"/>
        <v>2</v>
      </c>
      <c r="BJ1625" s="1" t="e">
        <f t="shared" si="441"/>
        <v>#N/A</v>
      </c>
    </row>
    <row r="1626" spans="1:62" x14ac:dyDescent="0.25">
      <c r="A1626" s="1">
        <f t="shared" si="428"/>
        <v>1</v>
      </c>
      <c r="B1626" s="1">
        <f>IF(YEAR(AD1626)=$B$3,YEAR('Apartment Expenses'!AD1626)&amp;" - "&amp;'Apartment Expenses'!AC1626,0)</f>
        <v>0</v>
      </c>
      <c r="C1626" s="1">
        <f t="shared" si="429"/>
        <v>0</v>
      </c>
      <c r="E1626" s="1">
        <v>1622</v>
      </c>
      <c r="F1626" s="1">
        <f t="shared" si="430"/>
        <v>1</v>
      </c>
      <c r="G1626" s="1">
        <f t="shared" si="426"/>
        <v>0</v>
      </c>
      <c r="H1626" s="1">
        <f t="shared" si="427"/>
        <v>0</v>
      </c>
      <c r="J1626" s="1" t="str">
        <f t="shared" si="431"/>
        <v>1900</v>
      </c>
      <c r="M1626" s="1">
        <f>HLOOKUP('Expense History'!$AD$3,$P$4:$X$2004,ROW('Apartment Expenses'!L1626)-3,0)</f>
        <v>0</v>
      </c>
      <c r="N1626" s="1">
        <f>IF('Expense History'!$AD$3=Data!$G$4,'Apartment Expenses'!AE1626,HLOOKUP('Expense History'!$AD$3,'Apartment Expenses'!$AE$4:$AL$2004,(ROW('Apartment Expenses'!M1626)-3)))</f>
        <v>0</v>
      </c>
      <c r="O1626" s="1" t="str">
        <f>IF($O$2="ALL",IF(VLOOKUP(AA1626,'Expense History'!$AA$6:$AB$36,2,0)="x","include",0),IF(AND(VLOOKUP(AA1626,'Expense History'!$AA$6:$AB$36,2,0)="x",AC1626=$O$2),"include",0))</f>
        <v>include</v>
      </c>
      <c r="P1626" s="1">
        <f>IF(O1626="include",IF(AE1626&gt;0,1+MAX(P1627:P$2005),0),0)</f>
        <v>0</v>
      </c>
      <c r="Q1626" s="1">
        <f>IF(AND(ISBLANK(AA1625),AE1625=0),0,(IF(MAX(Q1627:Q$2005)&gt;0,0,ROW(R1626))))</f>
        <v>0</v>
      </c>
      <c r="R1626" s="1">
        <f>IF($O1626="include",IF(AF1626&gt;0,1+MAX(R1627:R$2005),0),0)</f>
        <v>0</v>
      </c>
      <c r="S1626" s="1">
        <f>IF($O1626="include",IF(AG1626&gt;0,1+MAX(S1627:S$2005),0),0)</f>
        <v>0</v>
      </c>
      <c r="T1626" s="1">
        <f>IF($O1626="include",IF(AH1626&gt;0,1+MAX(T1627:T$2005),0),0)</f>
        <v>0</v>
      </c>
      <c r="U1626" s="1">
        <f>IF($O1626="include",IF(AI1626&gt;0,1+MAX(U1627:U$2005),0),0)</f>
        <v>0</v>
      </c>
      <c r="V1626" s="1">
        <f>IF($O1626="include",IF(AJ1626&gt;0,1+MAX(V1627:V$2005),0),0)</f>
        <v>0</v>
      </c>
      <c r="W1626" s="1">
        <f>IF($O1626="include",IF(AK1626&gt;0,1+MAX(W1627:W$2005),0),0)</f>
        <v>0</v>
      </c>
      <c r="X1626" s="1">
        <f>IF($O1626="include",IF(AL1626&gt;0,1+MAX(X1627:X$2005),0),0)</f>
        <v>0</v>
      </c>
      <c r="Y1626" s="22" t="str">
        <f t="shared" si="432"/>
        <v xml:space="preserve">1 - </v>
      </c>
      <c r="AA1626" s="42"/>
      <c r="AB1626" s="43"/>
      <c r="AC1626" s="43"/>
      <c r="AD1626" s="44"/>
      <c r="AE1626" s="11">
        <f t="shared" si="433"/>
        <v>0</v>
      </c>
      <c r="AF1626" s="41"/>
      <c r="AG1626" s="41"/>
      <c r="AH1626" s="41"/>
      <c r="AI1626" s="41"/>
      <c r="AJ1626" s="41"/>
      <c r="AK1626" s="41"/>
      <c r="AL1626" s="41"/>
      <c r="BA1626" s="1">
        <f t="shared" si="434"/>
        <v>0</v>
      </c>
      <c r="BB1626" s="1">
        <f t="shared" si="435"/>
        <v>0</v>
      </c>
      <c r="BC1626" s="1" t="str">
        <f t="shared" si="436"/>
        <v>No</v>
      </c>
      <c r="BD1626" s="1">
        <f t="shared" si="437"/>
        <v>0</v>
      </c>
      <c r="BE1626" s="1">
        <f t="shared" si="438"/>
        <v>0</v>
      </c>
      <c r="BF1626" s="1">
        <f t="shared" si="439"/>
        <v>0</v>
      </c>
      <c r="BG1626" s="1">
        <v>1622</v>
      </c>
      <c r="BH1626" s="1" t="e">
        <f t="shared" si="440"/>
        <v>#N/A</v>
      </c>
      <c r="BI1626" s="1">
        <f t="shared" si="442"/>
        <v>2</v>
      </c>
      <c r="BJ1626" s="1" t="e">
        <f t="shared" si="441"/>
        <v>#N/A</v>
      </c>
    </row>
    <row r="1627" spans="1:62" x14ac:dyDescent="0.25">
      <c r="A1627" s="1">
        <f t="shared" si="428"/>
        <v>1</v>
      </c>
      <c r="B1627" s="1">
        <f>IF(YEAR(AD1627)=$B$3,YEAR('Apartment Expenses'!AD1627)&amp;" - "&amp;'Apartment Expenses'!AC1627,0)</f>
        <v>0</v>
      </c>
      <c r="C1627" s="1">
        <f t="shared" si="429"/>
        <v>0</v>
      </c>
      <c r="E1627" s="1">
        <v>1623</v>
      </c>
      <c r="F1627" s="1">
        <f t="shared" si="430"/>
        <v>1</v>
      </c>
      <c r="G1627" s="1">
        <f t="shared" si="426"/>
        <v>0</v>
      </c>
      <c r="H1627" s="1">
        <f t="shared" si="427"/>
        <v>0</v>
      </c>
      <c r="J1627" s="1" t="str">
        <f t="shared" si="431"/>
        <v>1900</v>
      </c>
      <c r="M1627" s="1">
        <f>HLOOKUP('Expense History'!$AD$3,$P$4:$X$2004,ROW('Apartment Expenses'!L1627)-3,0)</f>
        <v>0</v>
      </c>
      <c r="N1627" s="1">
        <f>IF('Expense History'!$AD$3=Data!$G$4,'Apartment Expenses'!AE1627,HLOOKUP('Expense History'!$AD$3,'Apartment Expenses'!$AE$4:$AL$2004,(ROW('Apartment Expenses'!M1627)-3)))</f>
        <v>0</v>
      </c>
      <c r="O1627" s="1" t="str">
        <f>IF($O$2="ALL",IF(VLOOKUP(AA1627,'Expense History'!$AA$6:$AB$36,2,0)="x","include",0),IF(AND(VLOOKUP(AA1627,'Expense History'!$AA$6:$AB$36,2,0)="x",AC1627=$O$2),"include",0))</f>
        <v>include</v>
      </c>
      <c r="P1627" s="1">
        <f>IF(O1627="include",IF(AE1627&gt;0,1+MAX(P1628:P$2005),0),0)</f>
        <v>0</v>
      </c>
      <c r="Q1627" s="1">
        <f>IF(AND(ISBLANK(AA1626),AE1626=0),0,(IF(MAX(Q1628:Q$2005)&gt;0,0,ROW(R1627))))</f>
        <v>0</v>
      </c>
      <c r="R1627" s="1">
        <f>IF($O1627="include",IF(AF1627&gt;0,1+MAX(R1628:R$2005),0),0)</f>
        <v>0</v>
      </c>
      <c r="S1627" s="1">
        <f>IF($O1627="include",IF(AG1627&gt;0,1+MAX(S1628:S$2005),0),0)</f>
        <v>0</v>
      </c>
      <c r="T1627" s="1">
        <f>IF($O1627="include",IF(AH1627&gt;0,1+MAX(T1628:T$2005),0),0)</f>
        <v>0</v>
      </c>
      <c r="U1627" s="1">
        <f>IF($O1627="include",IF(AI1627&gt;0,1+MAX(U1628:U$2005),0),0)</f>
        <v>0</v>
      </c>
      <c r="V1627" s="1">
        <f>IF($O1627="include",IF(AJ1627&gt;0,1+MAX(V1628:V$2005),0),0)</f>
        <v>0</v>
      </c>
      <c r="W1627" s="1">
        <f>IF($O1627="include",IF(AK1627&gt;0,1+MAX(W1628:W$2005),0),0)</f>
        <v>0</v>
      </c>
      <c r="X1627" s="1">
        <f>IF($O1627="include",IF(AL1627&gt;0,1+MAX(X1628:X$2005),0),0)</f>
        <v>0</v>
      </c>
      <c r="Y1627" s="22" t="str">
        <f t="shared" si="432"/>
        <v xml:space="preserve">1 - </v>
      </c>
      <c r="AA1627" s="42"/>
      <c r="AB1627" s="43"/>
      <c r="AC1627" s="43"/>
      <c r="AD1627" s="44"/>
      <c r="AE1627" s="11">
        <f t="shared" si="433"/>
        <v>0</v>
      </c>
      <c r="AF1627" s="41"/>
      <c r="AG1627" s="41"/>
      <c r="AH1627" s="41"/>
      <c r="AI1627" s="41"/>
      <c r="AJ1627" s="41"/>
      <c r="AK1627" s="41"/>
      <c r="AL1627" s="41"/>
      <c r="BA1627" s="1">
        <f t="shared" si="434"/>
        <v>0</v>
      </c>
      <c r="BB1627" s="1">
        <f t="shared" si="435"/>
        <v>0</v>
      </c>
      <c r="BC1627" s="1" t="str">
        <f t="shared" si="436"/>
        <v>No</v>
      </c>
      <c r="BD1627" s="1">
        <f t="shared" si="437"/>
        <v>0</v>
      </c>
      <c r="BE1627" s="1">
        <f t="shared" si="438"/>
        <v>0</v>
      </c>
      <c r="BF1627" s="1">
        <f t="shared" si="439"/>
        <v>0</v>
      </c>
      <c r="BG1627" s="1">
        <v>1623</v>
      </c>
      <c r="BH1627" s="1" t="e">
        <f t="shared" si="440"/>
        <v>#N/A</v>
      </c>
      <c r="BI1627" s="1">
        <f t="shared" si="442"/>
        <v>2</v>
      </c>
      <c r="BJ1627" s="1" t="e">
        <f t="shared" si="441"/>
        <v>#N/A</v>
      </c>
    </row>
    <row r="1628" spans="1:62" x14ac:dyDescent="0.25">
      <c r="A1628" s="1">
        <f t="shared" si="428"/>
        <v>1</v>
      </c>
      <c r="B1628" s="1">
        <f>IF(YEAR(AD1628)=$B$3,YEAR('Apartment Expenses'!AD1628)&amp;" - "&amp;'Apartment Expenses'!AC1628,0)</f>
        <v>0</v>
      </c>
      <c r="C1628" s="1">
        <f t="shared" si="429"/>
        <v>0</v>
      </c>
      <c r="E1628" s="1">
        <v>1624</v>
      </c>
      <c r="F1628" s="1">
        <f t="shared" si="430"/>
        <v>1</v>
      </c>
      <c r="G1628" s="1">
        <f t="shared" si="426"/>
        <v>0</v>
      </c>
      <c r="H1628" s="1">
        <f t="shared" si="427"/>
        <v>0</v>
      </c>
      <c r="J1628" s="1" t="str">
        <f t="shared" si="431"/>
        <v>1900</v>
      </c>
      <c r="M1628" s="1">
        <f>HLOOKUP('Expense History'!$AD$3,$P$4:$X$2004,ROW('Apartment Expenses'!L1628)-3,0)</f>
        <v>0</v>
      </c>
      <c r="N1628" s="1">
        <f>IF('Expense History'!$AD$3=Data!$G$4,'Apartment Expenses'!AE1628,HLOOKUP('Expense History'!$AD$3,'Apartment Expenses'!$AE$4:$AL$2004,(ROW('Apartment Expenses'!M1628)-3)))</f>
        <v>0</v>
      </c>
      <c r="O1628" s="1" t="str">
        <f>IF($O$2="ALL",IF(VLOOKUP(AA1628,'Expense History'!$AA$6:$AB$36,2,0)="x","include",0),IF(AND(VLOOKUP(AA1628,'Expense History'!$AA$6:$AB$36,2,0)="x",AC1628=$O$2),"include",0))</f>
        <v>include</v>
      </c>
      <c r="P1628" s="1">
        <f>IF(O1628="include",IF(AE1628&gt;0,1+MAX(P1629:P$2005),0),0)</f>
        <v>0</v>
      </c>
      <c r="Q1628" s="1">
        <f>IF(AND(ISBLANK(AA1627),AE1627=0),0,(IF(MAX(Q1629:Q$2005)&gt;0,0,ROW(R1628))))</f>
        <v>0</v>
      </c>
      <c r="R1628" s="1">
        <f>IF($O1628="include",IF(AF1628&gt;0,1+MAX(R1629:R$2005),0),0)</f>
        <v>0</v>
      </c>
      <c r="S1628" s="1">
        <f>IF($O1628="include",IF(AG1628&gt;0,1+MAX(S1629:S$2005),0),0)</f>
        <v>0</v>
      </c>
      <c r="T1628" s="1">
        <f>IF($O1628="include",IF(AH1628&gt;0,1+MAX(T1629:T$2005),0),0)</f>
        <v>0</v>
      </c>
      <c r="U1628" s="1">
        <f>IF($O1628="include",IF(AI1628&gt;0,1+MAX(U1629:U$2005),0),0)</f>
        <v>0</v>
      </c>
      <c r="V1628" s="1">
        <f>IF($O1628="include",IF(AJ1628&gt;0,1+MAX(V1629:V$2005),0),0)</f>
        <v>0</v>
      </c>
      <c r="W1628" s="1">
        <f>IF($O1628="include",IF(AK1628&gt;0,1+MAX(W1629:W$2005),0),0)</f>
        <v>0</v>
      </c>
      <c r="X1628" s="1">
        <f>IF($O1628="include",IF(AL1628&gt;0,1+MAX(X1629:X$2005),0),0)</f>
        <v>0</v>
      </c>
      <c r="Y1628" s="22" t="str">
        <f t="shared" si="432"/>
        <v xml:space="preserve">1 - </v>
      </c>
      <c r="AA1628" s="42"/>
      <c r="AB1628" s="43"/>
      <c r="AC1628" s="43"/>
      <c r="AD1628" s="44"/>
      <c r="AE1628" s="11">
        <f t="shared" si="433"/>
        <v>0</v>
      </c>
      <c r="AF1628" s="41"/>
      <c r="AG1628" s="41"/>
      <c r="AH1628" s="41"/>
      <c r="AI1628" s="41"/>
      <c r="AJ1628" s="41"/>
      <c r="AK1628" s="41"/>
      <c r="AL1628" s="41"/>
      <c r="BA1628" s="1">
        <f t="shared" si="434"/>
        <v>0</v>
      </c>
      <c r="BB1628" s="1">
        <f t="shared" si="435"/>
        <v>0</v>
      </c>
      <c r="BC1628" s="1" t="str">
        <f t="shared" si="436"/>
        <v>No</v>
      </c>
      <c r="BD1628" s="1">
        <f t="shared" si="437"/>
        <v>0</v>
      </c>
      <c r="BE1628" s="1">
        <f t="shared" si="438"/>
        <v>0</v>
      </c>
      <c r="BF1628" s="1">
        <f t="shared" si="439"/>
        <v>0</v>
      </c>
      <c r="BG1628" s="1">
        <v>1624</v>
      </c>
      <c r="BH1628" s="1" t="e">
        <f t="shared" si="440"/>
        <v>#N/A</v>
      </c>
      <c r="BI1628" s="1">
        <f t="shared" si="442"/>
        <v>2</v>
      </c>
      <c r="BJ1628" s="1" t="e">
        <f t="shared" si="441"/>
        <v>#N/A</v>
      </c>
    </row>
    <row r="1629" spans="1:62" x14ac:dyDescent="0.25">
      <c r="A1629" s="1">
        <f t="shared" si="428"/>
        <v>1</v>
      </c>
      <c r="B1629" s="1">
        <f>IF(YEAR(AD1629)=$B$3,YEAR('Apartment Expenses'!AD1629)&amp;" - "&amp;'Apartment Expenses'!AC1629,0)</f>
        <v>0</v>
      </c>
      <c r="C1629" s="1">
        <f t="shared" si="429"/>
        <v>0</v>
      </c>
      <c r="E1629" s="1">
        <v>1625</v>
      </c>
      <c r="F1629" s="1">
        <f t="shared" si="430"/>
        <v>1</v>
      </c>
      <c r="G1629" s="1">
        <f t="shared" si="426"/>
        <v>0</v>
      </c>
      <c r="H1629" s="1">
        <f t="shared" si="427"/>
        <v>0</v>
      </c>
      <c r="J1629" s="1" t="str">
        <f t="shared" si="431"/>
        <v>1900</v>
      </c>
      <c r="M1629" s="1">
        <f>HLOOKUP('Expense History'!$AD$3,$P$4:$X$2004,ROW('Apartment Expenses'!L1629)-3,0)</f>
        <v>0</v>
      </c>
      <c r="N1629" s="1">
        <f>IF('Expense History'!$AD$3=Data!$G$4,'Apartment Expenses'!AE1629,HLOOKUP('Expense History'!$AD$3,'Apartment Expenses'!$AE$4:$AL$2004,(ROW('Apartment Expenses'!M1629)-3)))</f>
        <v>0</v>
      </c>
      <c r="O1629" s="1" t="str">
        <f>IF($O$2="ALL",IF(VLOOKUP(AA1629,'Expense History'!$AA$6:$AB$36,2,0)="x","include",0),IF(AND(VLOOKUP(AA1629,'Expense History'!$AA$6:$AB$36,2,0)="x",AC1629=$O$2),"include",0))</f>
        <v>include</v>
      </c>
      <c r="P1629" s="1">
        <f>IF(O1629="include",IF(AE1629&gt;0,1+MAX(P1630:P$2005),0),0)</f>
        <v>0</v>
      </c>
      <c r="Q1629" s="1">
        <f>IF(AND(ISBLANK(AA1628),AE1628=0),0,(IF(MAX(Q1630:Q$2005)&gt;0,0,ROW(R1629))))</f>
        <v>0</v>
      </c>
      <c r="R1629" s="1">
        <f>IF($O1629="include",IF(AF1629&gt;0,1+MAX(R1630:R$2005),0),0)</f>
        <v>0</v>
      </c>
      <c r="S1629" s="1">
        <f>IF($O1629="include",IF(AG1629&gt;0,1+MAX(S1630:S$2005),0),0)</f>
        <v>0</v>
      </c>
      <c r="T1629" s="1">
        <f>IF($O1629="include",IF(AH1629&gt;0,1+MAX(T1630:T$2005),0),0)</f>
        <v>0</v>
      </c>
      <c r="U1629" s="1">
        <f>IF($O1629="include",IF(AI1629&gt;0,1+MAX(U1630:U$2005),0),0)</f>
        <v>0</v>
      </c>
      <c r="V1629" s="1">
        <f>IF($O1629="include",IF(AJ1629&gt;0,1+MAX(V1630:V$2005),0),0)</f>
        <v>0</v>
      </c>
      <c r="W1629" s="1">
        <f>IF($O1629="include",IF(AK1629&gt;0,1+MAX(W1630:W$2005),0),0)</f>
        <v>0</v>
      </c>
      <c r="X1629" s="1">
        <f>IF($O1629="include",IF(AL1629&gt;0,1+MAX(X1630:X$2005),0),0)</f>
        <v>0</v>
      </c>
      <c r="Y1629" s="22" t="str">
        <f t="shared" si="432"/>
        <v xml:space="preserve">1 - </v>
      </c>
      <c r="AA1629" s="42"/>
      <c r="AB1629" s="43"/>
      <c r="AC1629" s="43"/>
      <c r="AD1629" s="44"/>
      <c r="AE1629" s="11">
        <f t="shared" si="433"/>
        <v>0</v>
      </c>
      <c r="AF1629" s="41"/>
      <c r="AG1629" s="41"/>
      <c r="AH1629" s="41"/>
      <c r="AI1629" s="41"/>
      <c r="AJ1629" s="41"/>
      <c r="AK1629" s="41"/>
      <c r="AL1629" s="41"/>
      <c r="BA1629" s="1">
        <f t="shared" si="434"/>
        <v>0</v>
      </c>
      <c r="BB1629" s="1">
        <f t="shared" si="435"/>
        <v>0</v>
      </c>
      <c r="BC1629" s="1" t="str">
        <f t="shared" si="436"/>
        <v>No</v>
      </c>
      <c r="BD1629" s="1">
        <f t="shared" si="437"/>
        <v>0</v>
      </c>
      <c r="BE1629" s="1">
        <f t="shared" si="438"/>
        <v>0</v>
      </c>
      <c r="BF1629" s="1">
        <f t="shared" si="439"/>
        <v>0</v>
      </c>
      <c r="BG1629" s="1">
        <v>1625</v>
      </c>
      <c r="BH1629" s="1" t="e">
        <f t="shared" si="440"/>
        <v>#N/A</v>
      </c>
      <c r="BI1629" s="1">
        <f t="shared" si="442"/>
        <v>2</v>
      </c>
      <c r="BJ1629" s="1" t="e">
        <f t="shared" si="441"/>
        <v>#N/A</v>
      </c>
    </row>
    <row r="1630" spans="1:62" x14ac:dyDescent="0.25">
      <c r="A1630" s="1">
        <f t="shared" si="428"/>
        <v>1</v>
      </c>
      <c r="B1630" s="1">
        <f>IF(YEAR(AD1630)=$B$3,YEAR('Apartment Expenses'!AD1630)&amp;" - "&amp;'Apartment Expenses'!AC1630,0)</f>
        <v>0</v>
      </c>
      <c r="C1630" s="1">
        <f t="shared" si="429"/>
        <v>0</v>
      </c>
      <c r="E1630" s="1">
        <v>1626</v>
      </c>
      <c r="F1630" s="1">
        <f t="shared" si="430"/>
        <v>1</v>
      </c>
      <c r="G1630" s="1">
        <f t="shared" si="426"/>
        <v>0</v>
      </c>
      <c r="H1630" s="1">
        <f t="shared" si="427"/>
        <v>0</v>
      </c>
      <c r="J1630" s="1" t="str">
        <f t="shared" si="431"/>
        <v>1900</v>
      </c>
      <c r="M1630" s="1">
        <f>HLOOKUP('Expense History'!$AD$3,$P$4:$X$2004,ROW('Apartment Expenses'!L1630)-3,0)</f>
        <v>0</v>
      </c>
      <c r="N1630" s="1">
        <f>IF('Expense History'!$AD$3=Data!$G$4,'Apartment Expenses'!AE1630,HLOOKUP('Expense History'!$AD$3,'Apartment Expenses'!$AE$4:$AL$2004,(ROW('Apartment Expenses'!M1630)-3)))</f>
        <v>0</v>
      </c>
      <c r="O1630" s="1" t="str">
        <f>IF($O$2="ALL",IF(VLOOKUP(AA1630,'Expense History'!$AA$6:$AB$36,2,0)="x","include",0),IF(AND(VLOOKUP(AA1630,'Expense History'!$AA$6:$AB$36,2,0)="x",AC1630=$O$2),"include",0))</f>
        <v>include</v>
      </c>
      <c r="P1630" s="1">
        <f>IF(O1630="include",IF(AE1630&gt;0,1+MAX(P1631:P$2005),0),0)</f>
        <v>0</v>
      </c>
      <c r="Q1630" s="1">
        <f>IF(AND(ISBLANK(AA1629),AE1629=0),0,(IF(MAX(Q1631:Q$2005)&gt;0,0,ROW(R1630))))</f>
        <v>0</v>
      </c>
      <c r="R1630" s="1">
        <f>IF($O1630="include",IF(AF1630&gt;0,1+MAX(R1631:R$2005),0),0)</f>
        <v>0</v>
      </c>
      <c r="S1630" s="1">
        <f>IF($O1630="include",IF(AG1630&gt;0,1+MAX(S1631:S$2005),0),0)</f>
        <v>0</v>
      </c>
      <c r="T1630" s="1">
        <f>IF($O1630="include",IF(AH1630&gt;0,1+MAX(T1631:T$2005),0),0)</f>
        <v>0</v>
      </c>
      <c r="U1630" s="1">
        <f>IF($O1630="include",IF(AI1630&gt;0,1+MAX(U1631:U$2005),0),0)</f>
        <v>0</v>
      </c>
      <c r="V1630" s="1">
        <f>IF($O1630="include",IF(AJ1630&gt;0,1+MAX(V1631:V$2005),0),0)</f>
        <v>0</v>
      </c>
      <c r="W1630" s="1">
        <f>IF($O1630="include",IF(AK1630&gt;0,1+MAX(W1631:W$2005),0),0)</f>
        <v>0</v>
      </c>
      <c r="X1630" s="1">
        <f>IF($O1630="include",IF(AL1630&gt;0,1+MAX(X1631:X$2005),0),0)</f>
        <v>0</v>
      </c>
      <c r="Y1630" s="22" t="str">
        <f t="shared" si="432"/>
        <v xml:space="preserve">1 - </v>
      </c>
      <c r="AA1630" s="42"/>
      <c r="AB1630" s="43"/>
      <c r="AC1630" s="43"/>
      <c r="AD1630" s="44"/>
      <c r="AE1630" s="11">
        <f t="shared" si="433"/>
        <v>0</v>
      </c>
      <c r="AF1630" s="41"/>
      <c r="AG1630" s="41"/>
      <c r="AH1630" s="41"/>
      <c r="AI1630" s="41"/>
      <c r="AJ1630" s="41"/>
      <c r="AK1630" s="41"/>
      <c r="AL1630" s="41"/>
      <c r="BA1630" s="1">
        <f t="shared" si="434"/>
        <v>0</v>
      </c>
      <c r="BB1630" s="1">
        <f t="shared" si="435"/>
        <v>0</v>
      </c>
      <c r="BC1630" s="1" t="str">
        <f t="shared" si="436"/>
        <v>No</v>
      </c>
      <c r="BD1630" s="1">
        <f t="shared" si="437"/>
        <v>0</v>
      </c>
      <c r="BE1630" s="1">
        <f t="shared" si="438"/>
        <v>0</v>
      </c>
      <c r="BF1630" s="1">
        <f t="shared" si="439"/>
        <v>0</v>
      </c>
      <c r="BG1630" s="1">
        <v>1626</v>
      </c>
      <c r="BH1630" s="1" t="e">
        <f t="shared" si="440"/>
        <v>#N/A</v>
      </c>
      <c r="BI1630" s="1">
        <f t="shared" si="442"/>
        <v>2</v>
      </c>
      <c r="BJ1630" s="1" t="e">
        <f t="shared" si="441"/>
        <v>#N/A</v>
      </c>
    </row>
    <row r="1631" spans="1:62" x14ac:dyDescent="0.25">
      <c r="A1631" s="1">
        <f t="shared" si="428"/>
        <v>1</v>
      </c>
      <c r="B1631" s="1">
        <f>IF(YEAR(AD1631)=$B$3,YEAR('Apartment Expenses'!AD1631)&amp;" - "&amp;'Apartment Expenses'!AC1631,0)</f>
        <v>0</v>
      </c>
      <c r="C1631" s="1">
        <f t="shared" si="429"/>
        <v>0</v>
      </c>
      <c r="E1631" s="1">
        <v>1627</v>
      </c>
      <c r="F1631" s="1">
        <f t="shared" si="430"/>
        <v>1</v>
      </c>
      <c r="G1631" s="1">
        <f t="shared" si="426"/>
        <v>0</v>
      </c>
      <c r="H1631" s="1">
        <f t="shared" si="427"/>
        <v>0</v>
      </c>
      <c r="J1631" s="1" t="str">
        <f t="shared" si="431"/>
        <v>1900</v>
      </c>
      <c r="M1631" s="1">
        <f>HLOOKUP('Expense History'!$AD$3,$P$4:$X$2004,ROW('Apartment Expenses'!L1631)-3,0)</f>
        <v>0</v>
      </c>
      <c r="N1631" s="1">
        <f>IF('Expense History'!$AD$3=Data!$G$4,'Apartment Expenses'!AE1631,HLOOKUP('Expense History'!$AD$3,'Apartment Expenses'!$AE$4:$AL$2004,(ROW('Apartment Expenses'!M1631)-3)))</f>
        <v>0</v>
      </c>
      <c r="O1631" s="1" t="str">
        <f>IF($O$2="ALL",IF(VLOOKUP(AA1631,'Expense History'!$AA$6:$AB$36,2,0)="x","include",0),IF(AND(VLOOKUP(AA1631,'Expense History'!$AA$6:$AB$36,2,0)="x",AC1631=$O$2),"include",0))</f>
        <v>include</v>
      </c>
      <c r="P1631" s="1">
        <f>IF(O1631="include",IF(AE1631&gt;0,1+MAX(P1632:P$2005),0),0)</f>
        <v>0</v>
      </c>
      <c r="Q1631" s="1">
        <f>IF(AND(ISBLANK(AA1630),AE1630=0),0,(IF(MAX(Q1632:Q$2005)&gt;0,0,ROW(R1631))))</f>
        <v>0</v>
      </c>
      <c r="R1631" s="1">
        <f>IF($O1631="include",IF(AF1631&gt;0,1+MAX(R1632:R$2005),0),0)</f>
        <v>0</v>
      </c>
      <c r="S1631" s="1">
        <f>IF($O1631="include",IF(AG1631&gt;0,1+MAX(S1632:S$2005),0),0)</f>
        <v>0</v>
      </c>
      <c r="T1631" s="1">
        <f>IF($O1631="include",IF(AH1631&gt;0,1+MAX(T1632:T$2005),0),0)</f>
        <v>0</v>
      </c>
      <c r="U1631" s="1">
        <f>IF($O1631="include",IF(AI1631&gt;0,1+MAX(U1632:U$2005),0),0)</f>
        <v>0</v>
      </c>
      <c r="V1631" s="1">
        <f>IF($O1631="include",IF(AJ1631&gt;0,1+MAX(V1632:V$2005),0),0)</f>
        <v>0</v>
      </c>
      <c r="W1631" s="1">
        <f>IF($O1631="include",IF(AK1631&gt;0,1+MAX(W1632:W$2005),0),0)</f>
        <v>0</v>
      </c>
      <c r="X1631" s="1">
        <f>IF($O1631="include",IF(AL1631&gt;0,1+MAX(X1632:X$2005),0),0)</f>
        <v>0</v>
      </c>
      <c r="Y1631" s="22" t="str">
        <f t="shared" si="432"/>
        <v xml:space="preserve">1 - </v>
      </c>
      <c r="AA1631" s="42"/>
      <c r="AB1631" s="43"/>
      <c r="AC1631" s="43"/>
      <c r="AD1631" s="44"/>
      <c r="AE1631" s="11">
        <f t="shared" si="433"/>
        <v>0</v>
      </c>
      <c r="AF1631" s="41"/>
      <c r="AG1631" s="41"/>
      <c r="AH1631" s="41"/>
      <c r="AI1631" s="41"/>
      <c r="AJ1631" s="41"/>
      <c r="AK1631" s="41"/>
      <c r="AL1631" s="41"/>
      <c r="BA1631" s="1">
        <f t="shared" si="434"/>
        <v>0</v>
      </c>
      <c r="BB1631" s="1">
        <f t="shared" si="435"/>
        <v>0</v>
      </c>
      <c r="BC1631" s="1" t="str">
        <f t="shared" si="436"/>
        <v>No</v>
      </c>
      <c r="BD1631" s="1">
        <f t="shared" si="437"/>
        <v>0</v>
      </c>
      <c r="BE1631" s="1">
        <f t="shared" si="438"/>
        <v>0</v>
      </c>
      <c r="BF1631" s="1">
        <f t="shared" si="439"/>
        <v>0</v>
      </c>
      <c r="BG1631" s="1">
        <v>1627</v>
      </c>
      <c r="BH1631" s="1" t="e">
        <f t="shared" si="440"/>
        <v>#N/A</v>
      </c>
      <c r="BI1631" s="1">
        <f t="shared" si="442"/>
        <v>2</v>
      </c>
      <c r="BJ1631" s="1" t="e">
        <f t="shared" si="441"/>
        <v>#N/A</v>
      </c>
    </row>
    <row r="1632" spans="1:62" x14ac:dyDescent="0.25">
      <c r="A1632" s="1">
        <f t="shared" si="428"/>
        <v>1</v>
      </c>
      <c r="B1632" s="1">
        <f>IF(YEAR(AD1632)=$B$3,YEAR('Apartment Expenses'!AD1632)&amp;" - "&amp;'Apartment Expenses'!AC1632,0)</f>
        <v>0</v>
      </c>
      <c r="C1632" s="1">
        <f t="shared" si="429"/>
        <v>0</v>
      </c>
      <c r="E1632" s="1">
        <v>1628</v>
      </c>
      <c r="F1632" s="1">
        <f t="shared" si="430"/>
        <v>1</v>
      </c>
      <c r="G1632" s="1">
        <f t="shared" si="426"/>
        <v>0</v>
      </c>
      <c r="H1632" s="1">
        <f t="shared" si="427"/>
        <v>0</v>
      </c>
      <c r="J1632" s="1" t="str">
        <f t="shared" si="431"/>
        <v>1900</v>
      </c>
      <c r="M1632" s="1">
        <f>HLOOKUP('Expense History'!$AD$3,$P$4:$X$2004,ROW('Apartment Expenses'!L1632)-3,0)</f>
        <v>0</v>
      </c>
      <c r="N1632" s="1">
        <f>IF('Expense History'!$AD$3=Data!$G$4,'Apartment Expenses'!AE1632,HLOOKUP('Expense History'!$AD$3,'Apartment Expenses'!$AE$4:$AL$2004,(ROW('Apartment Expenses'!M1632)-3)))</f>
        <v>0</v>
      </c>
      <c r="O1632" s="1" t="str">
        <f>IF($O$2="ALL",IF(VLOOKUP(AA1632,'Expense History'!$AA$6:$AB$36,2,0)="x","include",0),IF(AND(VLOOKUP(AA1632,'Expense History'!$AA$6:$AB$36,2,0)="x",AC1632=$O$2),"include",0))</f>
        <v>include</v>
      </c>
      <c r="P1632" s="1">
        <f>IF(O1632="include",IF(AE1632&gt;0,1+MAX(P1633:P$2005),0),0)</f>
        <v>0</v>
      </c>
      <c r="Q1632" s="1">
        <f>IF(AND(ISBLANK(AA1631),AE1631=0),0,(IF(MAX(Q1633:Q$2005)&gt;0,0,ROW(R1632))))</f>
        <v>0</v>
      </c>
      <c r="R1632" s="1">
        <f>IF($O1632="include",IF(AF1632&gt;0,1+MAX(R1633:R$2005),0),0)</f>
        <v>0</v>
      </c>
      <c r="S1632" s="1">
        <f>IF($O1632="include",IF(AG1632&gt;0,1+MAX(S1633:S$2005),0),0)</f>
        <v>0</v>
      </c>
      <c r="T1632" s="1">
        <f>IF($O1632="include",IF(AH1632&gt;0,1+MAX(T1633:T$2005),0),0)</f>
        <v>0</v>
      </c>
      <c r="U1632" s="1">
        <f>IF($O1632="include",IF(AI1632&gt;0,1+MAX(U1633:U$2005),0),0)</f>
        <v>0</v>
      </c>
      <c r="V1632" s="1">
        <f>IF($O1632="include",IF(AJ1632&gt;0,1+MAX(V1633:V$2005),0),0)</f>
        <v>0</v>
      </c>
      <c r="W1632" s="1">
        <f>IF($O1632="include",IF(AK1632&gt;0,1+MAX(W1633:W$2005),0),0)</f>
        <v>0</v>
      </c>
      <c r="X1632" s="1">
        <f>IF($O1632="include",IF(AL1632&gt;0,1+MAX(X1633:X$2005),0),0)</f>
        <v>0</v>
      </c>
      <c r="Y1632" s="22" t="str">
        <f t="shared" si="432"/>
        <v xml:space="preserve">1 - </v>
      </c>
      <c r="AA1632" s="42"/>
      <c r="AB1632" s="43"/>
      <c r="AC1632" s="43"/>
      <c r="AD1632" s="44"/>
      <c r="AE1632" s="11">
        <f t="shared" si="433"/>
        <v>0</v>
      </c>
      <c r="AF1632" s="41"/>
      <c r="AG1632" s="41"/>
      <c r="AH1632" s="41"/>
      <c r="AI1632" s="41"/>
      <c r="AJ1632" s="41"/>
      <c r="AK1632" s="41"/>
      <c r="AL1632" s="41"/>
      <c r="BA1632" s="1">
        <f t="shared" si="434"/>
        <v>0</v>
      </c>
      <c r="BB1632" s="1">
        <f t="shared" si="435"/>
        <v>0</v>
      </c>
      <c r="BC1632" s="1" t="str">
        <f t="shared" si="436"/>
        <v>No</v>
      </c>
      <c r="BD1632" s="1">
        <f t="shared" si="437"/>
        <v>0</v>
      </c>
      <c r="BE1632" s="1">
        <f t="shared" si="438"/>
        <v>0</v>
      </c>
      <c r="BF1632" s="1">
        <f t="shared" si="439"/>
        <v>0</v>
      </c>
      <c r="BG1632" s="1">
        <v>1628</v>
      </c>
      <c r="BH1632" s="1" t="e">
        <f t="shared" si="440"/>
        <v>#N/A</v>
      </c>
      <c r="BI1632" s="1">
        <f t="shared" si="442"/>
        <v>2</v>
      </c>
      <c r="BJ1632" s="1" t="e">
        <f t="shared" si="441"/>
        <v>#N/A</v>
      </c>
    </row>
    <row r="1633" spans="1:62" x14ac:dyDescent="0.25">
      <c r="A1633" s="1">
        <f t="shared" si="428"/>
        <v>1</v>
      </c>
      <c r="B1633" s="1">
        <f>IF(YEAR(AD1633)=$B$3,YEAR('Apartment Expenses'!AD1633)&amp;" - "&amp;'Apartment Expenses'!AC1633,0)</f>
        <v>0</v>
      </c>
      <c r="C1633" s="1">
        <f t="shared" si="429"/>
        <v>0</v>
      </c>
      <c r="E1633" s="1">
        <v>1629</v>
      </c>
      <c r="F1633" s="1">
        <f t="shared" si="430"/>
        <v>1</v>
      </c>
      <c r="G1633" s="1">
        <f t="shared" si="426"/>
        <v>0</v>
      </c>
      <c r="H1633" s="1">
        <f t="shared" si="427"/>
        <v>0</v>
      </c>
      <c r="J1633" s="1" t="str">
        <f t="shared" si="431"/>
        <v>1900</v>
      </c>
      <c r="M1633" s="1">
        <f>HLOOKUP('Expense History'!$AD$3,$P$4:$X$2004,ROW('Apartment Expenses'!L1633)-3,0)</f>
        <v>0</v>
      </c>
      <c r="N1633" s="1">
        <f>IF('Expense History'!$AD$3=Data!$G$4,'Apartment Expenses'!AE1633,HLOOKUP('Expense History'!$AD$3,'Apartment Expenses'!$AE$4:$AL$2004,(ROW('Apartment Expenses'!M1633)-3)))</f>
        <v>0</v>
      </c>
      <c r="O1633" s="1" t="str">
        <f>IF($O$2="ALL",IF(VLOOKUP(AA1633,'Expense History'!$AA$6:$AB$36,2,0)="x","include",0),IF(AND(VLOOKUP(AA1633,'Expense History'!$AA$6:$AB$36,2,0)="x",AC1633=$O$2),"include",0))</f>
        <v>include</v>
      </c>
      <c r="P1633" s="1">
        <f>IF(O1633="include",IF(AE1633&gt;0,1+MAX(P1634:P$2005),0),0)</f>
        <v>0</v>
      </c>
      <c r="Q1633" s="1">
        <f>IF(AND(ISBLANK(AA1632),AE1632=0),0,(IF(MAX(Q1634:Q$2005)&gt;0,0,ROW(R1633))))</f>
        <v>0</v>
      </c>
      <c r="R1633" s="1">
        <f>IF($O1633="include",IF(AF1633&gt;0,1+MAX(R1634:R$2005),0),0)</f>
        <v>0</v>
      </c>
      <c r="S1633" s="1">
        <f>IF($O1633="include",IF(AG1633&gt;0,1+MAX(S1634:S$2005),0),0)</f>
        <v>0</v>
      </c>
      <c r="T1633" s="1">
        <f>IF($O1633="include",IF(AH1633&gt;0,1+MAX(T1634:T$2005),0),0)</f>
        <v>0</v>
      </c>
      <c r="U1633" s="1">
        <f>IF($O1633="include",IF(AI1633&gt;0,1+MAX(U1634:U$2005),0),0)</f>
        <v>0</v>
      </c>
      <c r="V1633" s="1">
        <f>IF($O1633="include",IF(AJ1633&gt;0,1+MAX(V1634:V$2005),0),0)</f>
        <v>0</v>
      </c>
      <c r="W1633" s="1">
        <f>IF($O1633="include",IF(AK1633&gt;0,1+MAX(W1634:W$2005),0),0)</f>
        <v>0</v>
      </c>
      <c r="X1633" s="1">
        <f>IF($O1633="include",IF(AL1633&gt;0,1+MAX(X1634:X$2005),0),0)</f>
        <v>0</v>
      </c>
      <c r="Y1633" s="22" t="str">
        <f t="shared" si="432"/>
        <v xml:space="preserve">1 - </v>
      </c>
      <c r="AA1633" s="42"/>
      <c r="AB1633" s="43"/>
      <c r="AC1633" s="43"/>
      <c r="AD1633" s="44"/>
      <c r="AE1633" s="11">
        <f t="shared" si="433"/>
        <v>0</v>
      </c>
      <c r="AF1633" s="41"/>
      <c r="AG1633" s="41"/>
      <c r="AH1633" s="41"/>
      <c r="AI1633" s="41"/>
      <c r="AJ1633" s="41"/>
      <c r="AK1633" s="41"/>
      <c r="AL1633" s="41"/>
      <c r="BA1633" s="1">
        <f t="shared" si="434"/>
        <v>0</v>
      </c>
      <c r="BB1633" s="1">
        <f t="shared" si="435"/>
        <v>0</v>
      </c>
      <c r="BC1633" s="1" t="str">
        <f t="shared" si="436"/>
        <v>No</v>
      </c>
      <c r="BD1633" s="1">
        <f t="shared" si="437"/>
        <v>0</v>
      </c>
      <c r="BE1633" s="1">
        <f t="shared" si="438"/>
        <v>0</v>
      </c>
      <c r="BF1633" s="1">
        <f t="shared" si="439"/>
        <v>0</v>
      </c>
      <c r="BG1633" s="1">
        <v>1629</v>
      </c>
      <c r="BH1633" s="1" t="e">
        <f t="shared" si="440"/>
        <v>#N/A</v>
      </c>
      <c r="BI1633" s="1">
        <f t="shared" si="442"/>
        <v>2</v>
      </c>
      <c r="BJ1633" s="1" t="e">
        <f t="shared" si="441"/>
        <v>#N/A</v>
      </c>
    </row>
    <row r="1634" spans="1:62" x14ac:dyDescent="0.25">
      <c r="A1634" s="1">
        <f t="shared" si="428"/>
        <v>1</v>
      </c>
      <c r="B1634" s="1">
        <f>IF(YEAR(AD1634)=$B$3,YEAR('Apartment Expenses'!AD1634)&amp;" - "&amp;'Apartment Expenses'!AC1634,0)</f>
        <v>0</v>
      </c>
      <c r="C1634" s="1">
        <f t="shared" si="429"/>
        <v>0</v>
      </c>
      <c r="E1634" s="1">
        <v>1630</v>
      </c>
      <c r="F1634" s="1">
        <f t="shared" si="430"/>
        <v>1</v>
      </c>
      <c r="G1634" s="1">
        <f t="shared" si="426"/>
        <v>0</v>
      </c>
      <c r="H1634" s="1">
        <f t="shared" si="427"/>
        <v>0</v>
      </c>
      <c r="J1634" s="1" t="str">
        <f t="shared" si="431"/>
        <v>1900</v>
      </c>
      <c r="M1634" s="1">
        <f>HLOOKUP('Expense History'!$AD$3,$P$4:$X$2004,ROW('Apartment Expenses'!L1634)-3,0)</f>
        <v>0</v>
      </c>
      <c r="N1634" s="1">
        <f>IF('Expense History'!$AD$3=Data!$G$4,'Apartment Expenses'!AE1634,HLOOKUP('Expense History'!$AD$3,'Apartment Expenses'!$AE$4:$AL$2004,(ROW('Apartment Expenses'!M1634)-3)))</f>
        <v>0</v>
      </c>
      <c r="O1634" s="1" t="str">
        <f>IF($O$2="ALL",IF(VLOOKUP(AA1634,'Expense History'!$AA$6:$AB$36,2,0)="x","include",0),IF(AND(VLOOKUP(AA1634,'Expense History'!$AA$6:$AB$36,2,0)="x",AC1634=$O$2),"include",0))</f>
        <v>include</v>
      </c>
      <c r="P1634" s="1">
        <f>IF(O1634="include",IF(AE1634&gt;0,1+MAX(P1635:P$2005),0),0)</f>
        <v>0</v>
      </c>
      <c r="Q1634" s="1">
        <f>IF(AND(ISBLANK(AA1633),AE1633=0),0,(IF(MAX(Q1635:Q$2005)&gt;0,0,ROW(R1634))))</f>
        <v>0</v>
      </c>
      <c r="R1634" s="1">
        <f>IF($O1634="include",IF(AF1634&gt;0,1+MAX(R1635:R$2005),0),0)</f>
        <v>0</v>
      </c>
      <c r="S1634" s="1">
        <f>IF($O1634="include",IF(AG1634&gt;0,1+MAX(S1635:S$2005),0),0)</f>
        <v>0</v>
      </c>
      <c r="T1634" s="1">
        <f>IF($O1634="include",IF(AH1634&gt;0,1+MAX(T1635:T$2005),0),0)</f>
        <v>0</v>
      </c>
      <c r="U1634" s="1">
        <f>IF($O1634="include",IF(AI1634&gt;0,1+MAX(U1635:U$2005),0),0)</f>
        <v>0</v>
      </c>
      <c r="V1634" s="1">
        <f>IF($O1634="include",IF(AJ1634&gt;0,1+MAX(V1635:V$2005),0),0)</f>
        <v>0</v>
      </c>
      <c r="W1634" s="1">
        <f>IF($O1634="include",IF(AK1634&gt;0,1+MAX(W1635:W$2005),0),0)</f>
        <v>0</v>
      </c>
      <c r="X1634" s="1">
        <f>IF($O1634="include",IF(AL1634&gt;0,1+MAX(X1635:X$2005),0),0)</f>
        <v>0</v>
      </c>
      <c r="Y1634" s="22" t="str">
        <f t="shared" si="432"/>
        <v xml:space="preserve">1 - </v>
      </c>
      <c r="AA1634" s="42"/>
      <c r="AB1634" s="43"/>
      <c r="AC1634" s="43"/>
      <c r="AD1634" s="44"/>
      <c r="AE1634" s="11">
        <f t="shared" si="433"/>
        <v>0</v>
      </c>
      <c r="AF1634" s="41"/>
      <c r="AG1634" s="41"/>
      <c r="AH1634" s="41"/>
      <c r="AI1634" s="41"/>
      <c r="AJ1634" s="41"/>
      <c r="AK1634" s="41"/>
      <c r="AL1634" s="41"/>
      <c r="BA1634" s="1">
        <f t="shared" si="434"/>
        <v>0</v>
      </c>
      <c r="BB1634" s="1">
        <f t="shared" si="435"/>
        <v>0</v>
      </c>
      <c r="BC1634" s="1" t="str">
        <f t="shared" si="436"/>
        <v>No</v>
      </c>
      <c r="BD1634" s="1">
        <f t="shared" si="437"/>
        <v>0</v>
      </c>
      <c r="BE1634" s="1">
        <f t="shared" si="438"/>
        <v>0</v>
      </c>
      <c r="BF1634" s="1">
        <f t="shared" si="439"/>
        <v>0</v>
      </c>
      <c r="BG1634" s="1">
        <v>1630</v>
      </c>
      <c r="BH1634" s="1" t="e">
        <f t="shared" si="440"/>
        <v>#N/A</v>
      </c>
      <c r="BI1634" s="1">
        <f t="shared" si="442"/>
        <v>2</v>
      </c>
      <c r="BJ1634" s="1" t="e">
        <f t="shared" si="441"/>
        <v>#N/A</v>
      </c>
    </row>
    <row r="1635" spans="1:62" x14ac:dyDescent="0.25">
      <c r="A1635" s="1">
        <f t="shared" si="428"/>
        <v>1</v>
      </c>
      <c r="B1635" s="1">
        <f>IF(YEAR(AD1635)=$B$3,YEAR('Apartment Expenses'!AD1635)&amp;" - "&amp;'Apartment Expenses'!AC1635,0)</f>
        <v>0</v>
      </c>
      <c r="C1635" s="1">
        <f t="shared" si="429"/>
        <v>0</v>
      </c>
      <c r="E1635" s="1">
        <v>1631</v>
      </c>
      <c r="F1635" s="1">
        <f t="shared" si="430"/>
        <v>1</v>
      </c>
      <c r="G1635" s="1">
        <f t="shared" si="426"/>
        <v>0</v>
      </c>
      <c r="H1635" s="1">
        <f t="shared" si="427"/>
        <v>0</v>
      </c>
      <c r="J1635" s="1" t="str">
        <f t="shared" si="431"/>
        <v>1900</v>
      </c>
      <c r="M1635" s="1">
        <f>HLOOKUP('Expense History'!$AD$3,$P$4:$X$2004,ROW('Apartment Expenses'!L1635)-3,0)</f>
        <v>0</v>
      </c>
      <c r="N1635" s="1">
        <f>IF('Expense History'!$AD$3=Data!$G$4,'Apartment Expenses'!AE1635,HLOOKUP('Expense History'!$AD$3,'Apartment Expenses'!$AE$4:$AL$2004,(ROW('Apartment Expenses'!M1635)-3)))</f>
        <v>0</v>
      </c>
      <c r="O1635" s="1" t="str">
        <f>IF($O$2="ALL",IF(VLOOKUP(AA1635,'Expense History'!$AA$6:$AB$36,2,0)="x","include",0),IF(AND(VLOOKUP(AA1635,'Expense History'!$AA$6:$AB$36,2,0)="x",AC1635=$O$2),"include",0))</f>
        <v>include</v>
      </c>
      <c r="P1635" s="1">
        <f>IF(O1635="include",IF(AE1635&gt;0,1+MAX(P1636:P$2005),0),0)</f>
        <v>0</v>
      </c>
      <c r="Q1635" s="1">
        <f>IF(AND(ISBLANK(AA1634),AE1634=0),0,(IF(MAX(Q1636:Q$2005)&gt;0,0,ROW(R1635))))</f>
        <v>0</v>
      </c>
      <c r="R1635" s="1">
        <f>IF($O1635="include",IF(AF1635&gt;0,1+MAX(R1636:R$2005),0),0)</f>
        <v>0</v>
      </c>
      <c r="S1635" s="1">
        <f>IF($O1635="include",IF(AG1635&gt;0,1+MAX(S1636:S$2005),0),0)</f>
        <v>0</v>
      </c>
      <c r="T1635" s="1">
        <f>IF($O1635="include",IF(AH1635&gt;0,1+MAX(T1636:T$2005),0),0)</f>
        <v>0</v>
      </c>
      <c r="U1635" s="1">
        <f>IF($O1635="include",IF(AI1635&gt;0,1+MAX(U1636:U$2005),0),0)</f>
        <v>0</v>
      </c>
      <c r="V1635" s="1">
        <f>IF($O1635="include",IF(AJ1635&gt;0,1+MAX(V1636:V$2005),0),0)</f>
        <v>0</v>
      </c>
      <c r="W1635" s="1">
        <f>IF($O1635="include",IF(AK1635&gt;0,1+MAX(W1636:W$2005),0),0)</f>
        <v>0</v>
      </c>
      <c r="X1635" s="1">
        <f>IF($O1635="include",IF(AL1635&gt;0,1+MAX(X1636:X$2005),0),0)</f>
        <v>0</v>
      </c>
      <c r="Y1635" s="22" t="str">
        <f t="shared" si="432"/>
        <v xml:space="preserve">1 - </v>
      </c>
      <c r="AA1635" s="42"/>
      <c r="AB1635" s="43"/>
      <c r="AC1635" s="43"/>
      <c r="AD1635" s="44"/>
      <c r="AE1635" s="11">
        <f t="shared" si="433"/>
        <v>0</v>
      </c>
      <c r="AF1635" s="41"/>
      <c r="AG1635" s="41"/>
      <c r="AH1635" s="41"/>
      <c r="AI1635" s="41"/>
      <c r="AJ1635" s="41"/>
      <c r="AK1635" s="41"/>
      <c r="AL1635" s="41"/>
      <c r="BA1635" s="1">
        <f t="shared" si="434"/>
        <v>0</v>
      </c>
      <c r="BB1635" s="1">
        <f t="shared" si="435"/>
        <v>0</v>
      </c>
      <c r="BC1635" s="1" t="str">
        <f t="shared" si="436"/>
        <v>No</v>
      </c>
      <c r="BD1635" s="1">
        <f t="shared" si="437"/>
        <v>0</v>
      </c>
      <c r="BE1635" s="1">
        <f t="shared" si="438"/>
        <v>0</v>
      </c>
      <c r="BF1635" s="1">
        <f t="shared" si="439"/>
        <v>0</v>
      </c>
      <c r="BG1635" s="1">
        <v>1631</v>
      </c>
      <c r="BH1635" s="1" t="e">
        <f t="shared" si="440"/>
        <v>#N/A</v>
      </c>
      <c r="BI1635" s="1">
        <f t="shared" si="442"/>
        <v>2</v>
      </c>
      <c r="BJ1635" s="1" t="e">
        <f t="shared" si="441"/>
        <v>#N/A</v>
      </c>
    </row>
    <row r="1636" spans="1:62" x14ac:dyDescent="0.25">
      <c r="A1636" s="1">
        <f t="shared" si="428"/>
        <v>1</v>
      </c>
      <c r="B1636" s="1">
        <f>IF(YEAR(AD1636)=$B$3,YEAR('Apartment Expenses'!AD1636)&amp;" - "&amp;'Apartment Expenses'!AC1636,0)</f>
        <v>0</v>
      </c>
      <c r="C1636" s="1">
        <f t="shared" si="429"/>
        <v>0</v>
      </c>
      <c r="E1636" s="1">
        <v>1632</v>
      </c>
      <c r="F1636" s="1">
        <f t="shared" si="430"/>
        <v>1</v>
      </c>
      <c r="G1636" s="1">
        <f t="shared" si="426"/>
        <v>0</v>
      </c>
      <c r="H1636" s="1">
        <f t="shared" si="427"/>
        <v>0</v>
      </c>
      <c r="J1636" s="1" t="str">
        <f t="shared" si="431"/>
        <v>1900</v>
      </c>
      <c r="M1636" s="1">
        <f>HLOOKUP('Expense History'!$AD$3,$P$4:$X$2004,ROW('Apartment Expenses'!L1636)-3,0)</f>
        <v>0</v>
      </c>
      <c r="N1636" s="1">
        <f>IF('Expense History'!$AD$3=Data!$G$4,'Apartment Expenses'!AE1636,HLOOKUP('Expense History'!$AD$3,'Apartment Expenses'!$AE$4:$AL$2004,(ROW('Apartment Expenses'!M1636)-3)))</f>
        <v>0</v>
      </c>
      <c r="O1636" s="1" t="str">
        <f>IF($O$2="ALL",IF(VLOOKUP(AA1636,'Expense History'!$AA$6:$AB$36,2,0)="x","include",0),IF(AND(VLOOKUP(AA1636,'Expense History'!$AA$6:$AB$36,2,0)="x",AC1636=$O$2),"include",0))</f>
        <v>include</v>
      </c>
      <c r="P1636" s="1">
        <f>IF(O1636="include",IF(AE1636&gt;0,1+MAX(P1637:P$2005),0),0)</f>
        <v>0</v>
      </c>
      <c r="Q1636" s="1">
        <f>IF(AND(ISBLANK(AA1635),AE1635=0),0,(IF(MAX(Q1637:Q$2005)&gt;0,0,ROW(R1636))))</f>
        <v>0</v>
      </c>
      <c r="R1636" s="1">
        <f>IF($O1636="include",IF(AF1636&gt;0,1+MAX(R1637:R$2005),0),0)</f>
        <v>0</v>
      </c>
      <c r="S1636" s="1">
        <f>IF($O1636="include",IF(AG1636&gt;0,1+MAX(S1637:S$2005),0),0)</f>
        <v>0</v>
      </c>
      <c r="T1636" s="1">
        <f>IF($O1636="include",IF(AH1636&gt;0,1+MAX(T1637:T$2005),0),0)</f>
        <v>0</v>
      </c>
      <c r="U1636" s="1">
        <f>IF($O1636="include",IF(AI1636&gt;0,1+MAX(U1637:U$2005),0),0)</f>
        <v>0</v>
      </c>
      <c r="V1636" s="1">
        <f>IF($O1636="include",IF(AJ1636&gt;0,1+MAX(V1637:V$2005),0),0)</f>
        <v>0</v>
      </c>
      <c r="W1636" s="1">
        <f>IF($O1636="include",IF(AK1636&gt;0,1+MAX(W1637:W$2005),0),0)</f>
        <v>0</v>
      </c>
      <c r="X1636" s="1">
        <f>IF($O1636="include",IF(AL1636&gt;0,1+MAX(X1637:X$2005),0),0)</f>
        <v>0</v>
      </c>
      <c r="Y1636" s="22" t="str">
        <f t="shared" si="432"/>
        <v xml:space="preserve">1 - </v>
      </c>
      <c r="AA1636" s="42"/>
      <c r="AB1636" s="43"/>
      <c r="AC1636" s="43"/>
      <c r="AD1636" s="44"/>
      <c r="AE1636" s="11">
        <f t="shared" si="433"/>
        <v>0</v>
      </c>
      <c r="AF1636" s="41"/>
      <c r="AG1636" s="41"/>
      <c r="AH1636" s="41"/>
      <c r="AI1636" s="41"/>
      <c r="AJ1636" s="41"/>
      <c r="AK1636" s="41"/>
      <c r="AL1636" s="41"/>
      <c r="BA1636" s="1">
        <f t="shared" si="434"/>
        <v>0</v>
      </c>
      <c r="BB1636" s="1">
        <f t="shared" si="435"/>
        <v>0</v>
      </c>
      <c r="BC1636" s="1" t="str">
        <f t="shared" si="436"/>
        <v>No</v>
      </c>
      <c r="BD1636" s="1">
        <f t="shared" si="437"/>
        <v>0</v>
      </c>
      <c r="BE1636" s="1">
        <f t="shared" si="438"/>
        <v>0</v>
      </c>
      <c r="BF1636" s="1">
        <f t="shared" si="439"/>
        <v>0</v>
      </c>
      <c r="BG1636" s="1">
        <v>1632</v>
      </c>
      <c r="BH1636" s="1" t="e">
        <f t="shared" si="440"/>
        <v>#N/A</v>
      </c>
      <c r="BI1636" s="1">
        <f t="shared" si="442"/>
        <v>2</v>
      </c>
      <c r="BJ1636" s="1" t="e">
        <f t="shared" si="441"/>
        <v>#N/A</v>
      </c>
    </row>
    <row r="1637" spans="1:62" x14ac:dyDescent="0.25">
      <c r="A1637" s="1">
        <f t="shared" si="428"/>
        <v>1</v>
      </c>
      <c r="B1637" s="1">
        <f>IF(YEAR(AD1637)=$B$3,YEAR('Apartment Expenses'!AD1637)&amp;" - "&amp;'Apartment Expenses'!AC1637,0)</f>
        <v>0</v>
      </c>
      <c r="C1637" s="1">
        <f t="shared" si="429"/>
        <v>0</v>
      </c>
      <c r="E1637" s="1">
        <v>1633</v>
      </c>
      <c r="F1637" s="1">
        <f t="shared" si="430"/>
        <v>1</v>
      </c>
      <c r="G1637" s="1">
        <f t="shared" si="426"/>
        <v>0</v>
      </c>
      <c r="H1637" s="1">
        <f t="shared" si="427"/>
        <v>0</v>
      </c>
      <c r="J1637" s="1" t="str">
        <f t="shared" si="431"/>
        <v>1900</v>
      </c>
      <c r="M1637" s="1">
        <f>HLOOKUP('Expense History'!$AD$3,$P$4:$X$2004,ROW('Apartment Expenses'!L1637)-3,0)</f>
        <v>0</v>
      </c>
      <c r="N1637" s="1">
        <f>IF('Expense History'!$AD$3=Data!$G$4,'Apartment Expenses'!AE1637,HLOOKUP('Expense History'!$AD$3,'Apartment Expenses'!$AE$4:$AL$2004,(ROW('Apartment Expenses'!M1637)-3)))</f>
        <v>0</v>
      </c>
      <c r="O1637" s="1" t="str">
        <f>IF($O$2="ALL",IF(VLOOKUP(AA1637,'Expense History'!$AA$6:$AB$36,2,0)="x","include",0),IF(AND(VLOOKUP(AA1637,'Expense History'!$AA$6:$AB$36,2,0)="x",AC1637=$O$2),"include",0))</f>
        <v>include</v>
      </c>
      <c r="P1637" s="1">
        <f>IF(O1637="include",IF(AE1637&gt;0,1+MAX(P1638:P$2005),0),0)</f>
        <v>0</v>
      </c>
      <c r="Q1637" s="1">
        <f>IF(AND(ISBLANK(AA1636),AE1636=0),0,(IF(MAX(Q1638:Q$2005)&gt;0,0,ROW(R1637))))</f>
        <v>0</v>
      </c>
      <c r="R1637" s="1">
        <f>IF($O1637="include",IF(AF1637&gt;0,1+MAX(R1638:R$2005),0),0)</f>
        <v>0</v>
      </c>
      <c r="S1637" s="1">
        <f>IF($O1637="include",IF(AG1637&gt;0,1+MAX(S1638:S$2005),0),0)</f>
        <v>0</v>
      </c>
      <c r="T1637" s="1">
        <f>IF($O1637="include",IF(AH1637&gt;0,1+MAX(T1638:T$2005),0),0)</f>
        <v>0</v>
      </c>
      <c r="U1637" s="1">
        <f>IF($O1637="include",IF(AI1637&gt;0,1+MAX(U1638:U$2005),0),0)</f>
        <v>0</v>
      </c>
      <c r="V1637" s="1">
        <f>IF($O1637="include",IF(AJ1637&gt;0,1+MAX(V1638:V$2005),0),0)</f>
        <v>0</v>
      </c>
      <c r="W1637" s="1">
        <f>IF($O1637="include",IF(AK1637&gt;0,1+MAX(W1638:W$2005),0),0)</f>
        <v>0</v>
      </c>
      <c r="X1637" s="1">
        <f>IF($O1637="include",IF(AL1637&gt;0,1+MAX(X1638:X$2005),0),0)</f>
        <v>0</v>
      </c>
      <c r="Y1637" s="22" t="str">
        <f t="shared" si="432"/>
        <v xml:space="preserve">1 - </v>
      </c>
      <c r="AA1637" s="42"/>
      <c r="AB1637" s="43"/>
      <c r="AC1637" s="43"/>
      <c r="AD1637" s="44"/>
      <c r="AE1637" s="11">
        <f t="shared" si="433"/>
        <v>0</v>
      </c>
      <c r="AF1637" s="41"/>
      <c r="AG1637" s="41"/>
      <c r="AH1637" s="41"/>
      <c r="AI1637" s="41"/>
      <c r="AJ1637" s="41"/>
      <c r="AK1637" s="41"/>
      <c r="AL1637" s="41"/>
      <c r="BA1637" s="1">
        <f t="shared" si="434"/>
        <v>0</v>
      </c>
      <c r="BB1637" s="1">
        <f t="shared" si="435"/>
        <v>0</v>
      </c>
      <c r="BC1637" s="1" t="str">
        <f t="shared" si="436"/>
        <v>No</v>
      </c>
      <c r="BD1637" s="1">
        <f t="shared" si="437"/>
        <v>0</v>
      </c>
      <c r="BE1637" s="1">
        <f t="shared" si="438"/>
        <v>0</v>
      </c>
      <c r="BF1637" s="1">
        <f t="shared" si="439"/>
        <v>0</v>
      </c>
      <c r="BG1637" s="1">
        <v>1633</v>
      </c>
      <c r="BH1637" s="1" t="e">
        <f t="shared" si="440"/>
        <v>#N/A</v>
      </c>
      <c r="BI1637" s="1">
        <f t="shared" si="442"/>
        <v>2</v>
      </c>
      <c r="BJ1637" s="1" t="e">
        <f t="shared" si="441"/>
        <v>#N/A</v>
      </c>
    </row>
    <row r="1638" spans="1:62" x14ac:dyDescent="0.25">
      <c r="A1638" s="1">
        <f t="shared" si="428"/>
        <v>1</v>
      </c>
      <c r="B1638" s="1">
        <f>IF(YEAR(AD1638)=$B$3,YEAR('Apartment Expenses'!AD1638)&amp;" - "&amp;'Apartment Expenses'!AC1638,0)</f>
        <v>0</v>
      </c>
      <c r="C1638" s="1">
        <f t="shared" si="429"/>
        <v>0</v>
      </c>
      <c r="E1638" s="1">
        <v>1634</v>
      </c>
      <c r="F1638" s="1">
        <f t="shared" si="430"/>
        <v>1</v>
      </c>
      <c r="G1638" s="1">
        <f t="shared" si="426"/>
        <v>0</v>
      </c>
      <c r="H1638" s="1">
        <f t="shared" si="427"/>
        <v>0</v>
      </c>
      <c r="J1638" s="1" t="str">
        <f t="shared" si="431"/>
        <v>1900</v>
      </c>
      <c r="M1638" s="1">
        <f>HLOOKUP('Expense History'!$AD$3,$P$4:$X$2004,ROW('Apartment Expenses'!L1638)-3,0)</f>
        <v>0</v>
      </c>
      <c r="N1638" s="1">
        <f>IF('Expense History'!$AD$3=Data!$G$4,'Apartment Expenses'!AE1638,HLOOKUP('Expense History'!$AD$3,'Apartment Expenses'!$AE$4:$AL$2004,(ROW('Apartment Expenses'!M1638)-3)))</f>
        <v>0</v>
      </c>
      <c r="O1638" s="1" t="str">
        <f>IF($O$2="ALL",IF(VLOOKUP(AA1638,'Expense History'!$AA$6:$AB$36,2,0)="x","include",0),IF(AND(VLOOKUP(AA1638,'Expense History'!$AA$6:$AB$36,2,0)="x",AC1638=$O$2),"include",0))</f>
        <v>include</v>
      </c>
      <c r="P1638" s="1">
        <f>IF(O1638="include",IF(AE1638&gt;0,1+MAX(P1639:P$2005),0),0)</f>
        <v>0</v>
      </c>
      <c r="Q1638" s="1">
        <f>IF(AND(ISBLANK(AA1637),AE1637=0),0,(IF(MAX(Q1639:Q$2005)&gt;0,0,ROW(R1638))))</f>
        <v>0</v>
      </c>
      <c r="R1638" s="1">
        <f>IF($O1638="include",IF(AF1638&gt;0,1+MAX(R1639:R$2005),0),0)</f>
        <v>0</v>
      </c>
      <c r="S1638" s="1">
        <f>IF($O1638="include",IF(AG1638&gt;0,1+MAX(S1639:S$2005),0),0)</f>
        <v>0</v>
      </c>
      <c r="T1638" s="1">
        <f>IF($O1638="include",IF(AH1638&gt;0,1+MAX(T1639:T$2005),0),0)</f>
        <v>0</v>
      </c>
      <c r="U1638" s="1">
        <f>IF($O1638="include",IF(AI1638&gt;0,1+MAX(U1639:U$2005),0),0)</f>
        <v>0</v>
      </c>
      <c r="V1638" s="1">
        <f>IF($O1638="include",IF(AJ1638&gt;0,1+MAX(V1639:V$2005),0),0)</f>
        <v>0</v>
      </c>
      <c r="W1638" s="1">
        <f>IF($O1638="include",IF(AK1638&gt;0,1+MAX(W1639:W$2005),0),0)</f>
        <v>0</v>
      </c>
      <c r="X1638" s="1">
        <f>IF($O1638="include",IF(AL1638&gt;0,1+MAX(X1639:X$2005),0),0)</f>
        <v>0</v>
      </c>
      <c r="Y1638" s="22" t="str">
        <f t="shared" si="432"/>
        <v xml:space="preserve">1 - </v>
      </c>
      <c r="AA1638" s="42"/>
      <c r="AB1638" s="43"/>
      <c r="AC1638" s="43"/>
      <c r="AD1638" s="44"/>
      <c r="AE1638" s="11">
        <f t="shared" si="433"/>
        <v>0</v>
      </c>
      <c r="AF1638" s="41"/>
      <c r="AG1638" s="41"/>
      <c r="AH1638" s="41"/>
      <c r="AI1638" s="41"/>
      <c r="AJ1638" s="41"/>
      <c r="AK1638" s="41"/>
      <c r="AL1638" s="41"/>
      <c r="BA1638" s="1">
        <f t="shared" si="434"/>
        <v>0</v>
      </c>
      <c r="BB1638" s="1">
        <f t="shared" si="435"/>
        <v>0</v>
      </c>
      <c r="BC1638" s="1" t="str">
        <f t="shared" si="436"/>
        <v>No</v>
      </c>
      <c r="BD1638" s="1">
        <f t="shared" si="437"/>
        <v>0</v>
      </c>
      <c r="BE1638" s="1">
        <f t="shared" si="438"/>
        <v>0</v>
      </c>
      <c r="BF1638" s="1">
        <f t="shared" si="439"/>
        <v>0</v>
      </c>
      <c r="BG1638" s="1">
        <v>1634</v>
      </c>
      <c r="BH1638" s="1" t="e">
        <f t="shared" si="440"/>
        <v>#N/A</v>
      </c>
      <c r="BI1638" s="1">
        <f t="shared" si="442"/>
        <v>2</v>
      </c>
      <c r="BJ1638" s="1" t="e">
        <f t="shared" si="441"/>
        <v>#N/A</v>
      </c>
    </row>
    <row r="1639" spans="1:62" x14ac:dyDescent="0.25">
      <c r="A1639" s="1">
        <f t="shared" si="428"/>
        <v>1</v>
      </c>
      <c r="B1639" s="1">
        <f>IF(YEAR(AD1639)=$B$3,YEAR('Apartment Expenses'!AD1639)&amp;" - "&amp;'Apartment Expenses'!AC1639,0)</f>
        <v>0</v>
      </c>
      <c r="C1639" s="1">
        <f t="shared" si="429"/>
        <v>0</v>
      </c>
      <c r="E1639" s="1">
        <v>1635</v>
      </c>
      <c r="F1639" s="1">
        <f t="shared" si="430"/>
        <v>1</v>
      </c>
      <c r="G1639" s="1">
        <f t="shared" si="426"/>
        <v>0</v>
      </c>
      <c r="H1639" s="1">
        <f t="shared" si="427"/>
        <v>0</v>
      </c>
      <c r="J1639" s="1" t="str">
        <f t="shared" si="431"/>
        <v>1900</v>
      </c>
      <c r="M1639" s="1">
        <f>HLOOKUP('Expense History'!$AD$3,$P$4:$X$2004,ROW('Apartment Expenses'!L1639)-3,0)</f>
        <v>0</v>
      </c>
      <c r="N1639" s="1">
        <f>IF('Expense History'!$AD$3=Data!$G$4,'Apartment Expenses'!AE1639,HLOOKUP('Expense History'!$AD$3,'Apartment Expenses'!$AE$4:$AL$2004,(ROW('Apartment Expenses'!M1639)-3)))</f>
        <v>0</v>
      </c>
      <c r="O1639" s="1" t="str">
        <f>IF($O$2="ALL",IF(VLOOKUP(AA1639,'Expense History'!$AA$6:$AB$36,2,0)="x","include",0),IF(AND(VLOOKUP(AA1639,'Expense History'!$AA$6:$AB$36,2,0)="x",AC1639=$O$2),"include",0))</f>
        <v>include</v>
      </c>
      <c r="P1639" s="1">
        <f>IF(O1639="include",IF(AE1639&gt;0,1+MAX(P1640:P$2005),0),0)</f>
        <v>0</v>
      </c>
      <c r="Q1639" s="1">
        <f>IF(AND(ISBLANK(AA1638),AE1638=0),0,(IF(MAX(Q1640:Q$2005)&gt;0,0,ROW(R1639))))</f>
        <v>0</v>
      </c>
      <c r="R1639" s="1">
        <f>IF($O1639="include",IF(AF1639&gt;0,1+MAX(R1640:R$2005),0),0)</f>
        <v>0</v>
      </c>
      <c r="S1639" s="1">
        <f>IF($O1639="include",IF(AG1639&gt;0,1+MAX(S1640:S$2005),0),0)</f>
        <v>0</v>
      </c>
      <c r="T1639" s="1">
        <f>IF($O1639="include",IF(AH1639&gt;0,1+MAX(T1640:T$2005),0),0)</f>
        <v>0</v>
      </c>
      <c r="U1639" s="1">
        <f>IF($O1639="include",IF(AI1639&gt;0,1+MAX(U1640:U$2005),0),0)</f>
        <v>0</v>
      </c>
      <c r="V1639" s="1">
        <f>IF($O1639="include",IF(AJ1639&gt;0,1+MAX(V1640:V$2005),0),0)</f>
        <v>0</v>
      </c>
      <c r="W1639" s="1">
        <f>IF($O1639="include",IF(AK1639&gt;0,1+MAX(W1640:W$2005),0),0)</f>
        <v>0</v>
      </c>
      <c r="X1639" s="1">
        <f>IF($O1639="include",IF(AL1639&gt;0,1+MAX(X1640:X$2005),0),0)</f>
        <v>0</v>
      </c>
      <c r="Y1639" s="22" t="str">
        <f t="shared" si="432"/>
        <v xml:space="preserve">1 - </v>
      </c>
      <c r="AA1639" s="42"/>
      <c r="AB1639" s="43"/>
      <c r="AC1639" s="43"/>
      <c r="AD1639" s="44"/>
      <c r="AE1639" s="11">
        <f t="shared" si="433"/>
        <v>0</v>
      </c>
      <c r="AF1639" s="41"/>
      <c r="AG1639" s="41"/>
      <c r="AH1639" s="41"/>
      <c r="AI1639" s="41"/>
      <c r="AJ1639" s="41"/>
      <c r="AK1639" s="41"/>
      <c r="AL1639" s="41"/>
      <c r="BA1639" s="1">
        <f t="shared" si="434"/>
        <v>0</v>
      </c>
      <c r="BB1639" s="1">
        <f t="shared" si="435"/>
        <v>0</v>
      </c>
      <c r="BC1639" s="1" t="str">
        <f t="shared" si="436"/>
        <v>No</v>
      </c>
      <c r="BD1639" s="1">
        <f t="shared" si="437"/>
        <v>0</v>
      </c>
      <c r="BE1639" s="1">
        <f t="shared" si="438"/>
        <v>0</v>
      </c>
      <c r="BF1639" s="1">
        <f t="shared" si="439"/>
        <v>0</v>
      </c>
      <c r="BG1639" s="1">
        <v>1635</v>
      </c>
      <c r="BH1639" s="1" t="e">
        <f t="shared" si="440"/>
        <v>#N/A</v>
      </c>
      <c r="BI1639" s="1">
        <f t="shared" si="442"/>
        <v>2</v>
      </c>
      <c r="BJ1639" s="1" t="e">
        <f t="shared" si="441"/>
        <v>#N/A</v>
      </c>
    </row>
    <row r="1640" spans="1:62" x14ac:dyDescent="0.25">
      <c r="A1640" s="1">
        <f t="shared" si="428"/>
        <v>1</v>
      </c>
      <c r="B1640" s="1">
        <f>IF(YEAR(AD1640)=$B$3,YEAR('Apartment Expenses'!AD1640)&amp;" - "&amp;'Apartment Expenses'!AC1640,0)</f>
        <v>0</v>
      </c>
      <c r="C1640" s="1">
        <f t="shared" si="429"/>
        <v>0</v>
      </c>
      <c r="E1640" s="1">
        <v>1636</v>
      </c>
      <c r="F1640" s="1">
        <f t="shared" si="430"/>
        <v>1</v>
      </c>
      <c r="G1640" s="1">
        <f t="shared" si="426"/>
        <v>0</v>
      </c>
      <c r="H1640" s="1">
        <f t="shared" si="427"/>
        <v>0</v>
      </c>
      <c r="J1640" s="1" t="str">
        <f t="shared" si="431"/>
        <v>1900</v>
      </c>
      <c r="M1640" s="1">
        <f>HLOOKUP('Expense History'!$AD$3,$P$4:$X$2004,ROW('Apartment Expenses'!L1640)-3,0)</f>
        <v>0</v>
      </c>
      <c r="N1640" s="1">
        <f>IF('Expense History'!$AD$3=Data!$G$4,'Apartment Expenses'!AE1640,HLOOKUP('Expense History'!$AD$3,'Apartment Expenses'!$AE$4:$AL$2004,(ROW('Apartment Expenses'!M1640)-3)))</f>
        <v>0</v>
      </c>
      <c r="O1640" s="1" t="str">
        <f>IF($O$2="ALL",IF(VLOOKUP(AA1640,'Expense History'!$AA$6:$AB$36,2,0)="x","include",0),IF(AND(VLOOKUP(AA1640,'Expense History'!$AA$6:$AB$36,2,0)="x",AC1640=$O$2),"include",0))</f>
        <v>include</v>
      </c>
      <c r="P1640" s="1">
        <f>IF(O1640="include",IF(AE1640&gt;0,1+MAX(P1641:P$2005),0),0)</f>
        <v>0</v>
      </c>
      <c r="Q1640" s="1">
        <f>IF(AND(ISBLANK(AA1639),AE1639=0),0,(IF(MAX(Q1641:Q$2005)&gt;0,0,ROW(R1640))))</f>
        <v>0</v>
      </c>
      <c r="R1640" s="1">
        <f>IF($O1640="include",IF(AF1640&gt;0,1+MAX(R1641:R$2005),0),0)</f>
        <v>0</v>
      </c>
      <c r="S1640" s="1">
        <f>IF($O1640="include",IF(AG1640&gt;0,1+MAX(S1641:S$2005),0),0)</f>
        <v>0</v>
      </c>
      <c r="T1640" s="1">
        <f>IF($O1640="include",IF(AH1640&gt;0,1+MAX(T1641:T$2005),0),0)</f>
        <v>0</v>
      </c>
      <c r="U1640" s="1">
        <f>IF($O1640="include",IF(AI1640&gt;0,1+MAX(U1641:U$2005),0),0)</f>
        <v>0</v>
      </c>
      <c r="V1640" s="1">
        <f>IF($O1640="include",IF(AJ1640&gt;0,1+MAX(V1641:V$2005),0),0)</f>
        <v>0</v>
      </c>
      <c r="W1640" s="1">
        <f>IF($O1640="include",IF(AK1640&gt;0,1+MAX(W1641:W$2005),0),0)</f>
        <v>0</v>
      </c>
      <c r="X1640" s="1">
        <f>IF($O1640="include",IF(AL1640&gt;0,1+MAX(X1641:X$2005),0),0)</f>
        <v>0</v>
      </c>
      <c r="Y1640" s="22" t="str">
        <f t="shared" si="432"/>
        <v xml:space="preserve">1 - </v>
      </c>
      <c r="AA1640" s="42"/>
      <c r="AB1640" s="43"/>
      <c r="AC1640" s="43"/>
      <c r="AD1640" s="44"/>
      <c r="AE1640" s="11">
        <f t="shared" si="433"/>
        <v>0</v>
      </c>
      <c r="AF1640" s="41"/>
      <c r="AG1640" s="41"/>
      <c r="AH1640" s="41"/>
      <c r="AI1640" s="41"/>
      <c r="AJ1640" s="41"/>
      <c r="AK1640" s="41"/>
      <c r="AL1640" s="41"/>
      <c r="BA1640" s="1">
        <f t="shared" si="434"/>
        <v>0</v>
      </c>
      <c r="BB1640" s="1">
        <f t="shared" si="435"/>
        <v>0</v>
      </c>
      <c r="BC1640" s="1" t="str">
        <f t="shared" si="436"/>
        <v>No</v>
      </c>
      <c r="BD1640" s="1">
        <f t="shared" si="437"/>
        <v>0</v>
      </c>
      <c r="BE1640" s="1">
        <f t="shared" si="438"/>
        <v>0</v>
      </c>
      <c r="BF1640" s="1">
        <f t="shared" si="439"/>
        <v>0</v>
      </c>
      <c r="BG1640" s="1">
        <v>1636</v>
      </c>
      <c r="BH1640" s="1" t="e">
        <f t="shared" si="440"/>
        <v>#N/A</v>
      </c>
      <c r="BI1640" s="1">
        <f t="shared" si="442"/>
        <v>2</v>
      </c>
      <c r="BJ1640" s="1" t="e">
        <f t="shared" si="441"/>
        <v>#N/A</v>
      </c>
    </row>
    <row r="1641" spans="1:62" x14ac:dyDescent="0.25">
      <c r="A1641" s="1">
        <f t="shared" si="428"/>
        <v>1</v>
      </c>
      <c r="B1641" s="1">
        <f>IF(YEAR(AD1641)=$B$3,YEAR('Apartment Expenses'!AD1641)&amp;" - "&amp;'Apartment Expenses'!AC1641,0)</f>
        <v>0</v>
      </c>
      <c r="C1641" s="1">
        <f t="shared" si="429"/>
        <v>0</v>
      </c>
      <c r="E1641" s="1">
        <v>1637</v>
      </c>
      <c r="F1641" s="1">
        <f t="shared" si="430"/>
        <v>1</v>
      </c>
      <c r="G1641" s="1">
        <f t="shared" si="426"/>
        <v>0</v>
      </c>
      <c r="H1641" s="1">
        <f t="shared" si="427"/>
        <v>0</v>
      </c>
      <c r="J1641" s="1" t="str">
        <f t="shared" si="431"/>
        <v>1900</v>
      </c>
      <c r="M1641" s="1">
        <f>HLOOKUP('Expense History'!$AD$3,$P$4:$X$2004,ROW('Apartment Expenses'!L1641)-3,0)</f>
        <v>0</v>
      </c>
      <c r="N1641" s="1">
        <f>IF('Expense History'!$AD$3=Data!$G$4,'Apartment Expenses'!AE1641,HLOOKUP('Expense History'!$AD$3,'Apartment Expenses'!$AE$4:$AL$2004,(ROW('Apartment Expenses'!M1641)-3)))</f>
        <v>0</v>
      </c>
      <c r="O1641" s="1" t="str">
        <f>IF($O$2="ALL",IF(VLOOKUP(AA1641,'Expense History'!$AA$6:$AB$36,2,0)="x","include",0),IF(AND(VLOOKUP(AA1641,'Expense History'!$AA$6:$AB$36,2,0)="x",AC1641=$O$2),"include",0))</f>
        <v>include</v>
      </c>
      <c r="P1641" s="1">
        <f>IF(O1641="include",IF(AE1641&gt;0,1+MAX(P1642:P$2005),0),0)</f>
        <v>0</v>
      </c>
      <c r="Q1641" s="1">
        <f>IF(AND(ISBLANK(AA1640),AE1640=0),0,(IF(MAX(Q1642:Q$2005)&gt;0,0,ROW(R1641))))</f>
        <v>0</v>
      </c>
      <c r="R1641" s="1">
        <f>IF($O1641="include",IF(AF1641&gt;0,1+MAX(R1642:R$2005),0),0)</f>
        <v>0</v>
      </c>
      <c r="S1641" s="1">
        <f>IF($O1641="include",IF(AG1641&gt;0,1+MAX(S1642:S$2005),0),0)</f>
        <v>0</v>
      </c>
      <c r="T1641" s="1">
        <f>IF($O1641="include",IF(AH1641&gt;0,1+MAX(T1642:T$2005),0),0)</f>
        <v>0</v>
      </c>
      <c r="U1641" s="1">
        <f>IF($O1641="include",IF(AI1641&gt;0,1+MAX(U1642:U$2005),0),0)</f>
        <v>0</v>
      </c>
      <c r="V1641" s="1">
        <f>IF($O1641="include",IF(AJ1641&gt;0,1+MAX(V1642:V$2005),0),0)</f>
        <v>0</v>
      </c>
      <c r="W1641" s="1">
        <f>IF($O1641="include",IF(AK1641&gt;0,1+MAX(W1642:W$2005),0),0)</f>
        <v>0</v>
      </c>
      <c r="X1641" s="1">
        <f>IF($O1641="include",IF(AL1641&gt;0,1+MAX(X1642:X$2005),0),0)</f>
        <v>0</v>
      </c>
      <c r="Y1641" s="22" t="str">
        <f t="shared" si="432"/>
        <v xml:space="preserve">1 - </v>
      </c>
      <c r="AA1641" s="42"/>
      <c r="AB1641" s="43"/>
      <c r="AC1641" s="43"/>
      <c r="AD1641" s="44"/>
      <c r="AE1641" s="11">
        <f t="shared" si="433"/>
        <v>0</v>
      </c>
      <c r="AF1641" s="41"/>
      <c r="AG1641" s="41"/>
      <c r="AH1641" s="41"/>
      <c r="AI1641" s="41"/>
      <c r="AJ1641" s="41"/>
      <c r="AK1641" s="41"/>
      <c r="AL1641" s="41"/>
      <c r="BA1641" s="1">
        <f t="shared" si="434"/>
        <v>0</v>
      </c>
      <c r="BB1641" s="1">
        <f t="shared" si="435"/>
        <v>0</v>
      </c>
      <c r="BC1641" s="1" t="str">
        <f t="shared" si="436"/>
        <v>No</v>
      </c>
      <c r="BD1641" s="1">
        <f t="shared" si="437"/>
        <v>0</v>
      </c>
      <c r="BE1641" s="1">
        <f t="shared" si="438"/>
        <v>0</v>
      </c>
      <c r="BF1641" s="1">
        <f t="shared" si="439"/>
        <v>0</v>
      </c>
      <c r="BG1641" s="1">
        <v>1637</v>
      </c>
      <c r="BH1641" s="1" t="e">
        <f t="shared" si="440"/>
        <v>#N/A</v>
      </c>
      <c r="BI1641" s="1">
        <f t="shared" si="442"/>
        <v>2</v>
      </c>
      <c r="BJ1641" s="1" t="e">
        <f t="shared" si="441"/>
        <v>#N/A</v>
      </c>
    </row>
    <row r="1642" spans="1:62" x14ac:dyDescent="0.25">
      <c r="A1642" s="1">
        <f t="shared" si="428"/>
        <v>1</v>
      </c>
      <c r="B1642" s="1">
        <f>IF(YEAR(AD1642)=$B$3,YEAR('Apartment Expenses'!AD1642)&amp;" - "&amp;'Apartment Expenses'!AC1642,0)</f>
        <v>0</v>
      </c>
      <c r="C1642" s="1">
        <f t="shared" si="429"/>
        <v>0</v>
      </c>
      <c r="E1642" s="1">
        <v>1638</v>
      </c>
      <c r="F1642" s="1">
        <f t="shared" si="430"/>
        <v>1</v>
      </c>
      <c r="G1642" s="1">
        <f t="shared" si="426"/>
        <v>0</v>
      </c>
      <c r="H1642" s="1">
        <f t="shared" si="427"/>
        <v>0</v>
      </c>
      <c r="J1642" s="1" t="str">
        <f t="shared" si="431"/>
        <v>1900</v>
      </c>
      <c r="M1642" s="1">
        <f>HLOOKUP('Expense History'!$AD$3,$P$4:$X$2004,ROW('Apartment Expenses'!L1642)-3,0)</f>
        <v>0</v>
      </c>
      <c r="N1642" s="1">
        <f>IF('Expense History'!$AD$3=Data!$G$4,'Apartment Expenses'!AE1642,HLOOKUP('Expense History'!$AD$3,'Apartment Expenses'!$AE$4:$AL$2004,(ROW('Apartment Expenses'!M1642)-3)))</f>
        <v>0</v>
      </c>
      <c r="O1642" s="1" t="str">
        <f>IF($O$2="ALL",IF(VLOOKUP(AA1642,'Expense History'!$AA$6:$AB$36,2,0)="x","include",0),IF(AND(VLOOKUP(AA1642,'Expense History'!$AA$6:$AB$36,2,0)="x",AC1642=$O$2),"include",0))</f>
        <v>include</v>
      </c>
      <c r="P1642" s="1">
        <f>IF(O1642="include",IF(AE1642&gt;0,1+MAX(P1643:P$2005),0),0)</f>
        <v>0</v>
      </c>
      <c r="Q1642" s="1">
        <f>IF(AND(ISBLANK(AA1641),AE1641=0),0,(IF(MAX(Q1643:Q$2005)&gt;0,0,ROW(R1642))))</f>
        <v>0</v>
      </c>
      <c r="R1642" s="1">
        <f>IF($O1642="include",IF(AF1642&gt;0,1+MAX(R1643:R$2005),0),0)</f>
        <v>0</v>
      </c>
      <c r="S1642" s="1">
        <f>IF($O1642="include",IF(AG1642&gt;0,1+MAX(S1643:S$2005),0),0)</f>
        <v>0</v>
      </c>
      <c r="T1642" s="1">
        <f>IF($O1642="include",IF(AH1642&gt;0,1+MAX(T1643:T$2005),0),0)</f>
        <v>0</v>
      </c>
      <c r="U1642" s="1">
        <f>IF($O1642="include",IF(AI1642&gt;0,1+MAX(U1643:U$2005),0),0)</f>
        <v>0</v>
      </c>
      <c r="V1642" s="1">
        <f>IF($O1642="include",IF(AJ1642&gt;0,1+MAX(V1643:V$2005),0),0)</f>
        <v>0</v>
      </c>
      <c r="W1642" s="1">
        <f>IF($O1642="include",IF(AK1642&gt;0,1+MAX(W1643:W$2005),0),0)</f>
        <v>0</v>
      </c>
      <c r="X1642" s="1">
        <f>IF($O1642="include",IF(AL1642&gt;0,1+MAX(X1643:X$2005),0),0)</f>
        <v>0</v>
      </c>
      <c r="Y1642" s="22" t="str">
        <f t="shared" si="432"/>
        <v xml:space="preserve">1 - </v>
      </c>
      <c r="AA1642" s="42"/>
      <c r="AB1642" s="43"/>
      <c r="AC1642" s="43"/>
      <c r="AD1642" s="44"/>
      <c r="AE1642" s="11">
        <f t="shared" si="433"/>
        <v>0</v>
      </c>
      <c r="AF1642" s="41"/>
      <c r="AG1642" s="41"/>
      <c r="AH1642" s="41"/>
      <c r="AI1642" s="41"/>
      <c r="AJ1642" s="41"/>
      <c r="AK1642" s="41"/>
      <c r="AL1642" s="41"/>
      <c r="BA1642" s="1">
        <f t="shared" si="434"/>
        <v>0</v>
      </c>
      <c r="BB1642" s="1">
        <f t="shared" si="435"/>
        <v>0</v>
      </c>
      <c r="BC1642" s="1" t="str">
        <f t="shared" si="436"/>
        <v>No</v>
      </c>
      <c r="BD1642" s="1">
        <f t="shared" si="437"/>
        <v>0</v>
      </c>
      <c r="BE1642" s="1">
        <f t="shared" si="438"/>
        <v>0</v>
      </c>
      <c r="BF1642" s="1">
        <f t="shared" si="439"/>
        <v>0</v>
      </c>
      <c r="BG1642" s="1">
        <v>1638</v>
      </c>
      <c r="BH1642" s="1" t="e">
        <f t="shared" si="440"/>
        <v>#N/A</v>
      </c>
      <c r="BI1642" s="1">
        <f t="shared" si="442"/>
        <v>2</v>
      </c>
      <c r="BJ1642" s="1" t="e">
        <f t="shared" si="441"/>
        <v>#N/A</v>
      </c>
    </row>
    <row r="1643" spans="1:62" x14ac:dyDescent="0.25">
      <c r="A1643" s="1">
        <f t="shared" si="428"/>
        <v>1</v>
      </c>
      <c r="B1643" s="1">
        <f>IF(YEAR(AD1643)=$B$3,YEAR('Apartment Expenses'!AD1643)&amp;" - "&amp;'Apartment Expenses'!AC1643,0)</f>
        <v>0</v>
      </c>
      <c r="C1643" s="1">
        <f t="shared" si="429"/>
        <v>0</v>
      </c>
      <c r="E1643" s="1">
        <v>1639</v>
      </c>
      <c r="F1643" s="1">
        <f t="shared" si="430"/>
        <v>1</v>
      </c>
      <c r="G1643" s="1">
        <f t="shared" si="426"/>
        <v>0</v>
      </c>
      <c r="H1643" s="1">
        <f t="shared" si="427"/>
        <v>0</v>
      </c>
      <c r="J1643" s="1" t="str">
        <f t="shared" si="431"/>
        <v>1900</v>
      </c>
      <c r="M1643" s="1">
        <f>HLOOKUP('Expense History'!$AD$3,$P$4:$X$2004,ROW('Apartment Expenses'!L1643)-3,0)</f>
        <v>0</v>
      </c>
      <c r="N1643" s="1">
        <f>IF('Expense History'!$AD$3=Data!$G$4,'Apartment Expenses'!AE1643,HLOOKUP('Expense History'!$AD$3,'Apartment Expenses'!$AE$4:$AL$2004,(ROW('Apartment Expenses'!M1643)-3)))</f>
        <v>0</v>
      </c>
      <c r="O1643" s="1" t="str">
        <f>IF($O$2="ALL",IF(VLOOKUP(AA1643,'Expense History'!$AA$6:$AB$36,2,0)="x","include",0),IF(AND(VLOOKUP(AA1643,'Expense History'!$AA$6:$AB$36,2,0)="x",AC1643=$O$2),"include",0))</f>
        <v>include</v>
      </c>
      <c r="P1643" s="1">
        <f>IF(O1643="include",IF(AE1643&gt;0,1+MAX(P1644:P$2005),0),0)</f>
        <v>0</v>
      </c>
      <c r="Q1643" s="1">
        <f>IF(AND(ISBLANK(AA1642),AE1642=0),0,(IF(MAX(Q1644:Q$2005)&gt;0,0,ROW(R1643))))</f>
        <v>0</v>
      </c>
      <c r="R1643" s="1">
        <f>IF($O1643="include",IF(AF1643&gt;0,1+MAX(R1644:R$2005),0),0)</f>
        <v>0</v>
      </c>
      <c r="S1643" s="1">
        <f>IF($O1643="include",IF(AG1643&gt;0,1+MAX(S1644:S$2005),0),0)</f>
        <v>0</v>
      </c>
      <c r="T1643" s="1">
        <f>IF($O1643="include",IF(AH1643&gt;0,1+MAX(T1644:T$2005),0),0)</f>
        <v>0</v>
      </c>
      <c r="U1643" s="1">
        <f>IF($O1643="include",IF(AI1643&gt;0,1+MAX(U1644:U$2005),0),0)</f>
        <v>0</v>
      </c>
      <c r="V1643" s="1">
        <f>IF($O1643="include",IF(AJ1643&gt;0,1+MAX(V1644:V$2005),0),0)</f>
        <v>0</v>
      </c>
      <c r="W1643" s="1">
        <f>IF($O1643="include",IF(AK1643&gt;0,1+MAX(W1644:W$2005),0),0)</f>
        <v>0</v>
      </c>
      <c r="X1643" s="1">
        <f>IF($O1643="include",IF(AL1643&gt;0,1+MAX(X1644:X$2005),0),0)</f>
        <v>0</v>
      </c>
      <c r="Y1643" s="22" t="str">
        <f t="shared" si="432"/>
        <v xml:space="preserve">1 - </v>
      </c>
      <c r="AA1643" s="42"/>
      <c r="AB1643" s="43"/>
      <c r="AC1643" s="43"/>
      <c r="AD1643" s="44"/>
      <c r="AE1643" s="11">
        <f t="shared" si="433"/>
        <v>0</v>
      </c>
      <c r="AF1643" s="41"/>
      <c r="AG1643" s="41"/>
      <c r="AH1643" s="41"/>
      <c r="AI1643" s="41"/>
      <c r="AJ1643" s="41"/>
      <c r="AK1643" s="41"/>
      <c r="AL1643" s="41"/>
      <c r="BA1643" s="1">
        <f t="shared" si="434"/>
        <v>0</v>
      </c>
      <c r="BB1643" s="1">
        <f t="shared" si="435"/>
        <v>0</v>
      </c>
      <c r="BC1643" s="1" t="str">
        <f t="shared" si="436"/>
        <v>No</v>
      </c>
      <c r="BD1643" s="1">
        <f t="shared" si="437"/>
        <v>0</v>
      </c>
      <c r="BE1643" s="1">
        <f t="shared" si="438"/>
        <v>0</v>
      </c>
      <c r="BF1643" s="1">
        <f t="shared" si="439"/>
        <v>0</v>
      </c>
      <c r="BG1643" s="1">
        <v>1639</v>
      </c>
      <c r="BH1643" s="1" t="e">
        <f t="shared" si="440"/>
        <v>#N/A</v>
      </c>
      <c r="BI1643" s="1">
        <f t="shared" si="442"/>
        <v>2</v>
      </c>
      <c r="BJ1643" s="1" t="e">
        <f t="shared" si="441"/>
        <v>#N/A</v>
      </c>
    </row>
    <row r="1644" spans="1:62" x14ac:dyDescent="0.25">
      <c r="A1644" s="1">
        <f t="shared" si="428"/>
        <v>1</v>
      </c>
      <c r="B1644" s="1">
        <f>IF(YEAR(AD1644)=$B$3,YEAR('Apartment Expenses'!AD1644)&amp;" - "&amp;'Apartment Expenses'!AC1644,0)</f>
        <v>0</v>
      </c>
      <c r="C1644" s="1">
        <f t="shared" si="429"/>
        <v>0</v>
      </c>
      <c r="E1644" s="1">
        <v>1640</v>
      </c>
      <c r="F1644" s="1">
        <f t="shared" si="430"/>
        <v>1</v>
      </c>
      <c r="G1644" s="1">
        <f t="shared" si="426"/>
        <v>0</v>
      </c>
      <c r="H1644" s="1">
        <f t="shared" si="427"/>
        <v>0</v>
      </c>
      <c r="J1644" s="1" t="str">
        <f t="shared" si="431"/>
        <v>1900</v>
      </c>
      <c r="M1644" s="1">
        <f>HLOOKUP('Expense History'!$AD$3,$P$4:$X$2004,ROW('Apartment Expenses'!L1644)-3,0)</f>
        <v>0</v>
      </c>
      <c r="N1644" s="1">
        <f>IF('Expense History'!$AD$3=Data!$G$4,'Apartment Expenses'!AE1644,HLOOKUP('Expense History'!$AD$3,'Apartment Expenses'!$AE$4:$AL$2004,(ROW('Apartment Expenses'!M1644)-3)))</f>
        <v>0</v>
      </c>
      <c r="O1644" s="1" t="str">
        <f>IF($O$2="ALL",IF(VLOOKUP(AA1644,'Expense History'!$AA$6:$AB$36,2,0)="x","include",0),IF(AND(VLOOKUP(AA1644,'Expense History'!$AA$6:$AB$36,2,0)="x",AC1644=$O$2),"include",0))</f>
        <v>include</v>
      </c>
      <c r="P1644" s="1">
        <f>IF(O1644="include",IF(AE1644&gt;0,1+MAX(P1645:P$2005),0),0)</f>
        <v>0</v>
      </c>
      <c r="Q1644" s="1">
        <f>IF(AND(ISBLANK(AA1643),AE1643=0),0,(IF(MAX(Q1645:Q$2005)&gt;0,0,ROW(R1644))))</f>
        <v>0</v>
      </c>
      <c r="R1644" s="1">
        <f>IF($O1644="include",IF(AF1644&gt;0,1+MAX(R1645:R$2005),0),0)</f>
        <v>0</v>
      </c>
      <c r="S1644" s="1">
        <f>IF($O1644="include",IF(AG1644&gt;0,1+MAX(S1645:S$2005),0),0)</f>
        <v>0</v>
      </c>
      <c r="T1644" s="1">
        <f>IF($O1644="include",IF(AH1644&gt;0,1+MAX(T1645:T$2005),0),0)</f>
        <v>0</v>
      </c>
      <c r="U1644" s="1">
        <f>IF($O1644="include",IF(AI1644&gt;0,1+MAX(U1645:U$2005),0),0)</f>
        <v>0</v>
      </c>
      <c r="V1644" s="1">
        <f>IF($O1644="include",IF(AJ1644&gt;0,1+MAX(V1645:V$2005),0),0)</f>
        <v>0</v>
      </c>
      <c r="W1644" s="1">
        <f>IF($O1644="include",IF(AK1644&gt;0,1+MAX(W1645:W$2005),0),0)</f>
        <v>0</v>
      </c>
      <c r="X1644" s="1">
        <f>IF($O1644="include",IF(AL1644&gt;0,1+MAX(X1645:X$2005),0),0)</f>
        <v>0</v>
      </c>
      <c r="Y1644" s="22" t="str">
        <f t="shared" si="432"/>
        <v xml:space="preserve">1 - </v>
      </c>
      <c r="AA1644" s="42"/>
      <c r="AB1644" s="43"/>
      <c r="AC1644" s="43"/>
      <c r="AD1644" s="44"/>
      <c r="AE1644" s="11">
        <f t="shared" si="433"/>
        <v>0</v>
      </c>
      <c r="AF1644" s="41"/>
      <c r="AG1644" s="41"/>
      <c r="AH1644" s="41"/>
      <c r="AI1644" s="41"/>
      <c r="AJ1644" s="41"/>
      <c r="AK1644" s="41"/>
      <c r="AL1644" s="41"/>
      <c r="BA1644" s="1">
        <f t="shared" si="434"/>
        <v>0</v>
      </c>
      <c r="BB1644" s="1">
        <f t="shared" si="435"/>
        <v>0</v>
      </c>
      <c r="BC1644" s="1" t="str">
        <f t="shared" si="436"/>
        <v>No</v>
      </c>
      <c r="BD1644" s="1">
        <f t="shared" si="437"/>
        <v>0</v>
      </c>
      <c r="BE1644" s="1">
        <f t="shared" si="438"/>
        <v>0</v>
      </c>
      <c r="BF1644" s="1">
        <f t="shared" si="439"/>
        <v>0</v>
      </c>
      <c r="BG1644" s="1">
        <v>1640</v>
      </c>
      <c r="BH1644" s="1" t="e">
        <f t="shared" si="440"/>
        <v>#N/A</v>
      </c>
      <c r="BI1644" s="1">
        <f t="shared" si="442"/>
        <v>2</v>
      </c>
      <c r="BJ1644" s="1" t="e">
        <f t="shared" si="441"/>
        <v>#N/A</v>
      </c>
    </row>
    <row r="1645" spans="1:62" x14ac:dyDescent="0.25">
      <c r="A1645" s="1">
        <f t="shared" si="428"/>
        <v>1</v>
      </c>
      <c r="B1645" s="1">
        <f>IF(YEAR(AD1645)=$B$3,YEAR('Apartment Expenses'!AD1645)&amp;" - "&amp;'Apartment Expenses'!AC1645,0)</f>
        <v>0</v>
      </c>
      <c r="C1645" s="1">
        <f t="shared" si="429"/>
        <v>0</v>
      </c>
      <c r="E1645" s="1">
        <v>1641</v>
      </c>
      <c r="F1645" s="1">
        <f t="shared" si="430"/>
        <v>1</v>
      </c>
      <c r="G1645" s="1">
        <f t="shared" si="426"/>
        <v>0</v>
      </c>
      <c r="H1645" s="1">
        <f t="shared" si="427"/>
        <v>0</v>
      </c>
      <c r="J1645" s="1" t="str">
        <f t="shared" si="431"/>
        <v>1900</v>
      </c>
      <c r="M1645" s="1">
        <f>HLOOKUP('Expense History'!$AD$3,$P$4:$X$2004,ROW('Apartment Expenses'!L1645)-3,0)</f>
        <v>0</v>
      </c>
      <c r="N1645" s="1">
        <f>IF('Expense History'!$AD$3=Data!$G$4,'Apartment Expenses'!AE1645,HLOOKUP('Expense History'!$AD$3,'Apartment Expenses'!$AE$4:$AL$2004,(ROW('Apartment Expenses'!M1645)-3)))</f>
        <v>0</v>
      </c>
      <c r="O1645" s="1" t="str">
        <f>IF($O$2="ALL",IF(VLOOKUP(AA1645,'Expense History'!$AA$6:$AB$36,2,0)="x","include",0),IF(AND(VLOOKUP(AA1645,'Expense History'!$AA$6:$AB$36,2,0)="x",AC1645=$O$2),"include",0))</f>
        <v>include</v>
      </c>
      <c r="P1645" s="1">
        <f>IF(O1645="include",IF(AE1645&gt;0,1+MAX(P1646:P$2005),0),0)</f>
        <v>0</v>
      </c>
      <c r="Q1645" s="1">
        <f>IF(AND(ISBLANK(AA1644),AE1644=0),0,(IF(MAX(Q1646:Q$2005)&gt;0,0,ROW(R1645))))</f>
        <v>0</v>
      </c>
      <c r="R1645" s="1">
        <f>IF($O1645="include",IF(AF1645&gt;0,1+MAX(R1646:R$2005),0),0)</f>
        <v>0</v>
      </c>
      <c r="S1645" s="1">
        <f>IF($O1645="include",IF(AG1645&gt;0,1+MAX(S1646:S$2005),0),0)</f>
        <v>0</v>
      </c>
      <c r="T1645" s="1">
        <f>IF($O1645="include",IF(AH1645&gt;0,1+MAX(T1646:T$2005),0),0)</f>
        <v>0</v>
      </c>
      <c r="U1645" s="1">
        <f>IF($O1645="include",IF(AI1645&gt;0,1+MAX(U1646:U$2005),0),0)</f>
        <v>0</v>
      </c>
      <c r="V1645" s="1">
        <f>IF($O1645="include",IF(AJ1645&gt;0,1+MAX(V1646:V$2005),0),0)</f>
        <v>0</v>
      </c>
      <c r="W1645" s="1">
        <f>IF($O1645="include",IF(AK1645&gt;0,1+MAX(W1646:W$2005),0),0)</f>
        <v>0</v>
      </c>
      <c r="X1645" s="1">
        <f>IF($O1645="include",IF(AL1645&gt;0,1+MAX(X1646:X$2005),0),0)</f>
        <v>0</v>
      </c>
      <c r="Y1645" s="22" t="str">
        <f t="shared" si="432"/>
        <v xml:space="preserve">1 - </v>
      </c>
      <c r="AA1645" s="42"/>
      <c r="AB1645" s="43"/>
      <c r="AC1645" s="43"/>
      <c r="AD1645" s="44"/>
      <c r="AE1645" s="11">
        <f t="shared" si="433"/>
        <v>0</v>
      </c>
      <c r="AF1645" s="41"/>
      <c r="AG1645" s="41"/>
      <c r="AH1645" s="41"/>
      <c r="AI1645" s="41"/>
      <c r="AJ1645" s="41"/>
      <c r="AK1645" s="41"/>
      <c r="AL1645" s="41"/>
      <c r="BA1645" s="1">
        <f t="shared" si="434"/>
        <v>0</v>
      </c>
      <c r="BB1645" s="1">
        <f t="shared" si="435"/>
        <v>0</v>
      </c>
      <c r="BC1645" s="1" t="str">
        <f t="shared" si="436"/>
        <v>No</v>
      </c>
      <c r="BD1645" s="1">
        <f t="shared" si="437"/>
        <v>0</v>
      </c>
      <c r="BE1645" s="1">
        <f t="shared" si="438"/>
        <v>0</v>
      </c>
      <c r="BF1645" s="1">
        <f t="shared" si="439"/>
        <v>0</v>
      </c>
      <c r="BG1645" s="1">
        <v>1641</v>
      </c>
      <c r="BH1645" s="1" t="e">
        <f t="shared" si="440"/>
        <v>#N/A</v>
      </c>
      <c r="BI1645" s="1">
        <f t="shared" si="442"/>
        <v>2</v>
      </c>
      <c r="BJ1645" s="1" t="e">
        <f t="shared" si="441"/>
        <v>#N/A</v>
      </c>
    </row>
    <row r="1646" spans="1:62" x14ac:dyDescent="0.25">
      <c r="A1646" s="1">
        <f t="shared" si="428"/>
        <v>1</v>
      </c>
      <c r="B1646" s="1">
        <f>IF(YEAR(AD1646)=$B$3,YEAR('Apartment Expenses'!AD1646)&amp;" - "&amp;'Apartment Expenses'!AC1646,0)</f>
        <v>0</v>
      </c>
      <c r="C1646" s="1">
        <f t="shared" si="429"/>
        <v>0</v>
      </c>
      <c r="E1646" s="1">
        <v>1642</v>
      </c>
      <c r="F1646" s="1">
        <f t="shared" si="430"/>
        <v>1</v>
      </c>
      <c r="G1646" s="1">
        <f t="shared" si="426"/>
        <v>0</v>
      </c>
      <c r="H1646" s="1">
        <f t="shared" si="427"/>
        <v>0</v>
      </c>
      <c r="J1646" s="1" t="str">
        <f t="shared" si="431"/>
        <v>1900</v>
      </c>
      <c r="M1646" s="1">
        <f>HLOOKUP('Expense History'!$AD$3,$P$4:$X$2004,ROW('Apartment Expenses'!L1646)-3,0)</f>
        <v>0</v>
      </c>
      <c r="N1646" s="1">
        <f>IF('Expense History'!$AD$3=Data!$G$4,'Apartment Expenses'!AE1646,HLOOKUP('Expense History'!$AD$3,'Apartment Expenses'!$AE$4:$AL$2004,(ROW('Apartment Expenses'!M1646)-3)))</f>
        <v>0</v>
      </c>
      <c r="O1646" s="1" t="str">
        <f>IF($O$2="ALL",IF(VLOOKUP(AA1646,'Expense History'!$AA$6:$AB$36,2,0)="x","include",0),IF(AND(VLOOKUP(AA1646,'Expense History'!$AA$6:$AB$36,2,0)="x",AC1646=$O$2),"include",0))</f>
        <v>include</v>
      </c>
      <c r="P1646" s="1">
        <f>IF(O1646="include",IF(AE1646&gt;0,1+MAX(P1647:P$2005),0),0)</f>
        <v>0</v>
      </c>
      <c r="Q1646" s="1">
        <f>IF(AND(ISBLANK(AA1645),AE1645=0),0,(IF(MAX(Q1647:Q$2005)&gt;0,0,ROW(R1646))))</f>
        <v>0</v>
      </c>
      <c r="R1646" s="1">
        <f>IF($O1646="include",IF(AF1646&gt;0,1+MAX(R1647:R$2005),0),0)</f>
        <v>0</v>
      </c>
      <c r="S1646" s="1">
        <f>IF($O1646="include",IF(AG1646&gt;0,1+MAX(S1647:S$2005),0),0)</f>
        <v>0</v>
      </c>
      <c r="T1646" s="1">
        <f>IF($O1646="include",IF(AH1646&gt;0,1+MAX(T1647:T$2005),0),0)</f>
        <v>0</v>
      </c>
      <c r="U1646" s="1">
        <f>IF($O1646="include",IF(AI1646&gt;0,1+MAX(U1647:U$2005),0),0)</f>
        <v>0</v>
      </c>
      <c r="V1646" s="1">
        <f>IF($O1646="include",IF(AJ1646&gt;0,1+MAX(V1647:V$2005),0),0)</f>
        <v>0</v>
      </c>
      <c r="W1646" s="1">
        <f>IF($O1646="include",IF(AK1646&gt;0,1+MAX(W1647:W$2005),0),0)</f>
        <v>0</v>
      </c>
      <c r="X1646" s="1">
        <f>IF($O1646="include",IF(AL1646&gt;0,1+MAX(X1647:X$2005),0),0)</f>
        <v>0</v>
      </c>
      <c r="Y1646" s="22" t="str">
        <f t="shared" si="432"/>
        <v xml:space="preserve">1 - </v>
      </c>
      <c r="AA1646" s="42"/>
      <c r="AB1646" s="43"/>
      <c r="AC1646" s="43"/>
      <c r="AD1646" s="44"/>
      <c r="AE1646" s="11">
        <f t="shared" si="433"/>
        <v>0</v>
      </c>
      <c r="AF1646" s="41"/>
      <c r="AG1646" s="41"/>
      <c r="AH1646" s="41"/>
      <c r="AI1646" s="41"/>
      <c r="AJ1646" s="41"/>
      <c r="AK1646" s="41"/>
      <c r="AL1646" s="41"/>
      <c r="BA1646" s="1">
        <f t="shared" si="434"/>
        <v>0</v>
      </c>
      <c r="BB1646" s="1">
        <f t="shared" si="435"/>
        <v>0</v>
      </c>
      <c r="BC1646" s="1" t="str">
        <f t="shared" si="436"/>
        <v>No</v>
      </c>
      <c r="BD1646" s="1">
        <f t="shared" si="437"/>
        <v>0</v>
      </c>
      <c r="BE1646" s="1">
        <f t="shared" si="438"/>
        <v>0</v>
      </c>
      <c r="BF1646" s="1">
        <f t="shared" si="439"/>
        <v>0</v>
      </c>
      <c r="BG1646" s="1">
        <v>1642</v>
      </c>
      <c r="BH1646" s="1" t="e">
        <f t="shared" si="440"/>
        <v>#N/A</v>
      </c>
      <c r="BI1646" s="1">
        <f t="shared" si="442"/>
        <v>2</v>
      </c>
      <c r="BJ1646" s="1" t="e">
        <f t="shared" si="441"/>
        <v>#N/A</v>
      </c>
    </row>
    <row r="1647" spans="1:62" x14ac:dyDescent="0.25">
      <c r="A1647" s="1">
        <f t="shared" si="428"/>
        <v>1</v>
      </c>
      <c r="B1647" s="1">
        <f>IF(YEAR(AD1647)=$B$3,YEAR('Apartment Expenses'!AD1647)&amp;" - "&amp;'Apartment Expenses'!AC1647,0)</f>
        <v>0</v>
      </c>
      <c r="C1647" s="1">
        <f t="shared" si="429"/>
        <v>0</v>
      </c>
      <c r="E1647" s="1">
        <v>1643</v>
      </c>
      <c r="F1647" s="1">
        <f t="shared" si="430"/>
        <v>1</v>
      </c>
      <c r="G1647" s="1">
        <f t="shared" si="426"/>
        <v>0</v>
      </c>
      <c r="H1647" s="1">
        <f t="shared" si="427"/>
        <v>0</v>
      </c>
      <c r="J1647" s="1" t="str">
        <f t="shared" si="431"/>
        <v>1900</v>
      </c>
      <c r="M1647" s="1">
        <f>HLOOKUP('Expense History'!$AD$3,$P$4:$X$2004,ROW('Apartment Expenses'!L1647)-3,0)</f>
        <v>0</v>
      </c>
      <c r="N1647" s="1">
        <f>IF('Expense History'!$AD$3=Data!$G$4,'Apartment Expenses'!AE1647,HLOOKUP('Expense History'!$AD$3,'Apartment Expenses'!$AE$4:$AL$2004,(ROW('Apartment Expenses'!M1647)-3)))</f>
        <v>0</v>
      </c>
      <c r="O1647" s="1" t="str">
        <f>IF($O$2="ALL",IF(VLOOKUP(AA1647,'Expense History'!$AA$6:$AB$36,2,0)="x","include",0),IF(AND(VLOOKUP(AA1647,'Expense History'!$AA$6:$AB$36,2,0)="x",AC1647=$O$2),"include",0))</f>
        <v>include</v>
      </c>
      <c r="P1647" s="1">
        <f>IF(O1647="include",IF(AE1647&gt;0,1+MAX(P1648:P$2005),0),0)</f>
        <v>0</v>
      </c>
      <c r="Q1647" s="1">
        <f>IF(AND(ISBLANK(AA1646),AE1646=0),0,(IF(MAX(Q1648:Q$2005)&gt;0,0,ROW(R1647))))</f>
        <v>0</v>
      </c>
      <c r="R1647" s="1">
        <f>IF($O1647="include",IF(AF1647&gt;0,1+MAX(R1648:R$2005),0),0)</f>
        <v>0</v>
      </c>
      <c r="S1647" s="1">
        <f>IF($O1647="include",IF(AG1647&gt;0,1+MAX(S1648:S$2005),0),0)</f>
        <v>0</v>
      </c>
      <c r="T1647" s="1">
        <f>IF($O1647="include",IF(AH1647&gt;0,1+MAX(T1648:T$2005),0),0)</f>
        <v>0</v>
      </c>
      <c r="U1647" s="1">
        <f>IF($O1647="include",IF(AI1647&gt;0,1+MAX(U1648:U$2005),0),0)</f>
        <v>0</v>
      </c>
      <c r="V1647" s="1">
        <f>IF($O1647="include",IF(AJ1647&gt;0,1+MAX(V1648:V$2005),0),0)</f>
        <v>0</v>
      </c>
      <c r="W1647" s="1">
        <f>IF($O1647="include",IF(AK1647&gt;0,1+MAX(W1648:W$2005),0),0)</f>
        <v>0</v>
      </c>
      <c r="X1647" s="1">
        <f>IF($O1647="include",IF(AL1647&gt;0,1+MAX(X1648:X$2005),0),0)</f>
        <v>0</v>
      </c>
      <c r="Y1647" s="22" t="str">
        <f t="shared" si="432"/>
        <v xml:space="preserve">1 - </v>
      </c>
      <c r="AA1647" s="42"/>
      <c r="AB1647" s="43"/>
      <c r="AC1647" s="43"/>
      <c r="AD1647" s="44"/>
      <c r="AE1647" s="11">
        <f t="shared" si="433"/>
        <v>0</v>
      </c>
      <c r="AF1647" s="41"/>
      <c r="AG1647" s="41"/>
      <c r="AH1647" s="41"/>
      <c r="AI1647" s="41"/>
      <c r="AJ1647" s="41"/>
      <c r="AK1647" s="41"/>
      <c r="AL1647" s="41"/>
      <c r="BA1647" s="1">
        <f t="shared" si="434"/>
        <v>0</v>
      </c>
      <c r="BB1647" s="1">
        <f t="shared" si="435"/>
        <v>0</v>
      </c>
      <c r="BC1647" s="1" t="str">
        <f t="shared" si="436"/>
        <v>No</v>
      </c>
      <c r="BD1647" s="1">
        <f t="shared" si="437"/>
        <v>0</v>
      </c>
      <c r="BE1647" s="1">
        <f t="shared" si="438"/>
        <v>0</v>
      </c>
      <c r="BF1647" s="1">
        <f t="shared" si="439"/>
        <v>0</v>
      </c>
      <c r="BG1647" s="1">
        <v>1643</v>
      </c>
      <c r="BH1647" s="1" t="e">
        <f t="shared" si="440"/>
        <v>#N/A</v>
      </c>
      <c r="BI1647" s="1">
        <f t="shared" si="442"/>
        <v>2</v>
      </c>
      <c r="BJ1647" s="1" t="e">
        <f t="shared" si="441"/>
        <v>#N/A</v>
      </c>
    </row>
    <row r="1648" spans="1:62" x14ac:dyDescent="0.25">
      <c r="A1648" s="1">
        <f t="shared" si="428"/>
        <v>1</v>
      </c>
      <c r="B1648" s="1">
        <f>IF(YEAR(AD1648)=$B$3,YEAR('Apartment Expenses'!AD1648)&amp;" - "&amp;'Apartment Expenses'!AC1648,0)</f>
        <v>0</v>
      </c>
      <c r="C1648" s="1">
        <f t="shared" si="429"/>
        <v>0</v>
      </c>
      <c r="E1648" s="1">
        <v>1644</v>
      </c>
      <c r="F1648" s="1">
        <f t="shared" si="430"/>
        <v>1</v>
      </c>
      <c r="G1648" s="1">
        <f t="shared" si="426"/>
        <v>0</v>
      </c>
      <c r="H1648" s="1">
        <f t="shared" si="427"/>
        <v>0</v>
      </c>
      <c r="J1648" s="1" t="str">
        <f t="shared" si="431"/>
        <v>1900</v>
      </c>
      <c r="M1648" s="1">
        <f>HLOOKUP('Expense History'!$AD$3,$P$4:$X$2004,ROW('Apartment Expenses'!L1648)-3,0)</f>
        <v>0</v>
      </c>
      <c r="N1648" s="1">
        <f>IF('Expense History'!$AD$3=Data!$G$4,'Apartment Expenses'!AE1648,HLOOKUP('Expense History'!$AD$3,'Apartment Expenses'!$AE$4:$AL$2004,(ROW('Apartment Expenses'!M1648)-3)))</f>
        <v>0</v>
      </c>
      <c r="O1648" s="1" t="str">
        <f>IF($O$2="ALL",IF(VLOOKUP(AA1648,'Expense History'!$AA$6:$AB$36,2,0)="x","include",0),IF(AND(VLOOKUP(AA1648,'Expense History'!$AA$6:$AB$36,2,0)="x",AC1648=$O$2),"include",0))</f>
        <v>include</v>
      </c>
      <c r="P1648" s="1">
        <f>IF(O1648="include",IF(AE1648&gt;0,1+MAX(P1649:P$2005),0),0)</f>
        <v>0</v>
      </c>
      <c r="Q1648" s="1">
        <f>IF(AND(ISBLANK(AA1647),AE1647=0),0,(IF(MAX(Q1649:Q$2005)&gt;0,0,ROW(R1648))))</f>
        <v>0</v>
      </c>
      <c r="R1648" s="1">
        <f>IF($O1648="include",IF(AF1648&gt;0,1+MAX(R1649:R$2005),0),0)</f>
        <v>0</v>
      </c>
      <c r="S1648" s="1">
        <f>IF($O1648="include",IF(AG1648&gt;0,1+MAX(S1649:S$2005),0),0)</f>
        <v>0</v>
      </c>
      <c r="T1648" s="1">
        <f>IF($O1648="include",IF(AH1648&gt;0,1+MAX(T1649:T$2005),0),0)</f>
        <v>0</v>
      </c>
      <c r="U1648" s="1">
        <f>IF($O1648="include",IF(AI1648&gt;0,1+MAX(U1649:U$2005),0),0)</f>
        <v>0</v>
      </c>
      <c r="V1648" s="1">
        <f>IF($O1648="include",IF(AJ1648&gt;0,1+MAX(V1649:V$2005),0),0)</f>
        <v>0</v>
      </c>
      <c r="W1648" s="1">
        <f>IF($O1648="include",IF(AK1648&gt;0,1+MAX(W1649:W$2005),0),0)</f>
        <v>0</v>
      </c>
      <c r="X1648" s="1">
        <f>IF($O1648="include",IF(AL1648&gt;0,1+MAX(X1649:X$2005),0),0)</f>
        <v>0</v>
      </c>
      <c r="Y1648" s="22" t="str">
        <f t="shared" si="432"/>
        <v xml:space="preserve">1 - </v>
      </c>
      <c r="AA1648" s="42"/>
      <c r="AB1648" s="43"/>
      <c r="AC1648" s="43"/>
      <c r="AD1648" s="44"/>
      <c r="AE1648" s="11">
        <f t="shared" si="433"/>
        <v>0</v>
      </c>
      <c r="AF1648" s="41"/>
      <c r="AG1648" s="41"/>
      <c r="AH1648" s="41"/>
      <c r="AI1648" s="41"/>
      <c r="AJ1648" s="41"/>
      <c r="AK1648" s="41"/>
      <c r="AL1648" s="41"/>
      <c r="BA1648" s="1">
        <f t="shared" si="434"/>
        <v>0</v>
      </c>
      <c r="BB1648" s="1">
        <f t="shared" si="435"/>
        <v>0</v>
      </c>
      <c r="BC1648" s="1" t="str">
        <f t="shared" si="436"/>
        <v>No</v>
      </c>
      <c r="BD1648" s="1">
        <f t="shared" si="437"/>
        <v>0</v>
      </c>
      <c r="BE1648" s="1">
        <f t="shared" si="438"/>
        <v>0</v>
      </c>
      <c r="BF1648" s="1">
        <f t="shared" si="439"/>
        <v>0</v>
      </c>
      <c r="BG1648" s="1">
        <v>1644</v>
      </c>
      <c r="BH1648" s="1" t="e">
        <f t="shared" si="440"/>
        <v>#N/A</v>
      </c>
      <c r="BI1648" s="1">
        <f t="shared" si="442"/>
        <v>2</v>
      </c>
      <c r="BJ1648" s="1" t="e">
        <f t="shared" si="441"/>
        <v>#N/A</v>
      </c>
    </row>
    <row r="1649" spans="1:62" x14ac:dyDescent="0.25">
      <c r="A1649" s="1">
        <f t="shared" si="428"/>
        <v>1</v>
      </c>
      <c r="B1649" s="1">
        <f>IF(YEAR(AD1649)=$B$3,YEAR('Apartment Expenses'!AD1649)&amp;" - "&amp;'Apartment Expenses'!AC1649,0)</f>
        <v>0</v>
      </c>
      <c r="C1649" s="1">
        <f t="shared" si="429"/>
        <v>0</v>
      </c>
      <c r="E1649" s="1">
        <v>1645</v>
      </c>
      <c r="F1649" s="1">
        <f t="shared" si="430"/>
        <v>1</v>
      </c>
      <c r="G1649" s="1">
        <f t="shared" si="426"/>
        <v>0</v>
      </c>
      <c r="H1649" s="1">
        <f t="shared" si="427"/>
        <v>0</v>
      </c>
      <c r="J1649" s="1" t="str">
        <f t="shared" si="431"/>
        <v>1900</v>
      </c>
      <c r="M1649" s="1">
        <f>HLOOKUP('Expense History'!$AD$3,$P$4:$X$2004,ROW('Apartment Expenses'!L1649)-3,0)</f>
        <v>0</v>
      </c>
      <c r="N1649" s="1">
        <f>IF('Expense History'!$AD$3=Data!$G$4,'Apartment Expenses'!AE1649,HLOOKUP('Expense History'!$AD$3,'Apartment Expenses'!$AE$4:$AL$2004,(ROW('Apartment Expenses'!M1649)-3)))</f>
        <v>0</v>
      </c>
      <c r="O1649" s="1" t="str">
        <f>IF($O$2="ALL",IF(VLOOKUP(AA1649,'Expense History'!$AA$6:$AB$36,2,0)="x","include",0),IF(AND(VLOOKUP(AA1649,'Expense History'!$AA$6:$AB$36,2,0)="x",AC1649=$O$2),"include",0))</f>
        <v>include</v>
      </c>
      <c r="P1649" s="1">
        <f>IF(O1649="include",IF(AE1649&gt;0,1+MAX(P1650:P$2005),0),0)</f>
        <v>0</v>
      </c>
      <c r="Q1649" s="1">
        <f>IF(AND(ISBLANK(AA1648),AE1648=0),0,(IF(MAX(Q1650:Q$2005)&gt;0,0,ROW(R1649))))</f>
        <v>0</v>
      </c>
      <c r="R1649" s="1">
        <f>IF($O1649="include",IF(AF1649&gt;0,1+MAX(R1650:R$2005),0),0)</f>
        <v>0</v>
      </c>
      <c r="S1649" s="1">
        <f>IF($O1649="include",IF(AG1649&gt;0,1+MAX(S1650:S$2005),0),0)</f>
        <v>0</v>
      </c>
      <c r="T1649" s="1">
        <f>IF($O1649="include",IF(AH1649&gt;0,1+MAX(T1650:T$2005),0),0)</f>
        <v>0</v>
      </c>
      <c r="U1649" s="1">
        <f>IF($O1649="include",IF(AI1649&gt;0,1+MAX(U1650:U$2005),0),0)</f>
        <v>0</v>
      </c>
      <c r="V1649" s="1">
        <f>IF($O1649="include",IF(AJ1649&gt;0,1+MAX(V1650:V$2005),0),0)</f>
        <v>0</v>
      </c>
      <c r="W1649" s="1">
        <f>IF($O1649="include",IF(AK1649&gt;0,1+MAX(W1650:W$2005),0),0)</f>
        <v>0</v>
      </c>
      <c r="X1649" s="1">
        <f>IF($O1649="include",IF(AL1649&gt;0,1+MAX(X1650:X$2005),0),0)</f>
        <v>0</v>
      </c>
      <c r="Y1649" s="22" t="str">
        <f t="shared" si="432"/>
        <v xml:space="preserve">1 - </v>
      </c>
      <c r="AA1649" s="42"/>
      <c r="AB1649" s="43"/>
      <c r="AC1649" s="43"/>
      <c r="AD1649" s="44"/>
      <c r="AE1649" s="11">
        <f t="shared" si="433"/>
        <v>0</v>
      </c>
      <c r="AF1649" s="41"/>
      <c r="AG1649" s="41"/>
      <c r="AH1649" s="41"/>
      <c r="AI1649" s="41"/>
      <c r="AJ1649" s="41"/>
      <c r="AK1649" s="41"/>
      <c r="AL1649" s="41"/>
      <c r="BA1649" s="1">
        <f t="shared" si="434"/>
        <v>0</v>
      </c>
      <c r="BB1649" s="1">
        <f t="shared" si="435"/>
        <v>0</v>
      </c>
      <c r="BC1649" s="1" t="str">
        <f t="shared" si="436"/>
        <v>No</v>
      </c>
      <c r="BD1649" s="1">
        <f t="shared" si="437"/>
        <v>0</v>
      </c>
      <c r="BE1649" s="1">
        <f t="shared" si="438"/>
        <v>0</v>
      </c>
      <c r="BF1649" s="1">
        <f t="shared" si="439"/>
        <v>0</v>
      </c>
      <c r="BG1649" s="1">
        <v>1645</v>
      </c>
      <c r="BH1649" s="1" t="e">
        <f t="shared" si="440"/>
        <v>#N/A</v>
      </c>
      <c r="BI1649" s="1">
        <f t="shared" si="442"/>
        <v>2</v>
      </c>
      <c r="BJ1649" s="1" t="e">
        <f t="shared" si="441"/>
        <v>#N/A</v>
      </c>
    </row>
    <row r="1650" spans="1:62" x14ac:dyDescent="0.25">
      <c r="A1650" s="1">
        <f t="shared" si="428"/>
        <v>1</v>
      </c>
      <c r="B1650" s="1">
        <f>IF(YEAR(AD1650)=$B$3,YEAR('Apartment Expenses'!AD1650)&amp;" - "&amp;'Apartment Expenses'!AC1650,0)</f>
        <v>0</v>
      </c>
      <c r="C1650" s="1">
        <f t="shared" si="429"/>
        <v>0</v>
      </c>
      <c r="E1650" s="1">
        <v>1646</v>
      </c>
      <c r="F1650" s="1">
        <f t="shared" si="430"/>
        <v>1</v>
      </c>
      <c r="G1650" s="1">
        <f t="shared" si="426"/>
        <v>0</v>
      </c>
      <c r="H1650" s="1">
        <f t="shared" si="427"/>
        <v>0</v>
      </c>
      <c r="J1650" s="1" t="str">
        <f t="shared" si="431"/>
        <v>1900</v>
      </c>
      <c r="M1650" s="1">
        <f>HLOOKUP('Expense History'!$AD$3,$P$4:$X$2004,ROW('Apartment Expenses'!L1650)-3,0)</f>
        <v>0</v>
      </c>
      <c r="N1650" s="1">
        <f>IF('Expense History'!$AD$3=Data!$G$4,'Apartment Expenses'!AE1650,HLOOKUP('Expense History'!$AD$3,'Apartment Expenses'!$AE$4:$AL$2004,(ROW('Apartment Expenses'!M1650)-3)))</f>
        <v>0</v>
      </c>
      <c r="O1650" s="1" t="str">
        <f>IF($O$2="ALL",IF(VLOOKUP(AA1650,'Expense History'!$AA$6:$AB$36,2,0)="x","include",0),IF(AND(VLOOKUP(AA1650,'Expense History'!$AA$6:$AB$36,2,0)="x",AC1650=$O$2),"include",0))</f>
        <v>include</v>
      </c>
      <c r="P1650" s="1">
        <f>IF(O1650="include",IF(AE1650&gt;0,1+MAX(P1651:P$2005),0),0)</f>
        <v>0</v>
      </c>
      <c r="Q1650" s="1">
        <f>IF(AND(ISBLANK(AA1649),AE1649=0),0,(IF(MAX(Q1651:Q$2005)&gt;0,0,ROW(R1650))))</f>
        <v>0</v>
      </c>
      <c r="R1650" s="1">
        <f>IF($O1650="include",IF(AF1650&gt;0,1+MAX(R1651:R$2005),0),0)</f>
        <v>0</v>
      </c>
      <c r="S1650" s="1">
        <f>IF($O1650="include",IF(AG1650&gt;0,1+MAX(S1651:S$2005),0),0)</f>
        <v>0</v>
      </c>
      <c r="T1650" s="1">
        <f>IF($O1650="include",IF(AH1650&gt;0,1+MAX(T1651:T$2005),0),0)</f>
        <v>0</v>
      </c>
      <c r="U1650" s="1">
        <f>IF($O1650="include",IF(AI1650&gt;0,1+MAX(U1651:U$2005),0),0)</f>
        <v>0</v>
      </c>
      <c r="V1650" s="1">
        <f>IF($O1650="include",IF(AJ1650&gt;0,1+MAX(V1651:V$2005),0),0)</f>
        <v>0</v>
      </c>
      <c r="W1650" s="1">
        <f>IF($O1650="include",IF(AK1650&gt;0,1+MAX(W1651:W$2005),0),0)</f>
        <v>0</v>
      </c>
      <c r="X1650" s="1">
        <f>IF($O1650="include",IF(AL1650&gt;0,1+MAX(X1651:X$2005),0),0)</f>
        <v>0</v>
      </c>
      <c r="Y1650" s="22" t="str">
        <f t="shared" si="432"/>
        <v xml:space="preserve">1 - </v>
      </c>
      <c r="AA1650" s="42"/>
      <c r="AB1650" s="43"/>
      <c r="AC1650" s="43"/>
      <c r="AD1650" s="44"/>
      <c r="AE1650" s="11">
        <f t="shared" si="433"/>
        <v>0</v>
      </c>
      <c r="AF1650" s="41"/>
      <c r="AG1650" s="41"/>
      <c r="AH1650" s="41"/>
      <c r="AI1650" s="41"/>
      <c r="AJ1650" s="41"/>
      <c r="AK1650" s="41"/>
      <c r="AL1650" s="41"/>
      <c r="BA1650" s="1">
        <f t="shared" si="434"/>
        <v>0</v>
      </c>
      <c r="BB1650" s="1">
        <f t="shared" si="435"/>
        <v>0</v>
      </c>
      <c r="BC1650" s="1" t="str">
        <f t="shared" si="436"/>
        <v>No</v>
      </c>
      <c r="BD1650" s="1">
        <f t="shared" si="437"/>
        <v>0</v>
      </c>
      <c r="BE1650" s="1">
        <f t="shared" si="438"/>
        <v>0</v>
      </c>
      <c r="BF1650" s="1">
        <f t="shared" si="439"/>
        <v>0</v>
      </c>
      <c r="BG1650" s="1">
        <v>1646</v>
      </c>
      <c r="BH1650" s="1" t="e">
        <f t="shared" si="440"/>
        <v>#N/A</v>
      </c>
      <c r="BI1650" s="1">
        <f t="shared" si="442"/>
        <v>2</v>
      </c>
      <c r="BJ1650" s="1" t="e">
        <f t="shared" si="441"/>
        <v>#N/A</v>
      </c>
    </row>
    <row r="1651" spans="1:62" x14ac:dyDescent="0.25">
      <c r="A1651" s="1">
        <f t="shared" si="428"/>
        <v>1</v>
      </c>
      <c r="B1651" s="1">
        <f>IF(YEAR(AD1651)=$B$3,YEAR('Apartment Expenses'!AD1651)&amp;" - "&amp;'Apartment Expenses'!AC1651,0)</f>
        <v>0</v>
      </c>
      <c r="C1651" s="1">
        <f t="shared" si="429"/>
        <v>0</v>
      </c>
      <c r="E1651" s="1">
        <v>1647</v>
      </c>
      <c r="F1651" s="1">
        <f t="shared" si="430"/>
        <v>1</v>
      </c>
      <c r="G1651" s="1">
        <f t="shared" si="426"/>
        <v>0</v>
      </c>
      <c r="H1651" s="1">
        <f t="shared" si="427"/>
        <v>0</v>
      </c>
      <c r="J1651" s="1" t="str">
        <f t="shared" si="431"/>
        <v>1900</v>
      </c>
      <c r="M1651" s="1">
        <f>HLOOKUP('Expense History'!$AD$3,$P$4:$X$2004,ROW('Apartment Expenses'!L1651)-3,0)</f>
        <v>0</v>
      </c>
      <c r="N1651" s="1">
        <f>IF('Expense History'!$AD$3=Data!$G$4,'Apartment Expenses'!AE1651,HLOOKUP('Expense History'!$AD$3,'Apartment Expenses'!$AE$4:$AL$2004,(ROW('Apartment Expenses'!M1651)-3)))</f>
        <v>0</v>
      </c>
      <c r="O1651" s="1" t="str">
        <f>IF($O$2="ALL",IF(VLOOKUP(AA1651,'Expense History'!$AA$6:$AB$36,2,0)="x","include",0),IF(AND(VLOOKUP(AA1651,'Expense History'!$AA$6:$AB$36,2,0)="x",AC1651=$O$2),"include",0))</f>
        <v>include</v>
      </c>
      <c r="P1651" s="1">
        <f>IF(O1651="include",IF(AE1651&gt;0,1+MAX(P1652:P$2005),0),0)</f>
        <v>0</v>
      </c>
      <c r="Q1651" s="1">
        <f>IF(AND(ISBLANK(AA1650),AE1650=0),0,(IF(MAX(Q1652:Q$2005)&gt;0,0,ROW(R1651))))</f>
        <v>0</v>
      </c>
      <c r="R1651" s="1">
        <f>IF($O1651="include",IF(AF1651&gt;0,1+MAX(R1652:R$2005),0),0)</f>
        <v>0</v>
      </c>
      <c r="S1651" s="1">
        <f>IF($O1651="include",IF(AG1651&gt;0,1+MAX(S1652:S$2005),0),0)</f>
        <v>0</v>
      </c>
      <c r="T1651" s="1">
        <f>IF($O1651="include",IF(AH1651&gt;0,1+MAX(T1652:T$2005),0),0)</f>
        <v>0</v>
      </c>
      <c r="U1651" s="1">
        <f>IF($O1651="include",IF(AI1651&gt;0,1+MAX(U1652:U$2005),0),0)</f>
        <v>0</v>
      </c>
      <c r="V1651" s="1">
        <f>IF($O1651="include",IF(AJ1651&gt;0,1+MAX(V1652:V$2005),0),0)</f>
        <v>0</v>
      </c>
      <c r="W1651" s="1">
        <f>IF($O1651="include",IF(AK1651&gt;0,1+MAX(W1652:W$2005),0),0)</f>
        <v>0</v>
      </c>
      <c r="X1651" s="1">
        <f>IF($O1651="include",IF(AL1651&gt;0,1+MAX(X1652:X$2005),0),0)</f>
        <v>0</v>
      </c>
      <c r="Y1651" s="22" t="str">
        <f t="shared" si="432"/>
        <v xml:space="preserve">1 - </v>
      </c>
      <c r="AA1651" s="42"/>
      <c r="AB1651" s="43"/>
      <c r="AC1651" s="43"/>
      <c r="AD1651" s="44"/>
      <c r="AE1651" s="11">
        <f t="shared" si="433"/>
        <v>0</v>
      </c>
      <c r="AF1651" s="41"/>
      <c r="AG1651" s="41"/>
      <c r="AH1651" s="41"/>
      <c r="AI1651" s="41"/>
      <c r="AJ1651" s="41"/>
      <c r="AK1651" s="41"/>
      <c r="AL1651" s="41"/>
      <c r="BA1651" s="1">
        <f t="shared" si="434"/>
        <v>0</v>
      </c>
      <c r="BB1651" s="1">
        <f t="shared" si="435"/>
        <v>0</v>
      </c>
      <c r="BC1651" s="1" t="str">
        <f t="shared" si="436"/>
        <v>No</v>
      </c>
      <c r="BD1651" s="1">
        <f t="shared" si="437"/>
        <v>0</v>
      </c>
      <c r="BE1651" s="1">
        <f t="shared" si="438"/>
        <v>0</v>
      </c>
      <c r="BF1651" s="1">
        <f t="shared" si="439"/>
        <v>0</v>
      </c>
      <c r="BG1651" s="1">
        <v>1647</v>
      </c>
      <c r="BH1651" s="1" t="e">
        <f t="shared" si="440"/>
        <v>#N/A</v>
      </c>
      <c r="BI1651" s="1">
        <f t="shared" si="442"/>
        <v>2</v>
      </c>
      <c r="BJ1651" s="1" t="e">
        <f t="shared" si="441"/>
        <v>#N/A</v>
      </c>
    </row>
    <row r="1652" spans="1:62" x14ac:dyDescent="0.25">
      <c r="A1652" s="1">
        <f t="shared" si="428"/>
        <v>1</v>
      </c>
      <c r="B1652" s="1">
        <f>IF(YEAR(AD1652)=$B$3,YEAR('Apartment Expenses'!AD1652)&amp;" - "&amp;'Apartment Expenses'!AC1652,0)</f>
        <v>0</v>
      </c>
      <c r="C1652" s="1">
        <f t="shared" si="429"/>
        <v>0</v>
      </c>
      <c r="E1652" s="1">
        <v>1648</v>
      </c>
      <c r="F1652" s="1">
        <f t="shared" si="430"/>
        <v>1</v>
      </c>
      <c r="G1652" s="1">
        <f t="shared" si="426"/>
        <v>0</v>
      </c>
      <c r="H1652" s="1">
        <f t="shared" si="427"/>
        <v>0</v>
      </c>
      <c r="J1652" s="1" t="str">
        <f t="shared" si="431"/>
        <v>1900</v>
      </c>
      <c r="M1652" s="1">
        <f>HLOOKUP('Expense History'!$AD$3,$P$4:$X$2004,ROW('Apartment Expenses'!L1652)-3,0)</f>
        <v>0</v>
      </c>
      <c r="N1652" s="1">
        <f>IF('Expense History'!$AD$3=Data!$G$4,'Apartment Expenses'!AE1652,HLOOKUP('Expense History'!$AD$3,'Apartment Expenses'!$AE$4:$AL$2004,(ROW('Apartment Expenses'!M1652)-3)))</f>
        <v>0</v>
      </c>
      <c r="O1652" s="1" t="str">
        <f>IF($O$2="ALL",IF(VLOOKUP(AA1652,'Expense History'!$AA$6:$AB$36,2,0)="x","include",0),IF(AND(VLOOKUP(AA1652,'Expense History'!$AA$6:$AB$36,2,0)="x",AC1652=$O$2),"include",0))</f>
        <v>include</v>
      </c>
      <c r="P1652" s="1">
        <f>IF(O1652="include",IF(AE1652&gt;0,1+MAX(P1653:P$2005),0),0)</f>
        <v>0</v>
      </c>
      <c r="Q1652" s="1">
        <f>IF(AND(ISBLANK(AA1651),AE1651=0),0,(IF(MAX(Q1653:Q$2005)&gt;0,0,ROW(R1652))))</f>
        <v>0</v>
      </c>
      <c r="R1652" s="1">
        <f>IF($O1652="include",IF(AF1652&gt;0,1+MAX(R1653:R$2005),0),0)</f>
        <v>0</v>
      </c>
      <c r="S1652" s="1">
        <f>IF($O1652="include",IF(AG1652&gt;0,1+MAX(S1653:S$2005),0),0)</f>
        <v>0</v>
      </c>
      <c r="T1652" s="1">
        <f>IF($O1652="include",IF(AH1652&gt;0,1+MAX(T1653:T$2005),0),0)</f>
        <v>0</v>
      </c>
      <c r="U1652" s="1">
        <f>IF($O1652="include",IF(AI1652&gt;0,1+MAX(U1653:U$2005),0),0)</f>
        <v>0</v>
      </c>
      <c r="V1652" s="1">
        <f>IF($O1652="include",IF(AJ1652&gt;0,1+MAX(V1653:V$2005),0),0)</f>
        <v>0</v>
      </c>
      <c r="W1652" s="1">
        <f>IF($O1652="include",IF(AK1652&gt;0,1+MAX(W1653:W$2005),0),0)</f>
        <v>0</v>
      </c>
      <c r="X1652" s="1">
        <f>IF($O1652="include",IF(AL1652&gt;0,1+MAX(X1653:X$2005),0),0)</f>
        <v>0</v>
      </c>
      <c r="Y1652" s="22" t="str">
        <f t="shared" si="432"/>
        <v xml:space="preserve">1 - </v>
      </c>
      <c r="AA1652" s="42"/>
      <c r="AB1652" s="43"/>
      <c r="AC1652" s="43"/>
      <c r="AD1652" s="44"/>
      <c r="AE1652" s="11">
        <f t="shared" si="433"/>
        <v>0</v>
      </c>
      <c r="AF1652" s="41"/>
      <c r="AG1652" s="41"/>
      <c r="AH1652" s="41"/>
      <c r="AI1652" s="41"/>
      <c r="AJ1652" s="41"/>
      <c r="AK1652" s="41"/>
      <c r="AL1652" s="41"/>
      <c r="BA1652" s="1">
        <f t="shared" si="434"/>
        <v>0</v>
      </c>
      <c r="BB1652" s="1">
        <f t="shared" si="435"/>
        <v>0</v>
      </c>
      <c r="BC1652" s="1" t="str">
        <f t="shared" si="436"/>
        <v>No</v>
      </c>
      <c r="BD1652" s="1">
        <f t="shared" si="437"/>
        <v>0</v>
      </c>
      <c r="BE1652" s="1">
        <f t="shared" si="438"/>
        <v>0</v>
      </c>
      <c r="BF1652" s="1">
        <f t="shared" si="439"/>
        <v>0</v>
      </c>
      <c r="BG1652" s="1">
        <v>1648</v>
      </c>
      <c r="BH1652" s="1" t="e">
        <f t="shared" si="440"/>
        <v>#N/A</v>
      </c>
      <c r="BI1652" s="1">
        <f t="shared" si="442"/>
        <v>2</v>
      </c>
      <c r="BJ1652" s="1" t="e">
        <f t="shared" si="441"/>
        <v>#N/A</v>
      </c>
    </row>
    <row r="1653" spans="1:62" x14ac:dyDescent="0.25">
      <c r="A1653" s="1">
        <f t="shared" si="428"/>
        <v>1</v>
      </c>
      <c r="B1653" s="1">
        <f>IF(YEAR(AD1653)=$B$3,YEAR('Apartment Expenses'!AD1653)&amp;" - "&amp;'Apartment Expenses'!AC1653,0)</f>
        <v>0</v>
      </c>
      <c r="C1653" s="1">
        <f t="shared" si="429"/>
        <v>0</v>
      </c>
      <c r="E1653" s="1">
        <v>1649</v>
      </c>
      <c r="F1653" s="1">
        <f t="shared" si="430"/>
        <v>1</v>
      </c>
      <c r="G1653" s="1">
        <f t="shared" si="426"/>
        <v>0</v>
      </c>
      <c r="H1653" s="1">
        <f t="shared" si="427"/>
        <v>0</v>
      </c>
      <c r="J1653" s="1" t="str">
        <f t="shared" si="431"/>
        <v>1900</v>
      </c>
      <c r="M1653" s="1">
        <f>HLOOKUP('Expense History'!$AD$3,$P$4:$X$2004,ROW('Apartment Expenses'!L1653)-3,0)</f>
        <v>0</v>
      </c>
      <c r="N1653" s="1">
        <f>IF('Expense History'!$AD$3=Data!$G$4,'Apartment Expenses'!AE1653,HLOOKUP('Expense History'!$AD$3,'Apartment Expenses'!$AE$4:$AL$2004,(ROW('Apartment Expenses'!M1653)-3)))</f>
        <v>0</v>
      </c>
      <c r="O1653" s="1" t="str">
        <f>IF($O$2="ALL",IF(VLOOKUP(AA1653,'Expense History'!$AA$6:$AB$36,2,0)="x","include",0),IF(AND(VLOOKUP(AA1653,'Expense History'!$AA$6:$AB$36,2,0)="x",AC1653=$O$2),"include",0))</f>
        <v>include</v>
      </c>
      <c r="P1653" s="1">
        <f>IF(O1653="include",IF(AE1653&gt;0,1+MAX(P1654:P$2005),0),0)</f>
        <v>0</v>
      </c>
      <c r="Q1653" s="1">
        <f>IF(AND(ISBLANK(AA1652),AE1652=0),0,(IF(MAX(Q1654:Q$2005)&gt;0,0,ROW(R1653))))</f>
        <v>0</v>
      </c>
      <c r="R1653" s="1">
        <f>IF($O1653="include",IF(AF1653&gt;0,1+MAX(R1654:R$2005),0),0)</f>
        <v>0</v>
      </c>
      <c r="S1653" s="1">
        <f>IF($O1653="include",IF(AG1653&gt;0,1+MAX(S1654:S$2005),0),0)</f>
        <v>0</v>
      </c>
      <c r="T1653" s="1">
        <f>IF($O1653="include",IF(AH1653&gt;0,1+MAX(T1654:T$2005),0),0)</f>
        <v>0</v>
      </c>
      <c r="U1653" s="1">
        <f>IF($O1653="include",IF(AI1653&gt;0,1+MAX(U1654:U$2005),0),0)</f>
        <v>0</v>
      </c>
      <c r="V1653" s="1">
        <f>IF($O1653="include",IF(AJ1653&gt;0,1+MAX(V1654:V$2005),0),0)</f>
        <v>0</v>
      </c>
      <c r="W1653" s="1">
        <f>IF($O1653="include",IF(AK1653&gt;0,1+MAX(W1654:W$2005),0),0)</f>
        <v>0</v>
      </c>
      <c r="X1653" s="1">
        <f>IF($O1653="include",IF(AL1653&gt;0,1+MAX(X1654:X$2005),0),0)</f>
        <v>0</v>
      </c>
      <c r="Y1653" s="22" t="str">
        <f t="shared" si="432"/>
        <v xml:space="preserve">1 - </v>
      </c>
      <c r="AA1653" s="42"/>
      <c r="AB1653" s="43"/>
      <c r="AC1653" s="43"/>
      <c r="AD1653" s="44"/>
      <c r="AE1653" s="11">
        <f t="shared" si="433"/>
        <v>0</v>
      </c>
      <c r="AF1653" s="41"/>
      <c r="AG1653" s="41"/>
      <c r="AH1653" s="41"/>
      <c r="AI1653" s="41"/>
      <c r="AJ1653" s="41"/>
      <c r="AK1653" s="41"/>
      <c r="AL1653" s="41"/>
      <c r="BA1653" s="1">
        <f t="shared" si="434"/>
        <v>0</v>
      </c>
      <c r="BB1653" s="1">
        <f t="shared" si="435"/>
        <v>0</v>
      </c>
      <c r="BC1653" s="1" t="str">
        <f t="shared" si="436"/>
        <v>No</v>
      </c>
      <c r="BD1653" s="1">
        <f t="shared" si="437"/>
        <v>0</v>
      </c>
      <c r="BE1653" s="1">
        <f t="shared" si="438"/>
        <v>0</v>
      </c>
      <c r="BF1653" s="1">
        <f t="shared" si="439"/>
        <v>0</v>
      </c>
      <c r="BG1653" s="1">
        <v>1649</v>
      </c>
      <c r="BH1653" s="1" t="e">
        <f t="shared" si="440"/>
        <v>#N/A</v>
      </c>
      <c r="BI1653" s="1">
        <f t="shared" si="442"/>
        <v>2</v>
      </c>
      <c r="BJ1653" s="1" t="e">
        <f t="shared" si="441"/>
        <v>#N/A</v>
      </c>
    </row>
    <row r="1654" spans="1:62" x14ac:dyDescent="0.25">
      <c r="A1654" s="1">
        <f t="shared" si="428"/>
        <v>1</v>
      </c>
      <c r="B1654" s="1">
        <f>IF(YEAR(AD1654)=$B$3,YEAR('Apartment Expenses'!AD1654)&amp;" - "&amp;'Apartment Expenses'!AC1654,0)</f>
        <v>0</v>
      </c>
      <c r="C1654" s="1">
        <f t="shared" si="429"/>
        <v>0</v>
      </c>
      <c r="E1654" s="1">
        <v>1650</v>
      </c>
      <c r="F1654" s="1">
        <f t="shared" si="430"/>
        <v>1</v>
      </c>
      <c r="G1654" s="1">
        <f t="shared" si="426"/>
        <v>0</v>
      </c>
      <c r="H1654" s="1">
        <f t="shared" si="427"/>
        <v>0</v>
      </c>
      <c r="J1654" s="1" t="str">
        <f t="shared" si="431"/>
        <v>1900</v>
      </c>
      <c r="M1654" s="1">
        <f>HLOOKUP('Expense History'!$AD$3,$P$4:$X$2004,ROW('Apartment Expenses'!L1654)-3,0)</f>
        <v>0</v>
      </c>
      <c r="N1654" s="1">
        <f>IF('Expense History'!$AD$3=Data!$G$4,'Apartment Expenses'!AE1654,HLOOKUP('Expense History'!$AD$3,'Apartment Expenses'!$AE$4:$AL$2004,(ROW('Apartment Expenses'!M1654)-3)))</f>
        <v>0</v>
      </c>
      <c r="O1654" s="1" t="str">
        <f>IF($O$2="ALL",IF(VLOOKUP(AA1654,'Expense History'!$AA$6:$AB$36,2,0)="x","include",0),IF(AND(VLOOKUP(AA1654,'Expense History'!$AA$6:$AB$36,2,0)="x",AC1654=$O$2),"include",0))</f>
        <v>include</v>
      </c>
      <c r="P1654" s="1">
        <f>IF(O1654="include",IF(AE1654&gt;0,1+MAX(P1655:P$2005),0),0)</f>
        <v>0</v>
      </c>
      <c r="Q1654" s="1">
        <f>IF(AND(ISBLANK(AA1653),AE1653=0),0,(IF(MAX(Q1655:Q$2005)&gt;0,0,ROW(R1654))))</f>
        <v>0</v>
      </c>
      <c r="R1654" s="1">
        <f>IF($O1654="include",IF(AF1654&gt;0,1+MAX(R1655:R$2005),0),0)</f>
        <v>0</v>
      </c>
      <c r="S1654" s="1">
        <f>IF($O1654="include",IF(AG1654&gt;0,1+MAX(S1655:S$2005),0),0)</f>
        <v>0</v>
      </c>
      <c r="T1654" s="1">
        <f>IF($O1654="include",IF(AH1654&gt;0,1+MAX(T1655:T$2005),0),0)</f>
        <v>0</v>
      </c>
      <c r="U1654" s="1">
        <f>IF($O1654="include",IF(AI1654&gt;0,1+MAX(U1655:U$2005),0),0)</f>
        <v>0</v>
      </c>
      <c r="V1654" s="1">
        <f>IF($O1654="include",IF(AJ1654&gt;0,1+MAX(V1655:V$2005),0),0)</f>
        <v>0</v>
      </c>
      <c r="W1654" s="1">
        <f>IF($O1654="include",IF(AK1654&gt;0,1+MAX(W1655:W$2005),0),0)</f>
        <v>0</v>
      </c>
      <c r="X1654" s="1">
        <f>IF($O1654="include",IF(AL1654&gt;0,1+MAX(X1655:X$2005),0),0)</f>
        <v>0</v>
      </c>
      <c r="Y1654" s="22" t="str">
        <f t="shared" si="432"/>
        <v xml:space="preserve">1 - </v>
      </c>
      <c r="AA1654" s="42"/>
      <c r="AB1654" s="43"/>
      <c r="AC1654" s="43"/>
      <c r="AD1654" s="44"/>
      <c r="AE1654" s="11">
        <f t="shared" si="433"/>
        <v>0</v>
      </c>
      <c r="AF1654" s="41"/>
      <c r="AG1654" s="41"/>
      <c r="AH1654" s="41"/>
      <c r="AI1654" s="41"/>
      <c r="AJ1654" s="41"/>
      <c r="AK1654" s="41"/>
      <c r="AL1654" s="41"/>
      <c r="BA1654" s="1">
        <f t="shared" si="434"/>
        <v>0</v>
      </c>
      <c r="BB1654" s="1">
        <f t="shared" si="435"/>
        <v>0</v>
      </c>
      <c r="BC1654" s="1" t="str">
        <f t="shared" si="436"/>
        <v>No</v>
      </c>
      <c r="BD1654" s="1">
        <f t="shared" si="437"/>
        <v>0</v>
      </c>
      <c r="BE1654" s="1">
        <f t="shared" si="438"/>
        <v>0</v>
      </c>
      <c r="BF1654" s="1">
        <f t="shared" si="439"/>
        <v>0</v>
      </c>
      <c r="BG1654" s="1">
        <v>1650</v>
      </c>
      <c r="BH1654" s="1" t="e">
        <f t="shared" si="440"/>
        <v>#N/A</v>
      </c>
      <c r="BI1654" s="1">
        <f t="shared" si="442"/>
        <v>2</v>
      </c>
      <c r="BJ1654" s="1" t="e">
        <f t="shared" si="441"/>
        <v>#N/A</v>
      </c>
    </row>
    <row r="1655" spans="1:62" x14ac:dyDescent="0.25">
      <c r="A1655" s="1">
        <f t="shared" si="428"/>
        <v>1</v>
      </c>
      <c r="B1655" s="1">
        <f>IF(YEAR(AD1655)=$B$3,YEAR('Apartment Expenses'!AD1655)&amp;" - "&amp;'Apartment Expenses'!AC1655,0)</f>
        <v>0</v>
      </c>
      <c r="C1655" s="1">
        <f t="shared" si="429"/>
        <v>0</v>
      </c>
      <c r="E1655" s="1">
        <v>1651</v>
      </c>
      <c r="F1655" s="1">
        <f t="shared" si="430"/>
        <v>1</v>
      </c>
      <c r="G1655" s="1">
        <f t="shared" si="426"/>
        <v>0</v>
      </c>
      <c r="H1655" s="1">
        <f t="shared" si="427"/>
        <v>0</v>
      </c>
      <c r="J1655" s="1" t="str">
        <f t="shared" si="431"/>
        <v>1900</v>
      </c>
      <c r="M1655" s="1">
        <f>HLOOKUP('Expense History'!$AD$3,$P$4:$X$2004,ROW('Apartment Expenses'!L1655)-3,0)</f>
        <v>0</v>
      </c>
      <c r="N1655" s="1">
        <f>IF('Expense History'!$AD$3=Data!$G$4,'Apartment Expenses'!AE1655,HLOOKUP('Expense History'!$AD$3,'Apartment Expenses'!$AE$4:$AL$2004,(ROW('Apartment Expenses'!M1655)-3)))</f>
        <v>0</v>
      </c>
      <c r="O1655" s="1" t="str">
        <f>IF($O$2="ALL",IF(VLOOKUP(AA1655,'Expense History'!$AA$6:$AB$36,2,0)="x","include",0),IF(AND(VLOOKUP(AA1655,'Expense History'!$AA$6:$AB$36,2,0)="x",AC1655=$O$2),"include",0))</f>
        <v>include</v>
      </c>
      <c r="P1655" s="1">
        <f>IF(O1655="include",IF(AE1655&gt;0,1+MAX(P1656:P$2005),0),0)</f>
        <v>0</v>
      </c>
      <c r="Q1655" s="1">
        <f>IF(AND(ISBLANK(AA1654),AE1654=0),0,(IF(MAX(Q1656:Q$2005)&gt;0,0,ROW(R1655))))</f>
        <v>0</v>
      </c>
      <c r="R1655" s="1">
        <f>IF($O1655="include",IF(AF1655&gt;0,1+MAX(R1656:R$2005),0),0)</f>
        <v>0</v>
      </c>
      <c r="S1655" s="1">
        <f>IF($O1655="include",IF(AG1655&gt;0,1+MAX(S1656:S$2005),0),0)</f>
        <v>0</v>
      </c>
      <c r="T1655" s="1">
        <f>IF($O1655="include",IF(AH1655&gt;0,1+MAX(T1656:T$2005),0),0)</f>
        <v>0</v>
      </c>
      <c r="U1655" s="1">
        <f>IF($O1655="include",IF(AI1655&gt;0,1+MAX(U1656:U$2005),0),0)</f>
        <v>0</v>
      </c>
      <c r="V1655" s="1">
        <f>IF($O1655="include",IF(AJ1655&gt;0,1+MAX(V1656:V$2005),0),0)</f>
        <v>0</v>
      </c>
      <c r="W1655" s="1">
        <f>IF($O1655="include",IF(AK1655&gt;0,1+MAX(W1656:W$2005),0),0)</f>
        <v>0</v>
      </c>
      <c r="X1655" s="1">
        <f>IF($O1655="include",IF(AL1655&gt;0,1+MAX(X1656:X$2005),0),0)</f>
        <v>0</v>
      </c>
      <c r="Y1655" s="22" t="str">
        <f t="shared" si="432"/>
        <v xml:space="preserve">1 - </v>
      </c>
      <c r="AA1655" s="42"/>
      <c r="AB1655" s="43"/>
      <c r="AC1655" s="43"/>
      <c r="AD1655" s="44"/>
      <c r="AE1655" s="11">
        <f t="shared" si="433"/>
        <v>0</v>
      </c>
      <c r="AF1655" s="41"/>
      <c r="AG1655" s="41"/>
      <c r="AH1655" s="41"/>
      <c r="AI1655" s="41"/>
      <c r="AJ1655" s="41"/>
      <c r="AK1655" s="41"/>
      <c r="AL1655" s="41"/>
      <c r="BA1655" s="1">
        <f t="shared" si="434"/>
        <v>0</v>
      </c>
      <c r="BB1655" s="1">
        <f t="shared" si="435"/>
        <v>0</v>
      </c>
      <c r="BC1655" s="1" t="str">
        <f t="shared" si="436"/>
        <v>No</v>
      </c>
      <c r="BD1655" s="1">
        <f t="shared" si="437"/>
        <v>0</v>
      </c>
      <c r="BE1655" s="1">
        <f t="shared" si="438"/>
        <v>0</v>
      </c>
      <c r="BF1655" s="1">
        <f t="shared" si="439"/>
        <v>0</v>
      </c>
      <c r="BG1655" s="1">
        <v>1651</v>
      </c>
      <c r="BH1655" s="1" t="e">
        <f t="shared" si="440"/>
        <v>#N/A</v>
      </c>
      <c r="BI1655" s="1">
        <f t="shared" si="442"/>
        <v>2</v>
      </c>
      <c r="BJ1655" s="1" t="e">
        <f t="shared" si="441"/>
        <v>#N/A</v>
      </c>
    </row>
    <row r="1656" spans="1:62" x14ac:dyDescent="0.25">
      <c r="A1656" s="1">
        <f t="shared" si="428"/>
        <v>1</v>
      </c>
      <c r="B1656" s="1">
        <f>IF(YEAR(AD1656)=$B$3,YEAR('Apartment Expenses'!AD1656)&amp;" - "&amp;'Apartment Expenses'!AC1656,0)</f>
        <v>0</v>
      </c>
      <c r="C1656" s="1">
        <f t="shared" si="429"/>
        <v>0</v>
      </c>
      <c r="E1656" s="1">
        <v>1652</v>
      </c>
      <c r="F1656" s="1">
        <f t="shared" si="430"/>
        <v>1</v>
      </c>
      <c r="G1656" s="1">
        <f t="shared" si="426"/>
        <v>0</v>
      </c>
      <c r="H1656" s="1">
        <f t="shared" si="427"/>
        <v>0</v>
      </c>
      <c r="J1656" s="1" t="str">
        <f t="shared" si="431"/>
        <v>1900</v>
      </c>
      <c r="M1656" s="1">
        <f>HLOOKUP('Expense History'!$AD$3,$P$4:$X$2004,ROW('Apartment Expenses'!L1656)-3,0)</f>
        <v>0</v>
      </c>
      <c r="N1656" s="1">
        <f>IF('Expense History'!$AD$3=Data!$G$4,'Apartment Expenses'!AE1656,HLOOKUP('Expense History'!$AD$3,'Apartment Expenses'!$AE$4:$AL$2004,(ROW('Apartment Expenses'!M1656)-3)))</f>
        <v>0</v>
      </c>
      <c r="O1656" s="1" t="str">
        <f>IF($O$2="ALL",IF(VLOOKUP(AA1656,'Expense History'!$AA$6:$AB$36,2,0)="x","include",0),IF(AND(VLOOKUP(AA1656,'Expense History'!$AA$6:$AB$36,2,0)="x",AC1656=$O$2),"include",0))</f>
        <v>include</v>
      </c>
      <c r="P1656" s="1">
        <f>IF(O1656="include",IF(AE1656&gt;0,1+MAX(P1657:P$2005),0),0)</f>
        <v>0</v>
      </c>
      <c r="Q1656" s="1">
        <f>IF(AND(ISBLANK(AA1655),AE1655=0),0,(IF(MAX(Q1657:Q$2005)&gt;0,0,ROW(R1656))))</f>
        <v>0</v>
      </c>
      <c r="R1656" s="1">
        <f>IF($O1656="include",IF(AF1656&gt;0,1+MAX(R1657:R$2005),0),0)</f>
        <v>0</v>
      </c>
      <c r="S1656" s="1">
        <f>IF($O1656="include",IF(AG1656&gt;0,1+MAX(S1657:S$2005),0),0)</f>
        <v>0</v>
      </c>
      <c r="T1656" s="1">
        <f>IF($O1656="include",IF(AH1656&gt;0,1+MAX(T1657:T$2005),0),0)</f>
        <v>0</v>
      </c>
      <c r="U1656" s="1">
        <f>IF($O1656="include",IF(AI1656&gt;0,1+MAX(U1657:U$2005),0),0)</f>
        <v>0</v>
      </c>
      <c r="V1656" s="1">
        <f>IF($O1656="include",IF(AJ1656&gt;0,1+MAX(V1657:V$2005),0),0)</f>
        <v>0</v>
      </c>
      <c r="W1656" s="1">
        <f>IF($O1656="include",IF(AK1656&gt;0,1+MAX(W1657:W$2005),0),0)</f>
        <v>0</v>
      </c>
      <c r="X1656" s="1">
        <f>IF($O1656="include",IF(AL1656&gt;0,1+MAX(X1657:X$2005),0),0)</f>
        <v>0</v>
      </c>
      <c r="Y1656" s="22" t="str">
        <f t="shared" si="432"/>
        <v xml:space="preserve">1 - </v>
      </c>
      <c r="AA1656" s="42"/>
      <c r="AB1656" s="43"/>
      <c r="AC1656" s="43"/>
      <c r="AD1656" s="44"/>
      <c r="AE1656" s="11">
        <f t="shared" si="433"/>
        <v>0</v>
      </c>
      <c r="AF1656" s="41"/>
      <c r="AG1656" s="41"/>
      <c r="AH1656" s="41"/>
      <c r="AI1656" s="41"/>
      <c r="AJ1656" s="41"/>
      <c r="AK1656" s="41"/>
      <c r="AL1656" s="41"/>
      <c r="BA1656" s="1">
        <f t="shared" si="434"/>
        <v>0</v>
      </c>
      <c r="BB1656" s="1">
        <f t="shared" si="435"/>
        <v>0</v>
      </c>
      <c r="BC1656" s="1" t="str">
        <f t="shared" si="436"/>
        <v>No</v>
      </c>
      <c r="BD1656" s="1">
        <f t="shared" si="437"/>
        <v>0</v>
      </c>
      <c r="BE1656" s="1">
        <f t="shared" si="438"/>
        <v>0</v>
      </c>
      <c r="BF1656" s="1">
        <f t="shared" si="439"/>
        <v>0</v>
      </c>
      <c r="BG1656" s="1">
        <v>1652</v>
      </c>
      <c r="BH1656" s="1" t="e">
        <f t="shared" si="440"/>
        <v>#N/A</v>
      </c>
      <c r="BI1656" s="1">
        <f t="shared" si="442"/>
        <v>2</v>
      </c>
      <c r="BJ1656" s="1" t="e">
        <f t="shared" si="441"/>
        <v>#N/A</v>
      </c>
    </row>
    <row r="1657" spans="1:62" x14ac:dyDescent="0.25">
      <c r="A1657" s="1">
        <f t="shared" si="428"/>
        <v>1</v>
      </c>
      <c r="B1657" s="1">
        <f>IF(YEAR(AD1657)=$B$3,YEAR('Apartment Expenses'!AD1657)&amp;" - "&amp;'Apartment Expenses'!AC1657,0)</f>
        <v>0</v>
      </c>
      <c r="C1657" s="1">
        <f t="shared" si="429"/>
        <v>0</v>
      </c>
      <c r="E1657" s="1">
        <v>1653</v>
      </c>
      <c r="F1657" s="1">
        <f t="shared" si="430"/>
        <v>1</v>
      </c>
      <c r="G1657" s="1">
        <f t="shared" si="426"/>
        <v>0</v>
      </c>
      <c r="H1657" s="1">
        <f t="shared" si="427"/>
        <v>0</v>
      </c>
      <c r="J1657" s="1" t="str">
        <f t="shared" si="431"/>
        <v>1900</v>
      </c>
      <c r="M1657" s="1">
        <f>HLOOKUP('Expense History'!$AD$3,$P$4:$X$2004,ROW('Apartment Expenses'!L1657)-3,0)</f>
        <v>0</v>
      </c>
      <c r="N1657" s="1">
        <f>IF('Expense History'!$AD$3=Data!$G$4,'Apartment Expenses'!AE1657,HLOOKUP('Expense History'!$AD$3,'Apartment Expenses'!$AE$4:$AL$2004,(ROW('Apartment Expenses'!M1657)-3)))</f>
        <v>0</v>
      </c>
      <c r="O1657" s="1" t="str">
        <f>IF($O$2="ALL",IF(VLOOKUP(AA1657,'Expense History'!$AA$6:$AB$36,2,0)="x","include",0),IF(AND(VLOOKUP(AA1657,'Expense History'!$AA$6:$AB$36,2,0)="x",AC1657=$O$2),"include",0))</f>
        <v>include</v>
      </c>
      <c r="P1657" s="1">
        <f>IF(O1657="include",IF(AE1657&gt;0,1+MAX(P1658:P$2005),0),0)</f>
        <v>0</v>
      </c>
      <c r="Q1657" s="1">
        <f>IF(AND(ISBLANK(AA1656),AE1656=0),0,(IF(MAX(Q1658:Q$2005)&gt;0,0,ROW(R1657))))</f>
        <v>0</v>
      </c>
      <c r="R1657" s="1">
        <f>IF($O1657="include",IF(AF1657&gt;0,1+MAX(R1658:R$2005),0),0)</f>
        <v>0</v>
      </c>
      <c r="S1657" s="1">
        <f>IF($O1657="include",IF(AG1657&gt;0,1+MAX(S1658:S$2005),0),0)</f>
        <v>0</v>
      </c>
      <c r="T1657" s="1">
        <f>IF($O1657="include",IF(AH1657&gt;0,1+MAX(T1658:T$2005),0),0)</f>
        <v>0</v>
      </c>
      <c r="U1657" s="1">
        <f>IF($O1657="include",IF(AI1657&gt;0,1+MAX(U1658:U$2005),0),0)</f>
        <v>0</v>
      </c>
      <c r="V1657" s="1">
        <f>IF($O1657="include",IF(AJ1657&gt;0,1+MAX(V1658:V$2005),0),0)</f>
        <v>0</v>
      </c>
      <c r="W1657" s="1">
        <f>IF($O1657="include",IF(AK1657&gt;0,1+MAX(W1658:W$2005),0),0)</f>
        <v>0</v>
      </c>
      <c r="X1657" s="1">
        <f>IF($O1657="include",IF(AL1657&gt;0,1+MAX(X1658:X$2005),0),0)</f>
        <v>0</v>
      </c>
      <c r="Y1657" s="22" t="str">
        <f t="shared" si="432"/>
        <v xml:space="preserve">1 - </v>
      </c>
      <c r="AA1657" s="42"/>
      <c r="AB1657" s="43"/>
      <c r="AC1657" s="43"/>
      <c r="AD1657" s="44"/>
      <c r="AE1657" s="11">
        <f t="shared" si="433"/>
        <v>0</v>
      </c>
      <c r="AF1657" s="41"/>
      <c r="AG1657" s="41"/>
      <c r="AH1657" s="41"/>
      <c r="AI1657" s="41"/>
      <c r="AJ1657" s="41"/>
      <c r="AK1657" s="41"/>
      <c r="AL1657" s="41"/>
      <c r="BA1657" s="1">
        <f t="shared" si="434"/>
        <v>0</v>
      </c>
      <c r="BB1657" s="1">
        <f t="shared" si="435"/>
        <v>0</v>
      </c>
      <c r="BC1657" s="1" t="str">
        <f t="shared" si="436"/>
        <v>No</v>
      </c>
      <c r="BD1657" s="1">
        <f t="shared" si="437"/>
        <v>0</v>
      </c>
      <c r="BE1657" s="1">
        <f t="shared" si="438"/>
        <v>0</v>
      </c>
      <c r="BF1657" s="1">
        <f t="shared" si="439"/>
        <v>0</v>
      </c>
      <c r="BG1657" s="1">
        <v>1653</v>
      </c>
      <c r="BH1657" s="1" t="e">
        <f t="shared" si="440"/>
        <v>#N/A</v>
      </c>
      <c r="BI1657" s="1">
        <f t="shared" si="442"/>
        <v>2</v>
      </c>
      <c r="BJ1657" s="1" t="e">
        <f t="shared" si="441"/>
        <v>#N/A</v>
      </c>
    </row>
    <row r="1658" spans="1:62" x14ac:dyDescent="0.25">
      <c r="A1658" s="1">
        <f t="shared" si="428"/>
        <v>1</v>
      </c>
      <c r="B1658" s="1">
        <f>IF(YEAR(AD1658)=$B$3,YEAR('Apartment Expenses'!AD1658)&amp;" - "&amp;'Apartment Expenses'!AC1658,0)</f>
        <v>0</v>
      </c>
      <c r="C1658" s="1">
        <f t="shared" si="429"/>
        <v>0</v>
      </c>
      <c r="E1658" s="1">
        <v>1654</v>
      </c>
      <c r="F1658" s="1">
        <f t="shared" si="430"/>
        <v>1</v>
      </c>
      <c r="G1658" s="1">
        <f t="shared" si="426"/>
        <v>0</v>
      </c>
      <c r="H1658" s="1">
        <f t="shared" si="427"/>
        <v>0</v>
      </c>
      <c r="J1658" s="1" t="str">
        <f t="shared" si="431"/>
        <v>1900</v>
      </c>
      <c r="M1658" s="1">
        <f>HLOOKUP('Expense History'!$AD$3,$P$4:$X$2004,ROW('Apartment Expenses'!L1658)-3,0)</f>
        <v>0</v>
      </c>
      <c r="N1658" s="1">
        <f>IF('Expense History'!$AD$3=Data!$G$4,'Apartment Expenses'!AE1658,HLOOKUP('Expense History'!$AD$3,'Apartment Expenses'!$AE$4:$AL$2004,(ROW('Apartment Expenses'!M1658)-3)))</f>
        <v>0</v>
      </c>
      <c r="O1658" s="1" t="str">
        <f>IF($O$2="ALL",IF(VLOOKUP(AA1658,'Expense History'!$AA$6:$AB$36,2,0)="x","include",0),IF(AND(VLOOKUP(AA1658,'Expense History'!$AA$6:$AB$36,2,0)="x",AC1658=$O$2),"include",0))</f>
        <v>include</v>
      </c>
      <c r="P1658" s="1">
        <f>IF(O1658="include",IF(AE1658&gt;0,1+MAX(P1659:P$2005),0),0)</f>
        <v>0</v>
      </c>
      <c r="Q1658" s="1">
        <f>IF(AND(ISBLANK(AA1657),AE1657=0),0,(IF(MAX(Q1659:Q$2005)&gt;0,0,ROW(R1658))))</f>
        <v>0</v>
      </c>
      <c r="R1658" s="1">
        <f>IF($O1658="include",IF(AF1658&gt;0,1+MAX(R1659:R$2005),0),0)</f>
        <v>0</v>
      </c>
      <c r="S1658" s="1">
        <f>IF($O1658="include",IF(AG1658&gt;0,1+MAX(S1659:S$2005),0),0)</f>
        <v>0</v>
      </c>
      <c r="T1658" s="1">
        <f>IF($O1658="include",IF(AH1658&gt;0,1+MAX(T1659:T$2005),0),0)</f>
        <v>0</v>
      </c>
      <c r="U1658" s="1">
        <f>IF($O1658="include",IF(AI1658&gt;0,1+MAX(U1659:U$2005),0),0)</f>
        <v>0</v>
      </c>
      <c r="V1658" s="1">
        <f>IF($O1658="include",IF(AJ1658&gt;0,1+MAX(V1659:V$2005),0),0)</f>
        <v>0</v>
      </c>
      <c r="W1658" s="1">
        <f>IF($O1658="include",IF(AK1658&gt;0,1+MAX(W1659:W$2005),0),0)</f>
        <v>0</v>
      </c>
      <c r="X1658" s="1">
        <f>IF($O1658="include",IF(AL1658&gt;0,1+MAX(X1659:X$2005),0),0)</f>
        <v>0</v>
      </c>
      <c r="Y1658" s="22" t="str">
        <f t="shared" si="432"/>
        <v xml:space="preserve">1 - </v>
      </c>
      <c r="AA1658" s="42"/>
      <c r="AB1658" s="43"/>
      <c r="AC1658" s="43"/>
      <c r="AD1658" s="44"/>
      <c r="AE1658" s="11">
        <f t="shared" si="433"/>
        <v>0</v>
      </c>
      <c r="AF1658" s="41"/>
      <c r="AG1658" s="41"/>
      <c r="AH1658" s="41"/>
      <c r="AI1658" s="41"/>
      <c r="AJ1658" s="41"/>
      <c r="AK1658" s="41"/>
      <c r="AL1658" s="41"/>
      <c r="BA1658" s="1">
        <f t="shared" si="434"/>
        <v>0</v>
      </c>
      <c r="BB1658" s="1">
        <f t="shared" si="435"/>
        <v>0</v>
      </c>
      <c r="BC1658" s="1" t="str">
        <f t="shared" si="436"/>
        <v>No</v>
      </c>
      <c r="BD1658" s="1">
        <f t="shared" si="437"/>
        <v>0</v>
      </c>
      <c r="BE1658" s="1">
        <f t="shared" si="438"/>
        <v>0</v>
      </c>
      <c r="BF1658" s="1">
        <f t="shared" si="439"/>
        <v>0</v>
      </c>
      <c r="BG1658" s="1">
        <v>1654</v>
      </c>
      <c r="BH1658" s="1" t="e">
        <f t="shared" si="440"/>
        <v>#N/A</v>
      </c>
      <c r="BI1658" s="1">
        <f t="shared" si="442"/>
        <v>2</v>
      </c>
      <c r="BJ1658" s="1" t="e">
        <f t="shared" si="441"/>
        <v>#N/A</v>
      </c>
    </row>
    <row r="1659" spans="1:62" x14ac:dyDescent="0.25">
      <c r="A1659" s="1">
        <f t="shared" si="428"/>
        <v>1</v>
      </c>
      <c r="B1659" s="1">
        <f>IF(YEAR(AD1659)=$B$3,YEAR('Apartment Expenses'!AD1659)&amp;" - "&amp;'Apartment Expenses'!AC1659,0)</f>
        <v>0</v>
      </c>
      <c r="C1659" s="1">
        <f t="shared" si="429"/>
        <v>0</v>
      </c>
      <c r="E1659" s="1">
        <v>1655</v>
      </c>
      <c r="F1659" s="1">
        <f t="shared" si="430"/>
        <v>1</v>
      </c>
      <c r="G1659" s="1">
        <f t="shared" si="426"/>
        <v>0</v>
      </c>
      <c r="H1659" s="1">
        <f t="shared" si="427"/>
        <v>0</v>
      </c>
      <c r="J1659" s="1" t="str">
        <f t="shared" si="431"/>
        <v>1900</v>
      </c>
      <c r="M1659" s="1">
        <f>HLOOKUP('Expense History'!$AD$3,$P$4:$X$2004,ROW('Apartment Expenses'!L1659)-3,0)</f>
        <v>0</v>
      </c>
      <c r="N1659" s="1">
        <f>IF('Expense History'!$AD$3=Data!$G$4,'Apartment Expenses'!AE1659,HLOOKUP('Expense History'!$AD$3,'Apartment Expenses'!$AE$4:$AL$2004,(ROW('Apartment Expenses'!M1659)-3)))</f>
        <v>0</v>
      </c>
      <c r="O1659" s="1" t="str">
        <f>IF($O$2="ALL",IF(VLOOKUP(AA1659,'Expense History'!$AA$6:$AB$36,2,0)="x","include",0),IF(AND(VLOOKUP(AA1659,'Expense History'!$AA$6:$AB$36,2,0)="x",AC1659=$O$2),"include",0))</f>
        <v>include</v>
      </c>
      <c r="P1659" s="1">
        <f>IF(O1659="include",IF(AE1659&gt;0,1+MAX(P1660:P$2005),0),0)</f>
        <v>0</v>
      </c>
      <c r="Q1659" s="1">
        <f>IF(AND(ISBLANK(AA1658),AE1658=0),0,(IF(MAX(Q1660:Q$2005)&gt;0,0,ROW(R1659))))</f>
        <v>0</v>
      </c>
      <c r="R1659" s="1">
        <f>IF($O1659="include",IF(AF1659&gt;0,1+MAX(R1660:R$2005),0),0)</f>
        <v>0</v>
      </c>
      <c r="S1659" s="1">
        <f>IF($O1659="include",IF(AG1659&gt;0,1+MAX(S1660:S$2005),0),0)</f>
        <v>0</v>
      </c>
      <c r="T1659" s="1">
        <f>IF($O1659="include",IF(AH1659&gt;0,1+MAX(T1660:T$2005),0),0)</f>
        <v>0</v>
      </c>
      <c r="U1659" s="1">
        <f>IF($O1659="include",IF(AI1659&gt;0,1+MAX(U1660:U$2005),0),0)</f>
        <v>0</v>
      </c>
      <c r="V1659" s="1">
        <f>IF($O1659="include",IF(AJ1659&gt;0,1+MAX(V1660:V$2005),0),0)</f>
        <v>0</v>
      </c>
      <c r="W1659" s="1">
        <f>IF($O1659="include",IF(AK1659&gt;0,1+MAX(W1660:W$2005),0),0)</f>
        <v>0</v>
      </c>
      <c r="X1659" s="1">
        <f>IF($O1659="include",IF(AL1659&gt;0,1+MAX(X1660:X$2005),0),0)</f>
        <v>0</v>
      </c>
      <c r="Y1659" s="22" t="str">
        <f t="shared" si="432"/>
        <v xml:space="preserve">1 - </v>
      </c>
      <c r="AA1659" s="42"/>
      <c r="AB1659" s="43"/>
      <c r="AC1659" s="43"/>
      <c r="AD1659" s="44"/>
      <c r="AE1659" s="11">
        <f t="shared" si="433"/>
        <v>0</v>
      </c>
      <c r="AF1659" s="41"/>
      <c r="AG1659" s="41"/>
      <c r="AH1659" s="41"/>
      <c r="AI1659" s="41"/>
      <c r="AJ1659" s="41"/>
      <c r="AK1659" s="41"/>
      <c r="AL1659" s="41"/>
      <c r="BA1659" s="1">
        <f t="shared" si="434"/>
        <v>0</v>
      </c>
      <c r="BB1659" s="1">
        <f t="shared" si="435"/>
        <v>0</v>
      </c>
      <c r="BC1659" s="1" t="str">
        <f t="shared" si="436"/>
        <v>No</v>
      </c>
      <c r="BD1659" s="1">
        <f t="shared" si="437"/>
        <v>0</v>
      </c>
      <c r="BE1659" s="1">
        <f t="shared" si="438"/>
        <v>0</v>
      </c>
      <c r="BF1659" s="1">
        <f t="shared" si="439"/>
        <v>0</v>
      </c>
      <c r="BG1659" s="1">
        <v>1655</v>
      </c>
      <c r="BH1659" s="1" t="e">
        <f t="shared" si="440"/>
        <v>#N/A</v>
      </c>
      <c r="BI1659" s="1">
        <f t="shared" si="442"/>
        <v>2</v>
      </c>
      <c r="BJ1659" s="1" t="e">
        <f t="shared" si="441"/>
        <v>#N/A</v>
      </c>
    </row>
    <row r="1660" spans="1:62" x14ac:dyDescent="0.25">
      <c r="A1660" s="1">
        <f t="shared" si="428"/>
        <v>1</v>
      </c>
      <c r="B1660" s="1">
        <f>IF(YEAR(AD1660)=$B$3,YEAR('Apartment Expenses'!AD1660)&amp;" - "&amp;'Apartment Expenses'!AC1660,0)</f>
        <v>0</v>
      </c>
      <c r="C1660" s="1">
        <f t="shared" si="429"/>
        <v>0</v>
      </c>
      <c r="E1660" s="1">
        <v>1656</v>
      </c>
      <c r="F1660" s="1">
        <f t="shared" si="430"/>
        <v>1</v>
      </c>
      <c r="G1660" s="1">
        <f t="shared" si="426"/>
        <v>0</v>
      </c>
      <c r="H1660" s="1">
        <f t="shared" si="427"/>
        <v>0</v>
      </c>
      <c r="J1660" s="1" t="str">
        <f t="shared" si="431"/>
        <v>1900</v>
      </c>
      <c r="M1660" s="1">
        <f>HLOOKUP('Expense History'!$AD$3,$P$4:$X$2004,ROW('Apartment Expenses'!L1660)-3,0)</f>
        <v>0</v>
      </c>
      <c r="N1660" s="1">
        <f>IF('Expense History'!$AD$3=Data!$G$4,'Apartment Expenses'!AE1660,HLOOKUP('Expense History'!$AD$3,'Apartment Expenses'!$AE$4:$AL$2004,(ROW('Apartment Expenses'!M1660)-3)))</f>
        <v>0</v>
      </c>
      <c r="O1660" s="1" t="str">
        <f>IF($O$2="ALL",IF(VLOOKUP(AA1660,'Expense History'!$AA$6:$AB$36,2,0)="x","include",0),IF(AND(VLOOKUP(AA1660,'Expense History'!$AA$6:$AB$36,2,0)="x",AC1660=$O$2),"include",0))</f>
        <v>include</v>
      </c>
      <c r="P1660" s="1">
        <f>IF(O1660="include",IF(AE1660&gt;0,1+MAX(P1661:P$2005),0),0)</f>
        <v>0</v>
      </c>
      <c r="Q1660" s="1">
        <f>IF(AND(ISBLANK(AA1659),AE1659=0),0,(IF(MAX(Q1661:Q$2005)&gt;0,0,ROW(R1660))))</f>
        <v>0</v>
      </c>
      <c r="R1660" s="1">
        <f>IF($O1660="include",IF(AF1660&gt;0,1+MAX(R1661:R$2005),0),0)</f>
        <v>0</v>
      </c>
      <c r="S1660" s="1">
        <f>IF($O1660="include",IF(AG1660&gt;0,1+MAX(S1661:S$2005),0),0)</f>
        <v>0</v>
      </c>
      <c r="T1660" s="1">
        <f>IF($O1660="include",IF(AH1660&gt;0,1+MAX(T1661:T$2005),0),0)</f>
        <v>0</v>
      </c>
      <c r="U1660" s="1">
        <f>IF($O1660="include",IF(AI1660&gt;0,1+MAX(U1661:U$2005),0),0)</f>
        <v>0</v>
      </c>
      <c r="V1660" s="1">
        <f>IF($O1660="include",IF(AJ1660&gt;0,1+MAX(V1661:V$2005),0),0)</f>
        <v>0</v>
      </c>
      <c r="W1660" s="1">
        <f>IF($O1660="include",IF(AK1660&gt;0,1+MAX(W1661:W$2005),0),0)</f>
        <v>0</v>
      </c>
      <c r="X1660" s="1">
        <f>IF($O1660="include",IF(AL1660&gt;0,1+MAX(X1661:X$2005),0),0)</f>
        <v>0</v>
      </c>
      <c r="Y1660" s="22" t="str">
        <f t="shared" si="432"/>
        <v xml:space="preserve">1 - </v>
      </c>
      <c r="AA1660" s="42"/>
      <c r="AB1660" s="43"/>
      <c r="AC1660" s="43"/>
      <c r="AD1660" s="44"/>
      <c r="AE1660" s="11">
        <f t="shared" si="433"/>
        <v>0</v>
      </c>
      <c r="AF1660" s="41"/>
      <c r="AG1660" s="41"/>
      <c r="AH1660" s="41"/>
      <c r="AI1660" s="41"/>
      <c r="AJ1660" s="41"/>
      <c r="AK1660" s="41"/>
      <c r="AL1660" s="41"/>
      <c r="BA1660" s="1">
        <f t="shared" si="434"/>
        <v>0</v>
      </c>
      <c r="BB1660" s="1">
        <f t="shared" si="435"/>
        <v>0</v>
      </c>
      <c r="BC1660" s="1" t="str">
        <f t="shared" si="436"/>
        <v>No</v>
      </c>
      <c r="BD1660" s="1">
        <f t="shared" si="437"/>
        <v>0</v>
      </c>
      <c r="BE1660" s="1">
        <f t="shared" si="438"/>
        <v>0</v>
      </c>
      <c r="BF1660" s="1">
        <f t="shared" si="439"/>
        <v>0</v>
      </c>
      <c r="BG1660" s="1">
        <v>1656</v>
      </c>
      <c r="BH1660" s="1" t="e">
        <f t="shared" si="440"/>
        <v>#N/A</v>
      </c>
      <c r="BI1660" s="1">
        <f t="shared" si="442"/>
        <v>2</v>
      </c>
      <c r="BJ1660" s="1" t="e">
        <f t="shared" si="441"/>
        <v>#N/A</v>
      </c>
    </row>
    <row r="1661" spans="1:62" x14ac:dyDescent="0.25">
      <c r="A1661" s="1">
        <f t="shared" si="428"/>
        <v>1</v>
      </c>
      <c r="B1661" s="1">
        <f>IF(YEAR(AD1661)=$B$3,YEAR('Apartment Expenses'!AD1661)&amp;" - "&amp;'Apartment Expenses'!AC1661,0)</f>
        <v>0</v>
      </c>
      <c r="C1661" s="1">
        <f t="shared" si="429"/>
        <v>0</v>
      </c>
      <c r="E1661" s="1">
        <v>1657</v>
      </c>
      <c r="F1661" s="1">
        <f t="shared" si="430"/>
        <v>1</v>
      </c>
      <c r="G1661" s="1">
        <f t="shared" si="426"/>
        <v>0</v>
      </c>
      <c r="H1661" s="1">
        <f t="shared" si="427"/>
        <v>0</v>
      </c>
      <c r="J1661" s="1" t="str">
        <f t="shared" si="431"/>
        <v>1900</v>
      </c>
      <c r="M1661" s="1">
        <f>HLOOKUP('Expense History'!$AD$3,$P$4:$X$2004,ROW('Apartment Expenses'!L1661)-3,0)</f>
        <v>0</v>
      </c>
      <c r="N1661" s="1">
        <f>IF('Expense History'!$AD$3=Data!$G$4,'Apartment Expenses'!AE1661,HLOOKUP('Expense History'!$AD$3,'Apartment Expenses'!$AE$4:$AL$2004,(ROW('Apartment Expenses'!M1661)-3)))</f>
        <v>0</v>
      </c>
      <c r="O1661" s="1" t="str">
        <f>IF($O$2="ALL",IF(VLOOKUP(AA1661,'Expense History'!$AA$6:$AB$36,2,0)="x","include",0),IF(AND(VLOOKUP(AA1661,'Expense History'!$AA$6:$AB$36,2,0)="x",AC1661=$O$2),"include",0))</f>
        <v>include</v>
      </c>
      <c r="P1661" s="1">
        <f>IF(O1661="include",IF(AE1661&gt;0,1+MAX(P1662:P$2005),0),0)</f>
        <v>0</v>
      </c>
      <c r="Q1661" s="1">
        <f>IF(AND(ISBLANK(AA1660),AE1660=0),0,(IF(MAX(Q1662:Q$2005)&gt;0,0,ROW(R1661))))</f>
        <v>0</v>
      </c>
      <c r="R1661" s="1">
        <f>IF($O1661="include",IF(AF1661&gt;0,1+MAX(R1662:R$2005),0),0)</f>
        <v>0</v>
      </c>
      <c r="S1661" s="1">
        <f>IF($O1661="include",IF(AG1661&gt;0,1+MAX(S1662:S$2005),0),0)</f>
        <v>0</v>
      </c>
      <c r="T1661" s="1">
        <f>IF($O1661="include",IF(AH1661&gt;0,1+MAX(T1662:T$2005),0),0)</f>
        <v>0</v>
      </c>
      <c r="U1661" s="1">
        <f>IF($O1661="include",IF(AI1661&gt;0,1+MAX(U1662:U$2005),0),0)</f>
        <v>0</v>
      </c>
      <c r="V1661" s="1">
        <f>IF($O1661="include",IF(AJ1661&gt;0,1+MAX(V1662:V$2005),0),0)</f>
        <v>0</v>
      </c>
      <c r="W1661" s="1">
        <f>IF($O1661="include",IF(AK1661&gt;0,1+MAX(W1662:W$2005),0),0)</f>
        <v>0</v>
      </c>
      <c r="X1661" s="1">
        <f>IF($O1661="include",IF(AL1661&gt;0,1+MAX(X1662:X$2005),0),0)</f>
        <v>0</v>
      </c>
      <c r="Y1661" s="22" t="str">
        <f t="shared" si="432"/>
        <v xml:space="preserve">1 - </v>
      </c>
      <c r="AA1661" s="42"/>
      <c r="AB1661" s="43"/>
      <c r="AC1661" s="43"/>
      <c r="AD1661" s="44"/>
      <c r="AE1661" s="11">
        <f t="shared" si="433"/>
        <v>0</v>
      </c>
      <c r="AF1661" s="41"/>
      <c r="AG1661" s="41"/>
      <c r="AH1661" s="41"/>
      <c r="AI1661" s="41"/>
      <c r="AJ1661" s="41"/>
      <c r="AK1661" s="41"/>
      <c r="AL1661" s="41"/>
      <c r="BA1661" s="1">
        <f t="shared" si="434"/>
        <v>0</v>
      </c>
      <c r="BB1661" s="1">
        <f t="shared" si="435"/>
        <v>0</v>
      </c>
      <c r="BC1661" s="1" t="str">
        <f t="shared" si="436"/>
        <v>No</v>
      </c>
      <c r="BD1661" s="1">
        <f t="shared" si="437"/>
        <v>0</v>
      </c>
      <c r="BE1661" s="1">
        <f t="shared" si="438"/>
        <v>0</v>
      </c>
      <c r="BF1661" s="1">
        <f t="shared" si="439"/>
        <v>0</v>
      </c>
      <c r="BG1661" s="1">
        <v>1657</v>
      </c>
      <c r="BH1661" s="1" t="e">
        <f t="shared" si="440"/>
        <v>#N/A</v>
      </c>
      <c r="BI1661" s="1">
        <f t="shared" si="442"/>
        <v>2</v>
      </c>
      <c r="BJ1661" s="1" t="e">
        <f t="shared" si="441"/>
        <v>#N/A</v>
      </c>
    </row>
    <row r="1662" spans="1:62" x14ac:dyDescent="0.25">
      <c r="A1662" s="1">
        <f t="shared" si="428"/>
        <v>1</v>
      </c>
      <c r="B1662" s="1">
        <f>IF(YEAR(AD1662)=$B$3,YEAR('Apartment Expenses'!AD1662)&amp;" - "&amp;'Apartment Expenses'!AC1662,0)</f>
        <v>0</v>
      </c>
      <c r="C1662" s="1">
        <f t="shared" si="429"/>
        <v>0</v>
      </c>
      <c r="E1662" s="1">
        <v>1658</v>
      </c>
      <c r="F1662" s="1">
        <f t="shared" si="430"/>
        <v>1</v>
      </c>
      <c r="G1662" s="1">
        <f t="shared" si="426"/>
        <v>0</v>
      </c>
      <c r="H1662" s="1">
        <f t="shared" si="427"/>
        <v>0</v>
      </c>
      <c r="J1662" s="1" t="str">
        <f t="shared" si="431"/>
        <v>1900</v>
      </c>
      <c r="M1662" s="1">
        <f>HLOOKUP('Expense History'!$AD$3,$P$4:$X$2004,ROW('Apartment Expenses'!L1662)-3,0)</f>
        <v>0</v>
      </c>
      <c r="N1662" s="1">
        <f>IF('Expense History'!$AD$3=Data!$G$4,'Apartment Expenses'!AE1662,HLOOKUP('Expense History'!$AD$3,'Apartment Expenses'!$AE$4:$AL$2004,(ROW('Apartment Expenses'!M1662)-3)))</f>
        <v>0</v>
      </c>
      <c r="O1662" s="1" t="str">
        <f>IF($O$2="ALL",IF(VLOOKUP(AA1662,'Expense History'!$AA$6:$AB$36,2,0)="x","include",0),IF(AND(VLOOKUP(AA1662,'Expense History'!$AA$6:$AB$36,2,0)="x",AC1662=$O$2),"include",0))</f>
        <v>include</v>
      </c>
      <c r="P1662" s="1">
        <f>IF(O1662="include",IF(AE1662&gt;0,1+MAX(P1663:P$2005),0),0)</f>
        <v>0</v>
      </c>
      <c r="Q1662" s="1">
        <f>IF(AND(ISBLANK(AA1661),AE1661=0),0,(IF(MAX(Q1663:Q$2005)&gt;0,0,ROW(R1662))))</f>
        <v>0</v>
      </c>
      <c r="R1662" s="1">
        <f>IF($O1662="include",IF(AF1662&gt;0,1+MAX(R1663:R$2005),0),0)</f>
        <v>0</v>
      </c>
      <c r="S1662" s="1">
        <f>IF($O1662="include",IF(AG1662&gt;0,1+MAX(S1663:S$2005),0),0)</f>
        <v>0</v>
      </c>
      <c r="T1662" s="1">
        <f>IF($O1662="include",IF(AH1662&gt;0,1+MAX(T1663:T$2005),0),0)</f>
        <v>0</v>
      </c>
      <c r="U1662" s="1">
        <f>IF($O1662="include",IF(AI1662&gt;0,1+MAX(U1663:U$2005),0),0)</f>
        <v>0</v>
      </c>
      <c r="V1662" s="1">
        <f>IF($O1662="include",IF(AJ1662&gt;0,1+MAX(V1663:V$2005),0),0)</f>
        <v>0</v>
      </c>
      <c r="W1662" s="1">
        <f>IF($O1662="include",IF(AK1662&gt;0,1+MAX(W1663:W$2005),0),0)</f>
        <v>0</v>
      </c>
      <c r="X1662" s="1">
        <f>IF($O1662="include",IF(AL1662&gt;0,1+MAX(X1663:X$2005),0),0)</f>
        <v>0</v>
      </c>
      <c r="Y1662" s="22" t="str">
        <f t="shared" si="432"/>
        <v xml:space="preserve">1 - </v>
      </c>
      <c r="AA1662" s="42"/>
      <c r="AB1662" s="43"/>
      <c r="AC1662" s="43"/>
      <c r="AD1662" s="44"/>
      <c r="AE1662" s="11">
        <f t="shared" si="433"/>
        <v>0</v>
      </c>
      <c r="AF1662" s="41"/>
      <c r="AG1662" s="41"/>
      <c r="AH1662" s="41"/>
      <c r="AI1662" s="41"/>
      <c r="AJ1662" s="41"/>
      <c r="AK1662" s="41"/>
      <c r="AL1662" s="41"/>
      <c r="BA1662" s="1">
        <f t="shared" si="434"/>
        <v>0</v>
      </c>
      <c r="BB1662" s="1">
        <f t="shared" si="435"/>
        <v>0</v>
      </c>
      <c r="BC1662" s="1" t="str">
        <f t="shared" si="436"/>
        <v>No</v>
      </c>
      <c r="BD1662" s="1">
        <f t="shared" si="437"/>
        <v>0</v>
      </c>
      <c r="BE1662" s="1">
        <f t="shared" si="438"/>
        <v>0</v>
      </c>
      <c r="BF1662" s="1">
        <f t="shared" si="439"/>
        <v>0</v>
      </c>
      <c r="BG1662" s="1">
        <v>1658</v>
      </c>
      <c r="BH1662" s="1" t="e">
        <f t="shared" si="440"/>
        <v>#N/A</v>
      </c>
      <c r="BI1662" s="1">
        <f t="shared" si="442"/>
        <v>2</v>
      </c>
      <c r="BJ1662" s="1" t="e">
        <f t="shared" si="441"/>
        <v>#N/A</v>
      </c>
    </row>
    <row r="1663" spans="1:62" x14ac:dyDescent="0.25">
      <c r="A1663" s="1">
        <f t="shared" si="428"/>
        <v>1</v>
      </c>
      <c r="B1663" s="1">
        <f>IF(YEAR(AD1663)=$B$3,YEAR('Apartment Expenses'!AD1663)&amp;" - "&amp;'Apartment Expenses'!AC1663,0)</f>
        <v>0</v>
      </c>
      <c r="C1663" s="1">
        <f t="shared" si="429"/>
        <v>0</v>
      </c>
      <c r="E1663" s="1">
        <v>1659</v>
      </c>
      <c r="F1663" s="1">
        <f t="shared" si="430"/>
        <v>1</v>
      </c>
      <c r="G1663" s="1">
        <f t="shared" si="426"/>
        <v>0</v>
      </c>
      <c r="H1663" s="1">
        <f t="shared" si="427"/>
        <v>0</v>
      </c>
      <c r="J1663" s="1" t="str">
        <f t="shared" si="431"/>
        <v>1900</v>
      </c>
      <c r="M1663" s="1">
        <f>HLOOKUP('Expense History'!$AD$3,$P$4:$X$2004,ROW('Apartment Expenses'!L1663)-3,0)</f>
        <v>0</v>
      </c>
      <c r="N1663" s="1">
        <f>IF('Expense History'!$AD$3=Data!$G$4,'Apartment Expenses'!AE1663,HLOOKUP('Expense History'!$AD$3,'Apartment Expenses'!$AE$4:$AL$2004,(ROW('Apartment Expenses'!M1663)-3)))</f>
        <v>0</v>
      </c>
      <c r="O1663" s="1" t="str">
        <f>IF($O$2="ALL",IF(VLOOKUP(AA1663,'Expense History'!$AA$6:$AB$36,2,0)="x","include",0),IF(AND(VLOOKUP(AA1663,'Expense History'!$AA$6:$AB$36,2,0)="x",AC1663=$O$2),"include",0))</f>
        <v>include</v>
      </c>
      <c r="P1663" s="1">
        <f>IF(O1663="include",IF(AE1663&gt;0,1+MAX(P1664:P$2005),0),0)</f>
        <v>0</v>
      </c>
      <c r="Q1663" s="1">
        <f>IF(AND(ISBLANK(AA1662),AE1662=0),0,(IF(MAX(Q1664:Q$2005)&gt;0,0,ROW(R1663))))</f>
        <v>0</v>
      </c>
      <c r="R1663" s="1">
        <f>IF($O1663="include",IF(AF1663&gt;0,1+MAX(R1664:R$2005),0),0)</f>
        <v>0</v>
      </c>
      <c r="S1663" s="1">
        <f>IF($O1663="include",IF(AG1663&gt;0,1+MAX(S1664:S$2005),0),0)</f>
        <v>0</v>
      </c>
      <c r="T1663" s="1">
        <f>IF($O1663="include",IF(AH1663&gt;0,1+MAX(T1664:T$2005),0),0)</f>
        <v>0</v>
      </c>
      <c r="U1663" s="1">
        <f>IF($O1663="include",IF(AI1663&gt;0,1+MAX(U1664:U$2005),0),0)</f>
        <v>0</v>
      </c>
      <c r="V1663" s="1">
        <f>IF($O1663="include",IF(AJ1663&gt;0,1+MAX(V1664:V$2005),0),0)</f>
        <v>0</v>
      </c>
      <c r="W1663" s="1">
        <f>IF($O1663="include",IF(AK1663&gt;0,1+MAX(W1664:W$2005),0),0)</f>
        <v>0</v>
      </c>
      <c r="X1663" s="1">
        <f>IF($O1663="include",IF(AL1663&gt;0,1+MAX(X1664:X$2005),0),0)</f>
        <v>0</v>
      </c>
      <c r="Y1663" s="22" t="str">
        <f t="shared" si="432"/>
        <v xml:space="preserve">1 - </v>
      </c>
      <c r="AA1663" s="42"/>
      <c r="AB1663" s="43"/>
      <c r="AC1663" s="43"/>
      <c r="AD1663" s="44"/>
      <c r="AE1663" s="11">
        <f t="shared" si="433"/>
        <v>0</v>
      </c>
      <c r="AF1663" s="41"/>
      <c r="AG1663" s="41"/>
      <c r="AH1663" s="41"/>
      <c r="AI1663" s="41"/>
      <c r="AJ1663" s="41"/>
      <c r="AK1663" s="41"/>
      <c r="AL1663" s="41"/>
      <c r="BA1663" s="1">
        <f t="shared" si="434"/>
        <v>0</v>
      </c>
      <c r="BB1663" s="1">
        <f t="shared" si="435"/>
        <v>0</v>
      </c>
      <c r="BC1663" s="1" t="str">
        <f t="shared" si="436"/>
        <v>No</v>
      </c>
      <c r="BD1663" s="1">
        <f t="shared" si="437"/>
        <v>0</v>
      </c>
      <c r="BE1663" s="1">
        <f t="shared" si="438"/>
        <v>0</v>
      </c>
      <c r="BF1663" s="1">
        <f t="shared" si="439"/>
        <v>0</v>
      </c>
      <c r="BG1663" s="1">
        <v>1659</v>
      </c>
      <c r="BH1663" s="1" t="e">
        <f t="shared" si="440"/>
        <v>#N/A</v>
      </c>
      <c r="BI1663" s="1">
        <f t="shared" si="442"/>
        <v>2</v>
      </c>
      <c r="BJ1663" s="1" t="e">
        <f t="shared" si="441"/>
        <v>#N/A</v>
      </c>
    </row>
    <row r="1664" spans="1:62" x14ac:dyDescent="0.25">
      <c r="A1664" s="1">
        <f t="shared" si="428"/>
        <v>1</v>
      </c>
      <c r="B1664" s="1">
        <f>IF(YEAR(AD1664)=$B$3,YEAR('Apartment Expenses'!AD1664)&amp;" - "&amp;'Apartment Expenses'!AC1664,0)</f>
        <v>0</v>
      </c>
      <c r="C1664" s="1">
        <f t="shared" si="429"/>
        <v>0</v>
      </c>
      <c r="E1664" s="1">
        <v>1660</v>
      </c>
      <c r="F1664" s="1">
        <f t="shared" si="430"/>
        <v>1</v>
      </c>
      <c r="G1664" s="1">
        <f t="shared" si="426"/>
        <v>0</v>
      </c>
      <c r="H1664" s="1">
        <f t="shared" si="427"/>
        <v>0</v>
      </c>
      <c r="J1664" s="1" t="str">
        <f t="shared" si="431"/>
        <v>1900</v>
      </c>
      <c r="M1664" s="1">
        <f>HLOOKUP('Expense History'!$AD$3,$P$4:$X$2004,ROW('Apartment Expenses'!L1664)-3,0)</f>
        <v>0</v>
      </c>
      <c r="N1664" s="1">
        <f>IF('Expense History'!$AD$3=Data!$G$4,'Apartment Expenses'!AE1664,HLOOKUP('Expense History'!$AD$3,'Apartment Expenses'!$AE$4:$AL$2004,(ROW('Apartment Expenses'!M1664)-3)))</f>
        <v>0</v>
      </c>
      <c r="O1664" s="1" t="str">
        <f>IF($O$2="ALL",IF(VLOOKUP(AA1664,'Expense History'!$AA$6:$AB$36,2,0)="x","include",0),IF(AND(VLOOKUP(AA1664,'Expense History'!$AA$6:$AB$36,2,0)="x",AC1664=$O$2),"include",0))</f>
        <v>include</v>
      </c>
      <c r="P1664" s="1">
        <f>IF(O1664="include",IF(AE1664&gt;0,1+MAX(P1665:P$2005),0),0)</f>
        <v>0</v>
      </c>
      <c r="Q1664" s="1">
        <f>IF(AND(ISBLANK(AA1663),AE1663=0),0,(IF(MAX(Q1665:Q$2005)&gt;0,0,ROW(R1664))))</f>
        <v>0</v>
      </c>
      <c r="R1664" s="1">
        <f>IF($O1664="include",IF(AF1664&gt;0,1+MAX(R1665:R$2005),0),0)</f>
        <v>0</v>
      </c>
      <c r="S1664" s="1">
        <f>IF($O1664="include",IF(AG1664&gt;0,1+MAX(S1665:S$2005),0),0)</f>
        <v>0</v>
      </c>
      <c r="T1664" s="1">
        <f>IF($O1664="include",IF(AH1664&gt;0,1+MAX(T1665:T$2005),0),0)</f>
        <v>0</v>
      </c>
      <c r="U1664" s="1">
        <f>IF($O1664="include",IF(AI1664&gt;0,1+MAX(U1665:U$2005),0),0)</f>
        <v>0</v>
      </c>
      <c r="V1664" s="1">
        <f>IF($O1664="include",IF(AJ1664&gt;0,1+MAX(V1665:V$2005),0),0)</f>
        <v>0</v>
      </c>
      <c r="W1664" s="1">
        <f>IF($O1664="include",IF(AK1664&gt;0,1+MAX(W1665:W$2005),0),0)</f>
        <v>0</v>
      </c>
      <c r="X1664" s="1">
        <f>IF($O1664="include",IF(AL1664&gt;0,1+MAX(X1665:X$2005),0),0)</f>
        <v>0</v>
      </c>
      <c r="Y1664" s="22" t="str">
        <f t="shared" si="432"/>
        <v xml:space="preserve">1 - </v>
      </c>
      <c r="AA1664" s="42"/>
      <c r="AB1664" s="43"/>
      <c r="AC1664" s="43"/>
      <c r="AD1664" s="44"/>
      <c r="AE1664" s="11">
        <f t="shared" si="433"/>
        <v>0</v>
      </c>
      <c r="AF1664" s="41"/>
      <c r="AG1664" s="41"/>
      <c r="AH1664" s="41"/>
      <c r="AI1664" s="41"/>
      <c r="AJ1664" s="41"/>
      <c r="AK1664" s="41"/>
      <c r="AL1664" s="41"/>
      <c r="BA1664" s="1">
        <f t="shared" si="434"/>
        <v>0</v>
      </c>
      <c r="BB1664" s="1">
        <f t="shared" si="435"/>
        <v>0</v>
      </c>
      <c r="BC1664" s="1" t="str">
        <f t="shared" si="436"/>
        <v>No</v>
      </c>
      <c r="BD1664" s="1">
        <f t="shared" si="437"/>
        <v>0</v>
      </c>
      <c r="BE1664" s="1">
        <f t="shared" si="438"/>
        <v>0</v>
      </c>
      <c r="BF1664" s="1">
        <f t="shared" si="439"/>
        <v>0</v>
      </c>
      <c r="BG1664" s="1">
        <v>1660</v>
      </c>
      <c r="BH1664" s="1" t="e">
        <f t="shared" si="440"/>
        <v>#N/A</v>
      </c>
      <c r="BI1664" s="1">
        <f t="shared" si="442"/>
        <v>2</v>
      </c>
      <c r="BJ1664" s="1" t="e">
        <f t="shared" si="441"/>
        <v>#N/A</v>
      </c>
    </row>
    <row r="1665" spans="1:62" x14ac:dyDescent="0.25">
      <c r="A1665" s="1">
        <f t="shared" si="428"/>
        <v>1</v>
      </c>
      <c r="B1665" s="1">
        <f>IF(YEAR(AD1665)=$B$3,YEAR('Apartment Expenses'!AD1665)&amp;" - "&amp;'Apartment Expenses'!AC1665,0)</f>
        <v>0</v>
      </c>
      <c r="C1665" s="1">
        <f t="shared" si="429"/>
        <v>0</v>
      </c>
      <c r="E1665" s="1">
        <v>1661</v>
      </c>
      <c r="F1665" s="1">
        <f t="shared" si="430"/>
        <v>1</v>
      </c>
      <c r="G1665" s="1">
        <f t="shared" si="426"/>
        <v>0</v>
      </c>
      <c r="H1665" s="1">
        <f t="shared" si="427"/>
        <v>0</v>
      </c>
      <c r="J1665" s="1" t="str">
        <f t="shared" si="431"/>
        <v>1900</v>
      </c>
      <c r="M1665" s="1">
        <f>HLOOKUP('Expense History'!$AD$3,$P$4:$X$2004,ROW('Apartment Expenses'!L1665)-3,0)</f>
        <v>0</v>
      </c>
      <c r="N1665" s="1">
        <f>IF('Expense History'!$AD$3=Data!$G$4,'Apartment Expenses'!AE1665,HLOOKUP('Expense History'!$AD$3,'Apartment Expenses'!$AE$4:$AL$2004,(ROW('Apartment Expenses'!M1665)-3)))</f>
        <v>0</v>
      </c>
      <c r="O1665" s="1" t="str">
        <f>IF($O$2="ALL",IF(VLOOKUP(AA1665,'Expense History'!$AA$6:$AB$36,2,0)="x","include",0),IF(AND(VLOOKUP(AA1665,'Expense History'!$AA$6:$AB$36,2,0)="x",AC1665=$O$2),"include",0))</f>
        <v>include</v>
      </c>
      <c r="P1665" s="1">
        <f>IF(O1665="include",IF(AE1665&gt;0,1+MAX(P1666:P$2005),0),0)</f>
        <v>0</v>
      </c>
      <c r="Q1665" s="1">
        <f>IF(AND(ISBLANK(AA1664),AE1664=0),0,(IF(MAX(Q1666:Q$2005)&gt;0,0,ROW(R1665))))</f>
        <v>0</v>
      </c>
      <c r="R1665" s="1">
        <f>IF($O1665="include",IF(AF1665&gt;0,1+MAX(R1666:R$2005),0),0)</f>
        <v>0</v>
      </c>
      <c r="S1665" s="1">
        <f>IF($O1665="include",IF(AG1665&gt;0,1+MAX(S1666:S$2005),0),0)</f>
        <v>0</v>
      </c>
      <c r="T1665" s="1">
        <f>IF($O1665="include",IF(AH1665&gt;0,1+MAX(T1666:T$2005),0),0)</f>
        <v>0</v>
      </c>
      <c r="U1665" s="1">
        <f>IF($O1665="include",IF(AI1665&gt;0,1+MAX(U1666:U$2005),0),0)</f>
        <v>0</v>
      </c>
      <c r="V1665" s="1">
        <f>IF($O1665="include",IF(AJ1665&gt;0,1+MAX(V1666:V$2005),0),0)</f>
        <v>0</v>
      </c>
      <c r="W1665" s="1">
        <f>IF($O1665="include",IF(AK1665&gt;0,1+MAX(W1666:W$2005),0),0)</f>
        <v>0</v>
      </c>
      <c r="X1665" s="1">
        <f>IF($O1665="include",IF(AL1665&gt;0,1+MAX(X1666:X$2005),0),0)</f>
        <v>0</v>
      </c>
      <c r="Y1665" s="22" t="str">
        <f t="shared" si="432"/>
        <v xml:space="preserve">1 - </v>
      </c>
      <c r="AA1665" s="42"/>
      <c r="AB1665" s="43"/>
      <c r="AC1665" s="43"/>
      <c r="AD1665" s="44"/>
      <c r="AE1665" s="11">
        <f t="shared" si="433"/>
        <v>0</v>
      </c>
      <c r="AF1665" s="41"/>
      <c r="AG1665" s="41"/>
      <c r="AH1665" s="41"/>
      <c r="AI1665" s="41"/>
      <c r="AJ1665" s="41"/>
      <c r="AK1665" s="41"/>
      <c r="AL1665" s="41"/>
      <c r="BA1665" s="1">
        <f t="shared" si="434"/>
        <v>0</v>
      </c>
      <c r="BB1665" s="1">
        <f t="shared" si="435"/>
        <v>0</v>
      </c>
      <c r="BC1665" s="1" t="str">
        <f t="shared" si="436"/>
        <v>No</v>
      </c>
      <c r="BD1665" s="1">
        <f t="shared" si="437"/>
        <v>0</v>
      </c>
      <c r="BE1665" s="1">
        <f t="shared" si="438"/>
        <v>0</v>
      </c>
      <c r="BF1665" s="1">
        <f t="shared" si="439"/>
        <v>0</v>
      </c>
      <c r="BG1665" s="1">
        <v>1661</v>
      </c>
      <c r="BH1665" s="1" t="e">
        <f t="shared" si="440"/>
        <v>#N/A</v>
      </c>
      <c r="BI1665" s="1">
        <f t="shared" si="442"/>
        <v>2</v>
      </c>
      <c r="BJ1665" s="1" t="e">
        <f t="shared" si="441"/>
        <v>#N/A</v>
      </c>
    </row>
    <row r="1666" spans="1:62" x14ac:dyDescent="0.25">
      <c r="A1666" s="1">
        <f t="shared" si="428"/>
        <v>1</v>
      </c>
      <c r="B1666" s="1">
        <f>IF(YEAR(AD1666)=$B$3,YEAR('Apartment Expenses'!AD1666)&amp;" - "&amp;'Apartment Expenses'!AC1666,0)</f>
        <v>0</v>
      </c>
      <c r="C1666" s="1">
        <f t="shared" si="429"/>
        <v>0</v>
      </c>
      <c r="E1666" s="1">
        <v>1662</v>
      </c>
      <c r="F1666" s="1">
        <f t="shared" si="430"/>
        <v>1</v>
      </c>
      <c r="G1666" s="1">
        <f t="shared" si="426"/>
        <v>0</v>
      </c>
      <c r="H1666" s="1">
        <f t="shared" si="427"/>
        <v>0</v>
      </c>
      <c r="J1666" s="1" t="str">
        <f t="shared" si="431"/>
        <v>1900</v>
      </c>
      <c r="M1666" s="1">
        <f>HLOOKUP('Expense History'!$AD$3,$P$4:$X$2004,ROW('Apartment Expenses'!L1666)-3,0)</f>
        <v>0</v>
      </c>
      <c r="N1666" s="1">
        <f>IF('Expense History'!$AD$3=Data!$G$4,'Apartment Expenses'!AE1666,HLOOKUP('Expense History'!$AD$3,'Apartment Expenses'!$AE$4:$AL$2004,(ROW('Apartment Expenses'!M1666)-3)))</f>
        <v>0</v>
      </c>
      <c r="O1666" s="1" t="str">
        <f>IF($O$2="ALL",IF(VLOOKUP(AA1666,'Expense History'!$AA$6:$AB$36,2,0)="x","include",0),IF(AND(VLOOKUP(AA1666,'Expense History'!$AA$6:$AB$36,2,0)="x",AC1666=$O$2),"include",0))</f>
        <v>include</v>
      </c>
      <c r="P1666" s="1">
        <f>IF(O1666="include",IF(AE1666&gt;0,1+MAX(P1667:P$2005),0),0)</f>
        <v>0</v>
      </c>
      <c r="Q1666" s="1">
        <f>IF(AND(ISBLANK(AA1665),AE1665=0),0,(IF(MAX(Q1667:Q$2005)&gt;0,0,ROW(R1666))))</f>
        <v>0</v>
      </c>
      <c r="R1666" s="1">
        <f>IF($O1666="include",IF(AF1666&gt;0,1+MAX(R1667:R$2005),0),0)</f>
        <v>0</v>
      </c>
      <c r="S1666" s="1">
        <f>IF($O1666="include",IF(AG1666&gt;0,1+MAX(S1667:S$2005),0),0)</f>
        <v>0</v>
      </c>
      <c r="T1666" s="1">
        <f>IF($O1666="include",IF(AH1666&gt;0,1+MAX(T1667:T$2005),0),0)</f>
        <v>0</v>
      </c>
      <c r="U1666" s="1">
        <f>IF($O1666="include",IF(AI1666&gt;0,1+MAX(U1667:U$2005),0),0)</f>
        <v>0</v>
      </c>
      <c r="V1666" s="1">
        <f>IF($O1666="include",IF(AJ1666&gt;0,1+MAX(V1667:V$2005),0),0)</f>
        <v>0</v>
      </c>
      <c r="W1666" s="1">
        <f>IF($O1666="include",IF(AK1666&gt;0,1+MAX(W1667:W$2005),0),0)</f>
        <v>0</v>
      </c>
      <c r="X1666" s="1">
        <f>IF($O1666="include",IF(AL1666&gt;0,1+MAX(X1667:X$2005),0),0)</f>
        <v>0</v>
      </c>
      <c r="Y1666" s="22" t="str">
        <f t="shared" si="432"/>
        <v xml:space="preserve">1 - </v>
      </c>
      <c r="AA1666" s="42"/>
      <c r="AB1666" s="43"/>
      <c r="AC1666" s="43"/>
      <c r="AD1666" s="44"/>
      <c r="AE1666" s="11">
        <f t="shared" si="433"/>
        <v>0</v>
      </c>
      <c r="AF1666" s="41"/>
      <c r="AG1666" s="41"/>
      <c r="AH1666" s="41"/>
      <c r="AI1666" s="41"/>
      <c r="AJ1666" s="41"/>
      <c r="AK1666" s="41"/>
      <c r="AL1666" s="41"/>
      <c r="BA1666" s="1">
        <f t="shared" si="434"/>
        <v>0</v>
      </c>
      <c r="BB1666" s="1">
        <f t="shared" si="435"/>
        <v>0</v>
      </c>
      <c r="BC1666" s="1" t="str">
        <f t="shared" si="436"/>
        <v>No</v>
      </c>
      <c r="BD1666" s="1">
        <f t="shared" si="437"/>
        <v>0</v>
      </c>
      <c r="BE1666" s="1">
        <f t="shared" si="438"/>
        <v>0</v>
      </c>
      <c r="BF1666" s="1">
        <f t="shared" si="439"/>
        <v>0</v>
      </c>
      <c r="BG1666" s="1">
        <v>1662</v>
      </c>
      <c r="BH1666" s="1" t="e">
        <f t="shared" si="440"/>
        <v>#N/A</v>
      </c>
      <c r="BI1666" s="1">
        <f t="shared" si="442"/>
        <v>2</v>
      </c>
      <c r="BJ1666" s="1" t="e">
        <f t="shared" si="441"/>
        <v>#N/A</v>
      </c>
    </row>
    <row r="1667" spans="1:62" x14ac:dyDescent="0.25">
      <c r="A1667" s="1">
        <f t="shared" si="428"/>
        <v>1</v>
      </c>
      <c r="B1667" s="1">
        <f>IF(YEAR(AD1667)=$B$3,YEAR('Apartment Expenses'!AD1667)&amp;" - "&amp;'Apartment Expenses'!AC1667,0)</f>
        <v>0</v>
      </c>
      <c r="C1667" s="1">
        <f t="shared" si="429"/>
        <v>0</v>
      </c>
      <c r="E1667" s="1">
        <v>1663</v>
      </c>
      <c r="F1667" s="1">
        <f t="shared" si="430"/>
        <v>1</v>
      </c>
      <c r="G1667" s="1">
        <f t="shared" si="426"/>
        <v>0</v>
      </c>
      <c r="H1667" s="1">
        <f t="shared" si="427"/>
        <v>0</v>
      </c>
      <c r="J1667" s="1" t="str">
        <f t="shared" si="431"/>
        <v>1900</v>
      </c>
      <c r="M1667" s="1">
        <f>HLOOKUP('Expense History'!$AD$3,$P$4:$X$2004,ROW('Apartment Expenses'!L1667)-3,0)</f>
        <v>0</v>
      </c>
      <c r="N1667" s="1">
        <f>IF('Expense History'!$AD$3=Data!$G$4,'Apartment Expenses'!AE1667,HLOOKUP('Expense History'!$AD$3,'Apartment Expenses'!$AE$4:$AL$2004,(ROW('Apartment Expenses'!M1667)-3)))</f>
        <v>0</v>
      </c>
      <c r="O1667" s="1" t="str">
        <f>IF($O$2="ALL",IF(VLOOKUP(AA1667,'Expense History'!$AA$6:$AB$36,2,0)="x","include",0),IF(AND(VLOOKUP(AA1667,'Expense History'!$AA$6:$AB$36,2,0)="x",AC1667=$O$2),"include",0))</f>
        <v>include</v>
      </c>
      <c r="P1667" s="1">
        <f>IF(O1667="include",IF(AE1667&gt;0,1+MAX(P1668:P$2005),0),0)</f>
        <v>0</v>
      </c>
      <c r="Q1667" s="1">
        <f>IF(AND(ISBLANK(AA1666),AE1666=0),0,(IF(MAX(Q1668:Q$2005)&gt;0,0,ROW(R1667))))</f>
        <v>0</v>
      </c>
      <c r="R1667" s="1">
        <f>IF($O1667="include",IF(AF1667&gt;0,1+MAX(R1668:R$2005),0),0)</f>
        <v>0</v>
      </c>
      <c r="S1667" s="1">
        <f>IF($O1667="include",IF(AG1667&gt;0,1+MAX(S1668:S$2005),0),0)</f>
        <v>0</v>
      </c>
      <c r="T1667" s="1">
        <f>IF($O1667="include",IF(AH1667&gt;0,1+MAX(T1668:T$2005),0),0)</f>
        <v>0</v>
      </c>
      <c r="U1667" s="1">
        <f>IF($O1667="include",IF(AI1667&gt;0,1+MAX(U1668:U$2005),0),0)</f>
        <v>0</v>
      </c>
      <c r="V1667" s="1">
        <f>IF($O1667="include",IF(AJ1667&gt;0,1+MAX(V1668:V$2005),0),0)</f>
        <v>0</v>
      </c>
      <c r="W1667" s="1">
        <f>IF($O1667="include",IF(AK1667&gt;0,1+MAX(W1668:W$2005),0),0)</f>
        <v>0</v>
      </c>
      <c r="X1667" s="1">
        <f>IF($O1667="include",IF(AL1667&gt;0,1+MAX(X1668:X$2005),0),0)</f>
        <v>0</v>
      </c>
      <c r="Y1667" s="22" t="str">
        <f t="shared" si="432"/>
        <v xml:space="preserve">1 - </v>
      </c>
      <c r="AA1667" s="42"/>
      <c r="AB1667" s="43"/>
      <c r="AC1667" s="43"/>
      <c r="AD1667" s="44"/>
      <c r="AE1667" s="11">
        <f t="shared" si="433"/>
        <v>0</v>
      </c>
      <c r="AF1667" s="41"/>
      <c r="AG1667" s="41"/>
      <c r="AH1667" s="41"/>
      <c r="AI1667" s="41"/>
      <c r="AJ1667" s="41"/>
      <c r="AK1667" s="41"/>
      <c r="AL1667" s="41"/>
      <c r="BA1667" s="1">
        <f t="shared" si="434"/>
        <v>0</v>
      </c>
      <c r="BB1667" s="1">
        <f t="shared" si="435"/>
        <v>0</v>
      </c>
      <c r="BC1667" s="1" t="str">
        <f t="shared" si="436"/>
        <v>No</v>
      </c>
      <c r="BD1667" s="1">
        <f t="shared" si="437"/>
        <v>0</v>
      </c>
      <c r="BE1667" s="1">
        <f t="shared" si="438"/>
        <v>0</v>
      </c>
      <c r="BF1667" s="1">
        <f t="shared" si="439"/>
        <v>0</v>
      </c>
      <c r="BG1667" s="1">
        <v>1663</v>
      </c>
      <c r="BH1667" s="1" t="e">
        <f t="shared" si="440"/>
        <v>#N/A</v>
      </c>
      <c r="BI1667" s="1">
        <f t="shared" si="442"/>
        <v>2</v>
      </c>
      <c r="BJ1667" s="1" t="e">
        <f t="shared" si="441"/>
        <v>#N/A</v>
      </c>
    </row>
    <row r="1668" spans="1:62" x14ac:dyDescent="0.25">
      <c r="A1668" s="1">
        <f t="shared" si="428"/>
        <v>1</v>
      </c>
      <c r="B1668" s="1">
        <f>IF(YEAR(AD1668)=$B$3,YEAR('Apartment Expenses'!AD1668)&amp;" - "&amp;'Apartment Expenses'!AC1668,0)</f>
        <v>0</v>
      </c>
      <c r="C1668" s="1">
        <f t="shared" si="429"/>
        <v>0</v>
      </c>
      <c r="E1668" s="1">
        <v>1664</v>
      </c>
      <c r="F1668" s="1">
        <f t="shared" si="430"/>
        <v>1</v>
      </c>
      <c r="G1668" s="1">
        <f t="shared" si="426"/>
        <v>0</v>
      </c>
      <c r="H1668" s="1">
        <f t="shared" si="427"/>
        <v>0</v>
      </c>
      <c r="J1668" s="1" t="str">
        <f t="shared" si="431"/>
        <v>1900</v>
      </c>
      <c r="M1668" s="1">
        <f>HLOOKUP('Expense History'!$AD$3,$P$4:$X$2004,ROW('Apartment Expenses'!L1668)-3,0)</f>
        <v>0</v>
      </c>
      <c r="N1668" s="1">
        <f>IF('Expense History'!$AD$3=Data!$G$4,'Apartment Expenses'!AE1668,HLOOKUP('Expense History'!$AD$3,'Apartment Expenses'!$AE$4:$AL$2004,(ROW('Apartment Expenses'!M1668)-3)))</f>
        <v>0</v>
      </c>
      <c r="O1668" s="1" t="str">
        <f>IF($O$2="ALL",IF(VLOOKUP(AA1668,'Expense History'!$AA$6:$AB$36,2,0)="x","include",0),IF(AND(VLOOKUP(AA1668,'Expense History'!$AA$6:$AB$36,2,0)="x",AC1668=$O$2),"include",0))</f>
        <v>include</v>
      </c>
      <c r="P1668" s="1">
        <f>IF(O1668="include",IF(AE1668&gt;0,1+MAX(P1669:P$2005),0),0)</f>
        <v>0</v>
      </c>
      <c r="Q1668" s="1">
        <f>IF(AND(ISBLANK(AA1667),AE1667=0),0,(IF(MAX(Q1669:Q$2005)&gt;0,0,ROW(R1668))))</f>
        <v>0</v>
      </c>
      <c r="R1668" s="1">
        <f>IF($O1668="include",IF(AF1668&gt;0,1+MAX(R1669:R$2005),0),0)</f>
        <v>0</v>
      </c>
      <c r="S1668" s="1">
        <f>IF($O1668="include",IF(AG1668&gt;0,1+MAX(S1669:S$2005),0),0)</f>
        <v>0</v>
      </c>
      <c r="T1668" s="1">
        <f>IF($O1668="include",IF(AH1668&gt;0,1+MAX(T1669:T$2005),0),0)</f>
        <v>0</v>
      </c>
      <c r="U1668" s="1">
        <f>IF($O1668="include",IF(AI1668&gt;0,1+MAX(U1669:U$2005),0),0)</f>
        <v>0</v>
      </c>
      <c r="V1668" s="1">
        <f>IF($O1668="include",IF(AJ1668&gt;0,1+MAX(V1669:V$2005),0),0)</f>
        <v>0</v>
      </c>
      <c r="W1668" s="1">
        <f>IF($O1668="include",IF(AK1668&gt;0,1+MAX(W1669:W$2005),0),0)</f>
        <v>0</v>
      </c>
      <c r="X1668" s="1">
        <f>IF($O1668="include",IF(AL1668&gt;0,1+MAX(X1669:X$2005),0),0)</f>
        <v>0</v>
      </c>
      <c r="Y1668" s="22" t="str">
        <f t="shared" si="432"/>
        <v xml:space="preserve">1 - </v>
      </c>
      <c r="AA1668" s="42"/>
      <c r="AB1668" s="43"/>
      <c r="AC1668" s="43"/>
      <c r="AD1668" s="44"/>
      <c r="AE1668" s="11">
        <f t="shared" si="433"/>
        <v>0</v>
      </c>
      <c r="AF1668" s="41"/>
      <c r="AG1668" s="41"/>
      <c r="AH1668" s="41"/>
      <c r="AI1668" s="41"/>
      <c r="AJ1668" s="41"/>
      <c r="AK1668" s="41"/>
      <c r="AL1668" s="41"/>
      <c r="BA1668" s="1">
        <f t="shared" si="434"/>
        <v>0</v>
      </c>
      <c r="BB1668" s="1">
        <f t="shared" si="435"/>
        <v>0</v>
      </c>
      <c r="BC1668" s="1" t="str">
        <f t="shared" si="436"/>
        <v>No</v>
      </c>
      <c r="BD1668" s="1">
        <f t="shared" si="437"/>
        <v>0</v>
      </c>
      <c r="BE1668" s="1">
        <f t="shared" si="438"/>
        <v>0</v>
      </c>
      <c r="BF1668" s="1">
        <f t="shared" si="439"/>
        <v>0</v>
      </c>
      <c r="BG1668" s="1">
        <v>1664</v>
      </c>
      <c r="BH1668" s="1" t="e">
        <f t="shared" si="440"/>
        <v>#N/A</v>
      </c>
      <c r="BI1668" s="1">
        <f t="shared" si="442"/>
        <v>2</v>
      </c>
      <c r="BJ1668" s="1" t="e">
        <f t="shared" si="441"/>
        <v>#N/A</v>
      </c>
    </row>
    <row r="1669" spans="1:62" x14ac:dyDescent="0.25">
      <c r="A1669" s="1">
        <f t="shared" si="428"/>
        <v>1</v>
      </c>
      <c r="B1669" s="1">
        <f>IF(YEAR(AD1669)=$B$3,YEAR('Apartment Expenses'!AD1669)&amp;" - "&amp;'Apartment Expenses'!AC1669,0)</f>
        <v>0</v>
      </c>
      <c r="C1669" s="1">
        <f t="shared" si="429"/>
        <v>0</v>
      </c>
      <c r="E1669" s="1">
        <v>1665</v>
      </c>
      <c r="F1669" s="1">
        <f t="shared" si="430"/>
        <v>1</v>
      </c>
      <c r="G1669" s="1">
        <f t="shared" ref="G1669:G1732" si="443">IF(ISERROR(VLOOKUP(E1669,A:B,2,0)),0,VLOOKUP(E1669,A:B,2,0))</f>
        <v>0</v>
      </c>
      <c r="H1669" s="1">
        <f t="shared" ref="H1669:H1732" si="444">VLOOKUP(G1669,B:C,2,0)</f>
        <v>0</v>
      </c>
      <c r="J1669" s="1" t="str">
        <f t="shared" si="431"/>
        <v>1900</v>
      </c>
      <c r="M1669" s="1">
        <f>HLOOKUP('Expense History'!$AD$3,$P$4:$X$2004,ROW('Apartment Expenses'!L1669)-3,0)</f>
        <v>0</v>
      </c>
      <c r="N1669" s="1">
        <f>IF('Expense History'!$AD$3=Data!$G$4,'Apartment Expenses'!AE1669,HLOOKUP('Expense History'!$AD$3,'Apartment Expenses'!$AE$4:$AL$2004,(ROW('Apartment Expenses'!M1669)-3)))</f>
        <v>0</v>
      </c>
      <c r="O1669" s="1" t="str">
        <f>IF($O$2="ALL",IF(VLOOKUP(AA1669,'Expense History'!$AA$6:$AB$36,2,0)="x","include",0),IF(AND(VLOOKUP(AA1669,'Expense History'!$AA$6:$AB$36,2,0)="x",AC1669=$O$2),"include",0))</f>
        <v>include</v>
      </c>
      <c r="P1669" s="1">
        <f>IF(O1669="include",IF(AE1669&gt;0,1+MAX(P1670:P$2005),0),0)</f>
        <v>0</v>
      </c>
      <c r="Q1669" s="1">
        <f>IF(AND(ISBLANK(AA1668),AE1668=0),0,(IF(MAX(Q1670:Q$2005)&gt;0,0,ROW(R1669))))</f>
        <v>0</v>
      </c>
      <c r="R1669" s="1">
        <f>IF($O1669="include",IF(AF1669&gt;0,1+MAX(R1670:R$2005),0),0)</f>
        <v>0</v>
      </c>
      <c r="S1669" s="1">
        <f>IF($O1669="include",IF(AG1669&gt;0,1+MAX(S1670:S$2005),0),0)</f>
        <v>0</v>
      </c>
      <c r="T1669" s="1">
        <f>IF($O1669="include",IF(AH1669&gt;0,1+MAX(T1670:T$2005),0),0)</f>
        <v>0</v>
      </c>
      <c r="U1669" s="1">
        <f>IF($O1669="include",IF(AI1669&gt;0,1+MAX(U1670:U$2005),0),0)</f>
        <v>0</v>
      </c>
      <c r="V1669" s="1">
        <f>IF($O1669="include",IF(AJ1669&gt;0,1+MAX(V1670:V$2005),0),0)</f>
        <v>0</v>
      </c>
      <c r="W1669" s="1">
        <f>IF($O1669="include",IF(AK1669&gt;0,1+MAX(W1670:W$2005),0),0)</f>
        <v>0</v>
      </c>
      <c r="X1669" s="1">
        <f>IF($O1669="include",IF(AL1669&gt;0,1+MAX(X1670:X$2005),0),0)</f>
        <v>0</v>
      </c>
      <c r="Y1669" s="22" t="str">
        <f t="shared" si="432"/>
        <v xml:space="preserve">1 - </v>
      </c>
      <c r="AA1669" s="42"/>
      <c r="AB1669" s="43"/>
      <c r="AC1669" s="43"/>
      <c r="AD1669" s="44"/>
      <c r="AE1669" s="11">
        <f t="shared" si="433"/>
        <v>0</v>
      </c>
      <c r="AF1669" s="41"/>
      <c r="AG1669" s="41"/>
      <c r="AH1669" s="41"/>
      <c r="AI1669" s="41"/>
      <c r="AJ1669" s="41"/>
      <c r="AK1669" s="41"/>
      <c r="AL1669" s="41"/>
      <c r="BA1669" s="1">
        <f t="shared" si="434"/>
        <v>0</v>
      </c>
      <c r="BB1669" s="1">
        <f t="shared" si="435"/>
        <v>0</v>
      </c>
      <c r="BC1669" s="1" t="str">
        <f t="shared" si="436"/>
        <v>No</v>
      </c>
      <c r="BD1669" s="1">
        <f t="shared" si="437"/>
        <v>0</v>
      </c>
      <c r="BE1669" s="1">
        <f t="shared" si="438"/>
        <v>0</v>
      </c>
      <c r="BF1669" s="1">
        <f t="shared" si="439"/>
        <v>0</v>
      </c>
      <c r="BG1669" s="1">
        <v>1665</v>
      </c>
      <c r="BH1669" s="1" t="e">
        <f t="shared" si="440"/>
        <v>#N/A</v>
      </c>
      <c r="BI1669" s="1">
        <f t="shared" si="442"/>
        <v>2</v>
      </c>
      <c r="BJ1669" s="1" t="e">
        <f t="shared" si="441"/>
        <v>#N/A</v>
      </c>
    </row>
    <row r="1670" spans="1:62" x14ac:dyDescent="0.25">
      <c r="A1670" s="1">
        <f t="shared" ref="A1670:A1733" si="445">RANK(C1670,$C$5:$C$2004,0)</f>
        <v>1</v>
      </c>
      <c r="B1670" s="1">
        <f>IF(YEAR(AD1670)=$B$3,YEAR('Apartment Expenses'!AD1670)&amp;" - "&amp;'Apartment Expenses'!AC1670,0)</f>
        <v>0</v>
      </c>
      <c r="C1670" s="1">
        <f t="shared" ref="C1670:C1733" si="446">IF(YEAR(AD1670)=$B$3,SUMIF($B$5:$B$2004,B1670,$AE$5:$AE$2004),0)</f>
        <v>0</v>
      </c>
      <c r="E1670" s="1">
        <v>1666</v>
      </c>
      <c r="F1670" s="1">
        <f t="shared" ref="F1670:F1733" si="447">IF(G1670=0,F1669,F1669+1)</f>
        <v>1</v>
      </c>
      <c r="G1670" s="1">
        <f t="shared" si="443"/>
        <v>0</v>
      </c>
      <c r="H1670" s="1">
        <f t="shared" si="444"/>
        <v>0</v>
      </c>
      <c r="J1670" s="1" t="str">
        <f t="shared" ref="J1670:J1733" si="448">YEAR(AD1670)&amp;AC1670</f>
        <v>1900</v>
      </c>
      <c r="M1670" s="1">
        <f>HLOOKUP('Expense History'!$AD$3,$P$4:$X$2004,ROW('Apartment Expenses'!L1670)-3,0)</f>
        <v>0</v>
      </c>
      <c r="N1670" s="1">
        <f>IF('Expense History'!$AD$3=Data!$G$4,'Apartment Expenses'!AE1670,HLOOKUP('Expense History'!$AD$3,'Apartment Expenses'!$AE$4:$AL$2004,(ROW('Apartment Expenses'!M1670)-3)))</f>
        <v>0</v>
      </c>
      <c r="O1670" s="1" t="str">
        <f>IF($O$2="ALL",IF(VLOOKUP(AA1670,'Expense History'!$AA$6:$AB$36,2,0)="x","include",0),IF(AND(VLOOKUP(AA1670,'Expense History'!$AA$6:$AB$36,2,0)="x",AC1670=$O$2),"include",0))</f>
        <v>include</v>
      </c>
      <c r="P1670" s="1">
        <f>IF(O1670="include",IF(AE1670&gt;0,1+MAX(P1671:P$2005),0),0)</f>
        <v>0</v>
      </c>
      <c r="Q1670" s="1">
        <f>IF(AND(ISBLANK(AA1669),AE1669=0),0,(IF(MAX(Q1671:Q$2005)&gt;0,0,ROW(R1670))))</f>
        <v>0</v>
      </c>
      <c r="R1670" s="1">
        <f>IF($O1670="include",IF(AF1670&gt;0,1+MAX(R1671:R$2005),0),0)</f>
        <v>0</v>
      </c>
      <c r="S1670" s="1">
        <f>IF($O1670="include",IF(AG1670&gt;0,1+MAX(S1671:S$2005),0),0)</f>
        <v>0</v>
      </c>
      <c r="T1670" s="1">
        <f>IF($O1670="include",IF(AH1670&gt;0,1+MAX(T1671:T$2005),0),0)</f>
        <v>0</v>
      </c>
      <c r="U1670" s="1">
        <f>IF($O1670="include",IF(AI1670&gt;0,1+MAX(U1671:U$2005),0),0)</f>
        <v>0</v>
      </c>
      <c r="V1670" s="1">
        <f>IF($O1670="include",IF(AJ1670&gt;0,1+MAX(V1671:V$2005),0),0)</f>
        <v>0</v>
      </c>
      <c r="W1670" s="1">
        <f>IF($O1670="include",IF(AK1670&gt;0,1+MAX(W1671:W$2005),0),0)</f>
        <v>0</v>
      </c>
      <c r="X1670" s="1">
        <f>IF($O1670="include",IF(AL1670&gt;0,1+MAX(X1671:X$2005),0),0)</f>
        <v>0</v>
      </c>
      <c r="Y1670" s="22" t="str">
        <f t="shared" ref="Y1670:Y1733" si="449">DATEVALUE(MONTH(AD1670)&amp;"/1/"&amp;YEAR(AD1670))&amp;" - "&amp;AA1670</f>
        <v xml:space="preserve">1 - </v>
      </c>
      <c r="AA1670" s="42"/>
      <c r="AB1670" s="43"/>
      <c r="AC1670" s="43"/>
      <c r="AD1670" s="44"/>
      <c r="AE1670" s="11">
        <f t="shared" ref="AE1670:AE1733" si="450">SUM(AF1670:AL1670)</f>
        <v>0</v>
      </c>
      <c r="AF1670" s="41"/>
      <c r="AG1670" s="41"/>
      <c r="AH1670" s="41"/>
      <c r="AI1670" s="41"/>
      <c r="AJ1670" s="41"/>
      <c r="AK1670" s="41"/>
      <c r="AL1670" s="41"/>
      <c r="BA1670" s="1">
        <f t="shared" ref="BA1670:BA1733" si="451">AC1670</f>
        <v>0</v>
      </c>
      <c r="BB1670" s="1">
        <f t="shared" ref="BB1670:BB1733" si="452">SUMIF(AC:AC,BA1670,AE:AE)</f>
        <v>0</v>
      </c>
      <c r="BC1670" s="1" t="str">
        <f t="shared" ref="BC1670:BC1733" si="453">IF(ISERROR(VLOOKUP($B$3&amp;" - "&amp;BA1670,B:B,1,0)),"No","Yes")</f>
        <v>No</v>
      </c>
      <c r="BD1670" s="1">
        <f t="shared" ref="BD1670:BD1733" si="454">IF(BC1670="Yes",0,SUMIF(BA:BA,BA1670,BB:BB))</f>
        <v>0</v>
      </c>
      <c r="BE1670" s="1">
        <f t="shared" ref="BE1670:BE1733" si="455">IF(BD1670=0,0,RANK(BD1670,BD:BD))</f>
        <v>0</v>
      </c>
      <c r="BF1670" s="1">
        <f t="shared" ref="BF1670:BF1733" si="456">BA1670</f>
        <v>0</v>
      </c>
      <c r="BG1670" s="1">
        <v>1666</v>
      </c>
      <c r="BH1670" s="1" t="e">
        <f t="shared" ref="BH1670:BH1733" si="457">VLOOKUP(BG1670,BE:BF,2,0)</f>
        <v>#N/A</v>
      </c>
      <c r="BI1670" s="1">
        <f t="shared" si="442"/>
        <v>2</v>
      </c>
      <c r="BJ1670" s="1" t="e">
        <f t="shared" ref="BJ1670:BJ1733" si="458">BH1670</f>
        <v>#N/A</v>
      </c>
    </row>
    <row r="1671" spans="1:62" x14ac:dyDescent="0.25">
      <c r="A1671" s="1">
        <f t="shared" si="445"/>
        <v>1</v>
      </c>
      <c r="B1671" s="1">
        <f>IF(YEAR(AD1671)=$B$3,YEAR('Apartment Expenses'!AD1671)&amp;" - "&amp;'Apartment Expenses'!AC1671,0)</f>
        <v>0</v>
      </c>
      <c r="C1671" s="1">
        <f t="shared" si="446"/>
        <v>0</v>
      </c>
      <c r="E1671" s="1">
        <v>1667</v>
      </c>
      <c r="F1671" s="1">
        <f t="shared" si="447"/>
        <v>1</v>
      </c>
      <c r="G1671" s="1">
        <f t="shared" si="443"/>
        <v>0</v>
      </c>
      <c r="H1671" s="1">
        <f t="shared" si="444"/>
        <v>0</v>
      </c>
      <c r="J1671" s="1" t="str">
        <f t="shared" si="448"/>
        <v>1900</v>
      </c>
      <c r="M1671" s="1">
        <f>HLOOKUP('Expense History'!$AD$3,$P$4:$X$2004,ROW('Apartment Expenses'!L1671)-3,0)</f>
        <v>0</v>
      </c>
      <c r="N1671" s="1">
        <f>IF('Expense History'!$AD$3=Data!$G$4,'Apartment Expenses'!AE1671,HLOOKUP('Expense History'!$AD$3,'Apartment Expenses'!$AE$4:$AL$2004,(ROW('Apartment Expenses'!M1671)-3)))</f>
        <v>0</v>
      </c>
      <c r="O1671" s="1" t="str">
        <f>IF($O$2="ALL",IF(VLOOKUP(AA1671,'Expense History'!$AA$6:$AB$36,2,0)="x","include",0),IF(AND(VLOOKUP(AA1671,'Expense History'!$AA$6:$AB$36,2,0)="x",AC1671=$O$2),"include",0))</f>
        <v>include</v>
      </c>
      <c r="P1671" s="1">
        <f>IF(O1671="include",IF(AE1671&gt;0,1+MAX(P1672:P$2005),0),0)</f>
        <v>0</v>
      </c>
      <c r="Q1671" s="1">
        <f>IF(AND(ISBLANK(AA1670),AE1670=0),0,(IF(MAX(Q1672:Q$2005)&gt;0,0,ROW(R1671))))</f>
        <v>0</v>
      </c>
      <c r="R1671" s="1">
        <f>IF($O1671="include",IF(AF1671&gt;0,1+MAX(R1672:R$2005),0),0)</f>
        <v>0</v>
      </c>
      <c r="S1671" s="1">
        <f>IF($O1671="include",IF(AG1671&gt;0,1+MAX(S1672:S$2005),0),0)</f>
        <v>0</v>
      </c>
      <c r="T1671" s="1">
        <f>IF($O1671="include",IF(AH1671&gt;0,1+MAX(T1672:T$2005),0),0)</f>
        <v>0</v>
      </c>
      <c r="U1671" s="1">
        <f>IF($O1671="include",IF(AI1671&gt;0,1+MAX(U1672:U$2005),0),0)</f>
        <v>0</v>
      </c>
      <c r="V1671" s="1">
        <f>IF($O1671="include",IF(AJ1671&gt;0,1+MAX(V1672:V$2005),0),0)</f>
        <v>0</v>
      </c>
      <c r="W1671" s="1">
        <f>IF($O1671="include",IF(AK1671&gt;0,1+MAX(W1672:W$2005),0),0)</f>
        <v>0</v>
      </c>
      <c r="X1671" s="1">
        <f>IF($O1671="include",IF(AL1671&gt;0,1+MAX(X1672:X$2005),0),0)</f>
        <v>0</v>
      </c>
      <c r="Y1671" s="22" t="str">
        <f t="shared" si="449"/>
        <v xml:space="preserve">1 - </v>
      </c>
      <c r="AA1671" s="42"/>
      <c r="AB1671" s="43"/>
      <c r="AC1671" s="43"/>
      <c r="AD1671" s="44"/>
      <c r="AE1671" s="11">
        <f t="shared" si="450"/>
        <v>0</v>
      </c>
      <c r="AF1671" s="41"/>
      <c r="AG1671" s="41"/>
      <c r="AH1671" s="41"/>
      <c r="AI1671" s="41"/>
      <c r="AJ1671" s="41"/>
      <c r="AK1671" s="41"/>
      <c r="AL1671" s="41"/>
      <c r="BA1671" s="1">
        <f t="shared" si="451"/>
        <v>0</v>
      </c>
      <c r="BB1671" s="1">
        <f t="shared" si="452"/>
        <v>0</v>
      </c>
      <c r="BC1671" s="1" t="str">
        <f t="shared" si="453"/>
        <v>No</v>
      </c>
      <c r="BD1671" s="1">
        <f t="shared" si="454"/>
        <v>0</v>
      </c>
      <c r="BE1671" s="1">
        <f t="shared" si="455"/>
        <v>0</v>
      </c>
      <c r="BF1671" s="1">
        <f t="shared" si="456"/>
        <v>0</v>
      </c>
      <c r="BG1671" s="1">
        <v>1667</v>
      </c>
      <c r="BH1671" s="1" t="e">
        <f t="shared" si="457"/>
        <v>#N/A</v>
      </c>
      <c r="BI1671" s="1">
        <f t="shared" ref="BI1671:BI1734" si="459">IF(ISERROR(BH1671),BI1670,BI1670+1)</f>
        <v>2</v>
      </c>
      <c r="BJ1671" s="1" t="e">
        <f t="shared" si="458"/>
        <v>#N/A</v>
      </c>
    </row>
    <row r="1672" spans="1:62" x14ac:dyDescent="0.25">
      <c r="A1672" s="1">
        <f t="shared" si="445"/>
        <v>1</v>
      </c>
      <c r="B1672" s="1">
        <f>IF(YEAR(AD1672)=$B$3,YEAR('Apartment Expenses'!AD1672)&amp;" - "&amp;'Apartment Expenses'!AC1672,0)</f>
        <v>0</v>
      </c>
      <c r="C1672" s="1">
        <f t="shared" si="446"/>
        <v>0</v>
      </c>
      <c r="E1672" s="1">
        <v>1668</v>
      </c>
      <c r="F1672" s="1">
        <f t="shared" si="447"/>
        <v>1</v>
      </c>
      <c r="G1672" s="1">
        <f t="shared" si="443"/>
        <v>0</v>
      </c>
      <c r="H1672" s="1">
        <f t="shared" si="444"/>
        <v>0</v>
      </c>
      <c r="J1672" s="1" t="str">
        <f t="shared" si="448"/>
        <v>1900</v>
      </c>
      <c r="M1672" s="1">
        <f>HLOOKUP('Expense History'!$AD$3,$P$4:$X$2004,ROW('Apartment Expenses'!L1672)-3,0)</f>
        <v>0</v>
      </c>
      <c r="N1672" s="1">
        <f>IF('Expense History'!$AD$3=Data!$G$4,'Apartment Expenses'!AE1672,HLOOKUP('Expense History'!$AD$3,'Apartment Expenses'!$AE$4:$AL$2004,(ROW('Apartment Expenses'!M1672)-3)))</f>
        <v>0</v>
      </c>
      <c r="O1672" s="1" t="str">
        <f>IF($O$2="ALL",IF(VLOOKUP(AA1672,'Expense History'!$AA$6:$AB$36,2,0)="x","include",0),IF(AND(VLOOKUP(AA1672,'Expense History'!$AA$6:$AB$36,2,0)="x",AC1672=$O$2),"include",0))</f>
        <v>include</v>
      </c>
      <c r="P1672" s="1">
        <f>IF(O1672="include",IF(AE1672&gt;0,1+MAX(P1673:P$2005),0),0)</f>
        <v>0</v>
      </c>
      <c r="Q1672" s="1">
        <f>IF(AND(ISBLANK(AA1671),AE1671=0),0,(IF(MAX(Q1673:Q$2005)&gt;0,0,ROW(R1672))))</f>
        <v>0</v>
      </c>
      <c r="R1672" s="1">
        <f>IF($O1672="include",IF(AF1672&gt;0,1+MAX(R1673:R$2005),0),0)</f>
        <v>0</v>
      </c>
      <c r="S1672" s="1">
        <f>IF($O1672="include",IF(AG1672&gt;0,1+MAX(S1673:S$2005),0),0)</f>
        <v>0</v>
      </c>
      <c r="T1672" s="1">
        <f>IF($O1672="include",IF(AH1672&gt;0,1+MAX(T1673:T$2005),0),0)</f>
        <v>0</v>
      </c>
      <c r="U1672" s="1">
        <f>IF($O1672="include",IF(AI1672&gt;0,1+MAX(U1673:U$2005),0),0)</f>
        <v>0</v>
      </c>
      <c r="V1672" s="1">
        <f>IF($O1672="include",IF(AJ1672&gt;0,1+MAX(V1673:V$2005),0),0)</f>
        <v>0</v>
      </c>
      <c r="W1672" s="1">
        <f>IF($O1672="include",IF(AK1672&gt;0,1+MAX(W1673:W$2005),0),0)</f>
        <v>0</v>
      </c>
      <c r="X1672" s="1">
        <f>IF($O1672="include",IF(AL1672&gt;0,1+MAX(X1673:X$2005),0),0)</f>
        <v>0</v>
      </c>
      <c r="Y1672" s="22" t="str">
        <f t="shared" si="449"/>
        <v xml:space="preserve">1 - </v>
      </c>
      <c r="AA1672" s="42"/>
      <c r="AB1672" s="43"/>
      <c r="AC1672" s="43"/>
      <c r="AD1672" s="44"/>
      <c r="AE1672" s="11">
        <f t="shared" si="450"/>
        <v>0</v>
      </c>
      <c r="AF1672" s="41"/>
      <c r="AG1672" s="41"/>
      <c r="AH1672" s="41"/>
      <c r="AI1672" s="41"/>
      <c r="AJ1672" s="41"/>
      <c r="AK1672" s="41"/>
      <c r="AL1672" s="41"/>
      <c r="BA1672" s="1">
        <f t="shared" si="451"/>
        <v>0</v>
      </c>
      <c r="BB1672" s="1">
        <f t="shared" si="452"/>
        <v>0</v>
      </c>
      <c r="BC1672" s="1" t="str">
        <f t="shared" si="453"/>
        <v>No</v>
      </c>
      <c r="BD1672" s="1">
        <f t="shared" si="454"/>
        <v>0</v>
      </c>
      <c r="BE1672" s="1">
        <f t="shared" si="455"/>
        <v>0</v>
      </c>
      <c r="BF1672" s="1">
        <f t="shared" si="456"/>
        <v>0</v>
      </c>
      <c r="BG1672" s="1">
        <v>1668</v>
      </c>
      <c r="BH1672" s="1" t="e">
        <f t="shared" si="457"/>
        <v>#N/A</v>
      </c>
      <c r="BI1672" s="1">
        <f t="shared" si="459"/>
        <v>2</v>
      </c>
      <c r="BJ1672" s="1" t="e">
        <f t="shared" si="458"/>
        <v>#N/A</v>
      </c>
    </row>
    <row r="1673" spans="1:62" x14ac:dyDescent="0.25">
      <c r="A1673" s="1">
        <f t="shared" si="445"/>
        <v>1</v>
      </c>
      <c r="B1673" s="1">
        <f>IF(YEAR(AD1673)=$B$3,YEAR('Apartment Expenses'!AD1673)&amp;" - "&amp;'Apartment Expenses'!AC1673,0)</f>
        <v>0</v>
      </c>
      <c r="C1673" s="1">
        <f t="shared" si="446"/>
        <v>0</v>
      </c>
      <c r="E1673" s="1">
        <v>1669</v>
      </c>
      <c r="F1673" s="1">
        <f t="shared" si="447"/>
        <v>1</v>
      </c>
      <c r="G1673" s="1">
        <f t="shared" si="443"/>
        <v>0</v>
      </c>
      <c r="H1673" s="1">
        <f t="shared" si="444"/>
        <v>0</v>
      </c>
      <c r="J1673" s="1" t="str">
        <f t="shared" si="448"/>
        <v>1900</v>
      </c>
      <c r="M1673" s="1">
        <f>HLOOKUP('Expense History'!$AD$3,$P$4:$X$2004,ROW('Apartment Expenses'!L1673)-3,0)</f>
        <v>0</v>
      </c>
      <c r="N1673" s="1">
        <f>IF('Expense History'!$AD$3=Data!$G$4,'Apartment Expenses'!AE1673,HLOOKUP('Expense History'!$AD$3,'Apartment Expenses'!$AE$4:$AL$2004,(ROW('Apartment Expenses'!M1673)-3)))</f>
        <v>0</v>
      </c>
      <c r="O1673" s="1" t="str">
        <f>IF($O$2="ALL",IF(VLOOKUP(AA1673,'Expense History'!$AA$6:$AB$36,2,0)="x","include",0),IF(AND(VLOOKUP(AA1673,'Expense History'!$AA$6:$AB$36,2,0)="x",AC1673=$O$2),"include",0))</f>
        <v>include</v>
      </c>
      <c r="P1673" s="1">
        <f>IF(O1673="include",IF(AE1673&gt;0,1+MAX(P1674:P$2005),0),0)</f>
        <v>0</v>
      </c>
      <c r="Q1673" s="1">
        <f>IF(AND(ISBLANK(AA1672),AE1672=0),0,(IF(MAX(Q1674:Q$2005)&gt;0,0,ROW(R1673))))</f>
        <v>0</v>
      </c>
      <c r="R1673" s="1">
        <f>IF($O1673="include",IF(AF1673&gt;0,1+MAX(R1674:R$2005),0),0)</f>
        <v>0</v>
      </c>
      <c r="S1673" s="1">
        <f>IF($O1673="include",IF(AG1673&gt;0,1+MAX(S1674:S$2005),0),0)</f>
        <v>0</v>
      </c>
      <c r="T1673" s="1">
        <f>IF($O1673="include",IF(AH1673&gt;0,1+MAX(T1674:T$2005),0),0)</f>
        <v>0</v>
      </c>
      <c r="U1673" s="1">
        <f>IF($O1673="include",IF(AI1673&gt;0,1+MAX(U1674:U$2005),0),0)</f>
        <v>0</v>
      </c>
      <c r="V1673" s="1">
        <f>IF($O1673="include",IF(AJ1673&gt;0,1+MAX(V1674:V$2005),0),0)</f>
        <v>0</v>
      </c>
      <c r="W1673" s="1">
        <f>IF($O1673="include",IF(AK1673&gt;0,1+MAX(W1674:W$2005),0),0)</f>
        <v>0</v>
      </c>
      <c r="X1673" s="1">
        <f>IF($O1673="include",IF(AL1673&gt;0,1+MAX(X1674:X$2005),0),0)</f>
        <v>0</v>
      </c>
      <c r="Y1673" s="22" t="str">
        <f t="shared" si="449"/>
        <v xml:space="preserve">1 - </v>
      </c>
      <c r="AA1673" s="42"/>
      <c r="AB1673" s="43"/>
      <c r="AC1673" s="43"/>
      <c r="AD1673" s="44"/>
      <c r="AE1673" s="11">
        <f t="shared" si="450"/>
        <v>0</v>
      </c>
      <c r="AF1673" s="41"/>
      <c r="AG1673" s="41"/>
      <c r="AH1673" s="41"/>
      <c r="AI1673" s="41"/>
      <c r="AJ1673" s="41"/>
      <c r="AK1673" s="41"/>
      <c r="AL1673" s="41"/>
      <c r="BA1673" s="1">
        <f t="shared" si="451"/>
        <v>0</v>
      </c>
      <c r="BB1673" s="1">
        <f t="shared" si="452"/>
        <v>0</v>
      </c>
      <c r="BC1673" s="1" t="str">
        <f t="shared" si="453"/>
        <v>No</v>
      </c>
      <c r="BD1673" s="1">
        <f t="shared" si="454"/>
        <v>0</v>
      </c>
      <c r="BE1673" s="1">
        <f t="shared" si="455"/>
        <v>0</v>
      </c>
      <c r="BF1673" s="1">
        <f t="shared" si="456"/>
        <v>0</v>
      </c>
      <c r="BG1673" s="1">
        <v>1669</v>
      </c>
      <c r="BH1673" s="1" t="e">
        <f t="shared" si="457"/>
        <v>#N/A</v>
      </c>
      <c r="BI1673" s="1">
        <f t="shared" si="459"/>
        <v>2</v>
      </c>
      <c r="BJ1673" s="1" t="e">
        <f t="shared" si="458"/>
        <v>#N/A</v>
      </c>
    </row>
    <row r="1674" spans="1:62" x14ac:dyDescent="0.25">
      <c r="A1674" s="1">
        <f t="shared" si="445"/>
        <v>1</v>
      </c>
      <c r="B1674" s="1">
        <f>IF(YEAR(AD1674)=$B$3,YEAR('Apartment Expenses'!AD1674)&amp;" - "&amp;'Apartment Expenses'!AC1674,0)</f>
        <v>0</v>
      </c>
      <c r="C1674" s="1">
        <f t="shared" si="446"/>
        <v>0</v>
      </c>
      <c r="E1674" s="1">
        <v>1670</v>
      </c>
      <c r="F1674" s="1">
        <f t="shared" si="447"/>
        <v>1</v>
      </c>
      <c r="G1674" s="1">
        <f t="shared" si="443"/>
        <v>0</v>
      </c>
      <c r="H1674" s="1">
        <f t="shared" si="444"/>
        <v>0</v>
      </c>
      <c r="J1674" s="1" t="str">
        <f t="shared" si="448"/>
        <v>1900</v>
      </c>
      <c r="M1674" s="1">
        <f>HLOOKUP('Expense History'!$AD$3,$P$4:$X$2004,ROW('Apartment Expenses'!L1674)-3,0)</f>
        <v>0</v>
      </c>
      <c r="N1674" s="1">
        <f>IF('Expense History'!$AD$3=Data!$G$4,'Apartment Expenses'!AE1674,HLOOKUP('Expense History'!$AD$3,'Apartment Expenses'!$AE$4:$AL$2004,(ROW('Apartment Expenses'!M1674)-3)))</f>
        <v>0</v>
      </c>
      <c r="O1674" s="1" t="str">
        <f>IF($O$2="ALL",IF(VLOOKUP(AA1674,'Expense History'!$AA$6:$AB$36,2,0)="x","include",0),IF(AND(VLOOKUP(AA1674,'Expense History'!$AA$6:$AB$36,2,0)="x",AC1674=$O$2),"include",0))</f>
        <v>include</v>
      </c>
      <c r="P1674" s="1">
        <f>IF(O1674="include",IF(AE1674&gt;0,1+MAX(P1675:P$2005),0),0)</f>
        <v>0</v>
      </c>
      <c r="Q1674" s="1">
        <f>IF(AND(ISBLANK(AA1673),AE1673=0),0,(IF(MAX(Q1675:Q$2005)&gt;0,0,ROW(R1674))))</f>
        <v>0</v>
      </c>
      <c r="R1674" s="1">
        <f>IF($O1674="include",IF(AF1674&gt;0,1+MAX(R1675:R$2005),0),0)</f>
        <v>0</v>
      </c>
      <c r="S1674" s="1">
        <f>IF($O1674="include",IF(AG1674&gt;0,1+MAX(S1675:S$2005),0),0)</f>
        <v>0</v>
      </c>
      <c r="T1674" s="1">
        <f>IF($O1674="include",IF(AH1674&gt;0,1+MAX(T1675:T$2005),0),0)</f>
        <v>0</v>
      </c>
      <c r="U1674" s="1">
        <f>IF($O1674="include",IF(AI1674&gt;0,1+MAX(U1675:U$2005),0),0)</f>
        <v>0</v>
      </c>
      <c r="V1674" s="1">
        <f>IF($O1674="include",IF(AJ1674&gt;0,1+MAX(V1675:V$2005),0),0)</f>
        <v>0</v>
      </c>
      <c r="W1674" s="1">
        <f>IF($O1674="include",IF(AK1674&gt;0,1+MAX(W1675:W$2005),0),0)</f>
        <v>0</v>
      </c>
      <c r="X1674" s="1">
        <f>IF($O1674="include",IF(AL1674&gt;0,1+MAX(X1675:X$2005),0),0)</f>
        <v>0</v>
      </c>
      <c r="Y1674" s="22" t="str">
        <f t="shared" si="449"/>
        <v xml:space="preserve">1 - </v>
      </c>
      <c r="AA1674" s="42"/>
      <c r="AB1674" s="43"/>
      <c r="AC1674" s="43"/>
      <c r="AD1674" s="44"/>
      <c r="AE1674" s="11">
        <f t="shared" si="450"/>
        <v>0</v>
      </c>
      <c r="AF1674" s="41"/>
      <c r="AG1674" s="41"/>
      <c r="AH1674" s="41"/>
      <c r="AI1674" s="41"/>
      <c r="AJ1674" s="41"/>
      <c r="AK1674" s="41"/>
      <c r="AL1674" s="41"/>
      <c r="BA1674" s="1">
        <f t="shared" si="451"/>
        <v>0</v>
      </c>
      <c r="BB1674" s="1">
        <f t="shared" si="452"/>
        <v>0</v>
      </c>
      <c r="BC1674" s="1" t="str">
        <f t="shared" si="453"/>
        <v>No</v>
      </c>
      <c r="BD1674" s="1">
        <f t="shared" si="454"/>
        <v>0</v>
      </c>
      <c r="BE1674" s="1">
        <f t="shared" si="455"/>
        <v>0</v>
      </c>
      <c r="BF1674" s="1">
        <f t="shared" si="456"/>
        <v>0</v>
      </c>
      <c r="BG1674" s="1">
        <v>1670</v>
      </c>
      <c r="BH1674" s="1" t="e">
        <f t="shared" si="457"/>
        <v>#N/A</v>
      </c>
      <c r="BI1674" s="1">
        <f t="shared" si="459"/>
        <v>2</v>
      </c>
      <c r="BJ1674" s="1" t="e">
        <f t="shared" si="458"/>
        <v>#N/A</v>
      </c>
    </row>
    <row r="1675" spans="1:62" x14ac:dyDescent="0.25">
      <c r="A1675" s="1">
        <f t="shared" si="445"/>
        <v>1</v>
      </c>
      <c r="B1675" s="1">
        <f>IF(YEAR(AD1675)=$B$3,YEAR('Apartment Expenses'!AD1675)&amp;" - "&amp;'Apartment Expenses'!AC1675,0)</f>
        <v>0</v>
      </c>
      <c r="C1675" s="1">
        <f t="shared" si="446"/>
        <v>0</v>
      </c>
      <c r="E1675" s="1">
        <v>1671</v>
      </c>
      <c r="F1675" s="1">
        <f t="shared" si="447"/>
        <v>1</v>
      </c>
      <c r="G1675" s="1">
        <f t="shared" si="443"/>
        <v>0</v>
      </c>
      <c r="H1675" s="1">
        <f t="shared" si="444"/>
        <v>0</v>
      </c>
      <c r="J1675" s="1" t="str">
        <f t="shared" si="448"/>
        <v>1900</v>
      </c>
      <c r="M1675" s="1">
        <f>HLOOKUP('Expense History'!$AD$3,$P$4:$X$2004,ROW('Apartment Expenses'!L1675)-3,0)</f>
        <v>0</v>
      </c>
      <c r="N1675" s="1">
        <f>IF('Expense History'!$AD$3=Data!$G$4,'Apartment Expenses'!AE1675,HLOOKUP('Expense History'!$AD$3,'Apartment Expenses'!$AE$4:$AL$2004,(ROW('Apartment Expenses'!M1675)-3)))</f>
        <v>0</v>
      </c>
      <c r="O1675" s="1" t="str">
        <f>IF($O$2="ALL",IF(VLOOKUP(AA1675,'Expense History'!$AA$6:$AB$36,2,0)="x","include",0),IF(AND(VLOOKUP(AA1675,'Expense History'!$AA$6:$AB$36,2,0)="x",AC1675=$O$2),"include",0))</f>
        <v>include</v>
      </c>
      <c r="P1675" s="1">
        <f>IF(O1675="include",IF(AE1675&gt;0,1+MAX(P1676:P$2005),0),0)</f>
        <v>0</v>
      </c>
      <c r="Q1675" s="1">
        <f>IF(AND(ISBLANK(AA1674),AE1674=0),0,(IF(MAX(Q1676:Q$2005)&gt;0,0,ROW(R1675))))</f>
        <v>0</v>
      </c>
      <c r="R1675" s="1">
        <f>IF($O1675="include",IF(AF1675&gt;0,1+MAX(R1676:R$2005),0),0)</f>
        <v>0</v>
      </c>
      <c r="S1675" s="1">
        <f>IF($O1675="include",IF(AG1675&gt;0,1+MAX(S1676:S$2005),0),0)</f>
        <v>0</v>
      </c>
      <c r="T1675" s="1">
        <f>IF($O1675="include",IF(AH1675&gt;0,1+MAX(T1676:T$2005),0),0)</f>
        <v>0</v>
      </c>
      <c r="U1675" s="1">
        <f>IF($O1675="include",IF(AI1675&gt;0,1+MAX(U1676:U$2005),0),0)</f>
        <v>0</v>
      </c>
      <c r="V1675" s="1">
        <f>IF($O1675="include",IF(AJ1675&gt;0,1+MAX(V1676:V$2005),0),0)</f>
        <v>0</v>
      </c>
      <c r="W1675" s="1">
        <f>IF($O1675="include",IF(AK1675&gt;0,1+MAX(W1676:W$2005),0),0)</f>
        <v>0</v>
      </c>
      <c r="X1675" s="1">
        <f>IF($O1675="include",IF(AL1675&gt;0,1+MAX(X1676:X$2005),0),0)</f>
        <v>0</v>
      </c>
      <c r="Y1675" s="22" t="str">
        <f t="shared" si="449"/>
        <v xml:space="preserve">1 - </v>
      </c>
      <c r="AA1675" s="42"/>
      <c r="AB1675" s="43"/>
      <c r="AC1675" s="43"/>
      <c r="AD1675" s="44"/>
      <c r="AE1675" s="11">
        <f t="shared" si="450"/>
        <v>0</v>
      </c>
      <c r="AF1675" s="41"/>
      <c r="AG1675" s="41"/>
      <c r="AH1675" s="41"/>
      <c r="AI1675" s="41"/>
      <c r="AJ1675" s="41"/>
      <c r="AK1675" s="41"/>
      <c r="AL1675" s="41"/>
      <c r="BA1675" s="1">
        <f t="shared" si="451"/>
        <v>0</v>
      </c>
      <c r="BB1675" s="1">
        <f t="shared" si="452"/>
        <v>0</v>
      </c>
      <c r="BC1675" s="1" t="str">
        <f t="shared" si="453"/>
        <v>No</v>
      </c>
      <c r="BD1675" s="1">
        <f t="shared" si="454"/>
        <v>0</v>
      </c>
      <c r="BE1675" s="1">
        <f t="shared" si="455"/>
        <v>0</v>
      </c>
      <c r="BF1675" s="1">
        <f t="shared" si="456"/>
        <v>0</v>
      </c>
      <c r="BG1675" s="1">
        <v>1671</v>
      </c>
      <c r="BH1675" s="1" t="e">
        <f t="shared" si="457"/>
        <v>#N/A</v>
      </c>
      <c r="BI1675" s="1">
        <f t="shared" si="459"/>
        <v>2</v>
      </c>
      <c r="BJ1675" s="1" t="e">
        <f t="shared" si="458"/>
        <v>#N/A</v>
      </c>
    </row>
    <row r="1676" spans="1:62" x14ac:dyDescent="0.25">
      <c r="A1676" s="1">
        <f t="shared" si="445"/>
        <v>1</v>
      </c>
      <c r="B1676" s="1">
        <f>IF(YEAR(AD1676)=$B$3,YEAR('Apartment Expenses'!AD1676)&amp;" - "&amp;'Apartment Expenses'!AC1676,0)</f>
        <v>0</v>
      </c>
      <c r="C1676" s="1">
        <f t="shared" si="446"/>
        <v>0</v>
      </c>
      <c r="E1676" s="1">
        <v>1672</v>
      </c>
      <c r="F1676" s="1">
        <f t="shared" si="447"/>
        <v>1</v>
      </c>
      <c r="G1676" s="1">
        <f t="shared" si="443"/>
        <v>0</v>
      </c>
      <c r="H1676" s="1">
        <f t="shared" si="444"/>
        <v>0</v>
      </c>
      <c r="J1676" s="1" t="str">
        <f t="shared" si="448"/>
        <v>1900</v>
      </c>
      <c r="M1676" s="1">
        <f>HLOOKUP('Expense History'!$AD$3,$P$4:$X$2004,ROW('Apartment Expenses'!L1676)-3,0)</f>
        <v>0</v>
      </c>
      <c r="N1676" s="1">
        <f>IF('Expense History'!$AD$3=Data!$G$4,'Apartment Expenses'!AE1676,HLOOKUP('Expense History'!$AD$3,'Apartment Expenses'!$AE$4:$AL$2004,(ROW('Apartment Expenses'!M1676)-3)))</f>
        <v>0</v>
      </c>
      <c r="O1676" s="1" t="str">
        <f>IF($O$2="ALL",IF(VLOOKUP(AA1676,'Expense History'!$AA$6:$AB$36,2,0)="x","include",0),IF(AND(VLOOKUP(AA1676,'Expense History'!$AA$6:$AB$36,2,0)="x",AC1676=$O$2),"include",0))</f>
        <v>include</v>
      </c>
      <c r="P1676" s="1">
        <f>IF(O1676="include",IF(AE1676&gt;0,1+MAX(P1677:P$2005),0),0)</f>
        <v>0</v>
      </c>
      <c r="Q1676" s="1">
        <f>IF(AND(ISBLANK(AA1675),AE1675=0),0,(IF(MAX(Q1677:Q$2005)&gt;0,0,ROW(R1676))))</f>
        <v>0</v>
      </c>
      <c r="R1676" s="1">
        <f>IF($O1676="include",IF(AF1676&gt;0,1+MAX(R1677:R$2005),0),0)</f>
        <v>0</v>
      </c>
      <c r="S1676" s="1">
        <f>IF($O1676="include",IF(AG1676&gt;0,1+MAX(S1677:S$2005),0),0)</f>
        <v>0</v>
      </c>
      <c r="T1676" s="1">
        <f>IF($O1676="include",IF(AH1676&gt;0,1+MAX(T1677:T$2005),0),0)</f>
        <v>0</v>
      </c>
      <c r="U1676" s="1">
        <f>IF($O1676="include",IF(AI1676&gt;0,1+MAX(U1677:U$2005),0),0)</f>
        <v>0</v>
      </c>
      <c r="V1676" s="1">
        <f>IF($O1676="include",IF(AJ1676&gt;0,1+MAX(V1677:V$2005),0),0)</f>
        <v>0</v>
      </c>
      <c r="W1676" s="1">
        <f>IF($O1676="include",IF(AK1676&gt;0,1+MAX(W1677:W$2005),0),0)</f>
        <v>0</v>
      </c>
      <c r="X1676" s="1">
        <f>IF($O1676="include",IF(AL1676&gt;0,1+MAX(X1677:X$2005),0),0)</f>
        <v>0</v>
      </c>
      <c r="Y1676" s="22" t="str">
        <f t="shared" si="449"/>
        <v xml:space="preserve">1 - </v>
      </c>
      <c r="AA1676" s="42"/>
      <c r="AB1676" s="43"/>
      <c r="AC1676" s="43"/>
      <c r="AD1676" s="44"/>
      <c r="AE1676" s="11">
        <f t="shared" si="450"/>
        <v>0</v>
      </c>
      <c r="AF1676" s="41"/>
      <c r="AG1676" s="41"/>
      <c r="AH1676" s="41"/>
      <c r="AI1676" s="41"/>
      <c r="AJ1676" s="41"/>
      <c r="AK1676" s="41"/>
      <c r="AL1676" s="41"/>
      <c r="BA1676" s="1">
        <f t="shared" si="451"/>
        <v>0</v>
      </c>
      <c r="BB1676" s="1">
        <f t="shared" si="452"/>
        <v>0</v>
      </c>
      <c r="BC1676" s="1" t="str">
        <f t="shared" si="453"/>
        <v>No</v>
      </c>
      <c r="BD1676" s="1">
        <f t="shared" si="454"/>
        <v>0</v>
      </c>
      <c r="BE1676" s="1">
        <f t="shared" si="455"/>
        <v>0</v>
      </c>
      <c r="BF1676" s="1">
        <f t="shared" si="456"/>
        <v>0</v>
      </c>
      <c r="BG1676" s="1">
        <v>1672</v>
      </c>
      <c r="BH1676" s="1" t="e">
        <f t="shared" si="457"/>
        <v>#N/A</v>
      </c>
      <c r="BI1676" s="1">
        <f t="shared" si="459"/>
        <v>2</v>
      </c>
      <c r="BJ1676" s="1" t="e">
        <f t="shared" si="458"/>
        <v>#N/A</v>
      </c>
    </row>
    <row r="1677" spans="1:62" x14ac:dyDescent="0.25">
      <c r="A1677" s="1">
        <f t="shared" si="445"/>
        <v>1</v>
      </c>
      <c r="B1677" s="1">
        <f>IF(YEAR(AD1677)=$B$3,YEAR('Apartment Expenses'!AD1677)&amp;" - "&amp;'Apartment Expenses'!AC1677,0)</f>
        <v>0</v>
      </c>
      <c r="C1677" s="1">
        <f t="shared" si="446"/>
        <v>0</v>
      </c>
      <c r="E1677" s="1">
        <v>1673</v>
      </c>
      <c r="F1677" s="1">
        <f t="shared" si="447"/>
        <v>1</v>
      </c>
      <c r="G1677" s="1">
        <f t="shared" si="443"/>
        <v>0</v>
      </c>
      <c r="H1677" s="1">
        <f t="shared" si="444"/>
        <v>0</v>
      </c>
      <c r="J1677" s="1" t="str">
        <f t="shared" si="448"/>
        <v>1900</v>
      </c>
      <c r="M1677" s="1">
        <f>HLOOKUP('Expense History'!$AD$3,$P$4:$X$2004,ROW('Apartment Expenses'!L1677)-3,0)</f>
        <v>0</v>
      </c>
      <c r="N1677" s="1">
        <f>IF('Expense History'!$AD$3=Data!$G$4,'Apartment Expenses'!AE1677,HLOOKUP('Expense History'!$AD$3,'Apartment Expenses'!$AE$4:$AL$2004,(ROW('Apartment Expenses'!M1677)-3)))</f>
        <v>0</v>
      </c>
      <c r="O1677" s="1" t="str">
        <f>IF($O$2="ALL",IF(VLOOKUP(AA1677,'Expense History'!$AA$6:$AB$36,2,0)="x","include",0),IF(AND(VLOOKUP(AA1677,'Expense History'!$AA$6:$AB$36,2,0)="x",AC1677=$O$2),"include",0))</f>
        <v>include</v>
      </c>
      <c r="P1677" s="1">
        <f>IF(O1677="include",IF(AE1677&gt;0,1+MAX(P1678:P$2005),0),0)</f>
        <v>0</v>
      </c>
      <c r="Q1677" s="1">
        <f>IF(AND(ISBLANK(AA1676),AE1676=0),0,(IF(MAX(Q1678:Q$2005)&gt;0,0,ROW(R1677))))</f>
        <v>0</v>
      </c>
      <c r="R1677" s="1">
        <f>IF($O1677="include",IF(AF1677&gt;0,1+MAX(R1678:R$2005),0),0)</f>
        <v>0</v>
      </c>
      <c r="S1677" s="1">
        <f>IF($O1677="include",IF(AG1677&gt;0,1+MAX(S1678:S$2005),0),0)</f>
        <v>0</v>
      </c>
      <c r="T1677" s="1">
        <f>IF($O1677="include",IF(AH1677&gt;0,1+MAX(T1678:T$2005),0),0)</f>
        <v>0</v>
      </c>
      <c r="U1677" s="1">
        <f>IF($O1677="include",IF(AI1677&gt;0,1+MAX(U1678:U$2005),0),0)</f>
        <v>0</v>
      </c>
      <c r="V1677" s="1">
        <f>IF($O1677="include",IF(AJ1677&gt;0,1+MAX(V1678:V$2005),0),0)</f>
        <v>0</v>
      </c>
      <c r="W1677" s="1">
        <f>IF($O1677="include",IF(AK1677&gt;0,1+MAX(W1678:W$2005),0),0)</f>
        <v>0</v>
      </c>
      <c r="X1677" s="1">
        <f>IF($O1677="include",IF(AL1677&gt;0,1+MAX(X1678:X$2005),0),0)</f>
        <v>0</v>
      </c>
      <c r="Y1677" s="22" t="str">
        <f t="shared" si="449"/>
        <v xml:space="preserve">1 - </v>
      </c>
      <c r="AA1677" s="42"/>
      <c r="AB1677" s="43"/>
      <c r="AC1677" s="43"/>
      <c r="AD1677" s="44"/>
      <c r="AE1677" s="11">
        <f t="shared" si="450"/>
        <v>0</v>
      </c>
      <c r="AF1677" s="41"/>
      <c r="AG1677" s="41"/>
      <c r="AH1677" s="41"/>
      <c r="AI1677" s="41"/>
      <c r="AJ1677" s="41"/>
      <c r="AK1677" s="41"/>
      <c r="AL1677" s="41"/>
      <c r="BA1677" s="1">
        <f t="shared" si="451"/>
        <v>0</v>
      </c>
      <c r="BB1677" s="1">
        <f t="shared" si="452"/>
        <v>0</v>
      </c>
      <c r="BC1677" s="1" t="str">
        <f t="shared" si="453"/>
        <v>No</v>
      </c>
      <c r="BD1677" s="1">
        <f t="shared" si="454"/>
        <v>0</v>
      </c>
      <c r="BE1677" s="1">
        <f t="shared" si="455"/>
        <v>0</v>
      </c>
      <c r="BF1677" s="1">
        <f t="shared" si="456"/>
        <v>0</v>
      </c>
      <c r="BG1677" s="1">
        <v>1673</v>
      </c>
      <c r="BH1677" s="1" t="e">
        <f t="shared" si="457"/>
        <v>#N/A</v>
      </c>
      <c r="BI1677" s="1">
        <f t="shared" si="459"/>
        <v>2</v>
      </c>
      <c r="BJ1677" s="1" t="e">
        <f t="shared" si="458"/>
        <v>#N/A</v>
      </c>
    </row>
    <row r="1678" spans="1:62" x14ac:dyDescent="0.25">
      <c r="A1678" s="1">
        <f t="shared" si="445"/>
        <v>1</v>
      </c>
      <c r="B1678" s="1">
        <f>IF(YEAR(AD1678)=$B$3,YEAR('Apartment Expenses'!AD1678)&amp;" - "&amp;'Apartment Expenses'!AC1678,0)</f>
        <v>0</v>
      </c>
      <c r="C1678" s="1">
        <f t="shared" si="446"/>
        <v>0</v>
      </c>
      <c r="E1678" s="1">
        <v>1674</v>
      </c>
      <c r="F1678" s="1">
        <f t="shared" si="447"/>
        <v>1</v>
      </c>
      <c r="G1678" s="1">
        <f t="shared" si="443"/>
        <v>0</v>
      </c>
      <c r="H1678" s="1">
        <f t="shared" si="444"/>
        <v>0</v>
      </c>
      <c r="J1678" s="1" t="str">
        <f t="shared" si="448"/>
        <v>1900</v>
      </c>
      <c r="M1678" s="1">
        <f>HLOOKUP('Expense History'!$AD$3,$P$4:$X$2004,ROW('Apartment Expenses'!L1678)-3,0)</f>
        <v>0</v>
      </c>
      <c r="N1678" s="1">
        <f>IF('Expense History'!$AD$3=Data!$G$4,'Apartment Expenses'!AE1678,HLOOKUP('Expense History'!$AD$3,'Apartment Expenses'!$AE$4:$AL$2004,(ROW('Apartment Expenses'!M1678)-3)))</f>
        <v>0</v>
      </c>
      <c r="O1678" s="1" t="str">
        <f>IF($O$2="ALL",IF(VLOOKUP(AA1678,'Expense History'!$AA$6:$AB$36,2,0)="x","include",0),IF(AND(VLOOKUP(AA1678,'Expense History'!$AA$6:$AB$36,2,0)="x",AC1678=$O$2),"include",0))</f>
        <v>include</v>
      </c>
      <c r="P1678" s="1">
        <f>IF(O1678="include",IF(AE1678&gt;0,1+MAX(P1679:P$2005),0),0)</f>
        <v>0</v>
      </c>
      <c r="Q1678" s="1">
        <f>IF(AND(ISBLANK(AA1677),AE1677=0),0,(IF(MAX(Q1679:Q$2005)&gt;0,0,ROW(R1678))))</f>
        <v>0</v>
      </c>
      <c r="R1678" s="1">
        <f>IF($O1678="include",IF(AF1678&gt;0,1+MAX(R1679:R$2005),0),0)</f>
        <v>0</v>
      </c>
      <c r="S1678" s="1">
        <f>IF($O1678="include",IF(AG1678&gt;0,1+MAX(S1679:S$2005),0),0)</f>
        <v>0</v>
      </c>
      <c r="T1678" s="1">
        <f>IF($O1678="include",IF(AH1678&gt;0,1+MAX(T1679:T$2005),0),0)</f>
        <v>0</v>
      </c>
      <c r="U1678" s="1">
        <f>IF($O1678="include",IF(AI1678&gt;0,1+MAX(U1679:U$2005),0),0)</f>
        <v>0</v>
      </c>
      <c r="V1678" s="1">
        <f>IF($O1678="include",IF(AJ1678&gt;0,1+MAX(V1679:V$2005),0),0)</f>
        <v>0</v>
      </c>
      <c r="W1678" s="1">
        <f>IF($O1678="include",IF(AK1678&gt;0,1+MAX(W1679:W$2005),0),0)</f>
        <v>0</v>
      </c>
      <c r="X1678" s="1">
        <f>IF($O1678="include",IF(AL1678&gt;0,1+MAX(X1679:X$2005),0),0)</f>
        <v>0</v>
      </c>
      <c r="Y1678" s="22" t="str">
        <f t="shared" si="449"/>
        <v xml:space="preserve">1 - </v>
      </c>
      <c r="AA1678" s="42"/>
      <c r="AB1678" s="43"/>
      <c r="AC1678" s="43"/>
      <c r="AD1678" s="44"/>
      <c r="AE1678" s="11">
        <f t="shared" si="450"/>
        <v>0</v>
      </c>
      <c r="AF1678" s="41"/>
      <c r="AG1678" s="41"/>
      <c r="AH1678" s="41"/>
      <c r="AI1678" s="41"/>
      <c r="AJ1678" s="41"/>
      <c r="AK1678" s="41"/>
      <c r="AL1678" s="41"/>
      <c r="BA1678" s="1">
        <f t="shared" si="451"/>
        <v>0</v>
      </c>
      <c r="BB1678" s="1">
        <f t="shared" si="452"/>
        <v>0</v>
      </c>
      <c r="BC1678" s="1" t="str">
        <f t="shared" si="453"/>
        <v>No</v>
      </c>
      <c r="BD1678" s="1">
        <f t="shared" si="454"/>
        <v>0</v>
      </c>
      <c r="BE1678" s="1">
        <f t="shared" si="455"/>
        <v>0</v>
      </c>
      <c r="BF1678" s="1">
        <f t="shared" si="456"/>
        <v>0</v>
      </c>
      <c r="BG1678" s="1">
        <v>1674</v>
      </c>
      <c r="BH1678" s="1" t="e">
        <f t="shared" si="457"/>
        <v>#N/A</v>
      </c>
      <c r="BI1678" s="1">
        <f t="shared" si="459"/>
        <v>2</v>
      </c>
      <c r="BJ1678" s="1" t="e">
        <f t="shared" si="458"/>
        <v>#N/A</v>
      </c>
    </row>
    <row r="1679" spans="1:62" x14ac:dyDescent="0.25">
      <c r="A1679" s="1">
        <f t="shared" si="445"/>
        <v>1</v>
      </c>
      <c r="B1679" s="1">
        <f>IF(YEAR(AD1679)=$B$3,YEAR('Apartment Expenses'!AD1679)&amp;" - "&amp;'Apartment Expenses'!AC1679,0)</f>
        <v>0</v>
      </c>
      <c r="C1679" s="1">
        <f t="shared" si="446"/>
        <v>0</v>
      </c>
      <c r="E1679" s="1">
        <v>1675</v>
      </c>
      <c r="F1679" s="1">
        <f t="shared" si="447"/>
        <v>1</v>
      </c>
      <c r="G1679" s="1">
        <f t="shared" si="443"/>
        <v>0</v>
      </c>
      <c r="H1679" s="1">
        <f t="shared" si="444"/>
        <v>0</v>
      </c>
      <c r="J1679" s="1" t="str">
        <f t="shared" si="448"/>
        <v>1900</v>
      </c>
      <c r="M1679" s="1">
        <f>HLOOKUP('Expense History'!$AD$3,$P$4:$X$2004,ROW('Apartment Expenses'!L1679)-3,0)</f>
        <v>0</v>
      </c>
      <c r="N1679" s="1">
        <f>IF('Expense History'!$AD$3=Data!$G$4,'Apartment Expenses'!AE1679,HLOOKUP('Expense History'!$AD$3,'Apartment Expenses'!$AE$4:$AL$2004,(ROW('Apartment Expenses'!M1679)-3)))</f>
        <v>0</v>
      </c>
      <c r="O1679" s="1" t="str">
        <f>IF($O$2="ALL",IF(VLOOKUP(AA1679,'Expense History'!$AA$6:$AB$36,2,0)="x","include",0),IF(AND(VLOOKUP(AA1679,'Expense History'!$AA$6:$AB$36,2,0)="x",AC1679=$O$2),"include",0))</f>
        <v>include</v>
      </c>
      <c r="P1679" s="1">
        <f>IF(O1679="include",IF(AE1679&gt;0,1+MAX(P1680:P$2005),0),0)</f>
        <v>0</v>
      </c>
      <c r="Q1679" s="1">
        <f>IF(AND(ISBLANK(AA1678),AE1678=0),0,(IF(MAX(Q1680:Q$2005)&gt;0,0,ROW(R1679))))</f>
        <v>0</v>
      </c>
      <c r="R1679" s="1">
        <f>IF($O1679="include",IF(AF1679&gt;0,1+MAX(R1680:R$2005),0),0)</f>
        <v>0</v>
      </c>
      <c r="S1679" s="1">
        <f>IF($O1679="include",IF(AG1679&gt;0,1+MAX(S1680:S$2005),0),0)</f>
        <v>0</v>
      </c>
      <c r="T1679" s="1">
        <f>IF($O1679="include",IF(AH1679&gt;0,1+MAX(T1680:T$2005),0),0)</f>
        <v>0</v>
      </c>
      <c r="U1679" s="1">
        <f>IF($O1679="include",IF(AI1679&gt;0,1+MAX(U1680:U$2005),0),0)</f>
        <v>0</v>
      </c>
      <c r="V1679" s="1">
        <f>IF($O1679="include",IF(AJ1679&gt;0,1+MAX(V1680:V$2005),0),0)</f>
        <v>0</v>
      </c>
      <c r="W1679" s="1">
        <f>IF($O1679="include",IF(AK1679&gt;0,1+MAX(W1680:W$2005),0),0)</f>
        <v>0</v>
      </c>
      <c r="X1679" s="1">
        <f>IF($O1679="include",IF(AL1679&gt;0,1+MAX(X1680:X$2005),0),0)</f>
        <v>0</v>
      </c>
      <c r="Y1679" s="22" t="str">
        <f t="shared" si="449"/>
        <v xml:space="preserve">1 - </v>
      </c>
      <c r="AA1679" s="42"/>
      <c r="AB1679" s="43"/>
      <c r="AC1679" s="43"/>
      <c r="AD1679" s="44"/>
      <c r="AE1679" s="11">
        <f t="shared" si="450"/>
        <v>0</v>
      </c>
      <c r="AF1679" s="41"/>
      <c r="AG1679" s="41"/>
      <c r="AH1679" s="41"/>
      <c r="AI1679" s="41"/>
      <c r="AJ1679" s="41"/>
      <c r="AK1679" s="41"/>
      <c r="AL1679" s="41"/>
      <c r="BA1679" s="1">
        <f t="shared" si="451"/>
        <v>0</v>
      </c>
      <c r="BB1679" s="1">
        <f t="shared" si="452"/>
        <v>0</v>
      </c>
      <c r="BC1679" s="1" t="str">
        <f t="shared" si="453"/>
        <v>No</v>
      </c>
      <c r="BD1679" s="1">
        <f t="shared" si="454"/>
        <v>0</v>
      </c>
      <c r="BE1679" s="1">
        <f t="shared" si="455"/>
        <v>0</v>
      </c>
      <c r="BF1679" s="1">
        <f t="shared" si="456"/>
        <v>0</v>
      </c>
      <c r="BG1679" s="1">
        <v>1675</v>
      </c>
      <c r="BH1679" s="1" t="e">
        <f t="shared" si="457"/>
        <v>#N/A</v>
      </c>
      <c r="BI1679" s="1">
        <f t="shared" si="459"/>
        <v>2</v>
      </c>
      <c r="BJ1679" s="1" t="e">
        <f t="shared" si="458"/>
        <v>#N/A</v>
      </c>
    </row>
    <row r="1680" spans="1:62" x14ac:dyDescent="0.25">
      <c r="A1680" s="1">
        <f t="shared" si="445"/>
        <v>1</v>
      </c>
      <c r="B1680" s="1">
        <f>IF(YEAR(AD1680)=$B$3,YEAR('Apartment Expenses'!AD1680)&amp;" - "&amp;'Apartment Expenses'!AC1680,0)</f>
        <v>0</v>
      </c>
      <c r="C1680" s="1">
        <f t="shared" si="446"/>
        <v>0</v>
      </c>
      <c r="E1680" s="1">
        <v>1676</v>
      </c>
      <c r="F1680" s="1">
        <f t="shared" si="447"/>
        <v>1</v>
      </c>
      <c r="G1680" s="1">
        <f t="shared" si="443"/>
        <v>0</v>
      </c>
      <c r="H1680" s="1">
        <f t="shared" si="444"/>
        <v>0</v>
      </c>
      <c r="J1680" s="1" t="str">
        <f t="shared" si="448"/>
        <v>1900</v>
      </c>
      <c r="M1680" s="1">
        <f>HLOOKUP('Expense History'!$AD$3,$P$4:$X$2004,ROW('Apartment Expenses'!L1680)-3,0)</f>
        <v>0</v>
      </c>
      <c r="N1680" s="1">
        <f>IF('Expense History'!$AD$3=Data!$G$4,'Apartment Expenses'!AE1680,HLOOKUP('Expense History'!$AD$3,'Apartment Expenses'!$AE$4:$AL$2004,(ROW('Apartment Expenses'!M1680)-3)))</f>
        <v>0</v>
      </c>
      <c r="O1680" s="1" t="str">
        <f>IF($O$2="ALL",IF(VLOOKUP(AA1680,'Expense History'!$AA$6:$AB$36,2,0)="x","include",0),IF(AND(VLOOKUP(AA1680,'Expense History'!$AA$6:$AB$36,2,0)="x",AC1680=$O$2),"include",0))</f>
        <v>include</v>
      </c>
      <c r="P1680" s="1">
        <f>IF(O1680="include",IF(AE1680&gt;0,1+MAX(P1681:P$2005),0),0)</f>
        <v>0</v>
      </c>
      <c r="Q1680" s="1">
        <f>IF(AND(ISBLANK(AA1679),AE1679=0),0,(IF(MAX(Q1681:Q$2005)&gt;0,0,ROW(R1680))))</f>
        <v>0</v>
      </c>
      <c r="R1680" s="1">
        <f>IF($O1680="include",IF(AF1680&gt;0,1+MAX(R1681:R$2005),0),0)</f>
        <v>0</v>
      </c>
      <c r="S1680" s="1">
        <f>IF($O1680="include",IF(AG1680&gt;0,1+MAX(S1681:S$2005),0),0)</f>
        <v>0</v>
      </c>
      <c r="T1680" s="1">
        <f>IF($O1680="include",IF(AH1680&gt;0,1+MAX(T1681:T$2005),0),0)</f>
        <v>0</v>
      </c>
      <c r="U1680" s="1">
        <f>IF($O1680="include",IF(AI1680&gt;0,1+MAX(U1681:U$2005),0),0)</f>
        <v>0</v>
      </c>
      <c r="V1680" s="1">
        <f>IF($O1680="include",IF(AJ1680&gt;0,1+MAX(V1681:V$2005),0),0)</f>
        <v>0</v>
      </c>
      <c r="W1680" s="1">
        <f>IF($O1680="include",IF(AK1680&gt;0,1+MAX(W1681:W$2005),0),0)</f>
        <v>0</v>
      </c>
      <c r="X1680" s="1">
        <f>IF($O1680="include",IF(AL1680&gt;0,1+MAX(X1681:X$2005),0),0)</f>
        <v>0</v>
      </c>
      <c r="Y1680" s="22" t="str">
        <f t="shared" si="449"/>
        <v xml:space="preserve">1 - </v>
      </c>
      <c r="AA1680" s="42"/>
      <c r="AB1680" s="43"/>
      <c r="AC1680" s="43"/>
      <c r="AD1680" s="44"/>
      <c r="AE1680" s="11">
        <f t="shared" si="450"/>
        <v>0</v>
      </c>
      <c r="AF1680" s="41"/>
      <c r="AG1680" s="41"/>
      <c r="AH1680" s="41"/>
      <c r="AI1680" s="41"/>
      <c r="AJ1680" s="41"/>
      <c r="AK1680" s="41"/>
      <c r="AL1680" s="41"/>
      <c r="BA1680" s="1">
        <f t="shared" si="451"/>
        <v>0</v>
      </c>
      <c r="BB1680" s="1">
        <f t="shared" si="452"/>
        <v>0</v>
      </c>
      <c r="BC1680" s="1" t="str">
        <f t="shared" si="453"/>
        <v>No</v>
      </c>
      <c r="BD1680" s="1">
        <f t="shared" si="454"/>
        <v>0</v>
      </c>
      <c r="BE1680" s="1">
        <f t="shared" si="455"/>
        <v>0</v>
      </c>
      <c r="BF1680" s="1">
        <f t="shared" si="456"/>
        <v>0</v>
      </c>
      <c r="BG1680" s="1">
        <v>1676</v>
      </c>
      <c r="BH1680" s="1" t="e">
        <f t="shared" si="457"/>
        <v>#N/A</v>
      </c>
      <c r="BI1680" s="1">
        <f t="shared" si="459"/>
        <v>2</v>
      </c>
      <c r="BJ1680" s="1" t="e">
        <f t="shared" si="458"/>
        <v>#N/A</v>
      </c>
    </row>
    <row r="1681" spans="1:62" x14ac:dyDescent="0.25">
      <c r="A1681" s="1">
        <f t="shared" si="445"/>
        <v>1</v>
      </c>
      <c r="B1681" s="1">
        <f>IF(YEAR(AD1681)=$B$3,YEAR('Apartment Expenses'!AD1681)&amp;" - "&amp;'Apartment Expenses'!AC1681,0)</f>
        <v>0</v>
      </c>
      <c r="C1681" s="1">
        <f t="shared" si="446"/>
        <v>0</v>
      </c>
      <c r="E1681" s="1">
        <v>1677</v>
      </c>
      <c r="F1681" s="1">
        <f t="shared" si="447"/>
        <v>1</v>
      </c>
      <c r="G1681" s="1">
        <f t="shared" si="443"/>
        <v>0</v>
      </c>
      <c r="H1681" s="1">
        <f t="shared" si="444"/>
        <v>0</v>
      </c>
      <c r="J1681" s="1" t="str">
        <f t="shared" si="448"/>
        <v>1900</v>
      </c>
      <c r="M1681" s="1">
        <f>HLOOKUP('Expense History'!$AD$3,$P$4:$X$2004,ROW('Apartment Expenses'!L1681)-3,0)</f>
        <v>0</v>
      </c>
      <c r="N1681" s="1">
        <f>IF('Expense History'!$AD$3=Data!$G$4,'Apartment Expenses'!AE1681,HLOOKUP('Expense History'!$AD$3,'Apartment Expenses'!$AE$4:$AL$2004,(ROW('Apartment Expenses'!M1681)-3)))</f>
        <v>0</v>
      </c>
      <c r="O1681" s="1" t="str">
        <f>IF($O$2="ALL",IF(VLOOKUP(AA1681,'Expense History'!$AA$6:$AB$36,2,0)="x","include",0),IF(AND(VLOOKUP(AA1681,'Expense History'!$AA$6:$AB$36,2,0)="x",AC1681=$O$2),"include",0))</f>
        <v>include</v>
      </c>
      <c r="P1681" s="1">
        <f>IF(O1681="include",IF(AE1681&gt;0,1+MAX(P1682:P$2005),0),0)</f>
        <v>0</v>
      </c>
      <c r="Q1681" s="1">
        <f>IF(AND(ISBLANK(AA1680),AE1680=0),0,(IF(MAX(Q1682:Q$2005)&gt;0,0,ROW(R1681))))</f>
        <v>0</v>
      </c>
      <c r="R1681" s="1">
        <f>IF($O1681="include",IF(AF1681&gt;0,1+MAX(R1682:R$2005),0),0)</f>
        <v>0</v>
      </c>
      <c r="S1681" s="1">
        <f>IF($O1681="include",IF(AG1681&gt;0,1+MAX(S1682:S$2005),0),0)</f>
        <v>0</v>
      </c>
      <c r="T1681" s="1">
        <f>IF($O1681="include",IF(AH1681&gt;0,1+MAX(T1682:T$2005),0),0)</f>
        <v>0</v>
      </c>
      <c r="U1681" s="1">
        <f>IF($O1681="include",IF(AI1681&gt;0,1+MAX(U1682:U$2005),0),0)</f>
        <v>0</v>
      </c>
      <c r="V1681" s="1">
        <f>IF($O1681="include",IF(AJ1681&gt;0,1+MAX(V1682:V$2005),0),0)</f>
        <v>0</v>
      </c>
      <c r="W1681" s="1">
        <f>IF($O1681="include",IF(AK1681&gt;0,1+MAX(W1682:W$2005),0),0)</f>
        <v>0</v>
      </c>
      <c r="X1681" s="1">
        <f>IF($O1681="include",IF(AL1681&gt;0,1+MAX(X1682:X$2005),0),0)</f>
        <v>0</v>
      </c>
      <c r="Y1681" s="22" t="str">
        <f t="shared" si="449"/>
        <v xml:space="preserve">1 - </v>
      </c>
      <c r="AA1681" s="42"/>
      <c r="AB1681" s="43"/>
      <c r="AC1681" s="43"/>
      <c r="AD1681" s="44"/>
      <c r="AE1681" s="11">
        <f t="shared" si="450"/>
        <v>0</v>
      </c>
      <c r="AF1681" s="41"/>
      <c r="AG1681" s="41"/>
      <c r="AH1681" s="41"/>
      <c r="AI1681" s="41"/>
      <c r="AJ1681" s="41"/>
      <c r="AK1681" s="41"/>
      <c r="AL1681" s="41"/>
      <c r="BA1681" s="1">
        <f t="shared" si="451"/>
        <v>0</v>
      </c>
      <c r="BB1681" s="1">
        <f t="shared" si="452"/>
        <v>0</v>
      </c>
      <c r="BC1681" s="1" t="str">
        <f t="shared" si="453"/>
        <v>No</v>
      </c>
      <c r="BD1681" s="1">
        <f t="shared" si="454"/>
        <v>0</v>
      </c>
      <c r="BE1681" s="1">
        <f t="shared" si="455"/>
        <v>0</v>
      </c>
      <c r="BF1681" s="1">
        <f t="shared" si="456"/>
        <v>0</v>
      </c>
      <c r="BG1681" s="1">
        <v>1677</v>
      </c>
      <c r="BH1681" s="1" t="e">
        <f t="shared" si="457"/>
        <v>#N/A</v>
      </c>
      <c r="BI1681" s="1">
        <f t="shared" si="459"/>
        <v>2</v>
      </c>
      <c r="BJ1681" s="1" t="e">
        <f t="shared" si="458"/>
        <v>#N/A</v>
      </c>
    </row>
    <row r="1682" spans="1:62" x14ac:dyDescent="0.25">
      <c r="A1682" s="1">
        <f t="shared" si="445"/>
        <v>1</v>
      </c>
      <c r="B1682" s="1">
        <f>IF(YEAR(AD1682)=$B$3,YEAR('Apartment Expenses'!AD1682)&amp;" - "&amp;'Apartment Expenses'!AC1682,0)</f>
        <v>0</v>
      </c>
      <c r="C1682" s="1">
        <f t="shared" si="446"/>
        <v>0</v>
      </c>
      <c r="E1682" s="1">
        <v>1678</v>
      </c>
      <c r="F1682" s="1">
        <f t="shared" si="447"/>
        <v>1</v>
      </c>
      <c r="G1682" s="1">
        <f t="shared" si="443"/>
        <v>0</v>
      </c>
      <c r="H1682" s="1">
        <f t="shared" si="444"/>
        <v>0</v>
      </c>
      <c r="J1682" s="1" t="str">
        <f t="shared" si="448"/>
        <v>1900</v>
      </c>
      <c r="M1682" s="1">
        <f>HLOOKUP('Expense History'!$AD$3,$P$4:$X$2004,ROW('Apartment Expenses'!L1682)-3,0)</f>
        <v>0</v>
      </c>
      <c r="N1682" s="1">
        <f>IF('Expense History'!$AD$3=Data!$G$4,'Apartment Expenses'!AE1682,HLOOKUP('Expense History'!$AD$3,'Apartment Expenses'!$AE$4:$AL$2004,(ROW('Apartment Expenses'!M1682)-3)))</f>
        <v>0</v>
      </c>
      <c r="O1682" s="1" t="str">
        <f>IF($O$2="ALL",IF(VLOOKUP(AA1682,'Expense History'!$AA$6:$AB$36,2,0)="x","include",0),IF(AND(VLOOKUP(AA1682,'Expense History'!$AA$6:$AB$36,2,0)="x",AC1682=$O$2),"include",0))</f>
        <v>include</v>
      </c>
      <c r="P1682" s="1">
        <f>IF(O1682="include",IF(AE1682&gt;0,1+MAX(P1683:P$2005),0),0)</f>
        <v>0</v>
      </c>
      <c r="Q1682" s="1">
        <f>IF(AND(ISBLANK(AA1681),AE1681=0),0,(IF(MAX(Q1683:Q$2005)&gt;0,0,ROW(R1682))))</f>
        <v>0</v>
      </c>
      <c r="R1682" s="1">
        <f>IF($O1682="include",IF(AF1682&gt;0,1+MAX(R1683:R$2005),0),0)</f>
        <v>0</v>
      </c>
      <c r="S1682" s="1">
        <f>IF($O1682="include",IF(AG1682&gt;0,1+MAX(S1683:S$2005),0),0)</f>
        <v>0</v>
      </c>
      <c r="T1682" s="1">
        <f>IF($O1682="include",IF(AH1682&gt;0,1+MAX(T1683:T$2005),0),0)</f>
        <v>0</v>
      </c>
      <c r="U1682" s="1">
        <f>IF($O1682="include",IF(AI1682&gt;0,1+MAX(U1683:U$2005),0),0)</f>
        <v>0</v>
      </c>
      <c r="V1682" s="1">
        <f>IF($O1682="include",IF(AJ1682&gt;0,1+MAX(V1683:V$2005),0),0)</f>
        <v>0</v>
      </c>
      <c r="W1682" s="1">
        <f>IF($O1682="include",IF(AK1682&gt;0,1+MAX(W1683:W$2005),0),0)</f>
        <v>0</v>
      </c>
      <c r="X1682" s="1">
        <f>IF($O1682="include",IF(AL1682&gt;0,1+MAX(X1683:X$2005),0),0)</f>
        <v>0</v>
      </c>
      <c r="Y1682" s="22" t="str">
        <f t="shared" si="449"/>
        <v xml:space="preserve">1 - </v>
      </c>
      <c r="AA1682" s="42"/>
      <c r="AB1682" s="43"/>
      <c r="AC1682" s="43"/>
      <c r="AD1682" s="44"/>
      <c r="AE1682" s="11">
        <f t="shared" si="450"/>
        <v>0</v>
      </c>
      <c r="AF1682" s="41"/>
      <c r="AG1682" s="41"/>
      <c r="AH1682" s="41"/>
      <c r="AI1682" s="41"/>
      <c r="AJ1682" s="41"/>
      <c r="AK1682" s="41"/>
      <c r="AL1682" s="41"/>
      <c r="BA1682" s="1">
        <f t="shared" si="451"/>
        <v>0</v>
      </c>
      <c r="BB1682" s="1">
        <f t="shared" si="452"/>
        <v>0</v>
      </c>
      <c r="BC1682" s="1" t="str">
        <f t="shared" si="453"/>
        <v>No</v>
      </c>
      <c r="BD1682" s="1">
        <f t="shared" si="454"/>
        <v>0</v>
      </c>
      <c r="BE1682" s="1">
        <f t="shared" si="455"/>
        <v>0</v>
      </c>
      <c r="BF1682" s="1">
        <f t="shared" si="456"/>
        <v>0</v>
      </c>
      <c r="BG1682" s="1">
        <v>1678</v>
      </c>
      <c r="BH1682" s="1" t="e">
        <f t="shared" si="457"/>
        <v>#N/A</v>
      </c>
      <c r="BI1682" s="1">
        <f t="shared" si="459"/>
        <v>2</v>
      </c>
      <c r="BJ1682" s="1" t="e">
        <f t="shared" si="458"/>
        <v>#N/A</v>
      </c>
    </row>
    <row r="1683" spans="1:62" x14ac:dyDescent="0.25">
      <c r="A1683" s="1">
        <f t="shared" si="445"/>
        <v>1</v>
      </c>
      <c r="B1683" s="1">
        <f>IF(YEAR(AD1683)=$B$3,YEAR('Apartment Expenses'!AD1683)&amp;" - "&amp;'Apartment Expenses'!AC1683,0)</f>
        <v>0</v>
      </c>
      <c r="C1683" s="1">
        <f t="shared" si="446"/>
        <v>0</v>
      </c>
      <c r="E1683" s="1">
        <v>1679</v>
      </c>
      <c r="F1683" s="1">
        <f t="shared" si="447"/>
        <v>1</v>
      </c>
      <c r="G1683" s="1">
        <f t="shared" si="443"/>
        <v>0</v>
      </c>
      <c r="H1683" s="1">
        <f t="shared" si="444"/>
        <v>0</v>
      </c>
      <c r="J1683" s="1" t="str">
        <f t="shared" si="448"/>
        <v>1900</v>
      </c>
      <c r="M1683" s="1">
        <f>HLOOKUP('Expense History'!$AD$3,$P$4:$X$2004,ROW('Apartment Expenses'!L1683)-3,0)</f>
        <v>0</v>
      </c>
      <c r="N1683" s="1">
        <f>IF('Expense History'!$AD$3=Data!$G$4,'Apartment Expenses'!AE1683,HLOOKUP('Expense History'!$AD$3,'Apartment Expenses'!$AE$4:$AL$2004,(ROW('Apartment Expenses'!M1683)-3)))</f>
        <v>0</v>
      </c>
      <c r="O1683" s="1" t="str">
        <f>IF($O$2="ALL",IF(VLOOKUP(AA1683,'Expense History'!$AA$6:$AB$36,2,0)="x","include",0),IF(AND(VLOOKUP(AA1683,'Expense History'!$AA$6:$AB$36,2,0)="x",AC1683=$O$2),"include",0))</f>
        <v>include</v>
      </c>
      <c r="P1683" s="1">
        <f>IF(O1683="include",IF(AE1683&gt;0,1+MAX(P1684:P$2005),0),0)</f>
        <v>0</v>
      </c>
      <c r="Q1683" s="1">
        <f>IF(AND(ISBLANK(AA1682),AE1682=0),0,(IF(MAX(Q1684:Q$2005)&gt;0,0,ROW(R1683))))</f>
        <v>0</v>
      </c>
      <c r="R1683" s="1">
        <f>IF($O1683="include",IF(AF1683&gt;0,1+MAX(R1684:R$2005),0),0)</f>
        <v>0</v>
      </c>
      <c r="S1683" s="1">
        <f>IF($O1683="include",IF(AG1683&gt;0,1+MAX(S1684:S$2005),0),0)</f>
        <v>0</v>
      </c>
      <c r="T1683" s="1">
        <f>IF($O1683="include",IF(AH1683&gt;0,1+MAX(T1684:T$2005),0),0)</f>
        <v>0</v>
      </c>
      <c r="U1683" s="1">
        <f>IF($O1683="include",IF(AI1683&gt;0,1+MAX(U1684:U$2005),0),0)</f>
        <v>0</v>
      </c>
      <c r="V1683" s="1">
        <f>IF($O1683="include",IF(AJ1683&gt;0,1+MAX(V1684:V$2005),0),0)</f>
        <v>0</v>
      </c>
      <c r="W1683" s="1">
        <f>IF($O1683="include",IF(AK1683&gt;0,1+MAX(W1684:W$2005),0),0)</f>
        <v>0</v>
      </c>
      <c r="X1683" s="1">
        <f>IF($O1683="include",IF(AL1683&gt;0,1+MAX(X1684:X$2005),0),0)</f>
        <v>0</v>
      </c>
      <c r="Y1683" s="22" t="str">
        <f t="shared" si="449"/>
        <v xml:space="preserve">1 - </v>
      </c>
      <c r="AA1683" s="42"/>
      <c r="AB1683" s="43"/>
      <c r="AC1683" s="43"/>
      <c r="AD1683" s="44"/>
      <c r="AE1683" s="11">
        <f t="shared" si="450"/>
        <v>0</v>
      </c>
      <c r="AF1683" s="41"/>
      <c r="AG1683" s="41"/>
      <c r="AH1683" s="41"/>
      <c r="AI1683" s="41"/>
      <c r="AJ1683" s="41"/>
      <c r="AK1683" s="41"/>
      <c r="AL1683" s="41"/>
      <c r="BA1683" s="1">
        <f t="shared" si="451"/>
        <v>0</v>
      </c>
      <c r="BB1683" s="1">
        <f t="shared" si="452"/>
        <v>0</v>
      </c>
      <c r="BC1683" s="1" t="str">
        <f t="shared" si="453"/>
        <v>No</v>
      </c>
      <c r="BD1683" s="1">
        <f t="shared" si="454"/>
        <v>0</v>
      </c>
      <c r="BE1683" s="1">
        <f t="shared" si="455"/>
        <v>0</v>
      </c>
      <c r="BF1683" s="1">
        <f t="shared" si="456"/>
        <v>0</v>
      </c>
      <c r="BG1683" s="1">
        <v>1679</v>
      </c>
      <c r="BH1683" s="1" t="e">
        <f t="shared" si="457"/>
        <v>#N/A</v>
      </c>
      <c r="BI1683" s="1">
        <f t="shared" si="459"/>
        <v>2</v>
      </c>
      <c r="BJ1683" s="1" t="e">
        <f t="shared" si="458"/>
        <v>#N/A</v>
      </c>
    </row>
    <row r="1684" spans="1:62" x14ac:dyDescent="0.25">
      <c r="A1684" s="1">
        <f t="shared" si="445"/>
        <v>1</v>
      </c>
      <c r="B1684" s="1">
        <f>IF(YEAR(AD1684)=$B$3,YEAR('Apartment Expenses'!AD1684)&amp;" - "&amp;'Apartment Expenses'!AC1684,0)</f>
        <v>0</v>
      </c>
      <c r="C1684" s="1">
        <f t="shared" si="446"/>
        <v>0</v>
      </c>
      <c r="E1684" s="1">
        <v>1680</v>
      </c>
      <c r="F1684" s="1">
        <f t="shared" si="447"/>
        <v>1</v>
      </c>
      <c r="G1684" s="1">
        <f t="shared" si="443"/>
        <v>0</v>
      </c>
      <c r="H1684" s="1">
        <f t="shared" si="444"/>
        <v>0</v>
      </c>
      <c r="J1684" s="1" t="str">
        <f t="shared" si="448"/>
        <v>1900</v>
      </c>
      <c r="M1684" s="1">
        <f>HLOOKUP('Expense History'!$AD$3,$P$4:$X$2004,ROW('Apartment Expenses'!L1684)-3,0)</f>
        <v>0</v>
      </c>
      <c r="N1684" s="1">
        <f>IF('Expense History'!$AD$3=Data!$G$4,'Apartment Expenses'!AE1684,HLOOKUP('Expense History'!$AD$3,'Apartment Expenses'!$AE$4:$AL$2004,(ROW('Apartment Expenses'!M1684)-3)))</f>
        <v>0</v>
      </c>
      <c r="O1684" s="1" t="str">
        <f>IF($O$2="ALL",IF(VLOOKUP(AA1684,'Expense History'!$AA$6:$AB$36,2,0)="x","include",0),IF(AND(VLOOKUP(AA1684,'Expense History'!$AA$6:$AB$36,2,0)="x",AC1684=$O$2),"include",0))</f>
        <v>include</v>
      </c>
      <c r="P1684" s="1">
        <f>IF(O1684="include",IF(AE1684&gt;0,1+MAX(P1685:P$2005),0),0)</f>
        <v>0</v>
      </c>
      <c r="Q1684" s="1">
        <f>IF(AND(ISBLANK(AA1683),AE1683=0),0,(IF(MAX(Q1685:Q$2005)&gt;0,0,ROW(R1684))))</f>
        <v>0</v>
      </c>
      <c r="R1684" s="1">
        <f>IF($O1684="include",IF(AF1684&gt;0,1+MAX(R1685:R$2005),0),0)</f>
        <v>0</v>
      </c>
      <c r="S1684" s="1">
        <f>IF($O1684="include",IF(AG1684&gt;0,1+MAX(S1685:S$2005),0),0)</f>
        <v>0</v>
      </c>
      <c r="T1684" s="1">
        <f>IF($O1684="include",IF(AH1684&gt;0,1+MAX(T1685:T$2005),0),0)</f>
        <v>0</v>
      </c>
      <c r="U1684" s="1">
        <f>IF($O1684="include",IF(AI1684&gt;0,1+MAX(U1685:U$2005),0),0)</f>
        <v>0</v>
      </c>
      <c r="V1684" s="1">
        <f>IF($O1684="include",IF(AJ1684&gt;0,1+MAX(V1685:V$2005),0),0)</f>
        <v>0</v>
      </c>
      <c r="W1684" s="1">
        <f>IF($O1684="include",IF(AK1684&gt;0,1+MAX(W1685:W$2005),0),0)</f>
        <v>0</v>
      </c>
      <c r="X1684" s="1">
        <f>IF($O1684="include",IF(AL1684&gt;0,1+MAX(X1685:X$2005),0),0)</f>
        <v>0</v>
      </c>
      <c r="Y1684" s="22" t="str">
        <f t="shared" si="449"/>
        <v xml:space="preserve">1 - </v>
      </c>
      <c r="AA1684" s="42"/>
      <c r="AB1684" s="43"/>
      <c r="AC1684" s="43"/>
      <c r="AD1684" s="44"/>
      <c r="AE1684" s="11">
        <f t="shared" si="450"/>
        <v>0</v>
      </c>
      <c r="AF1684" s="41"/>
      <c r="AG1684" s="41"/>
      <c r="AH1684" s="41"/>
      <c r="AI1684" s="41"/>
      <c r="AJ1684" s="41"/>
      <c r="AK1684" s="41"/>
      <c r="AL1684" s="41"/>
      <c r="BA1684" s="1">
        <f t="shared" si="451"/>
        <v>0</v>
      </c>
      <c r="BB1684" s="1">
        <f t="shared" si="452"/>
        <v>0</v>
      </c>
      <c r="BC1684" s="1" t="str">
        <f t="shared" si="453"/>
        <v>No</v>
      </c>
      <c r="BD1684" s="1">
        <f t="shared" si="454"/>
        <v>0</v>
      </c>
      <c r="BE1684" s="1">
        <f t="shared" si="455"/>
        <v>0</v>
      </c>
      <c r="BF1684" s="1">
        <f t="shared" si="456"/>
        <v>0</v>
      </c>
      <c r="BG1684" s="1">
        <v>1680</v>
      </c>
      <c r="BH1684" s="1" t="e">
        <f t="shared" si="457"/>
        <v>#N/A</v>
      </c>
      <c r="BI1684" s="1">
        <f t="shared" si="459"/>
        <v>2</v>
      </c>
      <c r="BJ1684" s="1" t="e">
        <f t="shared" si="458"/>
        <v>#N/A</v>
      </c>
    </row>
    <row r="1685" spans="1:62" x14ac:dyDescent="0.25">
      <c r="A1685" s="1">
        <f t="shared" si="445"/>
        <v>1</v>
      </c>
      <c r="B1685" s="1">
        <f>IF(YEAR(AD1685)=$B$3,YEAR('Apartment Expenses'!AD1685)&amp;" - "&amp;'Apartment Expenses'!AC1685,0)</f>
        <v>0</v>
      </c>
      <c r="C1685" s="1">
        <f t="shared" si="446"/>
        <v>0</v>
      </c>
      <c r="E1685" s="1">
        <v>1681</v>
      </c>
      <c r="F1685" s="1">
        <f t="shared" si="447"/>
        <v>1</v>
      </c>
      <c r="G1685" s="1">
        <f t="shared" si="443"/>
        <v>0</v>
      </c>
      <c r="H1685" s="1">
        <f t="shared" si="444"/>
        <v>0</v>
      </c>
      <c r="J1685" s="1" t="str">
        <f t="shared" si="448"/>
        <v>1900</v>
      </c>
      <c r="M1685" s="1">
        <f>HLOOKUP('Expense History'!$AD$3,$P$4:$X$2004,ROW('Apartment Expenses'!L1685)-3,0)</f>
        <v>0</v>
      </c>
      <c r="N1685" s="1">
        <f>IF('Expense History'!$AD$3=Data!$G$4,'Apartment Expenses'!AE1685,HLOOKUP('Expense History'!$AD$3,'Apartment Expenses'!$AE$4:$AL$2004,(ROW('Apartment Expenses'!M1685)-3)))</f>
        <v>0</v>
      </c>
      <c r="O1685" s="1" t="str">
        <f>IF($O$2="ALL",IF(VLOOKUP(AA1685,'Expense History'!$AA$6:$AB$36,2,0)="x","include",0),IF(AND(VLOOKUP(AA1685,'Expense History'!$AA$6:$AB$36,2,0)="x",AC1685=$O$2),"include",0))</f>
        <v>include</v>
      </c>
      <c r="P1685" s="1">
        <f>IF(O1685="include",IF(AE1685&gt;0,1+MAX(P1686:P$2005),0),0)</f>
        <v>0</v>
      </c>
      <c r="Q1685" s="1">
        <f>IF(AND(ISBLANK(AA1684),AE1684=0),0,(IF(MAX(Q1686:Q$2005)&gt;0,0,ROW(R1685))))</f>
        <v>0</v>
      </c>
      <c r="R1685" s="1">
        <f>IF($O1685="include",IF(AF1685&gt;0,1+MAX(R1686:R$2005),0),0)</f>
        <v>0</v>
      </c>
      <c r="S1685" s="1">
        <f>IF($O1685="include",IF(AG1685&gt;0,1+MAX(S1686:S$2005),0),0)</f>
        <v>0</v>
      </c>
      <c r="T1685" s="1">
        <f>IF($O1685="include",IF(AH1685&gt;0,1+MAX(T1686:T$2005),0),0)</f>
        <v>0</v>
      </c>
      <c r="U1685" s="1">
        <f>IF($O1685="include",IF(AI1685&gt;0,1+MAX(U1686:U$2005),0),0)</f>
        <v>0</v>
      </c>
      <c r="V1685" s="1">
        <f>IF($O1685="include",IF(AJ1685&gt;0,1+MAX(V1686:V$2005),0),0)</f>
        <v>0</v>
      </c>
      <c r="W1685" s="1">
        <f>IF($O1685="include",IF(AK1685&gt;0,1+MAX(W1686:W$2005),0),0)</f>
        <v>0</v>
      </c>
      <c r="X1685" s="1">
        <f>IF($O1685="include",IF(AL1685&gt;0,1+MAX(X1686:X$2005),0),0)</f>
        <v>0</v>
      </c>
      <c r="Y1685" s="22" t="str">
        <f t="shared" si="449"/>
        <v xml:space="preserve">1 - </v>
      </c>
      <c r="AA1685" s="42"/>
      <c r="AB1685" s="43"/>
      <c r="AC1685" s="43"/>
      <c r="AD1685" s="44"/>
      <c r="AE1685" s="11">
        <f t="shared" si="450"/>
        <v>0</v>
      </c>
      <c r="AF1685" s="41"/>
      <c r="AG1685" s="41"/>
      <c r="AH1685" s="41"/>
      <c r="AI1685" s="41"/>
      <c r="AJ1685" s="41"/>
      <c r="AK1685" s="41"/>
      <c r="AL1685" s="41"/>
      <c r="BA1685" s="1">
        <f t="shared" si="451"/>
        <v>0</v>
      </c>
      <c r="BB1685" s="1">
        <f t="shared" si="452"/>
        <v>0</v>
      </c>
      <c r="BC1685" s="1" t="str">
        <f t="shared" si="453"/>
        <v>No</v>
      </c>
      <c r="BD1685" s="1">
        <f t="shared" si="454"/>
        <v>0</v>
      </c>
      <c r="BE1685" s="1">
        <f t="shared" si="455"/>
        <v>0</v>
      </c>
      <c r="BF1685" s="1">
        <f t="shared" si="456"/>
        <v>0</v>
      </c>
      <c r="BG1685" s="1">
        <v>1681</v>
      </c>
      <c r="BH1685" s="1" t="e">
        <f t="shared" si="457"/>
        <v>#N/A</v>
      </c>
      <c r="BI1685" s="1">
        <f t="shared" si="459"/>
        <v>2</v>
      </c>
      <c r="BJ1685" s="1" t="e">
        <f t="shared" si="458"/>
        <v>#N/A</v>
      </c>
    </row>
    <row r="1686" spans="1:62" x14ac:dyDescent="0.25">
      <c r="A1686" s="1">
        <f t="shared" si="445"/>
        <v>1</v>
      </c>
      <c r="B1686" s="1">
        <f>IF(YEAR(AD1686)=$B$3,YEAR('Apartment Expenses'!AD1686)&amp;" - "&amp;'Apartment Expenses'!AC1686,0)</f>
        <v>0</v>
      </c>
      <c r="C1686" s="1">
        <f t="shared" si="446"/>
        <v>0</v>
      </c>
      <c r="E1686" s="1">
        <v>1682</v>
      </c>
      <c r="F1686" s="1">
        <f t="shared" si="447"/>
        <v>1</v>
      </c>
      <c r="G1686" s="1">
        <f t="shared" si="443"/>
        <v>0</v>
      </c>
      <c r="H1686" s="1">
        <f t="shared" si="444"/>
        <v>0</v>
      </c>
      <c r="J1686" s="1" t="str">
        <f t="shared" si="448"/>
        <v>1900</v>
      </c>
      <c r="M1686" s="1">
        <f>HLOOKUP('Expense History'!$AD$3,$P$4:$X$2004,ROW('Apartment Expenses'!L1686)-3,0)</f>
        <v>0</v>
      </c>
      <c r="N1686" s="1">
        <f>IF('Expense History'!$AD$3=Data!$G$4,'Apartment Expenses'!AE1686,HLOOKUP('Expense History'!$AD$3,'Apartment Expenses'!$AE$4:$AL$2004,(ROW('Apartment Expenses'!M1686)-3)))</f>
        <v>0</v>
      </c>
      <c r="O1686" s="1" t="str">
        <f>IF($O$2="ALL",IF(VLOOKUP(AA1686,'Expense History'!$AA$6:$AB$36,2,0)="x","include",0),IF(AND(VLOOKUP(AA1686,'Expense History'!$AA$6:$AB$36,2,0)="x",AC1686=$O$2),"include",0))</f>
        <v>include</v>
      </c>
      <c r="P1686" s="1">
        <f>IF(O1686="include",IF(AE1686&gt;0,1+MAX(P1687:P$2005),0),0)</f>
        <v>0</v>
      </c>
      <c r="Q1686" s="1">
        <f>IF(AND(ISBLANK(AA1685),AE1685=0),0,(IF(MAX(Q1687:Q$2005)&gt;0,0,ROW(R1686))))</f>
        <v>0</v>
      </c>
      <c r="R1686" s="1">
        <f>IF($O1686="include",IF(AF1686&gt;0,1+MAX(R1687:R$2005),0),0)</f>
        <v>0</v>
      </c>
      <c r="S1686" s="1">
        <f>IF($O1686="include",IF(AG1686&gt;0,1+MAX(S1687:S$2005),0),0)</f>
        <v>0</v>
      </c>
      <c r="T1686" s="1">
        <f>IF($O1686="include",IF(AH1686&gt;0,1+MAX(T1687:T$2005),0),0)</f>
        <v>0</v>
      </c>
      <c r="U1686" s="1">
        <f>IF($O1686="include",IF(AI1686&gt;0,1+MAX(U1687:U$2005),0),0)</f>
        <v>0</v>
      </c>
      <c r="V1686" s="1">
        <f>IF($O1686="include",IF(AJ1686&gt;0,1+MAX(V1687:V$2005),0),0)</f>
        <v>0</v>
      </c>
      <c r="W1686" s="1">
        <f>IF($O1686="include",IF(AK1686&gt;0,1+MAX(W1687:W$2005),0),0)</f>
        <v>0</v>
      </c>
      <c r="X1686" s="1">
        <f>IF($O1686="include",IF(AL1686&gt;0,1+MAX(X1687:X$2005),0),0)</f>
        <v>0</v>
      </c>
      <c r="Y1686" s="22" t="str">
        <f t="shared" si="449"/>
        <v xml:space="preserve">1 - </v>
      </c>
      <c r="AA1686" s="42"/>
      <c r="AB1686" s="43"/>
      <c r="AC1686" s="43"/>
      <c r="AD1686" s="44"/>
      <c r="AE1686" s="11">
        <f t="shared" si="450"/>
        <v>0</v>
      </c>
      <c r="AF1686" s="41"/>
      <c r="AG1686" s="41"/>
      <c r="AH1686" s="41"/>
      <c r="AI1686" s="41"/>
      <c r="AJ1686" s="41"/>
      <c r="AK1686" s="41"/>
      <c r="AL1686" s="41"/>
      <c r="BA1686" s="1">
        <f t="shared" si="451"/>
        <v>0</v>
      </c>
      <c r="BB1686" s="1">
        <f t="shared" si="452"/>
        <v>0</v>
      </c>
      <c r="BC1686" s="1" t="str">
        <f t="shared" si="453"/>
        <v>No</v>
      </c>
      <c r="BD1686" s="1">
        <f t="shared" si="454"/>
        <v>0</v>
      </c>
      <c r="BE1686" s="1">
        <f t="shared" si="455"/>
        <v>0</v>
      </c>
      <c r="BF1686" s="1">
        <f t="shared" si="456"/>
        <v>0</v>
      </c>
      <c r="BG1686" s="1">
        <v>1682</v>
      </c>
      <c r="BH1686" s="1" t="e">
        <f t="shared" si="457"/>
        <v>#N/A</v>
      </c>
      <c r="BI1686" s="1">
        <f t="shared" si="459"/>
        <v>2</v>
      </c>
      <c r="BJ1686" s="1" t="e">
        <f t="shared" si="458"/>
        <v>#N/A</v>
      </c>
    </row>
    <row r="1687" spans="1:62" x14ac:dyDescent="0.25">
      <c r="A1687" s="1">
        <f t="shared" si="445"/>
        <v>1</v>
      </c>
      <c r="B1687" s="1">
        <f>IF(YEAR(AD1687)=$B$3,YEAR('Apartment Expenses'!AD1687)&amp;" - "&amp;'Apartment Expenses'!AC1687,0)</f>
        <v>0</v>
      </c>
      <c r="C1687" s="1">
        <f t="shared" si="446"/>
        <v>0</v>
      </c>
      <c r="E1687" s="1">
        <v>1683</v>
      </c>
      <c r="F1687" s="1">
        <f t="shared" si="447"/>
        <v>1</v>
      </c>
      <c r="G1687" s="1">
        <f t="shared" si="443"/>
        <v>0</v>
      </c>
      <c r="H1687" s="1">
        <f t="shared" si="444"/>
        <v>0</v>
      </c>
      <c r="J1687" s="1" t="str">
        <f t="shared" si="448"/>
        <v>1900</v>
      </c>
      <c r="M1687" s="1">
        <f>HLOOKUP('Expense History'!$AD$3,$P$4:$X$2004,ROW('Apartment Expenses'!L1687)-3,0)</f>
        <v>0</v>
      </c>
      <c r="N1687" s="1">
        <f>IF('Expense History'!$AD$3=Data!$G$4,'Apartment Expenses'!AE1687,HLOOKUP('Expense History'!$AD$3,'Apartment Expenses'!$AE$4:$AL$2004,(ROW('Apartment Expenses'!M1687)-3)))</f>
        <v>0</v>
      </c>
      <c r="O1687" s="1" t="str">
        <f>IF($O$2="ALL",IF(VLOOKUP(AA1687,'Expense History'!$AA$6:$AB$36,2,0)="x","include",0),IF(AND(VLOOKUP(AA1687,'Expense History'!$AA$6:$AB$36,2,0)="x",AC1687=$O$2),"include",0))</f>
        <v>include</v>
      </c>
      <c r="P1687" s="1">
        <f>IF(O1687="include",IF(AE1687&gt;0,1+MAX(P1688:P$2005),0),0)</f>
        <v>0</v>
      </c>
      <c r="Q1687" s="1">
        <f>IF(AND(ISBLANK(AA1686),AE1686=0),0,(IF(MAX(Q1688:Q$2005)&gt;0,0,ROW(R1687))))</f>
        <v>0</v>
      </c>
      <c r="R1687" s="1">
        <f>IF($O1687="include",IF(AF1687&gt;0,1+MAX(R1688:R$2005),0),0)</f>
        <v>0</v>
      </c>
      <c r="S1687" s="1">
        <f>IF($O1687="include",IF(AG1687&gt;0,1+MAX(S1688:S$2005),0),0)</f>
        <v>0</v>
      </c>
      <c r="T1687" s="1">
        <f>IF($O1687="include",IF(AH1687&gt;0,1+MAX(T1688:T$2005),0),0)</f>
        <v>0</v>
      </c>
      <c r="U1687" s="1">
        <f>IF($O1687="include",IF(AI1687&gt;0,1+MAX(U1688:U$2005),0),0)</f>
        <v>0</v>
      </c>
      <c r="V1687" s="1">
        <f>IF($O1687="include",IF(AJ1687&gt;0,1+MAX(V1688:V$2005),0),0)</f>
        <v>0</v>
      </c>
      <c r="W1687" s="1">
        <f>IF($O1687="include",IF(AK1687&gt;0,1+MAX(W1688:W$2005),0),0)</f>
        <v>0</v>
      </c>
      <c r="X1687" s="1">
        <f>IF($O1687="include",IF(AL1687&gt;0,1+MAX(X1688:X$2005),0),0)</f>
        <v>0</v>
      </c>
      <c r="Y1687" s="22" t="str">
        <f t="shared" si="449"/>
        <v xml:space="preserve">1 - </v>
      </c>
      <c r="AA1687" s="42"/>
      <c r="AB1687" s="43"/>
      <c r="AC1687" s="43"/>
      <c r="AD1687" s="44"/>
      <c r="AE1687" s="11">
        <f t="shared" si="450"/>
        <v>0</v>
      </c>
      <c r="AF1687" s="41"/>
      <c r="AG1687" s="41"/>
      <c r="AH1687" s="41"/>
      <c r="AI1687" s="41"/>
      <c r="AJ1687" s="41"/>
      <c r="AK1687" s="41"/>
      <c r="AL1687" s="41"/>
      <c r="BA1687" s="1">
        <f t="shared" si="451"/>
        <v>0</v>
      </c>
      <c r="BB1687" s="1">
        <f t="shared" si="452"/>
        <v>0</v>
      </c>
      <c r="BC1687" s="1" t="str">
        <f t="shared" si="453"/>
        <v>No</v>
      </c>
      <c r="BD1687" s="1">
        <f t="shared" si="454"/>
        <v>0</v>
      </c>
      <c r="BE1687" s="1">
        <f t="shared" si="455"/>
        <v>0</v>
      </c>
      <c r="BF1687" s="1">
        <f t="shared" si="456"/>
        <v>0</v>
      </c>
      <c r="BG1687" s="1">
        <v>1683</v>
      </c>
      <c r="BH1687" s="1" t="e">
        <f t="shared" si="457"/>
        <v>#N/A</v>
      </c>
      <c r="BI1687" s="1">
        <f t="shared" si="459"/>
        <v>2</v>
      </c>
      <c r="BJ1687" s="1" t="e">
        <f t="shared" si="458"/>
        <v>#N/A</v>
      </c>
    </row>
    <row r="1688" spans="1:62" x14ac:dyDescent="0.25">
      <c r="A1688" s="1">
        <f t="shared" si="445"/>
        <v>1</v>
      </c>
      <c r="B1688" s="1">
        <f>IF(YEAR(AD1688)=$B$3,YEAR('Apartment Expenses'!AD1688)&amp;" - "&amp;'Apartment Expenses'!AC1688,0)</f>
        <v>0</v>
      </c>
      <c r="C1688" s="1">
        <f t="shared" si="446"/>
        <v>0</v>
      </c>
      <c r="E1688" s="1">
        <v>1684</v>
      </c>
      <c r="F1688" s="1">
        <f t="shared" si="447"/>
        <v>1</v>
      </c>
      <c r="G1688" s="1">
        <f t="shared" si="443"/>
        <v>0</v>
      </c>
      <c r="H1688" s="1">
        <f t="shared" si="444"/>
        <v>0</v>
      </c>
      <c r="J1688" s="1" t="str">
        <f t="shared" si="448"/>
        <v>1900</v>
      </c>
      <c r="M1688" s="1">
        <f>HLOOKUP('Expense History'!$AD$3,$P$4:$X$2004,ROW('Apartment Expenses'!L1688)-3,0)</f>
        <v>0</v>
      </c>
      <c r="N1688" s="1">
        <f>IF('Expense History'!$AD$3=Data!$G$4,'Apartment Expenses'!AE1688,HLOOKUP('Expense History'!$AD$3,'Apartment Expenses'!$AE$4:$AL$2004,(ROW('Apartment Expenses'!M1688)-3)))</f>
        <v>0</v>
      </c>
      <c r="O1688" s="1" t="str">
        <f>IF($O$2="ALL",IF(VLOOKUP(AA1688,'Expense History'!$AA$6:$AB$36,2,0)="x","include",0),IF(AND(VLOOKUP(AA1688,'Expense History'!$AA$6:$AB$36,2,0)="x",AC1688=$O$2),"include",0))</f>
        <v>include</v>
      </c>
      <c r="P1688" s="1">
        <f>IF(O1688="include",IF(AE1688&gt;0,1+MAX(P1689:P$2005),0),0)</f>
        <v>0</v>
      </c>
      <c r="Q1688" s="1">
        <f>IF(AND(ISBLANK(AA1687),AE1687=0),0,(IF(MAX(Q1689:Q$2005)&gt;0,0,ROW(R1688))))</f>
        <v>0</v>
      </c>
      <c r="R1688" s="1">
        <f>IF($O1688="include",IF(AF1688&gt;0,1+MAX(R1689:R$2005),0),0)</f>
        <v>0</v>
      </c>
      <c r="S1688" s="1">
        <f>IF($O1688="include",IF(AG1688&gt;0,1+MAX(S1689:S$2005),0),0)</f>
        <v>0</v>
      </c>
      <c r="T1688" s="1">
        <f>IF($O1688="include",IF(AH1688&gt;0,1+MAX(T1689:T$2005),0),0)</f>
        <v>0</v>
      </c>
      <c r="U1688" s="1">
        <f>IF($O1688="include",IF(AI1688&gt;0,1+MAX(U1689:U$2005),0),0)</f>
        <v>0</v>
      </c>
      <c r="V1688" s="1">
        <f>IF($O1688="include",IF(AJ1688&gt;0,1+MAX(V1689:V$2005),0),0)</f>
        <v>0</v>
      </c>
      <c r="W1688" s="1">
        <f>IF($O1688="include",IF(AK1688&gt;0,1+MAX(W1689:W$2005),0),0)</f>
        <v>0</v>
      </c>
      <c r="X1688" s="1">
        <f>IF($O1688="include",IF(AL1688&gt;0,1+MAX(X1689:X$2005),0),0)</f>
        <v>0</v>
      </c>
      <c r="Y1688" s="22" t="str">
        <f t="shared" si="449"/>
        <v xml:space="preserve">1 - </v>
      </c>
      <c r="AA1688" s="42"/>
      <c r="AB1688" s="43"/>
      <c r="AC1688" s="43"/>
      <c r="AD1688" s="44"/>
      <c r="AE1688" s="11">
        <f t="shared" si="450"/>
        <v>0</v>
      </c>
      <c r="AF1688" s="41"/>
      <c r="AG1688" s="41"/>
      <c r="AH1688" s="41"/>
      <c r="AI1688" s="41"/>
      <c r="AJ1688" s="41"/>
      <c r="AK1688" s="41"/>
      <c r="AL1688" s="41"/>
      <c r="BA1688" s="1">
        <f t="shared" si="451"/>
        <v>0</v>
      </c>
      <c r="BB1688" s="1">
        <f t="shared" si="452"/>
        <v>0</v>
      </c>
      <c r="BC1688" s="1" t="str">
        <f t="shared" si="453"/>
        <v>No</v>
      </c>
      <c r="BD1688" s="1">
        <f t="shared" si="454"/>
        <v>0</v>
      </c>
      <c r="BE1688" s="1">
        <f t="shared" si="455"/>
        <v>0</v>
      </c>
      <c r="BF1688" s="1">
        <f t="shared" si="456"/>
        <v>0</v>
      </c>
      <c r="BG1688" s="1">
        <v>1684</v>
      </c>
      <c r="BH1688" s="1" t="e">
        <f t="shared" si="457"/>
        <v>#N/A</v>
      </c>
      <c r="BI1688" s="1">
        <f t="shared" si="459"/>
        <v>2</v>
      </c>
      <c r="BJ1688" s="1" t="e">
        <f t="shared" si="458"/>
        <v>#N/A</v>
      </c>
    </row>
    <row r="1689" spans="1:62" x14ac:dyDescent="0.25">
      <c r="A1689" s="1">
        <f t="shared" si="445"/>
        <v>1</v>
      </c>
      <c r="B1689" s="1">
        <f>IF(YEAR(AD1689)=$B$3,YEAR('Apartment Expenses'!AD1689)&amp;" - "&amp;'Apartment Expenses'!AC1689,0)</f>
        <v>0</v>
      </c>
      <c r="C1689" s="1">
        <f t="shared" si="446"/>
        <v>0</v>
      </c>
      <c r="E1689" s="1">
        <v>1685</v>
      </c>
      <c r="F1689" s="1">
        <f t="shared" si="447"/>
        <v>1</v>
      </c>
      <c r="G1689" s="1">
        <f t="shared" si="443"/>
        <v>0</v>
      </c>
      <c r="H1689" s="1">
        <f t="shared" si="444"/>
        <v>0</v>
      </c>
      <c r="J1689" s="1" t="str">
        <f t="shared" si="448"/>
        <v>1900</v>
      </c>
      <c r="M1689" s="1">
        <f>HLOOKUP('Expense History'!$AD$3,$P$4:$X$2004,ROW('Apartment Expenses'!L1689)-3,0)</f>
        <v>0</v>
      </c>
      <c r="N1689" s="1">
        <f>IF('Expense History'!$AD$3=Data!$G$4,'Apartment Expenses'!AE1689,HLOOKUP('Expense History'!$AD$3,'Apartment Expenses'!$AE$4:$AL$2004,(ROW('Apartment Expenses'!M1689)-3)))</f>
        <v>0</v>
      </c>
      <c r="O1689" s="1" t="str">
        <f>IF($O$2="ALL",IF(VLOOKUP(AA1689,'Expense History'!$AA$6:$AB$36,2,0)="x","include",0),IF(AND(VLOOKUP(AA1689,'Expense History'!$AA$6:$AB$36,2,0)="x",AC1689=$O$2),"include",0))</f>
        <v>include</v>
      </c>
      <c r="P1689" s="1">
        <f>IF(O1689="include",IF(AE1689&gt;0,1+MAX(P1690:P$2005),0),0)</f>
        <v>0</v>
      </c>
      <c r="Q1689" s="1">
        <f>IF(AND(ISBLANK(AA1688),AE1688=0),0,(IF(MAX(Q1690:Q$2005)&gt;0,0,ROW(R1689))))</f>
        <v>0</v>
      </c>
      <c r="R1689" s="1">
        <f>IF($O1689="include",IF(AF1689&gt;0,1+MAX(R1690:R$2005),0),0)</f>
        <v>0</v>
      </c>
      <c r="S1689" s="1">
        <f>IF($O1689="include",IF(AG1689&gt;0,1+MAX(S1690:S$2005),0),0)</f>
        <v>0</v>
      </c>
      <c r="T1689" s="1">
        <f>IF($O1689="include",IF(AH1689&gt;0,1+MAX(T1690:T$2005),0),0)</f>
        <v>0</v>
      </c>
      <c r="U1689" s="1">
        <f>IF($O1689="include",IF(AI1689&gt;0,1+MAX(U1690:U$2005),0),0)</f>
        <v>0</v>
      </c>
      <c r="V1689" s="1">
        <f>IF($O1689="include",IF(AJ1689&gt;0,1+MAX(V1690:V$2005),0),0)</f>
        <v>0</v>
      </c>
      <c r="W1689" s="1">
        <f>IF($O1689="include",IF(AK1689&gt;0,1+MAX(W1690:W$2005),0),0)</f>
        <v>0</v>
      </c>
      <c r="X1689" s="1">
        <f>IF($O1689="include",IF(AL1689&gt;0,1+MAX(X1690:X$2005),0),0)</f>
        <v>0</v>
      </c>
      <c r="Y1689" s="22" t="str">
        <f t="shared" si="449"/>
        <v xml:space="preserve">1 - </v>
      </c>
      <c r="AA1689" s="42"/>
      <c r="AB1689" s="43"/>
      <c r="AC1689" s="43"/>
      <c r="AD1689" s="44"/>
      <c r="AE1689" s="11">
        <f t="shared" si="450"/>
        <v>0</v>
      </c>
      <c r="AF1689" s="41"/>
      <c r="AG1689" s="41"/>
      <c r="AH1689" s="41"/>
      <c r="AI1689" s="41"/>
      <c r="AJ1689" s="41"/>
      <c r="AK1689" s="41"/>
      <c r="AL1689" s="41"/>
      <c r="BA1689" s="1">
        <f t="shared" si="451"/>
        <v>0</v>
      </c>
      <c r="BB1689" s="1">
        <f t="shared" si="452"/>
        <v>0</v>
      </c>
      <c r="BC1689" s="1" t="str">
        <f t="shared" si="453"/>
        <v>No</v>
      </c>
      <c r="BD1689" s="1">
        <f t="shared" si="454"/>
        <v>0</v>
      </c>
      <c r="BE1689" s="1">
        <f t="shared" si="455"/>
        <v>0</v>
      </c>
      <c r="BF1689" s="1">
        <f t="shared" si="456"/>
        <v>0</v>
      </c>
      <c r="BG1689" s="1">
        <v>1685</v>
      </c>
      <c r="BH1689" s="1" t="e">
        <f t="shared" si="457"/>
        <v>#N/A</v>
      </c>
      <c r="BI1689" s="1">
        <f t="shared" si="459"/>
        <v>2</v>
      </c>
      <c r="BJ1689" s="1" t="e">
        <f t="shared" si="458"/>
        <v>#N/A</v>
      </c>
    </row>
    <row r="1690" spans="1:62" x14ac:dyDescent="0.25">
      <c r="A1690" s="1">
        <f t="shared" si="445"/>
        <v>1</v>
      </c>
      <c r="B1690" s="1">
        <f>IF(YEAR(AD1690)=$B$3,YEAR('Apartment Expenses'!AD1690)&amp;" - "&amp;'Apartment Expenses'!AC1690,0)</f>
        <v>0</v>
      </c>
      <c r="C1690" s="1">
        <f t="shared" si="446"/>
        <v>0</v>
      </c>
      <c r="E1690" s="1">
        <v>1686</v>
      </c>
      <c r="F1690" s="1">
        <f t="shared" si="447"/>
        <v>1</v>
      </c>
      <c r="G1690" s="1">
        <f t="shared" si="443"/>
        <v>0</v>
      </c>
      <c r="H1690" s="1">
        <f t="shared" si="444"/>
        <v>0</v>
      </c>
      <c r="J1690" s="1" t="str">
        <f t="shared" si="448"/>
        <v>1900</v>
      </c>
      <c r="M1690" s="1">
        <f>HLOOKUP('Expense History'!$AD$3,$P$4:$X$2004,ROW('Apartment Expenses'!L1690)-3,0)</f>
        <v>0</v>
      </c>
      <c r="N1690" s="1">
        <f>IF('Expense History'!$AD$3=Data!$G$4,'Apartment Expenses'!AE1690,HLOOKUP('Expense History'!$AD$3,'Apartment Expenses'!$AE$4:$AL$2004,(ROW('Apartment Expenses'!M1690)-3)))</f>
        <v>0</v>
      </c>
      <c r="O1690" s="1" t="str">
        <f>IF($O$2="ALL",IF(VLOOKUP(AA1690,'Expense History'!$AA$6:$AB$36,2,0)="x","include",0),IF(AND(VLOOKUP(AA1690,'Expense History'!$AA$6:$AB$36,2,0)="x",AC1690=$O$2),"include",0))</f>
        <v>include</v>
      </c>
      <c r="P1690" s="1">
        <f>IF(O1690="include",IF(AE1690&gt;0,1+MAX(P1691:P$2005),0),0)</f>
        <v>0</v>
      </c>
      <c r="Q1690" s="1">
        <f>IF(AND(ISBLANK(AA1689),AE1689=0),0,(IF(MAX(Q1691:Q$2005)&gt;0,0,ROW(R1690))))</f>
        <v>0</v>
      </c>
      <c r="R1690" s="1">
        <f>IF($O1690="include",IF(AF1690&gt;0,1+MAX(R1691:R$2005),0),0)</f>
        <v>0</v>
      </c>
      <c r="S1690" s="1">
        <f>IF($O1690="include",IF(AG1690&gt;0,1+MAX(S1691:S$2005),0),0)</f>
        <v>0</v>
      </c>
      <c r="T1690" s="1">
        <f>IF($O1690="include",IF(AH1690&gt;0,1+MAX(T1691:T$2005),0),0)</f>
        <v>0</v>
      </c>
      <c r="U1690" s="1">
        <f>IF($O1690="include",IF(AI1690&gt;0,1+MAX(U1691:U$2005),0),0)</f>
        <v>0</v>
      </c>
      <c r="V1690" s="1">
        <f>IF($O1690="include",IF(AJ1690&gt;0,1+MAX(V1691:V$2005),0),0)</f>
        <v>0</v>
      </c>
      <c r="W1690" s="1">
        <f>IF($O1690="include",IF(AK1690&gt;0,1+MAX(W1691:W$2005),0),0)</f>
        <v>0</v>
      </c>
      <c r="X1690" s="1">
        <f>IF($O1690="include",IF(AL1690&gt;0,1+MAX(X1691:X$2005),0),0)</f>
        <v>0</v>
      </c>
      <c r="Y1690" s="22" t="str">
        <f t="shared" si="449"/>
        <v xml:space="preserve">1 - </v>
      </c>
      <c r="AA1690" s="42"/>
      <c r="AB1690" s="43"/>
      <c r="AC1690" s="43"/>
      <c r="AD1690" s="44"/>
      <c r="AE1690" s="11">
        <f t="shared" si="450"/>
        <v>0</v>
      </c>
      <c r="AF1690" s="41"/>
      <c r="AG1690" s="41"/>
      <c r="AH1690" s="41"/>
      <c r="AI1690" s="41"/>
      <c r="AJ1690" s="41"/>
      <c r="AK1690" s="41"/>
      <c r="AL1690" s="41"/>
      <c r="BA1690" s="1">
        <f t="shared" si="451"/>
        <v>0</v>
      </c>
      <c r="BB1690" s="1">
        <f t="shared" si="452"/>
        <v>0</v>
      </c>
      <c r="BC1690" s="1" t="str">
        <f t="shared" si="453"/>
        <v>No</v>
      </c>
      <c r="BD1690" s="1">
        <f t="shared" si="454"/>
        <v>0</v>
      </c>
      <c r="BE1690" s="1">
        <f t="shared" si="455"/>
        <v>0</v>
      </c>
      <c r="BF1690" s="1">
        <f t="shared" si="456"/>
        <v>0</v>
      </c>
      <c r="BG1690" s="1">
        <v>1686</v>
      </c>
      <c r="BH1690" s="1" t="e">
        <f t="shared" si="457"/>
        <v>#N/A</v>
      </c>
      <c r="BI1690" s="1">
        <f t="shared" si="459"/>
        <v>2</v>
      </c>
      <c r="BJ1690" s="1" t="e">
        <f t="shared" si="458"/>
        <v>#N/A</v>
      </c>
    </row>
    <row r="1691" spans="1:62" x14ac:dyDescent="0.25">
      <c r="A1691" s="1">
        <f t="shared" si="445"/>
        <v>1</v>
      </c>
      <c r="B1691" s="1">
        <f>IF(YEAR(AD1691)=$B$3,YEAR('Apartment Expenses'!AD1691)&amp;" - "&amp;'Apartment Expenses'!AC1691,0)</f>
        <v>0</v>
      </c>
      <c r="C1691" s="1">
        <f t="shared" si="446"/>
        <v>0</v>
      </c>
      <c r="E1691" s="1">
        <v>1687</v>
      </c>
      <c r="F1691" s="1">
        <f t="shared" si="447"/>
        <v>1</v>
      </c>
      <c r="G1691" s="1">
        <f t="shared" si="443"/>
        <v>0</v>
      </c>
      <c r="H1691" s="1">
        <f t="shared" si="444"/>
        <v>0</v>
      </c>
      <c r="J1691" s="1" t="str">
        <f t="shared" si="448"/>
        <v>1900</v>
      </c>
      <c r="M1691" s="1">
        <f>HLOOKUP('Expense History'!$AD$3,$P$4:$X$2004,ROW('Apartment Expenses'!L1691)-3,0)</f>
        <v>0</v>
      </c>
      <c r="N1691" s="1">
        <f>IF('Expense History'!$AD$3=Data!$G$4,'Apartment Expenses'!AE1691,HLOOKUP('Expense History'!$AD$3,'Apartment Expenses'!$AE$4:$AL$2004,(ROW('Apartment Expenses'!M1691)-3)))</f>
        <v>0</v>
      </c>
      <c r="O1691" s="1" t="str">
        <f>IF($O$2="ALL",IF(VLOOKUP(AA1691,'Expense History'!$AA$6:$AB$36,2,0)="x","include",0),IF(AND(VLOOKUP(AA1691,'Expense History'!$AA$6:$AB$36,2,0)="x",AC1691=$O$2),"include",0))</f>
        <v>include</v>
      </c>
      <c r="P1691" s="1">
        <f>IF(O1691="include",IF(AE1691&gt;0,1+MAX(P1692:P$2005),0),0)</f>
        <v>0</v>
      </c>
      <c r="Q1691" s="1">
        <f>IF(AND(ISBLANK(AA1690),AE1690=0),0,(IF(MAX(Q1692:Q$2005)&gt;0,0,ROW(R1691))))</f>
        <v>0</v>
      </c>
      <c r="R1691" s="1">
        <f>IF($O1691="include",IF(AF1691&gt;0,1+MAX(R1692:R$2005),0),0)</f>
        <v>0</v>
      </c>
      <c r="S1691" s="1">
        <f>IF($O1691="include",IF(AG1691&gt;0,1+MAX(S1692:S$2005),0),0)</f>
        <v>0</v>
      </c>
      <c r="T1691" s="1">
        <f>IF($O1691="include",IF(AH1691&gt;0,1+MAX(T1692:T$2005),0),0)</f>
        <v>0</v>
      </c>
      <c r="U1691" s="1">
        <f>IF($O1691="include",IF(AI1691&gt;0,1+MAX(U1692:U$2005),0),0)</f>
        <v>0</v>
      </c>
      <c r="V1691" s="1">
        <f>IF($O1691="include",IF(AJ1691&gt;0,1+MAX(V1692:V$2005),0),0)</f>
        <v>0</v>
      </c>
      <c r="W1691" s="1">
        <f>IF($O1691="include",IF(AK1691&gt;0,1+MAX(W1692:W$2005),0),0)</f>
        <v>0</v>
      </c>
      <c r="X1691" s="1">
        <f>IF($O1691="include",IF(AL1691&gt;0,1+MAX(X1692:X$2005),0),0)</f>
        <v>0</v>
      </c>
      <c r="Y1691" s="22" t="str">
        <f t="shared" si="449"/>
        <v xml:space="preserve">1 - </v>
      </c>
      <c r="AA1691" s="42"/>
      <c r="AB1691" s="43"/>
      <c r="AC1691" s="43"/>
      <c r="AD1691" s="44"/>
      <c r="AE1691" s="11">
        <f t="shared" si="450"/>
        <v>0</v>
      </c>
      <c r="AF1691" s="41"/>
      <c r="AG1691" s="41"/>
      <c r="AH1691" s="41"/>
      <c r="AI1691" s="41"/>
      <c r="AJ1691" s="41"/>
      <c r="AK1691" s="41"/>
      <c r="AL1691" s="41"/>
      <c r="BA1691" s="1">
        <f t="shared" si="451"/>
        <v>0</v>
      </c>
      <c r="BB1691" s="1">
        <f t="shared" si="452"/>
        <v>0</v>
      </c>
      <c r="BC1691" s="1" t="str">
        <f t="shared" si="453"/>
        <v>No</v>
      </c>
      <c r="BD1691" s="1">
        <f t="shared" si="454"/>
        <v>0</v>
      </c>
      <c r="BE1691" s="1">
        <f t="shared" si="455"/>
        <v>0</v>
      </c>
      <c r="BF1691" s="1">
        <f t="shared" si="456"/>
        <v>0</v>
      </c>
      <c r="BG1691" s="1">
        <v>1687</v>
      </c>
      <c r="BH1691" s="1" t="e">
        <f t="shared" si="457"/>
        <v>#N/A</v>
      </c>
      <c r="BI1691" s="1">
        <f t="shared" si="459"/>
        <v>2</v>
      </c>
      <c r="BJ1691" s="1" t="e">
        <f t="shared" si="458"/>
        <v>#N/A</v>
      </c>
    </row>
    <row r="1692" spans="1:62" x14ac:dyDescent="0.25">
      <c r="A1692" s="1">
        <f t="shared" si="445"/>
        <v>1</v>
      </c>
      <c r="B1692" s="1">
        <f>IF(YEAR(AD1692)=$B$3,YEAR('Apartment Expenses'!AD1692)&amp;" - "&amp;'Apartment Expenses'!AC1692,0)</f>
        <v>0</v>
      </c>
      <c r="C1692" s="1">
        <f t="shared" si="446"/>
        <v>0</v>
      </c>
      <c r="E1692" s="1">
        <v>1688</v>
      </c>
      <c r="F1692" s="1">
        <f t="shared" si="447"/>
        <v>1</v>
      </c>
      <c r="G1692" s="1">
        <f t="shared" si="443"/>
        <v>0</v>
      </c>
      <c r="H1692" s="1">
        <f t="shared" si="444"/>
        <v>0</v>
      </c>
      <c r="J1692" s="1" t="str">
        <f t="shared" si="448"/>
        <v>1900</v>
      </c>
      <c r="M1692" s="1">
        <f>HLOOKUP('Expense History'!$AD$3,$P$4:$X$2004,ROW('Apartment Expenses'!L1692)-3,0)</f>
        <v>0</v>
      </c>
      <c r="N1692" s="1">
        <f>IF('Expense History'!$AD$3=Data!$G$4,'Apartment Expenses'!AE1692,HLOOKUP('Expense History'!$AD$3,'Apartment Expenses'!$AE$4:$AL$2004,(ROW('Apartment Expenses'!M1692)-3)))</f>
        <v>0</v>
      </c>
      <c r="O1692" s="1" t="str">
        <f>IF($O$2="ALL",IF(VLOOKUP(AA1692,'Expense History'!$AA$6:$AB$36,2,0)="x","include",0),IF(AND(VLOOKUP(AA1692,'Expense History'!$AA$6:$AB$36,2,0)="x",AC1692=$O$2),"include",0))</f>
        <v>include</v>
      </c>
      <c r="P1692" s="1">
        <f>IF(O1692="include",IF(AE1692&gt;0,1+MAX(P1693:P$2005),0),0)</f>
        <v>0</v>
      </c>
      <c r="Q1692" s="1">
        <f>IF(AND(ISBLANK(AA1691),AE1691=0),0,(IF(MAX(Q1693:Q$2005)&gt;0,0,ROW(R1692))))</f>
        <v>0</v>
      </c>
      <c r="R1692" s="1">
        <f>IF($O1692="include",IF(AF1692&gt;0,1+MAX(R1693:R$2005),0),0)</f>
        <v>0</v>
      </c>
      <c r="S1692" s="1">
        <f>IF($O1692="include",IF(AG1692&gt;0,1+MAX(S1693:S$2005),0),0)</f>
        <v>0</v>
      </c>
      <c r="T1692" s="1">
        <f>IF($O1692="include",IF(AH1692&gt;0,1+MAX(T1693:T$2005),0),0)</f>
        <v>0</v>
      </c>
      <c r="U1692" s="1">
        <f>IF($O1692="include",IF(AI1692&gt;0,1+MAX(U1693:U$2005),0),0)</f>
        <v>0</v>
      </c>
      <c r="V1692" s="1">
        <f>IF($O1692="include",IF(AJ1692&gt;0,1+MAX(V1693:V$2005),0),0)</f>
        <v>0</v>
      </c>
      <c r="W1692" s="1">
        <f>IF($O1692="include",IF(AK1692&gt;0,1+MAX(W1693:W$2005),0),0)</f>
        <v>0</v>
      </c>
      <c r="X1692" s="1">
        <f>IF($O1692="include",IF(AL1692&gt;0,1+MAX(X1693:X$2005),0),0)</f>
        <v>0</v>
      </c>
      <c r="Y1692" s="22" t="str">
        <f t="shared" si="449"/>
        <v xml:space="preserve">1 - </v>
      </c>
      <c r="AA1692" s="42"/>
      <c r="AB1692" s="43"/>
      <c r="AC1692" s="43"/>
      <c r="AD1692" s="44"/>
      <c r="AE1692" s="11">
        <f t="shared" si="450"/>
        <v>0</v>
      </c>
      <c r="AF1692" s="41"/>
      <c r="AG1692" s="41"/>
      <c r="AH1692" s="41"/>
      <c r="AI1692" s="41"/>
      <c r="AJ1692" s="41"/>
      <c r="AK1692" s="41"/>
      <c r="AL1692" s="41"/>
      <c r="BA1692" s="1">
        <f t="shared" si="451"/>
        <v>0</v>
      </c>
      <c r="BB1692" s="1">
        <f t="shared" si="452"/>
        <v>0</v>
      </c>
      <c r="BC1692" s="1" t="str">
        <f t="shared" si="453"/>
        <v>No</v>
      </c>
      <c r="BD1692" s="1">
        <f t="shared" si="454"/>
        <v>0</v>
      </c>
      <c r="BE1692" s="1">
        <f t="shared" si="455"/>
        <v>0</v>
      </c>
      <c r="BF1692" s="1">
        <f t="shared" si="456"/>
        <v>0</v>
      </c>
      <c r="BG1692" s="1">
        <v>1688</v>
      </c>
      <c r="BH1692" s="1" t="e">
        <f t="shared" si="457"/>
        <v>#N/A</v>
      </c>
      <c r="BI1692" s="1">
        <f t="shared" si="459"/>
        <v>2</v>
      </c>
      <c r="BJ1692" s="1" t="e">
        <f t="shared" si="458"/>
        <v>#N/A</v>
      </c>
    </row>
    <row r="1693" spans="1:62" x14ac:dyDescent="0.25">
      <c r="A1693" s="1">
        <f t="shared" si="445"/>
        <v>1</v>
      </c>
      <c r="B1693" s="1">
        <f>IF(YEAR(AD1693)=$B$3,YEAR('Apartment Expenses'!AD1693)&amp;" - "&amp;'Apartment Expenses'!AC1693,0)</f>
        <v>0</v>
      </c>
      <c r="C1693" s="1">
        <f t="shared" si="446"/>
        <v>0</v>
      </c>
      <c r="E1693" s="1">
        <v>1689</v>
      </c>
      <c r="F1693" s="1">
        <f t="shared" si="447"/>
        <v>1</v>
      </c>
      <c r="G1693" s="1">
        <f t="shared" si="443"/>
        <v>0</v>
      </c>
      <c r="H1693" s="1">
        <f t="shared" si="444"/>
        <v>0</v>
      </c>
      <c r="J1693" s="1" t="str">
        <f t="shared" si="448"/>
        <v>1900</v>
      </c>
      <c r="M1693" s="1">
        <f>HLOOKUP('Expense History'!$AD$3,$P$4:$X$2004,ROW('Apartment Expenses'!L1693)-3,0)</f>
        <v>0</v>
      </c>
      <c r="N1693" s="1">
        <f>IF('Expense History'!$AD$3=Data!$G$4,'Apartment Expenses'!AE1693,HLOOKUP('Expense History'!$AD$3,'Apartment Expenses'!$AE$4:$AL$2004,(ROW('Apartment Expenses'!M1693)-3)))</f>
        <v>0</v>
      </c>
      <c r="O1693" s="1" t="str">
        <f>IF($O$2="ALL",IF(VLOOKUP(AA1693,'Expense History'!$AA$6:$AB$36,2,0)="x","include",0),IF(AND(VLOOKUP(AA1693,'Expense History'!$AA$6:$AB$36,2,0)="x",AC1693=$O$2),"include",0))</f>
        <v>include</v>
      </c>
      <c r="P1693" s="1">
        <f>IF(O1693="include",IF(AE1693&gt;0,1+MAX(P1694:P$2005),0),0)</f>
        <v>0</v>
      </c>
      <c r="Q1693" s="1">
        <f>IF(AND(ISBLANK(AA1692),AE1692=0),0,(IF(MAX(Q1694:Q$2005)&gt;0,0,ROW(R1693))))</f>
        <v>0</v>
      </c>
      <c r="R1693" s="1">
        <f>IF($O1693="include",IF(AF1693&gt;0,1+MAX(R1694:R$2005),0),0)</f>
        <v>0</v>
      </c>
      <c r="S1693" s="1">
        <f>IF($O1693="include",IF(AG1693&gt;0,1+MAX(S1694:S$2005),0),0)</f>
        <v>0</v>
      </c>
      <c r="T1693" s="1">
        <f>IF($O1693="include",IF(AH1693&gt;0,1+MAX(T1694:T$2005),0),0)</f>
        <v>0</v>
      </c>
      <c r="U1693" s="1">
        <f>IF($O1693="include",IF(AI1693&gt;0,1+MAX(U1694:U$2005),0),0)</f>
        <v>0</v>
      </c>
      <c r="V1693" s="1">
        <f>IF($O1693="include",IF(AJ1693&gt;0,1+MAX(V1694:V$2005),0),0)</f>
        <v>0</v>
      </c>
      <c r="W1693" s="1">
        <f>IF($O1693="include",IF(AK1693&gt;0,1+MAX(W1694:W$2005),0),0)</f>
        <v>0</v>
      </c>
      <c r="X1693" s="1">
        <f>IF($O1693="include",IF(AL1693&gt;0,1+MAX(X1694:X$2005),0),0)</f>
        <v>0</v>
      </c>
      <c r="Y1693" s="22" t="str">
        <f t="shared" si="449"/>
        <v xml:space="preserve">1 - </v>
      </c>
      <c r="AA1693" s="42"/>
      <c r="AB1693" s="43"/>
      <c r="AC1693" s="43"/>
      <c r="AD1693" s="44"/>
      <c r="AE1693" s="11">
        <f t="shared" si="450"/>
        <v>0</v>
      </c>
      <c r="AF1693" s="41"/>
      <c r="AG1693" s="41"/>
      <c r="AH1693" s="41"/>
      <c r="AI1693" s="41"/>
      <c r="AJ1693" s="41"/>
      <c r="AK1693" s="41"/>
      <c r="AL1693" s="41"/>
      <c r="BA1693" s="1">
        <f t="shared" si="451"/>
        <v>0</v>
      </c>
      <c r="BB1693" s="1">
        <f t="shared" si="452"/>
        <v>0</v>
      </c>
      <c r="BC1693" s="1" t="str">
        <f t="shared" si="453"/>
        <v>No</v>
      </c>
      <c r="BD1693" s="1">
        <f t="shared" si="454"/>
        <v>0</v>
      </c>
      <c r="BE1693" s="1">
        <f t="shared" si="455"/>
        <v>0</v>
      </c>
      <c r="BF1693" s="1">
        <f t="shared" si="456"/>
        <v>0</v>
      </c>
      <c r="BG1693" s="1">
        <v>1689</v>
      </c>
      <c r="BH1693" s="1" t="e">
        <f t="shared" si="457"/>
        <v>#N/A</v>
      </c>
      <c r="BI1693" s="1">
        <f t="shared" si="459"/>
        <v>2</v>
      </c>
      <c r="BJ1693" s="1" t="e">
        <f t="shared" si="458"/>
        <v>#N/A</v>
      </c>
    </row>
    <row r="1694" spans="1:62" x14ac:dyDescent="0.25">
      <c r="A1694" s="1">
        <f t="shared" si="445"/>
        <v>1</v>
      </c>
      <c r="B1694" s="1">
        <f>IF(YEAR(AD1694)=$B$3,YEAR('Apartment Expenses'!AD1694)&amp;" - "&amp;'Apartment Expenses'!AC1694,0)</f>
        <v>0</v>
      </c>
      <c r="C1694" s="1">
        <f t="shared" si="446"/>
        <v>0</v>
      </c>
      <c r="E1694" s="1">
        <v>1690</v>
      </c>
      <c r="F1694" s="1">
        <f t="shared" si="447"/>
        <v>1</v>
      </c>
      <c r="G1694" s="1">
        <f t="shared" si="443"/>
        <v>0</v>
      </c>
      <c r="H1694" s="1">
        <f t="shared" si="444"/>
        <v>0</v>
      </c>
      <c r="J1694" s="1" t="str">
        <f t="shared" si="448"/>
        <v>1900</v>
      </c>
      <c r="M1694" s="1">
        <f>HLOOKUP('Expense History'!$AD$3,$P$4:$X$2004,ROW('Apartment Expenses'!L1694)-3,0)</f>
        <v>0</v>
      </c>
      <c r="N1694" s="1">
        <f>IF('Expense History'!$AD$3=Data!$G$4,'Apartment Expenses'!AE1694,HLOOKUP('Expense History'!$AD$3,'Apartment Expenses'!$AE$4:$AL$2004,(ROW('Apartment Expenses'!M1694)-3)))</f>
        <v>0</v>
      </c>
      <c r="O1694" s="1" t="str">
        <f>IF($O$2="ALL",IF(VLOOKUP(AA1694,'Expense History'!$AA$6:$AB$36,2,0)="x","include",0),IF(AND(VLOOKUP(AA1694,'Expense History'!$AA$6:$AB$36,2,0)="x",AC1694=$O$2),"include",0))</f>
        <v>include</v>
      </c>
      <c r="P1694" s="1">
        <f>IF(O1694="include",IF(AE1694&gt;0,1+MAX(P1695:P$2005),0),0)</f>
        <v>0</v>
      </c>
      <c r="Q1694" s="1">
        <f>IF(AND(ISBLANK(AA1693),AE1693=0),0,(IF(MAX(Q1695:Q$2005)&gt;0,0,ROW(R1694))))</f>
        <v>0</v>
      </c>
      <c r="R1694" s="1">
        <f>IF($O1694="include",IF(AF1694&gt;0,1+MAX(R1695:R$2005),0),0)</f>
        <v>0</v>
      </c>
      <c r="S1694" s="1">
        <f>IF($O1694="include",IF(AG1694&gt;0,1+MAX(S1695:S$2005),0),0)</f>
        <v>0</v>
      </c>
      <c r="T1694" s="1">
        <f>IF($O1694="include",IF(AH1694&gt;0,1+MAX(T1695:T$2005),0),0)</f>
        <v>0</v>
      </c>
      <c r="U1694" s="1">
        <f>IF($O1694="include",IF(AI1694&gt;0,1+MAX(U1695:U$2005),0),0)</f>
        <v>0</v>
      </c>
      <c r="V1694" s="1">
        <f>IF($O1694="include",IF(AJ1694&gt;0,1+MAX(V1695:V$2005),0),0)</f>
        <v>0</v>
      </c>
      <c r="W1694" s="1">
        <f>IF($O1694="include",IF(AK1694&gt;0,1+MAX(W1695:W$2005),0),0)</f>
        <v>0</v>
      </c>
      <c r="X1694" s="1">
        <f>IF($O1694="include",IF(AL1694&gt;0,1+MAX(X1695:X$2005),0),0)</f>
        <v>0</v>
      </c>
      <c r="Y1694" s="22" t="str">
        <f t="shared" si="449"/>
        <v xml:space="preserve">1 - </v>
      </c>
      <c r="AA1694" s="42"/>
      <c r="AB1694" s="43"/>
      <c r="AC1694" s="43"/>
      <c r="AD1694" s="44"/>
      <c r="AE1694" s="11">
        <f t="shared" si="450"/>
        <v>0</v>
      </c>
      <c r="AF1694" s="41"/>
      <c r="AG1694" s="41"/>
      <c r="AH1694" s="41"/>
      <c r="AI1694" s="41"/>
      <c r="AJ1694" s="41"/>
      <c r="AK1694" s="41"/>
      <c r="AL1694" s="41"/>
      <c r="BA1694" s="1">
        <f t="shared" si="451"/>
        <v>0</v>
      </c>
      <c r="BB1694" s="1">
        <f t="shared" si="452"/>
        <v>0</v>
      </c>
      <c r="BC1694" s="1" t="str">
        <f t="shared" si="453"/>
        <v>No</v>
      </c>
      <c r="BD1694" s="1">
        <f t="shared" si="454"/>
        <v>0</v>
      </c>
      <c r="BE1694" s="1">
        <f t="shared" si="455"/>
        <v>0</v>
      </c>
      <c r="BF1694" s="1">
        <f t="shared" si="456"/>
        <v>0</v>
      </c>
      <c r="BG1694" s="1">
        <v>1690</v>
      </c>
      <c r="BH1694" s="1" t="e">
        <f t="shared" si="457"/>
        <v>#N/A</v>
      </c>
      <c r="BI1694" s="1">
        <f t="shared" si="459"/>
        <v>2</v>
      </c>
      <c r="BJ1694" s="1" t="e">
        <f t="shared" si="458"/>
        <v>#N/A</v>
      </c>
    </row>
    <row r="1695" spans="1:62" x14ac:dyDescent="0.25">
      <c r="A1695" s="1">
        <f t="shared" si="445"/>
        <v>1</v>
      </c>
      <c r="B1695" s="1">
        <f>IF(YEAR(AD1695)=$B$3,YEAR('Apartment Expenses'!AD1695)&amp;" - "&amp;'Apartment Expenses'!AC1695,0)</f>
        <v>0</v>
      </c>
      <c r="C1695" s="1">
        <f t="shared" si="446"/>
        <v>0</v>
      </c>
      <c r="E1695" s="1">
        <v>1691</v>
      </c>
      <c r="F1695" s="1">
        <f t="shared" si="447"/>
        <v>1</v>
      </c>
      <c r="G1695" s="1">
        <f t="shared" si="443"/>
        <v>0</v>
      </c>
      <c r="H1695" s="1">
        <f t="shared" si="444"/>
        <v>0</v>
      </c>
      <c r="J1695" s="1" t="str">
        <f t="shared" si="448"/>
        <v>1900</v>
      </c>
      <c r="M1695" s="1">
        <f>HLOOKUP('Expense History'!$AD$3,$P$4:$X$2004,ROW('Apartment Expenses'!L1695)-3,0)</f>
        <v>0</v>
      </c>
      <c r="N1695" s="1">
        <f>IF('Expense History'!$AD$3=Data!$G$4,'Apartment Expenses'!AE1695,HLOOKUP('Expense History'!$AD$3,'Apartment Expenses'!$AE$4:$AL$2004,(ROW('Apartment Expenses'!M1695)-3)))</f>
        <v>0</v>
      </c>
      <c r="O1695" s="1" t="str">
        <f>IF($O$2="ALL",IF(VLOOKUP(AA1695,'Expense History'!$AA$6:$AB$36,2,0)="x","include",0),IF(AND(VLOOKUP(AA1695,'Expense History'!$AA$6:$AB$36,2,0)="x",AC1695=$O$2),"include",0))</f>
        <v>include</v>
      </c>
      <c r="P1695" s="1">
        <f>IF(O1695="include",IF(AE1695&gt;0,1+MAX(P1696:P$2005),0),0)</f>
        <v>0</v>
      </c>
      <c r="Q1695" s="1">
        <f>IF(AND(ISBLANK(AA1694),AE1694=0),0,(IF(MAX(Q1696:Q$2005)&gt;0,0,ROW(R1695))))</f>
        <v>0</v>
      </c>
      <c r="R1695" s="1">
        <f>IF($O1695="include",IF(AF1695&gt;0,1+MAX(R1696:R$2005),0),0)</f>
        <v>0</v>
      </c>
      <c r="S1695" s="1">
        <f>IF($O1695="include",IF(AG1695&gt;0,1+MAX(S1696:S$2005),0),0)</f>
        <v>0</v>
      </c>
      <c r="T1695" s="1">
        <f>IF($O1695="include",IF(AH1695&gt;0,1+MAX(T1696:T$2005),0),0)</f>
        <v>0</v>
      </c>
      <c r="U1695" s="1">
        <f>IF($O1695="include",IF(AI1695&gt;0,1+MAX(U1696:U$2005),0),0)</f>
        <v>0</v>
      </c>
      <c r="V1695" s="1">
        <f>IF($O1695="include",IF(AJ1695&gt;0,1+MAX(V1696:V$2005),0),0)</f>
        <v>0</v>
      </c>
      <c r="W1695" s="1">
        <f>IF($O1695="include",IF(AK1695&gt;0,1+MAX(W1696:W$2005),0),0)</f>
        <v>0</v>
      </c>
      <c r="X1695" s="1">
        <f>IF($O1695="include",IF(AL1695&gt;0,1+MAX(X1696:X$2005),0),0)</f>
        <v>0</v>
      </c>
      <c r="Y1695" s="22" t="str">
        <f t="shared" si="449"/>
        <v xml:space="preserve">1 - </v>
      </c>
      <c r="AA1695" s="42"/>
      <c r="AB1695" s="43"/>
      <c r="AC1695" s="43"/>
      <c r="AD1695" s="44"/>
      <c r="AE1695" s="11">
        <f t="shared" si="450"/>
        <v>0</v>
      </c>
      <c r="AF1695" s="41"/>
      <c r="AG1695" s="41"/>
      <c r="AH1695" s="41"/>
      <c r="AI1695" s="41"/>
      <c r="AJ1695" s="41"/>
      <c r="AK1695" s="41"/>
      <c r="AL1695" s="41"/>
      <c r="BA1695" s="1">
        <f t="shared" si="451"/>
        <v>0</v>
      </c>
      <c r="BB1695" s="1">
        <f t="shared" si="452"/>
        <v>0</v>
      </c>
      <c r="BC1695" s="1" t="str">
        <f t="shared" si="453"/>
        <v>No</v>
      </c>
      <c r="BD1695" s="1">
        <f t="shared" si="454"/>
        <v>0</v>
      </c>
      <c r="BE1695" s="1">
        <f t="shared" si="455"/>
        <v>0</v>
      </c>
      <c r="BF1695" s="1">
        <f t="shared" si="456"/>
        <v>0</v>
      </c>
      <c r="BG1695" s="1">
        <v>1691</v>
      </c>
      <c r="BH1695" s="1" t="e">
        <f t="shared" si="457"/>
        <v>#N/A</v>
      </c>
      <c r="BI1695" s="1">
        <f t="shared" si="459"/>
        <v>2</v>
      </c>
      <c r="BJ1695" s="1" t="e">
        <f t="shared" si="458"/>
        <v>#N/A</v>
      </c>
    </row>
    <row r="1696" spans="1:62" x14ac:dyDescent="0.25">
      <c r="A1696" s="1">
        <f t="shared" si="445"/>
        <v>1</v>
      </c>
      <c r="B1696" s="1">
        <f>IF(YEAR(AD1696)=$B$3,YEAR('Apartment Expenses'!AD1696)&amp;" - "&amp;'Apartment Expenses'!AC1696,0)</f>
        <v>0</v>
      </c>
      <c r="C1696" s="1">
        <f t="shared" si="446"/>
        <v>0</v>
      </c>
      <c r="E1696" s="1">
        <v>1692</v>
      </c>
      <c r="F1696" s="1">
        <f t="shared" si="447"/>
        <v>1</v>
      </c>
      <c r="G1696" s="1">
        <f t="shared" si="443"/>
        <v>0</v>
      </c>
      <c r="H1696" s="1">
        <f t="shared" si="444"/>
        <v>0</v>
      </c>
      <c r="J1696" s="1" t="str">
        <f t="shared" si="448"/>
        <v>1900</v>
      </c>
      <c r="M1696" s="1">
        <f>HLOOKUP('Expense History'!$AD$3,$P$4:$X$2004,ROW('Apartment Expenses'!L1696)-3,0)</f>
        <v>0</v>
      </c>
      <c r="N1696" s="1">
        <f>IF('Expense History'!$AD$3=Data!$G$4,'Apartment Expenses'!AE1696,HLOOKUP('Expense History'!$AD$3,'Apartment Expenses'!$AE$4:$AL$2004,(ROW('Apartment Expenses'!M1696)-3)))</f>
        <v>0</v>
      </c>
      <c r="O1696" s="1" t="str">
        <f>IF($O$2="ALL",IF(VLOOKUP(AA1696,'Expense History'!$AA$6:$AB$36,2,0)="x","include",0),IF(AND(VLOOKUP(AA1696,'Expense History'!$AA$6:$AB$36,2,0)="x",AC1696=$O$2),"include",0))</f>
        <v>include</v>
      </c>
      <c r="P1696" s="1">
        <f>IF(O1696="include",IF(AE1696&gt;0,1+MAX(P1697:P$2005),0),0)</f>
        <v>0</v>
      </c>
      <c r="Q1696" s="1">
        <f>IF(AND(ISBLANK(AA1695),AE1695=0),0,(IF(MAX(Q1697:Q$2005)&gt;0,0,ROW(R1696))))</f>
        <v>0</v>
      </c>
      <c r="R1696" s="1">
        <f>IF($O1696="include",IF(AF1696&gt;0,1+MAX(R1697:R$2005),0),0)</f>
        <v>0</v>
      </c>
      <c r="S1696" s="1">
        <f>IF($O1696="include",IF(AG1696&gt;0,1+MAX(S1697:S$2005),0),0)</f>
        <v>0</v>
      </c>
      <c r="T1696" s="1">
        <f>IF($O1696="include",IF(AH1696&gt;0,1+MAX(T1697:T$2005),0),0)</f>
        <v>0</v>
      </c>
      <c r="U1696" s="1">
        <f>IF($O1696="include",IF(AI1696&gt;0,1+MAX(U1697:U$2005),0),0)</f>
        <v>0</v>
      </c>
      <c r="V1696" s="1">
        <f>IF($O1696="include",IF(AJ1696&gt;0,1+MAX(V1697:V$2005),0),0)</f>
        <v>0</v>
      </c>
      <c r="W1696" s="1">
        <f>IF($O1696="include",IF(AK1696&gt;0,1+MAX(W1697:W$2005),0),0)</f>
        <v>0</v>
      </c>
      <c r="X1696" s="1">
        <f>IF($O1696="include",IF(AL1696&gt;0,1+MAX(X1697:X$2005),0),0)</f>
        <v>0</v>
      </c>
      <c r="Y1696" s="22" t="str">
        <f t="shared" si="449"/>
        <v xml:space="preserve">1 - </v>
      </c>
      <c r="AA1696" s="42"/>
      <c r="AB1696" s="43"/>
      <c r="AC1696" s="43"/>
      <c r="AD1696" s="44"/>
      <c r="AE1696" s="11">
        <f t="shared" si="450"/>
        <v>0</v>
      </c>
      <c r="AF1696" s="41"/>
      <c r="AG1696" s="41"/>
      <c r="AH1696" s="41"/>
      <c r="AI1696" s="41"/>
      <c r="AJ1696" s="41"/>
      <c r="AK1696" s="41"/>
      <c r="AL1696" s="41"/>
      <c r="BA1696" s="1">
        <f t="shared" si="451"/>
        <v>0</v>
      </c>
      <c r="BB1696" s="1">
        <f t="shared" si="452"/>
        <v>0</v>
      </c>
      <c r="BC1696" s="1" t="str">
        <f t="shared" si="453"/>
        <v>No</v>
      </c>
      <c r="BD1696" s="1">
        <f t="shared" si="454"/>
        <v>0</v>
      </c>
      <c r="BE1696" s="1">
        <f t="shared" si="455"/>
        <v>0</v>
      </c>
      <c r="BF1696" s="1">
        <f t="shared" si="456"/>
        <v>0</v>
      </c>
      <c r="BG1696" s="1">
        <v>1692</v>
      </c>
      <c r="BH1696" s="1" t="e">
        <f t="shared" si="457"/>
        <v>#N/A</v>
      </c>
      <c r="BI1696" s="1">
        <f t="shared" si="459"/>
        <v>2</v>
      </c>
      <c r="BJ1696" s="1" t="e">
        <f t="shared" si="458"/>
        <v>#N/A</v>
      </c>
    </row>
    <row r="1697" spans="1:62" x14ac:dyDescent="0.25">
      <c r="A1697" s="1">
        <f t="shared" si="445"/>
        <v>1</v>
      </c>
      <c r="B1697" s="1">
        <f>IF(YEAR(AD1697)=$B$3,YEAR('Apartment Expenses'!AD1697)&amp;" - "&amp;'Apartment Expenses'!AC1697,0)</f>
        <v>0</v>
      </c>
      <c r="C1697" s="1">
        <f t="shared" si="446"/>
        <v>0</v>
      </c>
      <c r="E1697" s="1">
        <v>1693</v>
      </c>
      <c r="F1697" s="1">
        <f t="shared" si="447"/>
        <v>1</v>
      </c>
      <c r="G1697" s="1">
        <f t="shared" si="443"/>
        <v>0</v>
      </c>
      <c r="H1697" s="1">
        <f t="shared" si="444"/>
        <v>0</v>
      </c>
      <c r="J1697" s="1" t="str">
        <f t="shared" si="448"/>
        <v>1900</v>
      </c>
      <c r="M1697" s="1">
        <f>HLOOKUP('Expense History'!$AD$3,$P$4:$X$2004,ROW('Apartment Expenses'!L1697)-3,0)</f>
        <v>0</v>
      </c>
      <c r="N1697" s="1">
        <f>IF('Expense History'!$AD$3=Data!$G$4,'Apartment Expenses'!AE1697,HLOOKUP('Expense History'!$AD$3,'Apartment Expenses'!$AE$4:$AL$2004,(ROW('Apartment Expenses'!M1697)-3)))</f>
        <v>0</v>
      </c>
      <c r="O1697" s="1" t="str">
        <f>IF($O$2="ALL",IF(VLOOKUP(AA1697,'Expense History'!$AA$6:$AB$36,2,0)="x","include",0),IF(AND(VLOOKUP(AA1697,'Expense History'!$AA$6:$AB$36,2,0)="x",AC1697=$O$2),"include",0))</f>
        <v>include</v>
      </c>
      <c r="P1697" s="1">
        <f>IF(O1697="include",IF(AE1697&gt;0,1+MAX(P1698:P$2005),0),0)</f>
        <v>0</v>
      </c>
      <c r="Q1697" s="1">
        <f>IF(AND(ISBLANK(AA1696),AE1696=0),0,(IF(MAX(Q1698:Q$2005)&gt;0,0,ROW(R1697))))</f>
        <v>0</v>
      </c>
      <c r="R1697" s="1">
        <f>IF($O1697="include",IF(AF1697&gt;0,1+MAX(R1698:R$2005),0),0)</f>
        <v>0</v>
      </c>
      <c r="S1697" s="1">
        <f>IF($O1697="include",IF(AG1697&gt;0,1+MAX(S1698:S$2005),0),0)</f>
        <v>0</v>
      </c>
      <c r="T1697" s="1">
        <f>IF($O1697="include",IF(AH1697&gt;0,1+MAX(T1698:T$2005),0),0)</f>
        <v>0</v>
      </c>
      <c r="U1697" s="1">
        <f>IF($O1697="include",IF(AI1697&gt;0,1+MAX(U1698:U$2005),0),0)</f>
        <v>0</v>
      </c>
      <c r="V1697" s="1">
        <f>IF($O1697="include",IF(AJ1697&gt;0,1+MAX(V1698:V$2005),0),0)</f>
        <v>0</v>
      </c>
      <c r="W1697" s="1">
        <f>IF($O1697="include",IF(AK1697&gt;0,1+MAX(W1698:W$2005),0),0)</f>
        <v>0</v>
      </c>
      <c r="X1697" s="1">
        <f>IF($O1697="include",IF(AL1697&gt;0,1+MAX(X1698:X$2005),0),0)</f>
        <v>0</v>
      </c>
      <c r="Y1697" s="22" t="str">
        <f t="shared" si="449"/>
        <v xml:space="preserve">1 - </v>
      </c>
      <c r="AA1697" s="42"/>
      <c r="AB1697" s="43"/>
      <c r="AC1697" s="43"/>
      <c r="AD1697" s="44"/>
      <c r="AE1697" s="11">
        <f t="shared" si="450"/>
        <v>0</v>
      </c>
      <c r="AF1697" s="41"/>
      <c r="AG1697" s="41"/>
      <c r="AH1697" s="41"/>
      <c r="AI1697" s="41"/>
      <c r="AJ1697" s="41"/>
      <c r="AK1697" s="41"/>
      <c r="AL1697" s="41"/>
      <c r="BA1697" s="1">
        <f t="shared" si="451"/>
        <v>0</v>
      </c>
      <c r="BB1697" s="1">
        <f t="shared" si="452"/>
        <v>0</v>
      </c>
      <c r="BC1697" s="1" t="str">
        <f t="shared" si="453"/>
        <v>No</v>
      </c>
      <c r="BD1697" s="1">
        <f t="shared" si="454"/>
        <v>0</v>
      </c>
      <c r="BE1697" s="1">
        <f t="shared" si="455"/>
        <v>0</v>
      </c>
      <c r="BF1697" s="1">
        <f t="shared" si="456"/>
        <v>0</v>
      </c>
      <c r="BG1697" s="1">
        <v>1693</v>
      </c>
      <c r="BH1697" s="1" t="e">
        <f t="shared" si="457"/>
        <v>#N/A</v>
      </c>
      <c r="BI1697" s="1">
        <f t="shared" si="459"/>
        <v>2</v>
      </c>
      <c r="BJ1697" s="1" t="e">
        <f t="shared" si="458"/>
        <v>#N/A</v>
      </c>
    </row>
    <row r="1698" spans="1:62" x14ac:dyDescent="0.25">
      <c r="A1698" s="1">
        <f t="shared" si="445"/>
        <v>1</v>
      </c>
      <c r="B1698" s="1">
        <f>IF(YEAR(AD1698)=$B$3,YEAR('Apartment Expenses'!AD1698)&amp;" - "&amp;'Apartment Expenses'!AC1698,0)</f>
        <v>0</v>
      </c>
      <c r="C1698" s="1">
        <f t="shared" si="446"/>
        <v>0</v>
      </c>
      <c r="E1698" s="1">
        <v>1694</v>
      </c>
      <c r="F1698" s="1">
        <f t="shared" si="447"/>
        <v>1</v>
      </c>
      <c r="G1698" s="1">
        <f t="shared" si="443"/>
        <v>0</v>
      </c>
      <c r="H1698" s="1">
        <f t="shared" si="444"/>
        <v>0</v>
      </c>
      <c r="J1698" s="1" t="str">
        <f t="shared" si="448"/>
        <v>1900</v>
      </c>
      <c r="M1698" s="1">
        <f>HLOOKUP('Expense History'!$AD$3,$P$4:$X$2004,ROW('Apartment Expenses'!L1698)-3,0)</f>
        <v>0</v>
      </c>
      <c r="N1698" s="1">
        <f>IF('Expense History'!$AD$3=Data!$G$4,'Apartment Expenses'!AE1698,HLOOKUP('Expense History'!$AD$3,'Apartment Expenses'!$AE$4:$AL$2004,(ROW('Apartment Expenses'!M1698)-3)))</f>
        <v>0</v>
      </c>
      <c r="O1698" s="1" t="str">
        <f>IF($O$2="ALL",IF(VLOOKUP(AA1698,'Expense History'!$AA$6:$AB$36,2,0)="x","include",0),IF(AND(VLOOKUP(AA1698,'Expense History'!$AA$6:$AB$36,2,0)="x",AC1698=$O$2),"include",0))</f>
        <v>include</v>
      </c>
      <c r="P1698" s="1">
        <f>IF(O1698="include",IF(AE1698&gt;0,1+MAX(P1699:P$2005),0),0)</f>
        <v>0</v>
      </c>
      <c r="Q1698" s="1">
        <f>IF(AND(ISBLANK(AA1697),AE1697=0),0,(IF(MAX(Q1699:Q$2005)&gt;0,0,ROW(R1698))))</f>
        <v>0</v>
      </c>
      <c r="R1698" s="1">
        <f>IF($O1698="include",IF(AF1698&gt;0,1+MAX(R1699:R$2005),0),0)</f>
        <v>0</v>
      </c>
      <c r="S1698" s="1">
        <f>IF($O1698="include",IF(AG1698&gt;0,1+MAX(S1699:S$2005),0),0)</f>
        <v>0</v>
      </c>
      <c r="T1698" s="1">
        <f>IF($O1698="include",IF(AH1698&gt;0,1+MAX(T1699:T$2005),0),0)</f>
        <v>0</v>
      </c>
      <c r="U1698" s="1">
        <f>IF($O1698="include",IF(AI1698&gt;0,1+MAX(U1699:U$2005),0),0)</f>
        <v>0</v>
      </c>
      <c r="V1698" s="1">
        <f>IF($O1698="include",IF(AJ1698&gt;0,1+MAX(V1699:V$2005),0),0)</f>
        <v>0</v>
      </c>
      <c r="W1698" s="1">
        <f>IF($O1698="include",IF(AK1698&gt;0,1+MAX(W1699:W$2005),0),0)</f>
        <v>0</v>
      </c>
      <c r="X1698" s="1">
        <f>IF($O1698="include",IF(AL1698&gt;0,1+MAX(X1699:X$2005),0),0)</f>
        <v>0</v>
      </c>
      <c r="Y1698" s="22" t="str">
        <f t="shared" si="449"/>
        <v xml:space="preserve">1 - </v>
      </c>
      <c r="AA1698" s="42"/>
      <c r="AB1698" s="43"/>
      <c r="AC1698" s="43"/>
      <c r="AD1698" s="44"/>
      <c r="AE1698" s="11">
        <f t="shared" si="450"/>
        <v>0</v>
      </c>
      <c r="AF1698" s="41"/>
      <c r="AG1698" s="41"/>
      <c r="AH1698" s="41"/>
      <c r="AI1698" s="41"/>
      <c r="AJ1698" s="41"/>
      <c r="AK1698" s="41"/>
      <c r="AL1698" s="41"/>
      <c r="BA1698" s="1">
        <f t="shared" si="451"/>
        <v>0</v>
      </c>
      <c r="BB1698" s="1">
        <f t="shared" si="452"/>
        <v>0</v>
      </c>
      <c r="BC1698" s="1" t="str">
        <f t="shared" si="453"/>
        <v>No</v>
      </c>
      <c r="BD1698" s="1">
        <f t="shared" si="454"/>
        <v>0</v>
      </c>
      <c r="BE1698" s="1">
        <f t="shared" si="455"/>
        <v>0</v>
      </c>
      <c r="BF1698" s="1">
        <f t="shared" si="456"/>
        <v>0</v>
      </c>
      <c r="BG1698" s="1">
        <v>1694</v>
      </c>
      <c r="BH1698" s="1" t="e">
        <f t="shared" si="457"/>
        <v>#N/A</v>
      </c>
      <c r="BI1698" s="1">
        <f t="shared" si="459"/>
        <v>2</v>
      </c>
      <c r="BJ1698" s="1" t="e">
        <f t="shared" si="458"/>
        <v>#N/A</v>
      </c>
    </row>
    <row r="1699" spans="1:62" x14ac:dyDescent="0.25">
      <c r="A1699" s="1">
        <f t="shared" si="445"/>
        <v>1</v>
      </c>
      <c r="B1699" s="1">
        <f>IF(YEAR(AD1699)=$B$3,YEAR('Apartment Expenses'!AD1699)&amp;" - "&amp;'Apartment Expenses'!AC1699,0)</f>
        <v>0</v>
      </c>
      <c r="C1699" s="1">
        <f t="shared" si="446"/>
        <v>0</v>
      </c>
      <c r="E1699" s="1">
        <v>1695</v>
      </c>
      <c r="F1699" s="1">
        <f t="shared" si="447"/>
        <v>1</v>
      </c>
      <c r="G1699" s="1">
        <f t="shared" si="443"/>
        <v>0</v>
      </c>
      <c r="H1699" s="1">
        <f t="shared" si="444"/>
        <v>0</v>
      </c>
      <c r="J1699" s="1" t="str">
        <f t="shared" si="448"/>
        <v>1900</v>
      </c>
      <c r="M1699" s="1">
        <f>HLOOKUP('Expense History'!$AD$3,$P$4:$X$2004,ROW('Apartment Expenses'!L1699)-3,0)</f>
        <v>0</v>
      </c>
      <c r="N1699" s="1">
        <f>IF('Expense History'!$AD$3=Data!$G$4,'Apartment Expenses'!AE1699,HLOOKUP('Expense History'!$AD$3,'Apartment Expenses'!$AE$4:$AL$2004,(ROW('Apartment Expenses'!M1699)-3)))</f>
        <v>0</v>
      </c>
      <c r="O1699" s="1" t="str">
        <f>IF($O$2="ALL",IF(VLOOKUP(AA1699,'Expense History'!$AA$6:$AB$36,2,0)="x","include",0),IF(AND(VLOOKUP(AA1699,'Expense History'!$AA$6:$AB$36,2,0)="x",AC1699=$O$2),"include",0))</f>
        <v>include</v>
      </c>
      <c r="P1699" s="1">
        <f>IF(O1699="include",IF(AE1699&gt;0,1+MAX(P1700:P$2005),0),0)</f>
        <v>0</v>
      </c>
      <c r="Q1699" s="1">
        <f>IF(AND(ISBLANK(AA1698),AE1698=0),0,(IF(MAX(Q1700:Q$2005)&gt;0,0,ROW(R1699))))</f>
        <v>0</v>
      </c>
      <c r="R1699" s="1">
        <f>IF($O1699="include",IF(AF1699&gt;0,1+MAX(R1700:R$2005),0),0)</f>
        <v>0</v>
      </c>
      <c r="S1699" s="1">
        <f>IF($O1699="include",IF(AG1699&gt;0,1+MAX(S1700:S$2005),0),0)</f>
        <v>0</v>
      </c>
      <c r="T1699" s="1">
        <f>IF($O1699="include",IF(AH1699&gt;0,1+MAX(T1700:T$2005),0),0)</f>
        <v>0</v>
      </c>
      <c r="U1699" s="1">
        <f>IF($O1699="include",IF(AI1699&gt;0,1+MAX(U1700:U$2005),0),0)</f>
        <v>0</v>
      </c>
      <c r="V1699" s="1">
        <f>IF($O1699="include",IF(AJ1699&gt;0,1+MAX(V1700:V$2005),0),0)</f>
        <v>0</v>
      </c>
      <c r="W1699" s="1">
        <f>IF($O1699="include",IF(AK1699&gt;0,1+MAX(W1700:W$2005),0),0)</f>
        <v>0</v>
      </c>
      <c r="X1699" s="1">
        <f>IF($O1699="include",IF(AL1699&gt;0,1+MAX(X1700:X$2005),0),0)</f>
        <v>0</v>
      </c>
      <c r="Y1699" s="22" t="str">
        <f t="shared" si="449"/>
        <v xml:space="preserve">1 - </v>
      </c>
      <c r="AA1699" s="42"/>
      <c r="AB1699" s="43"/>
      <c r="AC1699" s="43"/>
      <c r="AD1699" s="44"/>
      <c r="AE1699" s="11">
        <f t="shared" si="450"/>
        <v>0</v>
      </c>
      <c r="AF1699" s="41"/>
      <c r="AG1699" s="41"/>
      <c r="AH1699" s="41"/>
      <c r="AI1699" s="41"/>
      <c r="AJ1699" s="41"/>
      <c r="AK1699" s="41"/>
      <c r="AL1699" s="41"/>
      <c r="BA1699" s="1">
        <f t="shared" si="451"/>
        <v>0</v>
      </c>
      <c r="BB1699" s="1">
        <f t="shared" si="452"/>
        <v>0</v>
      </c>
      <c r="BC1699" s="1" t="str">
        <f t="shared" si="453"/>
        <v>No</v>
      </c>
      <c r="BD1699" s="1">
        <f t="shared" si="454"/>
        <v>0</v>
      </c>
      <c r="BE1699" s="1">
        <f t="shared" si="455"/>
        <v>0</v>
      </c>
      <c r="BF1699" s="1">
        <f t="shared" si="456"/>
        <v>0</v>
      </c>
      <c r="BG1699" s="1">
        <v>1695</v>
      </c>
      <c r="BH1699" s="1" t="e">
        <f t="shared" si="457"/>
        <v>#N/A</v>
      </c>
      <c r="BI1699" s="1">
        <f t="shared" si="459"/>
        <v>2</v>
      </c>
      <c r="BJ1699" s="1" t="e">
        <f t="shared" si="458"/>
        <v>#N/A</v>
      </c>
    </row>
    <row r="1700" spans="1:62" x14ac:dyDescent="0.25">
      <c r="A1700" s="1">
        <f t="shared" si="445"/>
        <v>1</v>
      </c>
      <c r="B1700" s="1">
        <f>IF(YEAR(AD1700)=$B$3,YEAR('Apartment Expenses'!AD1700)&amp;" - "&amp;'Apartment Expenses'!AC1700,0)</f>
        <v>0</v>
      </c>
      <c r="C1700" s="1">
        <f t="shared" si="446"/>
        <v>0</v>
      </c>
      <c r="E1700" s="1">
        <v>1696</v>
      </c>
      <c r="F1700" s="1">
        <f t="shared" si="447"/>
        <v>1</v>
      </c>
      <c r="G1700" s="1">
        <f t="shared" si="443"/>
        <v>0</v>
      </c>
      <c r="H1700" s="1">
        <f t="shared" si="444"/>
        <v>0</v>
      </c>
      <c r="J1700" s="1" t="str">
        <f t="shared" si="448"/>
        <v>1900</v>
      </c>
      <c r="M1700" s="1">
        <f>HLOOKUP('Expense History'!$AD$3,$P$4:$X$2004,ROW('Apartment Expenses'!L1700)-3,0)</f>
        <v>0</v>
      </c>
      <c r="N1700" s="1">
        <f>IF('Expense History'!$AD$3=Data!$G$4,'Apartment Expenses'!AE1700,HLOOKUP('Expense History'!$AD$3,'Apartment Expenses'!$AE$4:$AL$2004,(ROW('Apartment Expenses'!M1700)-3)))</f>
        <v>0</v>
      </c>
      <c r="O1700" s="1" t="str">
        <f>IF($O$2="ALL",IF(VLOOKUP(AA1700,'Expense History'!$AA$6:$AB$36,2,0)="x","include",0),IF(AND(VLOOKUP(AA1700,'Expense History'!$AA$6:$AB$36,2,0)="x",AC1700=$O$2),"include",0))</f>
        <v>include</v>
      </c>
      <c r="P1700" s="1">
        <f>IF(O1700="include",IF(AE1700&gt;0,1+MAX(P1701:P$2005),0),0)</f>
        <v>0</v>
      </c>
      <c r="Q1700" s="1">
        <f>IF(AND(ISBLANK(AA1699),AE1699=0),0,(IF(MAX(Q1701:Q$2005)&gt;0,0,ROW(R1700))))</f>
        <v>0</v>
      </c>
      <c r="R1700" s="1">
        <f>IF($O1700="include",IF(AF1700&gt;0,1+MAX(R1701:R$2005),0),0)</f>
        <v>0</v>
      </c>
      <c r="S1700" s="1">
        <f>IF($O1700="include",IF(AG1700&gt;0,1+MAX(S1701:S$2005),0),0)</f>
        <v>0</v>
      </c>
      <c r="T1700" s="1">
        <f>IF($O1700="include",IF(AH1700&gt;0,1+MAX(T1701:T$2005),0),0)</f>
        <v>0</v>
      </c>
      <c r="U1700" s="1">
        <f>IF($O1700="include",IF(AI1700&gt;0,1+MAX(U1701:U$2005),0),0)</f>
        <v>0</v>
      </c>
      <c r="V1700" s="1">
        <f>IF($O1700="include",IF(AJ1700&gt;0,1+MAX(V1701:V$2005),0),0)</f>
        <v>0</v>
      </c>
      <c r="W1700" s="1">
        <f>IF($O1700="include",IF(AK1700&gt;0,1+MAX(W1701:W$2005),0),0)</f>
        <v>0</v>
      </c>
      <c r="X1700" s="1">
        <f>IF($O1700="include",IF(AL1700&gt;0,1+MAX(X1701:X$2005),0),0)</f>
        <v>0</v>
      </c>
      <c r="Y1700" s="22" t="str">
        <f t="shared" si="449"/>
        <v xml:space="preserve">1 - </v>
      </c>
      <c r="AA1700" s="42"/>
      <c r="AB1700" s="43"/>
      <c r="AC1700" s="43"/>
      <c r="AD1700" s="44"/>
      <c r="AE1700" s="11">
        <f t="shared" si="450"/>
        <v>0</v>
      </c>
      <c r="AF1700" s="41"/>
      <c r="AG1700" s="41"/>
      <c r="AH1700" s="41"/>
      <c r="AI1700" s="41"/>
      <c r="AJ1700" s="41"/>
      <c r="AK1700" s="41"/>
      <c r="AL1700" s="41"/>
      <c r="BA1700" s="1">
        <f t="shared" si="451"/>
        <v>0</v>
      </c>
      <c r="BB1700" s="1">
        <f t="shared" si="452"/>
        <v>0</v>
      </c>
      <c r="BC1700" s="1" t="str">
        <f t="shared" si="453"/>
        <v>No</v>
      </c>
      <c r="BD1700" s="1">
        <f t="shared" si="454"/>
        <v>0</v>
      </c>
      <c r="BE1700" s="1">
        <f t="shared" si="455"/>
        <v>0</v>
      </c>
      <c r="BF1700" s="1">
        <f t="shared" si="456"/>
        <v>0</v>
      </c>
      <c r="BG1700" s="1">
        <v>1696</v>
      </c>
      <c r="BH1700" s="1" t="e">
        <f t="shared" si="457"/>
        <v>#N/A</v>
      </c>
      <c r="BI1700" s="1">
        <f t="shared" si="459"/>
        <v>2</v>
      </c>
      <c r="BJ1700" s="1" t="e">
        <f t="shared" si="458"/>
        <v>#N/A</v>
      </c>
    </row>
    <row r="1701" spans="1:62" x14ac:dyDescent="0.25">
      <c r="A1701" s="1">
        <f t="shared" si="445"/>
        <v>1</v>
      </c>
      <c r="B1701" s="1">
        <f>IF(YEAR(AD1701)=$B$3,YEAR('Apartment Expenses'!AD1701)&amp;" - "&amp;'Apartment Expenses'!AC1701,0)</f>
        <v>0</v>
      </c>
      <c r="C1701" s="1">
        <f t="shared" si="446"/>
        <v>0</v>
      </c>
      <c r="E1701" s="1">
        <v>1697</v>
      </c>
      <c r="F1701" s="1">
        <f t="shared" si="447"/>
        <v>1</v>
      </c>
      <c r="G1701" s="1">
        <f t="shared" si="443"/>
        <v>0</v>
      </c>
      <c r="H1701" s="1">
        <f t="shared" si="444"/>
        <v>0</v>
      </c>
      <c r="J1701" s="1" t="str">
        <f t="shared" si="448"/>
        <v>1900</v>
      </c>
      <c r="M1701" s="1">
        <f>HLOOKUP('Expense History'!$AD$3,$P$4:$X$2004,ROW('Apartment Expenses'!L1701)-3,0)</f>
        <v>0</v>
      </c>
      <c r="N1701" s="1">
        <f>IF('Expense History'!$AD$3=Data!$G$4,'Apartment Expenses'!AE1701,HLOOKUP('Expense History'!$AD$3,'Apartment Expenses'!$AE$4:$AL$2004,(ROW('Apartment Expenses'!M1701)-3)))</f>
        <v>0</v>
      </c>
      <c r="O1701" s="1" t="str">
        <f>IF($O$2="ALL",IF(VLOOKUP(AA1701,'Expense History'!$AA$6:$AB$36,2,0)="x","include",0),IF(AND(VLOOKUP(AA1701,'Expense History'!$AA$6:$AB$36,2,0)="x",AC1701=$O$2),"include",0))</f>
        <v>include</v>
      </c>
      <c r="P1701" s="1">
        <f>IF(O1701="include",IF(AE1701&gt;0,1+MAX(P1702:P$2005),0),0)</f>
        <v>0</v>
      </c>
      <c r="Q1701" s="1">
        <f>IF(AND(ISBLANK(AA1700),AE1700=0),0,(IF(MAX(Q1702:Q$2005)&gt;0,0,ROW(R1701))))</f>
        <v>0</v>
      </c>
      <c r="R1701" s="1">
        <f>IF($O1701="include",IF(AF1701&gt;0,1+MAX(R1702:R$2005),0),0)</f>
        <v>0</v>
      </c>
      <c r="S1701" s="1">
        <f>IF($O1701="include",IF(AG1701&gt;0,1+MAX(S1702:S$2005),0),0)</f>
        <v>0</v>
      </c>
      <c r="T1701" s="1">
        <f>IF($O1701="include",IF(AH1701&gt;0,1+MAX(T1702:T$2005),0),0)</f>
        <v>0</v>
      </c>
      <c r="U1701" s="1">
        <f>IF($O1701="include",IF(AI1701&gt;0,1+MAX(U1702:U$2005),0),0)</f>
        <v>0</v>
      </c>
      <c r="V1701" s="1">
        <f>IF($O1701="include",IF(AJ1701&gt;0,1+MAX(V1702:V$2005),0),0)</f>
        <v>0</v>
      </c>
      <c r="W1701" s="1">
        <f>IF($O1701="include",IF(AK1701&gt;0,1+MAX(W1702:W$2005),0),0)</f>
        <v>0</v>
      </c>
      <c r="X1701" s="1">
        <f>IF($O1701="include",IF(AL1701&gt;0,1+MAX(X1702:X$2005),0),0)</f>
        <v>0</v>
      </c>
      <c r="Y1701" s="22" t="str">
        <f t="shared" si="449"/>
        <v xml:space="preserve">1 - </v>
      </c>
      <c r="AA1701" s="42"/>
      <c r="AB1701" s="43"/>
      <c r="AC1701" s="43"/>
      <c r="AD1701" s="44"/>
      <c r="AE1701" s="11">
        <f t="shared" si="450"/>
        <v>0</v>
      </c>
      <c r="AF1701" s="41"/>
      <c r="AG1701" s="41"/>
      <c r="AH1701" s="41"/>
      <c r="AI1701" s="41"/>
      <c r="AJ1701" s="41"/>
      <c r="AK1701" s="41"/>
      <c r="AL1701" s="41"/>
      <c r="BA1701" s="1">
        <f t="shared" si="451"/>
        <v>0</v>
      </c>
      <c r="BB1701" s="1">
        <f t="shared" si="452"/>
        <v>0</v>
      </c>
      <c r="BC1701" s="1" t="str">
        <f t="shared" si="453"/>
        <v>No</v>
      </c>
      <c r="BD1701" s="1">
        <f t="shared" si="454"/>
        <v>0</v>
      </c>
      <c r="BE1701" s="1">
        <f t="shared" si="455"/>
        <v>0</v>
      </c>
      <c r="BF1701" s="1">
        <f t="shared" si="456"/>
        <v>0</v>
      </c>
      <c r="BG1701" s="1">
        <v>1697</v>
      </c>
      <c r="BH1701" s="1" t="e">
        <f t="shared" si="457"/>
        <v>#N/A</v>
      </c>
      <c r="BI1701" s="1">
        <f t="shared" si="459"/>
        <v>2</v>
      </c>
      <c r="BJ1701" s="1" t="e">
        <f t="shared" si="458"/>
        <v>#N/A</v>
      </c>
    </row>
    <row r="1702" spans="1:62" x14ac:dyDescent="0.25">
      <c r="A1702" s="1">
        <f t="shared" si="445"/>
        <v>1</v>
      </c>
      <c r="B1702" s="1">
        <f>IF(YEAR(AD1702)=$B$3,YEAR('Apartment Expenses'!AD1702)&amp;" - "&amp;'Apartment Expenses'!AC1702,0)</f>
        <v>0</v>
      </c>
      <c r="C1702" s="1">
        <f t="shared" si="446"/>
        <v>0</v>
      </c>
      <c r="E1702" s="1">
        <v>1698</v>
      </c>
      <c r="F1702" s="1">
        <f t="shared" si="447"/>
        <v>1</v>
      </c>
      <c r="G1702" s="1">
        <f t="shared" si="443"/>
        <v>0</v>
      </c>
      <c r="H1702" s="1">
        <f t="shared" si="444"/>
        <v>0</v>
      </c>
      <c r="J1702" s="1" t="str">
        <f t="shared" si="448"/>
        <v>1900</v>
      </c>
      <c r="M1702" s="1">
        <f>HLOOKUP('Expense History'!$AD$3,$P$4:$X$2004,ROW('Apartment Expenses'!L1702)-3,0)</f>
        <v>0</v>
      </c>
      <c r="N1702" s="1">
        <f>IF('Expense History'!$AD$3=Data!$G$4,'Apartment Expenses'!AE1702,HLOOKUP('Expense History'!$AD$3,'Apartment Expenses'!$AE$4:$AL$2004,(ROW('Apartment Expenses'!M1702)-3)))</f>
        <v>0</v>
      </c>
      <c r="O1702" s="1" t="str">
        <f>IF($O$2="ALL",IF(VLOOKUP(AA1702,'Expense History'!$AA$6:$AB$36,2,0)="x","include",0),IF(AND(VLOOKUP(AA1702,'Expense History'!$AA$6:$AB$36,2,0)="x",AC1702=$O$2),"include",0))</f>
        <v>include</v>
      </c>
      <c r="P1702" s="1">
        <f>IF(O1702="include",IF(AE1702&gt;0,1+MAX(P1703:P$2005),0),0)</f>
        <v>0</v>
      </c>
      <c r="Q1702" s="1">
        <f>IF(AND(ISBLANK(AA1701),AE1701=0),0,(IF(MAX(Q1703:Q$2005)&gt;0,0,ROW(R1702))))</f>
        <v>0</v>
      </c>
      <c r="R1702" s="1">
        <f>IF($O1702="include",IF(AF1702&gt;0,1+MAX(R1703:R$2005),0),0)</f>
        <v>0</v>
      </c>
      <c r="S1702" s="1">
        <f>IF($O1702="include",IF(AG1702&gt;0,1+MAX(S1703:S$2005),0),0)</f>
        <v>0</v>
      </c>
      <c r="T1702" s="1">
        <f>IF($O1702="include",IF(AH1702&gt;0,1+MAX(T1703:T$2005),0),0)</f>
        <v>0</v>
      </c>
      <c r="U1702" s="1">
        <f>IF($O1702="include",IF(AI1702&gt;0,1+MAX(U1703:U$2005),0),0)</f>
        <v>0</v>
      </c>
      <c r="V1702" s="1">
        <f>IF($O1702="include",IF(AJ1702&gt;0,1+MAX(V1703:V$2005),0),0)</f>
        <v>0</v>
      </c>
      <c r="W1702" s="1">
        <f>IF($O1702="include",IF(AK1702&gt;0,1+MAX(W1703:W$2005),0),0)</f>
        <v>0</v>
      </c>
      <c r="X1702" s="1">
        <f>IF($O1702="include",IF(AL1702&gt;0,1+MAX(X1703:X$2005),0),0)</f>
        <v>0</v>
      </c>
      <c r="Y1702" s="22" t="str">
        <f t="shared" si="449"/>
        <v xml:space="preserve">1 - </v>
      </c>
      <c r="AA1702" s="42"/>
      <c r="AB1702" s="43"/>
      <c r="AC1702" s="43"/>
      <c r="AD1702" s="44"/>
      <c r="AE1702" s="11">
        <f t="shared" si="450"/>
        <v>0</v>
      </c>
      <c r="AF1702" s="41"/>
      <c r="AG1702" s="41"/>
      <c r="AH1702" s="41"/>
      <c r="AI1702" s="41"/>
      <c r="AJ1702" s="41"/>
      <c r="AK1702" s="41"/>
      <c r="AL1702" s="41"/>
      <c r="BA1702" s="1">
        <f t="shared" si="451"/>
        <v>0</v>
      </c>
      <c r="BB1702" s="1">
        <f t="shared" si="452"/>
        <v>0</v>
      </c>
      <c r="BC1702" s="1" t="str">
        <f t="shared" si="453"/>
        <v>No</v>
      </c>
      <c r="BD1702" s="1">
        <f t="shared" si="454"/>
        <v>0</v>
      </c>
      <c r="BE1702" s="1">
        <f t="shared" si="455"/>
        <v>0</v>
      </c>
      <c r="BF1702" s="1">
        <f t="shared" si="456"/>
        <v>0</v>
      </c>
      <c r="BG1702" s="1">
        <v>1698</v>
      </c>
      <c r="BH1702" s="1" t="e">
        <f t="shared" si="457"/>
        <v>#N/A</v>
      </c>
      <c r="BI1702" s="1">
        <f t="shared" si="459"/>
        <v>2</v>
      </c>
      <c r="BJ1702" s="1" t="e">
        <f t="shared" si="458"/>
        <v>#N/A</v>
      </c>
    </row>
    <row r="1703" spans="1:62" x14ac:dyDescent="0.25">
      <c r="A1703" s="1">
        <f t="shared" si="445"/>
        <v>1</v>
      </c>
      <c r="B1703" s="1">
        <f>IF(YEAR(AD1703)=$B$3,YEAR('Apartment Expenses'!AD1703)&amp;" - "&amp;'Apartment Expenses'!AC1703,0)</f>
        <v>0</v>
      </c>
      <c r="C1703" s="1">
        <f t="shared" si="446"/>
        <v>0</v>
      </c>
      <c r="E1703" s="1">
        <v>1699</v>
      </c>
      <c r="F1703" s="1">
        <f t="shared" si="447"/>
        <v>1</v>
      </c>
      <c r="G1703" s="1">
        <f t="shared" si="443"/>
        <v>0</v>
      </c>
      <c r="H1703" s="1">
        <f t="shared" si="444"/>
        <v>0</v>
      </c>
      <c r="J1703" s="1" t="str">
        <f t="shared" si="448"/>
        <v>1900</v>
      </c>
      <c r="M1703" s="1">
        <f>HLOOKUP('Expense History'!$AD$3,$P$4:$X$2004,ROW('Apartment Expenses'!L1703)-3,0)</f>
        <v>0</v>
      </c>
      <c r="N1703" s="1">
        <f>IF('Expense History'!$AD$3=Data!$G$4,'Apartment Expenses'!AE1703,HLOOKUP('Expense History'!$AD$3,'Apartment Expenses'!$AE$4:$AL$2004,(ROW('Apartment Expenses'!M1703)-3)))</f>
        <v>0</v>
      </c>
      <c r="O1703" s="1" t="str">
        <f>IF($O$2="ALL",IF(VLOOKUP(AA1703,'Expense History'!$AA$6:$AB$36,2,0)="x","include",0),IF(AND(VLOOKUP(AA1703,'Expense History'!$AA$6:$AB$36,2,0)="x",AC1703=$O$2),"include",0))</f>
        <v>include</v>
      </c>
      <c r="P1703" s="1">
        <f>IF(O1703="include",IF(AE1703&gt;0,1+MAX(P1704:P$2005),0),0)</f>
        <v>0</v>
      </c>
      <c r="Q1703" s="1">
        <f>IF(AND(ISBLANK(AA1702),AE1702=0),0,(IF(MAX(Q1704:Q$2005)&gt;0,0,ROW(R1703))))</f>
        <v>0</v>
      </c>
      <c r="R1703" s="1">
        <f>IF($O1703="include",IF(AF1703&gt;0,1+MAX(R1704:R$2005),0),0)</f>
        <v>0</v>
      </c>
      <c r="S1703" s="1">
        <f>IF($O1703="include",IF(AG1703&gt;0,1+MAX(S1704:S$2005),0),0)</f>
        <v>0</v>
      </c>
      <c r="T1703" s="1">
        <f>IF($O1703="include",IF(AH1703&gt;0,1+MAX(T1704:T$2005),0),0)</f>
        <v>0</v>
      </c>
      <c r="U1703" s="1">
        <f>IF($O1703="include",IF(AI1703&gt;0,1+MAX(U1704:U$2005),0),0)</f>
        <v>0</v>
      </c>
      <c r="V1703" s="1">
        <f>IF($O1703="include",IF(AJ1703&gt;0,1+MAX(V1704:V$2005),0),0)</f>
        <v>0</v>
      </c>
      <c r="W1703" s="1">
        <f>IF($O1703="include",IF(AK1703&gt;0,1+MAX(W1704:W$2005),0),0)</f>
        <v>0</v>
      </c>
      <c r="X1703" s="1">
        <f>IF($O1703="include",IF(AL1703&gt;0,1+MAX(X1704:X$2005),0),0)</f>
        <v>0</v>
      </c>
      <c r="Y1703" s="22" t="str">
        <f t="shared" si="449"/>
        <v xml:space="preserve">1 - </v>
      </c>
      <c r="AA1703" s="42"/>
      <c r="AB1703" s="43"/>
      <c r="AC1703" s="43"/>
      <c r="AD1703" s="44"/>
      <c r="AE1703" s="11">
        <f t="shared" si="450"/>
        <v>0</v>
      </c>
      <c r="AF1703" s="41"/>
      <c r="AG1703" s="41"/>
      <c r="AH1703" s="41"/>
      <c r="AI1703" s="41"/>
      <c r="AJ1703" s="41"/>
      <c r="AK1703" s="41"/>
      <c r="AL1703" s="41"/>
      <c r="BA1703" s="1">
        <f t="shared" si="451"/>
        <v>0</v>
      </c>
      <c r="BB1703" s="1">
        <f t="shared" si="452"/>
        <v>0</v>
      </c>
      <c r="BC1703" s="1" t="str">
        <f t="shared" si="453"/>
        <v>No</v>
      </c>
      <c r="BD1703" s="1">
        <f t="shared" si="454"/>
        <v>0</v>
      </c>
      <c r="BE1703" s="1">
        <f t="shared" si="455"/>
        <v>0</v>
      </c>
      <c r="BF1703" s="1">
        <f t="shared" si="456"/>
        <v>0</v>
      </c>
      <c r="BG1703" s="1">
        <v>1699</v>
      </c>
      <c r="BH1703" s="1" t="e">
        <f t="shared" si="457"/>
        <v>#N/A</v>
      </c>
      <c r="BI1703" s="1">
        <f t="shared" si="459"/>
        <v>2</v>
      </c>
      <c r="BJ1703" s="1" t="e">
        <f t="shared" si="458"/>
        <v>#N/A</v>
      </c>
    </row>
    <row r="1704" spans="1:62" x14ac:dyDescent="0.25">
      <c r="A1704" s="1">
        <f t="shared" si="445"/>
        <v>1</v>
      </c>
      <c r="B1704" s="1">
        <f>IF(YEAR(AD1704)=$B$3,YEAR('Apartment Expenses'!AD1704)&amp;" - "&amp;'Apartment Expenses'!AC1704,0)</f>
        <v>0</v>
      </c>
      <c r="C1704" s="1">
        <f t="shared" si="446"/>
        <v>0</v>
      </c>
      <c r="E1704" s="1">
        <v>1700</v>
      </c>
      <c r="F1704" s="1">
        <f t="shared" si="447"/>
        <v>1</v>
      </c>
      <c r="G1704" s="1">
        <f t="shared" si="443"/>
        <v>0</v>
      </c>
      <c r="H1704" s="1">
        <f t="shared" si="444"/>
        <v>0</v>
      </c>
      <c r="J1704" s="1" t="str">
        <f t="shared" si="448"/>
        <v>1900</v>
      </c>
      <c r="M1704" s="1">
        <f>HLOOKUP('Expense History'!$AD$3,$P$4:$X$2004,ROW('Apartment Expenses'!L1704)-3,0)</f>
        <v>0</v>
      </c>
      <c r="N1704" s="1">
        <f>IF('Expense History'!$AD$3=Data!$G$4,'Apartment Expenses'!AE1704,HLOOKUP('Expense History'!$AD$3,'Apartment Expenses'!$AE$4:$AL$2004,(ROW('Apartment Expenses'!M1704)-3)))</f>
        <v>0</v>
      </c>
      <c r="O1704" s="1" t="str">
        <f>IF($O$2="ALL",IF(VLOOKUP(AA1704,'Expense History'!$AA$6:$AB$36,2,0)="x","include",0),IF(AND(VLOOKUP(AA1704,'Expense History'!$AA$6:$AB$36,2,0)="x",AC1704=$O$2),"include",0))</f>
        <v>include</v>
      </c>
      <c r="P1704" s="1">
        <f>IF(O1704="include",IF(AE1704&gt;0,1+MAX(P1705:P$2005),0),0)</f>
        <v>0</v>
      </c>
      <c r="Q1704" s="1">
        <f>IF(AND(ISBLANK(AA1703),AE1703=0),0,(IF(MAX(Q1705:Q$2005)&gt;0,0,ROW(R1704))))</f>
        <v>0</v>
      </c>
      <c r="R1704" s="1">
        <f>IF($O1704="include",IF(AF1704&gt;0,1+MAX(R1705:R$2005),0),0)</f>
        <v>0</v>
      </c>
      <c r="S1704" s="1">
        <f>IF($O1704="include",IF(AG1704&gt;0,1+MAX(S1705:S$2005),0),0)</f>
        <v>0</v>
      </c>
      <c r="T1704" s="1">
        <f>IF($O1704="include",IF(AH1704&gt;0,1+MAX(T1705:T$2005),0),0)</f>
        <v>0</v>
      </c>
      <c r="U1704" s="1">
        <f>IF($O1704="include",IF(AI1704&gt;0,1+MAX(U1705:U$2005),0),0)</f>
        <v>0</v>
      </c>
      <c r="V1704" s="1">
        <f>IF($O1704="include",IF(AJ1704&gt;0,1+MAX(V1705:V$2005),0),0)</f>
        <v>0</v>
      </c>
      <c r="W1704" s="1">
        <f>IF($O1704="include",IF(AK1704&gt;0,1+MAX(W1705:W$2005),0),0)</f>
        <v>0</v>
      </c>
      <c r="X1704" s="1">
        <f>IF($O1704="include",IF(AL1704&gt;0,1+MAX(X1705:X$2005),0),0)</f>
        <v>0</v>
      </c>
      <c r="Y1704" s="22" t="str">
        <f t="shared" si="449"/>
        <v xml:space="preserve">1 - </v>
      </c>
      <c r="AA1704" s="42"/>
      <c r="AB1704" s="43"/>
      <c r="AC1704" s="43"/>
      <c r="AD1704" s="44"/>
      <c r="AE1704" s="11">
        <f t="shared" si="450"/>
        <v>0</v>
      </c>
      <c r="AF1704" s="41"/>
      <c r="AG1704" s="41"/>
      <c r="AH1704" s="41"/>
      <c r="AI1704" s="41"/>
      <c r="AJ1704" s="41"/>
      <c r="AK1704" s="41"/>
      <c r="AL1704" s="41"/>
      <c r="BA1704" s="1">
        <f t="shared" si="451"/>
        <v>0</v>
      </c>
      <c r="BB1704" s="1">
        <f t="shared" si="452"/>
        <v>0</v>
      </c>
      <c r="BC1704" s="1" t="str">
        <f t="shared" si="453"/>
        <v>No</v>
      </c>
      <c r="BD1704" s="1">
        <f t="shared" si="454"/>
        <v>0</v>
      </c>
      <c r="BE1704" s="1">
        <f t="shared" si="455"/>
        <v>0</v>
      </c>
      <c r="BF1704" s="1">
        <f t="shared" si="456"/>
        <v>0</v>
      </c>
      <c r="BG1704" s="1">
        <v>1700</v>
      </c>
      <c r="BH1704" s="1" t="e">
        <f t="shared" si="457"/>
        <v>#N/A</v>
      </c>
      <c r="BI1704" s="1">
        <f t="shared" si="459"/>
        <v>2</v>
      </c>
      <c r="BJ1704" s="1" t="e">
        <f t="shared" si="458"/>
        <v>#N/A</v>
      </c>
    </row>
    <row r="1705" spans="1:62" x14ac:dyDescent="0.25">
      <c r="A1705" s="1">
        <f t="shared" si="445"/>
        <v>1</v>
      </c>
      <c r="B1705" s="1">
        <f>IF(YEAR(AD1705)=$B$3,YEAR('Apartment Expenses'!AD1705)&amp;" - "&amp;'Apartment Expenses'!AC1705,0)</f>
        <v>0</v>
      </c>
      <c r="C1705" s="1">
        <f t="shared" si="446"/>
        <v>0</v>
      </c>
      <c r="E1705" s="1">
        <v>1701</v>
      </c>
      <c r="F1705" s="1">
        <f t="shared" si="447"/>
        <v>1</v>
      </c>
      <c r="G1705" s="1">
        <f t="shared" si="443"/>
        <v>0</v>
      </c>
      <c r="H1705" s="1">
        <f t="shared" si="444"/>
        <v>0</v>
      </c>
      <c r="J1705" s="1" t="str">
        <f t="shared" si="448"/>
        <v>1900</v>
      </c>
      <c r="M1705" s="1">
        <f>HLOOKUP('Expense History'!$AD$3,$P$4:$X$2004,ROW('Apartment Expenses'!L1705)-3,0)</f>
        <v>0</v>
      </c>
      <c r="N1705" s="1">
        <f>IF('Expense History'!$AD$3=Data!$G$4,'Apartment Expenses'!AE1705,HLOOKUP('Expense History'!$AD$3,'Apartment Expenses'!$AE$4:$AL$2004,(ROW('Apartment Expenses'!M1705)-3)))</f>
        <v>0</v>
      </c>
      <c r="O1705" s="1" t="str">
        <f>IF($O$2="ALL",IF(VLOOKUP(AA1705,'Expense History'!$AA$6:$AB$36,2,0)="x","include",0),IF(AND(VLOOKUP(AA1705,'Expense History'!$AA$6:$AB$36,2,0)="x",AC1705=$O$2),"include",0))</f>
        <v>include</v>
      </c>
      <c r="P1705" s="1">
        <f>IF(O1705="include",IF(AE1705&gt;0,1+MAX(P1706:P$2005),0),0)</f>
        <v>0</v>
      </c>
      <c r="Q1705" s="1">
        <f>IF(AND(ISBLANK(AA1704),AE1704=0),0,(IF(MAX(Q1706:Q$2005)&gt;0,0,ROW(R1705))))</f>
        <v>0</v>
      </c>
      <c r="R1705" s="1">
        <f>IF($O1705="include",IF(AF1705&gt;0,1+MAX(R1706:R$2005),0),0)</f>
        <v>0</v>
      </c>
      <c r="S1705" s="1">
        <f>IF($O1705="include",IF(AG1705&gt;0,1+MAX(S1706:S$2005),0),0)</f>
        <v>0</v>
      </c>
      <c r="T1705" s="1">
        <f>IF($O1705="include",IF(AH1705&gt;0,1+MAX(T1706:T$2005),0),0)</f>
        <v>0</v>
      </c>
      <c r="U1705" s="1">
        <f>IF($O1705="include",IF(AI1705&gt;0,1+MAX(U1706:U$2005),0),0)</f>
        <v>0</v>
      </c>
      <c r="V1705" s="1">
        <f>IF($O1705="include",IF(AJ1705&gt;0,1+MAX(V1706:V$2005),0),0)</f>
        <v>0</v>
      </c>
      <c r="W1705" s="1">
        <f>IF($O1705="include",IF(AK1705&gt;0,1+MAX(W1706:W$2005),0),0)</f>
        <v>0</v>
      </c>
      <c r="X1705" s="1">
        <f>IF($O1705="include",IF(AL1705&gt;0,1+MAX(X1706:X$2005),0),0)</f>
        <v>0</v>
      </c>
      <c r="Y1705" s="22" t="str">
        <f t="shared" si="449"/>
        <v xml:space="preserve">1 - </v>
      </c>
      <c r="AA1705" s="42"/>
      <c r="AB1705" s="43"/>
      <c r="AC1705" s="43"/>
      <c r="AD1705" s="44"/>
      <c r="AE1705" s="11">
        <f t="shared" si="450"/>
        <v>0</v>
      </c>
      <c r="AF1705" s="41"/>
      <c r="AG1705" s="41"/>
      <c r="AH1705" s="41"/>
      <c r="AI1705" s="41"/>
      <c r="AJ1705" s="41"/>
      <c r="AK1705" s="41"/>
      <c r="AL1705" s="41"/>
      <c r="BA1705" s="1">
        <f t="shared" si="451"/>
        <v>0</v>
      </c>
      <c r="BB1705" s="1">
        <f t="shared" si="452"/>
        <v>0</v>
      </c>
      <c r="BC1705" s="1" t="str">
        <f t="shared" si="453"/>
        <v>No</v>
      </c>
      <c r="BD1705" s="1">
        <f t="shared" si="454"/>
        <v>0</v>
      </c>
      <c r="BE1705" s="1">
        <f t="shared" si="455"/>
        <v>0</v>
      </c>
      <c r="BF1705" s="1">
        <f t="shared" si="456"/>
        <v>0</v>
      </c>
      <c r="BG1705" s="1">
        <v>1701</v>
      </c>
      <c r="BH1705" s="1" t="e">
        <f t="shared" si="457"/>
        <v>#N/A</v>
      </c>
      <c r="BI1705" s="1">
        <f t="shared" si="459"/>
        <v>2</v>
      </c>
      <c r="BJ1705" s="1" t="e">
        <f t="shared" si="458"/>
        <v>#N/A</v>
      </c>
    </row>
    <row r="1706" spans="1:62" x14ac:dyDescent="0.25">
      <c r="A1706" s="1">
        <f t="shared" si="445"/>
        <v>1</v>
      </c>
      <c r="B1706" s="1">
        <f>IF(YEAR(AD1706)=$B$3,YEAR('Apartment Expenses'!AD1706)&amp;" - "&amp;'Apartment Expenses'!AC1706,0)</f>
        <v>0</v>
      </c>
      <c r="C1706" s="1">
        <f t="shared" si="446"/>
        <v>0</v>
      </c>
      <c r="E1706" s="1">
        <v>1702</v>
      </c>
      <c r="F1706" s="1">
        <f t="shared" si="447"/>
        <v>1</v>
      </c>
      <c r="G1706" s="1">
        <f t="shared" si="443"/>
        <v>0</v>
      </c>
      <c r="H1706" s="1">
        <f t="shared" si="444"/>
        <v>0</v>
      </c>
      <c r="J1706" s="1" t="str">
        <f t="shared" si="448"/>
        <v>1900</v>
      </c>
      <c r="M1706" s="1">
        <f>HLOOKUP('Expense History'!$AD$3,$P$4:$X$2004,ROW('Apartment Expenses'!L1706)-3,0)</f>
        <v>0</v>
      </c>
      <c r="N1706" s="1">
        <f>IF('Expense History'!$AD$3=Data!$G$4,'Apartment Expenses'!AE1706,HLOOKUP('Expense History'!$AD$3,'Apartment Expenses'!$AE$4:$AL$2004,(ROW('Apartment Expenses'!M1706)-3)))</f>
        <v>0</v>
      </c>
      <c r="O1706" s="1" t="str">
        <f>IF($O$2="ALL",IF(VLOOKUP(AA1706,'Expense History'!$AA$6:$AB$36,2,0)="x","include",0),IF(AND(VLOOKUP(AA1706,'Expense History'!$AA$6:$AB$36,2,0)="x",AC1706=$O$2),"include",0))</f>
        <v>include</v>
      </c>
      <c r="P1706" s="1">
        <f>IF(O1706="include",IF(AE1706&gt;0,1+MAX(P1707:P$2005),0),0)</f>
        <v>0</v>
      </c>
      <c r="Q1706" s="1">
        <f>IF(AND(ISBLANK(AA1705),AE1705=0),0,(IF(MAX(Q1707:Q$2005)&gt;0,0,ROW(R1706))))</f>
        <v>0</v>
      </c>
      <c r="R1706" s="1">
        <f>IF($O1706="include",IF(AF1706&gt;0,1+MAX(R1707:R$2005),0),0)</f>
        <v>0</v>
      </c>
      <c r="S1706" s="1">
        <f>IF($O1706="include",IF(AG1706&gt;0,1+MAX(S1707:S$2005),0),0)</f>
        <v>0</v>
      </c>
      <c r="T1706" s="1">
        <f>IF($O1706="include",IF(AH1706&gt;0,1+MAX(T1707:T$2005),0),0)</f>
        <v>0</v>
      </c>
      <c r="U1706" s="1">
        <f>IF($O1706="include",IF(AI1706&gt;0,1+MAX(U1707:U$2005),0),0)</f>
        <v>0</v>
      </c>
      <c r="V1706" s="1">
        <f>IF($O1706="include",IF(AJ1706&gt;0,1+MAX(V1707:V$2005),0),0)</f>
        <v>0</v>
      </c>
      <c r="W1706" s="1">
        <f>IF($O1706="include",IF(AK1706&gt;0,1+MAX(W1707:W$2005),0),0)</f>
        <v>0</v>
      </c>
      <c r="X1706" s="1">
        <f>IF($O1706="include",IF(AL1706&gt;0,1+MAX(X1707:X$2005),0),0)</f>
        <v>0</v>
      </c>
      <c r="Y1706" s="22" t="str">
        <f t="shared" si="449"/>
        <v xml:space="preserve">1 - </v>
      </c>
      <c r="AA1706" s="42"/>
      <c r="AB1706" s="43"/>
      <c r="AC1706" s="43"/>
      <c r="AD1706" s="44"/>
      <c r="AE1706" s="11">
        <f t="shared" si="450"/>
        <v>0</v>
      </c>
      <c r="AF1706" s="41"/>
      <c r="AG1706" s="41"/>
      <c r="AH1706" s="41"/>
      <c r="AI1706" s="41"/>
      <c r="AJ1706" s="41"/>
      <c r="AK1706" s="41"/>
      <c r="AL1706" s="41"/>
      <c r="BA1706" s="1">
        <f t="shared" si="451"/>
        <v>0</v>
      </c>
      <c r="BB1706" s="1">
        <f t="shared" si="452"/>
        <v>0</v>
      </c>
      <c r="BC1706" s="1" t="str">
        <f t="shared" si="453"/>
        <v>No</v>
      </c>
      <c r="BD1706" s="1">
        <f t="shared" si="454"/>
        <v>0</v>
      </c>
      <c r="BE1706" s="1">
        <f t="shared" si="455"/>
        <v>0</v>
      </c>
      <c r="BF1706" s="1">
        <f t="shared" si="456"/>
        <v>0</v>
      </c>
      <c r="BG1706" s="1">
        <v>1702</v>
      </c>
      <c r="BH1706" s="1" t="e">
        <f t="shared" si="457"/>
        <v>#N/A</v>
      </c>
      <c r="BI1706" s="1">
        <f t="shared" si="459"/>
        <v>2</v>
      </c>
      <c r="BJ1706" s="1" t="e">
        <f t="shared" si="458"/>
        <v>#N/A</v>
      </c>
    </row>
    <row r="1707" spans="1:62" x14ac:dyDescent="0.25">
      <c r="A1707" s="1">
        <f t="shared" si="445"/>
        <v>1</v>
      </c>
      <c r="B1707" s="1">
        <f>IF(YEAR(AD1707)=$B$3,YEAR('Apartment Expenses'!AD1707)&amp;" - "&amp;'Apartment Expenses'!AC1707,0)</f>
        <v>0</v>
      </c>
      <c r="C1707" s="1">
        <f t="shared" si="446"/>
        <v>0</v>
      </c>
      <c r="E1707" s="1">
        <v>1703</v>
      </c>
      <c r="F1707" s="1">
        <f t="shared" si="447"/>
        <v>1</v>
      </c>
      <c r="G1707" s="1">
        <f t="shared" si="443"/>
        <v>0</v>
      </c>
      <c r="H1707" s="1">
        <f t="shared" si="444"/>
        <v>0</v>
      </c>
      <c r="J1707" s="1" t="str">
        <f t="shared" si="448"/>
        <v>1900</v>
      </c>
      <c r="M1707" s="1">
        <f>HLOOKUP('Expense History'!$AD$3,$P$4:$X$2004,ROW('Apartment Expenses'!L1707)-3,0)</f>
        <v>0</v>
      </c>
      <c r="N1707" s="1">
        <f>IF('Expense History'!$AD$3=Data!$G$4,'Apartment Expenses'!AE1707,HLOOKUP('Expense History'!$AD$3,'Apartment Expenses'!$AE$4:$AL$2004,(ROW('Apartment Expenses'!M1707)-3)))</f>
        <v>0</v>
      </c>
      <c r="O1707" s="1" t="str">
        <f>IF($O$2="ALL",IF(VLOOKUP(AA1707,'Expense History'!$AA$6:$AB$36,2,0)="x","include",0),IF(AND(VLOOKUP(AA1707,'Expense History'!$AA$6:$AB$36,2,0)="x",AC1707=$O$2),"include",0))</f>
        <v>include</v>
      </c>
      <c r="P1707" s="1">
        <f>IF(O1707="include",IF(AE1707&gt;0,1+MAX(P1708:P$2005),0),0)</f>
        <v>0</v>
      </c>
      <c r="Q1707" s="1">
        <f>IF(AND(ISBLANK(AA1706),AE1706=0),0,(IF(MAX(Q1708:Q$2005)&gt;0,0,ROW(R1707))))</f>
        <v>0</v>
      </c>
      <c r="R1707" s="1">
        <f>IF($O1707="include",IF(AF1707&gt;0,1+MAX(R1708:R$2005),0),0)</f>
        <v>0</v>
      </c>
      <c r="S1707" s="1">
        <f>IF($O1707="include",IF(AG1707&gt;0,1+MAX(S1708:S$2005),0),0)</f>
        <v>0</v>
      </c>
      <c r="T1707" s="1">
        <f>IF($O1707="include",IF(AH1707&gt;0,1+MAX(T1708:T$2005),0),0)</f>
        <v>0</v>
      </c>
      <c r="U1707" s="1">
        <f>IF($O1707="include",IF(AI1707&gt;0,1+MAX(U1708:U$2005),0),0)</f>
        <v>0</v>
      </c>
      <c r="V1707" s="1">
        <f>IF($O1707="include",IF(AJ1707&gt;0,1+MAX(V1708:V$2005),0),0)</f>
        <v>0</v>
      </c>
      <c r="W1707" s="1">
        <f>IF($O1707="include",IF(AK1707&gt;0,1+MAX(W1708:W$2005),0),0)</f>
        <v>0</v>
      </c>
      <c r="X1707" s="1">
        <f>IF($O1707="include",IF(AL1707&gt;0,1+MAX(X1708:X$2005),0),0)</f>
        <v>0</v>
      </c>
      <c r="Y1707" s="22" t="str">
        <f t="shared" si="449"/>
        <v xml:space="preserve">1 - </v>
      </c>
      <c r="AA1707" s="42"/>
      <c r="AB1707" s="43"/>
      <c r="AC1707" s="43"/>
      <c r="AD1707" s="44"/>
      <c r="AE1707" s="11">
        <f t="shared" si="450"/>
        <v>0</v>
      </c>
      <c r="AF1707" s="41"/>
      <c r="AG1707" s="41"/>
      <c r="AH1707" s="41"/>
      <c r="AI1707" s="41"/>
      <c r="AJ1707" s="41"/>
      <c r="AK1707" s="41"/>
      <c r="AL1707" s="41"/>
      <c r="BA1707" s="1">
        <f t="shared" si="451"/>
        <v>0</v>
      </c>
      <c r="BB1707" s="1">
        <f t="shared" si="452"/>
        <v>0</v>
      </c>
      <c r="BC1707" s="1" t="str">
        <f t="shared" si="453"/>
        <v>No</v>
      </c>
      <c r="BD1707" s="1">
        <f t="shared" si="454"/>
        <v>0</v>
      </c>
      <c r="BE1707" s="1">
        <f t="shared" si="455"/>
        <v>0</v>
      </c>
      <c r="BF1707" s="1">
        <f t="shared" si="456"/>
        <v>0</v>
      </c>
      <c r="BG1707" s="1">
        <v>1703</v>
      </c>
      <c r="BH1707" s="1" t="e">
        <f t="shared" si="457"/>
        <v>#N/A</v>
      </c>
      <c r="BI1707" s="1">
        <f t="shared" si="459"/>
        <v>2</v>
      </c>
      <c r="BJ1707" s="1" t="e">
        <f t="shared" si="458"/>
        <v>#N/A</v>
      </c>
    </row>
    <row r="1708" spans="1:62" x14ac:dyDescent="0.25">
      <c r="A1708" s="1">
        <f t="shared" si="445"/>
        <v>1</v>
      </c>
      <c r="B1708" s="1">
        <f>IF(YEAR(AD1708)=$B$3,YEAR('Apartment Expenses'!AD1708)&amp;" - "&amp;'Apartment Expenses'!AC1708,0)</f>
        <v>0</v>
      </c>
      <c r="C1708" s="1">
        <f t="shared" si="446"/>
        <v>0</v>
      </c>
      <c r="E1708" s="1">
        <v>1704</v>
      </c>
      <c r="F1708" s="1">
        <f t="shared" si="447"/>
        <v>1</v>
      </c>
      <c r="G1708" s="1">
        <f t="shared" si="443"/>
        <v>0</v>
      </c>
      <c r="H1708" s="1">
        <f t="shared" si="444"/>
        <v>0</v>
      </c>
      <c r="J1708" s="1" t="str">
        <f t="shared" si="448"/>
        <v>1900</v>
      </c>
      <c r="M1708" s="1">
        <f>HLOOKUP('Expense History'!$AD$3,$P$4:$X$2004,ROW('Apartment Expenses'!L1708)-3,0)</f>
        <v>0</v>
      </c>
      <c r="N1708" s="1">
        <f>IF('Expense History'!$AD$3=Data!$G$4,'Apartment Expenses'!AE1708,HLOOKUP('Expense History'!$AD$3,'Apartment Expenses'!$AE$4:$AL$2004,(ROW('Apartment Expenses'!M1708)-3)))</f>
        <v>0</v>
      </c>
      <c r="O1708" s="1" t="str">
        <f>IF($O$2="ALL",IF(VLOOKUP(AA1708,'Expense History'!$AA$6:$AB$36,2,0)="x","include",0),IF(AND(VLOOKUP(AA1708,'Expense History'!$AA$6:$AB$36,2,0)="x",AC1708=$O$2),"include",0))</f>
        <v>include</v>
      </c>
      <c r="P1708" s="1">
        <f>IF(O1708="include",IF(AE1708&gt;0,1+MAX(P1709:P$2005),0),0)</f>
        <v>0</v>
      </c>
      <c r="Q1708" s="1">
        <f>IF(AND(ISBLANK(AA1707),AE1707=0),0,(IF(MAX(Q1709:Q$2005)&gt;0,0,ROW(R1708))))</f>
        <v>0</v>
      </c>
      <c r="R1708" s="1">
        <f>IF($O1708="include",IF(AF1708&gt;0,1+MAX(R1709:R$2005),0),0)</f>
        <v>0</v>
      </c>
      <c r="S1708" s="1">
        <f>IF($O1708="include",IF(AG1708&gt;0,1+MAX(S1709:S$2005),0),0)</f>
        <v>0</v>
      </c>
      <c r="T1708" s="1">
        <f>IF($O1708="include",IF(AH1708&gt;0,1+MAX(T1709:T$2005),0),0)</f>
        <v>0</v>
      </c>
      <c r="U1708" s="1">
        <f>IF($O1708="include",IF(AI1708&gt;0,1+MAX(U1709:U$2005),0),0)</f>
        <v>0</v>
      </c>
      <c r="V1708" s="1">
        <f>IF($O1708="include",IF(AJ1708&gt;0,1+MAX(V1709:V$2005),0),0)</f>
        <v>0</v>
      </c>
      <c r="W1708" s="1">
        <f>IF($O1708="include",IF(AK1708&gt;0,1+MAX(W1709:W$2005),0),0)</f>
        <v>0</v>
      </c>
      <c r="X1708" s="1">
        <f>IF($O1708="include",IF(AL1708&gt;0,1+MAX(X1709:X$2005),0),0)</f>
        <v>0</v>
      </c>
      <c r="Y1708" s="22" t="str">
        <f t="shared" si="449"/>
        <v xml:space="preserve">1 - </v>
      </c>
      <c r="AA1708" s="42"/>
      <c r="AB1708" s="43"/>
      <c r="AC1708" s="43"/>
      <c r="AD1708" s="44"/>
      <c r="AE1708" s="11">
        <f t="shared" si="450"/>
        <v>0</v>
      </c>
      <c r="AF1708" s="41"/>
      <c r="AG1708" s="41"/>
      <c r="AH1708" s="41"/>
      <c r="AI1708" s="41"/>
      <c r="AJ1708" s="41"/>
      <c r="AK1708" s="41"/>
      <c r="AL1708" s="41"/>
      <c r="BA1708" s="1">
        <f t="shared" si="451"/>
        <v>0</v>
      </c>
      <c r="BB1708" s="1">
        <f t="shared" si="452"/>
        <v>0</v>
      </c>
      <c r="BC1708" s="1" t="str">
        <f t="shared" si="453"/>
        <v>No</v>
      </c>
      <c r="BD1708" s="1">
        <f t="shared" si="454"/>
        <v>0</v>
      </c>
      <c r="BE1708" s="1">
        <f t="shared" si="455"/>
        <v>0</v>
      </c>
      <c r="BF1708" s="1">
        <f t="shared" si="456"/>
        <v>0</v>
      </c>
      <c r="BG1708" s="1">
        <v>1704</v>
      </c>
      <c r="BH1708" s="1" t="e">
        <f t="shared" si="457"/>
        <v>#N/A</v>
      </c>
      <c r="BI1708" s="1">
        <f t="shared" si="459"/>
        <v>2</v>
      </c>
      <c r="BJ1708" s="1" t="e">
        <f t="shared" si="458"/>
        <v>#N/A</v>
      </c>
    </row>
    <row r="1709" spans="1:62" x14ac:dyDescent="0.25">
      <c r="A1709" s="1">
        <f t="shared" si="445"/>
        <v>1</v>
      </c>
      <c r="B1709" s="1">
        <f>IF(YEAR(AD1709)=$B$3,YEAR('Apartment Expenses'!AD1709)&amp;" - "&amp;'Apartment Expenses'!AC1709,0)</f>
        <v>0</v>
      </c>
      <c r="C1709" s="1">
        <f t="shared" si="446"/>
        <v>0</v>
      </c>
      <c r="E1709" s="1">
        <v>1705</v>
      </c>
      <c r="F1709" s="1">
        <f t="shared" si="447"/>
        <v>1</v>
      </c>
      <c r="G1709" s="1">
        <f t="shared" si="443"/>
        <v>0</v>
      </c>
      <c r="H1709" s="1">
        <f t="shared" si="444"/>
        <v>0</v>
      </c>
      <c r="J1709" s="1" t="str">
        <f t="shared" si="448"/>
        <v>1900</v>
      </c>
      <c r="M1709" s="1">
        <f>HLOOKUP('Expense History'!$AD$3,$P$4:$X$2004,ROW('Apartment Expenses'!L1709)-3,0)</f>
        <v>0</v>
      </c>
      <c r="N1709" s="1">
        <f>IF('Expense History'!$AD$3=Data!$G$4,'Apartment Expenses'!AE1709,HLOOKUP('Expense History'!$AD$3,'Apartment Expenses'!$AE$4:$AL$2004,(ROW('Apartment Expenses'!M1709)-3)))</f>
        <v>0</v>
      </c>
      <c r="O1709" s="1" t="str">
        <f>IF($O$2="ALL",IF(VLOOKUP(AA1709,'Expense History'!$AA$6:$AB$36,2,0)="x","include",0),IF(AND(VLOOKUP(AA1709,'Expense History'!$AA$6:$AB$36,2,0)="x",AC1709=$O$2),"include",0))</f>
        <v>include</v>
      </c>
      <c r="P1709" s="1">
        <f>IF(O1709="include",IF(AE1709&gt;0,1+MAX(P1710:P$2005),0),0)</f>
        <v>0</v>
      </c>
      <c r="Q1709" s="1">
        <f>IF(AND(ISBLANK(AA1708),AE1708=0),0,(IF(MAX(Q1710:Q$2005)&gt;0,0,ROW(R1709))))</f>
        <v>0</v>
      </c>
      <c r="R1709" s="1">
        <f>IF($O1709="include",IF(AF1709&gt;0,1+MAX(R1710:R$2005),0),0)</f>
        <v>0</v>
      </c>
      <c r="S1709" s="1">
        <f>IF($O1709="include",IF(AG1709&gt;0,1+MAX(S1710:S$2005),0),0)</f>
        <v>0</v>
      </c>
      <c r="T1709" s="1">
        <f>IF($O1709="include",IF(AH1709&gt;0,1+MAX(T1710:T$2005),0),0)</f>
        <v>0</v>
      </c>
      <c r="U1709" s="1">
        <f>IF($O1709="include",IF(AI1709&gt;0,1+MAX(U1710:U$2005),0),0)</f>
        <v>0</v>
      </c>
      <c r="V1709" s="1">
        <f>IF($O1709="include",IF(AJ1709&gt;0,1+MAX(V1710:V$2005),0),0)</f>
        <v>0</v>
      </c>
      <c r="W1709" s="1">
        <f>IF($O1709="include",IF(AK1709&gt;0,1+MAX(W1710:W$2005),0),0)</f>
        <v>0</v>
      </c>
      <c r="X1709" s="1">
        <f>IF($O1709="include",IF(AL1709&gt;0,1+MAX(X1710:X$2005),0),0)</f>
        <v>0</v>
      </c>
      <c r="Y1709" s="22" t="str">
        <f t="shared" si="449"/>
        <v xml:space="preserve">1 - </v>
      </c>
      <c r="AA1709" s="42"/>
      <c r="AB1709" s="43"/>
      <c r="AC1709" s="43"/>
      <c r="AD1709" s="44"/>
      <c r="AE1709" s="11">
        <f t="shared" si="450"/>
        <v>0</v>
      </c>
      <c r="AF1709" s="41"/>
      <c r="AG1709" s="41"/>
      <c r="AH1709" s="41"/>
      <c r="AI1709" s="41"/>
      <c r="AJ1709" s="41"/>
      <c r="AK1709" s="41"/>
      <c r="AL1709" s="41"/>
      <c r="BA1709" s="1">
        <f t="shared" si="451"/>
        <v>0</v>
      </c>
      <c r="BB1709" s="1">
        <f t="shared" si="452"/>
        <v>0</v>
      </c>
      <c r="BC1709" s="1" t="str">
        <f t="shared" si="453"/>
        <v>No</v>
      </c>
      <c r="BD1709" s="1">
        <f t="shared" si="454"/>
        <v>0</v>
      </c>
      <c r="BE1709" s="1">
        <f t="shared" si="455"/>
        <v>0</v>
      </c>
      <c r="BF1709" s="1">
        <f t="shared" si="456"/>
        <v>0</v>
      </c>
      <c r="BG1709" s="1">
        <v>1705</v>
      </c>
      <c r="BH1709" s="1" t="e">
        <f t="shared" si="457"/>
        <v>#N/A</v>
      </c>
      <c r="BI1709" s="1">
        <f t="shared" si="459"/>
        <v>2</v>
      </c>
      <c r="BJ1709" s="1" t="e">
        <f t="shared" si="458"/>
        <v>#N/A</v>
      </c>
    </row>
    <row r="1710" spans="1:62" x14ac:dyDescent="0.25">
      <c r="A1710" s="1">
        <f t="shared" si="445"/>
        <v>1</v>
      </c>
      <c r="B1710" s="1">
        <f>IF(YEAR(AD1710)=$B$3,YEAR('Apartment Expenses'!AD1710)&amp;" - "&amp;'Apartment Expenses'!AC1710,0)</f>
        <v>0</v>
      </c>
      <c r="C1710" s="1">
        <f t="shared" si="446"/>
        <v>0</v>
      </c>
      <c r="E1710" s="1">
        <v>1706</v>
      </c>
      <c r="F1710" s="1">
        <f t="shared" si="447"/>
        <v>1</v>
      </c>
      <c r="G1710" s="1">
        <f t="shared" si="443"/>
        <v>0</v>
      </c>
      <c r="H1710" s="1">
        <f t="shared" si="444"/>
        <v>0</v>
      </c>
      <c r="J1710" s="1" t="str">
        <f t="shared" si="448"/>
        <v>1900</v>
      </c>
      <c r="M1710" s="1">
        <f>HLOOKUP('Expense History'!$AD$3,$P$4:$X$2004,ROW('Apartment Expenses'!L1710)-3,0)</f>
        <v>0</v>
      </c>
      <c r="N1710" s="1">
        <f>IF('Expense History'!$AD$3=Data!$G$4,'Apartment Expenses'!AE1710,HLOOKUP('Expense History'!$AD$3,'Apartment Expenses'!$AE$4:$AL$2004,(ROW('Apartment Expenses'!M1710)-3)))</f>
        <v>0</v>
      </c>
      <c r="O1710" s="1" t="str">
        <f>IF($O$2="ALL",IF(VLOOKUP(AA1710,'Expense History'!$AA$6:$AB$36,2,0)="x","include",0),IF(AND(VLOOKUP(AA1710,'Expense History'!$AA$6:$AB$36,2,0)="x",AC1710=$O$2),"include",0))</f>
        <v>include</v>
      </c>
      <c r="P1710" s="1">
        <f>IF(O1710="include",IF(AE1710&gt;0,1+MAX(P1711:P$2005),0),0)</f>
        <v>0</v>
      </c>
      <c r="Q1710" s="1">
        <f>IF(AND(ISBLANK(AA1709),AE1709=0),0,(IF(MAX(Q1711:Q$2005)&gt;0,0,ROW(R1710))))</f>
        <v>0</v>
      </c>
      <c r="R1710" s="1">
        <f>IF($O1710="include",IF(AF1710&gt;0,1+MAX(R1711:R$2005),0),0)</f>
        <v>0</v>
      </c>
      <c r="S1710" s="1">
        <f>IF($O1710="include",IF(AG1710&gt;0,1+MAX(S1711:S$2005),0),0)</f>
        <v>0</v>
      </c>
      <c r="T1710" s="1">
        <f>IF($O1710="include",IF(AH1710&gt;0,1+MAX(T1711:T$2005),0),0)</f>
        <v>0</v>
      </c>
      <c r="U1710" s="1">
        <f>IF($O1710="include",IF(AI1710&gt;0,1+MAX(U1711:U$2005),0),0)</f>
        <v>0</v>
      </c>
      <c r="V1710" s="1">
        <f>IF($O1710="include",IF(AJ1710&gt;0,1+MAX(V1711:V$2005),0),0)</f>
        <v>0</v>
      </c>
      <c r="W1710" s="1">
        <f>IF($O1710="include",IF(AK1710&gt;0,1+MAX(W1711:W$2005),0),0)</f>
        <v>0</v>
      </c>
      <c r="X1710" s="1">
        <f>IF($O1710="include",IF(AL1710&gt;0,1+MAX(X1711:X$2005),0),0)</f>
        <v>0</v>
      </c>
      <c r="Y1710" s="22" t="str">
        <f t="shared" si="449"/>
        <v xml:space="preserve">1 - </v>
      </c>
      <c r="AA1710" s="42"/>
      <c r="AB1710" s="43"/>
      <c r="AC1710" s="43"/>
      <c r="AD1710" s="44"/>
      <c r="AE1710" s="11">
        <f t="shared" si="450"/>
        <v>0</v>
      </c>
      <c r="AF1710" s="41"/>
      <c r="AG1710" s="41"/>
      <c r="AH1710" s="41"/>
      <c r="AI1710" s="41"/>
      <c r="AJ1710" s="41"/>
      <c r="AK1710" s="41"/>
      <c r="AL1710" s="41"/>
      <c r="BA1710" s="1">
        <f t="shared" si="451"/>
        <v>0</v>
      </c>
      <c r="BB1710" s="1">
        <f t="shared" si="452"/>
        <v>0</v>
      </c>
      <c r="BC1710" s="1" t="str">
        <f t="shared" si="453"/>
        <v>No</v>
      </c>
      <c r="BD1710" s="1">
        <f t="shared" si="454"/>
        <v>0</v>
      </c>
      <c r="BE1710" s="1">
        <f t="shared" si="455"/>
        <v>0</v>
      </c>
      <c r="BF1710" s="1">
        <f t="shared" si="456"/>
        <v>0</v>
      </c>
      <c r="BG1710" s="1">
        <v>1706</v>
      </c>
      <c r="BH1710" s="1" t="e">
        <f t="shared" si="457"/>
        <v>#N/A</v>
      </c>
      <c r="BI1710" s="1">
        <f t="shared" si="459"/>
        <v>2</v>
      </c>
      <c r="BJ1710" s="1" t="e">
        <f t="shared" si="458"/>
        <v>#N/A</v>
      </c>
    </row>
    <row r="1711" spans="1:62" x14ac:dyDescent="0.25">
      <c r="A1711" s="1">
        <f t="shared" si="445"/>
        <v>1</v>
      </c>
      <c r="B1711" s="1">
        <f>IF(YEAR(AD1711)=$B$3,YEAR('Apartment Expenses'!AD1711)&amp;" - "&amp;'Apartment Expenses'!AC1711,0)</f>
        <v>0</v>
      </c>
      <c r="C1711" s="1">
        <f t="shared" si="446"/>
        <v>0</v>
      </c>
      <c r="E1711" s="1">
        <v>1707</v>
      </c>
      <c r="F1711" s="1">
        <f t="shared" si="447"/>
        <v>1</v>
      </c>
      <c r="G1711" s="1">
        <f t="shared" si="443"/>
        <v>0</v>
      </c>
      <c r="H1711" s="1">
        <f t="shared" si="444"/>
        <v>0</v>
      </c>
      <c r="J1711" s="1" t="str">
        <f t="shared" si="448"/>
        <v>1900</v>
      </c>
      <c r="M1711" s="1">
        <f>HLOOKUP('Expense History'!$AD$3,$P$4:$X$2004,ROW('Apartment Expenses'!L1711)-3,0)</f>
        <v>0</v>
      </c>
      <c r="N1711" s="1">
        <f>IF('Expense History'!$AD$3=Data!$G$4,'Apartment Expenses'!AE1711,HLOOKUP('Expense History'!$AD$3,'Apartment Expenses'!$AE$4:$AL$2004,(ROW('Apartment Expenses'!M1711)-3)))</f>
        <v>0</v>
      </c>
      <c r="O1711" s="1" t="str">
        <f>IF($O$2="ALL",IF(VLOOKUP(AA1711,'Expense History'!$AA$6:$AB$36,2,0)="x","include",0),IF(AND(VLOOKUP(AA1711,'Expense History'!$AA$6:$AB$36,2,0)="x",AC1711=$O$2),"include",0))</f>
        <v>include</v>
      </c>
      <c r="P1711" s="1">
        <f>IF(O1711="include",IF(AE1711&gt;0,1+MAX(P1712:P$2005),0),0)</f>
        <v>0</v>
      </c>
      <c r="Q1711" s="1">
        <f>IF(AND(ISBLANK(AA1710),AE1710=0),0,(IF(MAX(Q1712:Q$2005)&gt;0,0,ROW(R1711))))</f>
        <v>0</v>
      </c>
      <c r="R1711" s="1">
        <f>IF($O1711="include",IF(AF1711&gt;0,1+MAX(R1712:R$2005),0),0)</f>
        <v>0</v>
      </c>
      <c r="S1711" s="1">
        <f>IF($O1711="include",IF(AG1711&gt;0,1+MAX(S1712:S$2005),0),0)</f>
        <v>0</v>
      </c>
      <c r="T1711" s="1">
        <f>IF($O1711="include",IF(AH1711&gt;0,1+MAX(T1712:T$2005),0),0)</f>
        <v>0</v>
      </c>
      <c r="U1711" s="1">
        <f>IF($O1711="include",IF(AI1711&gt;0,1+MAX(U1712:U$2005),0),0)</f>
        <v>0</v>
      </c>
      <c r="V1711" s="1">
        <f>IF($O1711="include",IF(AJ1711&gt;0,1+MAX(V1712:V$2005),0),0)</f>
        <v>0</v>
      </c>
      <c r="W1711" s="1">
        <f>IF($O1711="include",IF(AK1711&gt;0,1+MAX(W1712:W$2005),0),0)</f>
        <v>0</v>
      </c>
      <c r="X1711" s="1">
        <f>IF($O1711="include",IF(AL1711&gt;0,1+MAX(X1712:X$2005),0),0)</f>
        <v>0</v>
      </c>
      <c r="Y1711" s="22" t="str">
        <f t="shared" si="449"/>
        <v xml:space="preserve">1 - </v>
      </c>
      <c r="AA1711" s="42"/>
      <c r="AB1711" s="43"/>
      <c r="AC1711" s="43"/>
      <c r="AD1711" s="44"/>
      <c r="AE1711" s="11">
        <f t="shared" si="450"/>
        <v>0</v>
      </c>
      <c r="AF1711" s="41"/>
      <c r="AG1711" s="41"/>
      <c r="AH1711" s="41"/>
      <c r="AI1711" s="41"/>
      <c r="AJ1711" s="41"/>
      <c r="AK1711" s="41"/>
      <c r="AL1711" s="41"/>
      <c r="BA1711" s="1">
        <f t="shared" si="451"/>
        <v>0</v>
      </c>
      <c r="BB1711" s="1">
        <f t="shared" si="452"/>
        <v>0</v>
      </c>
      <c r="BC1711" s="1" t="str">
        <f t="shared" si="453"/>
        <v>No</v>
      </c>
      <c r="BD1711" s="1">
        <f t="shared" si="454"/>
        <v>0</v>
      </c>
      <c r="BE1711" s="1">
        <f t="shared" si="455"/>
        <v>0</v>
      </c>
      <c r="BF1711" s="1">
        <f t="shared" si="456"/>
        <v>0</v>
      </c>
      <c r="BG1711" s="1">
        <v>1707</v>
      </c>
      <c r="BH1711" s="1" t="e">
        <f t="shared" si="457"/>
        <v>#N/A</v>
      </c>
      <c r="BI1711" s="1">
        <f t="shared" si="459"/>
        <v>2</v>
      </c>
      <c r="BJ1711" s="1" t="e">
        <f t="shared" si="458"/>
        <v>#N/A</v>
      </c>
    </row>
    <row r="1712" spans="1:62" x14ac:dyDescent="0.25">
      <c r="A1712" s="1">
        <f t="shared" si="445"/>
        <v>1</v>
      </c>
      <c r="B1712" s="1">
        <f>IF(YEAR(AD1712)=$B$3,YEAR('Apartment Expenses'!AD1712)&amp;" - "&amp;'Apartment Expenses'!AC1712,0)</f>
        <v>0</v>
      </c>
      <c r="C1712" s="1">
        <f t="shared" si="446"/>
        <v>0</v>
      </c>
      <c r="E1712" s="1">
        <v>1708</v>
      </c>
      <c r="F1712" s="1">
        <f t="shared" si="447"/>
        <v>1</v>
      </c>
      <c r="G1712" s="1">
        <f t="shared" si="443"/>
        <v>0</v>
      </c>
      <c r="H1712" s="1">
        <f t="shared" si="444"/>
        <v>0</v>
      </c>
      <c r="J1712" s="1" t="str">
        <f t="shared" si="448"/>
        <v>1900</v>
      </c>
      <c r="M1712" s="1">
        <f>HLOOKUP('Expense History'!$AD$3,$P$4:$X$2004,ROW('Apartment Expenses'!L1712)-3,0)</f>
        <v>0</v>
      </c>
      <c r="N1712" s="1">
        <f>IF('Expense History'!$AD$3=Data!$G$4,'Apartment Expenses'!AE1712,HLOOKUP('Expense History'!$AD$3,'Apartment Expenses'!$AE$4:$AL$2004,(ROW('Apartment Expenses'!M1712)-3)))</f>
        <v>0</v>
      </c>
      <c r="O1712" s="1" t="str">
        <f>IF($O$2="ALL",IF(VLOOKUP(AA1712,'Expense History'!$AA$6:$AB$36,2,0)="x","include",0),IF(AND(VLOOKUP(AA1712,'Expense History'!$AA$6:$AB$36,2,0)="x",AC1712=$O$2),"include",0))</f>
        <v>include</v>
      </c>
      <c r="P1712" s="1">
        <f>IF(O1712="include",IF(AE1712&gt;0,1+MAX(P1713:P$2005),0),0)</f>
        <v>0</v>
      </c>
      <c r="Q1712" s="1">
        <f>IF(AND(ISBLANK(AA1711),AE1711=0),0,(IF(MAX(Q1713:Q$2005)&gt;0,0,ROW(R1712))))</f>
        <v>0</v>
      </c>
      <c r="R1712" s="1">
        <f>IF($O1712="include",IF(AF1712&gt;0,1+MAX(R1713:R$2005),0),0)</f>
        <v>0</v>
      </c>
      <c r="S1712" s="1">
        <f>IF($O1712="include",IF(AG1712&gt;0,1+MAX(S1713:S$2005),0),0)</f>
        <v>0</v>
      </c>
      <c r="T1712" s="1">
        <f>IF($O1712="include",IF(AH1712&gt;0,1+MAX(T1713:T$2005),0),0)</f>
        <v>0</v>
      </c>
      <c r="U1712" s="1">
        <f>IF($O1712="include",IF(AI1712&gt;0,1+MAX(U1713:U$2005),0),0)</f>
        <v>0</v>
      </c>
      <c r="V1712" s="1">
        <f>IF($O1712="include",IF(AJ1712&gt;0,1+MAX(V1713:V$2005),0),0)</f>
        <v>0</v>
      </c>
      <c r="W1712" s="1">
        <f>IF($O1712="include",IF(AK1712&gt;0,1+MAX(W1713:W$2005),0),0)</f>
        <v>0</v>
      </c>
      <c r="X1712" s="1">
        <f>IF($O1712="include",IF(AL1712&gt;0,1+MAX(X1713:X$2005),0),0)</f>
        <v>0</v>
      </c>
      <c r="Y1712" s="22" t="str">
        <f t="shared" si="449"/>
        <v xml:space="preserve">1 - </v>
      </c>
      <c r="AA1712" s="42"/>
      <c r="AB1712" s="43"/>
      <c r="AC1712" s="43"/>
      <c r="AD1712" s="44"/>
      <c r="AE1712" s="11">
        <f t="shared" si="450"/>
        <v>0</v>
      </c>
      <c r="AF1712" s="41"/>
      <c r="AG1712" s="41"/>
      <c r="AH1712" s="41"/>
      <c r="AI1712" s="41"/>
      <c r="AJ1712" s="41"/>
      <c r="AK1712" s="41"/>
      <c r="AL1712" s="41"/>
      <c r="BA1712" s="1">
        <f t="shared" si="451"/>
        <v>0</v>
      </c>
      <c r="BB1712" s="1">
        <f t="shared" si="452"/>
        <v>0</v>
      </c>
      <c r="BC1712" s="1" t="str">
        <f t="shared" si="453"/>
        <v>No</v>
      </c>
      <c r="BD1712" s="1">
        <f t="shared" si="454"/>
        <v>0</v>
      </c>
      <c r="BE1712" s="1">
        <f t="shared" si="455"/>
        <v>0</v>
      </c>
      <c r="BF1712" s="1">
        <f t="shared" si="456"/>
        <v>0</v>
      </c>
      <c r="BG1712" s="1">
        <v>1708</v>
      </c>
      <c r="BH1712" s="1" t="e">
        <f t="shared" si="457"/>
        <v>#N/A</v>
      </c>
      <c r="BI1712" s="1">
        <f t="shared" si="459"/>
        <v>2</v>
      </c>
      <c r="BJ1712" s="1" t="e">
        <f t="shared" si="458"/>
        <v>#N/A</v>
      </c>
    </row>
    <row r="1713" spans="1:62" x14ac:dyDescent="0.25">
      <c r="A1713" s="1">
        <f t="shared" si="445"/>
        <v>1</v>
      </c>
      <c r="B1713" s="1">
        <f>IF(YEAR(AD1713)=$B$3,YEAR('Apartment Expenses'!AD1713)&amp;" - "&amp;'Apartment Expenses'!AC1713,0)</f>
        <v>0</v>
      </c>
      <c r="C1713" s="1">
        <f t="shared" si="446"/>
        <v>0</v>
      </c>
      <c r="E1713" s="1">
        <v>1709</v>
      </c>
      <c r="F1713" s="1">
        <f t="shared" si="447"/>
        <v>1</v>
      </c>
      <c r="G1713" s="1">
        <f t="shared" si="443"/>
        <v>0</v>
      </c>
      <c r="H1713" s="1">
        <f t="shared" si="444"/>
        <v>0</v>
      </c>
      <c r="J1713" s="1" t="str">
        <f t="shared" si="448"/>
        <v>1900</v>
      </c>
      <c r="M1713" s="1">
        <f>HLOOKUP('Expense History'!$AD$3,$P$4:$X$2004,ROW('Apartment Expenses'!L1713)-3,0)</f>
        <v>0</v>
      </c>
      <c r="N1713" s="1">
        <f>IF('Expense History'!$AD$3=Data!$G$4,'Apartment Expenses'!AE1713,HLOOKUP('Expense History'!$AD$3,'Apartment Expenses'!$AE$4:$AL$2004,(ROW('Apartment Expenses'!M1713)-3)))</f>
        <v>0</v>
      </c>
      <c r="O1713" s="1" t="str">
        <f>IF($O$2="ALL",IF(VLOOKUP(AA1713,'Expense History'!$AA$6:$AB$36,2,0)="x","include",0),IF(AND(VLOOKUP(AA1713,'Expense History'!$AA$6:$AB$36,2,0)="x",AC1713=$O$2),"include",0))</f>
        <v>include</v>
      </c>
      <c r="P1713" s="1">
        <f>IF(O1713="include",IF(AE1713&gt;0,1+MAX(P1714:P$2005),0),0)</f>
        <v>0</v>
      </c>
      <c r="Q1713" s="1">
        <f>IF(AND(ISBLANK(AA1712),AE1712=0),0,(IF(MAX(Q1714:Q$2005)&gt;0,0,ROW(R1713))))</f>
        <v>0</v>
      </c>
      <c r="R1713" s="1">
        <f>IF($O1713="include",IF(AF1713&gt;0,1+MAX(R1714:R$2005),0),0)</f>
        <v>0</v>
      </c>
      <c r="S1713" s="1">
        <f>IF($O1713="include",IF(AG1713&gt;0,1+MAX(S1714:S$2005),0),0)</f>
        <v>0</v>
      </c>
      <c r="T1713" s="1">
        <f>IF($O1713="include",IF(AH1713&gt;0,1+MAX(T1714:T$2005),0),0)</f>
        <v>0</v>
      </c>
      <c r="U1713" s="1">
        <f>IF($O1713="include",IF(AI1713&gt;0,1+MAX(U1714:U$2005),0),0)</f>
        <v>0</v>
      </c>
      <c r="V1713" s="1">
        <f>IF($O1713="include",IF(AJ1713&gt;0,1+MAX(V1714:V$2005),0),0)</f>
        <v>0</v>
      </c>
      <c r="W1713" s="1">
        <f>IF($O1713="include",IF(AK1713&gt;0,1+MAX(W1714:W$2005),0),0)</f>
        <v>0</v>
      </c>
      <c r="X1713" s="1">
        <f>IF($O1713="include",IF(AL1713&gt;0,1+MAX(X1714:X$2005),0),0)</f>
        <v>0</v>
      </c>
      <c r="Y1713" s="22" t="str">
        <f t="shared" si="449"/>
        <v xml:space="preserve">1 - </v>
      </c>
      <c r="AA1713" s="42"/>
      <c r="AB1713" s="43"/>
      <c r="AC1713" s="43"/>
      <c r="AD1713" s="44"/>
      <c r="AE1713" s="11">
        <f t="shared" si="450"/>
        <v>0</v>
      </c>
      <c r="AF1713" s="41"/>
      <c r="AG1713" s="41"/>
      <c r="AH1713" s="41"/>
      <c r="AI1713" s="41"/>
      <c r="AJ1713" s="41"/>
      <c r="AK1713" s="41"/>
      <c r="AL1713" s="41"/>
      <c r="BA1713" s="1">
        <f t="shared" si="451"/>
        <v>0</v>
      </c>
      <c r="BB1713" s="1">
        <f t="shared" si="452"/>
        <v>0</v>
      </c>
      <c r="BC1713" s="1" t="str">
        <f t="shared" si="453"/>
        <v>No</v>
      </c>
      <c r="BD1713" s="1">
        <f t="shared" si="454"/>
        <v>0</v>
      </c>
      <c r="BE1713" s="1">
        <f t="shared" si="455"/>
        <v>0</v>
      </c>
      <c r="BF1713" s="1">
        <f t="shared" si="456"/>
        <v>0</v>
      </c>
      <c r="BG1713" s="1">
        <v>1709</v>
      </c>
      <c r="BH1713" s="1" t="e">
        <f t="shared" si="457"/>
        <v>#N/A</v>
      </c>
      <c r="BI1713" s="1">
        <f t="shared" si="459"/>
        <v>2</v>
      </c>
      <c r="BJ1713" s="1" t="e">
        <f t="shared" si="458"/>
        <v>#N/A</v>
      </c>
    </row>
    <row r="1714" spans="1:62" x14ac:dyDescent="0.25">
      <c r="A1714" s="1">
        <f t="shared" si="445"/>
        <v>1</v>
      </c>
      <c r="B1714" s="1">
        <f>IF(YEAR(AD1714)=$B$3,YEAR('Apartment Expenses'!AD1714)&amp;" - "&amp;'Apartment Expenses'!AC1714,0)</f>
        <v>0</v>
      </c>
      <c r="C1714" s="1">
        <f t="shared" si="446"/>
        <v>0</v>
      </c>
      <c r="E1714" s="1">
        <v>1710</v>
      </c>
      <c r="F1714" s="1">
        <f t="shared" si="447"/>
        <v>1</v>
      </c>
      <c r="G1714" s="1">
        <f t="shared" si="443"/>
        <v>0</v>
      </c>
      <c r="H1714" s="1">
        <f t="shared" si="444"/>
        <v>0</v>
      </c>
      <c r="J1714" s="1" t="str">
        <f t="shared" si="448"/>
        <v>1900</v>
      </c>
      <c r="M1714" s="1">
        <f>HLOOKUP('Expense History'!$AD$3,$P$4:$X$2004,ROW('Apartment Expenses'!L1714)-3,0)</f>
        <v>0</v>
      </c>
      <c r="N1714" s="1">
        <f>IF('Expense History'!$AD$3=Data!$G$4,'Apartment Expenses'!AE1714,HLOOKUP('Expense History'!$AD$3,'Apartment Expenses'!$AE$4:$AL$2004,(ROW('Apartment Expenses'!M1714)-3)))</f>
        <v>0</v>
      </c>
      <c r="O1714" s="1" t="str">
        <f>IF($O$2="ALL",IF(VLOOKUP(AA1714,'Expense History'!$AA$6:$AB$36,2,0)="x","include",0),IF(AND(VLOOKUP(AA1714,'Expense History'!$AA$6:$AB$36,2,0)="x",AC1714=$O$2),"include",0))</f>
        <v>include</v>
      </c>
      <c r="P1714" s="1">
        <f>IF(O1714="include",IF(AE1714&gt;0,1+MAX(P1715:P$2005),0),0)</f>
        <v>0</v>
      </c>
      <c r="Q1714" s="1">
        <f>IF(AND(ISBLANK(AA1713),AE1713=0),0,(IF(MAX(Q1715:Q$2005)&gt;0,0,ROW(R1714))))</f>
        <v>0</v>
      </c>
      <c r="R1714" s="1">
        <f>IF($O1714="include",IF(AF1714&gt;0,1+MAX(R1715:R$2005),0),0)</f>
        <v>0</v>
      </c>
      <c r="S1714" s="1">
        <f>IF($O1714="include",IF(AG1714&gt;0,1+MAX(S1715:S$2005),0),0)</f>
        <v>0</v>
      </c>
      <c r="T1714" s="1">
        <f>IF($O1714="include",IF(AH1714&gt;0,1+MAX(T1715:T$2005),0),0)</f>
        <v>0</v>
      </c>
      <c r="U1714" s="1">
        <f>IF($O1714="include",IF(AI1714&gt;0,1+MAX(U1715:U$2005),0),0)</f>
        <v>0</v>
      </c>
      <c r="V1714" s="1">
        <f>IF($O1714="include",IF(AJ1714&gt;0,1+MAX(V1715:V$2005),0),0)</f>
        <v>0</v>
      </c>
      <c r="W1714" s="1">
        <f>IF($O1714="include",IF(AK1714&gt;0,1+MAX(W1715:W$2005),0),0)</f>
        <v>0</v>
      </c>
      <c r="X1714" s="1">
        <f>IF($O1714="include",IF(AL1714&gt;0,1+MAX(X1715:X$2005),0),0)</f>
        <v>0</v>
      </c>
      <c r="Y1714" s="22" t="str">
        <f t="shared" si="449"/>
        <v xml:space="preserve">1 - </v>
      </c>
      <c r="AA1714" s="42"/>
      <c r="AB1714" s="43"/>
      <c r="AC1714" s="43"/>
      <c r="AD1714" s="44"/>
      <c r="AE1714" s="11">
        <f t="shared" si="450"/>
        <v>0</v>
      </c>
      <c r="AF1714" s="41"/>
      <c r="AG1714" s="41"/>
      <c r="AH1714" s="41"/>
      <c r="AI1714" s="41"/>
      <c r="AJ1714" s="41"/>
      <c r="AK1714" s="41"/>
      <c r="AL1714" s="41"/>
      <c r="BA1714" s="1">
        <f t="shared" si="451"/>
        <v>0</v>
      </c>
      <c r="BB1714" s="1">
        <f t="shared" si="452"/>
        <v>0</v>
      </c>
      <c r="BC1714" s="1" t="str">
        <f t="shared" si="453"/>
        <v>No</v>
      </c>
      <c r="BD1714" s="1">
        <f t="shared" si="454"/>
        <v>0</v>
      </c>
      <c r="BE1714" s="1">
        <f t="shared" si="455"/>
        <v>0</v>
      </c>
      <c r="BF1714" s="1">
        <f t="shared" si="456"/>
        <v>0</v>
      </c>
      <c r="BG1714" s="1">
        <v>1710</v>
      </c>
      <c r="BH1714" s="1" t="e">
        <f t="shared" si="457"/>
        <v>#N/A</v>
      </c>
      <c r="BI1714" s="1">
        <f t="shared" si="459"/>
        <v>2</v>
      </c>
      <c r="BJ1714" s="1" t="e">
        <f t="shared" si="458"/>
        <v>#N/A</v>
      </c>
    </row>
    <row r="1715" spans="1:62" x14ac:dyDescent="0.25">
      <c r="A1715" s="1">
        <f t="shared" si="445"/>
        <v>1</v>
      </c>
      <c r="B1715" s="1">
        <f>IF(YEAR(AD1715)=$B$3,YEAR('Apartment Expenses'!AD1715)&amp;" - "&amp;'Apartment Expenses'!AC1715,0)</f>
        <v>0</v>
      </c>
      <c r="C1715" s="1">
        <f t="shared" si="446"/>
        <v>0</v>
      </c>
      <c r="E1715" s="1">
        <v>1711</v>
      </c>
      <c r="F1715" s="1">
        <f t="shared" si="447"/>
        <v>1</v>
      </c>
      <c r="G1715" s="1">
        <f t="shared" si="443"/>
        <v>0</v>
      </c>
      <c r="H1715" s="1">
        <f t="shared" si="444"/>
        <v>0</v>
      </c>
      <c r="J1715" s="1" t="str">
        <f t="shared" si="448"/>
        <v>1900</v>
      </c>
      <c r="M1715" s="1">
        <f>HLOOKUP('Expense History'!$AD$3,$P$4:$X$2004,ROW('Apartment Expenses'!L1715)-3,0)</f>
        <v>0</v>
      </c>
      <c r="N1715" s="1">
        <f>IF('Expense History'!$AD$3=Data!$G$4,'Apartment Expenses'!AE1715,HLOOKUP('Expense History'!$AD$3,'Apartment Expenses'!$AE$4:$AL$2004,(ROW('Apartment Expenses'!M1715)-3)))</f>
        <v>0</v>
      </c>
      <c r="O1715" s="1" t="str">
        <f>IF($O$2="ALL",IF(VLOOKUP(AA1715,'Expense History'!$AA$6:$AB$36,2,0)="x","include",0),IF(AND(VLOOKUP(AA1715,'Expense History'!$AA$6:$AB$36,2,0)="x",AC1715=$O$2),"include",0))</f>
        <v>include</v>
      </c>
      <c r="P1715" s="1">
        <f>IF(O1715="include",IF(AE1715&gt;0,1+MAX(P1716:P$2005),0),0)</f>
        <v>0</v>
      </c>
      <c r="Q1715" s="1">
        <f>IF(AND(ISBLANK(AA1714),AE1714=0),0,(IF(MAX(Q1716:Q$2005)&gt;0,0,ROW(R1715))))</f>
        <v>0</v>
      </c>
      <c r="R1715" s="1">
        <f>IF($O1715="include",IF(AF1715&gt;0,1+MAX(R1716:R$2005),0),0)</f>
        <v>0</v>
      </c>
      <c r="S1715" s="1">
        <f>IF($O1715="include",IF(AG1715&gt;0,1+MAX(S1716:S$2005),0),0)</f>
        <v>0</v>
      </c>
      <c r="T1715" s="1">
        <f>IF($O1715="include",IF(AH1715&gt;0,1+MAX(T1716:T$2005),0),0)</f>
        <v>0</v>
      </c>
      <c r="U1715" s="1">
        <f>IF($O1715="include",IF(AI1715&gt;0,1+MAX(U1716:U$2005),0),0)</f>
        <v>0</v>
      </c>
      <c r="V1715" s="1">
        <f>IF($O1715="include",IF(AJ1715&gt;0,1+MAX(V1716:V$2005),0),0)</f>
        <v>0</v>
      </c>
      <c r="W1715" s="1">
        <f>IF($O1715="include",IF(AK1715&gt;0,1+MAX(W1716:W$2005),0),0)</f>
        <v>0</v>
      </c>
      <c r="X1715" s="1">
        <f>IF($O1715="include",IF(AL1715&gt;0,1+MAX(X1716:X$2005),0),0)</f>
        <v>0</v>
      </c>
      <c r="Y1715" s="22" t="str">
        <f t="shared" si="449"/>
        <v xml:space="preserve">1 - </v>
      </c>
      <c r="AA1715" s="42"/>
      <c r="AB1715" s="43"/>
      <c r="AC1715" s="43"/>
      <c r="AD1715" s="44"/>
      <c r="AE1715" s="11">
        <f t="shared" si="450"/>
        <v>0</v>
      </c>
      <c r="AF1715" s="41"/>
      <c r="AG1715" s="41"/>
      <c r="AH1715" s="41"/>
      <c r="AI1715" s="41"/>
      <c r="AJ1715" s="41"/>
      <c r="AK1715" s="41"/>
      <c r="AL1715" s="41"/>
      <c r="BA1715" s="1">
        <f t="shared" si="451"/>
        <v>0</v>
      </c>
      <c r="BB1715" s="1">
        <f t="shared" si="452"/>
        <v>0</v>
      </c>
      <c r="BC1715" s="1" t="str">
        <f t="shared" si="453"/>
        <v>No</v>
      </c>
      <c r="BD1715" s="1">
        <f t="shared" si="454"/>
        <v>0</v>
      </c>
      <c r="BE1715" s="1">
        <f t="shared" si="455"/>
        <v>0</v>
      </c>
      <c r="BF1715" s="1">
        <f t="shared" si="456"/>
        <v>0</v>
      </c>
      <c r="BG1715" s="1">
        <v>1711</v>
      </c>
      <c r="BH1715" s="1" t="e">
        <f t="shared" si="457"/>
        <v>#N/A</v>
      </c>
      <c r="BI1715" s="1">
        <f t="shared" si="459"/>
        <v>2</v>
      </c>
      <c r="BJ1715" s="1" t="e">
        <f t="shared" si="458"/>
        <v>#N/A</v>
      </c>
    </row>
    <row r="1716" spans="1:62" x14ac:dyDescent="0.25">
      <c r="A1716" s="1">
        <f t="shared" si="445"/>
        <v>1</v>
      </c>
      <c r="B1716" s="1">
        <f>IF(YEAR(AD1716)=$B$3,YEAR('Apartment Expenses'!AD1716)&amp;" - "&amp;'Apartment Expenses'!AC1716,0)</f>
        <v>0</v>
      </c>
      <c r="C1716" s="1">
        <f t="shared" si="446"/>
        <v>0</v>
      </c>
      <c r="E1716" s="1">
        <v>1712</v>
      </c>
      <c r="F1716" s="1">
        <f t="shared" si="447"/>
        <v>1</v>
      </c>
      <c r="G1716" s="1">
        <f t="shared" si="443"/>
        <v>0</v>
      </c>
      <c r="H1716" s="1">
        <f t="shared" si="444"/>
        <v>0</v>
      </c>
      <c r="J1716" s="1" t="str">
        <f t="shared" si="448"/>
        <v>1900</v>
      </c>
      <c r="M1716" s="1">
        <f>HLOOKUP('Expense History'!$AD$3,$P$4:$X$2004,ROW('Apartment Expenses'!L1716)-3,0)</f>
        <v>0</v>
      </c>
      <c r="N1716" s="1">
        <f>IF('Expense History'!$AD$3=Data!$G$4,'Apartment Expenses'!AE1716,HLOOKUP('Expense History'!$AD$3,'Apartment Expenses'!$AE$4:$AL$2004,(ROW('Apartment Expenses'!M1716)-3)))</f>
        <v>0</v>
      </c>
      <c r="O1716" s="1" t="str">
        <f>IF($O$2="ALL",IF(VLOOKUP(AA1716,'Expense History'!$AA$6:$AB$36,2,0)="x","include",0),IF(AND(VLOOKUP(AA1716,'Expense History'!$AA$6:$AB$36,2,0)="x",AC1716=$O$2),"include",0))</f>
        <v>include</v>
      </c>
      <c r="P1716" s="1">
        <f>IF(O1716="include",IF(AE1716&gt;0,1+MAX(P1717:P$2005),0),0)</f>
        <v>0</v>
      </c>
      <c r="Q1716" s="1">
        <f>IF(AND(ISBLANK(AA1715),AE1715=0),0,(IF(MAX(Q1717:Q$2005)&gt;0,0,ROW(R1716))))</f>
        <v>0</v>
      </c>
      <c r="R1716" s="1">
        <f>IF($O1716="include",IF(AF1716&gt;0,1+MAX(R1717:R$2005),0),0)</f>
        <v>0</v>
      </c>
      <c r="S1716" s="1">
        <f>IF($O1716="include",IF(AG1716&gt;0,1+MAX(S1717:S$2005),0),0)</f>
        <v>0</v>
      </c>
      <c r="T1716" s="1">
        <f>IF($O1716="include",IF(AH1716&gt;0,1+MAX(T1717:T$2005),0),0)</f>
        <v>0</v>
      </c>
      <c r="U1716" s="1">
        <f>IF($O1716="include",IF(AI1716&gt;0,1+MAX(U1717:U$2005),0),0)</f>
        <v>0</v>
      </c>
      <c r="V1716" s="1">
        <f>IF($O1716="include",IF(AJ1716&gt;0,1+MAX(V1717:V$2005),0),0)</f>
        <v>0</v>
      </c>
      <c r="W1716" s="1">
        <f>IF($O1716="include",IF(AK1716&gt;0,1+MAX(W1717:W$2005),0),0)</f>
        <v>0</v>
      </c>
      <c r="X1716" s="1">
        <f>IF($O1716="include",IF(AL1716&gt;0,1+MAX(X1717:X$2005),0),0)</f>
        <v>0</v>
      </c>
      <c r="Y1716" s="22" t="str">
        <f t="shared" si="449"/>
        <v xml:space="preserve">1 - </v>
      </c>
      <c r="AA1716" s="42"/>
      <c r="AB1716" s="43"/>
      <c r="AC1716" s="43"/>
      <c r="AD1716" s="44"/>
      <c r="AE1716" s="11">
        <f t="shared" si="450"/>
        <v>0</v>
      </c>
      <c r="AF1716" s="41"/>
      <c r="AG1716" s="41"/>
      <c r="AH1716" s="41"/>
      <c r="AI1716" s="41"/>
      <c r="AJ1716" s="41"/>
      <c r="AK1716" s="41"/>
      <c r="AL1716" s="41"/>
      <c r="BA1716" s="1">
        <f t="shared" si="451"/>
        <v>0</v>
      </c>
      <c r="BB1716" s="1">
        <f t="shared" si="452"/>
        <v>0</v>
      </c>
      <c r="BC1716" s="1" t="str">
        <f t="shared" si="453"/>
        <v>No</v>
      </c>
      <c r="BD1716" s="1">
        <f t="shared" si="454"/>
        <v>0</v>
      </c>
      <c r="BE1716" s="1">
        <f t="shared" si="455"/>
        <v>0</v>
      </c>
      <c r="BF1716" s="1">
        <f t="shared" si="456"/>
        <v>0</v>
      </c>
      <c r="BG1716" s="1">
        <v>1712</v>
      </c>
      <c r="BH1716" s="1" t="e">
        <f t="shared" si="457"/>
        <v>#N/A</v>
      </c>
      <c r="BI1716" s="1">
        <f t="shared" si="459"/>
        <v>2</v>
      </c>
      <c r="BJ1716" s="1" t="e">
        <f t="shared" si="458"/>
        <v>#N/A</v>
      </c>
    </row>
    <row r="1717" spans="1:62" x14ac:dyDescent="0.25">
      <c r="A1717" s="1">
        <f t="shared" si="445"/>
        <v>1</v>
      </c>
      <c r="B1717" s="1">
        <f>IF(YEAR(AD1717)=$B$3,YEAR('Apartment Expenses'!AD1717)&amp;" - "&amp;'Apartment Expenses'!AC1717,0)</f>
        <v>0</v>
      </c>
      <c r="C1717" s="1">
        <f t="shared" si="446"/>
        <v>0</v>
      </c>
      <c r="E1717" s="1">
        <v>1713</v>
      </c>
      <c r="F1717" s="1">
        <f t="shared" si="447"/>
        <v>1</v>
      </c>
      <c r="G1717" s="1">
        <f t="shared" si="443"/>
        <v>0</v>
      </c>
      <c r="H1717" s="1">
        <f t="shared" si="444"/>
        <v>0</v>
      </c>
      <c r="J1717" s="1" t="str">
        <f t="shared" si="448"/>
        <v>1900</v>
      </c>
      <c r="M1717" s="1">
        <f>HLOOKUP('Expense History'!$AD$3,$P$4:$X$2004,ROW('Apartment Expenses'!L1717)-3,0)</f>
        <v>0</v>
      </c>
      <c r="N1717" s="1">
        <f>IF('Expense History'!$AD$3=Data!$G$4,'Apartment Expenses'!AE1717,HLOOKUP('Expense History'!$AD$3,'Apartment Expenses'!$AE$4:$AL$2004,(ROW('Apartment Expenses'!M1717)-3)))</f>
        <v>0</v>
      </c>
      <c r="O1717" s="1" t="str">
        <f>IF($O$2="ALL",IF(VLOOKUP(AA1717,'Expense History'!$AA$6:$AB$36,2,0)="x","include",0),IF(AND(VLOOKUP(AA1717,'Expense History'!$AA$6:$AB$36,2,0)="x",AC1717=$O$2),"include",0))</f>
        <v>include</v>
      </c>
      <c r="P1717" s="1">
        <f>IF(O1717="include",IF(AE1717&gt;0,1+MAX(P1718:P$2005),0),0)</f>
        <v>0</v>
      </c>
      <c r="Q1717" s="1">
        <f>IF(AND(ISBLANK(AA1716),AE1716=0),0,(IF(MAX(Q1718:Q$2005)&gt;0,0,ROW(R1717))))</f>
        <v>0</v>
      </c>
      <c r="R1717" s="1">
        <f>IF($O1717="include",IF(AF1717&gt;0,1+MAX(R1718:R$2005),0),0)</f>
        <v>0</v>
      </c>
      <c r="S1717" s="1">
        <f>IF($O1717="include",IF(AG1717&gt;0,1+MAX(S1718:S$2005),0),0)</f>
        <v>0</v>
      </c>
      <c r="T1717" s="1">
        <f>IF($O1717="include",IF(AH1717&gt;0,1+MAX(T1718:T$2005),0),0)</f>
        <v>0</v>
      </c>
      <c r="U1717" s="1">
        <f>IF($O1717="include",IF(AI1717&gt;0,1+MAX(U1718:U$2005),0),0)</f>
        <v>0</v>
      </c>
      <c r="V1717" s="1">
        <f>IF($O1717="include",IF(AJ1717&gt;0,1+MAX(V1718:V$2005),0),0)</f>
        <v>0</v>
      </c>
      <c r="W1717" s="1">
        <f>IF($O1717="include",IF(AK1717&gt;0,1+MAX(W1718:W$2005),0),0)</f>
        <v>0</v>
      </c>
      <c r="X1717" s="1">
        <f>IF($O1717="include",IF(AL1717&gt;0,1+MAX(X1718:X$2005),0),0)</f>
        <v>0</v>
      </c>
      <c r="Y1717" s="22" t="str">
        <f t="shared" si="449"/>
        <v xml:space="preserve">1 - </v>
      </c>
      <c r="AA1717" s="42"/>
      <c r="AB1717" s="43"/>
      <c r="AC1717" s="43"/>
      <c r="AD1717" s="44"/>
      <c r="AE1717" s="11">
        <f t="shared" si="450"/>
        <v>0</v>
      </c>
      <c r="AF1717" s="41"/>
      <c r="AG1717" s="41"/>
      <c r="AH1717" s="41"/>
      <c r="AI1717" s="41"/>
      <c r="AJ1717" s="41"/>
      <c r="AK1717" s="41"/>
      <c r="AL1717" s="41"/>
      <c r="BA1717" s="1">
        <f t="shared" si="451"/>
        <v>0</v>
      </c>
      <c r="BB1717" s="1">
        <f t="shared" si="452"/>
        <v>0</v>
      </c>
      <c r="BC1717" s="1" t="str">
        <f t="shared" si="453"/>
        <v>No</v>
      </c>
      <c r="BD1717" s="1">
        <f t="shared" si="454"/>
        <v>0</v>
      </c>
      <c r="BE1717" s="1">
        <f t="shared" si="455"/>
        <v>0</v>
      </c>
      <c r="BF1717" s="1">
        <f t="shared" si="456"/>
        <v>0</v>
      </c>
      <c r="BG1717" s="1">
        <v>1713</v>
      </c>
      <c r="BH1717" s="1" t="e">
        <f t="shared" si="457"/>
        <v>#N/A</v>
      </c>
      <c r="BI1717" s="1">
        <f t="shared" si="459"/>
        <v>2</v>
      </c>
      <c r="BJ1717" s="1" t="e">
        <f t="shared" si="458"/>
        <v>#N/A</v>
      </c>
    </row>
    <row r="1718" spans="1:62" x14ac:dyDescent="0.25">
      <c r="A1718" s="1">
        <f t="shared" si="445"/>
        <v>1</v>
      </c>
      <c r="B1718" s="1">
        <f>IF(YEAR(AD1718)=$B$3,YEAR('Apartment Expenses'!AD1718)&amp;" - "&amp;'Apartment Expenses'!AC1718,0)</f>
        <v>0</v>
      </c>
      <c r="C1718" s="1">
        <f t="shared" si="446"/>
        <v>0</v>
      </c>
      <c r="E1718" s="1">
        <v>1714</v>
      </c>
      <c r="F1718" s="1">
        <f t="shared" si="447"/>
        <v>1</v>
      </c>
      <c r="G1718" s="1">
        <f t="shared" si="443"/>
        <v>0</v>
      </c>
      <c r="H1718" s="1">
        <f t="shared" si="444"/>
        <v>0</v>
      </c>
      <c r="J1718" s="1" t="str">
        <f t="shared" si="448"/>
        <v>1900</v>
      </c>
      <c r="M1718" s="1">
        <f>HLOOKUP('Expense History'!$AD$3,$P$4:$X$2004,ROW('Apartment Expenses'!L1718)-3,0)</f>
        <v>0</v>
      </c>
      <c r="N1718" s="1">
        <f>IF('Expense History'!$AD$3=Data!$G$4,'Apartment Expenses'!AE1718,HLOOKUP('Expense History'!$AD$3,'Apartment Expenses'!$AE$4:$AL$2004,(ROW('Apartment Expenses'!M1718)-3)))</f>
        <v>0</v>
      </c>
      <c r="O1718" s="1" t="str">
        <f>IF($O$2="ALL",IF(VLOOKUP(AA1718,'Expense History'!$AA$6:$AB$36,2,0)="x","include",0),IF(AND(VLOOKUP(AA1718,'Expense History'!$AA$6:$AB$36,2,0)="x",AC1718=$O$2),"include",0))</f>
        <v>include</v>
      </c>
      <c r="P1718" s="1">
        <f>IF(O1718="include",IF(AE1718&gt;0,1+MAX(P1719:P$2005),0),0)</f>
        <v>0</v>
      </c>
      <c r="Q1718" s="1">
        <f>IF(AND(ISBLANK(AA1717),AE1717=0),0,(IF(MAX(Q1719:Q$2005)&gt;0,0,ROW(R1718))))</f>
        <v>0</v>
      </c>
      <c r="R1718" s="1">
        <f>IF($O1718="include",IF(AF1718&gt;0,1+MAX(R1719:R$2005),0),0)</f>
        <v>0</v>
      </c>
      <c r="S1718" s="1">
        <f>IF($O1718="include",IF(AG1718&gt;0,1+MAX(S1719:S$2005),0),0)</f>
        <v>0</v>
      </c>
      <c r="T1718" s="1">
        <f>IF($O1718="include",IF(AH1718&gt;0,1+MAX(T1719:T$2005),0),0)</f>
        <v>0</v>
      </c>
      <c r="U1718" s="1">
        <f>IF($O1718="include",IF(AI1718&gt;0,1+MAX(U1719:U$2005),0),0)</f>
        <v>0</v>
      </c>
      <c r="V1718" s="1">
        <f>IF($O1718="include",IF(AJ1718&gt;0,1+MAX(V1719:V$2005),0),0)</f>
        <v>0</v>
      </c>
      <c r="W1718" s="1">
        <f>IF($O1718="include",IF(AK1718&gt;0,1+MAX(W1719:W$2005),0),0)</f>
        <v>0</v>
      </c>
      <c r="X1718" s="1">
        <f>IF($O1718="include",IF(AL1718&gt;0,1+MAX(X1719:X$2005),0),0)</f>
        <v>0</v>
      </c>
      <c r="Y1718" s="22" t="str">
        <f t="shared" si="449"/>
        <v xml:space="preserve">1 - </v>
      </c>
      <c r="AA1718" s="42"/>
      <c r="AB1718" s="43"/>
      <c r="AC1718" s="43"/>
      <c r="AD1718" s="44"/>
      <c r="AE1718" s="11">
        <f t="shared" si="450"/>
        <v>0</v>
      </c>
      <c r="AF1718" s="41"/>
      <c r="AG1718" s="41"/>
      <c r="AH1718" s="41"/>
      <c r="AI1718" s="41"/>
      <c r="AJ1718" s="41"/>
      <c r="AK1718" s="41"/>
      <c r="AL1718" s="41"/>
      <c r="BA1718" s="1">
        <f t="shared" si="451"/>
        <v>0</v>
      </c>
      <c r="BB1718" s="1">
        <f t="shared" si="452"/>
        <v>0</v>
      </c>
      <c r="BC1718" s="1" t="str">
        <f t="shared" si="453"/>
        <v>No</v>
      </c>
      <c r="BD1718" s="1">
        <f t="shared" si="454"/>
        <v>0</v>
      </c>
      <c r="BE1718" s="1">
        <f t="shared" si="455"/>
        <v>0</v>
      </c>
      <c r="BF1718" s="1">
        <f t="shared" si="456"/>
        <v>0</v>
      </c>
      <c r="BG1718" s="1">
        <v>1714</v>
      </c>
      <c r="BH1718" s="1" t="e">
        <f t="shared" si="457"/>
        <v>#N/A</v>
      </c>
      <c r="BI1718" s="1">
        <f t="shared" si="459"/>
        <v>2</v>
      </c>
      <c r="BJ1718" s="1" t="e">
        <f t="shared" si="458"/>
        <v>#N/A</v>
      </c>
    </row>
    <row r="1719" spans="1:62" x14ac:dyDescent="0.25">
      <c r="A1719" s="1">
        <f t="shared" si="445"/>
        <v>1</v>
      </c>
      <c r="B1719" s="1">
        <f>IF(YEAR(AD1719)=$B$3,YEAR('Apartment Expenses'!AD1719)&amp;" - "&amp;'Apartment Expenses'!AC1719,0)</f>
        <v>0</v>
      </c>
      <c r="C1719" s="1">
        <f t="shared" si="446"/>
        <v>0</v>
      </c>
      <c r="E1719" s="1">
        <v>1715</v>
      </c>
      <c r="F1719" s="1">
        <f t="shared" si="447"/>
        <v>1</v>
      </c>
      <c r="G1719" s="1">
        <f t="shared" si="443"/>
        <v>0</v>
      </c>
      <c r="H1719" s="1">
        <f t="shared" si="444"/>
        <v>0</v>
      </c>
      <c r="J1719" s="1" t="str">
        <f t="shared" si="448"/>
        <v>1900</v>
      </c>
      <c r="M1719" s="1">
        <f>HLOOKUP('Expense History'!$AD$3,$P$4:$X$2004,ROW('Apartment Expenses'!L1719)-3,0)</f>
        <v>0</v>
      </c>
      <c r="N1719" s="1">
        <f>IF('Expense History'!$AD$3=Data!$G$4,'Apartment Expenses'!AE1719,HLOOKUP('Expense History'!$AD$3,'Apartment Expenses'!$AE$4:$AL$2004,(ROW('Apartment Expenses'!M1719)-3)))</f>
        <v>0</v>
      </c>
      <c r="O1719" s="1" t="str">
        <f>IF($O$2="ALL",IF(VLOOKUP(AA1719,'Expense History'!$AA$6:$AB$36,2,0)="x","include",0),IF(AND(VLOOKUP(AA1719,'Expense History'!$AA$6:$AB$36,2,0)="x",AC1719=$O$2),"include",0))</f>
        <v>include</v>
      </c>
      <c r="P1719" s="1">
        <f>IF(O1719="include",IF(AE1719&gt;0,1+MAX(P1720:P$2005),0),0)</f>
        <v>0</v>
      </c>
      <c r="Q1719" s="1">
        <f>IF(AND(ISBLANK(AA1718),AE1718=0),0,(IF(MAX(Q1720:Q$2005)&gt;0,0,ROW(R1719))))</f>
        <v>0</v>
      </c>
      <c r="R1719" s="1">
        <f>IF($O1719="include",IF(AF1719&gt;0,1+MAX(R1720:R$2005),0),0)</f>
        <v>0</v>
      </c>
      <c r="S1719" s="1">
        <f>IF($O1719="include",IF(AG1719&gt;0,1+MAX(S1720:S$2005),0),0)</f>
        <v>0</v>
      </c>
      <c r="T1719" s="1">
        <f>IF($O1719="include",IF(AH1719&gt;0,1+MAX(T1720:T$2005),0),0)</f>
        <v>0</v>
      </c>
      <c r="U1719" s="1">
        <f>IF($O1719="include",IF(AI1719&gt;0,1+MAX(U1720:U$2005),0),0)</f>
        <v>0</v>
      </c>
      <c r="V1719" s="1">
        <f>IF($O1719="include",IF(AJ1719&gt;0,1+MAX(V1720:V$2005),0),0)</f>
        <v>0</v>
      </c>
      <c r="W1719" s="1">
        <f>IF($O1719="include",IF(AK1719&gt;0,1+MAX(W1720:W$2005),0),0)</f>
        <v>0</v>
      </c>
      <c r="X1719" s="1">
        <f>IF($O1719="include",IF(AL1719&gt;0,1+MAX(X1720:X$2005),0),0)</f>
        <v>0</v>
      </c>
      <c r="Y1719" s="22" t="str">
        <f t="shared" si="449"/>
        <v xml:space="preserve">1 - </v>
      </c>
      <c r="AA1719" s="42"/>
      <c r="AB1719" s="43"/>
      <c r="AC1719" s="43"/>
      <c r="AD1719" s="44"/>
      <c r="AE1719" s="11">
        <f t="shared" si="450"/>
        <v>0</v>
      </c>
      <c r="AF1719" s="41"/>
      <c r="AG1719" s="41"/>
      <c r="AH1719" s="41"/>
      <c r="AI1719" s="41"/>
      <c r="AJ1719" s="41"/>
      <c r="AK1719" s="41"/>
      <c r="AL1719" s="41"/>
      <c r="BA1719" s="1">
        <f t="shared" si="451"/>
        <v>0</v>
      </c>
      <c r="BB1719" s="1">
        <f t="shared" si="452"/>
        <v>0</v>
      </c>
      <c r="BC1719" s="1" t="str">
        <f t="shared" si="453"/>
        <v>No</v>
      </c>
      <c r="BD1719" s="1">
        <f t="shared" si="454"/>
        <v>0</v>
      </c>
      <c r="BE1719" s="1">
        <f t="shared" si="455"/>
        <v>0</v>
      </c>
      <c r="BF1719" s="1">
        <f t="shared" si="456"/>
        <v>0</v>
      </c>
      <c r="BG1719" s="1">
        <v>1715</v>
      </c>
      <c r="BH1719" s="1" t="e">
        <f t="shared" si="457"/>
        <v>#N/A</v>
      </c>
      <c r="BI1719" s="1">
        <f t="shared" si="459"/>
        <v>2</v>
      </c>
      <c r="BJ1719" s="1" t="e">
        <f t="shared" si="458"/>
        <v>#N/A</v>
      </c>
    </row>
    <row r="1720" spans="1:62" x14ac:dyDescent="0.25">
      <c r="A1720" s="1">
        <f t="shared" si="445"/>
        <v>1</v>
      </c>
      <c r="B1720" s="1">
        <f>IF(YEAR(AD1720)=$B$3,YEAR('Apartment Expenses'!AD1720)&amp;" - "&amp;'Apartment Expenses'!AC1720,0)</f>
        <v>0</v>
      </c>
      <c r="C1720" s="1">
        <f t="shared" si="446"/>
        <v>0</v>
      </c>
      <c r="E1720" s="1">
        <v>1716</v>
      </c>
      <c r="F1720" s="1">
        <f t="shared" si="447"/>
        <v>1</v>
      </c>
      <c r="G1720" s="1">
        <f t="shared" si="443"/>
        <v>0</v>
      </c>
      <c r="H1720" s="1">
        <f t="shared" si="444"/>
        <v>0</v>
      </c>
      <c r="J1720" s="1" t="str">
        <f t="shared" si="448"/>
        <v>1900</v>
      </c>
      <c r="M1720" s="1">
        <f>HLOOKUP('Expense History'!$AD$3,$P$4:$X$2004,ROW('Apartment Expenses'!L1720)-3,0)</f>
        <v>0</v>
      </c>
      <c r="N1720" s="1">
        <f>IF('Expense History'!$AD$3=Data!$G$4,'Apartment Expenses'!AE1720,HLOOKUP('Expense History'!$AD$3,'Apartment Expenses'!$AE$4:$AL$2004,(ROW('Apartment Expenses'!M1720)-3)))</f>
        <v>0</v>
      </c>
      <c r="O1720" s="1" t="str">
        <f>IF($O$2="ALL",IF(VLOOKUP(AA1720,'Expense History'!$AA$6:$AB$36,2,0)="x","include",0),IF(AND(VLOOKUP(AA1720,'Expense History'!$AA$6:$AB$36,2,0)="x",AC1720=$O$2),"include",0))</f>
        <v>include</v>
      </c>
      <c r="P1720" s="1">
        <f>IF(O1720="include",IF(AE1720&gt;0,1+MAX(P1721:P$2005),0),0)</f>
        <v>0</v>
      </c>
      <c r="Q1720" s="1">
        <f>IF(AND(ISBLANK(AA1719),AE1719=0),0,(IF(MAX(Q1721:Q$2005)&gt;0,0,ROW(R1720))))</f>
        <v>0</v>
      </c>
      <c r="R1720" s="1">
        <f>IF($O1720="include",IF(AF1720&gt;0,1+MAX(R1721:R$2005),0),0)</f>
        <v>0</v>
      </c>
      <c r="S1720" s="1">
        <f>IF($O1720="include",IF(AG1720&gt;0,1+MAX(S1721:S$2005),0),0)</f>
        <v>0</v>
      </c>
      <c r="T1720" s="1">
        <f>IF($O1720="include",IF(AH1720&gt;0,1+MAX(T1721:T$2005),0),0)</f>
        <v>0</v>
      </c>
      <c r="U1720" s="1">
        <f>IF($O1720="include",IF(AI1720&gt;0,1+MAX(U1721:U$2005),0),0)</f>
        <v>0</v>
      </c>
      <c r="V1720" s="1">
        <f>IF($O1720="include",IF(AJ1720&gt;0,1+MAX(V1721:V$2005),0),0)</f>
        <v>0</v>
      </c>
      <c r="W1720" s="1">
        <f>IF($O1720="include",IF(AK1720&gt;0,1+MAX(W1721:W$2005),0),0)</f>
        <v>0</v>
      </c>
      <c r="X1720" s="1">
        <f>IF($O1720="include",IF(AL1720&gt;0,1+MAX(X1721:X$2005),0),0)</f>
        <v>0</v>
      </c>
      <c r="Y1720" s="22" t="str">
        <f t="shared" si="449"/>
        <v xml:space="preserve">1 - </v>
      </c>
      <c r="AA1720" s="42"/>
      <c r="AB1720" s="43"/>
      <c r="AC1720" s="43"/>
      <c r="AD1720" s="44"/>
      <c r="AE1720" s="11">
        <f t="shared" si="450"/>
        <v>0</v>
      </c>
      <c r="AF1720" s="41"/>
      <c r="AG1720" s="41"/>
      <c r="AH1720" s="41"/>
      <c r="AI1720" s="41"/>
      <c r="AJ1720" s="41"/>
      <c r="AK1720" s="41"/>
      <c r="AL1720" s="41"/>
      <c r="BA1720" s="1">
        <f t="shared" si="451"/>
        <v>0</v>
      </c>
      <c r="BB1720" s="1">
        <f t="shared" si="452"/>
        <v>0</v>
      </c>
      <c r="BC1720" s="1" t="str">
        <f t="shared" si="453"/>
        <v>No</v>
      </c>
      <c r="BD1720" s="1">
        <f t="shared" si="454"/>
        <v>0</v>
      </c>
      <c r="BE1720" s="1">
        <f t="shared" si="455"/>
        <v>0</v>
      </c>
      <c r="BF1720" s="1">
        <f t="shared" si="456"/>
        <v>0</v>
      </c>
      <c r="BG1720" s="1">
        <v>1716</v>
      </c>
      <c r="BH1720" s="1" t="e">
        <f t="shared" si="457"/>
        <v>#N/A</v>
      </c>
      <c r="BI1720" s="1">
        <f t="shared" si="459"/>
        <v>2</v>
      </c>
      <c r="BJ1720" s="1" t="e">
        <f t="shared" si="458"/>
        <v>#N/A</v>
      </c>
    </row>
    <row r="1721" spans="1:62" x14ac:dyDescent="0.25">
      <c r="A1721" s="1">
        <f t="shared" si="445"/>
        <v>1</v>
      </c>
      <c r="B1721" s="1">
        <f>IF(YEAR(AD1721)=$B$3,YEAR('Apartment Expenses'!AD1721)&amp;" - "&amp;'Apartment Expenses'!AC1721,0)</f>
        <v>0</v>
      </c>
      <c r="C1721" s="1">
        <f t="shared" si="446"/>
        <v>0</v>
      </c>
      <c r="E1721" s="1">
        <v>1717</v>
      </c>
      <c r="F1721" s="1">
        <f t="shared" si="447"/>
        <v>1</v>
      </c>
      <c r="G1721" s="1">
        <f t="shared" si="443"/>
        <v>0</v>
      </c>
      <c r="H1721" s="1">
        <f t="shared" si="444"/>
        <v>0</v>
      </c>
      <c r="J1721" s="1" t="str">
        <f t="shared" si="448"/>
        <v>1900</v>
      </c>
      <c r="M1721" s="1">
        <f>HLOOKUP('Expense History'!$AD$3,$P$4:$X$2004,ROW('Apartment Expenses'!L1721)-3,0)</f>
        <v>0</v>
      </c>
      <c r="N1721" s="1">
        <f>IF('Expense History'!$AD$3=Data!$G$4,'Apartment Expenses'!AE1721,HLOOKUP('Expense History'!$AD$3,'Apartment Expenses'!$AE$4:$AL$2004,(ROW('Apartment Expenses'!M1721)-3)))</f>
        <v>0</v>
      </c>
      <c r="O1721" s="1" t="str">
        <f>IF($O$2="ALL",IF(VLOOKUP(AA1721,'Expense History'!$AA$6:$AB$36,2,0)="x","include",0),IF(AND(VLOOKUP(AA1721,'Expense History'!$AA$6:$AB$36,2,0)="x",AC1721=$O$2),"include",0))</f>
        <v>include</v>
      </c>
      <c r="P1721" s="1">
        <f>IF(O1721="include",IF(AE1721&gt;0,1+MAX(P1722:P$2005),0),0)</f>
        <v>0</v>
      </c>
      <c r="Q1721" s="1">
        <f>IF(AND(ISBLANK(AA1720),AE1720=0),0,(IF(MAX(Q1722:Q$2005)&gt;0,0,ROW(R1721))))</f>
        <v>0</v>
      </c>
      <c r="R1721" s="1">
        <f>IF($O1721="include",IF(AF1721&gt;0,1+MAX(R1722:R$2005),0),0)</f>
        <v>0</v>
      </c>
      <c r="S1721" s="1">
        <f>IF($O1721="include",IF(AG1721&gt;0,1+MAX(S1722:S$2005),0),0)</f>
        <v>0</v>
      </c>
      <c r="T1721" s="1">
        <f>IF($O1721="include",IF(AH1721&gt;0,1+MAX(T1722:T$2005),0),0)</f>
        <v>0</v>
      </c>
      <c r="U1721" s="1">
        <f>IF($O1721="include",IF(AI1721&gt;0,1+MAX(U1722:U$2005),0),0)</f>
        <v>0</v>
      </c>
      <c r="V1721" s="1">
        <f>IF($O1721="include",IF(AJ1721&gt;0,1+MAX(V1722:V$2005),0),0)</f>
        <v>0</v>
      </c>
      <c r="W1721" s="1">
        <f>IF($O1721="include",IF(AK1721&gt;0,1+MAX(W1722:W$2005),0),0)</f>
        <v>0</v>
      </c>
      <c r="X1721" s="1">
        <f>IF($O1721="include",IF(AL1721&gt;0,1+MAX(X1722:X$2005),0),0)</f>
        <v>0</v>
      </c>
      <c r="Y1721" s="22" t="str">
        <f t="shared" si="449"/>
        <v xml:space="preserve">1 - </v>
      </c>
      <c r="AA1721" s="42"/>
      <c r="AB1721" s="43"/>
      <c r="AC1721" s="43"/>
      <c r="AD1721" s="44"/>
      <c r="AE1721" s="11">
        <f t="shared" si="450"/>
        <v>0</v>
      </c>
      <c r="AF1721" s="41"/>
      <c r="AG1721" s="41"/>
      <c r="AH1721" s="41"/>
      <c r="AI1721" s="41"/>
      <c r="AJ1721" s="41"/>
      <c r="AK1721" s="41"/>
      <c r="AL1721" s="41"/>
      <c r="BA1721" s="1">
        <f t="shared" si="451"/>
        <v>0</v>
      </c>
      <c r="BB1721" s="1">
        <f t="shared" si="452"/>
        <v>0</v>
      </c>
      <c r="BC1721" s="1" t="str">
        <f t="shared" si="453"/>
        <v>No</v>
      </c>
      <c r="BD1721" s="1">
        <f t="shared" si="454"/>
        <v>0</v>
      </c>
      <c r="BE1721" s="1">
        <f t="shared" si="455"/>
        <v>0</v>
      </c>
      <c r="BF1721" s="1">
        <f t="shared" si="456"/>
        <v>0</v>
      </c>
      <c r="BG1721" s="1">
        <v>1717</v>
      </c>
      <c r="BH1721" s="1" t="e">
        <f t="shared" si="457"/>
        <v>#N/A</v>
      </c>
      <c r="BI1721" s="1">
        <f t="shared" si="459"/>
        <v>2</v>
      </c>
      <c r="BJ1721" s="1" t="e">
        <f t="shared" si="458"/>
        <v>#N/A</v>
      </c>
    </row>
    <row r="1722" spans="1:62" x14ac:dyDescent="0.25">
      <c r="A1722" s="1">
        <f t="shared" si="445"/>
        <v>1</v>
      </c>
      <c r="B1722" s="1">
        <f>IF(YEAR(AD1722)=$B$3,YEAR('Apartment Expenses'!AD1722)&amp;" - "&amp;'Apartment Expenses'!AC1722,0)</f>
        <v>0</v>
      </c>
      <c r="C1722" s="1">
        <f t="shared" si="446"/>
        <v>0</v>
      </c>
      <c r="E1722" s="1">
        <v>1718</v>
      </c>
      <c r="F1722" s="1">
        <f t="shared" si="447"/>
        <v>1</v>
      </c>
      <c r="G1722" s="1">
        <f t="shared" si="443"/>
        <v>0</v>
      </c>
      <c r="H1722" s="1">
        <f t="shared" si="444"/>
        <v>0</v>
      </c>
      <c r="J1722" s="1" t="str">
        <f t="shared" si="448"/>
        <v>1900</v>
      </c>
      <c r="M1722" s="1">
        <f>HLOOKUP('Expense History'!$AD$3,$P$4:$X$2004,ROW('Apartment Expenses'!L1722)-3,0)</f>
        <v>0</v>
      </c>
      <c r="N1722" s="1">
        <f>IF('Expense History'!$AD$3=Data!$G$4,'Apartment Expenses'!AE1722,HLOOKUP('Expense History'!$AD$3,'Apartment Expenses'!$AE$4:$AL$2004,(ROW('Apartment Expenses'!M1722)-3)))</f>
        <v>0</v>
      </c>
      <c r="O1722" s="1" t="str">
        <f>IF($O$2="ALL",IF(VLOOKUP(AA1722,'Expense History'!$AA$6:$AB$36,2,0)="x","include",0),IF(AND(VLOOKUP(AA1722,'Expense History'!$AA$6:$AB$36,2,0)="x",AC1722=$O$2),"include",0))</f>
        <v>include</v>
      </c>
      <c r="P1722" s="1">
        <f>IF(O1722="include",IF(AE1722&gt;0,1+MAX(P1723:P$2005),0),0)</f>
        <v>0</v>
      </c>
      <c r="Q1722" s="1">
        <f>IF(AND(ISBLANK(AA1721),AE1721=0),0,(IF(MAX(Q1723:Q$2005)&gt;0,0,ROW(R1722))))</f>
        <v>0</v>
      </c>
      <c r="R1722" s="1">
        <f>IF($O1722="include",IF(AF1722&gt;0,1+MAX(R1723:R$2005),0),0)</f>
        <v>0</v>
      </c>
      <c r="S1722" s="1">
        <f>IF($O1722="include",IF(AG1722&gt;0,1+MAX(S1723:S$2005),0),0)</f>
        <v>0</v>
      </c>
      <c r="T1722" s="1">
        <f>IF($O1722="include",IF(AH1722&gt;0,1+MAX(T1723:T$2005),0),0)</f>
        <v>0</v>
      </c>
      <c r="U1722" s="1">
        <f>IF($O1722="include",IF(AI1722&gt;0,1+MAX(U1723:U$2005),0),0)</f>
        <v>0</v>
      </c>
      <c r="V1722" s="1">
        <f>IF($O1722="include",IF(AJ1722&gt;0,1+MAX(V1723:V$2005),0),0)</f>
        <v>0</v>
      </c>
      <c r="W1722" s="1">
        <f>IF($O1722="include",IF(AK1722&gt;0,1+MAX(W1723:W$2005),0),0)</f>
        <v>0</v>
      </c>
      <c r="X1722" s="1">
        <f>IF($O1722="include",IF(AL1722&gt;0,1+MAX(X1723:X$2005),0),0)</f>
        <v>0</v>
      </c>
      <c r="Y1722" s="22" t="str">
        <f t="shared" si="449"/>
        <v xml:space="preserve">1 - </v>
      </c>
      <c r="AA1722" s="42"/>
      <c r="AB1722" s="43"/>
      <c r="AC1722" s="43"/>
      <c r="AD1722" s="44"/>
      <c r="AE1722" s="11">
        <f t="shared" si="450"/>
        <v>0</v>
      </c>
      <c r="AF1722" s="41"/>
      <c r="AG1722" s="41"/>
      <c r="AH1722" s="41"/>
      <c r="AI1722" s="41"/>
      <c r="AJ1722" s="41"/>
      <c r="AK1722" s="41"/>
      <c r="AL1722" s="41"/>
      <c r="BA1722" s="1">
        <f t="shared" si="451"/>
        <v>0</v>
      </c>
      <c r="BB1722" s="1">
        <f t="shared" si="452"/>
        <v>0</v>
      </c>
      <c r="BC1722" s="1" t="str">
        <f t="shared" si="453"/>
        <v>No</v>
      </c>
      <c r="BD1722" s="1">
        <f t="shared" si="454"/>
        <v>0</v>
      </c>
      <c r="BE1722" s="1">
        <f t="shared" si="455"/>
        <v>0</v>
      </c>
      <c r="BF1722" s="1">
        <f t="shared" si="456"/>
        <v>0</v>
      </c>
      <c r="BG1722" s="1">
        <v>1718</v>
      </c>
      <c r="BH1722" s="1" t="e">
        <f t="shared" si="457"/>
        <v>#N/A</v>
      </c>
      <c r="BI1722" s="1">
        <f t="shared" si="459"/>
        <v>2</v>
      </c>
      <c r="BJ1722" s="1" t="e">
        <f t="shared" si="458"/>
        <v>#N/A</v>
      </c>
    </row>
    <row r="1723" spans="1:62" x14ac:dyDescent="0.25">
      <c r="A1723" s="1">
        <f t="shared" si="445"/>
        <v>1</v>
      </c>
      <c r="B1723" s="1">
        <f>IF(YEAR(AD1723)=$B$3,YEAR('Apartment Expenses'!AD1723)&amp;" - "&amp;'Apartment Expenses'!AC1723,0)</f>
        <v>0</v>
      </c>
      <c r="C1723" s="1">
        <f t="shared" si="446"/>
        <v>0</v>
      </c>
      <c r="E1723" s="1">
        <v>1719</v>
      </c>
      <c r="F1723" s="1">
        <f t="shared" si="447"/>
        <v>1</v>
      </c>
      <c r="G1723" s="1">
        <f t="shared" si="443"/>
        <v>0</v>
      </c>
      <c r="H1723" s="1">
        <f t="shared" si="444"/>
        <v>0</v>
      </c>
      <c r="J1723" s="1" t="str">
        <f t="shared" si="448"/>
        <v>1900</v>
      </c>
      <c r="M1723" s="1">
        <f>HLOOKUP('Expense History'!$AD$3,$P$4:$X$2004,ROW('Apartment Expenses'!L1723)-3,0)</f>
        <v>0</v>
      </c>
      <c r="N1723" s="1">
        <f>IF('Expense History'!$AD$3=Data!$G$4,'Apartment Expenses'!AE1723,HLOOKUP('Expense History'!$AD$3,'Apartment Expenses'!$AE$4:$AL$2004,(ROW('Apartment Expenses'!M1723)-3)))</f>
        <v>0</v>
      </c>
      <c r="O1723" s="1" t="str">
        <f>IF($O$2="ALL",IF(VLOOKUP(AA1723,'Expense History'!$AA$6:$AB$36,2,0)="x","include",0),IF(AND(VLOOKUP(AA1723,'Expense History'!$AA$6:$AB$36,2,0)="x",AC1723=$O$2),"include",0))</f>
        <v>include</v>
      </c>
      <c r="P1723" s="1">
        <f>IF(O1723="include",IF(AE1723&gt;0,1+MAX(P1724:P$2005),0),0)</f>
        <v>0</v>
      </c>
      <c r="Q1723" s="1">
        <f>IF(AND(ISBLANK(AA1722),AE1722=0),0,(IF(MAX(Q1724:Q$2005)&gt;0,0,ROW(R1723))))</f>
        <v>0</v>
      </c>
      <c r="R1723" s="1">
        <f>IF($O1723="include",IF(AF1723&gt;0,1+MAX(R1724:R$2005),0),0)</f>
        <v>0</v>
      </c>
      <c r="S1723" s="1">
        <f>IF($O1723="include",IF(AG1723&gt;0,1+MAX(S1724:S$2005),0),0)</f>
        <v>0</v>
      </c>
      <c r="T1723" s="1">
        <f>IF($O1723="include",IF(AH1723&gt;0,1+MAX(T1724:T$2005),0),0)</f>
        <v>0</v>
      </c>
      <c r="U1723" s="1">
        <f>IF($O1723="include",IF(AI1723&gt;0,1+MAX(U1724:U$2005),0),0)</f>
        <v>0</v>
      </c>
      <c r="V1723" s="1">
        <f>IF($O1723="include",IF(AJ1723&gt;0,1+MAX(V1724:V$2005),0),0)</f>
        <v>0</v>
      </c>
      <c r="W1723" s="1">
        <f>IF($O1723="include",IF(AK1723&gt;0,1+MAX(W1724:W$2005),0),0)</f>
        <v>0</v>
      </c>
      <c r="X1723" s="1">
        <f>IF($O1723="include",IF(AL1723&gt;0,1+MAX(X1724:X$2005),0),0)</f>
        <v>0</v>
      </c>
      <c r="Y1723" s="22" t="str">
        <f t="shared" si="449"/>
        <v xml:space="preserve">1 - </v>
      </c>
      <c r="AA1723" s="42"/>
      <c r="AB1723" s="43"/>
      <c r="AC1723" s="43"/>
      <c r="AD1723" s="44"/>
      <c r="AE1723" s="11">
        <f t="shared" si="450"/>
        <v>0</v>
      </c>
      <c r="AF1723" s="41"/>
      <c r="AG1723" s="41"/>
      <c r="AH1723" s="41"/>
      <c r="AI1723" s="41"/>
      <c r="AJ1723" s="41"/>
      <c r="AK1723" s="41"/>
      <c r="AL1723" s="41"/>
      <c r="BA1723" s="1">
        <f t="shared" si="451"/>
        <v>0</v>
      </c>
      <c r="BB1723" s="1">
        <f t="shared" si="452"/>
        <v>0</v>
      </c>
      <c r="BC1723" s="1" t="str">
        <f t="shared" si="453"/>
        <v>No</v>
      </c>
      <c r="BD1723" s="1">
        <f t="shared" si="454"/>
        <v>0</v>
      </c>
      <c r="BE1723" s="1">
        <f t="shared" si="455"/>
        <v>0</v>
      </c>
      <c r="BF1723" s="1">
        <f t="shared" si="456"/>
        <v>0</v>
      </c>
      <c r="BG1723" s="1">
        <v>1719</v>
      </c>
      <c r="BH1723" s="1" t="e">
        <f t="shared" si="457"/>
        <v>#N/A</v>
      </c>
      <c r="BI1723" s="1">
        <f t="shared" si="459"/>
        <v>2</v>
      </c>
      <c r="BJ1723" s="1" t="e">
        <f t="shared" si="458"/>
        <v>#N/A</v>
      </c>
    </row>
    <row r="1724" spans="1:62" x14ac:dyDescent="0.25">
      <c r="A1724" s="1">
        <f t="shared" si="445"/>
        <v>1</v>
      </c>
      <c r="B1724" s="1">
        <f>IF(YEAR(AD1724)=$B$3,YEAR('Apartment Expenses'!AD1724)&amp;" - "&amp;'Apartment Expenses'!AC1724,0)</f>
        <v>0</v>
      </c>
      <c r="C1724" s="1">
        <f t="shared" si="446"/>
        <v>0</v>
      </c>
      <c r="E1724" s="1">
        <v>1720</v>
      </c>
      <c r="F1724" s="1">
        <f t="shared" si="447"/>
        <v>1</v>
      </c>
      <c r="G1724" s="1">
        <f t="shared" si="443"/>
        <v>0</v>
      </c>
      <c r="H1724" s="1">
        <f t="shared" si="444"/>
        <v>0</v>
      </c>
      <c r="J1724" s="1" t="str">
        <f t="shared" si="448"/>
        <v>1900</v>
      </c>
      <c r="M1724" s="1">
        <f>HLOOKUP('Expense History'!$AD$3,$P$4:$X$2004,ROW('Apartment Expenses'!L1724)-3,0)</f>
        <v>0</v>
      </c>
      <c r="N1724" s="1">
        <f>IF('Expense History'!$AD$3=Data!$G$4,'Apartment Expenses'!AE1724,HLOOKUP('Expense History'!$AD$3,'Apartment Expenses'!$AE$4:$AL$2004,(ROW('Apartment Expenses'!M1724)-3)))</f>
        <v>0</v>
      </c>
      <c r="O1724" s="1" t="str">
        <f>IF($O$2="ALL",IF(VLOOKUP(AA1724,'Expense History'!$AA$6:$AB$36,2,0)="x","include",0),IF(AND(VLOOKUP(AA1724,'Expense History'!$AA$6:$AB$36,2,0)="x",AC1724=$O$2),"include",0))</f>
        <v>include</v>
      </c>
      <c r="P1724" s="1">
        <f>IF(O1724="include",IF(AE1724&gt;0,1+MAX(P1725:P$2005),0),0)</f>
        <v>0</v>
      </c>
      <c r="Q1724" s="1">
        <f>IF(AND(ISBLANK(AA1723),AE1723=0),0,(IF(MAX(Q1725:Q$2005)&gt;0,0,ROW(R1724))))</f>
        <v>0</v>
      </c>
      <c r="R1724" s="1">
        <f>IF($O1724="include",IF(AF1724&gt;0,1+MAX(R1725:R$2005),0),0)</f>
        <v>0</v>
      </c>
      <c r="S1724" s="1">
        <f>IF($O1724="include",IF(AG1724&gt;0,1+MAX(S1725:S$2005),0),0)</f>
        <v>0</v>
      </c>
      <c r="T1724" s="1">
        <f>IF($O1724="include",IF(AH1724&gt;0,1+MAX(T1725:T$2005),0),0)</f>
        <v>0</v>
      </c>
      <c r="U1724" s="1">
        <f>IF($O1724="include",IF(AI1724&gt;0,1+MAX(U1725:U$2005),0),0)</f>
        <v>0</v>
      </c>
      <c r="V1724" s="1">
        <f>IF($O1724="include",IF(AJ1724&gt;0,1+MAX(V1725:V$2005),0),0)</f>
        <v>0</v>
      </c>
      <c r="W1724" s="1">
        <f>IF($O1724="include",IF(AK1724&gt;0,1+MAX(W1725:W$2005),0),0)</f>
        <v>0</v>
      </c>
      <c r="X1724" s="1">
        <f>IF($O1724="include",IF(AL1724&gt;0,1+MAX(X1725:X$2005),0),0)</f>
        <v>0</v>
      </c>
      <c r="Y1724" s="22" t="str">
        <f t="shared" si="449"/>
        <v xml:space="preserve">1 - </v>
      </c>
      <c r="AA1724" s="42"/>
      <c r="AB1724" s="43"/>
      <c r="AC1724" s="43"/>
      <c r="AD1724" s="44"/>
      <c r="AE1724" s="11">
        <f t="shared" si="450"/>
        <v>0</v>
      </c>
      <c r="AF1724" s="41"/>
      <c r="AG1724" s="41"/>
      <c r="AH1724" s="41"/>
      <c r="AI1724" s="41"/>
      <c r="AJ1724" s="41"/>
      <c r="AK1724" s="41"/>
      <c r="AL1724" s="41"/>
      <c r="BA1724" s="1">
        <f t="shared" si="451"/>
        <v>0</v>
      </c>
      <c r="BB1724" s="1">
        <f t="shared" si="452"/>
        <v>0</v>
      </c>
      <c r="BC1724" s="1" t="str">
        <f t="shared" si="453"/>
        <v>No</v>
      </c>
      <c r="BD1724" s="1">
        <f t="shared" si="454"/>
        <v>0</v>
      </c>
      <c r="BE1724" s="1">
        <f t="shared" si="455"/>
        <v>0</v>
      </c>
      <c r="BF1724" s="1">
        <f t="shared" si="456"/>
        <v>0</v>
      </c>
      <c r="BG1724" s="1">
        <v>1720</v>
      </c>
      <c r="BH1724" s="1" t="e">
        <f t="shared" si="457"/>
        <v>#N/A</v>
      </c>
      <c r="BI1724" s="1">
        <f t="shared" si="459"/>
        <v>2</v>
      </c>
      <c r="BJ1724" s="1" t="e">
        <f t="shared" si="458"/>
        <v>#N/A</v>
      </c>
    </row>
    <row r="1725" spans="1:62" x14ac:dyDescent="0.25">
      <c r="A1725" s="1">
        <f t="shared" si="445"/>
        <v>1</v>
      </c>
      <c r="B1725" s="1">
        <f>IF(YEAR(AD1725)=$B$3,YEAR('Apartment Expenses'!AD1725)&amp;" - "&amp;'Apartment Expenses'!AC1725,0)</f>
        <v>0</v>
      </c>
      <c r="C1725" s="1">
        <f t="shared" si="446"/>
        <v>0</v>
      </c>
      <c r="E1725" s="1">
        <v>1721</v>
      </c>
      <c r="F1725" s="1">
        <f t="shared" si="447"/>
        <v>1</v>
      </c>
      <c r="G1725" s="1">
        <f t="shared" si="443"/>
        <v>0</v>
      </c>
      <c r="H1725" s="1">
        <f t="shared" si="444"/>
        <v>0</v>
      </c>
      <c r="J1725" s="1" t="str">
        <f t="shared" si="448"/>
        <v>1900</v>
      </c>
      <c r="M1725" s="1">
        <f>HLOOKUP('Expense History'!$AD$3,$P$4:$X$2004,ROW('Apartment Expenses'!L1725)-3,0)</f>
        <v>0</v>
      </c>
      <c r="N1725" s="1">
        <f>IF('Expense History'!$AD$3=Data!$G$4,'Apartment Expenses'!AE1725,HLOOKUP('Expense History'!$AD$3,'Apartment Expenses'!$AE$4:$AL$2004,(ROW('Apartment Expenses'!M1725)-3)))</f>
        <v>0</v>
      </c>
      <c r="O1725" s="1" t="str">
        <f>IF($O$2="ALL",IF(VLOOKUP(AA1725,'Expense History'!$AA$6:$AB$36,2,0)="x","include",0),IF(AND(VLOOKUP(AA1725,'Expense History'!$AA$6:$AB$36,2,0)="x",AC1725=$O$2),"include",0))</f>
        <v>include</v>
      </c>
      <c r="P1725" s="1">
        <f>IF(O1725="include",IF(AE1725&gt;0,1+MAX(P1726:P$2005),0),0)</f>
        <v>0</v>
      </c>
      <c r="Q1725" s="1">
        <f>IF(AND(ISBLANK(AA1724),AE1724=0),0,(IF(MAX(Q1726:Q$2005)&gt;0,0,ROW(R1725))))</f>
        <v>0</v>
      </c>
      <c r="R1725" s="1">
        <f>IF($O1725="include",IF(AF1725&gt;0,1+MAX(R1726:R$2005),0),0)</f>
        <v>0</v>
      </c>
      <c r="S1725" s="1">
        <f>IF($O1725="include",IF(AG1725&gt;0,1+MAX(S1726:S$2005),0),0)</f>
        <v>0</v>
      </c>
      <c r="T1725" s="1">
        <f>IF($O1725="include",IF(AH1725&gt;0,1+MAX(T1726:T$2005),0),0)</f>
        <v>0</v>
      </c>
      <c r="U1725" s="1">
        <f>IF($O1725="include",IF(AI1725&gt;0,1+MAX(U1726:U$2005),0),0)</f>
        <v>0</v>
      </c>
      <c r="V1725" s="1">
        <f>IF($O1725="include",IF(AJ1725&gt;0,1+MAX(V1726:V$2005),0),0)</f>
        <v>0</v>
      </c>
      <c r="W1725" s="1">
        <f>IF($O1725="include",IF(AK1725&gt;0,1+MAX(W1726:W$2005),0),0)</f>
        <v>0</v>
      </c>
      <c r="X1725" s="1">
        <f>IF($O1725="include",IF(AL1725&gt;0,1+MAX(X1726:X$2005),0),0)</f>
        <v>0</v>
      </c>
      <c r="Y1725" s="22" t="str">
        <f t="shared" si="449"/>
        <v xml:space="preserve">1 - </v>
      </c>
      <c r="AA1725" s="42"/>
      <c r="AB1725" s="43"/>
      <c r="AC1725" s="43"/>
      <c r="AD1725" s="44"/>
      <c r="AE1725" s="11">
        <f t="shared" si="450"/>
        <v>0</v>
      </c>
      <c r="AF1725" s="41"/>
      <c r="AG1725" s="41"/>
      <c r="AH1725" s="41"/>
      <c r="AI1725" s="41"/>
      <c r="AJ1725" s="41"/>
      <c r="AK1725" s="41"/>
      <c r="AL1725" s="41"/>
      <c r="BA1725" s="1">
        <f t="shared" si="451"/>
        <v>0</v>
      </c>
      <c r="BB1725" s="1">
        <f t="shared" si="452"/>
        <v>0</v>
      </c>
      <c r="BC1725" s="1" t="str">
        <f t="shared" si="453"/>
        <v>No</v>
      </c>
      <c r="BD1725" s="1">
        <f t="shared" si="454"/>
        <v>0</v>
      </c>
      <c r="BE1725" s="1">
        <f t="shared" si="455"/>
        <v>0</v>
      </c>
      <c r="BF1725" s="1">
        <f t="shared" si="456"/>
        <v>0</v>
      </c>
      <c r="BG1725" s="1">
        <v>1721</v>
      </c>
      <c r="BH1725" s="1" t="e">
        <f t="shared" si="457"/>
        <v>#N/A</v>
      </c>
      <c r="BI1725" s="1">
        <f t="shared" si="459"/>
        <v>2</v>
      </c>
      <c r="BJ1725" s="1" t="e">
        <f t="shared" si="458"/>
        <v>#N/A</v>
      </c>
    </row>
    <row r="1726" spans="1:62" x14ac:dyDescent="0.25">
      <c r="A1726" s="1">
        <f t="shared" si="445"/>
        <v>1</v>
      </c>
      <c r="B1726" s="1">
        <f>IF(YEAR(AD1726)=$B$3,YEAR('Apartment Expenses'!AD1726)&amp;" - "&amp;'Apartment Expenses'!AC1726,0)</f>
        <v>0</v>
      </c>
      <c r="C1726" s="1">
        <f t="shared" si="446"/>
        <v>0</v>
      </c>
      <c r="E1726" s="1">
        <v>1722</v>
      </c>
      <c r="F1726" s="1">
        <f t="shared" si="447"/>
        <v>1</v>
      </c>
      <c r="G1726" s="1">
        <f t="shared" si="443"/>
        <v>0</v>
      </c>
      <c r="H1726" s="1">
        <f t="shared" si="444"/>
        <v>0</v>
      </c>
      <c r="J1726" s="1" t="str">
        <f t="shared" si="448"/>
        <v>1900</v>
      </c>
      <c r="M1726" s="1">
        <f>HLOOKUP('Expense History'!$AD$3,$P$4:$X$2004,ROW('Apartment Expenses'!L1726)-3,0)</f>
        <v>0</v>
      </c>
      <c r="N1726" s="1">
        <f>IF('Expense History'!$AD$3=Data!$G$4,'Apartment Expenses'!AE1726,HLOOKUP('Expense History'!$AD$3,'Apartment Expenses'!$AE$4:$AL$2004,(ROW('Apartment Expenses'!M1726)-3)))</f>
        <v>0</v>
      </c>
      <c r="O1726" s="1" t="str">
        <f>IF($O$2="ALL",IF(VLOOKUP(AA1726,'Expense History'!$AA$6:$AB$36,2,0)="x","include",0),IF(AND(VLOOKUP(AA1726,'Expense History'!$AA$6:$AB$36,2,0)="x",AC1726=$O$2),"include",0))</f>
        <v>include</v>
      </c>
      <c r="P1726" s="1">
        <f>IF(O1726="include",IF(AE1726&gt;0,1+MAX(P1727:P$2005),0),0)</f>
        <v>0</v>
      </c>
      <c r="Q1726" s="1">
        <f>IF(AND(ISBLANK(AA1725),AE1725=0),0,(IF(MAX(Q1727:Q$2005)&gt;0,0,ROW(R1726))))</f>
        <v>0</v>
      </c>
      <c r="R1726" s="1">
        <f>IF($O1726="include",IF(AF1726&gt;0,1+MAX(R1727:R$2005),0),0)</f>
        <v>0</v>
      </c>
      <c r="S1726" s="1">
        <f>IF($O1726="include",IF(AG1726&gt;0,1+MAX(S1727:S$2005),0),0)</f>
        <v>0</v>
      </c>
      <c r="T1726" s="1">
        <f>IF($O1726="include",IF(AH1726&gt;0,1+MAX(T1727:T$2005),0),0)</f>
        <v>0</v>
      </c>
      <c r="U1726" s="1">
        <f>IF($O1726="include",IF(AI1726&gt;0,1+MAX(U1727:U$2005),0),0)</f>
        <v>0</v>
      </c>
      <c r="V1726" s="1">
        <f>IF($O1726="include",IF(AJ1726&gt;0,1+MAX(V1727:V$2005),0),0)</f>
        <v>0</v>
      </c>
      <c r="W1726" s="1">
        <f>IF($O1726="include",IF(AK1726&gt;0,1+MAX(W1727:W$2005),0),0)</f>
        <v>0</v>
      </c>
      <c r="X1726" s="1">
        <f>IF($O1726="include",IF(AL1726&gt;0,1+MAX(X1727:X$2005),0),0)</f>
        <v>0</v>
      </c>
      <c r="Y1726" s="22" t="str">
        <f t="shared" si="449"/>
        <v xml:space="preserve">1 - </v>
      </c>
      <c r="AA1726" s="42"/>
      <c r="AB1726" s="43"/>
      <c r="AC1726" s="43"/>
      <c r="AD1726" s="44"/>
      <c r="AE1726" s="11">
        <f t="shared" si="450"/>
        <v>0</v>
      </c>
      <c r="AF1726" s="41"/>
      <c r="AG1726" s="41"/>
      <c r="AH1726" s="41"/>
      <c r="AI1726" s="41"/>
      <c r="AJ1726" s="41"/>
      <c r="AK1726" s="41"/>
      <c r="AL1726" s="41"/>
      <c r="BA1726" s="1">
        <f t="shared" si="451"/>
        <v>0</v>
      </c>
      <c r="BB1726" s="1">
        <f t="shared" si="452"/>
        <v>0</v>
      </c>
      <c r="BC1726" s="1" t="str">
        <f t="shared" si="453"/>
        <v>No</v>
      </c>
      <c r="BD1726" s="1">
        <f t="shared" si="454"/>
        <v>0</v>
      </c>
      <c r="BE1726" s="1">
        <f t="shared" si="455"/>
        <v>0</v>
      </c>
      <c r="BF1726" s="1">
        <f t="shared" si="456"/>
        <v>0</v>
      </c>
      <c r="BG1726" s="1">
        <v>1722</v>
      </c>
      <c r="BH1726" s="1" t="e">
        <f t="shared" si="457"/>
        <v>#N/A</v>
      </c>
      <c r="BI1726" s="1">
        <f t="shared" si="459"/>
        <v>2</v>
      </c>
      <c r="BJ1726" s="1" t="e">
        <f t="shared" si="458"/>
        <v>#N/A</v>
      </c>
    </row>
    <row r="1727" spans="1:62" x14ac:dyDescent="0.25">
      <c r="A1727" s="1">
        <f t="shared" si="445"/>
        <v>1</v>
      </c>
      <c r="B1727" s="1">
        <f>IF(YEAR(AD1727)=$B$3,YEAR('Apartment Expenses'!AD1727)&amp;" - "&amp;'Apartment Expenses'!AC1727,0)</f>
        <v>0</v>
      </c>
      <c r="C1727" s="1">
        <f t="shared" si="446"/>
        <v>0</v>
      </c>
      <c r="E1727" s="1">
        <v>1723</v>
      </c>
      <c r="F1727" s="1">
        <f t="shared" si="447"/>
        <v>1</v>
      </c>
      <c r="G1727" s="1">
        <f t="shared" si="443"/>
        <v>0</v>
      </c>
      <c r="H1727" s="1">
        <f t="shared" si="444"/>
        <v>0</v>
      </c>
      <c r="J1727" s="1" t="str">
        <f t="shared" si="448"/>
        <v>1900</v>
      </c>
      <c r="M1727" s="1">
        <f>HLOOKUP('Expense History'!$AD$3,$P$4:$X$2004,ROW('Apartment Expenses'!L1727)-3,0)</f>
        <v>0</v>
      </c>
      <c r="N1727" s="1">
        <f>IF('Expense History'!$AD$3=Data!$G$4,'Apartment Expenses'!AE1727,HLOOKUP('Expense History'!$AD$3,'Apartment Expenses'!$AE$4:$AL$2004,(ROW('Apartment Expenses'!M1727)-3)))</f>
        <v>0</v>
      </c>
      <c r="O1727" s="1" t="str">
        <f>IF($O$2="ALL",IF(VLOOKUP(AA1727,'Expense History'!$AA$6:$AB$36,2,0)="x","include",0),IF(AND(VLOOKUP(AA1727,'Expense History'!$AA$6:$AB$36,2,0)="x",AC1727=$O$2),"include",0))</f>
        <v>include</v>
      </c>
      <c r="P1727" s="1">
        <f>IF(O1727="include",IF(AE1727&gt;0,1+MAX(P1728:P$2005),0),0)</f>
        <v>0</v>
      </c>
      <c r="Q1727" s="1">
        <f>IF(AND(ISBLANK(AA1726),AE1726=0),0,(IF(MAX(Q1728:Q$2005)&gt;0,0,ROW(R1727))))</f>
        <v>0</v>
      </c>
      <c r="R1727" s="1">
        <f>IF($O1727="include",IF(AF1727&gt;0,1+MAX(R1728:R$2005),0),0)</f>
        <v>0</v>
      </c>
      <c r="S1727" s="1">
        <f>IF($O1727="include",IF(AG1727&gt;0,1+MAX(S1728:S$2005),0),0)</f>
        <v>0</v>
      </c>
      <c r="T1727" s="1">
        <f>IF($O1727="include",IF(AH1727&gt;0,1+MAX(T1728:T$2005),0),0)</f>
        <v>0</v>
      </c>
      <c r="U1727" s="1">
        <f>IF($O1727="include",IF(AI1727&gt;0,1+MAX(U1728:U$2005),0),0)</f>
        <v>0</v>
      </c>
      <c r="V1727" s="1">
        <f>IF($O1727="include",IF(AJ1727&gt;0,1+MAX(V1728:V$2005),0),0)</f>
        <v>0</v>
      </c>
      <c r="W1727" s="1">
        <f>IF($O1727="include",IF(AK1727&gt;0,1+MAX(W1728:W$2005),0),0)</f>
        <v>0</v>
      </c>
      <c r="X1727" s="1">
        <f>IF($O1727="include",IF(AL1727&gt;0,1+MAX(X1728:X$2005),0),0)</f>
        <v>0</v>
      </c>
      <c r="Y1727" s="22" t="str">
        <f t="shared" si="449"/>
        <v xml:space="preserve">1 - </v>
      </c>
      <c r="AA1727" s="42"/>
      <c r="AB1727" s="43"/>
      <c r="AC1727" s="43"/>
      <c r="AD1727" s="44"/>
      <c r="AE1727" s="11">
        <f t="shared" si="450"/>
        <v>0</v>
      </c>
      <c r="AF1727" s="41"/>
      <c r="AG1727" s="41"/>
      <c r="AH1727" s="41"/>
      <c r="AI1727" s="41"/>
      <c r="AJ1727" s="41"/>
      <c r="AK1727" s="41"/>
      <c r="AL1727" s="41"/>
      <c r="BA1727" s="1">
        <f t="shared" si="451"/>
        <v>0</v>
      </c>
      <c r="BB1727" s="1">
        <f t="shared" si="452"/>
        <v>0</v>
      </c>
      <c r="BC1727" s="1" t="str">
        <f t="shared" si="453"/>
        <v>No</v>
      </c>
      <c r="BD1727" s="1">
        <f t="shared" si="454"/>
        <v>0</v>
      </c>
      <c r="BE1727" s="1">
        <f t="shared" si="455"/>
        <v>0</v>
      </c>
      <c r="BF1727" s="1">
        <f t="shared" si="456"/>
        <v>0</v>
      </c>
      <c r="BG1727" s="1">
        <v>1723</v>
      </c>
      <c r="BH1727" s="1" t="e">
        <f t="shared" si="457"/>
        <v>#N/A</v>
      </c>
      <c r="BI1727" s="1">
        <f t="shared" si="459"/>
        <v>2</v>
      </c>
      <c r="BJ1727" s="1" t="e">
        <f t="shared" si="458"/>
        <v>#N/A</v>
      </c>
    </row>
    <row r="1728" spans="1:62" x14ac:dyDescent="0.25">
      <c r="A1728" s="1">
        <f t="shared" si="445"/>
        <v>1</v>
      </c>
      <c r="B1728" s="1">
        <f>IF(YEAR(AD1728)=$B$3,YEAR('Apartment Expenses'!AD1728)&amp;" - "&amp;'Apartment Expenses'!AC1728,0)</f>
        <v>0</v>
      </c>
      <c r="C1728" s="1">
        <f t="shared" si="446"/>
        <v>0</v>
      </c>
      <c r="E1728" s="1">
        <v>1724</v>
      </c>
      <c r="F1728" s="1">
        <f t="shared" si="447"/>
        <v>1</v>
      </c>
      <c r="G1728" s="1">
        <f t="shared" si="443"/>
        <v>0</v>
      </c>
      <c r="H1728" s="1">
        <f t="shared" si="444"/>
        <v>0</v>
      </c>
      <c r="J1728" s="1" t="str">
        <f t="shared" si="448"/>
        <v>1900</v>
      </c>
      <c r="M1728" s="1">
        <f>HLOOKUP('Expense History'!$AD$3,$P$4:$X$2004,ROW('Apartment Expenses'!L1728)-3,0)</f>
        <v>0</v>
      </c>
      <c r="N1728" s="1">
        <f>IF('Expense History'!$AD$3=Data!$G$4,'Apartment Expenses'!AE1728,HLOOKUP('Expense History'!$AD$3,'Apartment Expenses'!$AE$4:$AL$2004,(ROW('Apartment Expenses'!M1728)-3)))</f>
        <v>0</v>
      </c>
      <c r="O1728" s="1" t="str">
        <f>IF($O$2="ALL",IF(VLOOKUP(AA1728,'Expense History'!$AA$6:$AB$36,2,0)="x","include",0),IF(AND(VLOOKUP(AA1728,'Expense History'!$AA$6:$AB$36,2,0)="x",AC1728=$O$2),"include",0))</f>
        <v>include</v>
      </c>
      <c r="P1728" s="1">
        <f>IF(O1728="include",IF(AE1728&gt;0,1+MAX(P1729:P$2005),0),0)</f>
        <v>0</v>
      </c>
      <c r="Q1728" s="1">
        <f>IF(AND(ISBLANK(AA1727),AE1727=0),0,(IF(MAX(Q1729:Q$2005)&gt;0,0,ROW(R1728))))</f>
        <v>0</v>
      </c>
      <c r="R1728" s="1">
        <f>IF($O1728="include",IF(AF1728&gt;0,1+MAX(R1729:R$2005),0),0)</f>
        <v>0</v>
      </c>
      <c r="S1728" s="1">
        <f>IF($O1728="include",IF(AG1728&gt;0,1+MAX(S1729:S$2005),0),0)</f>
        <v>0</v>
      </c>
      <c r="T1728" s="1">
        <f>IF($O1728="include",IF(AH1728&gt;0,1+MAX(T1729:T$2005),0),0)</f>
        <v>0</v>
      </c>
      <c r="U1728" s="1">
        <f>IF($O1728="include",IF(AI1728&gt;0,1+MAX(U1729:U$2005),0),0)</f>
        <v>0</v>
      </c>
      <c r="V1728" s="1">
        <f>IF($O1728="include",IF(AJ1728&gt;0,1+MAX(V1729:V$2005),0),0)</f>
        <v>0</v>
      </c>
      <c r="W1728" s="1">
        <f>IF($O1728="include",IF(AK1728&gt;0,1+MAX(W1729:W$2005),0),0)</f>
        <v>0</v>
      </c>
      <c r="X1728" s="1">
        <f>IF($O1728="include",IF(AL1728&gt;0,1+MAX(X1729:X$2005),0),0)</f>
        <v>0</v>
      </c>
      <c r="Y1728" s="22" t="str">
        <f t="shared" si="449"/>
        <v xml:space="preserve">1 - </v>
      </c>
      <c r="AA1728" s="42"/>
      <c r="AB1728" s="43"/>
      <c r="AC1728" s="43"/>
      <c r="AD1728" s="44"/>
      <c r="AE1728" s="11">
        <f t="shared" si="450"/>
        <v>0</v>
      </c>
      <c r="AF1728" s="41"/>
      <c r="AG1728" s="41"/>
      <c r="AH1728" s="41"/>
      <c r="AI1728" s="41"/>
      <c r="AJ1728" s="41"/>
      <c r="AK1728" s="41"/>
      <c r="AL1728" s="41"/>
      <c r="BA1728" s="1">
        <f t="shared" si="451"/>
        <v>0</v>
      </c>
      <c r="BB1728" s="1">
        <f t="shared" si="452"/>
        <v>0</v>
      </c>
      <c r="BC1728" s="1" t="str">
        <f t="shared" si="453"/>
        <v>No</v>
      </c>
      <c r="BD1728" s="1">
        <f t="shared" si="454"/>
        <v>0</v>
      </c>
      <c r="BE1728" s="1">
        <f t="shared" si="455"/>
        <v>0</v>
      </c>
      <c r="BF1728" s="1">
        <f t="shared" si="456"/>
        <v>0</v>
      </c>
      <c r="BG1728" s="1">
        <v>1724</v>
      </c>
      <c r="BH1728" s="1" t="e">
        <f t="shared" si="457"/>
        <v>#N/A</v>
      </c>
      <c r="BI1728" s="1">
        <f t="shared" si="459"/>
        <v>2</v>
      </c>
      <c r="BJ1728" s="1" t="e">
        <f t="shared" si="458"/>
        <v>#N/A</v>
      </c>
    </row>
    <row r="1729" spans="1:62" x14ac:dyDescent="0.25">
      <c r="A1729" s="1">
        <f t="shared" si="445"/>
        <v>1</v>
      </c>
      <c r="B1729" s="1">
        <f>IF(YEAR(AD1729)=$B$3,YEAR('Apartment Expenses'!AD1729)&amp;" - "&amp;'Apartment Expenses'!AC1729,0)</f>
        <v>0</v>
      </c>
      <c r="C1729" s="1">
        <f t="shared" si="446"/>
        <v>0</v>
      </c>
      <c r="E1729" s="1">
        <v>1725</v>
      </c>
      <c r="F1729" s="1">
        <f t="shared" si="447"/>
        <v>1</v>
      </c>
      <c r="G1729" s="1">
        <f t="shared" si="443"/>
        <v>0</v>
      </c>
      <c r="H1729" s="1">
        <f t="shared" si="444"/>
        <v>0</v>
      </c>
      <c r="J1729" s="1" t="str">
        <f t="shared" si="448"/>
        <v>1900</v>
      </c>
      <c r="M1729" s="1">
        <f>HLOOKUP('Expense History'!$AD$3,$P$4:$X$2004,ROW('Apartment Expenses'!L1729)-3,0)</f>
        <v>0</v>
      </c>
      <c r="N1729" s="1">
        <f>IF('Expense History'!$AD$3=Data!$G$4,'Apartment Expenses'!AE1729,HLOOKUP('Expense History'!$AD$3,'Apartment Expenses'!$AE$4:$AL$2004,(ROW('Apartment Expenses'!M1729)-3)))</f>
        <v>0</v>
      </c>
      <c r="O1729" s="1" t="str">
        <f>IF($O$2="ALL",IF(VLOOKUP(AA1729,'Expense History'!$AA$6:$AB$36,2,0)="x","include",0),IF(AND(VLOOKUP(AA1729,'Expense History'!$AA$6:$AB$36,2,0)="x",AC1729=$O$2),"include",0))</f>
        <v>include</v>
      </c>
      <c r="P1729" s="1">
        <f>IF(O1729="include",IF(AE1729&gt;0,1+MAX(P1730:P$2005),0),0)</f>
        <v>0</v>
      </c>
      <c r="Q1729" s="1">
        <f>IF(AND(ISBLANK(AA1728),AE1728=0),0,(IF(MAX(Q1730:Q$2005)&gt;0,0,ROW(R1729))))</f>
        <v>0</v>
      </c>
      <c r="R1729" s="1">
        <f>IF($O1729="include",IF(AF1729&gt;0,1+MAX(R1730:R$2005),0),0)</f>
        <v>0</v>
      </c>
      <c r="S1729" s="1">
        <f>IF($O1729="include",IF(AG1729&gt;0,1+MAX(S1730:S$2005),0),0)</f>
        <v>0</v>
      </c>
      <c r="T1729" s="1">
        <f>IF($O1729="include",IF(AH1729&gt;0,1+MAX(T1730:T$2005),0),0)</f>
        <v>0</v>
      </c>
      <c r="U1729" s="1">
        <f>IF($O1729="include",IF(AI1729&gt;0,1+MAX(U1730:U$2005),0),0)</f>
        <v>0</v>
      </c>
      <c r="V1729" s="1">
        <f>IF($O1729="include",IF(AJ1729&gt;0,1+MAX(V1730:V$2005),0),0)</f>
        <v>0</v>
      </c>
      <c r="W1729" s="1">
        <f>IF($O1729="include",IF(AK1729&gt;0,1+MAX(W1730:W$2005),0),0)</f>
        <v>0</v>
      </c>
      <c r="X1729" s="1">
        <f>IF($O1729="include",IF(AL1729&gt;0,1+MAX(X1730:X$2005),0),0)</f>
        <v>0</v>
      </c>
      <c r="Y1729" s="22" t="str">
        <f t="shared" si="449"/>
        <v xml:space="preserve">1 - </v>
      </c>
      <c r="AA1729" s="42"/>
      <c r="AB1729" s="43"/>
      <c r="AC1729" s="43"/>
      <c r="AD1729" s="44"/>
      <c r="AE1729" s="11">
        <f t="shared" si="450"/>
        <v>0</v>
      </c>
      <c r="AF1729" s="41"/>
      <c r="AG1729" s="41"/>
      <c r="AH1729" s="41"/>
      <c r="AI1729" s="41"/>
      <c r="AJ1729" s="41"/>
      <c r="AK1729" s="41"/>
      <c r="AL1729" s="41"/>
      <c r="BA1729" s="1">
        <f t="shared" si="451"/>
        <v>0</v>
      </c>
      <c r="BB1729" s="1">
        <f t="shared" si="452"/>
        <v>0</v>
      </c>
      <c r="BC1729" s="1" t="str">
        <f t="shared" si="453"/>
        <v>No</v>
      </c>
      <c r="BD1729" s="1">
        <f t="shared" si="454"/>
        <v>0</v>
      </c>
      <c r="BE1729" s="1">
        <f t="shared" si="455"/>
        <v>0</v>
      </c>
      <c r="BF1729" s="1">
        <f t="shared" si="456"/>
        <v>0</v>
      </c>
      <c r="BG1729" s="1">
        <v>1725</v>
      </c>
      <c r="BH1729" s="1" t="e">
        <f t="shared" si="457"/>
        <v>#N/A</v>
      </c>
      <c r="BI1729" s="1">
        <f t="shared" si="459"/>
        <v>2</v>
      </c>
      <c r="BJ1729" s="1" t="e">
        <f t="shared" si="458"/>
        <v>#N/A</v>
      </c>
    </row>
    <row r="1730" spans="1:62" x14ac:dyDescent="0.25">
      <c r="A1730" s="1">
        <f t="shared" si="445"/>
        <v>1</v>
      </c>
      <c r="B1730" s="1">
        <f>IF(YEAR(AD1730)=$B$3,YEAR('Apartment Expenses'!AD1730)&amp;" - "&amp;'Apartment Expenses'!AC1730,0)</f>
        <v>0</v>
      </c>
      <c r="C1730" s="1">
        <f t="shared" si="446"/>
        <v>0</v>
      </c>
      <c r="E1730" s="1">
        <v>1726</v>
      </c>
      <c r="F1730" s="1">
        <f t="shared" si="447"/>
        <v>1</v>
      </c>
      <c r="G1730" s="1">
        <f t="shared" si="443"/>
        <v>0</v>
      </c>
      <c r="H1730" s="1">
        <f t="shared" si="444"/>
        <v>0</v>
      </c>
      <c r="J1730" s="1" t="str">
        <f t="shared" si="448"/>
        <v>1900</v>
      </c>
      <c r="M1730" s="1">
        <f>HLOOKUP('Expense History'!$AD$3,$P$4:$X$2004,ROW('Apartment Expenses'!L1730)-3,0)</f>
        <v>0</v>
      </c>
      <c r="N1730" s="1">
        <f>IF('Expense History'!$AD$3=Data!$G$4,'Apartment Expenses'!AE1730,HLOOKUP('Expense History'!$AD$3,'Apartment Expenses'!$AE$4:$AL$2004,(ROW('Apartment Expenses'!M1730)-3)))</f>
        <v>0</v>
      </c>
      <c r="O1730" s="1" t="str">
        <f>IF($O$2="ALL",IF(VLOOKUP(AA1730,'Expense History'!$AA$6:$AB$36,2,0)="x","include",0),IF(AND(VLOOKUP(AA1730,'Expense History'!$AA$6:$AB$36,2,0)="x",AC1730=$O$2),"include",0))</f>
        <v>include</v>
      </c>
      <c r="P1730" s="1">
        <f>IF(O1730="include",IF(AE1730&gt;0,1+MAX(P1731:P$2005),0),0)</f>
        <v>0</v>
      </c>
      <c r="Q1730" s="1">
        <f>IF(AND(ISBLANK(AA1729),AE1729=0),0,(IF(MAX(Q1731:Q$2005)&gt;0,0,ROW(R1730))))</f>
        <v>0</v>
      </c>
      <c r="R1730" s="1">
        <f>IF($O1730="include",IF(AF1730&gt;0,1+MAX(R1731:R$2005),0),0)</f>
        <v>0</v>
      </c>
      <c r="S1730" s="1">
        <f>IF($O1730="include",IF(AG1730&gt;0,1+MAX(S1731:S$2005),0),0)</f>
        <v>0</v>
      </c>
      <c r="T1730" s="1">
        <f>IF($O1730="include",IF(AH1730&gt;0,1+MAX(T1731:T$2005),0),0)</f>
        <v>0</v>
      </c>
      <c r="U1730" s="1">
        <f>IF($O1730="include",IF(AI1730&gt;0,1+MAX(U1731:U$2005),0),0)</f>
        <v>0</v>
      </c>
      <c r="V1730" s="1">
        <f>IF($O1730="include",IF(AJ1730&gt;0,1+MAX(V1731:V$2005),0),0)</f>
        <v>0</v>
      </c>
      <c r="W1730" s="1">
        <f>IF($O1730="include",IF(AK1730&gt;0,1+MAX(W1731:W$2005),0),0)</f>
        <v>0</v>
      </c>
      <c r="X1730" s="1">
        <f>IF($O1730="include",IF(AL1730&gt;0,1+MAX(X1731:X$2005),0),0)</f>
        <v>0</v>
      </c>
      <c r="Y1730" s="22" t="str">
        <f t="shared" si="449"/>
        <v xml:space="preserve">1 - </v>
      </c>
      <c r="AA1730" s="42"/>
      <c r="AB1730" s="43"/>
      <c r="AC1730" s="43"/>
      <c r="AD1730" s="44"/>
      <c r="AE1730" s="11">
        <f t="shared" si="450"/>
        <v>0</v>
      </c>
      <c r="AF1730" s="41"/>
      <c r="AG1730" s="41"/>
      <c r="AH1730" s="41"/>
      <c r="AI1730" s="41"/>
      <c r="AJ1730" s="41"/>
      <c r="AK1730" s="41"/>
      <c r="AL1730" s="41"/>
      <c r="BA1730" s="1">
        <f t="shared" si="451"/>
        <v>0</v>
      </c>
      <c r="BB1730" s="1">
        <f t="shared" si="452"/>
        <v>0</v>
      </c>
      <c r="BC1730" s="1" t="str">
        <f t="shared" si="453"/>
        <v>No</v>
      </c>
      <c r="BD1730" s="1">
        <f t="shared" si="454"/>
        <v>0</v>
      </c>
      <c r="BE1730" s="1">
        <f t="shared" si="455"/>
        <v>0</v>
      </c>
      <c r="BF1730" s="1">
        <f t="shared" si="456"/>
        <v>0</v>
      </c>
      <c r="BG1730" s="1">
        <v>1726</v>
      </c>
      <c r="BH1730" s="1" t="e">
        <f t="shared" si="457"/>
        <v>#N/A</v>
      </c>
      <c r="BI1730" s="1">
        <f t="shared" si="459"/>
        <v>2</v>
      </c>
      <c r="BJ1730" s="1" t="e">
        <f t="shared" si="458"/>
        <v>#N/A</v>
      </c>
    </row>
    <row r="1731" spans="1:62" x14ac:dyDescent="0.25">
      <c r="A1731" s="1">
        <f t="shared" si="445"/>
        <v>1</v>
      </c>
      <c r="B1731" s="1">
        <f>IF(YEAR(AD1731)=$B$3,YEAR('Apartment Expenses'!AD1731)&amp;" - "&amp;'Apartment Expenses'!AC1731,0)</f>
        <v>0</v>
      </c>
      <c r="C1731" s="1">
        <f t="shared" si="446"/>
        <v>0</v>
      </c>
      <c r="E1731" s="1">
        <v>1727</v>
      </c>
      <c r="F1731" s="1">
        <f t="shared" si="447"/>
        <v>1</v>
      </c>
      <c r="G1731" s="1">
        <f t="shared" si="443"/>
        <v>0</v>
      </c>
      <c r="H1731" s="1">
        <f t="shared" si="444"/>
        <v>0</v>
      </c>
      <c r="J1731" s="1" t="str">
        <f t="shared" si="448"/>
        <v>1900</v>
      </c>
      <c r="M1731" s="1">
        <f>HLOOKUP('Expense History'!$AD$3,$P$4:$X$2004,ROW('Apartment Expenses'!L1731)-3,0)</f>
        <v>0</v>
      </c>
      <c r="N1731" s="1">
        <f>IF('Expense History'!$AD$3=Data!$G$4,'Apartment Expenses'!AE1731,HLOOKUP('Expense History'!$AD$3,'Apartment Expenses'!$AE$4:$AL$2004,(ROW('Apartment Expenses'!M1731)-3)))</f>
        <v>0</v>
      </c>
      <c r="O1731" s="1" t="str">
        <f>IF($O$2="ALL",IF(VLOOKUP(AA1731,'Expense History'!$AA$6:$AB$36,2,0)="x","include",0),IF(AND(VLOOKUP(AA1731,'Expense History'!$AA$6:$AB$36,2,0)="x",AC1731=$O$2),"include",0))</f>
        <v>include</v>
      </c>
      <c r="P1731" s="1">
        <f>IF(O1731="include",IF(AE1731&gt;0,1+MAX(P1732:P$2005),0),0)</f>
        <v>0</v>
      </c>
      <c r="Q1731" s="1">
        <f>IF(AND(ISBLANK(AA1730),AE1730=0),0,(IF(MAX(Q1732:Q$2005)&gt;0,0,ROW(R1731))))</f>
        <v>0</v>
      </c>
      <c r="R1731" s="1">
        <f>IF($O1731="include",IF(AF1731&gt;0,1+MAX(R1732:R$2005),0),0)</f>
        <v>0</v>
      </c>
      <c r="S1731" s="1">
        <f>IF($O1731="include",IF(AG1731&gt;0,1+MAX(S1732:S$2005),0),0)</f>
        <v>0</v>
      </c>
      <c r="T1731" s="1">
        <f>IF($O1731="include",IF(AH1731&gt;0,1+MAX(T1732:T$2005),0),0)</f>
        <v>0</v>
      </c>
      <c r="U1731" s="1">
        <f>IF($O1731="include",IF(AI1731&gt;0,1+MAX(U1732:U$2005),0),0)</f>
        <v>0</v>
      </c>
      <c r="V1731" s="1">
        <f>IF($O1731="include",IF(AJ1731&gt;0,1+MAX(V1732:V$2005),0),0)</f>
        <v>0</v>
      </c>
      <c r="W1731" s="1">
        <f>IF($O1731="include",IF(AK1731&gt;0,1+MAX(W1732:W$2005),0),0)</f>
        <v>0</v>
      </c>
      <c r="X1731" s="1">
        <f>IF($O1731="include",IF(AL1731&gt;0,1+MAX(X1732:X$2005),0),0)</f>
        <v>0</v>
      </c>
      <c r="Y1731" s="22" t="str">
        <f t="shared" si="449"/>
        <v xml:space="preserve">1 - </v>
      </c>
      <c r="AA1731" s="42"/>
      <c r="AB1731" s="43"/>
      <c r="AC1731" s="43"/>
      <c r="AD1731" s="44"/>
      <c r="AE1731" s="11">
        <f t="shared" si="450"/>
        <v>0</v>
      </c>
      <c r="AF1731" s="41"/>
      <c r="AG1731" s="41"/>
      <c r="AH1731" s="41"/>
      <c r="AI1731" s="41"/>
      <c r="AJ1731" s="41"/>
      <c r="AK1731" s="41"/>
      <c r="AL1731" s="41"/>
      <c r="BA1731" s="1">
        <f t="shared" si="451"/>
        <v>0</v>
      </c>
      <c r="BB1731" s="1">
        <f t="shared" si="452"/>
        <v>0</v>
      </c>
      <c r="BC1731" s="1" t="str">
        <f t="shared" si="453"/>
        <v>No</v>
      </c>
      <c r="BD1731" s="1">
        <f t="shared" si="454"/>
        <v>0</v>
      </c>
      <c r="BE1731" s="1">
        <f t="shared" si="455"/>
        <v>0</v>
      </c>
      <c r="BF1731" s="1">
        <f t="shared" si="456"/>
        <v>0</v>
      </c>
      <c r="BG1731" s="1">
        <v>1727</v>
      </c>
      <c r="BH1731" s="1" t="e">
        <f t="shared" si="457"/>
        <v>#N/A</v>
      </c>
      <c r="BI1731" s="1">
        <f t="shared" si="459"/>
        <v>2</v>
      </c>
      <c r="BJ1731" s="1" t="e">
        <f t="shared" si="458"/>
        <v>#N/A</v>
      </c>
    </row>
    <row r="1732" spans="1:62" x14ac:dyDescent="0.25">
      <c r="A1732" s="1">
        <f t="shared" si="445"/>
        <v>1</v>
      </c>
      <c r="B1732" s="1">
        <f>IF(YEAR(AD1732)=$B$3,YEAR('Apartment Expenses'!AD1732)&amp;" - "&amp;'Apartment Expenses'!AC1732,0)</f>
        <v>0</v>
      </c>
      <c r="C1732" s="1">
        <f t="shared" si="446"/>
        <v>0</v>
      </c>
      <c r="E1732" s="1">
        <v>1728</v>
      </c>
      <c r="F1732" s="1">
        <f t="shared" si="447"/>
        <v>1</v>
      </c>
      <c r="G1732" s="1">
        <f t="shared" si="443"/>
        <v>0</v>
      </c>
      <c r="H1732" s="1">
        <f t="shared" si="444"/>
        <v>0</v>
      </c>
      <c r="J1732" s="1" t="str">
        <f t="shared" si="448"/>
        <v>1900</v>
      </c>
      <c r="M1732" s="1">
        <f>HLOOKUP('Expense History'!$AD$3,$P$4:$X$2004,ROW('Apartment Expenses'!L1732)-3,0)</f>
        <v>0</v>
      </c>
      <c r="N1732" s="1">
        <f>IF('Expense History'!$AD$3=Data!$G$4,'Apartment Expenses'!AE1732,HLOOKUP('Expense History'!$AD$3,'Apartment Expenses'!$AE$4:$AL$2004,(ROW('Apartment Expenses'!M1732)-3)))</f>
        <v>0</v>
      </c>
      <c r="O1732" s="1" t="str">
        <f>IF($O$2="ALL",IF(VLOOKUP(AA1732,'Expense History'!$AA$6:$AB$36,2,0)="x","include",0),IF(AND(VLOOKUP(AA1732,'Expense History'!$AA$6:$AB$36,2,0)="x",AC1732=$O$2),"include",0))</f>
        <v>include</v>
      </c>
      <c r="P1732" s="1">
        <f>IF(O1732="include",IF(AE1732&gt;0,1+MAX(P1733:P$2005),0),0)</f>
        <v>0</v>
      </c>
      <c r="Q1732" s="1">
        <f>IF(AND(ISBLANK(AA1731),AE1731=0),0,(IF(MAX(Q1733:Q$2005)&gt;0,0,ROW(R1732))))</f>
        <v>0</v>
      </c>
      <c r="R1732" s="1">
        <f>IF($O1732="include",IF(AF1732&gt;0,1+MAX(R1733:R$2005),0),0)</f>
        <v>0</v>
      </c>
      <c r="S1732" s="1">
        <f>IF($O1732="include",IF(AG1732&gt;0,1+MAX(S1733:S$2005),0),0)</f>
        <v>0</v>
      </c>
      <c r="T1732" s="1">
        <f>IF($O1732="include",IF(AH1732&gt;0,1+MAX(T1733:T$2005),0),0)</f>
        <v>0</v>
      </c>
      <c r="U1732" s="1">
        <f>IF($O1732="include",IF(AI1732&gt;0,1+MAX(U1733:U$2005),0),0)</f>
        <v>0</v>
      </c>
      <c r="V1732" s="1">
        <f>IF($O1732="include",IF(AJ1732&gt;0,1+MAX(V1733:V$2005),0),0)</f>
        <v>0</v>
      </c>
      <c r="W1732" s="1">
        <f>IF($O1732="include",IF(AK1732&gt;0,1+MAX(W1733:W$2005),0),0)</f>
        <v>0</v>
      </c>
      <c r="X1732" s="1">
        <f>IF($O1732="include",IF(AL1732&gt;0,1+MAX(X1733:X$2005),0),0)</f>
        <v>0</v>
      </c>
      <c r="Y1732" s="22" t="str">
        <f t="shared" si="449"/>
        <v xml:space="preserve">1 - </v>
      </c>
      <c r="AA1732" s="42"/>
      <c r="AB1732" s="43"/>
      <c r="AC1732" s="43"/>
      <c r="AD1732" s="44"/>
      <c r="AE1732" s="11">
        <f t="shared" si="450"/>
        <v>0</v>
      </c>
      <c r="AF1732" s="41"/>
      <c r="AG1732" s="41"/>
      <c r="AH1732" s="41"/>
      <c r="AI1732" s="41"/>
      <c r="AJ1732" s="41"/>
      <c r="AK1732" s="41"/>
      <c r="AL1732" s="41"/>
      <c r="BA1732" s="1">
        <f t="shared" si="451"/>
        <v>0</v>
      </c>
      <c r="BB1732" s="1">
        <f t="shared" si="452"/>
        <v>0</v>
      </c>
      <c r="BC1732" s="1" t="str">
        <f t="shared" si="453"/>
        <v>No</v>
      </c>
      <c r="BD1732" s="1">
        <f t="shared" si="454"/>
        <v>0</v>
      </c>
      <c r="BE1732" s="1">
        <f t="shared" si="455"/>
        <v>0</v>
      </c>
      <c r="BF1732" s="1">
        <f t="shared" si="456"/>
        <v>0</v>
      </c>
      <c r="BG1732" s="1">
        <v>1728</v>
      </c>
      <c r="BH1732" s="1" t="e">
        <f t="shared" si="457"/>
        <v>#N/A</v>
      </c>
      <c r="BI1732" s="1">
        <f t="shared" si="459"/>
        <v>2</v>
      </c>
      <c r="BJ1732" s="1" t="e">
        <f t="shared" si="458"/>
        <v>#N/A</v>
      </c>
    </row>
    <row r="1733" spans="1:62" x14ac:dyDescent="0.25">
      <c r="A1733" s="1">
        <f t="shared" si="445"/>
        <v>1</v>
      </c>
      <c r="B1733" s="1">
        <f>IF(YEAR(AD1733)=$B$3,YEAR('Apartment Expenses'!AD1733)&amp;" - "&amp;'Apartment Expenses'!AC1733,0)</f>
        <v>0</v>
      </c>
      <c r="C1733" s="1">
        <f t="shared" si="446"/>
        <v>0</v>
      </c>
      <c r="E1733" s="1">
        <v>1729</v>
      </c>
      <c r="F1733" s="1">
        <f t="shared" si="447"/>
        <v>1</v>
      </c>
      <c r="G1733" s="1">
        <f t="shared" ref="G1733:G1796" si="460">IF(ISERROR(VLOOKUP(E1733,A:B,2,0)),0,VLOOKUP(E1733,A:B,2,0))</f>
        <v>0</v>
      </c>
      <c r="H1733" s="1">
        <f t="shared" ref="H1733:H1796" si="461">VLOOKUP(G1733,B:C,2,0)</f>
        <v>0</v>
      </c>
      <c r="J1733" s="1" t="str">
        <f t="shared" si="448"/>
        <v>1900</v>
      </c>
      <c r="M1733" s="1">
        <f>HLOOKUP('Expense History'!$AD$3,$P$4:$X$2004,ROW('Apartment Expenses'!L1733)-3,0)</f>
        <v>0</v>
      </c>
      <c r="N1733" s="1">
        <f>IF('Expense History'!$AD$3=Data!$G$4,'Apartment Expenses'!AE1733,HLOOKUP('Expense History'!$AD$3,'Apartment Expenses'!$AE$4:$AL$2004,(ROW('Apartment Expenses'!M1733)-3)))</f>
        <v>0</v>
      </c>
      <c r="O1733" s="1" t="str">
        <f>IF($O$2="ALL",IF(VLOOKUP(AA1733,'Expense History'!$AA$6:$AB$36,2,0)="x","include",0),IF(AND(VLOOKUP(AA1733,'Expense History'!$AA$6:$AB$36,2,0)="x",AC1733=$O$2),"include",0))</f>
        <v>include</v>
      </c>
      <c r="P1733" s="1">
        <f>IF(O1733="include",IF(AE1733&gt;0,1+MAX(P1734:P$2005),0),0)</f>
        <v>0</v>
      </c>
      <c r="Q1733" s="1">
        <f>IF(AND(ISBLANK(AA1732),AE1732=0),0,(IF(MAX(Q1734:Q$2005)&gt;0,0,ROW(R1733))))</f>
        <v>0</v>
      </c>
      <c r="R1733" s="1">
        <f>IF($O1733="include",IF(AF1733&gt;0,1+MAX(R1734:R$2005),0),0)</f>
        <v>0</v>
      </c>
      <c r="S1733" s="1">
        <f>IF($O1733="include",IF(AG1733&gt;0,1+MAX(S1734:S$2005),0),0)</f>
        <v>0</v>
      </c>
      <c r="T1733" s="1">
        <f>IF($O1733="include",IF(AH1733&gt;0,1+MAX(T1734:T$2005),0),0)</f>
        <v>0</v>
      </c>
      <c r="U1733" s="1">
        <f>IF($O1733="include",IF(AI1733&gt;0,1+MAX(U1734:U$2005),0),0)</f>
        <v>0</v>
      </c>
      <c r="V1733" s="1">
        <f>IF($O1733="include",IF(AJ1733&gt;0,1+MAX(V1734:V$2005),0),0)</f>
        <v>0</v>
      </c>
      <c r="W1733" s="1">
        <f>IF($O1733="include",IF(AK1733&gt;0,1+MAX(W1734:W$2005),0),0)</f>
        <v>0</v>
      </c>
      <c r="X1733" s="1">
        <f>IF($O1733="include",IF(AL1733&gt;0,1+MAX(X1734:X$2005),0),0)</f>
        <v>0</v>
      </c>
      <c r="Y1733" s="22" t="str">
        <f t="shared" si="449"/>
        <v xml:space="preserve">1 - </v>
      </c>
      <c r="AA1733" s="42"/>
      <c r="AB1733" s="43"/>
      <c r="AC1733" s="43"/>
      <c r="AD1733" s="44"/>
      <c r="AE1733" s="11">
        <f t="shared" si="450"/>
        <v>0</v>
      </c>
      <c r="AF1733" s="41"/>
      <c r="AG1733" s="41"/>
      <c r="AH1733" s="41"/>
      <c r="AI1733" s="41"/>
      <c r="AJ1733" s="41"/>
      <c r="AK1733" s="41"/>
      <c r="AL1733" s="41"/>
      <c r="BA1733" s="1">
        <f t="shared" si="451"/>
        <v>0</v>
      </c>
      <c r="BB1733" s="1">
        <f t="shared" si="452"/>
        <v>0</v>
      </c>
      <c r="BC1733" s="1" t="str">
        <f t="shared" si="453"/>
        <v>No</v>
      </c>
      <c r="BD1733" s="1">
        <f t="shared" si="454"/>
        <v>0</v>
      </c>
      <c r="BE1733" s="1">
        <f t="shared" si="455"/>
        <v>0</v>
      </c>
      <c r="BF1733" s="1">
        <f t="shared" si="456"/>
        <v>0</v>
      </c>
      <c r="BG1733" s="1">
        <v>1729</v>
      </c>
      <c r="BH1733" s="1" t="e">
        <f t="shared" si="457"/>
        <v>#N/A</v>
      </c>
      <c r="BI1733" s="1">
        <f t="shared" si="459"/>
        <v>2</v>
      </c>
      <c r="BJ1733" s="1" t="e">
        <f t="shared" si="458"/>
        <v>#N/A</v>
      </c>
    </row>
    <row r="1734" spans="1:62" x14ac:dyDescent="0.25">
      <c r="A1734" s="1">
        <f t="shared" ref="A1734:A1797" si="462">RANK(C1734,$C$5:$C$2004,0)</f>
        <v>1</v>
      </c>
      <c r="B1734" s="1">
        <f>IF(YEAR(AD1734)=$B$3,YEAR('Apartment Expenses'!AD1734)&amp;" - "&amp;'Apartment Expenses'!AC1734,0)</f>
        <v>0</v>
      </c>
      <c r="C1734" s="1">
        <f t="shared" ref="C1734:C1797" si="463">IF(YEAR(AD1734)=$B$3,SUMIF($B$5:$B$2004,B1734,$AE$5:$AE$2004),0)</f>
        <v>0</v>
      </c>
      <c r="E1734" s="1">
        <v>1730</v>
      </c>
      <c r="F1734" s="1">
        <f t="shared" ref="F1734:F1797" si="464">IF(G1734=0,F1733,F1733+1)</f>
        <v>1</v>
      </c>
      <c r="G1734" s="1">
        <f t="shared" si="460"/>
        <v>0</v>
      </c>
      <c r="H1734" s="1">
        <f t="shared" si="461"/>
        <v>0</v>
      </c>
      <c r="J1734" s="1" t="str">
        <f t="shared" ref="J1734:J1797" si="465">YEAR(AD1734)&amp;AC1734</f>
        <v>1900</v>
      </c>
      <c r="M1734" s="1">
        <f>HLOOKUP('Expense History'!$AD$3,$P$4:$X$2004,ROW('Apartment Expenses'!L1734)-3,0)</f>
        <v>0</v>
      </c>
      <c r="N1734" s="1">
        <f>IF('Expense History'!$AD$3=Data!$G$4,'Apartment Expenses'!AE1734,HLOOKUP('Expense History'!$AD$3,'Apartment Expenses'!$AE$4:$AL$2004,(ROW('Apartment Expenses'!M1734)-3)))</f>
        <v>0</v>
      </c>
      <c r="O1734" s="1" t="str">
        <f>IF($O$2="ALL",IF(VLOOKUP(AA1734,'Expense History'!$AA$6:$AB$36,2,0)="x","include",0),IF(AND(VLOOKUP(AA1734,'Expense History'!$AA$6:$AB$36,2,0)="x",AC1734=$O$2),"include",0))</f>
        <v>include</v>
      </c>
      <c r="P1734" s="1">
        <f>IF(O1734="include",IF(AE1734&gt;0,1+MAX(P1735:P$2005),0),0)</f>
        <v>0</v>
      </c>
      <c r="Q1734" s="1">
        <f>IF(AND(ISBLANK(AA1733),AE1733=0),0,(IF(MAX(Q1735:Q$2005)&gt;0,0,ROW(R1734))))</f>
        <v>0</v>
      </c>
      <c r="R1734" s="1">
        <f>IF($O1734="include",IF(AF1734&gt;0,1+MAX(R1735:R$2005),0),0)</f>
        <v>0</v>
      </c>
      <c r="S1734" s="1">
        <f>IF($O1734="include",IF(AG1734&gt;0,1+MAX(S1735:S$2005),0),0)</f>
        <v>0</v>
      </c>
      <c r="T1734" s="1">
        <f>IF($O1734="include",IF(AH1734&gt;0,1+MAX(T1735:T$2005),0),0)</f>
        <v>0</v>
      </c>
      <c r="U1734" s="1">
        <f>IF($O1734="include",IF(AI1734&gt;0,1+MAX(U1735:U$2005),0),0)</f>
        <v>0</v>
      </c>
      <c r="V1734" s="1">
        <f>IF($O1734="include",IF(AJ1734&gt;0,1+MAX(V1735:V$2005),0),0)</f>
        <v>0</v>
      </c>
      <c r="W1734" s="1">
        <f>IF($O1734="include",IF(AK1734&gt;0,1+MAX(W1735:W$2005),0),0)</f>
        <v>0</v>
      </c>
      <c r="X1734" s="1">
        <f>IF($O1734="include",IF(AL1734&gt;0,1+MAX(X1735:X$2005),0),0)</f>
        <v>0</v>
      </c>
      <c r="Y1734" s="22" t="str">
        <f t="shared" ref="Y1734:Y1797" si="466">DATEVALUE(MONTH(AD1734)&amp;"/1/"&amp;YEAR(AD1734))&amp;" - "&amp;AA1734</f>
        <v xml:space="preserve">1 - </v>
      </c>
      <c r="AA1734" s="42"/>
      <c r="AB1734" s="43"/>
      <c r="AC1734" s="43"/>
      <c r="AD1734" s="44"/>
      <c r="AE1734" s="11">
        <f t="shared" ref="AE1734:AE1797" si="467">SUM(AF1734:AL1734)</f>
        <v>0</v>
      </c>
      <c r="AF1734" s="41"/>
      <c r="AG1734" s="41"/>
      <c r="AH1734" s="41"/>
      <c r="AI1734" s="41"/>
      <c r="AJ1734" s="41"/>
      <c r="AK1734" s="41"/>
      <c r="AL1734" s="41"/>
      <c r="BA1734" s="1">
        <f t="shared" ref="BA1734:BA1797" si="468">AC1734</f>
        <v>0</v>
      </c>
      <c r="BB1734" s="1">
        <f t="shared" ref="BB1734:BB1797" si="469">SUMIF(AC:AC,BA1734,AE:AE)</f>
        <v>0</v>
      </c>
      <c r="BC1734" s="1" t="str">
        <f t="shared" ref="BC1734:BC1797" si="470">IF(ISERROR(VLOOKUP($B$3&amp;" - "&amp;BA1734,B:B,1,0)),"No","Yes")</f>
        <v>No</v>
      </c>
      <c r="BD1734" s="1">
        <f t="shared" ref="BD1734:BD1797" si="471">IF(BC1734="Yes",0,SUMIF(BA:BA,BA1734,BB:BB))</f>
        <v>0</v>
      </c>
      <c r="BE1734" s="1">
        <f t="shared" ref="BE1734:BE1797" si="472">IF(BD1734=0,0,RANK(BD1734,BD:BD))</f>
        <v>0</v>
      </c>
      <c r="BF1734" s="1">
        <f t="shared" ref="BF1734:BF1797" si="473">BA1734</f>
        <v>0</v>
      </c>
      <c r="BG1734" s="1">
        <v>1730</v>
      </c>
      <c r="BH1734" s="1" t="e">
        <f t="shared" ref="BH1734:BH1797" si="474">VLOOKUP(BG1734,BE:BF,2,0)</f>
        <v>#N/A</v>
      </c>
      <c r="BI1734" s="1">
        <f t="shared" si="459"/>
        <v>2</v>
      </c>
      <c r="BJ1734" s="1" t="e">
        <f t="shared" ref="BJ1734:BJ1797" si="475">BH1734</f>
        <v>#N/A</v>
      </c>
    </row>
    <row r="1735" spans="1:62" x14ac:dyDescent="0.25">
      <c r="A1735" s="1">
        <f t="shared" si="462"/>
        <v>1</v>
      </c>
      <c r="B1735" s="1">
        <f>IF(YEAR(AD1735)=$B$3,YEAR('Apartment Expenses'!AD1735)&amp;" - "&amp;'Apartment Expenses'!AC1735,0)</f>
        <v>0</v>
      </c>
      <c r="C1735" s="1">
        <f t="shared" si="463"/>
        <v>0</v>
      </c>
      <c r="E1735" s="1">
        <v>1731</v>
      </c>
      <c r="F1735" s="1">
        <f t="shared" si="464"/>
        <v>1</v>
      </c>
      <c r="G1735" s="1">
        <f t="shared" si="460"/>
        <v>0</v>
      </c>
      <c r="H1735" s="1">
        <f t="shared" si="461"/>
        <v>0</v>
      </c>
      <c r="J1735" s="1" t="str">
        <f t="shared" si="465"/>
        <v>1900</v>
      </c>
      <c r="M1735" s="1">
        <f>HLOOKUP('Expense History'!$AD$3,$P$4:$X$2004,ROW('Apartment Expenses'!L1735)-3,0)</f>
        <v>0</v>
      </c>
      <c r="N1735" s="1">
        <f>IF('Expense History'!$AD$3=Data!$G$4,'Apartment Expenses'!AE1735,HLOOKUP('Expense History'!$AD$3,'Apartment Expenses'!$AE$4:$AL$2004,(ROW('Apartment Expenses'!M1735)-3)))</f>
        <v>0</v>
      </c>
      <c r="O1735" s="1" t="str">
        <f>IF($O$2="ALL",IF(VLOOKUP(AA1735,'Expense History'!$AA$6:$AB$36,2,0)="x","include",0),IF(AND(VLOOKUP(AA1735,'Expense History'!$AA$6:$AB$36,2,0)="x",AC1735=$O$2),"include",0))</f>
        <v>include</v>
      </c>
      <c r="P1735" s="1">
        <f>IF(O1735="include",IF(AE1735&gt;0,1+MAX(P1736:P$2005),0),0)</f>
        <v>0</v>
      </c>
      <c r="Q1735" s="1">
        <f>IF(AND(ISBLANK(AA1734),AE1734=0),0,(IF(MAX(Q1736:Q$2005)&gt;0,0,ROW(R1735))))</f>
        <v>0</v>
      </c>
      <c r="R1735" s="1">
        <f>IF($O1735="include",IF(AF1735&gt;0,1+MAX(R1736:R$2005),0),0)</f>
        <v>0</v>
      </c>
      <c r="S1735" s="1">
        <f>IF($O1735="include",IF(AG1735&gt;0,1+MAX(S1736:S$2005),0),0)</f>
        <v>0</v>
      </c>
      <c r="T1735" s="1">
        <f>IF($O1735="include",IF(AH1735&gt;0,1+MAX(T1736:T$2005),0),0)</f>
        <v>0</v>
      </c>
      <c r="U1735" s="1">
        <f>IF($O1735="include",IF(AI1735&gt;0,1+MAX(U1736:U$2005),0),0)</f>
        <v>0</v>
      </c>
      <c r="V1735" s="1">
        <f>IF($O1735="include",IF(AJ1735&gt;0,1+MAX(V1736:V$2005),0),0)</f>
        <v>0</v>
      </c>
      <c r="W1735" s="1">
        <f>IF($O1735="include",IF(AK1735&gt;0,1+MAX(W1736:W$2005),0),0)</f>
        <v>0</v>
      </c>
      <c r="X1735" s="1">
        <f>IF($O1735="include",IF(AL1735&gt;0,1+MAX(X1736:X$2005),0),0)</f>
        <v>0</v>
      </c>
      <c r="Y1735" s="22" t="str">
        <f t="shared" si="466"/>
        <v xml:space="preserve">1 - </v>
      </c>
      <c r="AA1735" s="42"/>
      <c r="AB1735" s="43"/>
      <c r="AC1735" s="43"/>
      <c r="AD1735" s="44"/>
      <c r="AE1735" s="11">
        <f t="shared" si="467"/>
        <v>0</v>
      </c>
      <c r="AF1735" s="41"/>
      <c r="AG1735" s="41"/>
      <c r="AH1735" s="41"/>
      <c r="AI1735" s="41"/>
      <c r="AJ1735" s="41"/>
      <c r="AK1735" s="41"/>
      <c r="AL1735" s="41"/>
      <c r="BA1735" s="1">
        <f t="shared" si="468"/>
        <v>0</v>
      </c>
      <c r="BB1735" s="1">
        <f t="shared" si="469"/>
        <v>0</v>
      </c>
      <c r="BC1735" s="1" t="str">
        <f t="shared" si="470"/>
        <v>No</v>
      </c>
      <c r="BD1735" s="1">
        <f t="shared" si="471"/>
        <v>0</v>
      </c>
      <c r="BE1735" s="1">
        <f t="shared" si="472"/>
        <v>0</v>
      </c>
      <c r="BF1735" s="1">
        <f t="shared" si="473"/>
        <v>0</v>
      </c>
      <c r="BG1735" s="1">
        <v>1731</v>
      </c>
      <c r="BH1735" s="1" t="e">
        <f t="shared" si="474"/>
        <v>#N/A</v>
      </c>
      <c r="BI1735" s="1">
        <f t="shared" ref="BI1735:BI1798" si="476">IF(ISERROR(BH1735),BI1734,BI1734+1)</f>
        <v>2</v>
      </c>
      <c r="BJ1735" s="1" t="e">
        <f t="shared" si="475"/>
        <v>#N/A</v>
      </c>
    </row>
    <row r="1736" spans="1:62" x14ac:dyDescent="0.25">
      <c r="A1736" s="1">
        <f t="shared" si="462"/>
        <v>1</v>
      </c>
      <c r="B1736" s="1">
        <f>IF(YEAR(AD1736)=$B$3,YEAR('Apartment Expenses'!AD1736)&amp;" - "&amp;'Apartment Expenses'!AC1736,0)</f>
        <v>0</v>
      </c>
      <c r="C1736" s="1">
        <f t="shared" si="463"/>
        <v>0</v>
      </c>
      <c r="E1736" s="1">
        <v>1732</v>
      </c>
      <c r="F1736" s="1">
        <f t="shared" si="464"/>
        <v>1</v>
      </c>
      <c r="G1736" s="1">
        <f t="shared" si="460"/>
        <v>0</v>
      </c>
      <c r="H1736" s="1">
        <f t="shared" si="461"/>
        <v>0</v>
      </c>
      <c r="J1736" s="1" t="str">
        <f t="shared" si="465"/>
        <v>1900</v>
      </c>
      <c r="M1736" s="1">
        <f>HLOOKUP('Expense History'!$AD$3,$P$4:$X$2004,ROW('Apartment Expenses'!L1736)-3,0)</f>
        <v>0</v>
      </c>
      <c r="N1736" s="1">
        <f>IF('Expense History'!$AD$3=Data!$G$4,'Apartment Expenses'!AE1736,HLOOKUP('Expense History'!$AD$3,'Apartment Expenses'!$AE$4:$AL$2004,(ROW('Apartment Expenses'!M1736)-3)))</f>
        <v>0</v>
      </c>
      <c r="O1736" s="1" t="str">
        <f>IF($O$2="ALL",IF(VLOOKUP(AA1736,'Expense History'!$AA$6:$AB$36,2,0)="x","include",0),IF(AND(VLOOKUP(AA1736,'Expense History'!$AA$6:$AB$36,2,0)="x",AC1736=$O$2),"include",0))</f>
        <v>include</v>
      </c>
      <c r="P1736" s="1">
        <f>IF(O1736="include",IF(AE1736&gt;0,1+MAX(P1737:P$2005),0),0)</f>
        <v>0</v>
      </c>
      <c r="Q1736" s="1">
        <f>IF(AND(ISBLANK(AA1735),AE1735=0),0,(IF(MAX(Q1737:Q$2005)&gt;0,0,ROW(R1736))))</f>
        <v>0</v>
      </c>
      <c r="R1736" s="1">
        <f>IF($O1736="include",IF(AF1736&gt;0,1+MAX(R1737:R$2005),0),0)</f>
        <v>0</v>
      </c>
      <c r="S1736" s="1">
        <f>IF($O1736="include",IF(AG1736&gt;0,1+MAX(S1737:S$2005),0),0)</f>
        <v>0</v>
      </c>
      <c r="T1736" s="1">
        <f>IF($O1736="include",IF(AH1736&gt;0,1+MAX(T1737:T$2005),0),0)</f>
        <v>0</v>
      </c>
      <c r="U1736" s="1">
        <f>IF($O1736="include",IF(AI1736&gt;0,1+MAX(U1737:U$2005),0),0)</f>
        <v>0</v>
      </c>
      <c r="V1736" s="1">
        <f>IF($O1736="include",IF(AJ1736&gt;0,1+MAX(V1737:V$2005),0),0)</f>
        <v>0</v>
      </c>
      <c r="W1736" s="1">
        <f>IF($O1736="include",IF(AK1736&gt;0,1+MAX(W1737:W$2005),0),0)</f>
        <v>0</v>
      </c>
      <c r="X1736" s="1">
        <f>IF($O1736="include",IF(AL1736&gt;0,1+MAX(X1737:X$2005),0),0)</f>
        <v>0</v>
      </c>
      <c r="Y1736" s="22" t="str">
        <f t="shared" si="466"/>
        <v xml:space="preserve">1 - </v>
      </c>
      <c r="AA1736" s="42"/>
      <c r="AB1736" s="43"/>
      <c r="AC1736" s="43"/>
      <c r="AD1736" s="44"/>
      <c r="AE1736" s="11">
        <f t="shared" si="467"/>
        <v>0</v>
      </c>
      <c r="AF1736" s="41"/>
      <c r="AG1736" s="41"/>
      <c r="AH1736" s="41"/>
      <c r="AI1736" s="41"/>
      <c r="AJ1736" s="41"/>
      <c r="AK1736" s="41"/>
      <c r="AL1736" s="41"/>
      <c r="BA1736" s="1">
        <f t="shared" si="468"/>
        <v>0</v>
      </c>
      <c r="BB1736" s="1">
        <f t="shared" si="469"/>
        <v>0</v>
      </c>
      <c r="BC1736" s="1" t="str">
        <f t="shared" si="470"/>
        <v>No</v>
      </c>
      <c r="BD1736" s="1">
        <f t="shared" si="471"/>
        <v>0</v>
      </c>
      <c r="BE1736" s="1">
        <f t="shared" si="472"/>
        <v>0</v>
      </c>
      <c r="BF1736" s="1">
        <f t="shared" si="473"/>
        <v>0</v>
      </c>
      <c r="BG1736" s="1">
        <v>1732</v>
      </c>
      <c r="BH1736" s="1" t="e">
        <f t="shared" si="474"/>
        <v>#N/A</v>
      </c>
      <c r="BI1736" s="1">
        <f t="shared" si="476"/>
        <v>2</v>
      </c>
      <c r="BJ1736" s="1" t="e">
        <f t="shared" si="475"/>
        <v>#N/A</v>
      </c>
    </row>
    <row r="1737" spans="1:62" x14ac:dyDescent="0.25">
      <c r="A1737" s="1">
        <f t="shared" si="462"/>
        <v>1</v>
      </c>
      <c r="B1737" s="1">
        <f>IF(YEAR(AD1737)=$B$3,YEAR('Apartment Expenses'!AD1737)&amp;" - "&amp;'Apartment Expenses'!AC1737,0)</f>
        <v>0</v>
      </c>
      <c r="C1737" s="1">
        <f t="shared" si="463"/>
        <v>0</v>
      </c>
      <c r="E1737" s="1">
        <v>1733</v>
      </c>
      <c r="F1737" s="1">
        <f t="shared" si="464"/>
        <v>1</v>
      </c>
      <c r="G1737" s="1">
        <f t="shared" si="460"/>
        <v>0</v>
      </c>
      <c r="H1737" s="1">
        <f t="shared" si="461"/>
        <v>0</v>
      </c>
      <c r="J1737" s="1" t="str">
        <f t="shared" si="465"/>
        <v>1900</v>
      </c>
      <c r="M1737" s="1">
        <f>HLOOKUP('Expense History'!$AD$3,$P$4:$X$2004,ROW('Apartment Expenses'!L1737)-3,0)</f>
        <v>0</v>
      </c>
      <c r="N1737" s="1">
        <f>IF('Expense History'!$AD$3=Data!$G$4,'Apartment Expenses'!AE1737,HLOOKUP('Expense History'!$AD$3,'Apartment Expenses'!$AE$4:$AL$2004,(ROW('Apartment Expenses'!M1737)-3)))</f>
        <v>0</v>
      </c>
      <c r="O1737" s="1" t="str">
        <f>IF($O$2="ALL",IF(VLOOKUP(AA1737,'Expense History'!$AA$6:$AB$36,2,0)="x","include",0),IF(AND(VLOOKUP(AA1737,'Expense History'!$AA$6:$AB$36,2,0)="x",AC1737=$O$2),"include",0))</f>
        <v>include</v>
      </c>
      <c r="P1737" s="1">
        <f>IF(O1737="include",IF(AE1737&gt;0,1+MAX(P1738:P$2005),0),0)</f>
        <v>0</v>
      </c>
      <c r="Q1737" s="1">
        <f>IF(AND(ISBLANK(AA1736),AE1736=0),0,(IF(MAX(Q1738:Q$2005)&gt;0,0,ROW(R1737))))</f>
        <v>0</v>
      </c>
      <c r="R1737" s="1">
        <f>IF($O1737="include",IF(AF1737&gt;0,1+MAX(R1738:R$2005),0),0)</f>
        <v>0</v>
      </c>
      <c r="S1737" s="1">
        <f>IF($O1737="include",IF(AG1737&gt;0,1+MAX(S1738:S$2005),0),0)</f>
        <v>0</v>
      </c>
      <c r="T1737" s="1">
        <f>IF($O1737="include",IF(AH1737&gt;0,1+MAX(T1738:T$2005),0),0)</f>
        <v>0</v>
      </c>
      <c r="U1737" s="1">
        <f>IF($O1737="include",IF(AI1737&gt;0,1+MAX(U1738:U$2005),0),0)</f>
        <v>0</v>
      </c>
      <c r="V1737" s="1">
        <f>IF($O1737="include",IF(AJ1737&gt;0,1+MAX(V1738:V$2005),0),0)</f>
        <v>0</v>
      </c>
      <c r="W1737" s="1">
        <f>IF($O1737="include",IF(AK1737&gt;0,1+MAX(W1738:W$2005),0),0)</f>
        <v>0</v>
      </c>
      <c r="X1737" s="1">
        <f>IF($O1737="include",IF(AL1737&gt;0,1+MAX(X1738:X$2005),0),0)</f>
        <v>0</v>
      </c>
      <c r="Y1737" s="22" t="str">
        <f t="shared" si="466"/>
        <v xml:space="preserve">1 - </v>
      </c>
      <c r="AA1737" s="42"/>
      <c r="AB1737" s="43"/>
      <c r="AC1737" s="43"/>
      <c r="AD1737" s="44"/>
      <c r="AE1737" s="11">
        <f t="shared" si="467"/>
        <v>0</v>
      </c>
      <c r="AF1737" s="41"/>
      <c r="AG1737" s="41"/>
      <c r="AH1737" s="41"/>
      <c r="AI1737" s="41"/>
      <c r="AJ1737" s="41"/>
      <c r="AK1737" s="41"/>
      <c r="AL1737" s="41"/>
      <c r="BA1737" s="1">
        <f t="shared" si="468"/>
        <v>0</v>
      </c>
      <c r="BB1737" s="1">
        <f t="shared" si="469"/>
        <v>0</v>
      </c>
      <c r="BC1737" s="1" t="str">
        <f t="shared" si="470"/>
        <v>No</v>
      </c>
      <c r="BD1737" s="1">
        <f t="shared" si="471"/>
        <v>0</v>
      </c>
      <c r="BE1737" s="1">
        <f t="shared" si="472"/>
        <v>0</v>
      </c>
      <c r="BF1737" s="1">
        <f t="shared" si="473"/>
        <v>0</v>
      </c>
      <c r="BG1737" s="1">
        <v>1733</v>
      </c>
      <c r="BH1737" s="1" t="e">
        <f t="shared" si="474"/>
        <v>#N/A</v>
      </c>
      <c r="BI1737" s="1">
        <f t="shared" si="476"/>
        <v>2</v>
      </c>
      <c r="BJ1737" s="1" t="e">
        <f t="shared" si="475"/>
        <v>#N/A</v>
      </c>
    </row>
    <row r="1738" spans="1:62" x14ac:dyDescent="0.25">
      <c r="A1738" s="1">
        <f t="shared" si="462"/>
        <v>1</v>
      </c>
      <c r="B1738" s="1">
        <f>IF(YEAR(AD1738)=$B$3,YEAR('Apartment Expenses'!AD1738)&amp;" - "&amp;'Apartment Expenses'!AC1738,0)</f>
        <v>0</v>
      </c>
      <c r="C1738" s="1">
        <f t="shared" si="463"/>
        <v>0</v>
      </c>
      <c r="E1738" s="1">
        <v>1734</v>
      </c>
      <c r="F1738" s="1">
        <f t="shared" si="464"/>
        <v>1</v>
      </c>
      <c r="G1738" s="1">
        <f t="shared" si="460"/>
        <v>0</v>
      </c>
      <c r="H1738" s="1">
        <f t="shared" si="461"/>
        <v>0</v>
      </c>
      <c r="J1738" s="1" t="str">
        <f t="shared" si="465"/>
        <v>1900</v>
      </c>
      <c r="M1738" s="1">
        <f>HLOOKUP('Expense History'!$AD$3,$P$4:$X$2004,ROW('Apartment Expenses'!L1738)-3,0)</f>
        <v>0</v>
      </c>
      <c r="N1738" s="1">
        <f>IF('Expense History'!$AD$3=Data!$G$4,'Apartment Expenses'!AE1738,HLOOKUP('Expense History'!$AD$3,'Apartment Expenses'!$AE$4:$AL$2004,(ROW('Apartment Expenses'!M1738)-3)))</f>
        <v>0</v>
      </c>
      <c r="O1738" s="1" t="str">
        <f>IF($O$2="ALL",IF(VLOOKUP(AA1738,'Expense History'!$AA$6:$AB$36,2,0)="x","include",0),IF(AND(VLOOKUP(AA1738,'Expense History'!$AA$6:$AB$36,2,0)="x",AC1738=$O$2),"include",0))</f>
        <v>include</v>
      </c>
      <c r="P1738" s="1">
        <f>IF(O1738="include",IF(AE1738&gt;0,1+MAX(P1739:P$2005),0),0)</f>
        <v>0</v>
      </c>
      <c r="Q1738" s="1">
        <f>IF(AND(ISBLANK(AA1737),AE1737=0),0,(IF(MAX(Q1739:Q$2005)&gt;0,0,ROW(R1738))))</f>
        <v>0</v>
      </c>
      <c r="R1738" s="1">
        <f>IF($O1738="include",IF(AF1738&gt;0,1+MAX(R1739:R$2005),0),0)</f>
        <v>0</v>
      </c>
      <c r="S1738" s="1">
        <f>IF($O1738="include",IF(AG1738&gt;0,1+MAX(S1739:S$2005),0),0)</f>
        <v>0</v>
      </c>
      <c r="T1738" s="1">
        <f>IF($O1738="include",IF(AH1738&gt;0,1+MAX(T1739:T$2005),0),0)</f>
        <v>0</v>
      </c>
      <c r="U1738" s="1">
        <f>IF($O1738="include",IF(AI1738&gt;0,1+MAX(U1739:U$2005),0),0)</f>
        <v>0</v>
      </c>
      <c r="V1738" s="1">
        <f>IF($O1738="include",IF(AJ1738&gt;0,1+MAX(V1739:V$2005),0),0)</f>
        <v>0</v>
      </c>
      <c r="W1738" s="1">
        <f>IF($O1738="include",IF(AK1738&gt;0,1+MAX(W1739:W$2005),0),0)</f>
        <v>0</v>
      </c>
      <c r="X1738" s="1">
        <f>IF($O1738="include",IF(AL1738&gt;0,1+MAX(X1739:X$2005),0),0)</f>
        <v>0</v>
      </c>
      <c r="Y1738" s="22" t="str">
        <f t="shared" si="466"/>
        <v xml:space="preserve">1 - </v>
      </c>
      <c r="AA1738" s="42"/>
      <c r="AB1738" s="43"/>
      <c r="AC1738" s="43"/>
      <c r="AD1738" s="44"/>
      <c r="AE1738" s="11">
        <f t="shared" si="467"/>
        <v>0</v>
      </c>
      <c r="AF1738" s="41"/>
      <c r="AG1738" s="41"/>
      <c r="AH1738" s="41"/>
      <c r="AI1738" s="41"/>
      <c r="AJ1738" s="41"/>
      <c r="AK1738" s="41"/>
      <c r="AL1738" s="41"/>
      <c r="BA1738" s="1">
        <f t="shared" si="468"/>
        <v>0</v>
      </c>
      <c r="BB1738" s="1">
        <f t="shared" si="469"/>
        <v>0</v>
      </c>
      <c r="BC1738" s="1" t="str">
        <f t="shared" si="470"/>
        <v>No</v>
      </c>
      <c r="BD1738" s="1">
        <f t="shared" si="471"/>
        <v>0</v>
      </c>
      <c r="BE1738" s="1">
        <f t="shared" si="472"/>
        <v>0</v>
      </c>
      <c r="BF1738" s="1">
        <f t="shared" si="473"/>
        <v>0</v>
      </c>
      <c r="BG1738" s="1">
        <v>1734</v>
      </c>
      <c r="BH1738" s="1" t="e">
        <f t="shared" si="474"/>
        <v>#N/A</v>
      </c>
      <c r="BI1738" s="1">
        <f t="shared" si="476"/>
        <v>2</v>
      </c>
      <c r="BJ1738" s="1" t="e">
        <f t="shared" si="475"/>
        <v>#N/A</v>
      </c>
    </row>
    <row r="1739" spans="1:62" x14ac:dyDescent="0.25">
      <c r="A1739" s="1">
        <f t="shared" si="462"/>
        <v>1</v>
      </c>
      <c r="B1739" s="1">
        <f>IF(YEAR(AD1739)=$B$3,YEAR('Apartment Expenses'!AD1739)&amp;" - "&amp;'Apartment Expenses'!AC1739,0)</f>
        <v>0</v>
      </c>
      <c r="C1739" s="1">
        <f t="shared" si="463"/>
        <v>0</v>
      </c>
      <c r="E1739" s="1">
        <v>1735</v>
      </c>
      <c r="F1739" s="1">
        <f t="shared" si="464"/>
        <v>1</v>
      </c>
      <c r="G1739" s="1">
        <f t="shared" si="460"/>
        <v>0</v>
      </c>
      <c r="H1739" s="1">
        <f t="shared" si="461"/>
        <v>0</v>
      </c>
      <c r="J1739" s="1" t="str">
        <f t="shared" si="465"/>
        <v>1900</v>
      </c>
      <c r="M1739" s="1">
        <f>HLOOKUP('Expense History'!$AD$3,$P$4:$X$2004,ROW('Apartment Expenses'!L1739)-3,0)</f>
        <v>0</v>
      </c>
      <c r="N1739" s="1">
        <f>IF('Expense History'!$AD$3=Data!$G$4,'Apartment Expenses'!AE1739,HLOOKUP('Expense History'!$AD$3,'Apartment Expenses'!$AE$4:$AL$2004,(ROW('Apartment Expenses'!M1739)-3)))</f>
        <v>0</v>
      </c>
      <c r="O1739" s="1" t="str">
        <f>IF($O$2="ALL",IF(VLOOKUP(AA1739,'Expense History'!$AA$6:$AB$36,2,0)="x","include",0),IF(AND(VLOOKUP(AA1739,'Expense History'!$AA$6:$AB$36,2,0)="x",AC1739=$O$2),"include",0))</f>
        <v>include</v>
      </c>
      <c r="P1739" s="1">
        <f>IF(O1739="include",IF(AE1739&gt;0,1+MAX(P1740:P$2005),0),0)</f>
        <v>0</v>
      </c>
      <c r="Q1739" s="1">
        <f>IF(AND(ISBLANK(AA1738),AE1738=0),0,(IF(MAX(Q1740:Q$2005)&gt;0,0,ROW(R1739))))</f>
        <v>0</v>
      </c>
      <c r="R1739" s="1">
        <f>IF($O1739="include",IF(AF1739&gt;0,1+MAX(R1740:R$2005),0),0)</f>
        <v>0</v>
      </c>
      <c r="S1739" s="1">
        <f>IF($O1739="include",IF(AG1739&gt;0,1+MAX(S1740:S$2005),0),0)</f>
        <v>0</v>
      </c>
      <c r="T1739" s="1">
        <f>IF($O1739="include",IF(AH1739&gt;0,1+MAX(T1740:T$2005),0),0)</f>
        <v>0</v>
      </c>
      <c r="U1739" s="1">
        <f>IF($O1739="include",IF(AI1739&gt;0,1+MAX(U1740:U$2005),0),0)</f>
        <v>0</v>
      </c>
      <c r="V1739" s="1">
        <f>IF($O1739="include",IF(AJ1739&gt;0,1+MAX(V1740:V$2005),0),0)</f>
        <v>0</v>
      </c>
      <c r="W1739" s="1">
        <f>IF($O1739="include",IF(AK1739&gt;0,1+MAX(W1740:W$2005),0),0)</f>
        <v>0</v>
      </c>
      <c r="X1739" s="1">
        <f>IF($O1739="include",IF(AL1739&gt;0,1+MAX(X1740:X$2005),0),0)</f>
        <v>0</v>
      </c>
      <c r="Y1739" s="22" t="str">
        <f t="shared" si="466"/>
        <v xml:space="preserve">1 - </v>
      </c>
      <c r="AA1739" s="42"/>
      <c r="AB1739" s="43"/>
      <c r="AC1739" s="43"/>
      <c r="AD1739" s="44"/>
      <c r="AE1739" s="11">
        <f t="shared" si="467"/>
        <v>0</v>
      </c>
      <c r="AF1739" s="41"/>
      <c r="AG1739" s="41"/>
      <c r="AH1739" s="41"/>
      <c r="AI1739" s="41"/>
      <c r="AJ1739" s="41"/>
      <c r="AK1739" s="41"/>
      <c r="AL1739" s="41"/>
      <c r="BA1739" s="1">
        <f t="shared" si="468"/>
        <v>0</v>
      </c>
      <c r="BB1739" s="1">
        <f t="shared" si="469"/>
        <v>0</v>
      </c>
      <c r="BC1739" s="1" t="str">
        <f t="shared" si="470"/>
        <v>No</v>
      </c>
      <c r="BD1739" s="1">
        <f t="shared" si="471"/>
        <v>0</v>
      </c>
      <c r="BE1739" s="1">
        <f t="shared" si="472"/>
        <v>0</v>
      </c>
      <c r="BF1739" s="1">
        <f t="shared" si="473"/>
        <v>0</v>
      </c>
      <c r="BG1739" s="1">
        <v>1735</v>
      </c>
      <c r="BH1739" s="1" t="e">
        <f t="shared" si="474"/>
        <v>#N/A</v>
      </c>
      <c r="BI1739" s="1">
        <f t="shared" si="476"/>
        <v>2</v>
      </c>
      <c r="BJ1739" s="1" t="e">
        <f t="shared" si="475"/>
        <v>#N/A</v>
      </c>
    </row>
    <row r="1740" spans="1:62" x14ac:dyDescent="0.25">
      <c r="A1740" s="1">
        <f t="shared" si="462"/>
        <v>1</v>
      </c>
      <c r="B1740" s="1">
        <f>IF(YEAR(AD1740)=$B$3,YEAR('Apartment Expenses'!AD1740)&amp;" - "&amp;'Apartment Expenses'!AC1740,0)</f>
        <v>0</v>
      </c>
      <c r="C1740" s="1">
        <f t="shared" si="463"/>
        <v>0</v>
      </c>
      <c r="E1740" s="1">
        <v>1736</v>
      </c>
      <c r="F1740" s="1">
        <f t="shared" si="464"/>
        <v>1</v>
      </c>
      <c r="G1740" s="1">
        <f t="shared" si="460"/>
        <v>0</v>
      </c>
      <c r="H1740" s="1">
        <f t="shared" si="461"/>
        <v>0</v>
      </c>
      <c r="J1740" s="1" t="str">
        <f t="shared" si="465"/>
        <v>1900</v>
      </c>
      <c r="M1740" s="1">
        <f>HLOOKUP('Expense History'!$AD$3,$P$4:$X$2004,ROW('Apartment Expenses'!L1740)-3,0)</f>
        <v>0</v>
      </c>
      <c r="N1740" s="1">
        <f>IF('Expense History'!$AD$3=Data!$G$4,'Apartment Expenses'!AE1740,HLOOKUP('Expense History'!$AD$3,'Apartment Expenses'!$AE$4:$AL$2004,(ROW('Apartment Expenses'!M1740)-3)))</f>
        <v>0</v>
      </c>
      <c r="O1740" s="1" t="str">
        <f>IF($O$2="ALL",IF(VLOOKUP(AA1740,'Expense History'!$AA$6:$AB$36,2,0)="x","include",0),IF(AND(VLOOKUP(AA1740,'Expense History'!$AA$6:$AB$36,2,0)="x",AC1740=$O$2),"include",0))</f>
        <v>include</v>
      </c>
      <c r="P1740" s="1">
        <f>IF(O1740="include",IF(AE1740&gt;0,1+MAX(P1741:P$2005),0),0)</f>
        <v>0</v>
      </c>
      <c r="Q1740" s="1">
        <f>IF(AND(ISBLANK(AA1739),AE1739=0),0,(IF(MAX(Q1741:Q$2005)&gt;0,0,ROW(R1740))))</f>
        <v>0</v>
      </c>
      <c r="R1740" s="1">
        <f>IF($O1740="include",IF(AF1740&gt;0,1+MAX(R1741:R$2005),0),0)</f>
        <v>0</v>
      </c>
      <c r="S1740" s="1">
        <f>IF($O1740="include",IF(AG1740&gt;0,1+MAX(S1741:S$2005),0),0)</f>
        <v>0</v>
      </c>
      <c r="T1740" s="1">
        <f>IF($O1740="include",IF(AH1740&gt;0,1+MAX(T1741:T$2005),0),0)</f>
        <v>0</v>
      </c>
      <c r="U1740" s="1">
        <f>IF($O1740="include",IF(AI1740&gt;0,1+MAX(U1741:U$2005),0),0)</f>
        <v>0</v>
      </c>
      <c r="V1740" s="1">
        <f>IF($O1740="include",IF(AJ1740&gt;0,1+MAX(V1741:V$2005),0),0)</f>
        <v>0</v>
      </c>
      <c r="W1740" s="1">
        <f>IF($O1740="include",IF(AK1740&gt;0,1+MAX(W1741:W$2005),0),0)</f>
        <v>0</v>
      </c>
      <c r="X1740" s="1">
        <f>IF($O1740="include",IF(AL1740&gt;0,1+MAX(X1741:X$2005),0),0)</f>
        <v>0</v>
      </c>
      <c r="Y1740" s="22" t="str">
        <f t="shared" si="466"/>
        <v xml:space="preserve">1 - </v>
      </c>
      <c r="AA1740" s="42"/>
      <c r="AB1740" s="43"/>
      <c r="AC1740" s="43"/>
      <c r="AD1740" s="44"/>
      <c r="AE1740" s="11">
        <f t="shared" si="467"/>
        <v>0</v>
      </c>
      <c r="AF1740" s="41"/>
      <c r="AG1740" s="41"/>
      <c r="AH1740" s="41"/>
      <c r="AI1740" s="41"/>
      <c r="AJ1740" s="41"/>
      <c r="AK1740" s="41"/>
      <c r="AL1740" s="41"/>
      <c r="BA1740" s="1">
        <f t="shared" si="468"/>
        <v>0</v>
      </c>
      <c r="BB1740" s="1">
        <f t="shared" si="469"/>
        <v>0</v>
      </c>
      <c r="BC1740" s="1" t="str">
        <f t="shared" si="470"/>
        <v>No</v>
      </c>
      <c r="BD1740" s="1">
        <f t="shared" si="471"/>
        <v>0</v>
      </c>
      <c r="BE1740" s="1">
        <f t="shared" si="472"/>
        <v>0</v>
      </c>
      <c r="BF1740" s="1">
        <f t="shared" si="473"/>
        <v>0</v>
      </c>
      <c r="BG1740" s="1">
        <v>1736</v>
      </c>
      <c r="BH1740" s="1" t="e">
        <f t="shared" si="474"/>
        <v>#N/A</v>
      </c>
      <c r="BI1740" s="1">
        <f t="shared" si="476"/>
        <v>2</v>
      </c>
      <c r="BJ1740" s="1" t="e">
        <f t="shared" si="475"/>
        <v>#N/A</v>
      </c>
    </row>
    <row r="1741" spans="1:62" x14ac:dyDescent="0.25">
      <c r="A1741" s="1">
        <f t="shared" si="462"/>
        <v>1</v>
      </c>
      <c r="B1741" s="1">
        <f>IF(YEAR(AD1741)=$B$3,YEAR('Apartment Expenses'!AD1741)&amp;" - "&amp;'Apartment Expenses'!AC1741,0)</f>
        <v>0</v>
      </c>
      <c r="C1741" s="1">
        <f t="shared" si="463"/>
        <v>0</v>
      </c>
      <c r="E1741" s="1">
        <v>1737</v>
      </c>
      <c r="F1741" s="1">
        <f t="shared" si="464"/>
        <v>1</v>
      </c>
      <c r="G1741" s="1">
        <f t="shared" si="460"/>
        <v>0</v>
      </c>
      <c r="H1741" s="1">
        <f t="shared" si="461"/>
        <v>0</v>
      </c>
      <c r="J1741" s="1" t="str">
        <f t="shared" si="465"/>
        <v>1900</v>
      </c>
      <c r="M1741" s="1">
        <f>HLOOKUP('Expense History'!$AD$3,$P$4:$X$2004,ROW('Apartment Expenses'!L1741)-3,0)</f>
        <v>0</v>
      </c>
      <c r="N1741" s="1">
        <f>IF('Expense History'!$AD$3=Data!$G$4,'Apartment Expenses'!AE1741,HLOOKUP('Expense History'!$AD$3,'Apartment Expenses'!$AE$4:$AL$2004,(ROW('Apartment Expenses'!M1741)-3)))</f>
        <v>0</v>
      </c>
      <c r="O1741" s="1" t="str">
        <f>IF($O$2="ALL",IF(VLOOKUP(AA1741,'Expense History'!$AA$6:$AB$36,2,0)="x","include",0),IF(AND(VLOOKUP(AA1741,'Expense History'!$AA$6:$AB$36,2,0)="x",AC1741=$O$2),"include",0))</f>
        <v>include</v>
      </c>
      <c r="P1741" s="1">
        <f>IF(O1741="include",IF(AE1741&gt;0,1+MAX(P1742:P$2005),0),0)</f>
        <v>0</v>
      </c>
      <c r="Q1741" s="1">
        <f>IF(AND(ISBLANK(AA1740),AE1740=0),0,(IF(MAX(Q1742:Q$2005)&gt;0,0,ROW(R1741))))</f>
        <v>0</v>
      </c>
      <c r="R1741" s="1">
        <f>IF($O1741="include",IF(AF1741&gt;0,1+MAX(R1742:R$2005),0),0)</f>
        <v>0</v>
      </c>
      <c r="S1741" s="1">
        <f>IF($O1741="include",IF(AG1741&gt;0,1+MAX(S1742:S$2005),0),0)</f>
        <v>0</v>
      </c>
      <c r="T1741" s="1">
        <f>IF($O1741="include",IF(AH1741&gt;0,1+MAX(T1742:T$2005),0),0)</f>
        <v>0</v>
      </c>
      <c r="U1741" s="1">
        <f>IF($O1741="include",IF(AI1741&gt;0,1+MAX(U1742:U$2005),0),0)</f>
        <v>0</v>
      </c>
      <c r="V1741" s="1">
        <f>IF($O1741="include",IF(AJ1741&gt;0,1+MAX(V1742:V$2005),0),0)</f>
        <v>0</v>
      </c>
      <c r="W1741" s="1">
        <f>IF($O1741="include",IF(AK1741&gt;0,1+MAX(W1742:W$2005),0),0)</f>
        <v>0</v>
      </c>
      <c r="X1741" s="1">
        <f>IF($O1741="include",IF(AL1741&gt;0,1+MAX(X1742:X$2005),0),0)</f>
        <v>0</v>
      </c>
      <c r="Y1741" s="22" t="str">
        <f t="shared" si="466"/>
        <v xml:space="preserve">1 - </v>
      </c>
      <c r="AA1741" s="42"/>
      <c r="AB1741" s="43"/>
      <c r="AC1741" s="43"/>
      <c r="AD1741" s="44"/>
      <c r="AE1741" s="11">
        <f t="shared" si="467"/>
        <v>0</v>
      </c>
      <c r="AF1741" s="41"/>
      <c r="AG1741" s="41"/>
      <c r="AH1741" s="41"/>
      <c r="AI1741" s="41"/>
      <c r="AJ1741" s="41"/>
      <c r="AK1741" s="41"/>
      <c r="AL1741" s="41"/>
      <c r="BA1741" s="1">
        <f t="shared" si="468"/>
        <v>0</v>
      </c>
      <c r="BB1741" s="1">
        <f t="shared" si="469"/>
        <v>0</v>
      </c>
      <c r="BC1741" s="1" t="str">
        <f t="shared" si="470"/>
        <v>No</v>
      </c>
      <c r="BD1741" s="1">
        <f t="shared" si="471"/>
        <v>0</v>
      </c>
      <c r="BE1741" s="1">
        <f t="shared" si="472"/>
        <v>0</v>
      </c>
      <c r="BF1741" s="1">
        <f t="shared" si="473"/>
        <v>0</v>
      </c>
      <c r="BG1741" s="1">
        <v>1737</v>
      </c>
      <c r="BH1741" s="1" t="e">
        <f t="shared" si="474"/>
        <v>#N/A</v>
      </c>
      <c r="BI1741" s="1">
        <f t="shared" si="476"/>
        <v>2</v>
      </c>
      <c r="BJ1741" s="1" t="e">
        <f t="shared" si="475"/>
        <v>#N/A</v>
      </c>
    </row>
    <row r="1742" spans="1:62" x14ac:dyDescent="0.25">
      <c r="A1742" s="1">
        <f t="shared" si="462"/>
        <v>1</v>
      </c>
      <c r="B1742" s="1">
        <f>IF(YEAR(AD1742)=$B$3,YEAR('Apartment Expenses'!AD1742)&amp;" - "&amp;'Apartment Expenses'!AC1742,0)</f>
        <v>0</v>
      </c>
      <c r="C1742" s="1">
        <f t="shared" si="463"/>
        <v>0</v>
      </c>
      <c r="E1742" s="1">
        <v>1738</v>
      </c>
      <c r="F1742" s="1">
        <f t="shared" si="464"/>
        <v>1</v>
      </c>
      <c r="G1742" s="1">
        <f t="shared" si="460"/>
        <v>0</v>
      </c>
      <c r="H1742" s="1">
        <f t="shared" si="461"/>
        <v>0</v>
      </c>
      <c r="J1742" s="1" t="str">
        <f t="shared" si="465"/>
        <v>1900</v>
      </c>
      <c r="M1742" s="1">
        <f>HLOOKUP('Expense History'!$AD$3,$P$4:$X$2004,ROW('Apartment Expenses'!L1742)-3,0)</f>
        <v>0</v>
      </c>
      <c r="N1742" s="1">
        <f>IF('Expense History'!$AD$3=Data!$G$4,'Apartment Expenses'!AE1742,HLOOKUP('Expense History'!$AD$3,'Apartment Expenses'!$AE$4:$AL$2004,(ROW('Apartment Expenses'!M1742)-3)))</f>
        <v>0</v>
      </c>
      <c r="O1742" s="1" t="str">
        <f>IF($O$2="ALL",IF(VLOOKUP(AA1742,'Expense History'!$AA$6:$AB$36,2,0)="x","include",0),IF(AND(VLOOKUP(AA1742,'Expense History'!$AA$6:$AB$36,2,0)="x",AC1742=$O$2),"include",0))</f>
        <v>include</v>
      </c>
      <c r="P1742" s="1">
        <f>IF(O1742="include",IF(AE1742&gt;0,1+MAX(P1743:P$2005),0),0)</f>
        <v>0</v>
      </c>
      <c r="Q1742" s="1">
        <f>IF(AND(ISBLANK(AA1741),AE1741=0),0,(IF(MAX(Q1743:Q$2005)&gt;0,0,ROW(R1742))))</f>
        <v>0</v>
      </c>
      <c r="R1742" s="1">
        <f>IF($O1742="include",IF(AF1742&gt;0,1+MAX(R1743:R$2005),0),0)</f>
        <v>0</v>
      </c>
      <c r="S1742" s="1">
        <f>IF($O1742="include",IF(AG1742&gt;0,1+MAX(S1743:S$2005),0),0)</f>
        <v>0</v>
      </c>
      <c r="T1742" s="1">
        <f>IF($O1742="include",IF(AH1742&gt;0,1+MAX(T1743:T$2005),0),0)</f>
        <v>0</v>
      </c>
      <c r="U1742" s="1">
        <f>IF($O1742="include",IF(AI1742&gt;0,1+MAX(U1743:U$2005),0),0)</f>
        <v>0</v>
      </c>
      <c r="V1742" s="1">
        <f>IF($O1742="include",IF(AJ1742&gt;0,1+MAX(V1743:V$2005),0),0)</f>
        <v>0</v>
      </c>
      <c r="W1742" s="1">
        <f>IF($O1742="include",IF(AK1742&gt;0,1+MAX(W1743:W$2005),0),0)</f>
        <v>0</v>
      </c>
      <c r="X1742" s="1">
        <f>IF($O1742="include",IF(AL1742&gt;0,1+MAX(X1743:X$2005),0),0)</f>
        <v>0</v>
      </c>
      <c r="Y1742" s="22" t="str">
        <f t="shared" si="466"/>
        <v xml:space="preserve">1 - </v>
      </c>
      <c r="AA1742" s="42"/>
      <c r="AB1742" s="43"/>
      <c r="AC1742" s="43"/>
      <c r="AD1742" s="44"/>
      <c r="AE1742" s="11">
        <f t="shared" si="467"/>
        <v>0</v>
      </c>
      <c r="AF1742" s="41"/>
      <c r="AG1742" s="41"/>
      <c r="AH1742" s="41"/>
      <c r="AI1742" s="41"/>
      <c r="AJ1742" s="41"/>
      <c r="AK1742" s="41"/>
      <c r="AL1742" s="41"/>
      <c r="BA1742" s="1">
        <f t="shared" si="468"/>
        <v>0</v>
      </c>
      <c r="BB1742" s="1">
        <f t="shared" si="469"/>
        <v>0</v>
      </c>
      <c r="BC1742" s="1" t="str">
        <f t="shared" si="470"/>
        <v>No</v>
      </c>
      <c r="BD1742" s="1">
        <f t="shared" si="471"/>
        <v>0</v>
      </c>
      <c r="BE1742" s="1">
        <f t="shared" si="472"/>
        <v>0</v>
      </c>
      <c r="BF1742" s="1">
        <f t="shared" si="473"/>
        <v>0</v>
      </c>
      <c r="BG1742" s="1">
        <v>1738</v>
      </c>
      <c r="BH1742" s="1" t="e">
        <f t="shared" si="474"/>
        <v>#N/A</v>
      </c>
      <c r="BI1742" s="1">
        <f t="shared" si="476"/>
        <v>2</v>
      </c>
      <c r="BJ1742" s="1" t="e">
        <f t="shared" si="475"/>
        <v>#N/A</v>
      </c>
    </row>
    <row r="1743" spans="1:62" x14ac:dyDescent="0.25">
      <c r="A1743" s="1">
        <f t="shared" si="462"/>
        <v>1</v>
      </c>
      <c r="B1743" s="1">
        <f>IF(YEAR(AD1743)=$B$3,YEAR('Apartment Expenses'!AD1743)&amp;" - "&amp;'Apartment Expenses'!AC1743,0)</f>
        <v>0</v>
      </c>
      <c r="C1743" s="1">
        <f t="shared" si="463"/>
        <v>0</v>
      </c>
      <c r="E1743" s="1">
        <v>1739</v>
      </c>
      <c r="F1743" s="1">
        <f t="shared" si="464"/>
        <v>1</v>
      </c>
      <c r="G1743" s="1">
        <f t="shared" si="460"/>
        <v>0</v>
      </c>
      <c r="H1743" s="1">
        <f t="shared" si="461"/>
        <v>0</v>
      </c>
      <c r="J1743" s="1" t="str">
        <f t="shared" si="465"/>
        <v>1900</v>
      </c>
      <c r="M1743" s="1">
        <f>HLOOKUP('Expense History'!$AD$3,$P$4:$X$2004,ROW('Apartment Expenses'!L1743)-3,0)</f>
        <v>0</v>
      </c>
      <c r="N1743" s="1">
        <f>IF('Expense History'!$AD$3=Data!$G$4,'Apartment Expenses'!AE1743,HLOOKUP('Expense History'!$AD$3,'Apartment Expenses'!$AE$4:$AL$2004,(ROW('Apartment Expenses'!M1743)-3)))</f>
        <v>0</v>
      </c>
      <c r="O1743" s="1" t="str">
        <f>IF($O$2="ALL",IF(VLOOKUP(AA1743,'Expense History'!$AA$6:$AB$36,2,0)="x","include",0),IF(AND(VLOOKUP(AA1743,'Expense History'!$AA$6:$AB$36,2,0)="x",AC1743=$O$2),"include",0))</f>
        <v>include</v>
      </c>
      <c r="P1743" s="1">
        <f>IF(O1743="include",IF(AE1743&gt;0,1+MAX(P1744:P$2005),0),0)</f>
        <v>0</v>
      </c>
      <c r="Q1743" s="1">
        <f>IF(AND(ISBLANK(AA1742),AE1742=0),0,(IF(MAX(Q1744:Q$2005)&gt;0,0,ROW(R1743))))</f>
        <v>0</v>
      </c>
      <c r="R1743" s="1">
        <f>IF($O1743="include",IF(AF1743&gt;0,1+MAX(R1744:R$2005),0),0)</f>
        <v>0</v>
      </c>
      <c r="S1743" s="1">
        <f>IF($O1743="include",IF(AG1743&gt;0,1+MAX(S1744:S$2005),0),0)</f>
        <v>0</v>
      </c>
      <c r="T1743" s="1">
        <f>IF($O1743="include",IF(AH1743&gt;0,1+MAX(T1744:T$2005),0),0)</f>
        <v>0</v>
      </c>
      <c r="U1743" s="1">
        <f>IF($O1743="include",IF(AI1743&gt;0,1+MAX(U1744:U$2005),0),0)</f>
        <v>0</v>
      </c>
      <c r="V1743" s="1">
        <f>IF($O1743="include",IF(AJ1743&gt;0,1+MAX(V1744:V$2005),0),0)</f>
        <v>0</v>
      </c>
      <c r="W1743" s="1">
        <f>IF($O1743="include",IF(AK1743&gt;0,1+MAX(W1744:W$2005),0),0)</f>
        <v>0</v>
      </c>
      <c r="X1743" s="1">
        <f>IF($O1743="include",IF(AL1743&gt;0,1+MAX(X1744:X$2005),0),0)</f>
        <v>0</v>
      </c>
      <c r="Y1743" s="22" t="str">
        <f t="shared" si="466"/>
        <v xml:space="preserve">1 - </v>
      </c>
      <c r="AA1743" s="42"/>
      <c r="AB1743" s="43"/>
      <c r="AC1743" s="43"/>
      <c r="AD1743" s="44"/>
      <c r="AE1743" s="11">
        <f t="shared" si="467"/>
        <v>0</v>
      </c>
      <c r="AF1743" s="41"/>
      <c r="AG1743" s="41"/>
      <c r="AH1743" s="41"/>
      <c r="AI1743" s="41"/>
      <c r="AJ1743" s="41"/>
      <c r="AK1743" s="41"/>
      <c r="AL1743" s="41"/>
      <c r="BA1743" s="1">
        <f t="shared" si="468"/>
        <v>0</v>
      </c>
      <c r="BB1743" s="1">
        <f t="shared" si="469"/>
        <v>0</v>
      </c>
      <c r="BC1743" s="1" t="str">
        <f t="shared" si="470"/>
        <v>No</v>
      </c>
      <c r="BD1743" s="1">
        <f t="shared" si="471"/>
        <v>0</v>
      </c>
      <c r="BE1743" s="1">
        <f t="shared" si="472"/>
        <v>0</v>
      </c>
      <c r="BF1743" s="1">
        <f t="shared" si="473"/>
        <v>0</v>
      </c>
      <c r="BG1743" s="1">
        <v>1739</v>
      </c>
      <c r="BH1743" s="1" t="e">
        <f t="shared" si="474"/>
        <v>#N/A</v>
      </c>
      <c r="BI1743" s="1">
        <f t="shared" si="476"/>
        <v>2</v>
      </c>
      <c r="BJ1743" s="1" t="e">
        <f t="shared" si="475"/>
        <v>#N/A</v>
      </c>
    </row>
    <row r="1744" spans="1:62" x14ac:dyDescent="0.25">
      <c r="A1744" s="1">
        <f t="shared" si="462"/>
        <v>1</v>
      </c>
      <c r="B1744" s="1">
        <f>IF(YEAR(AD1744)=$B$3,YEAR('Apartment Expenses'!AD1744)&amp;" - "&amp;'Apartment Expenses'!AC1744,0)</f>
        <v>0</v>
      </c>
      <c r="C1744" s="1">
        <f t="shared" si="463"/>
        <v>0</v>
      </c>
      <c r="E1744" s="1">
        <v>1740</v>
      </c>
      <c r="F1744" s="1">
        <f t="shared" si="464"/>
        <v>1</v>
      </c>
      <c r="G1744" s="1">
        <f t="shared" si="460"/>
        <v>0</v>
      </c>
      <c r="H1744" s="1">
        <f t="shared" si="461"/>
        <v>0</v>
      </c>
      <c r="J1744" s="1" t="str">
        <f t="shared" si="465"/>
        <v>1900</v>
      </c>
      <c r="M1744" s="1">
        <f>HLOOKUP('Expense History'!$AD$3,$P$4:$X$2004,ROW('Apartment Expenses'!L1744)-3,0)</f>
        <v>0</v>
      </c>
      <c r="N1744" s="1">
        <f>IF('Expense History'!$AD$3=Data!$G$4,'Apartment Expenses'!AE1744,HLOOKUP('Expense History'!$AD$3,'Apartment Expenses'!$AE$4:$AL$2004,(ROW('Apartment Expenses'!M1744)-3)))</f>
        <v>0</v>
      </c>
      <c r="O1744" s="1" t="str">
        <f>IF($O$2="ALL",IF(VLOOKUP(AA1744,'Expense History'!$AA$6:$AB$36,2,0)="x","include",0),IF(AND(VLOOKUP(AA1744,'Expense History'!$AA$6:$AB$36,2,0)="x",AC1744=$O$2),"include",0))</f>
        <v>include</v>
      </c>
      <c r="P1744" s="1">
        <f>IF(O1744="include",IF(AE1744&gt;0,1+MAX(P1745:P$2005),0),0)</f>
        <v>0</v>
      </c>
      <c r="Q1744" s="1">
        <f>IF(AND(ISBLANK(AA1743),AE1743=0),0,(IF(MAX(Q1745:Q$2005)&gt;0,0,ROW(R1744))))</f>
        <v>0</v>
      </c>
      <c r="R1744" s="1">
        <f>IF($O1744="include",IF(AF1744&gt;0,1+MAX(R1745:R$2005),0),0)</f>
        <v>0</v>
      </c>
      <c r="S1744" s="1">
        <f>IF($O1744="include",IF(AG1744&gt;0,1+MAX(S1745:S$2005),0),0)</f>
        <v>0</v>
      </c>
      <c r="T1744" s="1">
        <f>IF($O1744="include",IF(AH1744&gt;0,1+MAX(T1745:T$2005),0),0)</f>
        <v>0</v>
      </c>
      <c r="U1744" s="1">
        <f>IF($O1744="include",IF(AI1744&gt;0,1+MAX(U1745:U$2005),0),0)</f>
        <v>0</v>
      </c>
      <c r="V1744" s="1">
        <f>IF($O1744="include",IF(AJ1744&gt;0,1+MAX(V1745:V$2005),0),0)</f>
        <v>0</v>
      </c>
      <c r="W1744" s="1">
        <f>IF($O1744="include",IF(AK1744&gt;0,1+MAX(W1745:W$2005),0),0)</f>
        <v>0</v>
      </c>
      <c r="X1744" s="1">
        <f>IF($O1744="include",IF(AL1744&gt;0,1+MAX(X1745:X$2005),0),0)</f>
        <v>0</v>
      </c>
      <c r="Y1744" s="22" t="str">
        <f t="shared" si="466"/>
        <v xml:space="preserve">1 - </v>
      </c>
      <c r="AA1744" s="42"/>
      <c r="AB1744" s="43"/>
      <c r="AC1744" s="43"/>
      <c r="AD1744" s="44"/>
      <c r="AE1744" s="11">
        <f t="shared" si="467"/>
        <v>0</v>
      </c>
      <c r="AF1744" s="41"/>
      <c r="AG1744" s="41"/>
      <c r="AH1744" s="41"/>
      <c r="AI1744" s="41"/>
      <c r="AJ1744" s="41"/>
      <c r="AK1744" s="41"/>
      <c r="AL1744" s="41"/>
      <c r="BA1744" s="1">
        <f t="shared" si="468"/>
        <v>0</v>
      </c>
      <c r="BB1744" s="1">
        <f t="shared" si="469"/>
        <v>0</v>
      </c>
      <c r="BC1744" s="1" t="str">
        <f t="shared" si="470"/>
        <v>No</v>
      </c>
      <c r="BD1744" s="1">
        <f t="shared" si="471"/>
        <v>0</v>
      </c>
      <c r="BE1744" s="1">
        <f t="shared" si="472"/>
        <v>0</v>
      </c>
      <c r="BF1744" s="1">
        <f t="shared" si="473"/>
        <v>0</v>
      </c>
      <c r="BG1744" s="1">
        <v>1740</v>
      </c>
      <c r="BH1744" s="1" t="e">
        <f t="shared" si="474"/>
        <v>#N/A</v>
      </c>
      <c r="BI1744" s="1">
        <f t="shared" si="476"/>
        <v>2</v>
      </c>
      <c r="BJ1744" s="1" t="e">
        <f t="shared" si="475"/>
        <v>#N/A</v>
      </c>
    </row>
    <row r="1745" spans="1:62" x14ac:dyDescent="0.25">
      <c r="A1745" s="1">
        <f t="shared" si="462"/>
        <v>1</v>
      </c>
      <c r="B1745" s="1">
        <f>IF(YEAR(AD1745)=$B$3,YEAR('Apartment Expenses'!AD1745)&amp;" - "&amp;'Apartment Expenses'!AC1745,0)</f>
        <v>0</v>
      </c>
      <c r="C1745" s="1">
        <f t="shared" si="463"/>
        <v>0</v>
      </c>
      <c r="E1745" s="1">
        <v>1741</v>
      </c>
      <c r="F1745" s="1">
        <f t="shared" si="464"/>
        <v>1</v>
      </c>
      <c r="G1745" s="1">
        <f t="shared" si="460"/>
        <v>0</v>
      </c>
      <c r="H1745" s="1">
        <f t="shared" si="461"/>
        <v>0</v>
      </c>
      <c r="J1745" s="1" t="str">
        <f t="shared" si="465"/>
        <v>1900</v>
      </c>
      <c r="M1745" s="1">
        <f>HLOOKUP('Expense History'!$AD$3,$P$4:$X$2004,ROW('Apartment Expenses'!L1745)-3,0)</f>
        <v>0</v>
      </c>
      <c r="N1745" s="1">
        <f>IF('Expense History'!$AD$3=Data!$G$4,'Apartment Expenses'!AE1745,HLOOKUP('Expense History'!$AD$3,'Apartment Expenses'!$AE$4:$AL$2004,(ROW('Apartment Expenses'!M1745)-3)))</f>
        <v>0</v>
      </c>
      <c r="O1745" s="1" t="str">
        <f>IF($O$2="ALL",IF(VLOOKUP(AA1745,'Expense History'!$AA$6:$AB$36,2,0)="x","include",0),IF(AND(VLOOKUP(AA1745,'Expense History'!$AA$6:$AB$36,2,0)="x",AC1745=$O$2),"include",0))</f>
        <v>include</v>
      </c>
      <c r="P1745" s="1">
        <f>IF(O1745="include",IF(AE1745&gt;0,1+MAX(P1746:P$2005),0),0)</f>
        <v>0</v>
      </c>
      <c r="Q1745" s="1">
        <f>IF(AND(ISBLANK(AA1744),AE1744=0),0,(IF(MAX(Q1746:Q$2005)&gt;0,0,ROW(R1745))))</f>
        <v>0</v>
      </c>
      <c r="R1745" s="1">
        <f>IF($O1745="include",IF(AF1745&gt;0,1+MAX(R1746:R$2005),0),0)</f>
        <v>0</v>
      </c>
      <c r="S1745" s="1">
        <f>IF($O1745="include",IF(AG1745&gt;0,1+MAX(S1746:S$2005),0),0)</f>
        <v>0</v>
      </c>
      <c r="T1745" s="1">
        <f>IF($O1745="include",IF(AH1745&gt;0,1+MAX(T1746:T$2005),0),0)</f>
        <v>0</v>
      </c>
      <c r="U1745" s="1">
        <f>IF($O1745="include",IF(AI1745&gt;0,1+MAX(U1746:U$2005),0),0)</f>
        <v>0</v>
      </c>
      <c r="V1745" s="1">
        <f>IF($O1745="include",IF(AJ1745&gt;0,1+MAX(V1746:V$2005),0),0)</f>
        <v>0</v>
      </c>
      <c r="W1745" s="1">
        <f>IF($O1745="include",IF(AK1745&gt;0,1+MAX(W1746:W$2005),0),0)</f>
        <v>0</v>
      </c>
      <c r="X1745" s="1">
        <f>IF($O1745="include",IF(AL1745&gt;0,1+MAX(X1746:X$2005),0),0)</f>
        <v>0</v>
      </c>
      <c r="Y1745" s="22" t="str">
        <f t="shared" si="466"/>
        <v xml:space="preserve">1 - </v>
      </c>
      <c r="AA1745" s="42"/>
      <c r="AB1745" s="43"/>
      <c r="AC1745" s="43"/>
      <c r="AD1745" s="44"/>
      <c r="AE1745" s="11">
        <f t="shared" si="467"/>
        <v>0</v>
      </c>
      <c r="AF1745" s="41"/>
      <c r="AG1745" s="41"/>
      <c r="AH1745" s="41"/>
      <c r="AI1745" s="41"/>
      <c r="AJ1745" s="41"/>
      <c r="AK1745" s="41"/>
      <c r="AL1745" s="41"/>
      <c r="BA1745" s="1">
        <f t="shared" si="468"/>
        <v>0</v>
      </c>
      <c r="BB1745" s="1">
        <f t="shared" si="469"/>
        <v>0</v>
      </c>
      <c r="BC1745" s="1" t="str">
        <f t="shared" si="470"/>
        <v>No</v>
      </c>
      <c r="BD1745" s="1">
        <f t="shared" si="471"/>
        <v>0</v>
      </c>
      <c r="BE1745" s="1">
        <f t="shared" si="472"/>
        <v>0</v>
      </c>
      <c r="BF1745" s="1">
        <f t="shared" si="473"/>
        <v>0</v>
      </c>
      <c r="BG1745" s="1">
        <v>1741</v>
      </c>
      <c r="BH1745" s="1" t="e">
        <f t="shared" si="474"/>
        <v>#N/A</v>
      </c>
      <c r="BI1745" s="1">
        <f t="shared" si="476"/>
        <v>2</v>
      </c>
      <c r="BJ1745" s="1" t="e">
        <f t="shared" si="475"/>
        <v>#N/A</v>
      </c>
    </row>
    <row r="1746" spans="1:62" x14ac:dyDescent="0.25">
      <c r="A1746" s="1">
        <f t="shared" si="462"/>
        <v>1</v>
      </c>
      <c r="B1746" s="1">
        <f>IF(YEAR(AD1746)=$B$3,YEAR('Apartment Expenses'!AD1746)&amp;" - "&amp;'Apartment Expenses'!AC1746,0)</f>
        <v>0</v>
      </c>
      <c r="C1746" s="1">
        <f t="shared" si="463"/>
        <v>0</v>
      </c>
      <c r="E1746" s="1">
        <v>1742</v>
      </c>
      <c r="F1746" s="1">
        <f t="shared" si="464"/>
        <v>1</v>
      </c>
      <c r="G1746" s="1">
        <f t="shared" si="460"/>
        <v>0</v>
      </c>
      <c r="H1746" s="1">
        <f t="shared" si="461"/>
        <v>0</v>
      </c>
      <c r="J1746" s="1" t="str">
        <f t="shared" si="465"/>
        <v>1900</v>
      </c>
      <c r="M1746" s="1">
        <f>HLOOKUP('Expense History'!$AD$3,$P$4:$X$2004,ROW('Apartment Expenses'!L1746)-3,0)</f>
        <v>0</v>
      </c>
      <c r="N1746" s="1">
        <f>IF('Expense History'!$AD$3=Data!$G$4,'Apartment Expenses'!AE1746,HLOOKUP('Expense History'!$AD$3,'Apartment Expenses'!$AE$4:$AL$2004,(ROW('Apartment Expenses'!M1746)-3)))</f>
        <v>0</v>
      </c>
      <c r="O1746" s="1" t="str">
        <f>IF($O$2="ALL",IF(VLOOKUP(AA1746,'Expense History'!$AA$6:$AB$36,2,0)="x","include",0),IF(AND(VLOOKUP(AA1746,'Expense History'!$AA$6:$AB$36,2,0)="x",AC1746=$O$2),"include",0))</f>
        <v>include</v>
      </c>
      <c r="P1746" s="1">
        <f>IF(O1746="include",IF(AE1746&gt;0,1+MAX(P1747:P$2005),0),0)</f>
        <v>0</v>
      </c>
      <c r="Q1746" s="1">
        <f>IF(AND(ISBLANK(AA1745),AE1745=0),0,(IF(MAX(Q1747:Q$2005)&gt;0,0,ROW(R1746))))</f>
        <v>0</v>
      </c>
      <c r="R1746" s="1">
        <f>IF($O1746="include",IF(AF1746&gt;0,1+MAX(R1747:R$2005),0),0)</f>
        <v>0</v>
      </c>
      <c r="S1746" s="1">
        <f>IF($O1746="include",IF(AG1746&gt;0,1+MAX(S1747:S$2005),0),0)</f>
        <v>0</v>
      </c>
      <c r="T1746" s="1">
        <f>IF($O1746="include",IF(AH1746&gt;0,1+MAX(T1747:T$2005),0),0)</f>
        <v>0</v>
      </c>
      <c r="U1746" s="1">
        <f>IF($O1746="include",IF(AI1746&gt;0,1+MAX(U1747:U$2005),0),0)</f>
        <v>0</v>
      </c>
      <c r="V1746" s="1">
        <f>IF($O1746="include",IF(AJ1746&gt;0,1+MAX(V1747:V$2005),0),0)</f>
        <v>0</v>
      </c>
      <c r="W1746" s="1">
        <f>IF($O1746="include",IF(AK1746&gt;0,1+MAX(W1747:W$2005),0),0)</f>
        <v>0</v>
      </c>
      <c r="X1746" s="1">
        <f>IF($O1746="include",IF(AL1746&gt;0,1+MAX(X1747:X$2005),0),0)</f>
        <v>0</v>
      </c>
      <c r="Y1746" s="22" t="str">
        <f t="shared" si="466"/>
        <v xml:space="preserve">1 - </v>
      </c>
      <c r="AA1746" s="42"/>
      <c r="AB1746" s="43"/>
      <c r="AC1746" s="43"/>
      <c r="AD1746" s="44"/>
      <c r="AE1746" s="11">
        <f t="shared" si="467"/>
        <v>0</v>
      </c>
      <c r="AF1746" s="41"/>
      <c r="AG1746" s="41"/>
      <c r="AH1746" s="41"/>
      <c r="AI1746" s="41"/>
      <c r="AJ1746" s="41"/>
      <c r="AK1746" s="41"/>
      <c r="AL1746" s="41"/>
      <c r="BA1746" s="1">
        <f t="shared" si="468"/>
        <v>0</v>
      </c>
      <c r="BB1746" s="1">
        <f t="shared" si="469"/>
        <v>0</v>
      </c>
      <c r="BC1746" s="1" t="str">
        <f t="shared" si="470"/>
        <v>No</v>
      </c>
      <c r="BD1746" s="1">
        <f t="shared" si="471"/>
        <v>0</v>
      </c>
      <c r="BE1746" s="1">
        <f t="shared" si="472"/>
        <v>0</v>
      </c>
      <c r="BF1746" s="1">
        <f t="shared" si="473"/>
        <v>0</v>
      </c>
      <c r="BG1746" s="1">
        <v>1742</v>
      </c>
      <c r="BH1746" s="1" t="e">
        <f t="shared" si="474"/>
        <v>#N/A</v>
      </c>
      <c r="BI1746" s="1">
        <f t="shared" si="476"/>
        <v>2</v>
      </c>
      <c r="BJ1746" s="1" t="e">
        <f t="shared" si="475"/>
        <v>#N/A</v>
      </c>
    </row>
    <row r="1747" spans="1:62" x14ac:dyDescent="0.25">
      <c r="A1747" s="1">
        <f t="shared" si="462"/>
        <v>1</v>
      </c>
      <c r="B1747" s="1">
        <f>IF(YEAR(AD1747)=$B$3,YEAR('Apartment Expenses'!AD1747)&amp;" - "&amp;'Apartment Expenses'!AC1747,0)</f>
        <v>0</v>
      </c>
      <c r="C1747" s="1">
        <f t="shared" si="463"/>
        <v>0</v>
      </c>
      <c r="E1747" s="1">
        <v>1743</v>
      </c>
      <c r="F1747" s="1">
        <f t="shared" si="464"/>
        <v>1</v>
      </c>
      <c r="G1747" s="1">
        <f t="shared" si="460"/>
        <v>0</v>
      </c>
      <c r="H1747" s="1">
        <f t="shared" si="461"/>
        <v>0</v>
      </c>
      <c r="J1747" s="1" t="str">
        <f t="shared" si="465"/>
        <v>1900</v>
      </c>
      <c r="M1747" s="1">
        <f>HLOOKUP('Expense History'!$AD$3,$P$4:$X$2004,ROW('Apartment Expenses'!L1747)-3,0)</f>
        <v>0</v>
      </c>
      <c r="N1747" s="1">
        <f>IF('Expense History'!$AD$3=Data!$G$4,'Apartment Expenses'!AE1747,HLOOKUP('Expense History'!$AD$3,'Apartment Expenses'!$AE$4:$AL$2004,(ROW('Apartment Expenses'!M1747)-3)))</f>
        <v>0</v>
      </c>
      <c r="O1747" s="1" t="str">
        <f>IF($O$2="ALL",IF(VLOOKUP(AA1747,'Expense History'!$AA$6:$AB$36,2,0)="x","include",0),IF(AND(VLOOKUP(AA1747,'Expense History'!$AA$6:$AB$36,2,0)="x",AC1747=$O$2),"include",0))</f>
        <v>include</v>
      </c>
      <c r="P1747" s="1">
        <f>IF(O1747="include",IF(AE1747&gt;0,1+MAX(P1748:P$2005),0),0)</f>
        <v>0</v>
      </c>
      <c r="Q1747" s="1">
        <f>IF(AND(ISBLANK(AA1746),AE1746=0),0,(IF(MAX(Q1748:Q$2005)&gt;0,0,ROW(R1747))))</f>
        <v>0</v>
      </c>
      <c r="R1747" s="1">
        <f>IF($O1747="include",IF(AF1747&gt;0,1+MAX(R1748:R$2005),0),0)</f>
        <v>0</v>
      </c>
      <c r="S1747" s="1">
        <f>IF($O1747="include",IF(AG1747&gt;0,1+MAX(S1748:S$2005),0),0)</f>
        <v>0</v>
      </c>
      <c r="T1747" s="1">
        <f>IF($O1747="include",IF(AH1747&gt;0,1+MAX(T1748:T$2005),0),0)</f>
        <v>0</v>
      </c>
      <c r="U1747" s="1">
        <f>IF($O1747="include",IF(AI1747&gt;0,1+MAX(U1748:U$2005),0),0)</f>
        <v>0</v>
      </c>
      <c r="V1747" s="1">
        <f>IF($O1747="include",IF(AJ1747&gt;0,1+MAX(V1748:V$2005),0),0)</f>
        <v>0</v>
      </c>
      <c r="W1747" s="1">
        <f>IF($O1747="include",IF(AK1747&gt;0,1+MAX(W1748:W$2005),0),0)</f>
        <v>0</v>
      </c>
      <c r="X1747" s="1">
        <f>IF($O1747="include",IF(AL1747&gt;0,1+MAX(X1748:X$2005),0),0)</f>
        <v>0</v>
      </c>
      <c r="Y1747" s="22" t="str">
        <f t="shared" si="466"/>
        <v xml:space="preserve">1 - </v>
      </c>
      <c r="AA1747" s="42"/>
      <c r="AB1747" s="43"/>
      <c r="AC1747" s="43"/>
      <c r="AD1747" s="44"/>
      <c r="AE1747" s="11">
        <f t="shared" si="467"/>
        <v>0</v>
      </c>
      <c r="AF1747" s="41"/>
      <c r="AG1747" s="41"/>
      <c r="AH1747" s="41"/>
      <c r="AI1747" s="41"/>
      <c r="AJ1747" s="41"/>
      <c r="AK1747" s="41"/>
      <c r="AL1747" s="41"/>
      <c r="BA1747" s="1">
        <f t="shared" si="468"/>
        <v>0</v>
      </c>
      <c r="BB1747" s="1">
        <f t="shared" si="469"/>
        <v>0</v>
      </c>
      <c r="BC1747" s="1" t="str">
        <f t="shared" si="470"/>
        <v>No</v>
      </c>
      <c r="BD1747" s="1">
        <f t="shared" si="471"/>
        <v>0</v>
      </c>
      <c r="BE1747" s="1">
        <f t="shared" si="472"/>
        <v>0</v>
      </c>
      <c r="BF1747" s="1">
        <f t="shared" si="473"/>
        <v>0</v>
      </c>
      <c r="BG1747" s="1">
        <v>1743</v>
      </c>
      <c r="BH1747" s="1" t="e">
        <f t="shared" si="474"/>
        <v>#N/A</v>
      </c>
      <c r="BI1747" s="1">
        <f t="shared" si="476"/>
        <v>2</v>
      </c>
      <c r="BJ1747" s="1" t="e">
        <f t="shared" si="475"/>
        <v>#N/A</v>
      </c>
    </row>
    <row r="1748" spans="1:62" x14ac:dyDescent="0.25">
      <c r="A1748" s="1">
        <f t="shared" si="462"/>
        <v>1</v>
      </c>
      <c r="B1748" s="1">
        <f>IF(YEAR(AD1748)=$B$3,YEAR('Apartment Expenses'!AD1748)&amp;" - "&amp;'Apartment Expenses'!AC1748,0)</f>
        <v>0</v>
      </c>
      <c r="C1748" s="1">
        <f t="shared" si="463"/>
        <v>0</v>
      </c>
      <c r="E1748" s="1">
        <v>1744</v>
      </c>
      <c r="F1748" s="1">
        <f t="shared" si="464"/>
        <v>1</v>
      </c>
      <c r="G1748" s="1">
        <f t="shared" si="460"/>
        <v>0</v>
      </c>
      <c r="H1748" s="1">
        <f t="shared" si="461"/>
        <v>0</v>
      </c>
      <c r="J1748" s="1" t="str">
        <f t="shared" si="465"/>
        <v>1900</v>
      </c>
      <c r="M1748" s="1">
        <f>HLOOKUP('Expense History'!$AD$3,$P$4:$X$2004,ROW('Apartment Expenses'!L1748)-3,0)</f>
        <v>0</v>
      </c>
      <c r="N1748" s="1">
        <f>IF('Expense History'!$AD$3=Data!$G$4,'Apartment Expenses'!AE1748,HLOOKUP('Expense History'!$AD$3,'Apartment Expenses'!$AE$4:$AL$2004,(ROW('Apartment Expenses'!M1748)-3)))</f>
        <v>0</v>
      </c>
      <c r="O1748" s="1" t="str">
        <f>IF($O$2="ALL",IF(VLOOKUP(AA1748,'Expense History'!$AA$6:$AB$36,2,0)="x","include",0),IF(AND(VLOOKUP(AA1748,'Expense History'!$AA$6:$AB$36,2,0)="x",AC1748=$O$2),"include",0))</f>
        <v>include</v>
      </c>
      <c r="P1748" s="1">
        <f>IF(O1748="include",IF(AE1748&gt;0,1+MAX(P1749:P$2005),0),0)</f>
        <v>0</v>
      </c>
      <c r="Q1748" s="1">
        <f>IF(AND(ISBLANK(AA1747),AE1747=0),0,(IF(MAX(Q1749:Q$2005)&gt;0,0,ROW(R1748))))</f>
        <v>0</v>
      </c>
      <c r="R1748" s="1">
        <f>IF($O1748="include",IF(AF1748&gt;0,1+MAX(R1749:R$2005),0),0)</f>
        <v>0</v>
      </c>
      <c r="S1748" s="1">
        <f>IF($O1748="include",IF(AG1748&gt;0,1+MAX(S1749:S$2005),0),0)</f>
        <v>0</v>
      </c>
      <c r="T1748" s="1">
        <f>IF($O1748="include",IF(AH1748&gt;0,1+MAX(T1749:T$2005),0),0)</f>
        <v>0</v>
      </c>
      <c r="U1748" s="1">
        <f>IF($O1748="include",IF(AI1748&gt;0,1+MAX(U1749:U$2005),0),0)</f>
        <v>0</v>
      </c>
      <c r="V1748" s="1">
        <f>IF($O1748="include",IF(AJ1748&gt;0,1+MAX(V1749:V$2005),0),0)</f>
        <v>0</v>
      </c>
      <c r="W1748" s="1">
        <f>IF($O1748="include",IF(AK1748&gt;0,1+MAX(W1749:W$2005),0),0)</f>
        <v>0</v>
      </c>
      <c r="X1748" s="1">
        <f>IF($O1748="include",IF(AL1748&gt;0,1+MAX(X1749:X$2005),0),0)</f>
        <v>0</v>
      </c>
      <c r="Y1748" s="22" t="str">
        <f t="shared" si="466"/>
        <v xml:space="preserve">1 - </v>
      </c>
      <c r="AA1748" s="42"/>
      <c r="AB1748" s="43"/>
      <c r="AC1748" s="43"/>
      <c r="AD1748" s="44"/>
      <c r="AE1748" s="11">
        <f t="shared" si="467"/>
        <v>0</v>
      </c>
      <c r="AF1748" s="41"/>
      <c r="AG1748" s="41"/>
      <c r="AH1748" s="41"/>
      <c r="AI1748" s="41"/>
      <c r="AJ1748" s="41"/>
      <c r="AK1748" s="41"/>
      <c r="AL1748" s="41"/>
      <c r="BA1748" s="1">
        <f t="shared" si="468"/>
        <v>0</v>
      </c>
      <c r="BB1748" s="1">
        <f t="shared" si="469"/>
        <v>0</v>
      </c>
      <c r="BC1748" s="1" t="str">
        <f t="shared" si="470"/>
        <v>No</v>
      </c>
      <c r="BD1748" s="1">
        <f t="shared" si="471"/>
        <v>0</v>
      </c>
      <c r="BE1748" s="1">
        <f t="shared" si="472"/>
        <v>0</v>
      </c>
      <c r="BF1748" s="1">
        <f t="shared" si="473"/>
        <v>0</v>
      </c>
      <c r="BG1748" s="1">
        <v>1744</v>
      </c>
      <c r="BH1748" s="1" t="e">
        <f t="shared" si="474"/>
        <v>#N/A</v>
      </c>
      <c r="BI1748" s="1">
        <f t="shared" si="476"/>
        <v>2</v>
      </c>
      <c r="BJ1748" s="1" t="e">
        <f t="shared" si="475"/>
        <v>#N/A</v>
      </c>
    </row>
    <row r="1749" spans="1:62" x14ac:dyDescent="0.25">
      <c r="A1749" s="1">
        <f t="shared" si="462"/>
        <v>1</v>
      </c>
      <c r="B1749" s="1">
        <f>IF(YEAR(AD1749)=$B$3,YEAR('Apartment Expenses'!AD1749)&amp;" - "&amp;'Apartment Expenses'!AC1749,0)</f>
        <v>0</v>
      </c>
      <c r="C1749" s="1">
        <f t="shared" si="463"/>
        <v>0</v>
      </c>
      <c r="E1749" s="1">
        <v>1745</v>
      </c>
      <c r="F1749" s="1">
        <f t="shared" si="464"/>
        <v>1</v>
      </c>
      <c r="G1749" s="1">
        <f t="shared" si="460"/>
        <v>0</v>
      </c>
      <c r="H1749" s="1">
        <f t="shared" si="461"/>
        <v>0</v>
      </c>
      <c r="J1749" s="1" t="str">
        <f t="shared" si="465"/>
        <v>1900</v>
      </c>
      <c r="M1749" s="1">
        <f>HLOOKUP('Expense History'!$AD$3,$P$4:$X$2004,ROW('Apartment Expenses'!L1749)-3,0)</f>
        <v>0</v>
      </c>
      <c r="N1749" s="1">
        <f>IF('Expense History'!$AD$3=Data!$G$4,'Apartment Expenses'!AE1749,HLOOKUP('Expense History'!$AD$3,'Apartment Expenses'!$AE$4:$AL$2004,(ROW('Apartment Expenses'!M1749)-3)))</f>
        <v>0</v>
      </c>
      <c r="O1749" s="1" t="str">
        <f>IF($O$2="ALL",IF(VLOOKUP(AA1749,'Expense History'!$AA$6:$AB$36,2,0)="x","include",0),IF(AND(VLOOKUP(AA1749,'Expense History'!$AA$6:$AB$36,2,0)="x",AC1749=$O$2),"include",0))</f>
        <v>include</v>
      </c>
      <c r="P1749" s="1">
        <f>IF(O1749="include",IF(AE1749&gt;0,1+MAX(P1750:P$2005),0),0)</f>
        <v>0</v>
      </c>
      <c r="Q1749" s="1">
        <f>IF(AND(ISBLANK(AA1748),AE1748=0),0,(IF(MAX(Q1750:Q$2005)&gt;0,0,ROW(R1749))))</f>
        <v>0</v>
      </c>
      <c r="R1749" s="1">
        <f>IF($O1749="include",IF(AF1749&gt;0,1+MAX(R1750:R$2005),0),0)</f>
        <v>0</v>
      </c>
      <c r="S1749" s="1">
        <f>IF($O1749="include",IF(AG1749&gt;0,1+MAX(S1750:S$2005),0),0)</f>
        <v>0</v>
      </c>
      <c r="T1749" s="1">
        <f>IF($O1749="include",IF(AH1749&gt;0,1+MAX(T1750:T$2005),0),0)</f>
        <v>0</v>
      </c>
      <c r="U1749" s="1">
        <f>IF($O1749="include",IF(AI1749&gt;0,1+MAX(U1750:U$2005),0),0)</f>
        <v>0</v>
      </c>
      <c r="V1749" s="1">
        <f>IF($O1749="include",IF(AJ1749&gt;0,1+MAX(V1750:V$2005),0),0)</f>
        <v>0</v>
      </c>
      <c r="W1749" s="1">
        <f>IF($O1749="include",IF(AK1749&gt;0,1+MAX(W1750:W$2005),0),0)</f>
        <v>0</v>
      </c>
      <c r="X1749" s="1">
        <f>IF($O1749="include",IF(AL1749&gt;0,1+MAX(X1750:X$2005),0),0)</f>
        <v>0</v>
      </c>
      <c r="Y1749" s="22" t="str">
        <f t="shared" si="466"/>
        <v xml:space="preserve">1 - </v>
      </c>
      <c r="AA1749" s="42"/>
      <c r="AB1749" s="43"/>
      <c r="AC1749" s="43"/>
      <c r="AD1749" s="44"/>
      <c r="AE1749" s="11">
        <f t="shared" si="467"/>
        <v>0</v>
      </c>
      <c r="AF1749" s="41"/>
      <c r="AG1749" s="41"/>
      <c r="AH1749" s="41"/>
      <c r="AI1749" s="41"/>
      <c r="AJ1749" s="41"/>
      <c r="AK1749" s="41"/>
      <c r="AL1749" s="41"/>
      <c r="BA1749" s="1">
        <f t="shared" si="468"/>
        <v>0</v>
      </c>
      <c r="BB1749" s="1">
        <f t="shared" si="469"/>
        <v>0</v>
      </c>
      <c r="BC1749" s="1" t="str">
        <f t="shared" si="470"/>
        <v>No</v>
      </c>
      <c r="BD1749" s="1">
        <f t="shared" si="471"/>
        <v>0</v>
      </c>
      <c r="BE1749" s="1">
        <f t="shared" si="472"/>
        <v>0</v>
      </c>
      <c r="BF1749" s="1">
        <f t="shared" si="473"/>
        <v>0</v>
      </c>
      <c r="BG1749" s="1">
        <v>1745</v>
      </c>
      <c r="BH1749" s="1" t="e">
        <f t="shared" si="474"/>
        <v>#N/A</v>
      </c>
      <c r="BI1749" s="1">
        <f t="shared" si="476"/>
        <v>2</v>
      </c>
      <c r="BJ1749" s="1" t="e">
        <f t="shared" si="475"/>
        <v>#N/A</v>
      </c>
    </row>
    <row r="1750" spans="1:62" x14ac:dyDescent="0.25">
      <c r="A1750" s="1">
        <f t="shared" si="462"/>
        <v>1</v>
      </c>
      <c r="B1750" s="1">
        <f>IF(YEAR(AD1750)=$B$3,YEAR('Apartment Expenses'!AD1750)&amp;" - "&amp;'Apartment Expenses'!AC1750,0)</f>
        <v>0</v>
      </c>
      <c r="C1750" s="1">
        <f t="shared" si="463"/>
        <v>0</v>
      </c>
      <c r="E1750" s="1">
        <v>1746</v>
      </c>
      <c r="F1750" s="1">
        <f t="shared" si="464"/>
        <v>1</v>
      </c>
      <c r="G1750" s="1">
        <f t="shared" si="460"/>
        <v>0</v>
      </c>
      <c r="H1750" s="1">
        <f t="shared" si="461"/>
        <v>0</v>
      </c>
      <c r="J1750" s="1" t="str">
        <f t="shared" si="465"/>
        <v>1900</v>
      </c>
      <c r="M1750" s="1">
        <f>HLOOKUP('Expense History'!$AD$3,$P$4:$X$2004,ROW('Apartment Expenses'!L1750)-3,0)</f>
        <v>0</v>
      </c>
      <c r="N1750" s="1">
        <f>IF('Expense History'!$AD$3=Data!$G$4,'Apartment Expenses'!AE1750,HLOOKUP('Expense History'!$AD$3,'Apartment Expenses'!$AE$4:$AL$2004,(ROW('Apartment Expenses'!M1750)-3)))</f>
        <v>0</v>
      </c>
      <c r="O1750" s="1" t="str">
        <f>IF($O$2="ALL",IF(VLOOKUP(AA1750,'Expense History'!$AA$6:$AB$36,2,0)="x","include",0),IF(AND(VLOOKUP(AA1750,'Expense History'!$AA$6:$AB$36,2,0)="x",AC1750=$O$2),"include",0))</f>
        <v>include</v>
      </c>
      <c r="P1750" s="1">
        <f>IF(O1750="include",IF(AE1750&gt;0,1+MAX(P1751:P$2005),0),0)</f>
        <v>0</v>
      </c>
      <c r="Q1750" s="1">
        <f>IF(AND(ISBLANK(AA1749),AE1749=0),0,(IF(MAX(Q1751:Q$2005)&gt;0,0,ROW(R1750))))</f>
        <v>0</v>
      </c>
      <c r="R1750" s="1">
        <f>IF($O1750="include",IF(AF1750&gt;0,1+MAX(R1751:R$2005),0),0)</f>
        <v>0</v>
      </c>
      <c r="S1750" s="1">
        <f>IF($O1750="include",IF(AG1750&gt;0,1+MAX(S1751:S$2005),0),0)</f>
        <v>0</v>
      </c>
      <c r="T1750" s="1">
        <f>IF($O1750="include",IF(AH1750&gt;0,1+MAX(T1751:T$2005),0),0)</f>
        <v>0</v>
      </c>
      <c r="U1750" s="1">
        <f>IF($O1750="include",IF(AI1750&gt;0,1+MAX(U1751:U$2005),0),0)</f>
        <v>0</v>
      </c>
      <c r="V1750" s="1">
        <f>IF($O1750="include",IF(AJ1750&gt;0,1+MAX(V1751:V$2005),0),0)</f>
        <v>0</v>
      </c>
      <c r="W1750" s="1">
        <f>IF($O1750="include",IF(AK1750&gt;0,1+MAX(W1751:W$2005),0),0)</f>
        <v>0</v>
      </c>
      <c r="X1750" s="1">
        <f>IF($O1750="include",IF(AL1750&gt;0,1+MAX(X1751:X$2005),0),0)</f>
        <v>0</v>
      </c>
      <c r="Y1750" s="22" t="str">
        <f t="shared" si="466"/>
        <v xml:space="preserve">1 - </v>
      </c>
      <c r="AA1750" s="42"/>
      <c r="AB1750" s="43"/>
      <c r="AC1750" s="43"/>
      <c r="AD1750" s="44"/>
      <c r="AE1750" s="11">
        <f t="shared" si="467"/>
        <v>0</v>
      </c>
      <c r="AF1750" s="41"/>
      <c r="AG1750" s="41"/>
      <c r="AH1750" s="41"/>
      <c r="AI1750" s="41"/>
      <c r="AJ1750" s="41"/>
      <c r="AK1750" s="41"/>
      <c r="AL1750" s="41"/>
      <c r="BA1750" s="1">
        <f t="shared" si="468"/>
        <v>0</v>
      </c>
      <c r="BB1750" s="1">
        <f t="shared" si="469"/>
        <v>0</v>
      </c>
      <c r="BC1750" s="1" t="str">
        <f t="shared" si="470"/>
        <v>No</v>
      </c>
      <c r="BD1750" s="1">
        <f t="shared" si="471"/>
        <v>0</v>
      </c>
      <c r="BE1750" s="1">
        <f t="shared" si="472"/>
        <v>0</v>
      </c>
      <c r="BF1750" s="1">
        <f t="shared" si="473"/>
        <v>0</v>
      </c>
      <c r="BG1750" s="1">
        <v>1746</v>
      </c>
      <c r="BH1750" s="1" t="e">
        <f t="shared" si="474"/>
        <v>#N/A</v>
      </c>
      <c r="BI1750" s="1">
        <f t="shared" si="476"/>
        <v>2</v>
      </c>
      <c r="BJ1750" s="1" t="e">
        <f t="shared" si="475"/>
        <v>#N/A</v>
      </c>
    </row>
    <row r="1751" spans="1:62" x14ac:dyDescent="0.25">
      <c r="A1751" s="1">
        <f t="shared" si="462"/>
        <v>1</v>
      </c>
      <c r="B1751" s="1">
        <f>IF(YEAR(AD1751)=$B$3,YEAR('Apartment Expenses'!AD1751)&amp;" - "&amp;'Apartment Expenses'!AC1751,0)</f>
        <v>0</v>
      </c>
      <c r="C1751" s="1">
        <f t="shared" si="463"/>
        <v>0</v>
      </c>
      <c r="E1751" s="1">
        <v>1747</v>
      </c>
      <c r="F1751" s="1">
        <f t="shared" si="464"/>
        <v>1</v>
      </c>
      <c r="G1751" s="1">
        <f t="shared" si="460"/>
        <v>0</v>
      </c>
      <c r="H1751" s="1">
        <f t="shared" si="461"/>
        <v>0</v>
      </c>
      <c r="J1751" s="1" t="str">
        <f t="shared" si="465"/>
        <v>1900</v>
      </c>
      <c r="M1751" s="1">
        <f>HLOOKUP('Expense History'!$AD$3,$P$4:$X$2004,ROW('Apartment Expenses'!L1751)-3,0)</f>
        <v>0</v>
      </c>
      <c r="N1751" s="1">
        <f>IF('Expense History'!$AD$3=Data!$G$4,'Apartment Expenses'!AE1751,HLOOKUP('Expense History'!$AD$3,'Apartment Expenses'!$AE$4:$AL$2004,(ROW('Apartment Expenses'!M1751)-3)))</f>
        <v>0</v>
      </c>
      <c r="O1751" s="1" t="str">
        <f>IF($O$2="ALL",IF(VLOOKUP(AA1751,'Expense History'!$AA$6:$AB$36,2,0)="x","include",0),IF(AND(VLOOKUP(AA1751,'Expense History'!$AA$6:$AB$36,2,0)="x",AC1751=$O$2),"include",0))</f>
        <v>include</v>
      </c>
      <c r="P1751" s="1">
        <f>IF(O1751="include",IF(AE1751&gt;0,1+MAX(P1752:P$2005),0),0)</f>
        <v>0</v>
      </c>
      <c r="Q1751" s="1">
        <f>IF(AND(ISBLANK(AA1750),AE1750=0),0,(IF(MAX(Q1752:Q$2005)&gt;0,0,ROW(R1751))))</f>
        <v>0</v>
      </c>
      <c r="R1751" s="1">
        <f>IF($O1751="include",IF(AF1751&gt;0,1+MAX(R1752:R$2005),0),0)</f>
        <v>0</v>
      </c>
      <c r="S1751" s="1">
        <f>IF($O1751="include",IF(AG1751&gt;0,1+MAX(S1752:S$2005),0),0)</f>
        <v>0</v>
      </c>
      <c r="T1751" s="1">
        <f>IF($O1751="include",IF(AH1751&gt;0,1+MAX(T1752:T$2005),0),0)</f>
        <v>0</v>
      </c>
      <c r="U1751" s="1">
        <f>IF($O1751="include",IF(AI1751&gt;0,1+MAX(U1752:U$2005),0),0)</f>
        <v>0</v>
      </c>
      <c r="V1751" s="1">
        <f>IF($O1751="include",IF(AJ1751&gt;0,1+MAX(V1752:V$2005),0),0)</f>
        <v>0</v>
      </c>
      <c r="W1751" s="1">
        <f>IF($O1751="include",IF(AK1751&gt;0,1+MAX(W1752:W$2005),0),0)</f>
        <v>0</v>
      </c>
      <c r="X1751" s="1">
        <f>IF($O1751="include",IF(AL1751&gt;0,1+MAX(X1752:X$2005),0),0)</f>
        <v>0</v>
      </c>
      <c r="Y1751" s="22" t="str">
        <f t="shared" si="466"/>
        <v xml:space="preserve">1 - </v>
      </c>
      <c r="AA1751" s="42"/>
      <c r="AB1751" s="43"/>
      <c r="AC1751" s="43"/>
      <c r="AD1751" s="44"/>
      <c r="AE1751" s="11">
        <f t="shared" si="467"/>
        <v>0</v>
      </c>
      <c r="AF1751" s="41"/>
      <c r="AG1751" s="41"/>
      <c r="AH1751" s="41"/>
      <c r="AI1751" s="41"/>
      <c r="AJ1751" s="41"/>
      <c r="AK1751" s="41"/>
      <c r="AL1751" s="41"/>
      <c r="BA1751" s="1">
        <f t="shared" si="468"/>
        <v>0</v>
      </c>
      <c r="BB1751" s="1">
        <f t="shared" si="469"/>
        <v>0</v>
      </c>
      <c r="BC1751" s="1" t="str">
        <f t="shared" si="470"/>
        <v>No</v>
      </c>
      <c r="BD1751" s="1">
        <f t="shared" si="471"/>
        <v>0</v>
      </c>
      <c r="BE1751" s="1">
        <f t="shared" si="472"/>
        <v>0</v>
      </c>
      <c r="BF1751" s="1">
        <f t="shared" si="473"/>
        <v>0</v>
      </c>
      <c r="BG1751" s="1">
        <v>1747</v>
      </c>
      <c r="BH1751" s="1" t="e">
        <f t="shared" si="474"/>
        <v>#N/A</v>
      </c>
      <c r="BI1751" s="1">
        <f t="shared" si="476"/>
        <v>2</v>
      </c>
      <c r="BJ1751" s="1" t="e">
        <f t="shared" si="475"/>
        <v>#N/A</v>
      </c>
    </row>
    <row r="1752" spans="1:62" x14ac:dyDescent="0.25">
      <c r="A1752" s="1">
        <f t="shared" si="462"/>
        <v>1</v>
      </c>
      <c r="B1752" s="1">
        <f>IF(YEAR(AD1752)=$B$3,YEAR('Apartment Expenses'!AD1752)&amp;" - "&amp;'Apartment Expenses'!AC1752,0)</f>
        <v>0</v>
      </c>
      <c r="C1752" s="1">
        <f t="shared" si="463"/>
        <v>0</v>
      </c>
      <c r="E1752" s="1">
        <v>1748</v>
      </c>
      <c r="F1752" s="1">
        <f t="shared" si="464"/>
        <v>1</v>
      </c>
      <c r="G1752" s="1">
        <f t="shared" si="460"/>
        <v>0</v>
      </c>
      <c r="H1752" s="1">
        <f t="shared" si="461"/>
        <v>0</v>
      </c>
      <c r="J1752" s="1" t="str">
        <f t="shared" si="465"/>
        <v>1900</v>
      </c>
      <c r="M1752" s="1">
        <f>HLOOKUP('Expense History'!$AD$3,$P$4:$X$2004,ROW('Apartment Expenses'!L1752)-3,0)</f>
        <v>0</v>
      </c>
      <c r="N1752" s="1">
        <f>IF('Expense History'!$AD$3=Data!$G$4,'Apartment Expenses'!AE1752,HLOOKUP('Expense History'!$AD$3,'Apartment Expenses'!$AE$4:$AL$2004,(ROW('Apartment Expenses'!M1752)-3)))</f>
        <v>0</v>
      </c>
      <c r="O1752" s="1" t="str">
        <f>IF($O$2="ALL",IF(VLOOKUP(AA1752,'Expense History'!$AA$6:$AB$36,2,0)="x","include",0),IF(AND(VLOOKUP(AA1752,'Expense History'!$AA$6:$AB$36,2,0)="x",AC1752=$O$2),"include",0))</f>
        <v>include</v>
      </c>
      <c r="P1752" s="1">
        <f>IF(O1752="include",IF(AE1752&gt;0,1+MAX(P1753:P$2005),0),0)</f>
        <v>0</v>
      </c>
      <c r="Q1752" s="1">
        <f>IF(AND(ISBLANK(AA1751),AE1751=0),0,(IF(MAX(Q1753:Q$2005)&gt;0,0,ROW(R1752))))</f>
        <v>0</v>
      </c>
      <c r="R1752" s="1">
        <f>IF($O1752="include",IF(AF1752&gt;0,1+MAX(R1753:R$2005),0),0)</f>
        <v>0</v>
      </c>
      <c r="S1752" s="1">
        <f>IF($O1752="include",IF(AG1752&gt;0,1+MAX(S1753:S$2005),0),0)</f>
        <v>0</v>
      </c>
      <c r="T1752" s="1">
        <f>IF($O1752="include",IF(AH1752&gt;0,1+MAX(T1753:T$2005),0),0)</f>
        <v>0</v>
      </c>
      <c r="U1752" s="1">
        <f>IF($O1752="include",IF(AI1752&gt;0,1+MAX(U1753:U$2005),0),0)</f>
        <v>0</v>
      </c>
      <c r="V1752" s="1">
        <f>IF($O1752="include",IF(AJ1752&gt;0,1+MAX(V1753:V$2005),0),0)</f>
        <v>0</v>
      </c>
      <c r="W1752" s="1">
        <f>IF($O1752="include",IF(AK1752&gt;0,1+MAX(W1753:W$2005),0),0)</f>
        <v>0</v>
      </c>
      <c r="X1752" s="1">
        <f>IF($O1752="include",IF(AL1752&gt;0,1+MAX(X1753:X$2005),0),0)</f>
        <v>0</v>
      </c>
      <c r="Y1752" s="22" t="str">
        <f t="shared" si="466"/>
        <v xml:space="preserve">1 - </v>
      </c>
      <c r="AA1752" s="42"/>
      <c r="AB1752" s="43"/>
      <c r="AC1752" s="43"/>
      <c r="AD1752" s="44"/>
      <c r="AE1752" s="11">
        <f t="shared" si="467"/>
        <v>0</v>
      </c>
      <c r="AF1752" s="41"/>
      <c r="AG1752" s="41"/>
      <c r="AH1752" s="41"/>
      <c r="AI1752" s="41"/>
      <c r="AJ1752" s="41"/>
      <c r="AK1752" s="41"/>
      <c r="AL1752" s="41"/>
      <c r="BA1752" s="1">
        <f t="shared" si="468"/>
        <v>0</v>
      </c>
      <c r="BB1752" s="1">
        <f t="shared" si="469"/>
        <v>0</v>
      </c>
      <c r="BC1752" s="1" t="str">
        <f t="shared" si="470"/>
        <v>No</v>
      </c>
      <c r="BD1752" s="1">
        <f t="shared" si="471"/>
        <v>0</v>
      </c>
      <c r="BE1752" s="1">
        <f t="shared" si="472"/>
        <v>0</v>
      </c>
      <c r="BF1752" s="1">
        <f t="shared" si="473"/>
        <v>0</v>
      </c>
      <c r="BG1752" s="1">
        <v>1748</v>
      </c>
      <c r="BH1752" s="1" t="e">
        <f t="shared" si="474"/>
        <v>#N/A</v>
      </c>
      <c r="BI1752" s="1">
        <f t="shared" si="476"/>
        <v>2</v>
      </c>
      <c r="BJ1752" s="1" t="e">
        <f t="shared" si="475"/>
        <v>#N/A</v>
      </c>
    </row>
    <row r="1753" spans="1:62" x14ac:dyDescent="0.25">
      <c r="A1753" s="1">
        <f t="shared" si="462"/>
        <v>1</v>
      </c>
      <c r="B1753" s="1">
        <f>IF(YEAR(AD1753)=$B$3,YEAR('Apartment Expenses'!AD1753)&amp;" - "&amp;'Apartment Expenses'!AC1753,0)</f>
        <v>0</v>
      </c>
      <c r="C1753" s="1">
        <f t="shared" si="463"/>
        <v>0</v>
      </c>
      <c r="E1753" s="1">
        <v>1749</v>
      </c>
      <c r="F1753" s="1">
        <f t="shared" si="464"/>
        <v>1</v>
      </c>
      <c r="G1753" s="1">
        <f t="shared" si="460"/>
        <v>0</v>
      </c>
      <c r="H1753" s="1">
        <f t="shared" si="461"/>
        <v>0</v>
      </c>
      <c r="J1753" s="1" t="str">
        <f t="shared" si="465"/>
        <v>1900</v>
      </c>
      <c r="M1753" s="1">
        <f>HLOOKUP('Expense History'!$AD$3,$P$4:$X$2004,ROW('Apartment Expenses'!L1753)-3,0)</f>
        <v>0</v>
      </c>
      <c r="N1753" s="1">
        <f>IF('Expense History'!$AD$3=Data!$G$4,'Apartment Expenses'!AE1753,HLOOKUP('Expense History'!$AD$3,'Apartment Expenses'!$AE$4:$AL$2004,(ROW('Apartment Expenses'!M1753)-3)))</f>
        <v>0</v>
      </c>
      <c r="O1753" s="1" t="str">
        <f>IF($O$2="ALL",IF(VLOOKUP(AA1753,'Expense History'!$AA$6:$AB$36,2,0)="x","include",0),IF(AND(VLOOKUP(AA1753,'Expense History'!$AA$6:$AB$36,2,0)="x",AC1753=$O$2),"include",0))</f>
        <v>include</v>
      </c>
      <c r="P1753" s="1">
        <f>IF(O1753="include",IF(AE1753&gt;0,1+MAX(P1754:P$2005),0),0)</f>
        <v>0</v>
      </c>
      <c r="Q1753" s="1">
        <f>IF(AND(ISBLANK(AA1752),AE1752=0),0,(IF(MAX(Q1754:Q$2005)&gt;0,0,ROW(R1753))))</f>
        <v>0</v>
      </c>
      <c r="R1753" s="1">
        <f>IF($O1753="include",IF(AF1753&gt;0,1+MAX(R1754:R$2005),0),0)</f>
        <v>0</v>
      </c>
      <c r="S1753" s="1">
        <f>IF($O1753="include",IF(AG1753&gt;0,1+MAX(S1754:S$2005),0),0)</f>
        <v>0</v>
      </c>
      <c r="T1753" s="1">
        <f>IF($O1753="include",IF(AH1753&gt;0,1+MAX(T1754:T$2005),0),0)</f>
        <v>0</v>
      </c>
      <c r="U1753" s="1">
        <f>IF($O1753="include",IF(AI1753&gt;0,1+MAX(U1754:U$2005),0),0)</f>
        <v>0</v>
      </c>
      <c r="V1753" s="1">
        <f>IF($O1753="include",IF(AJ1753&gt;0,1+MAX(V1754:V$2005),0),0)</f>
        <v>0</v>
      </c>
      <c r="W1753" s="1">
        <f>IF($O1753="include",IF(AK1753&gt;0,1+MAX(W1754:W$2005),0),0)</f>
        <v>0</v>
      </c>
      <c r="X1753" s="1">
        <f>IF($O1753="include",IF(AL1753&gt;0,1+MAX(X1754:X$2005),0),0)</f>
        <v>0</v>
      </c>
      <c r="Y1753" s="22" t="str">
        <f t="shared" si="466"/>
        <v xml:space="preserve">1 - </v>
      </c>
      <c r="AA1753" s="42"/>
      <c r="AB1753" s="43"/>
      <c r="AC1753" s="43"/>
      <c r="AD1753" s="44"/>
      <c r="AE1753" s="11">
        <f t="shared" si="467"/>
        <v>0</v>
      </c>
      <c r="AF1753" s="41"/>
      <c r="AG1753" s="41"/>
      <c r="AH1753" s="41"/>
      <c r="AI1753" s="41"/>
      <c r="AJ1753" s="41"/>
      <c r="AK1753" s="41"/>
      <c r="AL1753" s="41"/>
      <c r="BA1753" s="1">
        <f t="shared" si="468"/>
        <v>0</v>
      </c>
      <c r="BB1753" s="1">
        <f t="shared" si="469"/>
        <v>0</v>
      </c>
      <c r="BC1753" s="1" t="str">
        <f t="shared" si="470"/>
        <v>No</v>
      </c>
      <c r="BD1753" s="1">
        <f t="shared" si="471"/>
        <v>0</v>
      </c>
      <c r="BE1753" s="1">
        <f t="shared" si="472"/>
        <v>0</v>
      </c>
      <c r="BF1753" s="1">
        <f t="shared" si="473"/>
        <v>0</v>
      </c>
      <c r="BG1753" s="1">
        <v>1749</v>
      </c>
      <c r="BH1753" s="1" t="e">
        <f t="shared" si="474"/>
        <v>#N/A</v>
      </c>
      <c r="BI1753" s="1">
        <f t="shared" si="476"/>
        <v>2</v>
      </c>
      <c r="BJ1753" s="1" t="e">
        <f t="shared" si="475"/>
        <v>#N/A</v>
      </c>
    </row>
    <row r="1754" spans="1:62" x14ac:dyDescent="0.25">
      <c r="A1754" s="1">
        <f t="shared" si="462"/>
        <v>1</v>
      </c>
      <c r="B1754" s="1">
        <f>IF(YEAR(AD1754)=$B$3,YEAR('Apartment Expenses'!AD1754)&amp;" - "&amp;'Apartment Expenses'!AC1754,0)</f>
        <v>0</v>
      </c>
      <c r="C1754" s="1">
        <f t="shared" si="463"/>
        <v>0</v>
      </c>
      <c r="E1754" s="1">
        <v>1750</v>
      </c>
      <c r="F1754" s="1">
        <f t="shared" si="464"/>
        <v>1</v>
      </c>
      <c r="G1754" s="1">
        <f t="shared" si="460"/>
        <v>0</v>
      </c>
      <c r="H1754" s="1">
        <f t="shared" si="461"/>
        <v>0</v>
      </c>
      <c r="J1754" s="1" t="str">
        <f t="shared" si="465"/>
        <v>1900</v>
      </c>
      <c r="M1754" s="1">
        <f>HLOOKUP('Expense History'!$AD$3,$P$4:$X$2004,ROW('Apartment Expenses'!L1754)-3,0)</f>
        <v>0</v>
      </c>
      <c r="N1754" s="1">
        <f>IF('Expense History'!$AD$3=Data!$G$4,'Apartment Expenses'!AE1754,HLOOKUP('Expense History'!$AD$3,'Apartment Expenses'!$AE$4:$AL$2004,(ROW('Apartment Expenses'!M1754)-3)))</f>
        <v>0</v>
      </c>
      <c r="O1754" s="1" t="str">
        <f>IF($O$2="ALL",IF(VLOOKUP(AA1754,'Expense History'!$AA$6:$AB$36,2,0)="x","include",0),IF(AND(VLOOKUP(AA1754,'Expense History'!$AA$6:$AB$36,2,0)="x",AC1754=$O$2),"include",0))</f>
        <v>include</v>
      </c>
      <c r="P1754" s="1">
        <f>IF(O1754="include",IF(AE1754&gt;0,1+MAX(P1755:P$2005),0),0)</f>
        <v>0</v>
      </c>
      <c r="Q1754" s="1">
        <f>IF(AND(ISBLANK(AA1753),AE1753=0),0,(IF(MAX(Q1755:Q$2005)&gt;0,0,ROW(R1754))))</f>
        <v>0</v>
      </c>
      <c r="R1754" s="1">
        <f>IF($O1754="include",IF(AF1754&gt;0,1+MAX(R1755:R$2005),0),0)</f>
        <v>0</v>
      </c>
      <c r="S1754" s="1">
        <f>IF($O1754="include",IF(AG1754&gt;0,1+MAX(S1755:S$2005),0),0)</f>
        <v>0</v>
      </c>
      <c r="T1754" s="1">
        <f>IF($O1754="include",IF(AH1754&gt;0,1+MAX(T1755:T$2005),0),0)</f>
        <v>0</v>
      </c>
      <c r="U1754" s="1">
        <f>IF($O1754="include",IF(AI1754&gt;0,1+MAX(U1755:U$2005),0),0)</f>
        <v>0</v>
      </c>
      <c r="V1754" s="1">
        <f>IF($O1754="include",IF(AJ1754&gt;0,1+MAX(V1755:V$2005),0),0)</f>
        <v>0</v>
      </c>
      <c r="W1754" s="1">
        <f>IF($O1754="include",IF(AK1754&gt;0,1+MAX(W1755:W$2005),0),0)</f>
        <v>0</v>
      </c>
      <c r="X1754" s="1">
        <f>IF($O1754="include",IF(AL1754&gt;0,1+MAX(X1755:X$2005),0),0)</f>
        <v>0</v>
      </c>
      <c r="Y1754" s="22" t="str">
        <f t="shared" si="466"/>
        <v xml:space="preserve">1 - </v>
      </c>
      <c r="AA1754" s="42"/>
      <c r="AB1754" s="43"/>
      <c r="AC1754" s="43"/>
      <c r="AD1754" s="44"/>
      <c r="AE1754" s="11">
        <f t="shared" si="467"/>
        <v>0</v>
      </c>
      <c r="AF1754" s="41"/>
      <c r="AG1754" s="41"/>
      <c r="AH1754" s="41"/>
      <c r="AI1754" s="41"/>
      <c r="AJ1754" s="41"/>
      <c r="AK1754" s="41"/>
      <c r="AL1754" s="41"/>
      <c r="BA1754" s="1">
        <f t="shared" si="468"/>
        <v>0</v>
      </c>
      <c r="BB1754" s="1">
        <f t="shared" si="469"/>
        <v>0</v>
      </c>
      <c r="BC1754" s="1" t="str">
        <f t="shared" si="470"/>
        <v>No</v>
      </c>
      <c r="BD1754" s="1">
        <f t="shared" si="471"/>
        <v>0</v>
      </c>
      <c r="BE1754" s="1">
        <f t="shared" si="472"/>
        <v>0</v>
      </c>
      <c r="BF1754" s="1">
        <f t="shared" si="473"/>
        <v>0</v>
      </c>
      <c r="BG1754" s="1">
        <v>1750</v>
      </c>
      <c r="BH1754" s="1" t="e">
        <f t="shared" si="474"/>
        <v>#N/A</v>
      </c>
      <c r="BI1754" s="1">
        <f t="shared" si="476"/>
        <v>2</v>
      </c>
      <c r="BJ1754" s="1" t="e">
        <f t="shared" si="475"/>
        <v>#N/A</v>
      </c>
    </row>
    <row r="1755" spans="1:62" x14ac:dyDescent="0.25">
      <c r="A1755" s="1">
        <f t="shared" si="462"/>
        <v>1</v>
      </c>
      <c r="B1755" s="1">
        <f>IF(YEAR(AD1755)=$B$3,YEAR('Apartment Expenses'!AD1755)&amp;" - "&amp;'Apartment Expenses'!AC1755,0)</f>
        <v>0</v>
      </c>
      <c r="C1755" s="1">
        <f t="shared" si="463"/>
        <v>0</v>
      </c>
      <c r="E1755" s="1">
        <v>1751</v>
      </c>
      <c r="F1755" s="1">
        <f t="shared" si="464"/>
        <v>1</v>
      </c>
      <c r="G1755" s="1">
        <f t="shared" si="460"/>
        <v>0</v>
      </c>
      <c r="H1755" s="1">
        <f t="shared" si="461"/>
        <v>0</v>
      </c>
      <c r="J1755" s="1" t="str">
        <f t="shared" si="465"/>
        <v>1900</v>
      </c>
      <c r="M1755" s="1">
        <f>HLOOKUP('Expense History'!$AD$3,$P$4:$X$2004,ROW('Apartment Expenses'!L1755)-3,0)</f>
        <v>0</v>
      </c>
      <c r="N1755" s="1">
        <f>IF('Expense History'!$AD$3=Data!$G$4,'Apartment Expenses'!AE1755,HLOOKUP('Expense History'!$AD$3,'Apartment Expenses'!$AE$4:$AL$2004,(ROW('Apartment Expenses'!M1755)-3)))</f>
        <v>0</v>
      </c>
      <c r="O1755" s="1" t="str">
        <f>IF($O$2="ALL",IF(VLOOKUP(AA1755,'Expense History'!$AA$6:$AB$36,2,0)="x","include",0),IF(AND(VLOOKUP(AA1755,'Expense History'!$AA$6:$AB$36,2,0)="x",AC1755=$O$2),"include",0))</f>
        <v>include</v>
      </c>
      <c r="P1755" s="1">
        <f>IF(O1755="include",IF(AE1755&gt;0,1+MAX(P1756:P$2005),0),0)</f>
        <v>0</v>
      </c>
      <c r="Q1755" s="1">
        <f>IF(AND(ISBLANK(AA1754),AE1754=0),0,(IF(MAX(Q1756:Q$2005)&gt;0,0,ROW(R1755))))</f>
        <v>0</v>
      </c>
      <c r="R1755" s="1">
        <f>IF($O1755="include",IF(AF1755&gt;0,1+MAX(R1756:R$2005),0),0)</f>
        <v>0</v>
      </c>
      <c r="S1755" s="1">
        <f>IF($O1755="include",IF(AG1755&gt;0,1+MAX(S1756:S$2005),0),0)</f>
        <v>0</v>
      </c>
      <c r="T1755" s="1">
        <f>IF($O1755="include",IF(AH1755&gt;0,1+MAX(T1756:T$2005),0),0)</f>
        <v>0</v>
      </c>
      <c r="U1755" s="1">
        <f>IF($O1755="include",IF(AI1755&gt;0,1+MAX(U1756:U$2005),0),0)</f>
        <v>0</v>
      </c>
      <c r="V1755" s="1">
        <f>IF($O1755="include",IF(AJ1755&gt;0,1+MAX(V1756:V$2005),0),0)</f>
        <v>0</v>
      </c>
      <c r="W1755" s="1">
        <f>IF($O1755="include",IF(AK1755&gt;0,1+MAX(W1756:W$2005),0),0)</f>
        <v>0</v>
      </c>
      <c r="X1755" s="1">
        <f>IF($O1755="include",IF(AL1755&gt;0,1+MAX(X1756:X$2005),0),0)</f>
        <v>0</v>
      </c>
      <c r="Y1755" s="22" t="str">
        <f t="shared" si="466"/>
        <v xml:space="preserve">1 - </v>
      </c>
      <c r="AA1755" s="42"/>
      <c r="AB1755" s="43"/>
      <c r="AC1755" s="43"/>
      <c r="AD1755" s="44"/>
      <c r="AE1755" s="11">
        <f t="shared" si="467"/>
        <v>0</v>
      </c>
      <c r="AF1755" s="41"/>
      <c r="AG1755" s="41"/>
      <c r="AH1755" s="41"/>
      <c r="AI1755" s="41"/>
      <c r="AJ1755" s="41"/>
      <c r="AK1755" s="41"/>
      <c r="AL1755" s="41"/>
      <c r="BA1755" s="1">
        <f t="shared" si="468"/>
        <v>0</v>
      </c>
      <c r="BB1755" s="1">
        <f t="shared" si="469"/>
        <v>0</v>
      </c>
      <c r="BC1755" s="1" t="str">
        <f t="shared" si="470"/>
        <v>No</v>
      </c>
      <c r="BD1755" s="1">
        <f t="shared" si="471"/>
        <v>0</v>
      </c>
      <c r="BE1755" s="1">
        <f t="shared" si="472"/>
        <v>0</v>
      </c>
      <c r="BF1755" s="1">
        <f t="shared" si="473"/>
        <v>0</v>
      </c>
      <c r="BG1755" s="1">
        <v>1751</v>
      </c>
      <c r="BH1755" s="1" t="e">
        <f t="shared" si="474"/>
        <v>#N/A</v>
      </c>
      <c r="BI1755" s="1">
        <f t="shared" si="476"/>
        <v>2</v>
      </c>
      <c r="BJ1755" s="1" t="e">
        <f t="shared" si="475"/>
        <v>#N/A</v>
      </c>
    </row>
    <row r="1756" spans="1:62" x14ac:dyDescent="0.25">
      <c r="A1756" s="1">
        <f t="shared" si="462"/>
        <v>1</v>
      </c>
      <c r="B1756" s="1">
        <f>IF(YEAR(AD1756)=$B$3,YEAR('Apartment Expenses'!AD1756)&amp;" - "&amp;'Apartment Expenses'!AC1756,0)</f>
        <v>0</v>
      </c>
      <c r="C1756" s="1">
        <f t="shared" si="463"/>
        <v>0</v>
      </c>
      <c r="E1756" s="1">
        <v>1752</v>
      </c>
      <c r="F1756" s="1">
        <f t="shared" si="464"/>
        <v>1</v>
      </c>
      <c r="G1756" s="1">
        <f t="shared" si="460"/>
        <v>0</v>
      </c>
      <c r="H1756" s="1">
        <f t="shared" si="461"/>
        <v>0</v>
      </c>
      <c r="J1756" s="1" t="str">
        <f t="shared" si="465"/>
        <v>1900</v>
      </c>
      <c r="M1756" s="1">
        <f>HLOOKUP('Expense History'!$AD$3,$P$4:$X$2004,ROW('Apartment Expenses'!L1756)-3,0)</f>
        <v>0</v>
      </c>
      <c r="N1756" s="1">
        <f>IF('Expense History'!$AD$3=Data!$G$4,'Apartment Expenses'!AE1756,HLOOKUP('Expense History'!$AD$3,'Apartment Expenses'!$AE$4:$AL$2004,(ROW('Apartment Expenses'!M1756)-3)))</f>
        <v>0</v>
      </c>
      <c r="O1756" s="1" t="str">
        <f>IF($O$2="ALL",IF(VLOOKUP(AA1756,'Expense History'!$AA$6:$AB$36,2,0)="x","include",0),IF(AND(VLOOKUP(AA1756,'Expense History'!$AA$6:$AB$36,2,0)="x",AC1756=$O$2),"include",0))</f>
        <v>include</v>
      </c>
      <c r="P1756" s="1">
        <f>IF(O1756="include",IF(AE1756&gt;0,1+MAX(P1757:P$2005),0),0)</f>
        <v>0</v>
      </c>
      <c r="Q1756" s="1">
        <f>IF(AND(ISBLANK(AA1755),AE1755=0),0,(IF(MAX(Q1757:Q$2005)&gt;0,0,ROW(R1756))))</f>
        <v>0</v>
      </c>
      <c r="R1756" s="1">
        <f>IF($O1756="include",IF(AF1756&gt;0,1+MAX(R1757:R$2005),0),0)</f>
        <v>0</v>
      </c>
      <c r="S1756" s="1">
        <f>IF($O1756="include",IF(AG1756&gt;0,1+MAX(S1757:S$2005),0),0)</f>
        <v>0</v>
      </c>
      <c r="T1756" s="1">
        <f>IF($O1756="include",IF(AH1756&gt;0,1+MAX(T1757:T$2005),0),0)</f>
        <v>0</v>
      </c>
      <c r="U1756" s="1">
        <f>IF($O1756="include",IF(AI1756&gt;0,1+MAX(U1757:U$2005),0),0)</f>
        <v>0</v>
      </c>
      <c r="V1756" s="1">
        <f>IF($O1756="include",IF(AJ1756&gt;0,1+MAX(V1757:V$2005),0),0)</f>
        <v>0</v>
      </c>
      <c r="W1756" s="1">
        <f>IF($O1756="include",IF(AK1756&gt;0,1+MAX(W1757:W$2005),0),0)</f>
        <v>0</v>
      </c>
      <c r="X1756" s="1">
        <f>IF($O1756="include",IF(AL1756&gt;0,1+MAX(X1757:X$2005),0),0)</f>
        <v>0</v>
      </c>
      <c r="Y1756" s="22" t="str">
        <f t="shared" si="466"/>
        <v xml:space="preserve">1 - </v>
      </c>
      <c r="AA1756" s="42"/>
      <c r="AB1756" s="43"/>
      <c r="AC1756" s="43"/>
      <c r="AD1756" s="44"/>
      <c r="AE1756" s="11">
        <f t="shared" si="467"/>
        <v>0</v>
      </c>
      <c r="AF1756" s="41"/>
      <c r="AG1756" s="41"/>
      <c r="AH1756" s="41"/>
      <c r="AI1756" s="41"/>
      <c r="AJ1756" s="41"/>
      <c r="AK1756" s="41"/>
      <c r="AL1756" s="41"/>
      <c r="BA1756" s="1">
        <f t="shared" si="468"/>
        <v>0</v>
      </c>
      <c r="BB1756" s="1">
        <f t="shared" si="469"/>
        <v>0</v>
      </c>
      <c r="BC1756" s="1" t="str">
        <f t="shared" si="470"/>
        <v>No</v>
      </c>
      <c r="BD1756" s="1">
        <f t="shared" si="471"/>
        <v>0</v>
      </c>
      <c r="BE1756" s="1">
        <f t="shared" si="472"/>
        <v>0</v>
      </c>
      <c r="BF1756" s="1">
        <f t="shared" si="473"/>
        <v>0</v>
      </c>
      <c r="BG1756" s="1">
        <v>1752</v>
      </c>
      <c r="BH1756" s="1" t="e">
        <f t="shared" si="474"/>
        <v>#N/A</v>
      </c>
      <c r="BI1756" s="1">
        <f t="shared" si="476"/>
        <v>2</v>
      </c>
      <c r="BJ1756" s="1" t="e">
        <f t="shared" si="475"/>
        <v>#N/A</v>
      </c>
    </row>
    <row r="1757" spans="1:62" x14ac:dyDescent="0.25">
      <c r="A1757" s="1">
        <f t="shared" si="462"/>
        <v>1</v>
      </c>
      <c r="B1757" s="1">
        <f>IF(YEAR(AD1757)=$B$3,YEAR('Apartment Expenses'!AD1757)&amp;" - "&amp;'Apartment Expenses'!AC1757,0)</f>
        <v>0</v>
      </c>
      <c r="C1757" s="1">
        <f t="shared" si="463"/>
        <v>0</v>
      </c>
      <c r="E1757" s="1">
        <v>1753</v>
      </c>
      <c r="F1757" s="1">
        <f t="shared" si="464"/>
        <v>1</v>
      </c>
      <c r="G1757" s="1">
        <f t="shared" si="460"/>
        <v>0</v>
      </c>
      <c r="H1757" s="1">
        <f t="shared" si="461"/>
        <v>0</v>
      </c>
      <c r="J1757" s="1" t="str">
        <f t="shared" si="465"/>
        <v>1900</v>
      </c>
      <c r="M1757" s="1">
        <f>HLOOKUP('Expense History'!$AD$3,$P$4:$X$2004,ROW('Apartment Expenses'!L1757)-3,0)</f>
        <v>0</v>
      </c>
      <c r="N1757" s="1">
        <f>IF('Expense History'!$AD$3=Data!$G$4,'Apartment Expenses'!AE1757,HLOOKUP('Expense History'!$AD$3,'Apartment Expenses'!$AE$4:$AL$2004,(ROW('Apartment Expenses'!M1757)-3)))</f>
        <v>0</v>
      </c>
      <c r="O1757" s="1" t="str">
        <f>IF($O$2="ALL",IF(VLOOKUP(AA1757,'Expense History'!$AA$6:$AB$36,2,0)="x","include",0),IF(AND(VLOOKUP(AA1757,'Expense History'!$AA$6:$AB$36,2,0)="x",AC1757=$O$2),"include",0))</f>
        <v>include</v>
      </c>
      <c r="P1757" s="1">
        <f>IF(O1757="include",IF(AE1757&gt;0,1+MAX(P1758:P$2005),0),0)</f>
        <v>0</v>
      </c>
      <c r="Q1757" s="1">
        <f>IF(AND(ISBLANK(AA1756),AE1756=0),0,(IF(MAX(Q1758:Q$2005)&gt;0,0,ROW(R1757))))</f>
        <v>0</v>
      </c>
      <c r="R1757" s="1">
        <f>IF($O1757="include",IF(AF1757&gt;0,1+MAX(R1758:R$2005),0),0)</f>
        <v>0</v>
      </c>
      <c r="S1757" s="1">
        <f>IF($O1757="include",IF(AG1757&gt;0,1+MAX(S1758:S$2005),0),0)</f>
        <v>0</v>
      </c>
      <c r="T1757" s="1">
        <f>IF($O1757="include",IF(AH1757&gt;0,1+MAX(T1758:T$2005),0),0)</f>
        <v>0</v>
      </c>
      <c r="U1757" s="1">
        <f>IF($O1757="include",IF(AI1757&gt;0,1+MAX(U1758:U$2005),0),0)</f>
        <v>0</v>
      </c>
      <c r="V1757" s="1">
        <f>IF($O1757="include",IF(AJ1757&gt;0,1+MAX(V1758:V$2005),0),0)</f>
        <v>0</v>
      </c>
      <c r="W1757" s="1">
        <f>IF($O1757="include",IF(AK1757&gt;0,1+MAX(W1758:W$2005),0),0)</f>
        <v>0</v>
      </c>
      <c r="X1757" s="1">
        <f>IF($O1757="include",IF(AL1757&gt;0,1+MAX(X1758:X$2005),0),0)</f>
        <v>0</v>
      </c>
      <c r="Y1757" s="22" t="str">
        <f t="shared" si="466"/>
        <v xml:space="preserve">1 - </v>
      </c>
      <c r="AA1757" s="42"/>
      <c r="AB1757" s="43"/>
      <c r="AC1757" s="43"/>
      <c r="AD1757" s="44"/>
      <c r="AE1757" s="11">
        <f t="shared" si="467"/>
        <v>0</v>
      </c>
      <c r="AF1757" s="41"/>
      <c r="AG1757" s="41"/>
      <c r="AH1757" s="41"/>
      <c r="AI1757" s="41"/>
      <c r="AJ1757" s="41"/>
      <c r="AK1757" s="41"/>
      <c r="AL1757" s="41"/>
      <c r="BA1757" s="1">
        <f t="shared" si="468"/>
        <v>0</v>
      </c>
      <c r="BB1757" s="1">
        <f t="shared" si="469"/>
        <v>0</v>
      </c>
      <c r="BC1757" s="1" t="str">
        <f t="shared" si="470"/>
        <v>No</v>
      </c>
      <c r="BD1757" s="1">
        <f t="shared" si="471"/>
        <v>0</v>
      </c>
      <c r="BE1757" s="1">
        <f t="shared" si="472"/>
        <v>0</v>
      </c>
      <c r="BF1757" s="1">
        <f t="shared" si="473"/>
        <v>0</v>
      </c>
      <c r="BG1757" s="1">
        <v>1753</v>
      </c>
      <c r="BH1757" s="1" t="e">
        <f t="shared" si="474"/>
        <v>#N/A</v>
      </c>
      <c r="BI1757" s="1">
        <f t="shared" si="476"/>
        <v>2</v>
      </c>
      <c r="BJ1757" s="1" t="e">
        <f t="shared" si="475"/>
        <v>#N/A</v>
      </c>
    </row>
    <row r="1758" spans="1:62" x14ac:dyDescent="0.25">
      <c r="A1758" s="1">
        <f t="shared" si="462"/>
        <v>1</v>
      </c>
      <c r="B1758" s="1">
        <f>IF(YEAR(AD1758)=$B$3,YEAR('Apartment Expenses'!AD1758)&amp;" - "&amp;'Apartment Expenses'!AC1758,0)</f>
        <v>0</v>
      </c>
      <c r="C1758" s="1">
        <f t="shared" si="463"/>
        <v>0</v>
      </c>
      <c r="E1758" s="1">
        <v>1754</v>
      </c>
      <c r="F1758" s="1">
        <f t="shared" si="464"/>
        <v>1</v>
      </c>
      <c r="G1758" s="1">
        <f t="shared" si="460"/>
        <v>0</v>
      </c>
      <c r="H1758" s="1">
        <f t="shared" si="461"/>
        <v>0</v>
      </c>
      <c r="J1758" s="1" t="str">
        <f t="shared" si="465"/>
        <v>1900</v>
      </c>
      <c r="M1758" s="1">
        <f>HLOOKUP('Expense History'!$AD$3,$P$4:$X$2004,ROW('Apartment Expenses'!L1758)-3,0)</f>
        <v>0</v>
      </c>
      <c r="N1758" s="1">
        <f>IF('Expense History'!$AD$3=Data!$G$4,'Apartment Expenses'!AE1758,HLOOKUP('Expense History'!$AD$3,'Apartment Expenses'!$AE$4:$AL$2004,(ROW('Apartment Expenses'!M1758)-3)))</f>
        <v>0</v>
      </c>
      <c r="O1758" s="1" t="str">
        <f>IF($O$2="ALL",IF(VLOOKUP(AA1758,'Expense History'!$AA$6:$AB$36,2,0)="x","include",0),IF(AND(VLOOKUP(AA1758,'Expense History'!$AA$6:$AB$36,2,0)="x",AC1758=$O$2),"include",0))</f>
        <v>include</v>
      </c>
      <c r="P1758" s="1">
        <f>IF(O1758="include",IF(AE1758&gt;0,1+MAX(P1759:P$2005),0),0)</f>
        <v>0</v>
      </c>
      <c r="Q1758" s="1">
        <f>IF(AND(ISBLANK(AA1757),AE1757=0),0,(IF(MAX(Q1759:Q$2005)&gt;0,0,ROW(R1758))))</f>
        <v>0</v>
      </c>
      <c r="R1758" s="1">
        <f>IF($O1758="include",IF(AF1758&gt;0,1+MAX(R1759:R$2005),0),0)</f>
        <v>0</v>
      </c>
      <c r="S1758" s="1">
        <f>IF($O1758="include",IF(AG1758&gt;0,1+MAX(S1759:S$2005),0),0)</f>
        <v>0</v>
      </c>
      <c r="T1758" s="1">
        <f>IF($O1758="include",IF(AH1758&gt;0,1+MAX(T1759:T$2005),0),0)</f>
        <v>0</v>
      </c>
      <c r="U1758" s="1">
        <f>IF($O1758="include",IF(AI1758&gt;0,1+MAX(U1759:U$2005),0),0)</f>
        <v>0</v>
      </c>
      <c r="V1758" s="1">
        <f>IF($O1758="include",IF(AJ1758&gt;0,1+MAX(V1759:V$2005),0),0)</f>
        <v>0</v>
      </c>
      <c r="W1758" s="1">
        <f>IF($O1758="include",IF(AK1758&gt;0,1+MAX(W1759:W$2005),0),0)</f>
        <v>0</v>
      </c>
      <c r="X1758" s="1">
        <f>IF($O1758="include",IF(AL1758&gt;0,1+MAX(X1759:X$2005),0),0)</f>
        <v>0</v>
      </c>
      <c r="Y1758" s="22" t="str">
        <f t="shared" si="466"/>
        <v xml:space="preserve">1 - </v>
      </c>
      <c r="AA1758" s="42"/>
      <c r="AB1758" s="43"/>
      <c r="AC1758" s="43"/>
      <c r="AD1758" s="44"/>
      <c r="AE1758" s="11">
        <f t="shared" si="467"/>
        <v>0</v>
      </c>
      <c r="AF1758" s="41"/>
      <c r="AG1758" s="41"/>
      <c r="AH1758" s="41"/>
      <c r="AI1758" s="41"/>
      <c r="AJ1758" s="41"/>
      <c r="AK1758" s="41"/>
      <c r="AL1758" s="41"/>
      <c r="BA1758" s="1">
        <f t="shared" si="468"/>
        <v>0</v>
      </c>
      <c r="BB1758" s="1">
        <f t="shared" si="469"/>
        <v>0</v>
      </c>
      <c r="BC1758" s="1" t="str">
        <f t="shared" si="470"/>
        <v>No</v>
      </c>
      <c r="BD1758" s="1">
        <f t="shared" si="471"/>
        <v>0</v>
      </c>
      <c r="BE1758" s="1">
        <f t="shared" si="472"/>
        <v>0</v>
      </c>
      <c r="BF1758" s="1">
        <f t="shared" si="473"/>
        <v>0</v>
      </c>
      <c r="BG1758" s="1">
        <v>1754</v>
      </c>
      <c r="BH1758" s="1" t="e">
        <f t="shared" si="474"/>
        <v>#N/A</v>
      </c>
      <c r="BI1758" s="1">
        <f t="shared" si="476"/>
        <v>2</v>
      </c>
      <c r="BJ1758" s="1" t="e">
        <f t="shared" si="475"/>
        <v>#N/A</v>
      </c>
    </row>
    <row r="1759" spans="1:62" x14ac:dyDescent="0.25">
      <c r="A1759" s="1">
        <f t="shared" si="462"/>
        <v>1</v>
      </c>
      <c r="B1759" s="1">
        <f>IF(YEAR(AD1759)=$B$3,YEAR('Apartment Expenses'!AD1759)&amp;" - "&amp;'Apartment Expenses'!AC1759,0)</f>
        <v>0</v>
      </c>
      <c r="C1759" s="1">
        <f t="shared" si="463"/>
        <v>0</v>
      </c>
      <c r="E1759" s="1">
        <v>1755</v>
      </c>
      <c r="F1759" s="1">
        <f t="shared" si="464"/>
        <v>1</v>
      </c>
      <c r="G1759" s="1">
        <f t="shared" si="460"/>
        <v>0</v>
      </c>
      <c r="H1759" s="1">
        <f t="shared" si="461"/>
        <v>0</v>
      </c>
      <c r="J1759" s="1" t="str">
        <f t="shared" si="465"/>
        <v>1900</v>
      </c>
      <c r="M1759" s="1">
        <f>HLOOKUP('Expense History'!$AD$3,$P$4:$X$2004,ROW('Apartment Expenses'!L1759)-3,0)</f>
        <v>0</v>
      </c>
      <c r="N1759" s="1">
        <f>IF('Expense History'!$AD$3=Data!$G$4,'Apartment Expenses'!AE1759,HLOOKUP('Expense History'!$AD$3,'Apartment Expenses'!$AE$4:$AL$2004,(ROW('Apartment Expenses'!M1759)-3)))</f>
        <v>0</v>
      </c>
      <c r="O1759" s="1" t="str">
        <f>IF($O$2="ALL",IF(VLOOKUP(AA1759,'Expense History'!$AA$6:$AB$36,2,0)="x","include",0),IF(AND(VLOOKUP(AA1759,'Expense History'!$AA$6:$AB$36,2,0)="x",AC1759=$O$2),"include",0))</f>
        <v>include</v>
      </c>
      <c r="P1759" s="1">
        <f>IF(O1759="include",IF(AE1759&gt;0,1+MAX(P1760:P$2005),0),0)</f>
        <v>0</v>
      </c>
      <c r="Q1759" s="1">
        <f>IF(AND(ISBLANK(AA1758),AE1758=0),0,(IF(MAX(Q1760:Q$2005)&gt;0,0,ROW(R1759))))</f>
        <v>0</v>
      </c>
      <c r="R1759" s="1">
        <f>IF($O1759="include",IF(AF1759&gt;0,1+MAX(R1760:R$2005),0),0)</f>
        <v>0</v>
      </c>
      <c r="S1759" s="1">
        <f>IF($O1759="include",IF(AG1759&gt;0,1+MAX(S1760:S$2005),0),0)</f>
        <v>0</v>
      </c>
      <c r="T1759" s="1">
        <f>IF($O1759="include",IF(AH1759&gt;0,1+MAX(T1760:T$2005),0),0)</f>
        <v>0</v>
      </c>
      <c r="U1759" s="1">
        <f>IF($O1759="include",IF(AI1759&gt;0,1+MAX(U1760:U$2005),0),0)</f>
        <v>0</v>
      </c>
      <c r="V1759" s="1">
        <f>IF($O1759="include",IF(AJ1759&gt;0,1+MAX(V1760:V$2005),0),0)</f>
        <v>0</v>
      </c>
      <c r="W1759" s="1">
        <f>IF($O1759="include",IF(AK1759&gt;0,1+MAX(W1760:W$2005),0),0)</f>
        <v>0</v>
      </c>
      <c r="X1759" s="1">
        <f>IF($O1759="include",IF(AL1759&gt;0,1+MAX(X1760:X$2005),0),0)</f>
        <v>0</v>
      </c>
      <c r="Y1759" s="22" t="str">
        <f t="shared" si="466"/>
        <v xml:space="preserve">1 - </v>
      </c>
      <c r="AA1759" s="42"/>
      <c r="AB1759" s="43"/>
      <c r="AC1759" s="43"/>
      <c r="AD1759" s="44"/>
      <c r="AE1759" s="11">
        <f t="shared" si="467"/>
        <v>0</v>
      </c>
      <c r="AF1759" s="41"/>
      <c r="AG1759" s="41"/>
      <c r="AH1759" s="41"/>
      <c r="AI1759" s="41"/>
      <c r="AJ1759" s="41"/>
      <c r="AK1759" s="41"/>
      <c r="AL1759" s="41"/>
      <c r="BA1759" s="1">
        <f t="shared" si="468"/>
        <v>0</v>
      </c>
      <c r="BB1759" s="1">
        <f t="shared" si="469"/>
        <v>0</v>
      </c>
      <c r="BC1759" s="1" t="str">
        <f t="shared" si="470"/>
        <v>No</v>
      </c>
      <c r="BD1759" s="1">
        <f t="shared" si="471"/>
        <v>0</v>
      </c>
      <c r="BE1759" s="1">
        <f t="shared" si="472"/>
        <v>0</v>
      </c>
      <c r="BF1759" s="1">
        <f t="shared" si="473"/>
        <v>0</v>
      </c>
      <c r="BG1759" s="1">
        <v>1755</v>
      </c>
      <c r="BH1759" s="1" t="e">
        <f t="shared" si="474"/>
        <v>#N/A</v>
      </c>
      <c r="BI1759" s="1">
        <f t="shared" si="476"/>
        <v>2</v>
      </c>
      <c r="BJ1759" s="1" t="e">
        <f t="shared" si="475"/>
        <v>#N/A</v>
      </c>
    </row>
    <row r="1760" spans="1:62" x14ac:dyDescent="0.25">
      <c r="A1760" s="1">
        <f t="shared" si="462"/>
        <v>1</v>
      </c>
      <c r="B1760" s="1">
        <f>IF(YEAR(AD1760)=$B$3,YEAR('Apartment Expenses'!AD1760)&amp;" - "&amp;'Apartment Expenses'!AC1760,0)</f>
        <v>0</v>
      </c>
      <c r="C1760" s="1">
        <f t="shared" si="463"/>
        <v>0</v>
      </c>
      <c r="E1760" s="1">
        <v>1756</v>
      </c>
      <c r="F1760" s="1">
        <f t="shared" si="464"/>
        <v>1</v>
      </c>
      <c r="G1760" s="1">
        <f t="shared" si="460"/>
        <v>0</v>
      </c>
      <c r="H1760" s="1">
        <f t="shared" si="461"/>
        <v>0</v>
      </c>
      <c r="J1760" s="1" t="str">
        <f t="shared" si="465"/>
        <v>1900</v>
      </c>
      <c r="M1760" s="1">
        <f>HLOOKUP('Expense History'!$AD$3,$P$4:$X$2004,ROW('Apartment Expenses'!L1760)-3,0)</f>
        <v>0</v>
      </c>
      <c r="N1760" s="1">
        <f>IF('Expense History'!$AD$3=Data!$G$4,'Apartment Expenses'!AE1760,HLOOKUP('Expense History'!$AD$3,'Apartment Expenses'!$AE$4:$AL$2004,(ROW('Apartment Expenses'!M1760)-3)))</f>
        <v>0</v>
      </c>
      <c r="O1760" s="1" t="str">
        <f>IF($O$2="ALL",IF(VLOOKUP(AA1760,'Expense History'!$AA$6:$AB$36,2,0)="x","include",0),IF(AND(VLOOKUP(AA1760,'Expense History'!$AA$6:$AB$36,2,0)="x",AC1760=$O$2),"include",0))</f>
        <v>include</v>
      </c>
      <c r="P1760" s="1">
        <f>IF(O1760="include",IF(AE1760&gt;0,1+MAX(P1761:P$2005),0),0)</f>
        <v>0</v>
      </c>
      <c r="Q1760" s="1">
        <f>IF(AND(ISBLANK(AA1759),AE1759=0),0,(IF(MAX(Q1761:Q$2005)&gt;0,0,ROW(R1760))))</f>
        <v>0</v>
      </c>
      <c r="R1760" s="1">
        <f>IF($O1760="include",IF(AF1760&gt;0,1+MAX(R1761:R$2005),0),0)</f>
        <v>0</v>
      </c>
      <c r="S1760" s="1">
        <f>IF($O1760="include",IF(AG1760&gt;0,1+MAX(S1761:S$2005),0),0)</f>
        <v>0</v>
      </c>
      <c r="T1760" s="1">
        <f>IF($O1760="include",IF(AH1760&gt;0,1+MAX(T1761:T$2005),0),0)</f>
        <v>0</v>
      </c>
      <c r="U1760" s="1">
        <f>IF($O1760="include",IF(AI1760&gt;0,1+MAX(U1761:U$2005),0),0)</f>
        <v>0</v>
      </c>
      <c r="V1760" s="1">
        <f>IF($O1760="include",IF(AJ1760&gt;0,1+MAX(V1761:V$2005),0),0)</f>
        <v>0</v>
      </c>
      <c r="W1760" s="1">
        <f>IF($O1760="include",IF(AK1760&gt;0,1+MAX(W1761:W$2005),0),0)</f>
        <v>0</v>
      </c>
      <c r="X1760" s="1">
        <f>IF($O1760="include",IF(AL1760&gt;0,1+MAX(X1761:X$2005),0),0)</f>
        <v>0</v>
      </c>
      <c r="Y1760" s="22" t="str">
        <f t="shared" si="466"/>
        <v xml:space="preserve">1 - </v>
      </c>
      <c r="AA1760" s="42"/>
      <c r="AB1760" s="43"/>
      <c r="AC1760" s="43"/>
      <c r="AD1760" s="44"/>
      <c r="AE1760" s="11">
        <f t="shared" si="467"/>
        <v>0</v>
      </c>
      <c r="AF1760" s="41"/>
      <c r="AG1760" s="41"/>
      <c r="AH1760" s="41"/>
      <c r="AI1760" s="41"/>
      <c r="AJ1760" s="41"/>
      <c r="AK1760" s="41"/>
      <c r="AL1760" s="41"/>
      <c r="BA1760" s="1">
        <f t="shared" si="468"/>
        <v>0</v>
      </c>
      <c r="BB1760" s="1">
        <f t="shared" si="469"/>
        <v>0</v>
      </c>
      <c r="BC1760" s="1" t="str">
        <f t="shared" si="470"/>
        <v>No</v>
      </c>
      <c r="BD1760" s="1">
        <f t="shared" si="471"/>
        <v>0</v>
      </c>
      <c r="BE1760" s="1">
        <f t="shared" si="472"/>
        <v>0</v>
      </c>
      <c r="BF1760" s="1">
        <f t="shared" si="473"/>
        <v>0</v>
      </c>
      <c r="BG1760" s="1">
        <v>1756</v>
      </c>
      <c r="BH1760" s="1" t="e">
        <f t="shared" si="474"/>
        <v>#N/A</v>
      </c>
      <c r="BI1760" s="1">
        <f t="shared" si="476"/>
        <v>2</v>
      </c>
      <c r="BJ1760" s="1" t="e">
        <f t="shared" si="475"/>
        <v>#N/A</v>
      </c>
    </row>
    <row r="1761" spans="1:62" x14ac:dyDescent="0.25">
      <c r="A1761" s="1">
        <f t="shared" si="462"/>
        <v>1</v>
      </c>
      <c r="B1761" s="1">
        <f>IF(YEAR(AD1761)=$B$3,YEAR('Apartment Expenses'!AD1761)&amp;" - "&amp;'Apartment Expenses'!AC1761,0)</f>
        <v>0</v>
      </c>
      <c r="C1761" s="1">
        <f t="shared" si="463"/>
        <v>0</v>
      </c>
      <c r="E1761" s="1">
        <v>1757</v>
      </c>
      <c r="F1761" s="1">
        <f t="shared" si="464"/>
        <v>1</v>
      </c>
      <c r="G1761" s="1">
        <f t="shared" si="460"/>
        <v>0</v>
      </c>
      <c r="H1761" s="1">
        <f t="shared" si="461"/>
        <v>0</v>
      </c>
      <c r="J1761" s="1" t="str">
        <f t="shared" si="465"/>
        <v>1900</v>
      </c>
      <c r="M1761" s="1">
        <f>HLOOKUP('Expense History'!$AD$3,$P$4:$X$2004,ROW('Apartment Expenses'!L1761)-3,0)</f>
        <v>0</v>
      </c>
      <c r="N1761" s="1">
        <f>IF('Expense History'!$AD$3=Data!$G$4,'Apartment Expenses'!AE1761,HLOOKUP('Expense History'!$AD$3,'Apartment Expenses'!$AE$4:$AL$2004,(ROW('Apartment Expenses'!M1761)-3)))</f>
        <v>0</v>
      </c>
      <c r="O1761" s="1" t="str">
        <f>IF($O$2="ALL",IF(VLOOKUP(AA1761,'Expense History'!$AA$6:$AB$36,2,0)="x","include",0),IF(AND(VLOOKUP(AA1761,'Expense History'!$AA$6:$AB$36,2,0)="x",AC1761=$O$2),"include",0))</f>
        <v>include</v>
      </c>
      <c r="P1761" s="1">
        <f>IF(O1761="include",IF(AE1761&gt;0,1+MAX(P1762:P$2005),0),0)</f>
        <v>0</v>
      </c>
      <c r="Q1761" s="1">
        <f>IF(AND(ISBLANK(AA1760),AE1760=0),0,(IF(MAX(Q1762:Q$2005)&gt;0,0,ROW(R1761))))</f>
        <v>0</v>
      </c>
      <c r="R1761" s="1">
        <f>IF($O1761="include",IF(AF1761&gt;0,1+MAX(R1762:R$2005),0),0)</f>
        <v>0</v>
      </c>
      <c r="S1761" s="1">
        <f>IF($O1761="include",IF(AG1761&gt;0,1+MAX(S1762:S$2005),0),0)</f>
        <v>0</v>
      </c>
      <c r="T1761" s="1">
        <f>IF($O1761="include",IF(AH1761&gt;0,1+MAX(T1762:T$2005),0),0)</f>
        <v>0</v>
      </c>
      <c r="U1761" s="1">
        <f>IF($O1761="include",IF(AI1761&gt;0,1+MAX(U1762:U$2005),0),0)</f>
        <v>0</v>
      </c>
      <c r="V1761" s="1">
        <f>IF($O1761="include",IF(AJ1761&gt;0,1+MAX(V1762:V$2005),0),0)</f>
        <v>0</v>
      </c>
      <c r="W1761" s="1">
        <f>IF($O1761="include",IF(AK1761&gt;0,1+MAX(W1762:W$2005),0),0)</f>
        <v>0</v>
      </c>
      <c r="X1761" s="1">
        <f>IF($O1761="include",IF(AL1761&gt;0,1+MAX(X1762:X$2005),0),0)</f>
        <v>0</v>
      </c>
      <c r="Y1761" s="22" t="str">
        <f t="shared" si="466"/>
        <v xml:space="preserve">1 - </v>
      </c>
      <c r="AA1761" s="42"/>
      <c r="AB1761" s="43"/>
      <c r="AC1761" s="43"/>
      <c r="AD1761" s="44"/>
      <c r="AE1761" s="11">
        <f t="shared" si="467"/>
        <v>0</v>
      </c>
      <c r="AF1761" s="41"/>
      <c r="AG1761" s="41"/>
      <c r="AH1761" s="41"/>
      <c r="AI1761" s="41"/>
      <c r="AJ1761" s="41"/>
      <c r="AK1761" s="41"/>
      <c r="AL1761" s="41"/>
      <c r="BA1761" s="1">
        <f t="shared" si="468"/>
        <v>0</v>
      </c>
      <c r="BB1761" s="1">
        <f t="shared" si="469"/>
        <v>0</v>
      </c>
      <c r="BC1761" s="1" t="str">
        <f t="shared" si="470"/>
        <v>No</v>
      </c>
      <c r="BD1761" s="1">
        <f t="shared" si="471"/>
        <v>0</v>
      </c>
      <c r="BE1761" s="1">
        <f t="shared" si="472"/>
        <v>0</v>
      </c>
      <c r="BF1761" s="1">
        <f t="shared" si="473"/>
        <v>0</v>
      </c>
      <c r="BG1761" s="1">
        <v>1757</v>
      </c>
      <c r="BH1761" s="1" t="e">
        <f t="shared" si="474"/>
        <v>#N/A</v>
      </c>
      <c r="BI1761" s="1">
        <f t="shared" si="476"/>
        <v>2</v>
      </c>
      <c r="BJ1761" s="1" t="e">
        <f t="shared" si="475"/>
        <v>#N/A</v>
      </c>
    </row>
    <row r="1762" spans="1:62" x14ac:dyDescent="0.25">
      <c r="A1762" s="1">
        <f t="shared" si="462"/>
        <v>1</v>
      </c>
      <c r="B1762" s="1">
        <f>IF(YEAR(AD1762)=$B$3,YEAR('Apartment Expenses'!AD1762)&amp;" - "&amp;'Apartment Expenses'!AC1762,0)</f>
        <v>0</v>
      </c>
      <c r="C1762" s="1">
        <f t="shared" si="463"/>
        <v>0</v>
      </c>
      <c r="E1762" s="1">
        <v>1758</v>
      </c>
      <c r="F1762" s="1">
        <f t="shared" si="464"/>
        <v>1</v>
      </c>
      <c r="G1762" s="1">
        <f t="shared" si="460"/>
        <v>0</v>
      </c>
      <c r="H1762" s="1">
        <f t="shared" si="461"/>
        <v>0</v>
      </c>
      <c r="J1762" s="1" t="str">
        <f t="shared" si="465"/>
        <v>1900</v>
      </c>
      <c r="M1762" s="1">
        <f>HLOOKUP('Expense History'!$AD$3,$P$4:$X$2004,ROW('Apartment Expenses'!L1762)-3,0)</f>
        <v>0</v>
      </c>
      <c r="N1762" s="1">
        <f>IF('Expense History'!$AD$3=Data!$G$4,'Apartment Expenses'!AE1762,HLOOKUP('Expense History'!$AD$3,'Apartment Expenses'!$AE$4:$AL$2004,(ROW('Apartment Expenses'!M1762)-3)))</f>
        <v>0</v>
      </c>
      <c r="O1762" s="1" t="str">
        <f>IF($O$2="ALL",IF(VLOOKUP(AA1762,'Expense History'!$AA$6:$AB$36,2,0)="x","include",0),IF(AND(VLOOKUP(AA1762,'Expense History'!$AA$6:$AB$36,2,0)="x",AC1762=$O$2),"include",0))</f>
        <v>include</v>
      </c>
      <c r="P1762" s="1">
        <f>IF(O1762="include",IF(AE1762&gt;0,1+MAX(P1763:P$2005),0),0)</f>
        <v>0</v>
      </c>
      <c r="Q1762" s="1">
        <f>IF(AND(ISBLANK(AA1761),AE1761=0),0,(IF(MAX(Q1763:Q$2005)&gt;0,0,ROW(R1762))))</f>
        <v>0</v>
      </c>
      <c r="R1762" s="1">
        <f>IF($O1762="include",IF(AF1762&gt;0,1+MAX(R1763:R$2005),0),0)</f>
        <v>0</v>
      </c>
      <c r="S1762" s="1">
        <f>IF($O1762="include",IF(AG1762&gt;0,1+MAX(S1763:S$2005),0),0)</f>
        <v>0</v>
      </c>
      <c r="T1762" s="1">
        <f>IF($O1762="include",IF(AH1762&gt;0,1+MAX(T1763:T$2005),0),0)</f>
        <v>0</v>
      </c>
      <c r="U1762" s="1">
        <f>IF($O1762="include",IF(AI1762&gt;0,1+MAX(U1763:U$2005),0),0)</f>
        <v>0</v>
      </c>
      <c r="V1762" s="1">
        <f>IF($O1762="include",IF(AJ1762&gt;0,1+MAX(V1763:V$2005),0),0)</f>
        <v>0</v>
      </c>
      <c r="W1762" s="1">
        <f>IF($O1762="include",IF(AK1762&gt;0,1+MAX(W1763:W$2005),0),0)</f>
        <v>0</v>
      </c>
      <c r="X1762" s="1">
        <f>IF($O1762="include",IF(AL1762&gt;0,1+MAX(X1763:X$2005),0),0)</f>
        <v>0</v>
      </c>
      <c r="Y1762" s="22" t="str">
        <f t="shared" si="466"/>
        <v xml:space="preserve">1 - </v>
      </c>
      <c r="AA1762" s="42"/>
      <c r="AB1762" s="43"/>
      <c r="AC1762" s="43"/>
      <c r="AD1762" s="44"/>
      <c r="AE1762" s="11">
        <f t="shared" si="467"/>
        <v>0</v>
      </c>
      <c r="AF1762" s="41"/>
      <c r="AG1762" s="41"/>
      <c r="AH1762" s="41"/>
      <c r="AI1762" s="41"/>
      <c r="AJ1762" s="41"/>
      <c r="AK1762" s="41"/>
      <c r="AL1762" s="41"/>
      <c r="BA1762" s="1">
        <f t="shared" si="468"/>
        <v>0</v>
      </c>
      <c r="BB1762" s="1">
        <f t="shared" si="469"/>
        <v>0</v>
      </c>
      <c r="BC1762" s="1" t="str">
        <f t="shared" si="470"/>
        <v>No</v>
      </c>
      <c r="BD1762" s="1">
        <f t="shared" si="471"/>
        <v>0</v>
      </c>
      <c r="BE1762" s="1">
        <f t="shared" si="472"/>
        <v>0</v>
      </c>
      <c r="BF1762" s="1">
        <f t="shared" si="473"/>
        <v>0</v>
      </c>
      <c r="BG1762" s="1">
        <v>1758</v>
      </c>
      <c r="BH1762" s="1" t="e">
        <f t="shared" si="474"/>
        <v>#N/A</v>
      </c>
      <c r="BI1762" s="1">
        <f t="shared" si="476"/>
        <v>2</v>
      </c>
      <c r="BJ1762" s="1" t="e">
        <f t="shared" si="475"/>
        <v>#N/A</v>
      </c>
    </row>
    <row r="1763" spans="1:62" x14ac:dyDescent="0.25">
      <c r="A1763" s="1">
        <f t="shared" si="462"/>
        <v>1</v>
      </c>
      <c r="B1763" s="1">
        <f>IF(YEAR(AD1763)=$B$3,YEAR('Apartment Expenses'!AD1763)&amp;" - "&amp;'Apartment Expenses'!AC1763,0)</f>
        <v>0</v>
      </c>
      <c r="C1763" s="1">
        <f t="shared" si="463"/>
        <v>0</v>
      </c>
      <c r="E1763" s="1">
        <v>1759</v>
      </c>
      <c r="F1763" s="1">
        <f t="shared" si="464"/>
        <v>1</v>
      </c>
      <c r="G1763" s="1">
        <f t="shared" si="460"/>
        <v>0</v>
      </c>
      <c r="H1763" s="1">
        <f t="shared" si="461"/>
        <v>0</v>
      </c>
      <c r="J1763" s="1" t="str">
        <f t="shared" si="465"/>
        <v>1900</v>
      </c>
      <c r="M1763" s="1">
        <f>HLOOKUP('Expense History'!$AD$3,$P$4:$X$2004,ROW('Apartment Expenses'!L1763)-3,0)</f>
        <v>0</v>
      </c>
      <c r="N1763" s="1">
        <f>IF('Expense History'!$AD$3=Data!$G$4,'Apartment Expenses'!AE1763,HLOOKUP('Expense History'!$AD$3,'Apartment Expenses'!$AE$4:$AL$2004,(ROW('Apartment Expenses'!M1763)-3)))</f>
        <v>0</v>
      </c>
      <c r="O1763" s="1" t="str">
        <f>IF($O$2="ALL",IF(VLOOKUP(AA1763,'Expense History'!$AA$6:$AB$36,2,0)="x","include",0),IF(AND(VLOOKUP(AA1763,'Expense History'!$AA$6:$AB$36,2,0)="x",AC1763=$O$2),"include",0))</f>
        <v>include</v>
      </c>
      <c r="P1763" s="1">
        <f>IF(O1763="include",IF(AE1763&gt;0,1+MAX(P1764:P$2005),0),0)</f>
        <v>0</v>
      </c>
      <c r="Q1763" s="1">
        <f>IF(AND(ISBLANK(AA1762),AE1762=0),0,(IF(MAX(Q1764:Q$2005)&gt;0,0,ROW(R1763))))</f>
        <v>0</v>
      </c>
      <c r="R1763" s="1">
        <f>IF($O1763="include",IF(AF1763&gt;0,1+MAX(R1764:R$2005),0),0)</f>
        <v>0</v>
      </c>
      <c r="S1763" s="1">
        <f>IF($O1763="include",IF(AG1763&gt;0,1+MAX(S1764:S$2005),0),0)</f>
        <v>0</v>
      </c>
      <c r="T1763" s="1">
        <f>IF($O1763="include",IF(AH1763&gt;0,1+MAX(T1764:T$2005),0),0)</f>
        <v>0</v>
      </c>
      <c r="U1763" s="1">
        <f>IF($O1763="include",IF(AI1763&gt;0,1+MAX(U1764:U$2005),0),0)</f>
        <v>0</v>
      </c>
      <c r="V1763" s="1">
        <f>IF($O1763="include",IF(AJ1763&gt;0,1+MAX(V1764:V$2005),0),0)</f>
        <v>0</v>
      </c>
      <c r="W1763" s="1">
        <f>IF($O1763="include",IF(AK1763&gt;0,1+MAX(W1764:W$2005),0),0)</f>
        <v>0</v>
      </c>
      <c r="X1763" s="1">
        <f>IF($O1763="include",IF(AL1763&gt;0,1+MAX(X1764:X$2005),0),0)</f>
        <v>0</v>
      </c>
      <c r="Y1763" s="22" t="str">
        <f t="shared" si="466"/>
        <v xml:space="preserve">1 - </v>
      </c>
      <c r="AA1763" s="42"/>
      <c r="AB1763" s="43"/>
      <c r="AC1763" s="43"/>
      <c r="AD1763" s="44"/>
      <c r="AE1763" s="11">
        <f t="shared" si="467"/>
        <v>0</v>
      </c>
      <c r="AF1763" s="41"/>
      <c r="AG1763" s="41"/>
      <c r="AH1763" s="41"/>
      <c r="AI1763" s="41"/>
      <c r="AJ1763" s="41"/>
      <c r="AK1763" s="41"/>
      <c r="AL1763" s="41"/>
      <c r="BA1763" s="1">
        <f t="shared" si="468"/>
        <v>0</v>
      </c>
      <c r="BB1763" s="1">
        <f t="shared" si="469"/>
        <v>0</v>
      </c>
      <c r="BC1763" s="1" t="str">
        <f t="shared" si="470"/>
        <v>No</v>
      </c>
      <c r="BD1763" s="1">
        <f t="shared" si="471"/>
        <v>0</v>
      </c>
      <c r="BE1763" s="1">
        <f t="shared" si="472"/>
        <v>0</v>
      </c>
      <c r="BF1763" s="1">
        <f t="shared" si="473"/>
        <v>0</v>
      </c>
      <c r="BG1763" s="1">
        <v>1759</v>
      </c>
      <c r="BH1763" s="1" t="e">
        <f t="shared" si="474"/>
        <v>#N/A</v>
      </c>
      <c r="BI1763" s="1">
        <f t="shared" si="476"/>
        <v>2</v>
      </c>
      <c r="BJ1763" s="1" t="e">
        <f t="shared" si="475"/>
        <v>#N/A</v>
      </c>
    </row>
    <row r="1764" spans="1:62" x14ac:dyDescent="0.25">
      <c r="A1764" s="1">
        <f t="shared" si="462"/>
        <v>1</v>
      </c>
      <c r="B1764" s="1">
        <f>IF(YEAR(AD1764)=$B$3,YEAR('Apartment Expenses'!AD1764)&amp;" - "&amp;'Apartment Expenses'!AC1764,0)</f>
        <v>0</v>
      </c>
      <c r="C1764" s="1">
        <f t="shared" si="463"/>
        <v>0</v>
      </c>
      <c r="E1764" s="1">
        <v>1760</v>
      </c>
      <c r="F1764" s="1">
        <f t="shared" si="464"/>
        <v>1</v>
      </c>
      <c r="G1764" s="1">
        <f t="shared" si="460"/>
        <v>0</v>
      </c>
      <c r="H1764" s="1">
        <f t="shared" si="461"/>
        <v>0</v>
      </c>
      <c r="J1764" s="1" t="str">
        <f t="shared" si="465"/>
        <v>1900</v>
      </c>
      <c r="M1764" s="1">
        <f>HLOOKUP('Expense History'!$AD$3,$P$4:$X$2004,ROW('Apartment Expenses'!L1764)-3,0)</f>
        <v>0</v>
      </c>
      <c r="N1764" s="1">
        <f>IF('Expense History'!$AD$3=Data!$G$4,'Apartment Expenses'!AE1764,HLOOKUP('Expense History'!$AD$3,'Apartment Expenses'!$AE$4:$AL$2004,(ROW('Apartment Expenses'!M1764)-3)))</f>
        <v>0</v>
      </c>
      <c r="O1764" s="1" t="str">
        <f>IF($O$2="ALL",IF(VLOOKUP(AA1764,'Expense History'!$AA$6:$AB$36,2,0)="x","include",0),IF(AND(VLOOKUP(AA1764,'Expense History'!$AA$6:$AB$36,2,0)="x",AC1764=$O$2),"include",0))</f>
        <v>include</v>
      </c>
      <c r="P1764" s="1">
        <f>IF(O1764="include",IF(AE1764&gt;0,1+MAX(P1765:P$2005),0),0)</f>
        <v>0</v>
      </c>
      <c r="Q1764" s="1">
        <f>IF(AND(ISBLANK(AA1763),AE1763=0),0,(IF(MAX(Q1765:Q$2005)&gt;0,0,ROW(R1764))))</f>
        <v>0</v>
      </c>
      <c r="R1764" s="1">
        <f>IF($O1764="include",IF(AF1764&gt;0,1+MAX(R1765:R$2005),0),0)</f>
        <v>0</v>
      </c>
      <c r="S1764" s="1">
        <f>IF($O1764="include",IF(AG1764&gt;0,1+MAX(S1765:S$2005),0),0)</f>
        <v>0</v>
      </c>
      <c r="T1764" s="1">
        <f>IF($O1764="include",IF(AH1764&gt;0,1+MAX(T1765:T$2005),0),0)</f>
        <v>0</v>
      </c>
      <c r="U1764" s="1">
        <f>IF($O1764="include",IF(AI1764&gt;0,1+MAX(U1765:U$2005),0),0)</f>
        <v>0</v>
      </c>
      <c r="V1764" s="1">
        <f>IF($O1764="include",IF(AJ1764&gt;0,1+MAX(V1765:V$2005),0),0)</f>
        <v>0</v>
      </c>
      <c r="W1764" s="1">
        <f>IF($O1764="include",IF(AK1764&gt;0,1+MAX(W1765:W$2005),0),0)</f>
        <v>0</v>
      </c>
      <c r="X1764" s="1">
        <f>IF($O1764="include",IF(AL1764&gt;0,1+MAX(X1765:X$2005),0),0)</f>
        <v>0</v>
      </c>
      <c r="Y1764" s="22" t="str">
        <f t="shared" si="466"/>
        <v xml:space="preserve">1 - </v>
      </c>
      <c r="AA1764" s="42"/>
      <c r="AB1764" s="43"/>
      <c r="AC1764" s="43"/>
      <c r="AD1764" s="44"/>
      <c r="AE1764" s="11">
        <f t="shared" si="467"/>
        <v>0</v>
      </c>
      <c r="AF1764" s="41"/>
      <c r="AG1764" s="41"/>
      <c r="AH1764" s="41"/>
      <c r="AI1764" s="41"/>
      <c r="AJ1764" s="41"/>
      <c r="AK1764" s="41"/>
      <c r="AL1764" s="41"/>
      <c r="BA1764" s="1">
        <f t="shared" si="468"/>
        <v>0</v>
      </c>
      <c r="BB1764" s="1">
        <f t="shared" si="469"/>
        <v>0</v>
      </c>
      <c r="BC1764" s="1" t="str">
        <f t="shared" si="470"/>
        <v>No</v>
      </c>
      <c r="BD1764" s="1">
        <f t="shared" si="471"/>
        <v>0</v>
      </c>
      <c r="BE1764" s="1">
        <f t="shared" si="472"/>
        <v>0</v>
      </c>
      <c r="BF1764" s="1">
        <f t="shared" si="473"/>
        <v>0</v>
      </c>
      <c r="BG1764" s="1">
        <v>1760</v>
      </c>
      <c r="BH1764" s="1" t="e">
        <f t="shared" si="474"/>
        <v>#N/A</v>
      </c>
      <c r="BI1764" s="1">
        <f t="shared" si="476"/>
        <v>2</v>
      </c>
      <c r="BJ1764" s="1" t="e">
        <f t="shared" si="475"/>
        <v>#N/A</v>
      </c>
    </row>
    <row r="1765" spans="1:62" x14ac:dyDescent="0.25">
      <c r="A1765" s="1">
        <f t="shared" si="462"/>
        <v>1</v>
      </c>
      <c r="B1765" s="1">
        <f>IF(YEAR(AD1765)=$B$3,YEAR('Apartment Expenses'!AD1765)&amp;" - "&amp;'Apartment Expenses'!AC1765,0)</f>
        <v>0</v>
      </c>
      <c r="C1765" s="1">
        <f t="shared" si="463"/>
        <v>0</v>
      </c>
      <c r="E1765" s="1">
        <v>1761</v>
      </c>
      <c r="F1765" s="1">
        <f t="shared" si="464"/>
        <v>1</v>
      </c>
      <c r="G1765" s="1">
        <f t="shared" si="460"/>
        <v>0</v>
      </c>
      <c r="H1765" s="1">
        <f t="shared" si="461"/>
        <v>0</v>
      </c>
      <c r="J1765" s="1" t="str">
        <f t="shared" si="465"/>
        <v>1900</v>
      </c>
      <c r="M1765" s="1">
        <f>HLOOKUP('Expense History'!$AD$3,$P$4:$X$2004,ROW('Apartment Expenses'!L1765)-3,0)</f>
        <v>0</v>
      </c>
      <c r="N1765" s="1">
        <f>IF('Expense History'!$AD$3=Data!$G$4,'Apartment Expenses'!AE1765,HLOOKUP('Expense History'!$AD$3,'Apartment Expenses'!$AE$4:$AL$2004,(ROW('Apartment Expenses'!M1765)-3)))</f>
        <v>0</v>
      </c>
      <c r="O1765" s="1" t="str">
        <f>IF($O$2="ALL",IF(VLOOKUP(AA1765,'Expense History'!$AA$6:$AB$36,2,0)="x","include",0),IF(AND(VLOOKUP(AA1765,'Expense History'!$AA$6:$AB$36,2,0)="x",AC1765=$O$2),"include",0))</f>
        <v>include</v>
      </c>
      <c r="P1765" s="1">
        <f>IF(O1765="include",IF(AE1765&gt;0,1+MAX(P1766:P$2005),0),0)</f>
        <v>0</v>
      </c>
      <c r="Q1765" s="1">
        <f>IF(AND(ISBLANK(AA1764),AE1764=0),0,(IF(MAX(Q1766:Q$2005)&gt;0,0,ROW(R1765))))</f>
        <v>0</v>
      </c>
      <c r="R1765" s="1">
        <f>IF($O1765="include",IF(AF1765&gt;0,1+MAX(R1766:R$2005),0),0)</f>
        <v>0</v>
      </c>
      <c r="S1765" s="1">
        <f>IF($O1765="include",IF(AG1765&gt;0,1+MAX(S1766:S$2005),0),0)</f>
        <v>0</v>
      </c>
      <c r="T1765" s="1">
        <f>IF($O1765="include",IF(AH1765&gt;0,1+MAX(T1766:T$2005),0),0)</f>
        <v>0</v>
      </c>
      <c r="U1765" s="1">
        <f>IF($O1765="include",IF(AI1765&gt;0,1+MAX(U1766:U$2005),0),0)</f>
        <v>0</v>
      </c>
      <c r="V1765" s="1">
        <f>IF($O1765="include",IF(AJ1765&gt;0,1+MAX(V1766:V$2005),0),0)</f>
        <v>0</v>
      </c>
      <c r="W1765" s="1">
        <f>IF($O1765="include",IF(AK1765&gt;0,1+MAX(W1766:W$2005),0),0)</f>
        <v>0</v>
      </c>
      <c r="X1765" s="1">
        <f>IF($O1765="include",IF(AL1765&gt;0,1+MAX(X1766:X$2005),0),0)</f>
        <v>0</v>
      </c>
      <c r="Y1765" s="22" t="str">
        <f t="shared" si="466"/>
        <v xml:space="preserve">1 - </v>
      </c>
      <c r="AA1765" s="42"/>
      <c r="AB1765" s="43"/>
      <c r="AC1765" s="43"/>
      <c r="AD1765" s="44"/>
      <c r="AE1765" s="11">
        <f t="shared" si="467"/>
        <v>0</v>
      </c>
      <c r="AF1765" s="41"/>
      <c r="AG1765" s="41"/>
      <c r="AH1765" s="41"/>
      <c r="AI1765" s="41"/>
      <c r="AJ1765" s="41"/>
      <c r="AK1765" s="41"/>
      <c r="AL1765" s="41"/>
      <c r="BA1765" s="1">
        <f t="shared" si="468"/>
        <v>0</v>
      </c>
      <c r="BB1765" s="1">
        <f t="shared" si="469"/>
        <v>0</v>
      </c>
      <c r="BC1765" s="1" t="str">
        <f t="shared" si="470"/>
        <v>No</v>
      </c>
      <c r="BD1765" s="1">
        <f t="shared" si="471"/>
        <v>0</v>
      </c>
      <c r="BE1765" s="1">
        <f t="shared" si="472"/>
        <v>0</v>
      </c>
      <c r="BF1765" s="1">
        <f t="shared" si="473"/>
        <v>0</v>
      </c>
      <c r="BG1765" s="1">
        <v>1761</v>
      </c>
      <c r="BH1765" s="1" t="e">
        <f t="shared" si="474"/>
        <v>#N/A</v>
      </c>
      <c r="BI1765" s="1">
        <f t="shared" si="476"/>
        <v>2</v>
      </c>
      <c r="BJ1765" s="1" t="e">
        <f t="shared" si="475"/>
        <v>#N/A</v>
      </c>
    </row>
    <row r="1766" spans="1:62" x14ac:dyDescent="0.25">
      <c r="A1766" s="1">
        <f t="shared" si="462"/>
        <v>1</v>
      </c>
      <c r="B1766" s="1">
        <f>IF(YEAR(AD1766)=$B$3,YEAR('Apartment Expenses'!AD1766)&amp;" - "&amp;'Apartment Expenses'!AC1766,0)</f>
        <v>0</v>
      </c>
      <c r="C1766" s="1">
        <f t="shared" si="463"/>
        <v>0</v>
      </c>
      <c r="E1766" s="1">
        <v>1762</v>
      </c>
      <c r="F1766" s="1">
        <f t="shared" si="464"/>
        <v>1</v>
      </c>
      <c r="G1766" s="1">
        <f t="shared" si="460"/>
        <v>0</v>
      </c>
      <c r="H1766" s="1">
        <f t="shared" si="461"/>
        <v>0</v>
      </c>
      <c r="J1766" s="1" t="str">
        <f t="shared" si="465"/>
        <v>1900</v>
      </c>
      <c r="M1766" s="1">
        <f>HLOOKUP('Expense History'!$AD$3,$P$4:$X$2004,ROW('Apartment Expenses'!L1766)-3,0)</f>
        <v>0</v>
      </c>
      <c r="N1766" s="1">
        <f>IF('Expense History'!$AD$3=Data!$G$4,'Apartment Expenses'!AE1766,HLOOKUP('Expense History'!$AD$3,'Apartment Expenses'!$AE$4:$AL$2004,(ROW('Apartment Expenses'!M1766)-3)))</f>
        <v>0</v>
      </c>
      <c r="O1766" s="1" t="str">
        <f>IF($O$2="ALL",IF(VLOOKUP(AA1766,'Expense History'!$AA$6:$AB$36,2,0)="x","include",0),IF(AND(VLOOKUP(AA1766,'Expense History'!$AA$6:$AB$36,2,0)="x",AC1766=$O$2),"include",0))</f>
        <v>include</v>
      </c>
      <c r="P1766" s="1">
        <f>IF(O1766="include",IF(AE1766&gt;0,1+MAX(P1767:P$2005),0),0)</f>
        <v>0</v>
      </c>
      <c r="Q1766" s="1">
        <f>IF(AND(ISBLANK(AA1765),AE1765=0),0,(IF(MAX(Q1767:Q$2005)&gt;0,0,ROW(R1766))))</f>
        <v>0</v>
      </c>
      <c r="R1766" s="1">
        <f>IF($O1766="include",IF(AF1766&gt;0,1+MAX(R1767:R$2005),0),0)</f>
        <v>0</v>
      </c>
      <c r="S1766" s="1">
        <f>IF($O1766="include",IF(AG1766&gt;0,1+MAX(S1767:S$2005),0),0)</f>
        <v>0</v>
      </c>
      <c r="T1766" s="1">
        <f>IF($O1766="include",IF(AH1766&gt;0,1+MAX(T1767:T$2005),0),0)</f>
        <v>0</v>
      </c>
      <c r="U1766" s="1">
        <f>IF($O1766="include",IF(AI1766&gt;0,1+MAX(U1767:U$2005),0),0)</f>
        <v>0</v>
      </c>
      <c r="V1766" s="1">
        <f>IF($O1766="include",IF(AJ1766&gt;0,1+MAX(V1767:V$2005),0),0)</f>
        <v>0</v>
      </c>
      <c r="W1766" s="1">
        <f>IF($O1766="include",IF(AK1766&gt;0,1+MAX(W1767:W$2005),0),0)</f>
        <v>0</v>
      </c>
      <c r="X1766" s="1">
        <f>IF($O1766="include",IF(AL1766&gt;0,1+MAX(X1767:X$2005),0),0)</f>
        <v>0</v>
      </c>
      <c r="Y1766" s="22" t="str">
        <f t="shared" si="466"/>
        <v xml:space="preserve">1 - </v>
      </c>
      <c r="AA1766" s="42"/>
      <c r="AB1766" s="43"/>
      <c r="AC1766" s="43"/>
      <c r="AD1766" s="44"/>
      <c r="AE1766" s="11">
        <f t="shared" si="467"/>
        <v>0</v>
      </c>
      <c r="AF1766" s="41"/>
      <c r="AG1766" s="41"/>
      <c r="AH1766" s="41"/>
      <c r="AI1766" s="41"/>
      <c r="AJ1766" s="41"/>
      <c r="AK1766" s="41"/>
      <c r="AL1766" s="41"/>
      <c r="BA1766" s="1">
        <f t="shared" si="468"/>
        <v>0</v>
      </c>
      <c r="BB1766" s="1">
        <f t="shared" si="469"/>
        <v>0</v>
      </c>
      <c r="BC1766" s="1" t="str">
        <f t="shared" si="470"/>
        <v>No</v>
      </c>
      <c r="BD1766" s="1">
        <f t="shared" si="471"/>
        <v>0</v>
      </c>
      <c r="BE1766" s="1">
        <f t="shared" si="472"/>
        <v>0</v>
      </c>
      <c r="BF1766" s="1">
        <f t="shared" si="473"/>
        <v>0</v>
      </c>
      <c r="BG1766" s="1">
        <v>1762</v>
      </c>
      <c r="BH1766" s="1" t="e">
        <f t="shared" si="474"/>
        <v>#N/A</v>
      </c>
      <c r="BI1766" s="1">
        <f t="shared" si="476"/>
        <v>2</v>
      </c>
      <c r="BJ1766" s="1" t="e">
        <f t="shared" si="475"/>
        <v>#N/A</v>
      </c>
    </row>
    <row r="1767" spans="1:62" x14ac:dyDescent="0.25">
      <c r="A1767" s="1">
        <f t="shared" si="462"/>
        <v>1</v>
      </c>
      <c r="B1767" s="1">
        <f>IF(YEAR(AD1767)=$B$3,YEAR('Apartment Expenses'!AD1767)&amp;" - "&amp;'Apartment Expenses'!AC1767,0)</f>
        <v>0</v>
      </c>
      <c r="C1767" s="1">
        <f t="shared" si="463"/>
        <v>0</v>
      </c>
      <c r="E1767" s="1">
        <v>1763</v>
      </c>
      <c r="F1767" s="1">
        <f t="shared" si="464"/>
        <v>1</v>
      </c>
      <c r="G1767" s="1">
        <f t="shared" si="460"/>
        <v>0</v>
      </c>
      <c r="H1767" s="1">
        <f t="shared" si="461"/>
        <v>0</v>
      </c>
      <c r="J1767" s="1" t="str">
        <f t="shared" si="465"/>
        <v>1900</v>
      </c>
      <c r="M1767" s="1">
        <f>HLOOKUP('Expense History'!$AD$3,$P$4:$X$2004,ROW('Apartment Expenses'!L1767)-3,0)</f>
        <v>0</v>
      </c>
      <c r="N1767" s="1">
        <f>IF('Expense History'!$AD$3=Data!$G$4,'Apartment Expenses'!AE1767,HLOOKUP('Expense History'!$AD$3,'Apartment Expenses'!$AE$4:$AL$2004,(ROW('Apartment Expenses'!M1767)-3)))</f>
        <v>0</v>
      </c>
      <c r="O1767" s="1" t="str">
        <f>IF($O$2="ALL",IF(VLOOKUP(AA1767,'Expense History'!$AA$6:$AB$36,2,0)="x","include",0),IF(AND(VLOOKUP(AA1767,'Expense History'!$AA$6:$AB$36,2,0)="x",AC1767=$O$2),"include",0))</f>
        <v>include</v>
      </c>
      <c r="P1767" s="1">
        <f>IF(O1767="include",IF(AE1767&gt;0,1+MAX(P1768:P$2005),0),0)</f>
        <v>0</v>
      </c>
      <c r="Q1767" s="1">
        <f>IF(AND(ISBLANK(AA1766),AE1766=0),0,(IF(MAX(Q1768:Q$2005)&gt;0,0,ROW(R1767))))</f>
        <v>0</v>
      </c>
      <c r="R1767" s="1">
        <f>IF($O1767="include",IF(AF1767&gt;0,1+MAX(R1768:R$2005),0),0)</f>
        <v>0</v>
      </c>
      <c r="S1767" s="1">
        <f>IF($O1767="include",IF(AG1767&gt;0,1+MAX(S1768:S$2005),0),0)</f>
        <v>0</v>
      </c>
      <c r="T1767" s="1">
        <f>IF($O1767="include",IF(AH1767&gt;0,1+MAX(T1768:T$2005),0),0)</f>
        <v>0</v>
      </c>
      <c r="U1767" s="1">
        <f>IF($O1767="include",IF(AI1767&gt;0,1+MAX(U1768:U$2005),0),0)</f>
        <v>0</v>
      </c>
      <c r="V1767" s="1">
        <f>IF($O1767="include",IF(AJ1767&gt;0,1+MAX(V1768:V$2005),0),0)</f>
        <v>0</v>
      </c>
      <c r="W1767" s="1">
        <f>IF($O1767="include",IF(AK1767&gt;0,1+MAX(W1768:W$2005),0),0)</f>
        <v>0</v>
      </c>
      <c r="X1767" s="1">
        <f>IF($O1767="include",IF(AL1767&gt;0,1+MAX(X1768:X$2005),0),0)</f>
        <v>0</v>
      </c>
      <c r="Y1767" s="22" t="str">
        <f t="shared" si="466"/>
        <v xml:space="preserve">1 - </v>
      </c>
      <c r="AA1767" s="42"/>
      <c r="AB1767" s="43"/>
      <c r="AC1767" s="43"/>
      <c r="AD1767" s="44"/>
      <c r="AE1767" s="11">
        <f t="shared" si="467"/>
        <v>0</v>
      </c>
      <c r="AF1767" s="41"/>
      <c r="AG1767" s="41"/>
      <c r="AH1767" s="41"/>
      <c r="AI1767" s="41"/>
      <c r="AJ1767" s="41"/>
      <c r="AK1767" s="41"/>
      <c r="AL1767" s="41"/>
      <c r="BA1767" s="1">
        <f t="shared" si="468"/>
        <v>0</v>
      </c>
      <c r="BB1767" s="1">
        <f t="shared" si="469"/>
        <v>0</v>
      </c>
      <c r="BC1767" s="1" t="str">
        <f t="shared" si="470"/>
        <v>No</v>
      </c>
      <c r="BD1767" s="1">
        <f t="shared" si="471"/>
        <v>0</v>
      </c>
      <c r="BE1767" s="1">
        <f t="shared" si="472"/>
        <v>0</v>
      </c>
      <c r="BF1767" s="1">
        <f t="shared" si="473"/>
        <v>0</v>
      </c>
      <c r="BG1767" s="1">
        <v>1763</v>
      </c>
      <c r="BH1767" s="1" t="e">
        <f t="shared" si="474"/>
        <v>#N/A</v>
      </c>
      <c r="BI1767" s="1">
        <f t="shared" si="476"/>
        <v>2</v>
      </c>
      <c r="BJ1767" s="1" t="e">
        <f t="shared" si="475"/>
        <v>#N/A</v>
      </c>
    </row>
    <row r="1768" spans="1:62" x14ac:dyDescent="0.25">
      <c r="A1768" s="1">
        <f t="shared" si="462"/>
        <v>1</v>
      </c>
      <c r="B1768" s="1">
        <f>IF(YEAR(AD1768)=$B$3,YEAR('Apartment Expenses'!AD1768)&amp;" - "&amp;'Apartment Expenses'!AC1768,0)</f>
        <v>0</v>
      </c>
      <c r="C1768" s="1">
        <f t="shared" si="463"/>
        <v>0</v>
      </c>
      <c r="E1768" s="1">
        <v>1764</v>
      </c>
      <c r="F1768" s="1">
        <f t="shared" si="464"/>
        <v>1</v>
      </c>
      <c r="G1768" s="1">
        <f t="shared" si="460"/>
        <v>0</v>
      </c>
      <c r="H1768" s="1">
        <f t="shared" si="461"/>
        <v>0</v>
      </c>
      <c r="J1768" s="1" t="str">
        <f t="shared" si="465"/>
        <v>1900</v>
      </c>
      <c r="M1768" s="1">
        <f>HLOOKUP('Expense History'!$AD$3,$P$4:$X$2004,ROW('Apartment Expenses'!L1768)-3,0)</f>
        <v>0</v>
      </c>
      <c r="N1768" s="1">
        <f>IF('Expense History'!$AD$3=Data!$G$4,'Apartment Expenses'!AE1768,HLOOKUP('Expense History'!$AD$3,'Apartment Expenses'!$AE$4:$AL$2004,(ROW('Apartment Expenses'!M1768)-3)))</f>
        <v>0</v>
      </c>
      <c r="O1768" s="1" t="str">
        <f>IF($O$2="ALL",IF(VLOOKUP(AA1768,'Expense History'!$AA$6:$AB$36,2,0)="x","include",0),IF(AND(VLOOKUP(AA1768,'Expense History'!$AA$6:$AB$36,2,0)="x",AC1768=$O$2),"include",0))</f>
        <v>include</v>
      </c>
      <c r="P1768" s="1">
        <f>IF(O1768="include",IF(AE1768&gt;0,1+MAX(P1769:P$2005),0),0)</f>
        <v>0</v>
      </c>
      <c r="Q1768" s="1">
        <f>IF(AND(ISBLANK(AA1767),AE1767=0),0,(IF(MAX(Q1769:Q$2005)&gt;0,0,ROW(R1768))))</f>
        <v>0</v>
      </c>
      <c r="R1768" s="1">
        <f>IF($O1768="include",IF(AF1768&gt;0,1+MAX(R1769:R$2005),0),0)</f>
        <v>0</v>
      </c>
      <c r="S1768" s="1">
        <f>IF($O1768="include",IF(AG1768&gt;0,1+MAX(S1769:S$2005),0),0)</f>
        <v>0</v>
      </c>
      <c r="T1768" s="1">
        <f>IF($O1768="include",IF(AH1768&gt;0,1+MAX(T1769:T$2005),0),0)</f>
        <v>0</v>
      </c>
      <c r="U1768" s="1">
        <f>IF($O1768="include",IF(AI1768&gt;0,1+MAX(U1769:U$2005),0),0)</f>
        <v>0</v>
      </c>
      <c r="V1768" s="1">
        <f>IF($O1768="include",IF(AJ1768&gt;0,1+MAX(V1769:V$2005),0),0)</f>
        <v>0</v>
      </c>
      <c r="W1768" s="1">
        <f>IF($O1768="include",IF(AK1768&gt;0,1+MAX(W1769:W$2005),0),0)</f>
        <v>0</v>
      </c>
      <c r="X1768" s="1">
        <f>IF($O1768="include",IF(AL1768&gt;0,1+MAX(X1769:X$2005),0),0)</f>
        <v>0</v>
      </c>
      <c r="Y1768" s="22" t="str">
        <f t="shared" si="466"/>
        <v xml:space="preserve">1 - </v>
      </c>
      <c r="AA1768" s="42"/>
      <c r="AB1768" s="43"/>
      <c r="AC1768" s="43"/>
      <c r="AD1768" s="44"/>
      <c r="AE1768" s="11">
        <f t="shared" si="467"/>
        <v>0</v>
      </c>
      <c r="AF1768" s="41"/>
      <c r="AG1768" s="41"/>
      <c r="AH1768" s="41"/>
      <c r="AI1768" s="41"/>
      <c r="AJ1768" s="41"/>
      <c r="AK1768" s="41"/>
      <c r="AL1768" s="41"/>
      <c r="BA1768" s="1">
        <f t="shared" si="468"/>
        <v>0</v>
      </c>
      <c r="BB1768" s="1">
        <f t="shared" si="469"/>
        <v>0</v>
      </c>
      <c r="BC1768" s="1" t="str">
        <f t="shared" si="470"/>
        <v>No</v>
      </c>
      <c r="BD1768" s="1">
        <f t="shared" si="471"/>
        <v>0</v>
      </c>
      <c r="BE1768" s="1">
        <f t="shared" si="472"/>
        <v>0</v>
      </c>
      <c r="BF1768" s="1">
        <f t="shared" si="473"/>
        <v>0</v>
      </c>
      <c r="BG1768" s="1">
        <v>1764</v>
      </c>
      <c r="BH1768" s="1" t="e">
        <f t="shared" si="474"/>
        <v>#N/A</v>
      </c>
      <c r="BI1768" s="1">
        <f t="shared" si="476"/>
        <v>2</v>
      </c>
      <c r="BJ1768" s="1" t="e">
        <f t="shared" si="475"/>
        <v>#N/A</v>
      </c>
    </row>
    <row r="1769" spans="1:62" x14ac:dyDescent="0.25">
      <c r="A1769" s="1">
        <f t="shared" si="462"/>
        <v>1</v>
      </c>
      <c r="B1769" s="1">
        <f>IF(YEAR(AD1769)=$B$3,YEAR('Apartment Expenses'!AD1769)&amp;" - "&amp;'Apartment Expenses'!AC1769,0)</f>
        <v>0</v>
      </c>
      <c r="C1769" s="1">
        <f t="shared" si="463"/>
        <v>0</v>
      </c>
      <c r="E1769" s="1">
        <v>1765</v>
      </c>
      <c r="F1769" s="1">
        <f t="shared" si="464"/>
        <v>1</v>
      </c>
      <c r="G1769" s="1">
        <f t="shared" si="460"/>
        <v>0</v>
      </c>
      <c r="H1769" s="1">
        <f t="shared" si="461"/>
        <v>0</v>
      </c>
      <c r="J1769" s="1" t="str">
        <f t="shared" si="465"/>
        <v>1900</v>
      </c>
      <c r="M1769" s="1">
        <f>HLOOKUP('Expense History'!$AD$3,$P$4:$X$2004,ROW('Apartment Expenses'!L1769)-3,0)</f>
        <v>0</v>
      </c>
      <c r="N1769" s="1">
        <f>IF('Expense History'!$AD$3=Data!$G$4,'Apartment Expenses'!AE1769,HLOOKUP('Expense History'!$AD$3,'Apartment Expenses'!$AE$4:$AL$2004,(ROW('Apartment Expenses'!M1769)-3)))</f>
        <v>0</v>
      </c>
      <c r="O1769" s="1" t="str">
        <f>IF($O$2="ALL",IF(VLOOKUP(AA1769,'Expense History'!$AA$6:$AB$36,2,0)="x","include",0),IF(AND(VLOOKUP(AA1769,'Expense History'!$AA$6:$AB$36,2,0)="x",AC1769=$O$2),"include",0))</f>
        <v>include</v>
      </c>
      <c r="P1769" s="1">
        <f>IF(O1769="include",IF(AE1769&gt;0,1+MAX(P1770:P$2005),0),0)</f>
        <v>0</v>
      </c>
      <c r="Q1769" s="1">
        <f>IF(AND(ISBLANK(AA1768),AE1768=0),0,(IF(MAX(Q1770:Q$2005)&gt;0,0,ROW(R1769))))</f>
        <v>0</v>
      </c>
      <c r="R1769" s="1">
        <f>IF($O1769="include",IF(AF1769&gt;0,1+MAX(R1770:R$2005),0),0)</f>
        <v>0</v>
      </c>
      <c r="S1769" s="1">
        <f>IF($O1769="include",IF(AG1769&gt;0,1+MAX(S1770:S$2005),0),0)</f>
        <v>0</v>
      </c>
      <c r="T1769" s="1">
        <f>IF($O1769="include",IF(AH1769&gt;0,1+MAX(T1770:T$2005),0),0)</f>
        <v>0</v>
      </c>
      <c r="U1769" s="1">
        <f>IF($O1769="include",IF(AI1769&gt;0,1+MAX(U1770:U$2005),0),0)</f>
        <v>0</v>
      </c>
      <c r="V1769" s="1">
        <f>IF($O1769="include",IF(AJ1769&gt;0,1+MAX(V1770:V$2005),0),0)</f>
        <v>0</v>
      </c>
      <c r="W1769" s="1">
        <f>IF($O1769="include",IF(AK1769&gt;0,1+MAX(W1770:W$2005),0),0)</f>
        <v>0</v>
      </c>
      <c r="X1769" s="1">
        <f>IF($O1769="include",IF(AL1769&gt;0,1+MAX(X1770:X$2005),0),0)</f>
        <v>0</v>
      </c>
      <c r="Y1769" s="22" t="str">
        <f t="shared" si="466"/>
        <v xml:space="preserve">1 - </v>
      </c>
      <c r="AA1769" s="42"/>
      <c r="AB1769" s="43"/>
      <c r="AC1769" s="43"/>
      <c r="AD1769" s="44"/>
      <c r="AE1769" s="11">
        <f t="shared" si="467"/>
        <v>0</v>
      </c>
      <c r="AF1769" s="41"/>
      <c r="AG1769" s="41"/>
      <c r="AH1769" s="41"/>
      <c r="AI1769" s="41"/>
      <c r="AJ1769" s="41"/>
      <c r="AK1769" s="41"/>
      <c r="AL1769" s="41"/>
      <c r="BA1769" s="1">
        <f t="shared" si="468"/>
        <v>0</v>
      </c>
      <c r="BB1769" s="1">
        <f t="shared" si="469"/>
        <v>0</v>
      </c>
      <c r="BC1769" s="1" t="str">
        <f t="shared" si="470"/>
        <v>No</v>
      </c>
      <c r="BD1769" s="1">
        <f t="shared" si="471"/>
        <v>0</v>
      </c>
      <c r="BE1769" s="1">
        <f t="shared" si="472"/>
        <v>0</v>
      </c>
      <c r="BF1769" s="1">
        <f t="shared" si="473"/>
        <v>0</v>
      </c>
      <c r="BG1769" s="1">
        <v>1765</v>
      </c>
      <c r="BH1769" s="1" t="e">
        <f t="shared" si="474"/>
        <v>#N/A</v>
      </c>
      <c r="BI1769" s="1">
        <f t="shared" si="476"/>
        <v>2</v>
      </c>
      <c r="BJ1769" s="1" t="e">
        <f t="shared" si="475"/>
        <v>#N/A</v>
      </c>
    </row>
    <row r="1770" spans="1:62" x14ac:dyDescent="0.25">
      <c r="A1770" s="1">
        <f t="shared" si="462"/>
        <v>1</v>
      </c>
      <c r="B1770" s="1">
        <f>IF(YEAR(AD1770)=$B$3,YEAR('Apartment Expenses'!AD1770)&amp;" - "&amp;'Apartment Expenses'!AC1770,0)</f>
        <v>0</v>
      </c>
      <c r="C1770" s="1">
        <f t="shared" si="463"/>
        <v>0</v>
      </c>
      <c r="E1770" s="1">
        <v>1766</v>
      </c>
      <c r="F1770" s="1">
        <f t="shared" si="464"/>
        <v>1</v>
      </c>
      <c r="G1770" s="1">
        <f t="shared" si="460"/>
        <v>0</v>
      </c>
      <c r="H1770" s="1">
        <f t="shared" si="461"/>
        <v>0</v>
      </c>
      <c r="J1770" s="1" t="str">
        <f t="shared" si="465"/>
        <v>1900</v>
      </c>
      <c r="M1770" s="1">
        <f>HLOOKUP('Expense History'!$AD$3,$P$4:$X$2004,ROW('Apartment Expenses'!L1770)-3,0)</f>
        <v>0</v>
      </c>
      <c r="N1770" s="1">
        <f>IF('Expense History'!$AD$3=Data!$G$4,'Apartment Expenses'!AE1770,HLOOKUP('Expense History'!$AD$3,'Apartment Expenses'!$AE$4:$AL$2004,(ROW('Apartment Expenses'!M1770)-3)))</f>
        <v>0</v>
      </c>
      <c r="O1770" s="1" t="str">
        <f>IF($O$2="ALL",IF(VLOOKUP(AA1770,'Expense History'!$AA$6:$AB$36,2,0)="x","include",0),IF(AND(VLOOKUP(AA1770,'Expense History'!$AA$6:$AB$36,2,0)="x",AC1770=$O$2),"include",0))</f>
        <v>include</v>
      </c>
      <c r="P1770" s="1">
        <f>IF(O1770="include",IF(AE1770&gt;0,1+MAX(P1771:P$2005),0),0)</f>
        <v>0</v>
      </c>
      <c r="Q1770" s="1">
        <f>IF(AND(ISBLANK(AA1769),AE1769=0),0,(IF(MAX(Q1771:Q$2005)&gt;0,0,ROW(R1770))))</f>
        <v>0</v>
      </c>
      <c r="R1770" s="1">
        <f>IF($O1770="include",IF(AF1770&gt;0,1+MAX(R1771:R$2005),0),0)</f>
        <v>0</v>
      </c>
      <c r="S1770" s="1">
        <f>IF($O1770="include",IF(AG1770&gt;0,1+MAX(S1771:S$2005),0),0)</f>
        <v>0</v>
      </c>
      <c r="T1770" s="1">
        <f>IF($O1770="include",IF(AH1770&gt;0,1+MAX(T1771:T$2005),0),0)</f>
        <v>0</v>
      </c>
      <c r="U1770" s="1">
        <f>IF($O1770="include",IF(AI1770&gt;0,1+MAX(U1771:U$2005),0),0)</f>
        <v>0</v>
      </c>
      <c r="V1770" s="1">
        <f>IF($O1770="include",IF(AJ1770&gt;0,1+MAX(V1771:V$2005),0),0)</f>
        <v>0</v>
      </c>
      <c r="W1770" s="1">
        <f>IF($O1770="include",IF(AK1770&gt;0,1+MAX(W1771:W$2005),0),0)</f>
        <v>0</v>
      </c>
      <c r="X1770" s="1">
        <f>IF($O1770="include",IF(AL1770&gt;0,1+MAX(X1771:X$2005),0),0)</f>
        <v>0</v>
      </c>
      <c r="Y1770" s="22" t="str">
        <f t="shared" si="466"/>
        <v xml:space="preserve">1 - </v>
      </c>
      <c r="AA1770" s="42"/>
      <c r="AB1770" s="43"/>
      <c r="AC1770" s="43"/>
      <c r="AD1770" s="44"/>
      <c r="AE1770" s="11">
        <f t="shared" si="467"/>
        <v>0</v>
      </c>
      <c r="AF1770" s="41"/>
      <c r="AG1770" s="41"/>
      <c r="AH1770" s="41"/>
      <c r="AI1770" s="41"/>
      <c r="AJ1770" s="41"/>
      <c r="AK1770" s="41"/>
      <c r="AL1770" s="41"/>
      <c r="BA1770" s="1">
        <f t="shared" si="468"/>
        <v>0</v>
      </c>
      <c r="BB1770" s="1">
        <f t="shared" si="469"/>
        <v>0</v>
      </c>
      <c r="BC1770" s="1" t="str">
        <f t="shared" si="470"/>
        <v>No</v>
      </c>
      <c r="BD1770" s="1">
        <f t="shared" si="471"/>
        <v>0</v>
      </c>
      <c r="BE1770" s="1">
        <f t="shared" si="472"/>
        <v>0</v>
      </c>
      <c r="BF1770" s="1">
        <f t="shared" si="473"/>
        <v>0</v>
      </c>
      <c r="BG1770" s="1">
        <v>1766</v>
      </c>
      <c r="BH1770" s="1" t="e">
        <f t="shared" si="474"/>
        <v>#N/A</v>
      </c>
      <c r="BI1770" s="1">
        <f t="shared" si="476"/>
        <v>2</v>
      </c>
      <c r="BJ1770" s="1" t="e">
        <f t="shared" si="475"/>
        <v>#N/A</v>
      </c>
    </row>
    <row r="1771" spans="1:62" x14ac:dyDescent="0.25">
      <c r="A1771" s="1">
        <f t="shared" si="462"/>
        <v>1</v>
      </c>
      <c r="B1771" s="1">
        <f>IF(YEAR(AD1771)=$B$3,YEAR('Apartment Expenses'!AD1771)&amp;" - "&amp;'Apartment Expenses'!AC1771,0)</f>
        <v>0</v>
      </c>
      <c r="C1771" s="1">
        <f t="shared" si="463"/>
        <v>0</v>
      </c>
      <c r="E1771" s="1">
        <v>1767</v>
      </c>
      <c r="F1771" s="1">
        <f t="shared" si="464"/>
        <v>1</v>
      </c>
      <c r="G1771" s="1">
        <f t="shared" si="460"/>
        <v>0</v>
      </c>
      <c r="H1771" s="1">
        <f t="shared" si="461"/>
        <v>0</v>
      </c>
      <c r="J1771" s="1" t="str">
        <f t="shared" si="465"/>
        <v>1900</v>
      </c>
      <c r="M1771" s="1">
        <f>HLOOKUP('Expense History'!$AD$3,$P$4:$X$2004,ROW('Apartment Expenses'!L1771)-3,0)</f>
        <v>0</v>
      </c>
      <c r="N1771" s="1">
        <f>IF('Expense History'!$AD$3=Data!$G$4,'Apartment Expenses'!AE1771,HLOOKUP('Expense History'!$AD$3,'Apartment Expenses'!$AE$4:$AL$2004,(ROW('Apartment Expenses'!M1771)-3)))</f>
        <v>0</v>
      </c>
      <c r="O1771" s="1" t="str">
        <f>IF($O$2="ALL",IF(VLOOKUP(AA1771,'Expense History'!$AA$6:$AB$36,2,0)="x","include",0),IF(AND(VLOOKUP(AA1771,'Expense History'!$AA$6:$AB$36,2,0)="x",AC1771=$O$2),"include",0))</f>
        <v>include</v>
      </c>
      <c r="P1771" s="1">
        <f>IF(O1771="include",IF(AE1771&gt;0,1+MAX(P1772:P$2005),0),0)</f>
        <v>0</v>
      </c>
      <c r="Q1771" s="1">
        <f>IF(AND(ISBLANK(AA1770),AE1770=0),0,(IF(MAX(Q1772:Q$2005)&gt;0,0,ROW(R1771))))</f>
        <v>0</v>
      </c>
      <c r="R1771" s="1">
        <f>IF($O1771="include",IF(AF1771&gt;0,1+MAX(R1772:R$2005),0),0)</f>
        <v>0</v>
      </c>
      <c r="S1771" s="1">
        <f>IF($O1771="include",IF(AG1771&gt;0,1+MAX(S1772:S$2005),0),0)</f>
        <v>0</v>
      </c>
      <c r="T1771" s="1">
        <f>IF($O1771="include",IF(AH1771&gt;0,1+MAX(T1772:T$2005),0),0)</f>
        <v>0</v>
      </c>
      <c r="U1771" s="1">
        <f>IF($O1771="include",IF(AI1771&gt;0,1+MAX(U1772:U$2005),0),0)</f>
        <v>0</v>
      </c>
      <c r="V1771" s="1">
        <f>IF($O1771="include",IF(AJ1771&gt;0,1+MAX(V1772:V$2005),0),0)</f>
        <v>0</v>
      </c>
      <c r="W1771" s="1">
        <f>IF($O1771="include",IF(AK1771&gt;0,1+MAX(W1772:W$2005),0),0)</f>
        <v>0</v>
      </c>
      <c r="X1771" s="1">
        <f>IF($O1771="include",IF(AL1771&gt;0,1+MAX(X1772:X$2005),0),0)</f>
        <v>0</v>
      </c>
      <c r="Y1771" s="22" t="str">
        <f t="shared" si="466"/>
        <v xml:space="preserve">1 - </v>
      </c>
      <c r="AA1771" s="42"/>
      <c r="AB1771" s="43"/>
      <c r="AC1771" s="43"/>
      <c r="AD1771" s="44"/>
      <c r="AE1771" s="11">
        <f t="shared" si="467"/>
        <v>0</v>
      </c>
      <c r="AF1771" s="41"/>
      <c r="AG1771" s="41"/>
      <c r="AH1771" s="41"/>
      <c r="AI1771" s="41"/>
      <c r="AJ1771" s="41"/>
      <c r="AK1771" s="41"/>
      <c r="AL1771" s="41"/>
      <c r="BA1771" s="1">
        <f t="shared" si="468"/>
        <v>0</v>
      </c>
      <c r="BB1771" s="1">
        <f t="shared" si="469"/>
        <v>0</v>
      </c>
      <c r="BC1771" s="1" t="str">
        <f t="shared" si="470"/>
        <v>No</v>
      </c>
      <c r="BD1771" s="1">
        <f t="shared" si="471"/>
        <v>0</v>
      </c>
      <c r="BE1771" s="1">
        <f t="shared" si="472"/>
        <v>0</v>
      </c>
      <c r="BF1771" s="1">
        <f t="shared" si="473"/>
        <v>0</v>
      </c>
      <c r="BG1771" s="1">
        <v>1767</v>
      </c>
      <c r="BH1771" s="1" t="e">
        <f t="shared" si="474"/>
        <v>#N/A</v>
      </c>
      <c r="BI1771" s="1">
        <f t="shared" si="476"/>
        <v>2</v>
      </c>
      <c r="BJ1771" s="1" t="e">
        <f t="shared" si="475"/>
        <v>#N/A</v>
      </c>
    </row>
    <row r="1772" spans="1:62" x14ac:dyDescent="0.25">
      <c r="A1772" s="1">
        <f t="shared" si="462"/>
        <v>1</v>
      </c>
      <c r="B1772" s="1">
        <f>IF(YEAR(AD1772)=$B$3,YEAR('Apartment Expenses'!AD1772)&amp;" - "&amp;'Apartment Expenses'!AC1772,0)</f>
        <v>0</v>
      </c>
      <c r="C1772" s="1">
        <f t="shared" si="463"/>
        <v>0</v>
      </c>
      <c r="E1772" s="1">
        <v>1768</v>
      </c>
      <c r="F1772" s="1">
        <f t="shared" si="464"/>
        <v>1</v>
      </c>
      <c r="G1772" s="1">
        <f t="shared" si="460"/>
        <v>0</v>
      </c>
      <c r="H1772" s="1">
        <f t="shared" si="461"/>
        <v>0</v>
      </c>
      <c r="J1772" s="1" t="str">
        <f t="shared" si="465"/>
        <v>1900</v>
      </c>
      <c r="M1772" s="1">
        <f>HLOOKUP('Expense History'!$AD$3,$P$4:$X$2004,ROW('Apartment Expenses'!L1772)-3,0)</f>
        <v>0</v>
      </c>
      <c r="N1772" s="1">
        <f>IF('Expense History'!$AD$3=Data!$G$4,'Apartment Expenses'!AE1772,HLOOKUP('Expense History'!$AD$3,'Apartment Expenses'!$AE$4:$AL$2004,(ROW('Apartment Expenses'!M1772)-3)))</f>
        <v>0</v>
      </c>
      <c r="O1772" s="1" t="str">
        <f>IF($O$2="ALL",IF(VLOOKUP(AA1772,'Expense History'!$AA$6:$AB$36,2,0)="x","include",0),IF(AND(VLOOKUP(AA1772,'Expense History'!$AA$6:$AB$36,2,0)="x",AC1772=$O$2),"include",0))</f>
        <v>include</v>
      </c>
      <c r="P1772" s="1">
        <f>IF(O1772="include",IF(AE1772&gt;0,1+MAX(P1773:P$2005),0),0)</f>
        <v>0</v>
      </c>
      <c r="Q1772" s="1">
        <f>IF(AND(ISBLANK(AA1771),AE1771=0),0,(IF(MAX(Q1773:Q$2005)&gt;0,0,ROW(R1772))))</f>
        <v>0</v>
      </c>
      <c r="R1772" s="1">
        <f>IF($O1772="include",IF(AF1772&gt;0,1+MAX(R1773:R$2005),0),0)</f>
        <v>0</v>
      </c>
      <c r="S1772" s="1">
        <f>IF($O1772="include",IF(AG1772&gt;0,1+MAX(S1773:S$2005),0),0)</f>
        <v>0</v>
      </c>
      <c r="T1772" s="1">
        <f>IF($O1772="include",IF(AH1772&gt;0,1+MAX(T1773:T$2005),0),0)</f>
        <v>0</v>
      </c>
      <c r="U1772" s="1">
        <f>IF($O1772="include",IF(AI1772&gt;0,1+MAX(U1773:U$2005),0),0)</f>
        <v>0</v>
      </c>
      <c r="V1772" s="1">
        <f>IF($O1772="include",IF(AJ1772&gt;0,1+MAX(V1773:V$2005),0),0)</f>
        <v>0</v>
      </c>
      <c r="W1772" s="1">
        <f>IF($O1772="include",IF(AK1772&gt;0,1+MAX(W1773:W$2005),0),0)</f>
        <v>0</v>
      </c>
      <c r="X1772" s="1">
        <f>IF($O1772="include",IF(AL1772&gt;0,1+MAX(X1773:X$2005),0),0)</f>
        <v>0</v>
      </c>
      <c r="Y1772" s="22" t="str">
        <f t="shared" si="466"/>
        <v xml:space="preserve">1 - </v>
      </c>
      <c r="AA1772" s="42"/>
      <c r="AB1772" s="43"/>
      <c r="AC1772" s="43"/>
      <c r="AD1772" s="44"/>
      <c r="AE1772" s="11">
        <f t="shared" si="467"/>
        <v>0</v>
      </c>
      <c r="AF1772" s="41"/>
      <c r="AG1772" s="41"/>
      <c r="AH1772" s="41"/>
      <c r="AI1772" s="41"/>
      <c r="AJ1772" s="41"/>
      <c r="AK1772" s="41"/>
      <c r="AL1772" s="41"/>
      <c r="BA1772" s="1">
        <f t="shared" si="468"/>
        <v>0</v>
      </c>
      <c r="BB1772" s="1">
        <f t="shared" si="469"/>
        <v>0</v>
      </c>
      <c r="BC1772" s="1" t="str">
        <f t="shared" si="470"/>
        <v>No</v>
      </c>
      <c r="BD1772" s="1">
        <f t="shared" si="471"/>
        <v>0</v>
      </c>
      <c r="BE1772" s="1">
        <f t="shared" si="472"/>
        <v>0</v>
      </c>
      <c r="BF1772" s="1">
        <f t="shared" si="473"/>
        <v>0</v>
      </c>
      <c r="BG1772" s="1">
        <v>1768</v>
      </c>
      <c r="BH1772" s="1" t="e">
        <f t="shared" si="474"/>
        <v>#N/A</v>
      </c>
      <c r="BI1772" s="1">
        <f t="shared" si="476"/>
        <v>2</v>
      </c>
      <c r="BJ1772" s="1" t="e">
        <f t="shared" si="475"/>
        <v>#N/A</v>
      </c>
    </row>
    <row r="1773" spans="1:62" x14ac:dyDescent="0.25">
      <c r="A1773" s="1">
        <f t="shared" si="462"/>
        <v>1</v>
      </c>
      <c r="B1773" s="1">
        <f>IF(YEAR(AD1773)=$B$3,YEAR('Apartment Expenses'!AD1773)&amp;" - "&amp;'Apartment Expenses'!AC1773,0)</f>
        <v>0</v>
      </c>
      <c r="C1773" s="1">
        <f t="shared" si="463"/>
        <v>0</v>
      </c>
      <c r="E1773" s="1">
        <v>1769</v>
      </c>
      <c r="F1773" s="1">
        <f t="shared" si="464"/>
        <v>1</v>
      </c>
      <c r="G1773" s="1">
        <f t="shared" si="460"/>
        <v>0</v>
      </c>
      <c r="H1773" s="1">
        <f t="shared" si="461"/>
        <v>0</v>
      </c>
      <c r="J1773" s="1" t="str">
        <f t="shared" si="465"/>
        <v>1900</v>
      </c>
      <c r="M1773" s="1">
        <f>HLOOKUP('Expense History'!$AD$3,$P$4:$X$2004,ROW('Apartment Expenses'!L1773)-3,0)</f>
        <v>0</v>
      </c>
      <c r="N1773" s="1">
        <f>IF('Expense History'!$AD$3=Data!$G$4,'Apartment Expenses'!AE1773,HLOOKUP('Expense History'!$AD$3,'Apartment Expenses'!$AE$4:$AL$2004,(ROW('Apartment Expenses'!M1773)-3)))</f>
        <v>0</v>
      </c>
      <c r="O1773" s="1" t="str">
        <f>IF($O$2="ALL",IF(VLOOKUP(AA1773,'Expense History'!$AA$6:$AB$36,2,0)="x","include",0),IF(AND(VLOOKUP(AA1773,'Expense History'!$AA$6:$AB$36,2,0)="x",AC1773=$O$2),"include",0))</f>
        <v>include</v>
      </c>
      <c r="P1773" s="1">
        <f>IF(O1773="include",IF(AE1773&gt;0,1+MAX(P1774:P$2005),0),0)</f>
        <v>0</v>
      </c>
      <c r="Q1773" s="1">
        <f>IF(AND(ISBLANK(AA1772),AE1772=0),0,(IF(MAX(Q1774:Q$2005)&gt;0,0,ROW(R1773))))</f>
        <v>0</v>
      </c>
      <c r="R1773" s="1">
        <f>IF($O1773="include",IF(AF1773&gt;0,1+MAX(R1774:R$2005),0),0)</f>
        <v>0</v>
      </c>
      <c r="S1773" s="1">
        <f>IF($O1773="include",IF(AG1773&gt;0,1+MAX(S1774:S$2005),0),0)</f>
        <v>0</v>
      </c>
      <c r="T1773" s="1">
        <f>IF($O1773="include",IF(AH1773&gt;0,1+MAX(T1774:T$2005),0),0)</f>
        <v>0</v>
      </c>
      <c r="U1773" s="1">
        <f>IF($O1773="include",IF(AI1773&gt;0,1+MAX(U1774:U$2005),0),0)</f>
        <v>0</v>
      </c>
      <c r="V1773" s="1">
        <f>IF($O1773="include",IF(AJ1773&gt;0,1+MAX(V1774:V$2005),0),0)</f>
        <v>0</v>
      </c>
      <c r="W1773" s="1">
        <f>IF($O1773="include",IF(AK1773&gt;0,1+MAX(W1774:W$2005),0),0)</f>
        <v>0</v>
      </c>
      <c r="X1773" s="1">
        <f>IF($O1773="include",IF(AL1773&gt;0,1+MAX(X1774:X$2005),0),0)</f>
        <v>0</v>
      </c>
      <c r="Y1773" s="22" t="str">
        <f t="shared" si="466"/>
        <v xml:space="preserve">1 - </v>
      </c>
      <c r="AA1773" s="42"/>
      <c r="AB1773" s="43"/>
      <c r="AC1773" s="43"/>
      <c r="AD1773" s="44"/>
      <c r="AE1773" s="11">
        <f t="shared" si="467"/>
        <v>0</v>
      </c>
      <c r="AF1773" s="41"/>
      <c r="AG1773" s="41"/>
      <c r="AH1773" s="41"/>
      <c r="AI1773" s="41"/>
      <c r="AJ1773" s="41"/>
      <c r="AK1773" s="41"/>
      <c r="AL1773" s="41"/>
      <c r="BA1773" s="1">
        <f t="shared" si="468"/>
        <v>0</v>
      </c>
      <c r="BB1773" s="1">
        <f t="shared" si="469"/>
        <v>0</v>
      </c>
      <c r="BC1773" s="1" t="str">
        <f t="shared" si="470"/>
        <v>No</v>
      </c>
      <c r="BD1773" s="1">
        <f t="shared" si="471"/>
        <v>0</v>
      </c>
      <c r="BE1773" s="1">
        <f t="shared" si="472"/>
        <v>0</v>
      </c>
      <c r="BF1773" s="1">
        <f t="shared" si="473"/>
        <v>0</v>
      </c>
      <c r="BG1773" s="1">
        <v>1769</v>
      </c>
      <c r="BH1773" s="1" t="e">
        <f t="shared" si="474"/>
        <v>#N/A</v>
      </c>
      <c r="BI1773" s="1">
        <f t="shared" si="476"/>
        <v>2</v>
      </c>
      <c r="BJ1773" s="1" t="e">
        <f t="shared" si="475"/>
        <v>#N/A</v>
      </c>
    </row>
    <row r="1774" spans="1:62" x14ac:dyDescent="0.25">
      <c r="A1774" s="1">
        <f t="shared" si="462"/>
        <v>1</v>
      </c>
      <c r="B1774" s="1">
        <f>IF(YEAR(AD1774)=$B$3,YEAR('Apartment Expenses'!AD1774)&amp;" - "&amp;'Apartment Expenses'!AC1774,0)</f>
        <v>0</v>
      </c>
      <c r="C1774" s="1">
        <f t="shared" si="463"/>
        <v>0</v>
      </c>
      <c r="E1774" s="1">
        <v>1770</v>
      </c>
      <c r="F1774" s="1">
        <f t="shared" si="464"/>
        <v>1</v>
      </c>
      <c r="G1774" s="1">
        <f t="shared" si="460"/>
        <v>0</v>
      </c>
      <c r="H1774" s="1">
        <f t="shared" si="461"/>
        <v>0</v>
      </c>
      <c r="J1774" s="1" t="str">
        <f t="shared" si="465"/>
        <v>1900</v>
      </c>
      <c r="M1774" s="1">
        <f>HLOOKUP('Expense History'!$AD$3,$P$4:$X$2004,ROW('Apartment Expenses'!L1774)-3,0)</f>
        <v>0</v>
      </c>
      <c r="N1774" s="1">
        <f>IF('Expense History'!$AD$3=Data!$G$4,'Apartment Expenses'!AE1774,HLOOKUP('Expense History'!$AD$3,'Apartment Expenses'!$AE$4:$AL$2004,(ROW('Apartment Expenses'!M1774)-3)))</f>
        <v>0</v>
      </c>
      <c r="O1774" s="1" t="str">
        <f>IF($O$2="ALL",IF(VLOOKUP(AA1774,'Expense History'!$AA$6:$AB$36,2,0)="x","include",0),IF(AND(VLOOKUP(AA1774,'Expense History'!$AA$6:$AB$36,2,0)="x",AC1774=$O$2),"include",0))</f>
        <v>include</v>
      </c>
      <c r="P1774" s="1">
        <f>IF(O1774="include",IF(AE1774&gt;0,1+MAX(P1775:P$2005),0),0)</f>
        <v>0</v>
      </c>
      <c r="Q1774" s="1">
        <f>IF(AND(ISBLANK(AA1773),AE1773=0),0,(IF(MAX(Q1775:Q$2005)&gt;0,0,ROW(R1774))))</f>
        <v>0</v>
      </c>
      <c r="R1774" s="1">
        <f>IF($O1774="include",IF(AF1774&gt;0,1+MAX(R1775:R$2005),0),0)</f>
        <v>0</v>
      </c>
      <c r="S1774" s="1">
        <f>IF($O1774="include",IF(AG1774&gt;0,1+MAX(S1775:S$2005),0),0)</f>
        <v>0</v>
      </c>
      <c r="T1774" s="1">
        <f>IF($O1774="include",IF(AH1774&gt;0,1+MAX(T1775:T$2005),0),0)</f>
        <v>0</v>
      </c>
      <c r="U1774" s="1">
        <f>IF($O1774="include",IF(AI1774&gt;0,1+MAX(U1775:U$2005),0),0)</f>
        <v>0</v>
      </c>
      <c r="V1774" s="1">
        <f>IF($O1774="include",IF(AJ1774&gt;0,1+MAX(V1775:V$2005),0),0)</f>
        <v>0</v>
      </c>
      <c r="W1774" s="1">
        <f>IF($O1774="include",IF(AK1774&gt;0,1+MAX(W1775:W$2005),0),0)</f>
        <v>0</v>
      </c>
      <c r="X1774" s="1">
        <f>IF($O1774="include",IF(AL1774&gt;0,1+MAX(X1775:X$2005),0),0)</f>
        <v>0</v>
      </c>
      <c r="Y1774" s="22" t="str">
        <f t="shared" si="466"/>
        <v xml:space="preserve">1 - </v>
      </c>
      <c r="AA1774" s="42"/>
      <c r="AB1774" s="43"/>
      <c r="AC1774" s="43"/>
      <c r="AD1774" s="44"/>
      <c r="AE1774" s="11">
        <f t="shared" si="467"/>
        <v>0</v>
      </c>
      <c r="AF1774" s="41"/>
      <c r="AG1774" s="41"/>
      <c r="AH1774" s="41"/>
      <c r="AI1774" s="41"/>
      <c r="AJ1774" s="41"/>
      <c r="AK1774" s="41"/>
      <c r="AL1774" s="41"/>
      <c r="BA1774" s="1">
        <f t="shared" si="468"/>
        <v>0</v>
      </c>
      <c r="BB1774" s="1">
        <f t="shared" si="469"/>
        <v>0</v>
      </c>
      <c r="BC1774" s="1" t="str">
        <f t="shared" si="470"/>
        <v>No</v>
      </c>
      <c r="BD1774" s="1">
        <f t="shared" si="471"/>
        <v>0</v>
      </c>
      <c r="BE1774" s="1">
        <f t="shared" si="472"/>
        <v>0</v>
      </c>
      <c r="BF1774" s="1">
        <f t="shared" si="473"/>
        <v>0</v>
      </c>
      <c r="BG1774" s="1">
        <v>1770</v>
      </c>
      <c r="BH1774" s="1" t="e">
        <f t="shared" si="474"/>
        <v>#N/A</v>
      </c>
      <c r="BI1774" s="1">
        <f t="shared" si="476"/>
        <v>2</v>
      </c>
      <c r="BJ1774" s="1" t="e">
        <f t="shared" si="475"/>
        <v>#N/A</v>
      </c>
    </row>
    <row r="1775" spans="1:62" x14ac:dyDescent="0.25">
      <c r="A1775" s="1">
        <f t="shared" si="462"/>
        <v>1</v>
      </c>
      <c r="B1775" s="1">
        <f>IF(YEAR(AD1775)=$B$3,YEAR('Apartment Expenses'!AD1775)&amp;" - "&amp;'Apartment Expenses'!AC1775,0)</f>
        <v>0</v>
      </c>
      <c r="C1775" s="1">
        <f t="shared" si="463"/>
        <v>0</v>
      </c>
      <c r="E1775" s="1">
        <v>1771</v>
      </c>
      <c r="F1775" s="1">
        <f t="shared" si="464"/>
        <v>1</v>
      </c>
      <c r="G1775" s="1">
        <f t="shared" si="460"/>
        <v>0</v>
      </c>
      <c r="H1775" s="1">
        <f t="shared" si="461"/>
        <v>0</v>
      </c>
      <c r="J1775" s="1" t="str">
        <f t="shared" si="465"/>
        <v>1900</v>
      </c>
      <c r="M1775" s="1">
        <f>HLOOKUP('Expense History'!$AD$3,$P$4:$X$2004,ROW('Apartment Expenses'!L1775)-3,0)</f>
        <v>0</v>
      </c>
      <c r="N1775" s="1">
        <f>IF('Expense History'!$AD$3=Data!$G$4,'Apartment Expenses'!AE1775,HLOOKUP('Expense History'!$AD$3,'Apartment Expenses'!$AE$4:$AL$2004,(ROW('Apartment Expenses'!M1775)-3)))</f>
        <v>0</v>
      </c>
      <c r="O1775" s="1" t="str">
        <f>IF($O$2="ALL",IF(VLOOKUP(AA1775,'Expense History'!$AA$6:$AB$36,2,0)="x","include",0),IF(AND(VLOOKUP(AA1775,'Expense History'!$AA$6:$AB$36,2,0)="x",AC1775=$O$2),"include",0))</f>
        <v>include</v>
      </c>
      <c r="P1775" s="1">
        <f>IF(O1775="include",IF(AE1775&gt;0,1+MAX(P1776:P$2005),0),0)</f>
        <v>0</v>
      </c>
      <c r="Q1775" s="1">
        <f>IF(AND(ISBLANK(AA1774),AE1774=0),0,(IF(MAX(Q1776:Q$2005)&gt;0,0,ROW(R1775))))</f>
        <v>0</v>
      </c>
      <c r="R1775" s="1">
        <f>IF($O1775="include",IF(AF1775&gt;0,1+MAX(R1776:R$2005),0),0)</f>
        <v>0</v>
      </c>
      <c r="S1775" s="1">
        <f>IF($O1775="include",IF(AG1775&gt;0,1+MAX(S1776:S$2005),0),0)</f>
        <v>0</v>
      </c>
      <c r="T1775" s="1">
        <f>IF($O1775="include",IF(AH1775&gt;0,1+MAX(T1776:T$2005),0),0)</f>
        <v>0</v>
      </c>
      <c r="U1775" s="1">
        <f>IF($O1775="include",IF(AI1775&gt;0,1+MAX(U1776:U$2005),0),0)</f>
        <v>0</v>
      </c>
      <c r="V1775" s="1">
        <f>IF($O1775="include",IF(AJ1775&gt;0,1+MAX(V1776:V$2005),0),0)</f>
        <v>0</v>
      </c>
      <c r="W1775" s="1">
        <f>IF($O1775="include",IF(AK1775&gt;0,1+MAX(W1776:W$2005),0),0)</f>
        <v>0</v>
      </c>
      <c r="X1775" s="1">
        <f>IF($O1775="include",IF(AL1775&gt;0,1+MAX(X1776:X$2005),0),0)</f>
        <v>0</v>
      </c>
      <c r="Y1775" s="22" t="str">
        <f t="shared" si="466"/>
        <v xml:space="preserve">1 - </v>
      </c>
      <c r="AA1775" s="42"/>
      <c r="AB1775" s="43"/>
      <c r="AC1775" s="43"/>
      <c r="AD1775" s="44"/>
      <c r="AE1775" s="11">
        <f t="shared" si="467"/>
        <v>0</v>
      </c>
      <c r="AF1775" s="41"/>
      <c r="AG1775" s="41"/>
      <c r="AH1775" s="41"/>
      <c r="AI1775" s="41"/>
      <c r="AJ1775" s="41"/>
      <c r="AK1775" s="41"/>
      <c r="AL1775" s="41"/>
      <c r="BA1775" s="1">
        <f t="shared" si="468"/>
        <v>0</v>
      </c>
      <c r="BB1775" s="1">
        <f t="shared" si="469"/>
        <v>0</v>
      </c>
      <c r="BC1775" s="1" t="str">
        <f t="shared" si="470"/>
        <v>No</v>
      </c>
      <c r="BD1775" s="1">
        <f t="shared" si="471"/>
        <v>0</v>
      </c>
      <c r="BE1775" s="1">
        <f t="shared" si="472"/>
        <v>0</v>
      </c>
      <c r="BF1775" s="1">
        <f t="shared" si="473"/>
        <v>0</v>
      </c>
      <c r="BG1775" s="1">
        <v>1771</v>
      </c>
      <c r="BH1775" s="1" t="e">
        <f t="shared" si="474"/>
        <v>#N/A</v>
      </c>
      <c r="BI1775" s="1">
        <f t="shared" si="476"/>
        <v>2</v>
      </c>
      <c r="BJ1775" s="1" t="e">
        <f t="shared" si="475"/>
        <v>#N/A</v>
      </c>
    </row>
    <row r="1776" spans="1:62" x14ac:dyDescent="0.25">
      <c r="A1776" s="1">
        <f t="shared" si="462"/>
        <v>1</v>
      </c>
      <c r="B1776" s="1">
        <f>IF(YEAR(AD1776)=$B$3,YEAR('Apartment Expenses'!AD1776)&amp;" - "&amp;'Apartment Expenses'!AC1776,0)</f>
        <v>0</v>
      </c>
      <c r="C1776" s="1">
        <f t="shared" si="463"/>
        <v>0</v>
      </c>
      <c r="E1776" s="1">
        <v>1772</v>
      </c>
      <c r="F1776" s="1">
        <f t="shared" si="464"/>
        <v>1</v>
      </c>
      <c r="G1776" s="1">
        <f t="shared" si="460"/>
        <v>0</v>
      </c>
      <c r="H1776" s="1">
        <f t="shared" si="461"/>
        <v>0</v>
      </c>
      <c r="J1776" s="1" t="str">
        <f t="shared" si="465"/>
        <v>1900</v>
      </c>
      <c r="M1776" s="1">
        <f>HLOOKUP('Expense History'!$AD$3,$P$4:$X$2004,ROW('Apartment Expenses'!L1776)-3,0)</f>
        <v>0</v>
      </c>
      <c r="N1776" s="1">
        <f>IF('Expense History'!$AD$3=Data!$G$4,'Apartment Expenses'!AE1776,HLOOKUP('Expense History'!$AD$3,'Apartment Expenses'!$AE$4:$AL$2004,(ROW('Apartment Expenses'!M1776)-3)))</f>
        <v>0</v>
      </c>
      <c r="O1776" s="1" t="str">
        <f>IF($O$2="ALL",IF(VLOOKUP(AA1776,'Expense History'!$AA$6:$AB$36,2,0)="x","include",0),IF(AND(VLOOKUP(AA1776,'Expense History'!$AA$6:$AB$36,2,0)="x",AC1776=$O$2),"include",0))</f>
        <v>include</v>
      </c>
      <c r="P1776" s="1">
        <f>IF(O1776="include",IF(AE1776&gt;0,1+MAX(P1777:P$2005),0),0)</f>
        <v>0</v>
      </c>
      <c r="Q1776" s="1">
        <f>IF(AND(ISBLANK(AA1775),AE1775=0),0,(IF(MAX(Q1777:Q$2005)&gt;0,0,ROW(R1776))))</f>
        <v>0</v>
      </c>
      <c r="R1776" s="1">
        <f>IF($O1776="include",IF(AF1776&gt;0,1+MAX(R1777:R$2005),0),0)</f>
        <v>0</v>
      </c>
      <c r="S1776" s="1">
        <f>IF($O1776="include",IF(AG1776&gt;0,1+MAX(S1777:S$2005),0),0)</f>
        <v>0</v>
      </c>
      <c r="T1776" s="1">
        <f>IF($O1776="include",IF(AH1776&gt;0,1+MAX(T1777:T$2005),0),0)</f>
        <v>0</v>
      </c>
      <c r="U1776" s="1">
        <f>IF($O1776="include",IF(AI1776&gt;0,1+MAX(U1777:U$2005),0),0)</f>
        <v>0</v>
      </c>
      <c r="V1776" s="1">
        <f>IF($O1776="include",IF(AJ1776&gt;0,1+MAX(V1777:V$2005),0),0)</f>
        <v>0</v>
      </c>
      <c r="W1776" s="1">
        <f>IF($O1776="include",IF(AK1776&gt;0,1+MAX(W1777:W$2005),0),0)</f>
        <v>0</v>
      </c>
      <c r="X1776" s="1">
        <f>IF($O1776="include",IF(AL1776&gt;0,1+MAX(X1777:X$2005),0),0)</f>
        <v>0</v>
      </c>
      <c r="Y1776" s="22" t="str">
        <f t="shared" si="466"/>
        <v xml:space="preserve">1 - </v>
      </c>
      <c r="AA1776" s="42"/>
      <c r="AB1776" s="43"/>
      <c r="AC1776" s="43"/>
      <c r="AD1776" s="44"/>
      <c r="AE1776" s="11">
        <f t="shared" si="467"/>
        <v>0</v>
      </c>
      <c r="AF1776" s="41"/>
      <c r="AG1776" s="41"/>
      <c r="AH1776" s="41"/>
      <c r="AI1776" s="41"/>
      <c r="AJ1776" s="41"/>
      <c r="AK1776" s="41"/>
      <c r="AL1776" s="41"/>
      <c r="BA1776" s="1">
        <f t="shared" si="468"/>
        <v>0</v>
      </c>
      <c r="BB1776" s="1">
        <f t="shared" si="469"/>
        <v>0</v>
      </c>
      <c r="BC1776" s="1" t="str">
        <f t="shared" si="470"/>
        <v>No</v>
      </c>
      <c r="BD1776" s="1">
        <f t="shared" si="471"/>
        <v>0</v>
      </c>
      <c r="BE1776" s="1">
        <f t="shared" si="472"/>
        <v>0</v>
      </c>
      <c r="BF1776" s="1">
        <f t="shared" si="473"/>
        <v>0</v>
      </c>
      <c r="BG1776" s="1">
        <v>1772</v>
      </c>
      <c r="BH1776" s="1" t="e">
        <f t="shared" si="474"/>
        <v>#N/A</v>
      </c>
      <c r="BI1776" s="1">
        <f t="shared" si="476"/>
        <v>2</v>
      </c>
      <c r="BJ1776" s="1" t="e">
        <f t="shared" si="475"/>
        <v>#N/A</v>
      </c>
    </row>
    <row r="1777" spans="1:62" x14ac:dyDescent="0.25">
      <c r="A1777" s="1">
        <f t="shared" si="462"/>
        <v>1</v>
      </c>
      <c r="B1777" s="1">
        <f>IF(YEAR(AD1777)=$B$3,YEAR('Apartment Expenses'!AD1777)&amp;" - "&amp;'Apartment Expenses'!AC1777,0)</f>
        <v>0</v>
      </c>
      <c r="C1777" s="1">
        <f t="shared" si="463"/>
        <v>0</v>
      </c>
      <c r="E1777" s="1">
        <v>1773</v>
      </c>
      <c r="F1777" s="1">
        <f t="shared" si="464"/>
        <v>1</v>
      </c>
      <c r="G1777" s="1">
        <f t="shared" si="460"/>
        <v>0</v>
      </c>
      <c r="H1777" s="1">
        <f t="shared" si="461"/>
        <v>0</v>
      </c>
      <c r="J1777" s="1" t="str">
        <f t="shared" si="465"/>
        <v>1900</v>
      </c>
      <c r="M1777" s="1">
        <f>HLOOKUP('Expense History'!$AD$3,$P$4:$X$2004,ROW('Apartment Expenses'!L1777)-3,0)</f>
        <v>0</v>
      </c>
      <c r="N1777" s="1">
        <f>IF('Expense History'!$AD$3=Data!$G$4,'Apartment Expenses'!AE1777,HLOOKUP('Expense History'!$AD$3,'Apartment Expenses'!$AE$4:$AL$2004,(ROW('Apartment Expenses'!M1777)-3)))</f>
        <v>0</v>
      </c>
      <c r="O1777" s="1" t="str">
        <f>IF($O$2="ALL",IF(VLOOKUP(AA1777,'Expense History'!$AA$6:$AB$36,2,0)="x","include",0),IF(AND(VLOOKUP(AA1777,'Expense History'!$AA$6:$AB$36,2,0)="x",AC1777=$O$2),"include",0))</f>
        <v>include</v>
      </c>
      <c r="P1777" s="1">
        <f>IF(O1777="include",IF(AE1777&gt;0,1+MAX(P1778:P$2005),0),0)</f>
        <v>0</v>
      </c>
      <c r="Q1777" s="1">
        <f>IF(AND(ISBLANK(AA1776),AE1776=0),0,(IF(MAX(Q1778:Q$2005)&gt;0,0,ROW(R1777))))</f>
        <v>0</v>
      </c>
      <c r="R1777" s="1">
        <f>IF($O1777="include",IF(AF1777&gt;0,1+MAX(R1778:R$2005),0),0)</f>
        <v>0</v>
      </c>
      <c r="S1777" s="1">
        <f>IF($O1777="include",IF(AG1777&gt;0,1+MAX(S1778:S$2005),0),0)</f>
        <v>0</v>
      </c>
      <c r="T1777" s="1">
        <f>IF($O1777="include",IF(AH1777&gt;0,1+MAX(T1778:T$2005),0),0)</f>
        <v>0</v>
      </c>
      <c r="U1777" s="1">
        <f>IF($O1777="include",IF(AI1777&gt;0,1+MAX(U1778:U$2005),0),0)</f>
        <v>0</v>
      </c>
      <c r="V1777" s="1">
        <f>IF($O1777="include",IF(AJ1777&gt;0,1+MAX(V1778:V$2005),0),0)</f>
        <v>0</v>
      </c>
      <c r="W1777" s="1">
        <f>IF($O1777="include",IF(AK1777&gt;0,1+MAX(W1778:W$2005),0),0)</f>
        <v>0</v>
      </c>
      <c r="X1777" s="1">
        <f>IF($O1777="include",IF(AL1777&gt;0,1+MAX(X1778:X$2005),0),0)</f>
        <v>0</v>
      </c>
      <c r="Y1777" s="22" t="str">
        <f t="shared" si="466"/>
        <v xml:space="preserve">1 - </v>
      </c>
      <c r="AA1777" s="42"/>
      <c r="AB1777" s="43"/>
      <c r="AC1777" s="43"/>
      <c r="AD1777" s="44"/>
      <c r="AE1777" s="11">
        <f t="shared" si="467"/>
        <v>0</v>
      </c>
      <c r="AF1777" s="41"/>
      <c r="AG1777" s="41"/>
      <c r="AH1777" s="41"/>
      <c r="AI1777" s="41"/>
      <c r="AJ1777" s="41"/>
      <c r="AK1777" s="41"/>
      <c r="AL1777" s="41"/>
      <c r="BA1777" s="1">
        <f t="shared" si="468"/>
        <v>0</v>
      </c>
      <c r="BB1777" s="1">
        <f t="shared" si="469"/>
        <v>0</v>
      </c>
      <c r="BC1777" s="1" t="str">
        <f t="shared" si="470"/>
        <v>No</v>
      </c>
      <c r="BD1777" s="1">
        <f t="shared" si="471"/>
        <v>0</v>
      </c>
      <c r="BE1777" s="1">
        <f t="shared" si="472"/>
        <v>0</v>
      </c>
      <c r="BF1777" s="1">
        <f t="shared" si="473"/>
        <v>0</v>
      </c>
      <c r="BG1777" s="1">
        <v>1773</v>
      </c>
      <c r="BH1777" s="1" t="e">
        <f t="shared" si="474"/>
        <v>#N/A</v>
      </c>
      <c r="BI1777" s="1">
        <f t="shared" si="476"/>
        <v>2</v>
      </c>
      <c r="BJ1777" s="1" t="e">
        <f t="shared" si="475"/>
        <v>#N/A</v>
      </c>
    </row>
    <row r="1778" spans="1:62" x14ac:dyDescent="0.25">
      <c r="A1778" s="1">
        <f t="shared" si="462"/>
        <v>1</v>
      </c>
      <c r="B1778" s="1">
        <f>IF(YEAR(AD1778)=$B$3,YEAR('Apartment Expenses'!AD1778)&amp;" - "&amp;'Apartment Expenses'!AC1778,0)</f>
        <v>0</v>
      </c>
      <c r="C1778" s="1">
        <f t="shared" si="463"/>
        <v>0</v>
      </c>
      <c r="E1778" s="1">
        <v>1774</v>
      </c>
      <c r="F1778" s="1">
        <f t="shared" si="464"/>
        <v>1</v>
      </c>
      <c r="G1778" s="1">
        <f t="shared" si="460"/>
        <v>0</v>
      </c>
      <c r="H1778" s="1">
        <f t="shared" si="461"/>
        <v>0</v>
      </c>
      <c r="J1778" s="1" t="str">
        <f t="shared" si="465"/>
        <v>1900</v>
      </c>
      <c r="M1778" s="1">
        <f>HLOOKUP('Expense History'!$AD$3,$P$4:$X$2004,ROW('Apartment Expenses'!L1778)-3,0)</f>
        <v>0</v>
      </c>
      <c r="N1778" s="1">
        <f>IF('Expense History'!$AD$3=Data!$G$4,'Apartment Expenses'!AE1778,HLOOKUP('Expense History'!$AD$3,'Apartment Expenses'!$AE$4:$AL$2004,(ROW('Apartment Expenses'!M1778)-3)))</f>
        <v>0</v>
      </c>
      <c r="O1778" s="1" t="str">
        <f>IF($O$2="ALL",IF(VLOOKUP(AA1778,'Expense History'!$AA$6:$AB$36,2,0)="x","include",0),IF(AND(VLOOKUP(AA1778,'Expense History'!$AA$6:$AB$36,2,0)="x",AC1778=$O$2),"include",0))</f>
        <v>include</v>
      </c>
      <c r="P1778" s="1">
        <f>IF(O1778="include",IF(AE1778&gt;0,1+MAX(P1779:P$2005),0),0)</f>
        <v>0</v>
      </c>
      <c r="Q1778" s="1">
        <f>IF(AND(ISBLANK(AA1777),AE1777=0),0,(IF(MAX(Q1779:Q$2005)&gt;0,0,ROW(R1778))))</f>
        <v>0</v>
      </c>
      <c r="R1778" s="1">
        <f>IF($O1778="include",IF(AF1778&gt;0,1+MAX(R1779:R$2005),0),0)</f>
        <v>0</v>
      </c>
      <c r="S1778" s="1">
        <f>IF($O1778="include",IF(AG1778&gt;0,1+MAX(S1779:S$2005),0),0)</f>
        <v>0</v>
      </c>
      <c r="T1778" s="1">
        <f>IF($O1778="include",IF(AH1778&gt;0,1+MAX(T1779:T$2005),0),0)</f>
        <v>0</v>
      </c>
      <c r="U1778" s="1">
        <f>IF($O1778="include",IF(AI1778&gt;0,1+MAX(U1779:U$2005),0),0)</f>
        <v>0</v>
      </c>
      <c r="V1778" s="1">
        <f>IF($O1778="include",IF(AJ1778&gt;0,1+MAX(V1779:V$2005),0),0)</f>
        <v>0</v>
      </c>
      <c r="W1778" s="1">
        <f>IF($O1778="include",IF(AK1778&gt;0,1+MAX(W1779:W$2005),0),0)</f>
        <v>0</v>
      </c>
      <c r="X1778" s="1">
        <f>IF($O1778="include",IF(AL1778&gt;0,1+MAX(X1779:X$2005),0),0)</f>
        <v>0</v>
      </c>
      <c r="Y1778" s="22" t="str">
        <f t="shared" si="466"/>
        <v xml:space="preserve">1 - </v>
      </c>
      <c r="AA1778" s="42"/>
      <c r="AB1778" s="43"/>
      <c r="AC1778" s="43"/>
      <c r="AD1778" s="44"/>
      <c r="AE1778" s="11">
        <f t="shared" si="467"/>
        <v>0</v>
      </c>
      <c r="AF1778" s="41"/>
      <c r="AG1778" s="41"/>
      <c r="AH1778" s="41"/>
      <c r="AI1778" s="41"/>
      <c r="AJ1778" s="41"/>
      <c r="AK1778" s="41"/>
      <c r="AL1778" s="41"/>
      <c r="BA1778" s="1">
        <f t="shared" si="468"/>
        <v>0</v>
      </c>
      <c r="BB1778" s="1">
        <f t="shared" si="469"/>
        <v>0</v>
      </c>
      <c r="BC1778" s="1" t="str">
        <f t="shared" si="470"/>
        <v>No</v>
      </c>
      <c r="BD1778" s="1">
        <f t="shared" si="471"/>
        <v>0</v>
      </c>
      <c r="BE1778" s="1">
        <f t="shared" si="472"/>
        <v>0</v>
      </c>
      <c r="BF1778" s="1">
        <f t="shared" si="473"/>
        <v>0</v>
      </c>
      <c r="BG1778" s="1">
        <v>1774</v>
      </c>
      <c r="BH1778" s="1" t="e">
        <f t="shared" si="474"/>
        <v>#N/A</v>
      </c>
      <c r="BI1778" s="1">
        <f t="shared" si="476"/>
        <v>2</v>
      </c>
      <c r="BJ1778" s="1" t="e">
        <f t="shared" si="475"/>
        <v>#N/A</v>
      </c>
    </row>
    <row r="1779" spans="1:62" x14ac:dyDescent="0.25">
      <c r="A1779" s="1">
        <f t="shared" si="462"/>
        <v>1</v>
      </c>
      <c r="B1779" s="1">
        <f>IF(YEAR(AD1779)=$B$3,YEAR('Apartment Expenses'!AD1779)&amp;" - "&amp;'Apartment Expenses'!AC1779,0)</f>
        <v>0</v>
      </c>
      <c r="C1779" s="1">
        <f t="shared" si="463"/>
        <v>0</v>
      </c>
      <c r="E1779" s="1">
        <v>1775</v>
      </c>
      <c r="F1779" s="1">
        <f t="shared" si="464"/>
        <v>1</v>
      </c>
      <c r="G1779" s="1">
        <f t="shared" si="460"/>
        <v>0</v>
      </c>
      <c r="H1779" s="1">
        <f t="shared" si="461"/>
        <v>0</v>
      </c>
      <c r="J1779" s="1" t="str">
        <f t="shared" si="465"/>
        <v>1900</v>
      </c>
      <c r="M1779" s="1">
        <f>HLOOKUP('Expense History'!$AD$3,$P$4:$X$2004,ROW('Apartment Expenses'!L1779)-3,0)</f>
        <v>0</v>
      </c>
      <c r="N1779" s="1">
        <f>IF('Expense History'!$AD$3=Data!$G$4,'Apartment Expenses'!AE1779,HLOOKUP('Expense History'!$AD$3,'Apartment Expenses'!$AE$4:$AL$2004,(ROW('Apartment Expenses'!M1779)-3)))</f>
        <v>0</v>
      </c>
      <c r="O1779" s="1" t="str">
        <f>IF($O$2="ALL",IF(VLOOKUP(AA1779,'Expense History'!$AA$6:$AB$36,2,0)="x","include",0),IF(AND(VLOOKUP(AA1779,'Expense History'!$AA$6:$AB$36,2,0)="x",AC1779=$O$2),"include",0))</f>
        <v>include</v>
      </c>
      <c r="P1779" s="1">
        <f>IF(O1779="include",IF(AE1779&gt;0,1+MAX(P1780:P$2005),0),0)</f>
        <v>0</v>
      </c>
      <c r="Q1779" s="1">
        <f>IF(AND(ISBLANK(AA1778),AE1778=0),0,(IF(MAX(Q1780:Q$2005)&gt;0,0,ROW(R1779))))</f>
        <v>0</v>
      </c>
      <c r="R1779" s="1">
        <f>IF($O1779="include",IF(AF1779&gt;0,1+MAX(R1780:R$2005),0),0)</f>
        <v>0</v>
      </c>
      <c r="S1779" s="1">
        <f>IF($O1779="include",IF(AG1779&gt;0,1+MAX(S1780:S$2005),0),0)</f>
        <v>0</v>
      </c>
      <c r="T1779" s="1">
        <f>IF($O1779="include",IF(AH1779&gt;0,1+MAX(T1780:T$2005),0),0)</f>
        <v>0</v>
      </c>
      <c r="U1779" s="1">
        <f>IF($O1779="include",IF(AI1779&gt;0,1+MAX(U1780:U$2005),0),0)</f>
        <v>0</v>
      </c>
      <c r="V1779" s="1">
        <f>IF($O1779="include",IF(AJ1779&gt;0,1+MAX(V1780:V$2005),0),0)</f>
        <v>0</v>
      </c>
      <c r="W1779" s="1">
        <f>IF($O1779="include",IF(AK1779&gt;0,1+MAX(W1780:W$2005),0),0)</f>
        <v>0</v>
      </c>
      <c r="X1779" s="1">
        <f>IF($O1779="include",IF(AL1779&gt;0,1+MAX(X1780:X$2005),0),0)</f>
        <v>0</v>
      </c>
      <c r="Y1779" s="22" t="str">
        <f t="shared" si="466"/>
        <v xml:space="preserve">1 - </v>
      </c>
      <c r="AA1779" s="42"/>
      <c r="AB1779" s="43"/>
      <c r="AC1779" s="43"/>
      <c r="AD1779" s="44"/>
      <c r="AE1779" s="11">
        <f t="shared" si="467"/>
        <v>0</v>
      </c>
      <c r="AF1779" s="41"/>
      <c r="AG1779" s="41"/>
      <c r="AH1779" s="41"/>
      <c r="AI1779" s="41"/>
      <c r="AJ1779" s="41"/>
      <c r="AK1779" s="41"/>
      <c r="AL1779" s="41"/>
      <c r="BA1779" s="1">
        <f t="shared" si="468"/>
        <v>0</v>
      </c>
      <c r="BB1779" s="1">
        <f t="shared" si="469"/>
        <v>0</v>
      </c>
      <c r="BC1779" s="1" t="str">
        <f t="shared" si="470"/>
        <v>No</v>
      </c>
      <c r="BD1779" s="1">
        <f t="shared" si="471"/>
        <v>0</v>
      </c>
      <c r="BE1779" s="1">
        <f t="shared" si="472"/>
        <v>0</v>
      </c>
      <c r="BF1779" s="1">
        <f t="shared" si="473"/>
        <v>0</v>
      </c>
      <c r="BG1779" s="1">
        <v>1775</v>
      </c>
      <c r="BH1779" s="1" t="e">
        <f t="shared" si="474"/>
        <v>#N/A</v>
      </c>
      <c r="BI1779" s="1">
        <f t="shared" si="476"/>
        <v>2</v>
      </c>
      <c r="BJ1779" s="1" t="e">
        <f t="shared" si="475"/>
        <v>#N/A</v>
      </c>
    </row>
    <row r="1780" spans="1:62" x14ac:dyDescent="0.25">
      <c r="A1780" s="1">
        <f t="shared" si="462"/>
        <v>1</v>
      </c>
      <c r="B1780" s="1">
        <f>IF(YEAR(AD1780)=$B$3,YEAR('Apartment Expenses'!AD1780)&amp;" - "&amp;'Apartment Expenses'!AC1780,0)</f>
        <v>0</v>
      </c>
      <c r="C1780" s="1">
        <f t="shared" si="463"/>
        <v>0</v>
      </c>
      <c r="E1780" s="1">
        <v>1776</v>
      </c>
      <c r="F1780" s="1">
        <f t="shared" si="464"/>
        <v>1</v>
      </c>
      <c r="G1780" s="1">
        <f t="shared" si="460"/>
        <v>0</v>
      </c>
      <c r="H1780" s="1">
        <f t="shared" si="461"/>
        <v>0</v>
      </c>
      <c r="J1780" s="1" t="str">
        <f t="shared" si="465"/>
        <v>1900</v>
      </c>
      <c r="M1780" s="1">
        <f>HLOOKUP('Expense History'!$AD$3,$P$4:$X$2004,ROW('Apartment Expenses'!L1780)-3,0)</f>
        <v>0</v>
      </c>
      <c r="N1780" s="1">
        <f>IF('Expense History'!$AD$3=Data!$G$4,'Apartment Expenses'!AE1780,HLOOKUP('Expense History'!$AD$3,'Apartment Expenses'!$AE$4:$AL$2004,(ROW('Apartment Expenses'!M1780)-3)))</f>
        <v>0</v>
      </c>
      <c r="O1780" s="1" t="str">
        <f>IF($O$2="ALL",IF(VLOOKUP(AA1780,'Expense History'!$AA$6:$AB$36,2,0)="x","include",0),IF(AND(VLOOKUP(AA1780,'Expense History'!$AA$6:$AB$36,2,0)="x",AC1780=$O$2),"include",0))</f>
        <v>include</v>
      </c>
      <c r="P1780" s="1">
        <f>IF(O1780="include",IF(AE1780&gt;0,1+MAX(P1781:P$2005),0),0)</f>
        <v>0</v>
      </c>
      <c r="Q1780" s="1">
        <f>IF(AND(ISBLANK(AA1779),AE1779=0),0,(IF(MAX(Q1781:Q$2005)&gt;0,0,ROW(R1780))))</f>
        <v>0</v>
      </c>
      <c r="R1780" s="1">
        <f>IF($O1780="include",IF(AF1780&gt;0,1+MAX(R1781:R$2005),0),0)</f>
        <v>0</v>
      </c>
      <c r="S1780" s="1">
        <f>IF($O1780="include",IF(AG1780&gt;0,1+MAX(S1781:S$2005),0),0)</f>
        <v>0</v>
      </c>
      <c r="T1780" s="1">
        <f>IF($O1780="include",IF(AH1780&gt;0,1+MAX(T1781:T$2005),0),0)</f>
        <v>0</v>
      </c>
      <c r="U1780" s="1">
        <f>IF($O1780="include",IF(AI1780&gt;0,1+MAX(U1781:U$2005),0),0)</f>
        <v>0</v>
      </c>
      <c r="V1780" s="1">
        <f>IF($O1780="include",IF(AJ1780&gt;0,1+MAX(V1781:V$2005),0),0)</f>
        <v>0</v>
      </c>
      <c r="W1780" s="1">
        <f>IF($O1780="include",IF(AK1780&gt;0,1+MAX(W1781:W$2005),0),0)</f>
        <v>0</v>
      </c>
      <c r="X1780" s="1">
        <f>IF($O1780="include",IF(AL1780&gt;0,1+MAX(X1781:X$2005),0),0)</f>
        <v>0</v>
      </c>
      <c r="Y1780" s="22" t="str">
        <f t="shared" si="466"/>
        <v xml:space="preserve">1 - </v>
      </c>
      <c r="AA1780" s="42"/>
      <c r="AB1780" s="43"/>
      <c r="AC1780" s="43"/>
      <c r="AD1780" s="44"/>
      <c r="AE1780" s="11">
        <f t="shared" si="467"/>
        <v>0</v>
      </c>
      <c r="AF1780" s="41"/>
      <c r="AG1780" s="41"/>
      <c r="AH1780" s="41"/>
      <c r="AI1780" s="41"/>
      <c r="AJ1780" s="41"/>
      <c r="AK1780" s="41"/>
      <c r="AL1780" s="41"/>
      <c r="BA1780" s="1">
        <f t="shared" si="468"/>
        <v>0</v>
      </c>
      <c r="BB1780" s="1">
        <f t="shared" si="469"/>
        <v>0</v>
      </c>
      <c r="BC1780" s="1" t="str">
        <f t="shared" si="470"/>
        <v>No</v>
      </c>
      <c r="BD1780" s="1">
        <f t="shared" si="471"/>
        <v>0</v>
      </c>
      <c r="BE1780" s="1">
        <f t="shared" si="472"/>
        <v>0</v>
      </c>
      <c r="BF1780" s="1">
        <f t="shared" si="473"/>
        <v>0</v>
      </c>
      <c r="BG1780" s="1">
        <v>1776</v>
      </c>
      <c r="BH1780" s="1" t="e">
        <f t="shared" si="474"/>
        <v>#N/A</v>
      </c>
      <c r="BI1780" s="1">
        <f t="shared" si="476"/>
        <v>2</v>
      </c>
      <c r="BJ1780" s="1" t="e">
        <f t="shared" si="475"/>
        <v>#N/A</v>
      </c>
    </row>
    <row r="1781" spans="1:62" x14ac:dyDescent="0.25">
      <c r="A1781" s="1">
        <f t="shared" si="462"/>
        <v>1</v>
      </c>
      <c r="B1781" s="1">
        <f>IF(YEAR(AD1781)=$B$3,YEAR('Apartment Expenses'!AD1781)&amp;" - "&amp;'Apartment Expenses'!AC1781,0)</f>
        <v>0</v>
      </c>
      <c r="C1781" s="1">
        <f t="shared" si="463"/>
        <v>0</v>
      </c>
      <c r="E1781" s="1">
        <v>1777</v>
      </c>
      <c r="F1781" s="1">
        <f t="shared" si="464"/>
        <v>1</v>
      </c>
      <c r="G1781" s="1">
        <f t="shared" si="460"/>
        <v>0</v>
      </c>
      <c r="H1781" s="1">
        <f t="shared" si="461"/>
        <v>0</v>
      </c>
      <c r="J1781" s="1" t="str">
        <f t="shared" si="465"/>
        <v>1900</v>
      </c>
      <c r="M1781" s="1">
        <f>HLOOKUP('Expense History'!$AD$3,$P$4:$X$2004,ROW('Apartment Expenses'!L1781)-3,0)</f>
        <v>0</v>
      </c>
      <c r="N1781" s="1">
        <f>IF('Expense History'!$AD$3=Data!$G$4,'Apartment Expenses'!AE1781,HLOOKUP('Expense History'!$AD$3,'Apartment Expenses'!$AE$4:$AL$2004,(ROW('Apartment Expenses'!M1781)-3)))</f>
        <v>0</v>
      </c>
      <c r="O1781" s="1" t="str">
        <f>IF($O$2="ALL",IF(VLOOKUP(AA1781,'Expense History'!$AA$6:$AB$36,2,0)="x","include",0),IF(AND(VLOOKUP(AA1781,'Expense History'!$AA$6:$AB$36,2,0)="x",AC1781=$O$2),"include",0))</f>
        <v>include</v>
      </c>
      <c r="P1781" s="1">
        <f>IF(O1781="include",IF(AE1781&gt;0,1+MAX(P1782:P$2005),0),0)</f>
        <v>0</v>
      </c>
      <c r="Q1781" s="1">
        <f>IF(AND(ISBLANK(AA1780),AE1780=0),0,(IF(MAX(Q1782:Q$2005)&gt;0,0,ROW(R1781))))</f>
        <v>0</v>
      </c>
      <c r="R1781" s="1">
        <f>IF($O1781="include",IF(AF1781&gt;0,1+MAX(R1782:R$2005),0),0)</f>
        <v>0</v>
      </c>
      <c r="S1781" s="1">
        <f>IF($O1781="include",IF(AG1781&gt;0,1+MAX(S1782:S$2005),0),0)</f>
        <v>0</v>
      </c>
      <c r="T1781" s="1">
        <f>IF($O1781="include",IF(AH1781&gt;0,1+MAX(T1782:T$2005),0),0)</f>
        <v>0</v>
      </c>
      <c r="U1781" s="1">
        <f>IF($O1781="include",IF(AI1781&gt;0,1+MAX(U1782:U$2005),0),0)</f>
        <v>0</v>
      </c>
      <c r="V1781" s="1">
        <f>IF($O1781="include",IF(AJ1781&gt;0,1+MAX(V1782:V$2005),0),0)</f>
        <v>0</v>
      </c>
      <c r="W1781" s="1">
        <f>IF($O1781="include",IF(AK1781&gt;0,1+MAX(W1782:W$2005),0),0)</f>
        <v>0</v>
      </c>
      <c r="X1781" s="1">
        <f>IF($O1781="include",IF(AL1781&gt;0,1+MAX(X1782:X$2005),0),0)</f>
        <v>0</v>
      </c>
      <c r="Y1781" s="22" t="str">
        <f t="shared" si="466"/>
        <v xml:space="preserve">1 - </v>
      </c>
      <c r="AA1781" s="42"/>
      <c r="AB1781" s="43"/>
      <c r="AC1781" s="43"/>
      <c r="AD1781" s="44"/>
      <c r="AE1781" s="11">
        <f t="shared" si="467"/>
        <v>0</v>
      </c>
      <c r="AF1781" s="41"/>
      <c r="AG1781" s="41"/>
      <c r="AH1781" s="41"/>
      <c r="AI1781" s="41"/>
      <c r="AJ1781" s="41"/>
      <c r="AK1781" s="41"/>
      <c r="AL1781" s="41"/>
      <c r="BA1781" s="1">
        <f t="shared" si="468"/>
        <v>0</v>
      </c>
      <c r="BB1781" s="1">
        <f t="shared" si="469"/>
        <v>0</v>
      </c>
      <c r="BC1781" s="1" t="str">
        <f t="shared" si="470"/>
        <v>No</v>
      </c>
      <c r="BD1781" s="1">
        <f t="shared" si="471"/>
        <v>0</v>
      </c>
      <c r="BE1781" s="1">
        <f t="shared" si="472"/>
        <v>0</v>
      </c>
      <c r="BF1781" s="1">
        <f t="shared" si="473"/>
        <v>0</v>
      </c>
      <c r="BG1781" s="1">
        <v>1777</v>
      </c>
      <c r="BH1781" s="1" t="e">
        <f t="shared" si="474"/>
        <v>#N/A</v>
      </c>
      <c r="BI1781" s="1">
        <f t="shared" si="476"/>
        <v>2</v>
      </c>
      <c r="BJ1781" s="1" t="e">
        <f t="shared" si="475"/>
        <v>#N/A</v>
      </c>
    </row>
    <row r="1782" spans="1:62" x14ac:dyDescent="0.25">
      <c r="A1782" s="1">
        <f t="shared" si="462"/>
        <v>1</v>
      </c>
      <c r="B1782" s="1">
        <f>IF(YEAR(AD1782)=$B$3,YEAR('Apartment Expenses'!AD1782)&amp;" - "&amp;'Apartment Expenses'!AC1782,0)</f>
        <v>0</v>
      </c>
      <c r="C1782" s="1">
        <f t="shared" si="463"/>
        <v>0</v>
      </c>
      <c r="E1782" s="1">
        <v>1778</v>
      </c>
      <c r="F1782" s="1">
        <f t="shared" si="464"/>
        <v>1</v>
      </c>
      <c r="G1782" s="1">
        <f t="shared" si="460"/>
        <v>0</v>
      </c>
      <c r="H1782" s="1">
        <f t="shared" si="461"/>
        <v>0</v>
      </c>
      <c r="J1782" s="1" t="str">
        <f t="shared" si="465"/>
        <v>1900</v>
      </c>
      <c r="M1782" s="1">
        <f>HLOOKUP('Expense History'!$AD$3,$P$4:$X$2004,ROW('Apartment Expenses'!L1782)-3,0)</f>
        <v>0</v>
      </c>
      <c r="N1782" s="1">
        <f>IF('Expense History'!$AD$3=Data!$G$4,'Apartment Expenses'!AE1782,HLOOKUP('Expense History'!$AD$3,'Apartment Expenses'!$AE$4:$AL$2004,(ROW('Apartment Expenses'!M1782)-3)))</f>
        <v>0</v>
      </c>
      <c r="O1782" s="1" t="str">
        <f>IF($O$2="ALL",IF(VLOOKUP(AA1782,'Expense History'!$AA$6:$AB$36,2,0)="x","include",0),IF(AND(VLOOKUP(AA1782,'Expense History'!$AA$6:$AB$36,2,0)="x",AC1782=$O$2),"include",0))</f>
        <v>include</v>
      </c>
      <c r="P1782" s="1">
        <f>IF(O1782="include",IF(AE1782&gt;0,1+MAX(P1783:P$2005),0),0)</f>
        <v>0</v>
      </c>
      <c r="Q1782" s="1">
        <f>IF(AND(ISBLANK(AA1781),AE1781=0),0,(IF(MAX(Q1783:Q$2005)&gt;0,0,ROW(R1782))))</f>
        <v>0</v>
      </c>
      <c r="R1782" s="1">
        <f>IF($O1782="include",IF(AF1782&gt;0,1+MAX(R1783:R$2005),0),0)</f>
        <v>0</v>
      </c>
      <c r="S1782" s="1">
        <f>IF($O1782="include",IF(AG1782&gt;0,1+MAX(S1783:S$2005),0),0)</f>
        <v>0</v>
      </c>
      <c r="T1782" s="1">
        <f>IF($O1782="include",IF(AH1782&gt;0,1+MAX(T1783:T$2005),0),0)</f>
        <v>0</v>
      </c>
      <c r="U1782" s="1">
        <f>IF($O1782="include",IF(AI1782&gt;0,1+MAX(U1783:U$2005),0),0)</f>
        <v>0</v>
      </c>
      <c r="V1782" s="1">
        <f>IF($O1782="include",IF(AJ1782&gt;0,1+MAX(V1783:V$2005),0),0)</f>
        <v>0</v>
      </c>
      <c r="W1782" s="1">
        <f>IF($O1782="include",IF(AK1782&gt;0,1+MAX(W1783:W$2005),0),0)</f>
        <v>0</v>
      </c>
      <c r="X1782" s="1">
        <f>IF($O1782="include",IF(AL1782&gt;0,1+MAX(X1783:X$2005),0),0)</f>
        <v>0</v>
      </c>
      <c r="Y1782" s="22" t="str">
        <f t="shared" si="466"/>
        <v xml:space="preserve">1 - </v>
      </c>
      <c r="AA1782" s="42"/>
      <c r="AB1782" s="43"/>
      <c r="AC1782" s="43"/>
      <c r="AD1782" s="44"/>
      <c r="AE1782" s="11">
        <f t="shared" si="467"/>
        <v>0</v>
      </c>
      <c r="AF1782" s="41"/>
      <c r="AG1782" s="41"/>
      <c r="AH1782" s="41"/>
      <c r="AI1782" s="41"/>
      <c r="AJ1782" s="41"/>
      <c r="AK1782" s="41"/>
      <c r="AL1782" s="41"/>
      <c r="BA1782" s="1">
        <f t="shared" si="468"/>
        <v>0</v>
      </c>
      <c r="BB1782" s="1">
        <f t="shared" si="469"/>
        <v>0</v>
      </c>
      <c r="BC1782" s="1" t="str">
        <f t="shared" si="470"/>
        <v>No</v>
      </c>
      <c r="BD1782" s="1">
        <f t="shared" si="471"/>
        <v>0</v>
      </c>
      <c r="BE1782" s="1">
        <f t="shared" si="472"/>
        <v>0</v>
      </c>
      <c r="BF1782" s="1">
        <f t="shared" si="473"/>
        <v>0</v>
      </c>
      <c r="BG1782" s="1">
        <v>1778</v>
      </c>
      <c r="BH1782" s="1" t="e">
        <f t="shared" si="474"/>
        <v>#N/A</v>
      </c>
      <c r="BI1782" s="1">
        <f t="shared" si="476"/>
        <v>2</v>
      </c>
      <c r="BJ1782" s="1" t="e">
        <f t="shared" si="475"/>
        <v>#N/A</v>
      </c>
    </row>
    <row r="1783" spans="1:62" x14ac:dyDescent="0.25">
      <c r="A1783" s="1">
        <f t="shared" si="462"/>
        <v>1</v>
      </c>
      <c r="B1783" s="1">
        <f>IF(YEAR(AD1783)=$B$3,YEAR('Apartment Expenses'!AD1783)&amp;" - "&amp;'Apartment Expenses'!AC1783,0)</f>
        <v>0</v>
      </c>
      <c r="C1783" s="1">
        <f t="shared" si="463"/>
        <v>0</v>
      </c>
      <c r="E1783" s="1">
        <v>1779</v>
      </c>
      <c r="F1783" s="1">
        <f t="shared" si="464"/>
        <v>1</v>
      </c>
      <c r="G1783" s="1">
        <f t="shared" si="460"/>
        <v>0</v>
      </c>
      <c r="H1783" s="1">
        <f t="shared" si="461"/>
        <v>0</v>
      </c>
      <c r="J1783" s="1" t="str">
        <f t="shared" si="465"/>
        <v>1900</v>
      </c>
      <c r="M1783" s="1">
        <f>HLOOKUP('Expense History'!$AD$3,$P$4:$X$2004,ROW('Apartment Expenses'!L1783)-3,0)</f>
        <v>0</v>
      </c>
      <c r="N1783" s="1">
        <f>IF('Expense History'!$AD$3=Data!$G$4,'Apartment Expenses'!AE1783,HLOOKUP('Expense History'!$AD$3,'Apartment Expenses'!$AE$4:$AL$2004,(ROW('Apartment Expenses'!M1783)-3)))</f>
        <v>0</v>
      </c>
      <c r="O1783" s="1" t="str">
        <f>IF($O$2="ALL",IF(VLOOKUP(AA1783,'Expense History'!$AA$6:$AB$36,2,0)="x","include",0),IF(AND(VLOOKUP(AA1783,'Expense History'!$AA$6:$AB$36,2,0)="x",AC1783=$O$2),"include",0))</f>
        <v>include</v>
      </c>
      <c r="P1783" s="1">
        <f>IF(O1783="include",IF(AE1783&gt;0,1+MAX(P1784:P$2005),0),0)</f>
        <v>0</v>
      </c>
      <c r="Q1783" s="1">
        <f>IF(AND(ISBLANK(AA1782),AE1782=0),0,(IF(MAX(Q1784:Q$2005)&gt;0,0,ROW(R1783))))</f>
        <v>0</v>
      </c>
      <c r="R1783" s="1">
        <f>IF($O1783="include",IF(AF1783&gt;0,1+MAX(R1784:R$2005),0),0)</f>
        <v>0</v>
      </c>
      <c r="S1783" s="1">
        <f>IF($O1783="include",IF(AG1783&gt;0,1+MAX(S1784:S$2005),0),0)</f>
        <v>0</v>
      </c>
      <c r="T1783" s="1">
        <f>IF($O1783="include",IF(AH1783&gt;0,1+MAX(T1784:T$2005),0),0)</f>
        <v>0</v>
      </c>
      <c r="U1783" s="1">
        <f>IF($O1783="include",IF(AI1783&gt;0,1+MAX(U1784:U$2005),0),0)</f>
        <v>0</v>
      </c>
      <c r="V1783" s="1">
        <f>IF($O1783="include",IF(AJ1783&gt;0,1+MAX(V1784:V$2005),0),0)</f>
        <v>0</v>
      </c>
      <c r="W1783" s="1">
        <f>IF($O1783="include",IF(AK1783&gt;0,1+MAX(W1784:W$2005),0),0)</f>
        <v>0</v>
      </c>
      <c r="X1783" s="1">
        <f>IF($O1783="include",IF(AL1783&gt;0,1+MAX(X1784:X$2005),0),0)</f>
        <v>0</v>
      </c>
      <c r="Y1783" s="22" t="str">
        <f t="shared" si="466"/>
        <v xml:space="preserve">1 - </v>
      </c>
      <c r="AA1783" s="42"/>
      <c r="AB1783" s="43"/>
      <c r="AC1783" s="43"/>
      <c r="AD1783" s="44"/>
      <c r="AE1783" s="11">
        <f t="shared" si="467"/>
        <v>0</v>
      </c>
      <c r="AF1783" s="41"/>
      <c r="AG1783" s="41"/>
      <c r="AH1783" s="41"/>
      <c r="AI1783" s="41"/>
      <c r="AJ1783" s="41"/>
      <c r="AK1783" s="41"/>
      <c r="AL1783" s="41"/>
      <c r="BA1783" s="1">
        <f t="shared" si="468"/>
        <v>0</v>
      </c>
      <c r="BB1783" s="1">
        <f t="shared" si="469"/>
        <v>0</v>
      </c>
      <c r="BC1783" s="1" t="str">
        <f t="shared" si="470"/>
        <v>No</v>
      </c>
      <c r="BD1783" s="1">
        <f t="shared" si="471"/>
        <v>0</v>
      </c>
      <c r="BE1783" s="1">
        <f t="shared" si="472"/>
        <v>0</v>
      </c>
      <c r="BF1783" s="1">
        <f t="shared" si="473"/>
        <v>0</v>
      </c>
      <c r="BG1783" s="1">
        <v>1779</v>
      </c>
      <c r="BH1783" s="1" t="e">
        <f t="shared" si="474"/>
        <v>#N/A</v>
      </c>
      <c r="BI1783" s="1">
        <f t="shared" si="476"/>
        <v>2</v>
      </c>
      <c r="BJ1783" s="1" t="e">
        <f t="shared" si="475"/>
        <v>#N/A</v>
      </c>
    </row>
    <row r="1784" spans="1:62" x14ac:dyDescent="0.25">
      <c r="A1784" s="1">
        <f t="shared" si="462"/>
        <v>1</v>
      </c>
      <c r="B1784" s="1">
        <f>IF(YEAR(AD1784)=$B$3,YEAR('Apartment Expenses'!AD1784)&amp;" - "&amp;'Apartment Expenses'!AC1784,0)</f>
        <v>0</v>
      </c>
      <c r="C1784" s="1">
        <f t="shared" si="463"/>
        <v>0</v>
      </c>
      <c r="E1784" s="1">
        <v>1780</v>
      </c>
      <c r="F1784" s="1">
        <f t="shared" si="464"/>
        <v>1</v>
      </c>
      <c r="G1784" s="1">
        <f t="shared" si="460"/>
        <v>0</v>
      </c>
      <c r="H1784" s="1">
        <f t="shared" si="461"/>
        <v>0</v>
      </c>
      <c r="J1784" s="1" t="str">
        <f t="shared" si="465"/>
        <v>1900</v>
      </c>
      <c r="M1784" s="1">
        <f>HLOOKUP('Expense History'!$AD$3,$P$4:$X$2004,ROW('Apartment Expenses'!L1784)-3,0)</f>
        <v>0</v>
      </c>
      <c r="N1784" s="1">
        <f>IF('Expense History'!$AD$3=Data!$G$4,'Apartment Expenses'!AE1784,HLOOKUP('Expense History'!$AD$3,'Apartment Expenses'!$AE$4:$AL$2004,(ROW('Apartment Expenses'!M1784)-3)))</f>
        <v>0</v>
      </c>
      <c r="O1784" s="1" t="str">
        <f>IF($O$2="ALL",IF(VLOOKUP(AA1784,'Expense History'!$AA$6:$AB$36,2,0)="x","include",0),IF(AND(VLOOKUP(AA1784,'Expense History'!$AA$6:$AB$36,2,0)="x",AC1784=$O$2),"include",0))</f>
        <v>include</v>
      </c>
      <c r="P1784" s="1">
        <f>IF(O1784="include",IF(AE1784&gt;0,1+MAX(P1785:P$2005),0),0)</f>
        <v>0</v>
      </c>
      <c r="Q1784" s="1">
        <f>IF(AND(ISBLANK(AA1783),AE1783=0),0,(IF(MAX(Q1785:Q$2005)&gt;0,0,ROW(R1784))))</f>
        <v>0</v>
      </c>
      <c r="R1784" s="1">
        <f>IF($O1784="include",IF(AF1784&gt;0,1+MAX(R1785:R$2005),0),0)</f>
        <v>0</v>
      </c>
      <c r="S1784" s="1">
        <f>IF($O1784="include",IF(AG1784&gt;0,1+MAX(S1785:S$2005),0),0)</f>
        <v>0</v>
      </c>
      <c r="T1784" s="1">
        <f>IF($O1784="include",IF(AH1784&gt;0,1+MAX(T1785:T$2005),0),0)</f>
        <v>0</v>
      </c>
      <c r="U1784" s="1">
        <f>IF($O1784="include",IF(AI1784&gt;0,1+MAX(U1785:U$2005),0),0)</f>
        <v>0</v>
      </c>
      <c r="V1784" s="1">
        <f>IF($O1784="include",IF(AJ1784&gt;0,1+MAX(V1785:V$2005),0),0)</f>
        <v>0</v>
      </c>
      <c r="W1784" s="1">
        <f>IF($O1784="include",IF(AK1784&gt;0,1+MAX(W1785:W$2005),0),0)</f>
        <v>0</v>
      </c>
      <c r="X1784" s="1">
        <f>IF($O1784="include",IF(AL1784&gt;0,1+MAX(X1785:X$2005),0),0)</f>
        <v>0</v>
      </c>
      <c r="Y1784" s="22" t="str">
        <f t="shared" si="466"/>
        <v xml:space="preserve">1 - </v>
      </c>
      <c r="AA1784" s="42"/>
      <c r="AB1784" s="43"/>
      <c r="AC1784" s="43"/>
      <c r="AD1784" s="44"/>
      <c r="AE1784" s="11">
        <f t="shared" si="467"/>
        <v>0</v>
      </c>
      <c r="AF1784" s="41"/>
      <c r="AG1784" s="41"/>
      <c r="AH1784" s="41"/>
      <c r="AI1784" s="41"/>
      <c r="AJ1784" s="41"/>
      <c r="AK1784" s="41"/>
      <c r="AL1784" s="41"/>
      <c r="BA1784" s="1">
        <f t="shared" si="468"/>
        <v>0</v>
      </c>
      <c r="BB1784" s="1">
        <f t="shared" si="469"/>
        <v>0</v>
      </c>
      <c r="BC1784" s="1" t="str">
        <f t="shared" si="470"/>
        <v>No</v>
      </c>
      <c r="BD1784" s="1">
        <f t="shared" si="471"/>
        <v>0</v>
      </c>
      <c r="BE1784" s="1">
        <f t="shared" si="472"/>
        <v>0</v>
      </c>
      <c r="BF1784" s="1">
        <f t="shared" si="473"/>
        <v>0</v>
      </c>
      <c r="BG1784" s="1">
        <v>1780</v>
      </c>
      <c r="BH1784" s="1" t="e">
        <f t="shared" si="474"/>
        <v>#N/A</v>
      </c>
      <c r="BI1784" s="1">
        <f t="shared" si="476"/>
        <v>2</v>
      </c>
      <c r="BJ1784" s="1" t="e">
        <f t="shared" si="475"/>
        <v>#N/A</v>
      </c>
    </row>
    <row r="1785" spans="1:62" x14ac:dyDescent="0.25">
      <c r="A1785" s="1">
        <f t="shared" si="462"/>
        <v>1</v>
      </c>
      <c r="B1785" s="1">
        <f>IF(YEAR(AD1785)=$B$3,YEAR('Apartment Expenses'!AD1785)&amp;" - "&amp;'Apartment Expenses'!AC1785,0)</f>
        <v>0</v>
      </c>
      <c r="C1785" s="1">
        <f t="shared" si="463"/>
        <v>0</v>
      </c>
      <c r="E1785" s="1">
        <v>1781</v>
      </c>
      <c r="F1785" s="1">
        <f t="shared" si="464"/>
        <v>1</v>
      </c>
      <c r="G1785" s="1">
        <f t="shared" si="460"/>
        <v>0</v>
      </c>
      <c r="H1785" s="1">
        <f t="shared" si="461"/>
        <v>0</v>
      </c>
      <c r="J1785" s="1" t="str">
        <f t="shared" si="465"/>
        <v>1900</v>
      </c>
      <c r="M1785" s="1">
        <f>HLOOKUP('Expense History'!$AD$3,$P$4:$X$2004,ROW('Apartment Expenses'!L1785)-3,0)</f>
        <v>0</v>
      </c>
      <c r="N1785" s="1">
        <f>IF('Expense History'!$AD$3=Data!$G$4,'Apartment Expenses'!AE1785,HLOOKUP('Expense History'!$AD$3,'Apartment Expenses'!$AE$4:$AL$2004,(ROW('Apartment Expenses'!M1785)-3)))</f>
        <v>0</v>
      </c>
      <c r="O1785" s="1" t="str">
        <f>IF($O$2="ALL",IF(VLOOKUP(AA1785,'Expense History'!$AA$6:$AB$36,2,0)="x","include",0),IF(AND(VLOOKUP(AA1785,'Expense History'!$AA$6:$AB$36,2,0)="x",AC1785=$O$2),"include",0))</f>
        <v>include</v>
      </c>
      <c r="P1785" s="1">
        <f>IF(O1785="include",IF(AE1785&gt;0,1+MAX(P1786:P$2005),0),0)</f>
        <v>0</v>
      </c>
      <c r="Q1785" s="1">
        <f>IF(AND(ISBLANK(AA1784),AE1784=0),0,(IF(MAX(Q1786:Q$2005)&gt;0,0,ROW(R1785))))</f>
        <v>0</v>
      </c>
      <c r="R1785" s="1">
        <f>IF($O1785="include",IF(AF1785&gt;0,1+MAX(R1786:R$2005),0),0)</f>
        <v>0</v>
      </c>
      <c r="S1785" s="1">
        <f>IF($O1785="include",IF(AG1785&gt;0,1+MAX(S1786:S$2005),0),0)</f>
        <v>0</v>
      </c>
      <c r="T1785" s="1">
        <f>IF($O1785="include",IF(AH1785&gt;0,1+MAX(T1786:T$2005),0),0)</f>
        <v>0</v>
      </c>
      <c r="U1785" s="1">
        <f>IF($O1785="include",IF(AI1785&gt;0,1+MAX(U1786:U$2005),0),0)</f>
        <v>0</v>
      </c>
      <c r="V1785" s="1">
        <f>IF($O1785="include",IF(AJ1785&gt;0,1+MAX(V1786:V$2005),0),0)</f>
        <v>0</v>
      </c>
      <c r="W1785" s="1">
        <f>IF($O1785="include",IF(AK1785&gt;0,1+MAX(W1786:W$2005),0),0)</f>
        <v>0</v>
      </c>
      <c r="X1785" s="1">
        <f>IF($O1785="include",IF(AL1785&gt;0,1+MAX(X1786:X$2005),0),0)</f>
        <v>0</v>
      </c>
      <c r="Y1785" s="22" t="str">
        <f t="shared" si="466"/>
        <v xml:space="preserve">1 - </v>
      </c>
      <c r="AA1785" s="42"/>
      <c r="AB1785" s="43"/>
      <c r="AC1785" s="43"/>
      <c r="AD1785" s="44"/>
      <c r="AE1785" s="11">
        <f t="shared" si="467"/>
        <v>0</v>
      </c>
      <c r="AF1785" s="41"/>
      <c r="AG1785" s="41"/>
      <c r="AH1785" s="41"/>
      <c r="AI1785" s="41"/>
      <c r="AJ1785" s="41"/>
      <c r="AK1785" s="41"/>
      <c r="AL1785" s="41"/>
      <c r="BA1785" s="1">
        <f t="shared" si="468"/>
        <v>0</v>
      </c>
      <c r="BB1785" s="1">
        <f t="shared" si="469"/>
        <v>0</v>
      </c>
      <c r="BC1785" s="1" t="str">
        <f t="shared" si="470"/>
        <v>No</v>
      </c>
      <c r="BD1785" s="1">
        <f t="shared" si="471"/>
        <v>0</v>
      </c>
      <c r="BE1785" s="1">
        <f t="shared" si="472"/>
        <v>0</v>
      </c>
      <c r="BF1785" s="1">
        <f t="shared" si="473"/>
        <v>0</v>
      </c>
      <c r="BG1785" s="1">
        <v>1781</v>
      </c>
      <c r="BH1785" s="1" t="e">
        <f t="shared" si="474"/>
        <v>#N/A</v>
      </c>
      <c r="BI1785" s="1">
        <f t="shared" si="476"/>
        <v>2</v>
      </c>
      <c r="BJ1785" s="1" t="e">
        <f t="shared" si="475"/>
        <v>#N/A</v>
      </c>
    </row>
    <row r="1786" spans="1:62" x14ac:dyDescent="0.25">
      <c r="A1786" s="1">
        <f t="shared" si="462"/>
        <v>1</v>
      </c>
      <c r="B1786" s="1">
        <f>IF(YEAR(AD1786)=$B$3,YEAR('Apartment Expenses'!AD1786)&amp;" - "&amp;'Apartment Expenses'!AC1786,0)</f>
        <v>0</v>
      </c>
      <c r="C1786" s="1">
        <f t="shared" si="463"/>
        <v>0</v>
      </c>
      <c r="E1786" s="1">
        <v>1782</v>
      </c>
      <c r="F1786" s="1">
        <f t="shared" si="464"/>
        <v>1</v>
      </c>
      <c r="G1786" s="1">
        <f t="shared" si="460"/>
        <v>0</v>
      </c>
      <c r="H1786" s="1">
        <f t="shared" si="461"/>
        <v>0</v>
      </c>
      <c r="J1786" s="1" t="str">
        <f t="shared" si="465"/>
        <v>1900</v>
      </c>
      <c r="M1786" s="1">
        <f>HLOOKUP('Expense History'!$AD$3,$P$4:$X$2004,ROW('Apartment Expenses'!L1786)-3,0)</f>
        <v>0</v>
      </c>
      <c r="N1786" s="1">
        <f>IF('Expense History'!$AD$3=Data!$G$4,'Apartment Expenses'!AE1786,HLOOKUP('Expense History'!$AD$3,'Apartment Expenses'!$AE$4:$AL$2004,(ROW('Apartment Expenses'!M1786)-3)))</f>
        <v>0</v>
      </c>
      <c r="O1786" s="1" t="str">
        <f>IF($O$2="ALL",IF(VLOOKUP(AA1786,'Expense History'!$AA$6:$AB$36,2,0)="x","include",0),IF(AND(VLOOKUP(AA1786,'Expense History'!$AA$6:$AB$36,2,0)="x",AC1786=$O$2),"include",0))</f>
        <v>include</v>
      </c>
      <c r="P1786" s="1">
        <f>IF(O1786="include",IF(AE1786&gt;0,1+MAX(P1787:P$2005),0),0)</f>
        <v>0</v>
      </c>
      <c r="Q1786" s="1">
        <f>IF(AND(ISBLANK(AA1785),AE1785=0),0,(IF(MAX(Q1787:Q$2005)&gt;0,0,ROW(R1786))))</f>
        <v>0</v>
      </c>
      <c r="R1786" s="1">
        <f>IF($O1786="include",IF(AF1786&gt;0,1+MAX(R1787:R$2005),0),0)</f>
        <v>0</v>
      </c>
      <c r="S1786" s="1">
        <f>IF($O1786="include",IF(AG1786&gt;0,1+MAX(S1787:S$2005),0),0)</f>
        <v>0</v>
      </c>
      <c r="T1786" s="1">
        <f>IF($O1786="include",IF(AH1786&gt;0,1+MAX(T1787:T$2005),0),0)</f>
        <v>0</v>
      </c>
      <c r="U1786" s="1">
        <f>IF($O1786="include",IF(AI1786&gt;0,1+MAX(U1787:U$2005),0),0)</f>
        <v>0</v>
      </c>
      <c r="V1786" s="1">
        <f>IF($O1786="include",IF(AJ1786&gt;0,1+MAX(V1787:V$2005),0),0)</f>
        <v>0</v>
      </c>
      <c r="W1786" s="1">
        <f>IF($O1786="include",IF(AK1786&gt;0,1+MAX(W1787:W$2005),0),0)</f>
        <v>0</v>
      </c>
      <c r="X1786" s="1">
        <f>IF($O1786="include",IF(AL1786&gt;0,1+MAX(X1787:X$2005),0),0)</f>
        <v>0</v>
      </c>
      <c r="Y1786" s="22" t="str">
        <f t="shared" si="466"/>
        <v xml:space="preserve">1 - </v>
      </c>
      <c r="AA1786" s="42"/>
      <c r="AB1786" s="43"/>
      <c r="AC1786" s="43"/>
      <c r="AD1786" s="44"/>
      <c r="AE1786" s="11">
        <f t="shared" si="467"/>
        <v>0</v>
      </c>
      <c r="AF1786" s="41"/>
      <c r="AG1786" s="41"/>
      <c r="AH1786" s="41"/>
      <c r="AI1786" s="41"/>
      <c r="AJ1786" s="41"/>
      <c r="AK1786" s="41"/>
      <c r="AL1786" s="41"/>
      <c r="BA1786" s="1">
        <f t="shared" si="468"/>
        <v>0</v>
      </c>
      <c r="BB1786" s="1">
        <f t="shared" si="469"/>
        <v>0</v>
      </c>
      <c r="BC1786" s="1" t="str">
        <f t="shared" si="470"/>
        <v>No</v>
      </c>
      <c r="BD1786" s="1">
        <f t="shared" si="471"/>
        <v>0</v>
      </c>
      <c r="BE1786" s="1">
        <f t="shared" si="472"/>
        <v>0</v>
      </c>
      <c r="BF1786" s="1">
        <f t="shared" si="473"/>
        <v>0</v>
      </c>
      <c r="BG1786" s="1">
        <v>1782</v>
      </c>
      <c r="BH1786" s="1" t="e">
        <f t="shared" si="474"/>
        <v>#N/A</v>
      </c>
      <c r="BI1786" s="1">
        <f t="shared" si="476"/>
        <v>2</v>
      </c>
      <c r="BJ1786" s="1" t="e">
        <f t="shared" si="475"/>
        <v>#N/A</v>
      </c>
    </row>
    <row r="1787" spans="1:62" x14ac:dyDescent="0.25">
      <c r="A1787" s="1">
        <f t="shared" si="462"/>
        <v>1</v>
      </c>
      <c r="B1787" s="1">
        <f>IF(YEAR(AD1787)=$B$3,YEAR('Apartment Expenses'!AD1787)&amp;" - "&amp;'Apartment Expenses'!AC1787,0)</f>
        <v>0</v>
      </c>
      <c r="C1787" s="1">
        <f t="shared" si="463"/>
        <v>0</v>
      </c>
      <c r="E1787" s="1">
        <v>1783</v>
      </c>
      <c r="F1787" s="1">
        <f t="shared" si="464"/>
        <v>1</v>
      </c>
      <c r="G1787" s="1">
        <f t="shared" si="460"/>
        <v>0</v>
      </c>
      <c r="H1787" s="1">
        <f t="shared" si="461"/>
        <v>0</v>
      </c>
      <c r="J1787" s="1" t="str">
        <f t="shared" si="465"/>
        <v>1900</v>
      </c>
      <c r="M1787" s="1">
        <f>HLOOKUP('Expense History'!$AD$3,$P$4:$X$2004,ROW('Apartment Expenses'!L1787)-3,0)</f>
        <v>0</v>
      </c>
      <c r="N1787" s="1">
        <f>IF('Expense History'!$AD$3=Data!$G$4,'Apartment Expenses'!AE1787,HLOOKUP('Expense History'!$AD$3,'Apartment Expenses'!$AE$4:$AL$2004,(ROW('Apartment Expenses'!M1787)-3)))</f>
        <v>0</v>
      </c>
      <c r="O1787" s="1" t="str">
        <f>IF($O$2="ALL",IF(VLOOKUP(AA1787,'Expense History'!$AA$6:$AB$36,2,0)="x","include",0),IF(AND(VLOOKUP(AA1787,'Expense History'!$AA$6:$AB$36,2,0)="x",AC1787=$O$2),"include",0))</f>
        <v>include</v>
      </c>
      <c r="P1787" s="1">
        <f>IF(O1787="include",IF(AE1787&gt;0,1+MAX(P1788:P$2005),0),0)</f>
        <v>0</v>
      </c>
      <c r="Q1787" s="1">
        <f>IF(AND(ISBLANK(AA1786),AE1786=0),0,(IF(MAX(Q1788:Q$2005)&gt;0,0,ROW(R1787))))</f>
        <v>0</v>
      </c>
      <c r="R1787" s="1">
        <f>IF($O1787="include",IF(AF1787&gt;0,1+MAX(R1788:R$2005),0),0)</f>
        <v>0</v>
      </c>
      <c r="S1787" s="1">
        <f>IF($O1787="include",IF(AG1787&gt;0,1+MAX(S1788:S$2005),0),0)</f>
        <v>0</v>
      </c>
      <c r="T1787" s="1">
        <f>IF($O1787="include",IF(AH1787&gt;0,1+MAX(T1788:T$2005),0),0)</f>
        <v>0</v>
      </c>
      <c r="U1787" s="1">
        <f>IF($O1787="include",IF(AI1787&gt;0,1+MAX(U1788:U$2005),0),0)</f>
        <v>0</v>
      </c>
      <c r="V1787" s="1">
        <f>IF($O1787="include",IF(AJ1787&gt;0,1+MAX(V1788:V$2005),0),0)</f>
        <v>0</v>
      </c>
      <c r="W1787" s="1">
        <f>IF($O1787="include",IF(AK1787&gt;0,1+MAX(W1788:W$2005),0),0)</f>
        <v>0</v>
      </c>
      <c r="X1787" s="1">
        <f>IF($O1787="include",IF(AL1787&gt;0,1+MAX(X1788:X$2005),0),0)</f>
        <v>0</v>
      </c>
      <c r="Y1787" s="22" t="str">
        <f t="shared" si="466"/>
        <v xml:space="preserve">1 - </v>
      </c>
      <c r="AA1787" s="42"/>
      <c r="AB1787" s="43"/>
      <c r="AC1787" s="43"/>
      <c r="AD1787" s="44"/>
      <c r="AE1787" s="11">
        <f t="shared" si="467"/>
        <v>0</v>
      </c>
      <c r="AF1787" s="41"/>
      <c r="AG1787" s="41"/>
      <c r="AH1787" s="41"/>
      <c r="AI1787" s="41"/>
      <c r="AJ1787" s="41"/>
      <c r="AK1787" s="41"/>
      <c r="AL1787" s="41"/>
      <c r="BA1787" s="1">
        <f t="shared" si="468"/>
        <v>0</v>
      </c>
      <c r="BB1787" s="1">
        <f t="shared" si="469"/>
        <v>0</v>
      </c>
      <c r="BC1787" s="1" t="str">
        <f t="shared" si="470"/>
        <v>No</v>
      </c>
      <c r="BD1787" s="1">
        <f t="shared" si="471"/>
        <v>0</v>
      </c>
      <c r="BE1787" s="1">
        <f t="shared" si="472"/>
        <v>0</v>
      </c>
      <c r="BF1787" s="1">
        <f t="shared" si="473"/>
        <v>0</v>
      </c>
      <c r="BG1787" s="1">
        <v>1783</v>
      </c>
      <c r="BH1787" s="1" t="e">
        <f t="shared" si="474"/>
        <v>#N/A</v>
      </c>
      <c r="BI1787" s="1">
        <f t="shared" si="476"/>
        <v>2</v>
      </c>
      <c r="BJ1787" s="1" t="e">
        <f t="shared" si="475"/>
        <v>#N/A</v>
      </c>
    </row>
    <row r="1788" spans="1:62" x14ac:dyDescent="0.25">
      <c r="A1788" s="1">
        <f t="shared" si="462"/>
        <v>1</v>
      </c>
      <c r="B1788" s="1">
        <f>IF(YEAR(AD1788)=$B$3,YEAR('Apartment Expenses'!AD1788)&amp;" - "&amp;'Apartment Expenses'!AC1788,0)</f>
        <v>0</v>
      </c>
      <c r="C1788" s="1">
        <f t="shared" si="463"/>
        <v>0</v>
      </c>
      <c r="E1788" s="1">
        <v>1784</v>
      </c>
      <c r="F1788" s="1">
        <f t="shared" si="464"/>
        <v>1</v>
      </c>
      <c r="G1788" s="1">
        <f t="shared" si="460"/>
        <v>0</v>
      </c>
      <c r="H1788" s="1">
        <f t="shared" si="461"/>
        <v>0</v>
      </c>
      <c r="J1788" s="1" t="str">
        <f t="shared" si="465"/>
        <v>1900</v>
      </c>
      <c r="M1788" s="1">
        <f>HLOOKUP('Expense History'!$AD$3,$P$4:$X$2004,ROW('Apartment Expenses'!L1788)-3,0)</f>
        <v>0</v>
      </c>
      <c r="N1788" s="1">
        <f>IF('Expense History'!$AD$3=Data!$G$4,'Apartment Expenses'!AE1788,HLOOKUP('Expense History'!$AD$3,'Apartment Expenses'!$AE$4:$AL$2004,(ROW('Apartment Expenses'!M1788)-3)))</f>
        <v>0</v>
      </c>
      <c r="O1788" s="1" t="str">
        <f>IF($O$2="ALL",IF(VLOOKUP(AA1788,'Expense History'!$AA$6:$AB$36,2,0)="x","include",0),IF(AND(VLOOKUP(AA1788,'Expense History'!$AA$6:$AB$36,2,0)="x",AC1788=$O$2),"include",0))</f>
        <v>include</v>
      </c>
      <c r="P1788" s="1">
        <f>IF(O1788="include",IF(AE1788&gt;0,1+MAX(P1789:P$2005),0),0)</f>
        <v>0</v>
      </c>
      <c r="Q1788" s="1">
        <f>IF(AND(ISBLANK(AA1787),AE1787=0),0,(IF(MAX(Q1789:Q$2005)&gt;0,0,ROW(R1788))))</f>
        <v>0</v>
      </c>
      <c r="R1788" s="1">
        <f>IF($O1788="include",IF(AF1788&gt;0,1+MAX(R1789:R$2005),0),0)</f>
        <v>0</v>
      </c>
      <c r="S1788" s="1">
        <f>IF($O1788="include",IF(AG1788&gt;0,1+MAX(S1789:S$2005),0),0)</f>
        <v>0</v>
      </c>
      <c r="T1788" s="1">
        <f>IF($O1788="include",IF(AH1788&gt;0,1+MAX(T1789:T$2005),0),0)</f>
        <v>0</v>
      </c>
      <c r="U1788" s="1">
        <f>IF($O1788="include",IF(AI1788&gt;0,1+MAX(U1789:U$2005),0),0)</f>
        <v>0</v>
      </c>
      <c r="V1788" s="1">
        <f>IF($O1788="include",IF(AJ1788&gt;0,1+MAX(V1789:V$2005),0),0)</f>
        <v>0</v>
      </c>
      <c r="W1788" s="1">
        <f>IF($O1788="include",IF(AK1788&gt;0,1+MAX(W1789:W$2005),0),0)</f>
        <v>0</v>
      </c>
      <c r="X1788" s="1">
        <f>IF($O1788="include",IF(AL1788&gt;0,1+MAX(X1789:X$2005),0),0)</f>
        <v>0</v>
      </c>
      <c r="Y1788" s="22" t="str">
        <f t="shared" si="466"/>
        <v xml:space="preserve">1 - </v>
      </c>
      <c r="AA1788" s="42"/>
      <c r="AB1788" s="43"/>
      <c r="AC1788" s="43"/>
      <c r="AD1788" s="44"/>
      <c r="AE1788" s="11">
        <f t="shared" si="467"/>
        <v>0</v>
      </c>
      <c r="AF1788" s="41"/>
      <c r="AG1788" s="41"/>
      <c r="AH1788" s="41"/>
      <c r="AI1788" s="41"/>
      <c r="AJ1788" s="41"/>
      <c r="AK1788" s="41"/>
      <c r="AL1788" s="41"/>
      <c r="BA1788" s="1">
        <f t="shared" si="468"/>
        <v>0</v>
      </c>
      <c r="BB1788" s="1">
        <f t="shared" si="469"/>
        <v>0</v>
      </c>
      <c r="BC1788" s="1" t="str">
        <f t="shared" si="470"/>
        <v>No</v>
      </c>
      <c r="BD1788" s="1">
        <f t="shared" si="471"/>
        <v>0</v>
      </c>
      <c r="BE1788" s="1">
        <f t="shared" si="472"/>
        <v>0</v>
      </c>
      <c r="BF1788" s="1">
        <f t="shared" si="473"/>
        <v>0</v>
      </c>
      <c r="BG1788" s="1">
        <v>1784</v>
      </c>
      <c r="BH1788" s="1" t="e">
        <f t="shared" si="474"/>
        <v>#N/A</v>
      </c>
      <c r="BI1788" s="1">
        <f t="shared" si="476"/>
        <v>2</v>
      </c>
      <c r="BJ1788" s="1" t="e">
        <f t="shared" si="475"/>
        <v>#N/A</v>
      </c>
    </row>
    <row r="1789" spans="1:62" x14ac:dyDescent="0.25">
      <c r="A1789" s="1">
        <f t="shared" si="462"/>
        <v>1</v>
      </c>
      <c r="B1789" s="1">
        <f>IF(YEAR(AD1789)=$B$3,YEAR('Apartment Expenses'!AD1789)&amp;" - "&amp;'Apartment Expenses'!AC1789,0)</f>
        <v>0</v>
      </c>
      <c r="C1789" s="1">
        <f t="shared" si="463"/>
        <v>0</v>
      </c>
      <c r="E1789" s="1">
        <v>1785</v>
      </c>
      <c r="F1789" s="1">
        <f t="shared" si="464"/>
        <v>1</v>
      </c>
      <c r="G1789" s="1">
        <f t="shared" si="460"/>
        <v>0</v>
      </c>
      <c r="H1789" s="1">
        <f t="shared" si="461"/>
        <v>0</v>
      </c>
      <c r="J1789" s="1" t="str">
        <f t="shared" si="465"/>
        <v>1900</v>
      </c>
      <c r="M1789" s="1">
        <f>HLOOKUP('Expense History'!$AD$3,$P$4:$X$2004,ROW('Apartment Expenses'!L1789)-3,0)</f>
        <v>0</v>
      </c>
      <c r="N1789" s="1">
        <f>IF('Expense History'!$AD$3=Data!$G$4,'Apartment Expenses'!AE1789,HLOOKUP('Expense History'!$AD$3,'Apartment Expenses'!$AE$4:$AL$2004,(ROW('Apartment Expenses'!M1789)-3)))</f>
        <v>0</v>
      </c>
      <c r="O1789" s="1" t="str">
        <f>IF($O$2="ALL",IF(VLOOKUP(AA1789,'Expense History'!$AA$6:$AB$36,2,0)="x","include",0),IF(AND(VLOOKUP(AA1789,'Expense History'!$AA$6:$AB$36,2,0)="x",AC1789=$O$2),"include",0))</f>
        <v>include</v>
      </c>
      <c r="P1789" s="1">
        <f>IF(O1789="include",IF(AE1789&gt;0,1+MAX(P1790:P$2005),0),0)</f>
        <v>0</v>
      </c>
      <c r="Q1789" s="1">
        <f>IF(AND(ISBLANK(AA1788),AE1788=0),0,(IF(MAX(Q1790:Q$2005)&gt;0,0,ROW(R1789))))</f>
        <v>0</v>
      </c>
      <c r="R1789" s="1">
        <f>IF($O1789="include",IF(AF1789&gt;0,1+MAX(R1790:R$2005),0),0)</f>
        <v>0</v>
      </c>
      <c r="S1789" s="1">
        <f>IF($O1789="include",IF(AG1789&gt;0,1+MAX(S1790:S$2005),0),0)</f>
        <v>0</v>
      </c>
      <c r="T1789" s="1">
        <f>IF($O1789="include",IF(AH1789&gt;0,1+MAX(T1790:T$2005),0),0)</f>
        <v>0</v>
      </c>
      <c r="U1789" s="1">
        <f>IF($O1789="include",IF(AI1789&gt;0,1+MAX(U1790:U$2005),0),0)</f>
        <v>0</v>
      </c>
      <c r="V1789" s="1">
        <f>IF($O1789="include",IF(AJ1789&gt;0,1+MAX(V1790:V$2005),0),0)</f>
        <v>0</v>
      </c>
      <c r="W1789" s="1">
        <f>IF($O1789="include",IF(AK1789&gt;0,1+MAX(W1790:W$2005),0),0)</f>
        <v>0</v>
      </c>
      <c r="X1789" s="1">
        <f>IF($O1789="include",IF(AL1789&gt;0,1+MAX(X1790:X$2005),0),0)</f>
        <v>0</v>
      </c>
      <c r="Y1789" s="22" t="str">
        <f t="shared" si="466"/>
        <v xml:space="preserve">1 - </v>
      </c>
      <c r="AA1789" s="42"/>
      <c r="AB1789" s="43"/>
      <c r="AC1789" s="43"/>
      <c r="AD1789" s="44"/>
      <c r="AE1789" s="11">
        <f t="shared" si="467"/>
        <v>0</v>
      </c>
      <c r="AF1789" s="41"/>
      <c r="AG1789" s="41"/>
      <c r="AH1789" s="41"/>
      <c r="AI1789" s="41"/>
      <c r="AJ1789" s="41"/>
      <c r="AK1789" s="41"/>
      <c r="AL1789" s="41"/>
      <c r="BA1789" s="1">
        <f t="shared" si="468"/>
        <v>0</v>
      </c>
      <c r="BB1789" s="1">
        <f t="shared" si="469"/>
        <v>0</v>
      </c>
      <c r="BC1789" s="1" t="str">
        <f t="shared" si="470"/>
        <v>No</v>
      </c>
      <c r="BD1789" s="1">
        <f t="shared" si="471"/>
        <v>0</v>
      </c>
      <c r="BE1789" s="1">
        <f t="shared" si="472"/>
        <v>0</v>
      </c>
      <c r="BF1789" s="1">
        <f t="shared" si="473"/>
        <v>0</v>
      </c>
      <c r="BG1789" s="1">
        <v>1785</v>
      </c>
      <c r="BH1789" s="1" t="e">
        <f t="shared" si="474"/>
        <v>#N/A</v>
      </c>
      <c r="BI1789" s="1">
        <f t="shared" si="476"/>
        <v>2</v>
      </c>
      <c r="BJ1789" s="1" t="e">
        <f t="shared" si="475"/>
        <v>#N/A</v>
      </c>
    </row>
    <row r="1790" spans="1:62" x14ac:dyDescent="0.25">
      <c r="A1790" s="1">
        <f t="shared" si="462"/>
        <v>1</v>
      </c>
      <c r="B1790" s="1">
        <f>IF(YEAR(AD1790)=$B$3,YEAR('Apartment Expenses'!AD1790)&amp;" - "&amp;'Apartment Expenses'!AC1790,0)</f>
        <v>0</v>
      </c>
      <c r="C1790" s="1">
        <f t="shared" si="463"/>
        <v>0</v>
      </c>
      <c r="E1790" s="1">
        <v>1786</v>
      </c>
      <c r="F1790" s="1">
        <f t="shared" si="464"/>
        <v>1</v>
      </c>
      <c r="G1790" s="1">
        <f t="shared" si="460"/>
        <v>0</v>
      </c>
      <c r="H1790" s="1">
        <f t="shared" si="461"/>
        <v>0</v>
      </c>
      <c r="J1790" s="1" t="str">
        <f t="shared" si="465"/>
        <v>1900</v>
      </c>
      <c r="M1790" s="1">
        <f>HLOOKUP('Expense History'!$AD$3,$P$4:$X$2004,ROW('Apartment Expenses'!L1790)-3,0)</f>
        <v>0</v>
      </c>
      <c r="N1790" s="1">
        <f>IF('Expense History'!$AD$3=Data!$G$4,'Apartment Expenses'!AE1790,HLOOKUP('Expense History'!$AD$3,'Apartment Expenses'!$AE$4:$AL$2004,(ROW('Apartment Expenses'!M1790)-3)))</f>
        <v>0</v>
      </c>
      <c r="O1790" s="1" t="str">
        <f>IF($O$2="ALL",IF(VLOOKUP(AA1790,'Expense History'!$AA$6:$AB$36,2,0)="x","include",0),IF(AND(VLOOKUP(AA1790,'Expense History'!$AA$6:$AB$36,2,0)="x",AC1790=$O$2),"include",0))</f>
        <v>include</v>
      </c>
      <c r="P1790" s="1">
        <f>IF(O1790="include",IF(AE1790&gt;0,1+MAX(P1791:P$2005),0),0)</f>
        <v>0</v>
      </c>
      <c r="Q1790" s="1">
        <f>IF(AND(ISBLANK(AA1789),AE1789=0),0,(IF(MAX(Q1791:Q$2005)&gt;0,0,ROW(R1790))))</f>
        <v>0</v>
      </c>
      <c r="R1790" s="1">
        <f>IF($O1790="include",IF(AF1790&gt;0,1+MAX(R1791:R$2005),0),0)</f>
        <v>0</v>
      </c>
      <c r="S1790" s="1">
        <f>IF($O1790="include",IF(AG1790&gt;0,1+MAX(S1791:S$2005),0),0)</f>
        <v>0</v>
      </c>
      <c r="T1790" s="1">
        <f>IF($O1790="include",IF(AH1790&gt;0,1+MAX(T1791:T$2005),0),0)</f>
        <v>0</v>
      </c>
      <c r="U1790" s="1">
        <f>IF($O1790="include",IF(AI1790&gt;0,1+MAX(U1791:U$2005),0),0)</f>
        <v>0</v>
      </c>
      <c r="V1790" s="1">
        <f>IF($O1790="include",IF(AJ1790&gt;0,1+MAX(V1791:V$2005),0),0)</f>
        <v>0</v>
      </c>
      <c r="W1790" s="1">
        <f>IF($O1790="include",IF(AK1790&gt;0,1+MAX(W1791:W$2005),0),0)</f>
        <v>0</v>
      </c>
      <c r="X1790" s="1">
        <f>IF($O1790="include",IF(AL1790&gt;0,1+MAX(X1791:X$2005),0),0)</f>
        <v>0</v>
      </c>
      <c r="Y1790" s="22" t="str">
        <f t="shared" si="466"/>
        <v xml:space="preserve">1 - </v>
      </c>
      <c r="AA1790" s="42"/>
      <c r="AB1790" s="43"/>
      <c r="AC1790" s="43"/>
      <c r="AD1790" s="44"/>
      <c r="AE1790" s="11">
        <f t="shared" si="467"/>
        <v>0</v>
      </c>
      <c r="AF1790" s="41"/>
      <c r="AG1790" s="41"/>
      <c r="AH1790" s="41"/>
      <c r="AI1790" s="41"/>
      <c r="AJ1790" s="41"/>
      <c r="AK1790" s="41"/>
      <c r="AL1790" s="41"/>
      <c r="BA1790" s="1">
        <f t="shared" si="468"/>
        <v>0</v>
      </c>
      <c r="BB1790" s="1">
        <f t="shared" si="469"/>
        <v>0</v>
      </c>
      <c r="BC1790" s="1" t="str">
        <f t="shared" si="470"/>
        <v>No</v>
      </c>
      <c r="BD1790" s="1">
        <f t="shared" si="471"/>
        <v>0</v>
      </c>
      <c r="BE1790" s="1">
        <f t="shared" si="472"/>
        <v>0</v>
      </c>
      <c r="BF1790" s="1">
        <f t="shared" si="473"/>
        <v>0</v>
      </c>
      <c r="BG1790" s="1">
        <v>1786</v>
      </c>
      <c r="BH1790" s="1" t="e">
        <f t="shared" si="474"/>
        <v>#N/A</v>
      </c>
      <c r="BI1790" s="1">
        <f t="shared" si="476"/>
        <v>2</v>
      </c>
      <c r="BJ1790" s="1" t="e">
        <f t="shared" si="475"/>
        <v>#N/A</v>
      </c>
    </row>
    <row r="1791" spans="1:62" x14ac:dyDescent="0.25">
      <c r="A1791" s="1">
        <f t="shared" si="462"/>
        <v>1</v>
      </c>
      <c r="B1791" s="1">
        <f>IF(YEAR(AD1791)=$B$3,YEAR('Apartment Expenses'!AD1791)&amp;" - "&amp;'Apartment Expenses'!AC1791,0)</f>
        <v>0</v>
      </c>
      <c r="C1791" s="1">
        <f t="shared" si="463"/>
        <v>0</v>
      </c>
      <c r="E1791" s="1">
        <v>1787</v>
      </c>
      <c r="F1791" s="1">
        <f t="shared" si="464"/>
        <v>1</v>
      </c>
      <c r="G1791" s="1">
        <f t="shared" si="460"/>
        <v>0</v>
      </c>
      <c r="H1791" s="1">
        <f t="shared" si="461"/>
        <v>0</v>
      </c>
      <c r="J1791" s="1" t="str">
        <f t="shared" si="465"/>
        <v>1900</v>
      </c>
      <c r="M1791" s="1">
        <f>HLOOKUP('Expense History'!$AD$3,$P$4:$X$2004,ROW('Apartment Expenses'!L1791)-3,0)</f>
        <v>0</v>
      </c>
      <c r="N1791" s="1">
        <f>IF('Expense History'!$AD$3=Data!$G$4,'Apartment Expenses'!AE1791,HLOOKUP('Expense History'!$AD$3,'Apartment Expenses'!$AE$4:$AL$2004,(ROW('Apartment Expenses'!M1791)-3)))</f>
        <v>0</v>
      </c>
      <c r="O1791" s="1" t="str">
        <f>IF($O$2="ALL",IF(VLOOKUP(AA1791,'Expense History'!$AA$6:$AB$36,2,0)="x","include",0),IF(AND(VLOOKUP(AA1791,'Expense History'!$AA$6:$AB$36,2,0)="x",AC1791=$O$2),"include",0))</f>
        <v>include</v>
      </c>
      <c r="P1791" s="1">
        <f>IF(O1791="include",IF(AE1791&gt;0,1+MAX(P1792:P$2005),0),0)</f>
        <v>0</v>
      </c>
      <c r="Q1791" s="1">
        <f>IF(AND(ISBLANK(AA1790),AE1790=0),0,(IF(MAX(Q1792:Q$2005)&gt;0,0,ROW(R1791))))</f>
        <v>0</v>
      </c>
      <c r="R1791" s="1">
        <f>IF($O1791="include",IF(AF1791&gt;0,1+MAX(R1792:R$2005),0),0)</f>
        <v>0</v>
      </c>
      <c r="S1791" s="1">
        <f>IF($O1791="include",IF(AG1791&gt;0,1+MAX(S1792:S$2005),0),0)</f>
        <v>0</v>
      </c>
      <c r="T1791" s="1">
        <f>IF($O1791="include",IF(AH1791&gt;0,1+MAX(T1792:T$2005),0),0)</f>
        <v>0</v>
      </c>
      <c r="U1791" s="1">
        <f>IF($O1791="include",IF(AI1791&gt;0,1+MAX(U1792:U$2005),0),0)</f>
        <v>0</v>
      </c>
      <c r="V1791" s="1">
        <f>IF($O1791="include",IF(AJ1791&gt;0,1+MAX(V1792:V$2005),0),0)</f>
        <v>0</v>
      </c>
      <c r="W1791" s="1">
        <f>IF($O1791="include",IF(AK1791&gt;0,1+MAX(W1792:W$2005),0),0)</f>
        <v>0</v>
      </c>
      <c r="X1791" s="1">
        <f>IF($O1791="include",IF(AL1791&gt;0,1+MAX(X1792:X$2005),0),0)</f>
        <v>0</v>
      </c>
      <c r="Y1791" s="22" t="str">
        <f t="shared" si="466"/>
        <v xml:space="preserve">1 - </v>
      </c>
      <c r="AA1791" s="42"/>
      <c r="AB1791" s="43"/>
      <c r="AC1791" s="43"/>
      <c r="AD1791" s="44"/>
      <c r="AE1791" s="11">
        <f t="shared" si="467"/>
        <v>0</v>
      </c>
      <c r="AF1791" s="41"/>
      <c r="AG1791" s="41"/>
      <c r="AH1791" s="41"/>
      <c r="AI1791" s="41"/>
      <c r="AJ1791" s="41"/>
      <c r="AK1791" s="41"/>
      <c r="AL1791" s="41"/>
      <c r="BA1791" s="1">
        <f t="shared" si="468"/>
        <v>0</v>
      </c>
      <c r="BB1791" s="1">
        <f t="shared" si="469"/>
        <v>0</v>
      </c>
      <c r="BC1791" s="1" t="str">
        <f t="shared" si="470"/>
        <v>No</v>
      </c>
      <c r="BD1791" s="1">
        <f t="shared" si="471"/>
        <v>0</v>
      </c>
      <c r="BE1791" s="1">
        <f t="shared" si="472"/>
        <v>0</v>
      </c>
      <c r="BF1791" s="1">
        <f t="shared" si="473"/>
        <v>0</v>
      </c>
      <c r="BG1791" s="1">
        <v>1787</v>
      </c>
      <c r="BH1791" s="1" t="e">
        <f t="shared" si="474"/>
        <v>#N/A</v>
      </c>
      <c r="BI1791" s="1">
        <f t="shared" si="476"/>
        <v>2</v>
      </c>
      <c r="BJ1791" s="1" t="e">
        <f t="shared" si="475"/>
        <v>#N/A</v>
      </c>
    </row>
    <row r="1792" spans="1:62" x14ac:dyDescent="0.25">
      <c r="A1792" s="1">
        <f t="shared" si="462"/>
        <v>1</v>
      </c>
      <c r="B1792" s="1">
        <f>IF(YEAR(AD1792)=$B$3,YEAR('Apartment Expenses'!AD1792)&amp;" - "&amp;'Apartment Expenses'!AC1792,0)</f>
        <v>0</v>
      </c>
      <c r="C1792" s="1">
        <f t="shared" si="463"/>
        <v>0</v>
      </c>
      <c r="E1792" s="1">
        <v>1788</v>
      </c>
      <c r="F1792" s="1">
        <f t="shared" si="464"/>
        <v>1</v>
      </c>
      <c r="G1792" s="1">
        <f t="shared" si="460"/>
        <v>0</v>
      </c>
      <c r="H1792" s="1">
        <f t="shared" si="461"/>
        <v>0</v>
      </c>
      <c r="J1792" s="1" t="str">
        <f t="shared" si="465"/>
        <v>1900</v>
      </c>
      <c r="M1792" s="1">
        <f>HLOOKUP('Expense History'!$AD$3,$P$4:$X$2004,ROW('Apartment Expenses'!L1792)-3,0)</f>
        <v>0</v>
      </c>
      <c r="N1792" s="1">
        <f>IF('Expense History'!$AD$3=Data!$G$4,'Apartment Expenses'!AE1792,HLOOKUP('Expense History'!$AD$3,'Apartment Expenses'!$AE$4:$AL$2004,(ROW('Apartment Expenses'!M1792)-3)))</f>
        <v>0</v>
      </c>
      <c r="O1792" s="1" t="str">
        <f>IF($O$2="ALL",IF(VLOOKUP(AA1792,'Expense History'!$AA$6:$AB$36,2,0)="x","include",0),IF(AND(VLOOKUP(AA1792,'Expense History'!$AA$6:$AB$36,2,0)="x",AC1792=$O$2),"include",0))</f>
        <v>include</v>
      </c>
      <c r="P1792" s="1">
        <f>IF(O1792="include",IF(AE1792&gt;0,1+MAX(P1793:P$2005),0),0)</f>
        <v>0</v>
      </c>
      <c r="Q1792" s="1">
        <f>IF(AND(ISBLANK(AA1791),AE1791=0),0,(IF(MAX(Q1793:Q$2005)&gt;0,0,ROW(R1792))))</f>
        <v>0</v>
      </c>
      <c r="R1792" s="1">
        <f>IF($O1792="include",IF(AF1792&gt;0,1+MAX(R1793:R$2005),0),0)</f>
        <v>0</v>
      </c>
      <c r="S1792" s="1">
        <f>IF($O1792="include",IF(AG1792&gt;0,1+MAX(S1793:S$2005),0),0)</f>
        <v>0</v>
      </c>
      <c r="T1792" s="1">
        <f>IF($O1792="include",IF(AH1792&gt;0,1+MAX(T1793:T$2005),0),0)</f>
        <v>0</v>
      </c>
      <c r="U1792" s="1">
        <f>IF($O1792="include",IF(AI1792&gt;0,1+MAX(U1793:U$2005),0),0)</f>
        <v>0</v>
      </c>
      <c r="V1792" s="1">
        <f>IF($O1792="include",IF(AJ1792&gt;0,1+MAX(V1793:V$2005),0),0)</f>
        <v>0</v>
      </c>
      <c r="W1792" s="1">
        <f>IF($O1792="include",IF(AK1792&gt;0,1+MAX(W1793:W$2005),0),0)</f>
        <v>0</v>
      </c>
      <c r="X1792" s="1">
        <f>IF($O1792="include",IF(AL1792&gt;0,1+MAX(X1793:X$2005),0),0)</f>
        <v>0</v>
      </c>
      <c r="Y1792" s="22" t="str">
        <f t="shared" si="466"/>
        <v xml:space="preserve">1 - </v>
      </c>
      <c r="AA1792" s="42"/>
      <c r="AB1792" s="43"/>
      <c r="AC1792" s="43"/>
      <c r="AD1792" s="44"/>
      <c r="AE1792" s="11">
        <f t="shared" si="467"/>
        <v>0</v>
      </c>
      <c r="AF1792" s="41"/>
      <c r="AG1792" s="41"/>
      <c r="AH1792" s="41"/>
      <c r="AI1792" s="41"/>
      <c r="AJ1792" s="41"/>
      <c r="AK1792" s="41"/>
      <c r="AL1792" s="41"/>
      <c r="BA1792" s="1">
        <f t="shared" si="468"/>
        <v>0</v>
      </c>
      <c r="BB1792" s="1">
        <f t="shared" si="469"/>
        <v>0</v>
      </c>
      <c r="BC1792" s="1" t="str">
        <f t="shared" si="470"/>
        <v>No</v>
      </c>
      <c r="BD1792" s="1">
        <f t="shared" si="471"/>
        <v>0</v>
      </c>
      <c r="BE1792" s="1">
        <f t="shared" si="472"/>
        <v>0</v>
      </c>
      <c r="BF1792" s="1">
        <f t="shared" si="473"/>
        <v>0</v>
      </c>
      <c r="BG1792" s="1">
        <v>1788</v>
      </c>
      <c r="BH1792" s="1" t="e">
        <f t="shared" si="474"/>
        <v>#N/A</v>
      </c>
      <c r="BI1792" s="1">
        <f t="shared" si="476"/>
        <v>2</v>
      </c>
      <c r="BJ1792" s="1" t="e">
        <f t="shared" si="475"/>
        <v>#N/A</v>
      </c>
    </row>
    <row r="1793" spans="1:62" x14ac:dyDescent="0.25">
      <c r="A1793" s="1">
        <f t="shared" si="462"/>
        <v>1</v>
      </c>
      <c r="B1793" s="1">
        <f>IF(YEAR(AD1793)=$B$3,YEAR('Apartment Expenses'!AD1793)&amp;" - "&amp;'Apartment Expenses'!AC1793,0)</f>
        <v>0</v>
      </c>
      <c r="C1793" s="1">
        <f t="shared" si="463"/>
        <v>0</v>
      </c>
      <c r="E1793" s="1">
        <v>1789</v>
      </c>
      <c r="F1793" s="1">
        <f t="shared" si="464"/>
        <v>1</v>
      </c>
      <c r="G1793" s="1">
        <f t="shared" si="460"/>
        <v>0</v>
      </c>
      <c r="H1793" s="1">
        <f t="shared" si="461"/>
        <v>0</v>
      </c>
      <c r="J1793" s="1" t="str">
        <f t="shared" si="465"/>
        <v>1900</v>
      </c>
      <c r="M1793" s="1">
        <f>HLOOKUP('Expense History'!$AD$3,$P$4:$X$2004,ROW('Apartment Expenses'!L1793)-3,0)</f>
        <v>0</v>
      </c>
      <c r="N1793" s="1">
        <f>IF('Expense History'!$AD$3=Data!$G$4,'Apartment Expenses'!AE1793,HLOOKUP('Expense History'!$AD$3,'Apartment Expenses'!$AE$4:$AL$2004,(ROW('Apartment Expenses'!M1793)-3)))</f>
        <v>0</v>
      </c>
      <c r="O1793" s="1" t="str">
        <f>IF($O$2="ALL",IF(VLOOKUP(AA1793,'Expense History'!$AA$6:$AB$36,2,0)="x","include",0),IF(AND(VLOOKUP(AA1793,'Expense History'!$AA$6:$AB$36,2,0)="x",AC1793=$O$2),"include",0))</f>
        <v>include</v>
      </c>
      <c r="P1793" s="1">
        <f>IF(O1793="include",IF(AE1793&gt;0,1+MAX(P1794:P$2005),0),0)</f>
        <v>0</v>
      </c>
      <c r="Q1793" s="1">
        <f>IF(AND(ISBLANK(AA1792),AE1792=0),0,(IF(MAX(Q1794:Q$2005)&gt;0,0,ROW(R1793))))</f>
        <v>0</v>
      </c>
      <c r="R1793" s="1">
        <f>IF($O1793="include",IF(AF1793&gt;0,1+MAX(R1794:R$2005),0),0)</f>
        <v>0</v>
      </c>
      <c r="S1793" s="1">
        <f>IF($O1793="include",IF(AG1793&gt;0,1+MAX(S1794:S$2005),0),0)</f>
        <v>0</v>
      </c>
      <c r="T1793" s="1">
        <f>IF($O1793="include",IF(AH1793&gt;0,1+MAX(T1794:T$2005),0),0)</f>
        <v>0</v>
      </c>
      <c r="U1793" s="1">
        <f>IF($O1793="include",IF(AI1793&gt;0,1+MAX(U1794:U$2005),0),0)</f>
        <v>0</v>
      </c>
      <c r="V1793" s="1">
        <f>IF($O1793="include",IF(AJ1793&gt;0,1+MAX(V1794:V$2005),0),0)</f>
        <v>0</v>
      </c>
      <c r="W1793" s="1">
        <f>IF($O1793="include",IF(AK1793&gt;0,1+MAX(W1794:W$2005),0),0)</f>
        <v>0</v>
      </c>
      <c r="X1793" s="1">
        <f>IF($O1793="include",IF(AL1793&gt;0,1+MAX(X1794:X$2005),0),0)</f>
        <v>0</v>
      </c>
      <c r="Y1793" s="22" t="str">
        <f t="shared" si="466"/>
        <v xml:space="preserve">1 - </v>
      </c>
      <c r="AA1793" s="42"/>
      <c r="AB1793" s="43"/>
      <c r="AC1793" s="43"/>
      <c r="AD1793" s="44"/>
      <c r="AE1793" s="11">
        <f t="shared" si="467"/>
        <v>0</v>
      </c>
      <c r="AF1793" s="41"/>
      <c r="AG1793" s="41"/>
      <c r="AH1793" s="41"/>
      <c r="AI1793" s="41"/>
      <c r="AJ1793" s="41"/>
      <c r="AK1793" s="41"/>
      <c r="AL1793" s="41"/>
      <c r="BA1793" s="1">
        <f t="shared" si="468"/>
        <v>0</v>
      </c>
      <c r="BB1793" s="1">
        <f t="shared" si="469"/>
        <v>0</v>
      </c>
      <c r="BC1793" s="1" t="str">
        <f t="shared" si="470"/>
        <v>No</v>
      </c>
      <c r="BD1793" s="1">
        <f t="shared" si="471"/>
        <v>0</v>
      </c>
      <c r="BE1793" s="1">
        <f t="shared" si="472"/>
        <v>0</v>
      </c>
      <c r="BF1793" s="1">
        <f t="shared" si="473"/>
        <v>0</v>
      </c>
      <c r="BG1793" s="1">
        <v>1789</v>
      </c>
      <c r="BH1793" s="1" t="e">
        <f t="shared" si="474"/>
        <v>#N/A</v>
      </c>
      <c r="BI1793" s="1">
        <f t="shared" si="476"/>
        <v>2</v>
      </c>
      <c r="BJ1793" s="1" t="e">
        <f t="shared" si="475"/>
        <v>#N/A</v>
      </c>
    </row>
    <row r="1794" spans="1:62" x14ac:dyDescent="0.25">
      <c r="A1794" s="1">
        <f t="shared" si="462"/>
        <v>1</v>
      </c>
      <c r="B1794" s="1">
        <f>IF(YEAR(AD1794)=$B$3,YEAR('Apartment Expenses'!AD1794)&amp;" - "&amp;'Apartment Expenses'!AC1794,0)</f>
        <v>0</v>
      </c>
      <c r="C1794" s="1">
        <f t="shared" si="463"/>
        <v>0</v>
      </c>
      <c r="E1794" s="1">
        <v>1790</v>
      </c>
      <c r="F1794" s="1">
        <f t="shared" si="464"/>
        <v>1</v>
      </c>
      <c r="G1794" s="1">
        <f t="shared" si="460"/>
        <v>0</v>
      </c>
      <c r="H1794" s="1">
        <f t="shared" si="461"/>
        <v>0</v>
      </c>
      <c r="J1794" s="1" t="str">
        <f t="shared" si="465"/>
        <v>1900</v>
      </c>
      <c r="M1794" s="1">
        <f>HLOOKUP('Expense History'!$AD$3,$P$4:$X$2004,ROW('Apartment Expenses'!L1794)-3,0)</f>
        <v>0</v>
      </c>
      <c r="N1794" s="1">
        <f>IF('Expense History'!$AD$3=Data!$G$4,'Apartment Expenses'!AE1794,HLOOKUP('Expense History'!$AD$3,'Apartment Expenses'!$AE$4:$AL$2004,(ROW('Apartment Expenses'!M1794)-3)))</f>
        <v>0</v>
      </c>
      <c r="O1794" s="1" t="str">
        <f>IF($O$2="ALL",IF(VLOOKUP(AA1794,'Expense History'!$AA$6:$AB$36,2,0)="x","include",0),IF(AND(VLOOKUP(AA1794,'Expense History'!$AA$6:$AB$36,2,0)="x",AC1794=$O$2),"include",0))</f>
        <v>include</v>
      </c>
      <c r="P1794" s="1">
        <f>IF(O1794="include",IF(AE1794&gt;0,1+MAX(P1795:P$2005),0),0)</f>
        <v>0</v>
      </c>
      <c r="Q1794" s="1">
        <f>IF(AND(ISBLANK(AA1793),AE1793=0),0,(IF(MAX(Q1795:Q$2005)&gt;0,0,ROW(R1794))))</f>
        <v>0</v>
      </c>
      <c r="R1794" s="1">
        <f>IF($O1794="include",IF(AF1794&gt;0,1+MAX(R1795:R$2005),0),0)</f>
        <v>0</v>
      </c>
      <c r="S1794" s="1">
        <f>IF($O1794="include",IF(AG1794&gt;0,1+MAX(S1795:S$2005),0),0)</f>
        <v>0</v>
      </c>
      <c r="T1794" s="1">
        <f>IF($O1794="include",IF(AH1794&gt;0,1+MAX(T1795:T$2005),0),0)</f>
        <v>0</v>
      </c>
      <c r="U1794" s="1">
        <f>IF($O1794="include",IF(AI1794&gt;0,1+MAX(U1795:U$2005),0),0)</f>
        <v>0</v>
      </c>
      <c r="V1794" s="1">
        <f>IF($O1794="include",IF(AJ1794&gt;0,1+MAX(V1795:V$2005),0),0)</f>
        <v>0</v>
      </c>
      <c r="W1794" s="1">
        <f>IF($O1794="include",IF(AK1794&gt;0,1+MAX(W1795:W$2005),0),0)</f>
        <v>0</v>
      </c>
      <c r="X1794" s="1">
        <f>IF($O1794="include",IF(AL1794&gt;0,1+MAX(X1795:X$2005),0),0)</f>
        <v>0</v>
      </c>
      <c r="Y1794" s="22" t="str">
        <f t="shared" si="466"/>
        <v xml:space="preserve">1 - </v>
      </c>
      <c r="AA1794" s="42"/>
      <c r="AB1794" s="43"/>
      <c r="AC1794" s="43"/>
      <c r="AD1794" s="44"/>
      <c r="AE1794" s="11">
        <f t="shared" si="467"/>
        <v>0</v>
      </c>
      <c r="AF1794" s="41"/>
      <c r="AG1794" s="41"/>
      <c r="AH1794" s="41"/>
      <c r="AI1794" s="41"/>
      <c r="AJ1794" s="41"/>
      <c r="AK1794" s="41"/>
      <c r="AL1794" s="41"/>
      <c r="BA1794" s="1">
        <f t="shared" si="468"/>
        <v>0</v>
      </c>
      <c r="BB1794" s="1">
        <f t="shared" si="469"/>
        <v>0</v>
      </c>
      <c r="BC1794" s="1" t="str">
        <f t="shared" si="470"/>
        <v>No</v>
      </c>
      <c r="BD1794" s="1">
        <f t="shared" si="471"/>
        <v>0</v>
      </c>
      <c r="BE1794" s="1">
        <f t="shared" si="472"/>
        <v>0</v>
      </c>
      <c r="BF1794" s="1">
        <f t="shared" si="473"/>
        <v>0</v>
      </c>
      <c r="BG1794" s="1">
        <v>1790</v>
      </c>
      <c r="BH1794" s="1" t="e">
        <f t="shared" si="474"/>
        <v>#N/A</v>
      </c>
      <c r="BI1794" s="1">
        <f t="shared" si="476"/>
        <v>2</v>
      </c>
      <c r="BJ1794" s="1" t="e">
        <f t="shared" si="475"/>
        <v>#N/A</v>
      </c>
    </row>
    <row r="1795" spans="1:62" x14ac:dyDescent="0.25">
      <c r="A1795" s="1">
        <f t="shared" si="462"/>
        <v>1</v>
      </c>
      <c r="B1795" s="1">
        <f>IF(YEAR(AD1795)=$B$3,YEAR('Apartment Expenses'!AD1795)&amp;" - "&amp;'Apartment Expenses'!AC1795,0)</f>
        <v>0</v>
      </c>
      <c r="C1795" s="1">
        <f t="shared" si="463"/>
        <v>0</v>
      </c>
      <c r="E1795" s="1">
        <v>1791</v>
      </c>
      <c r="F1795" s="1">
        <f t="shared" si="464"/>
        <v>1</v>
      </c>
      <c r="G1795" s="1">
        <f t="shared" si="460"/>
        <v>0</v>
      </c>
      <c r="H1795" s="1">
        <f t="shared" si="461"/>
        <v>0</v>
      </c>
      <c r="J1795" s="1" t="str">
        <f t="shared" si="465"/>
        <v>1900</v>
      </c>
      <c r="M1795" s="1">
        <f>HLOOKUP('Expense History'!$AD$3,$P$4:$X$2004,ROW('Apartment Expenses'!L1795)-3,0)</f>
        <v>0</v>
      </c>
      <c r="N1795" s="1">
        <f>IF('Expense History'!$AD$3=Data!$G$4,'Apartment Expenses'!AE1795,HLOOKUP('Expense History'!$AD$3,'Apartment Expenses'!$AE$4:$AL$2004,(ROW('Apartment Expenses'!M1795)-3)))</f>
        <v>0</v>
      </c>
      <c r="O1795" s="1" t="str">
        <f>IF($O$2="ALL",IF(VLOOKUP(AA1795,'Expense History'!$AA$6:$AB$36,2,0)="x","include",0),IF(AND(VLOOKUP(AA1795,'Expense History'!$AA$6:$AB$36,2,0)="x",AC1795=$O$2),"include",0))</f>
        <v>include</v>
      </c>
      <c r="P1795" s="1">
        <f>IF(O1795="include",IF(AE1795&gt;0,1+MAX(P1796:P$2005),0),0)</f>
        <v>0</v>
      </c>
      <c r="Q1795" s="1">
        <f>IF(AND(ISBLANK(AA1794),AE1794=0),0,(IF(MAX(Q1796:Q$2005)&gt;0,0,ROW(R1795))))</f>
        <v>0</v>
      </c>
      <c r="R1795" s="1">
        <f>IF($O1795="include",IF(AF1795&gt;0,1+MAX(R1796:R$2005),0),0)</f>
        <v>0</v>
      </c>
      <c r="S1795" s="1">
        <f>IF($O1795="include",IF(AG1795&gt;0,1+MAX(S1796:S$2005),0),0)</f>
        <v>0</v>
      </c>
      <c r="T1795" s="1">
        <f>IF($O1795="include",IF(AH1795&gt;0,1+MAX(T1796:T$2005),0),0)</f>
        <v>0</v>
      </c>
      <c r="U1795" s="1">
        <f>IF($O1795="include",IF(AI1795&gt;0,1+MAX(U1796:U$2005),0),0)</f>
        <v>0</v>
      </c>
      <c r="V1795" s="1">
        <f>IF($O1795="include",IF(AJ1795&gt;0,1+MAX(V1796:V$2005),0),0)</f>
        <v>0</v>
      </c>
      <c r="W1795" s="1">
        <f>IF($O1795="include",IF(AK1795&gt;0,1+MAX(W1796:W$2005),0),0)</f>
        <v>0</v>
      </c>
      <c r="X1795" s="1">
        <f>IF($O1795="include",IF(AL1795&gt;0,1+MAX(X1796:X$2005),0),0)</f>
        <v>0</v>
      </c>
      <c r="Y1795" s="22" t="str">
        <f t="shared" si="466"/>
        <v xml:space="preserve">1 - </v>
      </c>
      <c r="AA1795" s="42"/>
      <c r="AB1795" s="43"/>
      <c r="AC1795" s="43"/>
      <c r="AD1795" s="44"/>
      <c r="AE1795" s="11">
        <f t="shared" si="467"/>
        <v>0</v>
      </c>
      <c r="AF1795" s="41"/>
      <c r="AG1795" s="41"/>
      <c r="AH1795" s="41"/>
      <c r="AI1795" s="41"/>
      <c r="AJ1795" s="41"/>
      <c r="AK1795" s="41"/>
      <c r="AL1795" s="41"/>
      <c r="BA1795" s="1">
        <f t="shared" si="468"/>
        <v>0</v>
      </c>
      <c r="BB1795" s="1">
        <f t="shared" si="469"/>
        <v>0</v>
      </c>
      <c r="BC1795" s="1" t="str">
        <f t="shared" si="470"/>
        <v>No</v>
      </c>
      <c r="BD1795" s="1">
        <f t="shared" si="471"/>
        <v>0</v>
      </c>
      <c r="BE1795" s="1">
        <f t="shared" si="472"/>
        <v>0</v>
      </c>
      <c r="BF1795" s="1">
        <f t="shared" si="473"/>
        <v>0</v>
      </c>
      <c r="BG1795" s="1">
        <v>1791</v>
      </c>
      <c r="BH1795" s="1" t="e">
        <f t="shared" si="474"/>
        <v>#N/A</v>
      </c>
      <c r="BI1795" s="1">
        <f t="shared" si="476"/>
        <v>2</v>
      </c>
      <c r="BJ1795" s="1" t="e">
        <f t="shared" si="475"/>
        <v>#N/A</v>
      </c>
    </row>
    <row r="1796" spans="1:62" x14ac:dyDescent="0.25">
      <c r="A1796" s="1">
        <f t="shared" si="462"/>
        <v>1</v>
      </c>
      <c r="B1796" s="1">
        <f>IF(YEAR(AD1796)=$B$3,YEAR('Apartment Expenses'!AD1796)&amp;" - "&amp;'Apartment Expenses'!AC1796,0)</f>
        <v>0</v>
      </c>
      <c r="C1796" s="1">
        <f t="shared" si="463"/>
        <v>0</v>
      </c>
      <c r="E1796" s="1">
        <v>1792</v>
      </c>
      <c r="F1796" s="1">
        <f t="shared" si="464"/>
        <v>1</v>
      </c>
      <c r="G1796" s="1">
        <f t="shared" si="460"/>
        <v>0</v>
      </c>
      <c r="H1796" s="1">
        <f t="shared" si="461"/>
        <v>0</v>
      </c>
      <c r="J1796" s="1" t="str">
        <f t="shared" si="465"/>
        <v>1900</v>
      </c>
      <c r="M1796" s="1">
        <f>HLOOKUP('Expense History'!$AD$3,$P$4:$X$2004,ROW('Apartment Expenses'!L1796)-3,0)</f>
        <v>0</v>
      </c>
      <c r="N1796" s="1">
        <f>IF('Expense History'!$AD$3=Data!$G$4,'Apartment Expenses'!AE1796,HLOOKUP('Expense History'!$AD$3,'Apartment Expenses'!$AE$4:$AL$2004,(ROW('Apartment Expenses'!M1796)-3)))</f>
        <v>0</v>
      </c>
      <c r="O1796" s="1" t="str">
        <f>IF($O$2="ALL",IF(VLOOKUP(AA1796,'Expense History'!$AA$6:$AB$36,2,0)="x","include",0),IF(AND(VLOOKUP(AA1796,'Expense History'!$AA$6:$AB$36,2,0)="x",AC1796=$O$2),"include",0))</f>
        <v>include</v>
      </c>
      <c r="P1796" s="1">
        <f>IF(O1796="include",IF(AE1796&gt;0,1+MAX(P1797:P$2005),0),0)</f>
        <v>0</v>
      </c>
      <c r="Q1796" s="1">
        <f>IF(AND(ISBLANK(AA1795),AE1795=0),0,(IF(MAX(Q1797:Q$2005)&gt;0,0,ROW(R1796))))</f>
        <v>0</v>
      </c>
      <c r="R1796" s="1">
        <f>IF($O1796="include",IF(AF1796&gt;0,1+MAX(R1797:R$2005),0),0)</f>
        <v>0</v>
      </c>
      <c r="S1796" s="1">
        <f>IF($O1796="include",IF(AG1796&gt;0,1+MAX(S1797:S$2005),0),0)</f>
        <v>0</v>
      </c>
      <c r="T1796" s="1">
        <f>IF($O1796="include",IF(AH1796&gt;0,1+MAX(T1797:T$2005),0),0)</f>
        <v>0</v>
      </c>
      <c r="U1796" s="1">
        <f>IF($O1796="include",IF(AI1796&gt;0,1+MAX(U1797:U$2005),0),0)</f>
        <v>0</v>
      </c>
      <c r="V1796" s="1">
        <f>IF($O1796="include",IF(AJ1796&gt;0,1+MAX(V1797:V$2005),0),0)</f>
        <v>0</v>
      </c>
      <c r="W1796" s="1">
        <f>IF($O1796="include",IF(AK1796&gt;0,1+MAX(W1797:W$2005),0),0)</f>
        <v>0</v>
      </c>
      <c r="X1796" s="1">
        <f>IF($O1796="include",IF(AL1796&gt;0,1+MAX(X1797:X$2005),0),0)</f>
        <v>0</v>
      </c>
      <c r="Y1796" s="22" t="str">
        <f t="shared" si="466"/>
        <v xml:space="preserve">1 - </v>
      </c>
      <c r="AA1796" s="42"/>
      <c r="AB1796" s="43"/>
      <c r="AC1796" s="43"/>
      <c r="AD1796" s="44"/>
      <c r="AE1796" s="11">
        <f t="shared" si="467"/>
        <v>0</v>
      </c>
      <c r="AF1796" s="41"/>
      <c r="AG1796" s="41"/>
      <c r="AH1796" s="41"/>
      <c r="AI1796" s="41"/>
      <c r="AJ1796" s="41"/>
      <c r="AK1796" s="41"/>
      <c r="AL1796" s="41"/>
      <c r="BA1796" s="1">
        <f t="shared" si="468"/>
        <v>0</v>
      </c>
      <c r="BB1796" s="1">
        <f t="shared" si="469"/>
        <v>0</v>
      </c>
      <c r="BC1796" s="1" t="str">
        <f t="shared" si="470"/>
        <v>No</v>
      </c>
      <c r="BD1796" s="1">
        <f t="shared" si="471"/>
        <v>0</v>
      </c>
      <c r="BE1796" s="1">
        <f t="shared" si="472"/>
        <v>0</v>
      </c>
      <c r="BF1796" s="1">
        <f t="shared" si="473"/>
        <v>0</v>
      </c>
      <c r="BG1796" s="1">
        <v>1792</v>
      </c>
      <c r="BH1796" s="1" t="e">
        <f t="shared" si="474"/>
        <v>#N/A</v>
      </c>
      <c r="BI1796" s="1">
        <f t="shared" si="476"/>
        <v>2</v>
      </c>
      <c r="BJ1796" s="1" t="e">
        <f t="shared" si="475"/>
        <v>#N/A</v>
      </c>
    </row>
    <row r="1797" spans="1:62" x14ac:dyDescent="0.25">
      <c r="A1797" s="1">
        <f t="shared" si="462"/>
        <v>1</v>
      </c>
      <c r="B1797" s="1">
        <f>IF(YEAR(AD1797)=$B$3,YEAR('Apartment Expenses'!AD1797)&amp;" - "&amp;'Apartment Expenses'!AC1797,0)</f>
        <v>0</v>
      </c>
      <c r="C1797" s="1">
        <f t="shared" si="463"/>
        <v>0</v>
      </c>
      <c r="E1797" s="1">
        <v>1793</v>
      </c>
      <c r="F1797" s="1">
        <f t="shared" si="464"/>
        <v>1</v>
      </c>
      <c r="G1797" s="1">
        <f t="shared" ref="G1797:G1860" si="477">IF(ISERROR(VLOOKUP(E1797,A:B,2,0)),0,VLOOKUP(E1797,A:B,2,0))</f>
        <v>0</v>
      </c>
      <c r="H1797" s="1">
        <f t="shared" ref="H1797:H1860" si="478">VLOOKUP(G1797,B:C,2,0)</f>
        <v>0</v>
      </c>
      <c r="J1797" s="1" t="str">
        <f t="shared" si="465"/>
        <v>1900</v>
      </c>
      <c r="M1797" s="1">
        <f>HLOOKUP('Expense History'!$AD$3,$P$4:$X$2004,ROW('Apartment Expenses'!L1797)-3,0)</f>
        <v>0</v>
      </c>
      <c r="N1797" s="1">
        <f>IF('Expense History'!$AD$3=Data!$G$4,'Apartment Expenses'!AE1797,HLOOKUP('Expense History'!$AD$3,'Apartment Expenses'!$AE$4:$AL$2004,(ROW('Apartment Expenses'!M1797)-3)))</f>
        <v>0</v>
      </c>
      <c r="O1797" s="1" t="str">
        <f>IF($O$2="ALL",IF(VLOOKUP(AA1797,'Expense History'!$AA$6:$AB$36,2,0)="x","include",0),IF(AND(VLOOKUP(AA1797,'Expense History'!$AA$6:$AB$36,2,0)="x",AC1797=$O$2),"include",0))</f>
        <v>include</v>
      </c>
      <c r="P1797" s="1">
        <f>IF(O1797="include",IF(AE1797&gt;0,1+MAX(P1798:P$2005),0),0)</f>
        <v>0</v>
      </c>
      <c r="Q1797" s="1">
        <f>IF(AND(ISBLANK(AA1796),AE1796=0),0,(IF(MAX(Q1798:Q$2005)&gt;0,0,ROW(R1797))))</f>
        <v>0</v>
      </c>
      <c r="R1797" s="1">
        <f>IF($O1797="include",IF(AF1797&gt;0,1+MAX(R1798:R$2005),0),0)</f>
        <v>0</v>
      </c>
      <c r="S1797" s="1">
        <f>IF($O1797="include",IF(AG1797&gt;0,1+MAX(S1798:S$2005),0),0)</f>
        <v>0</v>
      </c>
      <c r="T1797" s="1">
        <f>IF($O1797="include",IF(AH1797&gt;0,1+MAX(T1798:T$2005),0),0)</f>
        <v>0</v>
      </c>
      <c r="U1797" s="1">
        <f>IF($O1797="include",IF(AI1797&gt;0,1+MAX(U1798:U$2005),0),0)</f>
        <v>0</v>
      </c>
      <c r="V1797" s="1">
        <f>IF($O1797="include",IF(AJ1797&gt;0,1+MAX(V1798:V$2005),0),0)</f>
        <v>0</v>
      </c>
      <c r="W1797" s="1">
        <f>IF($O1797="include",IF(AK1797&gt;0,1+MAX(W1798:W$2005),0),0)</f>
        <v>0</v>
      </c>
      <c r="X1797" s="1">
        <f>IF($O1797="include",IF(AL1797&gt;0,1+MAX(X1798:X$2005),0),0)</f>
        <v>0</v>
      </c>
      <c r="Y1797" s="22" t="str">
        <f t="shared" si="466"/>
        <v xml:space="preserve">1 - </v>
      </c>
      <c r="AA1797" s="42"/>
      <c r="AB1797" s="43"/>
      <c r="AC1797" s="43"/>
      <c r="AD1797" s="44"/>
      <c r="AE1797" s="11">
        <f t="shared" si="467"/>
        <v>0</v>
      </c>
      <c r="AF1797" s="41"/>
      <c r="AG1797" s="41"/>
      <c r="AH1797" s="41"/>
      <c r="AI1797" s="41"/>
      <c r="AJ1797" s="41"/>
      <c r="AK1797" s="41"/>
      <c r="AL1797" s="41"/>
      <c r="BA1797" s="1">
        <f t="shared" si="468"/>
        <v>0</v>
      </c>
      <c r="BB1797" s="1">
        <f t="shared" si="469"/>
        <v>0</v>
      </c>
      <c r="BC1797" s="1" t="str">
        <f t="shared" si="470"/>
        <v>No</v>
      </c>
      <c r="BD1797" s="1">
        <f t="shared" si="471"/>
        <v>0</v>
      </c>
      <c r="BE1797" s="1">
        <f t="shared" si="472"/>
        <v>0</v>
      </c>
      <c r="BF1797" s="1">
        <f t="shared" si="473"/>
        <v>0</v>
      </c>
      <c r="BG1797" s="1">
        <v>1793</v>
      </c>
      <c r="BH1797" s="1" t="e">
        <f t="shared" si="474"/>
        <v>#N/A</v>
      </c>
      <c r="BI1797" s="1">
        <f t="shared" si="476"/>
        <v>2</v>
      </c>
      <c r="BJ1797" s="1" t="e">
        <f t="shared" si="475"/>
        <v>#N/A</v>
      </c>
    </row>
    <row r="1798" spans="1:62" x14ac:dyDescent="0.25">
      <c r="A1798" s="1">
        <f t="shared" ref="A1798:A1861" si="479">RANK(C1798,$C$5:$C$2004,0)</f>
        <v>1</v>
      </c>
      <c r="B1798" s="1">
        <f>IF(YEAR(AD1798)=$B$3,YEAR('Apartment Expenses'!AD1798)&amp;" - "&amp;'Apartment Expenses'!AC1798,0)</f>
        <v>0</v>
      </c>
      <c r="C1798" s="1">
        <f t="shared" ref="C1798:C1861" si="480">IF(YEAR(AD1798)=$B$3,SUMIF($B$5:$B$2004,B1798,$AE$5:$AE$2004),0)</f>
        <v>0</v>
      </c>
      <c r="E1798" s="1">
        <v>1794</v>
      </c>
      <c r="F1798" s="1">
        <f t="shared" ref="F1798:F1861" si="481">IF(G1798=0,F1797,F1797+1)</f>
        <v>1</v>
      </c>
      <c r="G1798" s="1">
        <f t="shared" si="477"/>
        <v>0</v>
      </c>
      <c r="H1798" s="1">
        <f t="shared" si="478"/>
        <v>0</v>
      </c>
      <c r="J1798" s="1" t="str">
        <f t="shared" ref="J1798:J1861" si="482">YEAR(AD1798)&amp;AC1798</f>
        <v>1900</v>
      </c>
      <c r="M1798" s="1">
        <f>HLOOKUP('Expense History'!$AD$3,$P$4:$X$2004,ROW('Apartment Expenses'!L1798)-3,0)</f>
        <v>0</v>
      </c>
      <c r="N1798" s="1">
        <f>IF('Expense History'!$AD$3=Data!$G$4,'Apartment Expenses'!AE1798,HLOOKUP('Expense History'!$AD$3,'Apartment Expenses'!$AE$4:$AL$2004,(ROW('Apartment Expenses'!M1798)-3)))</f>
        <v>0</v>
      </c>
      <c r="O1798" s="1" t="str">
        <f>IF($O$2="ALL",IF(VLOOKUP(AA1798,'Expense History'!$AA$6:$AB$36,2,0)="x","include",0),IF(AND(VLOOKUP(AA1798,'Expense History'!$AA$6:$AB$36,2,0)="x",AC1798=$O$2),"include",0))</f>
        <v>include</v>
      </c>
      <c r="P1798" s="1">
        <f>IF(O1798="include",IF(AE1798&gt;0,1+MAX(P1799:P$2005),0),0)</f>
        <v>0</v>
      </c>
      <c r="Q1798" s="1">
        <f>IF(AND(ISBLANK(AA1797),AE1797=0),0,(IF(MAX(Q1799:Q$2005)&gt;0,0,ROW(R1798))))</f>
        <v>0</v>
      </c>
      <c r="R1798" s="1">
        <f>IF($O1798="include",IF(AF1798&gt;0,1+MAX(R1799:R$2005),0),0)</f>
        <v>0</v>
      </c>
      <c r="S1798" s="1">
        <f>IF($O1798="include",IF(AG1798&gt;0,1+MAX(S1799:S$2005),0),0)</f>
        <v>0</v>
      </c>
      <c r="T1798" s="1">
        <f>IF($O1798="include",IF(AH1798&gt;0,1+MAX(T1799:T$2005),0),0)</f>
        <v>0</v>
      </c>
      <c r="U1798" s="1">
        <f>IF($O1798="include",IF(AI1798&gt;0,1+MAX(U1799:U$2005),0),0)</f>
        <v>0</v>
      </c>
      <c r="V1798" s="1">
        <f>IF($O1798="include",IF(AJ1798&gt;0,1+MAX(V1799:V$2005),0),0)</f>
        <v>0</v>
      </c>
      <c r="W1798" s="1">
        <f>IF($O1798="include",IF(AK1798&gt;0,1+MAX(W1799:W$2005),0),0)</f>
        <v>0</v>
      </c>
      <c r="X1798" s="1">
        <f>IF($O1798="include",IF(AL1798&gt;0,1+MAX(X1799:X$2005),0),0)</f>
        <v>0</v>
      </c>
      <c r="Y1798" s="22" t="str">
        <f t="shared" ref="Y1798:Y1861" si="483">DATEVALUE(MONTH(AD1798)&amp;"/1/"&amp;YEAR(AD1798))&amp;" - "&amp;AA1798</f>
        <v xml:space="preserve">1 - </v>
      </c>
      <c r="AA1798" s="42"/>
      <c r="AB1798" s="43"/>
      <c r="AC1798" s="43"/>
      <c r="AD1798" s="44"/>
      <c r="AE1798" s="11">
        <f t="shared" ref="AE1798:AE1861" si="484">SUM(AF1798:AL1798)</f>
        <v>0</v>
      </c>
      <c r="AF1798" s="41"/>
      <c r="AG1798" s="41"/>
      <c r="AH1798" s="41"/>
      <c r="AI1798" s="41"/>
      <c r="AJ1798" s="41"/>
      <c r="AK1798" s="41"/>
      <c r="AL1798" s="41"/>
      <c r="BA1798" s="1">
        <f t="shared" ref="BA1798:BA1861" si="485">AC1798</f>
        <v>0</v>
      </c>
      <c r="BB1798" s="1">
        <f t="shared" ref="BB1798:BB1861" si="486">SUMIF(AC:AC,BA1798,AE:AE)</f>
        <v>0</v>
      </c>
      <c r="BC1798" s="1" t="str">
        <f t="shared" ref="BC1798:BC1861" si="487">IF(ISERROR(VLOOKUP($B$3&amp;" - "&amp;BA1798,B:B,1,0)),"No","Yes")</f>
        <v>No</v>
      </c>
      <c r="BD1798" s="1">
        <f t="shared" ref="BD1798:BD1861" si="488">IF(BC1798="Yes",0,SUMIF(BA:BA,BA1798,BB:BB))</f>
        <v>0</v>
      </c>
      <c r="BE1798" s="1">
        <f t="shared" ref="BE1798:BE1861" si="489">IF(BD1798=0,0,RANK(BD1798,BD:BD))</f>
        <v>0</v>
      </c>
      <c r="BF1798" s="1">
        <f t="shared" ref="BF1798:BF1861" si="490">BA1798</f>
        <v>0</v>
      </c>
      <c r="BG1798" s="1">
        <v>1794</v>
      </c>
      <c r="BH1798" s="1" t="e">
        <f t="shared" ref="BH1798:BH1861" si="491">VLOOKUP(BG1798,BE:BF,2,0)</f>
        <v>#N/A</v>
      </c>
      <c r="BI1798" s="1">
        <f t="shared" si="476"/>
        <v>2</v>
      </c>
      <c r="BJ1798" s="1" t="e">
        <f t="shared" ref="BJ1798:BJ1861" si="492">BH1798</f>
        <v>#N/A</v>
      </c>
    </row>
    <row r="1799" spans="1:62" x14ac:dyDescent="0.25">
      <c r="A1799" s="1">
        <f t="shared" si="479"/>
        <v>1</v>
      </c>
      <c r="B1799" s="1">
        <f>IF(YEAR(AD1799)=$B$3,YEAR('Apartment Expenses'!AD1799)&amp;" - "&amp;'Apartment Expenses'!AC1799,0)</f>
        <v>0</v>
      </c>
      <c r="C1799" s="1">
        <f t="shared" si="480"/>
        <v>0</v>
      </c>
      <c r="E1799" s="1">
        <v>1795</v>
      </c>
      <c r="F1799" s="1">
        <f t="shared" si="481"/>
        <v>1</v>
      </c>
      <c r="G1799" s="1">
        <f t="shared" si="477"/>
        <v>0</v>
      </c>
      <c r="H1799" s="1">
        <f t="shared" si="478"/>
        <v>0</v>
      </c>
      <c r="J1799" s="1" t="str">
        <f t="shared" si="482"/>
        <v>1900</v>
      </c>
      <c r="M1799" s="1">
        <f>HLOOKUP('Expense History'!$AD$3,$P$4:$X$2004,ROW('Apartment Expenses'!L1799)-3,0)</f>
        <v>0</v>
      </c>
      <c r="N1799" s="1">
        <f>IF('Expense History'!$AD$3=Data!$G$4,'Apartment Expenses'!AE1799,HLOOKUP('Expense History'!$AD$3,'Apartment Expenses'!$AE$4:$AL$2004,(ROW('Apartment Expenses'!M1799)-3)))</f>
        <v>0</v>
      </c>
      <c r="O1799" s="1" t="str">
        <f>IF($O$2="ALL",IF(VLOOKUP(AA1799,'Expense History'!$AA$6:$AB$36,2,0)="x","include",0),IF(AND(VLOOKUP(AA1799,'Expense History'!$AA$6:$AB$36,2,0)="x",AC1799=$O$2),"include",0))</f>
        <v>include</v>
      </c>
      <c r="P1799" s="1">
        <f>IF(O1799="include",IF(AE1799&gt;0,1+MAX(P1800:P$2005),0),0)</f>
        <v>0</v>
      </c>
      <c r="Q1799" s="1">
        <f>IF(AND(ISBLANK(AA1798),AE1798=0),0,(IF(MAX(Q1800:Q$2005)&gt;0,0,ROW(R1799))))</f>
        <v>0</v>
      </c>
      <c r="R1799" s="1">
        <f>IF($O1799="include",IF(AF1799&gt;0,1+MAX(R1800:R$2005),0),0)</f>
        <v>0</v>
      </c>
      <c r="S1799" s="1">
        <f>IF($O1799="include",IF(AG1799&gt;0,1+MAX(S1800:S$2005),0),0)</f>
        <v>0</v>
      </c>
      <c r="T1799" s="1">
        <f>IF($O1799="include",IF(AH1799&gt;0,1+MAX(T1800:T$2005),0),0)</f>
        <v>0</v>
      </c>
      <c r="U1799" s="1">
        <f>IF($O1799="include",IF(AI1799&gt;0,1+MAX(U1800:U$2005),0),0)</f>
        <v>0</v>
      </c>
      <c r="V1799" s="1">
        <f>IF($O1799="include",IF(AJ1799&gt;0,1+MAX(V1800:V$2005),0),0)</f>
        <v>0</v>
      </c>
      <c r="W1799" s="1">
        <f>IF($O1799="include",IF(AK1799&gt;0,1+MAX(W1800:W$2005),0),0)</f>
        <v>0</v>
      </c>
      <c r="X1799" s="1">
        <f>IF($O1799="include",IF(AL1799&gt;0,1+MAX(X1800:X$2005),0),0)</f>
        <v>0</v>
      </c>
      <c r="Y1799" s="22" t="str">
        <f t="shared" si="483"/>
        <v xml:space="preserve">1 - </v>
      </c>
      <c r="AA1799" s="42"/>
      <c r="AB1799" s="43"/>
      <c r="AC1799" s="43"/>
      <c r="AD1799" s="44"/>
      <c r="AE1799" s="11">
        <f t="shared" si="484"/>
        <v>0</v>
      </c>
      <c r="AF1799" s="41"/>
      <c r="AG1799" s="41"/>
      <c r="AH1799" s="41"/>
      <c r="AI1799" s="41"/>
      <c r="AJ1799" s="41"/>
      <c r="AK1799" s="41"/>
      <c r="AL1799" s="41"/>
      <c r="BA1799" s="1">
        <f t="shared" si="485"/>
        <v>0</v>
      </c>
      <c r="BB1799" s="1">
        <f t="shared" si="486"/>
        <v>0</v>
      </c>
      <c r="BC1799" s="1" t="str">
        <f t="shared" si="487"/>
        <v>No</v>
      </c>
      <c r="BD1799" s="1">
        <f t="shared" si="488"/>
        <v>0</v>
      </c>
      <c r="BE1799" s="1">
        <f t="shared" si="489"/>
        <v>0</v>
      </c>
      <c r="BF1799" s="1">
        <f t="shared" si="490"/>
        <v>0</v>
      </c>
      <c r="BG1799" s="1">
        <v>1795</v>
      </c>
      <c r="BH1799" s="1" t="e">
        <f t="shared" si="491"/>
        <v>#N/A</v>
      </c>
      <c r="BI1799" s="1">
        <f t="shared" ref="BI1799:BI1862" si="493">IF(ISERROR(BH1799),BI1798,BI1798+1)</f>
        <v>2</v>
      </c>
      <c r="BJ1799" s="1" t="e">
        <f t="shared" si="492"/>
        <v>#N/A</v>
      </c>
    </row>
    <row r="1800" spans="1:62" x14ac:dyDescent="0.25">
      <c r="A1800" s="1">
        <f t="shared" si="479"/>
        <v>1</v>
      </c>
      <c r="B1800" s="1">
        <f>IF(YEAR(AD1800)=$B$3,YEAR('Apartment Expenses'!AD1800)&amp;" - "&amp;'Apartment Expenses'!AC1800,0)</f>
        <v>0</v>
      </c>
      <c r="C1800" s="1">
        <f t="shared" si="480"/>
        <v>0</v>
      </c>
      <c r="E1800" s="1">
        <v>1796</v>
      </c>
      <c r="F1800" s="1">
        <f t="shared" si="481"/>
        <v>1</v>
      </c>
      <c r="G1800" s="1">
        <f t="shared" si="477"/>
        <v>0</v>
      </c>
      <c r="H1800" s="1">
        <f t="shared" si="478"/>
        <v>0</v>
      </c>
      <c r="J1800" s="1" t="str">
        <f t="shared" si="482"/>
        <v>1900</v>
      </c>
      <c r="M1800" s="1">
        <f>HLOOKUP('Expense History'!$AD$3,$P$4:$X$2004,ROW('Apartment Expenses'!L1800)-3,0)</f>
        <v>0</v>
      </c>
      <c r="N1800" s="1">
        <f>IF('Expense History'!$AD$3=Data!$G$4,'Apartment Expenses'!AE1800,HLOOKUP('Expense History'!$AD$3,'Apartment Expenses'!$AE$4:$AL$2004,(ROW('Apartment Expenses'!M1800)-3)))</f>
        <v>0</v>
      </c>
      <c r="O1800" s="1" t="str">
        <f>IF($O$2="ALL",IF(VLOOKUP(AA1800,'Expense History'!$AA$6:$AB$36,2,0)="x","include",0),IF(AND(VLOOKUP(AA1800,'Expense History'!$AA$6:$AB$36,2,0)="x",AC1800=$O$2),"include",0))</f>
        <v>include</v>
      </c>
      <c r="P1800" s="1">
        <f>IF(O1800="include",IF(AE1800&gt;0,1+MAX(P1801:P$2005),0),0)</f>
        <v>0</v>
      </c>
      <c r="Q1800" s="1">
        <f>IF(AND(ISBLANK(AA1799),AE1799=0),0,(IF(MAX(Q1801:Q$2005)&gt;0,0,ROW(R1800))))</f>
        <v>0</v>
      </c>
      <c r="R1800" s="1">
        <f>IF($O1800="include",IF(AF1800&gt;0,1+MAX(R1801:R$2005),0),0)</f>
        <v>0</v>
      </c>
      <c r="S1800" s="1">
        <f>IF($O1800="include",IF(AG1800&gt;0,1+MAX(S1801:S$2005),0),0)</f>
        <v>0</v>
      </c>
      <c r="T1800" s="1">
        <f>IF($O1800="include",IF(AH1800&gt;0,1+MAX(T1801:T$2005),0),0)</f>
        <v>0</v>
      </c>
      <c r="U1800" s="1">
        <f>IF($O1800="include",IF(AI1800&gt;0,1+MAX(U1801:U$2005),0),0)</f>
        <v>0</v>
      </c>
      <c r="V1800" s="1">
        <f>IF($O1800="include",IF(AJ1800&gt;0,1+MAX(V1801:V$2005),0),0)</f>
        <v>0</v>
      </c>
      <c r="W1800" s="1">
        <f>IF($O1800="include",IF(AK1800&gt;0,1+MAX(W1801:W$2005),0),0)</f>
        <v>0</v>
      </c>
      <c r="X1800" s="1">
        <f>IF($O1800="include",IF(AL1800&gt;0,1+MAX(X1801:X$2005),0),0)</f>
        <v>0</v>
      </c>
      <c r="Y1800" s="22" t="str">
        <f t="shared" si="483"/>
        <v xml:space="preserve">1 - </v>
      </c>
      <c r="AA1800" s="42"/>
      <c r="AB1800" s="43"/>
      <c r="AC1800" s="43"/>
      <c r="AD1800" s="44"/>
      <c r="AE1800" s="11">
        <f t="shared" si="484"/>
        <v>0</v>
      </c>
      <c r="AF1800" s="41"/>
      <c r="AG1800" s="41"/>
      <c r="AH1800" s="41"/>
      <c r="AI1800" s="41"/>
      <c r="AJ1800" s="41"/>
      <c r="AK1800" s="41"/>
      <c r="AL1800" s="41"/>
      <c r="BA1800" s="1">
        <f t="shared" si="485"/>
        <v>0</v>
      </c>
      <c r="BB1800" s="1">
        <f t="shared" si="486"/>
        <v>0</v>
      </c>
      <c r="BC1800" s="1" t="str">
        <f t="shared" si="487"/>
        <v>No</v>
      </c>
      <c r="BD1800" s="1">
        <f t="shared" si="488"/>
        <v>0</v>
      </c>
      <c r="BE1800" s="1">
        <f t="shared" si="489"/>
        <v>0</v>
      </c>
      <c r="BF1800" s="1">
        <f t="shared" si="490"/>
        <v>0</v>
      </c>
      <c r="BG1800" s="1">
        <v>1796</v>
      </c>
      <c r="BH1800" s="1" t="e">
        <f t="shared" si="491"/>
        <v>#N/A</v>
      </c>
      <c r="BI1800" s="1">
        <f t="shared" si="493"/>
        <v>2</v>
      </c>
      <c r="BJ1800" s="1" t="e">
        <f t="shared" si="492"/>
        <v>#N/A</v>
      </c>
    </row>
    <row r="1801" spans="1:62" x14ac:dyDescent="0.25">
      <c r="A1801" s="1">
        <f t="shared" si="479"/>
        <v>1</v>
      </c>
      <c r="B1801" s="1">
        <f>IF(YEAR(AD1801)=$B$3,YEAR('Apartment Expenses'!AD1801)&amp;" - "&amp;'Apartment Expenses'!AC1801,0)</f>
        <v>0</v>
      </c>
      <c r="C1801" s="1">
        <f t="shared" si="480"/>
        <v>0</v>
      </c>
      <c r="E1801" s="1">
        <v>1797</v>
      </c>
      <c r="F1801" s="1">
        <f t="shared" si="481"/>
        <v>1</v>
      </c>
      <c r="G1801" s="1">
        <f t="shared" si="477"/>
        <v>0</v>
      </c>
      <c r="H1801" s="1">
        <f t="shared" si="478"/>
        <v>0</v>
      </c>
      <c r="J1801" s="1" t="str">
        <f t="shared" si="482"/>
        <v>1900</v>
      </c>
      <c r="M1801" s="1">
        <f>HLOOKUP('Expense History'!$AD$3,$P$4:$X$2004,ROW('Apartment Expenses'!L1801)-3,0)</f>
        <v>0</v>
      </c>
      <c r="N1801" s="1">
        <f>IF('Expense History'!$AD$3=Data!$G$4,'Apartment Expenses'!AE1801,HLOOKUP('Expense History'!$AD$3,'Apartment Expenses'!$AE$4:$AL$2004,(ROW('Apartment Expenses'!M1801)-3)))</f>
        <v>0</v>
      </c>
      <c r="O1801" s="1" t="str">
        <f>IF($O$2="ALL",IF(VLOOKUP(AA1801,'Expense History'!$AA$6:$AB$36,2,0)="x","include",0),IF(AND(VLOOKUP(AA1801,'Expense History'!$AA$6:$AB$36,2,0)="x",AC1801=$O$2),"include",0))</f>
        <v>include</v>
      </c>
      <c r="P1801" s="1">
        <f>IF(O1801="include",IF(AE1801&gt;0,1+MAX(P1802:P$2005),0),0)</f>
        <v>0</v>
      </c>
      <c r="Q1801" s="1">
        <f>IF(AND(ISBLANK(AA1800),AE1800=0),0,(IF(MAX(Q1802:Q$2005)&gt;0,0,ROW(R1801))))</f>
        <v>0</v>
      </c>
      <c r="R1801" s="1">
        <f>IF($O1801="include",IF(AF1801&gt;0,1+MAX(R1802:R$2005),0),0)</f>
        <v>0</v>
      </c>
      <c r="S1801" s="1">
        <f>IF($O1801="include",IF(AG1801&gt;0,1+MAX(S1802:S$2005),0),0)</f>
        <v>0</v>
      </c>
      <c r="T1801" s="1">
        <f>IF($O1801="include",IF(AH1801&gt;0,1+MAX(T1802:T$2005),0),0)</f>
        <v>0</v>
      </c>
      <c r="U1801" s="1">
        <f>IF($O1801="include",IF(AI1801&gt;0,1+MAX(U1802:U$2005),0),0)</f>
        <v>0</v>
      </c>
      <c r="V1801" s="1">
        <f>IF($O1801="include",IF(AJ1801&gt;0,1+MAX(V1802:V$2005),0),0)</f>
        <v>0</v>
      </c>
      <c r="W1801" s="1">
        <f>IF($O1801="include",IF(AK1801&gt;0,1+MAX(W1802:W$2005),0),0)</f>
        <v>0</v>
      </c>
      <c r="X1801" s="1">
        <f>IF($O1801="include",IF(AL1801&gt;0,1+MAX(X1802:X$2005),0),0)</f>
        <v>0</v>
      </c>
      <c r="Y1801" s="22" t="str">
        <f t="shared" si="483"/>
        <v xml:space="preserve">1 - </v>
      </c>
      <c r="AA1801" s="42"/>
      <c r="AB1801" s="43"/>
      <c r="AC1801" s="43"/>
      <c r="AD1801" s="44"/>
      <c r="AE1801" s="11">
        <f t="shared" si="484"/>
        <v>0</v>
      </c>
      <c r="AF1801" s="41"/>
      <c r="AG1801" s="41"/>
      <c r="AH1801" s="41"/>
      <c r="AI1801" s="41"/>
      <c r="AJ1801" s="41"/>
      <c r="AK1801" s="41"/>
      <c r="AL1801" s="41"/>
      <c r="BA1801" s="1">
        <f t="shared" si="485"/>
        <v>0</v>
      </c>
      <c r="BB1801" s="1">
        <f t="shared" si="486"/>
        <v>0</v>
      </c>
      <c r="BC1801" s="1" t="str">
        <f t="shared" si="487"/>
        <v>No</v>
      </c>
      <c r="BD1801" s="1">
        <f t="shared" si="488"/>
        <v>0</v>
      </c>
      <c r="BE1801" s="1">
        <f t="shared" si="489"/>
        <v>0</v>
      </c>
      <c r="BF1801" s="1">
        <f t="shared" si="490"/>
        <v>0</v>
      </c>
      <c r="BG1801" s="1">
        <v>1797</v>
      </c>
      <c r="BH1801" s="1" t="e">
        <f t="shared" si="491"/>
        <v>#N/A</v>
      </c>
      <c r="BI1801" s="1">
        <f t="shared" si="493"/>
        <v>2</v>
      </c>
      <c r="BJ1801" s="1" t="e">
        <f t="shared" si="492"/>
        <v>#N/A</v>
      </c>
    </row>
    <row r="1802" spans="1:62" x14ac:dyDescent="0.25">
      <c r="A1802" s="1">
        <f t="shared" si="479"/>
        <v>1</v>
      </c>
      <c r="B1802" s="1">
        <f>IF(YEAR(AD1802)=$B$3,YEAR('Apartment Expenses'!AD1802)&amp;" - "&amp;'Apartment Expenses'!AC1802,0)</f>
        <v>0</v>
      </c>
      <c r="C1802" s="1">
        <f t="shared" si="480"/>
        <v>0</v>
      </c>
      <c r="E1802" s="1">
        <v>1798</v>
      </c>
      <c r="F1802" s="1">
        <f t="shared" si="481"/>
        <v>1</v>
      </c>
      <c r="G1802" s="1">
        <f t="shared" si="477"/>
        <v>0</v>
      </c>
      <c r="H1802" s="1">
        <f t="shared" si="478"/>
        <v>0</v>
      </c>
      <c r="J1802" s="1" t="str">
        <f t="shared" si="482"/>
        <v>1900</v>
      </c>
      <c r="M1802" s="1">
        <f>HLOOKUP('Expense History'!$AD$3,$P$4:$X$2004,ROW('Apartment Expenses'!L1802)-3,0)</f>
        <v>0</v>
      </c>
      <c r="N1802" s="1">
        <f>IF('Expense History'!$AD$3=Data!$G$4,'Apartment Expenses'!AE1802,HLOOKUP('Expense History'!$AD$3,'Apartment Expenses'!$AE$4:$AL$2004,(ROW('Apartment Expenses'!M1802)-3)))</f>
        <v>0</v>
      </c>
      <c r="O1802" s="1" t="str">
        <f>IF($O$2="ALL",IF(VLOOKUP(AA1802,'Expense History'!$AA$6:$AB$36,2,0)="x","include",0),IF(AND(VLOOKUP(AA1802,'Expense History'!$AA$6:$AB$36,2,0)="x",AC1802=$O$2),"include",0))</f>
        <v>include</v>
      </c>
      <c r="P1802" s="1">
        <f>IF(O1802="include",IF(AE1802&gt;0,1+MAX(P1803:P$2005),0),0)</f>
        <v>0</v>
      </c>
      <c r="Q1802" s="1">
        <f>IF(AND(ISBLANK(AA1801),AE1801=0),0,(IF(MAX(Q1803:Q$2005)&gt;0,0,ROW(R1802))))</f>
        <v>0</v>
      </c>
      <c r="R1802" s="1">
        <f>IF($O1802="include",IF(AF1802&gt;0,1+MAX(R1803:R$2005),0),0)</f>
        <v>0</v>
      </c>
      <c r="S1802" s="1">
        <f>IF($O1802="include",IF(AG1802&gt;0,1+MAX(S1803:S$2005),0),0)</f>
        <v>0</v>
      </c>
      <c r="T1802" s="1">
        <f>IF($O1802="include",IF(AH1802&gt;0,1+MAX(T1803:T$2005),0),0)</f>
        <v>0</v>
      </c>
      <c r="U1802" s="1">
        <f>IF($O1802="include",IF(AI1802&gt;0,1+MAX(U1803:U$2005),0),0)</f>
        <v>0</v>
      </c>
      <c r="V1802" s="1">
        <f>IF($O1802="include",IF(AJ1802&gt;0,1+MAX(V1803:V$2005),0),0)</f>
        <v>0</v>
      </c>
      <c r="W1802" s="1">
        <f>IF($O1802="include",IF(AK1802&gt;0,1+MAX(W1803:W$2005),0),0)</f>
        <v>0</v>
      </c>
      <c r="X1802" s="1">
        <f>IF($O1802="include",IF(AL1802&gt;0,1+MAX(X1803:X$2005),0),0)</f>
        <v>0</v>
      </c>
      <c r="Y1802" s="22" t="str">
        <f t="shared" si="483"/>
        <v xml:space="preserve">1 - </v>
      </c>
      <c r="AA1802" s="42"/>
      <c r="AB1802" s="43"/>
      <c r="AC1802" s="43"/>
      <c r="AD1802" s="44"/>
      <c r="AE1802" s="11">
        <f t="shared" si="484"/>
        <v>0</v>
      </c>
      <c r="AF1802" s="41"/>
      <c r="AG1802" s="41"/>
      <c r="AH1802" s="41"/>
      <c r="AI1802" s="41"/>
      <c r="AJ1802" s="41"/>
      <c r="AK1802" s="41"/>
      <c r="AL1802" s="41"/>
      <c r="BA1802" s="1">
        <f t="shared" si="485"/>
        <v>0</v>
      </c>
      <c r="BB1802" s="1">
        <f t="shared" si="486"/>
        <v>0</v>
      </c>
      <c r="BC1802" s="1" t="str">
        <f t="shared" si="487"/>
        <v>No</v>
      </c>
      <c r="BD1802" s="1">
        <f t="shared" si="488"/>
        <v>0</v>
      </c>
      <c r="BE1802" s="1">
        <f t="shared" si="489"/>
        <v>0</v>
      </c>
      <c r="BF1802" s="1">
        <f t="shared" si="490"/>
        <v>0</v>
      </c>
      <c r="BG1802" s="1">
        <v>1798</v>
      </c>
      <c r="BH1802" s="1" t="e">
        <f t="shared" si="491"/>
        <v>#N/A</v>
      </c>
      <c r="BI1802" s="1">
        <f t="shared" si="493"/>
        <v>2</v>
      </c>
      <c r="BJ1802" s="1" t="e">
        <f t="shared" si="492"/>
        <v>#N/A</v>
      </c>
    </row>
    <row r="1803" spans="1:62" x14ac:dyDescent="0.25">
      <c r="A1803" s="1">
        <f t="shared" si="479"/>
        <v>1</v>
      </c>
      <c r="B1803" s="1">
        <f>IF(YEAR(AD1803)=$B$3,YEAR('Apartment Expenses'!AD1803)&amp;" - "&amp;'Apartment Expenses'!AC1803,0)</f>
        <v>0</v>
      </c>
      <c r="C1803" s="1">
        <f t="shared" si="480"/>
        <v>0</v>
      </c>
      <c r="E1803" s="1">
        <v>1799</v>
      </c>
      <c r="F1803" s="1">
        <f t="shared" si="481"/>
        <v>1</v>
      </c>
      <c r="G1803" s="1">
        <f t="shared" si="477"/>
        <v>0</v>
      </c>
      <c r="H1803" s="1">
        <f t="shared" si="478"/>
        <v>0</v>
      </c>
      <c r="J1803" s="1" t="str">
        <f t="shared" si="482"/>
        <v>1900</v>
      </c>
      <c r="M1803" s="1">
        <f>HLOOKUP('Expense History'!$AD$3,$P$4:$X$2004,ROW('Apartment Expenses'!L1803)-3,0)</f>
        <v>0</v>
      </c>
      <c r="N1803" s="1">
        <f>IF('Expense History'!$AD$3=Data!$G$4,'Apartment Expenses'!AE1803,HLOOKUP('Expense History'!$AD$3,'Apartment Expenses'!$AE$4:$AL$2004,(ROW('Apartment Expenses'!M1803)-3)))</f>
        <v>0</v>
      </c>
      <c r="O1803" s="1" t="str">
        <f>IF($O$2="ALL",IF(VLOOKUP(AA1803,'Expense History'!$AA$6:$AB$36,2,0)="x","include",0),IF(AND(VLOOKUP(AA1803,'Expense History'!$AA$6:$AB$36,2,0)="x",AC1803=$O$2),"include",0))</f>
        <v>include</v>
      </c>
      <c r="P1803" s="1">
        <f>IF(O1803="include",IF(AE1803&gt;0,1+MAX(P1804:P$2005),0),0)</f>
        <v>0</v>
      </c>
      <c r="Q1803" s="1">
        <f>IF(AND(ISBLANK(AA1802),AE1802=0),0,(IF(MAX(Q1804:Q$2005)&gt;0,0,ROW(R1803))))</f>
        <v>0</v>
      </c>
      <c r="R1803" s="1">
        <f>IF($O1803="include",IF(AF1803&gt;0,1+MAX(R1804:R$2005),0),0)</f>
        <v>0</v>
      </c>
      <c r="S1803" s="1">
        <f>IF($O1803="include",IF(AG1803&gt;0,1+MAX(S1804:S$2005),0),0)</f>
        <v>0</v>
      </c>
      <c r="T1803" s="1">
        <f>IF($O1803="include",IF(AH1803&gt;0,1+MAX(T1804:T$2005),0),0)</f>
        <v>0</v>
      </c>
      <c r="U1803" s="1">
        <f>IF($O1803="include",IF(AI1803&gt;0,1+MAX(U1804:U$2005),0),0)</f>
        <v>0</v>
      </c>
      <c r="V1803" s="1">
        <f>IF($O1803="include",IF(AJ1803&gt;0,1+MAX(V1804:V$2005),0),0)</f>
        <v>0</v>
      </c>
      <c r="W1803" s="1">
        <f>IF($O1803="include",IF(AK1803&gt;0,1+MAX(W1804:W$2005),0),0)</f>
        <v>0</v>
      </c>
      <c r="X1803" s="1">
        <f>IF($O1803="include",IF(AL1803&gt;0,1+MAX(X1804:X$2005),0),0)</f>
        <v>0</v>
      </c>
      <c r="Y1803" s="22" t="str">
        <f t="shared" si="483"/>
        <v xml:space="preserve">1 - </v>
      </c>
      <c r="AA1803" s="42"/>
      <c r="AB1803" s="43"/>
      <c r="AC1803" s="43"/>
      <c r="AD1803" s="44"/>
      <c r="AE1803" s="11">
        <f t="shared" si="484"/>
        <v>0</v>
      </c>
      <c r="AF1803" s="41"/>
      <c r="AG1803" s="41"/>
      <c r="AH1803" s="41"/>
      <c r="AI1803" s="41"/>
      <c r="AJ1803" s="41"/>
      <c r="AK1803" s="41"/>
      <c r="AL1803" s="41"/>
      <c r="BA1803" s="1">
        <f t="shared" si="485"/>
        <v>0</v>
      </c>
      <c r="BB1803" s="1">
        <f t="shared" si="486"/>
        <v>0</v>
      </c>
      <c r="BC1803" s="1" t="str">
        <f t="shared" si="487"/>
        <v>No</v>
      </c>
      <c r="BD1803" s="1">
        <f t="shared" si="488"/>
        <v>0</v>
      </c>
      <c r="BE1803" s="1">
        <f t="shared" si="489"/>
        <v>0</v>
      </c>
      <c r="BF1803" s="1">
        <f t="shared" si="490"/>
        <v>0</v>
      </c>
      <c r="BG1803" s="1">
        <v>1799</v>
      </c>
      <c r="BH1803" s="1" t="e">
        <f t="shared" si="491"/>
        <v>#N/A</v>
      </c>
      <c r="BI1803" s="1">
        <f t="shared" si="493"/>
        <v>2</v>
      </c>
      <c r="BJ1803" s="1" t="e">
        <f t="shared" si="492"/>
        <v>#N/A</v>
      </c>
    </row>
    <row r="1804" spans="1:62" x14ac:dyDescent="0.25">
      <c r="A1804" s="1">
        <f t="shared" si="479"/>
        <v>1</v>
      </c>
      <c r="B1804" s="1">
        <f>IF(YEAR(AD1804)=$B$3,YEAR('Apartment Expenses'!AD1804)&amp;" - "&amp;'Apartment Expenses'!AC1804,0)</f>
        <v>0</v>
      </c>
      <c r="C1804" s="1">
        <f t="shared" si="480"/>
        <v>0</v>
      </c>
      <c r="E1804" s="1">
        <v>1800</v>
      </c>
      <c r="F1804" s="1">
        <f t="shared" si="481"/>
        <v>1</v>
      </c>
      <c r="G1804" s="1">
        <f t="shared" si="477"/>
        <v>0</v>
      </c>
      <c r="H1804" s="1">
        <f t="shared" si="478"/>
        <v>0</v>
      </c>
      <c r="J1804" s="1" t="str">
        <f t="shared" si="482"/>
        <v>1900</v>
      </c>
      <c r="M1804" s="1">
        <f>HLOOKUP('Expense History'!$AD$3,$P$4:$X$2004,ROW('Apartment Expenses'!L1804)-3,0)</f>
        <v>0</v>
      </c>
      <c r="N1804" s="1">
        <f>IF('Expense History'!$AD$3=Data!$G$4,'Apartment Expenses'!AE1804,HLOOKUP('Expense History'!$AD$3,'Apartment Expenses'!$AE$4:$AL$2004,(ROW('Apartment Expenses'!M1804)-3)))</f>
        <v>0</v>
      </c>
      <c r="O1804" s="1" t="str">
        <f>IF($O$2="ALL",IF(VLOOKUP(AA1804,'Expense History'!$AA$6:$AB$36,2,0)="x","include",0),IF(AND(VLOOKUP(AA1804,'Expense History'!$AA$6:$AB$36,2,0)="x",AC1804=$O$2),"include",0))</f>
        <v>include</v>
      </c>
      <c r="P1804" s="1">
        <f>IF(O1804="include",IF(AE1804&gt;0,1+MAX(P1805:P$2005),0),0)</f>
        <v>0</v>
      </c>
      <c r="Q1804" s="1">
        <f>IF(AND(ISBLANK(AA1803),AE1803=0),0,(IF(MAX(Q1805:Q$2005)&gt;0,0,ROW(R1804))))</f>
        <v>0</v>
      </c>
      <c r="R1804" s="1">
        <f>IF($O1804="include",IF(AF1804&gt;0,1+MAX(R1805:R$2005),0),0)</f>
        <v>0</v>
      </c>
      <c r="S1804" s="1">
        <f>IF($O1804="include",IF(AG1804&gt;0,1+MAX(S1805:S$2005),0),0)</f>
        <v>0</v>
      </c>
      <c r="T1804" s="1">
        <f>IF($O1804="include",IF(AH1804&gt;0,1+MAX(T1805:T$2005),0),0)</f>
        <v>0</v>
      </c>
      <c r="U1804" s="1">
        <f>IF($O1804="include",IF(AI1804&gt;0,1+MAX(U1805:U$2005),0),0)</f>
        <v>0</v>
      </c>
      <c r="V1804" s="1">
        <f>IF($O1804="include",IF(AJ1804&gt;0,1+MAX(V1805:V$2005),0),0)</f>
        <v>0</v>
      </c>
      <c r="W1804" s="1">
        <f>IF($O1804="include",IF(AK1804&gt;0,1+MAX(W1805:W$2005),0),0)</f>
        <v>0</v>
      </c>
      <c r="X1804" s="1">
        <f>IF($O1804="include",IF(AL1804&gt;0,1+MAX(X1805:X$2005),0),0)</f>
        <v>0</v>
      </c>
      <c r="Y1804" s="22" t="str">
        <f t="shared" si="483"/>
        <v xml:space="preserve">1 - </v>
      </c>
      <c r="AA1804" s="42"/>
      <c r="AB1804" s="43"/>
      <c r="AC1804" s="43"/>
      <c r="AD1804" s="44"/>
      <c r="AE1804" s="11">
        <f t="shared" si="484"/>
        <v>0</v>
      </c>
      <c r="AF1804" s="41"/>
      <c r="AG1804" s="41"/>
      <c r="AH1804" s="41"/>
      <c r="AI1804" s="41"/>
      <c r="AJ1804" s="41"/>
      <c r="AK1804" s="41"/>
      <c r="AL1804" s="41"/>
      <c r="BA1804" s="1">
        <f t="shared" si="485"/>
        <v>0</v>
      </c>
      <c r="BB1804" s="1">
        <f t="shared" si="486"/>
        <v>0</v>
      </c>
      <c r="BC1804" s="1" t="str">
        <f t="shared" si="487"/>
        <v>No</v>
      </c>
      <c r="BD1804" s="1">
        <f t="shared" si="488"/>
        <v>0</v>
      </c>
      <c r="BE1804" s="1">
        <f t="shared" si="489"/>
        <v>0</v>
      </c>
      <c r="BF1804" s="1">
        <f t="shared" si="490"/>
        <v>0</v>
      </c>
      <c r="BG1804" s="1">
        <v>1800</v>
      </c>
      <c r="BH1804" s="1" t="e">
        <f t="shared" si="491"/>
        <v>#N/A</v>
      </c>
      <c r="BI1804" s="1">
        <f t="shared" si="493"/>
        <v>2</v>
      </c>
      <c r="BJ1804" s="1" t="e">
        <f t="shared" si="492"/>
        <v>#N/A</v>
      </c>
    </row>
    <row r="1805" spans="1:62" x14ac:dyDescent="0.25">
      <c r="A1805" s="1">
        <f t="shared" si="479"/>
        <v>1</v>
      </c>
      <c r="B1805" s="1">
        <f>IF(YEAR(AD1805)=$B$3,YEAR('Apartment Expenses'!AD1805)&amp;" - "&amp;'Apartment Expenses'!AC1805,0)</f>
        <v>0</v>
      </c>
      <c r="C1805" s="1">
        <f t="shared" si="480"/>
        <v>0</v>
      </c>
      <c r="E1805" s="1">
        <v>1801</v>
      </c>
      <c r="F1805" s="1">
        <f t="shared" si="481"/>
        <v>1</v>
      </c>
      <c r="G1805" s="1">
        <f t="shared" si="477"/>
        <v>0</v>
      </c>
      <c r="H1805" s="1">
        <f t="shared" si="478"/>
        <v>0</v>
      </c>
      <c r="J1805" s="1" t="str">
        <f t="shared" si="482"/>
        <v>1900</v>
      </c>
      <c r="M1805" s="1">
        <f>HLOOKUP('Expense History'!$AD$3,$P$4:$X$2004,ROW('Apartment Expenses'!L1805)-3,0)</f>
        <v>0</v>
      </c>
      <c r="N1805" s="1">
        <f>IF('Expense History'!$AD$3=Data!$G$4,'Apartment Expenses'!AE1805,HLOOKUP('Expense History'!$AD$3,'Apartment Expenses'!$AE$4:$AL$2004,(ROW('Apartment Expenses'!M1805)-3)))</f>
        <v>0</v>
      </c>
      <c r="O1805" s="1" t="str">
        <f>IF($O$2="ALL",IF(VLOOKUP(AA1805,'Expense History'!$AA$6:$AB$36,2,0)="x","include",0),IF(AND(VLOOKUP(AA1805,'Expense History'!$AA$6:$AB$36,2,0)="x",AC1805=$O$2),"include",0))</f>
        <v>include</v>
      </c>
      <c r="P1805" s="1">
        <f>IF(O1805="include",IF(AE1805&gt;0,1+MAX(P1806:P$2005),0),0)</f>
        <v>0</v>
      </c>
      <c r="Q1805" s="1">
        <f>IF(AND(ISBLANK(AA1804),AE1804=0),0,(IF(MAX(Q1806:Q$2005)&gt;0,0,ROW(R1805))))</f>
        <v>0</v>
      </c>
      <c r="R1805" s="1">
        <f>IF($O1805="include",IF(AF1805&gt;0,1+MAX(R1806:R$2005),0),0)</f>
        <v>0</v>
      </c>
      <c r="S1805" s="1">
        <f>IF($O1805="include",IF(AG1805&gt;0,1+MAX(S1806:S$2005),0),0)</f>
        <v>0</v>
      </c>
      <c r="T1805" s="1">
        <f>IF($O1805="include",IF(AH1805&gt;0,1+MAX(T1806:T$2005),0),0)</f>
        <v>0</v>
      </c>
      <c r="U1805" s="1">
        <f>IF($O1805="include",IF(AI1805&gt;0,1+MAX(U1806:U$2005),0),0)</f>
        <v>0</v>
      </c>
      <c r="V1805" s="1">
        <f>IF($O1805="include",IF(AJ1805&gt;0,1+MAX(V1806:V$2005),0),0)</f>
        <v>0</v>
      </c>
      <c r="W1805" s="1">
        <f>IF($O1805="include",IF(AK1805&gt;0,1+MAX(W1806:W$2005),0),0)</f>
        <v>0</v>
      </c>
      <c r="X1805" s="1">
        <f>IF($O1805="include",IF(AL1805&gt;0,1+MAX(X1806:X$2005),0),0)</f>
        <v>0</v>
      </c>
      <c r="Y1805" s="22" t="str">
        <f t="shared" si="483"/>
        <v xml:space="preserve">1 - </v>
      </c>
      <c r="AA1805" s="42"/>
      <c r="AB1805" s="43"/>
      <c r="AC1805" s="43"/>
      <c r="AD1805" s="44"/>
      <c r="AE1805" s="11">
        <f t="shared" si="484"/>
        <v>0</v>
      </c>
      <c r="AF1805" s="41"/>
      <c r="AG1805" s="41"/>
      <c r="AH1805" s="41"/>
      <c r="AI1805" s="41"/>
      <c r="AJ1805" s="41"/>
      <c r="AK1805" s="41"/>
      <c r="AL1805" s="41"/>
      <c r="BA1805" s="1">
        <f t="shared" si="485"/>
        <v>0</v>
      </c>
      <c r="BB1805" s="1">
        <f t="shared" si="486"/>
        <v>0</v>
      </c>
      <c r="BC1805" s="1" t="str">
        <f t="shared" si="487"/>
        <v>No</v>
      </c>
      <c r="BD1805" s="1">
        <f t="shared" si="488"/>
        <v>0</v>
      </c>
      <c r="BE1805" s="1">
        <f t="shared" si="489"/>
        <v>0</v>
      </c>
      <c r="BF1805" s="1">
        <f t="shared" si="490"/>
        <v>0</v>
      </c>
      <c r="BG1805" s="1">
        <v>1801</v>
      </c>
      <c r="BH1805" s="1" t="e">
        <f t="shared" si="491"/>
        <v>#N/A</v>
      </c>
      <c r="BI1805" s="1">
        <f t="shared" si="493"/>
        <v>2</v>
      </c>
      <c r="BJ1805" s="1" t="e">
        <f t="shared" si="492"/>
        <v>#N/A</v>
      </c>
    </row>
    <row r="1806" spans="1:62" x14ac:dyDescent="0.25">
      <c r="A1806" s="1">
        <f t="shared" si="479"/>
        <v>1</v>
      </c>
      <c r="B1806" s="1">
        <f>IF(YEAR(AD1806)=$B$3,YEAR('Apartment Expenses'!AD1806)&amp;" - "&amp;'Apartment Expenses'!AC1806,0)</f>
        <v>0</v>
      </c>
      <c r="C1806" s="1">
        <f t="shared" si="480"/>
        <v>0</v>
      </c>
      <c r="E1806" s="1">
        <v>1802</v>
      </c>
      <c r="F1806" s="1">
        <f t="shared" si="481"/>
        <v>1</v>
      </c>
      <c r="G1806" s="1">
        <f t="shared" si="477"/>
        <v>0</v>
      </c>
      <c r="H1806" s="1">
        <f t="shared" si="478"/>
        <v>0</v>
      </c>
      <c r="J1806" s="1" t="str">
        <f t="shared" si="482"/>
        <v>1900</v>
      </c>
      <c r="M1806" s="1">
        <f>HLOOKUP('Expense History'!$AD$3,$P$4:$X$2004,ROW('Apartment Expenses'!L1806)-3,0)</f>
        <v>0</v>
      </c>
      <c r="N1806" s="1">
        <f>IF('Expense History'!$AD$3=Data!$G$4,'Apartment Expenses'!AE1806,HLOOKUP('Expense History'!$AD$3,'Apartment Expenses'!$AE$4:$AL$2004,(ROW('Apartment Expenses'!M1806)-3)))</f>
        <v>0</v>
      </c>
      <c r="O1806" s="1" t="str">
        <f>IF($O$2="ALL",IF(VLOOKUP(AA1806,'Expense History'!$AA$6:$AB$36,2,0)="x","include",0),IF(AND(VLOOKUP(AA1806,'Expense History'!$AA$6:$AB$36,2,0)="x",AC1806=$O$2),"include",0))</f>
        <v>include</v>
      </c>
      <c r="P1806" s="1">
        <f>IF(O1806="include",IF(AE1806&gt;0,1+MAX(P1807:P$2005),0),0)</f>
        <v>0</v>
      </c>
      <c r="Q1806" s="1">
        <f>IF(AND(ISBLANK(AA1805),AE1805=0),0,(IF(MAX(Q1807:Q$2005)&gt;0,0,ROW(R1806))))</f>
        <v>0</v>
      </c>
      <c r="R1806" s="1">
        <f>IF($O1806="include",IF(AF1806&gt;0,1+MAX(R1807:R$2005),0),0)</f>
        <v>0</v>
      </c>
      <c r="S1806" s="1">
        <f>IF($O1806="include",IF(AG1806&gt;0,1+MAX(S1807:S$2005),0),0)</f>
        <v>0</v>
      </c>
      <c r="T1806" s="1">
        <f>IF($O1806="include",IF(AH1806&gt;0,1+MAX(T1807:T$2005),0),0)</f>
        <v>0</v>
      </c>
      <c r="U1806" s="1">
        <f>IF($O1806="include",IF(AI1806&gt;0,1+MAX(U1807:U$2005),0),0)</f>
        <v>0</v>
      </c>
      <c r="V1806" s="1">
        <f>IF($O1806="include",IF(AJ1806&gt;0,1+MAX(V1807:V$2005),0),0)</f>
        <v>0</v>
      </c>
      <c r="W1806" s="1">
        <f>IF($O1806="include",IF(AK1806&gt;0,1+MAX(W1807:W$2005),0),0)</f>
        <v>0</v>
      </c>
      <c r="X1806" s="1">
        <f>IF($O1806="include",IF(AL1806&gt;0,1+MAX(X1807:X$2005),0),0)</f>
        <v>0</v>
      </c>
      <c r="Y1806" s="22" t="str">
        <f t="shared" si="483"/>
        <v xml:space="preserve">1 - </v>
      </c>
      <c r="AA1806" s="42"/>
      <c r="AB1806" s="43"/>
      <c r="AC1806" s="43"/>
      <c r="AD1806" s="44"/>
      <c r="AE1806" s="11">
        <f t="shared" si="484"/>
        <v>0</v>
      </c>
      <c r="AF1806" s="41"/>
      <c r="AG1806" s="41"/>
      <c r="AH1806" s="41"/>
      <c r="AI1806" s="41"/>
      <c r="AJ1806" s="41"/>
      <c r="AK1806" s="41"/>
      <c r="AL1806" s="41"/>
      <c r="BA1806" s="1">
        <f t="shared" si="485"/>
        <v>0</v>
      </c>
      <c r="BB1806" s="1">
        <f t="shared" si="486"/>
        <v>0</v>
      </c>
      <c r="BC1806" s="1" t="str">
        <f t="shared" si="487"/>
        <v>No</v>
      </c>
      <c r="BD1806" s="1">
        <f t="shared" si="488"/>
        <v>0</v>
      </c>
      <c r="BE1806" s="1">
        <f t="shared" si="489"/>
        <v>0</v>
      </c>
      <c r="BF1806" s="1">
        <f t="shared" si="490"/>
        <v>0</v>
      </c>
      <c r="BG1806" s="1">
        <v>1802</v>
      </c>
      <c r="BH1806" s="1" t="e">
        <f t="shared" si="491"/>
        <v>#N/A</v>
      </c>
      <c r="BI1806" s="1">
        <f t="shared" si="493"/>
        <v>2</v>
      </c>
      <c r="BJ1806" s="1" t="e">
        <f t="shared" si="492"/>
        <v>#N/A</v>
      </c>
    </row>
    <row r="1807" spans="1:62" x14ac:dyDescent="0.25">
      <c r="A1807" s="1">
        <f t="shared" si="479"/>
        <v>1</v>
      </c>
      <c r="B1807" s="1">
        <f>IF(YEAR(AD1807)=$B$3,YEAR('Apartment Expenses'!AD1807)&amp;" - "&amp;'Apartment Expenses'!AC1807,0)</f>
        <v>0</v>
      </c>
      <c r="C1807" s="1">
        <f t="shared" si="480"/>
        <v>0</v>
      </c>
      <c r="E1807" s="1">
        <v>1803</v>
      </c>
      <c r="F1807" s="1">
        <f t="shared" si="481"/>
        <v>1</v>
      </c>
      <c r="G1807" s="1">
        <f t="shared" si="477"/>
        <v>0</v>
      </c>
      <c r="H1807" s="1">
        <f t="shared" si="478"/>
        <v>0</v>
      </c>
      <c r="J1807" s="1" t="str">
        <f t="shared" si="482"/>
        <v>1900</v>
      </c>
      <c r="M1807" s="1">
        <f>HLOOKUP('Expense History'!$AD$3,$P$4:$X$2004,ROW('Apartment Expenses'!L1807)-3,0)</f>
        <v>0</v>
      </c>
      <c r="N1807" s="1">
        <f>IF('Expense History'!$AD$3=Data!$G$4,'Apartment Expenses'!AE1807,HLOOKUP('Expense History'!$AD$3,'Apartment Expenses'!$AE$4:$AL$2004,(ROW('Apartment Expenses'!M1807)-3)))</f>
        <v>0</v>
      </c>
      <c r="O1807" s="1" t="str">
        <f>IF($O$2="ALL",IF(VLOOKUP(AA1807,'Expense History'!$AA$6:$AB$36,2,0)="x","include",0),IF(AND(VLOOKUP(AA1807,'Expense History'!$AA$6:$AB$36,2,0)="x",AC1807=$O$2),"include",0))</f>
        <v>include</v>
      </c>
      <c r="P1807" s="1">
        <f>IF(O1807="include",IF(AE1807&gt;0,1+MAX(P1808:P$2005),0),0)</f>
        <v>0</v>
      </c>
      <c r="Q1807" s="1">
        <f>IF(AND(ISBLANK(AA1806),AE1806=0),0,(IF(MAX(Q1808:Q$2005)&gt;0,0,ROW(R1807))))</f>
        <v>0</v>
      </c>
      <c r="R1807" s="1">
        <f>IF($O1807="include",IF(AF1807&gt;0,1+MAX(R1808:R$2005),0),0)</f>
        <v>0</v>
      </c>
      <c r="S1807" s="1">
        <f>IF($O1807="include",IF(AG1807&gt;0,1+MAX(S1808:S$2005),0),0)</f>
        <v>0</v>
      </c>
      <c r="T1807" s="1">
        <f>IF($O1807="include",IF(AH1807&gt;0,1+MAX(T1808:T$2005),0),0)</f>
        <v>0</v>
      </c>
      <c r="U1807" s="1">
        <f>IF($O1807="include",IF(AI1807&gt;0,1+MAX(U1808:U$2005),0),0)</f>
        <v>0</v>
      </c>
      <c r="V1807" s="1">
        <f>IF($O1807="include",IF(AJ1807&gt;0,1+MAX(V1808:V$2005),0),0)</f>
        <v>0</v>
      </c>
      <c r="W1807" s="1">
        <f>IF($O1807="include",IF(AK1807&gt;0,1+MAX(W1808:W$2005),0),0)</f>
        <v>0</v>
      </c>
      <c r="X1807" s="1">
        <f>IF($O1807="include",IF(AL1807&gt;0,1+MAX(X1808:X$2005),0),0)</f>
        <v>0</v>
      </c>
      <c r="Y1807" s="22" t="str">
        <f t="shared" si="483"/>
        <v xml:space="preserve">1 - </v>
      </c>
      <c r="AA1807" s="42"/>
      <c r="AB1807" s="43"/>
      <c r="AC1807" s="43"/>
      <c r="AD1807" s="44"/>
      <c r="AE1807" s="11">
        <f t="shared" si="484"/>
        <v>0</v>
      </c>
      <c r="AF1807" s="41"/>
      <c r="AG1807" s="41"/>
      <c r="AH1807" s="41"/>
      <c r="AI1807" s="41"/>
      <c r="AJ1807" s="41"/>
      <c r="AK1807" s="41"/>
      <c r="AL1807" s="41"/>
      <c r="BA1807" s="1">
        <f t="shared" si="485"/>
        <v>0</v>
      </c>
      <c r="BB1807" s="1">
        <f t="shared" si="486"/>
        <v>0</v>
      </c>
      <c r="BC1807" s="1" t="str">
        <f t="shared" si="487"/>
        <v>No</v>
      </c>
      <c r="BD1807" s="1">
        <f t="shared" si="488"/>
        <v>0</v>
      </c>
      <c r="BE1807" s="1">
        <f t="shared" si="489"/>
        <v>0</v>
      </c>
      <c r="BF1807" s="1">
        <f t="shared" si="490"/>
        <v>0</v>
      </c>
      <c r="BG1807" s="1">
        <v>1803</v>
      </c>
      <c r="BH1807" s="1" t="e">
        <f t="shared" si="491"/>
        <v>#N/A</v>
      </c>
      <c r="BI1807" s="1">
        <f t="shared" si="493"/>
        <v>2</v>
      </c>
      <c r="BJ1807" s="1" t="e">
        <f t="shared" si="492"/>
        <v>#N/A</v>
      </c>
    </row>
    <row r="1808" spans="1:62" x14ac:dyDescent="0.25">
      <c r="A1808" s="1">
        <f t="shared" si="479"/>
        <v>1</v>
      </c>
      <c r="B1808" s="1">
        <f>IF(YEAR(AD1808)=$B$3,YEAR('Apartment Expenses'!AD1808)&amp;" - "&amp;'Apartment Expenses'!AC1808,0)</f>
        <v>0</v>
      </c>
      <c r="C1808" s="1">
        <f t="shared" si="480"/>
        <v>0</v>
      </c>
      <c r="E1808" s="1">
        <v>1804</v>
      </c>
      <c r="F1808" s="1">
        <f t="shared" si="481"/>
        <v>1</v>
      </c>
      <c r="G1808" s="1">
        <f t="shared" si="477"/>
        <v>0</v>
      </c>
      <c r="H1808" s="1">
        <f t="shared" si="478"/>
        <v>0</v>
      </c>
      <c r="J1808" s="1" t="str">
        <f t="shared" si="482"/>
        <v>1900</v>
      </c>
      <c r="M1808" s="1">
        <f>HLOOKUP('Expense History'!$AD$3,$P$4:$X$2004,ROW('Apartment Expenses'!L1808)-3,0)</f>
        <v>0</v>
      </c>
      <c r="N1808" s="1">
        <f>IF('Expense History'!$AD$3=Data!$G$4,'Apartment Expenses'!AE1808,HLOOKUP('Expense History'!$AD$3,'Apartment Expenses'!$AE$4:$AL$2004,(ROW('Apartment Expenses'!M1808)-3)))</f>
        <v>0</v>
      </c>
      <c r="O1808" s="1" t="str">
        <f>IF($O$2="ALL",IF(VLOOKUP(AA1808,'Expense History'!$AA$6:$AB$36,2,0)="x","include",0),IF(AND(VLOOKUP(AA1808,'Expense History'!$AA$6:$AB$36,2,0)="x",AC1808=$O$2),"include",0))</f>
        <v>include</v>
      </c>
      <c r="P1808" s="1">
        <f>IF(O1808="include",IF(AE1808&gt;0,1+MAX(P1809:P$2005),0),0)</f>
        <v>0</v>
      </c>
      <c r="Q1808" s="1">
        <f>IF(AND(ISBLANK(AA1807),AE1807=0),0,(IF(MAX(Q1809:Q$2005)&gt;0,0,ROW(R1808))))</f>
        <v>0</v>
      </c>
      <c r="R1808" s="1">
        <f>IF($O1808="include",IF(AF1808&gt;0,1+MAX(R1809:R$2005),0),0)</f>
        <v>0</v>
      </c>
      <c r="S1808" s="1">
        <f>IF($O1808="include",IF(AG1808&gt;0,1+MAX(S1809:S$2005),0),0)</f>
        <v>0</v>
      </c>
      <c r="T1808" s="1">
        <f>IF($O1808="include",IF(AH1808&gt;0,1+MAX(T1809:T$2005),0),0)</f>
        <v>0</v>
      </c>
      <c r="U1808" s="1">
        <f>IF($O1808="include",IF(AI1808&gt;0,1+MAX(U1809:U$2005),0),0)</f>
        <v>0</v>
      </c>
      <c r="V1808" s="1">
        <f>IF($O1808="include",IF(AJ1808&gt;0,1+MAX(V1809:V$2005),0),0)</f>
        <v>0</v>
      </c>
      <c r="W1808" s="1">
        <f>IF($O1808="include",IF(AK1808&gt;0,1+MAX(W1809:W$2005),0),0)</f>
        <v>0</v>
      </c>
      <c r="X1808" s="1">
        <f>IF($O1808="include",IF(AL1808&gt;0,1+MAX(X1809:X$2005),0),0)</f>
        <v>0</v>
      </c>
      <c r="Y1808" s="22" t="str">
        <f t="shared" si="483"/>
        <v xml:space="preserve">1 - </v>
      </c>
      <c r="AA1808" s="42"/>
      <c r="AB1808" s="43"/>
      <c r="AC1808" s="43"/>
      <c r="AD1808" s="44"/>
      <c r="AE1808" s="11">
        <f t="shared" si="484"/>
        <v>0</v>
      </c>
      <c r="AF1808" s="41"/>
      <c r="AG1808" s="41"/>
      <c r="AH1808" s="41"/>
      <c r="AI1808" s="41"/>
      <c r="AJ1808" s="41"/>
      <c r="AK1808" s="41"/>
      <c r="AL1808" s="41"/>
      <c r="BA1808" s="1">
        <f t="shared" si="485"/>
        <v>0</v>
      </c>
      <c r="BB1808" s="1">
        <f t="shared" si="486"/>
        <v>0</v>
      </c>
      <c r="BC1808" s="1" t="str">
        <f t="shared" si="487"/>
        <v>No</v>
      </c>
      <c r="BD1808" s="1">
        <f t="shared" si="488"/>
        <v>0</v>
      </c>
      <c r="BE1808" s="1">
        <f t="shared" si="489"/>
        <v>0</v>
      </c>
      <c r="BF1808" s="1">
        <f t="shared" si="490"/>
        <v>0</v>
      </c>
      <c r="BG1808" s="1">
        <v>1804</v>
      </c>
      <c r="BH1808" s="1" t="e">
        <f t="shared" si="491"/>
        <v>#N/A</v>
      </c>
      <c r="BI1808" s="1">
        <f t="shared" si="493"/>
        <v>2</v>
      </c>
      <c r="BJ1808" s="1" t="e">
        <f t="shared" si="492"/>
        <v>#N/A</v>
      </c>
    </row>
    <row r="1809" spans="1:62" x14ac:dyDescent="0.25">
      <c r="A1809" s="1">
        <f t="shared" si="479"/>
        <v>1</v>
      </c>
      <c r="B1809" s="1">
        <f>IF(YEAR(AD1809)=$B$3,YEAR('Apartment Expenses'!AD1809)&amp;" - "&amp;'Apartment Expenses'!AC1809,0)</f>
        <v>0</v>
      </c>
      <c r="C1809" s="1">
        <f t="shared" si="480"/>
        <v>0</v>
      </c>
      <c r="E1809" s="1">
        <v>1805</v>
      </c>
      <c r="F1809" s="1">
        <f t="shared" si="481"/>
        <v>1</v>
      </c>
      <c r="G1809" s="1">
        <f t="shared" si="477"/>
        <v>0</v>
      </c>
      <c r="H1809" s="1">
        <f t="shared" si="478"/>
        <v>0</v>
      </c>
      <c r="J1809" s="1" t="str">
        <f t="shared" si="482"/>
        <v>1900</v>
      </c>
      <c r="M1809" s="1">
        <f>HLOOKUP('Expense History'!$AD$3,$P$4:$X$2004,ROW('Apartment Expenses'!L1809)-3,0)</f>
        <v>0</v>
      </c>
      <c r="N1809" s="1">
        <f>IF('Expense History'!$AD$3=Data!$G$4,'Apartment Expenses'!AE1809,HLOOKUP('Expense History'!$AD$3,'Apartment Expenses'!$AE$4:$AL$2004,(ROW('Apartment Expenses'!M1809)-3)))</f>
        <v>0</v>
      </c>
      <c r="O1809" s="1" t="str">
        <f>IF($O$2="ALL",IF(VLOOKUP(AA1809,'Expense History'!$AA$6:$AB$36,2,0)="x","include",0),IF(AND(VLOOKUP(AA1809,'Expense History'!$AA$6:$AB$36,2,0)="x",AC1809=$O$2),"include",0))</f>
        <v>include</v>
      </c>
      <c r="P1809" s="1">
        <f>IF(O1809="include",IF(AE1809&gt;0,1+MAX(P1810:P$2005),0),0)</f>
        <v>0</v>
      </c>
      <c r="Q1809" s="1">
        <f>IF(AND(ISBLANK(AA1808),AE1808=0),0,(IF(MAX(Q1810:Q$2005)&gt;0,0,ROW(R1809))))</f>
        <v>0</v>
      </c>
      <c r="R1809" s="1">
        <f>IF($O1809="include",IF(AF1809&gt;0,1+MAX(R1810:R$2005),0),0)</f>
        <v>0</v>
      </c>
      <c r="S1809" s="1">
        <f>IF($O1809="include",IF(AG1809&gt;0,1+MAX(S1810:S$2005),0),0)</f>
        <v>0</v>
      </c>
      <c r="T1809" s="1">
        <f>IF($O1809="include",IF(AH1809&gt;0,1+MAX(T1810:T$2005),0),0)</f>
        <v>0</v>
      </c>
      <c r="U1809" s="1">
        <f>IF($O1809="include",IF(AI1809&gt;0,1+MAX(U1810:U$2005),0),0)</f>
        <v>0</v>
      </c>
      <c r="V1809" s="1">
        <f>IF($O1809="include",IF(AJ1809&gt;0,1+MAX(V1810:V$2005),0),0)</f>
        <v>0</v>
      </c>
      <c r="W1809" s="1">
        <f>IF($O1809="include",IF(AK1809&gt;0,1+MAX(W1810:W$2005),0),0)</f>
        <v>0</v>
      </c>
      <c r="X1809" s="1">
        <f>IF($O1809="include",IF(AL1809&gt;0,1+MAX(X1810:X$2005),0),0)</f>
        <v>0</v>
      </c>
      <c r="Y1809" s="22" t="str">
        <f t="shared" si="483"/>
        <v xml:space="preserve">1 - </v>
      </c>
      <c r="AA1809" s="42"/>
      <c r="AB1809" s="43"/>
      <c r="AC1809" s="43"/>
      <c r="AD1809" s="44"/>
      <c r="AE1809" s="11">
        <f t="shared" si="484"/>
        <v>0</v>
      </c>
      <c r="AF1809" s="41"/>
      <c r="AG1809" s="41"/>
      <c r="AH1809" s="41"/>
      <c r="AI1809" s="41"/>
      <c r="AJ1809" s="41"/>
      <c r="AK1809" s="41"/>
      <c r="AL1809" s="41"/>
      <c r="BA1809" s="1">
        <f t="shared" si="485"/>
        <v>0</v>
      </c>
      <c r="BB1809" s="1">
        <f t="shared" si="486"/>
        <v>0</v>
      </c>
      <c r="BC1809" s="1" t="str">
        <f t="shared" si="487"/>
        <v>No</v>
      </c>
      <c r="BD1809" s="1">
        <f t="shared" si="488"/>
        <v>0</v>
      </c>
      <c r="BE1809" s="1">
        <f t="shared" si="489"/>
        <v>0</v>
      </c>
      <c r="BF1809" s="1">
        <f t="shared" si="490"/>
        <v>0</v>
      </c>
      <c r="BG1809" s="1">
        <v>1805</v>
      </c>
      <c r="BH1809" s="1" t="e">
        <f t="shared" si="491"/>
        <v>#N/A</v>
      </c>
      <c r="BI1809" s="1">
        <f t="shared" si="493"/>
        <v>2</v>
      </c>
      <c r="BJ1809" s="1" t="e">
        <f t="shared" si="492"/>
        <v>#N/A</v>
      </c>
    </row>
    <row r="1810" spans="1:62" x14ac:dyDescent="0.25">
      <c r="A1810" s="1">
        <f t="shared" si="479"/>
        <v>1</v>
      </c>
      <c r="B1810" s="1">
        <f>IF(YEAR(AD1810)=$B$3,YEAR('Apartment Expenses'!AD1810)&amp;" - "&amp;'Apartment Expenses'!AC1810,0)</f>
        <v>0</v>
      </c>
      <c r="C1810" s="1">
        <f t="shared" si="480"/>
        <v>0</v>
      </c>
      <c r="E1810" s="1">
        <v>1806</v>
      </c>
      <c r="F1810" s="1">
        <f t="shared" si="481"/>
        <v>1</v>
      </c>
      <c r="G1810" s="1">
        <f t="shared" si="477"/>
        <v>0</v>
      </c>
      <c r="H1810" s="1">
        <f t="shared" si="478"/>
        <v>0</v>
      </c>
      <c r="J1810" s="1" t="str">
        <f t="shared" si="482"/>
        <v>1900</v>
      </c>
      <c r="M1810" s="1">
        <f>HLOOKUP('Expense History'!$AD$3,$P$4:$X$2004,ROW('Apartment Expenses'!L1810)-3,0)</f>
        <v>0</v>
      </c>
      <c r="N1810" s="1">
        <f>IF('Expense History'!$AD$3=Data!$G$4,'Apartment Expenses'!AE1810,HLOOKUP('Expense History'!$AD$3,'Apartment Expenses'!$AE$4:$AL$2004,(ROW('Apartment Expenses'!M1810)-3)))</f>
        <v>0</v>
      </c>
      <c r="O1810" s="1" t="str">
        <f>IF($O$2="ALL",IF(VLOOKUP(AA1810,'Expense History'!$AA$6:$AB$36,2,0)="x","include",0),IF(AND(VLOOKUP(AA1810,'Expense History'!$AA$6:$AB$36,2,0)="x",AC1810=$O$2),"include",0))</f>
        <v>include</v>
      </c>
      <c r="P1810" s="1">
        <f>IF(O1810="include",IF(AE1810&gt;0,1+MAX(P1811:P$2005),0),0)</f>
        <v>0</v>
      </c>
      <c r="Q1810" s="1">
        <f>IF(AND(ISBLANK(AA1809),AE1809=0),0,(IF(MAX(Q1811:Q$2005)&gt;0,0,ROW(R1810))))</f>
        <v>0</v>
      </c>
      <c r="R1810" s="1">
        <f>IF($O1810="include",IF(AF1810&gt;0,1+MAX(R1811:R$2005),0),0)</f>
        <v>0</v>
      </c>
      <c r="S1810" s="1">
        <f>IF($O1810="include",IF(AG1810&gt;0,1+MAX(S1811:S$2005),0),0)</f>
        <v>0</v>
      </c>
      <c r="T1810" s="1">
        <f>IF($O1810="include",IF(AH1810&gt;0,1+MAX(T1811:T$2005),0),0)</f>
        <v>0</v>
      </c>
      <c r="U1810" s="1">
        <f>IF($O1810="include",IF(AI1810&gt;0,1+MAX(U1811:U$2005),0),0)</f>
        <v>0</v>
      </c>
      <c r="V1810" s="1">
        <f>IF($O1810="include",IF(AJ1810&gt;0,1+MAX(V1811:V$2005),0),0)</f>
        <v>0</v>
      </c>
      <c r="W1810" s="1">
        <f>IF($O1810="include",IF(AK1810&gt;0,1+MAX(W1811:W$2005),0),0)</f>
        <v>0</v>
      </c>
      <c r="X1810" s="1">
        <f>IF($O1810="include",IF(AL1810&gt;0,1+MAX(X1811:X$2005),0),0)</f>
        <v>0</v>
      </c>
      <c r="Y1810" s="22" t="str">
        <f t="shared" si="483"/>
        <v xml:space="preserve">1 - </v>
      </c>
      <c r="AA1810" s="42"/>
      <c r="AB1810" s="43"/>
      <c r="AC1810" s="43"/>
      <c r="AD1810" s="44"/>
      <c r="AE1810" s="11">
        <f t="shared" si="484"/>
        <v>0</v>
      </c>
      <c r="AF1810" s="41"/>
      <c r="AG1810" s="41"/>
      <c r="AH1810" s="41"/>
      <c r="AI1810" s="41"/>
      <c r="AJ1810" s="41"/>
      <c r="AK1810" s="41"/>
      <c r="AL1810" s="41"/>
      <c r="BA1810" s="1">
        <f t="shared" si="485"/>
        <v>0</v>
      </c>
      <c r="BB1810" s="1">
        <f t="shared" si="486"/>
        <v>0</v>
      </c>
      <c r="BC1810" s="1" t="str">
        <f t="shared" si="487"/>
        <v>No</v>
      </c>
      <c r="BD1810" s="1">
        <f t="shared" si="488"/>
        <v>0</v>
      </c>
      <c r="BE1810" s="1">
        <f t="shared" si="489"/>
        <v>0</v>
      </c>
      <c r="BF1810" s="1">
        <f t="shared" si="490"/>
        <v>0</v>
      </c>
      <c r="BG1810" s="1">
        <v>1806</v>
      </c>
      <c r="BH1810" s="1" t="e">
        <f t="shared" si="491"/>
        <v>#N/A</v>
      </c>
      <c r="BI1810" s="1">
        <f t="shared" si="493"/>
        <v>2</v>
      </c>
      <c r="BJ1810" s="1" t="e">
        <f t="shared" si="492"/>
        <v>#N/A</v>
      </c>
    </row>
    <row r="1811" spans="1:62" x14ac:dyDescent="0.25">
      <c r="A1811" s="1">
        <f t="shared" si="479"/>
        <v>1</v>
      </c>
      <c r="B1811" s="1">
        <f>IF(YEAR(AD1811)=$B$3,YEAR('Apartment Expenses'!AD1811)&amp;" - "&amp;'Apartment Expenses'!AC1811,0)</f>
        <v>0</v>
      </c>
      <c r="C1811" s="1">
        <f t="shared" si="480"/>
        <v>0</v>
      </c>
      <c r="E1811" s="1">
        <v>1807</v>
      </c>
      <c r="F1811" s="1">
        <f t="shared" si="481"/>
        <v>1</v>
      </c>
      <c r="G1811" s="1">
        <f t="shared" si="477"/>
        <v>0</v>
      </c>
      <c r="H1811" s="1">
        <f t="shared" si="478"/>
        <v>0</v>
      </c>
      <c r="J1811" s="1" t="str">
        <f t="shared" si="482"/>
        <v>1900</v>
      </c>
      <c r="M1811" s="1">
        <f>HLOOKUP('Expense History'!$AD$3,$P$4:$X$2004,ROW('Apartment Expenses'!L1811)-3,0)</f>
        <v>0</v>
      </c>
      <c r="N1811" s="1">
        <f>IF('Expense History'!$AD$3=Data!$G$4,'Apartment Expenses'!AE1811,HLOOKUP('Expense History'!$AD$3,'Apartment Expenses'!$AE$4:$AL$2004,(ROW('Apartment Expenses'!M1811)-3)))</f>
        <v>0</v>
      </c>
      <c r="O1811" s="1" t="str">
        <f>IF($O$2="ALL",IF(VLOOKUP(AA1811,'Expense History'!$AA$6:$AB$36,2,0)="x","include",0),IF(AND(VLOOKUP(AA1811,'Expense History'!$AA$6:$AB$36,2,0)="x",AC1811=$O$2),"include",0))</f>
        <v>include</v>
      </c>
      <c r="P1811" s="1">
        <f>IF(O1811="include",IF(AE1811&gt;0,1+MAX(P1812:P$2005),0),0)</f>
        <v>0</v>
      </c>
      <c r="Q1811" s="1">
        <f>IF(AND(ISBLANK(AA1810),AE1810=0),0,(IF(MAX(Q1812:Q$2005)&gt;0,0,ROW(R1811))))</f>
        <v>0</v>
      </c>
      <c r="R1811" s="1">
        <f>IF($O1811="include",IF(AF1811&gt;0,1+MAX(R1812:R$2005),0),0)</f>
        <v>0</v>
      </c>
      <c r="S1811" s="1">
        <f>IF($O1811="include",IF(AG1811&gt;0,1+MAX(S1812:S$2005),0),0)</f>
        <v>0</v>
      </c>
      <c r="T1811" s="1">
        <f>IF($O1811="include",IF(AH1811&gt;0,1+MAX(T1812:T$2005),0),0)</f>
        <v>0</v>
      </c>
      <c r="U1811" s="1">
        <f>IF($O1811="include",IF(AI1811&gt;0,1+MAX(U1812:U$2005),0),0)</f>
        <v>0</v>
      </c>
      <c r="V1811" s="1">
        <f>IF($O1811="include",IF(AJ1811&gt;0,1+MAX(V1812:V$2005),0),0)</f>
        <v>0</v>
      </c>
      <c r="W1811" s="1">
        <f>IF($O1811="include",IF(AK1811&gt;0,1+MAX(W1812:W$2005),0),0)</f>
        <v>0</v>
      </c>
      <c r="X1811" s="1">
        <f>IF($O1811="include",IF(AL1811&gt;0,1+MAX(X1812:X$2005),0),0)</f>
        <v>0</v>
      </c>
      <c r="Y1811" s="22" t="str">
        <f t="shared" si="483"/>
        <v xml:space="preserve">1 - </v>
      </c>
      <c r="AA1811" s="42"/>
      <c r="AB1811" s="43"/>
      <c r="AC1811" s="43"/>
      <c r="AD1811" s="44"/>
      <c r="AE1811" s="11">
        <f t="shared" si="484"/>
        <v>0</v>
      </c>
      <c r="AF1811" s="41"/>
      <c r="AG1811" s="41"/>
      <c r="AH1811" s="41"/>
      <c r="AI1811" s="41"/>
      <c r="AJ1811" s="41"/>
      <c r="AK1811" s="41"/>
      <c r="AL1811" s="41"/>
      <c r="BA1811" s="1">
        <f t="shared" si="485"/>
        <v>0</v>
      </c>
      <c r="BB1811" s="1">
        <f t="shared" si="486"/>
        <v>0</v>
      </c>
      <c r="BC1811" s="1" t="str">
        <f t="shared" si="487"/>
        <v>No</v>
      </c>
      <c r="BD1811" s="1">
        <f t="shared" si="488"/>
        <v>0</v>
      </c>
      <c r="BE1811" s="1">
        <f t="shared" si="489"/>
        <v>0</v>
      </c>
      <c r="BF1811" s="1">
        <f t="shared" si="490"/>
        <v>0</v>
      </c>
      <c r="BG1811" s="1">
        <v>1807</v>
      </c>
      <c r="BH1811" s="1" t="e">
        <f t="shared" si="491"/>
        <v>#N/A</v>
      </c>
      <c r="BI1811" s="1">
        <f t="shared" si="493"/>
        <v>2</v>
      </c>
      <c r="BJ1811" s="1" t="e">
        <f t="shared" si="492"/>
        <v>#N/A</v>
      </c>
    </row>
    <row r="1812" spans="1:62" x14ac:dyDescent="0.25">
      <c r="A1812" s="1">
        <f t="shared" si="479"/>
        <v>1</v>
      </c>
      <c r="B1812" s="1">
        <f>IF(YEAR(AD1812)=$B$3,YEAR('Apartment Expenses'!AD1812)&amp;" - "&amp;'Apartment Expenses'!AC1812,0)</f>
        <v>0</v>
      </c>
      <c r="C1812" s="1">
        <f t="shared" si="480"/>
        <v>0</v>
      </c>
      <c r="E1812" s="1">
        <v>1808</v>
      </c>
      <c r="F1812" s="1">
        <f t="shared" si="481"/>
        <v>1</v>
      </c>
      <c r="G1812" s="1">
        <f t="shared" si="477"/>
        <v>0</v>
      </c>
      <c r="H1812" s="1">
        <f t="shared" si="478"/>
        <v>0</v>
      </c>
      <c r="J1812" s="1" t="str">
        <f t="shared" si="482"/>
        <v>1900</v>
      </c>
      <c r="M1812" s="1">
        <f>HLOOKUP('Expense History'!$AD$3,$P$4:$X$2004,ROW('Apartment Expenses'!L1812)-3,0)</f>
        <v>0</v>
      </c>
      <c r="N1812" s="1">
        <f>IF('Expense History'!$AD$3=Data!$G$4,'Apartment Expenses'!AE1812,HLOOKUP('Expense History'!$AD$3,'Apartment Expenses'!$AE$4:$AL$2004,(ROW('Apartment Expenses'!M1812)-3)))</f>
        <v>0</v>
      </c>
      <c r="O1812" s="1" t="str">
        <f>IF($O$2="ALL",IF(VLOOKUP(AA1812,'Expense History'!$AA$6:$AB$36,2,0)="x","include",0),IF(AND(VLOOKUP(AA1812,'Expense History'!$AA$6:$AB$36,2,0)="x",AC1812=$O$2),"include",0))</f>
        <v>include</v>
      </c>
      <c r="P1812" s="1">
        <f>IF(O1812="include",IF(AE1812&gt;0,1+MAX(P1813:P$2005),0),0)</f>
        <v>0</v>
      </c>
      <c r="Q1812" s="1">
        <f>IF(AND(ISBLANK(AA1811),AE1811=0),0,(IF(MAX(Q1813:Q$2005)&gt;0,0,ROW(R1812))))</f>
        <v>0</v>
      </c>
      <c r="R1812" s="1">
        <f>IF($O1812="include",IF(AF1812&gt;0,1+MAX(R1813:R$2005),0),0)</f>
        <v>0</v>
      </c>
      <c r="S1812" s="1">
        <f>IF($O1812="include",IF(AG1812&gt;0,1+MAX(S1813:S$2005),0),0)</f>
        <v>0</v>
      </c>
      <c r="T1812" s="1">
        <f>IF($O1812="include",IF(AH1812&gt;0,1+MAX(T1813:T$2005),0),0)</f>
        <v>0</v>
      </c>
      <c r="U1812" s="1">
        <f>IF($O1812="include",IF(AI1812&gt;0,1+MAX(U1813:U$2005),0),0)</f>
        <v>0</v>
      </c>
      <c r="V1812" s="1">
        <f>IF($O1812="include",IF(AJ1812&gt;0,1+MAX(V1813:V$2005),0),0)</f>
        <v>0</v>
      </c>
      <c r="W1812" s="1">
        <f>IF($O1812="include",IF(AK1812&gt;0,1+MAX(W1813:W$2005),0),0)</f>
        <v>0</v>
      </c>
      <c r="X1812" s="1">
        <f>IF($O1812="include",IF(AL1812&gt;0,1+MAX(X1813:X$2005),0),0)</f>
        <v>0</v>
      </c>
      <c r="Y1812" s="22" t="str">
        <f t="shared" si="483"/>
        <v xml:space="preserve">1 - </v>
      </c>
      <c r="AA1812" s="42"/>
      <c r="AB1812" s="43"/>
      <c r="AC1812" s="43"/>
      <c r="AD1812" s="44"/>
      <c r="AE1812" s="11">
        <f t="shared" si="484"/>
        <v>0</v>
      </c>
      <c r="AF1812" s="41"/>
      <c r="AG1812" s="41"/>
      <c r="AH1812" s="41"/>
      <c r="AI1812" s="41"/>
      <c r="AJ1812" s="41"/>
      <c r="AK1812" s="41"/>
      <c r="AL1812" s="41"/>
      <c r="BA1812" s="1">
        <f t="shared" si="485"/>
        <v>0</v>
      </c>
      <c r="BB1812" s="1">
        <f t="shared" si="486"/>
        <v>0</v>
      </c>
      <c r="BC1812" s="1" t="str">
        <f t="shared" si="487"/>
        <v>No</v>
      </c>
      <c r="BD1812" s="1">
        <f t="shared" si="488"/>
        <v>0</v>
      </c>
      <c r="BE1812" s="1">
        <f t="shared" si="489"/>
        <v>0</v>
      </c>
      <c r="BF1812" s="1">
        <f t="shared" si="490"/>
        <v>0</v>
      </c>
      <c r="BG1812" s="1">
        <v>1808</v>
      </c>
      <c r="BH1812" s="1" t="e">
        <f t="shared" si="491"/>
        <v>#N/A</v>
      </c>
      <c r="BI1812" s="1">
        <f t="shared" si="493"/>
        <v>2</v>
      </c>
      <c r="BJ1812" s="1" t="e">
        <f t="shared" si="492"/>
        <v>#N/A</v>
      </c>
    </row>
    <row r="1813" spans="1:62" x14ac:dyDescent="0.25">
      <c r="A1813" s="1">
        <f t="shared" si="479"/>
        <v>1</v>
      </c>
      <c r="B1813" s="1">
        <f>IF(YEAR(AD1813)=$B$3,YEAR('Apartment Expenses'!AD1813)&amp;" - "&amp;'Apartment Expenses'!AC1813,0)</f>
        <v>0</v>
      </c>
      <c r="C1813" s="1">
        <f t="shared" si="480"/>
        <v>0</v>
      </c>
      <c r="E1813" s="1">
        <v>1809</v>
      </c>
      <c r="F1813" s="1">
        <f t="shared" si="481"/>
        <v>1</v>
      </c>
      <c r="G1813" s="1">
        <f t="shared" si="477"/>
        <v>0</v>
      </c>
      <c r="H1813" s="1">
        <f t="shared" si="478"/>
        <v>0</v>
      </c>
      <c r="J1813" s="1" t="str">
        <f t="shared" si="482"/>
        <v>1900</v>
      </c>
      <c r="M1813" s="1">
        <f>HLOOKUP('Expense History'!$AD$3,$P$4:$X$2004,ROW('Apartment Expenses'!L1813)-3,0)</f>
        <v>0</v>
      </c>
      <c r="N1813" s="1">
        <f>IF('Expense History'!$AD$3=Data!$G$4,'Apartment Expenses'!AE1813,HLOOKUP('Expense History'!$AD$3,'Apartment Expenses'!$AE$4:$AL$2004,(ROW('Apartment Expenses'!M1813)-3)))</f>
        <v>0</v>
      </c>
      <c r="O1813" s="1" t="str">
        <f>IF($O$2="ALL",IF(VLOOKUP(AA1813,'Expense History'!$AA$6:$AB$36,2,0)="x","include",0),IF(AND(VLOOKUP(AA1813,'Expense History'!$AA$6:$AB$36,2,0)="x",AC1813=$O$2),"include",0))</f>
        <v>include</v>
      </c>
      <c r="P1813" s="1">
        <f>IF(O1813="include",IF(AE1813&gt;0,1+MAX(P1814:P$2005),0),0)</f>
        <v>0</v>
      </c>
      <c r="Q1813" s="1">
        <f>IF(AND(ISBLANK(AA1812),AE1812=0),0,(IF(MAX(Q1814:Q$2005)&gt;0,0,ROW(R1813))))</f>
        <v>0</v>
      </c>
      <c r="R1813" s="1">
        <f>IF($O1813="include",IF(AF1813&gt;0,1+MAX(R1814:R$2005),0),0)</f>
        <v>0</v>
      </c>
      <c r="S1813" s="1">
        <f>IF($O1813="include",IF(AG1813&gt;0,1+MAX(S1814:S$2005),0),0)</f>
        <v>0</v>
      </c>
      <c r="T1813" s="1">
        <f>IF($O1813="include",IF(AH1813&gt;0,1+MAX(T1814:T$2005),0),0)</f>
        <v>0</v>
      </c>
      <c r="U1813" s="1">
        <f>IF($O1813="include",IF(AI1813&gt;0,1+MAX(U1814:U$2005),0),0)</f>
        <v>0</v>
      </c>
      <c r="V1813" s="1">
        <f>IF($O1813="include",IF(AJ1813&gt;0,1+MAX(V1814:V$2005),0),0)</f>
        <v>0</v>
      </c>
      <c r="W1813" s="1">
        <f>IF($O1813="include",IF(AK1813&gt;0,1+MAX(W1814:W$2005),0),0)</f>
        <v>0</v>
      </c>
      <c r="X1813" s="1">
        <f>IF($O1813="include",IF(AL1813&gt;0,1+MAX(X1814:X$2005),0),0)</f>
        <v>0</v>
      </c>
      <c r="Y1813" s="22" t="str">
        <f t="shared" si="483"/>
        <v xml:space="preserve">1 - </v>
      </c>
      <c r="AA1813" s="42"/>
      <c r="AB1813" s="43"/>
      <c r="AC1813" s="43"/>
      <c r="AD1813" s="44"/>
      <c r="AE1813" s="11">
        <f t="shared" si="484"/>
        <v>0</v>
      </c>
      <c r="AF1813" s="41"/>
      <c r="AG1813" s="41"/>
      <c r="AH1813" s="41"/>
      <c r="AI1813" s="41"/>
      <c r="AJ1813" s="41"/>
      <c r="AK1813" s="41"/>
      <c r="AL1813" s="41"/>
      <c r="BA1813" s="1">
        <f t="shared" si="485"/>
        <v>0</v>
      </c>
      <c r="BB1813" s="1">
        <f t="shared" si="486"/>
        <v>0</v>
      </c>
      <c r="BC1813" s="1" t="str">
        <f t="shared" si="487"/>
        <v>No</v>
      </c>
      <c r="BD1813" s="1">
        <f t="shared" si="488"/>
        <v>0</v>
      </c>
      <c r="BE1813" s="1">
        <f t="shared" si="489"/>
        <v>0</v>
      </c>
      <c r="BF1813" s="1">
        <f t="shared" si="490"/>
        <v>0</v>
      </c>
      <c r="BG1813" s="1">
        <v>1809</v>
      </c>
      <c r="BH1813" s="1" t="e">
        <f t="shared" si="491"/>
        <v>#N/A</v>
      </c>
      <c r="BI1813" s="1">
        <f t="shared" si="493"/>
        <v>2</v>
      </c>
      <c r="BJ1813" s="1" t="e">
        <f t="shared" si="492"/>
        <v>#N/A</v>
      </c>
    </row>
    <row r="1814" spans="1:62" x14ac:dyDescent="0.25">
      <c r="A1814" s="1">
        <f t="shared" si="479"/>
        <v>1</v>
      </c>
      <c r="B1814" s="1">
        <f>IF(YEAR(AD1814)=$B$3,YEAR('Apartment Expenses'!AD1814)&amp;" - "&amp;'Apartment Expenses'!AC1814,0)</f>
        <v>0</v>
      </c>
      <c r="C1814" s="1">
        <f t="shared" si="480"/>
        <v>0</v>
      </c>
      <c r="E1814" s="1">
        <v>1810</v>
      </c>
      <c r="F1814" s="1">
        <f t="shared" si="481"/>
        <v>1</v>
      </c>
      <c r="G1814" s="1">
        <f t="shared" si="477"/>
        <v>0</v>
      </c>
      <c r="H1814" s="1">
        <f t="shared" si="478"/>
        <v>0</v>
      </c>
      <c r="J1814" s="1" t="str">
        <f t="shared" si="482"/>
        <v>1900</v>
      </c>
      <c r="M1814" s="1">
        <f>HLOOKUP('Expense History'!$AD$3,$P$4:$X$2004,ROW('Apartment Expenses'!L1814)-3,0)</f>
        <v>0</v>
      </c>
      <c r="N1814" s="1">
        <f>IF('Expense History'!$AD$3=Data!$G$4,'Apartment Expenses'!AE1814,HLOOKUP('Expense History'!$AD$3,'Apartment Expenses'!$AE$4:$AL$2004,(ROW('Apartment Expenses'!M1814)-3)))</f>
        <v>0</v>
      </c>
      <c r="O1814" s="1" t="str">
        <f>IF($O$2="ALL",IF(VLOOKUP(AA1814,'Expense History'!$AA$6:$AB$36,2,0)="x","include",0),IF(AND(VLOOKUP(AA1814,'Expense History'!$AA$6:$AB$36,2,0)="x",AC1814=$O$2),"include",0))</f>
        <v>include</v>
      </c>
      <c r="P1814" s="1">
        <f>IF(O1814="include",IF(AE1814&gt;0,1+MAX(P1815:P$2005),0),0)</f>
        <v>0</v>
      </c>
      <c r="Q1814" s="1">
        <f>IF(AND(ISBLANK(AA1813),AE1813=0),0,(IF(MAX(Q1815:Q$2005)&gt;0,0,ROW(R1814))))</f>
        <v>0</v>
      </c>
      <c r="R1814" s="1">
        <f>IF($O1814="include",IF(AF1814&gt;0,1+MAX(R1815:R$2005),0),0)</f>
        <v>0</v>
      </c>
      <c r="S1814" s="1">
        <f>IF($O1814="include",IF(AG1814&gt;0,1+MAX(S1815:S$2005),0),0)</f>
        <v>0</v>
      </c>
      <c r="T1814" s="1">
        <f>IF($O1814="include",IF(AH1814&gt;0,1+MAX(T1815:T$2005),0),0)</f>
        <v>0</v>
      </c>
      <c r="U1814" s="1">
        <f>IF($O1814="include",IF(AI1814&gt;0,1+MAX(U1815:U$2005),0),0)</f>
        <v>0</v>
      </c>
      <c r="V1814" s="1">
        <f>IF($O1814="include",IF(AJ1814&gt;0,1+MAX(V1815:V$2005),0),0)</f>
        <v>0</v>
      </c>
      <c r="W1814" s="1">
        <f>IF($O1814="include",IF(AK1814&gt;0,1+MAX(W1815:W$2005),0),0)</f>
        <v>0</v>
      </c>
      <c r="X1814" s="1">
        <f>IF($O1814="include",IF(AL1814&gt;0,1+MAX(X1815:X$2005),0),0)</f>
        <v>0</v>
      </c>
      <c r="Y1814" s="22" t="str">
        <f t="shared" si="483"/>
        <v xml:space="preserve">1 - </v>
      </c>
      <c r="AA1814" s="42"/>
      <c r="AB1814" s="43"/>
      <c r="AC1814" s="43"/>
      <c r="AD1814" s="44"/>
      <c r="AE1814" s="11">
        <f t="shared" si="484"/>
        <v>0</v>
      </c>
      <c r="AF1814" s="41"/>
      <c r="AG1814" s="41"/>
      <c r="AH1814" s="41"/>
      <c r="AI1814" s="41"/>
      <c r="AJ1814" s="41"/>
      <c r="AK1814" s="41"/>
      <c r="AL1814" s="41"/>
      <c r="BA1814" s="1">
        <f t="shared" si="485"/>
        <v>0</v>
      </c>
      <c r="BB1814" s="1">
        <f t="shared" si="486"/>
        <v>0</v>
      </c>
      <c r="BC1814" s="1" t="str">
        <f t="shared" si="487"/>
        <v>No</v>
      </c>
      <c r="BD1814" s="1">
        <f t="shared" si="488"/>
        <v>0</v>
      </c>
      <c r="BE1814" s="1">
        <f t="shared" si="489"/>
        <v>0</v>
      </c>
      <c r="BF1814" s="1">
        <f t="shared" si="490"/>
        <v>0</v>
      </c>
      <c r="BG1814" s="1">
        <v>1810</v>
      </c>
      <c r="BH1814" s="1" t="e">
        <f t="shared" si="491"/>
        <v>#N/A</v>
      </c>
      <c r="BI1814" s="1">
        <f t="shared" si="493"/>
        <v>2</v>
      </c>
      <c r="BJ1814" s="1" t="e">
        <f t="shared" si="492"/>
        <v>#N/A</v>
      </c>
    </row>
    <row r="1815" spans="1:62" x14ac:dyDescent="0.25">
      <c r="A1815" s="1">
        <f t="shared" si="479"/>
        <v>1</v>
      </c>
      <c r="B1815" s="1">
        <f>IF(YEAR(AD1815)=$B$3,YEAR('Apartment Expenses'!AD1815)&amp;" - "&amp;'Apartment Expenses'!AC1815,0)</f>
        <v>0</v>
      </c>
      <c r="C1815" s="1">
        <f t="shared" si="480"/>
        <v>0</v>
      </c>
      <c r="E1815" s="1">
        <v>1811</v>
      </c>
      <c r="F1815" s="1">
        <f t="shared" si="481"/>
        <v>1</v>
      </c>
      <c r="G1815" s="1">
        <f t="shared" si="477"/>
        <v>0</v>
      </c>
      <c r="H1815" s="1">
        <f t="shared" si="478"/>
        <v>0</v>
      </c>
      <c r="J1815" s="1" t="str">
        <f t="shared" si="482"/>
        <v>1900</v>
      </c>
      <c r="M1815" s="1">
        <f>HLOOKUP('Expense History'!$AD$3,$P$4:$X$2004,ROW('Apartment Expenses'!L1815)-3,0)</f>
        <v>0</v>
      </c>
      <c r="N1815" s="1">
        <f>IF('Expense History'!$AD$3=Data!$G$4,'Apartment Expenses'!AE1815,HLOOKUP('Expense History'!$AD$3,'Apartment Expenses'!$AE$4:$AL$2004,(ROW('Apartment Expenses'!M1815)-3)))</f>
        <v>0</v>
      </c>
      <c r="O1815" s="1" t="str">
        <f>IF($O$2="ALL",IF(VLOOKUP(AA1815,'Expense History'!$AA$6:$AB$36,2,0)="x","include",0),IF(AND(VLOOKUP(AA1815,'Expense History'!$AA$6:$AB$36,2,0)="x",AC1815=$O$2),"include",0))</f>
        <v>include</v>
      </c>
      <c r="P1815" s="1">
        <f>IF(O1815="include",IF(AE1815&gt;0,1+MAX(P1816:P$2005),0),0)</f>
        <v>0</v>
      </c>
      <c r="Q1815" s="1">
        <f>IF(AND(ISBLANK(AA1814),AE1814=0),0,(IF(MAX(Q1816:Q$2005)&gt;0,0,ROW(R1815))))</f>
        <v>0</v>
      </c>
      <c r="R1815" s="1">
        <f>IF($O1815="include",IF(AF1815&gt;0,1+MAX(R1816:R$2005),0),0)</f>
        <v>0</v>
      </c>
      <c r="S1815" s="1">
        <f>IF($O1815="include",IF(AG1815&gt;0,1+MAX(S1816:S$2005),0),0)</f>
        <v>0</v>
      </c>
      <c r="T1815" s="1">
        <f>IF($O1815="include",IF(AH1815&gt;0,1+MAX(T1816:T$2005),0),0)</f>
        <v>0</v>
      </c>
      <c r="U1815" s="1">
        <f>IF($O1815="include",IF(AI1815&gt;0,1+MAX(U1816:U$2005),0),0)</f>
        <v>0</v>
      </c>
      <c r="V1815" s="1">
        <f>IF($O1815="include",IF(AJ1815&gt;0,1+MAX(V1816:V$2005),0),0)</f>
        <v>0</v>
      </c>
      <c r="W1815" s="1">
        <f>IF($O1815="include",IF(AK1815&gt;0,1+MAX(W1816:W$2005),0),0)</f>
        <v>0</v>
      </c>
      <c r="X1815" s="1">
        <f>IF($O1815="include",IF(AL1815&gt;0,1+MAX(X1816:X$2005),0),0)</f>
        <v>0</v>
      </c>
      <c r="Y1815" s="22" t="str">
        <f t="shared" si="483"/>
        <v xml:space="preserve">1 - </v>
      </c>
      <c r="AA1815" s="42"/>
      <c r="AB1815" s="43"/>
      <c r="AC1815" s="43"/>
      <c r="AD1815" s="44"/>
      <c r="AE1815" s="11">
        <f t="shared" si="484"/>
        <v>0</v>
      </c>
      <c r="AF1815" s="41"/>
      <c r="AG1815" s="41"/>
      <c r="AH1815" s="41"/>
      <c r="AI1815" s="41"/>
      <c r="AJ1815" s="41"/>
      <c r="AK1815" s="41"/>
      <c r="AL1815" s="41"/>
      <c r="BA1815" s="1">
        <f t="shared" si="485"/>
        <v>0</v>
      </c>
      <c r="BB1815" s="1">
        <f t="shared" si="486"/>
        <v>0</v>
      </c>
      <c r="BC1815" s="1" t="str">
        <f t="shared" si="487"/>
        <v>No</v>
      </c>
      <c r="BD1815" s="1">
        <f t="shared" si="488"/>
        <v>0</v>
      </c>
      <c r="BE1815" s="1">
        <f t="shared" si="489"/>
        <v>0</v>
      </c>
      <c r="BF1815" s="1">
        <f t="shared" si="490"/>
        <v>0</v>
      </c>
      <c r="BG1815" s="1">
        <v>1811</v>
      </c>
      <c r="BH1815" s="1" t="e">
        <f t="shared" si="491"/>
        <v>#N/A</v>
      </c>
      <c r="BI1815" s="1">
        <f t="shared" si="493"/>
        <v>2</v>
      </c>
      <c r="BJ1815" s="1" t="e">
        <f t="shared" si="492"/>
        <v>#N/A</v>
      </c>
    </row>
    <row r="1816" spans="1:62" x14ac:dyDescent="0.25">
      <c r="A1816" s="1">
        <f t="shared" si="479"/>
        <v>1</v>
      </c>
      <c r="B1816" s="1">
        <f>IF(YEAR(AD1816)=$B$3,YEAR('Apartment Expenses'!AD1816)&amp;" - "&amp;'Apartment Expenses'!AC1816,0)</f>
        <v>0</v>
      </c>
      <c r="C1816" s="1">
        <f t="shared" si="480"/>
        <v>0</v>
      </c>
      <c r="E1816" s="1">
        <v>1812</v>
      </c>
      <c r="F1816" s="1">
        <f t="shared" si="481"/>
        <v>1</v>
      </c>
      <c r="G1816" s="1">
        <f t="shared" si="477"/>
        <v>0</v>
      </c>
      <c r="H1816" s="1">
        <f t="shared" si="478"/>
        <v>0</v>
      </c>
      <c r="J1816" s="1" t="str">
        <f t="shared" si="482"/>
        <v>1900</v>
      </c>
      <c r="M1816" s="1">
        <f>HLOOKUP('Expense History'!$AD$3,$P$4:$X$2004,ROW('Apartment Expenses'!L1816)-3,0)</f>
        <v>0</v>
      </c>
      <c r="N1816" s="1">
        <f>IF('Expense History'!$AD$3=Data!$G$4,'Apartment Expenses'!AE1816,HLOOKUP('Expense History'!$AD$3,'Apartment Expenses'!$AE$4:$AL$2004,(ROW('Apartment Expenses'!M1816)-3)))</f>
        <v>0</v>
      </c>
      <c r="O1816" s="1" t="str">
        <f>IF($O$2="ALL",IF(VLOOKUP(AA1816,'Expense History'!$AA$6:$AB$36,2,0)="x","include",0),IF(AND(VLOOKUP(AA1816,'Expense History'!$AA$6:$AB$36,2,0)="x",AC1816=$O$2),"include",0))</f>
        <v>include</v>
      </c>
      <c r="P1816" s="1">
        <f>IF(O1816="include",IF(AE1816&gt;0,1+MAX(P1817:P$2005),0),0)</f>
        <v>0</v>
      </c>
      <c r="Q1816" s="1">
        <f>IF(AND(ISBLANK(AA1815),AE1815=0),0,(IF(MAX(Q1817:Q$2005)&gt;0,0,ROW(R1816))))</f>
        <v>0</v>
      </c>
      <c r="R1816" s="1">
        <f>IF($O1816="include",IF(AF1816&gt;0,1+MAX(R1817:R$2005),0),0)</f>
        <v>0</v>
      </c>
      <c r="S1816" s="1">
        <f>IF($O1816="include",IF(AG1816&gt;0,1+MAX(S1817:S$2005),0),0)</f>
        <v>0</v>
      </c>
      <c r="T1816" s="1">
        <f>IF($O1816="include",IF(AH1816&gt;0,1+MAX(T1817:T$2005),0),0)</f>
        <v>0</v>
      </c>
      <c r="U1816" s="1">
        <f>IF($O1816="include",IF(AI1816&gt;0,1+MAX(U1817:U$2005),0),0)</f>
        <v>0</v>
      </c>
      <c r="V1816" s="1">
        <f>IF($O1816="include",IF(AJ1816&gt;0,1+MAX(V1817:V$2005),0),0)</f>
        <v>0</v>
      </c>
      <c r="W1816" s="1">
        <f>IF($O1816="include",IF(AK1816&gt;0,1+MAX(W1817:W$2005),0),0)</f>
        <v>0</v>
      </c>
      <c r="X1816" s="1">
        <f>IF($O1816="include",IF(AL1816&gt;0,1+MAX(X1817:X$2005),0),0)</f>
        <v>0</v>
      </c>
      <c r="Y1816" s="22" t="str">
        <f t="shared" si="483"/>
        <v xml:space="preserve">1 - </v>
      </c>
      <c r="AA1816" s="42"/>
      <c r="AB1816" s="43"/>
      <c r="AC1816" s="43"/>
      <c r="AD1816" s="44"/>
      <c r="AE1816" s="11">
        <f t="shared" si="484"/>
        <v>0</v>
      </c>
      <c r="AF1816" s="41"/>
      <c r="AG1816" s="41"/>
      <c r="AH1816" s="41"/>
      <c r="AI1816" s="41"/>
      <c r="AJ1816" s="41"/>
      <c r="AK1816" s="41"/>
      <c r="AL1816" s="41"/>
      <c r="BA1816" s="1">
        <f t="shared" si="485"/>
        <v>0</v>
      </c>
      <c r="BB1816" s="1">
        <f t="shared" si="486"/>
        <v>0</v>
      </c>
      <c r="BC1816" s="1" t="str">
        <f t="shared" si="487"/>
        <v>No</v>
      </c>
      <c r="BD1816" s="1">
        <f t="shared" si="488"/>
        <v>0</v>
      </c>
      <c r="BE1816" s="1">
        <f t="shared" si="489"/>
        <v>0</v>
      </c>
      <c r="BF1816" s="1">
        <f t="shared" si="490"/>
        <v>0</v>
      </c>
      <c r="BG1816" s="1">
        <v>1812</v>
      </c>
      <c r="BH1816" s="1" t="e">
        <f t="shared" si="491"/>
        <v>#N/A</v>
      </c>
      <c r="BI1816" s="1">
        <f t="shared" si="493"/>
        <v>2</v>
      </c>
      <c r="BJ1816" s="1" t="e">
        <f t="shared" si="492"/>
        <v>#N/A</v>
      </c>
    </row>
    <row r="1817" spans="1:62" x14ac:dyDescent="0.25">
      <c r="A1817" s="1">
        <f t="shared" si="479"/>
        <v>1</v>
      </c>
      <c r="B1817" s="1">
        <f>IF(YEAR(AD1817)=$B$3,YEAR('Apartment Expenses'!AD1817)&amp;" - "&amp;'Apartment Expenses'!AC1817,0)</f>
        <v>0</v>
      </c>
      <c r="C1817" s="1">
        <f t="shared" si="480"/>
        <v>0</v>
      </c>
      <c r="E1817" s="1">
        <v>1813</v>
      </c>
      <c r="F1817" s="1">
        <f t="shared" si="481"/>
        <v>1</v>
      </c>
      <c r="G1817" s="1">
        <f t="shared" si="477"/>
        <v>0</v>
      </c>
      <c r="H1817" s="1">
        <f t="shared" si="478"/>
        <v>0</v>
      </c>
      <c r="J1817" s="1" t="str">
        <f t="shared" si="482"/>
        <v>1900</v>
      </c>
      <c r="M1817" s="1">
        <f>HLOOKUP('Expense History'!$AD$3,$P$4:$X$2004,ROW('Apartment Expenses'!L1817)-3,0)</f>
        <v>0</v>
      </c>
      <c r="N1817" s="1">
        <f>IF('Expense History'!$AD$3=Data!$G$4,'Apartment Expenses'!AE1817,HLOOKUP('Expense History'!$AD$3,'Apartment Expenses'!$AE$4:$AL$2004,(ROW('Apartment Expenses'!M1817)-3)))</f>
        <v>0</v>
      </c>
      <c r="O1817" s="1" t="str">
        <f>IF($O$2="ALL",IF(VLOOKUP(AA1817,'Expense History'!$AA$6:$AB$36,2,0)="x","include",0),IF(AND(VLOOKUP(AA1817,'Expense History'!$AA$6:$AB$36,2,0)="x",AC1817=$O$2),"include",0))</f>
        <v>include</v>
      </c>
      <c r="P1817" s="1">
        <f>IF(O1817="include",IF(AE1817&gt;0,1+MAX(P1818:P$2005),0),0)</f>
        <v>0</v>
      </c>
      <c r="Q1817" s="1">
        <f>IF(AND(ISBLANK(AA1816),AE1816=0),0,(IF(MAX(Q1818:Q$2005)&gt;0,0,ROW(R1817))))</f>
        <v>0</v>
      </c>
      <c r="R1817" s="1">
        <f>IF($O1817="include",IF(AF1817&gt;0,1+MAX(R1818:R$2005),0),0)</f>
        <v>0</v>
      </c>
      <c r="S1817" s="1">
        <f>IF($O1817="include",IF(AG1817&gt;0,1+MAX(S1818:S$2005),0),0)</f>
        <v>0</v>
      </c>
      <c r="T1817" s="1">
        <f>IF($O1817="include",IF(AH1817&gt;0,1+MAX(T1818:T$2005),0),0)</f>
        <v>0</v>
      </c>
      <c r="U1817" s="1">
        <f>IF($O1817="include",IF(AI1817&gt;0,1+MAX(U1818:U$2005),0),0)</f>
        <v>0</v>
      </c>
      <c r="V1817" s="1">
        <f>IF($O1817="include",IF(AJ1817&gt;0,1+MAX(V1818:V$2005),0),0)</f>
        <v>0</v>
      </c>
      <c r="W1817" s="1">
        <f>IF($O1817="include",IF(AK1817&gt;0,1+MAX(W1818:W$2005),0),0)</f>
        <v>0</v>
      </c>
      <c r="X1817" s="1">
        <f>IF($O1817="include",IF(AL1817&gt;0,1+MAX(X1818:X$2005),0),0)</f>
        <v>0</v>
      </c>
      <c r="Y1817" s="22" t="str">
        <f t="shared" si="483"/>
        <v xml:space="preserve">1 - </v>
      </c>
      <c r="AA1817" s="42"/>
      <c r="AB1817" s="43"/>
      <c r="AC1817" s="43"/>
      <c r="AD1817" s="44"/>
      <c r="AE1817" s="11">
        <f t="shared" si="484"/>
        <v>0</v>
      </c>
      <c r="AF1817" s="41"/>
      <c r="AG1817" s="41"/>
      <c r="AH1817" s="41"/>
      <c r="AI1817" s="41"/>
      <c r="AJ1817" s="41"/>
      <c r="AK1817" s="41"/>
      <c r="AL1817" s="41"/>
      <c r="BA1817" s="1">
        <f t="shared" si="485"/>
        <v>0</v>
      </c>
      <c r="BB1817" s="1">
        <f t="shared" si="486"/>
        <v>0</v>
      </c>
      <c r="BC1817" s="1" t="str">
        <f t="shared" si="487"/>
        <v>No</v>
      </c>
      <c r="BD1817" s="1">
        <f t="shared" si="488"/>
        <v>0</v>
      </c>
      <c r="BE1817" s="1">
        <f t="shared" si="489"/>
        <v>0</v>
      </c>
      <c r="BF1817" s="1">
        <f t="shared" si="490"/>
        <v>0</v>
      </c>
      <c r="BG1817" s="1">
        <v>1813</v>
      </c>
      <c r="BH1817" s="1" t="e">
        <f t="shared" si="491"/>
        <v>#N/A</v>
      </c>
      <c r="BI1817" s="1">
        <f t="shared" si="493"/>
        <v>2</v>
      </c>
      <c r="BJ1817" s="1" t="e">
        <f t="shared" si="492"/>
        <v>#N/A</v>
      </c>
    </row>
    <row r="1818" spans="1:62" x14ac:dyDescent="0.25">
      <c r="A1818" s="1">
        <f t="shared" si="479"/>
        <v>1</v>
      </c>
      <c r="B1818" s="1">
        <f>IF(YEAR(AD1818)=$B$3,YEAR('Apartment Expenses'!AD1818)&amp;" - "&amp;'Apartment Expenses'!AC1818,0)</f>
        <v>0</v>
      </c>
      <c r="C1818" s="1">
        <f t="shared" si="480"/>
        <v>0</v>
      </c>
      <c r="E1818" s="1">
        <v>1814</v>
      </c>
      <c r="F1818" s="1">
        <f t="shared" si="481"/>
        <v>1</v>
      </c>
      <c r="G1818" s="1">
        <f t="shared" si="477"/>
        <v>0</v>
      </c>
      <c r="H1818" s="1">
        <f t="shared" si="478"/>
        <v>0</v>
      </c>
      <c r="J1818" s="1" t="str">
        <f t="shared" si="482"/>
        <v>1900</v>
      </c>
      <c r="M1818" s="1">
        <f>HLOOKUP('Expense History'!$AD$3,$P$4:$X$2004,ROW('Apartment Expenses'!L1818)-3,0)</f>
        <v>0</v>
      </c>
      <c r="N1818" s="1">
        <f>IF('Expense History'!$AD$3=Data!$G$4,'Apartment Expenses'!AE1818,HLOOKUP('Expense History'!$AD$3,'Apartment Expenses'!$AE$4:$AL$2004,(ROW('Apartment Expenses'!M1818)-3)))</f>
        <v>0</v>
      </c>
      <c r="O1818" s="1" t="str">
        <f>IF($O$2="ALL",IF(VLOOKUP(AA1818,'Expense History'!$AA$6:$AB$36,2,0)="x","include",0),IF(AND(VLOOKUP(AA1818,'Expense History'!$AA$6:$AB$36,2,0)="x",AC1818=$O$2),"include",0))</f>
        <v>include</v>
      </c>
      <c r="P1818" s="1">
        <f>IF(O1818="include",IF(AE1818&gt;0,1+MAX(P1819:P$2005),0),0)</f>
        <v>0</v>
      </c>
      <c r="Q1818" s="1">
        <f>IF(AND(ISBLANK(AA1817),AE1817=0),0,(IF(MAX(Q1819:Q$2005)&gt;0,0,ROW(R1818))))</f>
        <v>0</v>
      </c>
      <c r="R1818" s="1">
        <f>IF($O1818="include",IF(AF1818&gt;0,1+MAX(R1819:R$2005),0),0)</f>
        <v>0</v>
      </c>
      <c r="S1818" s="1">
        <f>IF($O1818="include",IF(AG1818&gt;0,1+MAX(S1819:S$2005),0),0)</f>
        <v>0</v>
      </c>
      <c r="T1818" s="1">
        <f>IF($O1818="include",IF(AH1818&gt;0,1+MAX(T1819:T$2005),0),0)</f>
        <v>0</v>
      </c>
      <c r="U1818" s="1">
        <f>IF($O1818="include",IF(AI1818&gt;0,1+MAX(U1819:U$2005),0),0)</f>
        <v>0</v>
      </c>
      <c r="V1818" s="1">
        <f>IF($O1818="include",IF(AJ1818&gt;0,1+MAX(V1819:V$2005),0),0)</f>
        <v>0</v>
      </c>
      <c r="W1818" s="1">
        <f>IF($O1818="include",IF(AK1818&gt;0,1+MAX(W1819:W$2005),0),0)</f>
        <v>0</v>
      </c>
      <c r="X1818" s="1">
        <f>IF($O1818="include",IF(AL1818&gt;0,1+MAX(X1819:X$2005),0),0)</f>
        <v>0</v>
      </c>
      <c r="Y1818" s="22" t="str">
        <f t="shared" si="483"/>
        <v xml:space="preserve">1 - </v>
      </c>
      <c r="AA1818" s="42"/>
      <c r="AB1818" s="43"/>
      <c r="AC1818" s="43"/>
      <c r="AD1818" s="44"/>
      <c r="AE1818" s="11">
        <f t="shared" si="484"/>
        <v>0</v>
      </c>
      <c r="AF1818" s="41"/>
      <c r="AG1818" s="41"/>
      <c r="AH1818" s="41"/>
      <c r="AI1818" s="41"/>
      <c r="AJ1818" s="41"/>
      <c r="AK1818" s="41"/>
      <c r="AL1818" s="41"/>
      <c r="BA1818" s="1">
        <f t="shared" si="485"/>
        <v>0</v>
      </c>
      <c r="BB1818" s="1">
        <f t="shared" si="486"/>
        <v>0</v>
      </c>
      <c r="BC1818" s="1" t="str">
        <f t="shared" si="487"/>
        <v>No</v>
      </c>
      <c r="BD1818" s="1">
        <f t="shared" si="488"/>
        <v>0</v>
      </c>
      <c r="BE1818" s="1">
        <f t="shared" si="489"/>
        <v>0</v>
      </c>
      <c r="BF1818" s="1">
        <f t="shared" si="490"/>
        <v>0</v>
      </c>
      <c r="BG1818" s="1">
        <v>1814</v>
      </c>
      <c r="BH1818" s="1" t="e">
        <f t="shared" si="491"/>
        <v>#N/A</v>
      </c>
      <c r="BI1818" s="1">
        <f t="shared" si="493"/>
        <v>2</v>
      </c>
      <c r="BJ1818" s="1" t="e">
        <f t="shared" si="492"/>
        <v>#N/A</v>
      </c>
    </row>
    <row r="1819" spans="1:62" x14ac:dyDescent="0.25">
      <c r="A1819" s="1">
        <f t="shared" si="479"/>
        <v>1</v>
      </c>
      <c r="B1819" s="1">
        <f>IF(YEAR(AD1819)=$B$3,YEAR('Apartment Expenses'!AD1819)&amp;" - "&amp;'Apartment Expenses'!AC1819,0)</f>
        <v>0</v>
      </c>
      <c r="C1819" s="1">
        <f t="shared" si="480"/>
        <v>0</v>
      </c>
      <c r="E1819" s="1">
        <v>1815</v>
      </c>
      <c r="F1819" s="1">
        <f t="shared" si="481"/>
        <v>1</v>
      </c>
      <c r="G1819" s="1">
        <f t="shared" si="477"/>
        <v>0</v>
      </c>
      <c r="H1819" s="1">
        <f t="shared" si="478"/>
        <v>0</v>
      </c>
      <c r="J1819" s="1" t="str">
        <f t="shared" si="482"/>
        <v>1900</v>
      </c>
      <c r="M1819" s="1">
        <f>HLOOKUP('Expense History'!$AD$3,$P$4:$X$2004,ROW('Apartment Expenses'!L1819)-3,0)</f>
        <v>0</v>
      </c>
      <c r="N1819" s="1">
        <f>IF('Expense History'!$AD$3=Data!$G$4,'Apartment Expenses'!AE1819,HLOOKUP('Expense History'!$AD$3,'Apartment Expenses'!$AE$4:$AL$2004,(ROW('Apartment Expenses'!M1819)-3)))</f>
        <v>0</v>
      </c>
      <c r="O1819" s="1" t="str">
        <f>IF($O$2="ALL",IF(VLOOKUP(AA1819,'Expense History'!$AA$6:$AB$36,2,0)="x","include",0),IF(AND(VLOOKUP(AA1819,'Expense History'!$AA$6:$AB$36,2,0)="x",AC1819=$O$2),"include",0))</f>
        <v>include</v>
      </c>
      <c r="P1819" s="1">
        <f>IF(O1819="include",IF(AE1819&gt;0,1+MAX(P1820:P$2005),0),0)</f>
        <v>0</v>
      </c>
      <c r="Q1819" s="1">
        <f>IF(AND(ISBLANK(AA1818),AE1818=0),0,(IF(MAX(Q1820:Q$2005)&gt;0,0,ROW(R1819))))</f>
        <v>0</v>
      </c>
      <c r="R1819" s="1">
        <f>IF($O1819="include",IF(AF1819&gt;0,1+MAX(R1820:R$2005),0),0)</f>
        <v>0</v>
      </c>
      <c r="S1819" s="1">
        <f>IF($O1819="include",IF(AG1819&gt;0,1+MAX(S1820:S$2005),0),0)</f>
        <v>0</v>
      </c>
      <c r="T1819" s="1">
        <f>IF($O1819="include",IF(AH1819&gt;0,1+MAX(T1820:T$2005),0),0)</f>
        <v>0</v>
      </c>
      <c r="U1819" s="1">
        <f>IF($O1819="include",IF(AI1819&gt;0,1+MAX(U1820:U$2005),0),0)</f>
        <v>0</v>
      </c>
      <c r="V1819" s="1">
        <f>IF($O1819="include",IF(AJ1819&gt;0,1+MAX(V1820:V$2005),0),0)</f>
        <v>0</v>
      </c>
      <c r="W1819" s="1">
        <f>IF($O1819="include",IF(AK1819&gt;0,1+MAX(W1820:W$2005),0),0)</f>
        <v>0</v>
      </c>
      <c r="X1819" s="1">
        <f>IF($O1819="include",IF(AL1819&gt;0,1+MAX(X1820:X$2005),0),0)</f>
        <v>0</v>
      </c>
      <c r="Y1819" s="22" t="str">
        <f t="shared" si="483"/>
        <v xml:space="preserve">1 - </v>
      </c>
      <c r="AA1819" s="42"/>
      <c r="AB1819" s="43"/>
      <c r="AC1819" s="43"/>
      <c r="AD1819" s="44"/>
      <c r="AE1819" s="11">
        <f t="shared" si="484"/>
        <v>0</v>
      </c>
      <c r="AF1819" s="41"/>
      <c r="AG1819" s="41"/>
      <c r="AH1819" s="41"/>
      <c r="AI1819" s="41"/>
      <c r="AJ1819" s="41"/>
      <c r="AK1819" s="41"/>
      <c r="AL1819" s="41"/>
      <c r="BA1819" s="1">
        <f t="shared" si="485"/>
        <v>0</v>
      </c>
      <c r="BB1819" s="1">
        <f t="shared" si="486"/>
        <v>0</v>
      </c>
      <c r="BC1819" s="1" t="str">
        <f t="shared" si="487"/>
        <v>No</v>
      </c>
      <c r="BD1819" s="1">
        <f t="shared" si="488"/>
        <v>0</v>
      </c>
      <c r="BE1819" s="1">
        <f t="shared" si="489"/>
        <v>0</v>
      </c>
      <c r="BF1819" s="1">
        <f t="shared" si="490"/>
        <v>0</v>
      </c>
      <c r="BG1819" s="1">
        <v>1815</v>
      </c>
      <c r="BH1819" s="1" t="e">
        <f t="shared" si="491"/>
        <v>#N/A</v>
      </c>
      <c r="BI1819" s="1">
        <f t="shared" si="493"/>
        <v>2</v>
      </c>
      <c r="BJ1819" s="1" t="e">
        <f t="shared" si="492"/>
        <v>#N/A</v>
      </c>
    </row>
    <row r="1820" spans="1:62" x14ac:dyDescent="0.25">
      <c r="A1820" s="1">
        <f t="shared" si="479"/>
        <v>1</v>
      </c>
      <c r="B1820" s="1">
        <f>IF(YEAR(AD1820)=$B$3,YEAR('Apartment Expenses'!AD1820)&amp;" - "&amp;'Apartment Expenses'!AC1820,0)</f>
        <v>0</v>
      </c>
      <c r="C1820" s="1">
        <f t="shared" si="480"/>
        <v>0</v>
      </c>
      <c r="E1820" s="1">
        <v>1816</v>
      </c>
      <c r="F1820" s="1">
        <f t="shared" si="481"/>
        <v>1</v>
      </c>
      <c r="G1820" s="1">
        <f t="shared" si="477"/>
        <v>0</v>
      </c>
      <c r="H1820" s="1">
        <f t="shared" si="478"/>
        <v>0</v>
      </c>
      <c r="J1820" s="1" t="str">
        <f t="shared" si="482"/>
        <v>1900</v>
      </c>
      <c r="M1820" s="1">
        <f>HLOOKUP('Expense History'!$AD$3,$P$4:$X$2004,ROW('Apartment Expenses'!L1820)-3,0)</f>
        <v>0</v>
      </c>
      <c r="N1820" s="1">
        <f>IF('Expense History'!$AD$3=Data!$G$4,'Apartment Expenses'!AE1820,HLOOKUP('Expense History'!$AD$3,'Apartment Expenses'!$AE$4:$AL$2004,(ROW('Apartment Expenses'!M1820)-3)))</f>
        <v>0</v>
      </c>
      <c r="O1820" s="1" t="str">
        <f>IF($O$2="ALL",IF(VLOOKUP(AA1820,'Expense History'!$AA$6:$AB$36,2,0)="x","include",0),IF(AND(VLOOKUP(AA1820,'Expense History'!$AA$6:$AB$36,2,0)="x",AC1820=$O$2),"include",0))</f>
        <v>include</v>
      </c>
      <c r="P1820" s="1">
        <f>IF(O1820="include",IF(AE1820&gt;0,1+MAX(P1821:P$2005),0),0)</f>
        <v>0</v>
      </c>
      <c r="Q1820" s="1">
        <f>IF(AND(ISBLANK(AA1819),AE1819=0),0,(IF(MAX(Q1821:Q$2005)&gt;0,0,ROW(R1820))))</f>
        <v>0</v>
      </c>
      <c r="R1820" s="1">
        <f>IF($O1820="include",IF(AF1820&gt;0,1+MAX(R1821:R$2005),0),0)</f>
        <v>0</v>
      </c>
      <c r="S1820" s="1">
        <f>IF($O1820="include",IF(AG1820&gt;0,1+MAX(S1821:S$2005),0),0)</f>
        <v>0</v>
      </c>
      <c r="T1820" s="1">
        <f>IF($O1820="include",IF(AH1820&gt;0,1+MAX(T1821:T$2005),0),0)</f>
        <v>0</v>
      </c>
      <c r="U1820" s="1">
        <f>IF($O1820="include",IF(AI1820&gt;0,1+MAX(U1821:U$2005),0),0)</f>
        <v>0</v>
      </c>
      <c r="V1820" s="1">
        <f>IF($O1820="include",IF(AJ1820&gt;0,1+MAX(V1821:V$2005),0),0)</f>
        <v>0</v>
      </c>
      <c r="W1820" s="1">
        <f>IF($O1820="include",IF(AK1820&gt;0,1+MAX(W1821:W$2005),0),0)</f>
        <v>0</v>
      </c>
      <c r="X1820" s="1">
        <f>IF($O1820="include",IF(AL1820&gt;0,1+MAX(X1821:X$2005),0),0)</f>
        <v>0</v>
      </c>
      <c r="Y1820" s="22" t="str">
        <f t="shared" si="483"/>
        <v xml:space="preserve">1 - </v>
      </c>
      <c r="AA1820" s="42"/>
      <c r="AB1820" s="43"/>
      <c r="AC1820" s="43"/>
      <c r="AD1820" s="44"/>
      <c r="AE1820" s="11">
        <f t="shared" si="484"/>
        <v>0</v>
      </c>
      <c r="AF1820" s="41"/>
      <c r="AG1820" s="41"/>
      <c r="AH1820" s="41"/>
      <c r="AI1820" s="41"/>
      <c r="AJ1820" s="41"/>
      <c r="AK1820" s="41"/>
      <c r="AL1820" s="41"/>
      <c r="BA1820" s="1">
        <f t="shared" si="485"/>
        <v>0</v>
      </c>
      <c r="BB1820" s="1">
        <f t="shared" si="486"/>
        <v>0</v>
      </c>
      <c r="BC1820" s="1" t="str">
        <f t="shared" si="487"/>
        <v>No</v>
      </c>
      <c r="BD1820" s="1">
        <f t="shared" si="488"/>
        <v>0</v>
      </c>
      <c r="BE1820" s="1">
        <f t="shared" si="489"/>
        <v>0</v>
      </c>
      <c r="BF1820" s="1">
        <f t="shared" si="490"/>
        <v>0</v>
      </c>
      <c r="BG1820" s="1">
        <v>1816</v>
      </c>
      <c r="BH1820" s="1" t="e">
        <f t="shared" si="491"/>
        <v>#N/A</v>
      </c>
      <c r="BI1820" s="1">
        <f t="shared" si="493"/>
        <v>2</v>
      </c>
      <c r="BJ1820" s="1" t="e">
        <f t="shared" si="492"/>
        <v>#N/A</v>
      </c>
    </row>
    <row r="1821" spans="1:62" x14ac:dyDescent="0.25">
      <c r="A1821" s="1">
        <f t="shared" si="479"/>
        <v>1</v>
      </c>
      <c r="B1821" s="1">
        <f>IF(YEAR(AD1821)=$B$3,YEAR('Apartment Expenses'!AD1821)&amp;" - "&amp;'Apartment Expenses'!AC1821,0)</f>
        <v>0</v>
      </c>
      <c r="C1821" s="1">
        <f t="shared" si="480"/>
        <v>0</v>
      </c>
      <c r="E1821" s="1">
        <v>1817</v>
      </c>
      <c r="F1821" s="1">
        <f t="shared" si="481"/>
        <v>1</v>
      </c>
      <c r="G1821" s="1">
        <f t="shared" si="477"/>
        <v>0</v>
      </c>
      <c r="H1821" s="1">
        <f t="shared" si="478"/>
        <v>0</v>
      </c>
      <c r="J1821" s="1" t="str">
        <f t="shared" si="482"/>
        <v>1900</v>
      </c>
      <c r="M1821" s="1">
        <f>HLOOKUP('Expense History'!$AD$3,$P$4:$X$2004,ROW('Apartment Expenses'!L1821)-3,0)</f>
        <v>0</v>
      </c>
      <c r="N1821" s="1">
        <f>IF('Expense History'!$AD$3=Data!$G$4,'Apartment Expenses'!AE1821,HLOOKUP('Expense History'!$AD$3,'Apartment Expenses'!$AE$4:$AL$2004,(ROW('Apartment Expenses'!M1821)-3)))</f>
        <v>0</v>
      </c>
      <c r="O1821" s="1" t="str">
        <f>IF($O$2="ALL",IF(VLOOKUP(AA1821,'Expense History'!$AA$6:$AB$36,2,0)="x","include",0),IF(AND(VLOOKUP(AA1821,'Expense History'!$AA$6:$AB$36,2,0)="x",AC1821=$O$2),"include",0))</f>
        <v>include</v>
      </c>
      <c r="P1821" s="1">
        <f>IF(O1821="include",IF(AE1821&gt;0,1+MAX(P1822:P$2005),0),0)</f>
        <v>0</v>
      </c>
      <c r="Q1821" s="1">
        <f>IF(AND(ISBLANK(AA1820),AE1820=0),0,(IF(MAX(Q1822:Q$2005)&gt;0,0,ROW(R1821))))</f>
        <v>0</v>
      </c>
      <c r="R1821" s="1">
        <f>IF($O1821="include",IF(AF1821&gt;0,1+MAX(R1822:R$2005),0),0)</f>
        <v>0</v>
      </c>
      <c r="S1821" s="1">
        <f>IF($O1821="include",IF(AG1821&gt;0,1+MAX(S1822:S$2005),0),0)</f>
        <v>0</v>
      </c>
      <c r="T1821" s="1">
        <f>IF($O1821="include",IF(AH1821&gt;0,1+MAX(T1822:T$2005),0),0)</f>
        <v>0</v>
      </c>
      <c r="U1821" s="1">
        <f>IF($O1821="include",IF(AI1821&gt;0,1+MAX(U1822:U$2005),0),0)</f>
        <v>0</v>
      </c>
      <c r="V1821" s="1">
        <f>IF($O1821="include",IF(AJ1821&gt;0,1+MAX(V1822:V$2005),0),0)</f>
        <v>0</v>
      </c>
      <c r="W1821" s="1">
        <f>IF($O1821="include",IF(AK1821&gt;0,1+MAX(W1822:W$2005),0),0)</f>
        <v>0</v>
      </c>
      <c r="X1821" s="1">
        <f>IF($O1821="include",IF(AL1821&gt;0,1+MAX(X1822:X$2005),0),0)</f>
        <v>0</v>
      </c>
      <c r="Y1821" s="22" t="str">
        <f t="shared" si="483"/>
        <v xml:space="preserve">1 - </v>
      </c>
      <c r="AA1821" s="42"/>
      <c r="AB1821" s="43"/>
      <c r="AC1821" s="43"/>
      <c r="AD1821" s="44"/>
      <c r="AE1821" s="11">
        <f t="shared" si="484"/>
        <v>0</v>
      </c>
      <c r="AF1821" s="41"/>
      <c r="AG1821" s="41"/>
      <c r="AH1821" s="41"/>
      <c r="AI1821" s="41"/>
      <c r="AJ1821" s="41"/>
      <c r="AK1821" s="41"/>
      <c r="AL1821" s="41"/>
      <c r="BA1821" s="1">
        <f t="shared" si="485"/>
        <v>0</v>
      </c>
      <c r="BB1821" s="1">
        <f t="shared" si="486"/>
        <v>0</v>
      </c>
      <c r="BC1821" s="1" t="str">
        <f t="shared" si="487"/>
        <v>No</v>
      </c>
      <c r="BD1821" s="1">
        <f t="shared" si="488"/>
        <v>0</v>
      </c>
      <c r="BE1821" s="1">
        <f t="shared" si="489"/>
        <v>0</v>
      </c>
      <c r="BF1821" s="1">
        <f t="shared" si="490"/>
        <v>0</v>
      </c>
      <c r="BG1821" s="1">
        <v>1817</v>
      </c>
      <c r="BH1821" s="1" t="e">
        <f t="shared" si="491"/>
        <v>#N/A</v>
      </c>
      <c r="BI1821" s="1">
        <f t="shared" si="493"/>
        <v>2</v>
      </c>
      <c r="BJ1821" s="1" t="e">
        <f t="shared" si="492"/>
        <v>#N/A</v>
      </c>
    </row>
    <row r="1822" spans="1:62" x14ac:dyDescent="0.25">
      <c r="A1822" s="1">
        <f t="shared" si="479"/>
        <v>1</v>
      </c>
      <c r="B1822" s="1">
        <f>IF(YEAR(AD1822)=$B$3,YEAR('Apartment Expenses'!AD1822)&amp;" - "&amp;'Apartment Expenses'!AC1822,0)</f>
        <v>0</v>
      </c>
      <c r="C1822" s="1">
        <f t="shared" si="480"/>
        <v>0</v>
      </c>
      <c r="E1822" s="1">
        <v>1818</v>
      </c>
      <c r="F1822" s="1">
        <f t="shared" si="481"/>
        <v>1</v>
      </c>
      <c r="G1822" s="1">
        <f t="shared" si="477"/>
        <v>0</v>
      </c>
      <c r="H1822" s="1">
        <f t="shared" si="478"/>
        <v>0</v>
      </c>
      <c r="J1822" s="1" t="str">
        <f t="shared" si="482"/>
        <v>1900</v>
      </c>
      <c r="M1822" s="1">
        <f>HLOOKUP('Expense History'!$AD$3,$P$4:$X$2004,ROW('Apartment Expenses'!L1822)-3,0)</f>
        <v>0</v>
      </c>
      <c r="N1822" s="1">
        <f>IF('Expense History'!$AD$3=Data!$G$4,'Apartment Expenses'!AE1822,HLOOKUP('Expense History'!$AD$3,'Apartment Expenses'!$AE$4:$AL$2004,(ROW('Apartment Expenses'!M1822)-3)))</f>
        <v>0</v>
      </c>
      <c r="O1822" s="1" t="str">
        <f>IF($O$2="ALL",IF(VLOOKUP(AA1822,'Expense History'!$AA$6:$AB$36,2,0)="x","include",0),IF(AND(VLOOKUP(AA1822,'Expense History'!$AA$6:$AB$36,2,0)="x",AC1822=$O$2),"include",0))</f>
        <v>include</v>
      </c>
      <c r="P1822" s="1">
        <f>IF(O1822="include",IF(AE1822&gt;0,1+MAX(P1823:P$2005),0),0)</f>
        <v>0</v>
      </c>
      <c r="Q1822" s="1">
        <f>IF(AND(ISBLANK(AA1821),AE1821=0),0,(IF(MAX(Q1823:Q$2005)&gt;0,0,ROW(R1822))))</f>
        <v>0</v>
      </c>
      <c r="R1822" s="1">
        <f>IF($O1822="include",IF(AF1822&gt;0,1+MAX(R1823:R$2005),0),0)</f>
        <v>0</v>
      </c>
      <c r="S1822" s="1">
        <f>IF($O1822="include",IF(AG1822&gt;0,1+MAX(S1823:S$2005),0),0)</f>
        <v>0</v>
      </c>
      <c r="T1822" s="1">
        <f>IF($O1822="include",IF(AH1822&gt;0,1+MAX(T1823:T$2005),0),0)</f>
        <v>0</v>
      </c>
      <c r="U1822" s="1">
        <f>IF($O1822="include",IF(AI1822&gt;0,1+MAX(U1823:U$2005),0),0)</f>
        <v>0</v>
      </c>
      <c r="V1822" s="1">
        <f>IF($O1822="include",IF(AJ1822&gt;0,1+MAX(V1823:V$2005),0),0)</f>
        <v>0</v>
      </c>
      <c r="W1822" s="1">
        <f>IF($O1822="include",IF(AK1822&gt;0,1+MAX(W1823:W$2005),0),0)</f>
        <v>0</v>
      </c>
      <c r="X1822" s="1">
        <f>IF($O1822="include",IF(AL1822&gt;0,1+MAX(X1823:X$2005),0),0)</f>
        <v>0</v>
      </c>
      <c r="Y1822" s="22" t="str">
        <f t="shared" si="483"/>
        <v xml:space="preserve">1 - </v>
      </c>
      <c r="AA1822" s="42"/>
      <c r="AB1822" s="43"/>
      <c r="AC1822" s="43"/>
      <c r="AD1822" s="44"/>
      <c r="AE1822" s="11">
        <f t="shared" si="484"/>
        <v>0</v>
      </c>
      <c r="AF1822" s="41"/>
      <c r="AG1822" s="41"/>
      <c r="AH1822" s="41"/>
      <c r="AI1822" s="41"/>
      <c r="AJ1822" s="41"/>
      <c r="AK1822" s="41"/>
      <c r="AL1822" s="41"/>
      <c r="BA1822" s="1">
        <f t="shared" si="485"/>
        <v>0</v>
      </c>
      <c r="BB1822" s="1">
        <f t="shared" si="486"/>
        <v>0</v>
      </c>
      <c r="BC1822" s="1" t="str">
        <f t="shared" si="487"/>
        <v>No</v>
      </c>
      <c r="BD1822" s="1">
        <f t="shared" si="488"/>
        <v>0</v>
      </c>
      <c r="BE1822" s="1">
        <f t="shared" si="489"/>
        <v>0</v>
      </c>
      <c r="BF1822" s="1">
        <f t="shared" si="490"/>
        <v>0</v>
      </c>
      <c r="BG1822" s="1">
        <v>1818</v>
      </c>
      <c r="BH1822" s="1" t="e">
        <f t="shared" si="491"/>
        <v>#N/A</v>
      </c>
      <c r="BI1822" s="1">
        <f t="shared" si="493"/>
        <v>2</v>
      </c>
      <c r="BJ1822" s="1" t="e">
        <f t="shared" si="492"/>
        <v>#N/A</v>
      </c>
    </row>
    <row r="1823" spans="1:62" x14ac:dyDescent="0.25">
      <c r="A1823" s="1">
        <f t="shared" si="479"/>
        <v>1</v>
      </c>
      <c r="B1823" s="1">
        <f>IF(YEAR(AD1823)=$B$3,YEAR('Apartment Expenses'!AD1823)&amp;" - "&amp;'Apartment Expenses'!AC1823,0)</f>
        <v>0</v>
      </c>
      <c r="C1823" s="1">
        <f t="shared" si="480"/>
        <v>0</v>
      </c>
      <c r="E1823" s="1">
        <v>1819</v>
      </c>
      <c r="F1823" s="1">
        <f t="shared" si="481"/>
        <v>1</v>
      </c>
      <c r="G1823" s="1">
        <f t="shared" si="477"/>
        <v>0</v>
      </c>
      <c r="H1823" s="1">
        <f t="shared" si="478"/>
        <v>0</v>
      </c>
      <c r="J1823" s="1" t="str">
        <f t="shared" si="482"/>
        <v>1900</v>
      </c>
      <c r="M1823" s="1">
        <f>HLOOKUP('Expense History'!$AD$3,$P$4:$X$2004,ROW('Apartment Expenses'!L1823)-3,0)</f>
        <v>0</v>
      </c>
      <c r="N1823" s="1">
        <f>IF('Expense History'!$AD$3=Data!$G$4,'Apartment Expenses'!AE1823,HLOOKUP('Expense History'!$AD$3,'Apartment Expenses'!$AE$4:$AL$2004,(ROW('Apartment Expenses'!M1823)-3)))</f>
        <v>0</v>
      </c>
      <c r="O1823" s="1" t="str">
        <f>IF($O$2="ALL",IF(VLOOKUP(AA1823,'Expense History'!$AA$6:$AB$36,2,0)="x","include",0),IF(AND(VLOOKUP(AA1823,'Expense History'!$AA$6:$AB$36,2,0)="x",AC1823=$O$2),"include",0))</f>
        <v>include</v>
      </c>
      <c r="P1823" s="1">
        <f>IF(O1823="include",IF(AE1823&gt;0,1+MAX(P1824:P$2005),0),0)</f>
        <v>0</v>
      </c>
      <c r="Q1823" s="1">
        <f>IF(AND(ISBLANK(AA1822),AE1822=0),0,(IF(MAX(Q1824:Q$2005)&gt;0,0,ROW(R1823))))</f>
        <v>0</v>
      </c>
      <c r="R1823" s="1">
        <f>IF($O1823="include",IF(AF1823&gt;0,1+MAX(R1824:R$2005),0),0)</f>
        <v>0</v>
      </c>
      <c r="S1823" s="1">
        <f>IF($O1823="include",IF(AG1823&gt;0,1+MAX(S1824:S$2005),0),0)</f>
        <v>0</v>
      </c>
      <c r="T1823" s="1">
        <f>IF($O1823="include",IF(AH1823&gt;0,1+MAX(T1824:T$2005),0),0)</f>
        <v>0</v>
      </c>
      <c r="U1823" s="1">
        <f>IF($O1823="include",IF(AI1823&gt;0,1+MAX(U1824:U$2005),0),0)</f>
        <v>0</v>
      </c>
      <c r="V1823" s="1">
        <f>IF($O1823="include",IF(AJ1823&gt;0,1+MAX(V1824:V$2005),0),0)</f>
        <v>0</v>
      </c>
      <c r="W1823" s="1">
        <f>IF($O1823="include",IF(AK1823&gt;0,1+MAX(W1824:W$2005),0),0)</f>
        <v>0</v>
      </c>
      <c r="X1823" s="1">
        <f>IF($O1823="include",IF(AL1823&gt;0,1+MAX(X1824:X$2005),0),0)</f>
        <v>0</v>
      </c>
      <c r="Y1823" s="22" t="str">
        <f t="shared" si="483"/>
        <v xml:space="preserve">1 - </v>
      </c>
      <c r="AA1823" s="42"/>
      <c r="AB1823" s="43"/>
      <c r="AC1823" s="43"/>
      <c r="AD1823" s="44"/>
      <c r="AE1823" s="11">
        <f t="shared" si="484"/>
        <v>0</v>
      </c>
      <c r="AF1823" s="41"/>
      <c r="AG1823" s="41"/>
      <c r="AH1823" s="41"/>
      <c r="AI1823" s="41"/>
      <c r="AJ1823" s="41"/>
      <c r="AK1823" s="41"/>
      <c r="AL1823" s="41"/>
      <c r="BA1823" s="1">
        <f t="shared" si="485"/>
        <v>0</v>
      </c>
      <c r="BB1823" s="1">
        <f t="shared" si="486"/>
        <v>0</v>
      </c>
      <c r="BC1823" s="1" t="str">
        <f t="shared" si="487"/>
        <v>No</v>
      </c>
      <c r="BD1823" s="1">
        <f t="shared" si="488"/>
        <v>0</v>
      </c>
      <c r="BE1823" s="1">
        <f t="shared" si="489"/>
        <v>0</v>
      </c>
      <c r="BF1823" s="1">
        <f t="shared" si="490"/>
        <v>0</v>
      </c>
      <c r="BG1823" s="1">
        <v>1819</v>
      </c>
      <c r="BH1823" s="1" t="e">
        <f t="shared" si="491"/>
        <v>#N/A</v>
      </c>
      <c r="BI1823" s="1">
        <f t="shared" si="493"/>
        <v>2</v>
      </c>
      <c r="BJ1823" s="1" t="e">
        <f t="shared" si="492"/>
        <v>#N/A</v>
      </c>
    </row>
    <row r="1824" spans="1:62" x14ac:dyDescent="0.25">
      <c r="A1824" s="1">
        <f t="shared" si="479"/>
        <v>1</v>
      </c>
      <c r="B1824" s="1">
        <f>IF(YEAR(AD1824)=$B$3,YEAR('Apartment Expenses'!AD1824)&amp;" - "&amp;'Apartment Expenses'!AC1824,0)</f>
        <v>0</v>
      </c>
      <c r="C1824" s="1">
        <f t="shared" si="480"/>
        <v>0</v>
      </c>
      <c r="E1824" s="1">
        <v>1820</v>
      </c>
      <c r="F1824" s="1">
        <f t="shared" si="481"/>
        <v>1</v>
      </c>
      <c r="G1824" s="1">
        <f t="shared" si="477"/>
        <v>0</v>
      </c>
      <c r="H1824" s="1">
        <f t="shared" si="478"/>
        <v>0</v>
      </c>
      <c r="J1824" s="1" t="str">
        <f t="shared" si="482"/>
        <v>1900</v>
      </c>
      <c r="M1824" s="1">
        <f>HLOOKUP('Expense History'!$AD$3,$P$4:$X$2004,ROW('Apartment Expenses'!L1824)-3,0)</f>
        <v>0</v>
      </c>
      <c r="N1824" s="1">
        <f>IF('Expense History'!$AD$3=Data!$G$4,'Apartment Expenses'!AE1824,HLOOKUP('Expense History'!$AD$3,'Apartment Expenses'!$AE$4:$AL$2004,(ROW('Apartment Expenses'!M1824)-3)))</f>
        <v>0</v>
      </c>
      <c r="O1824" s="1" t="str">
        <f>IF($O$2="ALL",IF(VLOOKUP(AA1824,'Expense History'!$AA$6:$AB$36,2,0)="x","include",0),IF(AND(VLOOKUP(AA1824,'Expense History'!$AA$6:$AB$36,2,0)="x",AC1824=$O$2),"include",0))</f>
        <v>include</v>
      </c>
      <c r="P1824" s="1">
        <f>IF(O1824="include",IF(AE1824&gt;0,1+MAX(P1825:P$2005),0),0)</f>
        <v>0</v>
      </c>
      <c r="Q1824" s="1">
        <f>IF(AND(ISBLANK(AA1823),AE1823=0),0,(IF(MAX(Q1825:Q$2005)&gt;0,0,ROW(R1824))))</f>
        <v>0</v>
      </c>
      <c r="R1824" s="1">
        <f>IF($O1824="include",IF(AF1824&gt;0,1+MAX(R1825:R$2005),0),0)</f>
        <v>0</v>
      </c>
      <c r="S1824" s="1">
        <f>IF($O1824="include",IF(AG1824&gt;0,1+MAX(S1825:S$2005),0),0)</f>
        <v>0</v>
      </c>
      <c r="T1824" s="1">
        <f>IF($O1824="include",IF(AH1824&gt;0,1+MAX(T1825:T$2005),0),0)</f>
        <v>0</v>
      </c>
      <c r="U1824" s="1">
        <f>IF($O1824="include",IF(AI1824&gt;0,1+MAX(U1825:U$2005),0),0)</f>
        <v>0</v>
      </c>
      <c r="V1824" s="1">
        <f>IF($O1824="include",IF(AJ1824&gt;0,1+MAX(V1825:V$2005),0),0)</f>
        <v>0</v>
      </c>
      <c r="W1824" s="1">
        <f>IF($O1824="include",IF(AK1824&gt;0,1+MAX(W1825:W$2005),0),0)</f>
        <v>0</v>
      </c>
      <c r="X1824" s="1">
        <f>IF($O1824="include",IF(AL1824&gt;0,1+MAX(X1825:X$2005),0),0)</f>
        <v>0</v>
      </c>
      <c r="Y1824" s="22" t="str">
        <f t="shared" si="483"/>
        <v xml:space="preserve">1 - </v>
      </c>
      <c r="AA1824" s="42"/>
      <c r="AB1824" s="43"/>
      <c r="AC1824" s="43"/>
      <c r="AD1824" s="44"/>
      <c r="AE1824" s="11">
        <f t="shared" si="484"/>
        <v>0</v>
      </c>
      <c r="AF1824" s="41"/>
      <c r="AG1824" s="41"/>
      <c r="AH1824" s="41"/>
      <c r="AI1824" s="41"/>
      <c r="AJ1824" s="41"/>
      <c r="AK1824" s="41"/>
      <c r="AL1824" s="41"/>
      <c r="BA1824" s="1">
        <f t="shared" si="485"/>
        <v>0</v>
      </c>
      <c r="BB1824" s="1">
        <f t="shared" si="486"/>
        <v>0</v>
      </c>
      <c r="BC1824" s="1" t="str">
        <f t="shared" si="487"/>
        <v>No</v>
      </c>
      <c r="BD1824" s="1">
        <f t="shared" si="488"/>
        <v>0</v>
      </c>
      <c r="BE1824" s="1">
        <f t="shared" si="489"/>
        <v>0</v>
      </c>
      <c r="BF1824" s="1">
        <f t="shared" si="490"/>
        <v>0</v>
      </c>
      <c r="BG1824" s="1">
        <v>1820</v>
      </c>
      <c r="BH1824" s="1" t="e">
        <f t="shared" si="491"/>
        <v>#N/A</v>
      </c>
      <c r="BI1824" s="1">
        <f t="shared" si="493"/>
        <v>2</v>
      </c>
      <c r="BJ1824" s="1" t="e">
        <f t="shared" si="492"/>
        <v>#N/A</v>
      </c>
    </row>
    <row r="1825" spans="1:62" x14ac:dyDescent="0.25">
      <c r="A1825" s="1">
        <f t="shared" si="479"/>
        <v>1</v>
      </c>
      <c r="B1825" s="1">
        <f>IF(YEAR(AD1825)=$B$3,YEAR('Apartment Expenses'!AD1825)&amp;" - "&amp;'Apartment Expenses'!AC1825,0)</f>
        <v>0</v>
      </c>
      <c r="C1825" s="1">
        <f t="shared" si="480"/>
        <v>0</v>
      </c>
      <c r="E1825" s="1">
        <v>1821</v>
      </c>
      <c r="F1825" s="1">
        <f t="shared" si="481"/>
        <v>1</v>
      </c>
      <c r="G1825" s="1">
        <f t="shared" si="477"/>
        <v>0</v>
      </c>
      <c r="H1825" s="1">
        <f t="shared" si="478"/>
        <v>0</v>
      </c>
      <c r="J1825" s="1" t="str">
        <f t="shared" si="482"/>
        <v>1900</v>
      </c>
      <c r="M1825" s="1">
        <f>HLOOKUP('Expense History'!$AD$3,$P$4:$X$2004,ROW('Apartment Expenses'!L1825)-3,0)</f>
        <v>0</v>
      </c>
      <c r="N1825" s="1">
        <f>IF('Expense History'!$AD$3=Data!$G$4,'Apartment Expenses'!AE1825,HLOOKUP('Expense History'!$AD$3,'Apartment Expenses'!$AE$4:$AL$2004,(ROW('Apartment Expenses'!M1825)-3)))</f>
        <v>0</v>
      </c>
      <c r="O1825" s="1" t="str">
        <f>IF($O$2="ALL",IF(VLOOKUP(AA1825,'Expense History'!$AA$6:$AB$36,2,0)="x","include",0),IF(AND(VLOOKUP(AA1825,'Expense History'!$AA$6:$AB$36,2,0)="x",AC1825=$O$2),"include",0))</f>
        <v>include</v>
      </c>
      <c r="P1825" s="1">
        <f>IF(O1825="include",IF(AE1825&gt;0,1+MAX(P1826:P$2005),0),0)</f>
        <v>0</v>
      </c>
      <c r="Q1825" s="1">
        <f>IF(AND(ISBLANK(AA1824),AE1824=0),0,(IF(MAX(Q1826:Q$2005)&gt;0,0,ROW(R1825))))</f>
        <v>0</v>
      </c>
      <c r="R1825" s="1">
        <f>IF($O1825="include",IF(AF1825&gt;0,1+MAX(R1826:R$2005),0),0)</f>
        <v>0</v>
      </c>
      <c r="S1825" s="1">
        <f>IF($O1825="include",IF(AG1825&gt;0,1+MAX(S1826:S$2005),0),0)</f>
        <v>0</v>
      </c>
      <c r="T1825" s="1">
        <f>IF($O1825="include",IF(AH1825&gt;0,1+MAX(T1826:T$2005),0),0)</f>
        <v>0</v>
      </c>
      <c r="U1825" s="1">
        <f>IF($O1825="include",IF(AI1825&gt;0,1+MAX(U1826:U$2005),0),0)</f>
        <v>0</v>
      </c>
      <c r="V1825" s="1">
        <f>IF($O1825="include",IF(AJ1825&gt;0,1+MAX(V1826:V$2005),0),0)</f>
        <v>0</v>
      </c>
      <c r="W1825" s="1">
        <f>IF($O1825="include",IF(AK1825&gt;0,1+MAX(W1826:W$2005),0),0)</f>
        <v>0</v>
      </c>
      <c r="X1825" s="1">
        <f>IF($O1825="include",IF(AL1825&gt;0,1+MAX(X1826:X$2005),0),0)</f>
        <v>0</v>
      </c>
      <c r="Y1825" s="22" t="str">
        <f t="shared" si="483"/>
        <v xml:space="preserve">1 - </v>
      </c>
      <c r="AA1825" s="42"/>
      <c r="AB1825" s="43"/>
      <c r="AC1825" s="43"/>
      <c r="AD1825" s="44"/>
      <c r="AE1825" s="11">
        <f t="shared" si="484"/>
        <v>0</v>
      </c>
      <c r="AF1825" s="41"/>
      <c r="AG1825" s="41"/>
      <c r="AH1825" s="41"/>
      <c r="AI1825" s="41"/>
      <c r="AJ1825" s="41"/>
      <c r="AK1825" s="41"/>
      <c r="AL1825" s="41"/>
      <c r="BA1825" s="1">
        <f t="shared" si="485"/>
        <v>0</v>
      </c>
      <c r="BB1825" s="1">
        <f t="shared" si="486"/>
        <v>0</v>
      </c>
      <c r="BC1825" s="1" t="str">
        <f t="shared" si="487"/>
        <v>No</v>
      </c>
      <c r="BD1825" s="1">
        <f t="shared" si="488"/>
        <v>0</v>
      </c>
      <c r="BE1825" s="1">
        <f t="shared" si="489"/>
        <v>0</v>
      </c>
      <c r="BF1825" s="1">
        <f t="shared" si="490"/>
        <v>0</v>
      </c>
      <c r="BG1825" s="1">
        <v>1821</v>
      </c>
      <c r="BH1825" s="1" t="e">
        <f t="shared" si="491"/>
        <v>#N/A</v>
      </c>
      <c r="BI1825" s="1">
        <f t="shared" si="493"/>
        <v>2</v>
      </c>
      <c r="BJ1825" s="1" t="e">
        <f t="shared" si="492"/>
        <v>#N/A</v>
      </c>
    </row>
    <row r="1826" spans="1:62" x14ac:dyDescent="0.25">
      <c r="A1826" s="1">
        <f t="shared" si="479"/>
        <v>1</v>
      </c>
      <c r="B1826" s="1">
        <f>IF(YEAR(AD1826)=$B$3,YEAR('Apartment Expenses'!AD1826)&amp;" - "&amp;'Apartment Expenses'!AC1826,0)</f>
        <v>0</v>
      </c>
      <c r="C1826" s="1">
        <f t="shared" si="480"/>
        <v>0</v>
      </c>
      <c r="E1826" s="1">
        <v>1822</v>
      </c>
      <c r="F1826" s="1">
        <f t="shared" si="481"/>
        <v>1</v>
      </c>
      <c r="G1826" s="1">
        <f t="shared" si="477"/>
        <v>0</v>
      </c>
      <c r="H1826" s="1">
        <f t="shared" si="478"/>
        <v>0</v>
      </c>
      <c r="J1826" s="1" t="str">
        <f t="shared" si="482"/>
        <v>1900</v>
      </c>
      <c r="M1826" s="1">
        <f>HLOOKUP('Expense History'!$AD$3,$P$4:$X$2004,ROW('Apartment Expenses'!L1826)-3,0)</f>
        <v>0</v>
      </c>
      <c r="N1826" s="1">
        <f>IF('Expense History'!$AD$3=Data!$G$4,'Apartment Expenses'!AE1826,HLOOKUP('Expense History'!$AD$3,'Apartment Expenses'!$AE$4:$AL$2004,(ROW('Apartment Expenses'!M1826)-3)))</f>
        <v>0</v>
      </c>
      <c r="O1826" s="1" t="str">
        <f>IF($O$2="ALL",IF(VLOOKUP(AA1826,'Expense History'!$AA$6:$AB$36,2,0)="x","include",0),IF(AND(VLOOKUP(AA1826,'Expense History'!$AA$6:$AB$36,2,0)="x",AC1826=$O$2),"include",0))</f>
        <v>include</v>
      </c>
      <c r="P1826" s="1">
        <f>IF(O1826="include",IF(AE1826&gt;0,1+MAX(P1827:P$2005),0),0)</f>
        <v>0</v>
      </c>
      <c r="Q1826" s="1">
        <f>IF(AND(ISBLANK(AA1825),AE1825=0),0,(IF(MAX(Q1827:Q$2005)&gt;0,0,ROW(R1826))))</f>
        <v>0</v>
      </c>
      <c r="R1826" s="1">
        <f>IF($O1826="include",IF(AF1826&gt;0,1+MAX(R1827:R$2005),0),0)</f>
        <v>0</v>
      </c>
      <c r="S1826" s="1">
        <f>IF($O1826="include",IF(AG1826&gt;0,1+MAX(S1827:S$2005),0),0)</f>
        <v>0</v>
      </c>
      <c r="T1826" s="1">
        <f>IF($O1826="include",IF(AH1826&gt;0,1+MAX(T1827:T$2005),0),0)</f>
        <v>0</v>
      </c>
      <c r="U1826" s="1">
        <f>IF($O1826="include",IF(AI1826&gt;0,1+MAX(U1827:U$2005),0),0)</f>
        <v>0</v>
      </c>
      <c r="V1826" s="1">
        <f>IF($O1826="include",IF(AJ1826&gt;0,1+MAX(V1827:V$2005),0),0)</f>
        <v>0</v>
      </c>
      <c r="W1826" s="1">
        <f>IF($O1826="include",IF(AK1826&gt;0,1+MAX(W1827:W$2005),0),0)</f>
        <v>0</v>
      </c>
      <c r="X1826" s="1">
        <f>IF($O1826="include",IF(AL1826&gt;0,1+MAX(X1827:X$2005),0),0)</f>
        <v>0</v>
      </c>
      <c r="Y1826" s="22" t="str">
        <f t="shared" si="483"/>
        <v xml:space="preserve">1 - </v>
      </c>
      <c r="AA1826" s="42"/>
      <c r="AB1826" s="43"/>
      <c r="AC1826" s="43"/>
      <c r="AD1826" s="44"/>
      <c r="AE1826" s="11">
        <f t="shared" si="484"/>
        <v>0</v>
      </c>
      <c r="AF1826" s="41"/>
      <c r="AG1826" s="41"/>
      <c r="AH1826" s="41"/>
      <c r="AI1826" s="41"/>
      <c r="AJ1826" s="41"/>
      <c r="AK1826" s="41"/>
      <c r="AL1826" s="41"/>
      <c r="BA1826" s="1">
        <f t="shared" si="485"/>
        <v>0</v>
      </c>
      <c r="BB1826" s="1">
        <f t="shared" si="486"/>
        <v>0</v>
      </c>
      <c r="BC1826" s="1" t="str">
        <f t="shared" si="487"/>
        <v>No</v>
      </c>
      <c r="BD1826" s="1">
        <f t="shared" si="488"/>
        <v>0</v>
      </c>
      <c r="BE1826" s="1">
        <f t="shared" si="489"/>
        <v>0</v>
      </c>
      <c r="BF1826" s="1">
        <f t="shared" si="490"/>
        <v>0</v>
      </c>
      <c r="BG1826" s="1">
        <v>1822</v>
      </c>
      <c r="BH1826" s="1" t="e">
        <f t="shared" si="491"/>
        <v>#N/A</v>
      </c>
      <c r="BI1826" s="1">
        <f t="shared" si="493"/>
        <v>2</v>
      </c>
      <c r="BJ1826" s="1" t="e">
        <f t="shared" si="492"/>
        <v>#N/A</v>
      </c>
    </row>
    <row r="1827" spans="1:62" x14ac:dyDescent="0.25">
      <c r="A1827" s="1">
        <f t="shared" si="479"/>
        <v>1</v>
      </c>
      <c r="B1827" s="1">
        <f>IF(YEAR(AD1827)=$B$3,YEAR('Apartment Expenses'!AD1827)&amp;" - "&amp;'Apartment Expenses'!AC1827,0)</f>
        <v>0</v>
      </c>
      <c r="C1827" s="1">
        <f t="shared" si="480"/>
        <v>0</v>
      </c>
      <c r="E1827" s="1">
        <v>1823</v>
      </c>
      <c r="F1827" s="1">
        <f t="shared" si="481"/>
        <v>1</v>
      </c>
      <c r="G1827" s="1">
        <f t="shared" si="477"/>
        <v>0</v>
      </c>
      <c r="H1827" s="1">
        <f t="shared" si="478"/>
        <v>0</v>
      </c>
      <c r="J1827" s="1" t="str">
        <f t="shared" si="482"/>
        <v>1900</v>
      </c>
      <c r="M1827" s="1">
        <f>HLOOKUP('Expense History'!$AD$3,$P$4:$X$2004,ROW('Apartment Expenses'!L1827)-3,0)</f>
        <v>0</v>
      </c>
      <c r="N1827" s="1">
        <f>IF('Expense History'!$AD$3=Data!$G$4,'Apartment Expenses'!AE1827,HLOOKUP('Expense History'!$AD$3,'Apartment Expenses'!$AE$4:$AL$2004,(ROW('Apartment Expenses'!M1827)-3)))</f>
        <v>0</v>
      </c>
      <c r="O1827" s="1" t="str">
        <f>IF($O$2="ALL",IF(VLOOKUP(AA1827,'Expense History'!$AA$6:$AB$36,2,0)="x","include",0),IF(AND(VLOOKUP(AA1827,'Expense History'!$AA$6:$AB$36,2,0)="x",AC1827=$O$2),"include",0))</f>
        <v>include</v>
      </c>
      <c r="P1827" s="1">
        <f>IF(O1827="include",IF(AE1827&gt;0,1+MAX(P1828:P$2005),0),0)</f>
        <v>0</v>
      </c>
      <c r="Q1827" s="1">
        <f>IF(AND(ISBLANK(AA1826),AE1826=0),0,(IF(MAX(Q1828:Q$2005)&gt;0,0,ROW(R1827))))</f>
        <v>0</v>
      </c>
      <c r="R1827" s="1">
        <f>IF($O1827="include",IF(AF1827&gt;0,1+MAX(R1828:R$2005),0),0)</f>
        <v>0</v>
      </c>
      <c r="S1827" s="1">
        <f>IF($O1827="include",IF(AG1827&gt;0,1+MAX(S1828:S$2005),0),0)</f>
        <v>0</v>
      </c>
      <c r="T1827" s="1">
        <f>IF($O1827="include",IF(AH1827&gt;0,1+MAX(T1828:T$2005),0),0)</f>
        <v>0</v>
      </c>
      <c r="U1827" s="1">
        <f>IF($O1827="include",IF(AI1827&gt;0,1+MAX(U1828:U$2005),0),0)</f>
        <v>0</v>
      </c>
      <c r="V1827" s="1">
        <f>IF($O1827="include",IF(AJ1827&gt;0,1+MAX(V1828:V$2005),0),0)</f>
        <v>0</v>
      </c>
      <c r="W1827" s="1">
        <f>IF($O1827="include",IF(AK1827&gt;0,1+MAX(W1828:W$2005),0),0)</f>
        <v>0</v>
      </c>
      <c r="X1827" s="1">
        <f>IF($O1827="include",IF(AL1827&gt;0,1+MAX(X1828:X$2005),0),0)</f>
        <v>0</v>
      </c>
      <c r="Y1827" s="22" t="str">
        <f t="shared" si="483"/>
        <v xml:space="preserve">1 - </v>
      </c>
      <c r="AA1827" s="42"/>
      <c r="AB1827" s="43"/>
      <c r="AC1827" s="43"/>
      <c r="AD1827" s="44"/>
      <c r="AE1827" s="11">
        <f t="shared" si="484"/>
        <v>0</v>
      </c>
      <c r="AF1827" s="41"/>
      <c r="AG1827" s="41"/>
      <c r="AH1827" s="41"/>
      <c r="AI1827" s="41"/>
      <c r="AJ1827" s="41"/>
      <c r="AK1827" s="41"/>
      <c r="AL1827" s="41"/>
      <c r="BA1827" s="1">
        <f t="shared" si="485"/>
        <v>0</v>
      </c>
      <c r="BB1827" s="1">
        <f t="shared" si="486"/>
        <v>0</v>
      </c>
      <c r="BC1827" s="1" t="str">
        <f t="shared" si="487"/>
        <v>No</v>
      </c>
      <c r="BD1827" s="1">
        <f t="shared" si="488"/>
        <v>0</v>
      </c>
      <c r="BE1827" s="1">
        <f t="shared" si="489"/>
        <v>0</v>
      </c>
      <c r="BF1827" s="1">
        <f t="shared" si="490"/>
        <v>0</v>
      </c>
      <c r="BG1827" s="1">
        <v>1823</v>
      </c>
      <c r="BH1827" s="1" t="e">
        <f t="shared" si="491"/>
        <v>#N/A</v>
      </c>
      <c r="BI1827" s="1">
        <f t="shared" si="493"/>
        <v>2</v>
      </c>
      <c r="BJ1827" s="1" t="e">
        <f t="shared" si="492"/>
        <v>#N/A</v>
      </c>
    </row>
    <row r="1828" spans="1:62" x14ac:dyDescent="0.25">
      <c r="A1828" s="1">
        <f t="shared" si="479"/>
        <v>1</v>
      </c>
      <c r="B1828" s="1">
        <f>IF(YEAR(AD1828)=$B$3,YEAR('Apartment Expenses'!AD1828)&amp;" - "&amp;'Apartment Expenses'!AC1828,0)</f>
        <v>0</v>
      </c>
      <c r="C1828" s="1">
        <f t="shared" si="480"/>
        <v>0</v>
      </c>
      <c r="E1828" s="1">
        <v>1824</v>
      </c>
      <c r="F1828" s="1">
        <f t="shared" si="481"/>
        <v>1</v>
      </c>
      <c r="G1828" s="1">
        <f t="shared" si="477"/>
        <v>0</v>
      </c>
      <c r="H1828" s="1">
        <f t="shared" si="478"/>
        <v>0</v>
      </c>
      <c r="J1828" s="1" t="str">
        <f t="shared" si="482"/>
        <v>1900</v>
      </c>
      <c r="M1828" s="1">
        <f>HLOOKUP('Expense History'!$AD$3,$P$4:$X$2004,ROW('Apartment Expenses'!L1828)-3,0)</f>
        <v>0</v>
      </c>
      <c r="N1828" s="1">
        <f>IF('Expense History'!$AD$3=Data!$G$4,'Apartment Expenses'!AE1828,HLOOKUP('Expense History'!$AD$3,'Apartment Expenses'!$AE$4:$AL$2004,(ROW('Apartment Expenses'!M1828)-3)))</f>
        <v>0</v>
      </c>
      <c r="O1828" s="1" t="str">
        <f>IF($O$2="ALL",IF(VLOOKUP(AA1828,'Expense History'!$AA$6:$AB$36,2,0)="x","include",0),IF(AND(VLOOKUP(AA1828,'Expense History'!$AA$6:$AB$36,2,0)="x",AC1828=$O$2),"include",0))</f>
        <v>include</v>
      </c>
      <c r="P1828" s="1">
        <f>IF(O1828="include",IF(AE1828&gt;0,1+MAX(P1829:P$2005),0),0)</f>
        <v>0</v>
      </c>
      <c r="Q1828" s="1">
        <f>IF(AND(ISBLANK(AA1827),AE1827=0),0,(IF(MAX(Q1829:Q$2005)&gt;0,0,ROW(R1828))))</f>
        <v>0</v>
      </c>
      <c r="R1828" s="1">
        <f>IF($O1828="include",IF(AF1828&gt;0,1+MAX(R1829:R$2005),0),0)</f>
        <v>0</v>
      </c>
      <c r="S1828" s="1">
        <f>IF($O1828="include",IF(AG1828&gt;0,1+MAX(S1829:S$2005),0),0)</f>
        <v>0</v>
      </c>
      <c r="T1828" s="1">
        <f>IF($O1828="include",IF(AH1828&gt;0,1+MAX(T1829:T$2005),0),0)</f>
        <v>0</v>
      </c>
      <c r="U1828" s="1">
        <f>IF($O1828="include",IF(AI1828&gt;0,1+MAX(U1829:U$2005),0),0)</f>
        <v>0</v>
      </c>
      <c r="V1828" s="1">
        <f>IF($O1828="include",IF(AJ1828&gt;0,1+MAX(V1829:V$2005),0),0)</f>
        <v>0</v>
      </c>
      <c r="W1828" s="1">
        <f>IF($O1828="include",IF(AK1828&gt;0,1+MAX(W1829:W$2005),0),0)</f>
        <v>0</v>
      </c>
      <c r="X1828" s="1">
        <f>IF($O1828="include",IF(AL1828&gt;0,1+MAX(X1829:X$2005),0),0)</f>
        <v>0</v>
      </c>
      <c r="Y1828" s="22" t="str">
        <f t="shared" si="483"/>
        <v xml:space="preserve">1 - </v>
      </c>
      <c r="AA1828" s="42"/>
      <c r="AB1828" s="43"/>
      <c r="AC1828" s="43"/>
      <c r="AD1828" s="44"/>
      <c r="AE1828" s="11">
        <f t="shared" si="484"/>
        <v>0</v>
      </c>
      <c r="AF1828" s="41"/>
      <c r="AG1828" s="41"/>
      <c r="AH1828" s="41"/>
      <c r="AI1828" s="41"/>
      <c r="AJ1828" s="41"/>
      <c r="AK1828" s="41"/>
      <c r="AL1828" s="41"/>
      <c r="BA1828" s="1">
        <f t="shared" si="485"/>
        <v>0</v>
      </c>
      <c r="BB1828" s="1">
        <f t="shared" si="486"/>
        <v>0</v>
      </c>
      <c r="BC1828" s="1" t="str">
        <f t="shared" si="487"/>
        <v>No</v>
      </c>
      <c r="BD1828" s="1">
        <f t="shared" si="488"/>
        <v>0</v>
      </c>
      <c r="BE1828" s="1">
        <f t="shared" si="489"/>
        <v>0</v>
      </c>
      <c r="BF1828" s="1">
        <f t="shared" si="490"/>
        <v>0</v>
      </c>
      <c r="BG1828" s="1">
        <v>1824</v>
      </c>
      <c r="BH1828" s="1" t="e">
        <f t="shared" si="491"/>
        <v>#N/A</v>
      </c>
      <c r="BI1828" s="1">
        <f t="shared" si="493"/>
        <v>2</v>
      </c>
      <c r="BJ1828" s="1" t="e">
        <f t="shared" si="492"/>
        <v>#N/A</v>
      </c>
    </row>
    <row r="1829" spans="1:62" x14ac:dyDescent="0.25">
      <c r="A1829" s="1">
        <f t="shared" si="479"/>
        <v>1</v>
      </c>
      <c r="B1829" s="1">
        <f>IF(YEAR(AD1829)=$B$3,YEAR('Apartment Expenses'!AD1829)&amp;" - "&amp;'Apartment Expenses'!AC1829,0)</f>
        <v>0</v>
      </c>
      <c r="C1829" s="1">
        <f t="shared" si="480"/>
        <v>0</v>
      </c>
      <c r="E1829" s="1">
        <v>1825</v>
      </c>
      <c r="F1829" s="1">
        <f t="shared" si="481"/>
        <v>1</v>
      </c>
      <c r="G1829" s="1">
        <f t="shared" si="477"/>
        <v>0</v>
      </c>
      <c r="H1829" s="1">
        <f t="shared" si="478"/>
        <v>0</v>
      </c>
      <c r="J1829" s="1" t="str">
        <f t="shared" si="482"/>
        <v>1900</v>
      </c>
      <c r="M1829" s="1">
        <f>HLOOKUP('Expense History'!$AD$3,$P$4:$X$2004,ROW('Apartment Expenses'!L1829)-3,0)</f>
        <v>0</v>
      </c>
      <c r="N1829" s="1">
        <f>IF('Expense History'!$AD$3=Data!$G$4,'Apartment Expenses'!AE1829,HLOOKUP('Expense History'!$AD$3,'Apartment Expenses'!$AE$4:$AL$2004,(ROW('Apartment Expenses'!M1829)-3)))</f>
        <v>0</v>
      </c>
      <c r="O1829" s="1" t="str">
        <f>IF($O$2="ALL",IF(VLOOKUP(AA1829,'Expense History'!$AA$6:$AB$36,2,0)="x","include",0),IF(AND(VLOOKUP(AA1829,'Expense History'!$AA$6:$AB$36,2,0)="x",AC1829=$O$2),"include",0))</f>
        <v>include</v>
      </c>
      <c r="P1829" s="1">
        <f>IF(O1829="include",IF(AE1829&gt;0,1+MAX(P1830:P$2005),0),0)</f>
        <v>0</v>
      </c>
      <c r="Q1829" s="1">
        <f>IF(AND(ISBLANK(AA1828),AE1828=0),0,(IF(MAX(Q1830:Q$2005)&gt;0,0,ROW(R1829))))</f>
        <v>0</v>
      </c>
      <c r="R1829" s="1">
        <f>IF($O1829="include",IF(AF1829&gt;0,1+MAX(R1830:R$2005),0),0)</f>
        <v>0</v>
      </c>
      <c r="S1829" s="1">
        <f>IF($O1829="include",IF(AG1829&gt;0,1+MAX(S1830:S$2005),0),0)</f>
        <v>0</v>
      </c>
      <c r="T1829" s="1">
        <f>IF($O1829="include",IF(AH1829&gt;0,1+MAX(T1830:T$2005),0),0)</f>
        <v>0</v>
      </c>
      <c r="U1829" s="1">
        <f>IF($O1829="include",IF(AI1829&gt;0,1+MAX(U1830:U$2005),0),0)</f>
        <v>0</v>
      </c>
      <c r="V1829" s="1">
        <f>IF($O1829="include",IF(AJ1829&gt;0,1+MAX(V1830:V$2005),0),0)</f>
        <v>0</v>
      </c>
      <c r="W1829" s="1">
        <f>IF($O1829="include",IF(AK1829&gt;0,1+MAX(W1830:W$2005),0),0)</f>
        <v>0</v>
      </c>
      <c r="X1829" s="1">
        <f>IF($O1829="include",IF(AL1829&gt;0,1+MAX(X1830:X$2005),0),0)</f>
        <v>0</v>
      </c>
      <c r="Y1829" s="22" t="str">
        <f t="shared" si="483"/>
        <v xml:space="preserve">1 - </v>
      </c>
      <c r="AA1829" s="42"/>
      <c r="AB1829" s="43"/>
      <c r="AC1829" s="43"/>
      <c r="AD1829" s="44"/>
      <c r="AE1829" s="11">
        <f t="shared" si="484"/>
        <v>0</v>
      </c>
      <c r="AF1829" s="41"/>
      <c r="AG1829" s="41"/>
      <c r="AH1829" s="41"/>
      <c r="AI1829" s="41"/>
      <c r="AJ1829" s="41"/>
      <c r="AK1829" s="41"/>
      <c r="AL1829" s="41"/>
      <c r="BA1829" s="1">
        <f t="shared" si="485"/>
        <v>0</v>
      </c>
      <c r="BB1829" s="1">
        <f t="shared" si="486"/>
        <v>0</v>
      </c>
      <c r="BC1829" s="1" t="str">
        <f t="shared" si="487"/>
        <v>No</v>
      </c>
      <c r="BD1829" s="1">
        <f t="shared" si="488"/>
        <v>0</v>
      </c>
      <c r="BE1829" s="1">
        <f t="shared" si="489"/>
        <v>0</v>
      </c>
      <c r="BF1829" s="1">
        <f t="shared" si="490"/>
        <v>0</v>
      </c>
      <c r="BG1829" s="1">
        <v>1825</v>
      </c>
      <c r="BH1829" s="1" t="e">
        <f t="shared" si="491"/>
        <v>#N/A</v>
      </c>
      <c r="BI1829" s="1">
        <f t="shared" si="493"/>
        <v>2</v>
      </c>
      <c r="BJ1829" s="1" t="e">
        <f t="shared" si="492"/>
        <v>#N/A</v>
      </c>
    </row>
    <row r="1830" spans="1:62" x14ac:dyDescent="0.25">
      <c r="A1830" s="1">
        <f t="shared" si="479"/>
        <v>1</v>
      </c>
      <c r="B1830" s="1">
        <f>IF(YEAR(AD1830)=$B$3,YEAR('Apartment Expenses'!AD1830)&amp;" - "&amp;'Apartment Expenses'!AC1830,0)</f>
        <v>0</v>
      </c>
      <c r="C1830" s="1">
        <f t="shared" si="480"/>
        <v>0</v>
      </c>
      <c r="E1830" s="1">
        <v>1826</v>
      </c>
      <c r="F1830" s="1">
        <f t="shared" si="481"/>
        <v>1</v>
      </c>
      <c r="G1830" s="1">
        <f t="shared" si="477"/>
        <v>0</v>
      </c>
      <c r="H1830" s="1">
        <f t="shared" si="478"/>
        <v>0</v>
      </c>
      <c r="J1830" s="1" t="str">
        <f t="shared" si="482"/>
        <v>1900</v>
      </c>
      <c r="M1830" s="1">
        <f>HLOOKUP('Expense History'!$AD$3,$P$4:$X$2004,ROW('Apartment Expenses'!L1830)-3,0)</f>
        <v>0</v>
      </c>
      <c r="N1830" s="1">
        <f>IF('Expense History'!$AD$3=Data!$G$4,'Apartment Expenses'!AE1830,HLOOKUP('Expense History'!$AD$3,'Apartment Expenses'!$AE$4:$AL$2004,(ROW('Apartment Expenses'!M1830)-3)))</f>
        <v>0</v>
      </c>
      <c r="O1830" s="1" t="str">
        <f>IF($O$2="ALL",IF(VLOOKUP(AA1830,'Expense History'!$AA$6:$AB$36,2,0)="x","include",0),IF(AND(VLOOKUP(AA1830,'Expense History'!$AA$6:$AB$36,2,0)="x",AC1830=$O$2),"include",0))</f>
        <v>include</v>
      </c>
      <c r="P1830" s="1">
        <f>IF(O1830="include",IF(AE1830&gt;0,1+MAX(P1831:P$2005),0),0)</f>
        <v>0</v>
      </c>
      <c r="Q1830" s="1">
        <f>IF(AND(ISBLANK(AA1829),AE1829=0),0,(IF(MAX(Q1831:Q$2005)&gt;0,0,ROW(R1830))))</f>
        <v>0</v>
      </c>
      <c r="R1830" s="1">
        <f>IF($O1830="include",IF(AF1830&gt;0,1+MAX(R1831:R$2005),0),0)</f>
        <v>0</v>
      </c>
      <c r="S1830" s="1">
        <f>IF($O1830="include",IF(AG1830&gt;0,1+MAX(S1831:S$2005),0),0)</f>
        <v>0</v>
      </c>
      <c r="T1830" s="1">
        <f>IF($O1830="include",IF(AH1830&gt;0,1+MAX(T1831:T$2005),0),0)</f>
        <v>0</v>
      </c>
      <c r="U1830" s="1">
        <f>IF($O1830="include",IF(AI1830&gt;0,1+MAX(U1831:U$2005),0),0)</f>
        <v>0</v>
      </c>
      <c r="V1830" s="1">
        <f>IF($O1830="include",IF(AJ1830&gt;0,1+MAX(V1831:V$2005),0),0)</f>
        <v>0</v>
      </c>
      <c r="W1830" s="1">
        <f>IF($O1830="include",IF(AK1830&gt;0,1+MAX(W1831:W$2005),0),0)</f>
        <v>0</v>
      </c>
      <c r="X1830" s="1">
        <f>IF($O1830="include",IF(AL1830&gt;0,1+MAX(X1831:X$2005),0),0)</f>
        <v>0</v>
      </c>
      <c r="Y1830" s="22" t="str">
        <f t="shared" si="483"/>
        <v xml:space="preserve">1 - </v>
      </c>
      <c r="AA1830" s="42"/>
      <c r="AB1830" s="43"/>
      <c r="AC1830" s="43"/>
      <c r="AD1830" s="44"/>
      <c r="AE1830" s="11">
        <f t="shared" si="484"/>
        <v>0</v>
      </c>
      <c r="AF1830" s="41"/>
      <c r="AG1830" s="41"/>
      <c r="AH1830" s="41"/>
      <c r="AI1830" s="41"/>
      <c r="AJ1830" s="41"/>
      <c r="AK1830" s="41"/>
      <c r="AL1830" s="41"/>
      <c r="BA1830" s="1">
        <f t="shared" si="485"/>
        <v>0</v>
      </c>
      <c r="BB1830" s="1">
        <f t="shared" si="486"/>
        <v>0</v>
      </c>
      <c r="BC1830" s="1" t="str">
        <f t="shared" si="487"/>
        <v>No</v>
      </c>
      <c r="BD1830" s="1">
        <f t="shared" si="488"/>
        <v>0</v>
      </c>
      <c r="BE1830" s="1">
        <f t="shared" si="489"/>
        <v>0</v>
      </c>
      <c r="BF1830" s="1">
        <f t="shared" si="490"/>
        <v>0</v>
      </c>
      <c r="BG1830" s="1">
        <v>1826</v>
      </c>
      <c r="BH1830" s="1" t="e">
        <f t="shared" si="491"/>
        <v>#N/A</v>
      </c>
      <c r="BI1830" s="1">
        <f t="shared" si="493"/>
        <v>2</v>
      </c>
      <c r="BJ1830" s="1" t="e">
        <f t="shared" si="492"/>
        <v>#N/A</v>
      </c>
    </row>
    <row r="1831" spans="1:62" x14ac:dyDescent="0.25">
      <c r="A1831" s="1">
        <f t="shared" si="479"/>
        <v>1</v>
      </c>
      <c r="B1831" s="1">
        <f>IF(YEAR(AD1831)=$B$3,YEAR('Apartment Expenses'!AD1831)&amp;" - "&amp;'Apartment Expenses'!AC1831,0)</f>
        <v>0</v>
      </c>
      <c r="C1831" s="1">
        <f t="shared" si="480"/>
        <v>0</v>
      </c>
      <c r="E1831" s="1">
        <v>1827</v>
      </c>
      <c r="F1831" s="1">
        <f t="shared" si="481"/>
        <v>1</v>
      </c>
      <c r="G1831" s="1">
        <f t="shared" si="477"/>
        <v>0</v>
      </c>
      <c r="H1831" s="1">
        <f t="shared" si="478"/>
        <v>0</v>
      </c>
      <c r="J1831" s="1" t="str">
        <f t="shared" si="482"/>
        <v>1900</v>
      </c>
      <c r="M1831" s="1">
        <f>HLOOKUP('Expense History'!$AD$3,$P$4:$X$2004,ROW('Apartment Expenses'!L1831)-3,0)</f>
        <v>0</v>
      </c>
      <c r="N1831" s="1">
        <f>IF('Expense History'!$AD$3=Data!$G$4,'Apartment Expenses'!AE1831,HLOOKUP('Expense History'!$AD$3,'Apartment Expenses'!$AE$4:$AL$2004,(ROW('Apartment Expenses'!M1831)-3)))</f>
        <v>0</v>
      </c>
      <c r="O1831" s="1" t="str">
        <f>IF($O$2="ALL",IF(VLOOKUP(AA1831,'Expense History'!$AA$6:$AB$36,2,0)="x","include",0),IF(AND(VLOOKUP(AA1831,'Expense History'!$AA$6:$AB$36,2,0)="x",AC1831=$O$2),"include",0))</f>
        <v>include</v>
      </c>
      <c r="P1831" s="1">
        <f>IF(O1831="include",IF(AE1831&gt;0,1+MAX(P1832:P$2005),0),0)</f>
        <v>0</v>
      </c>
      <c r="Q1831" s="1">
        <f>IF(AND(ISBLANK(AA1830),AE1830=0),0,(IF(MAX(Q1832:Q$2005)&gt;0,0,ROW(R1831))))</f>
        <v>0</v>
      </c>
      <c r="R1831" s="1">
        <f>IF($O1831="include",IF(AF1831&gt;0,1+MAX(R1832:R$2005),0),0)</f>
        <v>0</v>
      </c>
      <c r="S1831" s="1">
        <f>IF($O1831="include",IF(AG1831&gt;0,1+MAX(S1832:S$2005),0),0)</f>
        <v>0</v>
      </c>
      <c r="T1831" s="1">
        <f>IF($O1831="include",IF(AH1831&gt;0,1+MAX(T1832:T$2005),0),0)</f>
        <v>0</v>
      </c>
      <c r="U1831" s="1">
        <f>IF($O1831="include",IF(AI1831&gt;0,1+MAX(U1832:U$2005),0),0)</f>
        <v>0</v>
      </c>
      <c r="V1831" s="1">
        <f>IF($O1831="include",IF(AJ1831&gt;0,1+MAX(V1832:V$2005),0),0)</f>
        <v>0</v>
      </c>
      <c r="W1831" s="1">
        <f>IF($O1831="include",IF(AK1831&gt;0,1+MAX(W1832:W$2005),0),0)</f>
        <v>0</v>
      </c>
      <c r="X1831" s="1">
        <f>IF($O1831="include",IF(AL1831&gt;0,1+MAX(X1832:X$2005),0),0)</f>
        <v>0</v>
      </c>
      <c r="Y1831" s="22" t="str">
        <f t="shared" si="483"/>
        <v xml:space="preserve">1 - </v>
      </c>
      <c r="AA1831" s="42"/>
      <c r="AB1831" s="43"/>
      <c r="AC1831" s="43"/>
      <c r="AD1831" s="44"/>
      <c r="AE1831" s="11">
        <f t="shared" si="484"/>
        <v>0</v>
      </c>
      <c r="AF1831" s="41"/>
      <c r="AG1831" s="41"/>
      <c r="AH1831" s="41"/>
      <c r="AI1831" s="41"/>
      <c r="AJ1831" s="41"/>
      <c r="AK1831" s="41"/>
      <c r="AL1831" s="41"/>
      <c r="BA1831" s="1">
        <f t="shared" si="485"/>
        <v>0</v>
      </c>
      <c r="BB1831" s="1">
        <f t="shared" si="486"/>
        <v>0</v>
      </c>
      <c r="BC1831" s="1" t="str">
        <f t="shared" si="487"/>
        <v>No</v>
      </c>
      <c r="BD1831" s="1">
        <f t="shared" si="488"/>
        <v>0</v>
      </c>
      <c r="BE1831" s="1">
        <f t="shared" si="489"/>
        <v>0</v>
      </c>
      <c r="BF1831" s="1">
        <f t="shared" si="490"/>
        <v>0</v>
      </c>
      <c r="BG1831" s="1">
        <v>1827</v>
      </c>
      <c r="BH1831" s="1" t="e">
        <f t="shared" si="491"/>
        <v>#N/A</v>
      </c>
      <c r="BI1831" s="1">
        <f t="shared" si="493"/>
        <v>2</v>
      </c>
      <c r="BJ1831" s="1" t="e">
        <f t="shared" si="492"/>
        <v>#N/A</v>
      </c>
    </row>
    <row r="1832" spans="1:62" x14ac:dyDescent="0.25">
      <c r="A1832" s="1">
        <f t="shared" si="479"/>
        <v>1</v>
      </c>
      <c r="B1832" s="1">
        <f>IF(YEAR(AD1832)=$B$3,YEAR('Apartment Expenses'!AD1832)&amp;" - "&amp;'Apartment Expenses'!AC1832,0)</f>
        <v>0</v>
      </c>
      <c r="C1832" s="1">
        <f t="shared" si="480"/>
        <v>0</v>
      </c>
      <c r="E1832" s="1">
        <v>1828</v>
      </c>
      <c r="F1832" s="1">
        <f t="shared" si="481"/>
        <v>1</v>
      </c>
      <c r="G1832" s="1">
        <f t="shared" si="477"/>
        <v>0</v>
      </c>
      <c r="H1832" s="1">
        <f t="shared" si="478"/>
        <v>0</v>
      </c>
      <c r="J1832" s="1" t="str">
        <f t="shared" si="482"/>
        <v>1900</v>
      </c>
      <c r="M1832" s="1">
        <f>HLOOKUP('Expense History'!$AD$3,$P$4:$X$2004,ROW('Apartment Expenses'!L1832)-3,0)</f>
        <v>0</v>
      </c>
      <c r="N1832" s="1">
        <f>IF('Expense History'!$AD$3=Data!$G$4,'Apartment Expenses'!AE1832,HLOOKUP('Expense History'!$AD$3,'Apartment Expenses'!$AE$4:$AL$2004,(ROW('Apartment Expenses'!M1832)-3)))</f>
        <v>0</v>
      </c>
      <c r="O1832" s="1" t="str">
        <f>IF($O$2="ALL",IF(VLOOKUP(AA1832,'Expense History'!$AA$6:$AB$36,2,0)="x","include",0),IF(AND(VLOOKUP(AA1832,'Expense History'!$AA$6:$AB$36,2,0)="x",AC1832=$O$2),"include",0))</f>
        <v>include</v>
      </c>
      <c r="P1832" s="1">
        <f>IF(O1832="include",IF(AE1832&gt;0,1+MAX(P1833:P$2005),0),0)</f>
        <v>0</v>
      </c>
      <c r="Q1832" s="1">
        <f>IF(AND(ISBLANK(AA1831),AE1831=0),0,(IF(MAX(Q1833:Q$2005)&gt;0,0,ROW(R1832))))</f>
        <v>0</v>
      </c>
      <c r="R1832" s="1">
        <f>IF($O1832="include",IF(AF1832&gt;0,1+MAX(R1833:R$2005),0),0)</f>
        <v>0</v>
      </c>
      <c r="S1832" s="1">
        <f>IF($O1832="include",IF(AG1832&gt;0,1+MAX(S1833:S$2005),0),0)</f>
        <v>0</v>
      </c>
      <c r="T1832" s="1">
        <f>IF($O1832="include",IF(AH1832&gt;0,1+MAX(T1833:T$2005),0),0)</f>
        <v>0</v>
      </c>
      <c r="U1832" s="1">
        <f>IF($O1832="include",IF(AI1832&gt;0,1+MAX(U1833:U$2005),0),0)</f>
        <v>0</v>
      </c>
      <c r="V1832" s="1">
        <f>IF($O1832="include",IF(AJ1832&gt;0,1+MAX(V1833:V$2005),0),0)</f>
        <v>0</v>
      </c>
      <c r="W1832" s="1">
        <f>IF($O1832="include",IF(AK1832&gt;0,1+MAX(W1833:W$2005),0),0)</f>
        <v>0</v>
      </c>
      <c r="X1832" s="1">
        <f>IF($O1832="include",IF(AL1832&gt;0,1+MAX(X1833:X$2005),0),0)</f>
        <v>0</v>
      </c>
      <c r="Y1832" s="22" t="str">
        <f t="shared" si="483"/>
        <v xml:space="preserve">1 - </v>
      </c>
      <c r="AA1832" s="42"/>
      <c r="AB1832" s="43"/>
      <c r="AC1832" s="43"/>
      <c r="AD1832" s="44"/>
      <c r="AE1832" s="11">
        <f t="shared" si="484"/>
        <v>0</v>
      </c>
      <c r="AF1832" s="41"/>
      <c r="AG1832" s="41"/>
      <c r="AH1832" s="41"/>
      <c r="AI1832" s="41"/>
      <c r="AJ1832" s="41"/>
      <c r="AK1832" s="41"/>
      <c r="AL1832" s="41"/>
      <c r="BA1832" s="1">
        <f t="shared" si="485"/>
        <v>0</v>
      </c>
      <c r="BB1832" s="1">
        <f t="shared" si="486"/>
        <v>0</v>
      </c>
      <c r="BC1832" s="1" t="str">
        <f t="shared" si="487"/>
        <v>No</v>
      </c>
      <c r="BD1832" s="1">
        <f t="shared" si="488"/>
        <v>0</v>
      </c>
      <c r="BE1832" s="1">
        <f t="shared" si="489"/>
        <v>0</v>
      </c>
      <c r="BF1832" s="1">
        <f t="shared" si="490"/>
        <v>0</v>
      </c>
      <c r="BG1832" s="1">
        <v>1828</v>
      </c>
      <c r="BH1832" s="1" t="e">
        <f t="shared" si="491"/>
        <v>#N/A</v>
      </c>
      <c r="BI1832" s="1">
        <f t="shared" si="493"/>
        <v>2</v>
      </c>
      <c r="BJ1832" s="1" t="e">
        <f t="shared" si="492"/>
        <v>#N/A</v>
      </c>
    </row>
    <row r="1833" spans="1:62" x14ac:dyDescent="0.25">
      <c r="A1833" s="1">
        <f t="shared" si="479"/>
        <v>1</v>
      </c>
      <c r="B1833" s="1">
        <f>IF(YEAR(AD1833)=$B$3,YEAR('Apartment Expenses'!AD1833)&amp;" - "&amp;'Apartment Expenses'!AC1833,0)</f>
        <v>0</v>
      </c>
      <c r="C1833" s="1">
        <f t="shared" si="480"/>
        <v>0</v>
      </c>
      <c r="E1833" s="1">
        <v>1829</v>
      </c>
      <c r="F1833" s="1">
        <f t="shared" si="481"/>
        <v>1</v>
      </c>
      <c r="G1833" s="1">
        <f t="shared" si="477"/>
        <v>0</v>
      </c>
      <c r="H1833" s="1">
        <f t="shared" si="478"/>
        <v>0</v>
      </c>
      <c r="J1833" s="1" t="str">
        <f t="shared" si="482"/>
        <v>1900</v>
      </c>
      <c r="M1833" s="1">
        <f>HLOOKUP('Expense History'!$AD$3,$P$4:$X$2004,ROW('Apartment Expenses'!L1833)-3,0)</f>
        <v>0</v>
      </c>
      <c r="N1833" s="1">
        <f>IF('Expense History'!$AD$3=Data!$G$4,'Apartment Expenses'!AE1833,HLOOKUP('Expense History'!$AD$3,'Apartment Expenses'!$AE$4:$AL$2004,(ROW('Apartment Expenses'!M1833)-3)))</f>
        <v>0</v>
      </c>
      <c r="O1833" s="1" t="str">
        <f>IF($O$2="ALL",IF(VLOOKUP(AA1833,'Expense History'!$AA$6:$AB$36,2,0)="x","include",0),IF(AND(VLOOKUP(AA1833,'Expense History'!$AA$6:$AB$36,2,0)="x",AC1833=$O$2),"include",0))</f>
        <v>include</v>
      </c>
      <c r="P1833" s="1">
        <f>IF(O1833="include",IF(AE1833&gt;0,1+MAX(P1834:P$2005),0),0)</f>
        <v>0</v>
      </c>
      <c r="Q1833" s="1">
        <f>IF(AND(ISBLANK(AA1832),AE1832=0),0,(IF(MAX(Q1834:Q$2005)&gt;0,0,ROW(R1833))))</f>
        <v>0</v>
      </c>
      <c r="R1833" s="1">
        <f>IF($O1833="include",IF(AF1833&gt;0,1+MAX(R1834:R$2005),0),0)</f>
        <v>0</v>
      </c>
      <c r="S1833" s="1">
        <f>IF($O1833="include",IF(AG1833&gt;0,1+MAX(S1834:S$2005),0),0)</f>
        <v>0</v>
      </c>
      <c r="T1833" s="1">
        <f>IF($O1833="include",IF(AH1833&gt;0,1+MAX(T1834:T$2005),0),0)</f>
        <v>0</v>
      </c>
      <c r="U1833" s="1">
        <f>IF($O1833="include",IF(AI1833&gt;0,1+MAX(U1834:U$2005),0),0)</f>
        <v>0</v>
      </c>
      <c r="V1833" s="1">
        <f>IF($O1833="include",IF(AJ1833&gt;0,1+MAX(V1834:V$2005),0),0)</f>
        <v>0</v>
      </c>
      <c r="W1833" s="1">
        <f>IF($O1833="include",IF(AK1833&gt;0,1+MAX(W1834:W$2005),0),0)</f>
        <v>0</v>
      </c>
      <c r="X1833" s="1">
        <f>IF($O1833="include",IF(AL1833&gt;0,1+MAX(X1834:X$2005),0),0)</f>
        <v>0</v>
      </c>
      <c r="Y1833" s="22" t="str">
        <f t="shared" si="483"/>
        <v xml:space="preserve">1 - </v>
      </c>
      <c r="AA1833" s="42"/>
      <c r="AB1833" s="43"/>
      <c r="AC1833" s="43"/>
      <c r="AD1833" s="44"/>
      <c r="AE1833" s="11">
        <f t="shared" si="484"/>
        <v>0</v>
      </c>
      <c r="AF1833" s="41"/>
      <c r="AG1833" s="41"/>
      <c r="AH1833" s="41"/>
      <c r="AI1833" s="41"/>
      <c r="AJ1833" s="41"/>
      <c r="AK1833" s="41"/>
      <c r="AL1833" s="41"/>
      <c r="BA1833" s="1">
        <f t="shared" si="485"/>
        <v>0</v>
      </c>
      <c r="BB1833" s="1">
        <f t="shared" si="486"/>
        <v>0</v>
      </c>
      <c r="BC1833" s="1" t="str">
        <f t="shared" si="487"/>
        <v>No</v>
      </c>
      <c r="BD1833" s="1">
        <f t="shared" si="488"/>
        <v>0</v>
      </c>
      <c r="BE1833" s="1">
        <f t="shared" si="489"/>
        <v>0</v>
      </c>
      <c r="BF1833" s="1">
        <f t="shared" si="490"/>
        <v>0</v>
      </c>
      <c r="BG1833" s="1">
        <v>1829</v>
      </c>
      <c r="BH1833" s="1" t="e">
        <f t="shared" si="491"/>
        <v>#N/A</v>
      </c>
      <c r="BI1833" s="1">
        <f t="shared" si="493"/>
        <v>2</v>
      </c>
      <c r="BJ1833" s="1" t="e">
        <f t="shared" si="492"/>
        <v>#N/A</v>
      </c>
    </row>
    <row r="1834" spans="1:62" x14ac:dyDescent="0.25">
      <c r="A1834" s="1">
        <f t="shared" si="479"/>
        <v>1</v>
      </c>
      <c r="B1834" s="1">
        <f>IF(YEAR(AD1834)=$B$3,YEAR('Apartment Expenses'!AD1834)&amp;" - "&amp;'Apartment Expenses'!AC1834,0)</f>
        <v>0</v>
      </c>
      <c r="C1834" s="1">
        <f t="shared" si="480"/>
        <v>0</v>
      </c>
      <c r="E1834" s="1">
        <v>1830</v>
      </c>
      <c r="F1834" s="1">
        <f t="shared" si="481"/>
        <v>1</v>
      </c>
      <c r="G1834" s="1">
        <f t="shared" si="477"/>
        <v>0</v>
      </c>
      <c r="H1834" s="1">
        <f t="shared" si="478"/>
        <v>0</v>
      </c>
      <c r="J1834" s="1" t="str">
        <f t="shared" si="482"/>
        <v>1900</v>
      </c>
      <c r="M1834" s="1">
        <f>HLOOKUP('Expense History'!$AD$3,$P$4:$X$2004,ROW('Apartment Expenses'!L1834)-3,0)</f>
        <v>0</v>
      </c>
      <c r="N1834" s="1">
        <f>IF('Expense History'!$AD$3=Data!$G$4,'Apartment Expenses'!AE1834,HLOOKUP('Expense History'!$AD$3,'Apartment Expenses'!$AE$4:$AL$2004,(ROW('Apartment Expenses'!M1834)-3)))</f>
        <v>0</v>
      </c>
      <c r="O1834" s="1" t="str">
        <f>IF($O$2="ALL",IF(VLOOKUP(AA1834,'Expense History'!$AA$6:$AB$36,2,0)="x","include",0),IF(AND(VLOOKUP(AA1834,'Expense History'!$AA$6:$AB$36,2,0)="x",AC1834=$O$2),"include",0))</f>
        <v>include</v>
      </c>
      <c r="P1834" s="1">
        <f>IF(O1834="include",IF(AE1834&gt;0,1+MAX(P1835:P$2005),0),0)</f>
        <v>0</v>
      </c>
      <c r="Q1834" s="1">
        <f>IF(AND(ISBLANK(AA1833),AE1833=0),0,(IF(MAX(Q1835:Q$2005)&gt;0,0,ROW(R1834))))</f>
        <v>0</v>
      </c>
      <c r="R1834" s="1">
        <f>IF($O1834="include",IF(AF1834&gt;0,1+MAX(R1835:R$2005),0),0)</f>
        <v>0</v>
      </c>
      <c r="S1834" s="1">
        <f>IF($O1834="include",IF(AG1834&gt;0,1+MAX(S1835:S$2005),0),0)</f>
        <v>0</v>
      </c>
      <c r="T1834" s="1">
        <f>IF($O1834="include",IF(AH1834&gt;0,1+MAX(T1835:T$2005),0),0)</f>
        <v>0</v>
      </c>
      <c r="U1834" s="1">
        <f>IF($O1834="include",IF(AI1834&gt;0,1+MAX(U1835:U$2005),0),0)</f>
        <v>0</v>
      </c>
      <c r="V1834" s="1">
        <f>IF($O1834="include",IF(AJ1834&gt;0,1+MAX(V1835:V$2005),0),0)</f>
        <v>0</v>
      </c>
      <c r="W1834" s="1">
        <f>IF($O1834="include",IF(AK1834&gt;0,1+MAX(W1835:W$2005),0),0)</f>
        <v>0</v>
      </c>
      <c r="X1834" s="1">
        <f>IF($O1834="include",IF(AL1834&gt;0,1+MAX(X1835:X$2005),0),0)</f>
        <v>0</v>
      </c>
      <c r="Y1834" s="22" t="str">
        <f t="shared" si="483"/>
        <v xml:space="preserve">1 - </v>
      </c>
      <c r="AA1834" s="42"/>
      <c r="AB1834" s="43"/>
      <c r="AC1834" s="43"/>
      <c r="AD1834" s="44"/>
      <c r="AE1834" s="11">
        <f t="shared" si="484"/>
        <v>0</v>
      </c>
      <c r="AF1834" s="41"/>
      <c r="AG1834" s="41"/>
      <c r="AH1834" s="41"/>
      <c r="AI1834" s="41"/>
      <c r="AJ1834" s="41"/>
      <c r="AK1834" s="41"/>
      <c r="AL1834" s="41"/>
      <c r="BA1834" s="1">
        <f t="shared" si="485"/>
        <v>0</v>
      </c>
      <c r="BB1834" s="1">
        <f t="shared" si="486"/>
        <v>0</v>
      </c>
      <c r="BC1834" s="1" t="str">
        <f t="shared" si="487"/>
        <v>No</v>
      </c>
      <c r="BD1834" s="1">
        <f t="shared" si="488"/>
        <v>0</v>
      </c>
      <c r="BE1834" s="1">
        <f t="shared" si="489"/>
        <v>0</v>
      </c>
      <c r="BF1834" s="1">
        <f t="shared" si="490"/>
        <v>0</v>
      </c>
      <c r="BG1834" s="1">
        <v>1830</v>
      </c>
      <c r="BH1834" s="1" t="e">
        <f t="shared" si="491"/>
        <v>#N/A</v>
      </c>
      <c r="BI1834" s="1">
        <f t="shared" si="493"/>
        <v>2</v>
      </c>
      <c r="BJ1834" s="1" t="e">
        <f t="shared" si="492"/>
        <v>#N/A</v>
      </c>
    </row>
    <row r="1835" spans="1:62" x14ac:dyDescent="0.25">
      <c r="A1835" s="1">
        <f t="shared" si="479"/>
        <v>1</v>
      </c>
      <c r="B1835" s="1">
        <f>IF(YEAR(AD1835)=$B$3,YEAR('Apartment Expenses'!AD1835)&amp;" - "&amp;'Apartment Expenses'!AC1835,0)</f>
        <v>0</v>
      </c>
      <c r="C1835" s="1">
        <f t="shared" si="480"/>
        <v>0</v>
      </c>
      <c r="E1835" s="1">
        <v>1831</v>
      </c>
      <c r="F1835" s="1">
        <f t="shared" si="481"/>
        <v>1</v>
      </c>
      <c r="G1835" s="1">
        <f t="shared" si="477"/>
        <v>0</v>
      </c>
      <c r="H1835" s="1">
        <f t="shared" si="478"/>
        <v>0</v>
      </c>
      <c r="J1835" s="1" t="str">
        <f t="shared" si="482"/>
        <v>1900</v>
      </c>
      <c r="M1835" s="1">
        <f>HLOOKUP('Expense History'!$AD$3,$P$4:$X$2004,ROW('Apartment Expenses'!L1835)-3,0)</f>
        <v>0</v>
      </c>
      <c r="N1835" s="1">
        <f>IF('Expense History'!$AD$3=Data!$G$4,'Apartment Expenses'!AE1835,HLOOKUP('Expense History'!$AD$3,'Apartment Expenses'!$AE$4:$AL$2004,(ROW('Apartment Expenses'!M1835)-3)))</f>
        <v>0</v>
      </c>
      <c r="O1835" s="1" t="str">
        <f>IF($O$2="ALL",IF(VLOOKUP(AA1835,'Expense History'!$AA$6:$AB$36,2,0)="x","include",0),IF(AND(VLOOKUP(AA1835,'Expense History'!$AA$6:$AB$36,2,0)="x",AC1835=$O$2),"include",0))</f>
        <v>include</v>
      </c>
      <c r="P1835" s="1">
        <f>IF(O1835="include",IF(AE1835&gt;0,1+MAX(P1836:P$2005),0),0)</f>
        <v>0</v>
      </c>
      <c r="Q1835" s="1">
        <f>IF(AND(ISBLANK(AA1834),AE1834=0),0,(IF(MAX(Q1836:Q$2005)&gt;0,0,ROW(R1835))))</f>
        <v>0</v>
      </c>
      <c r="R1835" s="1">
        <f>IF($O1835="include",IF(AF1835&gt;0,1+MAX(R1836:R$2005),0),0)</f>
        <v>0</v>
      </c>
      <c r="S1835" s="1">
        <f>IF($O1835="include",IF(AG1835&gt;0,1+MAX(S1836:S$2005),0),0)</f>
        <v>0</v>
      </c>
      <c r="T1835" s="1">
        <f>IF($O1835="include",IF(AH1835&gt;0,1+MAX(T1836:T$2005),0),0)</f>
        <v>0</v>
      </c>
      <c r="U1835" s="1">
        <f>IF($O1835="include",IF(AI1835&gt;0,1+MAX(U1836:U$2005),0),0)</f>
        <v>0</v>
      </c>
      <c r="V1835" s="1">
        <f>IF($O1835="include",IF(AJ1835&gt;0,1+MAX(V1836:V$2005),0),0)</f>
        <v>0</v>
      </c>
      <c r="W1835" s="1">
        <f>IF($O1835="include",IF(AK1835&gt;0,1+MAX(W1836:W$2005),0),0)</f>
        <v>0</v>
      </c>
      <c r="X1835" s="1">
        <f>IF($O1835="include",IF(AL1835&gt;0,1+MAX(X1836:X$2005),0),0)</f>
        <v>0</v>
      </c>
      <c r="Y1835" s="22" t="str">
        <f t="shared" si="483"/>
        <v xml:space="preserve">1 - </v>
      </c>
      <c r="AA1835" s="42"/>
      <c r="AB1835" s="43"/>
      <c r="AC1835" s="43"/>
      <c r="AD1835" s="44"/>
      <c r="AE1835" s="11">
        <f t="shared" si="484"/>
        <v>0</v>
      </c>
      <c r="AF1835" s="41"/>
      <c r="AG1835" s="41"/>
      <c r="AH1835" s="41"/>
      <c r="AI1835" s="41"/>
      <c r="AJ1835" s="41"/>
      <c r="AK1835" s="41"/>
      <c r="AL1835" s="41"/>
      <c r="BA1835" s="1">
        <f t="shared" si="485"/>
        <v>0</v>
      </c>
      <c r="BB1835" s="1">
        <f t="shared" si="486"/>
        <v>0</v>
      </c>
      <c r="BC1835" s="1" t="str">
        <f t="shared" si="487"/>
        <v>No</v>
      </c>
      <c r="BD1835" s="1">
        <f t="shared" si="488"/>
        <v>0</v>
      </c>
      <c r="BE1835" s="1">
        <f t="shared" si="489"/>
        <v>0</v>
      </c>
      <c r="BF1835" s="1">
        <f t="shared" si="490"/>
        <v>0</v>
      </c>
      <c r="BG1835" s="1">
        <v>1831</v>
      </c>
      <c r="BH1835" s="1" t="e">
        <f t="shared" si="491"/>
        <v>#N/A</v>
      </c>
      <c r="BI1835" s="1">
        <f t="shared" si="493"/>
        <v>2</v>
      </c>
      <c r="BJ1835" s="1" t="e">
        <f t="shared" si="492"/>
        <v>#N/A</v>
      </c>
    </row>
    <row r="1836" spans="1:62" x14ac:dyDescent="0.25">
      <c r="A1836" s="1">
        <f t="shared" si="479"/>
        <v>1</v>
      </c>
      <c r="B1836" s="1">
        <f>IF(YEAR(AD1836)=$B$3,YEAR('Apartment Expenses'!AD1836)&amp;" - "&amp;'Apartment Expenses'!AC1836,0)</f>
        <v>0</v>
      </c>
      <c r="C1836" s="1">
        <f t="shared" si="480"/>
        <v>0</v>
      </c>
      <c r="E1836" s="1">
        <v>1832</v>
      </c>
      <c r="F1836" s="1">
        <f t="shared" si="481"/>
        <v>1</v>
      </c>
      <c r="G1836" s="1">
        <f t="shared" si="477"/>
        <v>0</v>
      </c>
      <c r="H1836" s="1">
        <f t="shared" si="478"/>
        <v>0</v>
      </c>
      <c r="J1836" s="1" t="str">
        <f t="shared" si="482"/>
        <v>1900</v>
      </c>
      <c r="M1836" s="1">
        <f>HLOOKUP('Expense History'!$AD$3,$P$4:$X$2004,ROW('Apartment Expenses'!L1836)-3,0)</f>
        <v>0</v>
      </c>
      <c r="N1836" s="1">
        <f>IF('Expense History'!$AD$3=Data!$G$4,'Apartment Expenses'!AE1836,HLOOKUP('Expense History'!$AD$3,'Apartment Expenses'!$AE$4:$AL$2004,(ROW('Apartment Expenses'!M1836)-3)))</f>
        <v>0</v>
      </c>
      <c r="O1836" s="1" t="str">
        <f>IF($O$2="ALL",IF(VLOOKUP(AA1836,'Expense History'!$AA$6:$AB$36,2,0)="x","include",0),IF(AND(VLOOKUP(AA1836,'Expense History'!$AA$6:$AB$36,2,0)="x",AC1836=$O$2),"include",0))</f>
        <v>include</v>
      </c>
      <c r="P1836" s="1">
        <f>IF(O1836="include",IF(AE1836&gt;0,1+MAX(P1837:P$2005),0),0)</f>
        <v>0</v>
      </c>
      <c r="Q1836" s="1">
        <f>IF(AND(ISBLANK(AA1835),AE1835=0),0,(IF(MAX(Q1837:Q$2005)&gt;0,0,ROW(R1836))))</f>
        <v>0</v>
      </c>
      <c r="R1836" s="1">
        <f>IF($O1836="include",IF(AF1836&gt;0,1+MAX(R1837:R$2005),0),0)</f>
        <v>0</v>
      </c>
      <c r="S1836" s="1">
        <f>IF($O1836="include",IF(AG1836&gt;0,1+MAX(S1837:S$2005),0),0)</f>
        <v>0</v>
      </c>
      <c r="T1836" s="1">
        <f>IF($O1836="include",IF(AH1836&gt;0,1+MAX(T1837:T$2005),0),0)</f>
        <v>0</v>
      </c>
      <c r="U1836" s="1">
        <f>IF($O1836="include",IF(AI1836&gt;0,1+MAX(U1837:U$2005),0),0)</f>
        <v>0</v>
      </c>
      <c r="V1836" s="1">
        <f>IF($O1836="include",IF(AJ1836&gt;0,1+MAX(V1837:V$2005),0),0)</f>
        <v>0</v>
      </c>
      <c r="W1836" s="1">
        <f>IF($O1836="include",IF(AK1836&gt;0,1+MAX(W1837:W$2005),0),0)</f>
        <v>0</v>
      </c>
      <c r="X1836" s="1">
        <f>IF($O1836="include",IF(AL1836&gt;0,1+MAX(X1837:X$2005),0),0)</f>
        <v>0</v>
      </c>
      <c r="Y1836" s="22" t="str">
        <f t="shared" si="483"/>
        <v xml:space="preserve">1 - </v>
      </c>
      <c r="AA1836" s="42"/>
      <c r="AB1836" s="43"/>
      <c r="AC1836" s="43"/>
      <c r="AD1836" s="44"/>
      <c r="AE1836" s="11">
        <f t="shared" si="484"/>
        <v>0</v>
      </c>
      <c r="AF1836" s="41"/>
      <c r="AG1836" s="41"/>
      <c r="AH1836" s="41"/>
      <c r="AI1836" s="41"/>
      <c r="AJ1836" s="41"/>
      <c r="AK1836" s="41"/>
      <c r="AL1836" s="41"/>
      <c r="BA1836" s="1">
        <f t="shared" si="485"/>
        <v>0</v>
      </c>
      <c r="BB1836" s="1">
        <f t="shared" si="486"/>
        <v>0</v>
      </c>
      <c r="BC1836" s="1" t="str">
        <f t="shared" si="487"/>
        <v>No</v>
      </c>
      <c r="BD1836" s="1">
        <f t="shared" si="488"/>
        <v>0</v>
      </c>
      <c r="BE1836" s="1">
        <f t="shared" si="489"/>
        <v>0</v>
      </c>
      <c r="BF1836" s="1">
        <f t="shared" si="490"/>
        <v>0</v>
      </c>
      <c r="BG1836" s="1">
        <v>1832</v>
      </c>
      <c r="BH1836" s="1" t="e">
        <f t="shared" si="491"/>
        <v>#N/A</v>
      </c>
      <c r="BI1836" s="1">
        <f t="shared" si="493"/>
        <v>2</v>
      </c>
      <c r="BJ1836" s="1" t="e">
        <f t="shared" si="492"/>
        <v>#N/A</v>
      </c>
    </row>
    <row r="1837" spans="1:62" x14ac:dyDescent="0.25">
      <c r="A1837" s="1">
        <f t="shared" si="479"/>
        <v>1</v>
      </c>
      <c r="B1837" s="1">
        <f>IF(YEAR(AD1837)=$B$3,YEAR('Apartment Expenses'!AD1837)&amp;" - "&amp;'Apartment Expenses'!AC1837,0)</f>
        <v>0</v>
      </c>
      <c r="C1837" s="1">
        <f t="shared" si="480"/>
        <v>0</v>
      </c>
      <c r="E1837" s="1">
        <v>1833</v>
      </c>
      <c r="F1837" s="1">
        <f t="shared" si="481"/>
        <v>1</v>
      </c>
      <c r="G1837" s="1">
        <f t="shared" si="477"/>
        <v>0</v>
      </c>
      <c r="H1837" s="1">
        <f t="shared" si="478"/>
        <v>0</v>
      </c>
      <c r="J1837" s="1" t="str">
        <f t="shared" si="482"/>
        <v>1900</v>
      </c>
      <c r="M1837" s="1">
        <f>HLOOKUP('Expense History'!$AD$3,$P$4:$X$2004,ROW('Apartment Expenses'!L1837)-3,0)</f>
        <v>0</v>
      </c>
      <c r="N1837" s="1">
        <f>IF('Expense History'!$AD$3=Data!$G$4,'Apartment Expenses'!AE1837,HLOOKUP('Expense History'!$AD$3,'Apartment Expenses'!$AE$4:$AL$2004,(ROW('Apartment Expenses'!M1837)-3)))</f>
        <v>0</v>
      </c>
      <c r="O1837" s="1" t="str">
        <f>IF($O$2="ALL",IF(VLOOKUP(AA1837,'Expense History'!$AA$6:$AB$36,2,0)="x","include",0),IF(AND(VLOOKUP(AA1837,'Expense History'!$AA$6:$AB$36,2,0)="x",AC1837=$O$2),"include",0))</f>
        <v>include</v>
      </c>
      <c r="P1837" s="1">
        <f>IF(O1837="include",IF(AE1837&gt;0,1+MAX(P1838:P$2005),0),0)</f>
        <v>0</v>
      </c>
      <c r="Q1837" s="1">
        <f>IF(AND(ISBLANK(AA1836),AE1836=0),0,(IF(MAX(Q1838:Q$2005)&gt;0,0,ROW(R1837))))</f>
        <v>0</v>
      </c>
      <c r="R1837" s="1">
        <f>IF($O1837="include",IF(AF1837&gt;0,1+MAX(R1838:R$2005),0),0)</f>
        <v>0</v>
      </c>
      <c r="S1837" s="1">
        <f>IF($O1837="include",IF(AG1837&gt;0,1+MAX(S1838:S$2005),0),0)</f>
        <v>0</v>
      </c>
      <c r="T1837" s="1">
        <f>IF($O1837="include",IF(AH1837&gt;0,1+MAX(T1838:T$2005),0),0)</f>
        <v>0</v>
      </c>
      <c r="U1837" s="1">
        <f>IF($O1837="include",IF(AI1837&gt;0,1+MAX(U1838:U$2005),0),0)</f>
        <v>0</v>
      </c>
      <c r="V1837" s="1">
        <f>IF($O1837="include",IF(AJ1837&gt;0,1+MAX(V1838:V$2005),0),0)</f>
        <v>0</v>
      </c>
      <c r="W1837" s="1">
        <f>IF($O1837="include",IF(AK1837&gt;0,1+MAX(W1838:W$2005),0),0)</f>
        <v>0</v>
      </c>
      <c r="X1837" s="1">
        <f>IF($O1837="include",IF(AL1837&gt;0,1+MAX(X1838:X$2005),0),0)</f>
        <v>0</v>
      </c>
      <c r="Y1837" s="22" t="str">
        <f t="shared" si="483"/>
        <v xml:space="preserve">1 - </v>
      </c>
      <c r="AA1837" s="42"/>
      <c r="AB1837" s="43"/>
      <c r="AC1837" s="43"/>
      <c r="AD1837" s="44"/>
      <c r="AE1837" s="11">
        <f t="shared" si="484"/>
        <v>0</v>
      </c>
      <c r="AF1837" s="41"/>
      <c r="AG1837" s="41"/>
      <c r="AH1837" s="41"/>
      <c r="AI1837" s="41"/>
      <c r="AJ1837" s="41"/>
      <c r="AK1837" s="41"/>
      <c r="AL1837" s="41"/>
      <c r="BA1837" s="1">
        <f t="shared" si="485"/>
        <v>0</v>
      </c>
      <c r="BB1837" s="1">
        <f t="shared" si="486"/>
        <v>0</v>
      </c>
      <c r="BC1837" s="1" t="str">
        <f t="shared" si="487"/>
        <v>No</v>
      </c>
      <c r="BD1837" s="1">
        <f t="shared" si="488"/>
        <v>0</v>
      </c>
      <c r="BE1837" s="1">
        <f t="shared" si="489"/>
        <v>0</v>
      </c>
      <c r="BF1837" s="1">
        <f t="shared" si="490"/>
        <v>0</v>
      </c>
      <c r="BG1837" s="1">
        <v>1833</v>
      </c>
      <c r="BH1837" s="1" t="e">
        <f t="shared" si="491"/>
        <v>#N/A</v>
      </c>
      <c r="BI1837" s="1">
        <f t="shared" si="493"/>
        <v>2</v>
      </c>
      <c r="BJ1837" s="1" t="e">
        <f t="shared" si="492"/>
        <v>#N/A</v>
      </c>
    </row>
    <row r="1838" spans="1:62" x14ac:dyDescent="0.25">
      <c r="A1838" s="1">
        <f t="shared" si="479"/>
        <v>1</v>
      </c>
      <c r="B1838" s="1">
        <f>IF(YEAR(AD1838)=$B$3,YEAR('Apartment Expenses'!AD1838)&amp;" - "&amp;'Apartment Expenses'!AC1838,0)</f>
        <v>0</v>
      </c>
      <c r="C1838" s="1">
        <f t="shared" si="480"/>
        <v>0</v>
      </c>
      <c r="E1838" s="1">
        <v>1834</v>
      </c>
      <c r="F1838" s="1">
        <f t="shared" si="481"/>
        <v>1</v>
      </c>
      <c r="G1838" s="1">
        <f t="shared" si="477"/>
        <v>0</v>
      </c>
      <c r="H1838" s="1">
        <f t="shared" si="478"/>
        <v>0</v>
      </c>
      <c r="J1838" s="1" t="str">
        <f t="shared" si="482"/>
        <v>1900</v>
      </c>
      <c r="M1838" s="1">
        <f>HLOOKUP('Expense History'!$AD$3,$P$4:$X$2004,ROW('Apartment Expenses'!L1838)-3,0)</f>
        <v>0</v>
      </c>
      <c r="N1838" s="1">
        <f>IF('Expense History'!$AD$3=Data!$G$4,'Apartment Expenses'!AE1838,HLOOKUP('Expense History'!$AD$3,'Apartment Expenses'!$AE$4:$AL$2004,(ROW('Apartment Expenses'!M1838)-3)))</f>
        <v>0</v>
      </c>
      <c r="O1838" s="1" t="str">
        <f>IF($O$2="ALL",IF(VLOOKUP(AA1838,'Expense History'!$AA$6:$AB$36,2,0)="x","include",0),IF(AND(VLOOKUP(AA1838,'Expense History'!$AA$6:$AB$36,2,0)="x",AC1838=$O$2),"include",0))</f>
        <v>include</v>
      </c>
      <c r="P1838" s="1">
        <f>IF(O1838="include",IF(AE1838&gt;0,1+MAX(P1839:P$2005),0),0)</f>
        <v>0</v>
      </c>
      <c r="Q1838" s="1">
        <f>IF(AND(ISBLANK(AA1837),AE1837=0),0,(IF(MAX(Q1839:Q$2005)&gt;0,0,ROW(R1838))))</f>
        <v>0</v>
      </c>
      <c r="R1838" s="1">
        <f>IF($O1838="include",IF(AF1838&gt;0,1+MAX(R1839:R$2005),0),0)</f>
        <v>0</v>
      </c>
      <c r="S1838" s="1">
        <f>IF($O1838="include",IF(AG1838&gt;0,1+MAX(S1839:S$2005),0),0)</f>
        <v>0</v>
      </c>
      <c r="T1838" s="1">
        <f>IF($O1838="include",IF(AH1838&gt;0,1+MAX(T1839:T$2005),0),0)</f>
        <v>0</v>
      </c>
      <c r="U1838" s="1">
        <f>IF($O1838="include",IF(AI1838&gt;0,1+MAX(U1839:U$2005),0),0)</f>
        <v>0</v>
      </c>
      <c r="V1838" s="1">
        <f>IF($O1838="include",IF(AJ1838&gt;0,1+MAX(V1839:V$2005),0),0)</f>
        <v>0</v>
      </c>
      <c r="W1838" s="1">
        <f>IF($O1838="include",IF(AK1838&gt;0,1+MAX(W1839:W$2005),0),0)</f>
        <v>0</v>
      </c>
      <c r="X1838" s="1">
        <f>IF($O1838="include",IF(AL1838&gt;0,1+MAX(X1839:X$2005),0),0)</f>
        <v>0</v>
      </c>
      <c r="Y1838" s="22" t="str">
        <f t="shared" si="483"/>
        <v xml:space="preserve">1 - </v>
      </c>
      <c r="AA1838" s="42"/>
      <c r="AB1838" s="43"/>
      <c r="AC1838" s="43"/>
      <c r="AD1838" s="44"/>
      <c r="AE1838" s="11">
        <f t="shared" si="484"/>
        <v>0</v>
      </c>
      <c r="AF1838" s="41"/>
      <c r="AG1838" s="41"/>
      <c r="AH1838" s="41"/>
      <c r="AI1838" s="41"/>
      <c r="AJ1838" s="41"/>
      <c r="AK1838" s="41"/>
      <c r="AL1838" s="41"/>
      <c r="BA1838" s="1">
        <f t="shared" si="485"/>
        <v>0</v>
      </c>
      <c r="BB1838" s="1">
        <f t="shared" si="486"/>
        <v>0</v>
      </c>
      <c r="BC1838" s="1" t="str">
        <f t="shared" si="487"/>
        <v>No</v>
      </c>
      <c r="BD1838" s="1">
        <f t="shared" si="488"/>
        <v>0</v>
      </c>
      <c r="BE1838" s="1">
        <f t="shared" si="489"/>
        <v>0</v>
      </c>
      <c r="BF1838" s="1">
        <f t="shared" si="490"/>
        <v>0</v>
      </c>
      <c r="BG1838" s="1">
        <v>1834</v>
      </c>
      <c r="BH1838" s="1" t="e">
        <f t="shared" si="491"/>
        <v>#N/A</v>
      </c>
      <c r="BI1838" s="1">
        <f t="shared" si="493"/>
        <v>2</v>
      </c>
      <c r="BJ1838" s="1" t="e">
        <f t="shared" si="492"/>
        <v>#N/A</v>
      </c>
    </row>
    <row r="1839" spans="1:62" x14ac:dyDescent="0.25">
      <c r="A1839" s="1">
        <f t="shared" si="479"/>
        <v>1</v>
      </c>
      <c r="B1839" s="1">
        <f>IF(YEAR(AD1839)=$B$3,YEAR('Apartment Expenses'!AD1839)&amp;" - "&amp;'Apartment Expenses'!AC1839,0)</f>
        <v>0</v>
      </c>
      <c r="C1839" s="1">
        <f t="shared" si="480"/>
        <v>0</v>
      </c>
      <c r="E1839" s="1">
        <v>1835</v>
      </c>
      <c r="F1839" s="1">
        <f t="shared" si="481"/>
        <v>1</v>
      </c>
      <c r="G1839" s="1">
        <f t="shared" si="477"/>
        <v>0</v>
      </c>
      <c r="H1839" s="1">
        <f t="shared" si="478"/>
        <v>0</v>
      </c>
      <c r="J1839" s="1" t="str">
        <f t="shared" si="482"/>
        <v>1900</v>
      </c>
      <c r="M1839" s="1">
        <f>HLOOKUP('Expense History'!$AD$3,$P$4:$X$2004,ROW('Apartment Expenses'!L1839)-3,0)</f>
        <v>0</v>
      </c>
      <c r="N1839" s="1">
        <f>IF('Expense History'!$AD$3=Data!$G$4,'Apartment Expenses'!AE1839,HLOOKUP('Expense History'!$AD$3,'Apartment Expenses'!$AE$4:$AL$2004,(ROW('Apartment Expenses'!M1839)-3)))</f>
        <v>0</v>
      </c>
      <c r="O1839" s="1" t="str">
        <f>IF($O$2="ALL",IF(VLOOKUP(AA1839,'Expense History'!$AA$6:$AB$36,2,0)="x","include",0),IF(AND(VLOOKUP(AA1839,'Expense History'!$AA$6:$AB$36,2,0)="x",AC1839=$O$2),"include",0))</f>
        <v>include</v>
      </c>
      <c r="P1839" s="1">
        <f>IF(O1839="include",IF(AE1839&gt;0,1+MAX(P1840:P$2005),0),0)</f>
        <v>0</v>
      </c>
      <c r="Q1839" s="1">
        <f>IF(AND(ISBLANK(AA1838),AE1838=0),0,(IF(MAX(Q1840:Q$2005)&gt;0,0,ROW(R1839))))</f>
        <v>0</v>
      </c>
      <c r="R1839" s="1">
        <f>IF($O1839="include",IF(AF1839&gt;0,1+MAX(R1840:R$2005),0),0)</f>
        <v>0</v>
      </c>
      <c r="S1839" s="1">
        <f>IF($O1839="include",IF(AG1839&gt;0,1+MAX(S1840:S$2005),0),0)</f>
        <v>0</v>
      </c>
      <c r="T1839" s="1">
        <f>IF($O1839="include",IF(AH1839&gt;0,1+MAX(T1840:T$2005),0),0)</f>
        <v>0</v>
      </c>
      <c r="U1839" s="1">
        <f>IF($O1839="include",IF(AI1839&gt;0,1+MAX(U1840:U$2005),0),0)</f>
        <v>0</v>
      </c>
      <c r="V1839" s="1">
        <f>IF($O1839="include",IF(AJ1839&gt;0,1+MAX(V1840:V$2005),0),0)</f>
        <v>0</v>
      </c>
      <c r="W1839" s="1">
        <f>IF($O1839="include",IF(AK1839&gt;0,1+MAX(W1840:W$2005),0),0)</f>
        <v>0</v>
      </c>
      <c r="X1839" s="1">
        <f>IF($O1839="include",IF(AL1839&gt;0,1+MAX(X1840:X$2005),0),0)</f>
        <v>0</v>
      </c>
      <c r="Y1839" s="22" t="str">
        <f t="shared" si="483"/>
        <v xml:space="preserve">1 - </v>
      </c>
      <c r="AA1839" s="42"/>
      <c r="AB1839" s="43"/>
      <c r="AC1839" s="43"/>
      <c r="AD1839" s="44"/>
      <c r="AE1839" s="11">
        <f t="shared" si="484"/>
        <v>0</v>
      </c>
      <c r="AF1839" s="41"/>
      <c r="AG1839" s="41"/>
      <c r="AH1839" s="41"/>
      <c r="AI1839" s="41"/>
      <c r="AJ1839" s="41"/>
      <c r="AK1839" s="41"/>
      <c r="AL1839" s="41"/>
      <c r="BA1839" s="1">
        <f t="shared" si="485"/>
        <v>0</v>
      </c>
      <c r="BB1839" s="1">
        <f t="shared" si="486"/>
        <v>0</v>
      </c>
      <c r="BC1839" s="1" t="str">
        <f t="shared" si="487"/>
        <v>No</v>
      </c>
      <c r="BD1839" s="1">
        <f t="shared" si="488"/>
        <v>0</v>
      </c>
      <c r="BE1839" s="1">
        <f t="shared" si="489"/>
        <v>0</v>
      </c>
      <c r="BF1839" s="1">
        <f t="shared" si="490"/>
        <v>0</v>
      </c>
      <c r="BG1839" s="1">
        <v>1835</v>
      </c>
      <c r="BH1839" s="1" t="e">
        <f t="shared" si="491"/>
        <v>#N/A</v>
      </c>
      <c r="BI1839" s="1">
        <f t="shared" si="493"/>
        <v>2</v>
      </c>
      <c r="BJ1839" s="1" t="e">
        <f t="shared" si="492"/>
        <v>#N/A</v>
      </c>
    </row>
    <row r="1840" spans="1:62" x14ac:dyDescent="0.25">
      <c r="A1840" s="1">
        <f t="shared" si="479"/>
        <v>1</v>
      </c>
      <c r="B1840" s="1">
        <f>IF(YEAR(AD1840)=$B$3,YEAR('Apartment Expenses'!AD1840)&amp;" - "&amp;'Apartment Expenses'!AC1840,0)</f>
        <v>0</v>
      </c>
      <c r="C1840" s="1">
        <f t="shared" si="480"/>
        <v>0</v>
      </c>
      <c r="E1840" s="1">
        <v>1836</v>
      </c>
      <c r="F1840" s="1">
        <f t="shared" si="481"/>
        <v>1</v>
      </c>
      <c r="G1840" s="1">
        <f t="shared" si="477"/>
        <v>0</v>
      </c>
      <c r="H1840" s="1">
        <f t="shared" si="478"/>
        <v>0</v>
      </c>
      <c r="J1840" s="1" t="str">
        <f t="shared" si="482"/>
        <v>1900</v>
      </c>
      <c r="M1840" s="1">
        <f>HLOOKUP('Expense History'!$AD$3,$P$4:$X$2004,ROW('Apartment Expenses'!L1840)-3,0)</f>
        <v>0</v>
      </c>
      <c r="N1840" s="1">
        <f>IF('Expense History'!$AD$3=Data!$G$4,'Apartment Expenses'!AE1840,HLOOKUP('Expense History'!$AD$3,'Apartment Expenses'!$AE$4:$AL$2004,(ROW('Apartment Expenses'!M1840)-3)))</f>
        <v>0</v>
      </c>
      <c r="O1840" s="1" t="str">
        <f>IF($O$2="ALL",IF(VLOOKUP(AA1840,'Expense History'!$AA$6:$AB$36,2,0)="x","include",0),IF(AND(VLOOKUP(AA1840,'Expense History'!$AA$6:$AB$36,2,0)="x",AC1840=$O$2),"include",0))</f>
        <v>include</v>
      </c>
      <c r="P1840" s="1">
        <f>IF(O1840="include",IF(AE1840&gt;0,1+MAX(P1841:P$2005),0),0)</f>
        <v>0</v>
      </c>
      <c r="Q1840" s="1">
        <f>IF(AND(ISBLANK(AA1839),AE1839=0),0,(IF(MAX(Q1841:Q$2005)&gt;0,0,ROW(R1840))))</f>
        <v>0</v>
      </c>
      <c r="R1840" s="1">
        <f>IF($O1840="include",IF(AF1840&gt;0,1+MAX(R1841:R$2005),0),0)</f>
        <v>0</v>
      </c>
      <c r="S1840" s="1">
        <f>IF($O1840="include",IF(AG1840&gt;0,1+MAX(S1841:S$2005),0),0)</f>
        <v>0</v>
      </c>
      <c r="T1840" s="1">
        <f>IF($O1840="include",IF(AH1840&gt;0,1+MAX(T1841:T$2005),0),0)</f>
        <v>0</v>
      </c>
      <c r="U1840" s="1">
        <f>IF($O1840="include",IF(AI1840&gt;0,1+MAX(U1841:U$2005),0),0)</f>
        <v>0</v>
      </c>
      <c r="V1840" s="1">
        <f>IF($O1840="include",IF(AJ1840&gt;0,1+MAX(V1841:V$2005),0),0)</f>
        <v>0</v>
      </c>
      <c r="W1840" s="1">
        <f>IF($O1840="include",IF(AK1840&gt;0,1+MAX(W1841:W$2005),0),0)</f>
        <v>0</v>
      </c>
      <c r="X1840" s="1">
        <f>IF($O1840="include",IF(AL1840&gt;0,1+MAX(X1841:X$2005),0),0)</f>
        <v>0</v>
      </c>
      <c r="Y1840" s="22" t="str">
        <f t="shared" si="483"/>
        <v xml:space="preserve">1 - </v>
      </c>
      <c r="AA1840" s="42"/>
      <c r="AB1840" s="43"/>
      <c r="AC1840" s="43"/>
      <c r="AD1840" s="44"/>
      <c r="AE1840" s="11">
        <f t="shared" si="484"/>
        <v>0</v>
      </c>
      <c r="AF1840" s="41"/>
      <c r="AG1840" s="41"/>
      <c r="AH1840" s="41"/>
      <c r="AI1840" s="41"/>
      <c r="AJ1840" s="41"/>
      <c r="AK1840" s="41"/>
      <c r="AL1840" s="41"/>
      <c r="BA1840" s="1">
        <f t="shared" si="485"/>
        <v>0</v>
      </c>
      <c r="BB1840" s="1">
        <f t="shared" si="486"/>
        <v>0</v>
      </c>
      <c r="BC1840" s="1" t="str">
        <f t="shared" si="487"/>
        <v>No</v>
      </c>
      <c r="BD1840" s="1">
        <f t="shared" si="488"/>
        <v>0</v>
      </c>
      <c r="BE1840" s="1">
        <f t="shared" si="489"/>
        <v>0</v>
      </c>
      <c r="BF1840" s="1">
        <f t="shared" si="490"/>
        <v>0</v>
      </c>
      <c r="BG1840" s="1">
        <v>1836</v>
      </c>
      <c r="BH1840" s="1" t="e">
        <f t="shared" si="491"/>
        <v>#N/A</v>
      </c>
      <c r="BI1840" s="1">
        <f t="shared" si="493"/>
        <v>2</v>
      </c>
      <c r="BJ1840" s="1" t="e">
        <f t="shared" si="492"/>
        <v>#N/A</v>
      </c>
    </row>
    <row r="1841" spans="1:62" x14ac:dyDescent="0.25">
      <c r="A1841" s="1">
        <f t="shared" si="479"/>
        <v>1</v>
      </c>
      <c r="B1841" s="1">
        <f>IF(YEAR(AD1841)=$B$3,YEAR('Apartment Expenses'!AD1841)&amp;" - "&amp;'Apartment Expenses'!AC1841,0)</f>
        <v>0</v>
      </c>
      <c r="C1841" s="1">
        <f t="shared" si="480"/>
        <v>0</v>
      </c>
      <c r="E1841" s="1">
        <v>1837</v>
      </c>
      <c r="F1841" s="1">
        <f t="shared" si="481"/>
        <v>1</v>
      </c>
      <c r="G1841" s="1">
        <f t="shared" si="477"/>
        <v>0</v>
      </c>
      <c r="H1841" s="1">
        <f t="shared" si="478"/>
        <v>0</v>
      </c>
      <c r="J1841" s="1" t="str">
        <f t="shared" si="482"/>
        <v>1900</v>
      </c>
      <c r="M1841" s="1">
        <f>HLOOKUP('Expense History'!$AD$3,$P$4:$X$2004,ROW('Apartment Expenses'!L1841)-3,0)</f>
        <v>0</v>
      </c>
      <c r="N1841" s="1">
        <f>IF('Expense History'!$AD$3=Data!$G$4,'Apartment Expenses'!AE1841,HLOOKUP('Expense History'!$AD$3,'Apartment Expenses'!$AE$4:$AL$2004,(ROW('Apartment Expenses'!M1841)-3)))</f>
        <v>0</v>
      </c>
      <c r="O1841" s="1" t="str">
        <f>IF($O$2="ALL",IF(VLOOKUP(AA1841,'Expense History'!$AA$6:$AB$36,2,0)="x","include",0),IF(AND(VLOOKUP(AA1841,'Expense History'!$AA$6:$AB$36,2,0)="x",AC1841=$O$2),"include",0))</f>
        <v>include</v>
      </c>
      <c r="P1841" s="1">
        <f>IF(O1841="include",IF(AE1841&gt;0,1+MAX(P1842:P$2005),0),0)</f>
        <v>0</v>
      </c>
      <c r="Q1841" s="1">
        <f>IF(AND(ISBLANK(AA1840),AE1840=0),0,(IF(MAX(Q1842:Q$2005)&gt;0,0,ROW(R1841))))</f>
        <v>0</v>
      </c>
      <c r="R1841" s="1">
        <f>IF($O1841="include",IF(AF1841&gt;0,1+MAX(R1842:R$2005),0),0)</f>
        <v>0</v>
      </c>
      <c r="S1841" s="1">
        <f>IF($O1841="include",IF(AG1841&gt;0,1+MAX(S1842:S$2005),0),0)</f>
        <v>0</v>
      </c>
      <c r="T1841" s="1">
        <f>IF($O1841="include",IF(AH1841&gt;0,1+MAX(T1842:T$2005),0),0)</f>
        <v>0</v>
      </c>
      <c r="U1841" s="1">
        <f>IF($O1841="include",IF(AI1841&gt;0,1+MAX(U1842:U$2005),0),0)</f>
        <v>0</v>
      </c>
      <c r="V1841" s="1">
        <f>IF($O1841="include",IF(AJ1841&gt;0,1+MAX(V1842:V$2005),0),0)</f>
        <v>0</v>
      </c>
      <c r="W1841" s="1">
        <f>IF($O1841="include",IF(AK1841&gt;0,1+MAX(W1842:W$2005),0),0)</f>
        <v>0</v>
      </c>
      <c r="X1841" s="1">
        <f>IF($O1841="include",IF(AL1841&gt;0,1+MAX(X1842:X$2005),0),0)</f>
        <v>0</v>
      </c>
      <c r="Y1841" s="22" t="str">
        <f t="shared" si="483"/>
        <v xml:space="preserve">1 - </v>
      </c>
      <c r="AA1841" s="42"/>
      <c r="AB1841" s="43"/>
      <c r="AC1841" s="43"/>
      <c r="AD1841" s="44"/>
      <c r="AE1841" s="11">
        <f t="shared" si="484"/>
        <v>0</v>
      </c>
      <c r="AF1841" s="41"/>
      <c r="AG1841" s="41"/>
      <c r="AH1841" s="41"/>
      <c r="AI1841" s="41"/>
      <c r="AJ1841" s="41"/>
      <c r="AK1841" s="41"/>
      <c r="AL1841" s="41"/>
      <c r="BA1841" s="1">
        <f t="shared" si="485"/>
        <v>0</v>
      </c>
      <c r="BB1841" s="1">
        <f t="shared" si="486"/>
        <v>0</v>
      </c>
      <c r="BC1841" s="1" t="str">
        <f t="shared" si="487"/>
        <v>No</v>
      </c>
      <c r="BD1841" s="1">
        <f t="shared" si="488"/>
        <v>0</v>
      </c>
      <c r="BE1841" s="1">
        <f t="shared" si="489"/>
        <v>0</v>
      </c>
      <c r="BF1841" s="1">
        <f t="shared" si="490"/>
        <v>0</v>
      </c>
      <c r="BG1841" s="1">
        <v>1837</v>
      </c>
      <c r="BH1841" s="1" t="e">
        <f t="shared" si="491"/>
        <v>#N/A</v>
      </c>
      <c r="BI1841" s="1">
        <f t="shared" si="493"/>
        <v>2</v>
      </c>
      <c r="BJ1841" s="1" t="e">
        <f t="shared" si="492"/>
        <v>#N/A</v>
      </c>
    </row>
    <row r="1842" spans="1:62" x14ac:dyDescent="0.25">
      <c r="A1842" s="1">
        <f t="shared" si="479"/>
        <v>1</v>
      </c>
      <c r="B1842" s="1">
        <f>IF(YEAR(AD1842)=$B$3,YEAR('Apartment Expenses'!AD1842)&amp;" - "&amp;'Apartment Expenses'!AC1842,0)</f>
        <v>0</v>
      </c>
      <c r="C1842" s="1">
        <f t="shared" si="480"/>
        <v>0</v>
      </c>
      <c r="E1842" s="1">
        <v>1838</v>
      </c>
      <c r="F1842" s="1">
        <f t="shared" si="481"/>
        <v>1</v>
      </c>
      <c r="G1842" s="1">
        <f t="shared" si="477"/>
        <v>0</v>
      </c>
      <c r="H1842" s="1">
        <f t="shared" si="478"/>
        <v>0</v>
      </c>
      <c r="J1842" s="1" t="str">
        <f t="shared" si="482"/>
        <v>1900</v>
      </c>
      <c r="M1842" s="1">
        <f>HLOOKUP('Expense History'!$AD$3,$P$4:$X$2004,ROW('Apartment Expenses'!L1842)-3,0)</f>
        <v>0</v>
      </c>
      <c r="N1842" s="1">
        <f>IF('Expense History'!$AD$3=Data!$G$4,'Apartment Expenses'!AE1842,HLOOKUP('Expense History'!$AD$3,'Apartment Expenses'!$AE$4:$AL$2004,(ROW('Apartment Expenses'!M1842)-3)))</f>
        <v>0</v>
      </c>
      <c r="O1842" s="1" t="str">
        <f>IF($O$2="ALL",IF(VLOOKUP(AA1842,'Expense History'!$AA$6:$AB$36,2,0)="x","include",0),IF(AND(VLOOKUP(AA1842,'Expense History'!$AA$6:$AB$36,2,0)="x",AC1842=$O$2),"include",0))</f>
        <v>include</v>
      </c>
      <c r="P1842" s="1">
        <f>IF(O1842="include",IF(AE1842&gt;0,1+MAX(P1843:P$2005),0),0)</f>
        <v>0</v>
      </c>
      <c r="Q1842" s="1">
        <f>IF(AND(ISBLANK(AA1841),AE1841=0),0,(IF(MAX(Q1843:Q$2005)&gt;0,0,ROW(R1842))))</f>
        <v>0</v>
      </c>
      <c r="R1842" s="1">
        <f>IF($O1842="include",IF(AF1842&gt;0,1+MAX(R1843:R$2005),0),0)</f>
        <v>0</v>
      </c>
      <c r="S1842" s="1">
        <f>IF($O1842="include",IF(AG1842&gt;0,1+MAX(S1843:S$2005),0),0)</f>
        <v>0</v>
      </c>
      <c r="T1842" s="1">
        <f>IF($O1842="include",IF(AH1842&gt;0,1+MAX(T1843:T$2005),0),0)</f>
        <v>0</v>
      </c>
      <c r="U1842" s="1">
        <f>IF($O1842="include",IF(AI1842&gt;0,1+MAX(U1843:U$2005),0),0)</f>
        <v>0</v>
      </c>
      <c r="V1842" s="1">
        <f>IF($O1842="include",IF(AJ1842&gt;0,1+MAX(V1843:V$2005),0),0)</f>
        <v>0</v>
      </c>
      <c r="W1842" s="1">
        <f>IF($O1842="include",IF(AK1842&gt;0,1+MAX(W1843:W$2005),0),0)</f>
        <v>0</v>
      </c>
      <c r="X1842" s="1">
        <f>IF($O1842="include",IF(AL1842&gt;0,1+MAX(X1843:X$2005),0),0)</f>
        <v>0</v>
      </c>
      <c r="Y1842" s="22" t="str">
        <f t="shared" si="483"/>
        <v xml:space="preserve">1 - </v>
      </c>
      <c r="AA1842" s="42"/>
      <c r="AB1842" s="43"/>
      <c r="AC1842" s="43"/>
      <c r="AD1842" s="44"/>
      <c r="AE1842" s="11">
        <f t="shared" si="484"/>
        <v>0</v>
      </c>
      <c r="AF1842" s="41"/>
      <c r="AG1842" s="41"/>
      <c r="AH1842" s="41"/>
      <c r="AI1842" s="41"/>
      <c r="AJ1842" s="41"/>
      <c r="AK1842" s="41"/>
      <c r="AL1842" s="41"/>
      <c r="BA1842" s="1">
        <f t="shared" si="485"/>
        <v>0</v>
      </c>
      <c r="BB1842" s="1">
        <f t="shared" si="486"/>
        <v>0</v>
      </c>
      <c r="BC1842" s="1" t="str">
        <f t="shared" si="487"/>
        <v>No</v>
      </c>
      <c r="BD1842" s="1">
        <f t="shared" si="488"/>
        <v>0</v>
      </c>
      <c r="BE1842" s="1">
        <f t="shared" si="489"/>
        <v>0</v>
      </c>
      <c r="BF1842" s="1">
        <f t="shared" si="490"/>
        <v>0</v>
      </c>
      <c r="BG1842" s="1">
        <v>1838</v>
      </c>
      <c r="BH1842" s="1" t="e">
        <f t="shared" si="491"/>
        <v>#N/A</v>
      </c>
      <c r="BI1842" s="1">
        <f t="shared" si="493"/>
        <v>2</v>
      </c>
      <c r="BJ1842" s="1" t="e">
        <f t="shared" si="492"/>
        <v>#N/A</v>
      </c>
    </row>
    <row r="1843" spans="1:62" x14ac:dyDescent="0.25">
      <c r="A1843" s="1">
        <f t="shared" si="479"/>
        <v>1</v>
      </c>
      <c r="B1843" s="1">
        <f>IF(YEAR(AD1843)=$B$3,YEAR('Apartment Expenses'!AD1843)&amp;" - "&amp;'Apartment Expenses'!AC1843,0)</f>
        <v>0</v>
      </c>
      <c r="C1843" s="1">
        <f t="shared" si="480"/>
        <v>0</v>
      </c>
      <c r="E1843" s="1">
        <v>1839</v>
      </c>
      <c r="F1843" s="1">
        <f t="shared" si="481"/>
        <v>1</v>
      </c>
      <c r="G1843" s="1">
        <f t="shared" si="477"/>
        <v>0</v>
      </c>
      <c r="H1843" s="1">
        <f t="shared" si="478"/>
        <v>0</v>
      </c>
      <c r="J1843" s="1" t="str">
        <f t="shared" si="482"/>
        <v>1900</v>
      </c>
      <c r="M1843" s="1">
        <f>HLOOKUP('Expense History'!$AD$3,$P$4:$X$2004,ROW('Apartment Expenses'!L1843)-3,0)</f>
        <v>0</v>
      </c>
      <c r="N1843" s="1">
        <f>IF('Expense History'!$AD$3=Data!$G$4,'Apartment Expenses'!AE1843,HLOOKUP('Expense History'!$AD$3,'Apartment Expenses'!$AE$4:$AL$2004,(ROW('Apartment Expenses'!M1843)-3)))</f>
        <v>0</v>
      </c>
      <c r="O1843" s="1" t="str">
        <f>IF($O$2="ALL",IF(VLOOKUP(AA1843,'Expense History'!$AA$6:$AB$36,2,0)="x","include",0),IF(AND(VLOOKUP(AA1843,'Expense History'!$AA$6:$AB$36,2,0)="x",AC1843=$O$2),"include",0))</f>
        <v>include</v>
      </c>
      <c r="P1843" s="1">
        <f>IF(O1843="include",IF(AE1843&gt;0,1+MAX(P1844:P$2005),0),0)</f>
        <v>0</v>
      </c>
      <c r="Q1843" s="1">
        <f>IF(AND(ISBLANK(AA1842),AE1842=0),0,(IF(MAX(Q1844:Q$2005)&gt;0,0,ROW(R1843))))</f>
        <v>0</v>
      </c>
      <c r="R1843" s="1">
        <f>IF($O1843="include",IF(AF1843&gt;0,1+MAX(R1844:R$2005),0),0)</f>
        <v>0</v>
      </c>
      <c r="S1843" s="1">
        <f>IF($O1843="include",IF(AG1843&gt;0,1+MAX(S1844:S$2005),0),0)</f>
        <v>0</v>
      </c>
      <c r="T1843" s="1">
        <f>IF($O1843="include",IF(AH1843&gt;0,1+MAX(T1844:T$2005),0),0)</f>
        <v>0</v>
      </c>
      <c r="U1843" s="1">
        <f>IF($O1843="include",IF(AI1843&gt;0,1+MAX(U1844:U$2005),0),0)</f>
        <v>0</v>
      </c>
      <c r="V1843" s="1">
        <f>IF($O1843="include",IF(AJ1843&gt;0,1+MAX(V1844:V$2005),0),0)</f>
        <v>0</v>
      </c>
      <c r="W1843" s="1">
        <f>IF($O1843="include",IF(AK1843&gt;0,1+MAX(W1844:W$2005),0),0)</f>
        <v>0</v>
      </c>
      <c r="X1843" s="1">
        <f>IF($O1843="include",IF(AL1843&gt;0,1+MAX(X1844:X$2005),0),0)</f>
        <v>0</v>
      </c>
      <c r="Y1843" s="22" t="str">
        <f t="shared" si="483"/>
        <v xml:space="preserve">1 - </v>
      </c>
      <c r="AA1843" s="42"/>
      <c r="AB1843" s="43"/>
      <c r="AC1843" s="43"/>
      <c r="AD1843" s="44"/>
      <c r="AE1843" s="11">
        <f t="shared" si="484"/>
        <v>0</v>
      </c>
      <c r="AF1843" s="41"/>
      <c r="AG1843" s="41"/>
      <c r="AH1843" s="41"/>
      <c r="AI1843" s="41"/>
      <c r="AJ1843" s="41"/>
      <c r="AK1843" s="41"/>
      <c r="AL1843" s="41"/>
      <c r="BA1843" s="1">
        <f t="shared" si="485"/>
        <v>0</v>
      </c>
      <c r="BB1843" s="1">
        <f t="shared" si="486"/>
        <v>0</v>
      </c>
      <c r="BC1843" s="1" t="str">
        <f t="shared" si="487"/>
        <v>No</v>
      </c>
      <c r="BD1843" s="1">
        <f t="shared" si="488"/>
        <v>0</v>
      </c>
      <c r="BE1843" s="1">
        <f t="shared" si="489"/>
        <v>0</v>
      </c>
      <c r="BF1843" s="1">
        <f t="shared" si="490"/>
        <v>0</v>
      </c>
      <c r="BG1843" s="1">
        <v>1839</v>
      </c>
      <c r="BH1843" s="1" t="e">
        <f t="shared" si="491"/>
        <v>#N/A</v>
      </c>
      <c r="BI1843" s="1">
        <f t="shared" si="493"/>
        <v>2</v>
      </c>
      <c r="BJ1843" s="1" t="e">
        <f t="shared" si="492"/>
        <v>#N/A</v>
      </c>
    </row>
    <row r="1844" spans="1:62" x14ac:dyDescent="0.25">
      <c r="A1844" s="1">
        <f t="shared" si="479"/>
        <v>1</v>
      </c>
      <c r="B1844" s="1">
        <f>IF(YEAR(AD1844)=$B$3,YEAR('Apartment Expenses'!AD1844)&amp;" - "&amp;'Apartment Expenses'!AC1844,0)</f>
        <v>0</v>
      </c>
      <c r="C1844" s="1">
        <f t="shared" si="480"/>
        <v>0</v>
      </c>
      <c r="E1844" s="1">
        <v>1840</v>
      </c>
      <c r="F1844" s="1">
        <f t="shared" si="481"/>
        <v>1</v>
      </c>
      <c r="G1844" s="1">
        <f t="shared" si="477"/>
        <v>0</v>
      </c>
      <c r="H1844" s="1">
        <f t="shared" si="478"/>
        <v>0</v>
      </c>
      <c r="J1844" s="1" t="str">
        <f t="shared" si="482"/>
        <v>1900</v>
      </c>
      <c r="M1844" s="1">
        <f>HLOOKUP('Expense History'!$AD$3,$P$4:$X$2004,ROW('Apartment Expenses'!L1844)-3,0)</f>
        <v>0</v>
      </c>
      <c r="N1844" s="1">
        <f>IF('Expense History'!$AD$3=Data!$G$4,'Apartment Expenses'!AE1844,HLOOKUP('Expense History'!$AD$3,'Apartment Expenses'!$AE$4:$AL$2004,(ROW('Apartment Expenses'!M1844)-3)))</f>
        <v>0</v>
      </c>
      <c r="O1844" s="1" t="str">
        <f>IF($O$2="ALL",IF(VLOOKUP(AA1844,'Expense History'!$AA$6:$AB$36,2,0)="x","include",0),IF(AND(VLOOKUP(AA1844,'Expense History'!$AA$6:$AB$36,2,0)="x",AC1844=$O$2),"include",0))</f>
        <v>include</v>
      </c>
      <c r="P1844" s="1">
        <f>IF(O1844="include",IF(AE1844&gt;0,1+MAX(P1845:P$2005),0),0)</f>
        <v>0</v>
      </c>
      <c r="Q1844" s="1">
        <f>IF(AND(ISBLANK(AA1843),AE1843=0),0,(IF(MAX(Q1845:Q$2005)&gt;0,0,ROW(R1844))))</f>
        <v>0</v>
      </c>
      <c r="R1844" s="1">
        <f>IF($O1844="include",IF(AF1844&gt;0,1+MAX(R1845:R$2005),0),0)</f>
        <v>0</v>
      </c>
      <c r="S1844" s="1">
        <f>IF($O1844="include",IF(AG1844&gt;0,1+MAX(S1845:S$2005),0),0)</f>
        <v>0</v>
      </c>
      <c r="T1844" s="1">
        <f>IF($O1844="include",IF(AH1844&gt;0,1+MAX(T1845:T$2005),0),0)</f>
        <v>0</v>
      </c>
      <c r="U1844" s="1">
        <f>IF($O1844="include",IF(AI1844&gt;0,1+MAX(U1845:U$2005),0),0)</f>
        <v>0</v>
      </c>
      <c r="V1844" s="1">
        <f>IF($O1844="include",IF(AJ1844&gt;0,1+MAX(V1845:V$2005),0),0)</f>
        <v>0</v>
      </c>
      <c r="W1844" s="1">
        <f>IF($O1844="include",IF(AK1844&gt;0,1+MAX(W1845:W$2005),0),0)</f>
        <v>0</v>
      </c>
      <c r="X1844" s="1">
        <f>IF($O1844="include",IF(AL1844&gt;0,1+MAX(X1845:X$2005),0),0)</f>
        <v>0</v>
      </c>
      <c r="Y1844" s="22" t="str">
        <f t="shared" si="483"/>
        <v xml:space="preserve">1 - </v>
      </c>
      <c r="AA1844" s="42"/>
      <c r="AB1844" s="43"/>
      <c r="AC1844" s="43"/>
      <c r="AD1844" s="44"/>
      <c r="AE1844" s="11">
        <f t="shared" si="484"/>
        <v>0</v>
      </c>
      <c r="AF1844" s="41"/>
      <c r="AG1844" s="41"/>
      <c r="AH1844" s="41"/>
      <c r="AI1844" s="41"/>
      <c r="AJ1844" s="41"/>
      <c r="AK1844" s="41"/>
      <c r="AL1844" s="41"/>
      <c r="BA1844" s="1">
        <f t="shared" si="485"/>
        <v>0</v>
      </c>
      <c r="BB1844" s="1">
        <f t="shared" si="486"/>
        <v>0</v>
      </c>
      <c r="BC1844" s="1" t="str">
        <f t="shared" si="487"/>
        <v>No</v>
      </c>
      <c r="BD1844" s="1">
        <f t="shared" si="488"/>
        <v>0</v>
      </c>
      <c r="BE1844" s="1">
        <f t="shared" si="489"/>
        <v>0</v>
      </c>
      <c r="BF1844" s="1">
        <f t="shared" si="490"/>
        <v>0</v>
      </c>
      <c r="BG1844" s="1">
        <v>1840</v>
      </c>
      <c r="BH1844" s="1" t="e">
        <f t="shared" si="491"/>
        <v>#N/A</v>
      </c>
      <c r="BI1844" s="1">
        <f t="shared" si="493"/>
        <v>2</v>
      </c>
      <c r="BJ1844" s="1" t="e">
        <f t="shared" si="492"/>
        <v>#N/A</v>
      </c>
    </row>
    <row r="1845" spans="1:62" x14ac:dyDescent="0.25">
      <c r="A1845" s="1">
        <f t="shared" si="479"/>
        <v>1</v>
      </c>
      <c r="B1845" s="1">
        <f>IF(YEAR(AD1845)=$B$3,YEAR('Apartment Expenses'!AD1845)&amp;" - "&amp;'Apartment Expenses'!AC1845,0)</f>
        <v>0</v>
      </c>
      <c r="C1845" s="1">
        <f t="shared" si="480"/>
        <v>0</v>
      </c>
      <c r="E1845" s="1">
        <v>1841</v>
      </c>
      <c r="F1845" s="1">
        <f t="shared" si="481"/>
        <v>1</v>
      </c>
      <c r="G1845" s="1">
        <f t="shared" si="477"/>
        <v>0</v>
      </c>
      <c r="H1845" s="1">
        <f t="shared" si="478"/>
        <v>0</v>
      </c>
      <c r="J1845" s="1" t="str">
        <f t="shared" si="482"/>
        <v>1900</v>
      </c>
      <c r="M1845" s="1">
        <f>HLOOKUP('Expense History'!$AD$3,$P$4:$X$2004,ROW('Apartment Expenses'!L1845)-3,0)</f>
        <v>0</v>
      </c>
      <c r="N1845" s="1">
        <f>IF('Expense History'!$AD$3=Data!$G$4,'Apartment Expenses'!AE1845,HLOOKUP('Expense History'!$AD$3,'Apartment Expenses'!$AE$4:$AL$2004,(ROW('Apartment Expenses'!M1845)-3)))</f>
        <v>0</v>
      </c>
      <c r="O1845" s="1" t="str">
        <f>IF($O$2="ALL",IF(VLOOKUP(AA1845,'Expense History'!$AA$6:$AB$36,2,0)="x","include",0),IF(AND(VLOOKUP(AA1845,'Expense History'!$AA$6:$AB$36,2,0)="x",AC1845=$O$2),"include",0))</f>
        <v>include</v>
      </c>
      <c r="P1845" s="1">
        <f>IF(O1845="include",IF(AE1845&gt;0,1+MAX(P1846:P$2005),0),0)</f>
        <v>0</v>
      </c>
      <c r="Q1845" s="1">
        <f>IF(AND(ISBLANK(AA1844),AE1844=0),0,(IF(MAX(Q1846:Q$2005)&gt;0,0,ROW(R1845))))</f>
        <v>0</v>
      </c>
      <c r="R1845" s="1">
        <f>IF($O1845="include",IF(AF1845&gt;0,1+MAX(R1846:R$2005),0),0)</f>
        <v>0</v>
      </c>
      <c r="S1845" s="1">
        <f>IF($O1845="include",IF(AG1845&gt;0,1+MAX(S1846:S$2005),0),0)</f>
        <v>0</v>
      </c>
      <c r="T1845" s="1">
        <f>IF($O1845="include",IF(AH1845&gt;0,1+MAX(T1846:T$2005),0),0)</f>
        <v>0</v>
      </c>
      <c r="U1845" s="1">
        <f>IF($O1845="include",IF(AI1845&gt;0,1+MAX(U1846:U$2005),0),0)</f>
        <v>0</v>
      </c>
      <c r="V1845" s="1">
        <f>IF($O1845="include",IF(AJ1845&gt;0,1+MAX(V1846:V$2005),0),0)</f>
        <v>0</v>
      </c>
      <c r="W1845" s="1">
        <f>IF($O1845="include",IF(AK1845&gt;0,1+MAX(W1846:W$2005),0),0)</f>
        <v>0</v>
      </c>
      <c r="X1845" s="1">
        <f>IF($O1845="include",IF(AL1845&gt;0,1+MAX(X1846:X$2005),0),0)</f>
        <v>0</v>
      </c>
      <c r="Y1845" s="22" t="str">
        <f t="shared" si="483"/>
        <v xml:space="preserve">1 - </v>
      </c>
      <c r="AA1845" s="42"/>
      <c r="AB1845" s="43"/>
      <c r="AC1845" s="43"/>
      <c r="AD1845" s="44"/>
      <c r="AE1845" s="11">
        <f t="shared" si="484"/>
        <v>0</v>
      </c>
      <c r="AF1845" s="41"/>
      <c r="AG1845" s="41"/>
      <c r="AH1845" s="41"/>
      <c r="AI1845" s="41"/>
      <c r="AJ1845" s="41"/>
      <c r="AK1845" s="41"/>
      <c r="AL1845" s="41"/>
      <c r="BA1845" s="1">
        <f t="shared" si="485"/>
        <v>0</v>
      </c>
      <c r="BB1845" s="1">
        <f t="shared" si="486"/>
        <v>0</v>
      </c>
      <c r="BC1845" s="1" t="str">
        <f t="shared" si="487"/>
        <v>No</v>
      </c>
      <c r="BD1845" s="1">
        <f t="shared" si="488"/>
        <v>0</v>
      </c>
      <c r="BE1845" s="1">
        <f t="shared" si="489"/>
        <v>0</v>
      </c>
      <c r="BF1845" s="1">
        <f t="shared" si="490"/>
        <v>0</v>
      </c>
      <c r="BG1845" s="1">
        <v>1841</v>
      </c>
      <c r="BH1845" s="1" t="e">
        <f t="shared" si="491"/>
        <v>#N/A</v>
      </c>
      <c r="BI1845" s="1">
        <f t="shared" si="493"/>
        <v>2</v>
      </c>
      <c r="BJ1845" s="1" t="e">
        <f t="shared" si="492"/>
        <v>#N/A</v>
      </c>
    </row>
    <row r="1846" spans="1:62" x14ac:dyDescent="0.25">
      <c r="A1846" s="1">
        <f t="shared" si="479"/>
        <v>1</v>
      </c>
      <c r="B1846" s="1">
        <f>IF(YEAR(AD1846)=$B$3,YEAR('Apartment Expenses'!AD1846)&amp;" - "&amp;'Apartment Expenses'!AC1846,0)</f>
        <v>0</v>
      </c>
      <c r="C1846" s="1">
        <f t="shared" si="480"/>
        <v>0</v>
      </c>
      <c r="E1846" s="1">
        <v>1842</v>
      </c>
      <c r="F1846" s="1">
        <f t="shared" si="481"/>
        <v>1</v>
      </c>
      <c r="G1846" s="1">
        <f t="shared" si="477"/>
        <v>0</v>
      </c>
      <c r="H1846" s="1">
        <f t="shared" si="478"/>
        <v>0</v>
      </c>
      <c r="J1846" s="1" t="str">
        <f t="shared" si="482"/>
        <v>1900</v>
      </c>
      <c r="M1846" s="1">
        <f>HLOOKUP('Expense History'!$AD$3,$P$4:$X$2004,ROW('Apartment Expenses'!L1846)-3,0)</f>
        <v>0</v>
      </c>
      <c r="N1846" s="1">
        <f>IF('Expense History'!$AD$3=Data!$G$4,'Apartment Expenses'!AE1846,HLOOKUP('Expense History'!$AD$3,'Apartment Expenses'!$AE$4:$AL$2004,(ROW('Apartment Expenses'!M1846)-3)))</f>
        <v>0</v>
      </c>
      <c r="O1846" s="1" t="str">
        <f>IF($O$2="ALL",IF(VLOOKUP(AA1846,'Expense History'!$AA$6:$AB$36,2,0)="x","include",0),IF(AND(VLOOKUP(AA1846,'Expense History'!$AA$6:$AB$36,2,0)="x",AC1846=$O$2),"include",0))</f>
        <v>include</v>
      </c>
      <c r="P1846" s="1">
        <f>IF(O1846="include",IF(AE1846&gt;0,1+MAX(P1847:P$2005),0),0)</f>
        <v>0</v>
      </c>
      <c r="Q1846" s="1">
        <f>IF(AND(ISBLANK(AA1845),AE1845=0),0,(IF(MAX(Q1847:Q$2005)&gt;0,0,ROW(R1846))))</f>
        <v>0</v>
      </c>
      <c r="R1846" s="1">
        <f>IF($O1846="include",IF(AF1846&gt;0,1+MAX(R1847:R$2005),0),0)</f>
        <v>0</v>
      </c>
      <c r="S1846" s="1">
        <f>IF($O1846="include",IF(AG1846&gt;0,1+MAX(S1847:S$2005),0),0)</f>
        <v>0</v>
      </c>
      <c r="T1846" s="1">
        <f>IF($O1846="include",IF(AH1846&gt;0,1+MAX(T1847:T$2005),0),0)</f>
        <v>0</v>
      </c>
      <c r="U1846" s="1">
        <f>IF($O1846="include",IF(AI1846&gt;0,1+MAX(U1847:U$2005),0),0)</f>
        <v>0</v>
      </c>
      <c r="V1846" s="1">
        <f>IF($O1846="include",IF(AJ1846&gt;0,1+MAX(V1847:V$2005),0),0)</f>
        <v>0</v>
      </c>
      <c r="W1846" s="1">
        <f>IF($O1846="include",IF(AK1846&gt;0,1+MAX(W1847:W$2005),0),0)</f>
        <v>0</v>
      </c>
      <c r="X1846" s="1">
        <f>IF($O1846="include",IF(AL1846&gt;0,1+MAX(X1847:X$2005),0),0)</f>
        <v>0</v>
      </c>
      <c r="Y1846" s="22" t="str">
        <f t="shared" si="483"/>
        <v xml:space="preserve">1 - </v>
      </c>
      <c r="AA1846" s="42"/>
      <c r="AB1846" s="43"/>
      <c r="AC1846" s="43"/>
      <c r="AD1846" s="44"/>
      <c r="AE1846" s="11">
        <f t="shared" si="484"/>
        <v>0</v>
      </c>
      <c r="AF1846" s="41"/>
      <c r="AG1846" s="41"/>
      <c r="AH1846" s="41"/>
      <c r="AI1846" s="41"/>
      <c r="AJ1846" s="41"/>
      <c r="AK1846" s="41"/>
      <c r="AL1846" s="41"/>
      <c r="BA1846" s="1">
        <f t="shared" si="485"/>
        <v>0</v>
      </c>
      <c r="BB1846" s="1">
        <f t="shared" si="486"/>
        <v>0</v>
      </c>
      <c r="BC1846" s="1" t="str">
        <f t="shared" si="487"/>
        <v>No</v>
      </c>
      <c r="BD1846" s="1">
        <f t="shared" si="488"/>
        <v>0</v>
      </c>
      <c r="BE1846" s="1">
        <f t="shared" si="489"/>
        <v>0</v>
      </c>
      <c r="BF1846" s="1">
        <f t="shared" si="490"/>
        <v>0</v>
      </c>
      <c r="BG1846" s="1">
        <v>1842</v>
      </c>
      <c r="BH1846" s="1" t="e">
        <f t="shared" si="491"/>
        <v>#N/A</v>
      </c>
      <c r="BI1846" s="1">
        <f t="shared" si="493"/>
        <v>2</v>
      </c>
      <c r="BJ1846" s="1" t="e">
        <f t="shared" si="492"/>
        <v>#N/A</v>
      </c>
    </row>
    <row r="1847" spans="1:62" x14ac:dyDescent="0.25">
      <c r="A1847" s="1">
        <f t="shared" si="479"/>
        <v>1</v>
      </c>
      <c r="B1847" s="1">
        <f>IF(YEAR(AD1847)=$B$3,YEAR('Apartment Expenses'!AD1847)&amp;" - "&amp;'Apartment Expenses'!AC1847,0)</f>
        <v>0</v>
      </c>
      <c r="C1847" s="1">
        <f t="shared" si="480"/>
        <v>0</v>
      </c>
      <c r="E1847" s="1">
        <v>1843</v>
      </c>
      <c r="F1847" s="1">
        <f t="shared" si="481"/>
        <v>1</v>
      </c>
      <c r="G1847" s="1">
        <f t="shared" si="477"/>
        <v>0</v>
      </c>
      <c r="H1847" s="1">
        <f t="shared" si="478"/>
        <v>0</v>
      </c>
      <c r="J1847" s="1" t="str">
        <f t="shared" si="482"/>
        <v>1900</v>
      </c>
      <c r="M1847" s="1">
        <f>HLOOKUP('Expense History'!$AD$3,$P$4:$X$2004,ROW('Apartment Expenses'!L1847)-3,0)</f>
        <v>0</v>
      </c>
      <c r="N1847" s="1">
        <f>IF('Expense History'!$AD$3=Data!$G$4,'Apartment Expenses'!AE1847,HLOOKUP('Expense History'!$AD$3,'Apartment Expenses'!$AE$4:$AL$2004,(ROW('Apartment Expenses'!M1847)-3)))</f>
        <v>0</v>
      </c>
      <c r="O1847" s="1" t="str">
        <f>IF($O$2="ALL",IF(VLOOKUP(AA1847,'Expense History'!$AA$6:$AB$36,2,0)="x","include",0),IF(AND(VLOOKUP(AA1847,'Expense History'!$AA$6:$AB$36,2,0)="x",AC1847=$O$2),"include",0))</f>
        <v>include</v>
      </c>
      <c r="P1847" s="1">
        <f>IF(O1847="include",IF(AE1847&gt;0,1+MAX(P1848:P$2005),0),0)</f>
        <v>0</v>
      </c>
      <c r="Q1847" s="1">
        <f>IF(AND(ISBLANK(AA1846),AE1846=0),0,(IF(MAX(Q1848:Q$2005)&gt;0,0,ROW(R1847))))</f>
        <v>0</v>
      </c>
      <c r="R1847" s="1">
        <f>IF($O1847="include",IF(AF1847&gt;0,1+MAX(R1848:R$2005),0),0)</f>
        <v>0</v>
      </c>
      <c r="S1847" s="1">
        <f>IF($O1847="include",IF(AG1847&gt;0,1+MAX(S1848:S$2005),0),0)</f>
        <v>0</v>
      </c>
      <c r="T1847" s="1">
        <f>IF($O1847="include",IF(AH1847&gt;0,1+MAX(T1848:T$2005),0),0)</f>
        <v>0</v>
      </c>
      <c r="U1847" s="1">
        <f>IF($O1847="include",IF(AI1847&gt;0,1+MAX(U1848:U$2005),0),0)</f>
        <v>0</v>
      </c>
      <c r="V1847" s="1">
        <f>IF($O1847="include",IF(AJ1847&gt;0,1+MAX(V1848:V$2005),0),0)</f>
        <v>0</v>
      </c>
      <c r="W1847" s="1">
        <f>IF($O1847="include",IF(AK1847&gt;0,1+MAX(W1848:W$2005),0),0)</f>
        <v>0</v>
      </c>
      <c r="X1847" s="1">
        <f>IF($O1847="include",IF(AL1847&gt;0,1+MAX(X1848:X$2005),0),0)</f>
        <v>0</v>
      </c>
      <c r="Y1847" s="22" t="str">
        <f t="shared" si="483"/>
        <v xml:space="preserve">1 - </v>
      </c>
      <c r="AA1847" s="42"/>
      <c r="AB1847" s="43"/>
      <c r="AC1847" s="43"/>
      <c r="AD1847" s="44"/>
      <c r="AE1847" s="11">
        <f t="shared" si="484"/>
        <v>0</v>
      </c>
      <c r="AF1847" s="41"/>
      <c r="AG1847" s="41"/>
      <c r="AH1847" s="41"/>
      <c r="AI1847" s="41"/>
      <c r="AJ1847" s="41"/>
      <c r="AK1847" s="41"/>
      <c r="AL1847" s="41"/>
      <c r="BA1847" s="1">
        <f t="shared" si="485"/>
        <v>0</v>
      </c>
      <c r="BB1847" s="1">
        <f t="shared" si="486"/>
        <v>0</v>
      </c>
      <c r="BC1847" s="1" t="str">
        <f t="shared" si="487"/>
        <v>No</v>
      </c>
      <c r="BD1847" s="1">
        <f t="shared" si="488"/>
        <v>0</v>
      </c>
      <c r="BE1847" s="1">
        <f t="shared" si="489"/>
        <v>0</v>
      </c>
      <c r="BF1847" s="1">
        <f t="shared" si="490"/>
        <v>0</v>
      </c>
      <c r="BG1847" s="1">
        <v>1843</v>
      </c>
      <c r="BH1847" s="1" t="e">
        <f t="shared" si="491"/>
        <v>#N/A</v>
      </c>
      <c r="BI1847" s="1">
        <f t="shared" si="493"/>
        <v>2</v>
      </c>
      <c r="BJ1847" s="1" t="e">
        <f t="shared" si="492"/>
        <v>#N/A</v>
      </c>
    </row>
    <row r="1848" spans="1:62" x14ac:dyDescent="0.25">
      <c r="A1848" s="1">
        <f t="shared" si="479"/>
        <v>1</v>
      </c>
      <c r="B1848" s="1">
        <f>IF(YEAR(AD1848)=$B$3,YEAR('Apartment Expenses'!AD1848)&amp;" - "&amp;'Apartment Expenses'!AC1848,0)</f>
        <v>0</v>
      </c>
      <c r="C1848" s="1">
        <f t="shared" si="480"/>
        <v>0</v>
      </c>
      <c r="E1848" s="1">
        <v>1844</v>
      </c>
      <c r="F1848" s="1">
        <f t="shared" si="481"/>
        <v>1</v>
      </c>
      <c r="G1848" s="1">
        <f t="shared" si="477"/>
        <v>0</v>
      </c>
      <c r="H1848" s="1">
        <f t="shared" si="478"/>
        <v>0</v>
      </c>
      <c r="J1848" s="1" t="str">
        <f t="shared" si="482"/>
        <v>1900</v>
      </c>
      <c r="M1848" s="1">
        <f>HLOOKUP('Expense History'!$AD$3,$P$4:$X$2004,ROW('Apartment Expenses'!L1848)-3,0)</f>
        <v>0</v>
      </c>
      <c r="N1848" s="1">
        <f>IF('Expense History'!$AD$3=Data!$G$4,'Apartment Expenses'!AE1848,HLOOKUP('Expense History'!$AD$3,'Apartment Expenses'!$AE$4:$AL$2004,(ROW('Apartment Expenses'!M1848)-3)))</f>
        <v>0</v>
      </c>
      <c r="O1848" s="1" t="str">
        <f>IF($O$2="ALL",IF(VLOOKUP(AA1848,'Expense History'!$AA$6:$AB$36,2,0)="x","include",0),IF(AND(VLOOKUP(AA1848,'Expense History'!$AA$6:$AB$36,2,0)="x",AC1848=$O$2),"include",0))</f>
        <v>include</v>
      </c>
      <c r="P1848" s="1">
        <f>IF(O1848="include",IF(AE1848&gt;0,1+MAX(P1849:P$2005),0),0)</f>
        <v>0</v>
      </c>
      <c r="Q1848" s="1">
        <f>IF(AND(ISBLANK(AA1847),AE1847=0),0,(IF(MAX(Q1849:Q$2005)&gt;0,0,ROW(R1848))))</f>
        <v>0</v>
      </c>
      <c r="R1848" s="1">
        <f>IF($O1848="include",IF(AF1848&gt;0,1+MAX(R1849:R$2005),0),0)</f>
        <v>0</v>
      </c>
      <c r="S1848" s="1">
        <f>IF($O1848="include",IF(AG1848&gt;0,1+MAX(S1849:S$2005),0),0)</f>
        <v>0</v>
      </c>
      <c r="T1848" s="1">
        <f>IF($O1848="include",IF(AH1848&gt;0,1+MAX(T1849:T$2005),0),0)</f>
        <v>0</v>
      </c>
      <c r="U1848" s="1">
        <f>IF($O1848="include",IF(AI1848&gt;0,1+MAX(U1849:U$2005),0),0)</f>
        <v>0</v>
      </c>
      <c r="V1848" s="1">
        <f>IF($O1848="include",IF(AJ1848&gt;0,1+MAX(V1849:V$2005),0),0)</f>
        <v>0</v>
      </c>
      <c r="W1848" s="1">
        <f>IF($O1848="include",IF(AK1848&gt;0,1+MAX(W1849:W$2005),0),0)</f>
        <v>0</v>
      </c>
      <c r="X1848" s="1">
        <f>IF($O1848="include",IF(AL1848&gt;0,1+MAX(X1849:X$2005),0),0)</f>
        <v>0</v>
      </c>
      <c r="Y1848" s="22" t="str">
        <f t="shared" si="483"/>
        <v xml:space="preserve">1 - </v>
      </c>
      <c r="AA1848" s="42"/>
      <c r="AB1848" s="43"/>
      <c r="AC1848" s="43"/>
      <c r="AD1848" s="44"/>
      <c r="AE1848" s="11">
        <f t="shared" si="484"/>
        <v>0</v>
      </c>
      <c r="AF1848" s="41"/>
      <c r="AG1848" s="41"/>
      <c r="AH1848" s="41"/>
      <c r="AI1848" s="41"/>
      <c r="AJ1848" s="41"/>
      <c r="AK1848" s="41"/>
      <c r="AL1848" s="41"/>
      <c r="BA1848" s="1">
        <f t="shared" si="485"/>
        <v>0</v>
      </c>
      <c r="BB1848" s="1">
        <f t="shared" si="486"/>
        <v>0</v>
      </c>
      <c r="BC1848" s="1" t="str">
        <f t="shared" si="487"/>
        <v>No</v>
      </c>
      <c r="BD1848" s="1">
        <f t="shared" si="488"/>
        <v>0</v>
      </c>
      <c r="BE1848" s="1">
        <f t="shared" si="489"/>
        <v>0</v>
      </c>
      <c r="BF1848" s="1">
        <f t="shared" si="490"/>
        <v>0</v>
      </c>
      <c r="BG1848" s="1">
        <v>1844</v>
      </c>
      <c r="BH1848" s="1" t="e">
        <f t="shared" si="491"/>
        <v>#N/A</v>
      </c>
      <c r="BI1848" s="1">
        <f t="shared" si="493"/>
        <v>2</v>
      </c>
      <c r="BJ1848" s="1" t="e">
        <f t="shared" si="492"/>
        <v>#N/A</v>
      </c>
    </row>
    <row r="1849" spans="1:62" x14ac:dyDescent="0.25">
      <c r="A1849" s="1">
        <f t="shared" si="479"/>
        <v>1</v>
      </c>
      <c r="B1849" s="1">
        <f>IF(YEAR(AD1849)=$B$3,YEAR('Apartment Expenses'!AD1849)&amp;" - "&amp;'Apartment Expenses'!AC1849,0)</f>
        <v>0</v>
      </c>
      <c r="C1849" s="1">
        <f t="shared" si="480"/>
        <v>0</v>
      </c>
      <c r="E1849" s="1">
        <v>1845</v>
      </c>
      <c r="F1849" s="1">
        <f t="shared" si="481"/>
        <v>1</v>
      </c>
      <c r="G1849" s="1">
        <f t="shared" si="477"/>
        <v>0</v>
      </c>
      <c r="H1849" s="1">
        <f t="shared" si="478"/>
        <v>0</v>
      </c>
      <c r="J1849" s="1" t="str">
        <f t="shared" si="482"/>
        <v>1900</v>
      </c>
      <c r="M1849" s="1">
        <f>HLOOKUP('Expense History'!$AD$3,$P$4:$X$2004,ROW('Apartment Expenses'!L1849)-3,0)</f>
        <v>0</v>
      </c>
      <c r="N1849" s="1">
        <f>IF('Expense History'!$AD$3=Data!$G$4,'Apartment Expenses'!AE1849,HLOOKUP('Expense History'!$AD$3,'Apartment Expenses'!$AE$4:$AL$2004,(ROW('Apartment Expenses'!M1849)-3)))</f>
        <v>0</v>
      </c>
      <c r="O1849" s="1" t="str">
        <f>IF($O$2="ALL",IF(VLOOKUP(AA1849,'Expense History'!$AA$6:$AB$36,2,0)="x","include",0),IF(AND(VLOOKUP(AA1849,'Expense History'!$AA$6:$AB$36,2,0)="x",AC1849=$O$2),"include",0))</f>
        <v>include</v>
      </c>
      <c r="P1849" s="1">
        <f>IF(O1849="include",IF(AE1849&gt;0,1+MAX(P1850:P$2005),0),0)</f>
        <v>0</v>
      </c>
      <c r="Q1849" s="1">
        <f>IF(AND(ISBLANK(AA1848),AE1848=0),0,(IF(MAX(Q1850:Q$2005)&gt;0,0,ROW(R1849))))</f>
        <v>0</v>
      </c>
      <c r="R1849" s="1">
        <f>IF($O1849="include",IF(AF1849&gt;0,1+MAX(R1850:R$2005),0),0)</f>
        <v>0</v>
      </c>
      <c r="S1849" s="1">
        <f>IF($O1849="include",IF(AG1849&gt;0,1+MAX(S1850:S$2005),0),0)</f>
        <v>0</v>
      </c>
      <c r="T1849" s="1">
        <f>IF($O1849="include",IF(AH1849&gt;0,1+MAX(T1850:T$2005),0),0)</f>
        <v>0</v>
      </c>
      <c r="U1849" s="1">
        <f>IF($O1849="include",IF(AI1849&gt;0,1+MAX(U1850:U$2005),0),0)</f>
        <v>0</v>
      </c>
      <c r="V1849" s="1">
        <f>IF($O1849="include",IF(AJ1849&gt;0,1+MAX(V1850:V$2005),0),0)</f>
        <v>0</v>
      </c>
      <c r="W1849" s="1">
        <f>IF($O1849="include",IF(AK1849&gt;0,1+MAX(W1850:W$2005),0),0)</f>
        <v>0</v>
      </c>
      <c r="X1849" s="1">
        <f>IF($O1849="include",IF(AL1849&gt;0,1+MAX(X1850:X$2005),0),0)</f>
        <v>0</v>
      </c>
      <c r="Y1849" s="22" t="str">
        <f t="shared" si="483"/>
        <v xml:space="preserve">1 - </v>
      </c>
      <c r="AA1849" s="42"/>
      <c r="AB1849" s="43"/>
      <c r="AC1849" s="43"/>
      <c r="AD1849" s="44"/>
      <c r="AE1849" s="11">
        <f t="shared" si="484"/>
        <v>0</v>
      </c>
      <c r="AF1849" s="41"/>
      <c r="AG1849" s="41"/>
      <c r="AH1849" s="41"/>
      <c r="AI1849" s="41"/>
      <c r="AJ1849" s="41"/>
      <c r="AK1849" s="41"/>
      <c r="AL1849" s="41"/>
      <c r="BA1849" s="1">
        <f t="shared" si="485"/>
        <v>0</v>
      </c>
      <c r="BB1849" s="1">
        <f t="shared" si="486"/>
        <v>0</v>
      </c>
      <c r="BC1849" s="1" t="str">
        <f t="shared" si="487"/>
        <v>No</v>
      </c>
      <c r="BD1849" s="1">
        <f t="shared" si="488"/>
        <v>0</v>
      </c>
      <c r="BE1849" s="1">
        <f t="shared" si="489"/>
        <v>0</v>
      </c>
      <c r="BF1849" s="1">
        <f t="shared" si="490"/>
        <v>0</v>
      </c>
      <c r="BG1849" s="1">
        <v>1845</v>
      </c>
      <c r="BH1849" s="1" t="e">
        <f t="shared" si="491"/>
        <v>#N/A</v>
      </c>
      <c r="BI1849" s="1">
        <f t="shared" si="493"/>
        <v>2</v>
      </c>
      <c r="BJ1849" s="1" t="e">
        <f t="shared" si="492"/>
        <v>#N/A</v>
      </c>
    </row>
    <row r="1850" spans="1:62" x14ac:dyDescent="0.25">
      <c r="A1850" s="1">
        <f t="shared" si="479"/>
        <v>1</v>
      </c>
      <c r="B1850" s="1">
        <f>IF(YEAR(AD1850)=$B$3,YEAR('Apartment Expenses'!AD1850)&amp;" - "&amp;'Apartment Expenses'!AC1850,0)</f>
        <v>0</v>
      </c>
      <c r="C1850" s="1">
        <f t="shared" si="480"/>
        <v>0</v>
      </c>
      <c r="E1850" s="1">
        <v>1846</v>
      </c>
      <c r="F1850" s="1">
        <f t="shared" si="481"/>
        <v>1</v>
      </c>
      <c r="G1850" s="1">
        <f t="shared" si="477"/>
        <v>0</v>
      </c>
      <c r="H1850" s="1">
        <f t="shared" si="478"/>
        <v>0</v>
      </c>
      <c r="J1850" s="1" t="str">
        <f t="shared" si="482"/>
        <v>1900</v>
      </c>
      <c r="M1850" s="1">
        <f>HLOOKUP('Expense History'!$AD$3,$P$4:$X$2004,ROW('Apartment Expenses'!L1850)-3,0)</f>
        <v>0</v>
      </c>
      <c r="N1850" s="1">
        <f>IF('Expense History'!$AD$3=Data!$G$4,'Apartment Expenses'!AE1850,HLOOKUP('Expense History'!$AD$3,'Apartment Expenses'!$AE$4:$AL$2004,(ROW('Apartment Expenses'!M1850)-3)))</f>
        <v>0</v>
      </c>
      <c r="O1850" s="1" t="str">
        <f>IF($O$2="ALL",IF(VLOOKUP(AA1850,'Expense History'!$AA$6:$AB$36,2,0)="x","include",0),IF(AND(VLOOKUP(AA1850,'Expense History'!$AA$6:$AB$36,2,0)="x",AC1850=$O$2),"include",0))</f>
        <v>include</v>
      </c>
      <c r="P1850" s="1">
        <f>IF(O1850="include",IF(AE1850&gt;0,1+MAX(P1851:P$2005),0),0)</f>
        <v>0</v>
      </c>
      <c r="Q1850" s="1">
        <f>IF(AND(ISBLANK(AA1849),AE1849=0),0,(IF(MAX(Q1851:Q$2005)&gt;0,0,ROW(R1850))))</f>
        <v>0</v>
      </c>
      <c r="R1850" s="1">
        <f>IF($O1850="include",IF(AF1850&gt;0,1+MAX(R1851:R$2005),0),0)</f>
        <v>0</v>
      </c>
      <c r="S1850" s="1">
        <f>IF($O1850="include",IF(AG1850&gt;0,1+MAX(S1851:S$2005),0),0)</f>
        <v>0</v>
      </c>
      <c r="T1850" s="1">
        <f>IF($O1850="include",IF(AH1850&gt;0,1+MAX(T1851:T$2005),0),0)</f>
        <v>0</v>
      </c>
      <c r="U1850" s="1">
        <f>IF($O1850="include",IF(AI1850&gt;0,1+MAX(U1851:U$2005),0),0)</f>
        <v>0</v>
      </c>
      <c r="V1850" s="1">
        <f>IF($O1850="include",IF(AJ1850&gt;0,1+MAX(V1851:V$2005),0),0)</f>
        <v>0</v>
      </c>
      <c r="W1850" s="1">
        <f>IF($O1850="include",IF(AK1850&gt;0,1+MAX(W1851:W$2005),0),0)</f>
        <v>0</v>
      </c>
      <c r="X1850" s="1">
        <f>IF($O1850="include",IF(AL1850&gt;0,1+MAX(X1851:X$2005),0),0)</f>
        <v>0</v>
      </c>
      <c r="Y1850" s="22" t="str">
        <f t="shared" si="483"/>
        <v xml:space="preserve">1 - </v>
      </c>
      <c r="AA1850" s="42"/>
      <c r="AB1850" s="43"/>
      <c r="AC1850" s="43"/>
      <c r="AD1850" s="44"/>
      <c r="AE1850" s="11">
        <f t="shared" si="484"/>
        <v>0</v>
      </c>
      <c r="AF1850" s="41"/>
      <c r="AG1850" s="41"/>
      <c r="AH1850" s="41"/>
      <c r="AI1850" s="41"/>
      <c r="AJ1850" s="41"/>
      <c r="AK1850" s="41"/>
      <c r="AL1850" s="41"/>
      <c r="BA1850" s="1">
        <f t="shared" si="485"/>
        <v>0</v>
      </c>
      <c r="BB1850" s="1">
        <f t="shared" si="486"/>
        <v>0</v>
      </c>
      <c r="BC1850" s="1" t="str">
        <f t="shared" si="487"/>
        <v>No</v>
      </c>
      <c r="BD1850" s="1">
        <f t="shared" si="488"/>
        <v>0</v>
      </c>
      <c r="BE1850" s="1">
        <f t="shared" si="489"/>
        <v>0</v>
      </c>
      <c r="BF1850" s="1">
        <f t="shared" si="490"/>
        <v>0</v>
      </c>
      <c r="BG1850" s="1">
        <v>1846</v>
      </c>
      <c r="BH1850" s="1" t="e">
        <f t="shared" si="491"/>
        <v>#N/A</v>
      </c>
      <c r="BI1850" s="1">
        <f t="shared" si="493"/>
        <v>2</v>
      </c>
      <c r="BJ1850" s="1" t="e">
        <f t="shared" si="492"/>
        <v>#N/A</v>
      </c>
    </row>
    <row r="1851" spans="1:62" x14ac:dyDescent="0.25">
      <c r="A1851" s="1">
        <f t="shared" si="479"/>
        <v>1</v>
      </c>
      <c r="B1851" s="1">
        <f>IF(YEAR(AD1851)=$B$3,YEAR('Apartment Expenses'!AD1851)&amp;" - "&amp;'Apartment Expenses'!AC1851,0)</f>
        <v>0</v>
      </c>
      <c r="C1851" s="1">
        <f t="shared" si="480"/>
        <v>0</v>
      </c>
      <c r="E1851" s="1">
        <v>1847</v>
      </c>
      <c r="F1851" s="1">
        <f t="shared" si="481"/>
        <v>1</v>
      </c>
      <c r="G1851" s="1">
        <f t="shared" si="477"/>
        <v>0</v>
      </c>
      <c r="H1851" s="1">
        <f t="shared" si="478"/>
        <v>0</v>
      </c>
      <c r="J1851" s="1" t="str">
        <f t="shared" si="482"/>
        <v>1900</v>
      </c>
      <c r="M1851" s="1">
        <f>HLOOKUP('Expense History'!$AD$3,$P$4:$X$2004,ROW('Apartment Expenses'!L1851)-3,0)</f>
        <v>0</v>
      </c>
      <c r="N1851" s="1">
        <f>IF('Expense History'!$AD$3=Data!$G$4,'Apartment Expenses'!AE1851,HLOOKUP('Expense History'!$AD$3,'Apartment Expenses'!$AE$4:$AL$2004,(ROW('Apartment Expenses'!M1851)-3)))</f>
        <v>0</v>
      </c>
      <c r="O1851" s="1" t="str">
        <f>IF($O$2="ALL",IF(VLOOKUP(AA1851,'Expense History'!$AA$6:$AB$36,2,0)="x","include",0),IF(AND(VLOOKUP(AA1851,'Expense History'!$AA$6:$AB$36,2,0)="x",AC1851=$O$2),"include",0))</f>
        <v>include</v>
      </c>
      <c r="P1851" s="1">
        <f>IF(O1851="include",IF(AE1851&gt;0,1+MAX(P1852:P$2005),0),0)</f>
        <v>0</v>
      </c>
      <c r="Q1851" s="1">
        <f>IF(AND(ISBLANK(AA1850),AE1850=0),0,(IF(MAX(Q1852:Q$2005)&gt;0,0,ROW(R1851))))</f>
        <v>0</v>
      </c>
      <c r="R1851" s="1">
        <f>IF($O1851="include",IF(AF1851&gt;0,1+MAX(R1852:R$2005),0),0)</f>
        <v>0</v>
      </c>
      <c r="S1851" s="1">
        <f>IF($O1851="include",IF(AG1851&gt;0,1+MAX(S1852:S$2005),0),0)</f>
        <v>0</v>
      </c>
      <c r="T1851" s="1">
        <f>IF($O1851="include",IF(AH1851&gt;0,1+MAX(T1852:T$2005),0),0)</f>
        <v>0</v>
      </c>
      <c r="U1851" s="1">
        <f>IF($O1851="include",IF(AI1851&gt;0,1+MAX(U1852:U$2005),0),0)</f>
        <v>0</v>
      </c>
      <c r="V1851" s="1">
        <f>IF($O1851="include",IF(AJ1851&gt;0,1+MAX(V1852:V$2005),0),0)</f>
        <v>0</v>
      </c>
      <c r="W1851" s="1">
        <f>IF($O1851="include",IF(AK1851&gt;0,1+MAX(W1852:W$2005),0),0)</f>
        <v>0</v>
      </c>
      <c r="X1851" s="1">
        <f>IF($O1851="include",IF(AL1851&gt;0,1+MAX(X1852:X$2005),0),0)</f>
        <v>0</v>
      </c>
      <c r="Y1851" s="22" t="str">
        <f t="shared" si="483"/>
        <v xml:space="preserve">1 - </v>
      </c>
      <c r="AA1851" s="42"/>
      <c r="AB1851" s="43"/>
      <c r="AC1851" s="43"/>
      <c r="AD1851" s="44"/>
      <c r="AE1851" s="11">
        <f t="shared" si="484"/>
        <v>0</v>
      </c>
      <c r="AF1851" s="41"/>
      <c r="AG1851" s="41"/>
      <c r="AH1851" s="41"/>
      <c r="AI1851" s="41"/>
      <c r="AJ1851" s="41"/>
      <c r="AK1851" s="41"/>
      <c r="AL1851" s="41"/>
      <c r="BA1851" s="1">
        <f t="shared" si="485"/>
        <v>0</v>
      </c>
      <c r="BB1851" s="1">
        <f t="shared" si="486"/>
        <v>0</v>
      </c>
      <c r="BC1851" s="1" t="str">
        <f t="shared" si="487"/>
        <v>No</v>
      </c>
      <c r="BD1851" s="1">
        <f t="shared" si="488"/>
        <v>0</v>
      </c>
      <c r="BE1851" s="1">
        <f t="shared" si="489"/>
        <v>0</v>
      </c>
      <c r="BF1851" s="1">
        <f t="shared" si="490"/>
        <v>0</v>
      </c>
      <c r="BG1851" s="1">
        <v>1847</v>
      </c>
      <c r="BH1851" s="1" t="e">
        <f t="shared" si="491"/>
        <v>#N/A</v>
      </c>
      <c r="BI1851" s="1">
        <f t="shared" si="493"/>
        <v>2</v>
      </c>
      <c r="BJ1851" s="1" t="e">
        <f t="shared" si="492"/>
        <v>#N/A</v>
      </c>
    </row>
    <row r="1852" spans="1:62" x14ac:dyDescent="0.25">
      <c r="A1852" s="1">
        <f t="shared" si="479"/>
        <v>1</v>
      </c>
      <c r="B1852" s="1">
        <f>IF(YEAR(AD1852)=$B$3,YEAR('Apartment Expenses'!AD1852)&amp;" - "&amp;'Apartment Expenses'!AC1852,0)</f>
        <v>0</v>
      </c>
      <c r="C1852" s="1">
        <f t="shared" si="480"/>
        <v>0</v>
      </c>
      <c r="E1852" s="1">
        <v>1848</v>
      </c>
      <c r="F1852" s="1">
        <f t="shared" si="481"/>
        <v>1</v>
      </c>
      <c r="G1852" s="1">
        <f t="shared" si="477"/>
        <v>0</v>
      </c>
      <c r="H1852" s="1">
        <f t="shared" si="478"/>
        <v>0</v>
      </c>
      <c r="J1852" s="1" t="str">
        <f t="shared" si="482"/>
        <v>1900</v>
      </c>
      <c r="M1852" s="1">
        <f>HLOOKUP('Expense History'!$AD$3,$P$4:$X$2004,ROW('Apartment Expenses'!L1852)-3,0)</f>
        <v>0</v>
      </c>
      <c r="N1852" s="1">
        <f>IF('Expense History'!$AD$3=Data!$G$4,'Apartment Expenses'!AE1852,HLOOKUP('Expense History'!$AD$3,'Apartment Expenses'!$AE$4:$AL$2004,(ROW('Apartment Expenses'!M1852)-3)))</f>
        <v>0</v>
      </c>
      <c r="O1852" s="1" t="str">
        <f>IF($O$2="ALL",IF(VLOOKUP(AA1852,'Expense History'!$AA$6:$AB$36,2,0)="x","include",0),IF(AND(VLOOKUP(AA1852,'Expense History'!$AA$6:$AB$36,2,0)="x",AC1852=$O$2),"include",0))</f>
        <v>include</v>
      </c>
      <c r="P1852" s="1">
        <f>IF(O1852="include",IF(AE1852&gt;0,1+MAX(P1853:P$2005),0),0)</f>
        <v>0</v>
      </c>
      <c r="Q1852" s="1">
        <f>IF(AND(ISBLANK(AA1851),AE1851=0),0,(IF(MAX(Q1853:Q$2005)&gt;0,0,ROW(R1852))))</f>
        <v>0</v>
      </c>
      <c r="R1852" s="1">
        <f>IF($O1852="include",IF(AF1852&gt;0,1+MAX(R1853:R$2005),0),0)</f>
        <v>0</v>
      </c>
      <c r="S1852" s="1">
        <f>IF($O1852="include",IF(AG1852&gt;0,1+MAX(S1853:S$2005),0),0)</f>
        <v>0</v>
      </c>
      <c r="T1852" s="1">
        <f>IF($O1852="include",IF(AH1852&gt;0,1+MAX(T1853:T$2005),0),0)</f>
        <v>0</v>
      </c>
      <c r="U1852" s="1">
        <f>IF($O1852="include",IF(AI1852&gt;0,1+MAX(U1853:U$2005),0),0)</f>
        <v>0</v>
      </c>
      <c r="V1852" s="1">
        <f>IF($O1852="include",IF(AJ1852&gt;0,1+MAX(V1853:V$2005),0),0)</f>
        <v>0</v>
      </c>
      <c r="W1852" s="1">
        <f>IF($O1852="include",IF(AK1852&gt;0,1+MAX(W1853:W$2005),0),0)</f>
        <v>0</v>
      </c>
      <c r="X1852" s="1">
        <f>IF($O1852="include",IF(AL1852&gt;0,1+MAX(X1853:X$2005),0),0)</f>
        <v>0</v>
      </c>
      <c r="Y1852" s="22" t="str">
        <f t="shared" si="483"/>
        <v xml:space="preserve">1 - </v>
      </c>
      <c r="AA1852" s="42"/>
      <c r="AB1852" s="43"/>
      <c r="AC1852" s="43"/>
      <c r="AD1852" s="44"/>
      <c r="AE1852" s="11">
        <f t="shared" si="484"/>
        <v>0</v>
      </c>
      <c r="AF1852" s="41"/>
      <c r="AG1852" s="41"/>
      <c r="AH1852" s="41"/>
      <c r="AI1852" s="41"/>
      <c r="AJ1852" s="41"/>
      <c r="AK1852" s="41"/>
      <c r="AL1852" s="41"/>
      <c r="BA1852" s="1">
        <f t="shared" si="485"/>
        <v>0</v>
      </c>
      <c r="BB1852" s="1">
        <f t="shared" si="486"/>
        <v>0</v>
      </c>
      <c r="BC1852" s="1" t="str">
        <f t="shared" si="487"/>
        <v>No</v>
      </c>
      <c r="BD1852" s="1">
        <f t="shared" si="488"/>
        <v>0</v>
      </c>
      <c r="BE1852" s="1">
        <f t="shared" si="489"/>
        <v>0</v>
      </c>
      <c r="BF1852" s="1">
        <f t="shared" si="490"/>
        <v>0</v>
      </c>
      <c r="BG1852" s="1">
        <v>1848</v>
      </c>
      <c r="BH1852" s="1" t="e">
        <f t="shared" si="491"/>
        <v>#N/A</v>
      </c>
      <c r="BI1852" s="1">
        <f t="shared" si="493"/>
        <v>2</v>
      </c>
      <c r="BJ1852" s="1" t="e">
        <f t="shared" si="492"/>
        <v>#N/A</v>
      </c>
    </row>
    <row r="1853" spans="1:62" x14ac:dyDescent="0.25">
      <c r="A1853" s="1">
        <f t="shared" si="479"/>
        <v>1</v>
      </c>
      <c r="B1853" s="1">
        <f>IF(YEAR(AD1853)=$B$3,YEAR('Apartment Expenses'!AD1853)&amp;" - "&amp;'Apartment Expenses'!AC1853,0)</f>
        <v>0</v>
      </c>
      <c r="C1853" s="1">
        <f t="shared" si="480"/>
        <v>0</v>
      </c>
      <c r="E1853" s="1">
        <v>1849</v>
      </c>
      <c r="F1853" s="1">
        <f t="shared" si="481"/>
        <v>1</v>
      </c>
      <c r="G1853" s="1">
        <f t="shared" si="477"/>
        <v>0</v>
      </c>
      <c r="H1853" s="1">
        <f t="shared" si="478"/>
        <v>0</v>
      </c>
      <c r="J1853" s="1" t="str">
        <f t="shared" si="482"/>
        <v>1900</v>
      </c>
      <c r="M1853" s="1">
        <f>HLOOKUP('Expense History'!$AD$3,$P$4:$X$2004,ROW('Apartment Expenses'!L1853)-3,0)</f>
        <v>0</v>
      </c>
      <c r="N1853" s="1">
        <f>IF('Expense History'!$AD$3=Data!$G$4,'Apartment Expenses'!AE1853,HLOOKUP('Expense History'!$AD$3,'Apartment Expenses'!$AE$4:$AL$2004,(ROW('Apartment Expenses'!M1853)-3)))</f>
        <v>0</v>
      </c>
      <c r="O1853" s="1" t="str">
        <f>IF($O$2="ALL",IF(VLOOKUP(AA1853,'Expense History'!$AA$6:$AB$36,2,0)="x","include",0),IF(AND(VLOOKUP(AA1853,'Expense History'!$AA$6:$AB$36,2,0)="x",AC1853=$O$2),"include",0))</f>
        <v>include</v>
      </c>
      <c r="P1853" s="1">
        <f>IF(O1853="include",IF(AE1853&gt;0,1+MAX(P1854:P$2005),0),0)</f>
        <v>0</v>
      </c>
      <c r="Q1853" s="1">
        <f>IF(AND(ISBLANK(AA1852),AE1852=0),0,(IF(MAX(Q1854:Q$2005)&gt;0,0,ROW(R1853))))</f>
        <v>0</v>
      </c>
      <c r="R1853" s="1">
        <f>IF($O1853="include",IF(AF1853&gt;0,1+MAX(R1854:R$2005),0),0)</f>
        <v>0</v>
      </c>
      <c r="S1853" s="1">
        <f>IF($O1853="include",IF(AG1853&gt;0,1+MAX(S1854:S$2005),0),0)</f>
        <v>0</v>
      </c>
      <c r="T1853" s="1">
        <f>IF($O1853="include",IF(AH1853&gt;0,1+MAX(T1854:T$2005),0),0)</f>
        <v>0</v>
      </c>
      <c r="U1853" s="1">
        <f>IF($O1853="include",IF(AI1853&gt;0,1+MAX(U1854:U$2005),0),0)</f>
        <v>0</v>
      </c>
      <c r="V1853" s="1">
        <f>IF($O1853="include",IF(AJ1853&gt;0,1+MAX(V1854:V$2005),0),0)</f>
        <v>0</v>
      </c>
      <c r="W1853" s="1">
        <f>IF($O1853="include",IF(AK1853&gt;0,1+MAX(W1854:W$2005),0),0)</f>
        <v>0</v>
      </c>
      <c r="X1853" s="1">
        <f>IF($O1853="include",IF(AL1853&gt;0,1+MAX(X1854:X$2005),0),0)</f>
        <v>0</v>
      </c>
      <c r="Y1853" s="22" t="str">
        <f t="shared" si="483"/>
        <v xml:space="preserve">1 - </v>
      </c>
      <c r="AA1853" s="42"/>
      <c r="AB1853" s="43"/>
      <c r="AC1853" s="43"/>
      <c r="AD1853" s="44"/>
      <c r="AE1853" s="11">
        <f t="shared" si="484"/>
        <v>0</v>
      </c>
      <c r="AF1853" s="41"/>
      <c r="AG1853" s="41"/>
      <c r="AH1853" s="41"/>
      <c r="AI1853" s="41"/>
      <c r="AJ1853" s="41"/>
      <c r="AK1853" s="41"/>
      <c r="AL1853" s="41"/>
      <c r="BA1853" s="1">
        <f t="shared" si="485"/>
        <v>0</v>
      </c>
      <c r="BB1853" s="1">
        <f t="shared" si="486"/>
        <v>0</v>
      </c>
      <c r="BC1853" s="1" t="str">
        <f t="shared" si="487"/>
        <v>No</v>
      </c>
      <c r="BD1853" s="1">
        <f t="shared" si="488"/>
        <v>0</v>
      </c>
      <c r="BE1853" s="1">
        <f t="shared" si="489"/>
        <v>0</v>
      </c>
      <c r="BF1853" s="1">
        <f t="shared" si="490"/>
        <v>0</v>
      </c>
      <c r="BG1853" s="1">
        <v>1849</v>
      </c>
      <c r="BH1853" s="1" t="e">
        <f t="shared" si="491"/>
        <v>#N/A</v>
      </c>
      <c r="BI1853" s="1">
        <f t="shared" si="493"/>
        <v>2</v>
      </c>
      <c r="BJ1853" s="1" t="e">
        <f t="shared" si="492"/>
        <v>#N/A</v>
      </c>
    </row>
    <row r="1854" spans="1:62" x14ac:dyDescent="0.25">
      <c r="A1854" s="1">
        <f t="shared" si="479"/>
        <v>1</v>
      </c>
      <c r="B1854" s="1">
        <f>IF(YEAR(AD1854)=$B$3,YEAR('Apartment Expenses'!AD1854)&amp;" - "&amp;'Apartment Expenses'!AC1854,0)</f>
        <v>0</v>
      </c>
      <c r="C1854" s="1">
        <f t="shared" si="480"/>
        <v>0</v>
      </c>
      <c r="E1854" s="1">
        <v>1850</v>
      </c>
      <c r="F1854" s="1">
        <f t="shared" si="481"/>
        <v>1</v>
      </c>
      <c r="G1854" s="1">
        <f t="shared" si="477"/>
        <v>0</v>
      </c>
      <c r="H1854" s="1">
        <f t="shared" si="478"/>
        <v>0</v>
      </c>
      <c r="J1854" s="1" t="str">
        <f t="shared" si="482"/>
        <v>1900</v>
      </c>
      <c r="M1854" s="1">
        <f>HLOOKUP('Expense History'!$AD$3,$P$4:$X$2004,ROW('Apartment Expenses'!L1854)-3,0)</f>
        <v>0</v>
      </c>
      <c r="N1854" s="1">
        <f>IF('Expense History'!$AD$3=Data!$G$4,'Apartment Expenses'!AE1854,HLOOKUP('Expense History'!$AD$3,'Apartment Expenses'!$AE$4:$AL$2004,(ROW('Apartment Expenses'!M1854)-3)))</f>
        <v>0</v>
      </c>
      <c r="O1854" s="1" t="str">
        <f>IF($O$2="ALL",IF(VLOOKUP(AA1854,'Expense History'!$AA$6:$AB$36,2,0)="x","include",0),IF(AND(VLOOKUP(AA1854,'Expense History'!$AA$6:$AB$36,2,0)="x",AC1854=$O$2),"include",0))</f>
        <v>include</v>
      </c>
      <c r="P1854" s="1">
        <f>IF(O1854="include",IF(AE1854&gt;0,1+MAX(P1855:P$2005),0),0)</f>
        <v>0</v>
      </c>
      <c r="Q1854" s="1">
        <f>IF(AND(ISBLANK(AA1853),AE1853=0),0,(IF(MAX(Q1855:Q$2005)&gt;0,0,ROW(R1854))))</f>
        <v>0</v>
      </c>
      <c r="R1854" s="1">
        <f>IF($O1854="include",IF(AF1854&gt;0,1+MAX(R1855:R$2005),0),0)</f>
        <v>0</v>
      </c>
      <c r="S1854" s="1">
        <f>IF($O1854="include",IF(AG1854&gt;0,1+MAX(S1855:S$2005),0),0)</f>
        <v>0</v>
      </c>
      <c r="T1854" s="1">
        <f>IF($O1854="include",IF(AH1854&gt;0,1+MAX(T1855:T$2005),0),0)</f>
        <v>0</v>
      </c>
      <c r="U1854" s="1">
        <f>IF($O1854="include",IF(AI1854&gt;0,1+MAX(U1855:U$2005),0),0)</f>
        <v>0</v>
      </c>
      <c r="V1854" s="1">
        <f>IF($O1854="include",IF(AJ1854&gt;0,1+MAX(V1855:V$2005),0),0)</f>
        <v>0</v>
      </c>
      <c r="W1854" s="1">
        <f>IF($O1854="include",IF(AK1854&gt;0,1+MAX(W1855:W$2005),0),0)</f>
        <v>0</v>
      </c>
      <c r="X1854" s="1">
        <f>IF($O1854="include",IF(AL1854&gt;0,1+MAX(X1855:X$2005),0),0)</f>
        <v>0</v>
      </c>
      <c r="Y1854" s="22" t="str">
        <f t="shared" si="483"/>
        <v xml:space="preserve">1 - </v>
      </c>
      <c r="AA1854" s="42"/>
      <c r="AB1854" s="43"/>
      <c r="AC1854" s="43"/>
      <c r="AD1854" s="44"/>
      <c r="AE1854" s="11">
        <f t="shared" si="484"/>
        <v>0</v>
      </c>
      <c r="AF1854" s="41"/>
      <c r="AG1854" s="41"/>
      <c r="AH1854" s="41"/>
      <c r="AI1854" s="41"/>
      <c r="AJ1854" s="41"/>
      <c r="AK1854" s="41"/>
      <c r="AL1854" s="41"/>
      <c r="BA1854" s="1">
        <f t="shared" si="485"/>
        <v>0</v>
      </c>
      <c r="BB1854" s="1">
        <f t="shared" si="486"/>
        <v>0</v>
      </c>
      <c r="BC1854" s="1" t="str">
        <f t="shared" si="487"/>
        <v>No</v>
      </c>
      <c r="BD1854" s="1">
        <f t="shared" si="488"/>
        <v>0</v>
      </c>
      <c r="BE1854" s="1">
        <f t="shared" si="489"/>
        <v>0</v>
      </c>
      <c r="BF1854" s="1">
        <f t="shared" si="490"/>
        <v>0</v>
      </c>
      <c r="BG1854" s="1">
        <v>1850</v>
      </c>
      <c r="BH1854" s="1" t="e">
        <f t="shared" si="491"/>
        <v>#N/A</v>
      </c>
      <c r="BI1854" s="1">
        <f t="shared" si="493"/>
        <v>2</v>
      </c>
      <c r="BJ1854" s="1" t="e">
        <f t="shared" si="492"/>
        <v>#N/A</v>
      </c>
    </row>
    <row r="1855" spans="1:62" x14ac:dyDescent="0.25">
      <c r="A1855" s="1">
        <f t="shared" si="479"/>
        <v>1</v>
      </c>
      <c r="B1855" s="1">
        <f>IF(YEAR(AD1855)=$B$3,YEAR('Apartment Expenses'!AD1855)&amp;" - "&amp;'Apartment Expenses'!AC1855,0)</f>
        <v>0</v>
      </c>
      <c r="C1855" s="1">
        <f t="shared" si="480"/>
        <v>0</v>
      </c>
      <c r="E1855" s="1">
        <v>1851</v>
      </c>
      <c r="F1855" s="1">
        <f t="shared" si="481"/>
        <v>1</v>
      </c>
      <c r="G1855" s="1">
        <f t="shared" si="477"/>
        <v>0</v>
      </c>
      <c r="H1855" s="1">
        <f t="shared" si="478"/>
        <v>0</v>
      </c>
      <c r="J1855" s="1" t="str">
        <f t="shared" si="482"/>
        <v>1900</v>
      </c>
      <c r="M1855" s="1">
        <f>HLOOKUP('Expense History'!$AD$3,$P$4:$X$2004,ROW('Apartment Expenses'!L1855)-3,0)</f>
        <v>0</v>
      </c>
      <c r="N1855" s="1">
        <f>IF('Expense History'!$AD$3=Data!$G$4,'Apartment Expenses'!AE1855,HLOOKUP('Expense History'!$AD$3,'Apartment Expenses'!$AE$4:$AL$2004,(ROW('Apartment Expenses'!M1855)-3)))</f>
        <v>0</v>
      </c>
      <c r="O1855" s="1" t="str">
        <f>IF($O$2="ALL",IF(VLOOKUP(AA1855,'Expense History'!$AA$6:$AB$36,2,0)="x","include",0),IF(AND(VLOOKUP(AA1855,'Expense History'!$AA$6:$AB$36,2,0)="x",AC1855=$O$2),"include",0))</f>
        <v>include</v>
      </c>
      <c r="P1855" s="1">
        <f>IF(O1855="include",IF(AE1855&gt;0,1+MAX(P1856:P$2005),0),0)</f>
        <v>0</v>
      </c>
      <c r="Q1855" s="1">
        <f>IF(AND(ISBLANK(AA1854),AE1854=0),0,(IF(MAX(Q1856:Q$2005)&gt;0,0,ROW(R1855))))</f>
        <v>0</v>
      </c>
      <c r="R1855" s="1">
        <f>IF($O1855="include",IF(AF1855&gt;0,1+MAX(R1856:R$2005),0),0)</f>
        <v>0</v>
      </c>
      <c r="S1855" s="1">
        <f>IF($O1855="include",IF(AG1855&gt;0,1+MAX(S1856:S$2005),0),0)</f>
        <v>0</v>
      </c>
      <c r="T1855" s="1">
        <f>IF($O1855="include",IF(AH1855&gt;0,1+MAX(T1856:T$2005),0),0)</f>
        <v>0</v>
      </c>
      <c r="U1855" s="1">
        <f>IF($O1855="include",IF(AI1855&gt;0,1+MAX(U1856:U$2005),0),0)</f>
        <v>0</v>
      </c>
      <c r="V1855" s="1">
        <f>IF($O1855="include",IF(AJ1855&gt;0,1+MAX(V1856:V$2005),0),0)</f>
        <v>0</v>
      </c>
      <c r="W1855" s="1">
        <f>IF($O1855="include",IF(AK1855&gt;0,1+MAX(W1856:W$2005),0),0)</f>
        <v>0</v>
      </c>
      <c r="X1855" s="1">
        <f>IF($O1855="include",IF(AL1855&gt;0,1+MAX(X1856:X$2005),0),0)</f>
        <v>0</v>
      </c>
      <c r="Y1855" s="22" t="str">
        <f t="shared" si="483"/>
        <v xml:space="preserve">1 - </v>
      </c>
      <c r="AA1855" s="42"/>
      <c r="AB1855" s="43"/>
      <c r="AC1855" s="43"/>
      <c r="AD1855" s="44"/>
      <c r="AE1855" s="11">
        <f t="shared" si="484"/>
        <v>0</v>
      </c>
      <c r="AF1855" s="41"/>
      <c r="AG1855" s="41"/>
      <c r="AH1855" s="41"/>
      <c r="AI1855" s="41"/>
      <c r="AJ1855" s="41"/>
      <c r="AK1855" s="41"/>
      <c r="AL1855" s="41"/>
      <c r="BA1855" s="1">
        <f t="shared" si="485"/>
        <v>0</v>
      </c>
      <c r="BB1855" s="1">
        <f t="shared" si="486"/>
        <v>0</v>
      </c>
      <c r="BC1855" s="1" t="str">
        <f t="shared" si="487"/>
        <v>No</v>
      </c>
      <c r="BD1855" s="1">
        <f t="shared" si="488"/>
        <v>0</v>
      </c>
      <c r="BE1855" s="1">
        <f t="shared" si="489"/>
        <v>0</v>
      </c>
      <c r="BF1855" s="1">
        <f t="shared" si="490"/>
        <v>0</v>
      </c>
      <c r="BG1855" s="1">
        <v>1851</v>
      </c>
      <c r="BH1855" s="1" t="e">
        <f t="shared" si="491"/>
        <v>#N/A</v>
      </c>
      <c r="BI1855" s="1">
        <f t="shared" si="493"/>
        <v>2</v>
      </c>
      <c r="BJ1855" s="1" t="e">
        <f t="shared" si="492"/>
        <v>#N/A</v>
      </c>
    </row>
    <row r="1856" spans="1:62" x14ac:dyDescent="0.25">
      <c r="A1856" s="1">
        <f t="shared" si="479"/>
        <v>1</v>
      </c>
      <c r="B1856" s="1">
        <f>IF(YEAR(AD1856)=$B$3,YEAR('Apartment Expenses'!AD1856)&amp;" - "&amp;'Apartment Expenses'!AC1856,0)</f>
        <v>0</v>
      </c>
      <c r="C1856" s="1">
        <f t="shared" si="480"/>
        <v>0</v>
      </c>
      <c r="E1856" s="1">
        <v>1852</v>
      </c>
      <c r="F1856" s="1">
        <f t="shared" si="481"/>
        <v>1</v>
      </c>
      <c r="G1856" s="1">
        <f t="shared" si="477"/>
        <v>0</v>
      </c>
      <c r="H1856" s="1">
        <f t="shared" si="478"/>
        <v>0</v>
      </c>
      <c r="J1856" s="1" t="str">
        <f t="shared" si="482"/>
        <v>1900</v>
      </c>
      <c r="M1856" s="1">
        <f>HLOOKUP('Expense History'!$AD$3,$P$4:$X$2004,ROW('Apartment Expenses'!L1856)-3,0)</f>
        <v>0</v>
      </c>
      <c r="N1856" s="1">
        <f>IF('Expense History'!$AD$3=Data!$G$4,'Apartment Expenses'!AE1856,HLOOKUP('Expense History'!$AD$3,'Apartment Expenses'!$AE$4:$AL$2004,(ROW('Apartment Expenses'!M1856)-3)))</f>
        <v>0</v>
      </c>
      <c r="O1856" s="1" t="str">
        <f>IF($O$2="ALL",IF(VLOOKUP(AA1856,'Expense History'!$AA$6:$AB$36,2,0)="x","include",0),IF(AND(VLOOKUP(AA1856,'Expense History'!$AA$6:$AB$36,2,0)="x",AC1856=$O$2),"include",0))</f>
        <v>include</v>
      </c>
      <c r="P1856" s="1">
        <f>IF(O1856="include",IF(AE1856&gt;0,1+MAX(P1857:P$2005),0),0)</f>
        <v>0</v>
      </c>
      <c r="Q1856" s="1">
        <f>IF(AND(ISBLANK(AA1855),AE1855=0),0,(IF(MAX(Q1857:Q$2005)&gt;0,0,ROW(R1856))))</f>
        <v>0</v>
      </c>
      <c r="R1856" s="1">
        <f>IF($O1856="include",IF(AF1856&gt;0,1+MAX(R1857:R$2005),0),0)</f>
        <v>0</v>
      </c>
      <c r="S1856" s="1">
        <f>IF($O1856="include",IF(AG1856&gt;0,1+MAX(S1857:S$2005),0),0)</f>
        <v>0</v>
      </c>
      <c r="T1856" s="1">
        <f>IF($O1856="include",IF(AH1856&gt;0,1+MAX(T1857:T$2005),0),0)</f>
        <v>0</v>
      </c>
      <c r="U1856" s="1">
        <f>IF($O1856="include",IF(AI1856&gt;0,1+MAX(U1857:U$2005),0),0)</f>
        <v>0</v>
      </c>
      <c r="V1856" s="1">
        <f>IF($O1856="include",IF(AJ1856&gt;0,1+MAX(V1857:V$2005),0),0)</f>
        <v>0</v>
      </c>
      <c r="W1856" s="1">
        <f>IF($O1856="include",IF(AK1856&gt;0,1+MAX(W1857:W$2005),0),0)</f>
        <v>0</v>
      </c>
      <c r="X1856" s="1">
        <f>IF($O1856="include",IF(AL1856&gt;0,1+MAX(X1857:X$2005),0),0)</f>
        <v>0</v>
      </c>
      <c r="Y1856" s="22" t="str">
        <f t="shared" si="483"/>
        <v xml:space="preserve">1 - </v>
      </c>
      <c r="AA1856" s="42"/>
      <c r="AB1856" s="43"/>
      <c r="AC1856" s="43"/>
      <c r="AD1856" s="44"/>
      <c r="AE1856" s="11">
        <f t="shared" si="484"/>
        <v>0</v>
      </c>
      <c r="AF1856" s="41"/>
      <c r="AG1856" s="41"/>
      <c r="AH1856" s="41"/>
      <c r="AI1856" s="41"/>
      <c r="AJ1856" s="41"/>
      <c r="AK1856" s="41"/>
      <c r="AL1856" s="41"/>
      <c r="BA1856" s="1">
        <f t="shared" si="485"/>
        <v>0</v>
      </c>
      <c r="BB1856" s="1">
        <f t="shared" si="486"/>
        <v>0</v>
      </c>
      <c r="BC1856" s="1" t="str">
        <f t="shared" si="487"/>
        <v>No</v>
      </c>
      <c r="BD1856" s="1">
        <f t="shared" si="488"/>
        <v>0</v>
      </c>
      <c r="BE1856" s="1">
        <f t="shared" si="489"/>
        <v>0</v>
      </c>
      <c r="BF1856" s="1">
        <f t="shared" si="490"/>
        <v>0</v>
      </c>
      <c r="BG1856" s="1">
        <v>1852</v>
      </c>
      <c r="BH1856" s="1" t="e">
        <f t="shared" si="491"/>
        <v>#N/A</v>
      </c>
      <c r="BI1856" s="1">
        <f t="shared" si="493"/>
        <v>2</v>
      </c>
      <c r="BJ1856" s="1" t="e">
        <f t="shared" si="492"/>
        <v>#N/A</v>
      </c>
    </row>
    <row r="1857" spans="1:62" x14ac:dyDescent="0.25">
      <c r="A1857" s="1">
        <f t="shared" si="479"/>
        <v>1</v>
      </c>
      <c r="B1857" s="1">
        <f>IF(YEAR(AD1857)=$B$3,YEAR('Apartment Expenses'!AD1857)&amp;" - "&amp;'Apartment Expenses'!AC1857,0)</f>
        <v>0</v>
      </c>
      <c r="C1857" s="1">
        <f t="shared" si="480"/>
        <v>0</v>
      </c>
      <c r="E1857" s="1">
        <v>1853</v>
      </c>
      <c r="F1857" s="1">
        <f t="shared" si="481"/>
        <v>1</v>
      </c>
      <c r="G1857" s="1">
        <f t="shared" si="477"/>
        <v>0</v>
      </c>
      <c r="H1857" s="1">
        <f t="shared" si="478"/>
        <v>0</v>
      </c>
      <c r="J1857" s="1" t="str">
        <f t="shared" si="482"/>
        <v>1900</v>
      </c>
      <c r="M1857" s="1">
        <f>HLOOKUP('Expense History'!$AD$3,$P$4:$X$2004,ROW('Apartment Expenses'!L1857)-3,0)</f>
        <v>0</v>
      </c>
      <c r="N1857" s="1">
        <f>IF('Expense History'!$AD$3=Data!$G$4,'Apartment Expenses'!AE1857,HLOOKUP('Expense History'!$AD$3,'Apartment Expenses'!$AE$4:$AL$2004,(ROW('Apartment Expenses'!M1857)-3)))</f>
        <v>0</v>
      </c>
      <c r="O1857" s="1" t="str">
        <f>IF($O$2="ALL",IF(VLOOKUP(AA1857,'Expense History'!$AA$6:$AB$36,2,0)="x","include",0),IF(AND(VLOOKUP(AA1857,'Expense History'!$AA$6:$AB$36,2,0)="x",AC1857=$O$2),"include",0))</f>
        <v>include</v>
      </c>
      <c r="P1857" s="1">
        <f>IF(O1857="include",IF(AE1857&gt;0,1+MAX(P1858:P$2005),0),0)</f>
        <v>0</v>
      </c>
      <c r="Q1857" s="1">
        <f>IF(AND(ISBLANK(AA1856),AE1856=0),0,(IF(MAX(Q1858:Q$2005)&gt;0,0,ROW(R1857))))</f>
        <v>0</v>
      </c>
      <c r="R1857" s="1">
        <f>IF($O1857="include",IF(AF1857&gt;0,1+MAX(R1858:R$2005),0),0)</f>
        <v>0</v>
      </c>
      <c r="S1857" s="1">
        <f>IF($O1857="include",IF(AG1857&gt;0,1+MAX(S1858:S$2005),0),0)</f>
        <v>0</v>
      </c>
      <c r="T1857" s="1">
        <f>IF($O1857="include",IF(AH1857&gt;0,1+MAX(T1858:T$2005),0),0)</f>
        <v>0</v>
      </c>
      <c r="U1857" s="1">
        <f>IF($O1857="include",IF(AI1857&gt;0,1+MAX(U1858:U$2005),0),0)</f>
        <v>0</v>
      </c>
      <c r="V1857" s="1">
        <f>IF($O1857="include",IF(AJ1857&gt;0,1+MAX(V1858:V$2005),0),0)</f>
        <v>0</v>
      </c>
      <c r="W1857" s="1">
        <f>IF($O1857="include",IF(AK1857&gt;0,1+MAX(W1858:W$2005),0),0)</f>
        <v>0</v>
      </c>
      <c r="X1857" s="1">
        <f>IF($O1857="include",IF(AL1857&gt;0,1+MAX(X1858:X$2005),0),0)</f>
        <v>0</v>
      </c>
      <c r="Y1857" s="22" t="str">
        <f t="shared" si="483"/>
        <v xml:space="preserve">1 - </v>
      </c>
      <c r="AA1857" s="42"/>
      <c r="AB1857" s="43"/>
      <c r="AC1857" s="43"/>
      <c r="AD1857" s="44"/>
      <c r="AE1857" s="11">
        <f t="shared" si="484"/>
        <v>0</v>
      </c>
      <c r="AF1857" s="41"/>
      <c r="AG1857" s="41"/>
      <c r="AH1857" s="41"/>
      <c r="AI1857" s="41"/>
      <c r="AJ1857" s="41"/>
      <c r="AK1857" s="41"/>
      <c r="AL1857" s="41"/>
      <c r="BA1857" s="1">
        <f t="shared" si="485"/>
        <v>0</v>
      </c>
      <c r="BB1857" s="1">
        <f t="shared" si="486"/>
        <v>0</v>
      </c>
      <c r="BC1857" s="1" t="str">
        <f t="shared" si="487"/>
        <v>No</v>
      </c>
      <c r="BD1857" s="1">
        <f t="shared" si="488"/>
        <v>0</v>
      </c>
      <c r="BE1857" s="1">
        <f t="shared" si="489"/>
        <v>0</v>
      </c>
      <c r="BF1857" s="1">
        <f t="shared" si="490"/>
        <v>0</v>
      </c>
      <c r="BG1857" s="1">
        <v>1853</v>
      </c>
      <c r="BH1857" s="1" t="e">
        <f t="shared" si="491"/>
        <v>#N/A</v>
      </c>
      <c r="BI1857" s="1">
        <f t="shared" si="493"/>
        <v>2</v>
      </c>
      <c r="BJ1857" s="1" t="e">
        <f t="shared" si="492"/>
        <v>#N/A</v>
      </c>
    </row>
    <row r="1858" spans="1:62" x14ac:dyDescent="0.25">
      <c r="A1858" s="1">
        <f t="shared" si="479"/>
        <v>1</v>
      </c>
      <c r="B1858" s="1">
        <f>IF(YEAR(AD1858)=$B$3,YEAR('Apartment Expenses'!AD1858)&amp;" - "&amp;'Apartment Expenses'!AC1858,0)</f>
        <v>0</v>
      </c>
      <c r="C1858" s="1">
        <f t="shared" si="480"/>
        <v>0</v>
      </c>
      <c r="E1858" s="1">
        <v>1854</v>
      </c>
      <c r="F1858" s="1">
        <f t="shared" si="481"/>
        <v>1</v>
      </c>
      <c r="G1858" s="1">
        <f t="shared" si="477"/>
        <v>0</v>
      </c>
      <c r="H1858" s="1">
        <f t="shared" si="478"/>
        <v>0</v>
      </c>
      <c r="J1858" s="1" t="str">
        <f t="shared" si="482"/>
        <v>1900</v>
      </c>
      <c r="M1858" s="1">
        <f>HLOOKUP('Expense History'!$AD$3,$P$4:$X$2004,ROW('Apartment Expenses'!L1858)-3,0)</f>
        <v>0</v>
      </c>
      <c r="N1858" s="1">
        <f>IF('Expense History'!$AD$3=Data!$G$4,'Apartment Expenses'!AE1858,HLOOKUP('Expense History'!$AD$3,'Apartment Expenses'!$AE$4:$AL$2004,(ROW('Apartment Expenses'!M1858)-3)))</f>
        <v>0</v>
      </c>
      <c r="O1858" s="1" t="str">
        <f>IF($O$2="ALL",IF(VLOOKUP(AA1858,'Expense History'!$AA$6:$AB$36,2,0)="x","include",0),IF(AND(VLOOKUP(AA1858,'Expense History'!$AA$6:$AB$36,2,0)="x",AC1858=$O$2),"include",0))</f>
        <v>include</v>
      </c>
      <c r="P1858" s="1">
        <f>IF(O1858="include",IF(AE1858&gt;0,1+MAX(P1859:P$2005),0),0)</f>
        <v>0</v>
      </c>
      <c r="Q1858" s="1">
        <f>IF(AND(ISBLANK(AA1857),AE1857=0),0,(IF(MAX(Q1859:Q$2005)&gt;0,0,ROW(R1858))))</f>
        <v>0</v>
      </c>
      <c r="R1858" s="1">
        <f>IF($O1858="include",IF(AF1858&gt;0,1+MAX(R1859:R$2005),0),0)</f>
        <v>0</v>
      </c>
      <c r="S1858" s="1">
        <f>IF($O1858="include",IF(AG1858&gt;0,1+MAX(S1859:S$2005),0),0)</f>
        <v>0</v>
      </c>
      <c r="T1858" s="1">
        <f>IF($O1858="include",IF(AH1858&gt;0,1+MAX(T1859:T$2005),0),0)</f>
        <v>0</v>
      </c>
      <c r="U1858" s="1">
        <f>IF($O1858="include",IF(AI1858&gt;0,1+MAX(U1859:U$2005),0),0)</f>
        <v>0</v>
      </c>
      <c r="V1858" s="1">
        <f>IF($O1858="include",IF(AJ1858&gt;0,1+MAX(V1859:V$2005),0),0)</f>
        <v>0</v>
      </c>
      <c r="W1858" s="1">
        <f>IF($O1858="include",IF(AK1858&gt;0,1+MAX(W1859:W$2005),0),0)</f>
        <v>0</v>
      </c>
      <c r="X1858" s="1">
        <f>IF($O1858="include",IF(AL1858&gt;0,1+MAX(X1859:X$2005),0),0)</f>
        <v>0</v>
      </c>
      <c r="Y1858" s="22" t="str">
        <f t="shared" si="483"/>
        <v xml:space="preserve">1 - </v>
      </c>
      <c r="AA1858" s="42"/>
      <c r="AB1858" s="43"/>
      <c r="AC1858" s="43"/>
      <c r="AD1858" s="44"/>
      <c r="AE1858" s="11">
        <f t="shared" si="484"/>
        <v>0</v>
      </c>
      <c r="AF1858" s="41"/>
      <c r="AG1858" s="41"/>
      <c r="AH1858" s="41"/>
      <c r="AI1858" s="41"/>
      <c r="AJ1858" s="41"/>
      <c r="AK1858" s="41"/>
      <c r="AL1858" s="41"/>
      <c r="BA1858" s="1">
        <f t="shared" si="485"/>
        <v>0</v>
      </c>
      <c r="BB1858" s="1">
        <f t="shared" si="486"/>
        <v>0</v>
      </c>
      <c r="BC1858" s="1" t="str">
        <f t="shared" si="487"/>
        <v>No</v>
      </c>
      <c r="BD1858" s="1">
        <f t="shared" si="488"/>
        <v>0</v>
      </c>
      <c r="BE1858" s="1">
        <f t="shared" si="489"/>
        <v>0</v>
      </c>
      <c r="BF1858" s="1">
        <f t="shared" si="490"/>
        <v>0</v>
      </c>
      <c r="BG1858" s="1">
        <v>1854</v>
      </c>
      <c r="BH1858" s="1" t="e">
        <f t="shared" si="491"/>
        <v>#N/A</v>
      </c>
      <c r="BI1858" s="1">
        <f t="shared" si="493"/>
        <v>2</v>
      </c>
      <c r="BJ1858" s="1" t="e">
        <f t="shared" si="492"/>
        <v>#N/A</v>
      </c>
    </row>
    <row r="1859" spans="1:62" x14ac:dyDescent="0.25">
      <c r="A1859" s="1">
        <f t="shared" si="479"/>
        <v>1</v>
      </c>
      <c r="B1859" s="1">
        <f>IF(YEAR(AD1859)=$B$3,YEAR('Apartment Expenses'!AD1859)&amp;" - "&amp;'Apartment Expenses'!AC1859,0)</f>
        <v>0</v>
      </c>
      <c r="C1859" s="1">
        <f t="shared" si="480"/>
        <v>0</v>
      </c>
      <c r="E1859" s="1">
        <v>1855</v>
      </c>
      <c r="F1859" s="1">
        <f t="shared" si="481"/>
        <v>1</v>
      </c>
      <c r="G1859" s="1">
        <f t="shared" si="477"/>
        <v>0</v>
      </c>
      <c r="H1859" s="1">
        <f t="shared" si="478"/>
        <v>0</v>
      </c>
      <c r="J1859" s="1" t="str">
        <f t="shared" si="482"/>
        <v>1900</v>
      </c>
      <c r="M1859" s="1">
        <f>HLOOKUP('Expense History'!$AD$3,$P$4:$X$2004,ROW('Apartment Expenses'!L1859)-3,0)</f>
        <v>0</v>
      </c>
      <c r="N1859" s="1">
        <f>IF('Expense History'!$AD$3=Data!$G$4,'Apartment Expenses'!AE1859,HLOOKUP('Expense History'!$AD$3,'Apartment Expenses'!$AE$4:$AL$2004,(ROW('Apartment Expenses'!M1859)-3)))</f>
        <v>0</v>
      </c>
      <c r="O1859" s="1" t="str">
        <f>IF($O$2="ALL",IF(VLOOKUP(AA1859,'Expense History'!$AA$6:$AB$36,2,0)="x","include",0),IF(AND(VLOOKUP(AA1859,'Expense History'!$AA$6:$AB$36,2,0)="x",AC1859=$O$2),"include",0))</f>
        <v>include</v>
      </c>
      <c r="P1859" s="1">
        <f>IF(O1859="include",IF(AE1859&gt;0,1+MAX(P1860:P$2005),0),0)</f>
        <v>0</v>
      </c>
      <c r="Q1859" s="1">
        <f>IF(AND(ISBLANK(AA1858),AE1858=0),0,(IF(MAX(Q1860:Q$2005)&gt;0,0,ROW(R1859))))</f>
        <v>0</v>
      </c>
      <c r="R1859" s="1">
        <f>IF($O1859="include",IF(AF1859&gt;0,1+MAX(R1860:R$2005),0),0)</f>
        <v>0</v>
      </c>
      <c r="S1859" s="1">
        <f>IF($O1859="include",IF(AG1859&gt;0,1+MAX(S1860:S$2005),0),0)</f>
        <v>0</v>
      </c>
      <c r="T1859" s="1">
        <f>IF($O1859="include",IF(AH1859&gt;0,1+MAX(T1860:T$2005),0),0)</f>
        <v>0</v>
      </c>
      <c r="U1859" s="1">
        <f>IF($O1859="include",IF(AI1859&gt;0,1+MAX(U1860:U$2005),0),0)</f>
        <v>0</v>
      </c>
      <c r="V1859" s="1">
        <f>IF($O1859="include",IF(AJ1859&gt;0,1+MAX(V1860:V$2005),0),0)</f>
        <v>0</v>
      </c>
      <c r="W1859" s="1">
        <f>IF($O1859="include",IF(AK1859&gt;0,1+MAX(W1860:W$2005),0),0)</f>
        <v>0</v>
      </c>
      <c r="X1859" s="1">
        <f>IF($O1859="include",IF(AL1859&gt;0,1+MAX(X1860:X$2005),0),0)</f>
        <v>0</v>
      </c>
      <c r="Y1859" s="22" t="str">
        <f t="shared" si="483"/>
        <v xml:space="preserve">1 - </v>
      </c>
      <c r="AA1859" s="42"/>
      <c r="AB1859" s="43"/>
      <c r="AC1859" s="43"/>
      <c r="AD1859" s="44"/>
      <c r="AE1859" s="11">
        <f t="shared" si="484"/>
        <v>0</v>
      </c>
      <c r="AF1859" s="41"/>
      <c r="AG1859" s="41"/>
      <c r="AH1859" s="41"/>
      <c r="AI1859" s="41"/>
      <c r="AJ1859" s="41"/>
      <c r="AK1859" s="41"/>
      <c r="AL1859" s="41"/>
      <c r="BA1859" s="1">
        <f t="shared" si="485"/>
        <v>0</v>
      </c>
      <c r="BB1859" s="1">
        <f t="shared" si="486"/>
        <v>0</v>
      </c>
      <c r="BC1859" s="1" t="str">
        <f t="shared" si="487"/>
        <v>No</v>
      </c>
      <c r="BD1859" s="1">
        <f t="shared" si="488"/>
        <v>0</v>
      </c>
      <c r="BE1859" s="1">
        <f t="shared" si="489"/>
        <v>0</v>
      </c>
      <c r="BF1859" s="1">
        <f t="shared" si="490"/>
        <v>0</v>
      </c>
      <c r="BG1859" s="1">
        <v>1855</v>
      </c>
      <c r="BH1859" s="1" t="e">
        <f t="shared" si="491"/>
        <v>#N/A</v>
      </c>
      <c r="BI1859" s="1">
        <f t="shared" si="493"/>
        <v>2</v>
      </c>
      <c r="BJ1859" s="1" t="e">
        <f t="shared" si="492"/>
        <v>#N/A</v>
      </c>
    </row>
    <row r="1860" spans="1:62" x14ac:dyDescent="0.25">
      <c r="A1860" s="1">
        <f t="shared" si="479"/>
        <v>1</v>
      </c>
      <c r="B1860" s="1">
        <f>IF(YEAR(AD1860)=$B$3,YEAR('Apartment Expenses'!AD1860)&amp;" - "&amp;'Apartment Expenses'!AC1860,0)</f>
        <v>0</v>
      </c>
      <c r="C1860" s="1">
        <f t="shared" si="480"/>
        <v>0</v>
      </c>
      <c r="E1860" s="1">
        <v>1856</v>
      </c>
      <c r="F1860" s="1">
        <f t="shared" si="481"/>
        <v>1</v>
      </c>
      <c r="G1860" s="1">
        <f t="shared" si="477"/>
        <v>0</v>
      </c>
      <c r="H1860" s="1">
        <f t="shared" si="478"/>
        <v>0</v>
      </c>
      <c r="J1860" s="1" t="str">
        <f t="shared" si="482"/>
        <v>1900</v>
      </c>
      <c r="M1860" s="1">
        <f>HLOOKUP('Expense History'!$AD$3,$P$4:$X$2004,ROW('Apartment Expenses'!L1860)-3,0)</f>
        <v>0</v>
      </c>
      <c r="N1860" s="1">
        <f>IF('Expense History'!$AD$3=Data!$G$4,'Apartment Expenses'!AE1860,HLOOKUP('Expense History'!$AD$3,'Apartment Expenses'!$AE$4:$AL$2004,(ROW('Apartment Expenses'!M1860)-3)))</f>
        <v>0</v>
      </c>
      <c r="O1860" s="1" t="str">
        <f>IF($O$2="ALL",IF(VLOOKUP(AA1860,'Expense History'!$AA$6:$AB$36,2,0)="x","include",0),IF(AND(VLOOKUP(AA1860,'Expense History'!$AA$6:$AB$36,2,0)="x",AC1860=$O$2),"include",0))</f>
        <v>include</v>
      </c>
      <c r="P1860" s="1">
        <f>IF(O1860="include",IF(AE1860&gt;0,1+MAX(P1861:P$2005),0),0)</f>
        <v>0</v>
      </c>
      <c r="Q1860" s="1">
        <f>IF(AND(ISBLANK(AA1859),AE1859=0),0,(IF(MAX(Q1861:Q$2005)&gt;0,0,ROW(R1860))))</f>
        <v>0</v>
      </c>
      <c r="R1860" s="1">
        <f>IF($O1860="include",IF(AF1860&gt;0,1+MAX(R1861:R$2005),0),0)</f>
        <v>0</v>
      </c>
      <c r="S1860" s="1">
        <f>IF($O1860="include",IF(AG1860&gt;0,1+MAX(S1861:S$2005),0),0)</f>
        <v>0</v>
      </c>
      <c r="T1860" s="1">
        <f>IF($O1860="include",IF(AH1860&gt;0,1+MAX(T1861:T$2005),0),0)</f>
        <v>0</v>
      </c>
      <c r="U1860" s="1">
        <f>IF($O1860="include",IF(AI1860&gt;0,1+MAX(U1861:U$2005),0),0)</f>
        <v>0</v>
      </c>
      <c r="V1860" s="1">
        <f>IF($O1860="include",IF(AJ1860&gt;0,1+MAX(V1861:V$2005),0),0)</f>
        <v>0</v>
      </c>
      <c r="W1860" s="1">
        <f>IF($O1860="include",IF(AK1860&gt;0,1+MAX(W1861:W$2005),0),0)</f>
        <v>0</v>
      </c>
      <c r="X1860" s="1">
        <f>IF($O1860="include",IF(AL1860&gt;0,1+MAX(X1861:X$2005),0),0)</f>
        <v>0</v>
      </c>
      <c r="Y1860" s="22" t="str">
        <f t="shared" si="483"/>
        <v xml:space="preserve">1 - </v>
      </c>
      <c r="AA1860" s="42"/>
      <c r="AB1860" s="43"/>
      <c r="AC1860" s="43"/>
      <c r="AD1860" s="44"/>
      <c r="AE1860" s="11">
        <f t="shared" si="484"/>
        <v>0</v>
      </c>
      <c r="AF1860" s="41"/>
      <c r="AG1860" s="41"/>
      <c r="AH1860" s="41"/>
      <c r="AI1860" s="41"/>
      <c r="AJ1860" s="41"/>
      <c r="AK1860" s="41"/>
      <c r="AL1860" s="41"/>
      <c r="BA1860" s="1">
        <f t="shared" si="485"/>
        <v>0</v>
      </c>
      <c r="BB1860" s="1">
        <f t="shared" si="486"/>
        <v>0</v>
      </c>
      <c r="BC1860" s="1" t="str">
        <f t="shared" si="487"/>
        <v>No</v>
      </c>
      <c r="BD1860" s="1">
        <f t="shared" si="488"/>
        <v>0</v>
      </c>
      <c r="BE1860" s="1">
        <f t="shared" si="489"/>
        <v>0</v>
      </c>
      <c r="BF1860" s="1">
        <f t="shared" si="490"/>
        <v>0</v>
      </c>
      <c r="BG1860" s="1">
        <v>1856</v>
      </c>
      <c r="BH1860" s="1" t="e">
        <f t="shared" si="491"/>
        <v>#N/A</v>
      </c>
      <c r="BI1860" s="1">
        <f t="shared" si="493"/>
        <v>2</v>
      </c>
      <c r="BJ1860" s="1" t="e">
        <f t="shared" si="492"/>
        <v>#N/A</v>
      </c>
    </row>
    <row r="1861" spans="1:62" x14ac:dyDescent="0.25">
      <c r="A1861" s="1">
        <f t="shared" si="479"/>
        <v>1</v>
      </c>
      <c r="B1861" s="1">
        <f>IF(YEAR(AD1861)=$B$3,YEAR('Apartment Expenses'!AD1861)&amp;" - "&amp;'Apartment Expenses'!AC1861,0)</f>
        <v>0</v>
      </c>
      <c r="C1861" s="1">
        <f t="shared" si="480"/>
        <v>0</v>
      </c>
      <c r="E1861" s="1">
        <v>1857</v>
      </c>
      <c r="F1861" s="1">
        <f t="shared" si="481"/>
        <v>1</v>
      </c>
      <c r="G1861" s="1">
        <f t="shared" ref="G1861:G1924" si="494">IF(ISERROR(VLOOKUP(E1861,A:B,2,0)),0,VLOOKUP(E1861,A:B,2,0))</f>
        <v>0</v>
      </c>
      <c r="H1861" s="1">
        <f t="shared" ref="H1861:H1924" si="495">VLOOKUP(G1861,B:C,2,0)</f>
        <v>0</v>
      </c>
      <c r="J1861" s="1" t="str">
        <f t="shared" si="482"/>
        <v>1900</v>
      </c>
      <c r="M1861" s="1">
        <f>HLOOKUP('Expense History'!$AD$3,$P$4:$X$2004,ROW('Apartment Expenses'!L1861)-3,0)</f>
        <v>0</v>
      </c>
      <c r="N1861" s="1">
        <f>IF('Expense History'!$AD$3=Data!$G$4,'Apartment Expenses'!AE1861,HLOOKUP('Expense History'!$AD$3,'Apartment Expenses'!$AE$4:$AL$2004,(ROW('Apartment Expenses'!M1861)-3)))</f>
        <v>0</v>
      </c>
      <c r="O1861" s="1" t="str">
        <f>IF($O$2="ALL",IF(VLOOKUP(AA1861,'Expense History'!$AA$6:$AB$36,2,0)="x","include",0),IF(AND(VLOOKUP(AA1861,'Expense History'!$AA$6:$AB$36,2,0)="x",AC1861=$O$2),"include",0))</f>
        <v>include</v>
      </c>
      <c r="P1861" s="1">
        <f>IF(O1861="include",IF(AE1861&gt;0,1+MAX(P1862:P$2005),0),0)</f>
        <v>0</v>
      </c>
      <c r="Q1861" s="1">
        <f>IF(AND(ISBLANK(AA1860),AE1860=0),0,(IF(MAX(Q1862:Q$2005)&gt;0,0,ROW(R1861))))</f>
        <v>0</v>
      </c>
      <c r="R1861" s="1">
        <f>IF($O1861="include",IF(AF1861&gt;0,1+MAX(R1862:R$2005),0),0)</f>
        <v>0</v>
      </c>
      <c r="S1861" s="1">
        <f>IF($O1861="include",IF(AG1861&gt;0,1+MAX(S1862:S$2005),0),0)</f>
        <v>0</v>
      </c>
      <c r="T1861" s="1">
        <f>IF($O1861="include",IF(AH1861&gt;0,1+MAX(T1862:T$2005),0),0)</f>
        <v>0</v>
      </c>
      <c r="U1861" s="1">
        <f>IF($O1861="include",IF(AI1861&gt;0,1+MAX(U1862:U$2005),0),0)</f>
        <v>0</v>
      </c>
      <c r="V1861" s="1">
        <f>IF($O1861="include",IF(AJ1861&gt;0,1+MAX(V1862:V$2005),0),0)</f>
        <v>0</v>
      </c>
      <c r="W1861" s="1">
        <f>IF($O1861="include",IF(AK1861&gt;0,1+MAX(W1862:W$2005),0),0)</f>
        <v>0</v>
      </c>
      <c r="X1861" s="1">
        <f>IF($O1861="include",IF(AL1861&gt;0,1+MAX(X1862:X$2005),0),0)</f>
        <v>0</v>
      </c>
      <c r="Y1861" s="22" t="str">
        <f t="shared" si="483"/>
        <v xml:space="preserve">1 - </v>
      </c>
      <c r="AA1861" s="42"/>
      <c r="AB1861" s="43"/>
      <c r="AC1861" s="43"/>
      <c r="AD1861" s="44"/>
      <c r="AE1861" s="11">
        <f t="shared" si="484"/>
        <v>0</v>
      </c>
      <c r="AF1861" s="41"/>
      <c r="AG1861" s="41"/>
      <c r="AH1861" s="41"/>
      <c r="AI1861" s="41"/>
      <c r="AJ1861" s="41"/>
      <c r="AK1861" s="41"/>
      <c r="AL1861" s="41"/>
      <c r="BA1861" s="1">
        <f t="shared" si="485"/>
        <v>0</v>
      </c>
      <c r="BB1861" s="1">
        <f t="shared" si="486"/>
        <v>0</v>
      </c>
      <c r="BC1861" s="1" t="str">
        <f t="shared" si="487"/>
        <v>No</v>
      </c>
      <c r="BD1861" s="1">
        <f t="shared" si="488"/>
        <v>0</v>
      </c>
      <c r="BE1861" s="1">
        <f t="shared" si="489"/>
        <v>0</v>
      </c>
      <c r="BF1861" s="1">
        <f t="shared" si="490"/>
        <v>0</v>
      </c>
      <c r="BG1861" s="1">
        <v>1857</v>
      </c>
      <c r="BH1861" s="1" t="e">
        <f t="shared" si="491"/>
        <v>#N/A</v>
      </c>
      <c r="BI1861" s="1">
        <f t="shared" si="493"/>
        <v>2</v>
      </c>
      <c r="BJ1861" s="1" t="e">
        <f t="shared" si="492"/>
        <v>#N/A</v>
      </c>
    </row>
    <row r="1862" spans="1:62" x14ac:dyDescent="0.25">
      <c r="A1862" s="1">
        <f t="shared" ref="A1862:A1925" si="496">RANK(C1862,$C$5:$C$2004,0)</f>
        <v>1</v>
      </c>
      <c r="B1862" s="1">
        <f>IF(YEAR(AD1862)=$B$3,YEAR('Apartment Expenses'!AD1862)&amp;" - "&amp;'Apartment Expenses'!AC1862,0)</f>
        <v>0</v>
      </c>
      <c r="C1862" s="1">
        <f t="shared" ref="C1862:C1925" si="497">IF(YEAR(AD1862)=$B$3,SUMIF($B$5:$B$2004,B1862,$AE$5:$AE$2004),0)</f>
        <v>0</v>
      </c>
      <c r="E1862" s="1">
        <v>1858</v>
      </c>
      <c r="F1862" s="1">
        <f t="shared" ref="F1862:F1925" si="498">IF(G1862=0,F1861,F1861+1)</f>
        <v>1</v>
      </c>
      <c r="G1862" s="1">
        <f t="shared" si="494"/>
        <v>0</v>
      </c>
      <c r="H1862" s="1">
        <f t="shared" si="495"/>
        <v>0</v>
      </c>
      <c r="J1862" s="1" t="str">
        <f t="shared" ref="J1862:J1925" si="499">YEAR(AD1862)&amp;AC1862</f>
        <v>1900</v>
      </c>
      <c r="M1862" s="1">
        <f>HLOOKUP('Expense History'!$AD$3,$P$4:$X$2004,ROW('Apartment Expenses'!L1862)-3,0)</f>
        <v>0</v>
      </c>
      <c r="N1862" s="1">
        <f>IF('Expense History'!$AD$3=Data!$G$4,'Apartment Expenses'!AE1862,HLOOKUP('Expense History'!$AD$3,'Apartment Expenses'!$AE$4:$AL$2004,(ROW('Apartment Expenses'!M1862)-3)))</f>
        <v>0</v>
      </c>
      <c r="O1862" s="1" t="str">
        <f>IF($O$2="ALL",IF(VLOOKUP(AA1862,'Expense History'!$AA$6:$AB$36,2,0)="x","include",0),IF(AND(VLOOKUP(AA1862,'Expense History'!$AA$6:$AB$36,2,0)="x",AC1862=$O$2),"include",0))</f>
        <v>include</v>
      </c>
      <c r="P1862" s="1">
        <f>IF(O1862="include",IF(AE1862&gt;0,1+MAX(P1863:P$2005),0),0)</f>
        <v>0</v>
      </c>
      <c r="Q1862" s="1">
        <f>IF(AND(ISBLANK(AA1861),AE1861=0),0,(IF(MAX(Q1863:Q$2005)&gt;0,0,ROW(R1862))))</f>
        <v>0</v>
      </c>
      <c r="R1862" s="1">
        <f>IF($O1862="include",IF(AF1862&gt;0,1+MAX(R1863:R$2005),0),0)</f>
        <v>0</v>
      </c>
      <c r="S1862" s="1">
        <f>IF($O1862="include",IF(AG1862&gt;0,1+MAX(S1863:S$2005),0),0)</f>
        <v>0</v>
      </c>
      <c r="T1862" s="1">
        <f>IF($O1862="include",IF(AH1862&gt;0,1+MAX(T1863:T$2005),0),0)</f>
        <v>0</v>
      </c>
      <c r="U1862" s="1">
        <f>IF($O1862="include",IF(AI1862&gt;0,1+MAX(U1863:U$2005),0),0)</f>
        <v>0</v>
      </c>
      <c r="V1862" s="1">
        <f>IF($O1862="include",IF(AJ1862&gt;0,1+MAX(V1863:V$2005),0),0)</f>
        <v>0</v>
      </c>
      <c r="W1862" s="1">
        <f>IF($O1862="include",IF(AK1862&gt;0,1+MAX(W1863:W$2005),0),0)</f>
        <v>0</v>
      </c>
      <c r="X1862" s="1">
        <f>IF($O1862="include",IF(AL1862&gt;0,1+MAX(X1863:X$2005),0),0)</f>
        <v>0</v>
      </c>
      <c r="Y1862" s="22" t="str">
        <f t="shared" ref="Y1862:Y1925" si="500">DATEVALUE(MONTH(AD1862)&amp;"/1/"&amp;YEAR(AD1862))&amp;" - "&amp;AA1862</f>
        <v xml:space="preserve">1 - </v>
      </c>
      <c r="AA1862" s="42"/>
      <c r="AB1862" s="43"/>
      <c r="AC1862" s="43"/>
      <c r="AD1862" s="44"/>
      <c r="AE1862" s="11">
        <f t="shared" ref="AE1862:AE1925" si="501">SUM(AF1862:AL1862)</f>
        <v>0</v>
      </c>
      <c r="AF1862" s="41"/>
      <c r="AG1862" s="41"/>
      <c r="AH1862" s="41"/>
      <c r="AI1862" s="41"/>
      <c r="AJ1862" s="41"/>
      <c r="AK1862" s="41"/>
      <c r="AL1862" s="41"/>
      <c r="BA1862" s="1">
        <f t="shared" ref="BA1862:BA1925" si="502">AC1862</f>
        <v>0</v>
      </c>
      <c r="BB1862" s="1">
        <f t="shared" ref="BB1862:BB1925" si="503">SUMIF(AC:AC,BA1862,AE:AE)</f>
        <v>0</v>
      </c>
      <c r="BC1862" s="1" t="str">
        <f t="shared" ref="BC1862:BC1925" si="504">IF(ISERROR(VLOOKUP($B$3&amp;" - "&amp;BA1862,B:B,1,0)),"No","Yes")</f>
        <v>No</v>
      </c>
      <c r="BD1862" s="1">
        <f t="shared" ref="BD1862:BD1925" si="505">IF(BC1862="Yes",0,SUMIF(BA:BA,BA1862,BB:BB))</f>
        <v>0</v>
      </c>
      <c r="BE1862" s="1">
        <f t="shared" ref="BE1862:BE1925" si="506">IF(BD1862=0,0,RANK(BD1862,BD:BD))</f>
        <v>0</v>
      </c>
      <c r="BF1862" s="1">
        <f t="shared" ref="BF1862:BF1925" si="507">BA1862</f>
        <v>0</v>
      </c>
      <c r="BG1862" s="1">
        <v>1858</v>
      </c>
      <c r="BH1862" s="1" t="e">
        <f t="shared" ref="BH1862:BH1925" si="508">VLOOKUP(BG1862,BE:BF,2,0)</f>
        <v>#N/A</v>
      </c>
      <c r="BI1862" s="1">
        <f t="shared" si="493"/>
        <v>2</v>
      </c>
      <c r="BJ1862" s="1" t="e">
        <f t="shared" ref="BJ1862:BJ1925" si="509">BH1862</f>
        <v>#N/A</v>
      </c>
    </row>
    <row r="1863" spans="1:62" x14ac:dyDescent="0.25">
      <c r="A1863" s="1">
        <f t="shared" si="496"/>
        <v>1</v>
      </c>
      <c r="B1863" s="1">
        <f>IF(YEAR(AD1863)=$B$3,YEAR('Apartment Expenses'!AD1863)&amp;" - "&amp;'Apartment Expenses'!AC1863,0)</f>
        <v>0</v>
      </c>
      <c r="C1863" s="1">
        <f t="shared" si="497"/>
        <v>0</v>
      </c>
      <c r="E1863" s="1">
        <v>1859</v>
      </c>
      <c r="F1863" s="1">
        <f t="shared" si="498"/>
        <v>1</v>
      </c>
      <c r="G1863" s="1">
        <f t="shared" si="494"/>
        <v>0</v>
      </c>
      <c r="H1863" s="1">
        <f t="shared" si="495"/>
        <v>0</v>
      </c>
      <c r="J1863" s="1" t="str">
        <f t="shared" si="499"/>
        <v>1900</v>
      </c>
      <c r="M1863" s="1">
        <f>HLOOKUP('Expense History'!$AD$3,$P$4:$X$2004,ROW('Apartment Expenses'!L1863)-3,0)</f>
        <v>0</v>
      </c>
      <c r="N1863" s="1">
        <f>IF('Expense History'!$AD$3=Data!$G$4,'Apartment Expenses'!AE1863,HLOOKUP('Expense History'!$AD$3,'Apartment Expenses'!$AE$4:$AL$2004,(ROW('Apartment Expenses'!M1863)-3)))</f>
        <v>0</v>
      </c>
      <c r="O1863" s="1" t="str">
        <f>IF($O$2="ALL",IF(VLOOKUP(AA1863,'Expense History'!$AA$6:$AB$36,2,0)="x","include",0),IF(AND(VLOOKUP(AA1863,'Expense History'!$AA$6:$AB$36,2,0)="x",AC1863=$O$2),"include",0))</f>
        <v>include</v>
      </c>
      <c r="P1863" s="1">
        <f>IF(O1863="include",IF(AE1863&gt;0,1+MAX(P1864:P$2005),0),0)</f>
        <v>0</v>
      </c>
      <c r="Q1863" s="1">
        <f>IF(AND(ISBLANK(AA1862),AE1862=0),0,(IF(MAX(Q1864:Q$2005)&gt;0,0,ROW(R1863))))</f>
        <v>0</v>
      </c>
      <c r="R1863" s="1">
        <f>IF($O1863="include",IF(AF1863&gt;0,1+MAX(R1864:R$2005),0),0)</f>
        <v>0</v>
      </c>
      <c r="S1863" s="1">
        <f>IF($O1863="include",IF(AG1863&gt;0,1+MAX(S1864:S$2005),0),0)</f>
        <v>0</v>
      </c>
      <c r="T1863" s="1">
        <f>IF($O1863="include",IF(AH1863&gt;0,1+MAX(T1864:T$2005),0),0)</f>
        <v>0</v>
      </c>
      <c r="U1863" s="1">
        <f>IF($O1863="include",IF(AI1863&gt;0,1+MAX(U1864:U$2005),0),0)</f>
        <v>0</v>
      </c>
      <c r="V1863" s="1">
        <f>IF($O1863="include",IF(AJ1863&gt;0,1+MAX(V1864:V$2005),0),0)</f>
        <v>0</v>
      </c>
      <c r="W1863" s="1">
        <f>IF($O1863="include",IF(AK1863&gt;0,1+MAX(W1864:W$2005),0),0)</f>
        <v>0</v>
      </c>
      <c r="X1863" s="1">
        <f>IF($O1863="include",IF(AL1863&gt;0,1+MAX(X1864:X$2005),0),0)</f>
        <v>0</v>
      </c>
      <c r="Y1863" s="22" t="str">
        <f t="shared" si="500"/>
        <v xml:space="preserve">1 - </v>
      </c>
      <c r="AA1863" s="42"/>
      <c r="AB1863" s="43"/>
      <c r="AC1863" s="43"/>
      <c r="AD1863" s="44"/>
      <c r="AE1863" s="11">
        <f t="shared" si="501"/>
        <v>0</v>
      </c>
      <c r="AF1863" s="41"/>
      <c r="AG1863" s="41"/>
      <c r="AH1863" s="41"/>
      <c r="AI1863" s="41"/>
      <c r="AJ1863" s="41"/>
      <c r="AK1863" s="41"/>
      <c r="AL1863" s="41"/>
      <c r="BA1863" s="1">
        <f t="shared" si="502"/>
        <v>0</v>
      </c>
      <c r="BB1863" s="1">
        <f t="shared" si="503"/>
        <v>0</v>
      </c>
      <c r="BC1863" s="1" t="str">
        <f t="shared" si="504"/>
        <v>No</v>
      </c>
      <c r="BD1863" s="1">
        <f t="shared" si="505"/>
        <v>0</v>
      </c>
      <c r="BE1863" s="1">
        <f t="shared" si="506"/>
        <v>0</v>
      </c>
      <c r="BF1863" s="1">
        <f t="shared" si="507"/>
        <v>0</v>
      </c>
      <c r="BG1863" s="1">
        <v>1859</v>
      </c>
      <c r="BH1863" s="1" t="e">
        <f t="shared" si="508"/>
        <v>#N/A</v>
      </c>
      <c r="BI1863" s="1">
        <f t="shared" ref="BI1863:BI1926" si="510">IF(ISERROR(BH1863),BI1862,BI1862+1)</f>
        <v>2</v>
      </c>
      <c r="BJ1863" s="1" t="e">
        <f t="shared" si="509"/>
        <v>#N/A</v>
      </c>
    </row>
    <row r="1864" spans="1:62" x14ac:dyDescent="0.25">
      <c r="A1864" s="1">
        <f t="shared" si="496"/>
        <v>1</v>
      </c>
      <c r="B1864" s="1">
        <f>IF(YEAR(AD1864)=$B$3,YEAR('Apartment Expenses'!AD1864)&amp;" - "&amp;'Apartment Expenses'!AC1864,0)</f>
        <v>0</v>
      </c>
      <c r="C1864" s="1">
        <f t="shared" si="497"/>
        <v>0</v>
      </c>
      <c r="E1864" s="1">
        <v>1860</v>
      </c>
      <c r="F1864" s="1">
        <f t="shared" si="498"/>
        <v>1</v>
      </c>
      <c r="G1864" s="1">
        <f t="shared" si="494"/>
        <v>0</v>
      </c>
      <c r="H1864" s="1">
        <f t="shared" si="495"/>
        <v>0</v>
      </c>
      <c r="J1864" s="1" t="str">
        <f t="shared" si="499"/>
        <v>1900</v>
      </c>
      <c r="M1864" s="1">
        <f>HLOOKUP('Expense History'!$AD$3,$P$4:$X$2004,ROW('Apartment Expenses'!L1864)-3,0)</f>
        <v>0</v>
      </c>
      <c r="N1864" s="1">
        <f>IF('Expense History'!$AD$3=Data!$G$4,'Apartment Expenses'!AE1864,HLOOKUP('Expense History'!$AD$3,'Apartment Expenses'!$AE$4:$AL$2004,(ROW('Apartment Expenses'!M1864)-3)))</f>
        <v>0</v>
      </c>
      <c r="O1864" s="1" t="str">
        <f>IF($O$2="ALL",IF(VLOOKUP(AA1864,'Expense History'!$AA$6:$AB$36,2,0)="x","include",0),IF(AND(VLOOKUP(AA1864,'Expense History'!$AA$6:$AB$36,2,0)="x",AC1864=$O$2),"include",0))</f>
        <v>include</v>
      </c>
      <c r="P1864" s="1">
        <f>IF(O1864="include",IF(AE1864&gt;0,1+MAX(P1865:P$2005),0),0)</f>
        <v>0</v>
      </c>
      <c r="Q1864" s="1">
        <f>IF(AND(ISBLANK(AA1863),AE1863=0),0,(IF(MAX(Q1865:Q$2005)&gt;0,0,ROW(R1864))))</f>
        <v>0</v>
      </c>
      <c r="R1864" s="1">
        <f>IF($O1864="include",IF(AF1864&gt;0,1+MAX(R1865:R$2005),0),0)</f>
        <v>0</v>
      </c>
      <c r="S1864" s="1">
        <f>IF($O1864="include",IF(AG1864&gt;0,1+MAX(S1865:S$2005),0),0)</f>
        <v>0</v>
      </c>
      <c r="T1864" s="1">
        <f>IF($O1864="include",IF(AH1864&gt;0,1+MAX(T1865:T$2005),0),0)</f>
        <v>0</v>
      </c>
      <c r="U1864" s="1">
        <f>IF($O1864="include",IF(AI1864&gt;0,1+MAX(U1865:U$2005),0),0)</f>
        <v>0</v>
      </c>
      <c r="V1864" s="1">
        <f>IF($O1864="include",IF(AJ1864&gt;0,1+MAX(V1865:V$2005),0),0)</f>
        <v>0</v>
      </c>
      <c r="W1864" s="1">
        <f>IF($O1864="include",IF(AK1864&gt;0,1+MAX(W1865:W$2005),0),0)</f>
        <v>0</v>
      </c>
      <c r="X1864" s="1">
        <f>IF($O1864="include",IF(AL1864&gt;0,1+MAX(X1865:X$2005),0),0)</f>
        <v>0</v>
      </c>
      <c r="Y1864" s="22" t="str">
        <f t="shared" si="500"/>
        <v xml:space="preserve">1 - </v>
      </c>
      <c r="AA1864" s="42"/>
      <c r="AB1864" s="43"/>
      <c r="AC1864" s="43"/>
      <c r="AD1864" s="44"/>
      <c r="AE1864" s="11">
        <f t="shared" si="501"/>
        <v>0</v>
      </c>
      <c r="AF1864" s="41"/>
      <c r="AG1864" s="41"/>
      <c r="AH1864" s="41"/>
      <c r="AI1864" s="41"/>
      <c r="AJ1864" s="41"/>
      <c r="AK1864" s="41"/>
      <c r="AL1864" s="41"/>
      <c r="BA1864" s="1">
        <f t="shared" si="502"/>
        <v>0</v>
      </c>
      <c r="BB1864" s="1">
        <f t="shared" si="503"/>
        <v>0</v>
      </c>
      <c r="BC1864" s="1" t="str">
        <f t="shared" si="504"/>
        <v>No</v>
      </c>
      <c r="BD1864" s="1">
        <f t="shared" si="505"/>
        <v>0</v>
      </c>
      <c r="BE1864" s="1">
        <f t="shared" si="506"/>
        <v>0</v>
      </c>
      <c r="BF1864" s="1">
        <f t="shared" si="507"/>
        <v>0</v>
      </c>
      <c r="BG1864" s="1">
        <v>1860</v>
      </c>
      <c r="BH1864" s="1" t="e">
        <f t="shared" si="508"/>
        <v>#N/A</v>
      </c>
      <c r="BI1864" s="1">
        <f t="shared" si="510"/>
        <v>2</v>
      </c>
      <c r="BJ1864" s="1" t="e">
        <f t="shared" si="509"/>
        <v>#N/A</v>
      </c>
    </row>
    <row r="1865" spans="1:62" x14ac:dyDescent="0.25">
      <c r="A1865" s="1">
        <f t="shared" si="496"/>
        <v>1</v>
      </c>
      <c r="B1865" s="1">
        <f>IF(YEAR(AD1865)=$B$3,YEAR('Apartment Expenses'!AD1865)&amp;" - "&amp;'Apartment Expenses'!AC1865,0)</f>
        <v>0</v>
      </c>
      <c r="C1865" s="1">
        <f t="shared" si="497"/>
        <v>0</v>
      </c>
      <c r="E1865" s="1">
        <v>1861</v>
      </c>
      <c r="F1865" s="1">
        <f t="shared" si="498"/>
        <v>1</v>
      </c>
      <c r="G1865" s="1">
        <f t="shared" si="494"/>
        <v>0</v>
      </c>
      <c r="H1865" s="1">
        <f t="shared" si="495"/>
        <v>0</v>
      </c>
      <c r="J1865" s="1" t="str">
        <f t="shared" si="499"/>
        <v>1900</v>
      </c>
      <c r="M1865" s="1">
        <f>HLOOKUP('Expense History'!$AD$3,$P$4:$X$2004,ROW('Apartment Expenses'!L1865)-3,0)</f>
        <v>0</v>
      </c>
      <c r="N1865" s="1">
        <f>IF('Expense History'!$AD$3=Data!$G$4,'Apartment Expenses'!AE1865,HLOOKUP('Expense History'!$AD$3,'Apartment Expenses'!$AE$4:$AL$2004,(ROW('Apartment Expenses'!M1865)-3)))</f>
        <v>0</v>
      </c>
      <c r="O1865" s="1" t="str">
        <f>IF($O$2="ALL",IF(VLOOKUP(AA1865,'Expense History'!$AA$6:$AB$36,2,0)="x","include",0),IF(AND(VLOOKUP(AA1865,'Expense History'!$AA$6:$AB$36,2,0)="x",AC1865=$O$2),"include",0))</f>
        <v>include</v>
      </c>
      <c r="P1865" s="1">
        <f>IF(O1865="include",IF(AE1865&gt;0,1+MAX(P1866:P$2005),0),0)</f>
        <v>0</v>
      </c>
      <c r="Q1865" s="1">
        <f>IF(AND(ISBLANK(AA1864),AE1864=0),0,(IF(MAX(Q1866:Q$2005)&gt;0,0,ROW(R1865))))</f>
        <v>0</v>
      </c>
      <c r="R1865" s="1">
        <f>IF($O1865="include",IF(AF1865&gt;0,1+MAX(R1866:R$2005),0),0)</f>
        <v>0</v>
      </c>
      <c r="S1865" s="1">
        <f>IF($O1865="include",IF(AG1865&gt;0,1+MAX(S1866:S$2005),0),0)</f>
        <v>0</v>
      </c>
      <c r="T1865" s="1">
        <f>IF($O1865="include",IF(AH1865&gt;0,1+MAX(T1866:T$2005),0),0)</f>
        <v>0</v>
      </c>
      <c r="U1865" s="1">
        <f>IF($O1865="include",IF(AI1865&gt;0,1+MAX(U1866:U$2005),0),0)</f>
        <v>0</v>
      </c>
      <c r="V1865" s="1">
        <f>IF($O1865="include",IF(AJ1865&gt;0,1+MAX(V1866:V$2005),0),0)</f>
        <v>0</v>
      </c>
      <c r="W1865" s="1">
        <f>IF($O1865="include",IF(AK1865&gt;0,1+MAX(W1866:W$2005),0),0)</f>
        <v>0</v>
      </c>
      <c r="X1865" s="1">
        <f>IF($O1865="include",IF(AL1865&gt;0,1+MAX(X1866:X$2005),0),0)</f>
        <v>0</v>
      </c>
      <c r="Y1865" s="22" t="str">
        <f t="shared" si="500"/>
        <v xml:space="preserve">1 - </v>
      </c>
      <c r="AA1865" s="42"/>
      <c r="AB1865" s="43"/>
      <c r="AC1865" s="43"/>
      <c r="AD1865" s="44"/>
      <c r="AE1865" s="11">
        <f t="shared" si="501"/>
        <v>0</v>
      </c>
      <c r="AF1865" s="41"/>
      <c r="AG1865" s="41"/>
      <c r="AH1865" s="41"/>
      <c r="AI1865" s="41"/>
      <c r="AJ1865" s="41"/>
      <c r="AK1865" s="41"/>
      <c r="AL1865" s="41"/>
      <c r="BA1865" s="1">
        <f t="shared" si="502"/>
        <v>0</v>
      </c>
      <c r="BB1865" s="1">
        <f t="shared" si="503"/>
        <v>0</v>
      </c>
      <c r="BC1865" s="1" t="str">
        <f t="shared" si="504"/>
        <v>No</v>
      </c>
      <c r="BD1865" s="1">
        <f t="shared" si="505"/>
        <v>0</v>
      </c>
      <c r="BE1865" s="1">
        <f t="shared" si="506"/>
        <v>0</v>
      </c>
      <c r="BF1865" s="1">
        <f t="shared" si="507"/>
        <v>0</v>
      </c>
      <c r="BG1865" s="1">
        <v>1861</v>
      </c>
      <c r="BH1865" s="1" t="e">
        <f t="shared" si="508"/>
        <v>#N/A</v>
      </c>
      <c r="BI1865" s="1">
        <f t="shared" si="510"/>
        <v>2</v>
      </c>
      <c r="BJ1865" s="1" t="e">
        <f t="shared" si="509"/>
        <v>#N/A</v>
      </c>
    </row>
    <row r="1866" spans="1:62" x14ac:dyDescent="0.25">
      <c r="A1866" s="1">
        <f t="shared" si="496"/>
        <v>1</v>
      </c>
      <c r="B1866" s="1">
        <f>IF(YEAR(AD1866)=$B$3,YEAR('Apartment Expenses'!AD1866)&amp;" - "&amp;'Apartment Expenses'!AC1866,0)</f>
        <v>0</v>
      </c>
      <c r="C1866" s="1">
        <f t="shared" si="497"/>
        <v>0</v>
      </c>
      <c r="E1866" s="1">
        <v>1862</v>
      </c>
      <c r="F1866" s="1">
        <f t="shared" si="498"/>
        <v>1</v>
      </c>
      <c r="G1866" s="1">
        <f t="shared" si="494"/>
        <v>0</v>
      </c>
      <c r="H1866" s="1">
        <f t="shared" si="495"/>
        <v>0</v>
      </c>
      <c r="J1866" s="1" t="str">
        <f t="shared" si="499"/>
        <v>1900</v>
      </c>
      <c r="M1866" s="1">
        <f>HLOOKUP('Expense History'!$AD$3,$P$4:$X$2004,ROW('Apartment Expenses'!L1866)-3,0)</f>
        <v>0</v>
      </c>
      <c r="N1866" s="1">
        <f>IF('Expense History'!$AD$3=Data!$G$4,'Apartment Expenses'!AE1866,HLOOKUP('Expense History'!$AD$3,'Apartment Expenses'!$AE$4:$AL$2004,(ROW('Apartment Expenses'!M1866)-3)))</f>
        <v>0</v>
      </c>
      <c r="O1866" s="1" t="str">
        <f>IF($O$2="ALL",IF(VLOOKUP(AA1866,'Expense History'!$AA$6:$AB$36,2,0)="x","include",0),IF(AND(VLOOKUP(AA1866,'Expense History'!$AA$6:$AB$36,2,0)="x",AC1866=$O$2),"include",0))</f>
        <v>include</v>
      </c>
      <c r="P1866" s="1">
        <f>IF(O1866="include",IF(AE1866&gt;0,1+MAX(P1867:P$2005),0),0)</f>
        <v>0</v>
      </c>
      <c r="Q1866" s="1">
        <f>IF(AND(ISBLANK(AA1865),AE1865=0),0,(IF(MAX(Q1867:Q$2005)&gt;0,0,ROW(R1866))))</f>
        <v>0</v>
      </c>
      <c r="R1866" s="1">
        <f>IF($O1866="include",IF(AF1866&gt;0,1+MAX(R1867:R$2005),0),0)</f>
        <v>0</v>
      </c>
      <c r="S1866" s="1">
        <f>IF($O1866="include",IF(AG1866&gt;0,1+MAX(S1867:S$2005),0),0)</f>
        <v>0</v>
      </c>
      <c r="T1866" s="1">
        <f>IF($O1866="include",IF(AH1866&gt;0,1+MAX(T1867:T$2005),0),0)</f>
        <v>0</v>
      </c>
      <c r="U1866" s="1">
        <f>IF($O1866="include",IF(AI1866&gt;0,1+MAX(U1867:U$2005),0),0)</f>
        <v>0</v>
      </c>
      <c r="V1866" s="1">
        <f>IF($O1866="include",IF(AJ1866&gt;0,1+MAX(V1867:V$2005),0),0)</f>
        <v>0</v>
      </c>
      <c r="W1866" s="1">
        <f>IF($O1866="include",IF(AK1866&gt;0,1+MAX(W1867:W$2005),0),0)</f>
        <v>0</v>
      </c>
      <c r="X1866" s="1">
        <f>IF($O1866="include",IF(AL1866&gt;0,1+MAX(X1867:X$2005),0),0)</f>
        <v>0</v>
      </c>
      <c r="Y1866" s="22" t="str">
        <f t="shared" si="500"/>
        <v xml:space="preserve">1 - </v>
      </c>
      <c r="AA1866" s="42"/>
      <c r="AB1866" s="43"/>
      <c r="AC1866" s="43"/>
      <c r="AD1866" s="44"/>
      <c r="AE1866" s="11">
        <f t="shared" si="501"/>
        <v>0</v>
      </c>
      <c r="AF1866" s="41"/>
      <c r="AG1866" s="41"/>
      <c r="AH1866" s="41"/>
      <c r="AI1866" s="41"/>
      <c r="AJ1866" s="41"/>
      <c r="AK1866" s="41"/>
      <c r="AL1866" s="41"/>
      <c r="BA1866" s="1">
        <f t="shared" si="502"/>
        <v>0</v>
      </c>
      <c r="BB1866" s="1">
        <f t="shared" si="503"/>
        <v>0</v>
      </c>
      <c r="BC1866" s="1" t="str">
        <f t="shared" si="504"/>
        <v>No</v>
      </c>
      <c r="BD1866" s="1">
        <f t="shared" si="505"/>
        <v>0</v>
      </c>
      <c r="BE1866" s="1">
        <f t="shared" si="506"/>
        <v>0</v>
      </c>
      <c r="BF1866" s="1">
        <f t="shared" si="507"/>
        <v>0</v>
      </c>
      <c r="BG1866" s="1">
        <v>1862</v>
      </c>
      <c r="BH1866" s="1" t="e">
        <f t="shared" si="508"/>
        <v>#N/A</v>
      </c>
      <c r="BI1866" s="1">
        <f t="shared" si="510"/>
        <v>2</v>
      </c>
      <c r="BJ1866" s="1" t="e">
        <f t="shared" si="509"/>
        <v>#N/A</v>
      </c>
    </row>
    <row r="1867" spans="1:62" x14ac:dyDescent="0.25">
      <c r="A1867" s="1">
        <f t="shared" si="496"/>
        <v>1</v>
      </c>
      <c r="B1867" s="1">
        <f>IF(YEAR(AD1867)=$B$3,YEAR('Apartment Expenses'!AD1867)&amp;" - "&amp;'Apartment Expenses'!AC1867,0)</f>
        <v>0</v>
      </c>
      <c r="C1867" s="1">
        <f t="shared" si="497"/>
        <v>0</v>
      </c>
      <c r="E1867" s="1">
        <v>1863</v>
      </c>
      <c r="F1867" s="1">
        <f t="shared" si="498"/>
        <v>1</v>
      </c>
      <c r="G1867" s="1">
        <f t="shared" si="494"/>
        <v>0</v>
      </c>
      <c r="H1867" s="1">
        <f t="shared" si="495"/>
        <v>0</v>
      </c>
      <c r="J1867" s="1" t="str">
        <f t="shared" si="499"/>
        <v>1900</v>
      </c>
      <c r="M1867" s="1">
        <f>HLOOKUP('Expense History'!$AD$3,$P$4:$X$2004,ROW('Apartment Expenses'!L1867)-3,0)</f>
        <v>0</v>
      </c>
      <c r="N1867" s="1">
        <f>IF('Expense History'!$AD$3=Data!$G$4,'Apartment Expenses'!AE1867,HLOOKUP('Expense History'!$AD$3,'Apartment Expenses'!$AE$4:$AL$2004,(ROW('Apartment Expenses'!M1867)-3)))</f>
        <v>0</v>
      </c>
      <c r="O1867" s="1" t="str">
        <f>IF($O$2="ALL",IF(VLOOKUP(AA1867,'Expense History'!$AA$6:$AB$36,2,0)="x","include",0),IF(AND(VLOOKUP(AA1867,'Expense History'!$AA$6:$AB$36,2,0)="x",AC1867=$O$2),"include",0))</f>
        <v>include</v>
      </c>
      <c r="P1867" s="1">
        <f>IF(O1867="include",IF(AE1867&gt;0,1+MAX(P1868:P$2005),0),0)</f>
        <v>0</v>
      </c>
      <c r="Q1867" s="1">
        <f>IF(AND(ISBLANK(AA1866),AE1866=0),0,(IF(MAX(Q1868:Q$2005)&gt;0,0,ROW(R1867))))</f>
        <v>0</v>
      </c>
      <c r="R1867" s="1">
        <f>IF($O1867="include",IF(AF1867&gt;0,1+MAX(R1868:R$2005),0),0)</f>
        <v>0</v>
      </c>
      <c r="S1867" s="1">
        <f>IF($O1867="include",IF(AG1867&gt;0,1+MAX(S1868:S$2005),0),0)</f>
        <v>0</v>
      </c>
      <c r="T1867" s="1">
        <f>IF($O1867="include",IF(AH1867&gt;0,1+MAX(T1868:T$2005),0),0)</f>
        <v>0</v>
      </c>
      <c r="U1867" s="1">
        <f>IF($O1867="include",IF(AI1867&gt;0,1+MAX(U1868:U$2005),0),0)</f>
        <v>0</v>
      </c>
      <c r="V1867" s="1">
        <f>IF($O1867="include",IF(AJ1867&gt;0,1+MAX(V1868:V$2005),0),0)</f>
        <v>0</v>
      </c>
      <c r="W1867" s="1">
        <f>IF($O1867="include",IF(AK1867&gt;0,1+MAX(W1868:W$2005),0),0)</f>
        <v>0</v>
      </c>
      <c r="X1867" s="1">
        <f>IF($O1867="include",IF(AL1867&gt;0,1+MAX(X1868:X$2005),0),0)</f>
        <v>0</v>
      </c>
      <c r="Y1867" s="22" t="str">
        <f t="shared" si="500"/>
        <v xml:space="preserve">1 - </v>
      </c>
      <c r="AA1867" s="42"/>
      <c r="AB1867" s="43"/>
      <c r="AC1867" s="43"/>
      <c r="AD1867" s="44"/>
      <c r="AE1867" s="11">
        <f t="shared" si="501"/>
        <v>0</v>
      </c>
      <c r="AF1867" s="41"/>
      <c r="AG1867" s="41"/>
      <c r="AH1867" s="41"/>
      <c r="AI1867" s="41"/>
      <c r="AJ1867" s="41"/>
      <c r="AK1867" s="41"/>
      <c r="AL1867" s="41"/>
      <c r="BA1867" s="1">
        <f t="shared" si="502"/>
        <v>0</v>
      </c>
      <c r="BB1867" s="1">
        <f t="shared" si="503"/>
        <v>0</v>
      </c>
      <c r="BC1867" s="1" t="str">
        <f t="shared" si="504"/>
        <v>No</v>
      </c>
      <c r="BD1867" s="1">
        <f t="shared" si="505"/>
        <v>0</v>
      </c>
      <c r="BE1867" s="1">
        <f t="shared" si="506"/>
        <v>0</v>
      </c>
      <c r="BF1867" s="1">
        <f t="shared" si="507"/>
        <v>0</v>
      </c>
      <c r="BG1867" s="1">
        <v>1863</v>
      </c>
      <c r="BH1867" s="1" t="e">
        <f t="shared" si="508"/>
        <v>#N/A</v>
      </c>
      <c r="BI1867" s="1">
        <f t="shared" si="510"/>
        <v>2</v>
      </c>
      <c r="BJ1867" s="1" t="e">
        <f t="shared" si="509"/>
        <v>#N/A</v>
      </c>
    </row>
    <row r="1868" spans="1:62" x14ac:dyDescent="0.25">
      <c r="A1868" s="1">
        <f t="shared" si="496"/>
        <v>1</v>
      </c>
      <c r="B1868" s="1">
        <f>IF(YEAR(AD1868)=$B$3,YEAR('Apartment Expenses'!AD1868)&amp;" - "&amp;'Apartment Expenses'!AC1868,0)</f>
        <v>0</v>
      </c>
      <c r="C1868" s="1">
        <f t="shared" si="497"/>
        <v>0</v>
      </c>
      <c r="E1868" s="1">
        <v>1864</v>
      </c>
      <c r="F1868" s="1">
        <f t="shared" si="498"/>
        <v>1</v>
      </c>
      <c r="G1868" s="1">
        <f t="shared" si="494"/>
        <v>0</v>
      </c>
      <c r="H1868" s="1">
        <f t="shared" si="495"/>
        <v>0</v>
      </c>
      <c r="J1868" s="1" t="str">
        <f t="shared" si="499"/>
        <v>1900</v>
      </c>
      <c r="M1868" s="1">
        <f>HLOOKUP('Expense History'!$AD$3,$P$4:$X$2004,ROW('Apartment Expenses'!L1868)-3,0)</f>
        <v>0</v>
      </c>
      <c r="N1868" s="1">
        <f>IF('Expense History'!$AD$3=Data!$G$4,'Apartment Expenses'!AE1868,HLOOKUP('Expense History'!$AD$3,'Apartment Expenses'!$AE$4:$AL$2004,(ROW('Apartment Expenses'!M1868)-3)))</f>
        <v>0</v>
      </c>
      <c r="O1868" s="1" t="str">
        <f>IF($O$2="ALL",IF(VLOOKUP(AA1868,'Expense History'!$AA$6:$AB$36,2,0)="x","include",0),IF(AND(VLOOKUP(AA1868,'Expense History'!$AA$6:$AB$36,2,0)="x",AC1868=$O$2),"include",0))</f>
        <v>include</v>
      </c>
      <c r="P1868" s="1">
        <f>IF(O1868="include",IF(AE1868&gt;0,1+MAX(P1869:P$2005),0),0)</f>
        <v>0</v>
      </c>
      <c r="Q1868" s="1">
        <f>IF(AND(ISBLANK(AA1867),AE1867=0),0,(IF(MAX(Q1869:Q$2005)&gt;0,0,ROW(R1868))))</f>
        <v>0</v>
      </c>
      <c r="R1868" s="1">
        <f>IF($O1868="include",IF(AF1868&gt;0,1+MAX(R1869:R$2005),0),0)</f>
        <v>0</v>
      </c>
      <c r="S1868" s="1">
        <f>IF($O1868="include",IF(AG1868&gt;0,1+MAX(S1869:S$2005),0),0)</f>
        <v>0</v>
      </c>
      <c r="T1868" s="1">
        <f>IF($O1868="include",IF(AH1868&gt;0,1+MAX(T1869:T$2005),0),0)</f>
        <v>0</v>
      </c>
      <c r="U1868" s="1">
        <f>IF($O1868="include",IF(AI1868&gt;0,1+MAX(U1869:U$2005),0),0)</f>
        <v>0</v>
      </c>
      <c r="V1868" s="1">
        <f>IF($O1868="include",IF(AJ1868&gt;0,1+MAX(V1869:V$2005),0),0)</f>
        <v>0</v>
      </c>
      <c r="W1868" s="1">
        <f>IF($O1868="include",IF(AK1868&gt;0,1+MAX(W1869:W$2005),0),0)</f>
        <v>0</v>
      </c>
      <c r="X1868" s="1">
        <f>IF($O1868="include",IF(AL1868&gt;0,1+MAX(X1869:X$2005),0),0)</f>
        <v>0</v>
      </c>
      <c r="Y1868" s="22" t="str">
        <f t="shared" si="500"/>
        <v xml:space="preserve">1 - </v>
      </c>
      <c r="AA1868" s="42"/>
      <c r="AB1868" s="43"/>
      <c r="AC1868" s="43"/>
      <c r="AD1868" s="44"/>
      <c r="AE1868" s="11">
        <f t="shared" si="501"/>
        <v>0</v>
      </c>
      <c r="AF1868" s="41"/>
      <c r="AG1868" s="41"/>
      <c r="AH1868" s="41"/>
      <c r="AI1868" s="41"/>
      <c r="AJ1868" s="41"/>
      <c r="AK1868" s="41"/>
      <c r="AL1868" s="41"/>
      <c r="BA1868" s="1">
        <f t="shared" si="502"/>
        <v>0</v>
      </c>
      <c r="BB1868" s="1">
        <f t="shared" si="503"/>
        <v>0</v>
      </c>
      <c r="BC1868" s="1" t="str">
        <f t="shared" si="504"/>
        <v>No</v>
      </c>
      <c r="BD1868" s="1">
        <f t="shared" si="505"/>
        <v>0</v>
      </c>
      <c r="BE1868" s="1">
        <f t="shared" si="506"/>
        <v>0</v>
      </c>
      <c r="BF1868" s="1">
        <f t="shared" si="507"/>
        <v>0</v>
      </c>
      <c r="BG1868" s="1">
        <v>1864</v>
      </c>
      <c r="BH1868" s="1" t="e">
        <f t="shared" si="508"/>
        <v>#N/A</v>
      </c>
      <c r="BI1868" s="1">
        <f t="shared" si="510"/>
        <v>2</v>
      </c>
      <c r="BJ1868" s="1" t="e">
        <f t="shared" si="509"/>
        <v>#N/A</v>
      </c>
    </row>
    <row r="1869" spans="1:62" x14ac:dyDescent="0.25">
      <c r="A1869" s="1">
        <f t="shared" si="496"/>
        <v>1</v>
      </c>
      <c r="B1869" s="1">
        <f>IF(YEAR(AD1869)=$B$3,YEAR('Apartment Expenses'!AD1869)&amp;" - "&amp;'Apartment Expenses'!AC1869,0)</f>
        <v>0</v>
      </c>
      <c r="C1869" s="1">
        <f t="shared" si="497"/>
        <v>0</v>
      </c>
      <c r="E1869" s="1">
        <v>1865</v>
      </c>
      <c r="F1869" s="1">
        <f t="shared" si="498"/>
        <v>1</v>
      </c>
      <c r="G1869" s="1">
        <f t="shared" si="494"/>
        <v>0</v>
      </c>
      <c r="H1869" s="1">
        <f t="shared" si="495"/>
        <v>0</v>
      </c>
      <c r="J1869" s="1" t="str">
        <f t="shared" si="499"/>
        <v>1900</v>
      </c>
      <c r="M1869" s="1">
        <f>HLOOKUP('Expense History'!$AD$3,$P$4:$X$2004,ROW('Apartment Expenses'!L1869)-3,0)</f>
        <v>0</v>
      </c>
      <c r="N1869" s="1">
        <f>IF('Expense History'!$AD$3=Data!$G$4,'Apartment Expenses'!AE1869,HLOOKUP('Expense History'!$AD$3,'Apartment Expenses'!$AE$4:$AL$2004,(ROW('Apartment Expenses'!M1869)-3)))</f>
        <v>0</v>
      </c>
      <c r="O1869" s="1" t="str">
        <f>IF($O$2="ALL",IF(VLOOKUP(AA1869,'Expense History'!$AA$6:$AB$36,2,0)="x","include",0),IF(AND(VLOOKUP(AA1869,'Expense History'!$AA$6:$AB$36,2,0)="x",AC1869=$O$2),"include",0))</f>
        <v>include</v>
      </c>
      <c r="P1869" s="1">
        <f>IF(O1869="include",IF(AE1869&gt;0,1+MAX(P1870:P$2005),0),0)</f>
        <v>0</v>
      </c>
      <c r="Q1869" s="1">
        <f>IF(AND(ISBLANK(AA1868),AE1868=0),0,(IF(MAX(Q1870:Q$2005)&gt;0,0,ROW(R1869))))</f>
        <v>0</v>
      </c>
      <c r="R1869" s="1">
        <f>IF($O1869="include",IF(AF1869&gt;0,1+MAX(R1870:R$2005),0),0)</f>
        <v>0</v>
      </c>
      <c r="S1869" s="1">
        <f>IF($O1869="include",IF(AG1869&gt;0,1+MAX(S1870:S$2005),0),0)</f>
        <v>0</v>
      </c>
      <c r="T1869" s="1">
        <f>IF($O1869="include",IF(AH1869&gt;0,1+MAX(T1870:T$2005),0),0)</f>
        <v>0</v>
      </c>
      <c r="U1869" s="1">
        <f>IF($O1869="include",IF(AI1869&gt;0,1+MAX(U1870:U$2005),0),0)</f>
        <v>0</v>
      </c>
      <c r="V1869" s="1">
        <f>IF($O1869="include",IF(AJ1869&gt;0,1+MAX(V1870:V$2005),0),0)</f>
        <v>0</v>
      </c>
      <c r="W1869" s="1">
        <f>IF($O1869="include",IF(AK1869&gt;0,1+MAX(W1870:W$2005),0),0)</f>
        <v>0</v>
      </c>
      <c r="X1869" s="1">
        <f>IF($O1869="include",IF(AL1869&gt;0,1+MAX(X1870:X$2005),0),0)</f>
        <v>0</v>
      </c>
      <c r="Y1869" s="22" t="str">
        <f t="shared" si="500"/>
        <v xml:space="preserve">1 - </v>
      </c>
      <c r="AA1869" s="42"/>
      <c r="AB1869" s="43"/>
      <c r="AC1869" s="43"/>
      <c r="AD1869" s="44"/>
      <c r="AE1869" s="11">
        <f t="shared" si="501"/>
        <v>0</v>
      </c>
      <c r="AF1869" s="41"/>
      <c r="AG1869" s="41"/>
      <c r="AH1869" s="41"/>
      <c r="AI1869" s="41"/>
      <c r="AJ1869" s="41"/>
      <c r="AK1869" s="41"/>
      <c r="AL1869" s="41"/>
      <c r="BA1869" s="1">
        <f t="shared" si="502"/>
        <v>0</v>
      </c>
      <c r="BB1869" s="1">
        <f t="shared" si="503"/>
        <v>0</v>
      </c>
      <c r="BC1869" s="1" t="str">
        <f t="shared" si="504"/>
        <v>No</v>
      </c>
      <c r="BD1869" s="1">
        <f t="shared" si="505"/>
        <v>0</v>
      </c>
      <c r="BE1869" s="1">
        <f t="shared" si="506"/>
        <v>0</v>
      </c>
      <c r="BF1869" s="1">
        <f t="shared" si="507"/>
        <v>0</v>
      </c>
      <c r="BG1869" s="1">
        <v>1865</v>
      </c>
      <c r="BH1869" s="1" t="e">
        <f t="shared" si="508"/>
        <v>#N/A</v>
      </c>
      <c r="BI1869" s="1">
        <f t="shared" si="510"/>
        <v>2</v>
      </c>
      <c r="BJ1869" s="1" t="e">
        <f t="shared" si="509"/>
        <v>#N/A</v>
      </c>
    </row>
    <row r="1870" spans="1:62" x14ac:dyDescent="0.25">
      <c r="A1870" s="1">
        <f t="shared" si="496"/>
        <v>1</v>
      </c>
      <c r="B1870" s="1">
        <f>IF(YEAR(AD1870)=$B$3,YEAR('Apartment Expenses'!AD1870)&amp;" - "&amp;'Apartment Expenses'!AC1870,0)</f>
        <v>0</v>
      </c>
      <c r="C1870" s="1">
        <f t="shared" si="497"/>
        <v>0</v>
      </c>
      <c r="E1870" s="1">
        <v>1866</v>
      </c>
      <c r="F1870" s="1">
        <f t="shared" si="498"/>
        <v>1</v>
      </c>
      <c r="G1870" s="1">
        <f t="shared" si="494"/>
        <v>0</v>
      </c>
      <c r="H1870" s="1">
        <f t="shared" si="495"/>
        <v>0</v>
      </c>
      <c r="J1870" s="1" t="str">
        <f t="shared" si="499"/>
        <v>1900</v>
      </c>
      <c r="M1870" s="1">
        <f>HLOOKUP('Expense History'!$AD$3,$P$4:$X$2004,ROW('Apartment Expenses'!L1870)-3,0)</f>
        <v>0</v>
      </c>
      <c r="N1870" s="1">
        <f>IF('Expense History'!$AD$3=Data!$G$4,'Apartment Expenses'!AE1870,HLOOKUP('Expense History'!$AD$3,'Apartment Expenses'!$AE$4:$AL$2004,(ROW('Apartment Expenses'!M1870)-3)))</f>
        <v>0</v>
      </c>
      <c r="O1870" s="1" t="str">
        <f>IF($O$2="ALL",IF(VLOOKUP(AA1870,'Expense History'!$AA$6:$AB$36,2,0)="x","include",0),IF(AND(VLOOKUP(AA1870,'Expense History'!$AA$6:$AB$36,2,0)="x",AC1870=$O$2),"include",0))</f>
        <v>include</v>
      </c>
      <c r="P1870" s="1">
        <f>IF(O1870="include",IF(AE1870&gt;0,1+MAX(P1871:P$2005),0),0)</f>
        <v>0</v>
      </c>
      <c r="Q1870" s="1">
        <f>IF(AND(ISBLANK(AA1869),AE1869=0),0,(IF(MAX(Q1871:Q$2005)&gt;0,0,ROW(R1870))))</f>
        <v>0</v>
      </c>
      <c r="R1870" s="1">
        <f>IF($O1870="include",IF(AF1870&gt;0,1+MAX(R1871:R$2005),0),0)</f>
        <v>0</v>
      </c>
      <c r="S1870" s="1">
        <f>IF($O1870="include",IF(AG1870&gt;0,1+MAX(S1871:S$2005),0),0)</f>
        <v>0</v>
      </c>
      <c r="T1870" s="1">
        <f>IF($O1870="include",IF(AH1870&gt;0,1+MAX(T1871:T$2005),0),0)</f>
        <v>0</v>
      </c>
      <c r="U1870" s="1">
        <f>IF($O1870="include",IF(AI1870&gt;0,1+MAX(U1871:U$2005),0),0)</f>
        <v>0</v>
      </c>
      <c r="V1870" s="1">
        <f>IF($O1870="include",IF(AJ1870&gt;0,1+MAX(V1871:V$2005),0),0)</f>
        <v>0</v>
      </c>
      <c r="W1870" s="1">
        <f>IF($O1870="include",IF(AK1870&gt;0,1+MAX(W1871:W$2005),0),0)</f>
        <v>0</v>
      </c>
      <c r="X1870" s="1">
        <f>IF($O1870="include",IF(AL1870&gt;0,1+MAX(X1871:X$2005),0),0)</f>
        <v>0</v>
      </c>
      <c r="Y1870" s="22" t="str">
        <f t="shared" si="500"/>
        <v xml:space="preserve">1 - </v>
      </c>
      <c r="AA1870" s="42"/>
      <c r="AB1870" s="43"/>
      <c r="AC1870" s="43"/>
      <c r="AD1870" s="44"/>
      <c r="AE1870" s="11">
        <f t="shared" si="501"/>
        <v>0</v>
      </c>
      <c r="AF1870" s="41"/>
      <c r="AG1870" s="41"/>
      <c r="AH1870" s="41"/>
      <c r="AI1870" s="41"/>
      <c r="AJ1870" s="41"/>
      <c r="AK1870" s="41"/>
      <c r="AL1870" s="41"/>
      <c r="BA1870" s="1">
        <f t="shared" si="502"/>
        <v>0</v>
      </c>
      <c r="BB1870" s="1">
        <f t="shared" si="503"/>
        <v>0</v>
      </c>
      <c r="BC1870" s="1" t="str">
        <f t="shared" si="504"/>
        <v>No</v>
      </c>
      <c r="BD1870" s="1">
        <f t="shared" si="505"/>
        <v>0</v>
      </c>
      <c r="BE1870" s="1">
        <f t="shared" si="506"/>
        <v>0</v>
      </c>
      <c r="BF1870" s="1">
        <f t="shared" si="507"/>
        <v>0</v>
      </c>
      <c r="BG1870" s="1">
        <v>1866</v>
      </c>
      <c r="BH1870" s="1" t="e">
        <f t="shared" si="508"/>
        <v>#N/A</v>
      </c>
      <c r="BI1870" s="1">
        <f t="shared" si="510"/>
        <v>2</v>
      </c>
      <c r="BJ1870" s="1" t="e">
        <f t="shared" si="509"/>
        <v>#N/A</v>
      </c>
    </row>
    <row r="1871" spans="1:62" x14ac:dyDescent="0.25">
      <c r="A1871" s="1">
        <f t="shared" si="496"/>
        <v>1</v>
      </c>
      <c r="B1871" s="1">
        <f>IF(YEAR(AD1871)=$B$3,YEAR('Apartment Expenses'!AD1871)&amp;" - "&amp;'Apartment Expenses'!AC1871,0)</f>
        <v>0</v>
      </c>
      <c r="C1871" s="1">
        <f t="shared" si="497"/>
        <v>0</v>
      </c>
      <c r="E1871" s="1">
        <v>1867</v>
      </c>
      <c r="F1871" s="1">
        <f t="shared" si="498"/>
        <v>1</v>
      </c>
      <c r="G1871" s="1">
        <f t="shared" si="494"/>
        <v>0</v>
      </c>
      <c r="H1871" s="1">
        <f t="shared" si="495"/>
        <v>0</v>
      </c>
      <c r="J1871" s="1" t="str">
        <f t="shared" si="499"/>
        <v>1900</v>
      </c>
      <c r="M1871" s="1">
        <f>HLOOKUP('Expense History'!$AD$3,$P$4:$X$2004,ROW('Apartment Expenses'!L1871)-3,0)</f>
        <v>0</v>
      </c>
      <c r="N1871" s="1">
        <f>IF('Expense History'!$AD$3=Data!$G$4,'Apartment Expenses'!AE1871,HLOOKUP('Expense History'!$AD$3,'Apartment Expenses'!$AE$4:$AL$2004,(ROW('Apartment Expenses'!M1871)-3)))</f>
        <v>0</v>
      </c>
      <c r="O1871" s="1" t="str">
        <f>IF($O$2="ALL",IF(VLOOKUP(AA1871,'Expense History'!$AA$6:$AB$36,2,0)="x","include",0),IF(AND(VLOOKUP(AA1871,'Expense History'!$AA$6:$AB$36,2,0)="x",AC1871=$O$2),"include",0))</f>
        <v>include</v>
      </c>
      <c r="P1871" s="1">
        <f>IF(O1871="include",IF(AE1871&gt;0,1+MAX(P1872:P$2005),0),0)</f>
        <v>0</v>
      </c>
      <c r="Q1871" s="1">
        <f>IF(AND(ISBLANK(AA1870),AE1870=0),0,(IF(MAX(Q1872:Q$2005)&gt;0,0,ROW(R1871))))</f>
        <v>0</v>
      </c>
      <c r="R1871" s="1">
        <f>IF($O1871="include",IF(AF1871&gt;0,1+MAX(R1872:R$2005),0),0)</f>
        <v>0</v>
      </c>
      <c r="S1871" s="1">
        <f>IF($O1871="include",IF(AG1871&gt;0,1+MAX(S1872:S$2005),0),0)</f>
        <v>0</v>
      </c>
      <c r="T1871" s="1">
        <f>IF($O1871="include",IF(AH1871&gt;0,1+MAX(T1872:T$2005),0),0)</f>
        <v>0</v>
      </c>
      <c r="U1871" s="1">
        <f>IF($O1871="include",IF(AI1871&gt;0,1+MAX(U1872:U$2005),0),0)</f>
        <v>0</v>
      </c>
      <c r="V1871" s="1">
        <f>IF($O1871="include",IF(AJ1871&gt;0,1+MAX(V1872:V$2005),0),0)</f>
        <v>0</v>
      </c>
      <c r="W1871" s="1">
        <f>IF($O1871="include",IF(AK1871&gt;0,1+MAX(W1872:W$2005),0),0)</f>
        <v>0</v>
      </c>
      <c r="X1871" s="1">
        <f>IF($O1871="include",IF(AL1871&gt;0,1+MAX(X1872:X$2005),0),0)</f>
        <v>0</v>
      </c>
      <c r="Y1871" s="22" t="str">
        <f t="shared" si="500"/>
        <v xml:space="preserve">1 - </v>
      </c>
      <c r="AA1871" s="42"/>
      <c r="AB1871" s="43"/>
      <c r="AC1871" s="43"/>
      <c r="AD1871" s="44"/>
      <c r="AE1871" s="11">
        <f t="shared" si="501"/>
        <v>0</v>
      </c>
      <c r="AF1871" s="41"/>
      <c r="AG1871" s="41"/>
      <c r="AH1871" s="41"/>
      <c r="AI1871" s="41"/>
      <c r="AJ1871" s="41"/>
      <c r="AK1871" s="41"/>
      <c r="AL1871" s="41"/>
      <c r="BA1871" s="1">
        <f t="shared" si="502"/>
        <v>0</v>
      </c>
      <c r="BB1871" s="1">
        <f t="shared" si="503"/>
        <v>0</v>
      </c>
      <c r="BC1871" s="1" t="str">
        <f t="shared" si="504"/>
        <v>No</v>
      </c>
      <c r="BD1871" s="1">
        <f t="shared" si="505"/>
        <v>0</v>
      </c>
      <c r="BE1871" s="1">
        <f t="shared" si="506"/>
        <v>0</v>
      </c>
      <c r="BF1871" s="1">
        <f t="shared" si="507"/>
        <v>0</v>
      </c>
      <c r="BG1871" s="1">
        <v>1867</v>
      </c>
      <c r="BH1871" s="1" t="e">
        <f t="shared" si="508"/>
        <v>#N/A</v>
      </c>
      <c r="BI1871" s="1">
        <f t="shared" si="510"/>
        <v>2</v>
      </c>
      <c r="BJ1871" s="1" t="e">
        <f t="shared" si="509"/>
        <v>#N/A</v>
      </c>
    </row>
    <row r="1872" spans="1:62" x14ac:dyDescent="0.25">
      <c r="A1872" s="1">
        <f t="shared" si="496"/>
        <v>1</v>
      </c>
      <c r="B1872" s="1">
        <f>IF(YEAR(AD1872)=$B$3,YEAR('Apartment Expenses'!AD1872)&amp;" - "&amp;'Apartment Expenses'!AC1872,0)</f>
        <v>0</v>
      </c>
      <c r="C1872" s="1">
        <f t="shared" si="497"/>
        <v>0</v>
      </c>
      <c r="E1872" s="1">
        <v>1868</v>
      </c>
      <c r="F1872" s="1">
        <f t="shared" si="498"/>
        <v>1</v>
      </c>
      <c r="G1872" s="1">
        <f t="shared" si="494"/>
        <v>0</v>
      </c>
      <c r="H1872" s="1">
        <f t="shared" si="495"/>
        <v>0</v>
      </c>
      <c r="J1872" s="1" t="str">
        <f t="shared" si="499"/>
        <v>1900</v>
      </c>
      <c r="M1872" s="1">
        <f>HLOOKUP('Expense History'!$AD$3,$P$4:$X$2004,ROW('Apartment Expenses'!L1872)-3,0)</f>
        <v>0</v>
      </c>
      <c r="N1872" s="1">
        <f>IF('Expense History'!$AD$3=Data!$G$4,'Apartment Expenses'!AE1872,HLOOKUP('Expense History'!$AD$3,'Apartment Expenses'!$AE$4:$AL$2004,(ROW('Apartment Expenses'!M1872)-3)))</f>
        <v>0</v>
      </c>
      <c r="O1872" s="1" t="str">
        <f>IF($O$2="ALL",IF(VLOOKUP(AA1872,'Expense History'!$AA$6:$AB$36,2,0)="x","include",0),IF(AND(VLOOKUP(AA1872,'Expense History'!$AA$6:$AB$36,2,0)="x",AC1872=$O$2),"include",0))</f>
        <v>include</v>
      </c>
      <c r="P1872" s="1">
        <f>IF(O1872="include",IF(AE1872&gt;0,1+MAX(P1873:P$2005),0),0)</f>
        <v>0</v>
      </c>
      <c r="Q1872" s="1">
        <f>IF(AND(ISBLANK(AA1871),AE1871=0),0,(IF(MAX(Q1873:Q$2005)&gt;0,0,ROW(R1872))))</f>
        <v>0</v>
      </c>
      <c r="R1872" s="1">
        <f>IF($O1872="include",IF(AF1872&gt;0,1+MAX(R1873:R$2005),0),0)</f>
        <v>0</v>
      </c>
      <c r="S1872" s="1">
        <f>IF($O1872="include",IF(AG1872&gt;0,1+MAX(S1873:S$2005),0),0)</f>
        <v>0</v>
      </c>
      <c r="T1872" s="1">
        <f>IF($O1872="include",IF(AH1872&gt;0,1+MAX(T1873:T$2005),0),0)</f>
        <v>0</v>
      </c>
      <c r="U1872" s="1">
        <f>IF($O1872="include",IF(AI1872&gt;0,1+MAX(U1873:U$2005),0),0)</f>
        <v>0</v>
      </c>
      <c r="V1872" s="1">
        <f>IF($O1872="include",IF(AJ1872&gt;0,1+MAX(V1873:V$2005),0),0)</f>
        <v>0</v>
      </c>
      <c r="W1872" s="1">
        <f>IF($O1872="include",IF(AK1872&gt;0,1+MAX(W1873:W$2005),0),0)</f>
        <v>0</v>
      </c>
      <c r="X1872" s="1">
        <f>IF($O1872="include",IF(AL1872&gt;0,1+MAX(X1873:X$2005),0),0)</f>
        <v>0</v>
      </c>
      <c r="Y1872" s="22" t="str">
        <f t="shared" si="500"/>
        <v xml:space="preserve">1 - </v>
      </c>
      <c r="AA1872" s="42"/>
      <c r="AB1872" s="43"/>
      <c r="AC1872" s="43"/>
      <c r="AD1872" s="44"/>
      <c r="AE1872" s="11">
        <f t="shared" si="501"/>
        <v>0</v>
      </c>
      <c r="AF1872" s="41"/>
      <c r="AG1872" s="41"/>
      <c r="AH1872" s="41"/>
      <c r="AI1872" s="41"/>
      <c r="AJ1872" s="41"/>
      <c r="AK1872" s="41"/>
      <c r="AL1872" s="41"/>
      <c r="BA1872" s="1">
        <f t="shared" si="502"/>
        <v>0</v>
      </c>
      <c r="BB1872" s="1">
        <f t="shared" si="503"/>
        <v>0</v>
      </c>
      <c r="BC1872" s="1" t="str">
        <f t="shared" si="504"/>
        <v>No</v>
      </c>
      <c r="BD1872" s="1">
        <f t="shared" si="505"/>
        <v>0</v>
      </c>
      <c r="BE1872" s="1">
        <f t="shared" si="506"/>
        <v>0</v>
      </c>
      <c r="BF1872" s="1">
        <f t="shared" si="507"/>
        <v>0</v>
      </c>
      <c r="BG1872" s="1">
        <v>1868</v>
      </c>
      <c r="BH1872" s="1" t="e">
        <f t="shared" si="508"/>
        <v>#N/A</v>
      </c>
      <c r="BI1872" s="1">
        <f t="shared" si="510"/>
        <v>2</v>
      </c>
      <c r="BJ1872" s="1" t="e">
        <f t="shared" si="509"/>
        <v>#N/A</v>
      </c>
    </row>
    <row r="1873" spans="1:62" x14ac:dyDescent="0.25">
      <c r="A1873" s="1">
        <f t="shared" si="496"/>
        <v>1</v>
      </c>
      <c r="B1873" s="1">
        <f>IF(YEAR(AD1873)=$B$3,YEAR('Apartment Expenses'!AD1873)&amp;" - "&amp;'Apartment Expenses'!AC1873,0)</f>
        <v>0</v>
      </c>
      <c r="C1873" s="1">
        <f t="shared" si="497"/>
        <v>0</v>
      </c>
      <c r="E1873" s="1">
        <v>1869</v>
      </c>
      <c r="F1873" s="1">
        <f t="shared" si="498"/>
        <v>1</v>
      </c>
      <c r="G1873" s="1">
        <f t="shared" si="494"/>
        <v>0</v>
      </c>
      <c r="H1873" s="1">
        <f t="shared" si="495"/>
        <v>0</v>
      </c>
      <c r="J1873" s="1" t="str">
        <f t="shared" si="499"/>
        <v>1900</v>
      </c>
      <c r="M1873" s="1">
        <f>HLOOKUP('Expense History'!$AD$3,$P$4:$X$2004,ROW('Apartment Expenses'!L1873)-3,0)</f>
        <v>0</v>
      </c>
      <c r="N1873" s="1">
        <f>IF('Expense History'!$AD$3=Data!$G$4,'Apartment Expenses'!AE1873,HLOOKUP('Expense History'!$AD$3,'Apartment Expenses'!$AE$4:$AL$2004,(ROW('Apartment Expenses'!M1873)-3)))</f>
        <v>0</v>
      </c>
      <c r="O1873" s="1" t="str">
        <f>IF($O$2="ALL",IF(VLOOKUP(AA1873,'Expense History'!$AA$6:$AB$36,2,0)="x","include",0),IF(AND(VLOOKUP(AA1873,'Expense History'!$AA$6:$AB$36,2,0)="x",AC1873=$O$2),"include",0))</f>
        <v>include</v>
      </c>
      <c r="P1873" s="1">
        <f>IF(O1873="include",IF(AE1873&gt;0,1+MAX(P1874:P$2005),0),0)</f>
        <v>0</v>
      </c>
      <c r="Q1873" s="1">
        <f>IF(AND(ISBLANK(AA1872),AE1872=0),0,(IF(MAX(Q1874:Q$2005)&gt;0,0,ROW(R1873))))</f>
        <v>0</v>
      </c>
      <c r="R1873" s="1">
        <f>IF($O1873="include",IF(AF1873&gt;0,1+MAX(R1874:R$2005),0),0)</f>
        <v>0</v>
      </c>
      <c r="S1873" s="1">
        <f>IF($O1873="include",IF(AG1873&gt;0,1+MAX(S1874:S$2005),0),0)</f>
        <v>0</v>
      </c>
      <c r="T1873" s="1">
        <f>IF($O1873="include",IF(AH1873&gt;0,1+MAX(T1874:T$2005),0),0)</f>
        <v>0</v>
      </c>
      <c r="U1873" s="1">
        <f>IF($O1873="include",IF(AI1873&gt;0,1+MAX(U1874:U$2005),0),0)</f>
        <v>0</v>
      </c>
      <c r="V1873" s="1">
        <f>IF($O1873="include",IF(AJ1873&gt;0,1+MAX(V1874:V$2005),0),0)</f>
        <v>0</v>
      </c>
      <c r="W1873" s="1">
        <f>IF($O1873="include",IF(AK1873&gt;0,1+MAX(W1874:W$2005),0),0)</f>
        <v>0</v>
      </c>
      <c r="X1873" s="1">
        <f>IF($O1873="include",IF(AL1873&gt;0,1+MAX(X1874:X$2005),0),0)</f>
        <v>0</v>
      </c>
      <c r="Y1873" s="22" t="str">
        <f t="shared" si="500"/>
        <v xml:space="preserve">1 - </v>
      </c>
      <c r="AA1873" s="42"/>
      <c r="AB1873" s="43"/>
      <c r="AC1873" s="43"/>
      <c r="AD1873" s="44"/>
      <c r="AE1873" s="11">
        <f t="shared" si="501"/>
        <v>0</v>
      </c>
      <c r="AF1873" s="41"/>
      <c r="AG1873" s="41"/>
      <c r="AH1873" s="41"/>
      <c r="AI1873" s="41"/>
      <c r="AJ1873" s="41"/>
      <c r="AK1873" s="41"/>
      <c r="AL1873" s="41"/>
      <c r="BA1873" s="1">
        <f t="shared" si="502"/>
        <v>0</v>
      </c>
      <c r="BB1873" s="1">
        <f t="shared" si="503"/>
        <v>0</v>
      </c>
      <c r="BC1873" s="1" t="str">
        <f t="shared" si="504"/>
        <v>No</v>
      </c>
      <c r="BD1873" s="1">
        <f t="shared" si="505"/>
        <v>0</v>
      </c>
      <c r="BE1873" s="1">
        <f t="shared" si="506"/>
        <v>0</v>
      </c>
      <c r="BF1873" s="1">
        <f t="shared" si="507"/>
        <v>0</v>
      </c>
      <c r="BG1873" s="1">
        <v>1869</v>
      </c>
      <c r="BH1873" s="1" t="e">
        <f t="shared" si="508"/>
        <v>#N/A</v>
      </c>
      <c r="BI1873" s="1">
        <f t="shared" si="510"/>
        <v>2</v>
      </c>
      <c r="BJ1873" s="1" t="e">
        <f t="shared" si="509"/>
        <v>#N/A</v>
      </c>
    </row>
    <row r="1874" spans="1:62" x14ac:dyDescent="0.25">
      <c r="A1874" s="1">
        <f t="shared" si="496"/>
        <v>1</v>
      </c>
      <c r="B1874" s="1">
        <f>IF(YEAR(AD1874)=$B$3,YEAR('Apartment Expenses'!AD1874)&amp;" - "&amp;'Apartment Expenses'!AC1874,0)</f>
        <v>0</v>
      </c>
      <c r="C1874" s="1">
        <f t="shared" si="497"/>
        <v>0</v>
      </c>
      <c r="E1874" s="1">
        <v>1870</v>
      </c>
      <c r="F1874" s="1">
        <f t="shared" si="498"/>
        <v>1</v>
      </c>
      <c r="G1874" s="1">
        <f t="shared" si="494"/>
        <v>0</v>
      </c>
      <c r="H1874" s="1">
        <f t="shared" si="495"/>
        <v>0</v>
      </c>
      <c r="J1874" s="1" t="str">
        <f t="shared" si="499"/>
        <v>1900</v>
      </c>
      <c r="M1874" s="1">
        <f>HLOOKUP('Expense History'!$AD$3,$P$4:$X$2004,ROW('Apartment Expenses'!L1874)-3,0)</f>
        <v>0</v>
      </c>
      <c r="N1874" s="1">
        <f>IF('Expense History'!$AD$3=Data!$G$4,'Apartment Expenses'!AE1874,HLOOKUP('Expense History'!$AD$3,'Apartment Expenses'!$AE$4:$AL$2004,(ROW('Apartment Expenses'!M1874)-3)))</f>
        <v>0</v>
      </c>
      <c r="O1874" s="1" t="str">
        <f>IF($O$2="ALL",IF(VLOOKUP(AA1874,'Expense History'!$AA$6:$AB$36,2,0)="x","include",0),IF(AND(VLOOKUP(AA1874,'Expense History'!$AA$6:$AB$36,2,0)="x",AC1874=$O$2),"include",0))</f>
        <v>include</v>
      </c>
      <c r="P1874" s="1">
        <f>IF(O1874="include",IF(AE1874&gt;0,1+MAX(P1875:P$2005),0),0)</f>
        <v>0</v>
      </c>
      <c r="Q1874" s="1">
        <f>IF(AND(ISBLANK(AA1873),AE1873=0),0,(IF(MAX(Q1875:Q$2005)&gt;0,0,ROW(R1874))))</f>
        <v>0</v>
      </c>
      <c r="R1874" s="1">
        <f>IF($O1874="include",IF(AF1874&gt;0,1+MAX(R1875:R$2005),0),0)</f>
        <v>0</v>
      </c>
      <c r="S1874" s="1">
        <f>IF($O1874="include",IF(AG1874&gt;0,1+MAX(S1875:S$2005),0),0)</f>
        <v>0</v>
      </c>
      <c r="T1874" s="1">
        <f>IF($O1874="include",IF(AH1874&gt;0,1+MAX(T1875:T$2005),0),0)</f>
        <v>0</v>
      </c>
      <c r="U1874" s="1">
        <f>IF($O1874="include",IF(AI1874&gt;0,1+MAX(U1875:U$2005),0),0)</f>
        <v>0</v>
      </c>
      <c r="V1874" s="1">
        <f>IF($O1874="include",IF(AJ1874&gt;0,1+MAX(V1875:V$2005),0),0)</f>
        <v>0</v>
      </c>
      <c r="W1874" s="1">
        <f>IF($O1874="include",IF(AK1874&gt;0,1+MAX(W1875:W$2005),0),0)</f>
        <v>0</v>
      </c>
      <c r="X1874" s="1">
        <f>IF($O1874="include",IF(AL1874&gt;0,1+MAX(X1875:X$2005),0),0)</f>
        <v>0</v>
      </c>
      <c r="Y1874" s="22" t="str">
        <f t="shared" si="500"/>
        <v xml:space="preserve">1 - </v>
      </c>
      <c r="AA1874" s="42"/>
      <c r="AB1874" s="43"/>
      <c r="AC1874" s="43"/>
      <c r="AD1874" s="44"/>
      <c r="AE1874" s="11">
        <f t="shared" si="501"/>
        <v>0</v>
      </c>
      <c r="AF1874" s="41"/>
      <c r="AG1874" s="41"/>
      <c r="AH1874" s="41"/>
      <c r="AI1874" s="41"/>
      <c r="AJ1874" s="41"/>
      <c r="AK1874" s="41"/>
      <c r="AL1874" s="41"/>
      <c r="BA1874" s="1">
        <f t="shared" si="502"/>
        <v>0</v>
      </c>
      <c r="BB1874" s="1">
        <f t="shared" si="503"/>
        <v>0</v>
      </c>
      <c r="BC1874" s="1" t="str">
        <f t="shared" si="504"/>
        <v>No</v>
      </c>
      <c r="BD1874" s="1">
        <f t="shared" si="505"/>
        <v>0</v>
      </c>
      <c r="BE1874" s="1">
        <f t="shared" si="506"/>
        <v>0</v>
      </c>
      <c r="BF1874" s="1">
        <f t="shared" si="507"/>
        <v>0</v>
      </c>
      <c r="BG1874" s="1">
        <v>1870</v>
      </c>
      <c r="BH1874" s="1" t="e">
        <f t="shared" si="508"/>
        <v>#N/A</v>
      </c>
      <c r="BI1874" s="1">
        <f t="shared" si="510"/>
        <v>2</v>
      </c>
      <c r="BJ1874" s="1" t="e">
        <f t="shared" si="509"/>
        <v>#N/A</v>
      </c>
    </row>
    <row r="1875" spans="1:62" x14ac:dyDescent="0.25">
      <c r="A1875" s="1">
        <f t="shared" si="496"/>
        <v>1</v>
      </c>
      <c r="B1875" s="1">
        <f>IF(YEAR(AD1875)=$B$3,YEAR('Apartment Expenses'!AD1875)&amp;" - "&amp;'Apartment Expenses'!AC1875,0)</f>
        <v>0</v>
      </c>
      <c r="C1875" s="1">
        <f t="shared" si="497"/>
        <v>0</v>
      </c>
      <c r="E1875" s="1">
        <v>1871</v>
      </c>
      <c r="F1875" s="1">
        <f t="shared" si="498"/>
        <v>1</v>
      </c>
      <c r="G1875" s="1">
        <f t="shared" si="494"/>
        <v>0</v>
      </c>
      <c r="H1875" s="1">
        <f t="shared" si="495"/>
        <v>0</v>
      </c>
      <c r="J1875" s="1" t="str">
        <f t="shared" si="499"/>
        <v>1900</v>
      </c>
      <c r="M1875" s="1">
        <f>HLOOKUP('Expense History'!$AD$3,$P$4:$X$2004,ROW('Apartment Expenses'!L1875)-3,0)</f>
        <v>0</v>
      </c>
      <c r="N1875" s="1">
        <f>IF('Expense History'!$AD$3=Data!$G$4,'Apartment Expenses'!AE1875,HLOOKUP('Expense History'!$AD$3,'Apartment Expenses'!$AE$4:$AL$2004,(ROW('Apartment Expenses'!M1875)-3)))</f>
        <v>0</v>
      </c>
      <c r="O1875" s="1" t="str">
        <f>IF($O$2="ALL",IF(VLOOKUP(AA1875,'Expense History'!$AA$6:$AB$36,2,0)="x","include",0),IF(AND(VLOOKUP(AA1875,'Expense History'!$AA$6:$AB$36,2,0)="x",AC1875=$O$2),"include",0))</f>
        <v>include</v>
      </c>
      <c r="P1875" s="1">
        <f>IF(O1875="include",IF(AE1875&gt;0,1+MAX(P1876:P$2005),0),0)</f>
        <v>0</v>
      </c>
      <c r="Q1875" s="1">
        <f>IF(AND(ISBLANK(AA1874),AE1874=0),0,(IF(MAX(Q1876:Q$2005)&gt;0,0,ROW(R1875))))</f>
        <v>0</v>
      </c>
      <c r="R1875" s="1">
        <f>IF($O1875="include",IF(AF1875&gt;0,1+MAX(R1876:R$2005),0),0)</f>
        <v>0</v>
      </c>
      <c r="S1875" s="1">
        <f>IF($O1875="include",IF(AG1875&gt;0,1+MAX(S1876:S$2005),0),0)</f>
        <v>0</v>
      </c>
      <c r="T1875" s="1">
        <f>IF($O1875="include",IF(AH1875&gt;0,1+MAX(T1876:T$2005),0),0)</f>
        <v>0</v>
      </c>
      <c r="U1875" s="1">
        <f>IF($O1875="include",IF(AI1875&gt;0,1+MAX(U1876:U$2005),0),0)</f>
        <v>0</v>
      </c>
      <c r="V1875" s="1">
        <f>IF($O1875="include",IF(AJ1875&gt;0,1+MAX(V1876:V$2005),0),0)</f>
        <v>0</v>
      </c>
      <c r="W1875" s="1">
        <f>IF($O1875="include",IF(AK1875&gt;0,1+MAX(W1876:W$2005),0),0)</f>
        <v>0</v>
      </c>
      <c r="X1875" s="1">
        <f>IF($O1875="include",IF(AL1875&gt;0,1+MAX(X1876:X$2005),0),0)</f>
        <v>0</v>
      </c>
      <c r="Y1875" s="22" t="str">
        <f t="shared" si="500"/>
        <v xml:space="preserve">1 - </v>
      </c>
      <c r="AA1875" s="42"/>
      <c r="AB1875" s="43"/>
      <c r="AC1875" s="43"/>
      <c r="AD1875" s="44"/>
      <c r="AE1875" s="11">
        <f t="shared" si="501"/>
        <v>0</v>
      </c>
      <c r="AF1875" s="41"/>
      <c r="AG1875" s="41"/>
      <c r="AH1875" s="41"/>
      <c r="AI1875" s="41"/>
      <c r="AJ1875" s="41"/>
      <c r="AK1875" s="41"/>
      <c r="AL1875" s="41"/>
      <c r="BA1875" s="1">
        <f t="shared" si="502"/>
        <v>0</v>
      </c>
      <c r="BB1875" s="1">
        <f t="shared" si="503"/>
        <v>0</v>
      </c>
      <c r="BC1875" s="1" t="str">
        <f t="shared" si="504"/>
        <v>No</v>
      </c>
      <c r="BD1875" s="1">
        <f t="shared" si="505"/>
        <v>0</v>
      </c>
      <c r="BE1875" s="1">
        <f t="shared" si="506"/>
        <v>0</v>
      </c>
      <c r="BF1875" s="1">
        <f t="shared" si="507"/>
        <v>0</v>
      </c>
      <c r="BG1875" s="1">
        <v>1871</v>
      </c>
      <c r="BH1875" s="1" t="e">
        <f t="shared" si="508"/>
        <v>#N/A</v>
      </c>
      <c r="BI1875" s="1">
        <f t="shared" si="510"/>
        <v>2</v>
      </c>
      <c r="BJ1875" s="1" t="e">
        <f t="shared" si="509"/>
        <v>#N/A</v>
      </c>
    </row>
    <row r="1876" spans="1:62" x14ac:dyDescent="0.25">
      <c r="A1876" s="1">
        <f t="shared" si="496"/>
        <v>1</v>
      </c>
      <c r="B1876" s="1">
        <f>IF(YEAR(AD1876)=$B$3,YEAR('Apartment Expenses'!AD1876)&amp;" - "&amp;'Apartment Expenses'!AC1876,0)</f>
        <v>0</v>
      </c>
      <c r="C1876" s="1">
        <f t="shared" si="497"/>
        <v>0</v>
      </c>
      <c r="E1876" s="1">
        <v>1872</v>
      </c>
      <c r="F1876" s="1">
        <f t="shared" si="498"/>
        <v>1</v>
      </c>
      <c r="G1876" s="1">
        <f t="shared" si="494"/>
        <v>0</v>
      </c>
      <c r="H1876" s="1">
        <f t="shared" si="495"/>
        <v>0</v>
      </c>
      <c r="J1876" s="1" t="str">
        <f t="shared" si="499"/>
        <v>1900</v>
      </c>
      <c r="M1876" s="1">
        <f>HLOOKUP('Expense History'!$AD$3,$P$4:$X$2004,ROW('Apartment Expenses'!L1876)-3,0)</f>
        <v>0</v>
      </c>
      <c r="N1876" s="1">
        <f>IF('Expense History'!$AD$3=Data!$G$4,'Apartment Expenses'!AE1876,HLOOKUP('Expense History'!$AD$3,'Apartment Expenses'!$AE$4:$AL$2004,(ROW('Apartment Expenses'!M1876)-3)))</f>
        <v>0</v>
      </c>
      <c r="O1876" s="1" t="str">
        <f>IF($O$2="ALL",IF(VLOOKUP(AA1876,'Expense History'!$AA$6:$AB$36,2,0)="x","include",0),IF(AND(VLOOKUP(AA1876,'Expense History'!$AA$6:$AB$36,2,0)="x",AC1876=$O$2),"include",0))</f>
        <v>include</v>
      </c>
      <c r="P1876" s="1">
        <f>IF(O1876="include",IF(AE1876&gt;0,1+MAX(P1877:P$2005),0),0)</f>
        <v>0</v>
      </c>
      <c r="Q1876" s="1">
        <f>IF(AND(ISBLANK(AA1875),AE1875=0),0,(IF(MAX(Q1877:Q$2005)&gt;0,0,ROW(R1876))))</f>
        <v>0</v>
      </c>
      <c r="R1876" s="1">
        <f>IF($O1876="include",IF(AF1876&gt;0,1+MAX(R1877:R$2005),0),0)</f>
        <v>0</v>
      </c>
      <c r="S1876" s="1">
        <f>IF($O1876="include",IF(AG1876&gt;0,1+MAX(S1877:S$2005),0),0)</f>
        <v>0</v>
      </c>
      <c r="T1876" s="1">
        <f>IF($O1876="include",IF(AH1876&gt;0,1+MAX(T1877:T$2005),0),0)</f>
        <v>0</v>
      </c>
      <c r="U1876" s="1">
        <f>IF($O1876="include",IF(AI1876&gt;0,1+MAX(U1877:U$2005),0),0)</f>
        <v>0</v>
      </c>
      <c r="V1876" s="1">
        <f>IF($O1876="include",IF(AJ1876&gt;0,1+MAX(V1877:V$2005),0),0)</f>
        <v>0</v>
      </c>
      <c r="W1876" s="1">
        <f>IF($O1876="include",IF(AK1876&gt;0,1+MAX(W1877:W$2005),0),0)</f>
        <v>0</v>
      </c>
      <c r="X1876" s="1">
        <f>IF($O1876="include",IF(AL1876&gt;0,1+MAX(X1877:X$2005),0),0)</f>
        <v>0</v>
      </c>
      <c r="Y1876" s="22" t="str">
        <f t="shared" si="500"/>
        <v xml:space="preserve">1 - </v>
      </c>
      <c r="AA1876" s="42"/>
      <c r="AB1876" s="43"/>
      <c r="AC1876" s="43"/>
      <c r="AD1876" s="44"/>
      <c r="AE1876" s="11">
        <f t="shared" si="501"/>
        <v>0</v>
      </c>
      <c r="AF1876" s="41"/>
      <c r="AG1876" s="41"/>
      <c r="AH1876" s="41"/>
      <c r="AI1876" s="41"/>
      <c r="AJ1876" s="41"/>
      <c r="AK1876" s="41"/>
      <c r="AL1876" s="41"/>
      <c r="BA1876" s="1">
        <f t="shared" si="502"/>
        <v>0</v>
      </c>
      <c r="BB1876" s="1">
        <f t="shared" si="503"/>
        <v>0</v>
      </c>
      <c r="BC1876" s="1" t="str">
        <f t="shared" si="504"/>
        <v>No</v>
      </c>
      <c r="BD1876" s="1">
        <f t="shared" si="505"/>
        <v>0</v>
      </c>
      <c r="BE1876" s="1">
        <f t="shared" si="506"/>
        <v>0</v>
      </c>
      <c r="BF1876" s="1">
        <f t="shared" si="507"/>
        <v>0</v>
      </c>
      <c r="BG1876" s="1">
        <v>1872</v>
      </c>
      <c r="BH1876" s="1" t="e">
        <f t="shared" si="508"/>
        <v>#N/A</v>
      </c>
      <c r="BI1876" s="1">
        <f t="shared" si="510"/>
        <v>2</v>
      </c>
      <c r="BJ1876" s="1" t="e">
        <f t="shared" si="509"/>
        <v>#N/A</v>
      </c>
    </row>
    <row r="1877" spans="1:62" x14ac:dyDescent="0.25">
      <c r="A1877" s="1">
        <f t="shared" si="496"/>
        <v>1</v>
      </c>
      <c r="B1877" s="1">
        <f>IF(YEAR(AD1877)=$B$3,YEAR('Apartment Expenses'!AD1877)&amp;" - "&amp;'Apartment Expenses'!AC1877,0)</f>
        <v>0</v>
      </c>
      <c r="C1877" s="1">
        <f t="shared" si="497"/>
        <v>0</v>
      </c>
      <c r="E1877" s="1">
        <v>1873</v>
      </c>
      <c r="F1877" s="1">
        <f t="shared" si="498"/>
        <v>1</v>
      </c>
      <c r="G1877" s="1">
        <f t="shared" si="494"/>
        <v>0</v>
      </c>
      <c r="H1877" s="1">
        <f t="shared" si="495"/>
        <v>0</v>
      </c>
      <c r="J1877" s="1" t="str">
        <f t="shared" si="499"/>
        <v>1900</v>
      </c>
      <c r="M1877" s="1">
        <f>HLOOKUP('Expense History'!$AD$3,$P$4:$X$2004,ROW('Apartment Expenses'!L1877)-3,0)</f>
        <v>0</v>
      </c>
      <c r="N1877" s="1">
        <f>IF('Expense History'!$AD$3=Data!$G$4,'Apartment Expenses'!AE1877,HLOOKUP('Expense History'!$AD$3,'Apartment Expenses'!$AE$4:$AL$2004,(ROW('Apartment Expenses'!M1877)-3)))</f>
        <v>0</v>
      </c>
      <c r="O1877" s="1" t="str">
        <f>IF($O$2="ALL",IF(VLOOKUP(AA1877,'Expense History'!$AA$6:$AB$36,2,0)="x","include",0),IF(AND(VLOOKUP(AA1877,'Expense History'!$AA$6:$AB$36,2,0)="x",AC1877=$O$2),"include",0))</f>
        <v>include</v>
      </c>
      <c r="P1877" s="1">
        <f>IF(O1877="include",IF(AE1877&gt;0,1+MAX(P1878:P$2005),0),0)</f>
        <v>0</v>
      </c>
      <c r="Q1877" s="1">
        <f>IF(AND(ISBLANK(AA1876),AE1876=0),0,(IF(MAX(Q1878:Q$2005)&gt;0,0,ROW(R1877))))</f>
        <v>0</v>
      </c>
      <c r="R1877" s="1">
        <f>IF($O1877="include",IF(AF1877&gt;0,1+MAX(R1878:R$2005),0),0)</f>
        <v>0</v>
      </c>
      <c r="S1877" s="1">
        <f>IF($O1877="include",IF(AG1877&gt;0,1+MAX(S1878:S$2005),0),0)</f>
        <v>0</v>
      </c>
      <c r="T1877" s="1">
        <f>IF($O1877="include",IF(AH1877&gt;0,1+MAX(T1878:T$2005),0),0)</f>
        <v>0</v>
      </c>
      <c r="U1877" s="1">
        <f>IF($O1877="include",IF(AI1877&gt;0,1+MAX(U1878:U$2005),0),0)</f>
        <v>0</v>
      </c>
      <c r="V1877" s="1">
        <f>IF($O1877="include",IF(AJ1877&gt;0,1+MAX(V1878:V$2005),0),0)</f>
        <v>0</v>
      </c>
      <c r="W1877" s="1">
        <f>IF($O1877="include",IF(AK1877&gt;0,1+MAX(W1878:W$2005),0),0)</f>
        <v>0</v>
      </c>
      <c r="X1877" s="1">
        <f>IF($O1877="include",IF(AL1877&gt;0,1+MAX(X1878:X$2005),0),0)</f>
        <v>0</v>
      </c>
      <c r="Y1877" s="22" t="str">
        <f t="shared" si="500"/>
        <v xml:space="preserve">1 - </v>
      </c>
      <c r="AA1877" s="42"/>
      <c r="AB1877" s="43"/>
      <c r="AC1877" s="43"/>
      <c r="AD1877" s="44"/>
      <c r="AE1877" s="11">
        <f t="shared" si="501"/>
        <v>0</v>
      </c>
      <c r="AF1877" s="41"/>
      <c r="AG1877" s="41"/>
      <c r="AH1877" s="41"/>
      <c r="AI1877" s="41"/>
      <c r="AJ1877" s="41"/>
      <c r="AK1877" s="41"/>
      <c r="AL1877" s="41"/>
      <c r="BA1877" s="1">
        <f t="shared" si="502"/>
        <v>0</v>
      </c>
      <c r="BB1877" s="1">
        <f t="shared" si="503"/>
        <v>0</v>
      </c>
      <c r="BC1877" s="1" t="str">
        <f t="shared" si="504"/>
        <v>No</v>
      </c>
      <c r="BD1877" s="1">
        <f t="shared" si="505"/>
        <v>0</v>
      </c>
      <c r="BE1877" s="1">
        <f t="shared" si="506"/>
        <v>0</v>
      </c>
      <c r="BF1877" s="1">
        <f t="shared" si="507"/>
        <v>0</v>
      </c>
      <c r="BG1877" s="1">
        <v>1873</v>
      </c>
      <c r="BH1877" s="1" t="e">
        <f t="shared" si="508"/>
        <v>#N/A</v>
      </c>
      <c r="BI1877" s="1">
        <f t="shared" si="510"/>
        <v>2</v>
      </c>
      <c r="BJ1877" s="1" t="e">
        <f t="shared" si="509"/>
        <v>#N/A</v>
      </c>
    </row>
    <row r="1878" spans="1:62" x14ac:dyDescent="0.25">
      <c r="A1878" s="1">
        <f t="shared" si="496"/>
        <v>1</v>
      </c>
      <c r="B1878" s="1">
        <f>IF(YEAR(AD1878)=$B$3,YEAR('Apartment Expenses'!AD1878)&amp;" - "&amp;'Apartment Expenses'!AC1878,0)</f>
        <v>0</v>
      </c>
      <c r="C1878" s="1">
        <f t="shared" si="497"/>
        <v>0</v>
      </c>
      <c r="E1878" s="1">
        <v>1874</v>
      </c>
      <c r="F1878" s="1">
        <f t="shared" si="498"/>
        <v>1</v>
      </c>
      <c r="G1878" s="1">
        <f t="shared" si="494"/>
        <v>0</v>
      </c>
      <c r="H1878" s="1">
        <f t="shared" si="495"/>
        <v>0</v>
      </c>
      <c r="J1878" s="1" t="str">
        <f t="shared" si="499"/>
        <v>1900</v>
      </c>
      <c r="M1878" s="1">
        <f>HLOOKUP('Expense History'!$AD$3,$P$4:$X$2004,ROW('Apartment Expenses'!L1878)-3,0)</f>
        <v>0</v>
      </c>
      <c r="N1878" s="1">
        <f>IF('Expense History'!$AD$3=Data!$G$4,'Apartment Expenses'!AE1878,HLOOKUP('Expense History'!$AD$3,'Apartment Expenses'!$AE$4:$AL$2004,(ROW('Apartment Expenses'!M1878)-3)))</f>
        <v>0</v>
      </c>
      <c r="O1878" s="1" t="str">
        <f>IF($O$2="ALL",IF(VLOOKUP(AA1878,'Expense History'!$AA$6:$AB$36,2,0)="x","include",0),IF(AND(VLOOKUP(AA1878,'Expense History'!$AA$6:$AB$36,2,0)="x",AC1878=$O$2),"include",0))</f>
        <v>include</v>
      </c>
      <c r="P1878" s="1">
        <f>IF(O1878="include",IF(AE1878&gt;0,1+MAX(P1879:P$2005),0),0)</f>
        <v>0</v>
      </c>
      <c r="Q1878" s="1">
        <f>IF(AND(ISBLANK(AA1877),AE1877=0),0,(IF(MAX(Q1879:Q$2005)&gt;0,0,ROW(R1878))))</f>
        <v>0</v>
      </c>
      <c r="R1878" s="1">
        <f>IF($O1878="include",IF(AF1878&gt;0,1+MAX(R1879:R$2005),0),0)</f>
        <v>0</v>
      </c>
      <c r="S1878" s="1">
        <f>IF($O1878="include",IF(AG1878&gt;0,1+MAX(S1879:S$2005),0),0)</f>
        <v>0</v>
      </c>
      <c r="T1878" s="1">
        <f>IF($O1878="include",IF(AH1878&gt;0,1+MAX(T1879:T$2005),0),0)</f>
        <v>0</v>
      </c>
      <c r="U1878" s="1">
        <f>IF($O1878="include",IF(AI1878&gt;0,1+MAX(U1879:U$2005),0),0)</f>
        <v>0</v>
      </c>
      <c r="V1878" s="1">
        <f>IF($O1878="include",IF(AJ1878&gt;0,1+MAX(V1879:V$2005),0),0)</f>
        <v>0</v>
      </c>
      <c r="W1878" s="1">
        <f>IF($O1878="include",IF(AK1878&gt;0,1+MAX(W1879:W$2005),0),0)</f>
        <v>0</v>
      </c>
      <c r="X1878" s="1">
        <f>IF($O1878="include",IF(AL1878&gt;0,1+MAX(X1879:X$2005),0),0)</f>
        <v>0</v>
      </c>
      <c r="Y1878" s="22" t="str">
        <f t="shared" si="500"/>
        <v xml:space="preserve">1 - </v>
      </c>
      <c r="AA1878" s="42"/>
      <c r="AB1878" s="43"/>
      <c r="AC1878" s="43"/>
      <c r="AD1878" s="44"/>
      <c r="AE1878" s="11">
        <f t="shared" si="501"/>
        <v>0</v>
      </c>
      <c r="AF1878" s="41"/>
      <c r="AG1878" s="41"/>
      <c r="AH1878" s="41"/>
      <c r="AI1878" s="41"/>
      <c r="AJ1878" s="41"/>
      <c r="AK1878" s="41"/>
      <c r="AL1878" s="41"/>
      <c r="BA1878" s="1">
        <f t="shared" si="502"/>
        <v>0</v>
      </c>
      <c r="BB1878" s="1">
        <f t="shared" si="503"/>
        <v>0</v>
      </c>
      <c r="BC1878" s="1" t="str">
        <f t="shared" si="504"/>
        <v>No</v>
      </c>
      <c r="BD1878" s="1">
        <f t="shared" si="505"/>
        <v>0</v>
      </c>
      <c r="BE1878" s="1">
        <f t="shared" si="506"/>
        <v>0</v>
      </c>
      <c r="BF1878" s="1">
        <f t="shared" si="507"/>
        <v>0</v>
      </c>
      <c r="BG1878" s="1">
        <v>1874</v>
      </c>
      <c r="BH1878" s="1" t="e">
        <f t="shared" si="508"/>
        <v>#N/A</v>
      </c>
      <c r="BI1878" s="1">
        <f t="shared" si="510"/>
        <v>2</v>
      </c>
      <c r="BJ1878" s="1" t="e">
        <f t="shared" si="509"/>
        <v>#N/A</v>
      </c>
    </row>
    <row r="1879" spans="1:62" x14ac:dyDescent="0.25">
      <c r="A1879" s="1">
        <f t="shared" si="496"/>
        <v>1</v>
      </c>
      <c r="B1879" s="1">
        <f>IF(YEAR(AD1879)=$B$3,YEAR('Apartment Expenses'!AD1879)&amp;" - "&amp;'Apartment Expenses'!AC1879,0)</f>
        <v>0</v>
      </c>
      <c r="C1879" s="1">
        <f t="shared" si="497"/>
        <v>0</v>
      </c>
      <c r="E1879" s="1">
        <v>1875</v>
      </c>
      <c r="F1879" s="1">
        <f t="shared" si="498"/>
        <v>1</v>
      </c>
      <c r="G1879" s="1">
        <f t="shared" si="494"/>
        <v>0</v>
      </c>
      <c r="H1879" s="1">
        <f t="shared" si="495"/>
        <v>0</v>
      </c>
      <c r="J1879" s="1" t="str">
        <f t="shared" si="499"/>
        <v>1900</v>
      </c>
      <c r="M1879" s="1">
        <f>HLOOKUP('Expense History'!$AD$3,$P$4:$X$2004,ROW('Apartment Expenses'!L1879)-3,0)</f>
        <v>0</v>
      </c>
      <c r="N1879" s="1">
        <f>IF('Expense History'!$AD$3=Data!$G$4,'Apartment Expenses'!AE1879,HLOOKUP('Expense History'!$AD$3,'Apartment Expenses'!$AE$4:$AL$2004,(ROW('Apartment Expenses'!M1879)-3)))</f>
        <v>0</v>
      </c>
      <c r="O1879" s="1" t="str">
        <f>IF($O$2="ALL",IF(VLOOKUP(AA1879,'Expense History'!$AA$6:$AB$36,2,0)="x","include",0),IF(AND(VLOOKUP(AA1879,'Expense History'!$AA$6:$AB$36,2,0)="x",AC1879=$O$2),"include",0))</f>
        <v>include</v>
      </c>
      <c r="P1879" s="1">
        <f>IF(O1879="include",IF(AE1879&gt;0,1+MAX(P1880:P$2005),0),0)</f>
        <v>0</v>
      </c>
      <c r="Q1879" s="1">
        <f>IF(AND(ISBLANK(AA1878),AE1878=0),0,(IF(MAX(Q1880:Q$2005)&gt;0,0,ROW(R1879))))</f>
        <v>0</v>
      </c>
      <c r="R1879" s="1">
        <f>IF($O1879="include",IF(AF1879&gt;0,1+MAX(R1880:R$2005),0),0)</f>
        <v>0</v>
      </c>
      <c r="S1879" s="1">
        <f>IF($O1879="include",IF(AG1879&gt;0,1+MAX(S1880:S$2005),0),0)</f>
        <v>0</v>
      </c>
      <c r="T1879" s="1">
        <f>IF($O1879="include",IF(AH1879&gt;0,1+MAX(T1880:T$2005),0),0)</f>
        <v>0</v>
      </c>
      <c r="U1879" s="1">
        <f>IF($O1879="include",IF(AI1879&gt;0,1+MAX(U1880:U$2005),0),0)</f>
        <v>0</v>
      </c>
      <c r="V1879" s="1">
        <f>IF($O1879="include",IF(AJ1879&gt;0,1+MAX(V1880:V$2005),0),0)</f>
        <v>0</v>
      </c>
      <c r="W1879" s="1">
        <f>IF($O1879="include",IF(AK1879&gt;0,1+MAX(W1880:W$2005),0),0)</f>
        <v>0</v>
      </c>
      <c r="X1879" s="1">
        <f>IF($O1879="include",IF(AL1879&gt;0,1+MAX(X1880:X$2005),0),0)</f>
        <v>0</v>
      </c>
      <c r="Y1879" s="22" t="str">
        <f t="shared" si="500"/>
        <v xml:space="preserve">1 - </v>
      </c>
      <c r="AA1879" s="42"/>
      <c r="AB1879" s="43"/>
      <c r="AC1879" s="43"/>
      <c r="AD1879" s="44"/>
      <c r="AE1879" s="11">
        <f t="shared" si="501"/>
        <v>0</v>
      </c>
      <c r="AF1879" s="41"/>
      <c r="AG1879" s="41"/>
      <c r="AH1879" s="41"/>
      <c r="AI1879" s="41"/>
      <c r="AJ1879" s="41"/>
      <c r="AK1879" s="41"/>
      <c r="AL1879" s="41"/>
      <c r="BA1879" s="1">
        <f t="shared" si="502"/>
        <v>0</v>
      </c>
      <c r="BB1879" s="1">
        <f t="shared" si="503"/>
        <v>0</v>
      </c>
      <c r="BC1879" s="1" t="str">
        <f t="shared" si="504"/>
        <v>No</v>
      </c>
      <c r="BD1879" s="1">
        <f t="shared" si="505"/>
        <v>0</v>
      </c>
      <c r="BE1879" s="1">
        <f t="shared" si="506"/>
        <v>0</v>
      </c>
      <c r="BF1879" s="1">
        <f t="shared" si="507"/>
        <v>0</v>
      </c>
      <c r="BG1879" s="1">
        <v>1875</v>
      </c>
      <c r="BH1879" s="1" t="e">
        <f t="shared" si="508"/>
        <v>#N/A</v>
      </c>
      <c r="BI1879" s="1">
        <f t="shared" si="510"/>
        <v>2</v>
      </c>
      <c r="BJ1879" s="1" t="e">
        <f t="shared" si="509"/>
        <v>#N/A</v>
      </c>
    </row>
    <row r="1880" spans="1:62" x14ac:dyDescent="0.25">
      <c r="A1880" s="1">
        <f t="shared" si="496"/>
        <v>1</v>
      </c>
      <c r="B1880" s="1">
        <f>IF(YEAR(AD1880)=$B$3,YEAR('Apartment Expenses'!AD1880)&amp;" - "&amp;'Apartment Expenses'!AC1880,0)</f>
        <v>0</v>
      </c>
      <c r="C1880" s="1">
        <f t="shared" si="497"/>
        <v>0</v>
      </c>
      <c r="E1880" s="1">
        <v>1876</v>
      </c>
      <c r="F1880" s="1">
        <f t="shared" si="498"/>
        <v>1</v>
      </c>
      <c r="G1880" s="1">
        <f t="shared" si="494"/>
        <v>0</v>
      </c>
      <c r="H1880" s="1">
        <f t="shared" si="495"/>
        <v>0</v>
      </c>
      <c r="J1880" s="1" t="str">
        <f t="shared" si="499"/>
        <v>1900</v>
      </c>
      <c r="M1880" s="1">
        <f>HLOOKUP('Expense History'!$AD$3,$P$4:$X$2004,ROW('Apartment Expenses'!L1880)-3,0)</f>
        <v>0</v>
      </c>
      <c r="N1880" s="1">
        <f>IF('Expense History'!$AD$3=Data!$G$4,'Apartment Expenses'!AE1880,HLOOKUP('Expense History'!$AD$3,'Apartment Expenses'!$AE$4:$AL$2004,(ROW('Apartment Expenses'!M1880)-3)))</f>
        <v>0</v>
      </c>
      <c r="O1880" s="1" t="str">
        <f>IF($O$2="ALL",IF(VLOOKUP(AA1880,'Expense History'!$AA$6:$AB$36,2,0)="x","include",0),IF(AND(VLOOKUP(AA1880,'Expense History'!$AA$6:$AB$36,2,0)="x",AC1880=$O$2),"include",0))</f>
        <v>include</v>
      </c>
      <c r="P1880" s="1">
        <f>IF(O1880="include",IF(AE1880&gt;0,1+MAX(P1881:P$2005),0),0)</f>
        <v>0</v>
      </c>
      <c r="Q1880" s="1">
        <f>IF(AND(ISBLANK(AA1879),AE1879=0),0,(IF(MAX(Q1881:Q$2005)&gt;0,0,ROW(R1880))))</f>
        <v>0</v>
      </c>
      <c r="R1880" s="1">
        <f>IF($O1880="include",IF(AF1880&gt;0,1+MAX(R1881:R$2005),0),0)</f>
        <v>0</v>
      </c>
      <c r="S1880" s="1">
        <f>IF($O1880="include",IF(AG1880&gt;0,1+MAX(S1881:S$2005),0),0)</f>
        <v>0</v>
      </c>
      <c r="T1880" s="1">
        <f>IF($O1880="include",IF(AH1880&gt;0,1+MAX(T1881:T$2005),0),0)</f>
        <v>0</v>
      </c>
      <c r="U1880" s="1">
        <f>IF($O1880="include",IF(AI1880&gt;0,1+MAX(U1881:U$2005),0),0)</f>
        <v>0</v>
      </c>
      <c r="V1880" s="1">
        <f>IF($O1880="include",IF(AJ1880&gt;0,1+MAX(V1881:V$2005),0),0)</f>
        <v>0</v>
      </c>
      <c r="W1880" s="1">
        <f>IF($O1880="include",IF(AK1880&gt;0,1+MAX(W1881:W$2005),0),0)</f>
        <v>0</v>
      </c>
      <c r="X1880" s="1">
        <f>IF($O1880="include",IF(AL1880&gt;0,1+MAX(X1881:X$2005),0),0)</f>
        <v>0</v>
      </c>
      <c r="Y1880" s="22" t="str">
        <f t="shared" si="500"/>
        <v xml:space="preserve">1 - </v>
      </c>
      <c r="AA1880" s="42"/>
      <c r="AB1880" s="43"/>
      <c r="AC1880" s="43"/>
      <c r="AD1880" s="44"/>
      <c r="AE1880" s="11">
        <f t="shared" si="501"/>
        <v>0</v>
      </c>
      <c r="AF1880" s="41"/>
      <c r="AG1880" s="41"/>
      <c r="AH1880" s="41"/>
      <c r="AI1880" s="41"/>
      <c r="AJ1880" s="41"/>
      <c r="AK1880" s="41"/>
      <c r="AL1880" s="41"/>
      <c r="BA1880" s="1">
        <f t="shared" si="502"/>
        <v>0</v>
      </c>
      <c r="BB1880" s="1">
        <f t="shared" si="503"/>
        <v>0</v>
      </c>
      <c r="BC1880" s="1" t="str">
        <f t="shared" si="504"/>
        <v>No</v>
      </c>
      <c r="BD1880" s="1">
        <f t="shared" si="505"/>
        <v>0</v>
      </c>
      <c r="BE1880" s="1">
        <f t="shared" si="506"/>
        <v>0</v>
      </c>
      <c r="BF1880" s="1">
        <f t="shared" si="507"/>
        <v>0</v>
      </c>
      <c r="BG1880" s="1">
        <v>1876</v>
      </c>
      <c r="BH1880" s="1" t="e">
        <f t="shared" si="508"/>
        <v>#N/A</v>
      </c>
      <c r="BI1880" s="1">
        <f t="shared" si="510"/>
        <v>2</v>
      </c>
      <c r="BJ1880" s="1" t="e">
        <f t="shared" si="509"/>
        <v>#N/A</v>
      </c>
    </row>
    <row r="1881" spans="1:62" x14ac:dyDescent="0.25">
      <c r="A1881" s="1">
        <f t="shared" si="496"/>
        <v>1</v>
      </c>
      <c r="B1881" s="1">
        <f>IF(YEAR(AD1881)=$B$3,YEAR('Apartment Expenses'!AD1881)&amp;" - "&amp;'Apartment Expenses'!AC1881,0)</f>
        <v>0</v>
      </c>
      <c r="C1881" s="1">
        <f t="shared" si="497"/>
        <v>0</v>
      </c>
      <c r="E1881" s="1">
        <v>1877</v>
      </c>
      <c r="F1881" s="1">
        <f t="shared" si="498"/>
        <v>1</v>
      </c>
      <c r="G1881" s="1">
        <f t="shared" si="494"/>
        <v>0</v>
      </c>
      <c r="H1881" s="1">
        <f t="shared" si="495"/>
        <v>0</v>
      </c>
      <c r="J1881" s="1" t="str">
        <f t="shared" si="499"/>
        <v>1900</v>
      </c>
      <c r="M1881" s="1">
        <f>HLOOKUP('Expense History'!$AD$3,$P$4:$X$2004,ROW('Apartment Expenses'!L1881)-3,0)</f>
        <v>0</v>
      </c>
      <c r="N1881" s="1">
        <f>IF('Expense History'!$AD$3=Data!$G$4,'Apartment Expenses'!AE1881,HLOOKUP('Expense History'!$AD$3,'Apartment Expenses'!$AE$4:$AL$2004,(ROW('Apartment Expenses'!M1881)-3)))</f>
        <v>0</v>
      </c>
      <c r="O1881" s="1" t="str">
        <f>IF($O$2="ALL",IF(VLOOKUP(AA1881,'Expense History'!$AA$6:$AB$36,2,0)="x","include",0),IF(AND(VLOOKUP(AA1881,'Expense History'!$AA$6:$AB$36,2,0)="x",AC1881=$O$2),"include",0))</f>
        <v>include</v>
      </c>
      <c r="P1881" s="1">
        <f>IF(O1881="include",IF(AE1881&gt;0,1+MAX(P1882:P$2005),0),0)</f>
        <v>0</v>
      </c>
      <c r="Q1881" s="1">
        <f>IF(AND(ISBLANK(AA1880),AE1880=0),0,(IF(MAX(Q1882:Q$2005)&gt;0,0,ROW(R1881))))</f>
        <v>0</v>
      </c>
      <c r="R1881" s="1">
        <f>IF($O1881="include",IF(AF1881&gt;0,1+MAX(R1882:R$2005),0),0)</f>
        <v>0</v>
      </c>
      <c r="S1881" s="1">
        <f>IF($O1881="include",IF(AG1881&gt;0,1+MAX(S1882:S$2005),0),0)</f>
        <v>0</v>
      </c>
      <c r="T1881" s="1">
        <f>IF($O1881="include",IF(AH1881&gt;0,1+MAX(T1882:T$2005),0),0)</f>
        <v>0</v>
      </c>
      <c r="U1881" s="1">
        <f>IF($O1881="include",IF(AI1881&gt;0,1+MAX(U1882:U$2005),0),0)</f>
        <v>0</v>
      </c>
      <c r="V1881" s="1">
        <f>IF($O1881="include",IF(AJ1881&gt;0,1+MAX(V1882:V$2005),0),0)</f>
        <v>0</v>
      </c>
      <c r="W1881" s="1">
        <f>IF($O1881="include",IF(AK1881&gt;0,1+MAX(W1882:W$2005),0),0)</f>
        <v>0</v>
      </c>
      <c r="X1881" s="1">
        <f>IF($O1881="include",IF(AL1881&gt;0,1+MAX(X1882:X$2005),0),0)</f>
        <v>0</v>
      </c>
      <c r="Y1881" s="22" t="str">
        <f t="shared" si="500"/>
        <v xml:space="preserve">1 - </v>
      </c>
      <c r="AA1881" s="42"/>
      <c r="AB1881" s="43"/>
      <c r="AC1881" s="43"/>
      <c r="AD1881" s="44"/>
      <c r="AE1881" s="11">
        <f t="shared" si="501"/>
        <v>0</v>
      </c>
      <c r="AF1881" s="41"/>
      <c r="AG1881" s="41"/>
      <c r="AH1881" s="41"/>
      <c r="AI1881" s="41"/>
      <c r="AJ1881" s="41"/>
      <c r="AK1881" s="41"/>
      <c r="AL1881" s="41"/>
      <c r="BA1881" s="1">
        <f t="shared" si="502"/>
        <v>0</v>
      </c>
      <c r="BB1881" s="1">
        <f t="shared" si="503"/>
        <v>0</v>
      </c>
      <c r="BC1881" s="1" t="str">
        <f t="shared" si="504"/>
        <v>No</v>
      </c>
      <c r="BD1881" s="1">
        <f t="shared" si="505"/>
        <v>0</v>
      </c>
      <c r="BE1881" s="1">
        <f t="shared" si="506"/>
        <v>0</v>
      </c>
      <c r="BF1881" s="1">
        <f t="shared" si="507"/>
        <v>0</v>
      </c>
      <c r="BG1881" s="1">
        <v>1877</v>
      </c>
      <c r="BH1881" s="1" t="e">
        <f t="shared" si="508"/>
        <v>#N/A</v>
      </c>
      <c r="BI1881" s="1">
        <f t="shared" si="510"/>
        <v>2</v>
      </c>
      <c r="BJ1881" s="1" t="e">
        <f t="shared" si="509"/>
        <v>#N/A</v>
      </c>
    </row>
    <row r="1882" spans="1:62" x14ac:dyDescent="0.25">
      <c r="A1882" s="1">
        <f t="shared" si="496"/>
        <v>1</v>
      </c>
      <c r="B1882" s="1">
        <f>IF(YEAR(AD1882)=$B$3,YEAR('Apartment Expenses'!AD1882)&amp;" - "&amp;'Apartment Expenses'!AC1882,0)</f>
        <v>0</v>
      </c>
      <c r="C1882" s="1">
        <f t="shared" si="497"/>
        <v>0</v>
      </c>
      <c r="E1882" s="1">
        <v>1878</v>
      </c>
      <c r="F1882" s="1">
        <f t="shared" si="498"/>
        <v>1</v>
      </c>
      <c r="G1882" s="1">
        <f t="shared" si="494"/>
        <v>0</v>
      </c>
      <c r="H1882" s="1">
        <f t="shared" si="495"/>
        <v>0</v>
      </c>
      <c r="J1882" s="1" t="str">
        <f t="shared" si="499"/>
        <v>1900</v>
      </c>
      <c r="M1882" s="1">
        <f>HLOOKUP('Expense History'!$AD$3,$P$4:$X$2004,ROW('Apartment Expenses'!L1882)-3,0)</f>
        <v>0</v>
      </c>
      <c r="N1882" s="1">
        <f>IF('Expense History'!$AD$3=Data!$G$4,'Apartment Expenses'!AE1882,HLOOKUP('Expense History'!$AD$3,'Apartment Expenses'!$AE$4:$AL$2004,(ROW('Apartment Expenses'!M1882)-3)))</f>
        <v>0</v>
      </c>
      <c r="O1882" s="1" t="str">
        <f>IF($O$2="ALL",IF(VLOOKUP(AA1882,'Expense History'!$AA$6:$AB$36,2,0)="x","include",0),IF(AND(VLOOKUP(AA1882,'Expense History'!$AA$6:$AB$36,2,0)="x",AC1882=$O$2),"include",0))</f>
        <v>include</v>
      </c>
      <c r="P1882" s="1">
        <f>IF(O1882="include",IF(AE1882&gt;0,1+MAX(P1883:P$2005),0),0)</f>
        <v>0</v>
      </c>
      <c r="Q1882" s="1">
        <f>IF(AND(ISBLANK(AA1881),AE1881=0),0,(IF(MAX(Q1883:Q$2005)&gt;0,0,ROW(R1882))))</f>
        <v>0</v>
      </c>
      <c r="R1882" s="1">
        <f>IF($O1882="include",IF(AF1882&gt;0,1+MAX(R1883:R$2005),0),0)</f>
        <v>0</v>
      </c>
      <c r="S1882" s="1">
        <f>IF($O1882="include",IF(AG1882&gt;0,1+MAX(S1883:S$2005),0),0)</f>
        <v>0</v>
      </c>
      <c r="T1882" s="1">
        <f>IF($O1882="include",IF(AH1882&gt;0,1+MAX(T1883:T$2005),0),0)</f>
        <v>0</v>
      </c>
      <c r="U1882" s="1">
        <f>IF($O1882="include",IF(AI1882&gt;0,1+MAX(U1883:U$2005),0),0)</f>
        <v>0</v>
      </c>
      <c r="V1882" s="1">
        <f>IF($O1882="include",IF(AJ1882&gt;0,1+MAX(V1883:V$2005),0),0)</f>
        <v>0</v>
      </c>
      <c r="W1882" s="1">
        <f>IF($O1882="include",IF(AK1882&gt;0,1+MAX(W1883:W$2005),0),0)</f>
        <v>0</v>
      </c>
      <c r="X1882" s="1">
        <f>IF($O1882="include",IF(AL1882&gt;0,1+MAX(X1883:X$2005),0),0)</f>
        <v>0</v>
      </c>
      <c r="Y1882" s="22" t="str">
        <f t="shared" si="500"/>
        <v xml:space="preserve">1 - </v>
      </c>
      <c r="AA1882" s="42"/>
      <c r="AB1882" s="43"/>
      <c r="AC1882" s="43"/>
      <c r="AD1882" s="44"/>
      <c r="AE1882" s="11">
        <f t="shared" si="501"/>
        <v>0</v>
      </c>
      <c r="AF1882" s="41"/>
      <c r="AG1882" s="41"/>
      <c r="AH1882" s="41"/>
      <c r="AI1882" s="41"/>
      <c r="AJ1882" s="41"/>
      <c r="AK1882" s="41"/>
      <c r="AL1882" s="41"/>
      <c r="BA1882" s="1">
        <f t="shared" si="502"/>
        <v>0</v>
      </c>
      <c r="BB1882" s="1">
        <f t="shared" si="503"/>
        <v>0</v>
      </c>
      <c r="BC1882" s="1" t="str">
        <f t="shared" si="504"/>
        <v>No</v>
      </c>
      <c r="BD1882" s="1">
        <f t="shared" si="505"/>
        <v>0</v>
      </c>
      <c r="BE1882" s="1">
        <f t="shared" si="506"/>
        <v>0</v>
      </c>
      <c r="BF1882" s="1">
        <f t="shared" si="507"/>
        <v>0</v>
      </c>
      <c r="BG1882" s="1">
        <v>1878</v>
      </c>
      <c r="BH1882" s="1" t="e">
        <f t="shared" si="508"/>
        <v>#N/A</v>
      </c>
      <c r="BI1882" s="1">
        <f t="shared" si="510"/>
        <v>2</v>
      </c>
      <c r="BJ1882" s="1" t="e">
        <f t="shared" si="509"/>
        <v>#N/A</v>
      </c>
    </row>
    <row r="1883" spans="1:62" x14ac:dyDescent="0.25">
      <c r="A1883" s="1">
        <f t="shared" si="496"/>
        <v>1</v>
      </c>
      <c r="B1883" s="1">
        <f>IF(YEAR(AD1883)=$B$3,YEAR('Apartment Expenses'!AD1883)&amp;" - "&amp;'Apartment Expenses'!AC1883,0)</f>
        <v>0</v>
      </c>
      <c r="C1883" s="1">
        <f t="shared" si="497"/>
        <v>0</v>
      </c>
      <c r="E1883" s="1">
        <v>1879</v>
      </c>
      <c r="F1883" s="1">
        <f t="shared" si="498"/>
        <v>1</v>
      </c>
      <c r="G1883" s="1">
        <f t="shared" si="494"/>
        <v>0</v>
      </c>
      <c r="H1883" s="1">
        <f t="shared" si="495"/>
        <v>0</v>
      </c>
      <c r="J1883" s="1" t="str">
        <f t="shared" si="499"/>
        <v>1900</v>
      </c>
      <c r="M1883" s="1">
        <f>HLOOKUP('Expense History'!$AD$3,$P$4:$X$2004,ROW('Apartment Expenses'!L1883)-3,0)</f>
        <v>0</v>
      </c>
      <c r="N1883" s="1">
        <f>IF('Expense History'!$AD$3=Data!$G$4,'Apartment Expenses'!AE1883,HLOOKUP('Expense History'!$AD$3,'Apartment Expenses'!$AE$4:$AL$2004,(ROW('Apartment Expenses'!M1883)-3)))</f>
        <v>0</v>
      </c>
      <c r="O1883" s="1" t="str">
        <f>IF($O$2="ALL",IF(VLOOKUP(AA1883,'Expense History'!$AA$6:$AB$36,2,0)="x","include",0),IF(AND(VLOOKUP(AA1883,'Expense History'!$AA$6:$AB$36,2,0)="x",AC1883=$O$2),"include",0))</f>
        <v>include</v>
      </c>
      <c r="P1883" s="1">
        <f>IF(O1883="include",IF(AE1883&gt;0,1+MAX(P1884:P$2005),0),0)</f>
        <v>0</v>
      </c>
      <c r="Q1883" s="1">
        <f>IF(AND(ISBLANK(AA1882),AE1882=0),0,(IF(MAX(Q1884:Q$2005)&gt;0,0,ROW(R1883))))</f>
        <v>0</v>
      </c>
      <c r="R1883" s="1">
        <f>IF($O1883="include",IF(AF1883&gt;0,1+MAX(R1884:R$2005),0),0)</f>
        <v>0</v>
      </c>
      <c r="S1883" s="1">
        <f>IF($O1883="include",IF(AG1883&gt;0,1+MAX(S1884:S$2005),0),0)</f>
        <v>0</v>
      </c>
      <c r="T1883" s="1">
        <f>IF($O1883="include",IF(AH1883&gt;0,1+MAX(T1884:T$2005),0),0)</f>
        <v>0</v>
      </c>
      <c r="U1883" s="1">
        <f>IF($O1883="include",IF(AI1883&gt;0,1+MAX(U1884:U$2005),0),0)</f>
        <v>0</v>
      </c>
      <c r="V1883" s="1">
        <f>IF($O1883="include",IF(AJ1883&gt;0,1+MAX(V1884:V$2005),0),0)</f>
        <v>0</v>
      </c>
      <c r="W1883" s="1">
        <f>IF($O1883="include",IF(AK1883&gt;0,1+MAX(W1884:W$2005),0),0)</f>
        <v>0</v>
      </c>
      <c r="X1883" s="1">
        <f>IF($O1883="include",IF(AL1883&gt;0,1+MAX(X1884:X$2005),0),0)</f>
        <v>0</v>
      </c>
      <c r="Y1883" s="22" t="str">
        <f t="shared" si="500"/>
        <v xml:space="preserve">1 - </v>
      </c>
      <c r="AA1883" s="42"/>
      <c r="AB1883" s="43"/>
      <c r="AC1883" s="43"/>
      <c r="AD1883" s="44"/>
      <c r="AE1883" s="11">
        <f t="shared" si="501"/>
        <v>0</v>
      </c>
      <c r="AF1883" s="41"/>
      <c r="AG1883" s="41"/>
      <c r="AH1883" s="41"/>
      <c r="AI1883" s="41"/>
      <c r="AJ1883" s="41"/>
      <c r="AK1883" s="41"/>
      <c r="AL1883" s="41"/>
      <c r="BA1883" s="1">
        <f t="shared" si="502"/>
        <v>0</v>
      </c>
      <c r="BB1883" s="1">
        <f t="shared" si="503"/>
        <v>0</v>
      </c>
      <c r="BC1883" s="1" t="str">
        <f t="shared" si="504"/>
        <v>No</v>
      </c>
      <c r="BD1883" s="1">
        <f t="shared" si="505"/>
        <v>0</v>
      </c>
      <c r="BE1883" s="1">
        <f t="shared" si="506"/>
        <v>0</v>
      </c>
      <c r="BF1883" s="1">
        <f t="shared" si="507"/>
        <v>0</v>
      </c>
      <c r="BG1883" s="1">
        <v>1879</v>
      </c>
      <c r="BH1883" s="1" t="e">
        <f t="shared" si="508"/>
        <v>#N/A</v>
      </c>
      <c r="BI1883" s="1">
        <f t="shared" si="510"/>
        <v>2</v>
      </c>
      <c r="BJ1883" s="1" t="e">
        <f t="shared" si="509"/>
        <v>#N/A</v>
      </c>
    </row>
    <row r="1884" spans="1:62" x14ac:dyDescent="0.25">
      <c r="A1884" s="1">
        <f t="shared" si="496"/>
        <v>1</v>
      </c>
      <c r="B1884" s="1">
        <f>IF(YEAR(AD1884)=$B$3,YEAR('Apartment Expenses'!AD1884)&amp;" - "&amp;'Apartment Expenses'!AC1884,0)</f>
        <v>0</v>
      </c>
      <c r="C1884" s="1">
        <f t="shared" si="497"/>
        <v>0</v>
      </c>
      <c r="E1884" s="1">
        <v>1880</v>
      </c>
      <c r="F1884" s="1">
        <f t="shared" si="498"/>
        <v>1</v>
      </c>
      <c r="G1884" s="1">
        <f t="shared" si="494"/>
        <v>0</v>
      </c>
      <c r="H1884" s="1">
        <f t="shared" si="495"/>
        <v>0</v>
      </c>
      <c r="J1884" s="1" t="str">
        <f t="shared" si="499"/>
        <v>1900</v>
      </c>
      <c r="M1884" s="1">
        <f>HLOOKUP('Expense History'!$AD$3,$P$4:$X$2004,ROW('Apartment Expenses'!L1884)-3,0)</f>
        <v>0</v>
      </c>
      <c r="N1884" s="1">
        <f>IF('Expense History'!$AD$3=Data!$G$4,'Apartment Expenses'!AE1884,HLOOKUP('Expense History'!$AD$3,'Apartment Expenses'!$AE$4:$AL$2004,(ROW('Apartment Expenses'!M1884)-3)))</f>
        <v>0</v>
      </c>
      <c r="O1884" s="1" t="str">
        <f>IF($O$2="ALL",IF(VLOOKUP(AA1884,'Expense History'!$AA$6:$AB$36,2,0)="x","include",0),IF(AND(VLOOKUP(AA1884,'Expense History'!$AA$6:$AB$36,2,0)="x",AC1884=$O$2),"include",0))</f>
        <v>include</v>
      </c>
      <c r="P1884" s="1">
        <f>IF(O1884="include",IF(AE1884&gt;0,1+MAX(P1885:P$2005),0),0)</f>
        <v>0</v>
      </c>
      <c r="Q1884" s="1">
        <f>IF(AND(ISBLANK(AA1883),AE1883=0),0,(IF(MAX(Q1885:Q$2005)&gt;0,0,ROW(R1884))))</f>
        <v>0</v>
      </c>
      <c r="R1884" s="1">
        <f>IF($O1884="include",IF(AF1884&gt;0,1+MAX(R1885:R$2005),0),0)</f>
        <v>0</v>
      </c>
      <c r="S1884" s="1">
        <f>IF($O1884="include",IF(AG1884&gt;0,1+MAX(S1885:S$2005),0),0)</f>
        <v>0</v>
      </c>
      <c r="T1884" s="1">
        <f>IF($O1884="include",IF(AH1884&gt;0,1+MAX(T1885:T$2005),0),0)</f>
        <v>0</v>
      </c>
      <c r="U1884" s="1">
        <f>IF($O1884="include",IF(AI1884&gt;0,1+MAX(U1885:U$2005),0),0)</f>
        <v>0</v>
      </c>
      <c r="V1884" s="1">
        <f>IF($O1884="include",IF(AJ1884&gt;0,1+MAX(V1885:V$2005),0),0)</f>
        <v>0</v>
      </c>
      <c r="W1884" s="1">
        <f>IF($O1884="include",IF(AK1884&gt;0,1+MAX(W1885:W$2005),0),0)</f>
        <v>0</v>
      </c>
      <c r="X1884" s="1">
        <f>IF($O1884="include",IF(AL1884&gt;0,1+MAX(X1885:X$2005),0),0)</f>
        <v>0</v>
      </c>
      <c r="Y1884" s="22" t="str">
        <f t="shared" si="500"/>
        <v xml:space="preserve">1 - </v>
      </c>
      <c r="AA1884" s="42"/>
      <c r="AB1884" s="43"/>
      <c r="AC1884" s="43"/>
      <c r="AD1884" s="44"/>
      <c r="AE1884" s="11">
        <f t="shared" si="501"/>
        <v>0</v>
      </c>
      <c r="AF1884" s="41"/>
      <c r="AG1884" s="41"/>
      <c r="AH1884" s="41"/>
      <c r="AI1884" s="41"/>
      <c r="AJ1884" s="41"/>
      <c r="AK1884" s="41"/>
      <c r="AL1884" s="41"/>
      <c r="BA1884" s="1">
        <f t="shared" si="502"/>
        <v>0</v>
      </c>
      <c r="BB1884" s="1">
        <f t="shared" si="503"/>
        <v>0</v>
      </c>
      <c r="BC1884" s="1" t="str">
        <f t="shared" si="504"/>
        <v>No</v>
      </c>
      <c r="BD1884" s="1">
        <f t="shared" si="505"/>
        <v>0</v>
      </c>
      <c r="BE1884" s="1">
        <f t="shared" si="506"/>
        <v>0</v>
      </c>
      <c r="BF1884" s="1">
        <f t="shared" si="507"/>
        <v>0</v>
      </c>
      <c r="BG1884" s="1">
        <v>1880</v>
      </c>
      <c r="BH1884" s="1" t="e">
        <f t="shared" si="508"/>
        <v>#N/A</v>
      </c>
      <c r="BI1884" s="1">
        <f t="shared" si="510"/>
        <v>2</v>
      </c>
      <c r="BJ1884" s="1" t="e">
        <f t="shared" si="509"/>
        <v>#N/A</v>
      </c>
    </row>
    <row r="1885" spans="1:62" x14ac:dyDescent="0.25">
      <c r="A1885" s="1">
        <f t="shared" si="496"/>
        <v>1</v>
      </c>
      <c r="B1885" s="1">
        <f>IF(YEAR(AD1885)=$B$3,YEAR('Apartment Expenses'!AD1885)&amp;" - "&amp;'Apartment Expenses'!AC1885,0)</f>
        <v>0</v>
      </c>
      <c r="C1885" s="1">
        <f t="shared" si="497"/>
        <v>0</v>
      </c>
      <c r="E1885" s="1">
        <v>1881</v>
      </c>
      <c r="F1885" s="1">
        <f t="shared" si="498"/>
        <v>1</v>
      </c>
      <c r="G1885" s="1">
        <f t="shared" si="494"/>
        <v>0</v>
      </c>
      <c r="H1885" s="1">
        <f t="shared" si="495"/>
        <v>0</v>
      </c>
      <c r="J1885" s="1" t="str">
        <f t="shared" si="499"/>
        <v>1900</v>
      </c>
      <c r="M1885" s="1">
        <f>HLOOKUP('Expense History'!$AD$3,$P$4:$X$2004,ROW('Apartment Expenses'!L1885)-3,0)</f>
        <v>0</v>
      </c>
      <c r="N1885" s="1">
        <f>IF('Expense History'!$AD$3=Data!$G$4,'Apartment Expenses'!AE1885,HLOOKUP('Expense History'!$AD$3,'Apartment Expenses'!$AE$4:$AL$2004,(ROW('Apartment Expenses'!M1885)-3)))</f>
        <v>0</v>
      </c>
      <c r="O1885" s="1" t="str">
        <f>IF($O$2="ALL",IF(VLOOKUP(AA1885,'Expense History'!$AA$6:$AB$36,2,0)="x","include",0),IF(AND(VLOOKUP(AA1885,'Expense History'!$AA$6:$AB$36,2,0)="x",AC1885=$O$2),"include",0))</f>
        <v>include</v>
      </c>
      <c r="P1885" s="1">
        <f>IF(O1885="include",IF(AE1885&gt;0,1+MAX(P1886:P$2005),0),0)</f>
        <v>0</v>
      </c>
      <c r="Q1885" s="1">
        <f>IF(AND(ISBLANK(AA1884),AE1884=0),0,(IF(MAX(Q1886:Q$2005)&gt;0,0,ROW(R1885))))</f>
        <v>0</v>
      </c>
      <c r="R1885" s="1">
        <f>IF($O1885="include",IF(AF1885&gt;0,1+MAX(R1886:R$2005),0),0)</f>
        <v>0</v>
      </c>
      <c r="S1885" s="1">
        <f>IF($O1885="include",IF(AG1885&gt;0,1+MAX(S1886:S$2005),0),0)</f>
        <v>0</v>
      </c>
      <c r="T1885" s="1">
        <f>IF($O1885="include",IF(AH1885&gt;0,1+MAX(T1886:T$2005),0),0)</f>
        <v>0</v>
      </c>
      <c r="U1885" s="1">
        <f>IF($O1885="include",IF(AI1885&gt;0,1+MAX(U1886:U$2005),0),0)</f>
        <v>0</v>
      </c>
      <c r="V1885" s="1">
        <f>IF($O1885="include",IF(AJ1885&gt;0,1+MAX(V1886:V$2005),0),0)</f>
        <v>0</v>
      </c>
      <c r="W1885" s="1">
        <f>IF($O1885="include",IF(AK1885&gt;0,1+MAX(W1886:W$2005),0),0)</f>
        <v>0</v>
      </c>
      <c r="X1885" s="1">
        <f>IF($O1885="include",IF(AL1885&gt;0,1+MAX(X1886:X$2005),0),0)</f>
        <v>0</v>
      </c>
      <c r="Y1885" s="22" t="str">
        <f t="shared" si="500"/>
        <v xml:space="preserve">1 - </v>
      </c>
      <c r="AA1885" s="42"/>
      <c r="AB1885" s="43"/>
      <c r="AC1885" s="43"/>
      <c r="AD1885" s="44"/>
      <c r="AE1885" s="11">
        <f t="shared" si="501"/>
        <v>0</v>
      </c>
      <c r="AF1885" s="41"/>
      <c r="AG1885" s="41"/>
      <c r="AH1885" s="41"/>
      <c r="AI1885" s="41"/>
      <c r="AJ1885" s="41"/>
      <c r="AK1885" s="41"/>
      <c r="AL1885" s="41"/>
      <c r="BA1885" s="1">
        <f t="shared" si="502"/>
        <v>0</v>
      </c>
      <c r="BB1885" s="1">
        <f t="shared" si="503"/>
        <v>0</v>
      </c>
      <c r="BC1885" s="1" t="str">
        <f t="shared" si="504"/>
        <v>No</v>
      </c>
      <c r="BD1885" s="1">
        <f t="shared" si="505"/>
        <v>0</v>
      </c>
      <c r="BE1885" s="1">
        <f t="shared" si="506"/>
        <v>0</v>
      </c>
      <c r="BF1885" s="1">
        <f t="shared" si="507"/>
        <v>0</v>
      </c>
      <c r="BG1885" s="1">
        <v>1881</v>
      </c>
      <c r="BH1885" s="1" t="e">
        <f t="shared" si="508"/>
        <v>#N/A</v>
      </c>
      <c r="BI1885" s="1">
        <f t="shared" si="510"/>
        <v>2</v>
      </c>
      <c r="BJ1885" s="1" t="e">
        <f t="shared" si="509"/>
        <v>#N/A</v>
      </c>
    </row>
    <row r="1886" spans="1:62" x14ac:dyDescent="0.25">
      <c r="A1886" s="1">
        <f t="shared" si="496"/>
        <v>1</v>
      </c>
      <c r="B1886" s="1">
        <f>IF(YEAR(AD1886)=$B$3,YEAR('Apartment Expenses'!AD1886)&amp;" - "&amp;'Apartment Expenses'!AC1886,0)</f>
        <v>0</v>
      </c>
      <c r="C1886" s="1">
        <f t="shared" si="497"/>
        <v>0</v>
      </c>
      <c r="E1886" s="1">
        <v>1882</v>
      </c>
      <c r="F1886" s="1">
        <f t="shared" si="498"/>
        <v>1</v>
      </c>
      <c r="G1886" s="1">
        <f t="shared" si="494"/>
        <v>0</v>
      </c>
      <c r="H1886" s="1">
        <f t="shared" si="495"/>
        <v>0</v>
      </c>
      <c r="J1886" s="1" t="str">
        <f t="shared" si="499"/>
        <v>1900</v>
      </c>
      <c r="M1886" s="1">
        <f>HLOOKUP('Expense History'!$AD$3,$P$4:$X$2004,ROW('Apartment Expenses'!L1886)-3,0)</f>
        <v>0</v>
      </c>
      <c r="N1886" s="1">
        <f>IF('Expense History'!$AD$3=Data!$G$4,'Apartment Expenses'!AE1886,HLOOKUP('Expense History'!$AD$3,'Apartment Expenses'!$AE$4:$AL$2004,(ROW('Apartment Expenses'!M1886)-3)))</f>
        <v>0</v>
      </c>
      <c r="O1886" s="1" t="str">
        <f>IF($O$2="ALL",IF(VLOOKUP(AA1886,'Expense History'!$AA$6:$AB$36,2,0)="x","include",0),IF(AND(VLOOKUP(AA1886,'Expense History'!$AA$6:$AB$36,2,0)="x",AC1886=$O$2),"include",0))</f>
        <v>include</v>
      </c>
      <c r="P1886" s="1">
        <f>IF(O1886="include",IF(AE1886&gt;0,1+MAX(P1887:P$2005),0),0)</f>
        <v>0</v>
      </c>
      <c r="Q1886" s="1">
        <f>IF(AND(ISBLANK(AA1885),AE1885=0),0,(IF(MAX(Q1887:Q$2005)&gt;0,0,ROW(R1886))))</f>
        <v>0</v>
      </c>
      <c r="R1886" s="1">
        <f>IF($O1886="include",IF(AF1886&gt;0,1+MAX(R1887:R$2005),0),0)</f>
        <v>0</v>
      </c>
      <c r="S1886" s="1">
        <f>IF($O1886="include",IF(AG1886&gt;0,1+MAX(S1887:S$2005),0),0)</f>
        <v>0</v>
      </c>
      <c r="T1886" s="1">
        <f>IF($O1886="include",IF(AH1886&gt;0,1+MAX(T1887:T$2005),0),0)</f>
        <v>0</v>
      </c>
      <c r="U1886" s="1">
        <f>IF($O1886="include",IF(AI1886&gt;0,1+MAX(U1887:U$2005),0),0)</f>
        <v>0</v>
      </c>
      <c r="V1886" s="1">
        <f>IF($O1886="include",IF(AJ1886&gt;0,1+MAX(V1887:V$2005),0),0)</f>
        <v>0</v>
      </c>
      <c r="W1886" s="1">
        <f>IF($O1886="include",IF(AK1886&gt;0,1+MAX(W1887:W$2005),0),0)</f>
        <v>0</v>
      </c>
      <c r="X1886" s="1">
        <f>IF($O1886="include",IF(AL1886&gt;0,1+MAX(X1887:X$2005),0),0)</f>
        <v>0</v>
      </c>
      <c r="Y1886" s="22" t="str">
        <f t="shared" si="500"/>
        <v xml:space="preserve">1 - </v>
      </c>
      <c r="AA1886" s="42"/>
      <c r="AB1886" s="43"/>
      <c r="AC1886" s="43"/>
      <c r="AD1886" s="44"/>
      <c r="AE1886" s="11">
        <f t="shared" si="501"/>
        <v>0</v>
      </c>
      <c r="AF1886" s="41"/>
      <c r="AG1886" s="41"/>
      <c r="AH1886" s="41"/>
      <c r="AI1886" s="41"/>
      <c r="AJ1886" s="41"/>
      <c r="AK1886" s="41"/>
      <c r="AL1886" s="41"/>
      <c r="BA1886" s="1">
        <f t="shared" si="502"/>
        <v>0</v>
      </c>
      <c r="BB1886" s="1">
        <f t="shared" si="503"/>
        <v>0</v>
      </c>
      <c r="BC1886" s="1" t="str">
        <f t="shared" si="504"/>
        <v>No</v>
      </c>
      <c r="BD1886" s="1">
        <f t="shared" si="505"/>
        <v>0</v>
      </c>
      <c r="BE1886" s="1">
        <f t="shared" si="506"/>
        <v>0</v>
      </c>
      <c r="BF1886" s="1">
        <f t="shared" si="507"/>
        <v>0</v>
      </c>
      <c r="BG1886" s="1">
        <v>1882</v>
      </c>
      <c r="BH1886" s="1" t="e">
        <f t="shared" si="508"/>
        <v>#N/A</v>
      </c>
      <c r="BI1886" s="1">
        <f t="shared" si="510"/>
        <v>2</v>
      </c>
      <c r="BJ1886" s="1" t="e">
        <f t="shared" si="509"/>
        <v>#N/A</v>
      </c>
    </row>
    <row r="1887" spans="1:62" x14ac:dyDescent="0.25">
      <c r="A1887" s="1">
        <f t="shared" si="496"/>
        <v>1</v>
      </c>
      <c r="B1887" s="1">
        <f>IF(YEAR(AD1887)=$B$3,YEAR('Apartment Expenses'!AD1887)&amp;" - "&amp;'Apartment Expenses'!AC1887,0)</f>
        <v>0</v>
      </c>
      <c r="C1887" s="1">
        <f t="shared" si="497"/>
        <v>0</v>
      </c>
      <c r="E1887" s="1">
        <v>1883</v>
      </c>
      <c r="F1887" s="1">
        <f t="shared" si="498"/>
        <v>1</v>
      </c>
      <c r="G1887" s="1">
        <f t="shared" si="494"/>
        <v>0</v>
      </c>
      <c r="H1887" s="1">
        <f t="shared" si="495"/>
        <v>0</v>
      </c>
      <c r="J1887" s="1" t="str">
        <f t="shared" si="499"/>
        <v>1900</v>
      </c>
      <c r="M1887" s="1">
        <f>HLOOKUP('Expense History'!$AD$3,$P$4:$X$2004,ROW('Apartment Expenses'!L1887)-3,0)</f>
        <v>0</v>
      </c>
      <c r="N1887" s="1">
        <f>IF('Expense History'!$AD$3=Data!$G$4,'Apartment Expenses'!AE1887,HLOOKUP('Expense History'!$AD$3,'Apartment Expenses'!$AE$4:$AL$2004,(ROW('Apartment Expenses'!M1887)-3)))</f>
        <v>0</v>
      </c>
      <c r="O1887" s="1" t="str">
        <f>IF($O$2="ALL",IF(VLOOKUP(AA1887,'Expense History'!$AA$6:$AB$36,2,0)="x","include",0),IF(AND(VLOOKUP(AA1887,'Expense History'!$AA$6:$AB$36,2,0)="x",AC1887=$O$2),"include",0))</f>
        <v>include</v>
      </c>
      <c r="P1887" s="1">
        <f>IF(O1887="include",IF(AE1887&gt;0,1+MAX(P1888:P$2005),0),0)</f>
        <v>0</v>
      </c>
      <c r="Q1887" s="1">
        <f>IF(AND(ISBLANK(AA1886),AE1886=0),0,(IF(MAX(Q1888:Q$2005)&gt;0,0,ROW(R1887))))</f>
        <v>0</v>
      </c>
      <c r="R1887" s="1">
        <f>IF($O1887="include",IF(AF1887&gt;0,1+MAX(R1888:R$2005),0),0)</f>
        <v>0</v>
      </c>
      <c r="S1887" s="1">
        <f>IF($O1887="include",IF(AG1887&gt;0,1+MAX(S1888:S$2005),0),0)</f>
        <v>0</v>
      </c>
      <c r="T1887" s="1">
        <f>IF($O1887="include",IF(AH1887&gt;0,1+MAX(T1888:T$2005),0),0)</f>
        <v>0</v>
      </c>
      <c r="U1887" s="1">
        <f>IF($O1887="include",IF(AI1887&gt;0,1+MAX(U1888:U$2005),0),0)</f>
        <v>0</v>
      </c>
      <c r="V1887" s="1">
        <f>IF($O1887="include",IF(AJ1887&gt;0,1+MAX(V1888:V$2005),0),0)</f>
        <v>0</v>
      </c>
      <c r="W1887" s="1">
        <f>IF($O1887="include",IF(AK1887&gt;0,1+MAX(W1888:W$2005),0),0)</f>
        <v>0</v>
      </c>
      <c r="X1887" s="1">
        <f>IF($O1887="include",IF(AL1887&gt;0,1+MAX(X1888:X$2005),0),0)</f>
        <v>0</v>
      </c>
      <c r="Y1887" s="22" t="str">
        <f t="shared" si="500"/>
        <v xml:space="preserve">1 - </v>
      </c>
      <c r="AA1887" s="42"/>
      <c r="AB1887" s="43"/>
      <c r="AC1887" s="43"/>
      <c r="AD1887" s="44"/>
      <c r="AE1887" s="11">
        <f t="shared" si="501"/>
        <v>0</v>
      </c>
      <c r="AF1887" s="41"/>
      <c r="AG1887" s="41"/>
      <c r="AH1887" s="41"/>
      <c r="AI1887" s="41"/>
      <c r="AJ1887" s="41"/>
      <c r="AK1887" s="41"/>
      <c r="AL1887" s="41"/>
      <c r="BA1887" s="1">
        <f t="shared" si="502"/>
        <v>0</v>
      </c>
      <c r="BB1887" s="1">
        <f t="shared" si="503"/>
        <v>0</v>
      </c>
      <c r="BC1887" s="1" t="str">
        <f t="shared" si="504"/>
        <v>No</v>
      </c>
      <c r="BD1887" s="1">
        <f t="shared" si="505"/>
        <v>0</v>
      </c>
      <c r="BE1887" s="1">
        <f t="shared" si="506"/>
        <v>0</v>
      </c>
      <c r="BF1887" s="1">
        <f t="shared" si="507"/>
        <v>0</v>
      </c>
      <c r="BG1887" s="1">
        <v>1883</v>
      </c>
      <c r="BH1887" s="1" t="e">
        <f t="shared" si="508"/>
        <v>#N/A</v>
      </c>
      <c r="BI1887" s="1">
        <f t="shared" si="510"/>
        <v>2</v>
      </c>
      <c r="BJ1887" s="1" t="e">
        <f t="shared" si="509"/>
        <v>#N/A</v>
      </c>
    </row>
    <row r="1888" spans="1:62" x14ac:dyDescent="0.25">
      <c r="A1888" s="1">
        <f t="shared" si="496"/>
        <v>1</v>
      </c>
      <c r="B1888" s="1">
        <f>IF(YEAR(AD1888)=$B$3,YEAR('Apartment Expenses'!AD1888)&amp;" - "&amp;'Apartment Expenses'!AC1888,0)</f>
        <v>0</v>
      </c>
      <c r="C1888" s="1">
        <f t="shared" si="497"/>
        <v>0</v>
      </c>
      <c r="E1888" s="1">
        <v>1884</v>
      </c>
      <c r="F1888" s="1">
        <f t="shared" si="498"/>
        <v>1</v>
      </c>
      <c r="G1888" s="1">
        <f t="shared" si="494"/>
        <v>0</v>
      </c>
      <c r="H1888" s="1">
        <f t="shared" si="495"/>
        <v>0</v>
      </c>
      <c r="J1888" s="1" t="str">
        <f t="shared" si="499"/>
        <v>1900</v>
      </c>
      <c r="M1888" s="1">
        <f>HLOOKUP('Expense History'!$AD$3,$P$4:$X$2004,ROW('Apartment Expenses'!L1888)-3,0)</f>
        <v>0</v>
      </c>
      <c r="N1888" s="1">
        <f>IF('Expense History'!$AD$3=Data!$G$4,'Apartment Expenses'!AE1888,HLOOKUP('Expense History'!$AD$3,'Apartment Expenses'!$AE$4:$AL$2004,(ROW('Apartment Expenses'!M1888)-3)))</f>
        <v>0</v>
      </c>
      <c r="O1888" s="1" t="str">
        <f>IF($O$2="ALL",IF(VLOOKUP(AA1888,'Expense History'!$AA$6:$AB$36,2,0)="x","include",0),IF(AND(VLOOKUP(AA1888,'Expense History'!$AA$6:$AB$36,2,0)="x",AC1888=$O$2),"include",0))</f>
        <v>include</v>
      </c>
      <c r="P1888" s="1">
        <f>IF(O1888="include",IF(AE1888&gt;0,1+MAX(P1889:P$2005),0),0)</f>
        <v>0</v>
      </c>
      <c r="Q1888" s="1">
        <f>IF(AND(ISBLANK(AA1887),AE1887=0),0,(IF(MAX(Q1889:Q$2005)&gt;0,0,ROW(R1888))))</f>
        <v>0</v>
      </c>
      <c r="R1888" s="1">
        <f>IF($O1888="include",IF(AF1888&gt;0,1+MAX(R1889:R$2005),0),0)</f>
        <v>0</v>
      </c>
      <c r="S1888" s="1">
        <f>IF($O1888="include",IF(AG1888&gt;0,1+MAX(S1889:S$2005),0),0)</f>
        <v>0</v>
      </c>
      <c r="T1888" s="1">
        <f>IF($O1888="include",IF(AH1888&gt;0,1+MAX(T1889:T$2005),0),0)</f>
        <v>0</v>
      </c>
      <c r="U1888" s="1">
        <f>IF($O1888="include",IF(AI1888&gt;0,1+MAX(U1889:U$2005),0),0)</f>
        <v>0</v>
      </c>
      <c r="V1888" s="1">
        <f>IF($O1888="include",IF(AJ1888&gt;0,1+MAX(V1889:V$2005),0),0)</f>
        <v>0</v>
      </c>
      <c r="W1888" s="1">
        <f>IF($O1888="include",IF(AK1888&gt;0,1+MAX(W1889:W$2005),0),0)</f>
        <v>0</v>
      </c>
      <c r="X1888" s="1">
        <f>IF($O1888="include",IF(AL1888&gt;0,1+MAX(X1889:X$2005),0),0)</f>
        <v>0</v>
      </c>
      <c r="Y1888" s="22" t="str">
        <f t="shared" si="500"/>
        <v xml:space="preserve">1 - </v>
      </c>
      <c r="AA1888" s="42"/>
      <c r="AB1888" s="43"/>
      <c r="AC1888" s="43"/>
      <c r="AD1888" s="44"/>
      <c r="AE1888" s="11">
        <f t="shared" si="501"/>
        <v>0</v>
      </c>
      <c r="AF1888" s="41"/>
      <c r="AG1888" s="41"/>
      <c r="AH1888" s="41"/>
      <c r="AI1888" s="41"/>
      <c r="AJ1888" s="41"/>
      <c r="AK1888" s="41"/>
      <c r="AL1888" s="41"/>
      <c r="BA1888" s="1">
        <f t="shared" si="502"/>
        <v>0</v>
      </c>
      <c r="BB1888" s="1">
        <f t="shared" si="503"/>
        <v>0</v>
      </c>
      <c r="BC1888" s="1" t="str">
        <f t="shared" si="504"/>
        <v>No</v>
      </c>
      <c r="BD1888" s="1">
        <f t="shared" si="505"/>
        <v>0</v>
      </c>
      <c r="BE1888" s="1">
        <f t="shared" si="506"/>
        <v>0</v>
      </c>
      <c r="BF1888" s="1">
        <f t="shared" si="507"/>
        <v>0</v>
      </c>
      <c r="BG1888" s="1">
        <v>1884</v>
      </c>
      <c r="BH1888" s="1" t="e">
        <f t="shared" si="508"/>
        <v>#N/A</v>
      </c>
      <c r="BI1888" s="1">
        <f t="shared" si="510"/>
        <v>2</v>
      </c>
      <c r="BJ1888" s="1" t="e">
        <f t="shared" si="509"/>
        <v>#N/A</v>
      </c>
    </row>
    <row r="1889" spans="1:62" x14ac:dyDescent="0.25">
      <c r="A1889" s="1">
        <f t="shared" si="496"/>
        <v>1</v>
      </c>
      <c r="B1889" s="1">
        <f>IF(YEAR(AD1889)=$B$3,YEAR('Apartment Expenses'!AD1889)&amp;" - "&amp;'Apartment Expenses'!AC1889,0)</f>
        <v>0</v>
      </c>
      <c r="C1889" s="1">
        <f t="shared" si="497"/>
        <v>0</v>
      </c>
      <c r="E1889" s="1">
        <v>1885</v>
      </c>
      <c r="F1889" s="1">
        <f t="shared" si="498"/>
        <v>1</v>
      </c>
      <c r="G1889" s="1">
        <f t="shared" si="494"/>
        <v>0</v>
      </c>
      <c r="H1889" s="1">
        <f t="shared" si="495"/>
        <v>0</v>
      </c>
      <c r="J1889" s="1" t="str">
        <f t="shared" si="499"/>
        <v>1900</v>
      </c>
      <c r="M1889" s="1">
        <f>HLOOKUP('Expense History'!$AD$3,$P$4:$X$2004,ROW('Apartment Expenses'!L1889)-3,0)</f>
        <v>0</v>
      </c>
      <c r="N1889" s="1">
        <f>IF('Expense History'!$AD$3=Data!$G$4,'Apartment Expenses'!AE1889,HLOOKUP('Expense History'!$AD$3,'Apartment Expenses'!$AE$4:$AL$2004,(ROW('Apartment Expenses'!M1889)-3)))</f>
        <v>0</v>
      </c>
      <c r="O1889" s="1" t="str">
        <f>IF($O$2="ALL",IF(VLOOKUP(AA1889,'Expense History'!$AA$6:$AB$36,2,0)="x","include",0),IF(AND(VLOOKUP(AA1889,'Expense History'!$AA$6:$AB$36,2,0)="x",AC1889=$O$2),"include",0))</f>
        <v>include</v>
      </c>
      <c r="P1889" s="1">
        <f>IF(O1889="include",IF(AE1889&gt;0,1+MAX(P1890:P$2005),0),0)</f>
        <v>0</v>
      </c>
      <c r="Q1889" s="1">
        <f>IF(AND(ISBLANK(AA1888),AE1888=0),0,(IF(MAX(Q1890:Q$2005)&gt;0,0,ROW(R1889))))</f>
        <v>0</v>
      </c>
      <c r="R1889" s="1">
        <f>IF($O1889="include",IF(AF1889&gt;0,1+MAX(R1890:R$2005),0),0)</f>
        <v>0</v>
      </c>
      <c r="S1889" s="1">
        <f>IF($O1889="include",IF(AG1889&gt;0,1+MAX(S1890:S$2005),0),0)</f>
        <v>0</v>
      </c>
      <c r="T1889" s="1">
        <f>IF($O1889="include",IF(AH1889&gt;0,1+MAX(T1890:T$2005),0),0)</f>
        <v>0</v>
      </c>
      <c r="U1889" s="1">
        <f>IF($O1889="include",IF(AI1889&gt;0,1+MAX(U1890:U$2005),0),0)</f>
        <v>0</v>
      </c>
      <c r="V1889" s="1">
        <f>IF($O1889="include",IF(AJ1889&gt;0,1+MAX(V1890:V$2005),0),0)</f>
        <v>0</v>
      </c>
      <c r="W1889" s="1">
        <f>IF($O1889="include",IF(AK1889&gt;0,1+MAX(W1890:W$2005),0),0)</f>
        <v>0</v>
      </c>
      <c r="X1889" s="1">
        <f>IF($O1889="include",IF(AL1889&gt;0,1+MAX(X1890:X$2005),0),0)</f>
        <v>0</v>
      </c>
      <c r="Y1889" s="22" t="str">
        <f t="shared" si="500"/>
        <v xml:space="preserve">1 - </v>
      </c>
      <c r="AA1889" s="42"/>
      <c r="AB1889" s="43"/>
      <c r="AC1889" s="43"/>
      <c r="AD1889" s="44"/>
      <c r="AE1889" s="11">
        <f t="shared" si="501"/>
        <v>0</v>
      </c>
      <c r="AF1889" s="41"/>
      <c r="AG1889" s="41"/>
      <c r="AH1889" s="41"/>
      <c r="AI1889" s="41"/>
      <c r="AJ1889" s="41"/>
      <c r="AK1889" s="41"/>
      <c r="AL1889" s="41"/>
      <c r="BA1889" s="1">
        <f t="shared" si="502"/>
        <v>0</v>
      </c>
      <c r="BB1889" s="1">
        <f t="shared" si="503"/>
        <v>0</v>
      </c>
      <c r="BC1889" s="1" t="str">
        <f t="shared" si="504"/>
        <v>No</v>
      </c>
      <c r="BD1889" s="1">
        <f t="shared" si="505"/>
        <v>0</v>
      </c>
      <c r="BE1889" s="1">
        <f t="shared" si="506"/>
        <v>0</v>
      </c>
      <c r="BF1889" s="1">
        <f t="shared" si="507"/>
        <v>0</v>
      </c>
      <c r="BG1889" s="1">
        <v>1885</v>
      </c>
      <c r="BH1889" s="1" t="e">
        <f t="shared" si="508"/>
        <v>#N/A</v>
      </c>
      <c r="BI1889" s="1">
        <f t="shared" si="510"/>
        <v>2</v>
      </c>
      <c r="BJ1889" s="1" t="e">
        <f t="shared" si="509"/>
        <v>#N/A</v>
      </c>
    </row>
    <row r="1890" spans="1:62" x14ac:dyDescent="0.25">
      <c r="A1890" s="1">
        <f t="shared" si="496"/>
        <v>1</v>
      </c>
      <c r="B1890" s="1">
        <f>IF(YEAR(AD1890)=$B$3,YEAR('Apartment Expenses'!AD1890)&amp;" - "&amp;'Apartment Expenses'!AC1890,0)</f>
        <v>0</v>
      </c>
      <c r="C1890" s="1">
        <f t="shared" si="497"/>
        <v>0</v>
      </c>
      <c r="E1890" s="1">
        <v>1886</v>
      </c>
      <c r="F1890" s="1">
        <f t="shared" si="498"/>
        <v>1</v>
      </c>
      <c r="G1890" s="1">
        <f t="shared" si="494"/>
        <v>0</v>
      </c>
      <c r="H1890" s="1">
        <f t="shared" si="495"/>
        <v>0</v>
      </c>
      <c r="J1890" s="1" t="str">
        <f t="shared" si="499"/>
        <v>1900</v>
      </c>
      <c r="M1890" s="1">
        <f>HLOOKUP('Expense History'!$AD$3,$P$4:$X$2004,ROW('Apartment Expenses'!L1890)-3,0)</f>
        <v>0</v>
      </c>
      <c r="N1890" s="1">
        <f>IF('Expense History'!$AD$3=Data!$G$4,'Apartment Expenses'!AE1890,HLOOKUP('Expense History'!$AD$3,'Apartment Expenses'!$AE$4:$AL$2004,(ROW('Apartment Expenses'!M1890)-3)))</f>
        <v>0</v>
      </c>
      <c r="O1890" s="1" t="str">
        <f>IF($O$2="ALL",IF(VLOOKUP(AA1890,'Expense History'!$AA$6:$AB$36,2,0)="x","include",0),IF(AND(VLOOKUP(AA1890,'Expense History'!$AA$6:$AB$36,2,0)="x",AC1890=$O$2),"include",0))</f>
        <v>include</v>
      </c>
      <c r="P1890" s="1">
        <f>IF(O1890="include",IF(AE1890&gt;0,1+MAX(P1891:P$2005),0),0)</f>
        <v>0</v>
      </c>
      <c r="Q1890" s="1">
        <f>IF(AND(ISBLANK(AA1889),AE1889=0),0,(IF(MAX(Q1891:Q$2005)&gt;0,0,ROW(R1890))))</f>
        <v>0</v>
      </c>
      <c r="R1890" s="1">
        <f>IF($O1890="include",IF(AF1890&gt;0,1+MAX(R1891:R$2005),0),0)</f>
        <v>0</v>
      </c>
      <c r="S1890" s="1">
        <f>IF($O1890="include",IF(AG1890&gt;0,1+MAX(S1891:S$2005),0),0)</f>
        <v>0</v>
      </c>
      <c r="T1890" s="1">
        <f>IF($O1890="include",IF(AH1890&gt;0,1+MAX(T1891:T$2005),0),0)</f>
        <v>0</v>
      </c>
      <c r="U1890" s="1">
        <f>IF($O1890="include",IF(AI1890&gt;0,1+MAX(U1891:U$2005),0),0)</f>
        <v>0</v>
      </c>
      <c r="V1890" s="1">
        <f>IF($O1890="include",IF(AJ1890&gt;0,1+MAX(V1891:V$2005),0),0)</f>
        <v>0</v>
      </c>
      <c r="W1890" s="1">
        <f>IF($O1890="include",IF(AK1890&gt;0,1+MAX(W1891:W$2005),0),0)</f>
        <v>0</v>
      </c>
      <c r="X1890" s="1">
        <f>IF($O1890="include",IF(AL1890&gt;0,1+MAX(X1891:X$2005),0),0)</f>
        <v>0</v>
      </c>
      <c r="Y1890" s="22" t="str">
        <f t="shared" si="500"/>
        <v xml:space="preserve">1 - </v>
      </c>
      <c r="AA1890" s="42"/>
      <c r="AB1890" s="43"/>
      <c r="AC1890" s="43"/>
      <c r="AD1890" s="44"/>
      <c r="AE1890" s="11">
        <f t="shared" si="501"/>
        <v>0</v>
      </c>
      <c r="AF1890" s="41"/>
      <c r="AG1890" s="41"/>
      <c r="AH1890" s="41"/>
      <c r="AI1890" s="41"/>
      <c r="AJ1890" s="41"/>
      <c r="AK1890" s="41"/>
      <c r="AL1890" s="41"/>
      <c r="BA1890" s="1">
        <f t="shared" si="502"/>
        <v>0</v>
      </c>
      <c r="BB1890" s="1">
        <f t="shared" si="503"/>
        <v>0</v>
      </c>
      <c r="BC1890" s="1" t="str">
        <f t="shared" si="504"/>
        <v>No</v>
      </c>
      <c r="BD1890" s="1">
        <f t="shared" si="505"/>
        <v>0</v>
      </c>
      <c r="BE1890" s="1">
        <f t="shared" si="506"/>
        <v>0</v>
      </c>
      <c r="BF1890" s="1">
        <f t="shared" si="507"/>
        <v>0</v>
      </c>
      <c r="BG1890" s="1">
        <v>1886</v>
      </c>
      <c r="BH1890" s="1" t="e">
        <f t="shared" si="508"/>
        <v>#N/A</v>
      </c>
      <c r="BI1890" s="1">
        <f t="shared" si="510"/>
        <v>2</v>
      </c>
      <c r="BJ1890" s="1" t="e">
        <f t="shared" si="509"/>
        <v>#N/A</v>
      </c>
    </row>
    <row r="1891" spans="1:62" x14ac:dyDescent="0.25">
      <c r="A1891" s="1">
        <f t="shared" si="496"/>
        <v>1</v>
      </c>
      <c r="B1891" s="1">
        <f>IF(YEAR(AD1891)=$B$3,YEAR('Apartment Expenses'!AD1891)&amp;" - "&amp;'Apartment Expenses'!AC1891,0)</f>
        <v>0</v>
      </c>
      <c r="C1891" s="1">
        <f t="shared" si="497"/>
        <v>0</v>
      </c>
      <c r="E1891" s="1">
        <v>1887</v>
      </c>
      <c r="F1891" s="1">
        <f t="shared" si="498"/>
        <v>1</v>
      </c>
      <c r="G1891" s="1">
        <f t="shared" si="494"/>
        <v>0</v>
      </c>
      <c r="H1891" s="1">
        <f t="shared" si="495"/>
        <v>0</v>
      </c>
      <c r="J1891" s="1" t="str">
        <f t="shared" si="499"/>
        <v>1900</v>
      </c>
      <c r="M1891" s="1">
        <f>HLOOKUP('Expense History'!$AD$3,$P$4:$X$2004,ROW('Apartment Expenses'!L1891)-3,0)</f>
        <v>0</v>
      </c>
      <c r="N1891" s="1">
        <f>IF('Expense History'!$AD$3=Data!$G$4,'Apartment Expenses'!AE1891,HLOOKUP('Expense History'!$AD$3,'Apartment Expenses'!$AE$4:$AL$2004,(ROW('Apartment Expenses'!M1891)-3)))</f>
        <v>0</v>
      </c>
      <c r="O1891" s="1" t="str">
        <f>IF($O$2="ALL",IF(VLOOKUP(AA1891,'Expense History'!$AA$6:$AB$36,2,0)="x","include",0),IF(AND(VLOOKUP(AA1891,'Expense History'!$AA$6:$AB$36,2,0)="x",AC1891=$O$2),"include",0))</f>
        <v>include</v>
      </c>
      <c r="P1891" s="1">
        <f>IF(O1891="include",IF(AE1891&gt;0,1+MAX(P1892:P$2005),0),0)</f>
        <v>0</v>
      </c>
      <c r="Q1891" s="1">
        <f>IF(AND(ISBLANK(AA1890),AE1890=0),0,(IF(MAX(Q1892:Q$2005)&gt;0,0,ROW(R1891))))</f>
        <v>0</v>
      </c>
      <c r="R1891" s="1">
        <f>IF($O1891="include",IF(AF1891&gt;0,1+MAX(R1892:R$2005),0),0)</f>
        <v>0</v>
      </c>
      <c r="S1891" s="1">
        <f>IF($O1891="include",IF(AG1891&gt;0,1+MAX(S1892:S$2005),0),0)</f>
        <v>0</v>
      </c>
      <c r="T1891" s="1">
        <f>IF($O1891="include",IF(AH1891&gt;0,1+MAX(T1892:T$2005),0),0)</f>
        <v>0</v>
      </c>
      <c r="U1891" s="1">
        <f>IF($O1891="include",IF(AI1891&gt;0,1+MAX(U1892:U$2005),0),0)</f>
        <v>0</v>
      </c>
      <c r="V1891" s="1">
        <f>IF($O1891="include",IF(AJ1891&gt;0,1+MAX(V1892:V$2005),0),0)</f>
        <v>0</v>
      </c>
      <c r="W1891" s="1">
        <f>IF($O1891="include",IF(AK1891&gt;0,1+MAX(W1892:W$2005),0),0)</f>
        <v>0</v>
      </c>
      <c r="X1891" s="1">
        <f>IF($O1891="include",IF(AL1891&gt;0,1+MAX(X1892:X$2005),0),0)</f>
        <v>0</v>
      </c>
      <c r="Y1891" s="22" t="str">
        <f t="shared" si="500"/>
        <v xml:space="preserve">1 - </v>
      </c>
      <c r="AA1891" s="42"/>
      <c r="AB1891" s="43"/>
      <c r="AC1891" s="43"/>
      <c r="AD1891" s="44"/>
      <c r="AE1891" s="11">
        <f t="shared" si="501"/>
        <v>0</v>
      </c>
      <c r="AF1891" s="41"/>
      <c r="AG1891" s="41"/>
      <c r="AH1891" s="41"/>
      <c r="AI1891" s="41"/>
      <c r="AJ1891" s="41"/>
      <c r="AK1891" s="41"/>
      <c r="AL1891" s="41"/>
      <c r="BA1891" s="1">
        <f t="shared" si="502"/>
        <v>0</v>
      </c>
      <c r="BB1891" s="1">
        <f t="shared" si="503"/>
        <v>0</v>
      </c>
      <c r="BC1891" s="1" t="str">
        <f t="shared" si="504"/>
        <v>No</v>
      </c>
      <c r="BD1891" s="1">
        <f t="shared" si="505"/>
        <v>0</v>
      </c>
      <c r="BE1891" s="1">
        <f t="shared" si="506"/>
        <v>0</v>
      </c>
      <c r="BF1891" s="1">
        <f t="shared" si="507"/>
        <v>0</v>
      </c>
      <c r="BG1891" s="1">
        <v>1887</v>
      </c>
      <c r="BH1891" s="1" t="e">
        <f t="shared" si="508"/>
        <v>#N/A</v>
      </c>
      <c r="BI1891" s="1">
        <f t="shared" si="510"/>
        <v>2</v>
      </c>
      <c r="BJ1891" s="1" t="e">
        <f t="shared" si="509"/>
        <v>#N/A</v>
      </c>
    </row>
    <row r="1892" spans="1:62" x14ac:dyDescent="0.25">
      <c r="A1892" s="1">
        <f t="shared" si="496"/>
        <v>1</v>
      </c>
      <c r="B1892" s="1">
        <f>IF(YEAR(AD1892)=$B$3,YEAR('Apartment Expenses'!AD1892)&amp;" - "&amp;'Apartment Expenses'!AC1892,0)</f>
        <v>0</v>
      </c>
      <c r="C1892" s="1">
        <f t="shared" si="497"/>
        <v>0</v>
      </c>
      <c r="E1892" s="1">
        <v>1888</v>
      </c>
      <c r="F1892" s="1">
        <f t="shared" si="498"/>
        <v>1</v>
      </c>
      <c r="G1892" s="1">
        <f t="shared" si="494"/>
        <v>0</v>
      </c>
      <c r="H1892" s="1">
        <f t="shared" si="495"/>
        <v>0</v>
      </c>
      <c r="J1892" s="1" t="str">
        <f t="shared" si="499"/>
        <v>1900</v>
      </c>
      <c r="M1892" s="1">
        <f>HLOOKUP('Expense History'!$AD$3,$P$4:$X$2004,ROW('Apartment Expenses'!L1892)-3,0)</f>
        <v>0</v>
      </c>
      <c r="N1892" s="1">
        <f>IF('Expense History'!$AD$3=Data!$G$4,'Apartment Expenses'!AE1892,HLOOKUP('Expense History'!$AD$3,'Apartment Expenses'!$AE$4:$AL$2004,(ROW('Apartment Expenses'!M1892)-3)))</f>
        <v>0</v>
      </c>
      <c r="O1892" s="1" t="str">
        <f>IF($O$2="ALL",IF(VLOOKUP(AA1892,'Expense History'!$AA$6:$AB$36,2,0)="x","include",0),IF(AND(VLOOKUP(AA1892,'Expense History'!$AA$6:$AB$36,2,0)="x",AC1892=$O$2),"include",0))</f>
        <v>include</v>
      </c>
      <c r="P1892" s="1">
        <f>IF(O1892="include",IF(AE1892&gt;0,1+MAX(P1893:P$2005),0),0)</f>
        <v>0</v>
      </c>
      <c r="Q1892" s="1">
        <f>IF(AND(ISBLANK(AA1891),AE1891=0),0,(IF(MAX(Q1893:Q$2005)&gt;0,0,ROW(R1892))))</f>
        <v>0</v>
      </c>
      <c r="R1892" s="1">
        <f>IF($O1892="include",IF(AF1892&gt;0,1+MAX(R1893:R$2005),0),0)</f>
        <v>0</v>
      </c>
      <c r="S1892" s="1">
        <f>IF($O1892="include",IF(AG1892&gt;0,1+MAX(S1893:S$2005),0),0)</f>
        <v>0</v>
      </c>
      <c r="T1892" s="1">
        <f>IF($O1892="include",IF(AH1892&gt;0,1+MAX(T1893:T$2005),0),0)</f>
        <v>0</v>
      </c>
      <c r="U1892" s="1">
        <f>IF($O1892="include",IF(AI1892&gt;0,1+MAX(U1893:U$2005),0),0)</f>
        <v>0</v>
      </c>
      <c r="V1892" s="1">
        <f>IF($O1892="include",IF(AJ1892&gt;0,1+MAX(V1893:V$2005),0),0)</f>
        <v>0</v>
      </c>
      <c r="W1892" s="1">
        <f>IF($O1892="include",IF(AK1892&gt;0,1+MAX(W1893:W$2005),0),0)</f>
        <v>0</v>
      </c>
      <c r="X1892" s="1">
        <f>IF($O1892="include",IF(AL1892&gt;0,1+MAX(X1893:X$2005),0),0)</f>
        <v>0</v>
      </c>
      <c r="Y1892" s="22" t="str">
        <f t="shared" si="500"/>
        <v xml:space="preserve">1 - </v>
      </c>
      <c r="AA1892" s="42"/>
      <c r="AB1892" s="43"/>
      <c r="AC1892" s="43"/>
      <c r="AD1892" s="44"/>
      <c r="AE1892" s="11">
        <f t="shared" si="501"/>
        <v>0</v>
      </c>
      <c r="AF1892" s="41"/>
      <c r="AG1892" s="41"/>
      <c r="AH1892" s="41"/>
      <c r="AI1892" s="41"/>
      <c r="AJ1892" s="41"/>
      <c r="AK1892" s="41"/>
      <c r="AL1892" s="41"/>
      <c r="BA1892" s="1">
        <f t="shared" si="502"/>
        <v>0</v>
      </c>
      <c r="BB1892" s="1">
        <f t="shared" si="503"/>
        <v>0</v>
      </c>
      <c r="BC1892" s="1" t="str">
        <f t="shared" si="504"/>
        <v>No</v>
      </c>
      <c r="BD1892" s="1">
        <f t="shared" si="505"/>
        <v>0</v>
      </c>
      <c r="BE1892" s="1">
        <f t="shared" si="506"/>
        <v>0</v>
      </c>
      <c r="BF1892" s="1">
        <f t="shared" si="507"/>
        <v>0</v>
      </c>
      <c r="BG1892" s="1">
        <v>1888</v>
      </c>
      <c r="BH1892" s="1" t="e">
        <f t="shared" si="508"/>
        <v>#N/A</v>
      </c>
      <c r="BI1892" s="1">
        <f t="shared" si="510"/>
        <v>2</v>
      </c>
      <c r="BJ1892" s="1" t="e">
        <f t="shared" si="509"/>
        <v>#N/A</v>
      </c>
    </row>
    <row r="1893" spans="1:62" x14ac:dyDescent="0.25">
      <c r="A1893" s="1">
        <f t="shared" si="496"/>
        <v>1</v>
      </c>
      <c r="B1893" s="1">
        <f>IF(YEAR(AD1893)=$B$3,YEAR('Apartment Expenses'!AD1893)&amp;" - "&amp;'Apartment Expenses'!AC1893,0)</f>
        <v>0</v>
      </c>
      <c r="C1893" s="1">
        <f t="shared" si="497"/>
        <v>0</v>
      </c>
      <c r="E1893" s="1">
        <v>1889</v>
      </c>
      <c r="F1893" s="1">
        <f t="shared" si="498"/>
        <v>1</v>
      </c>
      <c r="G1893" s="1">
        <f t="shared" si="494"/>
        <v>0</v>
      </c>
      <c r="H1893" s="1">
        <f t="shared" si="495"/>
        <v>0</v>
      </c>
      <c r="J1893" s="1" t="str">
        <f t="shared" si="499"/>
        <v>1900</v>
      </c>
      <c r="M1893" s="1">
        <f>HLOOKUP('Expense History'!$AD$3,$P$4:$X$2004,ROW('Apartment Expenses'!L1893)-3,0)</f>
        <v>0</v>
      </c>
      <c r="N1893" s="1">
        <f>IF('Expense History'!$AD$3=Data!$G$4,'Apartment Expenses'!AE1893,HLOOKUP('Expense History'!$AD$3,'Apartment Expenses'!$AE$4:$AL$2004,(ROW('Apartment Expenses'!M1893)-3)))</f>
        <v>0</v>
      </c>
      <c r="O1893" s="1" t="str">
        <f>IF($O$2="ALL",IF(VLOOKUP(AA1893,'Expense History'!$AA$6:$AB$36,2,0)="x","include",0),IF(AND(VLOOKUP(AA1893,'Expense History'!$AA$6:$AB$36,2,0)="x",AC1893=$O$2),"include",0))</f>
        <v>include</v>
      </c>
      <c r="P1893" s="1">
        <f>IF(O1893="include",IF(AE1893&gt;0,1+MAX(P1894:P$2005),0),0)</f>
        <v>0</v>
      </c>
      <c r="Q1893" s="1">
        <f>IF(AND(ISBLANK(AA1892),AE1892=0),0,(IF(MAX(Q1894:Q$2005)&gt;0,0,ROW(R1893))))</f>
        <v>0</v>
      </c>
      <c r="R1893" s="1">
        <f>IF($O1893="include",IF(AF1893&gt;0,1+MAX(R1894:R$2005),0),0)</f>
        <v>0</v>
      </c>
      <c r="S1893" s="1">
        <f>IF($O1893="include",IF(AG1893&gt;0,1+MAX(S1894:S$2005),0),0)</f>
        <v>0</v>
      </c>
      <c r="T1893" s="1">
        <f>IF($O1893="include",IF(AH1893&gt;0,1+MAX(T1894:T$2005),0),0)</f>
        <v>0</v>
      </c>
      <c r="U1893" s="1">
        <f>IF($O1893="include",IF(AI1893&gt;0,1+MAX(U1894:U$2005),0),0)</f>
        <v>0</v>
      </c>
      <c r="V1893" s="1">
        <f>IF($O1893="include",IF(AJ1893&gt;0,1+MAX(V1894:V$2005),0),0)</f>
        <v>0</v>
      </c>
      <c r="W1893" s="1">
        <f>IF($O1893="include",IF(AK1893&gt;0,1+MAX(W1894:W$2005),0),0)</f>
        <v>0</v>
      </c>
      <c r="X1893" s="1">
        <f>IF($O1893="include",IF(AL1893&gt;0,1+MAX(X1894:X$2005),0),0)</f>
        <v>0</v>
      </c>
      <c r="Y1893" s="22" t="str">
        <f t="shared" si="500"/>
        <v xml:space="preserve">1 - </v>
      </c>
      <c r="AA1893" s="42"/>
      <c r="AB1893" s="43"/>
      <c r="AC1893" s="43"/>
      <c r="AD1893" s="44"/>
      <c r="AE1893" s="11">
        <f t="shared" si="501"/>
        <v>0</v>
      </c>
      <c r="AF1893" s="41"/>
      <c r="AG1893" s="41"/>
      <c r="AH1893" s="41"/>
      <c r="AI1893" s="41"/>
      <c r="AJ1893" s="41"/>
      <c r="AK1893" s="41"/>
      <c r="AL1893" s="41"/>
      <c r="BA1893" s="1">
        <f t="shared" si="502"/>
        <v>0</v>
      </c>
      <c r="BB1893" s="1">
        <f t="shared" si="503"/>
        <v>0</v>
      </c>
      <c r="BC1893" s="1" t="str">
        <f t="shared" si="504"/>
        <v>No</v>
      </c>
      <c r="BD1893" s="1">
        <f t="shared" si="505"/>
        <v>0</v>
      </c>
      <c r="BE1893" s="1">
        <f t="shared" si="506"/>
        <v>0</v>
      </c>
      <c r="BF1893" s="1">
        <f t="shared" si="507"/>
        <v>0</v>
      </c>
      <c r="BG1893" s="1">
        <v>1889</v>
      </c>
      <c r="BH1893" s="1" t="e">
        <f t="shared" si="508"/>
        <v>#N/A</v>
      </c>
      <c r="BI1893" s="1">
        <f t="shared" si="510"/>
        <v>2</v>
      </c>
      <c r="BJ1893" s="1" t="e">
        <f t="shared" si="509"/>
        <v>#N/A</v>
      </c>
    </row>
    <row r="1894" spans="1:62" x14ac:dyDescent="0.25">
      <c r="A1894" s="1">
        <f t="shared" si="496"/>
        <v>1</v>
      </c>
      <c r="B1894" s="1">
        <f>IF(YEAR(AD1894)=$B$3,YEAR('Apartment Expenses'!AD1894)&amp;" - "&amp;'Apartment Expenses'!AC1894,0)</f>
        <v>0</v>
      </c>
      <c r="C1894" s="1">
        <f t="shared" si="497"/>
        <v>0</v>
      </c>
      <c r="E1894" s="1">
        <v>1890</v>
      </c>
      <c r="F1894" s="1">
        <f t="shared" si="498"/>
        <v>1</v>
      </c>
      <c r="G1894" s="1">
        <f t="shared" si="494"/>
        <v>0</v>
      </c>
      <c r="H1894" s="1">
        <f t="shared" si="495"/>
        <v>0</v>
      </c>
      <c r="J1894" s="1" t="str">
        <f t="shared" si="499"/>
        <v>1900</v>
      </c>
      <c r="M1894" s="1">
        <f>HLOOKUP('Expense History'!$AD$3,$P$4:$X$2004,ROW('Apartment Expenses'!L1894)-3,0)</f>
        <v>0</v>
      </c>
      <c r="N1894" s="1">
        <f>IF('Expense History'!$AD$3=Data!$G$4,'Apartment Expenses'!AE1894,HLOOKUP('Expense History'!$AD$3,'Apartment Expenses'!$AE$4:$AL$2004,(ROW('Apartment Expenses'!M1894)-3)))</f>
        <v>0</v>
      </c>
      <c r="O1894" s="1" t="str">
        <f>IF($O$2="ALL",IF(VLOOKUP(AA1894,'Expense History'!$AA$6:$AB$36,2,0)="x","include",0),IF(AND(VLOOKUP(AA1894,'Expense History'!$AA$6:$AB$36,2,0)="x",AC1894=$O$2),"include",0))</f>
        <v>include</v>
      </c>
      <c r="P1894" s="1">
        <f>IF(O1894="include",IF(AE1894&gt;0,1+MAX(P1895:P$2005),0),0)</f>
        <v>0</v>
      </c>
      <c r="Q1894" s="1">
        <f>IF(AND(ISBLANK(AA1893),AE1893=0),0,(IF(MAX(Q1895:Q$2005)&gt;0,0,ROW(R1894))))</f>
        <v>0</v>
      </c>
      <c r="R1894" s="1">
        <f>IF($O1894="include",IF(AF1894&gt;0,1+MAX(R1895:R$2005),0),0)</f>
        <v>0</v>
      </c>
      <c r="S1894" s="1">
        <f>IF($O1894="include",IF(AG1894&gt;0,1+MAX(S1895:S$2005),0),0)</f>
        <v>0</v>
      </c>
      <c r="T1894" s="1">
        <f>IF($O1894="include",IF(AH1894&gt;0,1+MAX(T1895:T$2005),0),0)</f>
        <v>0</v>
      </c>
      <c r="U1894" s="1">
        <f>IF($O1894="include",IF(AI1894&gt;0,1+MAX(U1895:U$2005),0),0)</f>
        <v>0</v>
      </c>
      <c r="V1894" s="1">
        <f>IF($O1894="include",IF(AJ1894&gt;0,1+MAX(V1895:V$2005),0),0)</f>
        <v>0</v>
      </c>
      <c r="W1894" s="1">
        <f>IF($O1894="include",IF(AK1894&gt;0,1+MAX(W1895:W$2005),0),0)</f>
        <v>0</v>
      </c>
      <c r="X1894" s="1">
        <f>IF($O1894="include",IF(AL1894&gt;0,1+MAX(X1895:X$2005),0),0)</f>
        <v>0</v>
      </c>
      <c r="Y1894" s="22" t="str">
        <f t="shared" si="500"/>
        <v xml:space="preserve">1 - </v>
      </c>
      <c r="AA1894" s="42"/>
      <c r="AB1894" s="43"/>
      <c r="AC1894" s="43"/>
      <c r="AD1894" s="44"/>
      <c r="AE1894" s="11">
        <f t="shared" si="501"/>
        <v>0</v>
      </c>
      <c r="AF1894" s="41"/>
      <c r="AG1894" s="41"/>
      <c r="AH1894" s="41"/>
      <c r="AI1894" s="41"/>
      <c r="AJ1894" s="41"/>
      <c r="AK1894" s="41"/>
      <c r="AL1894" s="41"/>
      <c r="BA1894" s="1">
        <f t="shared" si="502"/>
        <v>0</v>
      </c>
      <c r="BB1894" s="1">
        <f t="shared" si="503"/>
        <v>0</v>
      </c>
      <c r="BC1894" s="1" t="str">
        <f t="shared" si="504"/>
        <v>No</v>
      </c>
      <c r="BD1894" s="1">
        <f t="shared" si="505"/>
        <v>0</v>
      </c>
      <c r="BE1894" s="1">
        <f t="shared" si="506"/>
        <v>0</v>
      </c>
      <c r="BF1894" s="1">
        <f t="shared" si="507"/>
        <v>0</v>
      </c>
      <c r="BG1894" s="1">
        <v>1890</v>
      </c>
      <c r="BH1894" s="1" t="e">
        <f t="shared" si="508"/>
        <v>#N/A</v>
      </c>
      <c r="BI1894" s="1">
        <f t="shared" si="510"/>
        <v>2</v>
      </c>
      <c r="BJ1894" s="1" t="e">
        <f t="shared" si="509"/>
        <v>#N/A</v>
      </c>
    </row>
    <row r="1895" spans="1:62" x14ac:dyDescent="0.25">
      <c r="A1895" s="1">
        <f t="shared" si="496"/>
        <v>1</v>
      </c>
      <c r="B1895" s="1">
        <f>IF(YEAR(AD1895)=$B$3,YEAR('Apartment Expenses'!AD1895)&amp;" - "&amp;'Apartment Expenses'!AC1895,0)</f>
        <v>0</v>
      </c>
      <c r="C1895" s="1">
        <f t="shared" si="497"/>
        <v>0</v>
      </c>
      <c r="E1895" s="1">
        <v>1891</v>
      </c>
      <c r="F1895" s="1">
        <f t="shared" si="498"/>
        <v>1</v>
      </c>
      <c r="G1895" s="1">
        <f t="shared" si="494"/>
        <v>0</v>
      </c>
      <c r="H1895" s="1">
        <f t="shared" si="495"/>
        <v>0</v>
      </c>
      <c r="J1895" s="1" t="str">
        <f t="shared" si="499"/>
        <v>1900</v>
      </c>
      <c r="M1895" s="1">
        <f>HLOOKUP('Expense History'!$AD$3,$P$4:$X$2004,ROW('Apartment Expenses'!L1895)-3,0)</f>
        <v>0</v>
      </c>
      <c r="N1895" s="1">
        <f>IF('Expense History'!$AD$3=Data!$G$4,'Apartment Expenses'!AE1895,HLOOKUP('Expense History'!$AD$3,'Apartment Expenses'!$AE$4:$AL$2004,(ROW('Apartment Expenses'!M1895)-3)))</f>
        <v>0</v>
      </c>
      <c r="O1895" s="1" t="str">
        <f>IF($O$2="ALL",IF(VLOOKUP(AA1895,'Expense History'!$AA$6:$AB$36,2,0)="x","include",0),IF(AND(VLOOKUP(AA1895,'Expense History'!$AA$6:$AB$36,2,0)="x",AC1895=$O$2),"include",0))</f>
        <v>include</v>
      </c>
      <c r="P1895" s="1">
        <f>IF(O1895="include",IF(AE1895&gt;0,1+MAX(P1896:P$2005),0),0)</f>
        <v>0</v>
      </c>
      <c r="Q1895" s="1">
        <f>IF(AND(ISBLANK(AA1894),AE1894=0),0,(IF(MAX(Q1896:Q$2005)&gt;0,0,ROW(R1895))))</f>
        <v>0</v>
      </c>
      <c r="R1895" s="1">
        <f>IF($O1895="include",IF(AF1895&gt;0,1+MAX(R1896:R$2005),0),0)</f>
        <v>0</v>
      </c>
      <c r="S1895" s="1">
        <f>IF($O1895="include",IF(AG1895&gt;0,1+MAX(S1896:S$2005),0),0)</f>
        <v>0</v>
      </c>
      <c r="T1895" s="1">
        <f>IF($O1895="include",IF(AH1895&gt;0,1+MAX(T1896:T$2005),0),0)</f>
        <v>0</v>
      </c>
      <c r="U1895" s="1">
        <f>IF($O1895="include",IF(AI1895&gt;0,1+MAX(U1896:U$2005),0),0)</f>
        <v>0</v>
      </c>
      <c r="V1895" s="1">
        <f>IF($O1895="include",IF(AJ1895&gt;0,1+MAX(V1896:V$2005),0),0)</f>
        <v>0</v>
      </c>
      <c r="W1895" s="1">
        <f>IF($O1895="include",IF(AK1895&gt;0,1+MAX(W1896:W$2005),0),0)</f>
        <v>0</v>
      </c>
      <c r="X1895" s="1">
        <f>IF($O1895="include",IF(AL1895&gt;0,1+MAX(X1896:X$2005),0),0)</f>
        <v>0</v>
      </c>
      <c r="Y1895" s="22" t="str">
        <f t="shared" si="500"/>
        <v xml:space="preserve">1 - </v>
      </c>
      <c r="AA1895" s="42"/>
      <c r="AB1895" s="43"/>
      <c r="AC1895" s="43"/>
      <c r="AD1895" s="44"/>
      <c r="AE1895" s="11">
        <f t="shared" si="501"/>
        <v>0</v>
      </c>
      <c r="AF1895" s="41"/>
      <c r="AG1895" s="41"/>
      <c r="AH1895" s="41"/>
      <c r="AI1895" s="41"/>
      <c r="AJ1895" s="41"/>
      <c r="AK1895" s="41"/>
      <c r="AL1895" s="41"/>
      <c r="BA1895" s="1">
        <f t="shared" si="502"/>
        <v>0</v>
      </c>
      <c r="BB1895" s="1">
        <f t="shared" si="503"/>
        <v>0</v>
      </c>
      <c r="BC1895" s="1" t="str">
        <f t="shared" si="504"/>
        <v>No</v>
      </c>
      <c r="BD1895" s="1">
        <f t="shared" si="505"/>
        <v>0</v>
      </c>
      <c r="BE1895" s="1">
        <f t="shared" si="506"/>
        <v>0</v>
      </c>
      <c r="BF1895" s="1">
        <f t="shared" si="507"/>
        <v>0</v>
      </c>
      <c r="BG1895" s="1">
        <v>1891</v>
      </c>
      <c r="BH1895" s="1" t="e">
        <f t="shared" si="508"/>
        <v>#N/A</v>
      </c>
      <c r="BI1895" s="1">
        <f t="shared" si="510"/>
        <v>2</v>
      </c>
      <c r="BJ1895" s="1" t="e">
        <f t="shared" si="509"/>
        <v>#N/A</v>
      </c>
    </row>
    <row r="1896" spans="1:62" x14ac:dyDescent="0.25">
      <c r="A1896" s="1">
        <f t="shared" si="496"/>
        <v>1</v>
      </c>
      <c r="B1896" s="1">
        <f>IF(YEAR(AD1896)=$B$3,YEAR('Apartment Expenses'!AD1896)&amp;" - "&amp;'Apartment Expenses'!AC1896,0)</f>
        <v>0</v>
      </c>
      <c r="C1896" s="1">
        <f t="shared" si="497"/>
        <v>0</v>
      </c>
      <c r="E1896" s="1">
        <v>1892</v>
      </c>
      <c r="F1896" s="1">
        <f t="shared" si="498"/>
        <v>1</v>
      </c>
      <c r="G1896" s="1">
        <f t="shared" si="494"/>
        <v>0</v>
      </c>
      <c r="H1896" s="1">
        <f t="shared" si="495"/>
        <v>0</v>
      </c>
      <c r="J1896" s="1" t="str">
        <f t="shared" si="499"/>
        <v>1900</v>
      </c>
      <c r="M1896" s="1">
        <f>HLOOKUP('Expense History'!$AD$3,$P$4:$X$2004,ROW('Apartment Expenses'!L1896)-3,0)</f>
        <v>0</v>
      </c>
      <c r="N1896" s="1">
        <f>IF('Expense History'!$AD$3=Data!$G$4,'Apartment Expenses'!AE1896,HLOOKUP('Expense History'!$AD$3,'Apartment Expenses'!$AE$4:$AL$2004,(ROW('Apartment Expenses'!M1896)-3)))</f>
        <v>0</v>
      </c>
      <c r="O1896" s="1" t="str">
        <f>IF($O$2="ALL",IF(VLOOKUP(AA1896,'Expense History'!$AA$6:$AB$36,2,0)="x","include",0),IF(AND(VLOOKUP(AA1896,'Expense History'!$AA$6:$AB$36,2,0)="x",AC1896=$O$2),"include",0))</f>
        <v>include</v>
      </c>
      <c r="P1896" s="1">
        <f>IF(O1896="include",IF(AE1896&gt;0,1+MAX(P1897:P$2005),0),0)</f>
        <v>0</v>
      </c>
      <c r="Q1896" s="1">
        <f>IF(AND(ISBLANK(AA1895),AE1895=0),0,(IF(MAX(Q1897:Q$2005)&gt;0,0,ROW(R1896))))</f>
        <v>0</v>
      </c>
      <c r="R1896" s="1">
        <f>IF($O1896="include",IF(AF1896&gt;0,1+MAX(R1897:R$2005),0),0)</f>
        <v>0</v>
      </c>
      <c r="S1896" s="1">
        <f>IF($O1896="include",IF(AG1896&gt;0,1+MAX(S1897:S$2005),0),0)</f>
        <v>0</v>
      </c>
      <c r="T1896" s="1">
        <f>IF($O1896="include",IF(AH1896&gt;0,1+MAX(T1897:T$2005),0),0)</f>
        <v>0</v>
      </c>
      <c r="U1896" s="1">
        <f>IF($O1896="include",IF(AI1896&gt;0,1+MAX(U1897:U$2005),0),0)</f>
        <v>0</v>
      </c>
      <c r="V1896" s="1">
        <f>IF($O1896="include",IF(AJ1896&gt;0,1+MAX(V1897:V$2005),0),0)</f>
        <v>0</v>
      </c>
      <c r="W1896" s="1">
        <f>IF($O1896="include",IF(AK1896&gt;0,1+MAX(W1897:W$2005),0),0)</f>
        <v>0</v>
      </c>
      <c r="X1896" s="1">
        <f>IF($O1896="include",IF(AL1896&gt;0,1+MAX(X1897:X$2005),0),0)</f>
        <v>0</v>
      </c>
      <c r="Y1896" s="22" t="str">
        <f t="shared" si="500"/>
        <v xml:space="preserve">1 - </v>
      </c>
      <c r="AA1896" s="42"/>
      <c r="AB1896" s="43"/>
      <c r="AC1896" s="43"/>
      <c r="AD1896" s="44"/>
      <c r="AE1896" s="11">
        <f t="shared" si="501"/>
        <v>0</v>
      </c>
      <c r="AF1896" s="41"/>
      <c r="AG1896" s="41"/>
      <c r="AH1896" s="41"/>
      <c r="AI1896" s="41"/>
      <c r="AJ1896" s="41"/>
      <c r="AK1896" s="41"/>
      <c r="AL1896" s="41"/>
      <c r="BA1896" s="1">
        <f t="shared" si="502"/>
        <v>0</v>
      </c>
      <c r="BB1896" s="1">
        <f t="shared" si="503"/>
        <v>0</v>
      </c>
      <c r="BC1896" s="1" t="str">
        <f t="shared" si="504"/>
        <v>No</v>
      </c>
      <c r="BD1896" s="1">
        <f t="shared" si="505"/>
        <v>0</v>
      </c>
      <c r="BE1896" s="1">
        <f t="shared" si="506"/>
        <v>0</v>
      </c>
      <c r="BF1896" s="1">
        <f t="shared" si="507"/>
        <v>0</v>
      </c>
      <c r="BG1896" s="1">
        <v>1892</v>
      </c>
      <c r="BH1896" s="1" t="e">
        <f t="shared" si="508"/>
        <v>#N/A</v>
      </c>
      <c r="BI1896" s="1">
        <f t="shared" si="510"/>
        <v>2</v>
      </c>
      <c r="BJ1896" s="1" t="e">
        <f t="shared" si="509"/>
        <v>#N/A</v>
      </c>
    </row>
    <row r="1897" spans="1:62" x14ac:dyDescent="0.25">
      <c r="A1897" s="1">
        <f t="shared" si="496"/>
        <v>1</v>
      </c>
      <c r="B1897" s="1">
        <f>IF(YEAR(AD1897)=$B$3,YEAR('Apartment Expenses'!AD1897)&amp;" - "&amp;'Apartment Expenses'!AC1897,0)</f>
        <v>0</v>
      </c>
      <c r="C1897" s="1">
        <f t="shared" si="497"/>
        <v>0</v>
      </c>
      <c r="E1897" s="1">
        <v>1893</v>
      </c>
      <c r="F1897" s="1">
        <f t="shared" si="498"/>
        <v>1</v>
      </c>
      <c r="G1897" s="1">
        <f t="shared" si="494"/>
        <v>0</v>
      </c>
      <c r="H1897" s="1">
        <f t="shared" si="495"/>
        <v>0</v>
      </c>
      <c r="J1897" s="1" t="str">
        <f t="shared" si="499"/>
        <v>1900</v>
      </c>
      <c r="M1897" s="1">
        <f>HLOOKUP('Expense History'!$AD$3,$P$4:$X$2004,ROW('Apartment Expenses'!L1897)-3,0)</f>
        <v>0</v>
      </c>
      <c r="N1897" s="1">
        <f>IF('Expense History'!$AD$3=Data!$G$4,'Apartment Expenses'!AE1897,HLOOKUP('Expense History'!$AD$3,'Apartment Expenses'!$AE$4:$AL$2004,(ROW('Apartment Expenses'!M1897)-3)))</f>
        <v>0</v>
      </c>
      <c r="O1897" s="1" t="str">
        <f>IF($O$2="ALL",IF(VLOOKUP(AA1897,'Expense History'!$AA$6:$AB$36,2,0)="x","include",0),IF(AND(VLOOKUP(AA1897,'Expense History'!$AA$6:$AB$36,2,0)="x",AC1897=$O$2),"include",0))</f>
        <v>include</v>
      </c>
      <c r="P1897" s="1">
        <f>IF(O1897="include",IF(AE1897&gt;0,1+MAX(P1898:P$2005),0),0)</f>
        <v>0</v>
      </c>
      <c r="Q1897" s="1">
        <f>IF(AND(ISBLANK(AA1896),AE1896=0),0,(IF(MAX(Q1898:Q$2005)&gt;0,0,ROW(R1897))))</f>
        <v>0</v>
      </c>
      <c r="R1897" s="1">
        <f>IF($O1897="include",IF(AF1897&gt;0,1+MAX(R1898:R$2005),0),0)</f>
        <v>0</v>
      </c>
      <c r="S1897" s="1">
        <f>IF($O1897="include",IF(AG1897&gt;0,1+MAX(S1898:S$2005),0),0)</f>
        <v>0</v>
      </c>
      <c r="T1897" s="1">
        <f>IF($O1897="include",IF(AH1897&gt;0,1+MAX(T1898:T$2005),0),0)</f>
        <v>0</v>
      </c>
      <c r="U1897" s="1">
        <f>IF($O1897="include",IF(AI1897&gt;0,1+MAX(U1898:U$2005),0),0)</f>
        <v>0</v>
      </c>
      <c r="V1897" s="1">
        <f>IF($O1897="include",IF(AJ1897&gt;0,1+MAX(V1898:V$2005),0),0)</f>
        <v>0</v>
      </c>
      <c r="W1897" s="1">
        <f>IF($O1897="include",IF(AK1897&gt;0,1+MAX(W1898:W$2005),0),0)</f>
        <v>0</v>
      </c>
      <c r="X1897" s="1">
        <f>IF($O1897="include",IF(AL1897&gt;0,1+MAX(X1898:X$2005),0),0)</f>
        <v>0</v>
      </c>
      <c r="Y1897" s="22" t="str">
        <f t="shared" si="500"/>
        <v xml:space="preserve">1 - </v>
      </c>
      <c r="AA1897" s="42"/>
      <c r="AB1897" s="43"/>
      <c r="AC1897" s="43"/>
      <c r="AD1897" s="44"/>
      <c r="AE1897" s="11">
        <f t="shared" si="501"/>
        <v>0</v>
      </c>
      <c r="AF1897" s="41"/>
      <c r="AG1897" s="41"/>
      <c r="AH1897" s="41"/>
      <c r="AI1897" s="41"/>
      <c r="AJ1897" s="41"/>
      <c r="AK1897" s="41"/>
      <c r="AL1897" s="41"/>
      <c r="BA1897" s="1">
        <f t="shared" si="502"/>
        <v>0</v>
      </c>
      <c r="BB1897" s="1">
        <f t="shared" si="503"/>
        <v>0</v>
      </c>
      <c r="BC1897" s="1" t="str">
        <f t="shared" si="504"/>
        <v>No</v>
      </c>
      <c r="BD1897" s="1">
        <f t="shared" si="505"/>
        <v>0</v>
      </c>
      <c r="BE1897" s="1">
        <f t="shared" si="506"/>
        <v>0</v>
      </c>
      <c r="BF1897" s="1">
        <f t="shared" si="507"/>
        <v>0</v>
      </c>
      <c r="BG1897" s="1">
        <v>1893</v>
      </c>
      <c r="BH1897" s="1" t="e">
        <f t="shared" si="508"/>
        <v>#N/A</v>
      </c>
      <c r="BI1897" s="1">
        <f t="shared" si="510"/>
        <v>2</v>
      </c>
      <c r="BJ1897" s="1" t="e">
        <f t="shared" si="509"/>
        <v>#N/A</v>
      </c>
    </row>
    <row r="1898" spans="1:62" x14ac:dyDescent="0.25">
      <c r="A1898" s="1">
        <f t="shared" si="496"/>
        <v>1</v>
      </c>
      <c r="B1898" s="1">
        <f>IF(YEAR(AD1898)=$B$3,YEAR('Apartment Expenses'!AD1898)&amp;" - "&amp;'Apartment Expenses'!AC1898,0)</f>
        <v>0</v>
      </c>
      <c r="C1898" s="1">
        <f t="shared" si="497"/>
        <v>0</v>
      </c>
      <c r="E1898" s="1">
        <v>1894</v>
      </c>
      <c r="F1898" s="1">
        <f t="shared" si="498"/>
        <v>1</v>
      </c>
      <c r="G1898" s="1">
        <f t="shared" si="494"/>
        <v>0</v>
      </c>
      <c r="H1898" s="1">
        <f t="shared" si="495"/>
        <v>0</v>
      </c>
      <c r="J1898" s="1" t="str">
        <f t="shared" si="499"/>
        <v>1900</v>
      </c>
      <c r="M1898" s="1">
        <f>HLOOKUP('Expense History'!$AD$3,$P$4:$X$2004,ROW('Apartment Expenses'!L1898)-3,0)</f>
        <v>0</v>
      </c>
      <c r="N1898" s="1">
        <f>IF('Expense History'!$AD$3=Data!$G$4,'Apartment Expenses'!AE1898,HLOOKUP('Expense History'!$AD$3,'Apartment Expenses'!$AE$4:$AL$2004,(ROW('Apartment Expenses'!M1898)-3)))</f>
        <v>0</v>
      </c>
      <c r="O1898" s="1" t="str">
        <f>IF($O$2="ALL",IF(VLOOKUP(AA1898,'Expense History'!$AA$6:$AB$36,2,0)="x","include",0),IF(AND(VLOOKUP(AA1898,'Expense History'!$AA$6:$AB$36,2,0)="x",AC1898=$O$2),"include",0))</f>
        <v>include</v>
      </c>
      <c r="P1898" s="1">
        <f>IF(O1898="include",IF(AE1898&gt;0,1+MAX(P1899:P$2005),0),0)</f>
        <v>0</v>
      </c>
      <c r="Q1898" s="1">
        <f>IF(AND(ISBLANK(AA1897),AE1897=0),0,(IF(MAX(Q1899:Q$2005)&gt;0,0,ROW(R1898))))</f>
        <v>0</v>
      </c>
      <c r="R1898" s="1">
        <f>IF($O1898="include",IF(AF1898&gt;0,1+MAX(R1899:R$2005),0),0)</f>
        <v>0</v>
      </c>
      <c r="S1898" s="1">
        <f>IF($O1898="include",IF(AG1898&gt;0,1+MAX(S1899:S$2005),0),0)</f>
        <v>0</v>
      </c>
      <c r="T1898" s="1">
        <f>IF($O1898="include",IF(AH1898&gt;0,1+MAX(T1899:T$2005),0),0)</f>
        <v>0</v>
      </c>
      <c r="U1898" s="1">
        <f>IF($O1898="include",IF(AI1898&gt;0,1+MAX(U1899:U$2005),0),0)</f>
        <v>0</v>
      </c>
      <c r="V1898" s="1">
        <f>IF($O1898="include",IF(AJ1898&gt;0,1+MAX(V1899:V$2005),0),0)</f>
        <v>0</v>
      </c>
      <c r="W1898" s="1">
        <f>IF($O1898="include",IF(AK1898&gt;0,1+MAX(W1899:W$2005),0),0)</f>
        <v>0</v>
      </c>
      <c r="X1898" s="1">
        <f>IF($O1898="include",IF(AL1898&gt;0,1+MAX(X1899:X$2005),0),0)</f>
        <v>0</v>
      </c>
      <c r="Y1898" s="22" t="str">
        <f t="shared" si="500"/>
        <v xml:space="preserve">1 - </v>
      </c>
      <c r="AA1898" s="42"/>
      <c r="AB1898" s="43"/>
      <c r="AC1898" s="43"/>
      <c r="AD1898" s="44"/>
      <c r="AE1898" s="11">
        <f t="shared" si="501"/>
        <v>0</v>
      </c>
      <c r="AF1898" s="41"/>
      <c r="AG1898" s="41"/>
      <c r="AH1898" s="41"/>
      <c r="AI1898" s="41"/>
      <c r="AJ1898" s="41"/>
      <c r="AK1898" s="41"/>
      <c r="AL1898" s="41"/>
      <c r="BA1898" s="1">
        <f t="shared" si="502"/>
        <v>0</v>
      </c>
      <c r="BB1898" s="1">
        <f t="shared" si="503"/>
        <v>0</v>
      </c>
      <c r="BC1898" s="1" t="str">
        <f t="shared" si="504"/>
        <v>No</v>
      </c>
      <c r="BD1898" s="1">
        <f t="shared" si="505"/>
        <v>0</v>
      </c>
      <c r="BE1898" s="1">
        <f t="shared" si="506"/>
        <v>0</v>
      </c>
      <c r="BF1898" s="1">
        <f t="shared" si="507"/>
        <v>0</v>
      </c>
      <c r="BG1898" s="1">
        <v>1894</v>
      </c>
      <c r="BH1898" s="1" t="e">
        <f t="shared" si="508"/>
        <v>#N/A</v>
      </c>
      <c r="BI1898" s="1">
        <f t="shared" si="510"/>
        <v>2</v>
      </c>
      <c r="BJ1898" s="1" t="e">
        <f t="shared" si="509"/>
        <v>#N/A</v>
      </c>
    </row>
    <row r="1899" spans="1:62" x14ac:dyDescent="0.25">
      <c r="A1899" s="1">
        <f t="shared" si="496"/>
        <v>1</v>
      </c>
      <c r="B1899" s="1">
        <f>IF(YEAR(AD1899)=$B$3,YEAR('Apartment Expenses'!AD1899)&amp;" - "&amp;'Apartment Expenses'!AC1899,0)</f>
        <v>0</v>
      </c>
      <c r="C1899" s="1">
        <f t="shared" si="497"/>
        <v>0</v>
      </c>
      <c r="E1899" s="1">
        <v>1895</v>
      </c>
      <c r="F1899" s="1">
        <f t="shared" si="498"/>
        <v>1</v>
      </c>
      <c r="G1899" s="1">
        <f t="shared" si="494"/>
        <v>0</v>
      </c>
      <c r="H1899" s="1">
        <f t="shared" si="495"/>
        <v>0</v>
      </c>
      <c r="J1899" s="1" t="str">
        <f t="shared" si="499"/>
        <v>1900</v>
      </c>
      <c r="M1899" s="1">
        <f>HLOOKUP('Expense History'!$AD$3,$P$4:$X$2004,ROW('Apartment Expenses'!L1899)-3,0)</f>
        <v>0</v>
      </c>
      <c r="N1899" s="1">
        <f>IF('Expense History'!$AD$3=Data!$G$4,'Apartment Expenses'!AE1899,HLOOKUP('Expense History'!$AD$3,'Apartment Expenses'!$AE$4:$AL$2004,(ROW('Apartment Expenses'!M1899)-3)))</f>
        <v>0</v>
      </c>
      <c r="O1899" s="1" t="str">
        <f>IF($O$2="ALL",IF(VLOOKUP(AA1899,'Expense History'!$AA$6:$AB$36,2,0)="x","include",0),IF(AND(VLOOKUP(AA1899,'Expense History'!$AA$6:$AB$36,2,0)="x",AC1899=$O$2),"include",0))</f>
        <v>include</v>
      </c>
      <c r="P1899" s="1">
        <f>IF(O1899="include",IF(AE1899&gt;0,1+MAX(P1900:P$2005),0),0)</f>
        <v>0</v>
      </c>
      <c r="Q1899" s="1">
        <f>IF(AND(ISBLANK(AA1898),AE1898=0),0,(IF(MAX(Q1900:Q$2005)&gt;0,0,ROW(R1899))))</f>
        <v>0</v>
      </c>
      <c r="R1899" s="1">
        <f>IF($O1899="include",IF(AF1899&gt;0,1+MAX(R1900:R$2005),0),0)</f>
        <v>0</v>
      </c>
      <c r="S1899" s="1">
        <f>IF($O1899="include",IF(AG1899&gt;0,1+MAX(S1900:S$2005),0),0)</f>
        <v>0</v>
      </c>
      <c r="T1899" s="1">
        <f>IF($O1899="include",IF(AH1899&gt;0,1+MAX(T1900:T$2005),0),0)</f>
        <v>0</v>
      </c>
      <c r="U1899" s="1">
        <f>IF($O1899="include",IF(AI1899&gt;0,1+MAX(U1900:U$2005),0),0)</f>
        <v>0</v>
      </c>
      <c r="V1899" s="1">
        <f>IF($O1899="include",IF(AJ1899&gt;0,1+MAX(V1900:V$2005),0),0)</f>
        <v>0</v>
      </c>
      <c r="W1899" s="1">
        <f>IF($O1899="include",IF(AK1899&gt;0,1+MAX(W1900:W$2005),0),0)</f>
        <v>0</v>
      </c>
      <c r="X1899" s="1">
        <f>IF($O1899="include",IF(AL1899&gt;0,1+MAX(X1900:X$2005),0),0)</f>
        <v>0</v>
      </c>
      <c r="Y1899" s="22" t="str">
        <f t="shared" si="500"/>
        <v xml:space="preserve">1 - </v>
      </c>
      <c r="AA1899" s="42"/>
      <c r="AB1899" s="43"/>
      <c r="AC1899" s="43"/>
      <c r="AD1899" s="44"/>
      <c r="AE1899" s="11">
        <f t="shared" si="501"/>
        <v>0</v>
      </c>
      <c r="AF1899" s="41"/>
      <c r="AG1899" s="41"/>
      <c r="AH1899" s="41"/>
      <c r="AI1899" s="41"/>
      <c r="AJ1899" s="41"/>
      <c r="AK1899" s="41"/>
      <c r="AL1899" s="41"/>
      <c r="BA1899" s="1">
        <f t="shared" si="502"/>
        <v>0</v>
      </c>
      <c r="BB1899" s="1">
        <f t="shared" si="503"/>
        <v>0</v>
      </c>
      <c r="BC1899" s="1" t="str">
        <f t="shared" si="504"/>
        <v>No</v>
      </c>
      <c r="BD1899" s="1">
        <f t="shared" si="505"/>
        <v>0</v>
      </c>
      <c r="BE1899" s="1">
        <f t="shared" si="506"/>
        <v>0</v>
      </c>
      <c r="BF1899" s="1">
        <f t="shared" si="507"/>
        <v>0</v>
      </c>
      <c r="BG1899" s="1">
        <v>1895</v>
      </c>
      <c r="BH1899" s="1" t="e">
        <f t="shared" si="508"/>
        <v>#N/A</v>
      </c>
      <c r="BI1899" s="1">
        <f t="shared" si="510"/>
        <v>2</v>
      </c>
      <c r="BJ1899" s="1" t="e">
        <f t="shared" si="509"/>
        <v>#N/A</v>
      </c>
    </row>
    <row r="1900" spans="1:62" x14ac:dyDescent="0.25">
      <c r="A1900" s="1">
        <f t="shared" si="496"/>
        <v>1</v>
      </c>
      <c r="B1900" s="1">
        <f>IF(YEAR(AD1900)=$B$3,YEAR('Apartment Expenses'!AD1900)&amp;" - "&amp;'Apartment Expenses'!AC1900,0)</f>
        <v>0</v>
      </c>
      <c r="C1900" s="1">
        <f t="shared" si="497"/>
        <v>0</v>
      </c>
      <c r="E1900" s="1">
        <v>1896</v>
      </c>
      <c r="F1900" s="1">
        <f t="shared" si="498"/>
        <v>1</v>
      </c>
      <c r="G1900" s="1">
        <f t="shared" si="494"/>
        <v>0</v>
      </c>
      <c r="H1900" s="1">
        <f t="shared" si="495"/>
        <v>0</v>
      </c>
      <c r="J1900" s="1" t="str">
        <f t="shared" si="499"/>
        <v>1900</v>
      </c>
      <c r="M1900" s="1">
        <f>HLOOKUP('Expense History'!$AD$3,$P$4:$X$2004,ROW('Apartment Expenses'!L1900)-3,0)</f>
        <v>0</v>
      </c>
      <c r="N1900" s="1">
        <f>IF('Expense History'!$AD$3=Data!$G$4,'Apartment Expenses'!AE1900,HLOOKUP('Expense History'!$AD$3,'Apartment Expenses'!$AE$4:$AL$2004,(ROW('Apartment Expenses'!M1900)-3)))</f>
        <v>0</v>
      </c>
      <c r="O1900" s="1" t="str">
        <f>IF($O$2="ALL",IF(VLOOKUP(AA1900,'Expense History'!$AA$6:$AB$36,2,0)="x","include",0),IF(AND(VLOOKUP(AA1900,'Expense History'!$AA$6:$AB$36,2,0)="x",AC1900=$O$2),"include",0))</f>
        <v>include</v>
      </c>
      <c r="P1900" s="1">
        <f>IF(O1900="include",IF(AE1900&gt;0,1+MAX(P1901:P$2005),0),0)</f>
        <v>0</v>
      </c>
      <c r="Q1900" s="1">
        <f>IF(AND(ISBLANK(AA1899),AE1899=0),0,(IF(MAX(Q1901:Q$2005)&gt;0,0,ROW(R1900))))</f>
        <v>0</v>
      </c>
      <c r="R1900" s="1">
        <f>IF($O1900="include",IF(AF1900&gt;0,1+MAX(R1901:R$2005),0),0)</f>
        <v>0</v>
      </c>
      <c r="S1900" s="1">
        <f>IF($O1900="include",IF(AG1900&gt;0,1+MAX(S1901:S$2005),0),0)</f>
        <v>0</v>
      </c>
      <c r="T1900" s="1">
        <f>IF($O1900="include",IF(AH1900&gt;0,1+MAX(T1901:T$2005),0),0)</f>
        <v>0</v>
      </c>
      <c r="U1900" s="1">
        <f>IF($O1900="include",IF(AI1900&gt;0,1+MAX(U1901:U$2005),0),0)</f>
        <v>0</v>
      </c>
      <c r="V1900" s="1">
        <f>IF($O1900="include",IF(AJ1900&gt;0,1+MAX(V1901:V$2005),0),0)</f>
        <v>0</v>
      </c>
      <c r="W1900" s="1">
        <f>IF($O1900="include",IF(AK1900&gt;0,1+MAX(W1901:W$2005),0),0)</f>
        <v>0</v>
      </c>
      <c r="X1900" s="1">
        <f>IF($O1900="include",IF(AL1900&gt;0,1+MAX(X1901:X$2005),0),0)</f>
        <v>0</v>
      </c>
      <c r="Y1900" s="22" t="str">
        <f t="shared" si="500"/>
        <v xml:space="preserve">1 - </v>
      </c>
      <c r="AA1900" s="42"/>
      <c r="AB1900" s="43"/>
      <c r="AC1900" s="43"/>
      <c r="AD1900" s="44"/>
      <c r="AE1900" s="11">
        <f t="shared" si="501"/>
        <v>0</v>
      </c>
      <c r="AF1900" s="41"/>
      <c r="AG1900" s="41"/>
      <c r="AH1900" s="41"/>
      <c r="AI1900" s="41"/>
      <c r="AJ1900" s="41"/>
      <c r="AK1900" s="41"/>
      <c r="AL1900" s="41"/>
      <c r="BA1900" s="1">
        <f t="shared" si="502"/>
        <v>0</v>
      </c>
      <c r="BB1900" s="1">
        <f t="shared" si="503"/>
        <v>0</v>
      </c>
      <c r="BC1900" s="1" t="str">
        <f t="shared" si="504"/>
        <v>No</v>
      </c>
      <c r="BD1900" s="1">
        <f t="shared" si="505"/>
        <v>0</v>
      </c>
      <c r="BE1900" s="1">
        <f t="shared" si="506"/>
        <v>0</v>
      </c>
      <c r="BF1900" s="1">
        <f t="shared" si="507"/>
        <v>0</v>
      </c>
      <c r="BG1900" s="1">
        <v>1896</v>
      </c>
      <c r="BH1900" s="1" t="e">
        <f t="shared" si="508"/>
        <v>#N/A</v>
      </c>
      <c r="BI1900" s="1">
        <f t="shared" si="510"/>
        <v>2</v>
      </c>
      <c r="BJ1900" s="1" t="e">
        <f t="shared" si="509"/>
        <v>#N/A</v>
      </c>
    </row>
    <row r="1901" spans="1:62" x14ac:dyDescent="0.25">
      <c r="A1901" s="1">
        <f t="shared" si="496"/>
        <v>1</v>
      </c>
      <c r="B1901" s="1">
        <f>IF(YEAR(AD1901)=$B$3,YEAR('Apartment Expenses'!AD1901)&amp;" - "&amp;'Apartment Expenses'!AC1901,0)</f>
        <v>0</v>
      </c>
      <c r="C1901" s="1">
        <f t="shared" si="497"/>
        <v>0</v>
      </c>
      <c r="E1901" s="1">
        <v>1897</v>
      </c>
      <c r="F1901" s="1">
        <f t="shared" si="498"/>
        <v>1</v>
      </c>
      <c r="G1901" s="1">
        <f t="shared" si="494"/>
        <v>0</v>
      </c>
      <c r="H1901" s="1">
        <f t="shared" si="495"/>
        <v>0</v>
      </c>
      <c r="J1901" s="1" t="str">
        <f t="shared" si="499"/>
        <v>1900</v>
      </c>
      <c r="M1901" s="1">
        <f>HLOOKUP('Expense History'!$AD$3,$P$4:$X$2004,ROW('Apartment Expenses'!L1901)-3,0)</f>
        <v>0</v>
      </c>
      <c r="N1901" s="1">
        <f>IF('Expense History'!$AD$3=Data!$G$4,'Apartment Expenses'!AE1901,HLOOKUP('Expense History'!$AD$3,'Apartment Expenses'!$AE$4:$AL$2004,(ROW('Apartment Expenses'!M1901)-3)))</f>
        <v>0</v>
      </c>
      <c r="O1901" s="1" t="str">
        <f>IF($O$2="ALL",IF(VLOOKUP(AA1901,'Expense History'!$AA$6:$AB$36,2,0)="x","include",0),IF(AND(VLOOKUP(AA1901,'Expense History'!$AA$6:$AB$36,2,0)="x",AC1901=$O$2),"include",0))</f>
        <v>include</v>
      </c>
      <c r="P1901" s="1">
        <f>IF(O1901="include",IF(AE1901&gt;0,1+MAX(P1902:P$2005),0),0)</f>
        <v>0</v>
      </c>
      <c r="Q1901" s="1">
        <f>IF(AND(ISBLANK(AA1900),AE1900=0),0,(IF(MAX(Q1902:Q$2005)&gt;0,0,ROW(R1901))))</f>
        <v>0</v>
      </c>
      <c r="R1901" s="1">
        <f>IF($O1901="include",IF(AF1901&gt;0,1+MAX(R1902:R$2005),0),0)</f>
        <v>0</v>
      </c>
      <c r="S1901" s="1">
        <f>IF($O1901="include",IF(AG1901&gt;0,1+MAX(S1902:S$2005),0),0)</f>
        <v>0</v>
      </c>
      <c r="T1901" s="1">
        <f>IF($O1901="include",IF(AH1901&gt;0,1+MAX(T1902:T$2005),0),0)</f>
        <v>0</v>
      </c>
      <c r="U1901" s="1">
        <f>IF($O1901="include",IF(AI1901&gt;0,1+MAX(U1902:U$2005),0),0)</f>
        <v>0</v>
      </c>
      <c r="V1901" s="1">
        <f>IF($O1901="include",IF(AJ1901&gt;0,1+MAX(V1902:V$2005),0),0)</f>
        <v>0</v>
      </c>
      <c r="W1901" s="1">
        <f>IF($O1901="include",IF(AK1901&gt;0,1+MAX(W1902:W$2005),0),0)</f>
        <v>0</v>
      </c>
      <c r="X1901" s="1">
        <f>IF($O1901="include",IF(AL1901&gt;0,1+MAX(X1902:X$2005),0),0)</f>
        <v>0</v>
      </c>
      <c r="Y1901" s="22" t="str">
        <f t="shared" si="500"/>
        <v xml:space="preserve">1 - </v>
      </c>
      <c r="AA1901" s="42"/>
      <c r="AB1901" s="43"/>
      <c r="AC1901" s="43"/>
      <c r="AD1901" s="44"/>
      <c r="AE1901" s="11">
        <f t="shared" si="501"/>
        <v>0</v>
      </c>
      <c r="AF1901" s="41"/>
      <c r="AG1901" s="41"/>
      <c r="AH1901" s="41"/>
      <c r="AI1901" s="41"/>
      <c r="AJ1901" s="41"/>
      <c r="AK1901" s="41"/>
      <c r="AL1901" s="41"/>
      <c r="BA1901" s="1">
        <f t="shared" si="502"/>
        <v>0</v>
      </c>
      <c r="BB1901" s="1">
        <f t="shared" si="503"/>
        <v>0</v>
      </c>
      <c r="BC1901" s="1" t="str">
        <f t="shared" si="504"/>
        <v>No</v>
      </c>
      <c r="BD1901" s="1">
        <f t="shared" si="505"/>
        <v>0</v>
      </c>
      <c r="BE1901" s="1">
        <f t="shared" si="506"/>
        <v>0</v>
      </c>
      <c r="BF1901" s="1">
        <f t="shared" si="507"/>
        <v>0</v>
      </c>
      <c r="BG1901" s="1">
        <v>1897</v>
      </c>
      <c r="BH1901" s="1" t="e">
        <f t="shared" si="508"/>
        <v>#N/A</v>
      </c>
      <c r="BI1901" s="1">
        <f t="shared" si="510"/>
        <v>2</v>
      </c>
      <c r="BJ1901" s="1" t="e">
        <f t="shared" si="509"/>
        <v>#N/A</v>
      </c>
    </row>
    <row r="1902" spans="1:62" x14ac:dyDescent="0.25">
      <c r="A1902" s="1">
        <f t="shared" si="496"/>
        <v>1</v>
      </c>
      <c r="B1902" s="1">
        <f>IF(YEAR(AD1902)=$B$3,YEAR('Apartment Expenses'!AD1902)&amp;" - "&amp;'Apartment Expenses'!AC1902,0)</f>
        <v>0</v>
      </c>
      <c r="C1902" s="1">
        <f t="shared" si="497"/>
        <v>0</v>
      </c>
      <c r="E1902" s="1">
        <v>1898</v>
      </c>
      <c r="F1902" s="1">
        <f t="shared" si="498"/>
        <v>1</v>
      </c>
      <c r="G1902" s="1">
        <f t="shared" si="494"/>
        <v>0</v>
      </c>
      <c r="H1902" s="1">
        <f t="shared" si="495"/>
        <v>0</v>
      </c>
      <c r="J1902" s="1" t="str">
        <f t="shared" si="499"/>
        <v>1900</v>
      </c>
      <c r="M1902" s="1">
        <f>HLOOKUP('Expense History'!$AD$3,$P$4:$X$2004,ROW('Apartment Expenses'!L1902)-3,0)</f>
        <v>0</v>
      </c>
      <c r="N1902" s="1">
        <f>IF('Expense History'!$AD$3=Data!$G$4,'Apartment Expenses'!AE1902,HLOOKUP('Expense History'!$AD$3,'Apartment Expenses'!$AE$4:$AL$2004,(ROW('Apartment Expenses'!M1902)-3)))</f>
        <v>0</v>
      </c>
      <c r="O1902" s="1" t="str">
        <f>IF($O$2="ALL",IF(VLOOKUP(AA1902,'Expense History'!$AA$6:$AB$36,2,0)="x","include",0),IF(AND(VLOOKUP(AA1902,'Expense History'!$AA$6:$AB$36,2,0)="x",AC1902=$O$2),"include",0))</f>
        <v>include</v>
      </c>
      <c r="P1902" s="1">
        <f>IF(O1902="include",IF(AE1902&gt;0,1+MAX(P1903:P$2005),0),0)</f>
        <v>0</v>
      </c>
      <c r="Q1902" s="1">
        <f>IF(AND(ISBLANK(AA1901),AE1901=0),0,(IF(MAX(Q1903:Q$2005)&gt;0,0,ROW(R1902))))</f>
        <v>0</v>
      </c>
      <c r="R1902" s="1">
        <f>IF($O1902="include",IF(AF1902&gt;0,1+MAX(R1903:R$2005),0),0)</f>
        <v>0</v>
      </c>
      <c r="S1902" s="1">
        <f>IF($O1902="include",IF(AG1902&gt;0,1+MAX(S1903:S$2005),0),0)</f>
        <v>0</v>
      </c>
      <c r="T1902" s="1">
        <f>IF($O1902="include",IF(AH1902&gt;0,1+MAX(T1903:T$2005),0),0)</f>
        <v>0</v>
      </c>
      <c r="U1902" s="1">
        <f>IF($O1902="include",IF(AI1902&gt;0,1+MAX(U1903:U$2005),0),0)</f>
        <v>0</v>
      </c>
      <c r="V1902" s="1">
        <f>IF($O1902="include",IF(AJ1902&gt;0,1+MAX(V1903:V$2005),0),0)</f>
        <v>0</v>
      </c>
      <c r="W1902" s="1">
        <f>IF($O1902="include",IF(AK1902&gt;0,1+MAX(W1903:W$2005),0),0)</f>
        <v>0</v>
      </c>
      <c r="X1902" s="1">
        <f>IF($O1902="include",IF(AL1902&gt;0,1+MAX(X1903:X$2005),0),0)</f>
        <v>0</v>
      </c>
      <c r="Y1902" s="22" t="str">
        <f t="shared" si="500"/>
        <v xml:space="preserve">1 - </v>
      </c>
      <c r="AA1902" s="42"/>
      <c r="AB1902" s="43"/>
      <c r="AC1902" s="43"/>
      <c r="AD1902" s="44"/>
      <c r="AE1902" s="11">
        <f t="shared" si="501"/>
        <v>0</v>
      </c>
      <c r="AF1902" s="41"/>
      <c r="AG1902" s="41"/>
      <c r="AH1902" s="41"/>
      <c r="AI1902" s="41"/>
      <c r="AJ1902" s="41"/>
      <c r="AK1902" s="41"/>
      <c r="AL1902" s="41"/>
      <c r="BA1902" s="1">
        <f t="shared" si="502"/>
        <v>0</v>
      </c>
      <c r="BB1902" s="1">
        <f t="shared" si="503"/>
        <v>0</v>
      </c>
      <c r="BC1902" s="1" t="str">
        <f t="shared" si="504"/>
        <v>No</v>
      </c>
      <c r="BD1902" s="1">
        <f t="shared" si="505"/>
        <v>0</v>
      </c>
      <c r="BE1902" s="1">
        <f t="shared" si="506"/>
        <v>0</v>
      </c>
      <c r="BF1902" s="1">
        <f t="shared" si="507"/>
        <v>0</v>
      </c>
      <c r="BG1902" s="1">
        <v>1898</v>
      </c>
      <c r="BH1902" s="1" t="e">
        <f t="shared" si="508"/>
        <v>#N/A</v>
      </c>
      <c r="BI1902" s="1">
        <f t="shared" si="510"/>
        <v>2</v>
      </c>
      <c r="BJ1902" s="1" t="e">
        <f t="shared" si="509"/>
        <v>#N/A</v>
      </c>
    </row>
    <row r="1903" spans="1:62" x14ac:dyDescent="0.25">
      <c r="A1903" s="1">
        <f t="shared" si="496"/>
        <v>1</v>
      </c>
      <c r="B1903" s="1">
        <f>IF(YEAR(AD1903)=$B$3,YEAR('Apartment Expenses'!AD1903)&amp;" - "&amp;'Apartment Expenses'!AC1903,0)</f>
        <v>0</v>
      </c>
      <c r="C1903" s="1">
        <f t="shared" si="497"/>
        <v>0</v>
      </c>
      <c r="E1903" s="1">
        <v>1899</v>
      </c>
      <c r="F1903" s="1">
        <f t="shared" si="498"/>
        <v>1</v>
      </c>
      <c r="G1903" s="1">
        <f t="shared" si="494"/>
        <v>0</v>
      </c>
      <c r="H1903" s="1">
        <f t="shared" si="495"/>
        <v>0</v>
      </c>
      <c r="J1903" s="1" t="str">
        <f t="shared" si="499"/>
        <v>1900</v>
      </c>
      <c r="M1903" s="1">
        <f>HLOOKUP('Expense History'!$AD$3,$P$4:$X$2004,ROW('Apartment Expenses'!L1903)-3,0)</f>
        <v>0</v>
      </c>
      <c r="N1903" s="1">
        <f>IF('Expense History'!$AD$3=Data!$G$4,'Apartment Expenses'!AE1903,HLOOKUP('Expense History'!$AD$3,'Apartment Expenses'!$AE$4:$AL$2004,(ROW('Apartment Expenses'!M1903)-3)))</f>
        <v>0</v>
      </c>
      <c r="O1903" s="1" t="str">
        <f>IF($O$2="ALL",IF(VLOOKUP(AA1903,'Expense History'!$AA$6:$AB$36,2,0)="x","include",0),IF(AND(VLOOKUP(AA1903,'Expense History'!$AA$6:$AB$36,2,0)="x",AC1903=$O$2),"include",0))</f>
        <v>include</v>
      </c>
      <c r="P1903" s="1">
        <f>IF(O1903="include",IF(AE1903&gt;0,1+MAX(P1904:P$2005),0),0)</f>
        <v>0</v>
      </c>
      <c r="Q1903" s="1">
        <f>IF(AND(ISBLANK(AA1902),AE1902=0),0,(IF(MAX(Q1904:Q$2005)&gt;0,0,ROW(R1903))))</f>
        <v>0</v>
      </c>
      <c r="R1903" s="1">
        <f>IF($O1903="include",IF(AF1903&gt;0,1+MAX(R1904:R$2005),0),0)</f>
        <v>0</v>
      </c>
      <c r="S1903" s="1">
        <f>IF($O1903="include",IF(AG1903&gt;0,1+MAX(S1904:S$2005),0),0)</f>
        <v>0</v>
      </c>
      <c r="T1903" s="1">
        <f>IF($O1903="include",IF(AH1903&gt;0,1+MAX(T1904:T$2005),0),0)</f>
        <v>0</v>
      </c>
      <c r="U1903" s="1">
        <f>IF($O1903="include",IF(AI1903&gt;0,1+MAX(U1904:U$2005),0),0)</f>
        <v>0</v>
      </c>
      <c r="V1903" s="1">
        <f>IF($O1903="include",IF(AJ1903&gt;0,1+MAX(V1904:V$2005),0),0)</f>
        <v>0</v>
      </c>
      <c r="W1903" s="1">
        <f>IF($O1903="include",IF(AK1903&gt;0,1+MAX(W1904:W$2005),0),0)</f>
        <v>0</v>
      </c>
      <c r="X1903" s="1">
        <f>IF($O1903="include",IF(AL1903&gt;0,1+MAX(X1904:X$2005),0),0)</f>
        <v>0</v>
      </c>
      <c r="Y1903" s="22" t="str">
        <f t="shared" si="500"/>
        <v xml:space="preserve">1 - </v>
      </c>
      <c r="AA1903" s="42"/>
      <c r="AB1903" s="43"/>
      <c r="AC1903" s="43"/>
      <c r="AD1903" s="44"/>
      <c r="AE1903" s="11">
        <f t="shared" si="501"/>
        <v>0</v>
      </c>
      <c r="AF1903" s="41"/>
      <c r="AG1903" s="41"/>
      <c r="AH1903" s="41"/>
      <c r="AI1903" s="41"/>
      <c r="AJ1903" s="41"/>
      <c r="AK1903" s="41"/>
      <c r="AL1903" s="41"/>
      <c r="BA1903" s="1">
        <f t="shared" si="502"/>
        <v>0</v>
      </c>
      <c r="BB1903" s="1">
        <f t="shared" si="503"/>
        <v>0</v>
      </c>
      <c r="BC1903" s="1" t="str">
        <f t="shared" si="504"/>
        <v>No</v>
      </c>
      <c r="BD1903" s="1">
        <f t="shared" si="505"/>
        <v>0</v>
      </c>
      <c r="BE1903" s="1">
        <f t="shared" si="506"/>
        <v>0</v>
      </c>
      <c r="BF1903" s="1">
        <f t="shared" si="507"/>
        <v>0</v>
      </c>
      <c r="BG1903" s="1">
        <v>1899</v>
      </c>
      <c r="BH1903" s="1" t="e">
        <f t="shared" si="508"/>
        <v>#N/A</v>
      </c>
      <c r="BI1903" s="1">
        <f t="shared" si="510"/>
        <v>2</v>
      </c>
      <c r="BJ1903" s="1" t="e">
        <f t="shared" si="509"/>
        <v>#N/A</v>
      </c>
    </row>
    <row r="1904" spans="1:62" x14ac:dyDescent="0.25">
      <c r="A1904" s="1">
        <f t="shared" si="496"/>
        <v>1</v>
      </c>
      <c r="B1904" s="1">
        <f>IF(YEAR(AD1904)=$B$3,YEAR('Apartment Expenses'!AD1904)&amp;" - "&amp;'Apartment Expenses'!AC1904,0)</f>
        <v>0</v>
      </c>
      <c r="C1904" s="1">
        <f t="shared" si="497"/>
        <v>0</v>
      </c>
      <c r="E1904" s="1">
        <v>1900</v>
      </c>
      <c r="F1904" s="1">
        <f t="shared" si="498"/>
        <v>1</v>
      </c>
      <c r="G1904" s="1">
        <f t="shared" si="494"/>
        <v>0</v>
      </c>
      <c r="H1904" s="1">
        <f t="shared" si="495"/>
        <v>0</v>
      </c>
      <c r="J1904" s="1" t="str">
        <f t="shared" si="499"/>
        <v>1900</v>
      </c>
      <c r="M1904" s="1">
        <f>HLOOKUP('Expense History'!$AD$3,$P$4:$X$2004,ROW('Apartment Expenses'!L1904)-3,0)</f>
        <v>0</v>
      </c>
      <c r="N1904" s="1">
        <f>IF('Expense History'!$AD$3=Data!$G$4,'Apartment Expenses'!AE1904,HLOOKUP('Expense History'!$AD$3,'Apartment Expenses'!$AE$4:$AL$2004,(ROW('Apartment Expenses'!M1904)-3)))</f>
        <v>0</v>
      </c>
      <c r="O1904" s="1" t="str">
        <f>IF($O$2="ALL",IF(VLOOKUP(AA1904,'Expense History'!$AA$6:$AB$36,2,0)="x","include",0),IF(AND(VLOOKUP(AA1904,'Expense History'!$AA$6:$AB$36,2,0)="x",AC1904=$O$2),"include",0))</f>
        <v>include</v>
      </c>
      <c r="P1904" s="1">
        <f>IF(O1904="include",IF(AE1904&gt;0,1+MAX(P1905:P$2005),0),0)</f>
        <v>0</v>
      </c>
      <c r="Q1904" s="1">
        <f>IF(AND(ISBLANK(AA1903),AE1903=0),0,(IF(MAX(Q1905:Q$2005)&gt;0,0,ROW(R1904))))</f>
        <v>0</v>
      </c>
      <c r="R1904" s="1">
        <f>IF($O1904="include",IF(AF1904&gt;0,1+MAX(R1905:R$2005),0),0)</f>
        <v>0</v>
      </c>
      <c r="S1904" s="1">
        <f>IF($O1904="include",IF(AG1904&gt;0,1+MAX(S1905:S$2005),0),0)</f>
        <v>0</v>
      </c>
      <c r="T1904" s="1">
        <f>IF($O1904="include",IF(AH1904&gt;0,1+MAX(T1905:T$2005),0),0)</f>
        <v>0</v>
      </c>
      <c r="U1904" s="1">
        <f>IF($O1904="include",IF(AI1904&gt;0,1+MAX(U1905:U$2005),0),0)</f>
        <v>0</v>
      </c>
      <c r="V1904" s="1">
        <f>IF($O1904="include",IF(AJ1904&gt;0,1+MAX(V1905:V$2005),0),0)</f>
        <v>0</v>
      </c>
      <c r="W1904" s="1">
        <f>IF($O1904="include",IF(AK1904&gt;0,1+MAX(W1905:W$2005),0),0)</f>
        <v>0</v>
      </c>
      <c r="X1904" s="1">
        <f>IF($O1904="include",IF(AL1904&gt;0,1+MAX(X1905:X$2005),0),0)</f>
        <v>0</v>
      </c>
      <c r="Y1904" s="22" t="str">
        <f t="shared" si="500"/>
        <v xml:space="preserve">1 - </v>
      </c>
      <c r="AA1904" s="42"/>
      <c r="AB1904" s="43"/>
      <c r="AC1904" s="43"/>
      <c r="AD1904" s="44"/>
      <c r="AE1904" s="11">
        <f t="shared" si="501"/>
        <v>0</v>
      </c>
      <c r="AF1904" s="41"/>
      <c r="AG1904" s="41"/>
      <c r="AH1904" s="41"/>
      <c r="AI1904" s="41"/>
      <c r="AJ1904" s="41"/>
      <c r="AK1904" s="41"/>
      <c r="AL1904" s="41"/>
      <c r="BA1904" s="1">
        <f t="shared" si="502"/>
        <v>0</v>
      </c>
      <c r="BB1904" s="1">
        <f t="shared" si="503"/>
        <v>0</v>
      </c>
      <c r="BC1904" s="1" t="str">
        <f t="shared" si="504"/>
        <v>No</v>
      </c>
      <c r="BD1904" s="1">
        <f t="shared" si="505"/>
        <v>0</v>
      </c>
      <c r="BE1904" s="1">
        <f t="shared" si="506"/>
        <v>0</v>
      </c>
      <c r="BF1904" s="1">
        <f t="shared" si="507"/>
        <v>0</v>
      </c>
      <c r="BG1904" s="1">
        <v>1900</v>
      </c>
      <c r="BH1904" s="1" t="e">
        <f t="shared" si="508"/>
        <v>#N/A</v>
      </c>
      <c r="BI1904" s="1">
        <f t="shared" si="510"/>
        <v>2</v>
      </c>
      <c r="BJ1904" s="1" t="e">
        <f t="shared" si="509"/>
        <v>#N/A</v>
      </c>
    </row>
    <row r="1905" spans="1:62" x14ac:dyDescent="0.25">
      <c r="A1905" s="1">
        <f t="shared" si="496"/>
        <v>1</v>
      </c>
      <c r="B1905" s="1">
        <f>IF(YEAR(AD1905)=$B$3,YEAR('Apartment Expenses'!AD1905)&amp;" - "&amp;'Apartment Expenses'!AC1905,0)</f>
        <v>0</v>
      </c>
      <c r="C1905" s="1">
        <f t="shared" si="497"/>
        <v>0</v>
      </c>
      <c r="E1905" s="1">
        <v>1901</v>
      </c>
      <c r="F1905" s="1">
        <f t="shared" si="498"/>
        <v>1</v>
      </c>
      <c r="G1905" s="1">
        <f t="shared" si="494"/>
        <v>0</v>
      </c>
      <c r="H1905" s="1">
        <f t="shared" si="495"/>
        <v>0</v>
      </c>
      <c r="J1905" s="1" t="str">
        <f t="shared" si="499"/>
        <v>1900</v>
      </c>
      <c r="M1905" s="1">
        <f>HLOOKUP('Expense History'!$AD$3,$P$4:$X$2004,ROW('Apartment Expenses'!L1905)-3,0)</f>
        <v>0</v>
      </c>
      <c r="N1905" s="1">
        <f>IF('Expense History'!$AD$3=Data!$G$4,'Apartment Expenses'!AE1905,HLOOKUP('Expense History'!$AD$3,'Apartment Expenses'!$AE$4:$AL$2004,(ROW('Apartment Expenses'!M1905)-3)))</f>
        <v>0</v>
      </c>
      <c r="O1905" s="1" t="str">
        <f>IF($O$2="ALL",IF(VLOOKUP(AA1905,'Expense History'!$AA$6:$AB$36,2,0)="x","include",0),IF(AND(VLOOKUP(AA1905,'Expense History'!$AA$6:$AB$36,2,0)="x",AC1905=$O$2),"include",0))</f>
        <v>include</v>
      </c>
      <c r="P1905" s="1">
        <f>IF(O1905="include",IF(AE1905&gt;0,1+MAX(P1906:P$2005),0),0)</f>
        <v>0</v>
      </c>
      <c r="Q1905" s="1">
        <f>IF(AND(ISBLANK(AA1904),AE1904=0),0,(IF(MAX(Q1906:Q$2005)&gt;0,0,ROW(R1905))))</f>
        <v>0</v>
      </c>
      <c r="R1905" s="1">
        <f>IF($O1905="include",IF(AF1905&gt;0,1+MAX(R1906:R$2005),0),0)</f>
        <v>0</v>
      </c>
      <c r="S1905" s="1">
        <f>IF($O1905="include",IF(AG1905&gt;0,1+MAX(S1906:S$2005),0),0)</f>
        <v>0</v>
      </c>
      <c r="T1905" s="1">
        <f>IF($O1905="include",IF(AH1905&gt;0,1+MAX(T1906:T$2005),0),0)</f>
        <v>0</v>
      </c>
      <c r="U1905" s="1">
        <f>IF($O1905="include",IF(AI1905&gt;0,1+MAX(U1906:U$2005),0),0)</f>
        <v>0</v>
      </c>
      <c r="V1905" s="1">
        <f>IF($O1905="include",IF(AJ1905&gt;0,1+MAX(V1906:V$2005),0),0)</f>
        <v>0</v>
      </c>
      <c r="W1905" s="1">
        <f>IF($O1905="include",IF(AK1905&gt;0,1+MAX(W1906:W$2005),0),0)</f>
        <v>0</v>
      </c>
      <c r="X1905" s="1">
        <f>IF($O1905="include",IF(AL1905&gt;0,1+MAX(X1906:X$2005),0),0)</f>
        <v>0</v>
      </c>
      <c r="Y1905" s="22" t="str">
        <f t="shared" si="500"/>
        <v xml:space="preserve">1 - </v>
      </c>
      <c r="AA1905" s="42"/>
      <c r="AB1905" s="43"/>
      <c r="AC1905" s="43"/>
      <c r="AD1905" s="44"/>
      <c r="AE1905" s="11">
        <f t="shared" si="501"/>
        <v>0</v>
      </c>
      <c r="AF1905" s="41"/>
      <c r="AG1905" s="41"/>
      <c r="AH1905" s="41"/>
      <c r="AI1905" s="41"/>
      <c r="AJ1905" s="41"/>
      <c r="AK1905" s="41"/>
      <c r="AL1905" s="41"/>
      <c r="BA1905" s="1">
        <f t="shared" si="502"/>
        <v>0</v>
      </c>
      <c r="BB1905" s="1">
        <f t="shared" si="503"/>
        <v>0</v>
      </c>
      <c r="BC1905" s="1" t="str">
        <f t="shared" si="504"/>
        <v>No</v>
      </c>
      <c r="BD1905" s="1">
        <f t="shared" si="505"/>
        <v>0</v>
      </c>
      <c r="BE1905" s="1">
        <f t="shared" si="506"/>
        <v>0</v>
      </c>
      <c r="BF1905" s="1">
        <f t="shared" si="507"/>
        <v>0</v>
      </c>
      <c r="BG1905" s="1">
        <v>1901</v>
      </c>
      <c r="BH1905" s="1" t="e">
        <f t="shared" si="508"/>
        <v>#N/A</v>
      </c>
      <c r="BI1905" s="1">
        <f t="shared" si="510"/>
        <v>2</v>
      </c>
      <c r="BJ1905" s="1" t="e">
        <f t="shared" si="509"/>
        <v>#N/A</v>
      </c>
    </row>
    <row r="1906" spans="1:62" x14ac:dyDescent="0.25">
      <c r="A1906" s="1">
        <f t="shared" si="496"/>
        <v>1</v>
      </c>
      <c r="B1906" s="1">
        <f>IF(YEAR(AD1906)=$B$3,YEAR('Apartment Expenses'!AD1906)&amp;" - "&amp;'Apartment Expenses'!AC1906,0)</f>
        <v>0</v>
      </c>
      <c r="C1906" s="1">
        <f t="shared" si="497"/>
        <v>0</v>
      </c>
      <c r="E1906" s="1">
        <v>1902</v>
      </c>
      <c r="F1906" s="1">
        <f t="shared" si="498"/>
        <v>1</v>
      </c>
      <c r="G1906" s="1">
        <f t="shared" si="494"/>
        <v>0</v>
      </c>
      <c r="H1906" s="1">
        <f t="shared" si="495"/>
        <v>0</v>
      </c>
      <c r="J1906" s="1" t="str">
        <f t="shared" si="499"/>
        <v>1900</v>
      </c>
      <c r="M1906" s="1">
        <f>HLOOKUP('Expense History'!$AD$3,$P$4:$X$2004,ROW('Apartment Expenses'!L1906)-3,0)</f>
        <v>0</v>
      </c>
      <c r="N1906" s="1">
        <f>IF('Expense History'!$AD$3=Data!$G$4,'Apartment Expenses'!AE1906,HLOOKUP('Expense History'!$AD$3,'Apartment Expenses'!$AE$4:$AL$2004,(ROW('Apartment Expenses'!M1906)-3)))</f>
        <v>0</v>
      </c>
      <c r="O1906" s="1" t="str">
        <f>IF($O$2="ALL",IF(VLOOKUP(AA1906,'Expense History'!$AA$6:$AB$36,2,0)="x","include",0),IF(AND(VLOOKUP(AA1906,'Expense History'!$AA$6:$AB$36,2,0)="x",AC1906=$O$2),"include",0))</f>
        <v>include</v>
      </c>
      <c r="P1906" s="1">
        <f>IF(O1906="include",IF(AE1906&gt;0,1+MAX(P1907:P$2005),0),0)</f>
        <v>0</v>
      </c>
      <c r="Q1906" s="1">
        <f>IF(AND(ISBLANK(AA1905),AE1905=0),0,(IF(MAX(Q1907:Q$2005)&gt;0,0,ROW(R1906))))</f>
        <v>0</v>
      </c>
      <c r="R1906" s="1">
        <f>IF($O1906="include",IF(AF1906&gt;0,1+MAX(R1907:R$2005),0),0)</f>
        <v>0</v>
      </c>
      <c r="S1906" s="1">
        <f>IF($O1906="include",IF(AG1906&gt;0,1+MAX(S1907:S$2005),0),0)</f>
        <v>0</v>
      </c>
      <c r="T1906" s="1">
        <f>IF($O1906="include",IF(AH1906&gt;0,1+MAX(T1907:T$2005),0),0)</f>
        <v>0</v>
      </c>
      <c r="U1906" s="1">
        <f>IF($O1906="include",IF(AI1906&gt;0,1+MAX(U1907:U$2005),0),0)</f>
        <v>0</v>
      </c>
      <c r="V1906" s="1">
        <f>IF($O1906="include",IF(AJ1906&gt;0,1+MAX(V1907:V$2005),0),0)</f>
        <v>0</v>
      </c>
      <c r="W1906" s="1">
        <f>IF($O1906="include",IF(AK1906&gt;0,1+MAX(W1907:W$2005),0),0)</f>
        <v>0</v>
      </c>
      <c r="X1906" s="1">
        <f>IF($O1906="include",IF(AL1906&gt;0,1+MAX(X1907:X$2005),0),0)</f>
        <v>0</v>
      </c>
      <c r="Y1906" s="22" t="str">
        <f t="shared" si="500"/>
        <v xml:space="preserve">1 - </v>
      </c>
      <c r="AA1906" s="42"/>
      <c r="AB1906" s="43"/>
      <c r="AC1906" s="43"/>
      <c r="AD1906" s="44"/>
      <c r="AE1906" s="11">
        <f t="shared" si="501"/>
        <v>0</v>
      </c>
      <c r="AF1906" s="41"/>
      <c r="AG1906" s="41"/>
      <c r="AH1906" s="41"/>
      <c r="AI1906" s="41"/>
      <c r="AJ1906" s="41"/>
      <c r="AK1906" s="41"/>
      <c r="AL1906" s="41"/>
      <c r="BA1906" s="1">
        <f t="shared" si="502"/>
        <v>0</v>
      </c>
      <c r="BB1906" s="1">
        <f t="shared" si="503"/>
        <v>0</v>
      </c>
      <c r="BC1906" s="1" t="str">
        <f t="shared" si="504"/>
        <v>No</v>
      </c>
      <c r="BD1906" s="1">
        <f t="shared" si="505"/>
        <v>0</v>
      </c>
      <c r="BE1906" s="1">
        <f t="shared" si="506"/>
        <v>0</v>
      </c>
      <c r="BF1906" s="1">
        <f t="shared" si="507"/>
        <v>0</v>
      </c>
      <c r="BG1906" s="1">
        <v>1902</v>
      </c>
      <c r="BH1906" s="1" t="e">
        <f t="shared" si="508"/>
        <v>#N/A</v>
      </c>
      <c r="BI1906" s="1">
        <f t="shared" si="510"/>
        <v>2</v>
      </c>
      <c r="BJ1906" s="1" t="e">
        <f t="shared" si="509"/>
        <v>#N/A</v>
      </c>
    </row>
    <row r="1907" spans="1:62" x14ac:dyDescent="0.25">
      <c r="A1907" s="1">
        <f t="shared" si="496"/>
        <v>1</v>
      </c>
      <c r="B1907" s="1">
        <f>IF(YEAR(AD1907)=$B$3,YEAR('Apartment Expenses'!AD1907)&amp;" - "&amp;'Apartment Expenses'!AC1907,0)</f>
        <v>0</v>
      </c>
      <c r="C1907" s="1">
        <f t="shared" si="497"/>
        <v>0</v>
      </c>
      <c r="E1907" s="1">
        <v>1903</v>
      </c>
      <c r="F1907" s="1">
        <f t="shared" si="498"/>
        <v>1</v>
      </c>
      <c r="G1907" s="1">
        <f t="shared" si="494"/>
        <v>0</v>
      </c>
      <c r="H1907" s="1">
        <f t="shared" si="495"/>
        <v>0</v>
      </c>
      <c r="J1907" s="1" t="str">
        <f t="shared" si="499"/>
        <v>1900</v>
      </c>
      <c r="M1907" s="1">
        <f>HLOOKUP('Expense History'!$AD$3,$P$4:$X$2004,ROW('Apartment Expenses'!L1907)-3,0)</f>
        <v>0</v>
      </c>
      <c r="N1907" s="1">
        <f>IF('Expense History'!$AD$3=Data!$G$4,'Apartment Expenses'!AE1907,HLOOKUP('Expense History'!$AD$3,'Apartment Expenses'!$AE$4:$AL$2004,(ROW('Apartment Expenses'!M1907)-3)))</f>
        <v>0</v>
      </c>
      <c r="O1907" s="1" t="str">
        <f>IF($O$2="ALL",IF(VLOOKUP(AA1907,'Expense History'!$AA$6:$AB$36,2,0)="x","include",0),IF(AND(VLOOKUP(AA1907,'Expense History'!$AA$6:$AB$36,2,0)="x",AC1907=$O$2),"include",0))</f>
        <v>include</v>
      </c>
      <c r="P1907" s="1">
        <f>IF(O1907="include",IF(AE1907&gt;0,1+MAX(P1908:P$2005),0),0)</f>
        <v>0</v>
      </c>
      <c r="Q1907" s="1">
        <f>IF(AND(ISBLANK(AA1906),AE1906=0),0,(IF(MAX(Q1908:Q$2005)&gt;0,0,ROW(R1907))))</f>
        <v>0</v>
      </c>
      <c r="R1907" s="1">
        <f>IF($O1907="include",IF(AF1907&gt;0,1+MAX(R1908:R$2005),0),0)</f>
        <v>0</v>
      </c>
      <c r="S1907" s="1">
        <f>IF($O1907="include",IF(AG1907&gt;0,1+MAX(S1908:S$2005),0),0)</f>
        <v>0</v>
      </c>
      <c r="T1907" s="1">
        <f>IF($O1907="include",IF(AH1907&gt;0,1+MAX(T1908:T$2005),0),0)</f>
        <v>0</v>
      </c>
      <c r="U1907" s="1">
        <f>IF($O1907="include",IF(AI1907&gt;0,1+MAX(U1908:U$2005),0),0)</f>
        <v>0</v>
      </c>
      <c r="V1907" s="1">
        <f>IF($O1907="include",IF(AJ1907&gt;0,1+MAX(V1908:V$2005),0),0)</f>
        <v>0</v>
      </c>
      <c r="W1907" s="1">
        <f>IF($O1907="include",IF(AK1907&gt;0,1+MAX(W1908:W$2005),0),0)</f>
        <v>0</v>
      </c>
      <c r="X1907" s="1">
        <f>IF($O1907="include",IF(AL1907&gt;0,1+MAX(X1908:X$2005),0),0)</f>
        <v>0</v>
      </c>
      <c r="Y1907" s="22" t="str">
        <f t="shared" si="500"/>
        <v xml:space="preserve">1 - </v>
      </c>
      <c r="AA1907" s="42"/>
      <c r="AB1907" s="43"/>
      <c r="AC1907" s="43"/>
      <c r="AD1907" s="44"/>
      <c r="AE1907" s="11">
        <f t="shared" si="501"/>
        <v>0</v>
      </c>
      <c r="AF1907" s="41"/>
      <c r="AG1907" s="41"/>
      <c r="AH1907" s="41"/>
      <c r="AI1907" s="41"/>
      <c r="AJ1907" s="41"/>
      <c r="AK1907" s="41"/>
      <c r="AL1907" s="41"/>
      <c r="BA1907" s="1">
        <f t="shared" si="502"/>
        <v>0</v>
      </c>
      <c r="BB1907" s="1">
        <f t="shared" si="503"/>
        <v>0</v>
      </c>
      <c r="BC1907" s="1" t="str">
        <f t="shared" si="504"/>
        <v>No</v>
      </c>
      <c r="BD1907" s="1">
        <f t="shared" si="505"/>
        <v>0</v>
      </c>
      <c r="BE1907" s="1">
        <f t="shared" si="506"/>
        <v>0</v>
      </c>
      <c r="BF1907" s="1">
        <f t="shared" si="507"/>
        <v>0</v>
      </c>
      <c r="BG1907" s="1">
        <v>1903</v>
      </c>
      <c r="BH1907" s="1" t="e">
        <f t="shared" si="508"/>
        <v>#N/A</v>
      </c>
      <c r="BI1907" s="1">
        <f t="shared" si="510"/>
        <v>2</v>
      </c>
      <c r="BJ1907" s="1" t="e">
        <f t="shared" si="509"/>
        <v>#N/A</v>
      </c>
    </row>
    <row r="1908" spans="1:62" x14ac:dyDescent="0.25">
      <c r="A1908" s="1">
        <f t="shared" si="496"/>
        <v>1</v>
      </c>
      <c r="B1908" s="1">
        <f>IF(YEAR(AD1908)=$B$3,YEAR('Apartment Expenses'!AD1908)&amp;" - "&amp;'Apartment Expenses'!AC1908,0)</f>
        <v>0</v>
      </c>
      <c r="C1908" s="1">
        <f t="shared" si="497"/>
        <v>0</v>
      </c>
      <c r="E1908" s="1">
        <v>1904</v>
      </c>
      <c r="F1908" s="1">
        <f t="shared" si="498"/>
        <v>1</v>
      </c>
      <c r="G1908" s="1">
        <f t="shared" si="494"/>
        <v>0</v>
      </c>
      <c r="H1908" s="1">
        <f t="shared" si="495"/>
        <v>0</v>
      </c>
      <c r="J1908" s="1" t="str">
        <f t="shared" si="499"/>
        <v>1900</v>
      </c>
      <c r="M1908" s="1">
        <f>HLOOKUP('Expense History'!$AD$3,$P$4:$X$2004,ROW('Apartment Expenses'!L1908)-3,0)</f>
        <v>0</v>
      </c>
      <c r="N1908" s="1">
        <f>IF('Expense History'!$AD$3=Data!$G$4,'Apartment Expenses'!AE1908,HLOOKUP('Expense History'!$AD$3,'Apartment Expenses'!$AE$4:$AL$2004,(ROW('Apartment Expenses'!M1908)-3)))</f>
        <v>0</v>
      </c>
      <c r="O1908" s="1" t="str">
        <f>IF($O$2="ALL",IF(VLOOKUP(AA1908,'Expense History'!$AA$6:$AB$36,2,0)="x","include",0),IF(AND(VLOOKUP(AA1908,'Expense History'!$AA$6:$AB$36,2,0)="x",AC1908=$O$2),"include",0))</f>
        <v>include</v>
      </c>
      <c r="P1908" s="1">
        <f>IF(O1908="include",IF(AE1908&gt;0,1+MAX(P1909:P$2005),0),0)</f>
        <v>0</v>
      </c>
      <c r="Q1908" s="1">
        <f>IF(AND(ISBLANK(AA1907),AE1907=0),0,(IF(MAX(Q1909:Q$2005)&gt;0,0,ROW(R1908))))</f>
        <v>0</v>
      </c>
      <c r="R1908" s="1">
        <f>IF($O1908="include",IF(AF1908&gt;0,1+MAX(R1909:R$2005),0),0)</f>
        <v>0</v>
      </c>
      <c r="S1908" s="1">
        <f>IF($O1908="include",IF(AG1908&gt;0,1+MAX(S1909:S$2005),0),0)</f>
        <v>0</v>
      </c>
      <c r="T1908" s="1">
        <f>IF($O1908="include",IF(AH1908&gt;0,1+MAX(T1909:T$2005),0),0)</f>
        <v>0</v>
      </c>
      <c r="U1908" s="1">
        <f>IF($O1908="include",IF(AI1908&gt;0,1+MAX(U1909:U$2005),0),0)</f>
        <v>0</v>
      </c>
      <c r="V1908" s="1">
        <f>IF($O1908="include",IF(AJ1908&gt;0,1+MAX(V1909:V$2005),0),0)</f>
        <v>0</v>
      </c>
      <c r="W1908" s="1">
        <f>IF($O1908="include",IF(AK1908&gt;0,1+MAX(W1909:W$2005),0),0)</f>
        <v>0</v>
      </c>
      <c r="X1908" s="1">
        <f>IF($O1908="include",IF(AL1908&gt;0,1+MAX(X1909:X$2005),0),0)</f>
        <v>0</v>
      </c>
      <c r="Y1908" s="22" t="str">
        <f t="shared" si="500"/>
        <v xml:space="preserve">1 - </v>
      </c>
      <c r="AA1908" s="42"/>
      <c r="AB1908" s="43"/>
      <c r="AC1908" s="43"/>
      <c r="AD1908" s="44"/>
      <c r="AE1908" s="11">
        <f t="shared" si="501"/>
        <v>0</v>
      </c>
      <c r="AF1908" s="41"/>
      <c r="AG1908" s="41"/>
      <c r="AH1908" s="41"/>
      <c r="AI1908" s="41"/>
      <c r="AJ1908" s="41"/>
      <c r="AK1908" s="41"/>
      <c r="AL1908" s="41"/>
      <c r="BA1908" s="1">
        <f t="shared" si="502"/>
        <v>0</v>
      </c>
      <c r="BB1908" s="1">
        <f t="shared" si="503"/>
        <v>0</v>
      </c>
      <c r="BC1908" s="1" t="str">
        <f t="shared" si="504"/>
        <v>No</v>
      </c>
      <c r="BD1908" s="1">
        <f t="shared" si="505"/>
        <v>0</v>
      </c>
      <c r="BE1908" s="1">
        <f t="shared" si="506"/>
        <v>0</v>
      </c>
      <c r="BF1908" s="1">
        <f t="shared" si="507"/>
        <v>0</v>
      </c>
      <c r="BG1908" s="1">
        <v>1904</v>
      </c>
      <c r="BH1908" s="1" t="e">
        <f t="shared" si="508"/>
        <v>#N/A</v>
      </c>
      <c r="BI1908" s="1">
        <f t="shared" si="510"/>
        <v>2</v>
      </c>
      <c r="BJ1908" s="1" t="e">
        <f t="shared" si="509"/>
        <v>#N/A</v>
      </c>
    </row>
    <row r="1909" spans="1:62" x14ac:dyDescent="0.25">
      <c r="A1909" s="1">
        <f t="shared" si="496"/>
        <v>1</v>
      </c>
      <c r="B1909" s="1">
        <f>IF(YEAR(AD1909)=$B$3,YEAR('Apartment Expenses'!AD1909)&amp;" - "&amp;'Apartment Expenses'!AC1909,0)</f>
        <v>0</v>
      </c>
      <c r="C1909" s="1">
        <f t="shared" si="497"/>
        <v>0</v>
      </c>
      <c r="E1909" s="1">
        <v>1905</v>
      </c>
      <c r="F1909" s="1">
        <f t="shared" si="498"/>
        <v>1</v>
      </c>
      <c r="G1909" s="1">
        <f t="shared" si="494"/>
        <v>0</v>
      </c>
      <c r="H1909" s="1">
        <f t="shared" si="495"/>
        <v>0</v>
      </c>
      <c r="J1909" s="1" t="str">
        <f t="shared" si="499"/>
        <v>1900</v>
      </c>
      <c r="M1909" s="1">
        <f>HLOOKUP('Expense History'!$AD$3,$P$4:$X$2004,ROW('Apartment Expenses'!L1909)-3,0)</f>
        <v>0</v>
      </c>
      <c r="N1909" s="1">
        <f>IF('Expense History'!$AD$3=Data!$G$4,'Apartment Expenses'!AE1909,HLOOKUP('Expense History'!$AD$3,'Apartment Expenses'!$AE$4:$AL$2004,(ROW('Apartment Expenses'!M1909)-3)))</f>
        <v>0</v>
      </c>
      <c r="O1909" s="1" t="str">
        <f>IF($O$2="ALL",IF(VLOOKUP(AA1909,'Expense History'!$AA$6:$AB$36,2,0)="x","include",0),IF(AND(VLOOKUP(AA1909,'Expense History'!$AA$6:$AB$36,2,0)="x",AC1909=$O$2),"include",0))</f>
        <v>include</v>
      </c>
      <c r="P1909" s="1">
        <f>IF(O1909="include",IF(AE1909&gt;0,1+MAX(P1910:P$2005),0),0)</f>
        <v>0</v>
      </c>
      <c r="Q1909" s="1">
        <f>IF(AND(ISBLANK(AA1908),AE1908=0),0,(IF(MAX(Q1910:Q$2005)&gt;0,0,ROW(R1909))))</f>
        <v>0</v>
      </c>
      <c r="R1909" s="1">
        <f>IF($O1909="include",IF(AF1909&gt;0,1+MAX(R1910:R$2005),0),0)</f>
        <v>0</v>
      </c>
      <c r="S1909" s="1">
        <f>IF($O1909="include",IF(AG1909&gt;0,1+MAX(S1910:S$2005),0),0)</f>
        <v>0</v>
      </c>
      <c r="T1909" s="1">
        <f>IF($O1909="include",IF(AH1909&gt;0,1+MAX(T1910:T$2005),0),0)</f>
        <v>0</v>
      </c>
      <c r="U1909" s="1">
        <f>IF($O1909="include",IF(AI1909&gt;0,1+MAX(U1910:U$2005),0),0)</f>
        <v>0</v>
      </c>
      <c r="V1909" s="1">
        <f>IF($O1909="include",IF(AJ1909&gt;0,1+MAX(V1910:V$2005),0),0)</f>
        <v>0</v>
      </c>
      <c r="W1909" s="1">
        <f>IF($O1909="include",IF(AK1909&gt;0,1+MAX(W1910:W$2005),0),0)</f>
        <v>0</v>
      </c>
      <c r="X1909" s="1">
        <f>IF($O1909="include",IF(AL1909&gt;0,1+MAX(X1910:X$2005),0),0)</f>
        <v>0</v>
      </c>
      <c r="Y1909" s="22" t="str">
        <f t="shared" si="500"/>
        <v xml:space="preserve">1 - </v>
      </c>
      <c r="AA1909" s="42"/>
      <c r="AB1909" s="43"/>
      <c r="AC1909" s="43"/>
      <c r="AD1909" s="44"/>
      <c r="AE1909" s="11">
        <f t="shared" si="501"/>
        <v>0</v>
      </c>
      <c r="AF1909" s="41"/>
      <c r="AG1909" s="41"/>
      <c r="AH1909" s="41"/>
      <c r="AI1909" s="41"/>
      <c r="AJ1909" s="41"/>
      <c r="AK1909" s="41"/>
      <c r="AL1909" s="41"/>
      <c r="BA1909" s="1">
        <f t="shared" si="502"/>
        <v>0</v>
      </c>
      <c r="BB1909" s="1">
        <f t="shared" si="503"/>
        <v>0</v>
      </c>
      <c r="BC1909" s="1" t="str">
        <f t="shared" si="504"/>
        <v>No</v>
      </c>
      <c r="BD1909" s="1">
        <f t="shared" si="505"/>
        <v>0</v>
      </c>
      <c r="BE1909" s="1">
        <f t="shared" si="506"/>
        <v>0</v>
      </c>
      <c r="BF1909" s="1">
        <f t="shared" si="507"/>
        <v>0</v>
      </c>
      <c r="BG1909" s="1">
        <v>1905</v>
      </c>
      <c r="BH1909" s="1" t="e">
        <f t="shared" si="508"/>
        <v>#N/A</v>
      </c>
      <c r="BI1909" s="1">
        <f t="shared" si="510"/>
        <v>2</v>
      </c>
      <c r="BJ1909" s="1" t="e">
        <f t="shared" si="509"/>
        <v>#N/A</v>
      </c>
    </row>
    <row r="1910" spans="1:62" x14ac:dyDescent="0.25">
      <c r="A1910" s="1">
        <f t="shared" si="496"/>
        <v>1</v>
      </c>
      <c r="B1910" s="1">
        <f>IF(YEAR(AD1910)=$B$3,YEAR('Apartment Expenses'!AD1910)&amp;" - "&amp;'Apartment Expenses'!AC1910,0)</f>
        <v>0</v>
      </c>
      <c r="C1910" s="1">
        <f t="shared" si="497"/>
        <v>0</v>
      </c>
      <c r="E1910" s="1">
        <v>1906</v>
      </c>
      <c r="F1910" s="1">
        <f t="shared" si="498"/>
        <v>1</v>
      </c>
      <c r="G1910" s="1">
        <f t="shared" si="494"/>
        <v>0</v>
      </c>
      <c r="H1910" s="1">
        <f t="shared" si="495"/>
        <v>0</v>
      </c>
      <c r="J1910" s="1" t="str">
        <f t="shared" si="499"/>
        <v>1900</v>
      </c>
      <c r="M1910" s="1">
        <f>HLOOKUP('Expense History'!$AD$3,$P$4:$X$2004,ROW('Apartment Expenses'!L1910)-3,0)</f>
        <v>0</v>
      </c>
      <c r="N1910" s="1">
        <f>IF('Expense History'!$AD$3=Data!$G$4,'Apartment Expenses'!AE1910,HLOOKUP('Expense History'!$AD$3,'Apartment Expenses'!$AE$4:$AL$2004,(ROW('Apartment Expenses'!M1910)-3)))</f>
        <v>0</v>
      </c>
      <c r="O1910" s="1" t="str">
        <f>IF($O$2="ALL",IF(VLOOKUP(AA1910,'Expense History'!$AA$6:$AB$36,2,0)="x","include",0),IF(AND(VLOOKUP(AA1910,'Expense History'!$AA$6:$AB$36,2,0)="x",AC1910=$O$2),"include",0))</f>
        <v>include</v>
      </c>
      <c r="P1910" s="1">
        <f>IF(O1910="include",IF(AE1910&gt;0,1+MAX(P1911:P$2005),0),0)</f>
        <v>0</v>
      </c>
      <c r="Q1910" s="1">
        <f>IF(AND(ISBLANK(AA1909),AE1909=0),0,(IF(MAX(Q1911:Q$2005)&gt;0,0,ROW(R1910))))</f>
        <v>0</v>
      </c>
      <c r="R1910" s="1">
        <f>IF($O1910="include",IF(AF1910&gt;0,1+MAX(R1911:R$2005),0),0)</f>
        <v>0</v>
      </c>
      <c r="S1910" s="1">
        <f>IF($O1910="include",IF(AG1910&gt;0,1+MAX(S1911:S$2005),0),0)</f>
        <v>0</v>
      </c>
      <c r="T1910" s="1">
        <f>IF($O1910="include",IF(AH1910&gt;0,1+MAX(T1911:T$2005),0),0)</f>
        <v>0</v>
      </c>
      <c r="U1910" s="1">
        <f>IF($O1910="include",IF(AI1910&gt;0,1+MAX(U1911:U$2005),0),0)</f>
        <v>0</v>
      </c>
      <c r="V1910" s="1">
        <f>IF($O1910="include",IF(AJ1910&gt;0,1+MAX(V1911:V$2005),0),0)</f>
        <v>0</v>
      </c>
      <c r="W1910" s="1">
        <f>IF($O1910="include",IF(AK1910&gt;0,1+MAX(W1911:W$2005),0),0)</f>
        <v>0</v>
      </c>
      <c r="X1910" s="1">
        <f>IF($O1910="include",IF(AL1910&gt;0,1+MAX(X1911:X$2005),0),0)</f>
        <v>0</v>
      </c>
      <c r="Y1910" s="22" t="str">
        <f t="shared" si="500"/>
        <v xml:space="preserve">1 - </v>
      </c>
      <c r="AA1910" s="42"/>
      <c r="AB1910" s="43"/>
      <c r="AC1910" s="43"/>
      <c r="AD1910" s="44"/>
      <c r="AE1910" s="11">
        <f t="shared" si="501"/>
        <v>0</v>
      </c>
      <c r="AF1910" s="41"/>
      <c r="AG1910" s="41"/>
      <c r="AH1910" s="41"/>
      <c r="AI1910" s="41"/>
      <c r="AJ1910" s="41"/>
      <c r="AK1910" s="41"/>
      <c r="AL1910" s="41"/>
      <c r="BA1910" s="1">
        <f t="shared" si="502"/>
        <v>0</v>
      </c>
      <c r="BB1910" s="1">
        <f t="shared" si="503"/>
        <v>0</v>
      </c>
      <c r="BC1910" s="1" t="str">
        <f t="shared" si="504"/>
        <v>No</v>
      </c>
      <c r="BD1910" s="1">
        <f t="shared" si="505"/>
        <v>0</v>
      </c>
      <c r="BE1910" s="1">
        <f t="shared" si="506"/>
        <v>0</v>
      </c>
      <c r="BF1910" s="1">
        <f t="shared" si="507"/>
        <v>0</v>
      </c>
      <c r="BG1910" s="1">
        <v>1906</v>
      </c>
      <c r="BH1910" s="1" t="e">
        <f t="shared" si="508"/>
        <v>#N/A</v>
      </c>
      <c r="BI1910" s="1">
        <f t="shared" si="510"/>
        <v>2</v>
      </c>
      <c r="BJ1910" s="1" t="e">
        <f t="shared" si="509"/>
        <v>#N/A</v>
      </c>
    </row>
    <row r="1911" spans="1:62" x14ac:dyDescent="0.25">
      <c r="A1911" s="1">
        <f t="shared" si="496"/>
        <v>1</v>
      </c>
      <c r="B1911" s="1">
        <f>IF(YEAR(AD1911)=$B$3,YEAR('Apartment Expenses'!AD1911)&amp;" - "&amp;'Apartment Expenses'!AC1911,0)</f>
        <v>0</v>
      </c>
      <c r="C1911" s="1">
        <f t="shared" si="497"/>
        <v>0</v>
      </c>
      <c r="E1911" s="1">
        <v>1907</v>
      </c>
      <c r="F1911" s="1">
        <f t="shared" si="498"/>
        <v>1</v>
      </c>
      <c r="G1911" s="1">
        <f t="shared" si="494"/>
        <v>0</v>
      </c>
      <c r="H1911" s="1">
        <f t="shared" si="495"/>
        <v>0</v>
      </c>
      <c r="J1911" s="1" t="str">
        <f t="shared" si="499"/>
        <v>1900</v>
      </c>
      <c r="M1911" s="1">
        <f>HLOOKUP('Expense History'!$AD$3,$P$4:$X$2004,ROW('Apartment Expenses'!L1911)-3,0)</f>
        <v>0</v>
      </c>
      <c r="N1911" s="1">
        <f>IF('Expense History'!$AD$3=Data!$G$4,'Apartment Expenses'!AE1911,HLOOKUP('Expense History'!$AD$3,'Apartment Expenses'!$AE$4:$AL$2004,(ROW('Apartment Expenses'!M1911)-3)))</f>
        <v>0</v>
      </c>
      <c r="O1911" s="1" t="str">
        <f>IF($O$2="ALL",IF(VLOOKUP(AA1911,'Expense History'!$AA$6:$AB$36,2,0)="x","include",0),IF(AND(VLOOKUP(AA1911,'Expense History'!$AA$6:$AB$36,2,0)="x",AC1911=$O$2),"include",0))</f>
        <v>include</v>
      </c>
      <c r="P1911" s="1">
        <f>IF(O1911="include",IF(AE1911&gt;0,1+MAX(P1912:P$2005),0),0)</f>
        <v>0</v>
      </c>
      <c r="Q1911" s="1">
        <f>IF(AND(ISBLANK(AA1910),AE1910=0),0,(IF(MAX(Q1912:Q$2005)&gt;0,0,ROW(R1911))))</f>
        <v>0</v>
      </c>
      <c r="R1911" s="1">
        <f>IF($O1911="include",IF(AF1911&gt;0,1+MAX(R1912:R$2005),0),0)</f>
        <v>0</v>
      </c>
      <c r="S1911" s="1">
        <f>IF($O1911="include",IF(AG1911&gt;0,1+MAX(S1912:S$2005),0),0)</f>
        <v>0</v>
      </c>
      <c r="T1911" s="1">
        <f>IF($O1911="include",IF(AH1911&gt;0,1+MAX(T1912:T$2005),0),0)</f>
        <v>0</v>
      </c>
      <c r="U1911" s="1">
        <f>IF($O1911="include",IF(AI1911&gt;0,1+MAX(U1912:U$2005),0),0)</f>
        <v>0</v>
      </c>
      <c r="V1911" s="1">
        <f>IF($O1911="include",IF(AJ1911&gt;0,1+MAX(V1912:V$2005),0),0)</f>
        <v>0</v>
      </c>
      <c r="W1911" s="1">
        <f>IF($O1911="include",IF(AK1911&gt;0,1+MAX(W1912:W$2005),0),0)</f>
        <v>0</v>
      </c>
      <c r="X1911" s="1">
        <f>IF($O1911="include",IF(AL1911&gt;0,1+MAX(X1912:X$2005),0),0)</f>
        <v>0</v>
      </c>
      <c r="Y1911" s="22" t="str">
        <f t="shared" si="500"/>
        <v xml:space="preserve">1 - </v>
      </c>
      <c r="AA1911" s="42"/>
      <c r="AB1911" s="43"/>
      <c r="AC1911" s="43"/>
      <c r="AD1911" s="44"/>
      <c r="AE1911" s="11">
        <f t="shared" si="501"/>
        <v>0</v>
      </c>
      <c r="AF1911" s="41"/>
      <c r="AG1911" s="41"/>
      <c r="AH1911" s="41"/>
      <c r="AI1911" s="41"/>
      <c r="AJ1911" s="41"/>
      <c r="AK1911" s="41"/>
      <c r="AL1911" s="41"/>
      <c r="BA1911" s="1">
        <f t="shared" si="502"/>
        <v>0</v>
      </c>
      <c r="BB1911" s="1">
        <f t="shared" si="503"/>
        <v>0</v>
      </c>
      <c r="BC1911" s="1" t="str">
        <f t="shared" si="504"/>
        <v>No</v>
      </c>
      <c r="BD1911" s="1">
        <f t="shared" si="505"/>
        <v>0</v>
      </c>
      <c r="BE1911" s="1">
        <f t="shared" si="506"/>
        <v>0</v>
      </c>
      <c r="BF1911" s="1">
        <f t="shared" si="507"/>
        <v>0</v>
      </c>
      <c r="BG1911" s="1">
        <v>1907</v>
      </c>
      <c r="BH1911" s="1" t="e">
        <f t="shared" si="508"/>
        <v>#N/A</v>
      </c>
      <c r="BI1911" s="1">
        <f t="shared" si="510"/>
        <v>2</v>
      </c>
      <c r="BJ1911" s="1" t="e">
        <f t="shared" si="509"/>
        <v>#N/A</v>
      </c>
    </row>
    <row r="1912" spans="1:62" x14ac:dyDescent="0.25">
      <c r="A1912" s="1">
        <f t="shared" si="496"/>
        <v>1</v>
      </c>
      <c r="B1912" s="1">
        <f>IF(YEAR(AD1912)=$B$3,YEAR('Apartment Expenses'!AD1912)&amp;" - "&amp;'Apartment Expenses'!AC1912,0)</f>
        <v>0</v>
      </c>
      <c r="C1912" s="1">
        <f t="shared" si="497"/>
        <v>0</v>
      </c>
      <c r="E1912" s="1">
        <v>1908</v>
      </c>
      <c r="F1912" s="1">
        <f t="shared" si="498"/>
        <v>1</v>
      </c>
      <c r="G1912" s="1">
        <f t="shared" si="494"/>
        <v>0</v>
      </c>
      <c r="H1912" s="1">
        <f t="shared" si="495"/>
        <v>0</v>
      </c>
      <c r="J1912" s="1" t="str">
        <f t="shared" si="499"/>
        <v>1900</v>
      </c>
      <c r="M1912" s="1">
        <f>HLOOKUP('Expense History'!$AD$3,$P$4:$X$2004,ROW('Apartment Expenses'!L1912)-3,0)</f>
        <v>0</v>
      </c>
      <c r="N1912" s="1">
        <f>IF('Expense History'!$AD$3=Data!$G$4,'Apartment Expenses'!AE1912,HLOOKUP('Expense History'!$AD$3,'Apartment Expenses'!$AE$4:$AL$2004,(ROW('Apartment Expenses'!M1912)-3)))</f>
        <v>0</v>
      </c>
      <c r="O1912" s="1" t="str">
        <f>IF($O$2="ALL",IF(VLOOKUP(AA1912,'Expense History'!$AA$6:$AB$36,2,0)="x","include",0),IF(AND(VLOOKUP(AA1912,'Expense History'!$AA$6:$AB$36,2,0)="x",AC1912=$O$2),"include",0))</f>
        <v>include</v>
      </c>
      <c r="P1912" s="1">
        <f>IF(O1912="include",IF(AE1912&gt;0,1+MAX(P1913:P$2005),0),0)</f>
        <v>0</v>
      </c>
      <c r="Q1912" s="1">
        <f>IF(AND(ISBLANK(AA1911),AE1911=0),0,(IF(MAX(Q1913:Q$2005)&gt;0,0,ROW(R1912))))</f>
        <v>0</v>
      </c>
      <c r="R1912" s="1">
        <f>IF($O1912="include",IF(AF1912&gt;0,1+MAX(R1913:R$2005),0),0)</f>
        <v>0</v>
      </c>
      <c r="S1912" s="1">
        <f>IF($O1912="include",IF(AG1912&gt;0,1+MAX(S1913:S$2005),0),0)</f>
        <v>0</v>
      </c>
      <c r="T1912" s="1">
        <f>IF($O1912="include",IF(AH1912&gt;0,1+MAX(T1913:T$2005),0),0)</f>
        <v>0</v>
      </c>
      <c r="U1912" s="1">
        <f>IF($O1912="include",IF(AI1912&gt;0,1+MAX(U1913:U$2005),0),0)</f>
        <v>0</v>
      </c>
      <c r="V1912" s="1">
        <f>IF($O1912="include",IF(AJ1912&gt;0,1+MAX(V1913:V$2005),0),0)</f>
        <v>0</v>
      </c>
      <c r="W1912" s="1">
        <f>IF($O1912="include",IF(AK1912&gt;0,1+MAX(W1913:W$2005),0),0)</f>
        <v>0</v>
      </c>
      <c r="X1912" s="1">
        <f>IF($O1912="include",IF(AL1912&gt;0,1+MAX(X1913:X$2005),0),0)</f>
        <v>0</v>
      </c>
      <c r="Y1912" s="22" t="str">
        <f t="shared" si="500"/>
        <v xml:space="preserve">1 - </v>
      </c>
      <c r="AA1912" s="42"/>
      <c r="AB1912" s="43"/>
      <c r="AC1912" s="43"/>
      <c r="AD1912" s="44"/>
      <c r="AE1912" s="11">
        <f t="shared" si="501"/>
        <v>0</v>
      </c>
      <c r="AF1912" s="41"/>
      <c r="AG1912" s="41"/>
      <c r="AH1912" s="41"/>
      <c r="AI1912" s="41"/>
      <c r="AJ1912" s="41"/>
      <c r="AK1912" s="41"/>
      <c r="AL1912" s="41"/>
      <c r="BA1912" s="1">
        <f t="shared" si="502"/>
        <v>0</v>
      </c>
      <c r="BB1912" s="1">
        <f t="shared" si="503"/>
        <v>0</v>
      </c>
      <c r="BC1912" s="1" t="str">
        <f t="shared" si="504"/>
        <v>No</v>
      </c>
      <c r="BD1912" s="1">
        <f t="shared" si="505"/>
        <v>0</v>
      </c>
      <c r="BE1912" s="1">
        <f t="shared" si="506"/>
        <v>0</v>
      </c>
      <c r="BF1912" s="1">
        <f t="shared" si="507"/>
        <v>0</v>
      </c>
      <c r="BG1912" s="1">
        <v>1908</v>
      </c>
      <c r="BH1912" s="1" t="e">
        <f t="shared" si="508"/>
        <v>#N/A</v>
      </c>
      <c r="BI1912" s="1">
        <f t="shared" si="510"/>
        <v>2</v>
      </c>
      <c r="BJ1912" s="1" t="e">
        <f t="shared" si="509"/>
        <v>#N/A</v>
      </c>
    </row>
    <row r="1913" spans="1:62" x14ac:dyDescent="0.25">
      <c r="A1913" s="1">
        <f t="shared" si="496"/>
        <v>1</v>
      </c>
      <c r="B1913" s="1">
        <f>IF(YEAR(AD1913)=$B$3,YEAR('Apartment Expenses'!AD1913)&amp;" - "&amp;'Apartment Expenses'!AC1913,0)</f>
        <v>0</v>
      </c>
      <c r="C1913" s="1">
        <f t="shared" si="497"/>
        <v>0</v>
      </c>
      <c r="E1913" s="1">
        <v>1909</v>
      </c>
      <c r="F1913" s="1">
        <f t="shared" si="498"/>
        <v>1</v>
      </c>
      <c r="G1913" s="1">
        <f t="shared" si="494"/>
        <v>0</v>
      </c>
      <c r="H1913" s="1">
        <f t="shared" si="495"/>
        <v>0</v>
      </c>
      <c r="J1913" s="1" t="str">
        <f t="shared" si="499"/>
        <v>1900</v>
      </c>
      <c r="M1913" s="1">
        <f>HLOOKUP('Expense History'!$AD$3,$P$4:$X$2004,ROW('Apartment Expenses'!L1913)-3,0)</f>
        <v>0</v>
      </c>
      <c r="N1913" s="1">
        <f>IF('Expense History'!$AD$3=Data!$G$4,'Apartment Expenses'!AE1913,HLOOKUP('Expense History'!$AD$3,'Apartment Expenses'!$AE$4:$AL$2004,(ROW('Apartment Expenses'!M1913)-3)))</f>
        <v>0</v>
      </c>
      <c r="O1913" s="1" t="str">
        <f>IF($O$2="ALL",IF(VLOOKUP(AA1913,'Expense History'!$AA$6:$AB$36,2,0)="x","include",0),IF(AND(VLOOKUP(AA1913,'Expense History'!$AA$6:$AB$36,2,0)="x",AC1913=$O$2),"include",0))</f>
        <v>include</v>
      </c>
      <c r="P1913" s="1">
        <f>IF(O1913="include",IF(AE1913&gt;0,1+MAX(P1914:P$2005),0),0)</f>
        <v>0</v>
      </c>
      <c r="Q1913" s="1">
        <f>IF(AND(ISBLANK(AA1912),AE1912=0),0,(IF(MAX(Q1914:Q$2005)&gt;0,0,ROW(R1913))))</f>
        <v>0</v>
      </c>
      <c r="R1913" s="1">
        <f>IF($O1913="include",IF(AF1913&gt;0,1+MAX(R1914:R$2005),0),0)</f>
        <v>0</v>
      </c>
      <c r="S1913" s="1">
        <f>IF($O1913="include",IF(AG1913&gt;0,1+MAX(S1914:S$2005),0),0)</f>
        <v>0</v>
      </c>
      <c r="T1913" s="1">
        <f>IF($O1913="include",IF(AH1913&gt;0,1+MAX(T1914:T$2005),0),0)</f>
        <v>0</v>
      </c>
      <c r="U1913" s="1">
        <f>IF($O1913="include",IF(AI1913&gt;0,1+MAX(U1914:U$2005),0),0)</f>
        <v>0</v>
      </c>
      <c r="V1913" s="1">
        <f>IF($O1913="include",IF(AJ1913&gt;0,1+MAX(V1914:V$2005),0),0)</f>
        <v>0</v>
      </c>
      <c r="W1913" s="1">
        <f>IF($O1913="include",IF(AK1913&gt;0,1+MAX(W1914:W$2005),0),0)</f>
        <v>0</v>
      </c>
      <c r="X1913" s="1">
        <f>IF($O1913="include",IF(AL1913&gt;0,1+MAX(X1914:X$2005),0),0)</f>
        <v>0</v>
      </c>
      <c r="Y1913" s="22" t="str">
        <f t="shared" si="500"/>
        <v xml:space="preserve">1 - </v>
      </c>
      <c r="AA1913" s="42"/>
      <c r="AB1913" s="43"/>
      <c r="AC1913" s="43"/>
      <c r="AD1913" s="44"/>
      <c r="AE1913" s="11">
        <f t="shared" si="501"/>
        <v>0</v>
      </c>
      <c r="AF1913" s="41"/>
      <c r="AG1913" s="41"/>
      <c r="AH1913" s="41"/>
      <c r="AI1913" s="41"/>
      <c r="AJ1913" s="41"/>
      <c r="AK1913" s="41"/>
      <c r="AL1913" s="41"/>
      <c r="BA1913" s="1">
        <f t="shared" si="502"/>
        <v>0</v>
      </c>
      <c r="BB1913" s="1">
        <f t="shared" si="503"/>
        <v>0</v>
      </c>
      <c r="BC1913" s="1" t="str">
        <f t="shared" si="504"/>
        <v>No</v>
      </c>
      <c r="BD1913" s="1">
        <f t="shared" si="505"/>
        <v>0</v>
      </c>
      <c r="BE1913" s="1">
        <f t="shared" si="506"/>
        <v>0</v>
      </c>
      <c r="BF1913" s="1">
        <f t="shared" si="507"/>
        <v>0</v>
      </c>
      <c r="BG1913" s="1">
        <v>1909</v>
      </c>
      <c r="BH1913" s="1" t="e">
        <f t="shared" si="508"/>
        <v>#N/A</v>
      </c>
      <c r="BI1913" s="1">
        <f t="shared" si="510"/>
        <v>2</v>
      </c>
      <c r="BJ1913" s="1" t="e">
        <f t="shared" si="509"/>
        <v>#N/A</v>
      </c>
    </row>
    <row r="1914" spans="1:62" x14ac:dyDescent="0.25">
      <c r="A1914" s="1">
        <f t="shared" si="496"/>
        <v>1</v>
      </c>
      <c r="B1914" s="1">
        <f>IF(YEAR(AD1914)=$B$3,YEAR('Apartment Expenses'!AD1914)&amp;" - "&amp;'Apartment Expenses'!AC1914,0)</f>
        <v>0</v>
      </c>
      <c r="C1914" s="1">
        <f t="shared" si="497"/>
        <v>0</v>
      </c>
      <c r="E1914" s="1">
        <v>1910</v>
      </c>
      <c r="F1914" s="1">
        <f t="shared" si="498"/>
        <v>1</v>
      </c>
      <c r="G1914" s="1">
        <f t="shared" si="494"/>
        <v>0</v>
      </c>
      <c r="H1914" s="1">
        <f t="shared" si="495"/>
        <v>0</v>
      </c>
      <c r="J1914" s="1" t="str">
        <f t="shared" si="499"/>
        <v>1900</v>
      </c>
      <c r="M1914" s="1">
        <f>HLOOKUP('Expense History'!$AD$3,$P$4:$X$2004,ROW('Apartment Expenses'!L1914)-3,0)</f>
        <v>0</v>
      </c>
      <c r="N1914" s="1">
        <f>IF('Expense History'!$AD$3=Data!$G$4,'Apartment Expenses'!AE1914,HLOOKUP('Expense History'!$AD$3,'Apartment Expenses'!$AE$4:$AL$2004,(ROW('Apartment Expenses'!M1914)-3)))</f>
        <v>0</v>
      </c>
      <c r="O1914" s="1" t="str">
        <f>IF($O$2="ALL",IF(VLOOKUP(AA1914,'Expense History'!$AA$6:$AB$36,2,0)="x","include",0),IF(AND(VLOOKUP(AA1914,'Expense History'!$AA$6:$AB$36,2,0)="x",AC1914=$O$2),"include",0))</f>
        <v>include</v>
      </c>
      <c r="P1914" s="1">
        <f>IF(O1914="include",IF(AE1914&gt;0,1+MAX(P1915:P$2005),0),0)</f>
        <v>0</v>
      </c>
      <c r="Q1914" s="1">
        <f>IF(AND(ISBLANK(AA1913),AE1913=0),0,(IF(MAX(Q1915:Q$2005)&gt;0,0,ROW(R1914))))</f>
        <v>0</v>
      </c>
      <c r="R1914" s="1">
        <f>IF($O1914="include",IF(AF1914&gt;0,1+MAX(R1915:R$2005),0),0)</f>
        <v>0</v>
      </c>
      <c r="S1914" s="1">
        <f>IF($O1914="include",IF(AG1914&gt;0,1+MAX(S1915:S$2005),0),0)</f>
        <v>0</v>
      </c>
      <c r="T1914" s="1">
        <f>IF($O1914="include",IF(AH1914&gt;0,1+MAX(T1915:T$2005),0),0)</f>
        <v>0</v>
      </c>
      <c r="U1914" s="1">
        <f>IF($O1914="include",IF(AI1914&gt;0,1+MAX(U1915:U$2005),0),0)</f>
        <v>0</v>
      </c>
      <c r="V1914" s="1">
        <f>IF($O1914="include",IF(AJ1914&gt;0,1+MAX(V1915:V$2005),0),0)</f>
        <v>0</v>
      </c>
      <c r="W1914" s="1">
        <f>IF($O1914="include",IF(AK1914&gt;0,1+MAX(W1915:W$2005),0),0)</f>
        <v>0</v>
      </c>
      <c r="X1914" s="1">
        <f>IF($O1914="include",IF(AL1914&gt;0,1+MAX(X1915:X$2005),0),0)</f>
        <v>0</v>
      </c>
      <c r="Y1914" s="22" t="str">
        <f t="shared" si="500"/>
        <v xml:space="preserve">1 - </v>
      </c>
      <c r="AA1914" s="42"/>
      <c r="AB1914" s="43"/>
      <c r="AC1914" s="43"/>
      <c r="AD1914" s="44"/>
      <c r="AE1914" s="11">
        <f t="shared" si="501"/>
        <v>0</v>
      </c>
      <c r="AF1914" s="41"/>
      <c r="AG1914" s="41"/>
      <c r="AH1914" s="41"/>
      <c r="AI1914" s="41"/>
      <c r="AJ1914" s="41"/>
      <c r="AK1914" s="41"/>
      <c r="AL1914" s="41"/>
      <c r="BA1914" s="1">
        <f t="shared" si="502"/>
        <v>0</v>
      </c>
      <c r="BB1914" s="1">
        <f t="shared" si="503"/>
        <v>0</v>
      </c>
      <c r="BC1914" s="1" t="str">
        <f t="shared" si="504"/>
        <v>No</v>
      </c>
      <c r="BD1914" s="1">
        <f t="shared" si="505"/>
        <v>0</v>
      </c>
      <c r="BE1914" s="1">
        <f t="shared" si="506"/>
        <v>0</v>
      </c>
      <c r="BF1914" s="1">
        <f t="shared" si="507"/>
        <v>0</v>
      </c>
      <c r="BG1914" s="1">
        <v>1910</v>
      </c>
      <c r="BH1914" s="1" t="e">
        <f t="shared" si="508"/>
        <v>#N/A</v>
      </c>
      <c r="BI1914" s="1">
        <f t="shared" si="510"/>
        <v>2</v>
      </c>
      <c r="BJ1914" s="1" t="e">
        <f t="shared" si="509"/>
        <v>#N/A</v>
      </c>
    </row>
    <row r="1915" spans="1:62" x14ac:dyDescent="0.25">
      <c r="A1915" s="1">
        <f t="shared" si="496"/>
        <v>1</v>
      </c>
      <c r="B1915" s="1">
        <f>IF(YEAR(AD1915)=$B$3,YEAR('Apartment Expenses'!AD1915)&amp;" - "&amp;'Apartment Expenses'!AC1915,0)</f>
        <v>0</v>
      </c>
      <c r="C1915" s="1">
        <f t="shared" si="497"/>
        <v>0</v>
      </c>
      <c r="E1915" s="1">
        <v>1911</v>
      </c>
      <c r="F1915" s="1">
        <f t="shared" si="498"/>
        <v>1</v>
      </c>
      <c r="G1915" s="1">
        <f t="shared" si="494"/>
        <v>0</v>
      </c>
      <c r="H1915" s="1">
        <f t="shared" si="495"/>
        <v>0</v>
      </c>
      <c r="J1915" s="1" t="str">
        <f t="shared" si="499"/>
        <v>1900</v>
      </c>
      <c r="M1915" s="1">
        <f>HLOOKUP('Expense History'!$AD$3,$P$4:$X$2004,ROW('Apartment Expenses'!L1915)-3,0)</f>
        <v>0</v>
      </c>
      <c r="N1915" s="1">
        <f>IF('Expense History'!$AD$3=Data!$G$4,'Apartment Expenses'!AE1915,HLOOKUP('Expense History'!$AD$3,'Apartment Expenses'!$AE$4:$AL$2004,(ROW('Apartment Expenses'!M1915)-3)))</f>
        <v>0</v>
      </c>
      <c r="O1915" s="1" t="str">
        <f>IF($O$2="ALL",IF(VLOOKUP(AA1915,'Expense History'!$AA$6:$AB$36,2,0)="x","include",0),IF(AND(VLOOKUP(AA1915,'Expense History'!$AA$6:$AB$36,2,0)="x",AC1915=$O$2),"include",0))</f>
        <v>include</v>
      </c>
      <c r="P1915" s="1">
        <f>IF(O1915="include",IF(AE1915&gt;0,1+MAX(P1916:P$2005),0),0)</f>
        <v>0</v>
      </c>
      <c r="Q1915" s="1">
        <f>IF(AND(ISBLANK(AA1914),AE1914=0),0,(IF(MAX(Q1916:Q$2005)&gt;0,0,ROW(R1915))))</f>
        <v>0</v>
      </c>
      <c r="R1915" s="1">
        <f>IF($O1915="include",IF(AF1915&gt;0,1+MAX(R1916:R$2005),0),0)</f>
        <v>0</v>
      </c>
      <c r="S1915" s="1">
        <f>IF($O1915="include",IF(AG1915&gt;0,1+MAX(S1916:S$2005),0),0)</f>
        <v>0</v>
      </c>
      <c r="T1915" s="1">
        <f>IF($O1915="include",IF(AH1915&gt;0,1+MAX(T1916:T$2005),0),0)</f>
        <v>0</v>
      </c>
      <c r="U1915" s="1">
        <f>IF($O1915="include",IF(AI1915&gt;0,1+MAX(U1916:U$2005),0),0)</f>
        <v>0</v>
      </c>
      <c r="V1915" s="1">
        <f>IF($O1915="include",IF(AJ1915&gt;0,1+MAX(V1916:V$2005),0),0)</f>
        <v>0</v>
      </c>
      <c r="W1915" s="1">
        <f>IF($O1915="include",IF(AK1915&gt;0,1+MAX(W1916:W$2005),0),0)</f>
        <v>0</v>
      </c>
      <c r="X1915" s="1">
        <f>IF($O1915="include",IF(AL1915&gt;0,1+MAX(X1916:X$2005),0),0)</f>
        <v>0</v>
      </c>
      <c r="Y1915" s="22" t="str">
        <f t="shared" si="500"/>
        <v xml:space="preserve">1 - </v>
      </c>
      <c r="AA1915" s="42"/>
      <c r="AB1915" s="43"/>
      <c r="AC1915" s="43"/>
      <c r="AD1915" s="44"/>
      <c r="AE1915" s="11">
        <f t="shared" si="501"/>
        <v>0</v>
      </c>
      <c r="AF1915" s="41"/>
      <c r="AG1915" s="41"/>
      <c r="AH1915" s="41"/>
      <c r="AI1915" s="41"/>
      <c r="AJ1915" s="41"/>
      <c r="AK1915" s="41"/>
      <c r="AL1915" s="41"/>
      <c r="BA1915" s="1">
        <f t="shared" si="502"/>
        <v>0</v>
      </c>
      <c r="BB1915" s="1">
        <f t="shared" si="503"/>
        <v>0</v>
      </c>
      <c r="BC1915" s="1" t="str">
        <f t="shared" si="504"/>
        <v>No</v>
      </c>
      <c r="BD1915" s="1">
        <f t="shared" si="505"/>
        <v>0</v>
      </c>
      <c r="BE1915" s="1">
        <f t="shared" si="506"/>
        <v>0</v>
      </c>
      <c r="BF1915" s="1">
        <f t="shared" si="507"/>
        <v>0</v>
      </c>
      <c r="BG1915" s="1">
        <v>1911</v>
      </c>
      <c r="BH1915" s="1" t="e">
        <f t="shared" si="508"/>
        <v>#N/A</v>
      </c>
      <c r="BI1915" s="1">
        <f t="shared" si="510"/>
        <v>2</v>
      </c>
      <c r="BJ1915" s="1" t="e">
        <f t="shared" si="509"/>
        <v>#N/A</v>
      </c>
    </row>
    <row r="1916" spans="1:62" x14ac:dyDescent="0.25">
      <c r="A1916" s="1">
        <f t="shared" si="496"/>
        <v>1</v>
      </c>
      <c r="B1916" s="1">
        <f>IF(YEAR(AD1916)=$B$3,YEAR('Apartment Expenses'!AD1916)&amp;" - "&amp;'Apartment Expenses'!AC1916,0)</f>
        <v>0</v>
      </c>
      <c r="C1916" s="1">
        <f t="shared" si="497"/>
        <v>0</v>
      </c>
      <c r="E1916" s="1">
        <v>1912</v>
      </c>
      <c r="F1916" s="1">
        <f t="shared" si="498"/>
        <v>1</v>
      </c>
      <c r="G1916" s="1">
        <f t="shared" si="494"/>
        <v>0</v>
      </c>
      <c r="H1916" s="1">
        <f t="shared" si="495"/>
        <v>0</v>
      </c>
      <c r="J1916" s="1" t="str">
        <f t="shared" si="499"/>
        <v>1900</v>
      </c>
      <c r="M1916" s="1">
        <f>HLOOKUP('Expense History'!$AD$3,$P$4:$X$2004,ROW('Apartment Expenses'!L1916)-3,0)</f>
        <v>0</v>
      </c>
      <c r="N1916" s="1">
        <f>IF('Expense History'!$AD$3=Data!$G$4,'Apartment Expenses'!AE1916,HLOOKUP('Expense History'!$AD$3,'Apartment Expenses'!$AE$4:$AL$2004,(ROW('Apartment Expenses'!M1916)-3)))</f>
        <v>0</v>
      </c>
      <c r="O1916" s="1" t="str">
        <f>IF($O$2="ALL",IF(VLOOKUP(AA1916,'Expense History'!$AA$6:$AB$36,2,0)="x","include",0),IF(AND(VLOOKUP(AA1916,'Expense History'!$AA$6:$AB$36,2,0)="x",AC1916=$O$2),"include",0))</f>
        <v>include</v>
      </c>
      <c r="P1916" s="1">
        <f>IF(O1916="include",IF(AE1916&gt;0,1+MAX(P1917:P$2005),0),0)</f>
        <v>0</v>
      </c>
      <c r="Q1916" s="1">
        <f>IF(AND(ISBLANK(AA1915),AE1915=0),0,(IF(MAX(Q1917:Q$2005)&gt;0,0,ROW(R1916))))</f>
        <v>0</v>
      </c>
      <c r="R1916" s="1">
        <f>IF($O1916="include",IF(AF1916&gt;0,1+MAX(R1917:R$2005),0),0)</f>
        <v>0</v>
      </c>
      <c r="S1916" s="1">
        <f>IF($O1916="include",IF(AG1916&gt;0,1+MAX(S1917:S$2005),0),0)</f>
        <v>0</v>
      </c>
      <c r="T1916" s="1">
        <f>IF($O1916="include",IF(AH1916&gt;0,1+MAX(T1917:T$2005),0),0)</f>
        <v>0</v>
      </c>
      <c r="U1916" s="1">
        <f>IF($O1916="include",IF(AI1916&gt;0,1+MAX(U1917:U$2005),0),0)</f>
        <v>0</v>
      </c>
      <c r="V1916" s="1">
        <f>IF($O1916="include",IF(AJ1916&gt;0,1+MAX(V1917:V$2005),0),0)</f>
        <v>0</v>
      </c>
      <c r="W1916" s="1">
        <f>IF($O1916="include",IF(AK1916&gt;0,1+MAX(W1917:W$2005),0),0)</f>
        <v>0</v>
      </c>
      <c r="X1916" s="1">
        <f>IF($O1916="include",IF(AL1916&gt;0,1+MAX(X1917:X$2005),0),0)</f>
        <v>0</v>
      </c>
      <c r="Y1916" s="22" t="str">
        <f t="shared" si="500"/>
        <v xml:space="preserve">1 - </v>
      </c>
      <c r="AA1916" s="42"/>
      <c r="AB1916" s="43"/>
      <c r="AC1916" s="43"/>
      <c r="AD1916" s="44"/>
      <c r="AE1916" s="11">
        <f t="shared" si="501"/>
        <v>0</v>
      </c>
      <c r="AF1916" s="41"/>
      <c r="AG1916" s="41"/>
      <c r="AH1916" s="41"/>
      <c r="AI1916" s="41"/>
      <c r="AJ1916" s="41"/>
      <c r="AK1916" s="41"/>
      <c r="AL1916" s="41"/>
      <c r="BA1916" s="1">
        <f t="shared" si="502"/>
        <v>0</v>
      </c>
      <c r="BB1916" s="1">
        <f t="shared" si="503"/>
        <v>0</v>
      </c>
      <c r="BC1916" s="1" t="str">
        <f t="shared" si="504"/>
        <v>No</v>
      </c>
      <c r="BD1916" s="1">
        <f t="shared" si="505"/>
        <v>0</v>
      </c>
      <c r="BE1916" s="1">
        <f t="shared" si="506"/>
        <v>0</v>
      </c>
      <c r="BF1916" s="1">
        <f t="shared" si="507"/>
        <v>0</v>
      </c>
      <c r="BG1916" s="1">
        <v>1912</v>
      </c>
      <c r="BH1916" s="1" t="e">
        <f t="shared" si="508"/>
        <v>#N/A</v>
      </c>
      <c r="BI1916" s="1">
        <f t="shared" si="510"/>
        <v>2</v>
      </c>
      <c r="BJ1916" s="1" t="e">
        <f t="shared" si="509"/>
        <v>#N/A</v>
      </c>
    </row>
    <row r="1917" spans="1:62" x14ac:dyDescent="0.25">
      <c r="A1917" s="1">
        <f t="shared" si="496"/>
        <v>1</v>
      </c>
      <c r="B1917" s="1">
        <f>IF(YEAR(AD1917)=$B$3,YEAR('Apartment Expenses'!AD1917)&amp;" - "&amp;'Apartment Expenses'!AC1917,0)</f>
        <v>0</v>
      </c>
      <c r="C1917" s="1">
        <f t="shared" si="497"/>
        <v>0</v>
      </c>
      <c r="E1917" s="1">
        <v>1913</v>
      </c>
      <c r="F1917" s="1">
        <f t="shared" si="498"/>
        <v>1</v>
      </c>
      <c r="G1917" s="1">
        <f t="shared" si="494"/>
        <v>0</v>
      </c>
      <c r="H1917" s="1">
        <f t="shared" si="495"/>
        <v>0</v>
      </c>
      <c r="J1917" s="1" t="str">
        <f t="shared" si="499"/>
        <v>1900</v>
      </c>
      <c r="M1917" s="1">
        <f>HLOOKUP('Expense History'!$AD$3,$P$4:$X$2004,ROW('Apartment Expenses'!L1917)-3,0)</f>
        <v>0</v>
      </c>
      <c r="N1917" s="1">
        <f>IF('Expense History'!$AD$3=Data!$G$4,'Apartment Expenses'!AE1917,HLOOKUP('Expense History'!$AD$3,'Apartment Expenses'!$AE$4:$AL$2004,(ROW('Apartment Expenses'!M1917)-3)))</f>
        <v>0</v>
      </c>
      <c r="O1917" s="1" t="str">
        <f>IF($O$2="ALL",IF(VLOOKUP(AA1917,'Expense History'!$AA$6:$AB$36,2,0)="x","include",0),IF(AND(VLOOKUP(AA1917,'Expense History'!$AA$6:$AB$36,2,0)="x",AC1917=$O$2),"include",0))</f>
        <v>include</v>
      </c>
      <c r="P1917" s="1">
        <f>IF(O1917="include",IF(AE1917&gt;0,1+MAX(P1918:P$2005),0),0)</f>
        <v>0</v>
      </c>
      <c r="Q1917" s="1">
        <f>IF(AND(ISBLANK(AA1916),AE1916=0),0,(IF(MAX(Q1918:Q$2005)&gt;0,0,ROW(R1917))))</f>
        <v>0</v>
      </c>
      <c r="R1917" s="1">
        <f>IF($O1917="include",IF(AF1917&gt;0,1+MAX(R1918:R$2005),0),0)</f>
        <v>0</v>
      </c>
      <c r="S1917" s="1">
        <f>IF($O1917="include",IF(AG1917&gt;0,1+MAX(S1918:S$2005),0),0)</f>
        <v>0</v>
      </c>
      <c r="T1917" s="1">
        <f>IF($O1917="include",IF(AH1917&gt;0,1+MAX(T1918:T$2005),0),0)</f>
        <v>0</v>
      </c>
      <c r="U1917" s="1">
        <f>IF($O1917="include",IF(AI1917&gt;0,1+MAX(U1918:U$2005),0),0)</f>
        <v>0</v>
      </c>
      <c r="V1917" s="1">
        <f>IF($O1917="include",IF(AJ1917&gt;0,1+MAX(V1918:V$2005),0),0)</f>
        <v>0</v>
      </c>
      <c r="W1917" s="1">
        <f>IF($O1917="include",IF(AK1917&gt;0,1+MAX(W1918:W$2005),0),0)</f>
        <v>0</v>
      </c>
      <c r="X1917" s="1">
        <f>IF($O1917="include",IF(AL1917&gt;0,1+MAX(X1918:X$2005),0),0)</f>
        <v>0</v>
      </c>
      <c r="Y1917" s="22" t="str">
        <f t="shared" si="500"/>
        <v xml:space="preserve">1 - </v>
      </c>
      <c r="AA1917" s="42"/>
      <c r="AB1917" s="43"/>
      <c r="AC1917" s="43"/>
      <c r="AD1917" s="44"/>
      <c r="AE1917" s="11">
        <f t="shared" si="501"/>
        <v>0</v>
      </c>
      <c r="AF1917" s="41"/>
      <c r="AG1917" s="41"/>
      <c r="AH1917" s="41"/>
      <c r="AI1917" s="41"/>
      <c r="AJ1917" s="41"/>
      <c r="AK1917" s="41"/>
      <c r="AL1917" s="41"/>
      <c r="BA1917" s="1">
        <f t="shared" si="502"/>
        <v>0</v>
      </c>
      <c r="BB1917" s="1">
        <f t="shared" si="503"/>
        <v>0</v>
      </c>
      <c r="BC1917" s="1" t="str">
        <f t="shared" si="504"/>
        <v>No</v>
      </c>
      <c r="BD1917" s="1">
        <f t="shared" si="505"/>
        <v>0</v>
      </c>
      <c r="BE1917" s="1">
        <f t="shared" si="506"/>
        <v>0</v>
      </c>
      <c r="BF1917" s="1">
        <f t="shared" si="507"/>
        <v>0</v>
      </c>
      <c r="BG1917" s="1">
        <v>1913</v>
      </c>
      <c r="BH1917" s="1" t="e">
        <f t="shared" si="508"/>
        <v>#N/A</v>
      </c>
      <c r="BI1917" s="1">
        <f t="shared" si="510"/>
        <v>2</v>
      </c>
      <c r="BJ1917" s="1" t="e">
        <f t="shared" si="509"/>
        <v>#N/A</v>
      </c>
    </row>
    <row r="1918" spans="1:62" x14ac:dyDescent="0.25">
      <c r="A1918" s="1">
        <f t="shared" si="496"/>
        <v>1</v>
      </c>
      <c r="B1918" s="1">
        <f>IF(YEAR(AD1918)=$B$3,YEAR('Apartment Expenses'!AD1918)&amp;" - "&amp;'Apartment Expenses'!AC1918,0)</f>
        <v>0</v>
      </c>
      <c r="C1918" s="1">
        <f t="shared" si="497"/>
        <v>0</v>
      </c>
      <c r="E1918" s="1">
        <v>1914</v>
      </c>
      <c r="F1918" s="1">
        <f t="shared" si="498"/>
        <v>1</v>
      </c>
      <c r="G1918" s="1">
        <f t="shared" si="494"/>
        <v>0</v>
      </c>
      <c r="H1918" s="1">
        <f t="shared" si="495"/>
        <v>0</v>
      </c>
      <c r="J1918" s="1" t="str">
        <f t="shared" si="499"/>
        <v>1900</v>
      </c>
      <c r="M1918" s="1">
        <f>HLOOKUP('Expense History'!$AD$3,$P$4:$X$2004,ROW('Apartment Expenses'!L1918)-3,0)</f>
        <v>0</v>
      </c>
      <c r="N1918" s="1">
        <f>IF('Expense History'!$AD$3=Data!$G$4,'Apartment Expenses'!AE1918,HLOOKUP('Expense History'!$AD$3,'Apartment Expenses'!$AE$4:$AL$2004,(ROW('Apartment Expenses'!M1918)-3)))</f>
        <v>0</v>
      </c>
      <c r="O1918" s="1" t="str">
        <f>IF($O$2="ALL",IF(VLOOKUP(AA1918,'Expense History'!$AA$6:$AB$36,2,0)="x","include",0),IF(AND(VLOOKUP(AA1918,'Expense History'!$AA$6:$AB$36,2,0)="x",AC1918=$O$2),"include",0))</f>
        <v>include</v>
      </c>
      <c r="P1918" s="1">
        <f>IF(O1918="include",IF(AE1918&gt;0,1+MAX(P1919:P$2005),0),0)</f>
        <v>0</v>
      </c>
      <c r="Q1918" s="1">
        <f>IF(AND(ISBLANK(AA1917),AE1917=0),0,(IF(MAX(Q1919:Q$2005)&gt;0,0,ROW(R1918))))</f>
        <v>0</v>
      </c>
      <c r="R1918" s="1">
        <f>IF($O1918="include",IF(AF1918&gt;0,1+MAX(R1919:R$2005),0),0)</f>
        <v>0</v>
      </c>
      <c r="S1918" s="1">
        <f>IF($O1918="include",IF(AG1918&gt;0,1+MAX(S1919:S$2005),0),0)</f>
        <v>0</v>
      </c>
      <c r="T1918" s="1">
        <f>IF($O1918="include",IF(AH1918&gt;0,1+MAX(T1919:T$2005),0),0)</f>
        <v>0</v>
      </c>
      <c r="U1918" s="1">
        <f>IF($O1918="include",IF(AI1918&gt;0,1+MAX(U1919:U$2005),0),0)</f>
        <v>0</v>
      </c>
      <c r="V1918" s="1">
        <f>IF($O1918="include",IF(AJ1918&gt;0,1+MAX(V1919:V$2005),0),0)</f>
        <v>0</v>
      </c>
      <c r="W1918" s="1">
        <f>IF($O1918="include",IF(AK1918&gt;0,1+MAX(W1919:W$2005),0),0)</f>
        <v>0</v>
      </c>
      <c r="X1918" s="1">
        <f>IF($O1918="include",IF(AL1918&gt;0,1+MAX(X1919:X$2005),0),0)</f>
        <v>0</v>
      </c>
      <c r="Y1918" s="22" t="str">
        <f t="shared" si="500"/>
        <v xml:space="preserve">1 - </v>
      </c>
      <c r="AA1918" s="42"/>
      <c r="AB1918" s="43"/>
      <c r="AC1918" s="43"/>
      <c r="AD1918" s="44"/>
      <c r="AE1918" s="11">
        <f t="shared" si="501"/>
        <v>0</v>
      </c>
      <c r="AF1918" s="41"/>
      <c r="AG1918" s="41"/>
      <c r="AH1918" s="41"/>
      <c r="AI1918" s="41"/>
      <c r="AJ1918" s="41"/>
      <c r="AK1918" s="41"/>
      <c r="AL1918" s="41"/>
      <c r="BA1918" s="1">
        <f t="shared" si="502"/>
        <v>0</v>
      </c>
      <c r="BB1918" s="1">
        <f t="shared" si="503"/>
        <v>0</v>
      </c>
      <c r="BC1918" s="1" t="str">
        <f t="shared" si="504"/>
        <v>No</v>
      </c>
      <c r="BD1918" s="1">
        <f t="shared" si="505"/>
        <v>0</v>
      </c>
      <c r="BE1918" s="1">
        <f t="shared" si="506"/>
        <v>0</v>
      </c>
      <c r="BF1918" s="1">
        <f t="shared" si="507"/>
        <v>0</v>
      </c>
      <c r="BG1918" s="1">
        <v>1914</v>
      </c>
      <c r="BH1918" s="1" t="e">
        <f t="shared" si="508"/>
        <v>#N/A</v>
      </c>
      <c r="BI1918" s="1">
        <f t="shared" si="510"/>
        <v>2</v>
      </c>
      <c r="BJ1918" s="1" t="e">
        <f t="shared" si="509"/>
        <v>#N/A</v>
      </c>
    </row>
    <row r="1919" spans="1:62" x14ac:dyDescent="0.25">
      <c r="A1919" s="1">
        <f t="shared" si="496"/>
        <v>1</v>
      </c>
      <c r="B1919" s="1">
        <f>IF(YEAR(AD1919)=$B$3,YEAR('Apartment Expenses'!AD1919)&amp;" - "&amp;'Apartment Expenses'!AC1919,0)</f>
        <v>0</v>
      </c>
      <c r="C1919" s="1">
        <f t="shared" si="497"/>
        <v>0</v>
      </c>
      <c r="E1919" s="1">
        <v>1915</v>
      </c>
      <c r="F1919" s="1">
        <f t="shared" si="498"/>
        <v>1</v>
      </c>
      <c r="G1919" s="1">
        <f t="shared" si="494"/>
        <v>0</v>
      </c>
      <c r="H1919" s="1">
        <f t="shared" si="495"/>
        <v>0</v>
      </c>
      <c r="J1919" s="1" t="str">
        <f t="shared" si="499"/>
        <v>1900</v>
      </c>
      <c r="M1919" s="1">
        <f>HLOOKUP('Expense History'!$AD$3,$P$4:$X$2004,ROW('Apartment Expenses'!L1919)-3,0)</f>
        <v>0</v>
      </c>
      <c r="N1919" s="1">
        <f>IF('Expense History'!$AD$3=Data!$G$4,'Apartment Expenses'!AE1919,HLOOKUP('Expense History'!$AD$3,'Apartment Expenses'!$AE$4:$AL$2004,(ROW('Apartment Expenses'!M1919)-3)))</f>
        <v>0</v>
      </c>
      <c r="O1919" s="1" t="str">
        <f>IF($O$2="ALL",IF(VLOOKUP(AA1919,'Expense History'!$AA$6:$AB$36,2,0)="x","include",0),IF(AND(VLOOKUP(AA1919,'Expense History'!$AA$6:$AB$36,2,0)="x",AC1919=$O$2),"include",0))</f>
        <v>include</v>
      </c>
      <c r="P1919" s="1">
        <f>IF(O1919="include",IF(AE1919&gt;0,1+MAX(P1920:P$2005),0),0)</f>
        <v>0</v>
      </c>
      <c r="Q1919" s="1">
        <f>IF(AND(ISBLANK(AA1918),AE1918=0),0,(IF(MAX(Q1920:Q$2005)&gt;0,0,ROW(R1919))))</f>
        <v>0</v>
      </c>
      <c r="R1919" s="1">
        <f>IF($O1919="include",IF(AF1919&gt;0,1+MAX(R1920:R$2005),0),0)</f>
        <v>0</v>
      </c>
      <c r="S1919" s="1">
        <f>IF($O1919="include",IF(AG1919&gt;0,1+MAX(S1920:S$2005),0),0)</f>
        <v>0</v>
      </c>
      <c r="T1919" s="1">
        <f>IF($O1919="include",IF(AH1919&gt;0,1+MAX(T1920:T$2005),0),0)</f>
        <v>0</v>
      </c>
      <c r="U1919" s="1">
        <f>IF($O1919="include",IF(AI1919&gt;0,1+MAX(U1920:U$2005),0),0)</f>
        <v>0</v>
      </c>
      <c r="V1919" s="1">
        <f>IF($O1919="include",IF(AJ1919&gt;0,1+MAX(V1920:V$2005),0),0)</f>
        <v>0</v>
      </c>
      <c r="W1919" s="1">
        <f>IF($O1919="include",IF(AK1919&gt;0,1+MAX(W1920:W$2005),0),0)</f>
        <v>0</v>
      </c>
      <c r="X1919" s="1">
        <f>IF($O1919="include",IF(AL1919&gt;0,1+MAX(X1920:X$2005),0),0)</f>
        <v>0</v>
      </c>
      <c r="Y1919" s="22" t="str">
        <f t="shared" si="500"/>
        <v xml:space="preserve">1 - </v>
      </c>
      <c r="AA1919" s="42"/>
      <c r="AB1919" s="43"/>
      <c r="AC1919" s="43"/>
      <c r="AD1919" s="44"/>
      <c r="AE1919" s="11">
        <f t="shared" si="501"/>
        <v>0</v>
      </c>
      <c r="AF1919" s="41"/>
      <c r="AG1919" s="41"/>
      <c r="AH1919" s="41"/>
      <c r="AI1919" s="41"/>
      <c r="AJ1919" s="41"/>
      <c r="AK1919" s="41"/>
      <c r="AL1919" s="41"/>
      <c r="BA1919" s="1">
        <f t="shared" si="502"/>
        <v>0</v>
      </c>
      <c r="BB1919" s="1">
        <f t="shared" si="503"/>
        <v>0</v>
      </c>
      <c r="BC1919" s="1" t="str">
        <f t="shared" si="504"/>
        <v>No</v>
      </c>
      <c r="BD1919" s="1">
        <f t="shared" si="505"/>
        <v>0</v>
      </c>
      <c r="BE1919" s="1">
        <f t="shared" si="506"/>
        <v>0</v>
      </c>
      <c r="BF1919" s="1">
        <f t="shared" si="507"/>
        <v>0</v>
      </c>
      <c r="BG1919" s="1">
        <v>1915</v>
      </c>
      <c r="BH1919" s="1" t="e">
        <f t="shared" si="508"/>
        <v>#N/A</v>
      </c>
      <c r="BI1919" s="1">
        <f t="shared" si="510"/>
        <v>2</v>
      </c>
      <c r="BJ1919" s="1" t="e">
        <f t="shared" si="509"/>
        <v>#N/A</v>
      </c>
    </row>
    <row r="1920" spans="1:62" x14ac:dyDescent="0.25">
      <c r="A1920" s="1">
        <f t="shared" si="496"/>
        <v>1</v>
      </c>
      <c r="B1920" s="1">
        <f>IF(YEAR(AD1920)=$B$3,YEAR('Apartment Expenses'!AD1920)&amp;" - "&amp;'Apartment Expenses'!AC1920,0)</f>
        <v>0</v>
      </c>
      <c r="C1920" s="1">
        <f t="shared" si="497"/>
        <v>0</v>
      </c>
      <c r="E1920" s="1">
        <v>1916</v>
      </c>
      <c r="F1920" s="1">
        <f t="shared" si="498"/>
        <v>1</v>
      </c>
      <c r="G1920" s="1">
        <f t="shared" si="494"/>
        <v>0</v>
      </c>
      <c r="H1920" s="1">
        <f t="shared" si="495"/>
        <v>0</v>
      </c>
      <c r="J1920" s="1" t="str">
        <f t="shared" si="499"/>
        <v>1900</v>
      </c>
      <c r="M1920" s="1">
        <f>HLOOKUP('Expense History'!$AD$3,$P$4:$X$2004,ROW('Apartment Expenses'!L1920)-3,0)</f>
        <v>0</v>
      </c>
      <c r="N1920" s="1">
        <f>IF('Expense History'!$AD$3=Data!$G$4,'Apartment Expenses'!AE1920,HLOOKUP('Expense History'!$AD$3,'Apartment Expenses'!$AE$4:$AL$2004,(ROW('Apartment Expenses'!M1920)-3)))</f>
        <v>0</v>
      </c>
      <c r="O1920" s="1" t="str">
        <f>IF($O$2="ALL",IF(VLOOKUP(AA1920,'Expense History'!$AA$6:$AB$36,2,0)="x","include",0),IF(AND(VLOOKUP(AA1920,'Expense History'!$AA$6:$AB$36,2,0)="x",AC1920=$O$2),"include",0))</f>
        <v>include</v>
      </c>
      <c r="P1920" s="1">
        <f>IF(O1920="include",IF(AE1920&gt;0,1+MAX(P1921:P$2005),0),0)</f>
        <v>0</v>
      </c>
      <c r="Q1920" s="1">
        <f>IF(AND(ISBLANK(AA1919),AE1919=0),0,(IF(MAX(Q1921:Q$2005)&gt;0,0,ROW(R1920))))</f>
        <v>0</v>
      </c>
      <c r="R1920" s="1">
        <f>IF($O1920="include",IF(AF1920&gt;0,1+MAX(R1921:R$2005),0),0)</f>
        <v>0</v>
      </c>
      <c r="S1920" s="1">
        <f>IF($O1920="include",IF(AG1920&gt;0,1+MAX(S1921:S$2005),0),0)</f>
        <v>0</v>
      </c>
      <c r="T1920" s="1">
        <f>IF($O1920="include",IF(AH1920&gt;0,1+MAX(T1921:T$2005),0),0)</f>
        <v>0</v>
      </c>
      <c r="U1920" s="1">
        <f>IF($O1920="include",IF(AI1920&gt;0,1+MAX(U1921:U$2005),0),0)</f>
        <v>0</v>
      </c>
      <c r="V1920" s="1">
        <f>IF($O1920="include",IF(AJ1920&gt;0,1+MAX(V1921:V$2005),0),0)</f>
        <v>0</v>
      </c>
      <c r="W1920" s="1">
        <f>IF($O1920="include",IF(AK1920&gt;0,1+MAX(W1921:W$2005),0),0)</f>
        <v>0</v>
      </c>
      <c r="X1920" s="1">
        <f>IF($O1920="include",IF(AL1920&gt;0,1+MAX(X1921:X$2005),0),0)</f>
        <v>0</v>
      </c>
      <c r="Y1920" s="22" t="str">
        <f t="shared" si="500"/>
        <v xml:space="preserve">1 - </v>
      </c>
      <c r="AA1920" s="42"/>
      <c r="AB1920" s="43"/>
      <c r="AC1920" s="43"/>
      <c r="AD1920" s="44"/>
      <c r="AE1920" s="11">
        <f t="shared" si="501"/>
        <v>0</v>
      </c>
      <c r="AF1920" s="41"/>
      <c r="AG1920" s="41"/>
      <c r="AH1920" s="41"/>
      <c r="AI1920" s="41"/>
      <c r="AJ1920" s="41"/>
      <c r="AK1920" s="41"/>
      <c r="AL1920" s="41"/>
      <c r="BA1920" s="1">
        <f t="shared" si="502"/>
        <v>0</v>
      </c>
      <c r="BB1920" s="1">
        <f t="shared" si="503"/>
        <v>0</v>
      </c>
      <c r="BC1920" s="1" t="str">
        <f t="shared" si="504"/>
        <v>No</v>
      </c>
      <c r="BD1920" s="1">
        <f t="shared" si="505"/>
        <v>0</v>
      </c>
      <c r="BE1920" s="1">
        <f t="shared" si="506"/>
        <v>0</v>
      </c>
      <c r="BF1920" s="1">
        <f t="shared" si="507"/>
        <v>0</v>
      </c>
      <c r="BG1920" s="1">
        <v>1916</v>
      </c>
      <c r="BH1920" s="1" t="e">
        <f t="shared" si="508"/>
        <v>#N/A</v>
      </c>
      <c r="BI1920" s="1">
        <f t="shared" si="510"/>
        <v>2</v>
      </c>
      <c r="BJ1920" s="1" t="e">
        <f t="shared" si="509"/>
        <v>#N/A</v>
      </c>
    </row>
    <row r="1921" spans="1:62" x14ac:dyDescent="0.25">
      <c r="A1921" s="1">
        <f t="shared" si="496"/>
        <v>1</v>
      </c>
      <c r="B1921" s="1">
        <f>IF(YEAR(AD1921)=$B$3,YEAR('Apartment Expenses'!AD1921)&amp;" - "&amp;'Apartment Expenses'!AC1921,0)</f>
        <v>0</v>
      </c>
      <c r="C1921" s="1">
        <f t="shared" si="497"/>
        <v>0</v>
      </c>
      <c r="E1921" s="1">
        <v>1917</v>
      </c>
      <c r="F1921" s="1">
        <f t="shared" si="498"/>
        <v>1</v>
      </c>
      <c r="G1921" s="1">
        <f t="shared" si="494"/>
        <v>0</v>
      </c>
      <c r="H1921" s="1">
        <f t="shared" si="495"/>
        <v>0</v>
      </c>
      <c r="J1921" s="1" t="str">
        <f t="shared" si="499"/>
        <v>1900</v>
      </c>
      <c r="M1921" s="1">
        <f>HLOOKUP('Expense History'!$AD$3,$P$4:$X$2004,ROW('Apartment Expenses'!L1921)-3,0)</f>
        <v>0</v>
      </c>
      <c r="N1921" s="1">
        <f>IF('Expense History'!$AD$3=Data!$G$4,'Apartment Expenses'!AE1921,HLOOKUP('Expense History'!$AD$3,'Apartment Expenses'!$AE$4:$AL$2004,(ROW('Apartment Expenses'!M1921)-3)))</f>
        <v>0</v>
      </c>
      <c r="O1921" s="1" t="str">
        <f>IF($O$2="ALL",IF(VLOOKUP(AA1921,'Expense History'!$AA$6:$AB$36,2,0)="x","include",0),IF(AND(VLOOKUP(AA1921,'Expense History'!$AA$6:$AB$36,2,0)="x",AC1921=$O$2),"include",0))</f>
        <v>include</v>
      </c>
      <c r="P1921" s="1">
        <f>IF(O1921="include",IF(AE1921&gt;0,1+MAX(P1922:P$2005),0),0)</f>
        <v>0</v>
      </c>
      <c r="Q1921" s="1">
        <f>IF(AND(ISBLANK(AA1920),AE1920=0),0,(IF(MAX(Q1922:Q$2005)&gt;0,0,ROW(R1921))))</f>
        <v>0</v>
      </c>
      <c r="R1921" s="1">
        <f>IF($O1921="include",IF(AF1921&gt;0,1+MAX(R1922:R$2005),0),0)</f>
        <v>0</v>
      </c>
      <c r="S1921" s="1">
        <f>IF($O1921="include",IF(AG1921&gt;0,1+MAX(S1922:S$2005),0),0)</f>
        <v>0</v>
      </c>
      <c r="T1921" s="1">
        <f>IF($O1921="include",IF(AH1921&gt;0,1+MAX(T1922:T$2005),0),0)</f>
        <v>0</v>
      </c>
      <c r="U1921" s="1">
        <f>IF($O1921="include",IF(AI1921&gt;0,1+MAX(U1922:U$2005),0),0)</f>
        <v>0</v>
      </c>
      <c r="V1921" s="1">
        <f>IF($O1921="include",IF(AJ1921&gt;0,1+MAX(V1922:V$2005),0),0)</f>
        <v>0</v>
      </c>
      <c r="W1921" s="1">
        <f>IF($O1921="include",IF(AK1921&gt;0,1+MAX(W1922:W$2005),0),0)</f>
        <v>0</v>
      </c>
      <c r="X1921" s="1">
        <f>IF($O1921="include",IF(AL1921&gt;0,1+MAX(X1922:X$2005),0),0)</f>
        <v>0</v>
      </c>
      <c r="Y1921" s="22" t="str">
        <f t="shared" si="500"/>
        <v xml:space="preserve">1 - </v>
      </c>
      <c r="AA1921" s="42"/>
      <c r="AB1921" s="43"/>
      <c r="AC1921" s="43"/>
      <c r="AD1921" s="44"/>
      <c r="AE1921" s="11">
        <f t="shared" si="501"/>
        <v>0</v>
      </c>
      <c r="AF1921" s="41"/>
      <c r="AG1921" s="41"/>
      <c r="AH1921" s="41"/>
      <c r="AI1921" s="41"/>
      <c r="AJ1921" s="41"/>
      <c r="AK1921" s="41"/>
      <c r="AL1921" s="41"/>
      <c r="BA1921" s="1">
        <f t="shared" si="502"/>
        <v>0</v>
      </c>
      <c r="BB1921" s="1">
        <f t="shared" si="503"/>
        <v>0</v>
      </c>
      <c r="BC1921" s="1" t="str">
        <f t="shared" si="504"/>
        <v>No</v>
      </c>
      <c r="BD1921" s="1">
        <f t="shared" si="505"/>
        <v>0</v>
      </c>
      <c r="BE1921" s="1">
        <f t="shared" si="506"/>
        <v>0</v>
      </c>
      <c r="BF1921" s="1">
        <f t="shared" si="507"/>
        <v>0</v>
      </c>
      <c r="BG1921" s="1">
        <v>1917</v>
      </c>
      <c r="BH1921" s="1" t="e">
        <f t="shared" si="508"/>
        <v>#N/A</v>
      </c>
      <c r="BI1921" s="1">
        <f t="shared" si="510"/>
        <v>2</v>
      </c>
      <c r="BJ1921" s="1" t="e">
        <f t="shared" si="509"/>
        <v>#N/A</v>
      </c>
    </row>
    <row r="1922" spans="1:62" x14ac:dyDescent="0.25">
      <c r="A1922" s="1">
        <f t="shared" si="496"/>
        <v>1</v>
      </c>
      <c r="B1922" s="1">
        <f>IF(YEAR(AD1922)=$B$3,YEAR('Apartment Expenses'!AD1922)&amp;" - "&amp;'Apartment Expenses'!AC1922,0)</f>
        <v>0</v>
      </c>
      <c r="C1922" s="1">
        <f t="shared" si="497"/>
        <v>0</v>
      </c>
      <c r="E1922" s="1">
        <v>1918</v>
      </c>
      <c r="F1922" s="1">
        <f t="shared" si="498"/>
        <v>1</v>
      </c>
      <c r="G1922" s="1">
        <f t="shared" si="494"/>
        <v>0</v>
      </c>
      <c r="H1922" s="1">
        <f t="shared" si="495"/>
        <v>0</v>
      </c>
      <c r="J1922" s="1" t="str">
        <f t="shared" si="499"/>
        <v>1900</v>
      </c>
      <c r="M1922" s="1">
        <f>HLOOKUP('Expense History'!$AD$3,$P$4:$X$2004,ROW('Apartment Expenses'!L1922)-3,0)</f>
        <v>0</v>
      </c>
      <c r="N1922" s="1">
        <f>IF('Expense History'!$AD$3=Data!$G$4,'Apartment Expenses'!AE1922,HLOOKUP('Expense History'!$AD$3,'Apartment Expenses'!$AE$4:$AL$2004,(ROW('Apartment Expenses'!M1922)-3)))</f>
        <v>0</v>
      </c>
      <c r="O1922" s="1" t="str">
        <f>IF($O$2="ALL",IF(VLOOKUP(AA1922,'Expense History'!$AA$6:$AB$36,2,0)="x","include",0),IF(AND(VLOOKUP(AA1922,'Expense History'!$AA$6:$AB$36,2,0)="x",AC1922=$O$2),"include",0))</f>
        <v>include</v>
      </c>
      <c r="P1922" s="1">
        <f>IF(O1922="include",IF(AE1922&gt;0,1+MAX(P1923:P$2005),0),0)</f>
        <v>0</v>
      </c>
      <c r="Q1922" s="1">
        <f>IF(AND(ISBLANK(AA1921),AE1921=0),0,(IF(MAX(Q1923:Q$2005)&gt;0,0,ROW(R1922))))</f>
        <v>0</v>
      </c>
      <c r="R1922" s="1">
        <f>IF($O1922="include",IF(AF1922&gt;0,1+MAX(R1923:R$2005),0),0)</f>
        <v>0</v>
      </c>
      <c r="S1922" s="1">
        <f>IF($O1922="include",IF(AG1922&gt;0,1+MAX(S1923:S$2005),0),0)</f>
        <v>0</v>
      </c>
      <c r="T1922" s="1">
        <f>IF($O1922="include",IF(AH1922&gt;0,1+MAX(T1923:T$2005),0),0)</f>
        <v>0</v>
      </c>
      <c r="U1922" s="1">
        <f>IF($O1922="include",IF(AI1922&gt;0,1+MAX(U1923:U$2005),0),0)</f>
        <v>0</v>
      </c>
      <c r="V1922" s="1">
        <f>IF($O1922="include",IF(AJ1922&gt;0,1+MAX(V1923:V$2005),0),0)</f>
        <v>0</v>
      </c>
      <c r="W1922" s="1">
        <f>IF($O1922="include",IF(AK1922&gt;0,1+MAX(W1923:W$2005),0),0)</f>
        <v>0</v>
      </c>
      <c r="X1922" s="1">
        <f>IF($O1922="include",IF(AL1922&gt;0,1+MAX(X1923:X$2005),0),0)</f>
        <v>0</v>
      </c>
      <c r="Y1922" s="22" t="str">
        <f t="shared" si="500"/>
        <v xml:space="preserve">1 - </v>
      </c>
      <c r="AA1922" s="42"/>
      <c r="AB1922" s="43"/>
      <c r="AC1922" s="43"/>
      <c r="AD1922" s="44"/>
      <c r="AE1922" s="11">
        <f t="shared" si="501"/>
        <v>0</v>
      </c>
      <c r="AF1922" s="41"/>
      <c r="AG1922" s="41"/>
      <c r="AH1922" s="41"/>
      <c r="AI1922" s="41"/>
      <c r="AJ1922" s="41"/>
      <c r="AK1922" s="41"/>
      <c r="AL1922" s="41"/>
      <c r="BA1922" s="1">
        <f t="shared" si="502"/>
        <v>0</v>
      </c>
      <c r="BB1922" s="1">
        <f t="shared" si="503"/>
        <v>0</v>
      </c>
      <c r="BC1922" s="1" t="str">
        <f t="shared" si="504"/>
        <v>No</v>
      </c>
      <c r="BD1922" s="1">
        <f t="shared" si="505"/>
        <v>0</v>
      </c>
      <c r="BE1922" s="1">
        <f t="shared" si="506"/>
        <v>0</v>
      </c>
      <c r="BF1922" s="1">
        <f t="shared" si="507"/>
        <v>0</v>
      </c>
      <c r="BG1922" s="1">
        <v>1918</v>
      </c>
      <c r="BH1922" s="1" t="e">
        <f t="shared" si="508"/>
        <v>#N/A</v>
      </c>
      <c r="BI1922" s="1">
        <f t="shared" si="510"/>
        <v>2</v>
      </c>
      <c r="BJ1922" s="1" t="e">
        <f t="shared" si="509"/>
        <v>#N/A</v>
      </c>
    </row>
    <row r="1923" spans="1:62" x14ac:dyDescent="0.25">
      <c r="A1923" s="1">
        <f t="shared" si="496"/>
        <v>1</v>
      </c>
      <c r="B1923" s="1">
        <f>IF(YEAR(AD1923)=$B$3,YEAR('Apartment Expenses'!AD1923)&amp;" - "&amp;'Apartment Expenses'!AC1923,0)</f>
        <v>0</v>
      </c>
      <c r="C1923" s="1">
        <f t="shared" si="497"/>
        <v>0</v>
      </c>
      <c r="E1923" s="1">
        <v>1919</v>
      </c>
      <c r="F1923" s="1">
        <f t="shared" si="498"/>
        <v>1</v>
      </c>
      <c r="G1923" s="1">
        <f t="shared" si="494"/>
        <v>0</v>
      </c>
      <c r="H1923" s="1">
        <f t="shared" si="495"/>
        <v>0</v>
      </c>
      <c r="J1923" s="1" t="str">
        <f t="shared" si="499"/>
        <v>1900</v>
      </c>
      <c r="M1923" s="1">
        <f>HLOOKUP('Expense History'!$AD$3,$P$4:$X$2004,ROW('Apartment Expenses'!L1923)-3,0)</f>
        <v>0</v>
      </c>
      <c r="N1923" s="1">
        <f>IF('Expense History'!$AD$3=Data!$G$4,'Apartment Expenses'!AE1923,HLOOKUP('Expense History'!$AD$3,'Apartment Expenses'!$AE$4:$AL$2004,(ROW('Apartment Expenses'!M1923)-3)))</f>
        <v>0</v>
      </c>
      <c r="O1923" s="1" t="str">
        <f>IF($O$2="ALL",IF(VLOOKUP(AA1923,'Expense History'!$AA$6:$AB$36,2,0)="x","include",0),IF(AND(VLOOKUP(AA1923,'Expense History'!$AA$6:$AB$36,2,0)="x",AC1923=$O$2),"include",0))</f>
        <v>include</v>
      </c>
      <c r="P1923" s="1">
        <f>IF(O1923="include",IF(AE1923&gt;0,1+MAX(P1924:P$2005),0),0)</f>
        <v>0</v>
      </c>
      <c r="Q1923" s="1">
        <f>IF(AND(ISBLANK(AA1922),AE1922=0),0,(IF(MAX(Q1924:Q$2005)&gt;0,0,ROW(R1923))))</f>
        <v>0</v>
      </c>
      <c r="R1923" s="1">
        <f>IF($O1923="include",IF(AF1923&gt;0,1+MAX(R1924:R$2005),0),0)</f>
        <v>0</v>
      </c>
      <c r="S1923" s="1">
        <f>IF($O1923="include",IF(AG1923&gt;0,1+MAX(S1924:S$2005),0),0)</f>
        <v>0</v>
      </c>
      <c r="T1923" s="1">
        <f>IF($O1923="include",IF(AH1923&gt;0,1+MAX(T1924:T$2005),0),0)</f>
        <v>0</v>
      </c>
      <c r="U1923" s="1">
        <f>IF($O1923="include",IF(AI1923&gt;0,1+MAX(U1924:U$2005),0),0)</f>
        <v>0</v>
      </c>
      <c r="V1923" s="1">
        <f>IF($O1923="include",IF(AJ1923&gt;0,1+MAX(V1924:V$2005),0),0)</f>
        <v>0</v>
      </c>
      <c r="W1923" s="1">
        <f>IF($O1923="include",IF(AK1923&gt;0,1+MAX(W1924:W$2005),0),0)</f>
        <v>0</v>
      </c>
      <c r="X1923" s="1">
        <f>IF($O1923="include",IF(AL1923&gt;0,1+MAX(X1924:X$2005),0),0)</f>
        <v>0</v>
      </c>
      <c r="Y1923" s="22" t="str">
        <f t="shared" si="500"/>
        <v xml:space="preserve">1 - </v>
      </c>
      <c r="AA1923" s="42"/>
      <c r="AB1923" s="43"/>
      <c r="AC1923" s="43"/>
      <c r="AD1923" s="44"/>
      <c r="AE1923" s="11">
        <f t="shared" si="501"/>
        <v>0</v>
      </c>
      <c r="AF1923" s="41"/>
      <c r="AG1923" s="41"/>
      <c r="AH1923" s="41"/>
      <c r="AI1923" s="41"/>
      <c r="AJ1923" s="41"/>
      <c r="AK1923" s="41"/>
      <c r="AL1923" s="41"/>
      <c r="BA1923" s="1">
        <f t="shared" si="502"/>
        <v>0</v>
      </c>
      <c r="BB1923" s="1">
        <f t="shared" si="503"/>
        <v>0</v>
      </c>
      <c r="BC1923" s="1" t="str">
        <f t="shared" si="504"/>
        <v>No</v>
      </c>
      <c r="BD1923" s="1">
        <f t="shared" si="505"/>
        <v>0</v>
      </c>
      <c r="BE1923" s="1">
        <f t="shared" si="506"/>
        <v>0</v>
      </c>
      <c r="BF1923" s="1">
        <f t="shared" si="507"/>
        <v>0</v>
      </c>
      <c r="BG1923" s="1">
        <v>1919</v>
      </c>
      <c r="BH1923" s="1" t="e">
        <f t="shared" si="508"/>
        <v>#N/A</v>
      </c>
      <c r="BI1923" s="1">
        <f t="shared" si="510"/>
        <v>2</v>
      </c>
      <c r="BJ1923" s="1" t="e">
        <f t="shared" si="509"/>
        <v>#N/A</v>
      </c>
    </row>
    <row r="1924" spans="1:62" x14ac:dyDescent="0.25">
      <c r="A1924" s="1">
        <f t="shared" si="496"/>
        <v>1</v>
      </c>
      <c r="B1924" s="1">
        <f>IF(YEAR(AD1924)=$B$3,YEAR('Apartment Expenses'!AD1924)&amp;" - "&amp;'Apartment Expenses'!AC1924,0)</f>
        <v>0</v>
      </c>
      <c r="C1924" s="1">
        <f t="shared" si="497"/>
        <v>0</v>
      </c>
      <c r="E1924" s="1">
        <v>1920</v>
      </c>
      <c r="F1924" s="1">
        <f t="shared" si="498"/>
        <v>1</v>
      </c>
      <c r="G1924" s="1">
        <f t="shared" si="494"/>
        <v>0</v>
      </c>
      <c r="H1924" s="1">
        <f t="shared" si="495"/>
        <v>0</v>
      </c>
      <c r="J1924" s="1" t="str">
        <f t="shared" si="499"/>
        <v>1900</v>
      </c>
      <c r="M1924" s="1">
        <f>HLOOKUP('Expense History'!$AD$3,$P$4:$X$2004,ROW('Apartment Expenses'!L1924)-3,0)</f>
        <v>0</v>
      </c>
      <c r="N1924" s="1">
        <f>IF('Expense History'!$AD$3=Data!$G$4,'Apartment Expenses'!AE1924,HLOOKUP('Expense History'!$AD$3,'Apartment Expenses'!$AE$4:$AL$2004,(ROW('Apartment Expenses'!M1924)-3)))</f>
        <v>0</v>
      </c>
      <c r="O1924" s="1" t="str">
        <f>IF($O$2="ALL",IF(VLOOKUP(AA1924,'Expense History'!$AA$6:$AB$36,2,0)="x","include",0),IF(AND(VLOOKUP(AA1924,'Expense History'!$AA$6:$AB$36,2,0)="x",AC1924=$O$2),"include",0))</f>
        <v>include</v>
      </c>
      <c r="P1924" s="1">
        <f>IF(O1924="include",IF(AE1924&gt;0,1+MAX(P1925:P$2005),0),0)</f>
        <v>0</v>
      </c>
      <c r="Q1924" s="1">
        <f>IF(AND(ISBLANK(AA1923),AE1923=0),0,(IF(MAX(Q1925:Q$2005)&gt;0,0,ROW(R1924))))</f>
        <v>0</v>
      </c>
      <c r="R1924" s="1">
        <f>IF($O1924="include",IF(AF1924&gt;0,1+MAX(R1925:R$2005),0),0)</f>
        <v>0</v>
      </c>
      <c r="S1924" s="1">
        <f>IF($O1924="include",IF(AG1924&gt;0,1+MAX(S1925:S$2005),0),0)</f>
        <v>0</v>
      </c>
      <c r="T1924" s="1">
        <f>IF($O1924="include",IF(AH1924&gt;0,1+MAX(T1925:T$2005),0),0)</f>
        <v>0</v>
      </c>
      <c r="U1924" s="1">
        <f>IF($O1924="include",IF(AI1924&gt;0,1+MAX(U1925:U$2005),0),0)</f>
        <v>0</v>
      </c>
      <c r="V1924" s="1">
        <f>IF($O1924="include",IF(AJ1924&gt;0,1+MAX(V1925:V$2005),0),0)</f>
        <v>0</v>
      </c>
      <c r="W1924" s="1">
        <f>IF($O1924="include",IF(AK1924&gt;0,1+MAX(W1925:W$2005),0),0)</f>
        <v>0</v>
      </c>
      <c r="X1924" s="1">
        <f>IF($O1924="include",IF(AL1924&gt;0,1+MAX(X1925:X$2005),0),0)</f>
        <v>0</v>
      </c>
      <c r="Y1924" s="22" t="str">
        <f t="shared" si="500"/>
        <v xml:space="preserve">1 - </v>
      </c>
      <c r="AA1924" s="42"/>
      <c r="AB1924" s="43"/>
      <c r="AC1924" s="43"/>
      <c r="AD1924" s="44"/>
      <c r="AE1924" s="11">
        <f t="shared" si="501"/>
        <v>0</v>
      </c>
      <c r="AF1924" s="41"/>
      <c r="AG1924" s="41"/>
      <c r="AH1924" s="41"/>
      <c r="AI1924" s="41"/>
      <c r="AJ1924" s="41"/>
      <c r="AK1924" s="41"/>
      <c r="AL1924" s="41"/>
      <c r="BA1924" s="1">
        <f t="shared" si="502"/>
        <v>0</v>
      </c>
      <c r="BB1924" s="1">
        <f t="shared" si="503"/>
        <v>0</v>
      </c>
      <c r="BC1924" s="1" t="str">
        <f t="shared" si="504"/>
        <v>No</v>
      </c>
      <c r="BD1924" s="1">
        <f t="shared" si="505"/>
        <v>0</v>
      </c>
      <c r="BE1924" s="1">
        <f t="shared" si="506"/>
        <v>0</v>
      </c>
      <c r="BF1924" s="1">
        <f t="shared" si="507"/>
        <v>0</v>
      </c>
      <c r="BG1924" s="1">
        <v>1920</v>
      </c>
      <c r="BH1924" s="1" t="e">
        <f t="shared" si="508"/>
        <v>#N/A</v>
      </c>
      <c r="BI1924" s="1">
        <f t="shared" si="510"/>
        <v>2</v>
      </c>
      <c r="BJ1924" s="1" t="e">
        <f t="shared" si="509"/>
        <v>#N/A</v>
      </c>
    </row>
    <row r="1925" spans="1:62" x14ac:dyDescent="0.25">
      <c r="A1925" s="1">
        <f t="shared" si="496"/>
        <v>1</v>
      </c>
      <c r="B1925" s="1">
        <f>IF(YEAR(AD1925)=$B$3,YEAR('Apartment Expenses'!AD1925)&amp;" - "&amp;'Apartment Expenses'!AC1925,0)</f>
        <v>0</v>
      </c>
      <c r="C1925" s="1">
        <f t="shared" si="497"/>
        <v>0</v>
      </c>
      <c r="E1925" s="1">
        <v>1921</v>
      </c>
      <c r="F1925" s="1">
        <f t="shared" si="498"/>
        <v>1</v>
      </c>
      <c r="G1925" s="1">
        <f t="shared" ref="G1925:G1988" si="511">IF(ISERROR(VLOOKUP(E1925,A:B,2,0)),0,VLOOKUP(E1925,A:B,2,0))</f>
        <v>0</v>
      </c>
      <c r="H1925" s="1">
        <f t="shared" ref="H1925:H1988" si="512">VLOOKUP(G1925,B:C,2,0)</f>
        <v>0</v>
      </c>
      <c r="J1925" s="1" t="str">
        <f t="shared" si="499"/>
        <v>1900</v>
      </c>
      <c r="M1925" s="1">
        <f>HLOOKUP('Expense History'!$AD$3,$P$4:$X$2004,ROW('Apartment Expenses'!L1925)-3,0)</f>
        <v>0</v>
      </c>
      <c r="N1925" s="1">
        <f>IF('Expense History'!$AD$3=Data!$G$4,'Apartment Expenses'!AE1925,HLOOKUP('Expense History'!$AD$3,'Apartment Expenses'!$AE$4:$AL$2004,(ROW('Apartment Expenses'!M1925)-3)))</f>
        <v>0</v>
      </c>
      <c r="O1925" s="1" t="str">
        <f>IF($O$2="ALL",IF(VLOOKUP(AA1925,'Expense History'!$AA$6:$AB$36,2,0)="x","include",0),IF(AND(VLOOKUP(AA1925,'Expense History'!$AA$6:$AB$36,2,0)="x",AC1925=$O$2),"include",0))</f>
        <v>include</v>
      </c>
      <c r="P1925" s="1">
        <f>IF(O1925="include",IF(AE1925&gt;0,1+MAX(P1926:P$2005),0),0)</f>
        <v>0</v>
      </c>
      <c r="Q1925" s="1">
        <f>IF(AND(ISBLANK(AA1924),AE1924=0),0,(IF(MAX(Q1926:Q$2005)&gt;0,0,ROW(R1925))))</f>
        <v>0</v>
      </c>
      <c r="R1925" s="1">
        <f>IF($O1925="include",IF(AF1925&gt;0,1+MAX(R1926:R$2005),0),0)</f>
        <v>0</v>
      </c>
      <c r="S1925" s="1">
        <f>IF($O1925="include",IF(AG1925&gt;0,1+MAX(S1926:S$2005),0),0)</f>
        <v>0</v>
      </c>
      <c r="T1925" s="1">
        <f>IF($O1925="include",IF(AH1925&gt;0,1+MAX(T1926:T$2005),0),0)</f>
        <v>0</v>
      </c>
      <c r="U1925" s="1">
        <f>IF($O1925="include",IF(AI1925&gt;0,1+MAX(U1926:U$2005),0),0)</f>
        <v>0</v>
      </c>
      <c r="V1925" s="1">
        <f>IF($O1925="include",IF(AJ1925&gt;0,1+MAX(V1926:V$2005),0),0)</f>
        <v>0</v>
      </c>
      <c r="W1925" s="1">
        <f>IF($O1925="include",IF(AK1925&gt;0,1+MAX(W1926:W$2005),0),0)</f>
        <v>0</v>
      </c>
      <c r="X1925" s="1">
        <f>IF($O1925="include",IF(AL1925&gt;0,1+MAX(X1926:X$2005),0),0)</f>
        <v>0</v>
      </c>
      <c r="Y1925" s="22" t="str">
        <f t="shared" si="500"/>
        <v xml:space="preserve">1 - </v>
      </c>
      <c r="AA1925" s="42"/>
      <c r="AB1925" s="43"/>
      <c r="AC1925" s="43"/>
      <c r="AD1925" s="44"/>
      <c r="AE1925" s="11">
        <f t="shared" si="501"/>
        <v>0</v>
      </c>
      <c r="AF1925" s="41"/>
      <c r="AG1925" s="41"/>
      <c r="AH1925" s="41"/>
      <c r="AI1925" s="41"/>
      <c r="AJ1925" s="41"/>
      <c r="AK1925" s="41"/>
      <c r="AL1925" s="41"/>
      <c r="BA1925" s="1">
        <f t="shared" si="502"/>
        <v>0</v>
      </c>
      <c r="BB1925" s="1">
        <f t="shared" si="503"/>
        <v>0</v>
      </c>
      <c r="BC1925" s="1" t="str">
        <f t="shared" si="504"/>
        <v>No</v>
      </c>
      <c r="BD1925" s="1">
        <f t="shared" si="505"/>
        <v>0</v>
      </c>
      <c r="BE1925" s="1">
        <f t="shared" si="506"/>
        <v>0</v>
      </c>
      <c r="BF1925" s="1">
        <f t="shared" si="507"/>
        <v>0</v>
      </c>
      <c r="BG1925" s="1">
        <v>1921</v>
      </c>
      <c r="BH1925" s="1" t="e">
        <f t="shared" si="508"/>
        <v>#N/A</v>
      </c>
      <c r="BI1925" s="1">
        <f t="shared" si="510"/>
        <v>2</v>
      </c>
      <c r="BJ1925" s="1" t="e">
        <f t="shared" si="509"/>
        <v>#N/A</v>
      </c>
    </row>
    <row r="1926" spans="1:62" x14ac:dyDescent="0.25">
      <c r="A1926" s="1">
        <f t="shared" ref="A1926:A1989" si="513">RANK(C1926,$C$5:$C$2004,0)</f>
        <v>1</v>
      </c>
      <c r="B1926" s="1">
        <f>IF(YEAR(AD1926)=$B$3,YEAR('Apartment Expenses'!AD1926)&amp;" - "&amp;'Apartment Expenses'!AC1926,0)</f>
        <v>0</v>
      </c>
      <c r="C1926" s="1">
        <f t="shared" ref="C1926:C1989" si="514">IF(YEAR(AD1926)=$B$3,SUMIF($B$5:$B$2004,B1926,$AE$5:$AE$2004),0)</f>
        <v>0</v>
      </c>
      <c r="E1926" s="1">
        <v>1922</v>
      </c>
      <c r="F1926" s="1">
        <f t="shared" ref="F1926:F1989" si="515">IF(G1926=0,F1925,F1925+1)</f>
        <v>1</v>
      </c>
      <c r="G1926" s="1">
        <f t="shared" si="511"/>
        <v>0</v>
      </c>
      <c r="H1926" s="1">
        <f t="shared" si="512"/>
        <v>0</v>
      </c>
      <c r="J1926" s="1" t="str">
        <f t="shared" ref="J1926:J1989" si="516">YEAR(AD1926)&amp;AC1926</f>
        <v>1900</v>
      </c>
      <c r="M1926" s="1">
        <f>HLOOKUP('Expense History'!$AD$3,$P$4:$X$2004,ROW('Apartment Expenses'!L1926)-3,0)</f>
        <v>0</v>
      </c>
      <c r="N1926" s="1">
        <f>IF('Expense History'!$AD$3=Data!$G$4,'Apartment Expenses'!AE1926,HLOOKUP('Expense History'!$AD$3,'Apartment Expenses'!$AE$4:$AL$2004,(ROW('Apartment Expenses'!M1926)-3)))</f>
        <v>0</v>
      </c>
      <c r="O1926" s="1" t="str">
        <f>IF($O$2="ALL",IF(VLOOKUP(AA1926,'Expense History'!$AA$6:$AB$36,2,0)="x","include",0),IF(AND(VLOOKUP(AA1926,'Expense History'!$AA$6:$AB$36,2,0)="x",AC1926=$O$2),"include",0))</f>
        <v>include</v>
      </c>
      <c r="P1926" s="1">
        <f>IF(O1926="include",IF(AE1926&gt;0,1+MAX(P1927:P$2005),0),0)</f>
        <v>0</v>
      </c>
      <c r="Q1926" s="1">
        <f>IF(AND(ISBLANK(AA1925),AE1925=0),0,(IF(MAX(Q1927:Q$2005)&gt;0,0,ROW(R1926))))</f>
        <v>0</v>
      </c>
      <c r="R1926" s="1">
        <f>IF($O1926="include",IF(AF1926&gt;0,1+MAX(R1927:R$2005),0),0)</f>
        <v>0</v>
      </c>
      <c r="S1926" s="1">
        <f>IF($O1926="include",IF(AG1926&gt;0,1+MAX(S1927:S$2005),0),0)</f>
        <v>0</v>
      </c>
      <c r="T1926" s="1">
        <f>IF($O1926="include",IF(AH1926&gt;0,1+MAX(T1927:T$2005),0),0)</f>
        <v>0</v>
      </c>
      <c r="U1926" s="1">
        <f>IF($O1926="include",IF(AI1926&gt;0,1+MAX(U1927:U$2005),0),0)</f>
        <v>0</v>
      </c>
      <c r="V1926" s="1">
        <f>IF($O1926="include",IF(AJ1926&gt;0,1+MAX(V1927:V$2005),0),0)</f>
        <v>0</v>
      </c>
      <c r="W1926" s="1">
        <f>IF($O1926="include",IF(AK1926&gt;0,1+MAX(W1927:W$2005),0),0)</f>
        <v>0</v>
      </c>
      <c r="X1926" s="1">
        <f>IF($O1926="include",IF(AL1926&gt;0,1+MAX(X1927:X$2005),0),0)</f>
        <v>0</v>
      </c>
      <c r="Y1926" s="22" t="str">
        <f t="shared" ref="Y1926:Y1989" si="517">DATEVALUE(MONTH(AD1926)&amp;"/1/"&amp;YEAR(AD1926))&amp;" - "&amp;AA1926</f>
        <v xml:space="preserve">1 - </v>
      </c>
      <c r="AA1926" s="42"/>
      <c r="AB1926" s="43"/>
      <c r="AC1926" s="43"/>
      <c r="AD1926" s="44"/>
      <c r="AE1926" s="11">
        <f t="shared" ref="AE1926:AE1989" si="518">SUM(AF1926:AL1926)</f>
        <v>0</v>
      </c>
      <c r="AF1926" s="41"/>
      <c r="AG1926" s="41"/>
      <c r="AH1926" s="41"/>
      <c r="AI1926" s="41"/>
      <c r="AJ1926" s="41"/>
      <c r="AK1926" s="41"/>
      <c r="AL1926" s="41"/>
      <c r="BA1926" s="1">
        <f t="shared" ref="BA1926:BA1989" si="519">AC1926</f>
        <v>0</v>
      </c>
      <c r="BB1926" s="1">
        <f t="shared" ref="BB1926:BB1989" si="520">SUMIF(AC:AC,BA1926,AE:AE)</f>
        <v>0</v>
      </c>
      <c r="BC1926" s="1" t="str">
        <f t="shared" ref="BC1926:BC1989" si="521">IF(ISERROR(VLOOKUP($B$3&amp;" - "&amp;BA1926,B:B,1,0)),"No","Yes")</f>
        <v>No</v>
      </c>
      <c r="BD1926" s="1">
        <f t="shared" ref="BD1926:BD1989" si="522">IF(BC1926="Yes",0,SUMIF(BA:BA,BA1926,BB:BB))</f>
        <v>0</v>
      </c>
      <c r="BE1926" s="1">
        <f t="shared" ref="BE1926:BE1989" si="523">IF(BD1926=0,0,RANK(BD1926,BD:BD))</f>
        <v>0</v>
      </c>
      <c r="BF1926" s="1">
        <f t="shared" ref="BF1926:BF1989" si="524">BA1926</f>
        <v>0</v>
      </c>
      <c r="BG1926" s="1">
        <v>1922</v>
      </c>
      <c r="BH1926" s="1" t="e">
        <f t="shared" ref="BH1926:BH1989" si="525">VLOOKUP(BG1926,BE:BF,2,0)</f>
        <v>#N/A</v>
      </c>
      <c r="BI1926" s="1">
        <f t="shared" si="510"/>
        <v>2</v>
      </c>
      <c r="BJ1926" s="1" t="e">
        <f t="shared" ref="BJ1926:BJ1989" si="526">BH1926</f>
        <v>#N/A</v>
      </c>
    </row>
    <row r="1927" spans="1:62" x14ac:dyDescent="0.25">
      <c r="A1927" s="1">
        <f t="shared" si="513"/>
        <v>1</v>
      </c>
      <c r="B1927" s="1">
        <f>IF(YEAR(AD1927)=$B$3,YEAR('Apartment Expenses'!AD1927)&amp;" - "&amp;'Apartment Expenses'!AC1927,0)</f>
        <v>0</v>
      </c>
      <c r="C1927" s="1">
        <f t="shared" si="514"/>
        <v>0</v>
      </c>
      <c r="E1927" s="1">
        <v>1923</v>
      </c>
      <c r="F1927" s="1">
        <f t="shared" si="515"/>
        <v>1</v>
      </c>
      <c r="G1927" s="1">
        <f t="shared" si="511"/>
        <v>0</v>
      </c>
      <c r="H1927" s="1">
        <f t="shared" si="512"/>
        <v>0</v>
      </c>
      <c r="J1927" s="1" t="str">
        <f t="shared" si="516"/>
        <v>1900</v>
      </c>
      <c r="M1927" s="1">
        <f>HLOOKUP('Expense History'!$AD$3,$P$4:$X$2004,ROW('Apartment Expenses'!L1927)-3,0)</f>
        <v>0</v>
      </c>
      <c r="N1927" s="1">
        <f>IF('Expense History'!$AD$3=Data!$G$4,'Apartment Expenses'!AE1927,HLOOKUP('Expense History'!$AD$3,'Apartment Expenses'!$AE$4:$AL$2004,(ROW('Apartment Expenses'!M1927)-3)))</f>
        <v>0</v>
      </c>
      <c r="O1927" s="1" t="str">
        <f>IF($O$2="ALL",IF(VLOOKUP(AA1927,'Expense History'!$AA$6:$AB$36,2,0)="x","include",0),IF(AND(VLOOKUP(AA1927,'Expense History'!$AA$6:$AB$36,2,0)="x",AC1927=$O$2),"include",0))</f>
        <v>include</v>
      </c>
      <c r="P1927" s="1">
        <f>IF(O1927="include",IF(AE1927&gt;0,1+MAX(P1928:P$2005),0),0)</f>
        <v>0</v>
      </c>
      <c r="Q1927" s="1">
        <f>IF(AND(ISBLANK(AA1926),AE1926=0),0,(IF(MAX(Q1928:Q$2005)&gt;0,0,ROW(R1927))))</f>
        <v>0</v>
      </c>
      <c r="R1927" s="1">
        <f>IF($O1927="include",IF(AF1927&gt;0,1+MAX(R1928:R$2005),0),0)</f>
        <v>0</v>
      </c>
      <c r="S1927" s="1">
        <f>IF($O1927="include",IF(AG1927&gt;0,1+MAX(S1928:S$2005),0),0)</f>
        <v>0</v>
      </c>
      <c r="T1927" s="1">
        <f>IF($O1927="include",IF(AH1927&gt;0,1+MAX(T1928:T$2005),0),0)</f>
        <v>0</v>
      </c>
      <c r="U1927" s="1">
        <f>IF($O1927="include",IF(AI1927&gt;0,1+MAX(U1928:U$2005),0),0)</f>
        <v>0</v>
      </c>
      <c r="V1927" s="1">
        <f>IF($O1927="include",IF(AJ1927&gt;0,1+MAX(V1928:V$2005),0),0)</f>
        <v>0</v>
      </c>
      <c r="W1927" s="1">
        <f>IF($O1927="include",IF(AK1927&gt;0,1+MAX(W1928:W$2005),0),0)</f>
        <v>0</v>
      </c>
      <c r="X1927" s="1">
        <f>IF($O1927="include",IF(AL1927&gt;0,1+MAX(X1928:X$2005),0),0)</f>
        <v>0</v>
      </c>
      <c r="Y1927" s="22" t="str">
        <f t="shared" si="517"/>
        <v xml:space="preserve">1 - </v>
      </c>
      <c r="AA1927" s="42"/>
      <c r="AB1927" s="43"/>
      <c r="AC1927" s="43"/>
      <c r="AD1927" s="44"/>
      <c r="AE1927" s="11">
        <f t="shared" si="518"/>
        <v>0</v>
      </c>
      <c r="AF1927" s="41"/>
      <c r="AG1927" s="41"/>
      <c r="AH1927" s="41"/>
      <c r="AI1927" s="41"/>
      <c r="AJ1927" s="41"/>
      <c r="AK1927" s="41"/>
      <c r="AL1927" s="41"/>
      <c r="BA1927" s="1">
        <f t="shared" si="519"/>
        <v>0</v>
      </c>
      <c r="BB1927" s="1">
        <f t="shared" si="520"/>
        <v>0</v>
      </c>
      <c r="BC1927" s="1" t="str">
        <f t="shared" si="521"/>
        <v>No</v>
      </c>
      <c r="BD1927" s="1">
        <f t="shared" si="522"/>
        <v>0</v>
      </c>
      <c r="BE1927" s="1">
        <f t="shared" si="523"/>
        <v>0</v>
      </c>
      <c r="BF1927" s="1">
        <f t="shared" si="524"/>
        <v>0</v>
      </c>
      <c r="BG1927" s="1">
        <v>1923</v>
      </c>
      <c r="BH1927" s="1" t="e">
        <f t="shared" si="525"/>
        <v>#N/A</v>
      </c>
      <c r="BI1927" s="1">
        <f t="shared" ref="BI1927:BI1990" si="527">IF(ISERROR(BH1927),BI1926,BI1926+1)</f>
        <v>2</v>
      </c>
      <c r="BJ1927" s="1" t="e">
        <f t="shared" si="526"/>
        <v>#N/A</v>
      </c>
    </row>
    <row r="1928" spans="1:62" x14ac:dyDescent="0.25">
      <c r="A1928" s="1">
        <f t="shared" si="513"/>
        <v>1</v>
      </c>
      <c r="B1928" s="1">
        <f>IF(YEAR(AD1928)=$B$3,YEAR('Apartment Expenses'!AD1928)&amp;" - "&amp;'Apartment Expenses'!AC1928,0)</f>
        <v>0</v>
      </c>
      <c r="C1928" s="1">
        <f t="shared" si="514"/>
        <v>0</v>
      </c>
      <c r="E1928" s="1">
        <v>1924</v>
      </c>
      <c r="F1928" s="1">
        <f t="shared" si="515"/>
        <v>1</v>
      </c>
      <c r="G1928" s="1">
        <f t="shared" si="511"/>
        <v>0</v>
      </c>
      <c r="H1928" s="1">
        <f t="shared" si="512"/>
        <v>0</v>
      </c>
      <c r="J1928" s="1" t="str">
        <f t="shared" si="516"/>
        <v>1900</v>
      </c>
      <c r="M1928" s="1">
        <f>HLOOKUP('Expense History'!$AD$3,$P$4:$X$2004,ROW('Apartment Expenses'!L1928)-3,0)</f>
        <v>0</v>
      </c>
      <c r="N1928" s="1">
        <f>IF('Expense History'!$AD$3=Data!$G$4,'Apartment Expenses'!AE1928,HLOOKUP('Expense History'!$AD$3,'Apartment Expenses'!$AE$4:$AL$2004,(ROW('Apartment Expenses'!M1928)-3)))</f>
        <v>0</v>
      </c>
      <c r="O1928" s="1" t="str">
        <f>IF($O$2="ALL",IF(VLOOKUP(AA1928,'Expense History'!$AA$6:$AB$36,2,0)="x","include",0),IF(AND(VLOOKUP(AA1928,'Expense History'!$AA$6:$AB$36,2,0)="x",AC1928=$O$2),"include",0))</f>
        <v>include</v>
      </c>
      <c r="P1928" s="1">
        <f>IF(O1928="include",IF(AE1928&gt;0,1+MAX(P1929:P$2005),0),0)</f>
        <v>0</v>
      </c>
      <c r="Q1928" s="1">
        <f>IF(AND(ISBLANK(AA1927),AE1927=0),0,(IF(MAX(Q1929:Q$2005)&gt;0,0,ROW(R1928))))</f>
        <v>0</v>
      </c>
      <c r="R1928" s="1">
        <f>IF($O1928="include",IF(AF1928&gt;0,1+MAX(R1929:R$2005),0),0)</f>
        <v>0</v>
      </c>
      <c r="S1928" s="1">
        <f>IF($O1928="include",IF(AG1928&gt;0,1+MAX(S1929:S$2005),0),0)</f>
        <v>0</v>
      </c>
      <c r="T1928" s="1">
        <f>IF($O1928="include",IF(AH1928&gt;0,1+MAX(T1929:T$2005),0),0)</f>
        <v>0</v>
      </c>
      <c r="U1928" s="1">
        <f>IF($O1928="include",IF(AI1928&gt;0,1+MAX(U1929:U$2005),0),0)</f>
        <v>0</v>
      </c>
      <c r="V1928" s="1">
        <f>IF($O1928="include",IF(AJ1928&gt;0,1+MAX(V1929:V$2005),0),0)</f>
        <v>0</v>
      </c>
      <c r="W1928" s="1">
        <f>IF($O1928="include",IF(AK1928&gt;0,1+MAX(W1929:W$2005),0),0)</f>
        <v>0</v>
      </c>
      <c r="X1928" s="1">
        <f>IF($O1928="include",IF(AL1928&gt;0,1+MAX(X1929:X$2005),0),0)</f>
        <v>0</v>
      </c>
      <c r="Y1928" s="22" t="str">
        <f t="shared" si="517"/>
        <v xml:space="preserve">1 - </v>
      </c>
      <c r="AA1928" s="42"/>
      <c r="AB1928" s="43"/>
      <c r="AC1928" s="43"/>
      <c r="AD1928" s="44"/>
      <c r="AE1928" s="11">
        <f t="shared" si="518"/>
        <v>0</v>
      </c>
      <c r="AF1928" s="41"/>
      <c r="AG1928" s="41"/>
      <c r="AH1928" s="41"/>
      <c r="AI1928" s="41"/>
      <c r="AJ1928" s="41"/>
      <c r="AK1928" s="41"/>
      <c r="AL1928" s="41"/>
      <c r="BA1928" s="1">
        <f t="shared" si="519"/>
        <v>0</v>
      </c>
      <c r="BB1928" s="1">
        <f t="shared" si="520"/>
        <v>0</v>
      </c>
      <c r="BC1928" s="1" t="str">
        <f t="shared" si="521"/>
        <v>No</v>
      </c>
      <c r="BD1928" s="1">
        <f t="shared" si="522"/>
        <v>0</v>
      </c>
      <c r="BE1928" s="1">
        <f t="shared" si="523"/>
        <v>0</v>
      </c>
      <c r="BF1928" s="1">
        <f t="shared" si="524"/>
        <v>0</v>
      </c>
      <c r="BG1928" s="1">
        <v>1924</v>
      </c>
      <c r="BH1928" s="1" t="e">
        <f t="shared" si="525"/>
        <v>#N/A</v>
      </c>
      <c r="BI1928" s="1">
        <f t="shared" si="527"/>
        <v>2</v>
      </c>
      <c r="BJ1928" s="1" t="e">
        <f t="shared" si="526"/>
        <v>#N/A</v>
      </c>
    </row>
    <row r="1929" spans="1:62" x14ac:dyDescent="0.25">
      <c r="A1929" s="1">
        <f t="shared" si="513"/>
        <v>1</v>
      </c>
      <c r="B1929" s="1">
        <f>IF(YEAR(AD1929)=$B$3,YEAR('Apartment Expenses'!AD1929)&amp;" - "&amp;'Apartment Expenses'!AC1929,0)</f>
        <v>0</v>
      </c>
      <c r="C1929" s="1">
        <f t="shared" si="514"/>
        <v>0</v>
      </c>
      <c r="E1929" s="1">
        <v>1925</v>
      </c>
      <c r="F1929" s="1">
        <f t="shared" si="515"/>
        <v>1</v>
      </c>
      <c r="G1929" s="1">
        <f t="shared" si="511"/>
        <v>0</v>
      </c>
      <c r="H1929" s="1">
        <f t="shared" si="512"/>
        <v>0</v>
      </c>
      <c r="J1929" s="1" t="str">
        <f t="shared" si="516"/>
        <v>1900</v>
      </c>
      <c r="M1929" s="1">
        <f>HLOOKUP('Expense History'!$AD$3,$P$4:$X$2004,ROW('Apartment Expenses'!L1929)-3,0)</f>
        <v>0</v>
      </c>
      <c r="N1929" s="1">
        <f>IF('Expense History'!$AD$3=Data!$G$4,'Apartment Expenses'!AE1929,HLOOKUP('Expense History'!$AD$3,'Apartment Expenses'!$AE$4:$AL$2004,(ROW('Apartment Expenses'!M1929)-3)))</f>
        <v>0</v>
      </c>
      <c r="O1929" s="1" t="str">
        <f>IF($O$2="ALL",IF(VLOOKUP(AA1929,'Expense History'!$AA$6:$AB$36,2,0)="x","include",0),IF(AND(VLOOKUP(AA1929,'Expense History'!$AA$6:$AB$36,2,0)="x",AC1929=$O$2),"include",0))</f>
        <v>include</v>
      </c>
      <c r="P1929" s="1">
        <f>IF(O1929="include",IF(AE1929&gt;0,1+MAX(P1930:P$2005),0),0)</f>
        <v>0</v>
      </c>
      <c r="Q1929" s="1">
        <f>IF(AND(ISBLANK(AA1928),AE1928=0),0,(IF(MAX(Q1930:Q$2005)&gt;0,0,ROW(R1929))))</f>
        <v>0</v>
      </c>
      <c r="R1929" s="1">
        <f>IF($O1929="include",IF(AF1929&gt;0,1+MAX(R1930:R$2005),0),0)</f>
        <v>0</v>
      </c>
      <c r="S1929" s="1">
        <f>IF($O1929="include",IF(AG1929&gt;0,1+MAX(S1930:S$2005),0),0)</f>
        <v>0</v>
      </c>
      <c r="T1929" s="1">
        <f>IF($O1929="include",IF(AH1929&gt;0,1+MAX(T1930:T$2005),0),0)</f>
        <v>0</v>
      </c>
      <c r="U1929" s="1">
        <f>IF($O1929="include",IF(AI1929&gt;0,1+MAX(U1930:U$2005),0),0)</f>
        <v>0</v>
      </c>
      <c r="V1929" s="1">
        <f>IF($O1929="include",IF(AJ1929&gt;0,1+MAX(V1930:V$2005),0),0)</f>
        <v>0</v>
      </c>
      <c r="W1929" s="1">
        <f>IF($O1929="include",IF(AK1929&gt;0,1+MAX(W1930:W$2005),0),0)</f>
        <v>0</v>
      </c>
      <c r="X1929" s="1">
        <f>IF($O1929="include",IF(AL1929&gt;0,1+MAX(X1930:X$2005),0),0)</f>
        <v>0</v>
      </c>
      <c r="Y1929" s="22" t="str">
        <f t="shared" si="517"/>
        <v xml:space="preserve">1 - </v>
      </c>
      <c r="AA1929" s="42"/>
      <c r="AB1929" s="43"/>
      <c r="AC1929" s="43"/>
      <c r="AD1929" s="44"/>
      <c r="AE1929" s="11">
        <f t="shared" si="518"/>
        <v>0</v>
      </c>
      <c r="AF1929" s="41"/>
      <c r="AG1929" s="41"/>
      <c r="AH1929" s="41"/>
      <c r="AI1929" s="41"/>
      <c r="AJ1929" s="41"/>
      <c r="AK1929" s="41"/>
      <c r="AL1929" s="41"/>
      <c r="BA1929" s="1">
        <f t="shared" si="519"/>
        <v>0</v>
      </c>
      <c r="BB1929" s="1">
        <f t="shared" si="520"/>
        <v>0</v>
      </c>
      <c r="BC1929" s="1" t="str">
        <f t="shared" si="521"/>
        <v>No</v>
      </c>
      <c r="BD1929" s="1">
        <f t="shared" si="522"/>
        <v>0</v>
      </c>
      <c r="BE1929" s="1">
        <f t="shared" si="523"/>
        <v>0</v>
      </c>
      <c r="BF1929" s="1">
        <f t="shared" si="524"/>
        <v>0</v>
      </c>
      <c r="BG1929" s="1">
        <v>1925</v>
      </c>
      <c r="BH1929" s="1" t="e">
        <f t="shared" si="525"/>
        <v>#N/A</v>
      </c>
      <c r="BI1929" s="1">
        <f t="shared" si="527"/>
        <v>2</v>
      </c>
      <c r="BJ1929" s="1" t="e">
        <f t="shared" si="526"/>
        <v>#N/A</v>
      </c>
    </row>
    <row r="1930" spans="1:62" x14ac:dyDescent="0.25">
      <c r="A1930" s="1">
        <f t="shared" si="513"/>
        <v>1</v>
      </c>
      <c r="B1930" s="1">
        <f>IF(YEAR(AD1930)=$B$3,YEAR('Apartment Expenses'!AD1930)&amp;" - "&amp;'Apartment Expenses'!AC1930,0)</f>
        <v>0</v>
      </c>
      <c r="C1930" s="1">
        <f t="shared" si="514"/>
        <v>0</v>
      </c>
      <c r="E1930" s="1">
        <v>1926</v>
      </c>
      <c r="F1930" s="1">
        <f t="shared" si="515"/>
        <v>1</v>
      </c>
      <c r="G1930" s="1">
        <f t="shared" si="511"/>
        <v>0</v>
      </c>
      <c r="H1930" s="1">
        <f t="shared" si="512"/>
        <v>0</v>
      </c>
      <c r="J1930" s="1" t="str">
        <f t="shared" si="516"/>
        <v>1900</v>
      </c>
      <c r="M1930" s="1">
        <f>HLOOKUP('Expense History'!$AD$3,$P$4:$X$2004,ROW('Apartment Expenses'!L1930)-3,0)</f>
        <v>0</v>
      </c>
      <c r="N1930" s="1">
        <f>IF('Expense History'!$AD$3=Data!$G$4,'Apartment Expenses'!AE1930,HLOOKUP('Expense History'!$AD$3,'Apartment Expenses'!$AE$4:$AL$2004,(ROW('Apartment Expenses'!M1930)-3)))</f>
        <v>0</v>
      </c>
      <c r="O1930" s="1" t="str">
        <f>IF($O$2="ALL",IF(VLOOKUP(AA1930,'Expense History'!$AA$6:$AB$36,2,0)="x","include",0),IF(AND(VLOOKUP(AA1930,'Expense History'!$AA$6:$AB$36,2,0)="x",AC1930=$O$2),"include",0))</f>
        <v>include</v>
      </c>
      <c r="P1930" s="1">
        <f>IF(O1930="include",IF(AE1930&gt;0,1+MAX(P1931:P$2005),0),0)</f>
        <v>0</v>
      </c>
      <c r="Q1930" s="1">
        <f>IF(AND(ISBLANK(AA1929),AE1929=0),0,(IF(MAX(Q1931:Q$2005)&gt;0,0,ROW(R1930))))</f>
        <v>0</v>
      </c>
      <c r="R1930" s="1">
        <f>IF($O1930="include",IF(AF1930&gt;0,1+MAX(R1931:R$2005),0),0)</f>
        <v>0</v>
      </c>
      <c r="S1930" s="1">
        <f>IF($O1930="include",IF(AG1930&gt;0,1+MAX(S1931:S$2005),0),0)</f>
        <v>0</v>
      </c>
      <c r="T1930" s="1">
        <f>IF($O1930="include",IF(AH1930&gt;0,1+MAX(T1931:T$2005),0),0)</f>
        <v>0</v>
      </c>
      <c r="U1930" s="1">
        <f>IF($O1930="include",IF(AI1930&gt;0,1+MAX(U1931:U$2005),0),0)</f>
        <v>0</v>
      </c>
      <c r="V1930" s="1">
        <f>IF($O1930="include",IF(AJ1930&gt;0,1+MAX(V1931:V$2005),0),0)</f>
        <v>0</v>
      </c>
      <c r="W1930" s="1">
        <f>IF($O1930="include",IF(AK1930&gt;0,1+MAX(W1931:W$2005),0),0)</f>
        <v>0</v>
      </c>
      <c r="X1930" s="1">
        <f>IF($O1930="include",IF(AL1930&gt;0,1+MAX(X1931:X$2005),0),0)</f>
        <v>0</v>
      </c>
      <c r="Y1930" s="22" t="str">
        <f t="shared" si="517"/>
        <v xml:space="preserve">1 - </v>
      </c>
      <c r="AA1930" s="42"/>
      <c r="AB1930" s="43"/>
      <c r="AC1930" s="43"/>
      <c r="AD1930" s="44"/>
      <c r="AE1930" s="11">
        <f t="shared" si="518"/>
        <v>0</v>
      </c>
      <c r="AF1930" s="41"/>
      <c r="AG1930" s="41"/>
      <c r="AH1930" s="41"/>
      <c r="AI1930" s="41"/>
      <c r="AJ1930" s="41"/>
      <c r="AK1930" s="41"/>
      <c r="AL1930" s="41"/>
      <c r="BA1930" s="1">
        <f t="shared" si="519"/>
        <v>0</v>
      </c>
      <c r="BB1930" s="1">
        <f t="shared" si="520"/>
        <v>0</v>
      </c>
      <c r="BC1930" s="1" t="str">
        <f t="shared" si="521"/>
        <v>No</v>
      </c>
      <c r="BD1930" s="1">
        <f t="shared" si="522"/>
        <v>0</v>
      </c>
      <c r="BE1930" s="1">
        <f t="shared" si="523"/>
        <v>0</v>
      </c>
      <c r="BF1930" s="1">
        <f t="shared" si="524"/>
        <v>0</v>
      </c>
      <c r="BG1930" s="1">
        <v>1926</v>
      </c>
      <c r="BH1930" s="1" t="e">
        <f t="shared" si="525"/>
        <v>#N/A</v>
      </c>
      <c r="BI1930" s="1">
        <f t="shared" si="527"/>
        <v>2</v>
      </c>
      <c r="BJ1930" s="1" t="e">
        <f t="shared" si="526"/>
        <v>#N/A</v>
      </c>
    </row>
    <row r="1931" spans="1:62" x14ac:dyDescent="0.25">
      <c r="A1931" s="1">
        <f t="shared" si="513"/>
        <v>1</v>
      </c>
      <c r="B1931" s="1">
        <f>IF(YEAR(AD1931)=$B$3,YEAR('Apartment Expenses'!AD1931)&amp;" - "&amp;'Apartment Expenses'!AC1931,0)</f>
        <v>0</v>
      </c>
      <c r="C1931" s="1">
        <f t="shared" si="514"/>
        <v>0</v>
      </c>
      <c r="E1931" s="1">
        <v>1927</v>
      </c>
      <c r="F1931" s="1">
        <f t="shared" si="515"/>
        <v>1</v>
      </c>
      <c r="G1931" s="1">
        <f t="shared" si="511"/>
        <v>0</v>
      </c>
      <c r="H1931" s="1">
        <f t="shared" si="512"/>
        <v>0</v>
      </c>
      <c r="J1931" s="1" t="str">
        <f t="shared" si="516"/>
        <v>1900</v>
      </c>
      <c r="M1931" s="1">
        <f>HLOOKUP('Expense History'!$AD$3,$P$4:$X$2004,ROW('Apartment Expenses'!L1931)-3,0)</f>
        <v>0</v>
      </c>
      <c r="N1931" s="1">
        <f>IF('Expense History'!$AD$3=Data!$G$4,'Apartment Expenses'!AE1931,HLOOKUP('Expense History'!$AD$3,'Apartment Expenses'!$AE$4:$AL$2004,(ROW('Apartment Expenses'!M1931)-3)))</f>
        <v>0</v>
      </c>
      <c r="O1931" s="1" t="str">
        <f>IF($O$2="ALL",IF(VLOOKUP(AA1931,'Expense History'!$AA$6:$AB$36,2,0)="x","include",0),IF(AND(VLOOKUP(AA1931,'Expense History'!$AA$6:$AB$36,2,0)="x",AC1931=$O$2),"include",0))</f>
        <v>include</v>
      </c>
      <c r="P1931" s="1">
        <f>IF(O1931="include",IF(AE1931&gt;0,1+MAX(P1932:P$2005),0),0)</f>
        <v>0</v>
      </c>
      <c r="Q1931" s="1">
        <f>IF(AND(ISBLANK(AA1930),AE1930=0),0,(IF(MAX(Q1932:Q$2005)&gt;0,0,ROW(R1931))))</f>
        <v>0</v>
      </c>
      <c r="R1931" s="1">
        <f>IF($O1931="include",IF(AF1931&gt;0,1+MAX(R1932:R$2005),0),0)</f>
        <v>0</v>
      </c>
      <c r="S1931" s="1">
        <f>IF($O1931="include",IF(AG1931&gt;0,1+MAX(S1932:S$2005),0),0)</f>
        <v>0</v>
      </c>
      <c r="T1931" s="1">
        <f>IF($O1931="include",IF(AH1931&gt;0,1+MAX(T1932:T$2005),0),0)</f>
        <v>0</v>
      </c>
      <c r="U1931" s="1">
        <f>IF($O1931="include",IF(AI1931&gt;0,1+MAX(U1932:U$2005),0),0)</f>
        <v>0</v>
      </c>
      <c r="V1931" s="1">
        <f>IF($O1931="include",IF(AJ1931&gt;0,1+MAX(V1932:V$2005),0),0)</f>
        <v>0</v>
      </c>
      <c r="W1931" s="1">
        <f>IF($O1931="include",IF(AK1931&gt;0,1+MAX(W1932:W$2005),0),0)</f>
        <v>0</v>
      </c>
      <c r="X1931" s="1">
        <f>IF($O1931="include",IF(AL1931&gt;0,1+MAX(X1932:X$2005),0),0)</f>
        <v>0</v>
      </c>
      <c r="Y1931" s="22" t="str">
        <f t="shared" si="517"/>
        <v xml:space="preserve">1 - </v>
      </c>
      <c r="AA1931" s="42"/>
      <c r="AB1931" s="43"/>
      <c r="AC1931" s="43"/>
      <c r="AD1931" s="44"/>
      <c r="AE1931" s="11">
        <f t="shared" si="518"/>
        <v>0</v>
      </c>
      <c r="AF1931" s="41"/>
      <c r="AG1931" s="41"/>
      <c r="AH1931" s="41"/>
      <c r="AI1931" s="41"/>
      <c r="AJ1931" s="41"/>
      <c r="AK1931" s="41"/>
      <c r="AL1931" s="41"/>
      <c r="BA1931" s="1">
        <f t="shared" si="519"/>
        <v>0</v>
      </c>
      <c r="BB1931" s="1">
        <f t="shared" si="520"/>
        <v>0</v>
      </c>
      <c r="BC1931" s="1" t="str">
        <f t="shared" si="521"/>
        <v>No</v>
      </c>
      <c r="BD1931" s="1">
        <f t="shared" si="522"/>
        <v>0</v>
      </c>
      <c r="BE1931" s="1">
        <f t="shared" si="523"/>
        <v>0</v>
      </c>
      <c r="BF1931" s="1">
        <f t="shared" si="524"/>
        <v>0</v>
      </c>
      <c r="BG1931" s="1">
        <v>1927</v>
      </c>
      <c r="BH1931" s="1" t="e">
        <f t="shared" si="525"/>
        <v>#N/A</v>
      </c>
      <c r="BI1931" s="1">
        <f t="shared" si="527"/>
        <v>2</v>
      </c>
      <c r="BJ1931" s="1" t="e">
        <f t="shared" si="526"/>
        <v>#N/A</v>
      </c>
    </row>
    <row r="1932" spans="1:62" x14ac:dyDescent="0.25">
      <c r="A1932" s="1">
        <f t="shared" si="513"/>
        <v>1</v>
      </c>
      <c r="B1932" s="1">
        <f>IF(YEAR(AD1932)=$B$3,YEAR('Apartment Expenses'!AD1932)&amp;" - "&amp;'Apartment Expenses'!AC1932,0)</f>
        <v>0</v>
      </c>
      <c r="C1932" s="1">
        <f t="shared" si="514"/>
        <v>0</v>
      </c>
      <c r="E1932" s="1">
        <v>1928</v>
      </c>
      <c r="F1932" s="1">
        <f t="shared" si="515"/>
        <v>1</v>
      </c>
      <c r="G1932" s="1">
        <f t="shared" si="511"/>
        <v>0</v>
      </c>
      <c r="H1932" s="1">
        <f t="shared" si="512"/>
        <v>0</v>
      </c>
      <c r="J1932" s="1" t="str">
        <f t="shared" si="516"/>
        <v>1900</v>
      </c>
      <c r="M1932" s="1">
        <f>HLOOKUP('Expense History'!$AD$3,$P$4:$X$2004,ROW('Apartment Expenses'!L1932)-3,0)</f>
        <v>0</v>
      </c>
      <c r="N1932" s="1">
        <f>IF('Expense History'!$AD$3=Data!$G$4,'Apartment Expenses'!AE1932,HLOOKUP('Expense History'!$AD$3,'Apartment Expenses'!$AE$4:$AL$2004,(ROW('Apartment Expenses'!M1932)-3)))</f>
        <v>0</v>
      </c>
      <c r="O1932" s="1" t="str">
        <f>IF($O$2="ALL",IF(VLOOKUP(AA1932,'Expense History'!$AA$6:$AB$36,2,0)="x","include",0),IF(AND(VLOOKUP(AA1932,'Expense History'!$AA$6:$AB$36,2,0)="x",AC1932=$O$2),"include",0))</f>
        <v>include</v>
      </c>
      <c r="P1932" s="1">
        <f>IF(O1932="include",IF(AE1932&gt;0,1+MAX(P1933:P$2005),0),0)</f>
        <v>0</v>
      </c>
      <c r="Q1932" s="1">
        <f>IF(AND(ISBLANK(AA1931),AE1931=0),0,(IF(MAX(Q1933:Q$2005)&gt;0,0,ROW(R1932))))</f>
        <v>0</v>
      </c>
      <c r="R1932" s="1">
        <f>IF($O1932="include",IF(AF1932&gt;0,1+MAX(R1933:R$2005),0),0)</f>
        <v>0</v>
      </c>
      <c r="S1932" s="1">
        <f>IF($O1932="include",IF(AG1932&gt;0,1+MAX(S1933:S$2005),0),0)</f>
        <v>0</v>
      </c>
      <c r="T1932" s="1">
        <f>IF($O1932="include",IF(AH1932&gt;0,1+MAX(T1933:T$2005),0),0)</f>
        <v>0</v>
      </c>
      <c r="U1932" s="1">
        <f>IF($O1932="include",IF(AI1932&gt;0,1+MAX(U1933:U$2005),0),0)</f>
        <v>0</v>
      </c>
      <c r="V1932" s="1">
        <f>IF($O1932="include",IF(AJ1932&gt;0,1+MAX(V1933:V$2005),0),0)</f>
        <v>0</v>
      </c>
      <c r="W1932" s="1">
        <f>IF($O1932="include",IF(AK1932&gt;0,1+MAX(W1933:W$2005),0),0)</f>
        <v>0</v>
      </c>
      <c r="X1932" s="1">
        <f>IF($O1932="include",IF(AL1932&gt;0,1+MAX(X1933:X$2005),0),0)</f>
        <v>0</v>
      </c>
      <c r="Y1932" s="22" t="str">
        <f t="shared" si="517"/>
        <v xml:space="preserve">1 - </v>
      </c>
      <c r="AA1932" s="42"/>
      <c r="AB1932" s="43"/>
      <c r="AC1932" s="43"/>
      <c r="AD1932" s="44"/>
      <c r="AE1932" s="11">
        <f t="shared" si="518"/>
        <v>0</v>
      </c>
      <c r="AF1932" s="41"/>
      <c r="AG1932" s="41"/>
      <c r="AH1932" s="41"/>
      <c r="AI1932" s="41"/>
      <c r="AJ1932" s="41"/>
      <c r="AK1932" s="41"/>
      <c r="AL1932" s="41"/>
      <c r="BA1932" s="1">
        <f t="shared" si="519"/>
        <v>0</v>
      </c>
      <c r="BB1932" s="1">
        <f t="shared" si="520"/>
        <v>0</v>
      </c>
      <c r="BC1932" s="1" t="str">
        <f t="shared" si="521"/>
        <v>No</v>
      </c>
      <c r="BD1932" s="1">
        <f t="shared" si="522"/>
        <v>0</v>
      </c>
      <c r="BE1932" s="1">
        <f t="shared" si="523"/>
        <v>0</v>
      </c>
      <c r="BF1932" s="1">
        <f t="shared" si="524"/>
        <v>0</v>
      </c>
      <c r="BG1932" s="1">
        <v>1928</v>
      </c>
      <c r="BH1932" s="1" t="e">
        <f t="shared" si="525"/>
        <v>#N/A</v>
      </c>
      <c r="BI1932" s="1">
        <f t="shared" si="527"/>
        <v>2</v>
      </c>
      <c r="BJ1932" s="1" t="e">
        <f t="shared" si="526"/>
        <v>#N/A</v>
      </c>
    </row>
    <row r="1933" spans="1:62" x14ac:dyDescent="0.25">
      <c r="A1933" s="1">
        <f t="shared" si="513"/>
        <v>1</v>
      </c>
      <c r="B1933" s="1">
        <f>IF(YEAR(AD1933)=$B$3,YEAR('Apartment Expenses'!AD1933)&amp;" - "&amp;'Apartment Expenses'!AC1933,0)</f>
        <v>0</v>
      </c>
      <c r="C1933" s="1">
        <f t="shared" si="514"/>
        <v>0</v>
      </c>
      <c r="E1933" s="1">
        <v>1929</v>
      </c>
      <c r="F1933" s="1">
        <f t="shared" si="515"/>
        <v>1</v>
      </c>
      <c r="G1933" s="1">
        <f t="shared" si="511"/>
        <v>0</v>
      </c>
      <c r="H1933" s="1">
        <f t="shared" si="512"/>
        <v>0</v>
      </c>
      <c r="J1933" s="1" t="str">
        <f t="shared" si="516"/>
        <v>1900</v>
      </c>
      <c r="M1933" s="1">
        <f>HLOOKUP('Expense History'!$AD$3,$P$4:$X$2004,ROW('Apartment Expenses'!L1933)-3,0)</f>
        <v>0</v>
      </c>
      <c r="N1933" s="1">
        <f>IF('Expense History'!$AD$3=Data!$G$4,'Apartment Expenses'!AE1933,HLOOKUP('Expense History'!$AD$3,'Apartment Expenses'!$AE$4:$AL$2004,(ROW('Apartment Expenses'!M1933)-3)))</f>
        <v>0</v>
      </c>
      <c r="O1933" s="1" t="str">
        <f>IF($O$2="ALL",IF(VLOOKUP(AA1933,'Expense History'!$AA$6:$AB$36,2,0)="x","include",0),IF(AND(VLOOKUP(AA1933,'Expense History'!$AA$6:$AB$36,2,0)="x",AC1933=$O$2),"include",0))</f>
        <v>include</v>
      </c>
      <c r="P1933" s="1">
        <f>IF(O1933="include",IF(AE1933&gt;0,1+MAX(P1934:P$2005),0),0)</f>
        <v>0</v>
      </c>
      <c r="Q1933" s="1">
        <f>IF(AND(ISBLANK(AA1932),AE1932=0),0,(IF(MAX(Q1934:Q$2005)&gt;0,0,ROW(R1933))))</f>
        <v>0</v>
      </c>
      <c r="R1933" s="1">
        <f>IF($O1933="include",IF(AF1933&gt;0,1+MAX(R1934:R$2005),0),0)</f>
        <v>0</v>
      </c>
      <c r="S1933" s="1">
        <f>IF($O1933="include",IF(AG1933&gt;0,1+MAX(S1934:S$2005),0),0)</f>
        <v>0</v>
      </c>
      <c r="T1933" s="1">
        <f>IF($O1933="include",IF(AH1933&gt;0,1+MAX(T1934:T$2005),0),0)</f>
        <v>0</v>
      </c>
      <c r="U1933" s="1">
        <f>IF($O1933="include",IF(AI1933&gt;0,1+MAX(U1934:U$2005),0),0)</f>
        <v>0</v>
      </c>
      <c r="V1933" s="1">
        <f>IF($O1933="include",IF(AJ1933&gt;0,1+MAX(V1934:V$2005),0),0)</f>
        <v>0</v>
      </c>
      <c r="W1933" s="1">
        <f>IF($O1933="include",IF(AK1933&gt;0,1+MAX(W1934:W$2005),0),0)</f>
        <v>0</v>
      </c>
      <c r="X1933" s="1">
        <f>IF($O1933="include",IF(AL1933&gt;0,1+MAX(X1934:X$2005),0),0)</f>
        <v>0</v>
      </c>
      <c r="Y1933" s="22" t="str">
        <f t="shared" si="517"/>
        <v xml:space="preserve">1 - </v>
      </c>
      <c r="AA1933" s="42"/>
      <c r="AB1933" s="43"/>
      <c r="AC1933" s="43"/>
      <c r="AD1933" s="44"/>
      <c r="AE1933" s="11">
        <f t="shared" si="518"/>
        <v>0</v>
      </c>
      <c r="AF1933" s="41"/>
      <c r="AG1933" s="41"/>
      <c r="AH1933" s="41"/>
      <c r="AI1933" s="41"/>
      <c r="AJ1933" s="41"/>
      <c r="AK1933" s="41"/>
      <c r="AL1933" s="41"/>
      <c r="BA1933" s="1">
        <f t="shared" si="519"/>
        <v>0</v>
      </c>
      <c r="BB1933" s="1">
        <f t="shared" si="520"/>
        <v>0</v>
      </c>
      <c r="BC1933" s="1" t="str">
        <f t="shared" si="521"/>
        <v>No</v>
      </c>
      <c r="BD1933" s="1">
        <f t="shared" si="522"/>
        <v>0</v>
      </c>
      <c r="BE1933" s="1">
        <f t="shared" si="523"/>
        <v>0</v>
      </c>
      <c r="BF1933" s="1">
        <f t="shared" si="524"/>
        <v>0</v>
      </c>
      <c r="BG1933" s="1">
        <v>1929</v>
      </c>
      <c r="BH1933" s="1" t="e">
        <f t="shared" si="525"/>
        <v>#N/A</v>
      </c>
      <c r="BI1933" s="1">
        <f t="shared" si="527"/>
        <v>2</v>
      </c>
      <c r="BJ1933" s="1" t="e">
        <f t="shared" si="526"/>
        <v>#N/A</v>
      </c>
    </row>
    <row r="1934" spans="1:62" x14ac:dyDescent="0.25">
      <c r="A1934" s="1">
        <f t="shared" si="513"/>
        <v>1</v>
      </c>
      <c r="B1934" s="1">
        <f>IF(YEAR(AD1934)=$B$3,YEAR('Apartment Expenses'!AD1934)&amp;" - "&amp;'Apartment Expenses'!AC1934,0)</f>
        <v>0</v>
      </c>
      <c r="C1934" s="1">
        <f t="shared" si="514"/>
        <v>0</v>
      </c>
      <c r="E1934" s="1">
        <v>1930</v>
      </c>
      <c r="F1934" s="1">
        <f t="shared" si="515"/>
        <v>1</v>
      </c>
      <c r="G1934" s="1">
        <f t="shared" si="511"/>
        <v>0</v>
      </c>
      <c r="H1934" s="1">
        <f t="shared" si="512"/>
        <v>0</v>
      </c>
      <c r="J1934" s="1" t="str">
        <f t="shared" si="516"/>
        <v>1900</v>
      </c>
      <c r="M1934" s="1">
        <f>HLOOKUP('Expense History'!$AD$3,$P$4:$X$2004,ROW('Apartment Expenses'!L1934)-3,0)</f>
        <v>0</v>
      </c>
      <c r="N1934" s="1">
        <f>IF('Expense History'!$AD$3=Data!$G$4,'Apartment Expenses'!AE1934,HLOOKUP('Expense History'!$AD$3,'Apartment Expenses'!$AE$4:$AL$2004,(ROW('Apartment Expenses'!M1934)-3)))</f>
        <v>0</v>
      </c>
      <c r="O1934" s="1" t="str">
        <f>IF($O$2="ALL",IF(VLOOKUP(AA1934,'Expense History'!$AA$6:$AB$36,2,0)="x","include",0),IF(AND(VLOOKUP(AA1934,'Expense History'!$AA$6:$AB$36,2,0)="x",AC1934=$O$2),"include",0))</f>
        <v>include</v>
      </c>
      <c r="P1934" s="1">
        <f>IF(O1934="include",IF(AE1934&gt;0,1+MAX(P1935:P$2005),0),0)</f>
        <v>0</v>
      </c>
      <c r="Q1934" s="1">
        <f>IF(AND(ISBLANK(AA1933),AE1933=0),0,(IF(MAX(Q1935:Q$2005)&gt;0,0,ROW(R1934))))</f>
        <v>0</v>
      </c>
      <c r="R1934" s="1">
        <f>IF($O1934="include",IF(AF1934&gt;0,1+MAX(R1935:R$2005),0),0)</f>
        <v>0</v>
      </c>
      <c r="S1934" s="1">
        <f>IF($O1934="include",IF(AG1934&gt;0,1+MAX(S1935:S$2005),0),0)</f>
        <v>0</v>
      </c>
      <c r="T1934" s="1">
        <f>IF($O1934="include",IF(AH1934&gt;0,1+MAX(T1935:T$2005),0),0)</f>
        <v>0</v>
      </c>
      <c r="U1934" s="1">
        <f>IF($O1934="include",IF(AI1934&gt;0,1+MAX(U1935:U$2005),0),0)</f>
        <v>0</v>
      </c>
      <c r="V1934" s="1">
        <f>IF($O1934="include",IF(AJ1934&gt;0,1+MAX(V1935:V$2005),0),0)</f>
        <v>0</v>
      </c>
      <c r="W1934" s="1">
        <f>IF($O1934="include",IF(AK1934&gt;0,1+MAX(W1935:W$2005),0),0)</f>
        <v>0</v>
      </c>
      <c r="X1934" s="1">
        <f>IF($O1934="include",IF(AL1934&gt;0,1+MAX(X1935:X$2005),0),0)</f>
        <v>0</v>
      </c>
      <c r="Y1934" s="22" t="str">
        <f t="shared" si="517"/>
        <v xml:space="preserve">1 - </v>
      </c>
      <c r="AA1934" s="42"/>
      <c r="AB1934" s="43"/>
      <c r="AC1934" s="43"/>
      <c r="AD1934" s="44"/>
      <c r="AE1934" s="11">
        <f t="shared" si="518"/>
        <v>0</v>
      </c>
      <c r="AF1934" s="41"/>
      <c r="AG1934" s="41"/>
      <c r="AH1934" s="41"/>
      <c r="AI1934" s="41"/>
      <c r="AJ1934" s="41"/>
      <c r="AK1934" s="41"/>
      <c r="AL1934" s="41"/>
      <c r="BA1934" s="1">
        <f t="shared" si="519"/>
        <v>0</v>
      </c>
      <c r="BB1934" s="1">
        <f t="shared" si="520"/>
        <v>0</v>
      </c>
      <c r="BC1934" s="1" t="str">
        <f t="shared" si="521"/>
        <v>No</v>
      </c>
      <c r="BD1934" s="1">
        <f t="shared" si="522"/>
        <v>0</v>
      </c>
      <c r="BE1934" s="1">
        <f t="shared" si="523"/>
        <v>0</v>
      </c>
      <c r="BF1934" s="1">
        <f t="shared" si="524"/>
        <v>0</v>
      </c>
      <c r="BG1934" s="1">
        <v>1930</v>
      </c>
      <c r="BH1934" s="1" t="e">
        <f t="shared" si="525"/>
        <v>#N/A</v>
      </c>
      <c r="BI1934" s="1">
        <f t="shared" si="527"/>
        <v>2</v>
      </c>
      <c r="BJ1934" s="1" t="e">
        <f t="shared" si="526"/>
        <v>#N/A</v>
      </c>
    </row>
    <row r="1935" spans="1:62" x14ac:dyDescent="0.25">
      <c r="A1935" s="1">
        <f t="shared" si="513"/>
        <v>1</v>
      </c>
      <c r="B1935" s="1">
        <f>IF(YEAR(AD1935)=$B$3,YEAR('Apartment Expenses'!AD1935)&amp;" - "&amp;'Apartment Expenses'!AC1935,0)</f>
        <v>0</v>
      </c>
      <c r="C1935" s="1">
        <f t="shared" si="514"/>
        <v>0</v>
      </c>
      <c r="E1935" s="1">
        <v>1931</v>
      </c>
      <c r="F1935" s="1">
        <f t="shared" si="515"/>
        <v>1</v>
      </c>
      <c r="G1935" s="1">
        <f t="shared" si="511"/>
        <v>0</v>
      </c>
      <c r="H1935" s="1">
        <f t="shared" si="512"/>
        <v>0</v>
      </c>
      <c r="J1935" s="1" t="str">
        <f t="shared" si="516"/>
        <v>1900</v>
      </c>
      <c r="M1935" s="1">
        <f>HLOOKUP('Expense History'!$AD$3,$P$4:$X$2004,ROW('Apartment Expenses'!L1935)-3,0)</f>
        <v>0</v>
      </c>
      <c r="N1935" s="1">
        <f>IF('Expense History'!$AD$3=Data!$G$4,'Apartment Expenses'!AE1935,HLOOKUP('Expense History'!$AD$3,'Apartment Expenses'!$AE$4:$AL$2004,(ROW('Apartment Expenses'!M1935)-3)))</f>
        <v>0</v>
      </c>
      <c r="O1935" s="1" t="str">
        <f>IF($O$2="ALL",IF(VLOOKUP(AA1935,'Expense History'!$AA$6:$AB$36,2,0)="x","include",0),IF(AND(VLOOKUP(AA1935,'Expense History'!$AA$6:$AB$36,2,0)="x",AC1935=$O$2),"include",0))</f>
        <v>include</v>
      </c>
      <c r="P1935" s="1">
        <f>IF(O1935="include",IF(AE1935&gt;0,1+MAX(P1936:P$2005),0),0)</f>
        <v>0</v>
      </c>
      <c r="Q1935" s="1">
        <f>IF(AND(ISBLANK(AA1934),AE1934=0),0,(IF(MAX(Q1936:Q$2005)&gt;0,0,ROW(R1935))))</f>
        <v>0</v>
      </c>
      <c r="R1935" s="1">
        <f>IF($O1935="include",IF(AF1935&gt;0,1+MAX(R1936:R$2005),0),0)</f>
        <v>0</v>
      </c>
      <c r="S1935" s="1">
        <f>IF($O1935="include",IF(AG1935&gt;0,1+MAX(S1936:S$2005),0),0)</f>
        <v>0</v>
      </c>
      <c r="T1935" s="1">
        <f>IF($O1935="include",IF(AH1935&gt;0,1+MAX(T1936:T$2005),0),0)</f>
        <v>0</v>
      </c>
      <c r="U1935" s="1">
        <f>IF($O1935="include",IF(AI1935&gt;0,1+MAX(U1936:U$2005),0),0)</f>
        <v>0</v>
      </c>
      <c r="V1935" s="1">
        <f>IF($O1935="include",IF(AJ1935&gt;0,1+MAX(V1936:V$2005),0),0)</f>
        <v>0</v>
      </c>
      <c r="W1935" s="1">
        <f>IF($O1935="include",IF(AK1935&gt;0,1+MAX(W1936:W$2005),0),0)</f>
        <v>0</v>
      </c>
      <c r="X1935" s="1">
        <f>IF($O1935="include",IF(AL1935&gt;0,1+MAX(X1936:X$2005),0),0)</f>
        <v>0</v>
      </c>
      <c r="Y1935" s="22" t="str">
        <f t="shared" si="517"/>
        <v xml:space="preserve">1 - </v>
      </c>
      <c r="AA1935" s="42"/>
      <c r="AB1935" s="43"/>
      <c r="AC1935" s="43"/>
      <c r="AD1935" s="44"/>
      <c r="AE1935" s="11">
        <f t="shared" si="518"/>
        <v>0</v>
      </c>
      <c r="AF1935" s="41"/>
      <c r="AG1935" s="41"/>
      <c r="AH1935" s="41"/>
      <c r="AI1935" s="41"/>
      <c r="AJ1935" s="41"/>
      <c r="AK1935" s="41"/>
      <c r="AL1935" s="41"/>
      <c r="BA1935" s="1">
        <f t="shared" si="519"/>
        <v>0</v>
      </c>
      <c r="BB1935" s="1">
        <f t="shared" si="520"/>
        <v>0</v>
      </c>
      <c r="BC1935" s="1" t="str">
        <f t="shared" si="521"/>
        <v>No</v>
      </c>
      <c r="BD1935" s="1">
        <f t="shared" si="522"/>
        <v>0</v>
      </c>
      <c r="BE1935" s="1">
        <f t="shared" si="523"/>
        <v>0</v>
      </c>
      <c r="BF1935" s="1">
        <f t="shared" si="524"/>
        <v>0</v>
      </c>
      <c r="BG1935" s="1">
        <v>1931</v>
      </c>
      <c r="BH1935" s="1" t="e">
        <f t="shared" si="525"/>
        <v>#N/A</v>
      </c>
      <c r="BI1935" s="1">
        <f t="shared" si="527"/>
        <v>2</v>
      </c>
      <c r="BJ1935" s="1" t="e">
        <f t="shared" si="526"/>
        <v>#N/A</v>
      </c>
    </row>
    <row r="1936" spans="1:62" x14ac:dyDescent="0.25">
      <c r="A1936" s="1">
        <f t="shared" si="513"/>
        <v>1</v>
      </c>
      <c r="B1936" s="1">
        <f>IF(YEAR(AD1936)=$B$3,YEAR('Apartment Expenses'!AD1936)&amp;" - "&amp;'Apartment Expenses'!AC1936,0)</f>
        <v>0</v>
      </c>
      <c r="C1936" s="1">
        <f t="shared" si="514"/>
        <v>0</v>
      </c>
      <c r="E1936" s="1">
        <v>1932</v>
      </c>
      <c r="F1936" s="1">
        <f t="shared" si="515"/>
        <v>1</v>
      </c>
      <c r="G1936" s="1">
        <f t="shared" si="511"/>
        <v>0</v>
      </c>
      <c r="H1936" s="1">
        <f t="shared" si="512"/>
        <v>0</v>
      </c>
      <c r="J1936" s="1" t="str">
        <f t="shared" si="516"/>
        <v>1900</v>
      </c>
      <c r="M1936" s="1">
        <f>HLOOKUP('Expense History'!$AD$3,$P$4:$X$2004,ROW('Apartment Expenses'!L1936)-3,0)</f>
        <v>0</v>
      </c>
      <c r="N1936" s="1">
        <f>IF('Expense History'!$AD$3=Data!$G$4,'Apartment Expenses'!AE1936,HLOOKUP('Expense History'!$AD$3,'Apartment Expenses'!$AE$4:$AL$2004,(ROW('Apartment Expenses'!M1936)-3)))</f>
        <v>0</v>
      </c>
      <c r="O1936" s="1" t="str">
        <f>IF($O$2="ALL",IF(VLOOKUP(AA1936,'Expense History'!$AA$6:$AB$36,2,0)="x","include",0),IF(AND(VLOOKUP(AA1936,'Expense History'!$AA$6:$AB$36,2,0)="x",AC1936=$O$2),"include",0))</f>
        <v>include</v>
      </c>
      <c r="P1936" s="1">
        <f>IF(O1936="include",IF(AE1936&gt;0,1+MAX(P1937:P$2005),0),0)</f>
        <v>0</v>
      </c>
      <c r="Q1936" s="1">
        <f>IF(AND(ISBLANK(AA1935),AE1935=0),0,(IF(MAX(Q1937:Q$2005)&gt;0,0,ROW(R1936))))</f>
        <v>0</v>
      </c>
      <c r="R1936" s="1">
        <f>IF($O1936="include",IF(AF1936&gt;0,1+MAX(R1937:R$2005),0),0)</f>
        <v>0</v>
      </c>
      <c r="S1936" s="1">
        <f>IF($O1936="include",IF(AG1936&gt;0,1+MAX(S1937:S$2005),0),0)</f>
        <v>0</v>
      </c>
      <c r="T1936" s="1">
        <f>IF($O1936="include",IF(AH1936&gt;0,1+MAX(T1937:T$2005),0),0)</f>
        <v>0</v>
      </c>
      <c r="U1936" s="1">
        <f>IF($O1936="include",IF(AI1936&gt;0,1+MAX(U1937:U$2005),0),0)</f>
        <v>0</v>
      </c>
      <c r="V1936" s="1">
        <f>IF($O1936="include",IF(AJ1936&gt;0,1+MAX(V1937:V$2005),0),0)</f>
        <v>0</v>
      </c>
      <c r="W1936" s="1">
        <f>IF($O1936="include",IF(AK1936&gt;0,1+MAX(W1937:W$2005),0),0)</f>
        <v>0</v>
      </c>
      <c r="X1936" s="1">
        <f>IF($O1936="include",IF(AL1936&gt;0,1+MAX(X1937:X$2005),0),0)</f>
        <v>0</v>
      </c>
      <c r="Y1936" s="22" t="str">
        <f t="shared" si="517"/>
        <v xml:space="preserve">1 - </v>
      </c>
      <c r="AA1936" s="42"/>
      <c r="AB1936" s="43"/>
      <c r="AC1936" s="43"/>
      <c r="AD1936" s="44"/>
      <c r="AE1936" s="11">
        <f t="shared" si="518"/>
        <v>0</v>
      </c>
      <c r="AF1936" s="41"/>
      <c r="AG1936" s="41"/>
      <c r="AH1936" s="41"/>
      <c r="AI1936" s="41"/>
      <c r="AJ1936" s="41"/>
      <c r="AK1936" s="41"/>
      <c r="AL1936" s="41"/>
      <c r="BA1936" s="1">
        <f t="shared" si="519"/>
        <v>0</v>
      </c>
      <c r="BB1936" s="1">
        <f t="shared" si="520"/>
        <v>0</v>
      </c>
      <c r="BC1936" s="1" t="str">
        <f t="shared" si="521"/>
        <v>No</v>
      </c>
      <c r="BD1936" s="1">
        <f t="shared" si="522"/>
        <v>0</v>
      </c>
      <c r="BE1936" s="1">
        <f t="shared" si="523"/>
        <v>0</v>
      </c>
      <c r="BF1936" s="1">
        <f t="shared" si="524"/>
        <v>0</v>
      </c>
      <c r="BG1936" s="1">
        <v>1932</v>
      </c>
      <c r="BH1936" s="1" t="e">
        <f t="shared" si="525"/>
        <v>#N/A</v>
      </c>
      <c r="BI1936" s="1">
        <f t="shared" si="527"/>
        <v>2</v>
      </c>
      <c r="BJ1936" s="1" t="e">
        <f t="shared" si="526"/>
        <v>#N/A</v>
      </c>
    </row>
    <row r="1937" spans="1:62" x14ac:dyDescent="0.25">
      <c r="A1937" s="1">
        <f t="shared" si="513"/>
        <v>1</v>
      </c>
      <c r="B1937" s="1">
        <f>IF(YEAR(AD1937)=$B$3,YEAR('Apartment Expenses'!AD1937)&amp;" - "&amp;'Apartment Expenses'!AC1937,0)</f>
        <v>0</v>
      </c>
      <c r="C1937" s="1">
        <f t="shared" si="514"/>
        <v>0</v>
      </c>
      <c r="E1937" s="1">
        <v>1933</v>
      </c>
      <c r="F1937" s="1">
        <f t="shared" si="515"/>
        <v>1</v>
      </c>
      <c r="G1937" s="1">
        <f t="shared" si="511"/>
        <v>0</v>
      </c>
      <c r="H1937" s="1">
        <f t="shared" si="512"/>
        <v>0</v>
      </c>
      <c r="J1937" s="1" t="str">
        <f t="shared" si="516"/>
        <v>1900</v>
      </c>
      <c r="M1937" s="1">
        <f>HLOOKUP('Expense History'!$AD$3,$P$4:$X$2004,ROW('Apartment Expenses'!L1937)-3,0)</f>
        <v>0</v>
      </c>
      <c r="N1937" s="1">
        <f>IF('Expense History'!$AD$3=Data!$G$4,'Apartment Expenses'!AE1937,HLOOKUP('Expense History'!$AD$3,'Apartment Expenses'!$AE$4:$AL$2004,(ROW('Apartment Expenses'!M1937)-3)))</f>
        <v>0</v>
      </c>
      <c r="O1937" s="1" t="str">
        <f>IF($O$2="ALL",IF(VLOOKUP(AA1937,'Expense History'!$AA$6:$AB$36,2,0)="x","include",0),IF(AND(VLOOKUP(AA1937,'Expense History'!$AA$6:$AB$36,2,0)="x",AC1937=$O$2),"include",0))</f>
        <v>include</v>
      </c>
      <c r="P1937" s="1">
        <f>IF(O1937="include",IF(AE1937&gt;0,1+MAX(P1938:P$2005),0),0)</f>
        <v>0</v>
      </c>
      <c r="Q1937" s="1">
        <f>IF(AND(ISBLANK(AA1936),AE1936=0),0,(IF(MAX(Q1938:Q$2005)&gt;0,0,ROW(R1937))))</f>
        <v>0</v>
      </c>
      <c r="R1937" s="1">
        <f>IF($O1937="include",IF(AF1937&gt;0,1+MAX(R1938:R$2005),0),0)</f>
        <v>0</v>
      </c>
      <c r="S1937" s="1">
        <f>IF($O1937="include",IF(AG1937&gt;0,1+MAX(S1938:S$2005),0),0)</f>
        <v>0</v>
      </c>
      <c r="T1937" s="1">
        <f>IF($O1937="include",IF(AH1937&gt;0,1+MAX(T1938:T$2005),0),0)</f>
        <v>0</v>
      </c>
      <c r="U1937" s="1">
        <f>IF($O1937="include",IF(AI1937&gt;0,1+MAX(U1938:U$2005),0),0)</f>
        <v>0</v>
      </c>
      <c r="V1937" s="1">
        <f>IF($O1937="include",IF(AJ1937&gt;0,1+MAX(V1938:V$2005),0),0)</f>
        <v>0</v>
      </c>
      <c r="W1937" s="1">
        <f>IF($O1937="include",IF(AK1937&gt;0,1+MAX(W1938:W$2005),0),0)</f>
        <v>0</v>
      </c>
      <c r="X1937" s="1">
        <f>IF($O1937="include",IF(AL1937&gt;0,1+MAX(X1938:X$2005),0),0)</f>
        <v>0</v>
      </c>
      <c r="Y1937" s="22" t="str">
        <f t="shared" si="517"/>
        <v xml:space="preserve">1 - </v>
      </c>
      <c r="AA1937" s="42"/>
      <c r="AB1937" s="43"/>
      <c r="AC1937" s="43"/>
      <c r="AD1937" s="44"/>
      <c r="AE1937" s="11">
        <f t="shared" si="518"/>
        <v>0</v>
      </c>
      <c r="AF1937" s="41"/>
      <c r="AG1937" s="41"/>
      <c r="AH1937" s="41"/>
      <c r="AI1937" s="41"/>
      <c r="AJ1937" s="41"/>
      <c r="AK1937" s="41"/>
      <c r="AL1937" s="41"/>
      <c r="BA1937" s="1">
        <f t="shared" si="519"/>
        <v>0</v>
      </c>
      <c r="BB1937" s="1">
        <f t="shared" si="520"/>
        <v>0</v>
      </c>
      <c r="BC1937" s="1" t="str">
        <f t="shared" si="521"/>
        <v>No</v>
      </c>
      <c r="BD1937" s="1">
        <f t="shared" si="522"/>
        <v>0</v>
      </c>
      <c r="BE1937" s="1">
        <f t="shared" si="523"/>
        <v>0</v>
      </c>
      <c r="BF1937" s="1">
        <f t="shared" si="524"/>
        <v>0</v>
      </c>
      <c r="BG1937" s="1">
        <v>1933</v>
      </c>
      <c r="BH1937" s="1" t="e">
        <f t="shared" si="525"/>
        <v>#N/A</v>
      </c>
      <c r="BI1937" s="1">
        <f t="shared" si="527"/>
        <v>2</v>
      </c>
      <c r="BJ1937" s="1" t="e">
        <f t="shared" si="526"/>
        <v>#N/A</v>
      </c>
    </row>
    <row r="1938" spans="1:62" x14ac:dyDescent="0.25">
      <c r="A1938" s="1">
        <f t="shared" si="513"/>
        <v>1</v>
      </c>
      <c r="B1938" s="1">
        <f>IF(YEAR(AD1938)=$B$3,YEAR('Apartment Expenses'!AD1938)&amp;" - "&amp;'Apartment Expenses'!AC1938,0)</f>
        <v>0</v>
      </c>
      <c r="C1938" s="1">
        <f t="shared" si="514"/>
        <v>0</v>
      </c>
      <c r="E1938" s="1">
        <v>1934</v>
      </c>
      <c r="F1938" s="1">
        <f t="shared" si="515"/>
        <v>1</v>
      </c>
      <c r="G1938" s="1">
        <f t="shared" si="511"/>
        <v>0</v>
      </c>
      <c r="H1938" s="1">
        <f t="shared" si="512"/>
        <v>0</v>
      </c>
      <c r="J1938" s="1" t="str">
        <f t="shared" si="516"/>
        <v>1900</v>
      </c>
      <c r="M1938" s="1">
        <f>HLOOKUP('Expense History'!$AD$3,$P$4:$X$2004,ROW('Apartment Expenses'!L1938)-3,0)</f>
        <v>0</v>
      </c>
      <c r="N1938" s="1">
        <f>IF('Expense History'!$AD$3=Data!$G$4,'Apartment Expenses'!AE1938,HLOOKUP('Expense History'!$AD$3,'Apartment Expenses'!$AE$4:$AL$2004,(ROW('Apartment Expenses'!M1938)-3)))</f>
        <v>0</v>
      </c>
      <c r="O1938" s="1" t="str">
        <f>IF($O$2="ALL",IF(VLOOKUP(AA1938,'Expense History'!$AA$6:$AB$36,2,0)="x","include",0),IF(AND(VLOOKUP(AA1938,'Expense History'!$AA$6:$AB$36,2,0)="x",AC1938=$O$2),"include",0))</f>
        <v>include</v>
      </c>
      <c r="P1938" s="1">
        <f>IF(O1938="include",IF(AE1938&gt;0,1+MAX(P1939:P$2005),0),0)</f>
        <v>0</v>
      </c>
      <c r="Q1938" s="1">
        <f>IF(AND(ISBLANK(AA1937),AE1937=0),0,(IF(MAX(Q1939:Q$2005)&gt;0,0,ROW(R1938))))</f>
        <v>0</v>
      </c>
      <c r="R1938" s="1">
        <f>IF($O1938="include",IF(AF1938&gt;0,1+MAX(R1939:R$2005),0),0)</f>
        <v>0</v>
      </c>
      <c r="S1938" s="1">
        <f>IF($O1938="include",IF(AG1938&gt;0,1+MAX(S1939:S$2005),0),0)</f>
        <v>0</v>
      </c>
      <c r="T1938" s="1">
        <f>IF($O1938="include",IF(AH1938&gt;0,1+MAX(T1939:T$2005),0),0)</f>
        <v>0</v>
      </c>
      <c r="U1938" s="1">
        <f>IF($O1938="include",IF(AI1938&gt;0,1+MAX(U1939:U$2005),0),0)</f>
        <v>0</v>
      </c>
      <c r="V1938" s="1">
        <f>IF($O1938="include",IF(AJ1938&gt;0,1+MAX(V1939:V$2005),0),0)</f>
        <v>0</v>
      </c>
      <c r="W1938" s="1">
        <f>IF($O1938="include",IF(AK1938&gt;0,1+MAX(W1939:W$2005),0),0)</f>
        <v>0</v>
      </c>
      <c r="X1938" s="1">
        <f>IF($O1938="include",IF(AL1938&gt;0,1+MAX(X1939:X$2005),0),0)</f>
        <v>0</v>
      </c>
      <c r="Y1938" s="22" t="str">
        <f t="shared" si="517"/>
        <v xml:space="preserve">1 - </v>
      </c>
      <c r="AA1938" s="42"/>
      <c r="AB1938" s="43"/>
      <c r="AC1938" s="43"/>
      <c r="AD1938" s="44"/>
      <c r="AE1938" s="11">
        <f t="shared" si="518"/>
        <v>0</v>
      </c>
      <c r="AF1938" s="41"/>
      <c r="AG1938" s="41"/>
      <c r="AH1938" s="41"/>
      <c r="AI1938" s="41"/>
      <c r="AJ1938" s="41"/>
      <c r="AK1938" s="41"/>
      <c r="AL1938" s="41"/>
      <c r="BA1938" s="1">
        <f t="shared" si="519"/>
        <v>0</v>
      </c>
      <c r="BB1938" s="1">
        <f t="shared" si="520"/>
        <v>0</v>
      </c>
      <c r="BC1938" s="1" t="str">
        <f t="shared" si="521"/>
        <v>No</v>
      </c>
      <c r="BD1938" s="1">
        <f t="shared" si="522"/>
        <v>0</v>
      </c>
      <c r="BE1938" s="1">
        <f t="shared" si="523"/>
        <v>0</v>
      </c>
      <c r="BF1938" s="1">
        <f t="shared" si="524"/>
        <v>0</v>
      </c>
      <c r="BG1938" s="1">
        <v>1934</v>
      </c>
      <c r="BH1938" s="1" t="e">
        <f t="shared" si="525"/>
        <v>#N/A</v>
      </c>
      <c r="BI1938" s="1">
        <f t="shared" si="527"/>
        <v>2</v>
      </c>
      <c r="BJ1938" s="1" t="e">
        <f t="shared" si="526"/>
        <v>#N/A</v>
      </c>
    </row>
    <row r="1939" spans="1:62" x14ac:dyDescent="0.25">
      <c r="A1939" s="1">
        <f t="shared" si="513"/>
        <v>1</v>
      </c>
      <c r="B1939" s="1">
        <f>IF(YEAR(AD1939)=$B$3,YEAR('Apartment Expenses'!AD1939)&amp;" - "&amp;'Apartment Expenses'!AC1939,0)</f>
        <v>0</v>
      </c>
      <c r="C1939" s="1">
        <f t="shared" si="514"/>
        <v>0</v>
      </c>
      <c r="E1939" s="1">
        <v>1935</v>
      </c>
      <c r="F1939" s="1">
        <f t="shared" si="515"/>
        <v>1</v>
      </c>
      <c r="G1939" s="1">
        <f t="shared" si="511"/>
        <v>0</v>
      </c>
      <c r="H1939" s="1">
        <f t="shared" si="512"/>
        <v>0</v>
      </c>
      <c r="J1939" s="1" t="str">
        <f t="shared" si="516"/>
        <v>1900</v>
      </c>
      <c r="M1939" s="1">
        <f>HLOOKUP('Expense History'!$AD$3,$P$4:$X$2004,ROW('Apartment Expenses'!L1939)-3,0)</f>
        <v>0</v>
      </c>
      <c r="N1939" s="1">
        <f>IF('Expense History'!$AD$3=Data!$G$4,'Apartment Expenses'!AE1939,HLOOKUP('Expense History'!$AD$3,'Apartment Expenses'!$AE$4:$AL$2004,(ROW('Apartment Expenses'!M1939)-3)))</f>
        <v>0</v>
      </c>
      <c r="O1939" s="1" t="str">
        <f>IF($O$2="ALL",IF(VLOOKUP(AA1939,'Expense History'!$AA$6:$AB$36,2,0)="x","include",0),IF(AND(VLOOKUP(AA1939,'Expense History'!$AA$6:$AB$36,2,0)="x",AC1939=$O$2),"include",0))</f>
        <v>include</v>
      </c>
      <c r="P1939" s="1">
        <f>IF(O1939="include",IF(AE1939&gt;0,1+MAX(P1940:P$2005),0),0)</f>
        <v>0</v>
      </c>
      <c r="Q1939" s="1">
        <f>IF(AND(ISBLANK(AA1938),AE1938=0),0,(IF(MAX(Q1940:Q$2005)&gt;0,0,ROW(R1939))))</f>
        <v>0</v>
      </c>
      <c r="R1939" s="1">
        <f>IF($O1939="include",IF(AF1939&gt;0,1+MAX(R1940:R$2005),0),0)</f>
        <v>0</v>
      </c>
      <c r="S1939" s="1">
        <f>IF($O1939="include",IF(AG1939&gt;0,1+MAX(S1940:S$2005),0),0)</f>
        <v>0</v>
      </c>
      <c r="T1939" s="1">
        <f>IF($O1939="include",IF(AH1939&gt;0,1+MAX(T1940:T$2005),0),0)</f>
        <v>0</v>
      </c>
      <c r="U1939" s="1">
        <f>IF($O1939="include",IF(AI1939&gt;0,1+MAX(U1940:U$2005),0),0)</f>
        <v>0</v>
      </c>
      <c r="V1939" s="1">
        <f>IF($O1939="include",IF(AJ1939&gt;0,1+MAX(V1940:V$2005),0),0)</f>
        <v>0</v>
      </c>
      <c r="W1939" s="1">
        <f>IF($O1939="include",IF(AK1939&gt;0,1+MAX(W1940:W$2005),0),0)</f>
        <v>0</v>
      </c>
      <c r="X1939" s="1">
        <f>IF($O1939="include",IF(AL1939&gt;0,1+MAX(X1940:X$2005),0),0)</f>
        <v>0</v>
      </c>
      <c r="Y1939" s="22" t="str">
        <f t="shared" si="517"/>
        <v xml:space="preserve">1 - </v>
      </c>
      <c r="AA1939" s="42"/>
      <c r="AB1939" s="43"/>
      <c r="AC1939" s="43"/>
      <c r="AD1939" s="44"/>
      <c r="AE1939" s="11">
        <f t="shared" si="518"/>
        <v>0</v>
      </c>
      <c r="AF1939" s="41"/>
      <c r="AG1939" s="41"/>
      <c r="AH1939" s="41"/>
      <c r="AI1939" s="41"/>
      <c r="AJ1939" s="41"/>
      <c r="AK1939" s="41"/>
      <c r="AL1939" s="41"/>
      <c r="BA1939" s="1">
        <f t="shared" si="519"/>
        <v>0</v>
      </c>
      <c r="BB1939" s="1">
        <f t="shared" si="520"/>
        <v>0</v>
      </c>
      <c r="BC1939" s="1" t="str">
        <f t="shared" si="521"/>
        <v>No</v>
      </c>
      <c r="BD1939" s="1">
        <f t="shared" si="522"/>
        <v>0</v>
      </c>
      <c r="BE1939" s="1">
        <f t="shared" si="523"/>
        <v>0</v>
      </c>
      <c r="BF1939" s="1">
        <f t="shared" si="524"/>
        <v>0</v>
      </c>
      <c r="BG1939" s="1">
        <v>1935</v>
      </c>
      <c r="BH1939" s="1" t="e">
        <f t="shared" si="525"/>
        <v>#N/A</v>
      </c>
      <c r="BI1939" s="1">
        <f t="shared" si="527"/>
        <v>2</v>
      </c>
      <c r="BJ1939" s="1" t="e">
        <f t="shared" si="526"/>
        <v>#N/A</v>
      </c>
    </row>
    <row r="1940" spans="1:62" x14ac:dyDescent="0.25">
      <c r="A1940" s="1">
        <f t="shared" si="513"/>
        <v>1</v>
      </c>
      <c r="B1940" s="1">
        <f>IF(YEAR(AD1940)=$B$3,YEAR('Apartment Expenses'!AD1940)&amp;" - "&amp;'Apartment Expenses'!AC1940,0)</f>
        <v>0</v>
      </c>
      <c r="C1940" s="1">
        <f t="shared" si="514"/>
        <v>0</v>
      </c>
      <c r="E1940" s="1">
        <v>1936</v>
      </c>
      <c r="F1940" s="1">
        <f t="shared" si="515"/>
        <v>1</v>
      </c>
      <c r="G1940" s="1">
        <f t="shared" si="511"/>
        <v>0</v>
      </c>
      <c r="H1940" s="1">
        <f t="shared" si="512"/>
        <v>0</v>
      </c>
      <c r="J1940" s="1" t="str">
        <f t="shared" si="516"/>
        <v>1900</v>
      </c>
      <c r="M1940" s="1">
        <f>HLOOKUP('Expense History'!$AD$3,$P$4:$X$2004,ROW('Apartment Expenses'!L1940)-3,0)</f>
        <v>0</v>
      </c>
      <c r="N1940" s="1">
        <f>IF('Expense History'!$AD$3=Data!$G$4,'Apartment Expenses'!AE1940,HLOOKUP('Expense History'!$AD$3,'Apartment Expenses'!$AE$4:$AL$2004,(ROW('Apartment Expenses'!M1940)-3)))</f>
        <v>0</v>
      </c>
      <c r="O1940" s="1" t="str">
        <f>IF($O$2="ALL",IF(VLOOKUP(AA1940,'Expense History'!$AA$6:$AB$36,2,0)="x","include",0),IF(AND(VLOOKUP(AA1940,'Expense History'!$AA$6:$AB$36,2,0)="x",AC1940=$O$2),"include",0))</f>
        <v>include</v>
      </c>
      <c r="P1940" s="1">
        <f>IF(O1940="include",IF(AE1940&gt;0,1+MAX(P1941:P$2005),0),0)</f>
        <v>0</v>
      </c>
      <c r="Q1940" s="1">
        <f>IF(AND(ISBLANK(AA1939),AE1939=0),0,(IF(MAX(Q1941:Q$2005)&gt;0,0,ROW(R1940))))</f>
        <v>0</v>
      </c>
      <c r="R1940" s="1">
        <f>IF($O1940="include",IF(AF1940&gt;0,1+MAX(R1941:R$2005),0),0)</f>
        <v>0</v>
      </c>
      <c r="S1940" s="1">
        <f>IF($O1940="include",IF(AG1940&gt;0,1+MAX(S1941:S$2005),0),0)</f>
        <v>0</v>
      </c>
      <c r="T1940" s="1">
        <f>IF($O1940="include",IF(AH1940&gt;0,1+MAX(T1941:T$2005),0),0)</f>
        <v>0</v>
      </c>
      <c r="U1940" s="1">
        <f>IF($O1940="include",IF(AI1940&gt;0,1+MAX(U1941:U$2005),0),0)</f>
        <v>0</v>
      </c>
      <c r="V1940" s="1">
        <f>IF($O1940="include",IF(AJ1940&gt;0,1+MAX(V1941:V$2005),0),0)</f>
        <v>0</v>
      </c>
      <c r="W1940" s="1">
        <f>IF($O1940="include",IF(AK1940&gt;0,1+MAX(W1941:W$2005),0),0)</f>
        <v>0</v>
      </c>
      <c r="X1940" s="1">
        <f>IF($O1940="include",IF(AL1940&gt;0,1+MAX(X1941:X$2005),0),0)</f>
        <v>0</v>
      </c>
      <c r="Y1940" s="22" t="str">
        <f t="shared" si="517"/>
        <v xml:space="preserve">1 - </v>
      </c>
      <c r="AA1940" s="42"/>
      <c r="AB1940" s="43"/>
      <c r="AC1940" s="43"/>
      <c r="AD1940" s="44"/>
      <c r="AE1940" s="11">
        <f t="shared" si="518"/>
        <v>0</v>
      </c>
      <c r="AF1940" s="41"/>
      <c r="AG1940" s="41"/>
      <c r="AH1940" s="41"/>
      <c r="AI1940" s="41"/>
      <c r="AJ1940" s="41"/>
      <c r="AK1940" s="41"/>
      <c r="AL1940" s="41"/>
      <c r="BA1940" s="1">
        <f t="shared" si="519"/>
        <v>0</v>
      </c>
      <c r="BB1940" s="1">
        <f t="shared" si="520"/>
        <v>0</v>
      </c>
      <c r="BC1940" s="1" t="str">
        <f t="shared" si="521"/>
        <v>No</v>
      </c>
      <c r="BD1940" s="1">
        <f t="shared" si="522"/>
        <v>0</v>
      </c>
      <c r="BE1940" s="1">
        <f t="shared" si="523"/>
        <v>0</v>
      </c>
      <c r="BF1940" s="1">
        <f t="shared" si="524"/>
        <v>0</v>
      </c>
      <c r="BG1940" s="1">
        <v>1936</v>
      </c>
      <c r="BH1940" s="1" t="e">
        <f t="shared" si="525"/>
        <v>#N/A</v>
      </c>
      <c r="BI1940" s="1">
        <f t="shared" si="527"/>
        <v>2</v>
      </c>
      <c r="BJ1940" s="1" t="e">
        <f t="shared" si="526"/>
        <v>#N/A</v>
      </c>
    </row>
    <row r="1941" spans="1:62" x14ac:dyDescent="0.25">
      <c r="A1941" s="1">
        <f t="shared" si="513"/>
        <v>1</v>
      </c>
      <c r="B1941" s="1">
        <f>IF(YEAR(AD1941)=$B$3,YEAR('Apartment Expenses'!AD1941)&amp;" - "&amp;'Apartment Expenses'!AC1941,0)</f>
        <v>0</v>
      </c>
      <c r="C1941" s="1">
        <f t="shared" si="514"/>
        <v>0</v>
      </c>
      <c r="E1941" s="1">
        <v>1937</v>
      </c>
      <c r="F1941" s="1">
        <f t="shared" si="515"/>
        <v>1</v>
      </c>
      <c r="G1941" s="1">
        <f t="shared" si="511"/>
        <v>0</v>
      </c>
      <c r="H1941" s="1">
        <f t="shared" si="512"/>
        <v>0</v>
      </c>
      <c r="J1941" s="1" t="str">
        <f t="shared" si="516"/>
        <v>1900</v>
      </c>
      <c r="M1941" s="1">
        <f>HLOOKUP('Expense History'!$AD$3,$P$4:$X$2004,ROW('Apartment Expenses'!L1941)-3,0)</f>
        <v>0</v>
      </c>
      <c r="N1941" s="1">
        <f>IF('Expense History'!$AD$3=Data!$G$4,'Apartment Expenses'!AE1941,HLOOKUP('Expense History'!$AD$3,'Apartment Expenses'!$AE$4:$AL$2004,(ROW('Apartment Expenses'!M1941)-3)))</f>
        <v>0</v>
      </c>
      <c r="O1941" s="1" t="str">
        <f>IF($O$2="ALL",IF(VLOOKUP(AA1941,'Expense History'!$AA$6:$AB$36,2,0)="x","include",0),IF(AND(VLOOKUP(AA1941,'Expense History'!$AA$6:$AB$36,2,0)="x",AC1941=$O$2),"include",0))</f>
        <v>include</v>
      </c>
      <c r="P1941" s="1">
        <f>IF(O1941="include",IF(AE1941&gt;0,1+MAX(P1942:P$2005),0),0)</f>
        <v>0</v>
      </c>
      <c r="Q1941" s="1">
        <f>IF(AND(ISBLANK(AA1940),AE1940=0),0,(IF(MAX(Q1942:Q$2005)&gt;0,0,ROW(R1941))))</f>
        <v>0</v>
      </c>
      <c r="R1941" s="1">
        <f>IF($O1941="include",IF(AF1941&gt;0,1+MAX(R1942:R$2005),0),0)</f>
        <v>0</v>
      </c>
      <c r="S1941" s="1">
        <f>IF($O1941="include",IF(AG1941&gt;0,1+MAX(S1942:S$2005),0),0)</f>
        <v>0</v>
      </c>
      <c r="T1941" s="1">
        <f>IF($O1941="include",IF(AH1941&gt;0,1+MAX(T1942:T$2005),0),0)</f>
        <v>0</v>
      </c>
      <c r="U1941" s="1">
        <f>IF($O1941="include",IF(AI1941&gt;0,1+MAX(U1942:U$2005),0),0)</f>
        <v>0</v>
      </c>
      <c r="V1941" s="1">
        <f>IF($O1941="include",IF(AJ1941&gt;0,1+MAX(V1942:V$2005),0),0)</f>
        <v>0</v>
      </c>
      <c r="W1941" s="1">
        <f>IF($O1941="include",IF(AK1941&gt;0,1+MAX(W1942:W$2005),0),0)</f>
        <v>0</v>
      </c>
      <c r="X1941" s="1">
        <f>IF($O1941="include",IF(AL1941&gt;0,1+MAX(X1942:X$2005),0),0)</f>
        <v>0</v>
      </c>
      <c r="Y1941" s="22" t="str">
        <f t="shared" si="517"/>
        <v xml:space="preserve">1 - </v>
      </c>
      <c r="AA1941" s="42"/>
      <c r="AB1941" s="43"/>
      <c r="AC1941" s="43"/>
      <c r="AD1941" s="44"/>
      <c r="AE1941" s="11">
        <f t="shared" si="518"/>
        <v>0</v>
      </c>
      <c r="AF1941" s="41"/>
      <c r="AG1941" s="41"/>
      <c r="AH1941" s="41"/>
      <c r="AI1941" s="41"/>
      <c r="AJ1941" s="41"/>
      <c r="AK1941" s="41"/>
      <c r="AL1941" s="41"/>
      <c r="BA1941" s="1">
        <f t="shared" si="519"/>
        <v>0</v>
      </c>
      <c r="BB1941" s="1">
        <f t="shared" si="520"/>
        <v>0</v>
      </c>
      <c r="BC1941" s="1" t="str">
        <f t="shared" si="521"/>
        <v>No</v>
      </c>
      <c r="BD1941" s="1">
        <f t="shared" si="522"/>
        <v>0</v>
      </c>
      <c r="BE1941" s="1">
        <f t="shared" si="523"/>
        <v>0</v>
      </c>
      <c r="BF1941" s="1">
        <f t="shared" si="524"/>
        <v>0</v>
      </c>
      <c r="BG1941" s="1">
        <v>1937</v>
      </c>
      <c r="BH1941" s="1" t="e">
        <f t="shared" si="525"/>
        <v>#N/A</v>
      </c>
      <c r="BI1941" s="1">
        <f t="shared" si="527"/>
        <v>2</v>
      </c>
      <c r="BJ1941" s="1" t="e">
        <f t="shared" si="526"/>
        <v>#N/A</v>
      </c>
    </row>
    <row r="1942" spans="1:62" x14ac:dyDescent="0.25">
      <c r="A1942" s="1">
        <f t="shared" si="513"/>
        <v>1</v>
      </c>
      <c r="B1942" s="1">
        <f>IF(YEAR(AD1942)=$B$3,YEAR('Apartment Expenses'!AD1942)&amp;" - "&amp;'Apartment Expenses'!AC1942,0)</f>
        <v>0</v>
      </c>
      <c r="C1942" s="1">
        <f t="shared" si="514"/>
        <v>0</v>
      </c>
      <c r="E1942" s="1">
        <v>1938</v>
      </c>
      <c r="F1942" s="1">
        <f t="shared" si="515"/>
        <v>1</v>
      </c>
      <c r="G1942" s="1">
        <f t="shared" si="511"/>
        <v>0</v>
      </c>
      <c r="H1942" s="1">
        <f t="shared" si="512"/>
        <v>0</v>
      </c>
      <c r="J1942" s="1" t="str">
        <f t="shared" si="516"/>
        <v>1900</v>
      </c>
      <c r="M1942" s="1">
        <f>HLOOKUP('Expense History'!$AD$3,$P$4:$X$2004,ROW('Apartment Expenses'!L1942)-3,0)</f>
        <v>0</v>
      </c>
      <c r="N1942" s="1">
        <f>IF('Expense History'!$AD$3=Data!$G$4,'Apartment Expenses'!AE1942,HLOOKUP('Expense History'!$AD$3,'Apartment Expenses'!$AE$4:$AL$2004,(ROW('Apartment Expenses'!M1942)-3)))</f>
        <v>0</v>
      </c>
      <c r="O1942" s="1" t="str">
        <f>IF($O$2="ALL",IF(VLOOKUP(AA1942,'Expense History'!$AA$6:$AB$36,2,0)="x","include",0),IF(AND(VLOOKUP(AA1942,'Expense History'!$AA$6:$AB$36,2,0)="x",AC1942=$O$2),"include",0))</f>
        <v>include</v>
      </c>
      <c r="P1942" s="1">
        <f>IF(O1942="include",IF(AE1942&gt;0,1+MAX(P1943:P$2005),0),0)</f>
        <v>0</v>
      </c>
      <c r="Q1942" s="1">
        <f>IF(AND(ISBLANK(AA1941),AE1941=0),0,(IF(MAX(Q1943:Q$2005)&gt;0,0,ROW(R1942))))</f>
        <v>0</v>
      </c>
      <c r="R1942" s="1">
        <f>IF($O1942="include",IF(AF1942&gt;0,1+MAX(R1943:R$2005),0),0)</f>
        <v>0</v>
      </c>
      <c r="S1942" s="1">
        <f>IF($O1942="include",IF(AG1942&gt;0,1+MAX(S1943:S$2005),0),0)</f>
        <v>0</v>
      </c>
      <c r="T1942" s="1">
        <f>IF($O1942="include",IF(AH1942&gt;0,1+MAX(T1943:T$2005),0),0)</f>
        <v>0</v>
      </c>
      <c r="U1942" s="1">
        <f>IF($O1942="include",IF(AI1942&gt;0,1+MAX(U1943:U$2005),0),0)</f>
        <v>0</v>
      </c>
      <c r="V1942" s="1">
        <f>IF($O1942="include",IF(AJ1942&gt;0,1+MAX(V1943:V$2005),0),0)</f>
        <v>0</v>
      </c>
      <c r="W1942" s="1">
        <f>IF($O1942="include",IF(AK1942&gt;0,1+MAX(W1943:W$2005),0),0)</f>
        <v>0</v>
      </c>
      <c r="X1942" s="1">
        <f>IF($O1942="include",IF(AL1942&gt;0,1+MAX(X1943:X$2005),0),0)</f>
        <v>0</v>
      </c>
      <c r="Y1942" s="22" t="str">
        <f t="shared" si="517"/>
        <v xml:space="preserve">1 - </v>
      </c>
      <c r="AA1942" s="42"/>
      <c r="AB1942" s="43"/>
      <c r="AC1942" s="43"/>
      <c r="AD1942" s="44"/>
      <c r="AE1942" s="11">
        <f t="shared" si="518"/>
        <v>0</v>
      </c>
      <c r="AF1942" s="41"/>
      <c r="AG1942" s="41"/>
      <c r="AH1942" s="41"/>
      <c r="AI1942" s="41"/>
      <c r="AJ1942" s="41"/>
      <c r="AK1942" s="41"/>
      <c r="AL1942" s="41"/>
      <c r="BA1942" s="1">
        <f t="shared" si="519"/>
        <v>0</v>
      </c>
      <c r="BB1942" s="1">
        <f t="shared" si="520"/>
        <v>0</v>
      </c>
      <c r="BC1942" s="1" t="str">
        <f t="shared" si="521"/>
        <v>No</v>
      </c>
      <c r="BD1942" s="1">
        <f t="shared" si="522"/>
        <v>0</v>
      </c>
      <c r="BE1942" s="1">
        <f t="shared" si="523"/>
        <v>0</v>
      </c>
      <c r="BF1942" s="1">
        <f t="shared" si="524"/>
        <v>0</v>
      </c>
      <c r="BG1942" s="1">
        <v>1938</v>
      </c>
      <c r="BH1942" s="1" t="e">
        <f t="shared" si="525"/>
        <v>#N/A</v>
      </c>
      <c r="BI1942" s="1">
        <f t="shared" si="527"/>
        <v>2</v>
      </c>
      <c r="BJ1942" s="1" t="e">
        <f t="shared" si="526"/>
        <v>#N/A</v>
      </c>
    </row>
    <row r="1943" spans="1:62" x14ac:dyDescent="0.25">
      <c r="A1943" s="1">
        <f t="shared" si="513"/>
        <v>1</v>
      </c>
      <c r="B1943" s="1">
        <f>IF(YEAR(AD1943)=$B$3,YEAR('Apartment Expenses'!AD1943)&amp;" - "&amp;'Apartment Expenses'!AC1943,0)</f>
        <v>0</v>
      </c>
      <c r="C1943" s="1">
        <f t="shared" si="514"/>
        <v>0</v>
      </c>
      <c r="E1943" s="1">
        <v>1939</v>
      </c>
      <c r="F1943" s="1">
        <f t="shared" si="515"/>
        <v>1</v>
      </c>
      <c r="G1943" s="1">
        <f t="shared" si="511"/>
        <v>0</v>
      </c>
      <c r="H1943" s="1">
        <f t="shared" si="512"/>
        <v>0</v>
      </c>
      <c r="J1943" s="1" t="str">
        <f t="shared" si="516"/>
        <v>1900</v>
      </c>
      <c r="M1943" s="1">
        <f>HLOOKUP('Expense History'!$AD$3,$P$4:$X$2004,ROW('Apartment Expenses'!L1943)-3,0)</f>
        <v>0</v>
      </c>
      <c r="N1943" s="1">
        <f>IF('Expense History'!$AD$3=Data!$G$4,'Apartment Expenses'!AE1943,HLOOKUP('Expense History'!$AD$3,'Apartment Expenses'!$AE$4:$AL$2004,(ROW('Apartment Expenses'!M1943)-3)))</f>
        <v>0</v>
      </c>
      <c r="O1943" s="1" t="str">
        <f>IF($O$2="ALL",IF(VLOOKUP(AA1943,'Expense History'!$AA$6:$AB$36,2,0)="x","include",0),IF(AND(VLOOKUP(AA1943,'Expense History'!$AA$6:$AB$36,2,0)="x",AC1943=$O$2),"include",0))</f>
        <v>include</v>
      </c>
      <c r="P1943" s="1">
        <f>IF(O1943="include",IF(AE1943&gt;0,1+MAX(P1944:P$2005),0),0)</f>
        <v>0</v>
      </c>
      <c r="Q1943" s="1">
        <f>IF(AND(ISBLANK(AA1942),AE1942=0),0,(IF(MAX(Q1944:Q$2005)&gt;0,0,ROW(R1943))))</f>
        <v>0</v>
      </c>
      <c r="R1943" s="1">
        <f>IF($O1943="include",IF(AF1943&gt;0,1+MAX(R1944:R$2005),0),0)</f>
        <v>0</v>
      </c>
      <c r="S1943" s="1">
        <f>IF($O1943="include",IF(AG1943&gt;0,1+MAX(S1944:S$2005),0),0)</f>
        <v>0</v>
      </c>
      <c r="T1943" s="1">
        <f>IF($O1943="include",IF(AH1943&gt;0,1+MAX(T1944:T$2005),0),0)</f>
        <v>0</v>
      </c>
      <c r="U1943" s="1">
        <f>IF($O1943="include",IF(AI1943&gt;0,1+MAX(U1944:U$2005),0),0)</f>
        <v>0</v>
      </c>
      <c r="V1943" s="1">
        <f>IF($O1943="include",IF(AJ1943&gt;0,1+MAX(V1944:V$2005),0),0)</f>
        <v>0</v>
      </c>
      <c r="W1943" s="1">
        <f>IF($O1943="include",IF(AK1943&gt;0,1+MAX(W1944:W$2005),0),0)</f>
        <v>0</v>
      </c>
      <c r="X1943" s="1">
        <f>IF($O1943="include",IF(AL1943&gt;0,1+MAX(X1944:X$2005),0),0)</f>
        <v>0</v>
      </c>
      <c r="Y1943" s="22" t="str">
        <f t="shared" si="517"/>
        <v xml:space="preserve">1 - </v>
      </c>
      <c r="AA1943" s="42"/>
      <c r="AB1943" s="43"/>
      <c r="AC1943" s="43"/>
      <c r="AD1943" s="44"/>
      <c r="AE1943" s="11">
        <f t="shared" si="518"/>
        <v>0</v>
      </c>
      <c r="AF1943" s="41"/>
      <c r="AG1943" s="41"/>
      <c r="AH1943" s="41"/>
      <c r="AI1943" s="41"/>
      <c r="AJ1943" s="41"/>
      <c r="AK1943" s="41"/>
      <c r="AL1943" s="41"/>
      <c r="BA1943" s="1">
        <f t="shared" si="519"/>
        <v>0</v>
      </c>
      <c r="BB1943" s="1">
        <f t="shared" si="520"/>
        <v>0</v>
      </c>
      <c r="BC1943" s="1" t="str">
        <f t="shared" si="521"/>
        <v>No</v>
      </c>
      <c r="BD1943" s="1">
        <f t="shared" si="522"/>
        <v>0</v>
      </c>
      <c r="BE1943" s="1">
        <f t="shared" si="523"/>
        <v>0</v>
      </c>
      <c r="BF1943" s="1">
        <f t="shared" si="524"/>
        <v>0</v>
      </c>
      <c r="BG1943" s="1">
        <v>1939</v>
      </c>
      <c r="BH1943" s="1" t="e">
        <f t="shared" si="525"/>
        <v>#N/A</v>
      </c>
      <c r="BI1943" s="1">
        <f t="shared" si="527"/>
        <v>2</v>
      </c>
      <c r="BJ1943" s="1" t="e">
        <f t="shared" si="526"/>
        <v>#N/A</v>
      </c>
    </row>
    <row r="1944" spans="1:62" x14ac:dyDescent="0.25">
      <c r="A1944" s="1">
        <f t="shared" si="513"/>
        <v>1</v>
      </c>
      <c r="B1944" s="1">
        <f>IF(YEAR(AD1944)=$B$3,YEAR('Apartment Expenses'!AD1944)&amp;" - "&amp;'Apartment Expenses'!AC1944,0)</f>
        <v>0</v>
      </c>
      <c r="C1944" s="1">
        <f t="shared" si="514"/>
        <v>0</v>
      </c>
      <c r="E1944" s="1">
        <v>1940</v>
      </c>
      <c r="F1944" s="1">
        <f t="shared" si="515"/>
        <v>1</v>
      </c>
      <c r="G1944" s="1">
        <f t="shared" si="511"/>
        <v>0</v>
      </c>
      <c r="H1944" s="1">
        <f t="shared" si="512"/>
        <v>0</v>
      </c>
      <c r="J1944" s="1" t="str">
        <f t="shared" si="516"/>
        <v>1900</v>
      </c>
      <c r="M1944" s="1">
        <f>HLOOKUP('Expense History'!$AD$3,$P$4:$X$2004,ROW('Apartment Expenses'!L1944)-3,0)</f>
        <v>0</v>
      </c>
      <c r="N1944" s="1">
        <f>IF('Expense History'!$AD$3=Data!$G$4,'Apartment Expenses'!AE1944,HLOOKUP('Expense History'!$AD$3,'Apartment Expenses'!$AE$4:$AL$2004,(ROW('Apartment Expenses'!M1944)-3)))</f>
        <v>0</v>
      </c>
      <c r="O1944" s="1" t="str">
        <f>IF($O$2="ALL",IF(VLOOKUP(AA1944,'Expense History'!$AA$6:$AB$36,2,0)="x","include",0),IF(AND(VLOOKUP(AA1944,'Expense History'!$AA$6:$AB$36,2,0)="x",AC1944=$O$2),"include",0))</f>
        <v>include</v>
      </c>
      <c r="P1944" s="1">
        <f>IF(O1944="include",IF(AE1944&gt;0,1+MAX(P1945:P$2005),0),0)</f>
        <v>0</v>
      </c>
      <c r="Q1944" s="1">
        <f>IF(AND(ISBLANK(AA1943),AE1943=0),0,(IF(MAX(Q1945:Q$2005)&gt;0,0,ROW(R1944))))</f>
        <v>0</v>
      </c>
      <c r="R1944" s="1">
        <f>IF($O1944="include",IF(AF1944&gt;0,1+MAX(R1945:R$2005),0),0)</f>
        <v>0</v>
      </c>
      <c r="S1944" s="1">
        <f>IF($O1944="include",IF(AG1944&gt;0,1+MAX(S1945:S$2005),0),0)</f>
        <v>0</v>
      </c>
      <c r="T1944" s="1">
        <f>IF($O1944="include",IF(AH1944&gt;0,1+MAX(T1945:T$2005),0),0)</f>
        <v>0</v>
      </c>
      <c r="U1944" s="1">
        <f>IF($O1944="include",IF(AI1944&gt;0,1+MAX(U1945:U$2005),0),0)</f>
        <v>0</v>
      </c>
      <c r="V1944" s="1">
        <f>IF($O1944="include",IF(AJ1944&gt;0,1+MAX(V1945:V$2005),0),0)</f>
        <v>0</v>
      </c>
      <c r="W1944" s="1">
        <f>IF($O1944="include",IF(AK1944&gt;0,1+MAX(W1945:W$2005),0),0)</f>
        <v>0</v>
      </c>
      <c r="X1944" s="1">
        <f>IF($O1944="include",IF(AL1944&gt;0,1+MAX(X1945:X$2005),0),0)</f>
        <v>0</v>
      </c>
      <c r="Y1944" s="22" t="str">
        <f t="shared" si="517"/>
        <v xml:space="preserve">1 - </v>
      </c>
      <c r="AA1944" s="42"/>
      <c r="AB1944" s="43"/>
      <c r="AC1944" s="43"/>
      <c r="AD1944" s="44"/>
      <c r="AE1944" s="11">
        <f t="shared" si="518"/>
        <v>0</v>
      </c>
      <c r="AF1944" s="41"/>
      <c r="AG1944" s="41"/>
      <c r="AH1944" s="41"/>
      <c r="AI1944" s="41"/>
      <c r="AJ1944" s="41"/>
      <c r="AK1944" s="41"/>
      <c r="AL1944" s="41"/>
      <c r="BA1944" s="1">
        <f t="shared" si="519"/>
        <v>0</v>
      </c>
      <c r="BB1944" s="1">
        <f t="shared" si="520"/>
        <v>0</v>
      </c>
      <c r="BC1944" s="1" t="str">
        <f t="shared" si="521"/>
        <v>No</v>
      </c>
      <c r="BD1944" s="1">
        <f t="shared" si="522"/>
        <v>0</v>
      </c>
      <c r="BE1944" s="1">
        <f t="shared" si="523"/>
        <v>0</v>
      </c>
      <c r="BF1944" s="1">
        <f t="shared" si="524"/>
        <v>0</v>
      </c>
      <c r="BG1944" s="1">
        <v>1940</v>
      </c>
      <c r="BH1944" s="1" t="e">
        <f t="shared" si="525"/>
        <v>#N/A</v>
      </c>
      <c r="BI1944" s="1">
        <f t="shared" si="527"/>
        <v>2</v>
      </c>
      <c r="BJ1944" s="1" t="e">
        <f t="shared" si="526"/>
        <v>#N/A</v>
      </c>
    </row>
    <row r="1945" spans="1:62" x14ac:dyDescent="0.25">
      <c r="A1945" s="1">
        <f t="shared" si="513"/>
        <v>1</v>
      </c>
      <c r="B1945" s="1">
        <f>IF(YEAR(AD1945)=$B$3,YEAR('Apartment Expenses'!AD1945)&amp;" - "&amp;'Apartment Expenses'!AC1945,0)</f>
        <v>0</v>
      </c>
      <c r="C1945" s="1">
        <f t="shared" si="514"/>
        <v>0</v>
      </c>
      <c r="E1945" s="1">
        <v>1941</v>
      </c>
      <c r="F1945" s="1">
        <f t="shared" si="515"/>
        <v>1</v>
      </c>
      <c r="G1945" s="1">
        <f t="shared" si="511"/>
        <v>0</v>
      </c>
      <c r="H1945" s="1">
        <f t="shared" si="512"/>
        <v>0</v>
      </c>
      <c r="J1945" s="1" t="str">
        <f t="shared" si="516"/>
        <v>1900</v>
      </c>
      <c r="M1945" s="1">
        <f>HLOOKUP('Expense History'!$AD$3,$P$4:$X$2004,ROW('Apartment Expenses'!L1945)-3,0)</f>
        <v>0</v>
      </c>
      <c r="N1945" s="1">
        <f>IF('Expense History'!$AD$3=Data!$G$4,'Apartment Expenses'!AE1945,HLOOKUP('Expense History'!$AD$3,'Apartment Expenses'!$AE$4:$AL$2004,(ROW('Apartment Expenses'!M1945)-3)))</f>
        <v>0</v>
      </c>
      <c r="O1945" s="1" t="str">
        <f>IF($O$2="ALL",IF(VLOOKUP(AA1945,'Expense History'!$AA$6:$AB$36,2,0)="x","include",0),IF(AND(VLOOKUP(AA1945,'Expense History'!$AA$6:$AB$36,2,0)="x",AC1945=$O$2),"include",0))</f>
        <v>include</v>
      </c>
      <c r="P1945" s="1">
        <f>IF(O1945="include",IF(AE1945&gt;0,1+MAX(P1946:P$2005),0),0)</f>
        <v>0</v>
      </c>
      <c r="Q1945" s="1">
        <f>IF(AND(ISBLANK(AA1944),AE1944=0),0,(IF(MAX(Q1946:Q$2005)&gt;0,0,ROW(R1945))))</f>
        <v>0</v>
      </c>
      <c r="R1945" s="1">
        <f>IF($O1945="include",IF(AF1945&gt;0,1+MAX(R1946:R$2005),0),0)</f>
        <v>0</v>
      </c>
      <c r="S1945" s="1">
        <f>IF($O1945="include",IF(AG1945&gt;0,1+MAX(S1946:S$2005),0),0)</f>
        <v>0</v>
      </c>
      <c r="T1945" s="1">
        <f>IF($O1945="include",IF(AH1945&gt;0,1+MAX(T1946:T$2005),0),0)</f>
        <v>0</v>
      </c>
      <c r="U1945" s="1">
        <f>IF($O1945="include",IF(AI1945&gt;0,1+MAX(U1946:U$2005),0),0)</f>
        <v>0</v>
      </c>
      <c r="V1945" s="1">
        <f>IF($O1945="include",IF(AJ1945&gt;0,1+MAX(V1946:V$2005),0),0)</f>
        <v>0</v>
      </c>
      <c r="W1945" s="1">
        <f>IF($O1945="include",IF(AK1945&gt;0,1+MAX(W1946:W$2005),0),0)</f>
        <v>0</v>
      </c>
      <c r="X1945" s="1">
        <f>IF($O1945="include",IF(AL1945&gt;0,1+MAX(X1946:X$2005),0),0)</f>
        <v>0</v>
      </c>
      <c r="Y1945" s="22" t="str">
        <f t="shared" si="517"/>
        <v xml:space="preserve">1 - </v>
      </c>
      <c r="AA1945" s="42"/>
      <c r="AB1945" s="43"/>
      <c r="AC1945" s="43"/>
      <c r="AD1945" s="44"/>
      <c r="AE1945" s="11">
        <f t="shared" si="518"/>
        <v>0</v>
      </c>
      <c r="AF1945" s="41"/>
      <c r="AG1945" s="41"/>
      <c r="AH1945" s="41"/>
      <c r="AI1945" s="41"/>
      <c r="AJ1945" s="41"/>
      <c r="AK1945" s="41"/>
      <c r="AL1945" s="41"/>
      <c r="BA1945" s="1">
        <f t="shared" si="519"/>
        <v>0</v>
      </c>
      <c r="BB1945" s="1">
        <f t="shared" si="520"/>
        <v>0</v>
      </c>
      <c r="BC1945" s="1" t="str">
        <f t="shared" si="521"/>
        <v>No</v>
      </c>
      <c r="BD1945" s="1">
        <f t="shared" si="522"/>
        <v>0</v>
      </c>
      <c r="BE1945" s="1">
        <f t="shared" si="523"/>
        <v>0</v>
      </c>
      <c r="BF1945" s="1">
        <f t="shared" si="524"/>
        <v>0</v>
      </c>
      <c r="BG1945" s="1">
        <v>1941</v>
      </c>
      <c r="BH1945" s="1" t="e">
        <f t="shared" si="525"/>
        <v>#N/A</v>
      </c>
      <c r="BI1945" s="1">
        <f t="shared" si="527"/>
        <v>2</v>
      </c>
      <c r="BJ1945" s="1" t="e">
        <f t="shared" si="526"/>
        <v>#N/A</v>
      </c>
    </row>
    <row r="1946" spans="1:62" x14ac:dyDescent="0.25">
      <c r="A1946" s="1">
        <f t="shared" si="513"/>
        <v>1</v>
      </c>
      <c r="B1946" s="1">
        <f>IF(YEAR(AD1946)=$B$3,YEAR('Apartment Expenses'!AD1946)&amp;" - "&amp;'Apartment Expenses'!AC1946,0)</f>
        <v>0</v>
      </c>
      <c r="C1946" s="1">
        <f t="shared" si="514"/>
        <v>0</v>
      </c>
      <c r="E1946" s="1">
        <v>1942</v>
      </c>
      <c r="F1946" s="1">
        <f t="shared" si="515"/>
        <v>1</v>
      </c>
      <c r="G1946" s="1">
        <f t="shared" si="511"/>
        <v>0</v>
      </c>
      <c r="H1946" s="1">
        <f t="shared" si="512"/>
        <v>0</v>
      </c>
      <c r="J1946" s="1" t="str">
        <f t="shared" si="516"/>
        <v>1900</v>
      </c>
      <c r="M1946" s="1">
        <f>HLOOKUP('Expense History'!$AD$3,$P$4:$X$2004,ROW('Apartment Expenses'!L1946)-3,0)</f>
        <v>0</v>
      </c>
      <c r="N1946" s="1">
        <f>IF('Expense History'!$AD$3=Data!$G$4,'Apartment Expenses'!AE1946,HLOOKUP('Expense History'!$AD$3,'Apartment Expenses'!$AE$4:$AL$2004,(ROW('Apartment Expenses'!M1946)-3)))</f>
        <v>0</v>
      </c>
      <c r="O1946" s="1" t="str">
        <f>IF($O$2="ALL",IF(VLOOKUP(AA1946,'Expense History'!$AA$6:$AB$36,2,0)="x","include",0),IF(AND(VLOOKUP(AA1946,'Expense History'!$AA$6:$AB$36,2,0)="x",AC1946=$O$2),"include",0))</f>
        <v>include</v>
      </c>
      <c r="P1946" s="1">
        <f>IF(O1946="include",IF(AE1946&gt;0,1+MAX(P1947:P$2005),0),0)</f>
        <v>0</v>
      </c>
      <c r="Q1946" s="1">
        <f>IF(AND(ISBLANK(AA1945),AE1945=0),0,(IF(MAX(Q1947:Q$2005)&gt;0,0,ROW(R1946))))</f>
        <v>0</v>
      </c>
      <c r="R1946" s="1">
        <f>IF($O1946="include",IF(AF1946&gt;0,1+MAX(R1947:R$2005),0),0)</f>
        <v>0</v>
      </c>
      <c r="S1946" s="1">
        <f>IF($O1946="include",IF(AG1946&gt;0,1+MAX(S1947:S$2005),0),0)</f>
        <v>0</v>
      </c>
      <c r="T1946" s="1">
        <f>IF($O1946="include",IF(AH1946&gt;0,1+MAX(T1947:T$2005),0),0)</f>
        <v>0</v>
      </c>
      <c r="U1946" s="1">
        <f>IF($O1946="include",IF(AI1946&gt;0,1+MAX(U1947:U$2005),0),0)</f>
        <v>0</v>
      </c>
      <c r="V1946" s="1">
        <f>IF($O1946="include",IF(AJ1946&gt;0,1+MAX(V1947:V$2005),0),0)</f>
        <v>0</v>
      </c>
      <c r="W1946" s="1">
        <f>IF($O1946="include",IF(AK1946&gt;0,1+MAX(W1947:W$2005),0),0)</f>
        <v>0</v>
      </c>
      <c r="X1946" s="1">
        <f>IF($O1946="include",IF(AL1946&gt;0,1+MAX(X1947:X$2005),0),0)</f>
        <v>0</v>
      </c>
      <c r="Y1946" s="22" t="str">
        <f t="shared" si="517"/>
        <v xml:space="preserve">1 - </v>
      </c>
      <c r="AA1946" s="42"/>
      <c r="AB1946" s="43"/>
      <c r="AC1946" s="43"/>
      <c r="AD1946" s="44"/>
      <c r="AE1946" s="11">
        <f t="shared" si="518"/>
        <v>0</v>
      </c>
      <c r="AF1946" s="41"/>
      <c r="AG1946" s="41"/>
      <c r="AH1946" s="41"/>
      <c r="AI1946" s="41"/>
      <c r="AJ1946" s="41"/>
      <c r="AK1946" s="41"/>
      <c r="AL1946" s="41"/>
      <c r="BA1946" s="1">
        <f t="shared" si="519"/>
        <v>0</v>
      </c>
      <c r="BB1946" s="1">
        <f t="shared" si="520"/>
        <v>0</v>
      </c>
      <c r="BC1946" s="1" t="str">
        <f t="shared" si="521"/>
        <v>No</v>
      </c>
      <c r="BD1946" s="1">
        <f t="shared" si="522"/>
        <v>0</v>
      </c>
      <c r="BE1946" s="1">
        <f t="shared" si="523"/>
        <v>0</v>
      </c>
      <c r="BF1946" s="1">
        <f t="shared" si="524"/>
        <v>0</v>
      </c>
      <c r="BG1946" s="1">
        <v>1942</v>
      </c>
      <c r="BH1946" s="1" t="e">
        <f t="shared" si="525"/>
        <v>#N/A</v>
      </c>
      <c r="BI1946" s="1">
        <f t="shared" si="527"/>
        <v>2</v>
      </c>
      <c r="BJ1946" s="1" t="e">
        <f t="shared" si="526"/>
        <v>#N/A</v>
      </c>
    </row>
    <row r="1947" spans="1:62" x14ac:dyDescent="0.25">
      <c r="A1947" s="1">
        <f t="shared" si="513"/>
        <v>1</v>
      </c>
      <c r="B1947" s="1">
        <f>IF(YEAR(AD1947)=$B$3,YEAR('Apartment Expenses'!AD1947)&amp;" - "&amp;'Apartment Expenses'!AC1947,0)</f>
        <v>0</v>
      </c>
      <c r="C1947" s="1">
        <f t="shared" si="514"/>
        <v>0</v>
      </c>
      <c r="E1947" s="1">
        <v>1943</v>
      </c>
      <c r="F1947" s="1">
        <f t="shared" si="515"/>
        <v>1</v>
      </c>
      <c r="G1947" s="1">
        <f t="shared" si="511"/>
        <v>0</v>
      </c>
      <c r="H1947" s="1">
        <f t="shared" si="512"/>
        <v>0</v>
      </c>
      <c r="J1947" s="1" t="str">
        <f t="shared" si="516"/>
        <v>1900</v>
      </c>
      <c r="M1947" s="1">
        <f>HLOOKUP('Expense History'!$AD$3,$P$4:$X$2004,ROW('Apartment Expenses'!L1947)-3,0)</f>
        <v>0</v>
      </c>
      <c r="N1947" s="1">
        <f>IF('Expense History'!$AD$3=Data!$G$4,'Apartment Expenses'!AE1947,HLOOKUP('Expense History'!$AD$3,'Apartment Expenses'!$AE$4:$AL$2004,(ROW('Apartment Expenses'!M1947)-3)))</f>
        <v>0</v>
      </c>
      <c r="O1947" s="1" t="str">
        <f>IF($O$2="ALL",IF(VLOOKUP(AA1947,'Expense History'!$AA$6:$AB$36,2,0)="x","include",0),IF(AND(VLOOKUP(AA1947,'Expense History'!$AA$6:$AB$36,2,0)="x",AC1947=$O$2),"include",0))</f>
        <v>include</v>
      </c>
      <c r="P1947" s="1">
        <f>IF(O1947="include",IF(AE1947&gt;0,1+MAX(P1948:P$2005),0),0)</f>
        <v>0</v>
      </c>
      <c r="Q1947" s="1">
        <f>IF(AND(ISBLANK(AA1946),AE1946=0),0,(IF(MAX(Q1948:Q$2005)&gt;0,0,ROW(R1947))))</f>
        <v>0</v>
      </c>
      <c r="R1947" s="1">
        <f>IF($O1947="include",IF(AF1947&gt;0,1+MAX(R1948:R$2005),0),0)</f>
        <v>0</v>
      </c>
      <c r="S1947" s="1">
        <f>IF($O1947="include",IF(AG1947&gt;0,1+MAX(S1948:S$2005),0),0)</f>
        <v>0</v>
      </c>
      <c r="T1947" s="1">
        <f>IF($O1947="include",IF(AH1947&gt;0,1+MAX(T1948:T$2005),0),0)</f>
        <v>0</v>
      </c>
      <c r="U1947" s="1">
        <f>IF($O1947="include",IF(AI1947&gt;0,1+MAX(U1948:U$2005),0),0)</f>
        <v>0</v>
      </c>
      <c r="V1947" s="1">
        <f>IF($O1947="include",IF(AJ1947&gt;0,1+MAX(V1948:V$2005),0),0)</f>
        <v>0</v>
      </c>
      <c r="W1947" s="1">
        <f>IF($O1947="include",IF(AK1947&gt;0,1+MAX(W1948:W$2005),0),0)</f>
        <v>0</v>
      </c>
      <c r="X1947" s="1">
        <f>IF($O1947="include",IF(AL1947&gt;0,1+MAX(X1948:X$2005),0),0)</f>
        <v>0</v>
      </c>
      <c r="Y1947" s="22" t="str">
        <f t="shared" si="517"/>
        <v xml:space="preserve">1 - </v>
      </c>
      <c r="AA1947" s="42"/>
      <c r="AB1947" s="43"/>
      <c r="AC1947" s="43"/>
      <c r="AD1947" s="44"/>
      <c r="AE1947" s="11">
        <f t="shared" si="518"/>
        <v>0</v>
      </c>
      <c r="AF1947" s="41"/>
      <c r="AG1947" s="41"/>
      <c r="AH1947" s="41"/>
      <c r="AI1947" s="41"/>
      <c r="AJ1947" s="41"/>
      <c r="AK1947" s="41"/>
      <c r="AL1947" s="41"/>
      <c r="BA1947" s="1">
        <f t="shared" si="519"/>
        <v>0</v>
      </c>
      <c r="BB1947" s="1">
        <f t="shared" si="520"/>
        <v>0</v>
      </c>
      <c r="BC1947" s="1" t="str">
        <f t="shared" si="521"/>
        <v>No</v>
      </c>
      <c r="BD1947" s="1">
        <f t="shared" si="522"/>
        <v>0</v>
      </c>
      <c r="BE1947" s="1">
        <f t="shared" si="523"/>
        <v>0</v>
      </c>
      <c r="BF1947" s="1">
        <f t="shared" si="524"/>
        <v>0</v>
      </c>
      <c r="BG1947" s="1">
        <v>1943</v>
      </c>
      <c r="BH1947" s="1" t="e">
        <f t="shared" si="525"/>
        <v>#N/A</v>
      </c>
      <c r="BI1947" s="1">
        <f t="shared" si="527"/>
        <v>2</v>
      </c>
      <c r="BJ1947" s="1" t="e">
        <f t="shared" si="526"/>
        <v>#N/A</v>
      </c>
    </row>
    <row r="1948" spans="1:62" x14ac:dyDescent="0.25">
      <c r="A1948" s="1">
        <f t="shared" si="513"/>
        <v>1</v>
      </c>
      <c r="B1948" s="1">
        <f>IF(YEAR(AD1948)=$B$3,YEAR('Apartment Expenses'!AD1948)&amp;" - "&amp;'Apartment Expenses'!AC1948,0)</f>
        <v>0</v>
      </c>
      <c r="C1948" s="1">
        <f t="shared" si="514"/>
        <v>0</v>
      </c>
      <c r="E1948" s="1">
        <v>1944</v>
      </c>
      <c r="F1948" s="1">
        <f t="shared" si="515"/>
        <v>1</v>
      </c>
      <c r="G1948" s="1">
        <f t="shared" si="511"/>
        <v>0</v>
      </c>
      <c r="H1948" s="1">
        <f t="shared" si="512"/>
        <v>0</v>
      </c>
      <c r="J1948" s="1" t="str">
        <f t="shared" si="516"/>
        <v>1900</v>
      </c>
      <c r="M1948" s="1">
        <f>HLOOKUP('Expense History'!$AD$3,$P$4:$X$2004,ROW('Apartment Expenses'!L1948)-3,0)</f>
        <v>0</v>
      </c>
      <c r="N1948" s="1">
        <f>IF('Expense History'!$AD$3=Data!$G$4,'Apartment Expenses'!AE1948,HLOOKUP('Expense History'!$AD$3,'Apartment Expenses'!$AE$4:$AL$2004,(ROW('Apartment Expenses'!M1948)-3)))</f>
        <v>0</v>
      </c>
      <c r="O1948" s="1" t="str">
        <f>IF($O$2="ALL",IF(VLOOKUP(AA1948,'Expense History'!$AA$6:$AB$36,2,0)="x","include",0),IF(AND(VLOOKUP(AA1948,'Expense History'!$AA$6:$AB$36,2,0)="x",AC1948=$O$2),"include",0))</f>
        <v>include</v>
      </c>
      <c r="P1948" s="1">
        <f>IF(O1948="include",IF(AE1948&gt;0,1+MAX(P1949:P$2005),0),0)</f>
        <v>0</v>
      </c>
      <c r="Q1948" s="1">
        <f>IF(AND(ISBLANK(AA1947),AE1947=0),0,(IF(MAX(Q1949:Q$2005)&gt;0,0,ROW(R1948))))</f>
        <v>0</v>
      </c>
      <c r="R1948" s="1">
        <f>IF($O1948="include",IF(AF1948&gt;0,1+MAX(R1949:R$2005),0),0)</f>
        <v>0</v>
      </c>
      <c r="S1948" s="1">
        <f>IF($O1948="include",IF(AG1948&gt;0,1+MAX(S1949:S$2005),0),0)</f>
        <v>0</v>
      </c>
      <c r="T1948" s="1">
        <f>IF($O1948="include",IF(AH1948&gt;0,1+MAX(T1949:T$2005),0),0)</f>
        <v>0</v>
      </c>
      <c r="U1948" s="1">
        <f>IF($O1948="include",IF(AI1948&gt;0,1+MAX(U1949:U$2005),0),0)</f>
        <v>0</v>
      </c>
      <c r="V1948" s="1">
        <f>IF($O1948="include",IF(AJ1948&gt;0,1+MAX(V1949:V$2005),0),0)</f>
        <v>0</v>
      </c>
      <c r="W1948" s="1">
        <f>IF($O1948="include",IF(AK1948&gt;0,1+MAX(W1949:W$2005),0),0)</f>
        <v>0</v>
      </c>
      <c r="X1948" s="1">
        <f>IF($O1948="include",IF(AL1948&gt;0,1+MAX(X1949:X$2005),0),0)</f>
        <v>0</v>
      </c>
      <c r="Y1948" s="22" t="str">
        <f t="shared" si="517"/>
        <v xml:space="preserve">1 - </v>
      </c>
      <c r="AA1948" s="42"/>
      <c r="AB1948" s="43"/>
      <c r="AC1948" s="43"/>
      <c r="AD1948" s="44"/>
      <c r="AE1948" s="11">
        <f t="shared" si="518"/>
        <v>0</v>
      </c>
      <c r="AF1948" s="41"/>
      <c r="AG1948" s="41"/>
      <c r="AH1948" s="41"/>
      <c r="AI1948" s="41"/>
      <c r="AJ1948" s="41"/>
      <c r="AK1948" s="41"/>
      <c r="AL1948" s="41"/>
      <c r="BA1948" s="1">
        <f t="shared" si="519"/>
        <v>0</v>
      </c>
      <c r="BB1948" s="1">
        <f t="shared" si="520"/>
        <v>0</v>
      </c>
      <c r="BC1948" s="1" t="str">
        <f t="shared" si="521"/>
        <v>No</v>
      </c>
      <c r="BD1948" s="1">
        <f t="shared" si="522"/>
        <v>0</v>
      </c>
      <c r="BE1948" s="1">
        <f t="shared" si="523"/>
        <v>0</v>
      </c>
      <c r="BF1948" s="1">
        <f t="shared" si="524"/>
        <v>0</v>
      </c>
      <c r="BG1948" s="1">
        <v>1944</v>
      </c>
      <c r="BH1948" s="1" t="e">
        <f t="shared" si="525"/>
        <v>#N/A</v>
      </c>
      <c r="BI1948" s="1">
        <f t="shared" si="527"/>
        <v>2</v>
      </c>
      <c r="BJ1948" s="1" t="e">
        <f t="shared" si="526"/>
        <v>#N/A</v>
      </c>
    </row>
    <row r="1949" spans="1:62" x14ac:dyDescent="0.25">
      <c r="A1949" s="1">
        <f t="shared" si="513"/>
        <v>1</v>
      </c>
      <c r="B1949" s="1">
        <f>IF(YEAR(AD1949)=$B$3,YEAR('Apartment Expenses'!AD1949)&amp;" - "&amp;'Apartment Expenses'!AC1949,0)</f>
        <v>0</v>
      </c>
      <c r="C1949" s="1">
        <f t="shared" si="514"/>
        <v>0</v>
      </c>
      <c r="E1949" s="1">
        <v>1945</v>
      </c>
      <c r="F1949" s="1">
        <f t="shared" si="515"/>
        <v>1</v>
      </c>
      <c r="G1949" s="1">
        <f t="shared" si="511"/>
        <v>0</v>
      </c>
      <c r="H1949" s="1">
        <f t="shared" si="512"/>
        <v>0</v>
      </c>
      <c r="J1949" s="1" t="str">
        <f t="shared" si="516"/>
        <v>1900</v>
      </c>
      <c r="M1949" s="1">
        <f>HLOOKUP('Expense History'!$AD$3,$P$4:$X$2004,ROW('Apartment Expenses'!L1949)-3,0)</f>
        <v>0</v>
      </c>
      <c r="N1949" s="1">
        <f>IF('Expense History'!$AD$3=Data!$G$4,'Apartment Expenses'!AE1949,HLOOKUP('Expense History'!$AD$3,'Apartment Expenses'!$AE$4:$AL$2004,(ROW('Apartment Expenses'!M1949)-3)))</f>
        <v>0</v>
      </c>
      <c r="O1949" s="1" t="str">
        <f>IF($O$2="ALL",IF(VLOOKUP(AA1949,'Expense History'!$AA$6:$AB$36,2,0)="x","include",0),IF(AND(VLOOKUP(AA1949,'Expense History'!$AA$6:$AB$36,2,0)="x",AC1949=$O$2),"include",0))</f>
        <v>include</v>
      </c>
      <c r="P1949" s="1">
        <f>IF(O1949="include",IF(AE1949&gt;0,1+MAX(P1950:P$2005),0),0)</f>
        <v>0</v>
      </c>
      <c r="Q1949" s="1">
        <f>IF(AND(ISBLANK(AA1948),AE1948=0),0,(IF(MAX(Q1950:Q$2005)&gt;0,0,ROW(R1949))))</f>
        <v>0</v>
      </c>
      <c r="R1949" s="1">
        <f>IF($O1949="include",IF(AF1949&gt;0,1+MAX(R1950:R$2005),0),0)</f>
        <v>0</v>
      </c>
      <c r="S1949" s="1">
        <f>IF($O1949="include",IF(AG1949&gt;0,1+MAX(S1950:S$2005),0),0)</f>
        <v>0</v>
      </c>
      <c r="T1949" s="1">
        <f>IF($O1949="include",IF(AH1949&gt;0,1+MAX(T1950:T$2005),0),0)</f>
        <v>0</v>
      </c>
      <c r="U1949" s="1">
        <f>IF($O1949="include",IF(AI1949&gt;0,1+MAX(U1950:U$2005),0),0)</f>
        <v>0</v>
      </c>
      <c r="V1949" s="1">
        <f>IF($O1949="include",IF(AJ1949&gt;0,1+MAX(V1950:V$2005),0),0)</f>
        <v>0</v>
      </c>
      <c r="W1949" s="1">
        <f>IF($O1949="include",IF(AK1949&gt;0,1+MAX(W1950:W$2005),0),0)</f>
        <v>0</v>
      </c>
      <c r="X1949" s="1">
        <f>IF($O1949="include",IF(AL1949&gt;0,1+MAX(X1950:X$2005),0),0)</f>
        <v>0</v>
      </c>
      <c r="Y1949" s="22" t="str">
        <f t="shared" si="517"/>
        <v xml:space="preserve">1 - </v>
      </c>
      <c r="AA1949" s="42"/>
      <c r="AB1949" s="43"/>
      <c r="AC1949" s="43"/>
      <c r="AD1949" s="44"/>
      <c r="AE1949" s="11">
        <f t="shared" si="518"/>
        <v>0</v>
      </c>
      <c r="AF1949" s="41"/>
      <c r="AG1949" s="41"/>
      <c r="AH1949" s="41"/>
      <c r="AI1949" s="41"/>
      <c r="AJ1949" s="41"/>
      <c r="AK1949" s="41"/>
      <c r="AL1949" s="41"/>
      <c r="BA1949" s="1">
        <f t="shared" si="519"/>
        <v>0</v>
      </c>
      <c r="BB1949" s="1">
        <f t="shared" si="520"/>
        <v>0</v>
      </c>
      <c r="BC1949" s="1" t="str">
        <f t="shared" si="521"/>
        <v>No</v>
      </c>
      <c r="BD1949" s="1">
        <f t="shared" si="522"/>
        <v>0</v>
      </c>
      <c r="BE1949" s="1">
        <f t="shared" si="523"/>
        <v>0</v>
      </c>
      <c r="BF1949" s="1">
        <f t="shared" si="524"/>
        <v>0</v>
      </c>
      <c r="BG1949" s="1">
        <v>1945</v>
      </c>
      <c r="BH1949" s="1" t="e">
        <f t="shared" si="525"/>
        <v>#N/A</v>
      </c>
      <c r="BI1949" s="1">
        <f t="shared" si="527"/>
        <v>2</v>
      </c>
      <c r="BJ1949" s="1" t="e">
        <f t="shared" si="526"/>
        <v>#N/A</v>
      </c>
    </row>
    <row r="1950" spans="1:62" x14ac:dyDescent="0.25">
      <c r="A1950" s="1">
        <f t="shared" si="513"/>
        <v>1</v>
      </c>
      <c r="B1950" s="1">
        <f>IF(YEAR(AD1950)=$B$3,YEAR('Apartment Expenses'!AD1950)&amp;" - "&amp;'Apartment Expenses'!AC1950,0)</f>
        <v>0</v>
      </c>
      <c r="C1950" s="1">
        <f t="shared" si="514"/>
        <v>0</v>
      </c>
      <c r="E1950" s="1">
        <v>1946</v>
      </c>
      <c r="F1950" s="1">
        <f t="shared" si="515"/>
        <v>1</v>
      </c>
      <c r="G1950" s="1">
        <f t="shared" si="511"/>
        <v>0</v>
      </c>
      <c r="H1950" s="1">
        <f t="shared" si="512"/>
        <v>0</v>
      </c>
      <c r="J1950" s="1" t="str">
        <f t="shared" si="516"/>
        <v>1900</v>
      </c>
      <c r="M1950" s="1">
        <f>HLOOKUP('Expense History'!$AD$3,$P$4:$X$2004,ROW('Apartment Expenses'!L1950)-3,0)</f>
        <v>0</v>
      </c>
      <c r="N1950" s="1">
        <f>IF('Expense History'!$AD$3=Data!$G$4,'Apartment Expenses'!AE1950,HLOOKUP('Expense History'!$AD$3,'Apartment Expenses'!$AE$4:$AL$2004,(ROW('Apartment Expenses'!M1950)-3)))</f>
        <v>0</v>
      </c>
      <c r="O1950" s="1" t="str">
        <f>IF($O$2="ALL",IF(VLOOKUP(AA1950,'Expense History'!$AA$6:$AB$36,2,0)="x","include",0),IF(AND(VLOOKUP(AA1950,'Expense History'!$AA$6:$AB$36,2,0)="x",AC1950=$O$2),"include",0))</f>
        <v>include</v>
      </c>
      <c r="P1950" s="1">
        <f>IF(O1950="include",IF(AE1950&gt;0,1+MAX(P1951:P$2005),0),0)</f>
        <v>0</v>
      </c>
      <c r="Q1950" s="1">
        <f>IF(AND(ISBLANK(AA1949),AE1949=0),0,(IF(MAX(Q1951:Q$2005)&gt;0,0,ROW(R1950))))</f>
        <v>0</v>
      </c>
      <c r="R1950" s="1">
        <f>IF($O1950="include",IF(AF1950&gt;0,1+MAX(R1951:R$2005),0),0)</f>
        <v>0</v>
      </c>
      <c r="S1950" s="1">
        <f>IF($O1950="include",IF(AG1950&gt;0,1+MAX(S1951:S$2005),0),0)</f>
        <v>0</v>
      </c>
      <c r="T1950" s="1">
        <f>IF($O1950="include",IF(AH1950&gt;0,1+MAX(T1951:T$2005),0),0)</f>
        <v>0</v>
      </c>
      <c r="U1950" s="1">
        <f>IF($O1950="include",IF(AI1950&gt;0,1+MAX(U1951:U$2005),0),0)</f>
        <v>0</v>
      </c>
      <c r="V1950" s="1">
        <f>IF($O1950="include",IF(AJ1950&gt;0,1+MAX(V1951:V$2005),0),0)</f>
        <v>0</v>
      </c>
      <c r="W1950" s="1">
        <f>IF($O1950="include",IF(AK1950&gt;0,1+MAX(W1951:W$2005),0),0)</f>
        <v>0</v>
      </c>
      <c r="X1950" s="1">
        <f>IF($O1950="include",IF(AL1950&gt;0,1+MAX(X1951:X$2005),0),0)</f>
        <v>0</v>
      </c>
      <c r="Y1950" s="22" t="str">
        <f t="shared" si="517"/>
        <v xml:space="preserve">1 - </v>
      </c>
      <c r="AA1950" s="42"/>
      <c r="AB1950" s="43"/>
      <c r="AC1950" s="43"/>
      <c r="AD1950" s="44"/>
      <c r="AE1950" s="11">
        <f t="shared" si="518"/>
        <v>0</v>
      </c>
      <c r="AF1950" s="41"/>
      <c r="AG1950" s="41"/>
      <c r="AH1950" s="41"/>
      <c r="AI1950" s="41"/>
      <c r="AJ1950" s="41"/>
      <c r="AK1950" s="41"/>
      <c r="AL1950" s="41"/>
      <c r="BA1950" s="1">
        <f t="shared" si="519"/>
        <v>0</v>
      </c>
      <c r="BB1950" s="1">
        <f t="shared" si="520"/>
        <v>0</v>
      </c>
      <c r="BC1950" s="1" t="str">
        <f t="shared" si="521"/>
        <v>No</v>
      </c>
      <c r="BD1950" s="1">
        <f t="shared" si="522"/>
        <v>0</v>
      </c>
      <c r="BE1950" s="1">
        <f t="shared" si="523"/>
        <v>0</v>
      </c>
      <c r="BF1950" s="1">
        <f t="shared" si="524"/>
        <v>0</v>
      </c>
      <c r="BG1950" s="1">
        <v>1946</v>
      </c>
      <c r="BH1950" s="1" t="e">
        <f t="shared" si="525"/>
        <v>#N/A</v>
      </c>
      <c r="BI1950" s="1">
        <f t="shared" si="527"/>
        <v>2</v>
      </c>
      <c r="BJ1950" s="1" t="e">
        <f t="shared" si="526"/>
        <v>#N/A</v>
      </c>
    </row>
    <row r="1951" spans="1:62" x14ac:dyDescent="0.25">
      <c r="A1951" s="1">
        <f t="shared" si="513"/>
        <v>1</v>
      </c>
      <c r="B1951" s="1">
        <f>IF(YEAR(AD1951)=$B$3,YEAR('Apartment Expenses'!AD1951)&amp;" - "&amp;'Apartment Expenses'!AC1951,0)</f>
        <v>0</v>
      </c>
      <c r="C1951" s="1">
        <f t="shared" si="514"/>
        <v>0</v>
      </c>
      <c r="E1951" s="1">
        <v>1947</v>
      </c>
      <c r="F1951" s="1">
        <f t="shared" si="515"/>
        <v>1</v>
      </c>
      <c r="G1951" s="1">
        <f t="shared" si="511"/>
        <v>0</v>
      </c>
      <c r="H1951" s="1">
        <f t="shared" si="512"/>
        <v>0</v>
      </c>
      <c r="J1951" s="1" t="str">
        <f t="shared" si="516"/>
        <v>1900</v>
      </c>
      <c r="M1951" s="1">
        <f>HLOOKUP('Expense History'!$AD$3,$P$4:$X$2004,ROW('Apartment Expenses'!L1951)-3,0)</f>
        <v>0</v>
      </c>
      <c r="N1951" s="1">
        <f>IF('Expense History'!$AD$3=Data!$G$4,'Apartment Expenses'!AE1951,HLOOKUP('Expense History'!$AD$3,'Apartment Expenses'!$AE$4:$AL$2004,(ROW('Apartment Expenses'!M1951)-3)))</f>
        <v>0</v>
      </c>
      <c r="O1951" s="1" t="str">
        <f>IF($O$2="ALL",IF(VLOOKUP(AA1951,'Expense History'!$AA$6:$AB$36,2,0)="x","include",0),IF(AND(VLOOKUP(AA1951,'Expense History'!$AA$6:$AB$36,2,0)="x",AC1951=$O$2),"include",0))</f>
        <v>include</v>
      </c>
      <c r="P1951" s="1">
        <f>IF(O1951="include",IF(AE1951&gt;0,1+MAX(P1952:P$2005),0),0)</f>
        <v>0</v>
      </c>
      <c r="Q1951" s="1">
        <f>IF(AND(ISBLANK(AA1950),AE1950=0),0,(IF(MAX(Q1952:Q$2005)&gt;0,0,ROW(R1951))))</f>
        <v>0</v>
      </c>
      <c r="R1951" s="1">
        <f>IF($O1951="include",IF(AF1951&gt;0,1+MAX(R1952:R$2005),0),0)</f>
        <v>0</v>
      </c>
      <c r="S1951" s="1">
        <f>IF($O1951="include",IF(AG1951&gt;0,1+MAX(S1952:S$2005),0),0)</f>
        <v>0</v>
      </c>
      <c r="T1951" s="1">
        <f>IF($O1951="include",IF(AH1951&gt;0,1+MAX(T1952:T$2005),0),0)</f>
        <v>0</v>
      </c>
      <c r="U1951" s="1">
        <f>IF($O1951="include",IF(AI1951&gt;0,1+MAX(U1952:U$2005),0),0)</f>
        <v>0</v>
      </c>
      <c r="V1951" s="1">
        <f>IF($O1951="include",IF(AJ1951&gt;0,1+MAX(V1952:V$2005),0),0)</f>
        <v>0</v>
      </c>
      <c r="W1951" s="1">
        <f>IF($O1951="include",IF(AK1951&gt;0,1+MAX(W1952:W$2005),0),0)</f>
        <v>0</v>
      </c>
      <c r="X1951" s="1">
        <f>IF($O1951="include",IF(AL1951&gt;0,1+MAX(X1952:X$2005),0),0)</f>
        <v>0</v>
      </c>
      <c r="Y1951" s="22" t="str">
        <f t="shared" si="517"/>
        <v xml:space="preserve">1 - </v>
      </c>
      <c r="AA1951" s="42"/>
      <c r="AB1951" s="43"/>
      <c r="AC1951" s="43"/>
      <c r="AD1951" s="44"/>
      <c r="AE1951" s="11">
        <f t="shared" si="518"/>
        <v>0</v>
      </c>
      <c r="AF1951" s="41"/>
      <c r="AG1951" s="41"/>
      <c r="AH1951" s="41"/>
      <c r="AI1951" s="41"/>
      <c r="AJ1951" s="41"/>
      <c r="AK1951" s="41"/>
      <c r="AL1951" s="41"/>
      <c r="BA1951" s="1">
        <f t="shared" si="519"/>
        <v>0</v>
      </c>
      <c r="BB1951" s="1">
        <f t="shared" si="520"/>
        <v>0</v>
      </c>
      <c r="BC1951" s="1" t="str">
        <f t="shared" si="521"/>
        <v>No</v>
      </c>
      <c r="BD1951" s="1">
        <f t="shared" si="522"/>
        <v>0</v>
      </c>
      <c r="BE1951" s="1">
        <f t="shared" si="523"/>
        <v>0</v>
      </c>
      <c r="BF1951" s="1">
        <f t="shared" si="524"/>
        <v>0</v>
      </c>
      <c r="BG1951" s="1">
        <v>1947</v>
      </c>
      <c r="BH1951" s="1" t="e">
        <f t="shared" si="525"/>
        <v>#N/A</v>
      </c>
      <c r="BI1951" s="1">
        <f t="shared" si="527"/>
        <v>2</v>
      </c>
      <c r="BJ1951" s="1" t="e">
        <f t="shared" si="526"/>
        <v>#N/A</v>
      </c>
    </row>
    <row r="1952" spans="1:62" x14ac:dyDescent="0.25">
      <c r="A1952" s="1">
        <f t="shared" si="513"/>
        <v>1</v>
      </c>
      <c r="B1952" s="1">
        <f>IF(YEAR(AD1952)=$B$3,YEAR('Apartment Expenses'!AD1952)&amp;" - "&amp;'Apartment Expenses'!AC1952,0)</f>
        <v>0</v>
      </c>
      <c r="C1952" s="1">
        <f t="shared" si="514"/>
        <v>0</v>
      </c>
      <c r="E1952" s="1">
        <v>1948</v>
      </c>
      <c r="F1952" s="1">
        <f t="shared" si="515"/>
        <v>1</v>
      </c>
      <c r="G1952" s="1">
        <f t="shared" si="511"/>
        <v>0</v>
      </c>
      <c r="H1952" s="1">
        <f t="shared" si="512"/>
        <v>0</v>
      </c>
      <c r="J1952" s="1" t="str">
        <f t="shared" si="516"/>
        <v>1900</v>
      </c>
      <c r="M1952" s="1">
        <f>HLOOKUP('Expense History'!$AD$3,$P$4:$X$2004,ROW('Apartment Expenses'!L1952)-3,0)</f>
        <v>0</v>
      </c>
      <c r="N1952" s="1">
        <f>IF('Expense History'!$AD$3=Data!$G$4,'Apartment Expenses'!AE1952,HLOOKUP('Expense History'!$AD$3,'Apartment Expenses'!$AE$4:$AL$2004,(ROW('Apartment Expenses'!M1952)-3)))</f>
        <v>0</v>
      </c>
      <c r="O1952" s="1" t="str">
        <f>IF($O$2="ALL",IF(VLOOKUP(AA1952,'Expense History'!$AA$6:$AB$36,2,0)="x","include",0),IF(AND(VLOOKUP(AA1952,'Expense History'!$AA$6:$AB$36,2,0)="x",AC1952=$O$2),"include",0))</f>
        <v>include</v>
      </c>
      <c r="P1952" s="1">
        <f>IF(O1952="include",IF(AE1952&gt;0,1+MAX(P1953:P$2005),0),0)</f>
        <v>0</v>
      </c>
      <c r="Q1952" s="1">
        <f>IF(AND(ISBLANK(AA1951),AE1951=0),0,(IF(MAX(Q1953:Q$2005)&gt;0,0,ROW(R1952))))</f>
        <v>0</v>
      </c>
      <c r="R1952" s="1">
        <f>IF($O1952="include",IF(AF1952&gt;0,1+MAX(R1953:R$2005),0),0)</f>
        <v>0</v>
      </c>
      <c r="S1952" s="1">
        <f>IF($O1952="include",IF(AG1952&gt;0,1+MAX(S1953:S$2005),0),0)</f>
        <v>0</v>
      </c>
      <c r="T1952" s="1">
        <f>IF($O1952="include",IF(AH1952&gt;0,1+MAX(T1953:T$2005),0),0)</f>
        <v>0</v>
      </c>
      <c r="U1952" s="1">
        <f>IF($O1952="include",IF(AI1952&gt;0,1+MAX(U1953:U$2005),0),0)</f>
        <v>0</v>
      </c>
      <c r="V1952" s="1">
        <f>IF($O1952="include",IF(AJ1952&gt;0,1+MAX(V1953:V$2005),0),0)</f>
        <v>0</v>
      </c>
      <c r="W1952" s="1">
        <f>IF($O1952="include",IF(AK1952&gt;0,1+MAX(W1953:W$2005),0),0)</f>
        <v>0</v>
      </c>
      <c r="X1952" s="1">
        <f>IF($O1952="include",IF(AL1952&gt;0,1+MAX(X1953:X$2005),0),0)</f>
        <v>0</v>
      </c>
      <c r="Y1952" s="22" t="str">
        <f t="shared" si="517"/>
        <v xml:space="preserve">1 - </v>
      </c>
      <c r="AA1952" s="42"/>
      <c r="AB1952" s="43"/>
      <c r="AC1952" s="43"/>
      <c r="AD1952" s="44"/>
      <c r="AE1952" s="11">
        <f t="shared" si="518"/>
        <v>0</v>
      </c>
      <c r="AF1952" s="41"/>
      <c r="AG1952" s="41"/>
      <c r="AH1952" s="41"/>
      <c r="AI1952" s="41"/>
      <c r="AJ1952" s="41"/>
      <c r="AK1952" s="41"/>
      <c r="AL1952" s="41"/>
      <c r="BA1952" s="1">
        <f t="shared" si="519"/>
        <v>0</v>
      </c>
      <c r="BB1952" s="1">
        <f t="shared" si="520"/>
        <v>0</v>
      </c>
      <c r="BC1952" s="1" t="str">
        <f t="shared" si="521"/>
        <v>No</v>
      </c>
      <c r="BD1952" s="1">
        <f t="shared" si="522"/>
        <v>0</v>
      </c>
      <c r="BE1952" s="1">
        <f t="shared" si="523"/>
        <v>0</v>
      </c>
      <c r="BF1952" s="1">
        <f t="shared" si="524"/>
        <v>0</v>
      </c>
      <c r="BG1952" s="1">
        <v>1948</v>
      </c>
      <c r="BH1952" s="1" t="e">
        <f t="shared" si="525"/>
        <v>#N/A</v>
      </c>
      <c r="BI1952" s="1">
        <f t="shared" si="527"/>
        <v>2</v>
      </c>
      <c r="BJ1952" s="1" t="e">
        <f t="shared" si="526"/>
        <v>#N/A</v>
      </c>
    </row>
    <row r="1953" spans="1:62" x14ac:dyDescent="0.25">
      <c r="A1953" s="1">
        <f t="shared" si="513"/>
        <v>1</v>
      </c>
      <c r="B1953" s="1">
        <f>IF(YEAR(AD1953)=$B$3,YEAR('Apartment Expenses'!AD1953)&amp;" - "&amp;'Apartment Expenses'!AC1953,0)</f>
        <v>0</v>
      </c>
      <c r="C1953" s="1">
        <f t="shared" si="514"/>
        <v>0</v>
      </c>
      <c r="E1953" s="1">
        <v>1949</v>
      </c>
      <c r="F1953" s="1">
        <f t="shared" si="515"/>
        <v>1</v>
      </c>
      <c r="G1953" s="1">
        <f t="shared" si="511"/>
        <v>0</v>
      </c>
      <c r="H1953" s="1">
        <f t="shared" si="512"/>
        <v>0</v>
      </c>
      <c r="J1953" s="1" t="str">
        <f t="shared" si="516"/>
        <v>1900</v>
      </c>
      <c r="M1953" s="1">
        <f>HLOOKUP('Expense History'!$AD$3,$P$4:$X$2004,ROW('Apartment Expenses'!L1953)-3,0)</f>
        <v>0</v>
      </c>
      <c r="N1953" s="1">
        <f>IF('Expense History'!$AD$3=Data!$G$4,'Apartment Expenses'!AE1953,HLOOKUP('Expense History'!$AD$3,'Apartment Expenses'!$AE$4:$AL$2004,(ROW('Apartment Expenses'!M1953)-3)))</f>
        <v>0</v>
      </c>
      <c r="O1953" s="1" t="str">
        <f>IF($O$2="ALL",IF(VLOOKUP(AA1953,'Expense History'!$AA$6:$AB$36,2,0)="x","include",0),IF(AND(VLOOKUP(AA1953,'Expense History'!$AA$6:$AB$36,2,0)="x",AC1953=$O$2),"include",0))</f>
        <v>include</v>
      </c>
      <c r="P1953" s="1">
        <f>IF(O1953="include",IF(AE1953&gt;0,1+MAX(P1954:P$2005),0),0)</f>
        <v>0</v>
      </c>
      <c r="Q1953" s="1">
        <f>IF(AND(ISBLANK(AA1952),AE1952=0),0,(IF(MAX(Q1954:Q$2005)&gt;0,0,ROW(R1953))))</f>
        <v>0</v>
      </c>
      <c r="R1953" s="1">
        <f>IF($O1953="include",IF(AF1953&gt;0,1+MAX(R1954:R$2005),0),0)</f>
        <v>0</v>
      </c>
      <c r="S1953" s="1">
        <f>IF($O1953="include",IF(AG1953&gt;0,1+MAX(S1954:S$2005),0),0)</f>
        <v>0</v>
      </c>
      <c r="T1953" s="1">
        <f>IF($O1953="include",IF(AH1953&gt;0,1+MAX(T1954:T$2005),0),0)</f>
        <v>0</v>
      </c>
      <c r="U1953" s="1">
        <f>IF($O1953="include",IF(AI1953&gt;0,1+MAX(U1954:U$2005),0),0)</f>
        <v>0</v>
      </c>
      <c r="V1953" s="1">
        <f>IF($O1953="include",IF(AJ1953&gt;0,1+MAX(V1954:V$2005),0),0)</f>
        <v>0</v>
      </c>
      <c r="W1953" s="1">
        <f>IF($O1953="include",IF(AK1953&gt;0,1+MAX(W1954:W$2005),0),0)</f>
        <v>0</v>
      </c>
      <c r="X1953" s="1">
        <f>IF($O1953="include",IF(AL1953&gt;0,1+MAX(X1954:X$2005),0),0)</f>
        <v>0</v>
      </c>
      <c r="Y1953" s="22" t="str">
        <f t="shared" si="517"/>
        <v xml:space="preserve">1 - </v>
      </c>
      <c r="AA1953" s="42"/>
      <c r="AB1953" s="43"/>
      <c r="AC1953" s="43"/>
      <c r="AD1953" s="44"/>
      <c r="AE1953" s="11">
        <f t="shared" si="518"/>
        <v>0</v>
      </c>
      <c r="AF1953" s="41"/>
      <c r="AG1953" s="41"/>
      <c r="AH1953" s="41"/>
      <c r="AI1953" s="41"/>
      <c r="AJ1953" s="41"/>
      <c r="AK1953" s="41"/>
      <c r="AL1953" s="41"/>
      <c r="BA1953" s="1">
        <f t="shared" si="519"/>
        <v>0</v>
      </c>
      <c r="BB1953" s="1">
        <f t="shared" si="520"/>
        <v>0</v>
      </c>
      <c r="BC1953" s="1" t="str">
        <f t="shared" si="521"/>
        <v>No</v>
      </c>
      <c r="BD1953" s="1">
        <f t="shared" si="522"/>
        <v>0</v>
      </c>
      <c r="BE1953" s="1">
        <f t="shared" si="523"/>
        <v>0</v>
      </c>
      <c r="BF1953" s="1">
        <f t="shared" si="524"/>
        <v>0</v>
      </c>
      <c r="BG1953" s="1">
        <v>1949</v>
      </c>
      <c r="BH1953" s="1" t="e">
        <f t="shared" si="525"/>
        <v>#N/A</v>
      </c>
      <c r="BI1953" s="1">
        <f t="shared" si="527"/>
        <v>2</v>
      </c>
      <c r="BJ1953" s="1" t="e">
        <f t="shared" si="526"/>
        <v>#N/A</v>
      </c>
    </row>
    <row r="1954" spans="1:62" x14ac:dyDescent="0.25">
      <c r="A1954" s="1">
        <f t="shared" si="513"/>
        <v>1</v>
      </c>
      <c r="B1954" s="1">
        <f>IF(YEAR(AD1954)=$B$3,YEAR('Apartment Expenses'!AD1954)&amp;" - "&amp;'Apartment Expenses'!AC1954,0)</f>
        <v>0</v>
      </c>
      <c r="C1954" s="1">
        <f t="shared" si="514"/>
        <v>0</v>
      </c>
      <c r="E1954" s="1">
        <v>1950</v>
      </c>
      <c r="F1954" s="1">
        <f t="shared" si="515"/>
        <v>1</v>
      </c>
      <c r="G1954" s="1">
        <f t="shared" si="511"/>
        <v>0</v>
      </c>
      <c r="H1954" s="1">
        <f t="shared" si="512"/>
        <v>0</v>
      </c>
      <c r="J1954" s="1" t="str">
        <f t="shared" si="516"/>
        <v>1900</v>
      </c>
      <c r="M1954" s="1">
        <f>HLOOKUP('Expense History'!$AD$3,$P$4:$X$2004,ROW('Apartment Expenses'!L1954)-3,0)</f>
        <v>0</v>
      </c>
      <c r="N1954" s="1">
        <f>IF('Expense History'!$AD$3=Data!$G$4,'Apartment Expenses'!AE1954,HLOOKUP('Expense History'!$AD$3,'Apartment Expenses'!$AE$4:$AL$2004,(ROW('Apartment Expenses'!M1954)-3)))</f>
        <v>0</v>
      </c>
      <c r="O1954" s="1" t="str">
        <f>IF($O$2="ALL",IF(VLOOKUP(AA1954,'Expense History'!$AA$6:$AB$36,2,0)="x","include",0),IF(AND(VLOOKUP(AA1954,'Expense History'!$AA$6:$AB$36,2,0)="x",AC1954=$O$2),"include",0))</f>
        <v>include</v>
      </c>
      <c r="P1954" s="1">
        <f>IF(O1954="include",IF(AE1954&gt;0,1+MAX(P1955:P$2005),0),0)</f>
        <v>0</v>
      </c>
      <c r="Q1954" s="1">
        <f>IF(AND(ISBLANK(AA1953),AE1953=0),0,(IF(MAX(Q1955:Q$2005)&gt;0,0,ROW(R1954))))</f>
        <v>0</v>
      </c>
      <c r="R1954" s="1">
        <f>IF($O1954="include",IF(AF1954&gt;0,1+MAX(R1955:R$2005),0),0)</f>
        <v>0</v>
      </c>
      <c r="S1954" s="1">
        <f>IF($O1954="include",IF(AG1954&gt;0,1+MAX(S1955:S$2005),0),0)</f>
        <v>0</v>
      </c>
      <c r="T1954" s="1">
        <f>IF($O1954="include",IF(AH1954&gt;0,1+MAX(T1955:T$2005),0),0)</f>
        <v>0</v>
      </c>
      <c r="U1954" s="1">
        <f>IF($O1954="include",IF(AI1954&gt;0,1+MAX(U1955:U$2005),0),0)</f>
        <v>0</v>
      </c>
      <c r="V1954" s="1">
        <f>IF($O1954="include",IF(AJ1954&gt;0,1+MAX(V1955:V$2005),0),0)</f>
        <v>0</v>
      </c>
      <c r="W1954" s="1">
        <f>IF($O1954="include",IF(AK1954&gt;0,1+MAX(W1955:W$2005),0),0)</f>
        <v>0</v>
      </c>
      <c r="X1954" s="1">
        <f>IF($O1954="include",IF(AL1954&gt;0,1+MAX(X1955:X$2005),0),0)</f>
        <v>0</v>
      </c>
      <c r="Y1954" s="22" t="str">
        <f t="shared" si="517"/>
        <v xml:space="preserve">1 - </v>
      </c>
      <c r="AA1954" s="42"/>
      <c r="AB1954" s="43"/>
      <c r="AC1954" s="43"/>
      <c r="AD1954" s="44"/>
      <c r="AE1954" s="11">
        <f t="shared" si="518"/>
        <v>0</v>
      </c>
      <c r="AF1954" s="41"/>
      <c r="AG1954" s="41"/>
      <c r="AH1954" s="41"/>
      <c r="AI1954" s="41"/>
      <c r="AJ1954" s="41"/>
      <c r="AK1954" s="41"/>
      <c r="AL1954" s="41"/>
      <c r="BA1954" s="1">
        <f t="shared" si="519"/>
        <v>0</v>
      </c>
      <c r="BB1954" s="1">
        <f t="shared" si="520"/>
        <v>0</v>
      </c>
      <c r="BC1954" s="1" t="str">
        <f t="shared" si="521"/>
        <v>No</v>
      </c>
      <c r="BD1954" s="1">
        <f t="shared" si="522"/>
        <v>0</v>
      </c>
      <c r="BE1954" s="1">
        <f t="shared" si="523"/>
        <v>0</v>
      </c>
      <c r="BF1954" s="1">
        <f t="shared" si="524"/>
        <v>0</v>
      </c>
      <c r="BG1954" s="1">
        <v>1950</v>
      </c>
      <c r="BH1954" s="1" t="e">
        <f t="shared" si="525"/>
        <v>#N/A</v>
      </c>
      <c r="BI1954" s="1">
        <f t="shared" si="527"/>
        <v>2</v>
      </c>
      <c r="BJ1954" s="1" t="e">
        <f t="shared" si="526"/>
        <v>#N/A</v>
      </c>
    </row>
    <row r="1955" spans="1:62" x14ac:dyDescent="0.25">
      <c r="A1955" s="1">
        <f t="shared" si="513"/>
        <v>1</v>
      </c>
      <c r="B1955" s="1">
        <f>IF(YEAR(AD1955)=$B$3,YEAR('Apartment Expenses'!AD1955)&amp;" - "&amp;'Apartment Expenses'!AC1955,0)</f>
        <v>0</v>
      </c>
      <c r="C1955" s="1">
        <f t="shared" si="514"/>
        <v>0</v>
      </c>
      <c r="E1955" s="1">
        <v>1951</v>
      </c>
      <c r="F1955" s="1">
        <f t="shared" si="515"/>
        <v>1</v>
      </c>
      <c r="G1955" s="1">
        <f t="shared" si="511"/>
        <v>0</v>
      </c>
      <c r="H1955" s="1">
        <f t="shared" si="512"/>
        <v>0</v>
      </c>
      <c r="J1955" s="1" t="str">
        <f t="shared" si="516"/>
        <v>1900</v>
      </c>
      <c r="M1955" s="1">
        <f>HLOOKUP('Expense History'!$AD$3,$P$4:$X$2004,ROW('Apartment Expenses'!L1955)-3,0)</f>
        <v>0</v>
      </c>
      <c r="N1955" s="1">
        <f>IF('Expense History'!$AD$3=Data!$G$4,'Apartment Expenses'!AE1955,HLOOKUP('Expense History'!$AD$3,'Apartment Expenses'!$AE$4:$AL$2004,(ROW('Apartment Expenses'!M1955)-3)))</f>
        <v>0</v>
      </c>
      <c r="O1955" s="1" t="str">
        <f>IF($O$2="ALL",IF(VLOOKUP(AA1955,'Expense History'!$AA$6:$AB$36,2,0)="x","include",0),IF(AND(VLOOKUP(AA1955,'Expense History'!$AA$6:$AB$36,2,0)="x",AC1955=$O$2),"include",0))</f>
        <v>include</v>
      </c>
      <c r="P1955" s="1">
        <f>IF(O1955="include",IF(AE1955&gt;0,1+MAX(P1956:P$2005),0),0)</f>
        <v>0</v>
      </c>
      <c r="Q1955" s="1">
        <f>IF(AND(ISBLANK(AA1954),AE1954=0),0,(IF(MAX(Q1956:Q$2005)&gt;0,0,ROW(R1955))))</f>
        <v>0</v>
      </c>
      <c r="R1955" s="1">
        <f>IF($O1955="include",IF(AF1955&gt;0,1+MAX(R1956:R$2005),0),0)</f>
        <v>0</v>
      </c>
      <c r="S1955" s="1">
        <f>IF($O1955="include",IF(AG1955&gt;0,1+MAX(S1956:S$2005),0),0)</f>
        <v>0</v>
      </c>
      <c r="T1955" s="1">
        <f>IF($O1955="include",IF(AH1955&gt;0,1+MAX(T1956:T$2005),0),0)</f>
        <v>0</v>
      </c>
      <c r="U1955" s="1">
        <f>IF($O1955="include",IF(AI1955&gt;0,1+MAX(U1956:U$2005),0),0)</f>
        <v>0</v>
      </c>
      <c r="V1955" s="1">
        <f>IF($O1955="include",IF(AJ1955&gt;0,1+MAX(V1956:V$2005),0),0)</f>
        <v>0</v>
      </c>
      <c r="W1955" s="1">
        <f>IF($O1955="include",IF(AK1955&gt;0,1+MAX(W1956:W$2005),0),0)</f>
        <v>0</v>
      </c>
      <c r="X1955" s="1">
        <f>IF($O1955="include",IF(AL1955&gt;0,1+MAX(X1956:X$2005),0),0)</f>
        <v>0</v>
      </c>
      <c r="Y1955" s="22" t="str">
        <f t="shared" si="517"/>
        <v xml:space="preserve">1 - </v>
      </c>
      <c r="AA1955" s="42"/>
      <c r="AB1955" s="43"/>
      <c r="AC1955" s="43"/>
      <c r="AD1955" s="44"/>
      <c r="AE1955" s="11">
        <f t="shared" si="518"/>
        <v>0</v>
      </c>
      <c r="AF1955" s="41"/>
      <c r="AG1955" s="41"/>
      <c r="AH1955" s="41"/>
      <c r="AI1955" s="41"/>
      <c r="AJ1955" s="41"/>
      <c r="AK1955" s="41"/>
      <c r="AL1955" s="41"/>
      <c r="BA1955" s="1">
        <f t="shared" si="519"/>
        <v>0</v>
      </c>
      <c r="BB1955" s="1">
        <f t="shared" si="520"/>
        <v>0</v>
      </c>
      <c r="BC1955" s="1" t="str">
        <f t="shared" si="521"/>
        <v>No</v>
      </c>
      <c r="BD1955" s="1">
        <f t="shared" si="522"/>
        <v>0</v>
      </c>
      <c r="BE1955" s="1">
        <f t="shared" si="523"/>
        <v>0</v>
      </c>
      <c r="BF1955" s="1">
        <f t="shared" si="524"/>
        <v>0</v>
      </c>
      <c r="BG1955" s="1">
        <v>1951</v>
      </c>
      <c r="BH1955" s="1" t="e">
        <f t="shared" si="525"/>
        <v>#N/A</v>
      </c>
      <c r="BI1955" s="1">
        <f t="shared" si="527"/>
        <v>2</v>
      </c>
      <c r="BJ1955" s="1" t="e">
        <f t="shared" si="526"/>
        <v>#N/A</v>
      </c>
    </row>
    <row r="1956" spans="1:62" x14ac:dyDescent="0.25">
      <c r="A1956" s="1">
        <f t="shared" si="513"/>
        <v>1</v>
      </c>
      <c r="B1956" s="1">
        <f>IF(YEAR(AD1956)=$B$3,YEAR('Apartment Expenses'!AD1956)&amp;" - "&amp;'Apartment Expenses'!AC1956,0)</f>
        <v>0</v>
      </c>
      <c r="C1956" s="1">
        <f t="shared" si="514"/>
        <v>0</v>
      </c>
      <c r="E1956" s="1">
        <v>1952</v>
      </c>
      <c r="F1956" s="1">
        <f t="shared" si="515"/>
        <v>1</v>
      </c>
      <c r="G1956" s="1">
        <f t="shared" si="511"/>
        <v>0</v>
      </c>
      <c r="H1956" s="1">
        <f t="shared" si="512"/>
        <v>0</v>
      </c>
      <c r="J1956" s="1" t="str">
        <f t="shared" si="516"/>
        <v>1900</v>
      </c>
      <c r="M1956" s="1">
        <f>HLOOKUP('Expense History'!$AD$3,$P$4:$X$2004,ROW('Apartment Expenses'!L1956)-3,0)</f>
        <v>0</v>
      </c>
      <c r="N1956" s="1">
        <f>IF('Expense History'!$AD$3=Data!$G$4,'Apartment Expenses'!AE1956,HLOOKUP('Expense History'!$AD$3,'Apartment Expenses'!$AE$4:$AL$2004,(ROW('Apartment Expenses'!M1956)-3)))</f>
        <v>0</v>
      </c>
      <c r="O1956" s="1" t="str">
        <f>IF($O$2="ALL",IF(VLOOKUP(AA1956,'Expense History'!$AA$6:$AB$36,2,0)="x","include",0),IF(AND(VLOOKUP(AA1956,'Expense History'!$AA$6:$AB$36,2,0)="x",AC1956=$O$2),"include",0))</f>
        <v>include</v>
      </c>
      <c r="P1956" s="1">
        <f>IF(O1956="include",IF(AE1956&gt;0,1+MAX(P1957:P$2005),0),0)</f>
        <v>0</v>
      </c>
      <c r="Q1956" s="1">
        <f>IF(AND(ISBLANK(AA1955),AE1955=0),0,(IF(MAX(Q1957:Q$2005)&gt;0,0,ROW(R1956))))</f>
        <v>0</v>
      </c>
      <c r="R1956" s="1">
        <f>IF($O1956="include",IF(AF1956&gt;0,1+MAX(R1957:R$2005),0),0)</f>
        <v>0</v>
      </c>
      <c r="S1956" s="1">
        <f>IF($O1956="include",IF(AG1956&gt;0,1+MAX(S1957:S$2005),0),0)</f>
        <v>0</v>
      </c>
      <c r="T1956" s="1">
        <f>IF($O1956="include",IF(AH1956&gt;0,1+MAX(T1957:T$2005),0),0)</f>
        <v>0</v>
      </c>
      <c r="U1956" s="1">
        <f>IF($O1956="include",IF(AI1956&gt;0,1+MAX(U1957:U$2005),0),0)</f>
        <v>0</v>
      </c>
      <c r="V1956" s="1">
        <f>IF($O1956="include",IF(AJ1956&gt;0,1+MAX(V1957:V$2005),0),0)</f>
        <v>0</v>
      </c>
      <c r="W1956" s="1">
        <f>IF($O1956="include",IF(AK1956&gt;0,1+MAX(W1957:W$2005),0),0)</f>
        <v>0</v>
      </c>
      <c r="X1956" s="1">
        <f>IF($O1956="include",IF(AL1956&gt;0,1+MAX(X1957:X$2005),0),0)</f>
        <v>0</v>
      </c>
      <c r="Y1956" s="22" t="str">
        <f t="shared" si="517"/>
        <v xml:space="preserve">1 - </v>
      </c>
      <c r="AA1956" s="42"/>
      <c r="AB1956" s="43"/>
      <c r="AC1956" s="43"/>
      <c r="AD1956" s="44"/>
      <c r="AE1956" s="11">
        <f t="shared" si="518"/>
        <v>0</v>
      </c>
      <c r="AF1956" s="41"/>
      <c r="AG1956" s="41"/>
      <c r="AH1956" s="41"/>
      <c r="AI1956" s="41"/>
      <c r="AJ1956" s="41"/>
      <c r="AK1956" s="41"/>
      <c r="AL1956" s="41"/>
      <c r="BA1956" s="1">
        <f t="shared" si="519"/>
        <v>0</v>
      </c>
      <c r="BB1956" s="1">
        <f t="shared" si="520"/>
        <v>0</v>
      </c>
      <c r="BC1956" s="1" t="str">
        <f t="shared" si="521"/>
        <v>No</v>
      </c>
      <c r="BD1956" s="1">
        <f t="shared" si="522"/>
        <v>0</v>
      </c>
      <c r="BE1956" s="1">
        <f t="shared" si="523"/>
        <v>0</v>
      </c>
      <c r="BF1956" s="1">
        <f t="shared" si="524"/>
        <v>0</v>
      </c>
      <c r="BG1956" s="1">
        <v>1952</v>
      </c>
      <c r="BH1956" s="1" t="e">
        <f t="shared" si="525"/>
        <v>#N/A</v>
      </c>
      <c r="BI1956" s="1">
        <f t="shared" si="527"/>
        <v>2</v>
      </c>
      <c r="BJ1956" s="1" t="e">
        <f t="shared" si="526"/>
        <v>#N/A</v>
      </c>
    </row>
    <row r="1957" spans="1:62" x14ac:dyDescent="0.25">
      <c r="A1957" s="1">
        <f t="shared" si="513"/>
        <v>1</v>
      </c>
      <c r="B1957" s="1">
        <f>IF(YEAR(AD1957)=$B$3,YEAR('Apartment Expenses'!AD1957)&amp;" - "&amp;'Apartment Expenses'!AC1957,0)</f>
        <v>0</v>
      </c>
      <c r="C1957" s="1">
        <f t="shared" si="514"/>
        <v>0</v>
      </c>
      <c r="E1957" s="1">
        <v>1953</v>
      </c>
      <c r="F1957" s="1">
        <f t="shared" si="515"/>
        <v>1</v>
      </c>
      <c r="G1957" s="1">
        <f t="shared" si="511"/>
        <v>0</v>
      </c>
      <c r="H1957" s="1">
        <f t="shared" si="512"/>
        <v>0</v>
      </c>
      <c r="J1957" s="1" t="str">
        <f t="shared" si="516"/>
        <v>1900</v>
      </c>
      <c r="M1957" s="1">
        <f>HLOOKUP('Expense History'!$AD$3,$P$4:$X$2004,ROW('Apartment Expenses'!L1957)-3,0)</f>
        <v>0</v>
      </c>
      <c r="N1957" s="1">
        <f>IF('Expense History'!$AD$3=Data!$G$4,'Apartment Expenses'!AE1957,HLOOKUP('Expense History'!$AD$3,'Apartment Expenses'!$AE$4:$AL$2004,(ROW('Apartment Expenses'!M1957)-3)))</f>
        <v>0</v>
      </c>
      <c r="O1957" s="1" t="str">
        <f>IF($O$2="ALL",IF(VLOOKUP(AA1957,'Expense History'!$AA$6:$AB$36,2,0)="x","include",0),IF(AND(VLOOKUP(AA1957,'Expense History'!$AA$6:$AB$36,2,0)="x",AC1957=$O$2),"include",0))</f>
        <v>include</v>
      </c>
      <c r="P1957" s="1">
        <f>IF(O1957="include",IF(AE1957&gt;0,1+MAX(P1958:P$2005),0),0)</f>
        <v>0</v>
      </c>
      <c r="Q1957" s="1">
        <f>IF(AND(ISBLANK(AA1956),AE1956=0),0,(IF(MAX(Q1958:Q$2005)&gt;0,0,ROW(R1957))))</f>
        <v>0</v>
      </c>
      <c r="R1957" s="1">
        <f>IF($O1957="include",IF(AF1957&gt;0,1+MAX(R1958:R$2005),0),0)</f>
        <v>0</v>
      </c>
      <c r="S1957" s="1">
        <f>IF($O1957="include",IF(AG1957&gt;0,1+MAX(S1958:S$2005),0),0)</f>
        <v>0</v>
      </c>
      <c r="T1957" s="1">
        <f>IF($O1957="include",IF(AH1957&gt;0,1+MAX(T1958:T$2005),0),0)</f>
        <v>0</v>
      </c>
      <c r="U1957" s="1">
        <f>IF($O1957="include",IF(AI1957&gt;0,1+MAX(U1958:U$2005),0),0)</f>
        <v>0</v>
      </c>
      <c r="V1957" s="1">
        <f>IF($O1957="include",IF(AJ1957&gt;0,1+MAX(V1958:V$2005),0),0)</f>
        <v>0</v>
      </c>
      <c r="W1957" s="1">
        <f>IF($O1957="include",IF(AK1957&gt;0,1+MAX(W1958:W$2005),0),0)</f>
        <v>0</v>
      </c>
      <c r="X1957" s="1">
        <f>IF($O1957="include",IF(AL1957&gt;0,1+MAX(X1958:X$2005),0),0)</f>
        <v>0</v>
      </c>
      <c r="Y1957" s="22" t="str">
        <f t="shared" si="517"/>
        <v xml:space="preserve">1 - </v>
      </c>
      <c r="AA1957" s="42"/>
      <c r="AB1957" s="43"/>
      <c r="AC1957" s="43"/>
      <c r="AD1957" s="44"/>
      <c r="AE1957" s="11">
        <f t="shared" si="518"/>
        <v>0</v>
      </c>
      <c r="AF1957" s="41"/>
      <c r="AG1957" s="41"/>
      <c r="AH1957" s="41"/>
      <c r="AI1957" s="41"/>
      <c r="AJ1957" s="41"/>
      <c r="AK1957" s="41"/>
      <c r="AL1957" s="41"/>
      <c r="BA1957" s="1">
        <f t="shared" si="519"/>
        <v>0</v>
      </c>
      <c r="BB1957" s="1">
        <f t="shared" si="520"/>
        <v>0</v>
      </c>
      <c r="BC1957" s="1" t="str">
        <f t="shared" si="521"/>
        <v>No</v>
      </c>
      <c r="BD1957" s="1">
        <f t="shared" si="522"/>
        <v>0</v>
      </c>
      <c r="BE1957" s="1">
        <f t="shared" si="523"/>
        <v>0</v>
      </c>
      <c r="BF1957" s="1">
        <f t="shared" si="524"/>
        <v>0</v>
      </c>
      <c r="BG1957" s="1">
        <v>1953</v>
      </c>
      <c r="BH1957" s="1" t="e">
        <f t="shared" si="525"/>
        <v>#N/A</v>
      </c>
      <c r="BI1957" s="1">
        <f t="shared" si="527"/>
        <v>2</v>
      </c>
      <c r="BJ1957" s="1" t="e">
        <f t="shared" si="526"/>
        <v>#N/A</v>
      </c>
    </row>
    <row r="1958" spans="1:62" x14ac:dyDescent="0.25">
      <c r="A1958" s="1">
        <f t="shared" si="513"/>
        <v>1</v>
      </c>
      <c r="B1958" s="1">
        <f>IF(YEAR(AD1958)=$B$3,YEAR('Apartment Expenses'!AD1958)&amp;" - "&amp;'Apartment Expenses'!AC1958,0)</f>
        <v>0</v>
      </c>
      <c r="C1958" s="1">
        <f t="shared" si="514"/>
        <v>0</v>
      </c>
      <c r="E1958" s="1">
        <v>1954</v>
      </c>
      <c r="F1958" s="1">
        <f t="shared" si="515"/>
        <v>1</v>
      </c>
      <c r="G1958" s="1">
        <f t="shared" si="511"/>
        <v>0</v>
      </c>
      <c r="H1958" s="1">
        <f t="shared" si="512"/>
        <v>0</v>
      </c>
      <c r="J1958" s="1" t="str">
        <f t="shared" si="516"/>
        <v>1900</v>
      </c>
      <c r="M1958" s="1">
        <f>HLOOKUP('Expense History'!$AD$3,$P$4:$X$2004,ROW('Apartment Expenses'!L1958)-3,0)</f>
        <v>0</v>
      </c>
      <c r="N1958" s="1">
        <f>IF('Expense History'!$AD$3=Data!$G$4,'Apartment Expenses'!AE1958,HLOOKUP('Expense History'!$AD$3,'Apartment Expenses'!$AE$4:$AL$2004,(ROW('Apartment Expenses'!M1958)-3)))</f>
        <v>0</v>
      </c>
      <c r="O1958" s="1" t="str">
        <f>IF($O$2="ALL",IF(VLOOKUP(AA1958,'Expense History'!$AA$6:$AB$36,2,0)="x","include",0),IF(AND(VLOOKUP(AA1958,'Expense History'!$AA$6:$AB$36,2,0)="x",AC1958=$O$2),"include",0))</f>
        <v>include</v>
      </c>
      <c r="P1958" s="1">
        <f>IF(O1958="include",IF(AE1958&gt;0,1+MAX(P1959:P$2005),0),0)</f>
        <v>0</v>
      </c>
      <c r="Q1958" s="1">
        <f>IF(AND(ISBLANK(AA1957),AE1957=0),0,(IF(MAX(Q1959:Q$2005)&gt;0,0,ROW(R1958))))</f>
        <v>0</v>
      </c>
      <c r="R1958" s="1">
        <f>IF($O1958="include",IF(AF1958&gt;0,1+MAX(R1959:R$2005),0),0)</f>
        <v>0</v>
      </c>
      <c r="S1958" s="1">
        <f>IF($O1958="include",IF(AG1958&gt;0,1+MAX(S1959:S$2005),0),0)</f>
        <v>0</v>
      </c>
      <c r="T1958" s="1">
        <f>IF($O1958="include",IF(AH1958&gt;0,1+MAX(T1959:T$2005),0),0)</f>
        <v>0</v>
      </c>
      <c r="U1958" s="1">
        <f>IF($O1958="include",IF(AI1958&gt;0,1+MAX(U1959:U$2005),0),0)</f>
        <v>0</v>
      </c>
      <c r="V1958" s="1">
        <f>IF($O1958="include",IF(AJ1958&gt;0,1+MAX(V1959:V$2005),0),0)</f>
        <v>0</v>
      </c>
      <c r="W1958" s="1">
        <f>IF($O1958="include",IF(AK1958&gt;0,1+MAX(W1959:W$2005),0),0)</f>
        <v>0</v>
      </c>
      <c r="X1958" s="1">
        <f>IF($O1958="include",IF(AL1958&gt;0,1+MAX(X1959:X$2005),0),0)</f>
        <v>0</v>
      </c>
      <c r="Y1958" s="22" t="str">
        <f t="shared" si="517"/>
        <v xml:space="preserve">1 - </v>
      </c>
      <c r="AA1958" s="42"/>
      <c r="AB1958" s="43"/>
      <c r="AC1958" s="43"/>
      <c r="AD1958" s="44"/>
      <c r="AE1958" s="11">
        <f t="shared" si="518"/>
        <v>0</v>
      </c>
      <c r="AF1958" s="41"/>
      <c r="AG1958" s="41"/>
      <c r="AH1958" s="41"/>
      <c r="AI1958" s="41"/>
      <c r="AJ1958" s="41"/>
      <c r="AK1958" s="41"/>
      <c r="AL1958" s="41"/>
      <c r="BA1958" s="1">
        <f t="shared" si="519"/>
        <v>0</v>
      </c>
      <c r="BB1958" s="1">
        <f t="shared" si="520"/>
        <v>0</v>
      </c>
      <c r="BC1958" s="1" t="str">
        <f t="shared" si="521"/>
        <v>No</v>
      </c>
      <c r="BD1958" s="1">
        <f t="shared" si="522"/>
        <v>0</v>
      </c>
      <c r="BE1958" s="1">
        <f t="shared" si="523"/>
        <v>0</v>
      </c>
      <c r="BF1958" s="1">
        <f t="shared" si="524"/>
        <v>0</v>
      </c>
      <c r="BG1958" s="1">
        <v>1954</v>
      </c>
      <c r="BH1958" s="1" t="e">
        <f t="shared" si="525"/>
        <v>#N/A</v>
      </c>
      <c r="BI1958" s="1">
        <f t="shared" si="527"/>
        <v>2</v>
      </c>
      <c r="BJ1958" s="1" t="e">
        <f t="shared" si="526"/>
        <v>#N/A</v>
      </c>
    </row>
    <row r="1959" spans="1:62" x14ac:dyDescent="0.25">
      <c r="A1959" s="1">
        <f t="shared" si="513"/>
        <v>1</v>
      </c>
      <c r="B1959" s="1">
        <f>IF(YEAR(AD1959)=$B$3,YEAR('Apartment Expenses'!AD1959)&amp;" - "&amp;'Apartment Expenses'!AC1959,0)</f>
        <v>0</v>
      </c>
      <c r="C1959" s="1">
        <f t="shared" si="514"/>
        <v>0</v>
      </c>
      <c r="E1959" s="1">
        <v>1955</v>
      </c>
      <c r="F1959" s="1">
        <f t="shared" si="515"/>
        <v>1</v>
      </c>
      <c r="G1959" s="1">
        <f t="shared" si="511"/>
        <v>0</v>
      </c>
      <c r="H1959" s="1">
        <f t="shared" si="512"/>
        <v>0</v>
      </c>
      <c r="J1959" s="1" t="str">
        <f t="shared" si="516"/>
        <v>1900</v>
      </c>
      <c r="M1959" s="1">
        <f>HLOOKUP('Expense History'!$AD$3,$P$4:$X$2004,ROW('Apartment Expenses'!L1959)-3,0)</f>
        <v>0</v>
      </c>
      <c r="N1959" s="1">
        <f>IF('Expense History'!$AD$3=Data!$G$4,'Apartment Expenses'!AE1959,HLOOKUP('Expense History'!$AD$3,'Apartment Expenses'!$AE$4:$AL$2004,(ROW('Apartment Expenses'!M1959)-3)))</f>
        <v>0</v>
      </c>
      <c r="O1959" s="1" t="str">
        <f>IF($O$2="ALL",IF(VLOOKUP(AA1959,'Expense History'!$AA$6:$AB$36,2,0)="x","include",0),IF(AND(VLOOKUP(AA1959,'Expense History'!$AA$6:$AB$36,2,0)="x",AC1959=$O$2),"include",0))</f>
        <v>include</v>
      </c>
      <c r="P1959" s="1">
        <f>IF(O1959="include",IF(AE1959&gt;0,1+MAX(P1960:P$2005),0),0)</f>
        <v>0</v>
      </c>
      <c r="Q1959" s="1">
        <f>IF(AND(ISBLANK(AA1958),AE1958=0),0,(IF(MAX(Q1960:Q$2005)&gt;0,0,ROW(R1959))))</f>
        <v>0</v>
      </c>
      <c r="R1959" s="1">
        <f>IF($O1959="include",IF(AF1959&gt;0,1+MAX(R1960:R$2005),0),0)</f>
        <v>0</v>
      </c>
      <c r="S1959" s="1">
        <f>IF($O1959="include",IF(AG1959&gt;0,1+MAX(S1960:S$2005),0),0)</f>
        <v>0</v>
      </c>
      <c r="T1959" s="1">
        <f>IF($O1959="include",IF(AH1959&gt;0,1+MAX(T1960:T$2005),0),0)</f>
        <v>0</v>
      </c>
      <c r="U1959" s="1">
        <f>IF($O1959="include",IF(AI1959&gt;0,1+MAX(U1960:U$2005),0),0)</f>
        <v>0</v>
      </c>
      <c r="V1959" s="1">
        <f>IF($O1959="include",IF(AJ1959&gt;0,1+MAX(V1960:V$2005),0),0)</f>
        <v>0</v>
      </c>
      <c r="W1959" s="1">
        <f>IF($O1959="include",IF(AK1959&gt;0,1+MAX(W1960:W$2005),0),0)</f>
        <v>0</v>
      </c>
      <c r="X1959" s="1">
        <f>IF($O1959="include",IF(AL1959&gt;0,1+MAX(X1960:X$2005),0),0)</f>
        <v>0</v>
      </c>
      <c r="Y1959" s="22" t="str">
        <f t="shared" si="517"/>
        <v xml:space="preserve">1 - </v>
      </c>
      <c r="AA1959" s="42"/>
      <c r="AB1959" s="43"/>
      <c r="AC1959" s="43"/>
      <c r="AD1959" s="44"/>
      <c r="AE1959" s="11">
        <f t="shared" si="518"/>
        <v>0</v>
      </c>
      <c r="AF1959" s="41"/>
      <c r="AG1959" s="41"/>
      <c r="AH1959" s="41"/>
      <c r="AI1959" s="41"/>
      <c r="AJ1959" s="41"/>
      <c r="AK1959" s="41"/>
      <c r="AL1959" s="41"/>
      <c r="BA1959" s="1">
        <f t="shared" si="519"/>
        <v>0</v>
      </c>
      <c r="BB1959" s="1">
        <f t="shared" si="520"/>
        <v>0</v>
      </c>
      <c r="BC1959" s="1" t="str">
        <f t="shared" si="521"/>
        <v>No</v>
      </c>
      <c r="BD1959" s="1">
        <f t="shared" si="522"/>
        <v>0</v>
      </c>
      <c r="BE1959" s="1">
        <f t="shared" si="523"/>
        <v>0</v>
      </c>
      <c r="BF1959" s="1">
        <f t="shared" si="524"/>
        <v>0</v>
      </c>
      <c r="BG1959" s="1">
        <v>1955</v>
      </c>
      <c r="BH1959" s="1" t="e">
        <f t="shared" si="525"/>
        <v>#N/A</v>
      </c>
      <c r="BI1959" s="1">
        <f t="shared" si="527"/>
        <v>2</v>
      </c>
      <c r="BJ1959" s="1" t="e">
        <f t="shared" si="526"/>
        <v>#N/A</v>
      </c>
    </row>
    <row r="1960" spans="1:62" x14ac:dyDescent="0.25">
      <c r="A1960" s="1">
        <f t="shared" si="513"/>
        <v>1</v>
      </c>
      <c r="B1960" s="1">
        <f>IF(YEAR(AD1960)=$B$3,YEAR('Apartment Expenses'!AD1960)&amp;" - "&amp;'Apartment Expenses'!AC1960,0)</f>
        <v>0</v>
      </c>
      <c r="C1960" s="1">
        <f t="shared" si="514"/>
        <v>0</v>
      </c>
      <c r="E1960" s="1">
        <v>1956</v>
      </c>
      <c r="F1960" s="1">
        <f t="shared" si="515"/>
        <v>1</v>
      </c>
      <c r="G1960" s="1">
        <f t="shared" si="511"/>
        <v>0</v>
      </c>
      <c r="H1960" s="1">
        <f t="shared" si="512"/>
        <v>0</v>
      </c>
      <c r="J1960" s="1" t="str">
        <f t="shared" si="516"/>
        <v>1900</v>
      </c>
      <c r="M1960" s="1">
        <f>HLOOKUP('Expense History'!$AD$3,$P$4:$X$2004,ROW('Apartment Expenses'!L1960)-3,0)</f>
        <v>0</v>
      </c>
      <c r="N1960" s="1">
        <f>IF('Expense History'!$AD$3=Data!$G$4,'Apartment Expenses'!AE1960,HLOOKUP('Expense History'!$AD$3,'Apartment Expenses'!$AE$4:$AL$2004,(ROW('Apartment Expenses'!M1960)-3)))</f>
        <v>0</v>
      </c>
      <c r="O1960" s="1" t="str">
        <f>IF($O$2="ALL",IF(VLOOKUP(AA1960,'Expense History'!$AA$6:$AB$36,2,0)="x","include",0),IF(AND(VLOOKUP(AA1960,'Expense History'!$AA$6:$AB$36,2,0)="x",AC1960=$O$2),"include",0))</f>
        <v>include</v>
      </c>
      <c r="P1960" s="1">
        <f>IF(O1960="include",IF(AE1960&gt;0,1+MAX(P1961:P$2005),0),0)</f>
        <v>0</v>
      </c>
      <c r="Q1960" s="1">
        <f>IF(AND(ISBLANK(AA1959),AE1959=0),0,(IF(MAX(Q1961:Q$2005)&gt;0,0,ROW(R1960))))</f>
        <v>0</v>
      </c>
      <c r="R1960" s="1">
        <f>IF($O1960="include",IF(AF1960&gt;0,1+MAX(R1961:R$2005),0),0)</f>
        <v>0</v>
      </c>
      <c r="S1960" s="1">
        <f>IF($O1960="include",IF(AG1960&gt;0,1+MAX(S1961:S$2005),0),0)</f>
        <v>0</v>
      </c>
      <c r="T1960" s="1">
        <f>IF($O1960="include",IF(AH1960&gt;0,1+MAX(T1961:T$2005),0),0)</f>
        <v>0</v>
      </c>
      <c r="U1960" s="1">
        <f>IF($O1960="include",IF(AI1960&gt;0,1+MAX(U1961:U$2005),0),0)</f>
        <v>0</v>
      </c>
      <c r="V1960" s="1">
        <f>IF($O1960="include",IF(AJ1960&gt;0,1+MAX(V1961:V$2005),0),0)</f>
        <v>0</v>
      </c>
      <c r="W1960" s="1">
        <f>IF($O1960="include",IF(AK1960&gt;0,1+MAX(W1961:W$2005),0),0)</f>
        <v>0</v>
      </c>
      <c r="X1960" s="1">
        <f>IF($O1960="include",IF(AL1960&gt;0,1+MAX(X1961:X$2005),0),0)</f>
        <v>0</v>
      </c>
      <c r="Y1960" s="22" t="str">
        <f t="shared" si="517"/>
        <v xml:space="preserve">1 - </v>
      </c>
      <c r="AA1960" s="42"/>
      <c r="AB1960" s="43"/>
      <c r="AC1960" s="43"/>
      <c r="AD1960" s="44"/>
      <c r="AE1960" s="11">
        <f t="shared" si="518"/>
        <v>0</v>
      </c>
      <c r="AF1960" s="41"/>
      <c r="AG1960" s="41"/>
      <c r="AH1960" s="41"/>
      <c r="AI1960" s="41"/>
      <c r="AJ1960" s="41"/>
      <c r="AK1960" s="41"/>
      <c r="AL1960" s="41"/>
      <c r="BA1960" s="1">
        <f t="shared" si="519"/>
        <v>0</v>
      </c>
      <c r="BB1960" s="1">
        <f t="shared" si="520"/>
        <v>0</v>
      </c>
      <c r="BC1960" s="1" t="str">
        <f t="shared" si="521"/>
        <v>No</v>
      </c>
      <c r="BD1960" s="1">
        <f t="shared" si="522"/>
        <v>0</v>
      </c>
      <c r="BE1960" s="1">
        <f t="shared" si="523"/>
        <v>0</v>
      </c>
      <c r="BF1960" s="1">
        <f t="shared" si="524"/>
        <v>0</v>
      </c>
      <c r="BG1960" s="1">
        <v>1956</v>
      </c>
      <c r="BH1960" s="1" t="e">
        <f t="shared" si="525"/>
        <v>#N/A</v>
      </c>
      <c r="BI1960" s="1">
        <f t="shared" si="527"/>
        <v>2</v>
      </c>
      <c r="BJ1960" s="1" t="e">
        <f t="shared" si="526"/>
        <v>#N/A</v>
      </c>
    </row>
    <row r="1961" spans="1:62" x14ac:dyDescent="0.25">
      <c r="A1961" s="1">
        <f t="shared" si="513"/>
        <v>1</v>
      </c>
      <c r="B1961" s="1">
        <f>IF(YEAR(AD1961)=$B$3,YEAR('Apartment Expenses'!AD1961)&amp;" - "&amp;'Apartment Expenses'!AC1961,0)</f>
        <v>0</v>
      </c>
      <c r="C1961" s="1">
        <f t="shared" si="514"/>
        <v>0</v>
      </c>
      <c r="E1961" s="1">
        <v>1957</v>
      </c>
      <c r="F1961" s="1">
        <f t="shared" si="515"/>
        <v>1</v>
      </c>
      <c r="G1961" s="1">
        <f t="shared" si="511"/>
        <v>0</v>
      </c>
      <c r="H1961" s="1">
        <f t="shared" si="512"/>
        <v>0</v>
      </c>
      <c r="J1961" s="1" t="str">
        <f t="shared" si="516"/>
        <v>1900</v>
      </c>
      <c r="M1961" s="1">
        <f>HLOOKUP('Expense History'!$AD$3,$P$4:$X$2004,ROW('Apartment Expenses'!L1961)-3,0)</f>
        <v>0</v>
      </c>
      <c r="N1961" s="1">
        <f>IF('Expense History'!$AD$3=Data!$G$4,'Apartment Expenses'!AE1961,HLOOKUP('Expense History'!$AD$3,'Apartment Expenses'!$AE$4:$AL$2004,(ROW('Apartment Expenses'!M1961)-3)))</f>
        <v>0</v>
      </c>
      <c r="O1961" s="1" t="str">
        <f>IF($O$2="ALL",IF(VLOOKUP(AA1961,'Expense History'!$AA$6:$AB$36,2,0)="x","include",0),IF(AND(VLOOKUP(AA1961,'Expense History'!$AA$6:$AB$36,2,0)="x",AC1961=$O$2),"include",0))</f>
        <v>include</v>
      </c>
      <c r="P1961" s="1">
        <f>IF(O1961="include",IF(AE1961&gt;0,1+MAX(P1962:P$2005),0),0)</f>
        <v>0</v>
      </c>
      <c r="Q1961" s="1">
        <f>IF(AND(ISBLANK(AA1960),AE1960=0),0,(IF(MAX(Q1962:Q$2005)&gt;0,0,ROW(R1961))))</f>
        <v>0</v>
      </c>
      <c r="R1961" s="1">
        <f>IF($O1961="include",IF(AF1961&gt;0,1+MAX(R1962:R$2005),0),0)</f>
        <v>0</v>
      </c>
      <c r="S1961" s="1">
        <f>IF($O1961="include",IF(AG1961&gt;0,1+MAX(S1962:S$2005),0),0)</f>
        <v>0</v>
      </c>
      <c r="T1961" s="1">
        <f>IF($O1961="include",IF(AH1961&gt;0,1+MAX(T1962:T$2005),0),0)</f>
        <v>0</v>
      </c>
      <c r="U1961" s="1">
        <f>IF($O1961="include",IF(AI1961&gt;0,1+MAX(U1962:U$2005),0),0)</f>
        <v>0</v>
      </c>
      <c r="V1961" s="1">
        <f>IF($O1961="include",IF(AJ1961&gt;0,1+MAX(V1962:V$2005),0),0)</f>
        <v>0</v>
      </c>
      <c r="W1961" s="1">
        <f>IF($O1961="include",IF(AK1961&gt;0,1+MAX(W1962:W$2005),0),0)</f>
        <v>0</v>
      </c>
      <c r="X1961" s="1">
        <f>IF($O1961="include",IF(AL1961&gt;0,1+MAX(X1962:X$2005),0),0)</f>
        <v>0</v>
      </c>
      <c r="Y1961" s="22" t="str">
        <f t="shared" si="517"/>
        <v xml:space="preserve">1 - </v>
      </c>
      <c r="AA1961" s="42"/>
      <c r="AB1961" s="43"/>
      <c r="AC1961" s="43"/>
      <c r="AD1961" s="44"/>
      <c r="AE1961" s="11">
        <f t="shared" si="518"/>
        <v>0</v>
      </c>
      <c r="AF1961" s="41"/>
      <c r="AG1961" s="41"/>
      <c r="AH1961" s="41"/>
      <c r="AI1961" s="41"/>
      <c r="AJ1961" s="41"/>
      <c r="AK1961" s="41"/>
      <c r="AL1961" s="41"/>
      <c r="BA1961" s="1">
        <f t="shared" si="519"/>
        <v>0</v>
      </c>
      <c r="BB1961" s="1">
        <f t="shared" si="520"/>
        <v>0</v>
      </c>
      <c r="BC1961" s="1" t="str">
        <f t="shared" si="521"/>
        <v>No</v>
      </c>
      <c r="BD1961" s="1">
        <f t="shared" si="522"/>
        <v>0</v>
      </c>
      <c r="BE1961" s="1">
        <f t="shared" si="523"/>
        <v>0</v>
      </c>
      <c r="BF1961" s="1">
        <f t="shared" si="524"/>
        <v>0</v>
      </c>
      <c r="BG1961" s="1">
        <v>1957</v>
      </c>
      <c r="BH1961" s="1" t="e">
        <f t="shared" si="525"/>
        <v>#N/A</v>
      </c>
      <c r="BI1961" s="1">
        <f t="shared" si="527"/>
        <v>2</v>
      </c>
      <c r="BJ1961" s="1" t="e">
        <f t="shared" si="526"/>
        <v>#N/A</v>
      </c>
    </row>
    <row r="1962" spans="1:62" x14ac:dyDescent="0.25">
      <c r="A1962" s="1">
        <f t="shared" si="513"/>
        <v>1</v>
      </c>
      <c r="B1962" s="1">
        <f>IF(YEAR(AD1962)=$B$3,YEAR('Apartment Expenses'!AD1962)&amp;" - "&amp;'Apartment Expenses'!AC1962,0)</f>
        <v>0</v>
      </c>
      <c r="C1962" s="1">
        <f t="shared" si="514"/>
        <v>0</v>
      </c>
      <c r="E1962" s="1">
        <v>1958</v>
      </c>
      <c r="F1962" s="1">
        <f t="shared" si="515"/>
        <v>1</v>
      </c>
      <c r="G1962" s="1">
        <f t="shared" si="511"/>
        <v>0</v>
      </c>
      <c r="H1962" s="1">
        <f t="shared" si="512"/>
        <v>0</v>
      </c>
      <c r="J1962" s="1" t="str">
        <f t="shared" si="516"/>
        <v>1900</v>
      </c>
      <c r="M1962" s="1">
        <f>HLOOKUP('Expense History'!$AD$3,$P$4:$X$2004,ROW('Apartment Expenses'!L1962)-3,0)</f>
        <v>0</v>
      </c>
      <c r="N1962" s="1">
        <f>IF('Expense History'!$AD$3=Data!$G$4,'Apartment Expenses'!AE1962,HLOOKUP('Expense History'!$AD$3,'Apartment Expenses'!$AE$4:$AL$2004,(ROW('Apartment Expenses'!M1962)-3)))</f>
        <v>0</v>
      </c>
      <c r="O1962" s="1" t="str">
        <f>IF($O$2="ALL",IF(VLOOKUP(AA1962,'Expense History'!$AA$6:$AB$36,2,0)="x","include",0),IF(AND(VLOOKUP(AA1962,'Expense History'!$AA$6:$AB$36,2,0)="x",AC1962=$O$2),"include",0))</f>
        <v>include</v>
      </c>
      <c r="P1962" s="1">
        <f>IF(O1962="include",IF(AE1962&gt;0,1+MAX(P1963:P$2005),0),0)</f>
        <v>0</v>
      </c>
      <c r="Q1962" s="1">
        <f>IF(AND(ISBLANK(AA1961),AE1961=0),0,(IF(MAX(Q1963:Q$2005)&gt;0,0,ROW(R1962))))</f>
        <v>0</v>
      </c>
      <c r="R1962" s="1">
        <f>IF($O1962="include",IF(AF1962&gt;0,1+MAX(R1963:R$2005),0),0)</f>
        <v>0</v>
      </c>
      <c r="S1962" s="1">
        <f>IF($O1962="include",IF(AG1962&gt;0,1+MAX(S1963:S$2005),0),0)</f>
        <v>0</v>
      </c>
      <c r="T1962" s="1">
        <f>IF($O1962="include",IF(AH1962&gt;0,1+MAX(T1963:T$2005),0),0)</f>
        <v>0</v>
      </c>
      <c r="U1962" s="1">
        <f>IF($O1962="include",IF(AI1962&gt;0,1+MAX(U1963:U$2005),0),0)</f>
        <v>0</v>
      </c>
      <c r="V1962" s="1">
        <f>IF($O1962="include",IF(AJ1962&gt;0,1+MAX(V1963:V$2005),0),0)</f>
        <v>0</v>
      </c>
      <c r="W1962" s="1">
        <f>IF($O1962="include",IF(AK1962&gt;0,1+MAX(W1963:W$2005),0),0)</f>
        <v>0</v>
      </c>
      <c r="X1962" s="1">
        <f>IF($O1962="include",IF(AL1962&gt;0,1+MAX(X1963:X$2005),0),0)</f>
        <v>0</v>
      </c>
      <c r="Y1962" s="22" t="str">
        <f t="shared" si="517"/>
        <v xml:space="preserve">1 - </v>
      </c>
      <c r="AA1962" s="42"/>
      <c r="AB1962" s="43"/>
      <c r="AC1962" s="43"/>
      <c r="AD1962" s="44"/>
      <c r="AE1962" s="11">
        <f t="shared" si="518"/>
        <v>0</v>
      </c>
      <c r="AF1962" s="41"/>
      <c r="AG1962" s="41"/>
      <c r="AH1962" s="41"/>
      <c r="AI1962" s="41"/>
      <c r="AJ1962" s="41"/>
      <c r="AK1962" s="41"/>
      <c r="AL1962" s="41"/>
      <c r="BA1962" s="1">
        <f t="shared" si="519"/>
        <v>0</v>
      </c>
      <c r="BB1962" s="1">
        <f t="shared" si="520"/>
        <v>0</v>
      </c>
      <c r="BC1962" s="1" t="str">
        <f t="shared" si="521"/>
        <v>No</v>
      </c>
      <c r="BD1962" s="1">
        <f t="shared" si="522"/>
        <v>0</v>
      </c>
      <c r="BE1962" s="1">
        <f t="shared" si="523"/>
        <v>0</v>
      </c>
      <c r="BF1962" s="1">
        <f t="shared" si="524"/>
        <v>0</v>
      </c>
      <c r="BG1962" s="1">
        <v>1958</v>
      </c>
      <c r="BH1962" s="1" t="e">
        <f t="shared" si="525"/>
        <v>#N/A</v>
      </c>
      <c r="BI1962" s="1">
        <f t="shared" si="527"/>
        <v>2</v>
      </c>
      <c r="BJ1962" s="1" t="e">
        <f t="shared" si="526"/>
        <v>#N/A</v>
      </c>
    </row>
    <row r="1963" spans="1:62" x14ac:dyDescent="0.25">
      <c r="A1963" s="1">
        <f t="shared" si="513"/>
        <v>1</v>
      </c>
      <c r="B1963" s="1">
        <f>IF(YEAR(AD1963)=$B$3,YEAR('Apartment Expenses'!AD1963)&amp;" - "&amp;'Apartment Expenses'!AC1963,0)</f>
        <v>0</v>
      </c>
      <c r="C1963" s="1">
        <f t="shared" si="514"/>
        <v>0</v>
      </c>
      <c r="E1963" s="1">
        <v>1959</v>
      </c>
      <c r="F1963" s="1">
        <f t="shared" si="515"/>
        <v>1</v>
      </c>
      <c r="G1963" s="1">
        <f t="shared" si="511"/>
        <v>0</v>
      </c>
      <c r="H1963" s="1">
        <f t="shared" si="512"/>
        <v>0</v>
      </c>
      <c r="J1963" s="1" t="str">
        <f t="shared" si="516"/>
        <v>1900</v>
      </c>
      <c r="M1963" s="1">
        <f>HLOOKUP('Expense History'!$AD$3,$P$4:$X$2004,ROW('Apartment Expenses'!L1963)-3,0)</f>
        <v>0</v>
      </c>
      <c r="N1963" s="1">
        <f>IF('Expense History'!$AD$3=Data!$G$4,'Apartment Expenses'!AE1963,HLOOKUP('Expense History'!$AD$3,'Apartment Expenses'!$AE$4:$AL$2004,(ROW('Apartment Expenses'!M1963)-3)))</f>
        <v>0</v>
      </c>
      <c r="O1963" s="1" t="str">
        <f>IF($O$2="ALL",IF(VLOOKUP(AA1963,'Expense History'!$AA$6:$AB$36,2,0)="x","include",0),IF(AND(VLOOKUP(AA1963,'Expense History'!$AA$6:$AB$36,2,0)="x",AC1963=$O$2),"include",0))</f>
        <v>include</v>
      </c>
      <c r="P1963" s="1">
        <f>IF(O1963="include",IF(AE1963&gt;0,1+MAX(P1964:P$2005),0),0)</f>
        <v>0</v>
      </c>
      <c r="Q1963" s="1">
        <f>IF(AND(ISBLANK(AA1962),AE1962=0),0,(IF(MAX(Q1964:Q$2005)&gt;0,0,ROW(R1963))))</f>
        <v>0</v>
      </c>
      <c r="R1963" s="1">
        <f>IF($O1963="include",IF(AF1963&gt;0,1+MAX(R1964:R$2005),0),0)</f>
        <v>0</v>
      </c>
      <c r="S1963" s="1">
        <f>IF($O1963="include",IF(AG1963&gt;0,1+MAX(S1964:S$2005),0),0)</f>
        <v>0</v>
      </c>
      <c r="T1963" s="1">
        <f>IF($O1963="include",IF(AH1963&gt;0,1+MAX(T1964:T$2005),0),0)</f>
        <v>0</v>
      </c>
      <c r="U1963" s="1">
        <f>IF($O1963="include",IF(AI1963&gt;0,1+MAX(U1964:U$2005),0),0)</f>
        <v>0</v>
      </c>
      <c r="V1963" s="1">
        <f>IF($O1963="include",IF(AJ1963&gt;0,1+MAX(V1964:V$2005),0),0)</f>
        <v>0</v>
      </c>
      <c r="W1963" s="1">
        <f>IF($O1963="include",IF(AK1963&gt;0,1+MAX(W1964:W$2005),0),0)</f>
        <v>0</v>
      </c>
      <c r="X1963" s="1">
        <f>IF($O1963="include",IF(AL1963&gt;0,1+MAX(X1964:X$2005),0),0)</f>
        <v>0</v>
      </c>
      <c r="Y1963" s="22" t="str">
        <f t="shared" si="517"/>
        <v xml:space="preserve">1 - </v>
      </c>
      <c r="AA1963" s="42"/>
      <c r="AB1963" s="43"/>
      <c r="AC1963" s="43"/>
      <c r="AD1963" s="44"/>
      <c r="AE1963" s="11">
        <f t="shared" si="518"/>
        <v>0</v>
      </c>
      <c r="AF1963" s="41"/>
      <c r="AG1963" s="41"/>
      <c r="AH1963" s="41"/>
      <c r="AI1963" s="41"/>
      <c r="AJ1963" s="41"/>
      <c r="AK1963" s="41"/>
      <c r="AL1963" s="41"/>
      <c r="BA1963" s="1">
        <f t="shared" si="519"/>
        <v>0</v>
      </c>
      <c r="BB1963" s="1">
        <f t="shared" si="520"/>
        <v>0</v>
      </c>
      <c r="BC1963" s="1" t="str">
        <f t="shared" si="521"/>
        <v>No</v>
      </c>
      <c r="BD1963" s="1">
        <f t="shared" si="522"/>
        <v>0</v>
      </c>
      <c r="BE1963" s="1">
        <f t="shared" si="523"/>
        <v>0</v>
      </c>
      <c r="BF1963" s="1">
        <f t="shared" si="524"/>
        <v>0</v>
      </c>
      <c r="BG1963" s="1">
        <v>1959</v>
      </c>
      <c r="BH1963" s="1" t="e">
        <f t="shared" si="525"/>
        <v>#N/A</v>
      </c>
      <c r="BI1963" s="1">
        <f t="shared" si="527"/>
        <v>2</v>
      </c>
      <c r="BJ1963" s="1" t="e">
        <f t="shared" si="526"/>
        <v>#N/A</v>
      </c>
    </row>
    <row r="1964" spans="1:62" x14ac:dyDescent="0.25">
      <c r="A1964" s="1">
        <f t="shared" si="513"/>
        <v>1</v>
      </c>
      <c r="B1964" s="1">
        <f>IF(YEAR(AD1964)=$B$3,YEAR('Apartment Expenses'!AD1964)&amp;" - "&amp;'Apartment Expenses'!AC1964,0)</f>
        <v>0</v>
      </c>
      <c r="C1964" s="1">
        <f t="shared" si="514"/>
        <v>0</v>
      </c>
      <c r="E1964" s="1">
        <v>1960</v>
      </c>
      <c r="F1964" s="1">
        <f t="shared" si="515"/>
        <v>1</v>
      </c>
      <c r="G1964" s="1">
        <f t="shared" si="511"/>
        <v>0</v>
      </c>
      <c r="H1964" s="1">
        <f t="shared" si="512"/>
        <v>0</v>
      </c>
      <c r="J1964" s="1" t="str">
        <f t="shared" si="516"/>
        <v>1900</v>
      </c>
      <c r="M1964" s="1">
        <f>HLOOKUP('Expense History'!$AD$3,$P$4:$X$2004,ROW('Apartment Expenses'!L1964)-3,0)</f>
        <v>0</v>
      </c>
      <c r="N1964" s="1">
        <f>IF('Expense History'!$AD$3=Data!$G$4,'Apartment Expenses'!AE1964,HLOOKUP('Expense History'!$AD$3,'Apartment Expenses'!$AE$4:$AL$2004,(ROW('Apartment Expenses'!M1964)-3)))</f>
        <v>0</v>
      </c>
      <c r="O1964" s="1" t="str">
        <f>IF($O$2="ALL",IF(VLOOKUP(AA1964,'Expense History'!$AA$6:$AB$36,2,0)="x","include",0),IF(AND(VLOOKUP(AA1964,'Expense History'!$AA$6:$AB$36,2,0)="x",AC1964=$O$2),"include",0))</f>
        <v>include</v>
      </c>
      <c r="P1964" s="1">
        <f>IF(O1964="include",IF(AE1964&gt;0,1+MAX(P1965:P$2005),0),0)</f>
        <v>0</v>
      </c>
      <c r="Q1964" s="1">
        <f>IF(AND(ISBLANK(AA1963),AE1963=0),0,(IF(MAX(Q1965:Q$2005)&gt;0,0,ROW(R1964))))</f>
        <v>0</v>
      </c>
      <c r="R1964" s="1">
        <f>IF($O1964="include",IF(AF1964&gt;0,1+MAX(R1965:R$2005),0),0)</f>
        <v>0</v>
      </c>
      <c r="S1964" s="1">
        <f>IF($O1964="include",IF(AG1964&gt;0,1+MAX(S1965:S$2005),0),0)</f>
        <v>0</v>
      </c>
      <c r="T1964" s="1">
        <f>IF($O1964="include",IF(AH1964&gt;0,1+MAX(T1965:T$2005),0),0)</f>
        <v>0</v>
      </c>
      <c r="U1964" s="1">
        <f>IF($O1964="include",IF(AI1964&gt;0,1+MAX(U1965:U$2005),0),0)</f>
        <v>0</v>
      </c>
      <c r="V1964" s="1">
        <f>IF($O1964="include",IF(AJ1964&gt;0,1+MAX(V1965:V$2005),0),0)</f>
        <v>0</v>
      </c>
      <c r="W1964" s="1">
        <f>IF($O1964="include",IF(AK1964&gt;0,1+MAX(W1965:W$2005),0),0)</f>
        <v>0</v>
      </c>
      <c r="X1964" s="1">
        <f>IF($O1964="include",IF(AL1964&gt;0,1+MAX(X1965:X$2005),0),0)</f>
        <v>0</v>
      </c>
      <c r="Y1964" s="22" t="str">
        <f t="shared" si="517"/>
        <v xml:space="preserve">1 - </v>
      </c>
      <c r="AA1964" s="42"/>
      <c r="AB1964" s="43"/>
      <c r="AC1964" s="43"/>
      <c r="AD1964" s="44"/>
      <c r="AE1964" s="11">
        <f t="shared" si="518"/>
        <v>0</v>
      </c>
      <c r="AF1964" s="41"/>
      <c r="AG1964" s="41"/>
      <c r="AH1964" s="41"/>
      <c r="AI1964" s="41"/>
      <c r="AJ1964" s="41"/>
      <c r="AK1964" s="41"/>
      <c r="AL1964" s="41"/>
      <c r="BA1964" s="1">
        <f t="shared" si="519"/>
        <v>0</v>
      </c>
      <c r="BB1964" s="1">
        <f t="shared" si="520"/>
        <v>0</v>
      </c>
      <c r="BC1964" s="1" t="str">
        <f t="shared" si="521"/>
        <v>No</v>
      </c>
      <c r="BD1964" s="1">
        <f t="shared" si="522"/>
        <v>0</v>
      </c>
      <c r="BE1964" s="1">
        <f t="shared" si="523"/>
        <v>0</v>
      </c>
      <c r="BF1964" s="1">
        <f t="shared" si="524"/>
        <v>0</v>
      </c>
      <c r="BG1964" s="1">
        <v>1960</v>
      </c>
      <c r="BH1964" s="1" t="e">
        <f t="shared" si="525"/>
        <v>#N/A</v>
      </c>
      <c r="BI1964" s="1">
        <f t="shared" si="527"/>
        <v>2</v>
      </c>
      <c r="BJ1964" s="1" t="e">
        <f t="shared" si="526"/>
        <v>#N/A</v>
      </c>
    </row>
    <row r="1965" spans="1:62" x14ac:dyDescent="0.25">
      <c r="A1965" s="1">
        <f t="shared" si="513"/>
        <v>1</v>
      </c>
      <c r="B1965" s="1">
        <f>IF(YEAR(AD1965)=$B$3,YEAR('Apartment Expenses'!AD1965)&amp;" - "&amp;'Apartment Expenses'!AC1965,0)</f>
        <v>0</v>
      </c>
      <c r="C1965" s="1">
        <f t="shared" si="514"/>
        <v>0</v>
      </c>
      <c r="E1965" s="1">
        <v>1961</v>
      </c>
      <c r="F1965" s="1">
        <f t="shared" si="515"/>
        <v>1</v>
      </c>
      <c r="G1965" s="1">
        <f t="shared" si="511"/>
        <v>0</v>
      </c>
      <c r="H1965" s="1">
        <f t="shared" si="512"/>
        <v>0</v>
      </c>
      <c r="J1965" s="1" t="str">
        <f t="shared" si="516"/>
        <v>1900</v>
      </c>
      <c r="M1965" s="1">
        <f>HLOOKUP('Expense History'!$AD$3,$P$4:$X$2004,ROW('Apartment Expenses'!L1965)-3,0)</f>
        <v>0</v>
      </c>
      <c r="N1965" s="1">
        <f>IF('Expense History'!$AD$3=Data!$G$4,'Apartment Expenses'!AE1965,HLOOKUP('Expense History'!$AD$3,'Apartment Expenses'!$AE$4:$AL$2004,(ROW('Apartment Expenses'!M1965)-3)))</f>
        <v>0</v>
      </c>
      <c r="O1965" s="1" t="str">
        <f>IF($O$2="ALL",IF(VLOOKUP(AA1965,'Expense History'!$AA$6:$AB$36,2,0)="x","include",0),IF(AND(VLOOKUP(AA1965,'Expense History'!$AA$6:$AB$36,2,0)="x",AC1965=$O$2),"include",0))</f>
        <v>include</v>
      </c>
      <c r="P1965" s="1">
        <f>IF(O1965="include",IF(AE1965&gt;0,1+MAX(P1966:P$2005),0),0)</f>
        <v>0</v>
      </c>
      <c r="Q1965" s="1">
        <f>IF(AND(ISBLANK(AA1964),AE1964=0),0,(IF(MAX(Q1966:Q$2005)&gt;0,0,ROW(R1965))))</f>
        <v>0</v>
      </c>
      <c r="R1965" s="1">
        <f>IF($O1965="include",IF(AF1965&gt;0,1+MAX(R1966:R$2005),0),0)</f>
        <v>0</v>
      </c>
      <c r="S1965" s="1">
        <f>IF($O1965="include",IF(AG1965&gt;0,1+MAX(S1966:S$2005),0),0)</f>
        <v>0</v>
      </c>
      <c r="T1965" s="1">
        <f>IF($O1965="include",IF(AH1965&gt;0,1+MAX(T1966:T$2005),0),0)</f>
        <v>0</v>
      </c>
      <c r="U1965" s="1">
        <f>IF($O1965="include",IF(AI1965&gt;0,1+MAX(U1966:U$2005),0),0)</f>
        <v>0</v>
      </c>
      <c r="V1965" s="1">
        <f>IF($O1965="include",IF(AJ1965&gt;0,1+MAX(V1966:V$2005),0),0)</f>
        <v>0</v>
      </c>
      <c r="W1965" s="1">
        <f>IF($O1965="include",IF(AK1965&gt;0,1+MAX(W1966:W$2005),0),0)</f>
        <v>0</v>
      </c>
      <c r="X1965" s="1">
        <f>IF($O1965="include",IF(AL1965&gt;0,1+MAX(X1966:X$2005),0),0)</f>
        <v>0</v>
      </c>
      <c r="Y1965" s="22" t="str">
        <f t="shared" si="517"/>
        <v xml:space="preserve">1 - </v>
      </c>
      <c r="AA1965" s="42"/>
      <c r="AB1965" s="43"/>
      <c r="AC1965" s="43"/>
      <c r="AD1965" s="44"/>
      <c r="AE1965" s="11">
        <f t="shared" si="518"/>
        <v>0</v>
      </c>
      <c r="AF1965" s="41"/>
      <c r="AG1965" s="41"/>
      <c r="AH1965" s="41"/>
      <c r="AI1965" s="41"/>
      <c r="AJ1965" s="41"/>
      <c r="AK1965" s="41"/>
      <c r="AL1965" s="41"/>
      <c r="BA1965" s="1">
        <f t="shared" si="519"/>
        <v>0</v>
      </c>
      <c r="BB1965" s="1">
        <f t="shared" si="520"/>
        <v>0</v>
      </c>
      <c r="BC1965" s="1" t="str">
        <f t="shared" si="521"/>
        <v>No</v>
      </c>
      <c r="BD1965" s="1">
        <f t="shared" si="522"/>
        <v>0</v>
      </c>
      <c r="BE1965" s="1">
        <f t="shared" si="523"/>
        <v>0</v>
      </c>
      <c r="BF1965" s="1">
        <f t="shared" si="524"/>
        <v>0</v>
      </c>
      <c r="BG1965" s="1">
        <v>1961</v>
      </c>
      <c r="BH1965" s="1" t="e">
        <f t="shared" si="525"/>
        <v>#N/A</v>
      </c>
      <c r="BI1965" s="1">
        <f t="shared" si="527"/>
        <v>2</v>
      </c>
      <c r="BJ1965" s="1" t="e">
        <f t="shared" si="526"/>
        <v>#N/A</v>
      </c>
    </row>
    <row r="1966" spans="1:62" x14ac:dyDescent="0.25">
      <c r="A1966" s="1">
        <f t="shared" si="513"/>
        <v>1</v>
      </c>
      <c r="B1966" s="1">
        <f>IF(YEAR(AD1966)=$B$3,YEAR('Apartment Expenses'!AD1966)&amp;" - "&amp;'Apartment Expenses'!AC1966,0)</f>
        <v>0</v>
      </c>
      <c r="C1966" s="1">
        <f t="shared" si="514"/>
        <v>0</v>
      </c>
      <c r="E1966" s="1">
        <v>1962</v>
      </c>
      <c r="F1966" s="1">
        <f t="shared" si="515"/>
        <v>1</v>
      </c>
      <c r="G1966" s="1">
        <f t="shared" si="511"/>
        <v>0</v>
      </c>
      <c r="H1966" s="1">
        <f t="shared" si="512"/>
        <v>0</v>
      </c>
      <c r="J1966" s="1" t="str">
        <f t="shared" si="516"/>
        <v>1900</v>
      </c>
      <c r="M1966" s="1">
        <f>HLOOKUP('Expense History'!$AD$3,$P$4:$X$2004,ROW('Apartment Expenses'!L1966)-3,0)</f>
        <v>0</v>
      </c>
      <c r="N1966" s="1">
        <f>IF('Expense History'!$AD$3=Data!$G$4,'Apartment Expenses'!AE1966,HLOOKUP('Expense History'!$AD$3,'Apartment Expenses'!$AE$4:$AL$2004,(ROW('Apartment Expenses'!M1966)-3)))</f>
        <v>0</v>
      </c>
      <c r="O1966" s="1" t="str">
        <f>IF($O$2="ALL",IF(VLOOKUP(AA1966,'Expense History'!$AA$6:$AB$36,2,0)="x","include",0),IF(AND(VLOOKUP(AA1966,'Expense History'!$AA$6:$AB$36,2,0)="x",AC1966=$O$2),"include",0))</f>
        <v>include</v>
      </c>
      <c r="P1966" s="1">
        <f>IF(O1966="include",IF(AE1966&gt;0,1+MAX(P1967:P$2005),0),0)</f>
        <v>0</v>
      </c>
      <c r="Q1966" s="1">
        <f>IF(AND(ISBLANK(AA1965),AE1965=0),0,(IF(MAX(Q1967:Q$2005)&gt;0,0,ROW(R1966))))</f>
        <v>0</v>
      </c>
      <c r="R1966" s="1">
        <f>IF($O1966="include",IF(AF1966&gt;0,1+MAX(R1967:R$2005),0),0)</f>
        <v>0</v>
      </c>
      <c r="S1966" s="1">
        <f>IF($O1966="include",IF(AG1966&gt;0,1+MAX(S1967:S$2005),0),0)</f>
        <v>0</v>
      </c>
      <c r="T1966" s="1">
        <f>IF($O1966="include",IF(AH1966&gt;0,1+MAX(T1967:T$2005),0),0)</f>
        <v>0</v>
      </c>
      <c r="U1966" s="1">
        <f>IF($O1966="include",IF(AI1966&gt;0,1+MAX(U1967:U$2005),0),0)</f>
        <v>0</v>
      </c>
      <c r="V1966" s="1">
        <f>IF($O1966="include",IF(AJ1966&gt;0,1+MAX(V1967:V$2005),0),0)</f>
        <v>0</v>
      </c>
      <c r="W1966" s="1">
        <f>IF($O1966="include",IF(AK1966&gt;0,1+MAX(W1967:W$2005),0),0)</f>
        <v>0</v>
      </c>
      <c r="X1966" s="1">
        <f>IF($O1966="include",IF(AL1966&gt;0,1+MAX(X1967:X$2005),0),0)</f>
        <v>0</v>
      </c>
      <c r="Y1966" s="22" t="str">
        <f t="shared" si="517"/>
        <v xml:space="preserve">1 - </v>
      </c>
      <c r="AA1966" s="42"/>
      <c r="AB1966" s="43"/>
      <c r="AC1966" s="43"/>
      <c r="AD1966" s="44"/>
      <c r="AE1966" s="11">
        <f t="shared" si="518"/>
        <v>0</v>
      </c>
      <c r="AF1966" s="41"/>
      <c r="AG1966" s="41"/>
      <c r="AH1966" s="41"/>
      <c r="AI1966" s="41"/>
      <c r="AJ1966" s="41"/>
      <c r="AK1966" s="41"/>
      <c r="AL1966" s="41"/>
      <c r="BA1966" s="1">
        <f t="shared" si="519"/>
        <v>0</v>
      </c>
      <c r="BB1966" s="1">
        <f t="shared" si="520"/>
        <v>0</v>
      </c>
      <c r="BC1966" s="1" t="str">
        <f t="shared" si="521"/>
        <v>No</v>
      </c>
      <c r="BD1966" s="1">
        <f t="shared" si="522"/>
        <v>0</v>
      </c>
      <c r="BE1966" s="1">
        <f t="shared" si="523"/>
        <v>0</v>
      </c>
      <c r="BF1966" s="1">
        <f t="shared" si="524"/>
        <v>0</v>
      </c>
      <c r="BG1966" s="1">
        <v>1962</v>
      </c>
      <c r="BH1966" s="1" t="e">
        <f t="shared" si="525"/>
        <v>#N/A</v>
      </c>
      <c r="BI1966" s="1">
        <f t="shared" si="527"/>
        <v>2</v>
      </c>
      <c r="BJ1966" s="1" t="e">
        <f t="shared" si="526"/>
        <v>#N/A</v>
      </c>
    </row>
    <row r="1967" spans="1:62" x14ac:dyDescent="0.25">
      <c r="A1967" s="1">
        <f t="shared" si="513"/>
        <v>1</v>
      </c>
      <c r="B1967" s="1">
        <f>IF(YEAR(AD1967)=$B$3,YEAR('Apartment Expenses'!AD1967)&amp;" - "&amp;'Apartment Expenses'!AC1967,0)</f>
        <v>0</v>
      </c>
      <c r="C1967" s="1">
        <f t="shared" si="514"/>
        <v>0</v>
      </c>
      <c r="E1967" s="1">
        <v>1963</v>
      </c>
      <c r="F1967" s="1">
        <f t="shared" si="515"/>
        <v>1</v>
      </c>
      <c r="G1967" s="1">
        <f t="shared" si="511"/>
        <v>0</v>
      </c>
      <c r="H1967" s="1">
        <f t="shared" si="512"/>
        <v>0</v>
      </c>
      <c r="J1967" s="1" t="str">
        <f t="shared" si="516"/>
        <v>1900</v>
      </c>
      <c r="M1967" s="1">
        <f>HLOOKUP('Expense History'!$AD$3,$P$4:$X$2004,ROW('Apartment Expenses'!L1967)-3,0)</f>
        <v>0</v>
      </c>
      <c r="N1967" s="1">
        <f>IF('Expense History'!$AD$3=Data!$G$4,'Apartment Expenses'!AE1967,HLOOKUP('Expense History'!$AD$3,'Apartment Expenses'!$AE$4:$AL$2004,(ROW('Apartment Expenses'!M1967)-3)))</f>
        <v>0</v>
      </c>
      <c r="O1967" s="1" t="str">
        <f>IF($O$2="ALL",IF(VLOOKUP(AA1967,'Expense History'!$AA$6:$AB$36,2,0)="x","include",0),IF(AND(VLOOKUP(AA1967,'Expense History'!$AA$6:$AB$36,2,0)="x",AC1967=$O$2),"include",0))</f>
        <v>include</v>
      </c>
      <c r="P1967" s="1">
        <f>IF(O1967="include",IF(AE1967&gt;0,1+MAX(P1968:P$2005),0),0)</f>
        <v>0</v>
      </c>
      <c r="Q1967" s="1">
        <f>IF(AND(ISBLANK(AA1966),AE1966=0),0,(IF(MAX(Q1968:Q$2005)&gt;0,0,ROW(R1967))))</f>
        <v>0</v>
      </c>
      <c r="R1967" s="1">
        <f>IF($O1967="include",IF(AF1967&gt;0,1+MAX(R1968:R$2005),0),0)</f>
        <v>0</v>
      </c>
      <c r="S1967" s="1">
        <f>IF($O1967="include",IF(AG1967&gt;0,1+MAX(S1968:S$2005),0),0)</f>
        <v>0</v>
      </c>
      <c r="T1967" s="1">
        <f>IF($O1967="include",IF(AH1967&gt;0,1+MAX(T1968:T$2005),0),0)</f>
        <v>0</v>
      </c>
      <c r="U1967" s="1">
        <f>IF($O1967="include",IF(AI1967&gt;0,1+MAX(U1968:U$2005),0),0)</f>
        <v>0</v>
      </c>
      <c r="V1967" s="1">
        <f>IF($O1967="include",IF(AJ1967&gt;0,1+MAX(V1968:V$2005),0),0)</f>
        <v>0</v>
      </c>
      <c r="W1967" s="1">
        <f>IF($O1967="include",IF(AK1967&gt;0,1+MAX(W1968:W$2005),0),0)</f>
        <v>0</v>
      </c>
      <c r="X1967" s="1">
        <f>IF($O1967="include",IF(AL1967&gt;0,1+MAX(X1968:X$2005),0),0)</f>
        <v>0</v>
      </c>
      <c r="Y1967" s="22" t="str">
        <f t="shared" si="517"/>
        <v xml:space="preserve">1 - </v>
      </c>
      <c r="AA1967" s="42"/>
      <c r="AB1967" s="43"/>
      <c r="AC1967" s="43"/>
      <c r="AD1967" s="44"/>
      <c r="AE1967" s="11">
        <f t="shared" si="518"/>
        <v>0</v>
      </c>
      <c r="AF1967" s="41"/>
      <c r="AG1967" s="41"/>
      <c r="AH1967" s="41"/>
      <c r="AI1967" s="41"/>
      <c r="AJ1967" s="41"/>
      <c r="AK1967" s="41"/>
      <c r="AL1967" s="41"/>
      <c r="BA1967" s="1">
        <f t="shared" si="519"/>
        <v>0</v>
      </c>
      <c r="BB1967" s="1">
        <f t="shared" si="520"/>
        <v>0</v>
      </c>
      <c r="BC1967" s="1" t="str">
        <f t="shared" si="521"/>
        <v>No</v>
      </c>
      <c r="BD1967" s="1">
        <f t="shared" si="522"/>
        <v>0</v>
      </c>
      <c r="BE1967" s="1">
        <f t="shared" si="523"/>
        <v>0</v>
      </c>
      <c r="BF1967" s="1">
        <f t="shared" si="524"/>
        <v>0</v>
      </c>
      <c r="BG1967" s="1">
        <v>1963</v>
      </c>
      <c r="BH1967" s="1" t="e">
        <f t="shared" si="525"/>
        <v>#N/A</v>
      </c>
      <c r="BI1967" s="1">
        <f t="shared" si="527"/>
        <v>2</v>
      </c>
      <c r="BJ1967" s="1" t="e">
        <f t="shared" si="526"/>
        <v>#N/A</v>
      </c>
    </row>
    <row r="1968" spans="1:62" x14ac:dyDescent="0.25">
      <c r="A1968" s="1">
        <f t="shared" si="513"/>
        <v>1</v>
      </c>
      <c r="B1968" s="1">
        <f>IF(YEAR(AD1968)=$B$3,YEAR('Apartment Expenses'!AD1968)&amp;" - "&amp;'Apartment Expenses'!AC1968,0)</f>
        <v>0</v>
      </c>
      <c r="C1968" s="1">
        <f t="shared" si="514"/>
        <v>0</v>
      </c>
      <c r="E1968" s="1">
        <v>1964</v>
      </c>
      <c r="F1968" s="1">
        <f t="shared" si="515"/>
        <v>1</v>
      </c>
      <c r="G1968" s="1">
        <f t="shared" si="511"/>
        <v>0</v>
      </c>
      <c r="H1968" s="1">
        <f t="shared" si="512"/>
        <v>0</v>
      </c>
      <c r="J1968" s="1" t="str">
        <f t="shared" si="516"/>
        <v>1900</v>
      </c>
      <c r="M1968" s="1">
        <f>HLOOKUP('Expense History'!$AD$3,$P$4:$X$2004,ROW('Apartment Expenses'!L1968)-3,0)</f>
        <v>0</v>
      </c>
      <c r="N1968" s="1">
        <f>IF('Expense History'!$AD$3=Data!$G$4,'Apartment Expenses'!AE1968,HLOOKUP('Expense History'!$AD$3,'Apartment Expenses'!$AE$4:$AL$2004,(ROW('Apartment Expenses'!M1968)-3)))</f>
        <v>0</v>
      </c>
      <c r="O1968" s="1" t="str">
        <f>IF($O$2="ALL",IF(VLOOKUP(AA1968,'Expense History'!$AA$6:$AB$36,2,0)="x","include",0),IF(AND(VLOOKUP(AA1968,'Expense History'!$AA$6:$AB$36,2,0)="x",AC1968=$O$2),"include",0))</f>
        <v>include</v>
      </c>
      <c r="P1968" s="1">
        <f>IF(O1968="include",IF(AE1968&gt;0,1+MAX(P1969:P$2005),0),0)</f>
        <v>0</v>
      </c>
      <c r="Q1968" s="1">
        <f>IF(AND(ISBLANK(AA1967),AE1967=0),0,(IF(MAX(Q1969:Q$2005)&gt;0,0,ROW(R1968))))</f>
        <v>0</v>
      </c>
      <c r="R1968" s="1">
        <f>IF($O1968="include",IF(AF1968&gt;0,1+MAX(R1969:R$2005),0),0)</f>
        <v>0</v>
      </c>
      <c r="S1968" s="1">
        <f>IF($O1968="include",IF(AG1968&gt;0,1+MAX(S1969:S$2005),0),0)</f>
        <v>0</v>
      </c>
      <c r="T1968" s="1">
        <f>IF($O1968="include",IF(AH1968&gt;0,1+MAX(T1969:T$2005),0),0)</f>
        <v>0</v>
      </c>
      <c r="U1968" s="1">
        <f>IF($O1968="include",IF(AI1968&gt;0,1+MAX(U1969:U$2005),0),0)</f>
        <v>0</v>
      </c>
      <c r="V1968" s="1">
        <f>IF($O1968="include",IF(AJ1968&gt;0,1+MAX(V1969:V$2005),0),0)</f>
        <v>0</v>
      </c>
      <c r="W1968" s="1">
        <f>IF($O1968="include",IF(AK1968&gt;0,1+MAX(W1969:W$2005),0),0)</f>
        <v>0</v>
      </c>
      <c r="X1968" s="1">
        <f>IF($O1968="include",IF(AL1968&gt;0,1+MAX(X1969:X$2005),0),0)</f>
        <v>0</v>
      </c>
      <c r="Y1968" s="22" t="str">
        <f t="shared" si="517"/>
        <v xml:space="preserve">1 - </v>
      </c>
      <c r="AA1968" s="42"/>
      <c r="AB1968" s="43"/>
      <c r="AC1968" s="43"/>
      <c r="AD1968" s="44"/>
      <c r="AE1968" s="11">
        <f t="shared" si="518"/>
        <v>0</v>
      </c>
      <c r="AF1968" s="41"/>
      <c r="AG1968" s="41"/>
      <c r="AH1968" s="41"/>
      <c r="AI1968" s="41"/>
      <c r="AJ1968" s="41"/>
      <c r="AK1968" s="41"/>
      <c r="AL1968" s="41"/>
      <c r="BA1968" s="1">
        <f t="shared" si="519"/>
        <v>0</v>
      </c>
      <c r="BB1968" s="1">
        <f t="shared" si="520"/>
        <v>0</v>
      </c>
      <c r="BC1968" s="1" t="str">
        <f t="shared" si="521"/>
        <v>No</v>
      </c>
      <c r="BD1968" s="1">
        <f t="shared" si="522"/>
        <v>0</v>
      </c>
      <c r="BE1968" s="1">
        <f t="shared" si="523"/>
        <v>0</v>
      </c>
      <c r="BF1968" s="1">
        <f t="shared" si="524"/>
        <v>0</v>
      </c>
      <c r="BG1968" s="1">
        <v>1964</v>
      </c>
      <c r="BH1968" s="1" t="e">
        <f t="shared" si="525"/>
        <v>#N/A</v>
      </c>
      <c r="BI1968" s="1">
        <f t="shared" si="527"/>
        <v>2</v>
      </c>
      <c r="BJ1968" s="1" t="e">
        <f t="shared" si="526"/>
        <v>#N/A</v>
      </c>
    </row>
    <row r="1969" spans="1:62" x14ac:dyDescent="0.25">
      <c r="A1969" s="1">
        <f t="shared" si="513"/>
        <v>1</v>
      </c>
      <c r="B1969" s="1">
        <f>IF(YEAR(AD1969)=$B$3,YEAR('Apartment Expenses'!AD1969)&amp;" - "&amp;'Apartment Expenses'!AC1969,0)</f>
        <v>0</v>
      </c>
      <c r="C1969" s="1">
        <f t="shared" si="514"/>
        <v>0</v>
      </c>
      <c r="E1969" s="1">
        <v>1965</v>
      </c>
      <c r="F1969" s="1">
        <f t="shared" si="515"/>
        <v>1</v>
      </c>
      <c r="G1969" s="1">
        <f t="shared" si="511"/>
        <v>0</v>
      </c>
      <c r="H1969" s="1">
        <f t="shared" si="512"/>
        <v>0</v>
      </c>
      <c r="J1969" s="1" t="str">
        <f t="shared" si="516"/>
        <v>1900</v>
      </c>
      <c r="M1969" s="1">
        <f>HLOOKUP('Expense History'!$AD$3,$P$4:$X$2004,ROW('Apartment Expenses'!L1969)-3,0)</f>
        <v>0</v>
      </c>
      <c r="N1969" s="1">
        <f>IF('Expense History'!$AD$3=Data!$G$4,'Apartment Expenses'!AE1969,HLOOKUP('Expense History'!$AD$3,'Apartment Expenses'!$AE$4:$AL$2004,(ROW('Apartment Expenses'!M1969)-3)))</f>
        <v>0</v>
      </c>
      <c r="O1969" s="1" t="str">
        <f>IF($O$2="ALL",IF(VLOOKUP(AA1969,'Expense History'!$AA$6:$AB$36,2,0)="x","include",0),IF(AND(VLOOKUP(AA1969,'Expense History'!$AA$6:$AB$36,2,0)="x",AC1969=$O$2),"include",0))</f>
        <v>include</v>
      </c>
      <c r="P1969" s="1">
        <f>IF(O1969="include",IF(AE1969&gt;0,1+MAX(P1970:P$2005),0),0)</f>
        <v>0</v>
      </c>
      <c r="Q1969" s="1">
        <f>IF(AND(ISBLANK(AA1968),AE1968=0),0,(IF(MAX(Q1970:Q$2005)&gt;0,0,ROW(R1969))))</f>
        <v>0</v>
      </c>
      <c r="R1969" s="1">
        <f>IF($O1969="include",IF(AF1969&gt;0,1+MAX(R1970:R$2005),0),0)</f>
        <v>0</v>
      </c>
      <c r="S1969" s="1">
        <f>IF($O1969="include",IF(AG1969&gt;0,1+MAX(S1970:S$2005),0),0)</f>
        <v>0</v>
      </c>
      <c r="T1969" s="1">
        <f>IF($O1969="include",IF(AH1969&gt;0,1+MAX(T1970:T$2005),0),0)</f>
        <v>0</v>
      </c>
      <c r="U1969" s="1">
        <f>IF($O1969="include",IF(AI1969&gt;0,1+MAX(U1970:U$2005),0),0)</f>
        <v>0</v>
      </c>
      <c r="V1969" s="1">
        <f>IF($O1969="include",IF(AJ1969&gt;0,1+MAX(V1970:V$2005),0),0)</f>
        <v>0</v>
      </c>
      <c r="W1969" s="1">
        <f>IF($O1969="include",IF(AK1969&gt;0,1+MAX(W1970:W$2005),0),0)</f>
        <v>0</v>
      </c>
      <c r="X1969" s="1">
        <f>IF($O1969="include",IF(AL1969&gt;0,1+MAX(X1970:X$2005),0),0)</f>
        <v>0</v>
      </c>
      <c r="Y1969" s="22" t="str">
        <f t="shared" si="517"/>
        <v xml:space="preserve">1 - </v>
      </c>
      <c r="AA1969" s="42"/>
      <c r="AB1969" s="43"/>
      <c r="AC1969" s="43"/>
      <c r="AD1969" s="44"/>
      <c r="AE1969" s="11">
        <f t="shared" si="518"/>
        <v>0</v>
      </c>
      <c r="AF1969" s="41"/>
      <c r="AG1969" s="41"/>
      <c r="AH1969" s="41"/>
      <c r="AI1969" s="41"/>
      <c r="AJ1969" s="41"/>
      <c r="AK1969" s="41"/>
      <c r="AL1969" s="41"/>
      <c r="BA1969" s="1">
        <f t="shared" si="519"/>
        <v>0</v>
      </c>
      <c r="BB1969" s="1">
        <f t="shared" si="520"/>
        <v>0</v>
      </c>
      <c r="BC1969" s="1" t="str">
        <f t="shared" si="521"/>
        <v>No</v>
      </c>
      <c r="BD1969" s="1">
        <f t="shared" si="522"/>
        <v>0</v>
      </c>
      <c r="BE1969" s="1">
        <f t="shared" si="523"/>
        <v>0</v>
      </c>
      <c r="BF1969" s="1">
        <f t="shared" si="524"/>
        <v>0</v>
      </c>
      <c r="BG1969" s="1">
        <v>1965</v>
      </c>
      <c r="BH1969" s="1" t="e">
        <f t="shared" si="525"/>
        <v>#N/A</v>
      </c>
      <c r="BI1969" s="1">
        <f t="shared" si="527"/>
        <v>2</v>
      </c>
      <c r="BJ1969" s="1" t="e">
        <f t="shared" si="526"/>
        <v>#N/A</v>
      </c>
    </row>
    <row r="1970" spans="1:62" x14ac:dyDescent="0.25">
      <c r="A1970" s="1">
        <f t="shared" si="513"/>
        <v>1</v>
      </c>
      <c r="B1970" s="1">
        <f>IF(YEAR(AD1970)=$B$3,YEAR('Apartment Expenses'!AD1970)&amp;" - "&amp;'Apartment Expenses'!AC1970,0)</f>
        <v>0</v>
      </c>
      <c r="C1970" s="1">
        <f t="shared" si="514"/>
        <v>0</v>
      </c>
      <c r="E1970" s="1">
        <v>1966</v>
      </c>
      <c r="F1970" s="1">
        <f t="shared" si="515"/>
        <v>1</v>
      </c>
      <c r="G1970" s="1">
        <f t="shared" si="511"/>
        <v>0</v>
      </c>
      <c r="H1970" s="1">
        <f t="shared" si="512"/>
        <v>0</v>
      </c>
      <c r="J1970" s="1" t="str">
        <f t="shared" si="516"/>
        <v>1900</v>
      </c>
      <c r="M1970" s="1">
        <f>HLOOKUP('Expense History'!$AD$3,$P$4:$X$2004,ROW('Apartment Expenses'!L1970)-3,0)</f>
        <v>0</v>
      </c>
      <c r="N1970" s="1">
        <f>IF('Expense History'!$AD$3=Data!$G$4,'Apartment Expenses'!AE1970,HLOOKUP('Expense History'!$AD$3,'Apartment Expenses'!$AE$4:$AL$2004,(ROW('Apartment Expenses'!M1970)-3)))</f>
        <v>0</v>
      </c>
      <c r="O1970" s="1" t="str">
        <f>IF($O$2="ALL",IF(VLOOKUP(AA1970,'Expense History'!$AA$6:$AB$36,2,0)="x","include",0),IF(AND(VLOOKUP(AA1970,'Expense History'!$AA$6:$AB$36,2,0)="x",AC1970=$O$2),"include",0))</f>
        <v>include</v>
      </c>
      <c r="P1970" s="1">
        <f>IF(O1970="include",IF(AE1970&gt;0,1+MAX(P1971:P$2005),0),0)</f>
        <v>0</v>
      </c>
      <c r="Q1970" s="1">
        <f>IF(AND(ISBLANK(AA1969),AE1969=0),0,(IF(MAX(Q1971:Q$2005)&gt;0,0,ROW(R1970))))</f>
        <v>0</v>
      </c>
      <c r="R1970" s="1">
        <f>IF($O1970="include",IF(AF1970&gt;0,1+MAX(R1971:R$2005),0),0)</f>
        <v>0</v>
      </c>
      <c r="S1970" s="1">
        <f>IF($O1970="include",IF(AG1970&gt;0,1+MAX(S1971:S$2005),0),0)</f>
        <v>0</v>
      </c>
      <c r="T1970" s="1">
        <f>IF($O1970="include",IF(AH1970&gt;0,1+MAX(T1971:T$2005),0),0)</f>
        <v>0</v>
      </c>
      <c r="U1970" s="1">
        <f>IF($O1970="include",IF(AI1970&gt;0,1+MAX(U1971:U$2005),0),0)</f>
        <v>0</v>
      </c>
      <c r="V1970" s="1">
        <f>IF($O1970="include",IF(AJ1970&gt;0,1+MAX(V1971:V$2005),0),0)</f>
        <v>0</v>
      </c>
      <c r="W1970" s="1">
        <f>IF($O1970="include",IF(AK1970&gt;0,1+MAX(W1971:W$2005),0),0)</f>
        <v>0</v>
      </c>
      <c r="X1970" s="1">
        <f>IF($O1970="include",IF(AL1970&gt;0,1+MAX(X1971:X$2005),0),0)</f>
        <v>0</v>
      </c>
      <c r="Y1970" s="22" t="str">
        <f t="shared" si="517"/>
        <v xml:space="preserve">1 - </v>
      </c>
      <c r="AA1970" s="42"/>
      <c r="AB1970" s="43"/>
      <c r="AC1970" s="43"/>
      <c r="AD1970" s="44"/>
      <c r="AE1970" s="11">
        <f t="shared" si="518"/>
        <v>0</v>
      </c>
      <c r="AF1970" s="41"/>
      <c r="AG1970" s="41"/>
      <c r="AH1970" s="41"/>
      <c r="AI1970" s="41"/>
      <c r="AJ1970" s="41"/>
      <c r="AK1970" s="41"/>
      <c r="AL1970" s="41"/>
      <c r="BA1970" s="1">
        <f t="shared" si="519"/>
        <v>0</v>
      </c>
      <c r="BB1970" s="1">
        <f t="shared" si="520"/>
        <v>0</v>
      </c>
      <c r="BC1970" s="1" t="str">
        <f t="shared" si="521"/>
        <v>No</v>
      </c>
      <c r="BD1970" s="1">
        <f t="shared" si="522"/>
        <v>0</v>
      </c>
      <c r="BE1970" s="1">
        <f t="shared" si="523"/>
        <v>0</v>
      </c>
      <c r="BF1970" s="1">
        <f t="shared" si="524"/>
        <v>0</v>
      </c>
      <c r="BG1970" s="1">
        <v>1966</v>
      </c>
      <c r="BH1970" s="1" t="e">
        <f t="shared" si="525"/>
        <v>#N/A</v>
      </c>
      <c r="BI1970" s="1">
        <f t="shared" si="527"/>
        <v>2</v>
      </c>
      <c r="BJ1970" s="1" t="e">
        <f t="shared" si="526"/>
        <v>#N/A</v>
      </c>
    </row>
    <row r="1971" spans="1:62" x14ac:dyDescent="0.25">
      <c r="A1971" s="1">
        <f t="shared" si="513"/>
        <v>1</v>
      </c>
      <c r="B1971" s="1">
        <f>IF(YEAR(AD1971)=$B$3,YEAR('Apartment Expenses'!AD1971)&amp;" - "&amp;'Apartment Expenses'!AC1971,0)</f>
        <v>0</v>
      </c>
      <c r="C1971" s="1">
        <f t="shared" si="514"/>
        <v>0</v>
      </c>
      <c r="E1971" s="1">
        <v>1967</v>
      </c>
      <c r="F1971" s="1">
        <f t="shared" si="515"/>
        <v>1</v>
      </c>
      <c r="G1971" s="1">
        <f t="shared" si="511"/>
        <v>0</v>
      </c>
      <c r="H1971" s="1">
        <f t="shared" si="512"/>
        <v>0</v>
      </c>
      <c r="J1971" s="1" t="str">
        <f t="shared" si="516"/>
        <v>1900</v>
      </c>
      <c r="M1971" s="1">
        <f>HLOOKUP('Expense History'!$AD$3,$P$4:$X$2004,ROW('Apartment Expenses'!L1971)-3,0)</f>
        <v>0</v>
      </c>
      <c r="N1971" s="1">
        <f>IF('Expense History'!$AD$3=Data!$G$4,'Apartment Expenses'!AE1971,HLOOKUP('Expense History'!$AD$3,'Apartment Expenses'!$AE$4:$AL$2004,(ROW('Apartment Expenses'!M1971)-3)))</f>
        <v>0</v>
      </c>
      <c r="O1971" s="1" t="str">
        <f>IF($O$2="ALL",IF(VLOOKUP(AA1971,'Expense History'!$AA$6:$AB$36,2,0)="x","include",0),IF(AND(VLOOKUP(AA1971,'Expense History'!$AA$6:$AB$36,2,0)="x",AC1971=$O$2),"include",0))</f>
        <v>include</v>
      </c>
      <c r="P1971" s="1">
        <f>IF(O1971="include",IF(AE1971&gt;0,1+MAX(P1972:P$2005),0),0)</f>
        <v>0</v>
      </c>
      <c r="Q1971" s="1">
        <f>IF(AND(ISBLANK(AA1970),AE1970=0),0,(IF(MAX(Q1972:Q$2005)&gt;0,0,ROW(R1971))))</f>
        <v>0</v>
      </c>
      <c r="R1971" s="1">
        <f>IF($O1971="include",IF(AF1971&gt;0,1+MAX(R1972:R$2005),0),0)</f>
        <v>0</v>
      </c>
      <c r="S1971" s="1">
        <f>IF($O1971="include",IF(AG1971&gt;0,1+MAX(S1972:S$2005),0),0)</f>
        <v>0</v>
      </c>
      <c r="T1971" s="1">
        <f>IF($O1971="include",IF(AH1971&gt;0,1+MAX(T1972:T$2005),0),0)</f>
        <v>0</v>
      </c>
      <c r="U1971" s="1">
        <f>IF($O1971="include",IF(AI1971&gt;0,1+MAX(U1972:U$2005),0),0)</f>
        <v>0</v>
      </c>
      <c r="V1971" s="1">
        <f>IF($O1971="include",IF(AJ1971&gt;0,1+MAX(V1972:V$2005),0),0)</f>
        <v>0</v>
      </c>
      <c r="W1971" s="1">
        <f>IF($O1971="include",IF(AK1971&gt;0,1+MAX(W1972:W$2005),0),0)</f>
        <v>0</v>
      </c>
      <c r="X1971" s="1">
        <f>IF($O1971="include",IF(AL1971&gt;0,1+MAX(X1972:X$2005),0),0)</f>
        <v>0</v>
      </c>
      <c r="Y1971" s="22" t="str">
        <f t="shared" si="517"/>
        <v xml:space="preserve">1 - </v>
      </c>
      <c r="AA1971" s="42"/>
      <c r="AB1971" s="43"/>
      <c r="AC1971" s="43"/>
      <c r="AD1971" s="44"/>
      <c r="AE1971" s="11">
        <f t="shared" si="518"/>
        <v>0</v>
      </c>
      <c r="AF1971" s="41"/>
      <c r="AG1971" s="41"/>
      <c r="AH1971" s="41"/>
      <c r="AI1971" s="41"/>
      <c r="AJ1971" s="41"/>
      <c r="AK1971" s="41"/>
      <c r="AL1971" s="41"/>
      <c r="BA1971" s="1">
        <f t="shared" si="519"/>
        <v>0</v>
      </c>
      <c r="BB1971" s="1">
        <f t="shared" si="520"/>
        <v>0</v>
      </c>
      <c r="BC1971" s="1" t="str">
        <f t="shared" si="521"/>
        <v>No</v>
      </c>
      <c r="BD1971" s="1">
        <f t="shared" si="522"/>
        <v>0</v>
      </c>
      <c r="BE1971" s="1">
        <f t="shared" si="523"/>
        <v>0</v>
      </c>
      <c r="BF1971" s="1">
        <f t="shared" si="524"/>
        <v>0</v>
      </c>
      <c r="BG1971" s="1">
        <v>1967</v>
      </c>
      <c r="BH1971" s="1" t="e">
        <f t="shared" si="525"/>
        <v>#N/A</v>
      </c>
      <c r="BI1971" s="1">
        <f t="shared" si="527"/>
        <v>2</v>
      </c>
      <c r="BJ1971" s="1" t="e">
        <f t="shared" si="526"/>
        <v>#N/A</v>
      </c>
    </row>
    <row r="1972" spans="1:62" x14ac:dyDescent="0.25">
      <c r="A1972" s="1">
        <f t="shared" si="513"/>
        <v>1</v>
      </c>
      <c r="B1972" s="1">
        <f>IF(YEAR(AD1972)=$B$3,YEAR('Apartment Expenses'!AD1972)&amp;" - "&amp;'Apartment Expenses'!AC1972,0)</f>
        <v>0</v>
      </c>
      <c r="C1972" s="1">
        <f t="shared" si="514"/>
        <v>0</v>
      </c>
      <c r="E1972" s="1">
        <v>1968</v>
      </c>
      <c r="F1972" s="1">
        <f t="shared" si="515"/>
        <v>1</v>
      </c>
      <c r="G1972" s="1">
        <f t="shared" si="511"/>
        <v>0</v>
      </c>
      <c r="H1972" s="1">
        <f t="shared" si="512"/>
        <v>0</v>
      </c>
      <c r="J1972" s="1" t="str">
        <f t="shared" si="516"/>
        <v>1900</v>
      </c>
      <c r="M1972" s="1">
        <f>HLOOKUP('Expense History'!$AD$3,$P$4:$X$2004,ROW('Apartment Expenses'!L1972)-3,0)</f>
        <v>0</v>
      </c>
      <c r="N1972" s="1">
        <f>IF('Expense History'!$AD$3=Data!$G$4,'Apartment Expenses'!AE1972,HLOOKUP('Expense History'!$AD$3,'Apartment Expenses'!$AE$4:$AL$2004,(ROW('Apartment Expenses'!M1972)-3)))</f>
        <v>0</v>
      </c>
      <c r="O1972" s="1" t="str">
        <f>IF($O$2="ALL",IF(VLOOKUP(AA1972,'Expense History'!$AA$6:$AB$36,2,0)="x","include",0),IF(AND(VLOOKUP(AA1972,'Expense History'!$AA$6:$AB$36,2,0)="x",AC1972=$O$2),"include",0))</f>
        <v>include</v>
      </c>
      <c r="P1972" s="1">
        <f>IF(O1972="include",IF(AE1972&gt;0,1+MAX(P1973:P$2005),0),0)</f>
        <v>0</v>
      </c>
      <c r="Q1972" s="1">
        <f>IF(AND(ISBLANK(AA1971),AE1971=0),0,(IF(MAX(Q1973:Q$2005)&gt;0,0,ROW(R1972))))</f>
        <v>0</v>
      </c>
      <c r="R1972" s="1">
        <f>IF($O1972="include",IF(AF1972&gt;0,1+MAX(R1973:R$2005),0),0)</f>
        <v>0</v>
      </c>
      <c r="S1972" s="1">
        <f>IF($O1972="include",IF(AG1972&gt;0,1+MAX(S1973:S$2005),0),0)</f>
        <v>0</v>
      </c>
      <c r="T1972" s="1">
        <f>IF($O1972="include",IF(AH1972&gt;0,1+MAX(T1973:T$2005),0),0)</f>
        <v>0</v>
      </c>
      <c r="U1972" s="1">
        <f>IF($O1972="include",IF(AI1972&gt;0,1+MAX(U1973:U$2005),0),0)</f>
        <v>0</v>
      </c>
      <c r="V1972" s="1">
        <f>IF($O1972="include",IF(AJ1972&gt;0,1+MAX(V1973:V$2005),0),0)</f>
        <v>0</v>
      </c>
      <c r="W1972" s="1">
        <f>IF($O1972="include",IF(AK1972&gt;0,1+MAX(W1973:W$2005),0),0)</f>
        <v>0</v>
      </c>
      <c r="X1972" s="1">
        <f>IF($O1972="include",IF(AL1972&gt;0,1+MAX(X1973:X$2005),0),0)</f>
        <v>0</v>
      </c>
      <c r="Y1972" s="22" t="str">
        <f t="shared" si="517"/>
        <v xml:space="preserve">1 - </v>
      </c>
      <c r="AA1972" s="42"/>
      <c r="AB1972" s="43"/>
      <c r="AC1972" s="43"/>
      <c r="AD1972" s="44"/>
      <c r="AE1972" s="11">
        <f t="shared" si="518"/>
        <v>0</v>
      </c>
      <c r="AF1972" s="41"/>
      <c r="AG1972" s="41"/>
      <c r="AH1972" s="41"/>
      <c r="AI1972" s="41"/>
      <c r="AJ1972" s="41"/>
      <c r="AK1972" s="41"/>
      <c r="AL1972" s="41"/>
      <c r="BA1972" s="1">
        <f t="shared" si="519"/>
        <v>0</v>
      </c>
      <c r="BB1972" s="1">
        <f t="shared" si="520"/>
        <v>0</v>
      </c>
      <c r="BC1972" s="1" t="str">
        <f t="shared" si="521"/>
        <v>No</v>
      </c>
      <c r="BD1972" s="1">
        <f t="shared" si="522"/>
        <v>0</v>
      </c>
      <c r="BE1972" s="1">
        <f t="shared" si="523"/>
        <v>0</v>
      </c>
      <c r="BF1972" s="1">
        <f t="shared" si="524"/>
        <v>0</v>
      </c>
      <c r="BG1972" s="1">
        <v>1968</v>
      </c>
      <c r="BH1972" s="1" t="e">
        <f t="shared" si="525"/>
        <v>#N/A</v>
      </c>
      <c r="BI1972" s="1">
        <f t="shared" si="527"/>
        <v>2</v>
      </c>
      <c r="BJ1972" s="1" t="e">
        <f t="shared" si="526"/>
        <v>#N/A</v>
      </c>
    </row>
    <row r="1973" spans="1:62" x14ac:dyDescent="0.25">
      <c r="A1973" s="1">
        <f t="shared" si="513"/>
        <v>1</v>
      </c>
      <c r="B1973" s="1">
        <f>IF(YEAR(AD1973)=$B$3,YEAR('Apartment Expenses'!AD1973)&amp;" - "&amp;'Apartment Expenses'!AC1973,0)</f>
        <v>0</v>
      </c>
      <c r="C1973" s="1">
        <f t="shared" si="514"/>
        <v>0</v>
      </c>
      <c r="E1973" s="1">
        <v>1969</v>
      </c>
      <c r="F1973" s="1">
        <f t="shared" si="515"/>
        <v>1</v>
      </c>
      <c r="G1973" s="1">
        <f t="shared" si="511"/>
        <v>0</v>
      </c>
      <c r="H1973" s="1">
        <f t="shared" si="512"/>
        <v>0</v>
      </c>
      <c r="J1973" s="1" t="str">
        <f t="shared" si="516"/>
        <v>1900</v>
      </c>
      <c r="M1973" s="1">
        <f>HLOOKUP('Expense History'!$AD$3,$P$4:$X$2004,ROW('Apartment Expenses'!L1973)-3,0)</f>
        <v>0</v>
      </c>
      <c r="N1973" s="1">
        <f>IF('Expense History'!$AD$3=Data!$G$4,'Apartment Expenses'!AE1973,HLOOKUP('Expense History'!$AD$3,'Apartment Expenses'!$AE$4:$AL$2004,(ROW('Apartment Expenses'!M1973)-3)))</f>
        <v>0</v>
      </c>
      <c r="O1973" s="1" t="str">
        <f>IF($O$2="ALL",IF(VLOOKUP(AA1973,'Expense History'!$AA$6:$AB$36,2,0)="x","include",0),IF(AND(VLOOKUP(AA1973,'Expense History'!$AA$6:$AB$36,2,0)="x",AC1973=$O$2),"include",0))</f>
        <v>include</v>
      </c>
      <c r="P1973" s="1">
        <f>IF(O1973="include",IF(AE1973&gt;0,1+MAX(P1974:P$2005),0),0)</f>
        <v>0</v>
      </c>
      <c r="Q1973" s="1">
        <f>IF(AND(ISBLANK(AA1972),AE1972=0),0,(IF(MAX(Q1974:Q$2005)&gt;0,0,ROW(R1973))))</f>
        <v>0</v>
      </c>
      <c r="R1973" s="1">
        <f>IF($O1973="include",IF(AF1973&gt;0,1+MAX(R1974:R$2005),0),0)</f>
        <v>0</v>
      </c>
      <c r="S1973" s="1">
        <f>IF($O1973="include",IF(AG1973&gt;0,1+MAX(S1974:S$2005),0),0)</f>
        <v>0</v>
      </c>
      <c r="T1973" s="1">
        <f>IF($O1973="include",IF(AH1973&gt;0,1+MAX(T1974:T$2005),0),0)</f>
        <v>0</v>
      </c>
      <c r="U1973" s="1">
        <f>IF($O1973="include",IF(AI1973&gt;0,1+MAX(U1974:U$2005),0),0)</f>
        <v>0</v>
      </c>
      <c r="V1973" s="1">
        <f>IF($O1973="include",IF(AJ1973&gt;0,1+MAX(V1974:V$2005),0),0)</f>
        <v>0</v>
      </c>
      <c r="W1973" s="1">
        <f>IF($O1973="include",IF(AK1973&gt;0,1+MAX(W1974:W$2005),0),0)</f>
        <v>0</v>
      </c>
      <c r="X1973" s="1">
        <f>IF($O1973="include",IF(AL1973&gt;0,1+MAX(X1974:X$2005),0),0)</f>
        <v>0</v>
      </c>
      <c r="Y1973" s="22" t="str">
        <f t="shared" si="517"/>
        <v xml:space="preserve">1 - </v>
      </c>
      <c r="AA1973" s="42"/>
      <c r="AB1973" s="43"/>
      <c r="AC1973" s="43"/>
      <c r="AD1973" s="44"/>
      <c r="AE1973" s="11">
        <f t="shared" si="518"/>
        <v>0</v>
      </c>
      <c r="AF1973" s="41"/>
      <c r="AG1973" s="41"/>
      <c r="AH1973" s="41"/>
      <c r="AI1973" s="41"/>
      <c r="AJ1973" s="41"/>
      <c r="AK1973" s="41"/>
      <c r="AL1973" s="41"/>
      <c r="BA1973" s="1">
        <f t="shared" si="519"/>
        <v>0</v>
      </c>
      <c r="BB1973" s="1">
        <f t="shared" si="520"/>
        <v>0</v>
      </c>
      <c r="BC1973" s="1" t="str">
        <f t="shared" si="521"/>
        <v>No</v>
      </c>
      <c r="BD1973" s="1">
        <f t="shared" si="522"/>
        <v>0</v>
      </c>
      <c r="BE1973" s="1">
        <f t="shared" si="523"/>
        <v>0</v>
      </c>
      <c r="BF1973" s="1">
        <f t="shared" si="524"/>
        <v>0</v>
      </c>
      <c r="BG1973" s="1">
        <v>1969</v>
      </c>
      <c r="BH1973" s="1" t="e">
        <f t="shared" si="525"/>
        <v>#N/A</v>
      </c>
      <c r="BI1973" s="1">
        <f t="shared" si="527"/>
        <v>2</v>
      </c>
      <c r="BJ1973" s="1" t="e">
        <f t="shared" si="526"/>
        <v>#N/A</v>
      </c>
    </row>
    <row r="1974" spans="1:62" x14ac:dyDescent="0.25">
      <c r="A1974" s="1">
        <f t="shared" si="513"/>
        <v>1</v>
      </c>
      <c r="B1974" s="1">
        <f>IF(YEAR(AD1974)=$B$3,YEAR('Apartment Expenses'!AD1974)&amp;" - "&amp;'Apartment Expenses'!AC1974,0)</f>
        <v>0</v>
      </c>
      <c r="C1974" s="1">
        <f t="shared" si="514"/>
        <v>0</v>
      </c>
      <c r="E1974" s="1">
        <v>1970</v>
      </c>
      <c r="F1974" s="1">
        <f t="shared" si="515"/>
        <v>1</v>
      </c>
      <c r="G1974" s="1">
        <f t="shared" si="511"/>
        <v>0</v>
      </c>
      <c r="H1974" s="1">
        <f t="shared" si="512"/>
        <v>0</v>
      </c>
      <c r="J1974" s="1" t="str">
        <f t="shared" si="516"/>
        <v>1900</v>
      </c>
      <c r="M1974" s="1">
        <f>HLOOKUP('Expense History'!$AD$3,$P$4:$X$2004,ROW('Apartment Expenses'!L1974)-3,0)</f>
        <v>0</v>
      </c>
      <c r="N1974" s="1">
        <f>IF('Expense History'!$AD$3=Data!$G$4,'Apartment Expenses'!AE1974,HLOOKUP('Expense History'!$AD$3,'Apartment Expenses'!$AE$4:$AL$2004,(ROW('Apartment Expenses'!M1974)-3)))</f>
        <v>0</v>
      </c>
      <c r="O1974" s="1" t="str">
        <f>IF($O$2="ALL",IF(VLOOKUP(AA1974,'Expense History'!$AA$6:$AB$36,2,0)="x","include",0),IF(AND(VLOOKUP(AA1974,'Expense History'!$AA$6:$AB$36,2,0)="x",AC1974=$O$2),"include",0))</f>
        <v>include</v>
      </c>
      <c r="P1974" s="1">
        <f>IF(O1974="include",IF(AE1974&gt;0,1+MAX(P1975:P$2005),0),0)</f>
        <v>0</v>
      </c>
      <c r="Q1974" s="1">
        <f>IF(AND(ISBLANK(AA1973),AE1973=0),0,(IF(MAX(Q1975:Q$2005)&gt;0,0,ROW(R1974))))</f>
        <v>0</v>
      </c>
      <c r="R1974" s="1">
        <f>IF($O1974="include",IF(AF1974&gt;0,1+MAX(R1975:R$2005),0),0)</f>
        <v>0</v>
      </c>
      <c r="S1974" s="1">
        <f>IF($O1974="include",IF(AG1974&gt;0,1+MAX(S1975:S$2005),0),0)</f>
        <v>0</v>
      </c>
      <c r="T1974" s="1">
        <f>IF($O1974="include",IF(AH1974&gt;0,1+MAX(T1975:T$2005),0),0)</f>
        <v>0</v>
      </c>
      <c r="U1974" s="1">
        <f>IF($O1974="include",IF(AI1974&gt;0,1+MAX(U1975:U$2005),0),0)</f>
        <v>0</v>
      </c>
      <c r="V1974" s="1">
        <f>IF($O1974="include",IF(AJ1974&gt;0,1+MAX(V1975:V$2005),0),0)</f>
        <v>0</v>
      </c>
      <c r="W1974" s="1">
        <f>IF($O1974="include",IF(AK1974&gt;0,1+MAX(W1975:W$2005),0),0)</f>
        <v>0</v>
      </c>
      <c r="X1974" s="1">
        <f>IF($O1974="include",IF(AL1974&gt;0,1+MAX(X1975:X$2005),0),0)</f>
        <v>0</v>
      </c>
      <c r="Y1974" s="22" t="str">
        <f t="shared" si="517"/>
        <v xml:space="preserve">1 - </v>
      </c>
      <c r="AA1974" s="42"/>
      <c r="AB1974" s="43"/>
      <c r="AC1974" s="43"/>
      <c r="AD1974" s="44"/>
      <c r="AE1974" s="11">
        <f t="shared" si="518"/>
        <v>0</v>
      </c>
      <c r="AF1974" s="41"/>
      <c r="AG1974" s="41"/>
      <c r="AH1974" s="41"/>
      <c r="AI1974" s="41"/>
      <c r="AJ1974" s="41"/>
      <c r="AK1974" s="41"/>
      <c r="AL1974" s="41"/>
      <c r="BA1974" s="1">
        <f t="shared" si="519"/>
        <v>0</v>
      </c>
      <c r="BB1974" s="1">
        <f t="shared" si="520"/>
        <v>0</v>
      </c>
      <c r="BC1974" s="1" t="str">
        <f t="shared" si="521"/>
        <v>No</v>
      </c>
      <c r="BD1974" s="1">
        <f t="shared" si="522"/>
        <v>0</v>
      </c>
      <c r="BE1974" s="1">
        <f t="shared" si="523"/>
        <v>0</v>
      </c>
      <c r="BF1974" s="1">
        <f t="shared" si="524"/>
        <v>0</v>
      </c>
      <c r="BG1974" s="1">
        <v>1970</v>
      </c>
      <c r="BH1974" s="1" t="e">
        <f t="shared" si="525"/>
        <v>#N/A</v>
      </c>
      <c r="BI1974" s="1">
        <f t="shared" si="527"/>
        <v>2</v>
      </c>
      <c r="BJ1974" s="1" t="e">
        <f t="shared" si="526"/>
        <v>#N/A</v>
      </c>
    </row>
    <row r="1975" spans="1:62" x14ac:dyDescent="0.25">
      <c r="A1975" s="1">
        <f t="shared" si="513"/>
        <v>1</v>
      </c>
      <c r="B1975" s="1">
        <f>IF(YEAR(AD1975)=$B$3,YEAR('Apartment Expenses'!AD1975)&amp;" - "&amp;'Apartment Expenses'!AC1975,0)</f>
        <v>0</v>
      </c>
      <c r="C1975" s="1">
        <f t="shared" si="514"/>
        <v>0</v>
      </c>
      <c r="E1975" s="1">
        <v>1971</v>
      </c>
      <c r="F1975" s="1">
        <f t="shared" si="515"/>
        <v>1</v>
      </c>
      <c r="G1975" s="1">
        <f t="shared" si="511"/>
        <v>0</v>
      </c>
      <c r="H1975" s="1">
        <f t="shared" si="512"/>
        <v>0</v>
      </c>
      <c r="J1975" s="1" t="str">
        <f t="shared" si="516"/>
        <v>1900</v>
      </c>
      <c r="M1975" s="1">
        <f>HLOOKUP('Expense History'!$AD$3,$P$4:$X$2004,ROW('Apartment Expenses'!L1975)-3,0)</f>
        <v>0</v>
      </c>
      <c r="N1975" s="1">
        <f>IF('Expense History'!$AD$3=Data!$G$4,'Apartment Expenses'!AE1975,HLOOKUP('Expense History'!$AD$3,'Apartment Expenses'!$AE$4:$AL$2004,(ROW('Apartment Expenses'!M1975)-3)))</f>
        <v>0</v>
      </c>
      <c r="O1975" s="1" t="str">
        <f>IF($O$2="ALL",IF(VLOOKUP(AA1975,'Expense History'!$AA$6:$AB$36,2,0)="x","include",0),IF(AND(VLOOKUP(AA1975,'Expense History'!$AA$6:$AB$36,2,0)="x",AC1975=$O$2),"include",0))</f>
        <v>include</v>
      </c>
      <c r="P1975" s="1">
        <f>IF(O1975="include",IF(AE1975&gt;0,1+MAX(P1976:P$2005),0),0)</f>
        <v>0</v>
      </c>
      <c r="Q1975" s="1">
        <f>IF(AND(ISBLANK(AA1974),AE1974=0),0,(IF(MAX(Q1976:Q$2005)&gt;0,0,ROW(R1975))))</f>
        <v>0</v>
      </c>
      <c r="R1975" s="1">
        <f>IF($O1975="include",IF(AF1975&gt;0,1+MAX(R1976:R$2005),0),0)</f>
        <v>0</v>
      </c>
      <c r="S1975" s="1">
        <f>IF($O1975="include",IF(AG1975&gt;0,1+MAX(S1976:S$2005),0),0)</f>
        <v>0</v>
      </c>
      <c r="T1975" s="1">
        <f>IF($O1975="include",IF(AH1975&gt;0,1+MAX(T1976:T$2005),0),0)</f>
        <v>0</v>
      </c>
      <c r="U1975" s="1">
        <f>IF($O1975="include",IF(AI1975&gt;0,1+MAX(U1976:U$2005),0),0)</f>
        <v>0</v>
      </c>
      <c r="V1975" s="1">
        <f>IF($O1975="include",IF(AJ1975&gt;0,1+MAX(V1976:V$2005),0),0)</f>
        <v>0</v>
      </c>
      <c r="W1975" s="1">
        <f>IF($O1975="include",IF(AK1975&gt;0,1+MAX(W1976:W$2005),0),0)</f>
        <v>0</v>
      </c>
      <c r="X1975" s="1">
        <f>IF($O1975="include",IF(AL1975&gt;0,1+MAX(X1976:X$2005),0),0)</f>
        <v>0</v>
      </c>
      <c r="Y1975" s="22" t="str">
        <f t="shared" si="517"/>
        <v xml:space="preserve">1 - </v>
      </c>
      <c r="AA1975" s="42"/>
      <c r="AB1975" s="43"/>
      <c r="AC1975" s="43"/>
      <c r="AD1975" s="44"/>
      <c r="AE1975" s="11">
        <f t="shared" si="518"/>
        <v>0</v>
      </c>
      <c r="AF1975" s="41"/>
      <c r="AG1975" s="41"/>
      <c r="AH1975" s="41"/>
      <c r="AI1975" s="41"/>
      <c r="AJ1975" s="41"/>
      <c r="AK1975" s="41"/>
      <c r="AL1975" s="41"/>
      <c r="BA1975" s="1">
        <f t="shared" si="519"/>
        <v>0</v>
      </c>
      <c r="BB1975" s="1">
        <f t="shared" si="520"/>
        <v>0</v>
      </c>
      <c r="BC1975" s="1" t="str">
        <f t="shared" si="521"/>
        <v>No</v>
      </c>
      <c r="BD1975" s="1">
        <f t="shared" si="522"/>
        <v>0</v>
      </c>
      <c r="BE1975" s="1">
        <f t="shared" si="523"/>
        <v>0</v>
      </c>
      <c r="BF1975" s="1">
        <f t="shared" si="524"/>
        <v>0</v>
      </c>
      <c r="BG1975" s="1">
        <v>1971</v>
      </c>
      <c r="BH1975" s="1" t="e">
        <f t="shared" si="525"/>
        <v>#N/A</v>
      </c>
      <c r="BI1975" s="1">
        <f t="shared" si="527"/>
        <v>2</v>
      </c>
      <c r="BJ1975" s="1" t="e">
        <f t="shared" si="526"/>
        <v>#N/A</v>
      </c>
    </row>
    <row r="1976" spans="1:62" x14ac:dyDescent="0.25">
      <c r="A1976" s="1">
        <f t="shared" si="513"/>
        <v>1</v>
      </c>
      <c r="B1976" s="1">
        <f>IF(YEAR(AD1976)=$B$3,YEAR('Apartment Expenses'!AD1976)&amp;" - "&amp;'Apartment Expenses'!AC1976,0)</f>
        <v>0</v>
      </c>
      <c r="C1976" s="1">
        <f t="shared" si="514"/>
        <v>0</v>
      </c>
      <c r="E1976" s="1">
        <v>1972</v>
      </c>
      <c r="F1976" s="1">
        <f t="shared" si="515"/>
        <v>1</v>
      </c>
      <c r="G1976" s="1">
        <f t="shared" si="511"/>
        <v>0</v>
      </c>
      <c r="H1976" s="1">
        <f t="shared" si="512"/>
        <v>0</v>
      </c>
      <c r="J1976" s="1" t="str">
        <f t="shared" si="516"/>
        <v>1900</v>
      </c>
      <c r="M1976" s="1">
        <f>HLOOKUP('Expense History'!$AD$3,$P$4:$X$2004,ROW('Apartment Expenses'!L1976)-3,0)</f>
        <v>0</v>
      </c>
      <c r="N1976" s="1">
        <f>IF('Expense History'!$AD$3=Data!$G$4,'Apartment Expenses'!AE1976,HLOOKUP('Expense History'!$AD$3,'Apartment Expenses'!$AE$4:$AL$2004,(ROW('Apartment Expenses'!M1976)-3)))</f>
        <v>0</v>
      </c>
      <c r="O1976" s="1" t="str">
        <f>IF($O$2="ALL",IF(VLOOKUP(AA1976,'Expense History'!$AA$6:$AB$36,2,0)="x","include",0),IF(AND(VLOOKUP(AA1976,'Expense History'!$AA$6:$AB$36,2,0)="x",AC1976=$O$2),"include",0))</f>
        <v>include</v>
      </c>
      <c r="P1976" s="1">
        <f>IF(O1976="include",IF(AE1976&gt;0,1+MAX(P1977:P$2005),0),0)</f>
        <v>0</v>
      </c>
      <c r="Q1976" s="1">
        <f>IF(AND(ISBLANK(AA1975),AE1975=0),0,(IF(MAX(Q1977:Q$2005)&gt;0,0,ROW(R1976))))</f>
        <v>0</v>
      </c>
      <c r="R1976" s="1">
        <f>IF($O1976="include",IF(AF1976&gt;0,1+MAX(R1977:R$2005),0),0)</f>
        <v>0</v>
      </c>
      <c r="S1976" s="1">
        <f>IF($O1976="include",IF(AG1976&gt;0,1+MAX(S1977:S$2005),0),0)</f>
        <v>0</v>
      </c>
      <c r="T1976" s="1">
        <f>IF($O1976="include",IF(AH1976&gt;0,1+MAX(T1977:T$2005),0),0)</f>
        <v>0</v>
      </c>
      <c r="U1976" s="1">
        <f>IF($O1976="include",IF(AI1976&gt;0,1+MAX(U1977:U$2005),0),0)</f>
        <v>0</v>
      </c>
      <c r="V1976" s="1">
        <f>IF($O1976="include",IF(AJ1976&gt;0,1+MAX(V1977:V$2005),0),0)</f>
        <v>0</v>
      </c>
      <c r="W1976" s="1">
        <f>IF($O1976="include",IF(AK1976&gt;0,1+MAX(W1977:W$2005),0),0)</f>
        <v>0</v>
      </c>
      <c r="X1976" s="1">
        <f>IF($O1976="include",IF(AL1976&gt;0,1+MAX(X1977:X$2005),0),0)</f>
        <v>0</v>
      </c>
      <c r="Y1976" s="22" t="str">
        <f t="shared" si="517"/>
        <v xml:space="preserve">1 - </v>
      </c>
      <c r="AA1976" s="42"/>
      <c r="AB1976" s="43"/>
      <c r="AC1976" s="43"/>
      <c r="AD1976" s="44"/>
      <c r="AE1976" s="11">
        <f t="shared" si="518"/>
        <v>0</v>
      </c>
      <c r="AF1976" s="41"/>
      <c r="AG1976" s="41"/>
      <c r="AH1976" s="41"/>
      <c r="AI1976" s="41"/>
      <c r="AJ1976" s="41"/>
      <c r="AK1976" s="41"/>
      <c r="AL1976" s="41"/>
      <c r="BA1976" s="1">
        <f t="shared" si="519"/>
        <v>0</v>
      </c>
      <c r="BB1976" s="1">
        <f t="shared" si="520"/>
        <v>0</v>
      </c>
      <c r="BC1976" s="1" t="str">
        <f t="shared" si="521"/>
        <v>No</v>
      </c>
      <c r="BD1976" s="1">
        <f t="shared" si="522"/>
        <v>0</v>
      </c>
      <c r="BE1976" s="1">
        <f t="shared" si="523"/>
        <v>0</v>
      </c>
      <c r="BF1976" s="1">
        <f t="shared" si="524"/>
        <v>0</v>
      </c>
      <c r="BG1976" s="1">
        <v>1972</v>
      </c>
      <c r="BH1976" s="1" t="e">
        <f t="shared" si="525"/>
        <v>#N/A</v>
      </c>
      <c r="BI1976" s="1">
        <f t="shared" si="527"/>
        <v>2</v>
      </c>
      <c r="BJ1976" s="1" t="e">
        <f t="shared" si="526"/>
        <v>#N/A</v>
      </c>
    </row>
    <row r="1977" spans="1:62" x14ac:dyDescent="0.25">
      <c r="A1977" s="1">
        <f t="shared" si="513"/>
        <v>1</v>
      </c>
      <c r="B1977" s="1">
        <f>IF(YEAR(AD1977)=$B$3,YEAR('Apartment Expenses'!AD1977)&amp;" - "&amp;'Apartment Expenses'!AC1977,0)</f>
        <v>0</v>
      </c>
      <c r="C1977" s="1">
        <f t="shared" si="514"/>
        <v>0</v>
      </c>
      <c r="E1977" s="1">
        <v>1973</v>
      </c>
      <c r="F1977" s="1">
        <f t="shared" si="515"/>
        <v>1</v>
      </c>
      <c r="G1977" s="1">
        <f t="shared" si="511"/>
        <v>0</v>
      </c>
      <c r="H1977" s="1">
        <f t="shared" si="512"/>
        <v>0</v>
      </c>
      <c r="J1977" s="1" t="str">
        <f t="shared" si="516"/>
        <v>1900</v>
      </c>
      <c r="M1977" s="1">
        <f>HLOOKUP('Expense History'!$AD$3,$P$4:$X$2004,ROW('Apartment Expenses'!L1977)-3,0)</f>
        <v>0</v>
      </c>
      <c r="N1977" s="1">
        <f>IF('Expense History'!$AD$3=Data!$G$4,'Apartment Expenses'!AE1977,HLOOKUP('Expense History'!$AD$3,'Apartment Expenses'!$AE$4:$AL$2004,(ROW('Apartment Expenses'!M1977)-3)))</f>
        <v>0</v>
      </c>
      <c r="O1977" s="1" t="str">
        <f>IF($O$2="ALL",IF(VLOOKUP(AA1977,'Expense History'!$AA$6:$AB$36,2,0)="x","include",0),IF(AND(VLOOKUP(AA1977,'Expense History'!$AA$6:$AB$36,2,0)="x",AC1977=$O$2),"include",0))</f>
        <v>include</v>
      </c>
      <c r="P1977" s="1">
        <f>IF(O1977="include",IF(AE1977&gt;0,1+MAX(P1978:P$2005),0),0)</f>
        <v>0</v>
      </c>
      <c r="Q1977" s="1">
        <f>IF(AND(ISBLANK(AA1976),AE1976=0),0,(IF(MAX(Q1978:Q$2005)&gt;0,0,ROW(R1977))))</f>
        <v>0</v>
      </c>
      <c r="R1977" s="1">
        <f>IF($O1977="include",IF(AF1977&gt;0,1+MAX(R1978:R$2005),0),0)</f>
        <v>0</v>
      </c>
      <c r="S1977" s="1">
        <f>IF($O1977="include",IF(AG1977&gt;0,1+MAX(S1978:S$2005),0),0)</f>
        <v>0</v>
      </c>
      <c r="T1977" s="1">
        <f>IF($O1977="include",IF(AH1977&gt;0,1+MAX(T1978:T$2005),0),0)</f>
        <v>0</v>
      </c>
      <c r="U1977" s="1">
        <f>IF($O1977="include",IF(AI1977&gt;0,1+MAX(U1978:U$2005),0),0)</f>
        <v>0</v>
      </c>
      <c r="V1977" s="1">
        <f>IF($O1977="include",IF(AJ1977&gt;0,1+MAX(V1978:V$2005),0),0)</f>
        <v>0</v>
      </c>
      <c r="W1977" s="1">
        <f>IF($O1977="include",IF(AK1977&gt;0,1+MAX(W1978:W$2005),0),0)</f>
        <v>0</v>
      </c>
      <c r="X1977" s="1">
        <f>IF($O1977="include",IF(AL1977&gt;0,1+MAX(X1978:X$2005),0),0)</f>
        <v>0</v>
      </c>
      <c r="Y1977" s="22" t="str">
        <f t="shared" si="517"/>
        <v xml:space="preserve">1 - </v>
      </c>
      <c r="AA1977" s="42"/>
      <c r="AB1977" s="43"/>
      <c r="AC1977" s="43"/>
      <c r="AD1977" s="44"/>
      <c r="AE1977" s="11">
        <f t="shared" si="518"/>
        <v>0</v>
      </c>
      <c r="AF1977" s="41"/>
      <c r="AG1977" s="41"/>
      <c r="AH1977" s="41"/>
      <c r="AI1977" s="41"/>
      <c r="AJ1977" s="41"/>
      <c r="AK1977" s="41"/>
      <c r="AL1977" s="41"/>
      <c r="BA1977" s="1">
        <f t="shared" si="519"/>
        <v>0</v>
      </c>
      <c r="BB1977" s="1">
        <f t="shared" si="520"/>
        <v>0</v>
      </c>
      <c r="BC1977" s="1" t="str">
        <f t="shared" si="521"/>
        <v>No</v>
      </c>
      <c r="BD1977" s="1">
        <f t="shared" si="522"/>
        <v>0</v>
      </c>
      <c r="BE1977" s="1">
        <f t="shared" si="523"/>
        <v>0</v>
      </c>
      <c r="BF1977" s="1">
        <f t="shared" si="524"/>
        <v>0</v>
      </c>
      <c r="BG1977" s="1">
        <v>1973</v>
      </c>
      <c r="BH1977" s="1" t="e">
        <f t="shared" si="525"/>
        <v>#N/A</v>
      </c>
      <c r="BI1977" s="1">
        <f t="shared" si="527"/>
        <v>2</v>
      </c>
      <c r="BJ1977" s="1" t="e">
        <f t="shared" si="526"/>
        <v>#N/A</v>
      </c>
    </row>
    <row r="1978" spans="1:62" x14ac:dyDescent="0.25">
      <c r="A1978" s="1">
        <f t="shared" si="513"/>
        <v>1</v>
      </c>
      <c r="B1978" s="1">
        <f>IF(YEAR(AD1978)=$B$3,YEAR('Apartment Expenses'!AD1978)&amp;" - "&amp;'Apartment Expenses'!AC1978,0)</f>
        <v>0</v>
      </c>
      <c r="C1978" s="1">
        <f t="shared" si="514"/>
        <v>0</v>
      </c>
      <c r="E1978" s="1">
        <v>1974</v>
      </c>
      <c r="F1978" s="1">
        <f t="shared" si="515"/>
        <v>1</v>
      </c>
      <c r="G1978" s="1">
        <f t="shared" si="511"/>
        <v>0</v>
      </c>
      <c r="H1978" s="1">
        <f t="shared" si="512"/>
        <v>0</v>
      </c>
      <c r="J1978" s="1" t="str">
        <f t="shared" si="516"/>
        <v>1900</v>
      </c>
      <c r="M1978" s="1">
        <f>HLOOKUP('Expense History'!$AD$3,$P$4:$X$2004,ROW('Apartment Expenses'!L1978)-3,0)</f>
        <v>0</v>
      </c>
      <c r="N1978" s="1">
        <f>IF('Expense History'!$AD$3=Data!$G$4,'Apartment Expenses'!AE1978,HLOOKUP('Expense History'!$AD$3,'Apartment Expenses'!$AE$4:$AL$2004,(ROW('Apartment Expenses'!M1978)-3)))</f>
        <v>0</v>
      </c>
      <c r="O1978" s="1" t="str">
        <f>IF($O$2="ALL",IF(VLOOKUP(AA1978,'Expense History'!$AA$6:$AB$36,2,0)="x","include",0),IF(AND(VLOOKUP(AA1978,'Expense History'!$AA$6:$AB$36,2,0)="x",AC1978=$O$2),"include",0))</f>
        <v>include</v>
      </c>
      <c r="P1978" s="1">
        <f>IF(O1978="include",IF(AE1978&gt;0,1+MAX(P1979:P$2005),0),0)</f>
        <v>0</v>
      </c>
      <c r="Q1978" s="1">
        <f>IF(AND(ISBLANK(AA1977),AE1977=0),0,(IF(MAX(Q1979:Q$2005)&gt;0,0,ROW(R1978))))</f>
        <v>0</v>
      </c>
      <c r="R1978" s="1">
        <f>IF($O1978="include",IF(AF1978&gt;0,1+MAX(R1979:R$2005),0),0)</f>
        <v>0</v>
      </c>
      <c r="S1978" s="1">
        <f>IF($O1978="include",IF(AG1978&gt;0,1+MAX(S1979:S$2005),0),0)</f>
        <v>0</v>
      </c>
      <c r="T1978" s="1">
        <f>IF($O1978="include",IF(AH1978&gt;0,1+MAX(T1979:T$2005),0),0)</f>
        <v>0</v>
      </c>
      <c r="U1978" s="1">
        <f>IF($O1978="include",IF(AI1978&gt;0,1+MAX(U1979:U$2005),0),0)</f>
        <v>0</v>
      </c>
      <c r="V1978" s="1">
        <f>IF($O1978="include",IF(AJ1978&gt;0,1+MAX(V1979:V$2005),0),0)</f>
        <v>0</v>
      </c>
      <c r="W1978" s="1">
        <f>IF($O1978="include",IF(AK1978&gt;0,1+MAX(W1979:W$2005),0),0)</f>
        <v>0</v>
      </c>
      <c r="X1978" s="1">
        <f>IF($O1978="include",IF(AL1978&gt;0,1+MAX(X1979:X$2005),0),0)</f>
        <v>0</v>
      </c>
      <c r="Y1978" s="22" t="str">
        <f t="shared" si="517"/>
        <v xml:space="preserve">1 - </v>
      </c>
      <c r="AA1978" s="42"/>
      <c r="AB1978" s="43"/>
      <c r="AC1978" s="43"/>
      <c r="AD1978" s="44"/>
      <c r="AE1978" s="11">
        <f t="shared" si="518"/>
        <v>0</v>
      </c>
      <c r="AF1978" s="41"/>
      <c r="AG1978" s="41"/>
      <c r="AH1978" s="41"/>
      <c r="AI1978" s="41"/>
      <c r="AJ1978" s="41"/>
      <c r="AK1978" s="41"/>
      <c r="AL1978" s="41"/>
      <c r="BA1978" s="1">
        <f t="shared" si="519"/>
        <v>0</v>
      </c>
      <c r="BB1978" s="1">
        <f t="shared" si="520"/>
        <v>0</v>
      </c>
      <c r="BC1978" s="1" t="str">
        <f t="shared" si="521"/>
        <v>No</v>
      </c>
      <c r="BD1978" s="1">
        <f t="shared" si="522"/>
        <v>0</v>
      </c>
      <c r="BE1978" s="1">
        <f t="shared" si="523"/>
        <v>0</v>
      </c>
      <c r="BF1978" s="1">
        <f t="shared" si="524"/>
        <v>0</v>
      </c>
      <c r="BG1978" s="1">
        <v>1974</v>
      </c>
      <c r="BH1978" s="1" t="e">
        <f t="shared" si="525"/>
        <v>#N/A</v>
      </c>
      <c r="BI1978" s="1">
        <f t="shared" si="527"/>
        <v>2</v>
      </c>
      <c r="BJ1978" s="1" t="e">
        <f t="shared" si="526"/>
        <v>#N/A</v>
      </c>
    </row>
    <row r="1979" spans="1:62" x14ac:dyDescent="0.25">
      <c r="A1979" s="1">
        <f t="shared" si="513"/>
        <v>1</v>
      </c>
      <c r="B1979" s="1">
        <f>IF(YEAR(AD1979)=$B$3,YEAR('Apartment Expenses'!AD1979)&amp;" - "&amp;'Apartment Expenses'!AC1979,0)</f>
        <v>0</v>
      </c>
      <c r="C1979" s="1">
        <f t="shared" si="514"/>
        <v>0</v>
      </c>
      <c r="E1979" s="1">
        <v>1975</v>
      </c>
      <c r="F1979" s="1">
        <f t="shared" si="515"/>
        <v>1</v>
      </c>
      <c r="G1979" s="1">
        <f t="shared" si="511"/>
        <v>0</v>
      </c>
      <c r="H1979" s="1">
        <f t="shared" si="512"/>
        <v>0</v>
      </c>
      <c r="J1979" s="1" t="str">
        <f t="shared" si="516"/>
        <v>1900</v>
      </c>
      <c r="M1979" s="1">
        <f>HLOOKUP('Expense History'!$AD$3,$P$4:$X$2004,ROW('Apartment Expenses'!L1979)-3,0)</f>
        <v>0</v>
      </c>
      <c r="N1979" s="1">
        <f>IF('Expense History'!$AD$3=Data!$G$4,'Apartment Expenses'!AE1979,HLOOKUP('Expense History'!$AD$3,'Apartment Expenses'!$AE$4:$AL$2004,(ROW('Apartment Expenses'!M1979)-3)))</f>
        <v>0</v>
      </c>
      <c r="O1979" s="1" t="str">
        <f>IF($O$2="ALL",IF(VLOOKUP(AA1979,'Expense History'!$AA$6:$AB$36,2,0)="x","include",0),IF(AND(VLOOKUP(AA1979,'Expense History'!$AA$6:$AB$36,2,0)="x",AC1979=$O$2),"include",0))</f>
        <v>include</v>
      </c>
      <c r="P1979" s="1">
        <f>IF(O1979="include",IF(AE1979&gt;0,1+MAX(P1980:P$2005),0),0)</f>
        <v>0</v>
      </c>
      <c r="Q1979" s="1">
        <f>IF(AND(ISBLANK(AA1978),AE1978=0),0,(IF(MAX(Q1980:Q$2005)&gt;0,0,ROW(R1979))))</f>
        <v>0</v>
      </c>
      <c r="R1979" s="1">
        <f>IF($O1979="include",IF(AF1979&gt;0,1+MAX(R1980:R$2005),0),0)</f>
        <v>0</v>
      </c>
      <c r="S1979" s="1">
        <f>IF($O1979="include",IF(AG1979&gt;0,1+MAX(S1980:S$2005),0),0)</f>
        <v>0</v>
      </c>
      <c r="T1979" s="1">
        <f>IF($O1979="include",IF(AH1979&gt;0,1+MAX(T1980:T$2005),0),0)</f>
        <v>0</v>
      </c>
      <c r="U1979" s="1">
        <f>IF($O1979="include",IF(AI1979&gt;0,1+MAX(U1980:U$2005),0),0)</f>
        <v>0</v>
      </c>
      <c r="V1979" s="1">
        <f>IF($O1979="include",IF(AJ1979&gt;0,1+MAX(V1980:V$2005),0),0)</f>
        <v>0</v>
      </c>
      <c r="W1979" s="1">
        <f>IF($O1979="include",IF(AK1979&gt;0,1+MAX(W1980:W$2005),0),0)</f>
        <v>0</v>
      </c>
      <c r="X1979" s="1">
        <f>IF($O1979="include",IF(AL1979&gt;0,1+MAX(X1980:X$2005),0),0)</f>
        <v>0</v>
      </c>
      <c r="Y1979" s="22" t="str">
        <f t="shared" si="517"/>
        <v xml:space="preserve">1 - </v>
      </c>
      <c r="AA1979" s="42"/>
      <c r="AB1979" s="43"/>
      <c r="AC1979" s="43"/>
      <c r="AD1979" s="44"/>
      <c r="AE1979" s="11">
        <f t="shared" si="518"/>
        <v>0</v>
      </c>
      <c r="AF1979" s="41"/>
      <c r="AG1979" s="41"/>
      <c r="AH1979" s="41"/>
      <c r="AI1979" s="41"/>
      <c r="AJ1979" s="41"/>
      <c r="AK1979" s="41"/>
      <c r="AL1979" s="41"/>
      <c r="BA1979" s="1">
        <f t="shared" si="519"/>
        <v>0</v>
      </c>
      <c r="BB1979" s="1">
        <f t="shared" si="520"/>
        <v>0</v>
      </c>
      <c r="BC1979" s="1" t="str">
        <f t="shared" si="521"/>
        <v>No</v>
      </c>
      <c r="BD1979" s="1">
        <f t="shared" si="522"/>
        <v>0</v>
      </c>
      <c r="BE1979" s="1">
        <f t="shared" si="523"/>
        <v>0</v>
      </c>
      <c r="BF1979" s="1">
        <f t="shared" si="524"/>
        <v>0</v>
      </c>
      <c r="BG1979" s="1">
        <v>1975</v>
      </c>
      <c r="BH1979" s="1" t="e">
        <f t="shared" si="525"/>
        <v>#N/A</v>
      </c>
      <c r="BI1979" s="1">
        <f t="shared" si="527"/>
        <v>2</v>
      </c>
      <c r="BJ1979" s="1" t="e">
        <f t="shared" si="526"/>
        <v>#N/A</v>
      </c>
    </row>
    <row r="1980" spans="1:62" x14ac:dyDescent="0.25">
      <c r="A1980" s="1">
        <f t="shared" si="513"/>
        <v>1</v>
      </c>
      <c r="B1980" s="1">
        <f>IF(YEAR(AD1980)=$B$3,YEAR('Apartment Expenses'!AD1980)&amp;" - "&amp;'Apartment Expenses'!AC1980,0)</f>
        <v>0</v>
      </c>
      <c r="C1980" s="1">
        <f t="shared" si="514"/>
        <v>0</v>
      </c>
      <c r="E1980" s="1">
        <v>1976</v>
      </c>
      <c r="F1980" s="1">
        <f t="shared" si="515"/>
        <v>1</v>
      </c>
      <c r="G1980" s="1">
        <f t="shared" si="511"/>
        <v>0</v>
      </c>
      <c r="H1980" s="1">
        <f t="shared" si="512"/>
        <v>0</v>
      </c>
      <c r="J1980" s="1" t="str">
        <f t="shared" si="516"/>
        <v>1900</v>
      </c>
      <c r="M1980" s="1">
        <f>HLOOKUP('Expense History'!$AD$3,$P$4:$X$2004,ROW('Apartment Expenses'!L1980)-3,0)</f>
        <v>0</v>
      </c>
      <c r="N1980" s="1">
        <f>IF('Expense History'!$AD$3=Data!$G$4,'Apartment Expenses'!AE1980,HLOOKUP('Expense History'!$AD$3,'Apartment Expenses'!$AE$4:$AL$2004,(ROW('Apartment Expenses'!M1980)-3)))</f>
        <v>0</v>
      </c>
      <c r="O1980" s="1" t="str">
        <f>IF($O$2="ALL",IF(VLOOKUP(AA1980,'Expense History'!$AA$6:$AB$36,2,0)="x","include",0),IF(AND(VLOOKUP(AA1980,'Expense History'!$AA$6:$AB$36,2,0)="x",AC1980=$O$2),"include",0))</f>
        <v>include</v>
      </c>
      <c r="P1980" s="1">
        <f>IF(O1980="include",IF(AE1980&gt;0,1+MAX(P1981:P$2005),0),0)</f>
        <v>0</v>
      </c>
      <c r="Q1980" s="1">
        <f>IF(AND(ISBLANK(AA1979),AE1979=0),0,(IF(MAX(Q1981:Q$2005)&gt;0,0,ROW(R1980))))</f>
        <v>0</v>
      </c>
      <c r="R1980" s="1">
        <f>IF($O1980="include",IF(AF1980&gt;0,1+MAX(R1981:R$2005),0),0)</f>
        <v>0</v>
      </c>
      <c r="S1980" s="1">
        <f>IF($O1980="include",IF(AG1980&gt;0,1+MAX(S1981:S$2005),0),0)</f>
        <v>0</v>
      </c>
      <c r="T1980" s="1">
        <f>IF($O1980="include",IF(AH1980&gt;0,1+MAX(T1981:T$2005),0),0)</f>
        <v>0</v>
      </c>
      <c r="U1980" s="1">
        <f>IF($O1980="include",IF(AI1980&gt;0,1+MAX(U1981:U$2005),0),0)</f>
        <v>0</v>
      </c>
      <c r="V1980" s="1">
        <f>IF($O1980="include",IF(AJ1980&gt;0,1+MAX(V1981:V$2005),0),0)</f>
        <v>0</v>
      </c>
      <c r="W1980" s="1">
        <f>IF($O1980="include",IF(AK1980&gt;0,1+MAX(W1981:W$2005),0),0)</f>
        <v>0</v>
      </c>
      <c r="X1980" s="1">
        <f>IF($O1980="include",IF(AL1980&gt;0,1+MAX(X1981:X$2005),0),0)</f>
        <v>0</v>
      </c>
      <c r="Y1980" s="22" t="str">
        <f t="shared" si="517"/>
        <v xml:space="preserve">1 - </v>
      </c>
      <c r="AA1980" s="42"/>
      <c r="AB1980" s="43"/>
      <c r="AC1980" s="43"/>
      <c r="AD1980" s="44"/>
      <c r="AE1980" s="11">
        <f t="shared" si="518"/>
        <v>0</v>
      </c>
      <c r="AF1980" s="41"/>
      <c r="AG1980" s="41"/>
      <c r="AH1980" s="41"/>
      <c r="AI1980" s="41"/>
      <c r="AJ1980" s="41"/>
      <c r="AK1980" s="41"/>
      <c r="AL1980" s="41"/>
      <c r="BA1980" s="1">
        <f t="shared" si="519"/>
        <v>0</v>
      </c>
      <c r="BB1980" s="1">
        <f t="shared" si="520"/>
        <v>0</v>
      </c>
      <c r="BC1980" s="1" t="str">
        <f t="shared" si="521"/>
        <v>No</v>
      </c>
      <c r="BD1980" s="1">
        <f t="shared" si="522"/>
        <v>0</v>
      </c>
      <c r="BE1980" s="1">
        <f t="shared" si="523"/>
        <v>0</v>
      </c>
      <c r="BF1980" s="1">
        <f t="shared" si="524"/>
        <v>0</v>
      </c>
      <c r="BG1980" s="1">
        <v>1976</v>
      </c>
      <c r="BH1980" s="1" t="e">
        <f t="shared" si="525"/>
        <v>#N/A</v>
      </c>
      <c r="BI1980" s="1">
        <f t="shared" si="527"/>
        <v>2</v>
      </c>
      <c r="BJ1980" s="1" t="e">
        <f t="shared" si="526"/>
        <v>#N/A</v>
      </c>
    </row>
    <row r="1981" spans="1:62" x14ac:dyDescent="0.25">
      <c r="A1981" s="1">
        <f t="shared" si="513"/>
        <v>1</v>
      </c>
      <c r="B1981" s="1">
        <f>IF(YEAR(AD1981)=$B$3,YEAR('Apartment Expenses'!AD1981)&amp;" - "&amp;'Apartment Expenses'!AC1981,0)</f>
        <v>0</v>
      </c>
      <c r="C1981" s="1">
        <f t="shared" si="514"/>
        <v>0</v>
      </c>
      <c r="E1981" s="1">
        <v>1977</v>
      </c>
      <c r="F1981" s="1">
        <f t="shared" si="515"/>
        <v>1</v>
      </c>
      <c r="G1981" s="1">
        <f t="shared" si="511"/>
        <v>0</v>
      </c>
      <c r="H1981" s="1">
        <f t="shared" si="512"/>
        <v>0</v>
      </c>
      <c r="J1981" s="1" t="str">
        <f t="shared" si="516"/>
        <v>1900</v>
      </c>
      <c r="M1981" s="1">
        <f>HLOOKUP('Expense History'!$AD$3,$P$4:$X$2004,ROW('Apartment Expenses'!L1981)-3,0)</f>
        <v>0</v>
      </c>
      <c r="N1981" s="1">
        <f>IF('Expense History'!$AD$3=Data!$G$4,'Apartment Expenses'!AE1981,HLOOKUP('Expense History'!$AD$3,'Apartment Expenses'!$AE$4:$AL$2004,(ROW('Apartment Expenses'!M1981)-3)))</f>
        <v>0</v>
      </c>
      <c r="O1981" s="1" t="str">
        <f>IF($O$2="ALL",IF(VLOOKUP(AA1981,'Expense History'!$AA$6:$AB$36,2,0)="x","include",0),IF(AND(VLOOKUP(AA1981,'Expense History'!$AA$6:$AB$36,2,0)="x",AC1981=$O$2),"include",0))</f>
        <v>include</v>
      </c>
      <c r="P1981" s="1">
        <f>IF(O1981="include",IF(AE1981&gt;0,1+MAX(P1982:P$2005),0),0)</f>
        <v>0</v>
      </c>
      <c r="Q1981" s="1">
        <f>IF(AND(ISBLANK(AA1980),AE1980=0),0,(IF(MAX(Q1982:Q$2005)&gt;0,0,ROW(R1981))))</f>
        <v>0</v>
      </c>
      <c r="R1981" s="1">
        <f>IF($O1981="include",IF(AF1981&gt;0,1+MAX(R1982:R$2005),0),0)</f>
        <v>0</v>
      </c>
      <c r="S1981" s="1">
        <f>IF($O1981="include",IF(AG1981&gt;0,1+MAX(S1982:S$2005),0),0)</f>
        <v>0</v>
      </c>
      <c r="T1981" s="1">
        <f>IF($O1981="include",IF(AH1981&gt;0,1+MAX(T1982:T$2005),0),0)</f>
        <v>0</v>
      </c>
      <c r="U1981" s="1">
        <f>IF($O1981="include",IF(AI1981&gt;0,1+MAX(U1982:U$2005),0),0)</f>
        <v>0</v>
      </c>
      <c r="V1981" s="1">
        <f>IF($O1981="include",IF(AJ1981&gt;0,1+MAX(V1982:V$2005),0),0)</f>
        <v>0</v>
      </c>
      <c r="W1981" s="1">
        <f>IF($O1981="include",IF(AK1981&gt;0,1+MAX(W1982:W$2005),0),0)</f>
        <v>0</v>
      </c>
      <c r="X1981" s="1">
        <f>IF($O1981="include",IF(AL1981&gt;0,1+MAX(X1982:X$2005),0),0)</f>
        <v>0</v>
      </c>
      <c r="Y1981" s="22" t="str">
        <f t="shared" si="517"/>
        <v xml:space="preserve">1 - </v>
      </c>
      <c r="AA1981" s="42"/>
      <c r="AB1981" s="43"/>
      <c r="AC1981" s="43"/>
      <c r="AD1981" s="44"/>
      <c r="AE1981" s="11">
        <f t="shared" si="518"/>
        <v>0</v>
      </c>
      <c r="AF1981" s="41"/>
      <c r="AG1981" s="41"/>
      <c r="AH1981" s="41"/>
      <c r="AI1981" s="41"/>
      <c r="AJ1981" s="41"/>
      <c r="AK1981" s="41"/>
      <c r="AL1981" s="41"/>
      <c r="BA1981" s="1">
        <f t="shared" si="519"/>
        <v>0</v>
      </c>
      <c r="BB1981" s="1">
        <f t="shared" si="520"/>
        <v>0</v>
      </c>
      <c r="BC1981" s="1" t="str">
        <f t="shared" si="521"/>
        <v>No</v>
      </c>
      <c r="BD1981" s="1">
        <f t="shared" si="522"/>
        <v>0</v>
      </c>
      <c r="BE1981" s="1">
        <f t="shared" si="523"/>
        <v>0</v>
      </c>
      <c r="BF1981" s="1">
        <f t="shared" si="524"/>
        <v>0</v>
      </c>
      <c r="BG1981" s="1">
        <v>1977</v>
      </c>
      <c r="BH1981" s="1" t="e">
        <f t="shared" si="525"/>
        <v>#N/A</v>
      </c>
      <c r="BI1981" s="1">
        <f t="shared" si="527"/>
        <v>2</v>
      </c>
      <c r="BJ1981" s="1" t="e">
        <f t="shared" si="526"/>
        <v>#N/A</v>
      </c>
    </row>
    <row r="1982" spans="1:62" x14ac:dyDescent="0.25">
      <c r="A1982" s="1">
        <f t="shared" si="513"/>
        <v>1</v>
      </c>
      <c r="B1982" s="1">
        <f>IF(YEAR(AD1982)=$B$3,YEAR('Apartment Expenses'!AD1982)&amp;" - "&amp;'Apartment Expenses'!AC1982,0)</f>
        <v>0</v>
      </c>
      <c r="C1982" s="1">
        <f t="shared" si="514"/>
        <v>0</v>
      </c>
      <c r="E1982" s="1">
        <v>1978</v>
      </c>
      <c r="F1982" s="1">
        <f t="shared" si="515"/>
        <v>1</v>
      </c>
      <c r="G1982" s="1">
        <f t="shared" si="511"/>
        <v>0</v>
      </c>
      <c r="H1982" s="1">
        <f t="shared" si="512"/>
        <v>0</v>
      </c>
      <c r="J1982" s="1" t="str">
        <f t="shared" si="516"/>
        <v>1900</v>
      </c>
      <c r="M1982" s="1">
        <f>HLOOKUP('Expense History'!$AD$3,$P$4:$X$2004,ROW('Apartment Expenses'!L1982)-3,0)</f>
        <v>0</v>
      </c>
      <c r="N1982" s="1">
        <f>IF('Expense History'!$AD$3=Data!$G$4,'Apartment Expenses'!AE1982,HLOOKUP('Expense History'!$AD$3,'Apartment Expenses'!$AE$4:$AL$2004,(ROW('Apartment Expenses'!M1982)-3)))</f>
        <v>0</v>
      </c>
      <c r="O1982" s="1" t="str">
        <f>IF($O$2="ALL",IF(VLOOKUP(AA1982,'Expense History'!$AA$6:$AB$36,2,0)="x","include",0),IF(AND(VLOOKUP(AA1982,'Expense History'!$AA$6:$AB$36,2,0)="x",AC1982=$O$2),"include",0))</f>
        <v>include</v>
      </c>
      <c r="P1982" s="1">
        <f>IF(O1982="include",IF(AE1982&gt;0,1+MAX(P1983:P$2005),0),0)</f>
        <v>0</v>
      </c>
      <c r="Q1982" s="1">
        <f>IF(AND(ISBLANK(AA1981),AE1981=0),0,(IF(MAX(Q1983:Q$2005)&gt;0,0,ROW(R1982))))</f>
        <v>0</v>
      </c>
      <c r="R1982" s="1">
        <f>IF($O1982="include",IF(AF1982&gt;0,1+MAX(R1983:R$2005),0),0)</f>
        <v>0</v>
      </c>
      <c r="S1982" s="1">
        <f>IF($O1982="include",IF(AG1982&gt;0,1+MAX(S1983:S$2005),0),0)</f>
        <v>0</v>
      </c>
      <c r="T1982" s="1">
        <f>IF($O1982="include",IF(AH1982&gt;0,1+MAX(T1983:T$2005),0),0)</f>
        <v>0</v>
      </c>
      <c r="U1982" s="1">
        <f>IF($O1982="include",IF(AI1982&gt;0,1+MAX(U1983:U$2005),0),0)</f>
        <v>0</v>
      </c>
      <c r="V1982" s="1">
        <f>IF($O1982="include",IF(AJ1982&gt;0,1+MAX(V1983:V$2005),0),0)</f>
        <v>0</v>
      </c>
      <c r="W1982" s="1">
        <f>IF($O1982="include",IF(AK1982&gt;0,1+MAX(W1983:W$2005),0),0)</f>
        <v>0</v>
      </c>
      <c r="X1982" s="1">
        <f>IF($O1982="include",IF(AL1982&gt;0,1+MAX(X1983:X$2005),0),0)</f>
        <v>0</v>
      </c>
      <c r="Y1982" s="22" t="str">
        <f t="shared" si="517"/>
        <v xml:space="preserve">1 - </v>
      </c>
      <c r="AA1982" s="42"/>
      <c r="AB1982" s="43"/>
      <c r="AC1982" s="43"/>
      <c r="AD1982" s="44"/>
      <c r="AE1982" s="11">
        <f t="shared" si="518"/>
        <v>0</v>
      </c>
      <c r="AF1982" s="41"/>
      <c r="AG1982" s="41"/>
      <c r="AH1982" s="41"/>
      <c r="AI1982" s="41"/>
      <c r="AJ1982" s="41"/>
      <c r="AK1982" s="41"/>
      <c r="AL1982" s="41"/>
      <c r="BA1982" s="1">
        <f t="shared" si="519"/>
        <v>0</v>
      </c>
      <c r="BB1982" s="1">
        <f t="shared" si="520"/>
        <v>0</v>
      </c>
      <c r="BC1982" s="1" t="str">
        <f t="shared" si="521"/>
        <v>No</v>
      </c>
      <c r="BD1982" s="1">
        <f t="shared" si="522"/>
        <v>0</v>
      </c>
      <c r="BE1982" s="1">
        <f t="shared" si="523"/>
        <v>0</v>
      </c>
      <c r="BF1982" s="1">
        <f t="shared" si="524"/>
        <v>0</v>
      </c>
      <c r="BG1982" s="1">
        <v>1978</v>
      </c>
      <c r="BH1982" s="1" t="e">
        <f t="shared" si="525"/>
        <v>#N/A</v>
      </c>
      <c r="BI1982" s="1">
        <f t="shared" si="527"/>
        <v>2</v>
      </c>
      <c r="BJ1982" s="1" t="e">
        <f t="shared" si="526"/>
        <v>#N/A</v>
      </c>
    </row>
    <row r="1983" spans="1:62" x14ac:dyDescent="0.25">
      <c r="A1983" s="1">
        <f t="shared" si="513"/>
        <v>1</v>
      </c>
      <c r="B1983" s="1">
        <f>IF(YEAR(AD1983)=$B$3,YEAR('Apartment Expenses'!AD1983)&amp;" - "&amp;'Apartment Expenses'!AC1983,0)</f>
        <v>0</v>
      </c>
      <c r="C1983" s="1">
        <f t="shared" si="514"/>
        <v>0</v>
      </c>
      <c r="E1983" s="1">
        <v>1979</v>
      </c>
      <c r="F1983" s="1">
        <f t="shared" si="515"/>
        <v>1</v>
      </c>
      <c r="G1983" s="1">
        <f t="shared" si="511"/>
        <v>0</v>
      </c>
      <c r="H1983" s="1">
        <f t="shared" si="512"/>
        <v>0</v>
      </c>
      <c r="J1983" s="1" t="str">
        <f t="shared" si="516"/>
        <v>1900</v>
      </c>
      <c r="M1983" s="1">
        <f>HLOOKUP('Expense History'!$AD$3,$P$4:$X$2004,ROW('Apartment Expenses'!L1983)-3,0)</f>
        <v>0</v>
      </c>
      <c r="N1983" s="1">
        <f>IF('Expense History'!$AD$3=Data!$G$4,'Apartment Expenses'!AE1983,HLOOKUP('Expense History'!$AD$3,'Apartment Expenses'!$AE$4:$AL$2004,(ROW('Apartment Expenses'!M1983)-3)))</f>
        <v>0</v>
      </c>
      <c r="O1983" s="1" t="str">
        <f>IF($O$2="ALL",IF(VLOOKUP(AA1983,'Expense History'!$AA$6:$AB$36,2,0)="x","include",0),IF(AND(VLOOKUP(AA1983,'Expense History'!$AA$6:$AB$36,2,0)="x",AC1983=$O$2),"include",0))</f>
        <v>include</v>
      </c>
      <c r="P1983" s="1">
        <f>IF(O1983="include",IF(AE1983&gt;0,1+MAX(P1984:P$2005),0),0)</f>
        <v>0</v>
      </c>
      <c r="Q1983" s="1">
        <f>IF(AND(ISBLANK(AA1982),AE1982=0),0,(IF(MAX(Q1984:Q$2005)&gt;0,0,ROW(R1983))))</f>
        <v>0</v>
      </c>
      <c r="R1983" s="1">
        <f>IF($O1983="include",IF(AF1983&gt;0,1+MAX(R1984:R$2005),0),0)</f>
        <v>0</v>
      </c>
      <c r="S1983" s="1">
        <f>IF($O1983="include",IF(AG1983&gt;0,1+MAX(S1984:S$2005),0),0)</f>
        <v>0</v>
      </c>
      <c r="T1983" s="1">
        <f>IF($O1983="include",IF(AH1983&gt;0,1+MAX(T1984:T$2005),0),0)</f>
        <v>0</v>
      </c>
      <c r="U1983" s="1">
        <f>IF($O1983="include",IF(AI1983&gt;0,1+MAX(U1984:U$2005),0),0)</f>
        <v>0</v>
      </c>
      <c r="V1983" s="1">
        <f>IF($O1983="include",IF(AJ1983&gt;0,1+MAX(V1984:V$2005),0),0)</f>
        <v>0</v>
      </c>
      <c r="W1983" s="1">
        <f>IF($O1983="include",IF(AK1983&gt;0,1+MAX(W1984:W$2005),0),0)</f>
        <v>0</v>
      </c>
      <c r="X1983" s="1">
        <f>IF($O1983="include",IF(AL1983&gt;0,1+MAX(X1984:X$2005),0),0)</f>
        <v>0</v>
      </c>
      <c r="Y1983" s="22" t="str">
        <f t="shared" si="517"/>
        <v xml:space="preserve">1 - </v>
      </c>
      <c r="AA1983" s="42"/>
      <c r="AB1983" s="43"/>
      <c r="AC1983" s="43"/>
      <c r="AD1983" s="44"/>
      <c r="AE1983" s="11">
        <f t="shared" si="518"/>
        <v>0</v>
      </c>
      <c r="AF1983" s="41"/>
      <c r="AG1983" s="41"/>
      <c r="AH1983" s="41"/>
      <c r="AI1983" s="41"/>
      <c r="AJ1983" s="41"/>
      <c r="AK1983" s="41"/>
      <c r="AL1983" s="41"/>
      <c r="BA1983" s="1">
        <f t="shared" si="519"/>
        <v>0</v>
      </c>
      <c r="BB1983" s="1">
        <f t="shared" si="520"/>
        <v>0</v>
      </c>
      <c r="BC1983" s="1" t="str">
        <f t="shared" si="521"/>
        <v>No</v>
      </c>
      <c r="BD1983" s="1">
        <f t="shared" si="522"/>
        <v>0</v>
      </c>
      <c r="BE1983" s="1">
        <f t="shared" si="523"/>
        <v>0</v>
      </c>
      <c r="BF1983" s="1">
        <f t="shared" si="524"/>
        <v>0</v>
      </c>
      <c r="BG1983" s="1">
        <v>1979</v>
      </c>
      <c r="BH1983" s="1" t="e">
        <f t="shared" si="525"/>
        <v>#N/A</v>
      </c>
      <c r="BI1983" s="1">
        <f t="shared" si="527"/>
        <v>2</v>
      </c>
      <c r="BJ1983" s="1" t="e">
        <f t="shared" si="526"/>
        <v>#N/A</v>
      </c>
    </row>
    <row r="1984" spans="1:62" x14ac:dyDescent="0.25">
      <c r="A1984" s="1">
        <f t="shared" si="513"/>
        <v>1</v>
      </c>
      <c r="B1984" s="1">
        <f>IF(YEAR(AD1984)=$B$3,YEAR('Apartment Expenses'!AD1984)&amp;" - "&amp;'Apartment Expenses'!AC1984,0)</f>
        <v>0</v>
      </c>
      <c r="C1984" s="1">
        <f t="shared" si="514"/>
        <v>0</v>
      </c>
      <c r="E1984" s="1">
        <v>1980</v>
      </c>
      <c r="F1984" s="1">
        <f t="shared" si="515"/>
        <v>1</v>
      </c>
      <c r="G1984" s="1">
        <f t="shared" si="511"/>
        <v>0</v>
      </c>
      <c r="H1984" s="1">
        <f t="shared" si="512"/>
        <v>0</v>
      </c>
      <c r="J1984" s="1" t="str">
        <f t="shared" si="516"/>
        <v>1900</v>
      </c>
      <c r="M1984" s="1">
        <f>HLOOKUP('Expense History'!$AD$3,$P$4:$X$2004,ROW('Apartment Expenses'!L1984)-3,0)</f>
        <v>0</v>
      </c>
      <c r="N1984" s="1">
        <f>IF('Expense History'!$AD$3=Data!$G$4,'Apartment Expenses'!AE1984,HLOOKUP('Expense History'!$AD$3,'Apartment Expenses'!$AE$4:$AL$2004,(ROW('Apartment Expenses'!M1984)-3)))</f>
        <v>0</v>
      </c>
      <c r="O1984" s="1" t="str">
        <f>IF($O$2="ALL",IF(VLOOKUP(AA1984,'Expense History'!$AA$6:$AB$36,2,0)="x","include",0),IF(AND(VLOOKUP(AA1984,'Expense History'!$AA$6:$AB$36,2,0)="x",AC1984=$O$2),"include",0))</f>
        <v>include</v>
      </c>
      <c r="P1984" s="1">
        <f>IF(O1984="include",IF(AE1984&gt;0,1+MAX(P1985:P$2005),0),0)</f>
        <v>0</v>
      </c>
      <c r="Q1984" s="1">
        <f>IF(AND(ISBLANK(AA1983),AE1983=0),0,(IF(MAX(Q1985:Q$2005)&gt;0,0,ROW(R1984))))</f>
        <v>0</v>
      </c>
      <c r="R1984" s="1">
        <f>IF($O1984="include",IF(AF1984&gt;0,1+MAX(R1985:R$2005),0),0)</f>
        <v>0</v>
      </c>
      <c r="S1984" s="1">
        <f>IF($O1984="include",IF(AG1984&gt;0,1+MAX(S1985:S$2005),0),0)</f>
        <v>0</v>
      </c>
      <c r="T1984" s="1">
        <f>IF($O1984="include",IF(AH1984&gt;0,1+MAX(T1985:T$2005),0),0)</f>
        <v>0</v>
      </c>
      <c r="U1984" s="1">
        <f>IF($O1984="include",IF(AI1984&gt;0,1+MAX(U1985:U$2005),0),0)</f>
        <v>0</v>
      </c>
      <c r="V1984" s="1">
        <f>IF($O1984="include",IF(AJ1984&gt;0,1+MAX(V1985:V$2005),0),0)</f>
        <v>0</v>
      </c>
      <c r="W1984" s="1">
        <f>IF($O1984="include",IF(AK1984&gt;0,1+MAX(W1985:W$2005),0),0)</f>
        <v>0</v>
      </c>
      <c r="X1984" s="1">
        <f>IF($O1984="include",IF(AL1984&gt;0,1+MAX(X1985:X$2005),0),0)</f>
        <v>0</v>
      </c>
      <c r="Y1984" s="22" t="str">
        <f t="shared" si="517"/>
        <v xml:space="preserve">1 - </v>
      </c>
      <c r="AA1984" s="42"/>
      <c r="AB1984" s="43"/>
      <c r="AC1984" s="43"/>
      <c r="AD1984" s="44"/>
      <c r="AE1984" s="11">
        <f t="shared" si="518"/>
        <v>0</v>
      </c>
      <c r="AF1984" s="41"/>
      <c r="AG1984" s="41"/>
      <c r="AH1984" s="41"/>
      <c r="AI1984" s="41"/>
      <c r="AJ1984" s="41"/>
      <c r="AK1984" s="41"/>
      <c r="AL1984" s="41"/>
      <c r="BA1984" s="1">
        <f t="shared" si="519"/>
        <v>0</v>
      </c>
      <c r="BB1984" s="1">
        <f t="shared" si="520"/>
        <v>0</v>
      </c>
      <c r="BC1984" s="1" t="str">
        <f t="shared" si="521"/>
        <v>No</v>
      </c>
      <c r="BD1984" s="1">
        <f t="shared" si="522"/>
        <v>0</v>
      </c>
      <c r="BE1984" s="1">
        <f t="shared" si="523"/>
        <v>0</v>
      </c>
      <c r="BF1984" s="1">
        <f t="shared" si="524"/>
        <v>0</v>
      </c>
      <c r="BG1984" s="1">
        <v>1980</v>
      </c>
      <c r="BH1984" s="1" t="e">
        <f t="shared" si="525"/>
        <v>#N/A</v>
      </c>
      <c r="BI1984" s="1">
        <f t="shared" si="527"/>
        <v>2</v>
      </c>
      <c r="BJ1984" s="1" t="e">
        <f t="shared" si="526"/>
        <v>#N/A</v>
      </c>
    </row>
    <row r="1985" spans="1:62" x14ac:dyDescent="0.25">
      <c r="A1985" s="1">
        <f t="shared" si="513"/>
        <v>1</v>
      </c>
      <c r="B1985" s="1">
        <f>IF(YEAR(AD1985)=$B$3,YEAR('Apartment Expenses'!AD1985)&amp;" - "&amp;'Apartment Expenses'!AC1985,0)</f>
        <v>0</v>
      </c>
      <c r="C1985" s="1">
        <f t="shared" si="514"/>
        <v>0</v>
      </c>
      <c r="E1985" s="1">
        <v>1981</v>
      </c>
      <c r="F1985" s="1">
        <f t="shared" si="515"/>
        <v>1</v>
      </c>
      <c r="G1985" s="1">
        <f t="shared" si="511"/>
        <v>0</v>
      </c>
      <c r="H1985" s="1">
        <f t="shared" si="512"/>
        <v>0</v>
      </c>
      <c r="J1985" s="1" t="str">
        <f t="shared" si="516"/>
        <v>1900</v>
      </c>
      <c r="M1985" s="1">
        <f>HLOOKUP('Expense History'!$AD$3,$P$4:$X$2004,ROW('Apartment Expenses'!L1985)-3,0)</f>
        <v>0</v>
      </c>
      <c r="N1985" s="1">
        <f>IF('Expense History'!$AD$3=Data!$G$4,'Apartment Expenses'!AE1985,HLOOKUP('Expense History'!$AD$3,'Apartment Expenses'!$AE$4:$AL$2004,(ROW('Apartment Expenses'!M1985)-3)))</f>
        <v>0</v>
      </c>
      <c r="O1985" s="1" t="str">
        <f>IF($O$2="ALL",IF(VLOOKUP(AA1985,'Expense History'!$AA$6:$AB$36,2,0)="x","include",0),IF(AND(VLOOKUP(AA1985,'Expense History'!$AA$6:$AB$36,2,0)="x",AC1985=$O$2),"include",0))</f>
        <v>include</v>
      </c>
      <c r="P1985" s="1">
        <f>IF(O1985="include",IF(AE1985&gt;0,1+MAX(P1986:P$2005),0),0)</f>
        <v>0</v>
      </c>
      <c r="Q1985" s="1">
        <f>IF(AND(ISBLANK(AA1984),AE1984=0),0,(IF(MAX(Q1986:Q$2005)&gt;0,0,ROW(R1985))))</f>
        <v>0</v>
      </c>
      <c r="R1985" s="1">
        <f>IF($O1985="include",IF(AF1985&gt;0,1+MAX(R1986:R$2005),0),0)</f>
        <v>0</v>
      </c>
      <c r="S1985" s="1">
        <f>IF($O1985="include",IF(AG1985&gt;0,1+MAX(S1986:S$2005),0),0)</f>
        <v>0</v>
      </c>
      <c r="T1985" s="1">
        <f>IF($O1985="include",IF(AH1985&gt;0,1+MAX(T1986:T$2005),0),0)</f>
        <v>0</v>
      </c>
      <c r="U1985" s="1">
        <f>IF($O1985="include",IF(AI1985&gt;0,1+MAX(U1986:U$2005),0),0)</f>
        <v>0</v>
      </c>
      <c r="V1985" s="1">
        <f>IF($O1985="include",IF(AJ1985&gt;0,1+MAX(V1986:V$2005),0),0)</f>
        <v>0</v>
      </c>
      <c r="W1985" s="1">
        <f>IF($O1985="include",IF(AK1985&gt;0,1+MAX(W1986:W$2005),0),0)</f>
        <v>0</v>
      </c>
      <c r="X1985" s="1">
        <f>IF($O1985="include",IF(AL1985&gt;0,1+MAX(X1986:X$2005),0),0)</f>
        <v>0</v>
      </c>
      <c r="Y1985" s="22" t="str">
        <f t="shared" si="517"/>
        <v xml:space="preserve">1 - </v>
      </c>
      <c r="AA1985" s="42"/>
      <c r="AB1985" s="43"/>
      <c r="AC1985" s="43"/>
      <c r="AD1985" s="44"/>
      <c r="AE1985" s="11">
        <f t="shared" si="518"/>
        <v>0</v>
      </c>
      <c r="AF1985" s="41"/>
      <c r="AG1985" s="41"/>
      <c r="AH1985" s="41"/>
      <c r="AI1985" s="41"/>
      <c r="AJ1985" s="41"/>
      <c r="AK1985" s="41"/>
      <c r="AL1985" s="41"/>
      <c r="BA1985" s="1">
        <f t="shared" si="519"/>
        <v>0</v>
      </c>
      <c r="BB1985" s="1">
        <f t="shared" si="520"/>
        <v>0</v>
      </c>
      <c r="BC1985" s="1" t="str">
        <f t="shared" si="521"/>
        <v>No</v>
      </c>
      <c r="BD1985" s="1">
        <f t="shared" si="522"/>
        <v>0</v>
      </c>
      <c r="BE1985" s="1">
        <f t="shared" si="523"/>
        <v>0</v>
      </c>
      <c r="BF1985" s="1">
        <f t="shared" si="524"/>
        <v>0</v>
      </c>
      <c r="BG1985" s="1">
        <v>1981</v>
      </c>
      <c r="BH1985" s="1" t="e">
        <f t="shared" si="525"/>
        <v>#N/A</v>
      </c>
      <c r="BI1985" s="1">
        <f t="shared" si="527"/>
        <v>2</v>
      </c>
      <c r="BJ1985" s="1" t="e">
        <f t="shared" si="526"/>
        <v>#N/A</v>
      </c>
    </row>
    <row r="1986" spans="1:62" x14ac:dyDescent="0.25">
      <c r="A1986" s="1">
        <f t="shared" si="513"/>
        <v>1</v>
      </c>
      <c r="B1986" s="1">
        <f>IF(YEAR(AD1986)=$B$3,YEAR('Apartment Expenses'!AD1986)&amp;" - "&amp;'Apartment Expenses'!AC1986,0)</f>
        <v>0</v>
      </c>
      <c r="C1986" s="1">
        <f t="shared" si="514"/>
        <v>0</v>
      </c>
      <c r="E1986" s="1">
        <v>1982</v>
      </c>
      <c r="F1986" s="1">
        <f t="shared" si="515"/>
        <v>1</v>
      </c>
      <c r="G1986" s="1">
        <f t="shared" si="511"/>
        <v>0</v>
      </c>
      <c r="H1986" s="1">
        <f t="shared" si="512"/>
        <v>0</v>
      </c>
      <c r="J1986" s="1" t="str">
        <f t="shared" si="516"/>
        <v>1900</v>
      </c>
      <c r="M1986" s="1">
        <f>HLOOKUP('Expense History'!$AD$3,$P$4:$X$2004,ROW('Apartment Expenses'!L1986)-3,0)</f>
        <v>0</v>
      </c>
      <c r="N1986" s="1">
        <f>IF('Expense History'!$AD$3=Data!$G$4,'Apartment Expenses'!AE1986,HLOOKUP('Expense History'!$AD$3,'Apartment Expenses'!$AE$4:$AL$2004,(ROW('Apartment Expenses'!M1986)-3)))</f>
        <v>0</v>
      </c>
      <c r="O1986" s="1" t="str">
        <f>IF($O$2="ALL",IF(VLOOKUP(AA1986,'Expense History'!$AA$6:$AB$36,2,0)="x","include",0),IF(AND(VLOOKUP(AA1986,'Expense History'!$AA$6:$AB$36,2,0)="x",AC1986=$O$2),"include",0))</f>
        <v>include</v>
      </c>
      <c r="P1986" s="1">
        <f>IF(O1986="include",IF(AE1986&gt;0,1+MAX(P1987:P$2005),0),0)</f>
        <v>0</v>
      </c>
      <c r="Q1986" s="1">
        <f>IF(AND(ISBLANK(AA1985),AE1985=0),0,(IF(MAX(Q1987:Q$2005)&gt;0,0,ROW(R1986))))</f>
        <v>0</v>
      </c>
      <c r="R1986" s="1">
        <f>IF($O1986="include",IF(AF1986&gt;0,1+MAX(R1987:R$2005),0),0)</f>
        <v>0</v>
      </c>
      <c r="S1986" s="1">
        <f>IF($O1986="include",IF(AG1986&gt;0,1+MAX(S1987:S$2005),0),0)</f>
        <v>0</v>
      </c>
      <c r="T1986" s="1">
        <f>IF($O1986="include",IF(AH1986&gt;0,1+MAX(T1987:T$2005),0),0)</f>
        <v>0</v>
      </c>
      <c r="U1986" s="1">
        <f>IF($O1986="include",IF(AI1986&gt;0,1+MAX(U1987:U$2005),0),0)</f>
        <v>0</v>
      </c>
      <c r="V1986" s="1">
        <f>IF($O1986="include",IF(AJ1986&gt;0,1+MAX(V1987:V$2005),0),0)</f>
        <v>0</v>
      </c>
      <c r="W1986" s="1">
        <f>IF($O1986="include",IF(AK1986&gt;0,1+MAX(W1987:W$2005),0),0)</f>
        <v>0</v>
      </c>
      <c r="X1986" s="1">
        <f>IF($O1986="include",IF(AL1986&gt;0,1+MAX(X1987:X$2005),0),0)</f>
        <v>0</v>
      </c>
      <c r="Y1986" s="22" t="str">
        <f t="shared" si="517"/>
        <v xml:space="preserve">1 - </v>
      </c>
      <c r="AA1986" s="42"/>
      <c r="AB1986" s="43"/>
      <c r="AC1986" s="43"/>
      <c r="AD1986" s="44"/>
      <c r="AE1986" s="11">
        <f t="shared" si="518"/>
        <v>0</v>
      </c>
      <c r="AF1986" s="41"/>
      <c r="AG1986" s="41"/>
      <c r="AH1986" s="41"/>
      <c r="AI1986" s="41"/>
      <c r="AJ1986" s="41"/>
      <c r="AK1986" s="41"/>
      <c r="AL1986" s="41"/>
      <c r="BA1986" s="1">
        <f t="shared" si="519"/>
        <v>0</v>
      </c>
      <c r="BB1986" s="1">
        <f t="shared" si="520"/>
        <v>0</v>
      </c>
      <c r="BC1986" s="1" t="str">
        <f t="shared" si="521"/>
        <v>No</v>
      </c>
      <c r="BD1986" s="1">
        <f t="shared" si="522"/>
        <v>0</v>
      </c>
      <c r="BE1986" s="1">
        <f t="shared" si="523"/>
        <v>0</v>
      </c>
      <c r="BF1986" s="1">
        <f t="shared" si="524"/>
        <v>0</v>
      </c>
      <c r="BG1986" s="1">
        <v>1982</v>
      </c>
      <c r="BH1986" s="1" t="e">
        <f t="shared" si="525"/>
        <v>#N/A</v>
      </c>
      <c r="BI1986" s="1">
        <f t="shared" si="527"/>
        <v>2</v>
      </c>
      <c r="BJ1986" s="1" t="e">
        <f t="shared" si="526"/>
        <v>#N/A</v>
      </c>
    </row>
    <row r="1987" spans="1:62" x14ac:dyDescent="0.25">
      <c r="A1987" s="1">
        <f t="shared" si="513"/>
        <v>1</v>
      </c>
      <c r="B1987" s="1">
        <f>IF(YEAR(AD1987)=$B$3,YEAR('Apartment Expenses'!AD1987)&amp;" - "&amp;'Apartment Expenses'!AC1987,0)</f>
        <v>0</v>
      </c>
      <c r="C1987" s="1">
        <f t="shared" si="514"/>
        <v>0</v>
      </c>
      <c r="E1987" s="1">
        <v>1983</v>
      </c>
      <c r="F1987" s="1">
        <f t="shared" si="515"/>
        <v>1</v>
      </c>
      <c r="G1987" s="1">
        <f t="shared" si="511"/>
        <v>0</v>
      </c>
      <c r="H1987" s="1">
        <f t="shared" si="512"/>
        <v>0</v>
      </c>
      <c r="J1987" s="1" t="str">
        <f t="shared" si="516"/>
        <v>1900</v>
      </c>
      <c r="M1987" s="1">
        <f>HLOOKUP('Expense History'!$AD$3,$P$4:$X$2004,ROW('Apartment Expenses'!L1987)-3,0)</f>
        <v>0</v>
      </c>
      <c r="N1987" s="1">
        <f>IF('Expense History'!$AD$3=Data!$G$4,'Apartment Expenses'!AE1987,HLOOKUP('Expense History'!$AD$3,'Apartment Expenses'!$AE$4:$AL$2004,(ROW('Apartment Expenses'!M1987)-3)))</f>
        <v>0</v>
      </c>
      <c r="O1987" s="1" t="str">
        <f>IF($O$2="ALL",IF(VLOOKUP(AA1987,'Expense History'!$AA$6:$AB$36,2,0)="x","include",0),IF(AND(VLOOKUP(AA1987,'Expense History'!$AA$6:$AB$36,2,0)="x",AC1987=$O$2),"include",0))</f>
        <v>include</v>
      </c>
      <c r="P1987" s="1">
        <f>IF(O1987="include",IF(AE1987&gt;0,1+MAX(P1988:P$2005),0),0)</f>
        <v>0</v>
      </c>
      <c r="Q1987" s="1">
        <f>IF(AND(ISBLANK(AA1986),AE1986=0),0,(IF(MAX(Q1988:Q$2005)&gt;0,0,ROW(R1987))))</f>
        <v>0</v>
      </c>
      <c r="R1987" s="1">
        <f>IF($O1987="include",IF(AF1987&gt;0,1+MAX(R1988:R$2005),0),0)</f>
        <v>0</v>
      </c>
      <c r="S1987" s="1">
        <f>IF($O1987="include",IF(AG1987&gt;0,1+MAX(S1988:S$2005),0),0)</f>
        <v>0</v>
      </c>
      <c r="T1987" s="1">
        <f>IF($O1987="include",IF(AH1987&gt;0,1+MAX(T1988:T$2005),0),0)</f>
        <v>0</v>
      </c>
      <c r="U1987" s="1">
        <f>IF($O1987="include",IF(AI1987&gt;0,1+MAX(U1988:U$2005),0),0)</f>
        <v>0</v>
      </c>
      <c r="V1987" s="1">
        <f>IF($O1987="include",IF(AJ1987&gt;0,1+MAX(V1988:V$2005),0),0)</f>
        <v>0</v>
      </c>
      <c r="W1987" s="1">
        <f>IF($O1987="include",IF(AK1987&gt;0,1+MAX(W1988:W$2005),0),0)</f>
        <v>0</v>
      </c>
      <c r="X1987" s="1">
        <f>IF($O1987="include",IF(AL1987&gt;0,1+MAX(X1988:X$2005),0),0)</f>
        <v>0</v>
      </c>
      <c r="Y1987" s="22" t="str">
        <f t="shared" si="517"/>
        <v xml:space="preserve">1 - </v>
      </c>
      <c r="AA1987" s="42"/>
      <c r="AB1987" s="43"/>
      <c r="AC1987" s="43"/>
      <c r="AD1987" s="44"/>
      <c r="AE1987" s="11">
        <f t="shared" si="518"/>
        <v>0</v>
      </c>
      <c r="AF1987" s="41"/>
      <c r="AG1987" s="41"/>
      <c r="AH1987" s="41"/>
      <c r="AI1987" s="41"/>
      <c r="AJ1987" s="41"/>
      <c r="AK1987" s="41"/>
      <c r="AL1987" s="41"/>
      <c r="BA1987" s="1">
        <f t="shared" si="519"/>
        <v>0</v>
      </c>
      <c r="BB1987" s="1">
        <f t="shared" si="520"/>
        <v>0</v>
      </c>
      <c r="BC1987" s="1" t="str">
        <f t="shared" si="521"/>
        <v>No</v>
      </c>
      <c r="BD1987" s="1">
        <f t="shared" si="522"/>
        <v>0</v>
      </c>
      <c r="BE1987" s="1">
        <f t="shared" si="523"/>
        <v>0</v>
      </c>
      <c r="BF1987" s="1">
        <f t="shared" si="524"/>
        <v>0</v>
      </c>
      <c r="BG1987" s="1">
        <v>1983</v>
      </c>
      <c r="BH1987" s="1" t="e">
        <f t="shared" si="525"/>
        <v>#N/A</v>
      </c>
      <c r="BI1987" s="1">
        <f t="shared" si="527"/>
        <v>2</v>
      </c>
      <c r="BJ1987" s="1" t="e">
        <f t="shared" si="526"/>
        <v>#N/A</v>
      </c>
    </row>
    <row r="1988" spans="1:62" x14ac:dyDescent="0.25">
      <c r="A1988" s="1">
        <f t="shared" si="513"/>
        <v>1</v>
      </c>
      <c r="B1988" s="1">
        <f>IF(YEAR(AD1988)=$B$3,YEAR('Apartment Expenses'!AD1988)&amp;" - "&amp;'Apartment Expenses'!AC1988,0)</f>
        <v>0</v>
      </c>
      <c r="C1988" s="1">
        <f t="shared" si="514"/>
        <v>0</v>
      </c>
      <c r="E1988" s="1">
        <v>1984</v>
      </c>
      <c r="F1988" s="1">
        <f t="shared" si="515"/>
        <v>1</v>
      </c>
      <c r="G1988" s="1">
        <f t="shared" si="511"/>
        <v>0</v>
      </c>
      <c r="H1988" s="1">
        <f t="shared" si="512"/>
        <v>0</v>
      </c>
      <c r="J1988" s="1" t="str">
        <f t="shared" si="516"/>
        <v>1900</v>
      </c>
      <c r="M1988" s="1">
        <f>HLOOKUP('Expense History'!$AD$3,$P$4:$X$2004,ROW('Apartment Expenses'!L1988)-3,0)</f>
        <v>0</v>
      </c>
      <c r="N1988" s="1">
        <f>IF('Expense History'!$AD$3=Data!$G$4,'Apartment Expenses'!AE1988,HLOOKUP('Expense History'!$AD$3,'Apartment Expenses'!$AE$4:$AL$2004,(ROW('Apartment Expenses'!M1988)-3)))</f>
        <v>0</v>
      </c>
      <c r="O1988" s="1" t="str">
        <f>IF($O$2="ALL",IF(VLOOKUP(AA1988,'Expense History'!$AA$6:$AB$36,2,0)="x","include",0),IF(AND(VLOOKUP(AA1988,'Expense History'!$AA$6:$AB$36,2,0)="x",AC1988=$O$2),"include",0))</f>
        <v>include</v>
      </c>
      <c r="P1988" s="1">
        <f>IF(O1988="include",IF(AE1988&gt;0,1+MAX(P1989:P$2005),0),0)</f>
        <v>0</v>
      </c>
      <c r="Q1988" s="1">
        <f>IF(AND(ISBLANK(AA1987),AE1987=0),0,(IF(MAX(Q1989:Q$2005)&gt;0,0,ROW(R1988))))</f>
        <v>0</v>
      </c>
      <c r="R1988" s="1">
        <f>IF($O1988="include",IF(AF1988&gt;0,1+MAX(R1989:R$2005),0),0)</f>
        <v>0</v>
      </c>
      <c r="S1988" s="1">
        <f>IF($O1988="include",IF(AG1988&gt;0,1+MAX(S1989:S$2005),0),0)</f>
        <v>0</v>
      </c>
      <c r="T1988" s="1">
        <f>IF($O1988="include",IF(AH1988&gt;0,1+MAX(T1989:T$2005),0),0)</f>
        <v>0</v>
      </c>
      <c r="U1988" s="1">
        <f>IF($O1988="include",IF(AI1988&gt;0,1+MAX(U1989:U$2005),0),0)</f>
        <v>0</v>
      </c>
      <c r="V1988" s="1">
        <f>IF($O1988="include",IF(AJ1988&gt;0,1+MAX(V1989:V$2005),0),0)</f>
        <v>0</v>
      </c>
      <c r="W1988" s="1">
        <f>IF($O1988="include",IF(AK1988&gt;0,1+MAX(W1989:W$2005),0),0)</f>
        <v>0</v>
      </c>
      <c r="X1988" s="1">
        <f>IF($O1988="include",IF(AL1988&gt;0,1+MAX(X1989:X$2005),0),0)</f>
        <v>0</v>
      </c>
      <c r="Y1988" s="22" t="str">
        <f t="shared" si="517"/>
        <v xml:space="preserve">1 - </v>
      </c>
      <c r="AA1988" s="42"/>
      <c r="AB1988" s="43"/>
      <c r="AC1988" s="43"/>
      <c r="AD1988" s="44"/>
      <c r="AE1988" s="11">
        <f t="shared" si="518"/>
        <v>0</v>
      </c>
      <c r="AF1988" s="41"/>
      <c r="AG1988" s="41"/>
      <c r="AH1988" s="41"/>
      <c r="AI1988" s="41"/>
      <c r="AJ1988" s="41"/>
      <c r="AK1988" s="41"/>
      <c r="AL1988" s="41"/>
      <c r="BA1988" s="1">
        <f t="shared" si="519"/>
        <v>0</v>
      </c>
      <c r="BB1988" s="1">
        <f t="shared" si="520"/>
        <v>0</v>
      </c>
      <c r="BC1988" s="1" t="str">
        <f t="shared" si="521"/>
        <v>No</v>
      </c>
      <c r="BD1988" s="1">
        <f t="shared" si="522"/>
        <v>0</v>
      </c>
      <c r="BE1988" s="1">
        <f t="shared" si="523"/>
        <v>0</v>
      </c>
      <c r="BF1988" s="1">
        <f t="shared" si="524"/>
        <v>0</v>
      </c>
      <c r="BG1988" s="1">
        <v>1984</v>
      </c>
      <c r="BH1988" s="1" t="e">
        <f t="shared" si="525"/>
        <v>#N/A</v>
      </c>
      <c r="BI1988" s="1">
        <f t="shared" si="527"/>
        <v>2</v>
      </c>
      <c r="BJ1988" s="1" t="e">
        <f t="shared" si="526"/>
        <v>#N/A</v>
      </c>
    </row>
    <row r="1989" spans="1:62" x14ac:dyDescent="0.25">
      <c r="A1989" s="1">
        <f t="shared" si="513"/>
        <v>1</v>
      </c>
      <c r="B1989" s="1">
        <f>IF(YEAR(AD1989)=$B$3,YEAR('Apartment Expenses'!AD1989)&amp;" - "&amp;'Apartment Expenses'!AC1989,0)</f>
        <v>0</v>
      </c>
      <c r="C1989" s="1">
        <f t="shared" si="514"/>
        <v>0</v>
      </c>
      <c r="E1989" s="1">
        <v>1985</v>
      </c>
      <c r="F1989" s="1">
        <f t="shared" si="515"/>
        <v>1</v>
      </c>
      <c r="G1989" s="1">
        <f t="shared" ref="G1989:G2004" si="528">IF(ISERROR(VLOOKUP(E1989,A:B,2,0)),0,VLOOKUP(E1989,A:B,2,0))</f>
        <v>0</v>
      </c>
      <c r="H1989" s="1">
        <f t="shared" ref="H1989:H2004" si="529">VLOOKUP(G1989,B:C,2,0)</f>
        <v>0</v>
      </c>
      <c r="J1989" s="1" t="str">
        <f t="shared" si="516"/>
        <v>1900</v>
      </c>
      <c r="M1989" s="1">
        <f>HLOOKUP('Expense History'!$AD$3,$P$4:$X$2004,ROW('Apartment Expenses'!L1989)-3,0)</f>
        <v>0</v>
      </c>
      <c r="N1989" s="1">
        <f>IF('Expense History'!$AD$3=Data!$G$4,'Apartment Expenses'!AE1989,HLOOKUP('Expense History'!$AD$3,'Apartment Expenses'!$AE$4:$AL$2004,(ROW('Apartment Expenses'!M1989)-3)))</f>
        <v>0</v>
      </c>
      <c r="O1989" s="1" t="str">
        <f>IF($O$2="ALL",IF(VLOOKUP(AA1989,'Expense History'!$AA$6:$AB$36,2,0)="x","include",0),IF(AND(VLOOKUP(AA1989,'Expense History'!$AA$6:$AB$36,2,0)="x",AC1989=$O$2),"include",0))</f>
        <v>include</v>
      </c>
      <c r="P1989" s="1">
        <f>IF(O1989="include",IF(AE1989&gt;0,1+MAX(P1990:P$2005),0),0)</f>
        <v>0</v>
      </c>
      <c r="Q1989" s="1">
        <f>IF(AND(ISBLANK(AA1988),AE1988=0),0,(IF(MAX(Q1990:Q$2005)&gt;0,0,ROW(R1989))))</f>
        <v>0</v>
      </c>
      <c r="R1989" s="1">
        <f>IF($O1989="include",IF(AF1989&gt;0,1+MAX(R1990:R$2005),0),0)</f>
        <v>0</v>
      </c>
      <c r="S1989" s="1">
        <f>IF($O1989="include",IF(AG1989&gt;0,1+MAX(S1990:S$2005),0),0)</f>
        <v>0</v>
      </c>
      <c r="T1989" s="1">
        <f>IF($O1989="include",IF(AH1989&gt;0,1+MAX(T1990:T$2005),0),0)</f>
        <v>0</v>
      </c>
      <c r="U1989" s="1">
        <f>IF($O1989="include",IF(AI1989&gt;0,1+MAX(U1990:U$2005),0),0)</f>
        <v>0</v>
      </c>
      <c r="V1989" s="1">
        <f>IF($O1989="include",IF(AJ1989&gt;0,1+MAX(V1990:V$2005),0),0)</f>
        <v>0</v>
      </c>
      <c r="W1989" s="1">
        <f>IF($O1989="include",IF(AK1989&gt;0,1+MAX(W1990:W$2005),0),0)</f>
        <v>0</v>
      </c>
      <c r="X1989" s="1">
        <f>IF($O1989="include",IF(AL1989&gt;0,1+MAX(X1990:X$2005),0),0)</f>
        <v>0</v>
      </c>
      <c r="Y1989" s="22" t="str">
        <f t="shared" si="517"/>
        <v xml:space="preserve">1 - </v>
      </c>
      <c r="AA1989" s="42"/>
      <c r="AB1989" s="43"/>
      <c r="AC1989" s="43"/>
      <c r="AD1989" s="44"/>
      <c r="AE1989" s="11">
        <f t="shared" si="518"/>
        <v>0</v>
      </c>
      <c r="AF1989" s="41"/>
      <c r="AG1989" s="41"/>
      <c r="AH1989" s="41"/>
      <c r="AI1989" s="41"/>
      <c r="AJ1989" s="41"/>
      <c r="AK1989" s="41"/>
      <c r="AL1989" s="41"/>
      <c r="BA1989" s="1">
        <f t="shared" si="519"/>
        <v>0</v>
      </c>
      <c r="BB1989" s="1">
        <f t="shared" si="520"/>
        <v>0</v>
      </c>
      <c r="BC1989" s="1" t="str">
        <f t="shared" si="521"/>
        <v>No</v>
      </c>
      <c r="BD1989" s="1">
        <f t="shared" si="522"/>
        <v>0</v>
      </c>
      <c r="BE1989" s="1">
        <f t="shared" si="523"/>
        <v>0</v>
      </c>
      <c r="BF1989" s="1">
        <f t="shared" si="524"/>
        <v>0</v>
      </c>
      <c r="BG1989" s="1">
        <v>1985</v>
      </c>
      <c r="BH1989" s="1" t="e">
        <f t="shared" si="525"/>
        <v>#N/A</v>
      </c>
      <c r="BI1989" s="1">
        <f t="shared" si="527"/>
        <v>2</v>
      </c>
      <c r="BJ1989" s="1" t="e">
        <f t="shared" si="526"/>
        <v>#N/A</v>
      </c>
    </row>
    <row r="1990" spans="1:62" x14ac:dyDescent="0.25">
      <c r="A1990" s="1">
        <f t="shared" ref="A1990:A2004" si="530">RANK(C1990,$C$5:$C$2004,0)</f>
        <v>1</v>
      </c>
      <c r="B1990" s="1">
        <f>IF(YEAR(AD1990)=$B$3,YEAR('Apartment Expenses'!AD1990)&amp;" - "&amp;'Apartment Expenses'!AC1990,0)</f>
        <v>0</v>
      </c>
      <c r="C1990" s="1">
        <f t="shared" ref="C1990:C2004" si="531">IF(YEAR(AD1990)=$B$3,SUMIF($B$5:$B$2004,B1990,$AE$5:$AE$2004),0)</f>
        <v>0</v>
      </c>
      <c r="E1990" s="1">
        <v>1986</v>
      </c>
      <c r="F1990" s="1">
        <f t="shared" ref="F1990:F2004" si="532">IF(G1990=0,F1989,F1989+1)</f>
        <v>1</v>
      </c>
      <c r="G1990" s="1">
        <f t="shared" si="528"/>
        <v>0</v>
      </c>
      <c r="H1990" s="1">
        <f t="shared" si="529"/>
        <v>0</v>
      </c>
      <c r="J1990" s="1" t="str">
        <f t="shared" ref="J1990:J2004" si="533">YEAR(AD1990)&amp;AC1990</f>
        <v>1900</v>
      </c>
      <c r="M1990" s="1">
        <f>HLOOKUP('Expense History'!$AD$3,$P$4:$X$2004,ROW('Apartment Expenses'!L1990)-3,0)</f>
        <v>0</v>
      </c>
      <c r="N1990" s="1">
        <f>IF('Expense History'!$AD$3=Data!$G$4,'Apartment Expenses'!AE1990,HLOOKUP('Expense History'!$AD$3,'Apartment Expenses'!$AE$4:$AL$2004,(ROW('Apartment Expenses'!M1990)-3)))</f>
        <v>0</v>
      </c>
      <c r="O1990" s="1" t="str">
        <f>IF($O$2="ALL",IF(VLOOKUP(AA1990,'Expense History'!$AA$6:$AB$36,2,0)="x","include",0),IF(AND(VLOOKUP(AA1990,'Expense History'!$AA$6:$AB$36,2,0)="x",AC1990=$O$2),"include",0))</f>
        <v>include</v>
      </c>
      <c r="P1990" s="1">
        <f>IF(O1990="include",IF(AE1990&gt;0,1+MAX(P1991:P$2005),0),0)</f>
        <v>0</v>
      </c>
      <c r="Q1990" s="1">
        <f>IF(AND(ISBLANK(AA1989),AE1989=0),0,(IF(MAX(Q1991:Q$2005)&gt;0,0,ROW(R1990))))</f>
        <v>0</v>
      </c>
      <c r="R1990" s="1">
        <f>IF($O1990="include",IF(AF1990&gt;0,1+MAX(R1991:R$2005),0),0)</f>
        <v>0</v>
      </c>
      <c r="S1990" s="1">
        <f>IF($O1990="include",IF(AG1990&gt;0,1+MAX(S1991:S$2005),0),0)</f>
        <v>0</v>
      </c>
      <c r="T1990" s="1">
        <f>IF($O1990="include",IF(AH1990&gt;0,1+MAX(T1991:T$2005),0),0)</f>
        <v>0</v>
      </c>
      <c r="U1990" s="1">
        <f>IF($O1990="include",IF(AI1990&gt;0,1+MAX(U1991:U$2005),0),0)</f>
        <v>0</v>
      </c>
      <c r="V1990" s="1">
        <f>IF($O1990="include",IF(AJ1990&gt;0,1+MAX(V1991:V$2005),0),0)</f>
        <v>0</v>
      </c>
      <c r="W1990" s="1">
        <f>IF($O1990="include",IF(AK1990&gt;0,1+MAX(W1991:W$2005),0),0)</f>
        <v>0</v>
      </c>
      <c r="X1990" s="1">
        <f>IF($O1990="include",IF(AL1990&gt;0,1+MAX(X1991:X$2005),0),0)</f>
        <v>0</v>
      </c>
      <c r="Y1990" s="22" t="str">
        <f t="shared" ref="Y1990:Y2004" si="534">DATEVALUE(MONTH(AD1990)&amp;"/1/"&amp;YEAR(AD1990))&amp;" - "&amp;AA1990</f>
        <v xml:space="preserve">1 - </v>
      </c>
      <c r="AA1990" s="42"/>
      <c r="AB1990" s="43"/>
      <c r="AC1990" s="43"/>
      <c r="AD1990" s="44"/>
      <c r="AE1990" s="11">
        <f t="shared" ref="AE1990:AE2004" si="535">SUM(AF1990:AL1990)</f>
        <v>0</v>
      </c>
      <c r="AF1990" s="41"/>
      <c r="AG1990" s="41"/>
      <c r="AH1990" s="41"/>
      <c r="AI1990" s="41"/>
      <c r="AJ1990" s="41"/>
      <c r="AK1990" s="41"/>
      <c r="AL1990" s="41"/>
      <c r="BA1990" s="1">
        <f t="shared" ref="BA1990:BA2004" si="536">AC1990</f>
        <v>0</v>
      </c>
      <c r="BB1990" s="1">
        <f t="shared" ref="BB1990:BB2004" si="537">SUMIF(AC:AC,BA1990,AE:AE)</f>
        <v>0</v>
      </c>
      <c r="BC1990" s="1" t="str">
        <f t="shared" ref="BC1990:BC2004" si="538">IF(ISERROR(VLOOKUP($B$3&amp;" - "&amp;BA1990,B:B,1,0)),"No","Yes")</f>
        <v>No</v>
      </c>
      <c r="BD1990" s="1">
        <f t="shared" ref="BD1990:BD2004" si="539">IF(BC1990="Yes",0,SUMIF(BA:BA,BA1990,BB:BB))</f>
        <v>0</v>
      </c>
      <c r="BE1990" s="1">
        <f t="shared" ref="BE1990:BE2004" si="540">IF(BD1990=0,0,RANK(BD1990,BD:BD))</f>
        <v>0</v>
      </c>
      <c r="BF1990" s="1">
        <f t="shared" ref="BF1990:BF2004" si="541">BA1990</f>
        <v>0</v>
      </c>
      <c r="BG1990" s="1">
        <v>1986</v>
      </c>
      <c r="BH1990" s="1" t="e">
        <f t="shared" ref="BH1990:BH2004" si="542">VLOOKUP(BG1990,BE:BF,2,0)</f>
        <v>#N/A</v>
      </c>
      <c r="BI1990" s="1">
        <f t="shared" si="527"/>
        <v>2</v>
      </c>
      <c r="BJ1990" s="1" t="e">
        <f t="shared" ref="BJ1990:BJ2004" si="543">BH1990</f>
        <v>#N/A</v>
      </c>
    </row>
    <row r="1991" spans="1:62" x14ac:dyDescent="0.25">
      <c r="A1991" s="1">
        <f t="shared" si="530"/>
        <v>1</v>
      </c>
      <c r="B1991" s="1">
        <f>IF(YEAR(AD1991)=$B$3,YEAR('Apartment Expenses'!AD1991)&amp;" - "&amp;'Apartment Expenses'!AC1991,0)</f>
        <v>0</v>
      </c>
      <c r="C1991" s="1">
        <f t="shared" si="531"/>
        <v>0</v>
      </c>
      <c r="E1991" s="1">
        <v>1987</v>
      </c>
      <c r="F1991" s="1">
        <f t="shared" si="532"/>
        <v>1</v>
      </c>
      <c r="G1991" s="1">
        <f t="shared" si="528"/>
        <v>0</v>
      </c>
      <c r="H1991" s="1">
        <f t="shared" si="529"/>
        <v>0</v>
      </c>
      <c r="J1991" s="1" t="str">
        <f t="shared" si="533"/>
        <v>1900</v>
      </c>
      <c r="M1991" s="1">
        <f>HLOOKUP('Expense History'!$AD$3,$P$4:$X$2004,ROW('Apartment Expenses'!L1991)-3,0)</f>
        <v>0</v>
      </c>
      <c r="N1991" s="1">
        <f>IF('Expense History'!$AD$3=Data!$G$4,'Apartment Expenses'!AE1991,HLOOKUP('Expense History'!$AD$3,'Apartment Expenses'!$AE$4:$AL$2004,(ROW('Apartment Expenses'!M1991)-3)))</f>
        <v>0</v>
      </c>
      <c r="O1991" s="1" t="str">
        <f>IF($O$2="ALL",IF(VLOOKUP(AA1991,'Expense History'!$AA$6:$AB$36,2,0)="x","include",0),IF(AND(VLOOKUP(AA1991,'Expense History'!$AA$6:$AB$36,2,0)="x",AC1991=$O$2),"include",0))</f>
        <v>include</v>
      </c>
      <c r="P1991" s="1">
        <f>IF(O1991="include",IF(AE1991&gt;0,1+MAX(P1992:P$2005),0),0)</f>
        <v>0</v>
      </c>
      <c r="Q1991" s="1">
        <f>IF(AND(ISBLANK(AA1990),AE1990=0),0,(IF(MAX(Q1992:Q$2005)&gt;0,0,ROW(R1991))))</f>
        <v>0</v>
      </c>
      <c r="R1991" s="1">
        <f>IF($O1991="include",IF(AF1991&gt;0,1+MAX(R1992:R$2005),0),0)</f>
        <v>0</v>
      </c>
      <c r="S1991" s="1">
        <f>IF($O1991="include",IF(AG1991&gt;0,1+MAX(S1992:S$2005),0),0)</f>
        <v>0</v>
      </c>
      <c r="T1991" s="1">
        <f>IF($O1991="include",IF(AH1991&gt;0,1+MAX(T1992:T$2005),0),0)</f>
        <v>0</v>
      </c>
      <c r="U1991" s="1">
        <f>IF($O1991="include",IF(AI1991&gt;0,1+MAX(U1992:U$2005),0),0)</f>
        <v>0</v>
      </c>
      <c r="V1991" s="1">
        <f>IF($O1991="include",IF(AJ1991&gt;0,1+MAX(V1992:V$2005),0),0)</f>
        <v>0</v>
      </c>
      <c r="W1991" s="1">
        <f>IF($O1991="include",IF(AK1991&gt;0,1+MAX(W1992:W$2005),0),0)</f>
        <v>0</v>
      </c>
      <c r="X1991" s="1">
        <f>IF($O1991="include",IF(AL1991&gt;0,1+MAX(X1992:X$2005),0),0)</f>
        <v>0</v>
      </c>
      <c r="Y1991" s="22" t="str">
        <f t="shared" si="534"/>
        <v xml:space="preserve">1 - </v>
      </c>
      <c r="AA1991" s="42"/>
      <c r="AB1991" s="43"/>
      <c r="AC1991" s="43"/>
      <c r="AD1991" s="44"/>
      <c r="AE1991" s="11">
        <f t="shared" si="535"/>
        <v>0</v>
      </c>
      <c r="AF1991" s="41"/>
      <c r="AG1991" s="41"/>
      <c r="AH1991" s="41"/>
      <c r="AI1991" s="41"/>
      <c r="AJ1991" s="41"/>
      <c r="AK1991" s="41"/>
      <c r="AL1991" s="41"/>
      <c r="BA1991" s="1">
        <f t="shared" si="536"/>
        <v>0</v>
      </c>
      <c r="BB1991" s="1">
        <f t="shared" si="537"/>
        <v>0</v>
      </c>
      <c r="BC1991" s="1" t="str">
        <f t="shared" si="538"/>
        <v>No</v>
      </c>
      <c r="BD1991" s="1">
        <f t="shared" si="539"/>
        <v>0</v>
      </c>
      <c r="BE1991" s="1">
        <f t="shared" si="540"/>
        <v>0</v>
      </c>
      <c r="BF1991" s="1">
        <f t="shared" si="541"/>
        <v>0</v>
      </c>
      <c r="BG1991" s="1">
        <v>1987</v>
      </c>
      <c r="BH1991" s="1" t="e">
        <f t="shared" si="542"/>
        <v>#N/A</v>
      </c>
      <c r="BI1991" s="1">
        <f t="shared" ref="BI1991:BI2004" si="544">IF(ISERROR(BH1991),BI1990,BI1990+1)</f>
        <v>2</v>
      </c>
      <c r="BJ1991" s="1" t="e">
        <f t="shared" si="543"/>
        <v>#N/A</v>
      </c>
    </row>
    <row r="1992" spans="1:62" x14ac:dyDescent="0.25">
      <c r="A1992" s="1">
        <f t="shared" si="530"/>
        <v>1</v>
      </c>
      <c r="B1992" s="1">
        <f>IF(YEAR(AD1992)=$B$3,YEAR('Apartment Expenses'!AD1992)&amp;" - "&amp;'Apartment Expenses'!AC1992,0)</f>
        <v>0</v>
      </c>
      <c r="C1992" s="1">
        <f t="shared" si="531"/>
        <v>0</v>
      </c>
      <c r="E1992" s="1">
        <v>1988</v>
      </c>
      <c r="F1992" s="1">
        <f t="shared" si="532"/>
        <v>1</v>
      </c>
      <c r="G1992" s="1">
        <f t="shared" si="528"/>
        <v>0</v>
      </c>
      <c r="H1992" s="1">
        <f t="shared" si="529"/>
        <v>0</v>
      </c>
      <c r="J1992" s="1" t="str">
        <f t="shared" si="533"/>
        <v>1900</v>
      </c>
      <c r="M1992" s="1">
        <f>HLOOKUP('Expense History'!$AD$3,$P$4:$X$2004,ROW('Apartment Expenses'!L1992)-3,0)</f>
        <v>0</v>
      </c>
      <c r="N1992" s="1">
        <f>IF('Expense History'!$AD$3=Data!$G$4,'Apartment Expenses'!AE1992,HLOOKUP('Expense History'!$AD$3,'Apartment Expenses'!$AE$4:$AL$2004,(ROW('Apartment Expenses'!M1992)-3)))</f>
        <v>0</v>
      </c>
      <c r="O1992" s="1" t="str">
        <f>IF($O$2="ALL",IF(VLOOKUP(AA1992,'Expense History'!$AA$6:$AB$36,2,0)="x","include",0),IF(AND(VLOOKUP(AA1992,'Expense History'!$AA$6:$AB$36,2,0)="x",AC1992=$O$2),"include",0))</f>
        <v>include</v>
      </c>
      <c r="P1992" s="1">
        <f>IF(O1992="include",IF(AE1992&gt;0,1+MAX(P1993:P$2005),0),0)</f>
        <v>0</v>
      </c>
      <c r="Q1992" s="1">
        <f>IF(AND(ISBLANK(AA1991),AE1991=0),0,(IF(MAX(Q1993:Q$2005)&gt;0,0,ROW(R1992))))</f>
        <v>0</v>
      </c>
      <c r="R1992" s="1">
        <f>IF($O1992="include",IF(AF1992&gt;0,1+MAX(R1993:R$2005),0),0)</f>
        <v>0</v>
      </c>
      <c r="S1992" s="1">
        <f>IF($O1992="include",IF(AG1992&gt;0,1+MAX(S1993:S$2005),0),0)</f>
        <v>0</v>
      </c>
      <c r="T1992" s="1">
        <f>IF($O1992="include",IF(AH1992&gt;0,1+MAX(T1993:T$2005),0),0)</f>
        <v>0</v>
      </c>
      <c r="U1992" s="1">
        <f>IF($O1992="include",IF(AI1992&gt;0,1+MAX(U1993:U$2005),0),0)</f>
        <v>0</v>
      </c>
      <c r="V1992" s="1">
        <f>IF($O1992="include",IF(AJ1992&gt;0,1+MAX(V1993:V$2005),0),0)</f>
        <v>0</v>
      </c>
      <c r="W1992" s="1">
        <f>IF($O1992="include",IF(AK1992&gt;0,1+MAX(W1993:W$2005),0),0)</f>
        <v>0</v>
      </c>
      <c r="X1992" s="1">
        <f>IF($O1992="include",IF(AL1992&gt;0,1+MAX(X1993:X$2005),0),0)</f>
        <v>0</v>
      </c>
      <c r="Y1992" s="22" t="str">
        <f t="shared" si="534"/>
        <v xml:space="preserve">1 - </v>
      </c>
      <c r="AA1992" s="42"/>
      <c r="AB1992" s="43"/>
      <c r="AC1992" s="43"/>
      <c r="AD1992" s="44"/>
      <c r="AE1992" s="11">
        <f t="shared" si="535"/>
        <v>0</v>
      </c>
      <c r="AF1992" s="41"/>
      <c r="AG1992" s="41"/>
      <c r="AH1992" s="41"/>
      <c r="AI1992" s="41"/>
      <c r="AJ1992" s="41"/>
      <c r="AK1992" s="41"/>
      <c r="AL1992" s="41"/>
      <c r="BA1992" s="1">
        <f t="shared" si="536"/>
        <v>0</v>
      </c>
      <c r="BB1992" s="1">
        <f t="shared" si="537"/>
        <v>0</v>
      </c>
      <c r="BC1992" s="1" t="str">
        <f t="shared" si="538"/>
        <v>No</v>
      </c>
      <c r="BD1992" s="1">
        <f t="shared" si="539"/>
        <v>0</v>
      </c>
      <c r="BE1992" s="1">
        <f t="shared" si="540"/>
        <v>0</v>
      </c>
      <c r="BF1992" s="1">
        <f t="shared" si="541"/>
        <v>0</v>
      </c>
      <c r="BG1992" s="1">
        <v>1988</v>
      </c>
      <c r="BH1992" s="1" t="e">
        <f t="shared" si="542"/>
        <v>#N/A</v>
      </c>
      <c r="BI1992" s="1">
        <f t="shared" si="544"/>
        <v>2</v>
      </c>
      <c r="BJ1992" s="1" t="e">
        <f t="shared" si="543"/>
        <v>#N/A</v>
      </c>
    </row>
    <row r="1993" spans="1:62" x14ac:dyDescent="0.25">
      <c r="A1993" s="1">
        <f t="shared" si="530"/>
        <v>1</v>
      </c>
      <c r="B1993" s="1">
        <f>IF(YEAR(AD1993)=$B$3,YEAR('Apartment Expenses'!AD1993)&amp;" - "&amp;'Apartment Expenses'!AC1993,0)</f>
        <v>0</v>
      </c>
      <c r="C1993" s="1">
        <f t="shared" si="531"/>
        <v>0</v>
      </c>
      <c r="E1993" s="1">
        <v>1989</v>
      </c>
      <c r="F1993" s="1">
        <f t="shared" si="532"/>
        <v>1</v>
      </c>
      <c r="G1993" s="1">
        <f t="shared" si="528"/>
        <v>0</v>
      </c>
      <c r="H1993" s="1">
        <f t="shared" si="529"/>
        <v>0</v>
      </c>
      <c r="J1993" s="1" t="str">
        <f t="shared" si="533"/>
        <v>1900</v>
      </c>
      <c r="M1993" s="1">
        <f>HLOOKUP('Expense History'!$AD$3,$P$4:$X$2004,ROW('Apartment Expenses'!L1993)-3,0)</f>
        <v>0</v>
      </c>
      <c r="N1993" s="1">
        <f>IF('Expense History'!$AD$3=Data!$G$4,'Apartment Expenses'!AE1993,HLOOKUP('Expense History'!$AD$3,'Apartment Expenses'!$AE$4:$AL$2004,(ROW('Apartment Expenses'!M1993)-3)))</f>
        <v>0</v>
      </c>
      <c r="O1993" s="1" t="str">
        <f>IF($O$2="ALL",IF(VLOOKUP(AA1993,'Expense History'!$AA$6:$AB$36,2,0)="x","include",0),IF(AND(VLOOKUP(AA1993,'Expense History'!$AA$6:$AB$36,2,0)="x",AC1993=$O$2),"include",0))</f>
        <v>include</v>
      </c>
      <c r="P1993" s="1">
        <f>IF(O1993="include",IF(AE1993&gt;0,1+MAX(P1994:P$2005),0),0)</f>
        <v>0</v>
      </c>
      <c r="Q1993" s="1">
        <f>IF(AND(ISBLANK(AA1992),AE1992=0),0,(IF(MAX(Q1994:Q$2005)&gt;0,0,ROW(R1993))))</f>
        <v>0</v>
      </c>
      <c r="R1993" s="1">
        <f>IF($O1993="include",IF(AF1993&gt;0,1+MAX(R1994:R$2005),0),0)</f>
        <v>0</v>
      </c>
      <c r="S1993" s="1">
        <f>IF($O1993="include",IF(AG1993&gt;0,1+MAX(S1994:S$2005),0),0)</f>
        <v>0</v>
      </c>
      <c r="T1993" s="1">
        <f>IF($O1993="include",IF(AH1993&gt;0,1+MAX(T1994:T$2005),0),0)</f>
        <v>0</v>
      </c>
      <c r="U1993" s="1">
        <f>IF($O1993="include",IF(AI1993&gt;0,1+MAX(U1994:U$2005),0),0)</f>
        <v>0</v>
      </c>
      <c r="V1993" s="1">
        <f>IF($O1993="include",IF(AJ1993&gt;0,1+MAX(V1994:V$2005),0),0)</f>
        <v>0</v>
      </c>
      <c r="W1993" s="1">
        <f>IF($O1993="include",IF(AK1993&gt;0,1+MAX(W1994:W$2005),0),0)</f>
        <v>0</v>
      </c>
      <c r="X1993" s="1">
        <f>IF($O1993="include",IF(AL1993&gt;0,1+MAX(X1994:X$2005),0),0)</f>
        <v>0</v>
      </c>
      <c r="Y1993" s="22" t="str">
        <f t="shared" si="534"/>
        <v xml:space="preserve">1 - </v>
      </c>
      <c r="AA1993" s="42"/>
      <c r="AB1993" s="43"/>
      <c r="AC1993" s="43"/>
      <c r="AD1993" s="44"/>
      <c r="AE1993" s="11">
        <f t="shared" si="535"/>
        <v>0</v>
      </c>
      <c r="AF1993" s="41"/>
      <c r="AG1993" s="41"/>
      <c r="AH1993" s="41"/>
      <c r="AI1993" s="41"/>
      <c r="AJ1993" s="41"/>
      <c r="AK1993" s="41"/>
      <c r="AL1993" s="41"/>
      <c r="BA1993" s="1">
        <f t="shared" si="536"/>
        <v>0</v>
      </c>
      <c r="BB1993" s="1">
        <f t="shared" si="537"/>
        <v>0</v>
      </c>
      <c r="BC1993" s="1" t="str">
        <f t="shared" si="538"/>
        <v>No</v>
      </c>
      <c r="BD1993" s="1">
        <f t="shared" si="539"/>
        <v>0</v>
      </c>
      <c r="BE1993" s="1">
        <f t="shared" si="540"/>
        <v>0</v>
      </c>
      <c r="BF1993" s="1">
        <f t="shared" si="541"/>
        <v>0</v>
      </c>
      <c r="BG1993" s="1">
        <v>1989</v>
      </c>
      <c r="BH1993" s="1" t="e">
        <f t="shared" si="542"/>
        <v>#N/A</v>
      </c>
      <c r="BI1993" s="1">
        <f t="shared" si="544"/>
        <v>2</v>
      </c>
      <c r="BJ1993" s="1" t="e">
        <f t="shared" si="543"/>
        <v>#N/A</v>
      </c>
    </row>
    <row r="1994" spans="1:62" x14ac:dyDescent="0.25">
      <c r="A1994" s="1">
        <f t="shared" si="530"/>
        <v>1</v>
      </c>
      <c r="B1994" s="1">
        <f>IF(YEAR(AD1994)=$B$3,YEAR('Apartment Expenses'!AD1994)&amp;" - "&amp;'Apartment Expenses'!AC1994,0)</f>
        <v>0</v>
      </c>
      <c r="C1994" s="1">
        <f t="shared" si="531"/>
        <v>0</v>
      </c>
      <c r="E1994" s="1">
        <v>1990</v>
      </c>
      <c r="F1994" s="1">
        <f t="shared" si="532"/>
        <v>1</v>
      </c>
      <c r="G1994" s="1">
        <f t="shared" si="528"/>
        <v>0</v>
      </c>
      <c r="H1994" s="1">
        <f t="shared" si="529"/>
        <v>0</v>
      </c>
      <c r="J1994" s="1" t="str">
        <f t="shared" si="533"/>
        <v>1900</v>
      </c>
      <c r="M1994" s="1">
        <f>HLOOKUP('Expense History'!$AD$3,$P$4:$X$2004,ROW('Apartment Expenses'!L1994)-3,0)</f>
        <v>0</v>
      </c>
      <c r="N1994" s="1">
        <f>IF('Expense History'!$AD$3=Data!$G$4,'Apartment Expenses'!AE1994,HLOOKUP('Expense History'!$AD$3,'Apartment Expenses'!$AE$4:$AL$2004,(ROW('Apartment Expenses'!M1994)-3)))</f>
        <v>0</v>
      </c>
      <c r="O1994" s="1" t="str">
        <f>IF($O$2="ALL",IF(VLOOKUP(AA1994,'Expense History'!$AA$6:$AB$36,2,0)="x","include",0),IF(AND(VLOOKUP(AA1994,'Expense History'!$AA$6:$AB$36,2,0)="x",AC1994=$O$2),"include",0))</f>
        <v>include</v>
      </c>
      <c r="P1994" s="1">
        <f>IF(O1994="include",IF(AE1994&gt;0,1+MAX(P1995:P$2005),0),0)</f>
        <v>0</v>
      </c>
      <c r="Q1994" s="1">
        <f>IF(AND(ISBLANK(AA1993),AE1993=0),0,(IF(MAX(Q1995:Q$2005)&gt;0,0,ROW(R1994))))</f>
        <v>0</v>
      </c>
      <c r="R1994" s="1">
        <f>IF($O1994="include",IF(AF1994&gt;0,1+MAX(R1995:R$2005),0),0)</f>
        <v>0</v>
      </c>
      <c r="S1994" s="1">
        <f>IF($O1994="include",IF(AG1994&gt;0,1+MAX(S1995:S$2005),0),0)</f>
        <v>0</v>
      </c>
      <c r="T1994" s="1">
        <f>IF($O1994="include",IF(AH1994&gt;0,1+MAX(T1995:T$2005),0),0)</f>
        <v>0</v>
      </c>
      <c r="U1994" s="1">
        <f>IF($O1994="include",IF(AI1994&gt;0,1+MAX(U1995:U$2005),0),0)</f>
        <v>0</v>
      </c>
      <c r="V1994" s="1">
        <f>IF($O1994="include",IF(AJ1994&gt;0,1+MAX(V1995:V$2005),0),0)</f>
        <v>0</v>
      </c>
      <c r="W1994" s="1">
        <f>IF($O1994="include",IF(AK1994&gt;0,1+MAX(W1995:W$2005),0),0)</f>
        <v>0</v>
      </c>
      <c r="X1994" s="1">
        <f>IF($O1994="include",IF(AL1994&gt;0,1+MAX(X1995:X$2005),0),0)</f>
        <v>0</v>
      </c>
      <c r="Y1994" s="22" t="str">
        <f t="shared" si="534"/>
        <v xml:space="preserve">1 - </v>
      </c>
      <c r="AA1994" s="42"/>
      <c r="AB1994" s="43"/>
      <c r="AC1994" s="43"/>
      <c r="AD1994" s="44"/>
      <c r="AE1994" s="11">
        <f t="shared" si="535"/>
        <v>0</v>
      </c>
      <c r="AF1994" s="41"/>
      <c r="AG1994" s="41"/>
      <c r="AH1994" s="41"/>
      <c r="AI1994" s="41"/>
      <c r="AJ1994" s="41"/>
      <c r="AK1994" s="41"/>
      <c r="AL1994" s="41"/>
      <c r="BA1994" s="1">
        <f t="shared" si="536"/>
        <v>0</v>
      </c>
      <c r="BB1994" s="1">
        <f t="shared" si="537"/>
        <v>0</v>
      </c>
      <c r="BC1994" s="1" t="str">
        <f t="shared" si="538"/>
        <v>No</v>
      </c>
      <c r="BD1994" s="1">
        <f t="shared" si="539"/>
        <v>0</v>
      </c>
      <c r="BE1994" s="1">
        <f t="shared" si="540"/>
        <v>0</v>
      </c>
      <c r="BF1994" s="1">
        <f t="shared" si="541"/>
        <v>0</v>
      </c>
      <c r="BG1994" s="1">
        <v>1990</v>
      </c>
      <c r="BH1994" s="1" t="e">
        <f t="shared" si="542"/>
        <v>#N/A</v>
      </c>
      <c r="BI1994" s="1">
        <f t="shared" si="544"/>
        <v>2</v>
      </c>
      <c r="BJ1994" s="1" t="e">
        <f t="shared" si="543"/>
        <v>#N/A</v>
      </c>
    </row>
    <row r="1995" spans="1:62" x14ac:dyDescent="0.25">
      <c r="A1995" s="1">
        <f t="shared" si="530"/>
        <v>1</v>
      </c>
      <c r="B1995" s="1">
        <f>IF(YEAR(AD1995)=$B$3,YEAR('Apartment Expenses'!AD1995)&amp;" - "&amp;'Apartment Expenses'!AC1995,0)</f>
        <v>0</v>
      </c>
      <c r="C1995" s="1">
        <f t="shared" si="531"/>
        <v>0</v>
      </c>
      <c r="E1995" s="1">
        <v>1991</v>
      </c>
      <c r="F1995" s="1">
        <f t="shared" si="532"/>
        <v>1</v>
      </c>
      <c r="G1995" s="1">
        <f t="shared" si="528"/>
        <v>0</v>
      </c>
      <c r="H1995" s="1">
        <f t="shared" si="529"/>
        <v>0</v>
      </c>
      <c r="J1995" s="1" t="str">
        <f t="shared" si="533"/>
        <v>1900</v>
      </c>
      <c r="M1995" s="1">
        <f>HLOOKUP('Expense History'!$AD$3,$P$4:$X$2004,ROW('Apartment Expenses'!L1995)-3,0)</f>
        <v>0</v>
      </c>
      <c r="N1995" s="1">
        <f>IF('Expense History'!$AD$3=Data!$G$4,'Apartment Expenses'!AE1995,HLOOKUP('Expense History'!$AD$3,'Apartment Expenses'!$AE$4:$AL$2004,(ROW('Apartment Expenses'!M1995)-3)))</f>
        <v>0</v>
      </c>
      <c r="O1995" s="1" t="str">
        <f>IF($O$2="ALL",IF(VLOOKUP(AA1995,'Expense History'!$AA$6:$AB$36,2,0)="x","include",0),IF(AND(VLOOKUP(AA1995,'Expense History'!$AA$6:$AB$36,2,0)="x",AC1995=$O$2),"include",0))</f>
        <v>include</v>
      </c>
      <c r="P1995" s="1">
        <f>IF(O1995="include",IF(AE1995&gt;0,1+MAX(P1996:P$2005),0),0)</f>
        <v>0</v>
      </c>
      <c r="Q1995" s="1">
        <f>IF(AND(ISBLANK(AA1994),AE1994=0),0,(IF(MAX(Q1996:Q$2005)&gt;0,0,ROW(R1995))))</f>
        <v>0</v>
      </c>
      <c r="R1995" s="1">
        <f>IF($O1995="include",IF(AF1995&gt;0,1+MAX(R1996:R$2005),0),0)</f>
        <v>0</v>
      </c>
      <c r="S1995" s="1">
        <f>IF($O1995="include",IF(AG1995&gt;0,1+MAX(S1996:S$2005),0),0)</f>
        <v>0</v>
      </c>
      <c r="T1995" s="1">
        <f>IF($O1995="include",IF(AH1995&gt;0,1+MAX(T1996:T$2005),0),0)</f>
        <v>0</v>
      </c>
      <c r="U1995" s="1">
        <f>IF($O1995="include",IF(AI1995&gt;0,1+MAX(U1996:U$2005),0),0)</f>
        <v>0</v>
      </c>
      <c r="V1995" s="1">
        <f>IF($O1995="include",IF(AJ1995&gt;0,1+MAX(V1996:V$2005),0),0)</f>
        <v>0</v>
      </c>
      <c r="W1995" s="1">
        <f>IF($O1995="include",IF(AK1995&gt;0,1+MAX(W1996:W$2005),0),0)</f>
        <v>0</v>
      </c>
      <c r="X1995" s="1">
        <f>IF($O1995="include",IF(AL1995&gt;0,1+MAX(X1996:X$2005),0),0)</f>
        <v>0</v>
      </c>
      <c r="Y1995" s="22" t="str">
        <f t="shared" si="534"/>
        <v xml:space="preserve">1 - </v>
      </c>
      <c r="AA1995" s="42"/>
      <c r="AB1995" s="43"/>
      <c r="AC1995" s="43"/>
      <c r="AD1995" s="44"/>
      <c r="AE1995" s="11">
        <f t="shared" si="535"/>
        <v>0</v>
      </c>
      <c r="AF1995" s="41"/>
      <c r="AG1995" s="41"/>
      <c r="AH1995" s="41"/>
      <c r="AI1995" s="41"/>
      <c r="AJ1995" s="41"/>
      <c r="AK1995" s="41"/>
      <c r="AL1995" s="41"/>
      <c r="BA1995" s="1">
        <f t="shared" si="536"/>
        <v>0</v>
      </c>
      <c r="BB1995" s="1">
        <f t="shared" si="537"/>
        <v>0</v>
      </c>
      <c r="BC1995" s="1" t="str">
        <f t="shared" si="538"/>
        <v>No</v>
      </c>
      <c r="BD1995" s="1">
        <f t="shared" si="539"/>
        <v>0</v>
      </c>
      <c r="BE1995" s="1">
        <f t="shared" si="540"/>
        <v>0</v>
      </c>
      <c r="BF1995" s="1">
        <f t="shared" si="541"/>
        <v>0</v>
      </c>
      <c r="BG1995" s="1">
        <v>1991</v>
      </c>
      <c r="BH1995" s="1" t="e">
        <f t="shared" si="542"/>
        <v>#N/A</v>
      </c>
      <c r="BI1995" s="1">
        <f t="shared" si="544"/>
        <v>2</v>
      </c>
      <c r="BJ1995" s="1" t="e">
        <f t="shared" si="543"/>
        <v>#N/A</v>
      </c>
    </row>
    <row r="1996" spans="1:62" x14ac:dyDescent="0.25">
      <c r="A1996" s="1">
        <f t="shared" si="530"/>
        <v>1</v>
      </c>
      <c r="B1996" s="1">
        <f>IF(YEAR(AD1996)=$B$3,YEAR('Apartment Expenses'!AD1996)&amp;" - "&amp;'Apartment Expenses'!AC1996,0)</f>
        <v>0</v>
      </c>
      <c r="C1996" s="1">
        <f t="shared" si="531"/>
        <v>0</v>
      </c>
      <c r="E1996" s="1">
        <v>1992</v>
      </c>
      <c r="F1996" s="1">
        <f t="shared" si="532"/>
        <v>1</v>
      </c>
      <c r="G1996" s="1">
        <f t="shared" si="528"/>
        <v>0</v>
      </c>
      <c r="H1996" s="1">
        <f t="shared" si="529"/>
        <v>0</v>
      </c>
      <c r="J1996" s="1" t="str">
        <f t="shared" si="533"/>
        <v>1900</v>
      </c>
      <c r="M1996" s="1">
        <f>HLOOKUP('Expense History'!$AD$3,$P$4:$X$2004,ROW('Apartment Expenses'!L1996)-3,0)</f>
        <v>0</v>
      </c>
      <c r="N1996" s="1">
        <f>IF('Expense History'!$AD$3=Data!$G$4,'Apartment Expenses'!AE1996,HLOOKUP('Expense History'!$AD$3,'Apartment Expenses'!$AE$4:$AL$2004,(ROW('Apartment Expenses'!M1996)-3)))</f>
        <v>0</v>
      </c>
      <c r="O1996" s="1" t="str">
        <f>IF($O$2="ALL",IF(VLOOKUP(AA1996,'Expense History'!$AA$6:$AB$36,2,0)="x","include",0),IF(AND(VLOOKUP(AA1996,'Expense History'!$AA$6:$AB$36,2,0)="x",AC1996=$O$2),"include",0))</f>
        <v>include</v>
      </c>
      <c r="P1996" s="1">
        <f>IF(O1996="include",IF(AE1996&gt;0,1+MAX(P1997:P$2005),0),0)</f>
        <v>0</v>
      </c>
      <c r="Q1996" s="1">
        <f>IF(AND(ISBLANK(AA1995),AE1995=0),0,(IF(MAX(Q1997:Q$2005)&gt;0,0,ROW(R1996))))</f>
        <v>0</v>
      </c>
      <c r="R1996" s="1">
        <f>IF($O1996="include",IF(AF1996&gt;0,1+MAX(R1997:R$2005),0),0)</f>
        <v>0</v>
      </c>
      <c r="S1996" s="1">
        <f>IF($O1996="include",IF(AG1996&gt;0,1+MAX(S1997:S$2005),0),0)</f>
        <v>0</v>
      </c>
      <c r="T1996" s="1">
        <f>IF($O1996="include",IF(AH1996&gt;0,1+MAX(T1997:T$2005),0),0)</f>
        <v>0</v>
      </c>
      <c r="U1996" s="1">
        <f>IF($O1996="include",IF(AI1996&gt;0,1+MAX(U1997:U$2005),0),0)</f>
        <v>0</v>
      </c>
      <c r="V1996" s="1">
        <f>IF($O1996="include",IF(AJ1996&gt;0,1+MAX(V1997:V$2005),0),0)</f>
        <v>0</v>
      </c>
      <c r="W1996" s="1">
        <f>IF($O1996="include",IF(AK1996&gt;0,1+MAX(W1997:W$2005),0),0)</f>
        <v>0</v>
      </c>
      <c r="X1996" s="1">
        <f>IF($O1996="include",IF(AL1996&gt;0,1+MAX(X1997:X$2005),0),0)</f>
        <v>0</v>
      </c>
      <c r="Y1996" s="22" t="str">
        <f t="shared" si="534"/>
        <v xml:space="preserve">1 - </v>
      </c>
      <c r="AA1996" s="42"/>
      <c r="AB1996" s="43"/>
      <c r="AC1996" s="43"/>
      <c r="AD1996" s="44"/>
      <c r="AE1996" s="11">
        <f t="shared" si="535"/>
        <v>0</v>
      </c>
      <c r="AF1996" s="41"/>
      <c r="AG1996" s="41"/>
      <c r="AH1996" s="41"/>
      <c r="AI1996" s="41"/>
      <c r="AJ1996" s="41"/>
      <c r="AK1996" s="41"/>
      <c r="AL1996" s="41"/>
      <c r="BA1996" s="1">
        <f t="shared" si="536"/>
        <v>0</v>
      </c>
      <c r="BB1996" s="1">
        <f t="shared" si="537"/>
        <v>0</v>
      </c>
      <c r="BC1996" s="1" t="str">
        <f t="shared" si="538"/>
        <v>No</v>
      </c>
      <c r="BD1996" s="1">
        <f t="shared" si="539"/>
        <v>0</v>
      </c>
      <c r="BE1996" s="1">
        <f t="shared" si="540"/>
        <v>0</v>
      </c>
      <c r="BF1996" s="1">
        <f t="shared" si="541"/>
        <v>0</v>
      </c>
      <c r="BG1996" s="1">
        <v>1992</v>
      </c>
      <c r="BH1996" s="1" t="e">
        <f t="shared" si="542"/>
        <v>#N/A</v>
      </c>
      <c r="BI1996" s="1">
        <f t="shared" si="544"/>
        <v>2</v>
      </c>
      <c r="BJ1996" s="1" t="e">
        <f t="shared" si="543"/>
        <v>#N/A</v>
      </c>
    </row>
    <row r="1997" spans="1:62" x14ac:dyDescent="0.25">
      <c r="A1997" s="1">
        <f t="shared" si="530"/>
        <v>1</v>
      </c>
      <c r="B1997" s="1">
        <f>IF(YEAR(AD1997)=$B$3,YEAR('Apartment Expenses'!AD1997)&amp;" - "&amp;'Apartment Expenses'!AC1997,0)</f>
        <v>0</v>
      </c>
      <c r="C1997" s="1">
        <f t="shared" si="531"/>
        <v>0</v>
      </c>
      <c r="E1997" s="1">
        <v>1993</v>
      </c>
      <c r="F1997" s="1">
        <f t="shared" si="532"/>
        <v>1</v>
      </c>
      <c r="G1997" s="1">
        <f t="shared" si="528"/>
        <v>0</v>
      </c>
      <c r="H1997" s="1">
        <f t="shared" si="529"/>
        <v>0</v>
      </c>
      <c r="J1997" s="1" t="str">
        <f t="shared" si="533"/>
        <v>1900</v>
      </c>
      <c r="M1997" s="1">
        <f>HLOOKUP('Expense History'!$AD$3,$P$4:$X$2004,ROW('Apartment Expenses'!L1997)-3,0)</f>
        <v>0</v>
      </c>
      <c r="N1997" s="1">
        <f>IF('Expense History'!$AD$3=Data!$G$4,'Apartment Expenses'!AE1997,HLOOKUP('Expense History'!$AD$3,'Apartment Expenses'!$AE$4:$AL$2004,(ROW('Apartment Expenses'!M1997)-3)))</f>
        <v>0</v>
      </c>
      <c r="O1997" s="1" t="str">
        <f>IF($O$2="ALL",IF(VLOOKUP(AA1997,'Expense History'!$AA$6:$AB$36,2,0)="x","include",0),IF(AND(VLOOKUP(AA1997,'Expense History'!$AA$6:$AB$36,2,0)="x",AC1997=$O$2),"include",0))</f>
        <v>include</v>
      </c>
      <c r="P1997" s="1">
        <f>IF(O1997="include",IF(AE1997&gt;0,1+MAX(P1998:P$2005),0),0)</f>
        <v>0</v>
      </c>
      <c r="Q1997" s="1">
        <f>IF(AND(ISBLANK(AA1996),AE1996=0),0,(IF(MAX(Q1998:Q$2005)&gt;0,0,ROW(R1997))))</f>
        <v>0</v>
      </c>
      <c r="R1997" s="1">
        <f>IF($O1997="include",IF(AF1997&gt;0,1+MAX(R1998:R$2005),0),0)</f>
        <v>0</v>
      </c>
      <c r="S1997" s="1">
        <f>IF($O1997="include",IF(AG1997&gt;0,1+MAX(S1998:S$2005),0),0)</f>
        <v>0</v>
      </c>
      <c r="T1997" s="1">
        <f>IF($O1997="include",IF(AH1997&gt;0,1+MAX(T1998:T$2005),0),0)</f>
        <v>0</v>
      </c>
      <c r="U1997" s="1">
        <f>IF($O1997="include",IF(AI1997&gt;0,1+MAX(U1998:U$2005),0),0)</f>
        <v>0</v>
      </c>
      <c r="V1997" s="1">
        <f>IF($O1997="include",IF(AJ1997&gt;0,1+MAX(V1998:V$2005),0),0)</f>
        <v>0</v>
      </c>
      <c r="W1997" s="1">
        <f>IF($O1997="include",IF(AK1997&gt;0,1+MAX(W1998:W$2005),0),0)</f>
        <v>0</v>
      </c>
      <c r="X1997" s="1">
        <f>IF($O1997="include",IF(AL1997&gt;0,1+MAX(X1998:X$2005),0),0)</f>
        <v>0</v>
      </c>
      <c r="Y1997" s="22" t="str">
        <f t="shared" si="534"/>
        <v xml:space="preserve">1 - </v>
      </c>
      <c r="AA1997" s="42"/>
      <c r="AB1997" s="43"/>
      <c r="AC1997" s="43"/>
      <c r="AD1997" s="44"/>
      <c r="AE1997" s="11">
        <f t="shared" si="535"/>
        <v>0</v>
      </c>
      <c r="AF1997" s="41"/>
      <c r="AG1997" s="41"/>
      <c r="AH1997" s="41"/>
      <c r="AI1997" s="41"/>
      <c r="AJ1997" s="41"/>
      <c r="AK1997" s="41"/>
      <c r="AL1997" s="41"/>
      <c r="BA1997" s="1">
        <f t="shared" si="536"/>
        <v>0</v>
      </c>
      <c r="BB1997" s="1">
        <f t="shared" si="537"/>
        <v>0</v>
      </c>
      <c r="BC1997" s="1" t="str">
        <f t="shared" si="538"/>
        <v>No</v>
      </c>
      <c r="BD1997" s="1">
        <f t="shared" si="539"/>
        <v>0</v>
      </c>
      <c r="BE1997" s="1">
        <f t="shared" si="540"/>
        <v>0</v>
      </c>
      <c r="BF1997" s="1">
        <f t="shared" si="541"/>
        <v>0</v>
      </c>
      <c r="BG1997" s="1">
        <v>1993</v>
      </c>
      <c r="BH1997" s="1" t="e">
        <f t="shared" si="542"/>
        <v>#N/A</v>
      </c>
      <c r="BI1997" s="1">
        <f t="shared" si="544"/>
        <v>2</v>
      </c>
      <c r="BJ1997" s="1" t="e">
        <f t="shared" si="543"/>
        <v>#N/A</v>
      </c>
    </row>
    <row r="1998" spans="1:62" x14ac:dyDescent="0.25">
      <c r="A1998" s="1">
        <f t="shared" si="530"/>
        <v>1</v>
      </c>
      <c r="B1998" s="1">
        <f>IF(YEAR(AD1998)=$B$3,YEAR('Apartment Expenses'!AD1998)&amp;" - "&amp;'Apartment Expenses'!AC1998,0)</f>
        <v>0</v>
      </c>
      <c r="C1998" s="1">
        <f t="shared" si="531"/>
        <v>0</v>
      </c>
      <c r="E1998" s="1">
        <v>1994</v>
      </c>
      <c r="F1998" s="1">
        <f t="shared" si="532"/>
        <v>1</v>
      </c>
      <c r="G1998" s="1">
        <f t="shared" si="528"/>
        <v>0</v>
      </c>
      <c r="H1998" s="1">
        <f t="shared" si="529"/>
        <v>0</v>
      </c>
      <c r="J1998" s="1" t="str">
        <f t="shared" si="533"/>
        <v>1900</v>
      </c>
      <c r="M1998" s="1">
        <f>HLOOKUP('Expense History'!$AD$3,$P$4:$X$2004,ROW('Apartment Expenses'!L1998)-3,0)</f>
        <v>0</v>
      </c>
      <c r="N1998" s="1">
        <f>IF('Expense History'!$AD$3=Data!$G$4,'Apartment Expenses'!AE1998,HLOOKUP('Expense History'!$AD$3,'Apartment Expenses'!$AE$4:$AL$2004,(ROW('Apartment Expenses'!M1998)-3)))</f>
        <v>0</v>
      </c>
      <c r="O1998" s="1" t="str">
        <f>IF($O$2="ALL",IF(VLOOKUP(AA1998,'Expense History'!$AA$6:$AB$36,2,0)="x","include",0),IF(AND(VLOOKUP(AA1998,'Expense History'!$AA$6:$AB$36,2,0)="x",AC1998=$O$2),"include",0))</f>
        <v>include</v>
      </c>
      <c r="P1998" s="1">
        <f>IF(O1998="include",IF(AE1998&gt;0,1+MAX(P1999:P$2005),0),0)</f>
        <v>0</v>
      </c>
      <c r="Q1998" s="1">
        <f>IF(AND(ISBLANK(AA1997),AE1997=0),0,(IF(MAX(Q1999:Q$2005)&gt;0,0,ROW(R1998))))</f>
        <v>0</v>
      </c>
      <c r="R1998" s="1">
        <f>IF($O1998="include",IF(AF1998&gt;0,1+MAX(R1999:R$2005),0),0)</f>
        <v>0</v>
      </c>
      <c r="S1998" s="1">
        <f>IF($O1998="include",IF(AG1998&gt;0,1+MAX(S1999:S$2005),0),0)</f>
        <v>0</v>
      </c>
      <c r="T1998" s="1">
        <f>IF($O1998="include",IF(AH1998&gt;0,1+MAX(T1999:T$2005),0),0)</f>
        <v>0</v>
      </c>
      <c r="U1998" s="1">
        <f>IF($O1998="include",IF(AI1998&gt;0,1+MAX(U1999:U$2005),0),0)</f>
        <v>0</v>
      </c>
      <c r="V1998" s="1">
        <f>IF($O1998="include",IF(AJ1998&gt;0,1+MAX(V1999:V$2005),0),0)</f>
        <v>0</v>
      </c>
      <c r="W1998" s="1">
        <f>IF($O1998="include",IF(AK1998&gt;0,1+MAX(W1999:W$2005),0),0)</f>
        <v>0</v>
      </c>
      <c r="X1998" s="1">
        <f>IF($O1998="include",IF(AL1998&gt;0,1+MAX(X1999:X$2005),0),0)</f>
        <v>0</v>
      </c>
      <c r="Y1998" s="22" t="str">
        <f t="shared" si="534"/>
        <v xml:space="preserve">1 - </v>
      </c>
      <c r="AA1998" s="42"/>
      <c r="AB1998" s="43"/>
      <c r="AC1998" s="43"/>
      <c r="AD1998" s="44"/>
      <c r="AE1998" s="11">
        <f t="shared" si="535"/>
        <v>0</v>
      </c>
      <c r="AF1998" s="41"/>
      <c r="AG1998" s="41"/>
      <c r="AH1998" s="41"/>
      <c r="AI1998" s="41"/>
      <c r="AJ1998" s="41"/>
      <c r="AK1998" s="41"/>
      <c r="AL1998" s="41"/>
      <c r="BA1998" s="1">
        <f t="shared" si="536"/>
        <v>0</v>
      </c>
      <c r="BB1998" s="1">
        <f t="shared" si="537"/>
        <v>0</v>
      </c>
      <c r="BC1998" s="1" t="str">
        <f t="shared" si="538"/>
        <v>No</v>
      </c>
      <c r="BD1998" s="1">
        <f t="shared" si="539"/>
        <v>0</v>
      </c>
      <c r="BE1998" s="1">
        <f t="shared" si="540"/>
        <v>0</v>
      </c>
      <c r="BF1998" s="1">
        <f t="shared" si="541"/>
        <v>0</v>
      </c>
      <c r="BG1998" s="1">
        <v>1994</v>
      </c>
      <c r="BH1998" s="1" t="e">
        <f t="shared" si="542"/>
        <v>#N/A</v>
      </c>
      <c r="BI1998" s="1">
        <f t="shared" si="544"/>
        <v>2</v>
      </c>
      <c r="BJ1998" s="1" t="e">
        <f t="shared" si="543"/>
        <v>#N/A</v>
      </c>
    </row>
    <row r="1999" spans="1:62" x14ac:dyDescent="0.25">
      <c r="A1999" s="1">
        <f t="shared" si="530"/>
        <v>1</v>
      </c>
      <c r="B1999" s="1">
        <f>IF(YEAR(AD1999)=$B$3,YEAR('Apartment Expenses'!AD1999)&amp;" - "&amp;'Apartment Expenses'!AC1999,0)</f>
        <v>0</v>
      </c>
      <c r="C1999" s="1">
        <f t="shared" si="531"/>
        <v>0</v>
      </c>
      <c r="E1999" s="1">
        <v>1995</v>
      </c>
      <c r="F1999" s="1">
        <f t="shared" si="532"/>
        <v>1</v>
      </c>
      <c r="G1999" s="1">
        <f t="shared" si="528"/>
        <v>0</v>
      </c>
      <c r="H1999" s="1">
        <f t="shared" si="529"/>
        <v>0</v>
      </c>
      <c r="J1999" s="1" t="str">
        <f t="shared" si="533"/>
        <v>1900</v>
      </c>
      <c r="M1999" s="1">
        <f>HLOOKUP('Expense History'!$AD$3,$P$4:$X$2004,ROW('Apartment Expenses'!L1999)-3,0)</f>
        <v>0</v>
      </c>
      <c r="N1999" s="1">
        <f>IF('Expense History'!$AD$3=Data!$G$4,'Apartment Expenses'!AE1999,HLOOKUP('Expense History'!$AD$3,'Apartment Expenses'!$AE$4:$AL$2004,(ROW('Apartment Expenses'!M1999)-3)))</f>
        <v>0</v>
      </c>
      <c r="O1999" s="1" t="str">
        <f>IF($O$2="ALL",IF(VLOOKUP(AA1999,'Expense History'!$AA$6:$AB$36,2,0)="x","include",0),IF(AND(VLOOKUP(AA1999,'Expense History'!$AA$6:$AB$36,2,0)="x",AC1999=$O$2),"include",0))</f>
        <v>include</v>
      </c>
      <c r="P1999" s="1">
        <f>IF(O1999="include",IF(AE1999&gt;0,1+MAX(P2000:P$2005),0),0)</f>
        <v>0</v>
      </c>
      <c r="Q1999" s="1">
        <f>IF(AND(ISBLANK(AA1998),AE1998=0),0,(IF(MAX(Q2000:Q$2005)&gt;0,0,ROW(R1999))))</f>
        <v>0</v>
      </c>
      <c r="R1999" s="1">
        <f>IF($O1999="include",IF(AF1999&gt;0,1+MAX(R2000:R$2005),0),0)</f>
        <v>0</v>
      </c>
      <c r="S1999" s="1">
        <f>IF($O1999="include",IF(AG1999&gt;0,1+MAX(S2000:S$2005),0),0)</f>
        <v>0</v>
      </c>
      <c r="T1999" s="1">
        <f>IF($O1999="include",IF(AH1999&gt;0,1+MAX(T2000:T$2005),0),0)</f>
        <v>0</v>
      </c>
      <c r="U1999" s="1">
        <f>IF($O1999="include",IF(AI1999&gt;0,1+MAX(U2000:U$2005),0),0)</f>
        <v>0</v>
      </c>
      <c r="V1999" s="1">
        <f>IF($O1999="include",IF(AJ1999&gt;0,1+MAX(V2000:V$2005),0),0)</f>
        <v>0</v>
      </c>
      <c r="W1999" s="1">
        <f>IF($O1999="include",IF(AK1999&gt;0,1+MAX(W2000:W$2005),0),0)</f>
        <v>0</v>
      </c>
      <c r="X1999" s="1">
        <f>IF($O1999="include",IF(AL1999&gt;0,1+MAX(X2000:X$2005),0),0)</f>
        <v>0</v>
      </c>
      <c r="Y1999" s="22" t="str">
        <f t="shared" si="534"/>
        <v xml:space="preserve">1 - </v>
      </c>
      <c r="AA1999" s="42"/>
      <c r="AB1999" s="43"/>
      <c r="AC1999" s="43"/>
      <c r="AD1999" s="44"/>
      <c r="AE1999" s="11">
        <f t="shared" si="535"/>
        <v>0</v>
      </c>
      <c r="AF1999" s="41"/>
      <c r="AG1999" s="41"/>
      <c r="AH1999" s="41"/>
      <c r="AI1999" s="41"/>
      <c r="AJ1999" s="41"/>
      <c r="AK1999" s="41"/>
      <c r="AL1999" s="41"/>
      <c r="BA1999" s="1">
        <f t="shared" si="536"/>
        <v>0</v>
      </c>
      <c r="BB1999" s="1">
        <f t="shared" si="537"/>
        <v>0</v>
      </c>
      <c r="BC1999" s="1" t="str">
        <f t="shared" si="538"/>
        <v>No</v>
      </c>
      <c r="BD1999" s="1">
        <f t="shared" si="539"/>
        <v>0</v>
      </c>
      <c r="BE1999" s="1">
        <f t="shared" si="540"/>
        <v>0</v>
      </c>
      <c r="BF1999" s="1">
        <f t="shared" si="541"/>
        <v>0</v>
      </c>
      <c r="BG1999" s="1">
        <v>1995</v>
      </c>
      <c r="BH1999" s="1" t="e">
        <f t="shared" si="542"/>
        <v>#N/A</v>
      </c>
      <c r="BI1999" s="1">
        <f t="shared" si="544"/>
        <v>2</v>
      </c>
      <c r="BJ1999" s="1" t="e">
        <f t="shared" si="543"/>
        <v>#N/A</v>
      </c>
    </row>
    <row r="2000" spans="1:62" x14ac:dyDescent="0.25">
      <c r="A2000" s="1">
        <f t="shared" si="530"/>
        <v>1</v>
      </c>
      <c r="B2000" s="1">
        <f>IF(YEAR(AD2000)=$B$3,YEAR('Apartment Expenses'!AD2000)&amp;" - "&amp;'Apartment Expenses'!AC2000,0)</f>
        <v>0</v>
      </c>
      <c r="C2000" s="1">
        <f t="shared" si="531"/>
        <v>0</v>
      </c>
      <c r="E2000" s="1">
        <v>1996</v>
      </c>
      <c r="F2000" s="1">
        <f t="shared" si="532"/>
        <v>1</v>
      </c>
      <c r="G2000" s="1">
        <f t="shared" si="528"/>
        <v>0</v>
      </c>
      <c r="H2000" s="1">
        <f t="shared" si="529"/>
        <v>0</v>
      </c>
      <c r="J2000" s="1" t="str">
        <f t="shared" si="533"/>
        <v>1900</v>
      </c>
      <c r="M2000" s="1">
        <f>HLOOKUP('Expense History'!$AD$3,$P$4:$X$2004,ROW('Apartment Expenses'!L2000)-3,0)</f>
        <v>0</v>
      </c>
      <c r="N2000" s="1">
        <f>IF('Expense History'!$AD$3=Data!$G$4,'Apartment Expenses'!AE2000,HLOOKUP('Expense History'!$AD$3,'Apartment Expenses'!$AE$4:$AL$2004,(ROW('Apartment Expenses'!M2000)-3)))</f>
        <v>0</v>
      </c>
      <c r="O2000" s="1" t="str">
        <f>IF($O$2="ALL",IF(VLOOKUP(AA2000,'Expense History'!$AA$6:$AB$36,2,0)="x","include",0),IF(AND(VLOOKUP(AA2000,'Expense History'!$AA$6:$AB$36,2,0)="x",AC2000=$O$2),"include",0))</f>
        <v>include</v>
      </c>
      <c r="P2000" s="1">
        <f>IF(O2000="include",IF(AE2000&gt;0,1+MAX(P2001:P$2005),0),0)</f>
        <v>0</v>
      </c>
      <c r="Q2000" s="1">
        <f>IF(AND(ISBLANK(AA1999),AE1999=0),0,(IF(MAX(Q2001:Q$2005)&gt;0,0,ROW(R2000))))</f>
        <v>0</v>
      </c>
      <c r="R2000" s="1">
        <f>IF($O2000="include",IF(AF2000&gt;0,1+MAX(R2001:R$2005),0),0)</f>
        <v>0</v>
      </c>
      <c r="S2000" s="1">
        <f>IF($O2000="include",IF(AG2000&gt;0,1+MAX(S2001:S$2005),0),0)</f>
        <v>0</v>
      </c>
      <c r="T2000" s="1">
        <f>IF($O2000="include",IF(AH2000&gt;0,1+MAX(T2001:T$2005),0),0)</f>
        <v>0</v>
      </c>
      <c r="U2000" s="1">
        <f>IF($O2000="include",IF(AI2000&gt;0,1+MAX(U2001:U$2005),0),0)</f>
        <v>0</v>
      </c>
      <c r="V2000" s="1">
        <f>IF($O2000="include",IF(AJ2000&gt;0,1+MAX(V2001:V$2005),0),0)</f>
        <v>0</v>
      </c>
      <c r="W2000" s="1">
        <f>IF($O2000="include",IF(AK2000&gt;0,1+MAX(W2001:W$2005),0),0)</f>
        <v>0</v>
      </c>
      <c r="X2000" s="1">
        <f>IF($O2000="include",IF(AL2000&gt;0,1+MAX(X2001:X$2005),0),0)</f>
        <v>0</v>
      </c>
      <c r="Y2000" s="22" t="str">
        <f t="shared" si="534"/>
        <v xml:space="preserve">1 - </v>
      </c>
      <c r="AA2000" s="42"/>
      <c r="AB2000" s="43"/>
      <c r="AC2000" s="43"/>
      <c r="AD2000" s="44"/>
      <c r="AE2000" s="11">
        <f t="shared" si="535"/>
        <v>0</v>
      </c>
      <c r="AF2000" s="41"/>
      <c r="AG2000" s="41"/>
      <c r="AH2000" s="41"/>
      <c r="AI2000" s="41"/>
      <c r="AJ2000" s="41"/>
      <c r="AK2000" s="41"/>
      <c r="AL2000" s="41"/>
      <c r="BA2000" s="1">
        <f t="shared" si="536"/>
        <v>0</v>
      </c>
      <c r="BB2000" s="1">
        <f t="shared" si="537"/>
        <v>0</v>
      </c>
      <c r="BC2000" s="1" t="str">
        <f t="shared" si="538"/>
        <v>No</v>
      </c>
      <c r="BD2000" s="1">
        <f t="shared" si="539"/>
        <v>0</v>
      </c>
      <c r="BE2000" s="1">
        <f t="shared" si="540"/>
        <v>0</v>
      </c>
      <c r="BF2000" s="1">
        <f t="shared" si="541"/>
        <v>0</v>
      </c>
      <c r="BG2000" s="1">
        <v>1996</v>
      </c>
      <c r="BH2000" s="1" t="e">
        <f t="shared" si="542"/>
        <v>#N/A</v>
      </c>
      <c r="BI2000" s="1">
        <f t="shared" si="544"/>
        <v>2</v>
      </c>
      <c r="BJ2000" s="1" t="e">
        <f t="shared" si="543"/>
        <v>#N/A</v>
      </c>
    </row>
    <row r="2001" spans="1:62" x14ac:dyDescent="0.25">
      <c r="A2001" s="1">
        <f t="shared" si="530"/>
        <v>1</v>
      </c>
      <c r="B2001" s="1">
        <f>IF(YEAR(AD2001)=$B$3,YEAR('Apartment Expenses'!AD2001)&amp;" - "&amp;'Apartment Expenses'!AC2001,0)</f>
        <v>0</v>
      </c>
      <c r="C2001" s="1">
        <f t="shared" si="531"/>
        <v>0</v>
      </c>
      <c r="E2001" s="1">
        <v>1997</v>
      </c>
      <c r="F2001" s="1">
        <f t="shared" si="532"/>
        <v>1</v>
      </c>
      <c r="G2001" s="1">
        <f t="shared" si="528"/>
        <v>0</v>
      </c>
      <c r="H2001" s="1">
        <f t="shared" si="529"/>
        <v>0</v>
      </c>
      <c r="J2001" s="1" t="str">
        <f t="shared" si="533"/>
        <v>1900</v>
      </c>
      <c r="M2001" s="1">
        <f>HLOOKUP('Expense History'!$AD$3,$P$4:$X$2004,ROW('Apartment Expenses'!L2001)-3,0)</f>
        <v>0</v>
      </c>
      <c r="N2001" s="1">
        <f>IF('Expense History'!$AD$3=Data!$G$4,'Apartment Expenses'!AE2001,HLOOKUP('Expense History'!$AD$3,'Apartment Expenses'!$AE$4:$AL$2004,(ROW('Apartment Expenses'!M2001)-3)))</f>
        <v>0</v>
      </c>
      <c r="O2001" s="1" t="str">
        <f>IF($O$2="ALL",IF(VLOOKUP(AA2001,'Expense History'!$AA$6:$AB$36,2,0)="x","include",0),IF(AND(VLOOKUP(AA2001,'Expense History'!$AA$6:$AB$36,2,0)="x",AC2001=$O$2),"include",0))</f>
        <v>include</v>
      </c>
      <c r="P2001" s="1">
        <f>IF(O2001="include",IF(AE2001&gt;0,1+MAX(P2002:P$2005),0),0)</f>
        <v>0</v>
      </c>
      <c r="Q2001" s="1">
        <f>IF(AND(ISBLANK(AA2000),AE2000=0),0,(IF(MAX(Q2002:Q$2005)&gt;0,0,ROW(R2001))))</f>
        <v>0</v>
      </c>
      <c r="R2001" s="1">
        <f>IF($O2001="include",IF(AF2001&gt;0,1+MAX(R2002:R$2005),0),0)</f>
        <v>0</v>
      </c>
      <c r="S2001" s="1">
        <f>IF($O2001="include",IF(AG2001&gt;0,1+MAX(S2002:S$2005),0),0)</f>
        <v>0</v>
      </c>
      <c r="T2001" s="1">
        <f>IF($O2001="include",IF(AH2001&gt;0,1+MAX(T2002:T$2005),0),0)</f>
        <v>0</v>
      </c>
      <c r="U2001" s="1">
        <f>IF($O2001="include",IF(AI2001&gt;0,1+MAX(U2002:U$2005),0),0)</f>
        <v>0</v>
      </c>
      <c r="V2001" s="1">
        <f>IF($O2001="include",IF(AJ2001&gt;0,1+MAX(V2002:V$2005),0),0)</f>
        <v>0</v>
      </c>
      <c r="W2001" s="1">
        <f>IF($O2001="include",IF(AK2001&gt;0,1+MAX(W2002:W$2005),0),0)</f>
        <v>0</v>
      </c>
      <c r="X2001" s="1">
        <f>IF($O2001="include",IF(AL2001&gt;0,1+MAX(X2002:X$2005),0),0)</f>
        <v>0</v>
      </c>
      <c r="Y2001" s="22" t="str">
        <f t="shared" si="534"/>
        <v xml:space="preserve">1 - </v>
      </c>
      <c r="AA2001" s="42"/>
      <c r="AB2001" s="43"/>
      <c r="AC2001" s="43"/>
      <c r="AD2001" s="44"/>
      <c r="AE2001" s="11">
        <f t="shared" si="535"/>
        <v>0</v>
      </c>
      <c r="AF2001" s="41"/>
      <c r="AG2001" s="41"/>
      <c r="AH2001" s="41"/>
      <c r="AI2001" s="41"/>
      <c r="AJ2001" s="41"/>
      <c r="AK2001" s="41"/>
      <c r="AL2001" s="41"/>
      <c r="BA2001" s="1">
        <f t="shared" si="536"/>
        <v>0</v>
      </c>
      <c r="BB2001" s="1">
        <f t="shared" si="537"/>
        <v>0</v>
      </c>
      <c r="BC2001" s="1" t="str">
        <f t="shared" si="538"/>
        <v>No</v>
      </c>
      <c r="BD2001" s="1">
        <f t="shared" si="539"/>
        <v>0</v>
      </c>
      <c r="BE2001" s="1">
        <f t="shared" si="540"/>
        <v>0</v>
      </c>
      <c r="BF2001" s="1">
        <f t="shared" si="541"/>
        <v>0</v>
      </c>
      <c r="BG2001" s="1">
        <v>1997</v>
      </c>
      <c r="BH2001" s="1" t="e">
        <f t="shared" si="542"/>
        <v>#N/A</v>
      </c>
      <c r="BI2001" s="1">
        <f t="shared" si="544"/>
        <v>2</v>
      </c>
      <c r="BJ2001" s="1" t="e">
        <f t="shared" si="543"/>
        <v>#N/A</v>
      </c>
    </row>
    <row r="2002" spans="1:62" x14ac:dyDescent="0.25">
      <c r="A2002" s="1">
        <f t="shared" si="530"/>
        <v>1</v>
      </c>
      <c r="B2002" s="1">
        <f>IF(YEAR(AD2002)=$B$3,YEAR('Apartment Expenses'!AD2002)&amp;" - "&amp;'Apartment Expenses'!AC2002,0)</f>
        <v>0</v>
      </c>
      <c r="C2002" s="1">
        <f t="shared" si="531"/>
        <v>0</v>
      </c>
      <c r="E2002" s="1">
        <v>1998</v>
      </c>
      <c r="F2002" s="1">
        <f t="shared" si="532"/>
        <v>1</v>
      </c>
      <c r="G2002" s="1">
        <f t="shared" si="528"/>
        <v>0</v>
      </c>
      <c r="H2002" s="1">
        <f t="shared" si="529"/>
        <v>0</v>
      </c>
      <c r="J2002" s="1" t="str">
        <f t="shared" si="533"/>
        <v>1900</v>
      </c>
      <c r="M2002" s="1">
        <f>HLOOKUP('Expense History'!$AD$3,$P$4:$X$2004,ROW('Apartment Expenses'!L2002)-3,0)</f>
        <v>0</v>
      </c>
      <c r="N2002" s="1">
        <f>IF('Expense History'!$AD$3=Data!$G$4,'Apartment Expenses'!AE2002,HLOOKUP('Expense History'!$AD$3,'Apartment Expenses'!$AE$4:$AL$2004,(ROW('Apartment Expenses'!M2002)-3)))</f>
        <v>0</v>
      </c>
      <c r="O2002" s="1" t="str">
        <f>IF($O$2="ALL",IF(VLOOKUP(AA2002,'Expense History'!$AA$6:$AB$36,2,0)="x","include",0),IF(AND(VLOOKUP(AA2002,'Expense History'!$AA$6:$AB$36,2,0)="x",AC2002=$O$2),"include",0))</f>
        <v>include</v>
      </c>
      <c r="P2002" s="1">
        <f>IF(O2002="include",IF(AE2002&gt;0,1+MAX(P2003:P$2005),0),0)</f>
        <v>0</v>
      </c>
      <c r="Q2002" s="1">
        <f>IF(AND(ISBLANK(AA2001),AE2001=0),0,(IF(MAX(Q2003:Q$2005)&gt;0,0,ROW(R2002))))</f>
        <v>0</v>
      </c>
      <c r="R2002" s="1">
        <f>IF($O2002="include",IF(AF2002&gt;0,1+MAX(R2003:R$2005),0),0)</f>
        <v>0</v>
      </c>
      <c r="S2002" s="1">
        <f>IF($O2002="include",IF(AG2002&gt;0,1+MAX(S2003:S$2005),0),0)</f>
        <v>0</v>
      </c>
      <c r="T2002" s="1">
        <f>IF($O2002="include",IF(AH2002&gt;0,1+MAX(T2003:T$2005),0),0)</f>
        <v>0</v>
      </c>
      <c r="U2002" s="1">
        <f>IF($O2002="include",IF(AI2002&gt;0,1+MAX(U2003:U$2005),0),0)</f>
        <v>0</v>
      </c>
      <c r="V2002" s="1">
        <f>IF($O2002="include",IF(AJ2002&gt;0,1+MAX(V2003:V$2005),0),0)</f>
        <v>0</v>
      </c>
      <c r="W2002" s="1">
        <f>IF($O2002="include",IF(AK2002&gt;0,1+MAX(W2003:W$2005),0),0)</f>
        <v>0</v>
      </c>
      <c r="X2002" s="1">
        <f>IF($O2002="include",IF(AL2002&gt;0,1+MAX(X2003:X$2005),0),0)</f>
        <v>0</v>
      </c>
      <c r="Y2002" s="22" t="str">
        <f t="shared" si="534"/>
        <v xml:space="preserve">1 - </v>
      </c>
      <c r="AA2002" s="42"/>
      <c r="AB2002" s="43"/>
      <c r="AC2002" s="43"/>
      <c r="AD2002" s="44"/>
      <c r="AE2002" s="11">
        <f t="shared" si="535"/>
        <v>0</v>
      </c>
      <c r="AF2002" s="41"/>
      <c r="AG2002" s="41"/>
      <c r="AH2002" s="41"/>
      <c r="AI2002" s="41"/>
      <c r="AJ2002" s="41"/>
      <c r="AK2002" s="41"/>
      <c r="AL2002" s="41"/>
      <c r="BA2002" s="1">
        <f t="shared" si="536"/>
        <v>0</v>
      </c>
      <c r="BB2002" s="1">
        <f t="shared" si="537"/>
        <v>0</v>
      </c>
      <c r="BC2002" s="1" t="str">
        <f t="shared" si="538"/>
        <v>No</v>
      </c>
      <c r="BD2002" s="1">
        <f t="shared" si="539"/>
        <v>0</v>
      </c>
      <c r="BE2002" s="1">
        <f t="shared" si="540"/>
        <v>0</v>
      </c>
      <c r="BF2002" s="1">
        <f t="shared" si="541"/>
        <v>0</v>
      </c>
      <c r="BG2002" s="1">
        <v>1998</v>
      </c>
      <c r="BH2002" s="1" t="e">
        <f t="shared" si="542"/>
        <v>#N/A</v>
      </c>
      <c r="BI2002" s="1">
        <f t="shared" si="544"/>
        <v>2</v>
      </c>
      <c r="BJ2002" s="1" t="e">
        <f t="shared" si="543"/>
        <v>#N/A</v>
      </c>
    </row>
    <row r="2003" spans="1:62" x14ac:dyDescent="0.25">
      <c r="A2003" s="1">
        <f t="shared" si="530"/>
        <v>1</v>
      </c>
      <c r="B2003" s="1">
        <f>IF(YEAR(AD2003)=$B$3,YEAR('Apartment Expenses'!AD2003)&amp;" - "&amp;'Apartment Expenses'!AC2003,0)</f>
        <v>0</v>
      </c>
      <c r="C2003" s="1">
        <f t="shared" si="531"/>
        <v>0</v>
      </c>
      <c r="E2003" s="1">
        <v>1999</v>
      </c>
      <c r="F2003" s="1">
        <f t="shared" si="532"/>
        <v>1</v>
      </c>
      <c r="G2003" s="1">
        <f t="shared" si="528"/>
        <v>0</v>
      </c>
      <c r="H2003" s="1">
        <f t="shared" si="529"/>
        <v>0</v>
      </c>
      <c r="J2003" s="1" t="str">
        <f t="shared" si="533"/>
        <v>1900</v>
      </c>
      <c r="M2003" s="1">
        <f>HLOOKUP('Expense History'!$AD$3,$P$4:$X$2004,ROW('Apartment Expenses'!L2003)-3,0)</f>
        <v>0</v>
      </c>
      <c r="N2003" s="1">
        <f>IF('Expense History'!$AD$3=Data!$G$4,'Apartment Expenses'!AE2003,HLOOKUP('Expense History'!$AD$3,'Apartment Expenses'!$AE$4:$AL$2004,(ROW('Apartment Expenses'!M2003)-3)))</f>
        <v>0</v>
      </c>
      <c r="O2003" s="1" t="str">
        <f>IF($O$2="ALL",IF(VLOOKUP(AA2003,'Expense History'!$AA$6:$AB$36,2,0)="x","include",0),IF(AND(VLOOKUP(AA2003,'Expense History'!$AA$6:$AB$36,2,0)="x",AC2003=$O$2),"include",0))</f>
        <v>include</v>
      </c>
      <c r="P2003" s="1">
        <f>IF(O2003="include",IF(AE2003&gt;0,1+MAX(P2004:P$2005),0),0)</f>
        <v>0</v>
      </c>
      <c r="Q2003" s="1">
        <f>IF(AND(ISBLANK(AA2002),AE2002=0),0,(IF(MAX(Q2004:Q$2005)&gt;0,0,ROW(R2003))))</f>
        <v>0</v>
      </c>
      <c r="R2003" s="1">
        <f>IF($O2003="include",IF(AF2003&gt;0,1+MAX(R2004:R$2005),0),0)</f>
        <v>0</v>
      </c>
      <c r="S2003" s="1">
        <f>IF($O2003="include",IF(AG2003&gt;0,1+MAX(S2004:S$2005),0),0)</f>
        <v>0</v>
      </c>
      <c r="T2003" s="1">
        <f>IF($O2003="include",IF(AH2003&gt;0,1+MAX(T2004:T$2005),0),0)</f>
        <v>0</v>
      </c>
      <c r="U2003" s="1">
        <f>IF($O2003="include",IF(AI2003&gt;0,1+MAX(U2004:U$2005),0),0)</f>
        <v>0</v>
      </c>
      <c r="V2003" s="1">
        <f>IF($O2003="include",IF(AJ2003&gt;0,1+MAX(V2004:V$2005),0),0)</f>
        <v>0</v>
      </c>
      <c r="W2003" s="1">
        <f>IF($O2003="include",IF(AK2003&gt;0,1+MAX(W2004:W$2005),0),0)</f>
        <v>0</v>
      </c>
      <c r="X2003" s="1">
        <f>IF($O2003="include",IF(AL2003&gt;0,1+MAX(X2004:X$2005),0),0)</f>
        <v>0</v>
      </c>
      <c r="Y2003" s="22" t="str">
        <f t="shared" si="534"/>
        <v xml:space="preserve">1 - </v>
      </c>
      <c r="AA2003" s="42"/>
      <c r="AB2003" s="43"/>
      <c r="AC2003" s="43"/>
      <c r="AD2003" s="44"/>
      <c r="AE2003" s="11">
        <f t="shared" si="535"/>
        <v>0</v>
      </c>
      <c r="AF2003" s="41"/>
      <c r="AG2003" s="41"/>
      <c r="AH2003" s="41"/>
      <c r="AI2003" s="41"/>
      <c r="AJ2003" s="41"/>
      <c r="AK2003" s="41"/>
      <c r="AL2003" s="41"/>
      <c r="BA2003" s="1">
        <f t="shared" si="536"/>
        <v>0</v>
      </c>
      <c r="BB2003" s="1">
        <f t="shared" si="537"/>
        <v>0</v>
      </c>
      <c r="BC2003" s="1" t="str">
        <f t="shared" si="538"/>
        <v>No</v>
      </c>
      <c r="BD2003" s="1">
        <f t="shared" si="539"/>
        <v>0</v>
      </c>
      <c r="BE2003" s="1">
        <f t="shared" si="540"/>
        <v>0</v>
      </c>
      <c r="BF2003" s="1">
        <f t="shared" si="541"/>
        <v>0</v>
      </c>
      <c r="BG2003" s="1">
        <v>1999</v>
      </c>
      <c r="BH2003" s="1" t="e">
        <f t="shared" si="542"/>
        <v>#N/A</v>
      </c>
      <c r="BI2003" s="1">
        <f t="shared" si="544"/>
        <v>2</v>
      </c>
      <c r="BJ2003" s="1" t="e">
        <f t="shared" si="543"/>
        <v>#N/A</v>
      </c>
    </row>
    <row r="2004" spans="1:62" x14ac:dyDescent="0.25">
      <c r="A2004" s="1">
        <f t="shared" si="530"/>
        <v>1</v>
      </c>
      <c r="B2004" s="1">
        <f>IF(YEAR(AD2004)=$B$3,YEAR('Apartment Expenses'!AD2004)&amp;" - "&amp;'Apartment Expenses'!AC2004,0)</f>
        <v>0</v>
      </c>
      <c r="C2004" s="1">
        <f t="shared" si="531"/>
        <v>0</v>
      </c>
      <c r="E2004" s="1">
        <v>2000</v>
      </c>
      <c r="F2004" s="1">
        <f t="shared" si="532"/>
        <v>1</v>
      </c>
      <c r="G2004" s="1">
        <f t="shared" si="528"/>
        <v>0</v>
      </c>
      <c r="H2004" s="1">
        <f t="shared" si="529"/>
        <v>0</v>
      </c>
      <c r="J2004" s="1" t="str">
        <f t="shared" si="533"/>
        <v>1900</v>
      </c>
      <c r="M2004" s="1">
        <f>HLOOKUP('Expense History'!$AD$3,$P$4:$X$2004,ROW('Apartment Expenses'!L2004)-3,0)</f>
        <v>0</v>
      </c>
      <c r="N2004" s="1">
        <f>IF('Expense History'!$AD$3=Data!$G$4,'Apartment Expenses'!AE2004,HLOOKUP('Expense History'!$AD$3,'Apartment Expenses'!$AE$4:$AL$2004,(ROW('Apartment Expenses'!M2004)-3)))</f>
        <v>0</v>
      </c>
      <c r="O2004" s="1" t="str">
        <f>IF($O$2="ALL",IF(VLOOKUP(AA2004,'Expense History'!$AA$6:$AB$36,2,0)="x","include",0),IF(AND(VLOOKUP(AA2004,'Expense History'!$AA$6:$AB$36,2,0)="x",AC2004=$O$2),"include",0))</f>
        <v>include</v>
      </c>
      <c r="P2004" s="1">
        <f>IF(O2004="include",IF(AE2004&gt;0,1+MAX(P2005:P$2005),0),0)</f>
        <v>0</v>
      </c>
      <c r="Q2004" s="1">
        <f>IF(AND(ISBLANK(AA2003),AE2003=0),0,(IF(MAX(Q2005:Q$2005)&gt;0,0,ROW(R2004))))</f>
        <v>0</v>
      </c>
      <c r="R2004" s="1">
        <f>IF($O2004="include",IF(AF2004&gt;0,1+MAX(R2005:R$2005),0),0)</f>
        <v>0</v>
      </c>
      <c r="S2004" s="1">
        <f>IF($O2004="include",IF(AG2004&gt;0,1+MAX(S2005:S$2005),0),0)</f>
        <v>0</v>
      </c>
      <c r="T2004" s="1">
        <f>IF($O2004="include",IF(AH2004&gt;0,1+MAX(T2005:T$2005),0),0)</f>
        <v>0</v>
      </c>
      <c r="U2004" s="1">
        <f>IF($O2004="include",IF(AI2004&gt;0,1+MAX(U2005:U$2005),0),0)</f>
        <v>0</v>
      </c>
      <c r="V2004" s="1">
        <f>IF($O2004="include",IF(AJ2004&gt;0,1+MAX(V2005:V$2005),0),0)</f>
        <v>0</v>
      </c>
      <c r="W2004" s="1">
        <f>IF($O2004="include",IF(AK2004&gt;0,1+MAX(W2005:W$2005),0),0)</f>
        <v>0</v>
      </c>
      <c r="X2004" s="1">
        <f>IF($O2004="include",IF(AL2004&gt;0,1+MAX(X2005:X$2005),0),0)</f>
        <v>0</v>
      </c>
      <c r="Y2004" s="22" t="str">
        <f t="shared" si="534"/>
        <v xml:space="preserve">1 - </v>
      </c>
      <c r="AA2004" s="42"/>
      <c r="AB2004" s="43"/>
      <c r="AC2004" s="43"/>
      <c r="AD2004" s="44"/>
      <c r="AE2004" s="11">
        <f t="shared" si="535"/>
        <v>0</v>
      </c>
      <c r="AF2004" s="41"/>
      <c r="AG2004" s="41"/>
      <c r="AH2004" s="41"/>
      <c r="AI2004" s="41"/>
      <c r="AJ2004" s="41"/>
      <c r="AK2004" s="41"/>
      <c r="AL2004" s="41"/>
      <c r="BA2004" s="1">
        <f t="shared" si="536"/>
        <v>0</v>
      </c>
      <c r="BB2004" s="1">
        <f t="shared" si="537"/>
        <v>0</v>
      </c>
      <c r="BC2004" s="1" t="str">
        <f t="shared" si="538"/>
        <v>No</v>
      </c>
      <c r="BD2004" s="1">
        <f t="shared" si="539"/>
        <v>0</v>
      </c>
      <c r="BE2004" s="1">
        <f t="shared" si="540"/>
        <v>0</v>
      </c>
      <c r="BF2004" s="1">
        <f t="shared" si="541"/>
        <v>0</v>
      </c>
      <c r="BG2004" s="1">
        <v>2000</v>
      </c>
      <c r="BH2004" s="1" t="e">
        <f t="shared" si="542"/>
        <v>#N/A</v>
      </c>
      <c r="BI2004" s="1">
        <f t="shared" si="544"/>
        <v>2</v>
      </c>
      <c r="BJ2004" s="1" t="e">
        <f t="shared" si="543"/>
        <v>#N/A</v>
      </c>
    </row>
    <row r="2007" spans="1:62" x14ac:dyDescent="0.25">
      <c r="AA2007" s="1" t="s">
        <v>25</v>
      </c>
    </row>
  </sheetData>
  <sheetProtection sheet="1" objects="1" scenarios="1" formatCells="0" formatColumns="0" formatRows="0"/>
  <dataValidations count="2">
    <dataValidation type="date" allowBlank="1" showInputMessage="1" showErrorMessage="1" sqref="AD5:AD2004" xr:uid="{BDBE6D3E-7D32-45B1-BB82-362B92E48AFE}">
      <formula1>43831</formula1>
      <formula2>434641</formula2>
    </dataValidation>
    <dataValidation type="decimal" operator="greaterThanOrEqual" allowBlank="1" showInputMessage="1" showErrorMessage="1" sqref="AF5:AL2004" xr:uid="{0DF7910C-63C2-464A-847C-1BB1898624B1}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64A2983-4320-4E2C-B071-EF83FD0BBB2F}">
          <x14:formula1>
            <xm:f>Data!$B$4:$B$33</xm:f>
          </x14:formula1>
          <xm:sqref>AA5:AA2004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Finance Summary</vt:lpstr>
      <vt:lpstr>Income &amp; Expense</vt:lpstr>
      <vt:lpstr>db</vt:lpstr>
      <vt:lpstr>Data</vt:lpstr>
      <vt:lpstr>Macro Code</vt:lpstr>
      <vt:lpstr>Delete--&gt;</vt:lpstr>
      <vt:lpstr>Expense History</vt:lpstr>
      <vt:lpstr>Vendor Spending</vt:lpstr>
      <vt:lpstr>Apartment Expenses</vt:lpstr>
      <vt:lpstr>'Finance Summary'!Print_Area</vt:lpstr>
      <vt:lpstr>'Vendor Spending'!Print_Area</vt:lpstr>
      <vt:lpstr>'Vendor Spending'!Print_Titles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Gove</dc:creator>
  <cp:lastModifiedBy>Jerem Gove</cp:lastModifiedBy>
  <cp:lastPrinted>2024-03-22T04:30:19Z</cp:lastPrinted>
  <dcterms:created xsi:type="dcterms:W3CDTF">2024-03-15T00:54:47Z</dcterms:created>
  <dcterms:modified xsi:type="dcterms:W3CDTF">2026-05-06T21:30:48Z</dcterms:modified>
</cp:coreProperties>
</file>